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9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0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11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1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13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14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15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16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17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18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19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20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21.xml" ContentType="application/vnd.openxmlformats-officedocument.drawing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ntagio\Excel\"/>
    </mc:Choice>
  </mc:AlternateContent>
  <xr:revisionPtr revIDLastSave="0" documentId="13_ncr:1_{15B3F50E-E7F3-4283-80EE-E397F561150A}" xr6:coauthVersionLast="45" xr6:coauthVersionMax="45" xr10:uidLastSave="{00000000-0000-0000-0000-000000000000}"/>
  <bookViews>
    <workbookView xWindow="-108" yWindow="-108" windowWidth="23256" windowHeight="12576" firstSheet="3" activeTab="10" xr2:uid="{1AF8A162-61C1-470E-B430-65E86F50CA76}"/>
  </bookViews>
  <sheets>
    <sheet name="Parametros" sheetId="1" r:id="rId1"/>
    <sheet name="EvolOf" sheetId="20" r:id="rId2"/>
    <sheet name="R_CRa" sheetId="62" r:id="rId3"/>
    <sheet name="R_CRa_A" sheetId="66" r:id="rId4"/>
    <sheet name="FinSR40" sheetId="67" r:id="rId5"/>
    <sheet name="SR50" sheetId="80" r:id="rId6"/>
    <sheet name="SR50Asin" sheetId="90" r:id="rId7"/>
    <sheet name="SR50 (2)" sheetId="85" r:id="rId8"/>
    <sheet name="CR5030" sheetId="86" r:id="rId9"/>
    <sheet name="CR5040" sheetId="88" r:id="rId10"/>
    <sheet name="50CRB_30_15" sheetId="91" r:id="rId11"/>
    <sheet name="50CRB_30_40" sheetId="89" r:id="rId12"/>
    <sheet name="SR" sheetId="34" r:id="rId13"/>
    <sheet name="20_30_30" sheetId="87" r:id="rId14"/>
    <sheet name="SR30_CRa100f" sheetId="84" r:id="rId15"/>
    <sheet name="SR30_CRa" sheetId="63" r:id="rId16"/>
    <sheet name="SR40_CRa" sheetId="64" r:id="rId17"/>
    <sheet name="SR50_CRa" sheetId="71" r:id="rId18"/>
    <sheet name="SR40_CRa15" sheetId="68" r:id="rId19"/>
    <sheet name="SR40_CRa30" sheetId="69" r:id="rId20"/>
    <sheet name="SR40_CRa50" sheetId="70" r:id="rId21"/>
  </sheets>
  <definedNames>
    <definedName name="solver_adj" localSheetId="13" hidden="1">'20_30_30'!$BB$14</definedName>
    <definedName name="solver_adj" localSheetId="10" hidden="1">'50CRB_30_15'!$BB$14</definedName>
    <definedName name="solver_adj" localSheetId="11" hidden="1">'50CRB_30_40'!$BB$14</definedName>
    <definedName name="solver_adj" localSheetId="8" hidden="1">'CR5030'!$BB$14</definedName>
    <definedName name="solver_adj" localSheetId="9" hidden="1">'CR5040'!$BB$14</definedName>
    <definedName name="solver_adj" localSheetId="12" hidden="1">SR!$BA$13</definedName>
    <definedName name="solver_adj" localSheetId="14" hidden="1">SR30_CRa100f!$BA$13</definedName>
    <definedName name="solver_adj" localSheetId="5" hidden="1">'SR50'!$BB$14</definedName>
    <definedName name="solver_adj" localSheetId="7" hidden="1">'SR50 (2)'!$BB$14</definedName>
    <definedName name="solver_adj" localSheetId="6" hidden="1">SR50Asin!$BB$14</definedName>
    <definedName name="solver_cvg" localSheetId="13" hidden="1">0.000001</definedName>
    <definedName name="solver_cvg" localSheetId="10" hidden="1">0.000001</definedName>
    <definedName name="solver_cvg" localSheetId="11" hidden="1">0.000001</definedName>
    <definedName name="solver_cvg" localSheetId="8" hidden="1">0.000001</definedName>
    <definedName name="solver_cvg" localSheetId="9" hidden="1">0.000001</definedName>
    <definedName name="solver_cvg" localSheetId="12" hidden="1">0.000001</definedName>
    <definedName name="solver_cvg" localSheetId="14" hidden="1">0.000001</definedName>
    <definedName name="solver_cvg" localSheetId="5" hidden="1">0.000001</definedName>
    <definedName name="solver_cvg" localSheetId="7" hidden="1">0.000001</definedName>
    <definedName name="solver_cvg" localSheetId="6" hidden="1">0.000001</definedName>
    <definedName name="solver_drv" localSheetId="13" hidden="1">1</definedName>
    <definedName name="solver_drv" localSheetId="10" hidden="1">1</definedName>
    <definedName name="solver_drv" localSheetId="11" hidden="1">1</definedName>
    <definedName name="solver_drv" localSheetId="8" hidden="1">1</definedName>
    <definedName name="solver_drv" localSheetId="9" hidden="1">1</definedName>
    <definedName name="solver_drv" localSheetId="12" hidden="1">1</definedName>
    <definedName name="solver_drv" localSheetId="14" hidden="1">1</definedName>
    <definedName name="solver_drv" localSheetId="5" hidden="1">1</definedName>
    <definedName name="solver_drv" localSheetId="7" hidden="1">1</definedName>
    <definedName name="solver_drv" localSheetId="6" hidden="1">1</definedName>
    <definedName name="solver_eng" localSheetId="13" hidden="1">1</definedName>
    <definedName name="solver_eng" localSheetId="10" hidden="1">1</definedName>
    <definedName name="solver_eng" localSheetId="11" hidden="1">1</definedName>
    <definedName name="solver_eng" localSheetId="8" hidden="1">1</definedName>
    <definedName name="solver_eng" localSheetId="9" hidden="1">1</definedName>
    <definedName name="solver_eng" localSheetId="12" hidden="1">1</definedName>
    <definedName name="solver_eng" localSheetId="14" hidden="1">1</definedName>
    <definedName name="solver_eng" localSheetId="5" hidden="1">1</definedName>
    <definedName name="solver_eng" localSheetId="7" hidden="1">1</definedName>
    <definedName name="solver_eng" localSheetId="6" hidden="1">1</definedName>
    <definedName name="solver_est" localSheetId="13" hidden="1">1</definedName>
    <definedName name="solver_est" localSheetId="10" hidden="1">1</definedName>
    <definedName name="solver_est" localSheetId="11" hidden="1">1</definedName>
    <definedName name="solver_est" localSheetId="8" hidden="1">1</definedName>
    <definedName name="solver_est" localSheetId="9" hidden="1">1</definedName>
    <definedName name="solver_est" localSheetId="12" hidden="1">1</definedName>
    <definedName name="solver_est" localSheetId="14" hidden="1">1</definedName>
    <definedName name="solver_est" localSheetId="5" hidden="1">1</definedName>
    <definedName name="solver_est" localSheetId="7" hidden="1">1</definedName>
    <definedName name="solver_est" localSheetId="6" hidden="1">1</definedName>
    <definedName name="solver_itr" localSheetId="13" hidden="1">2147483647</definedName>
    <definedName name="solver_itr" localSheetId="10" hidden="1">2147483647</definedName>
    <definedName name="solver_itr" localSheetId="11" hidden="1">2147483647</definedName>
    <definedName name="solver_itr" localSheetId="8" hidden="1">2147483647</definedName>
    <definedName name="solver_itr" localSheetId="9" hidden="1">2147483647</definedName>
    <definedName name="solver_itr" localSheetId="12" hidden="1">2147483647</definedName>
    <definedName name="solver_itr" localSheetId="14" hidden="1">2147483647</definedName>
    <definedName name="solver_itr" localSheetId="5" hidden="1">2147483647</definedName>
    <definedName name="solver_itr" localSheetId="7" hidden="1">2147483647</definedName>
    <definedName name="solver_itr" localSheetId="6" hidden="1">2147483647</definedName>
    <definedName name="solver_lhs1" localSheetId="13" hidden="1">'20_30_30'!$BA$14</definedName>
    <definedName name="solver_lhs1" localSheetId="10" hidden="1">'50CRB_30_15'!$BA$14</definedName>
    <definedName name="solver_lhs1" localSheetId="11" hidden="1">'50CRB_30_40'!$BA$14</definedName>
    <definedName name="solver_lhs1" localSheetId="8" hidden="1">'CR5030'!$BA$14</definedName>
    <definedName name="solver_lhs1" localSheetId="9" hidden="1">'CR5040'!$BA$14</definedName>
    <definedName name="solver_lhs1" localSheetId="12" hidden="1">SR!$AZ$13</definedName>
    <definedName name="solver_lhs1" localSheetId="14" hidden="1">SR30_CRa100f!$AZ$13</definedName>
    <definedName name="solver_lhs1" localSheetId="5" hidden="1">'SR50'!$BA$14</definedName>
    <definedName name="solver_lhs1" localSheetId="7" hidden="1">'SR50 (2)'!$BA$14</definedName>
    <definedName name="solver_lhs1" localSheetId="6" hidden="1">SR50Asin!$BA$14</definedName>
    <definedName name="solver_mip" localSheetId="13" hidden="1">2147483647</definedName>
    <definedName name="solver_mip" localSheetId="10" hidden="1">2147483647</definedName>
    <definedName name="solver_mip" localSheetId="11" hidden="1">2147483647</definedName>
    <definedName name="solver_mip" localSheetId="8" hidden="1">2147483647</definedName>
    <definedName name="solver_mip" localSheetId="9" hidden="1">2147483647</definedName>
    <definedName name="solver_mip" localSheetId="12" hidden="1">2147483647</definedName>
    <definedName name="solver_mip" localSheetId="14" hidden="1">2147483647</definedName>
    <definedName name="solver_mip" localSheetId="5" hidden="1">2147483647</definedName>
    <definedName name="solver_mip" localSheetId="7" hidden="1">2147483647</definedName>
    <definedName name="solver_mip" localSheetId="6" hidden="1">2147483647</definedName>
    <definedName name="solver_mni" localSheetId="13" hidden="1">30</definedName>
    <definedName name="solver_mni" localSheetId="10" hidden="1">30</definedName>
    <definedName name="solver_mni" localSheetId="11" hidden="1">30</definedName>
    <definedName name="solver_mni" localSheetId="8" hidden="1">30</definedName>
    <definedName name="solver_mni" localSheetId="9" hidden="1">30</definedName>
    <definedName name="solver_mni" localSheetId="12" hidden="1">30</definedName>
    <definedName name="solver_mni" localSheetId="14" hidden="1">30</definedName>
    <definedName name="solver_mni" localSheetId="5" hidden="1">30</definedName>
    <definedName name="solver_mni" localSheetId="7" hidden="1">30</definedName>
    <definedName name="solver_mni" localSheetId="6" hidden="1">30</definedName>
    <definedName name="solver_mrt" localSheetId="13" hidden="1">0.075</definedName>
    <definedName name="solver_mrt" localSheetId="10" hidden="1">0.075</definedName>
    <definedName name="solver_mrt" localSheetId="11" hidden="1">0.075</definedName>
    <definedName name="solver_mrt" localSheetId="8" hidden="1">0.075</definedName>
    <definedName name="solver_mrt" localSheetId="9" hidden="1">0.075</definedName>
    <definedName name="solver_mrt" localSheetId="12" hidden="1">0.075</definedName>
    <definedName name="solver_mrt" localSheetId="14" hidden="1">0.075</definedName>
    <definedName name="solver_mrt" localSheetId="5" hidden="1">0.075</definedName>
    <definedName name="solver_mrt" localSheetId="7" hidden="1">0.075</definedName>
    <definedName name="solver_mrt" localSheetId="6" hidden="1">0.075</definedName>
    <definedName name="solver_msl" localSheetId="13" hidden="1">2</definedName>
    <definedName name="solver_msl" localSheetId="10" hidden="1">2</definedName>
    <definedName name="solver_msl" localSheetId="11" hidden="1">2</definedName>
    <definedName name="solver_msl" localSheetId="8" hidden="1">2</definedName>
    <definedName name="solver_msl" localSheetId="9" hidden="1">2</definedName>
    <definedName name="solver_msl" localSheetId="12" hidden="1">2</definedName>
    <definedName name="solver_msl" localSheetId="14" hidden="1">2</definedName>
    <definedName name="solver_msl" localSheetId="5" hidden="1">2</definedName>
    <definedName name="solver_msl" localSheetId="7" hidden="1">2</definedName>
    <definedName name="solver_msl" localSheetId="6" hidden="1">2</definedName>
    <definedName name="solver_neg" localSheetId="13" hidden="1">1</definedName>
    <definedName name="solver_neg" localSheetId="10" hidden="1">1</definedName>
    <definedName name="solver_neg" localSheetId="11" hidden="1">1</definedName>
    <definedName name="solver_neg" localSheetId="8" hidden="1">1</definedName>
    <definedName name="solver_neg" localSheetId="9" hidden="1">1</definedName>
    <definedName name="solver_neg" localSheetId="12" hidden="1">1</definedName>
    <definedName name="solver_neg" localSheetId="14" hidden="1">1</definedName>
    <definedName name="solver_neg" localSheetId="5" hidden="1">1</definedName>
    <definedName name="solver_neg" localSheetId="7" hidden="1">1</definedName>
    <definedName name="solver_neg" localSheetId="6" hidden="1">1</definedName>
    <definedName name="solver_nod" localSheetId="13" hidden="1">2147483647</definedName>
    <definedName name="solver_nod" localSheetId="10" hidden="1">2147483647</definedName>
    <definedName name="solver_nod" localSheetId="11" hidden="1">2147483647</definedName>
    <definedName name="solver_nod" localSheetId="8" hidden="1">2147483647</definedName>
    <definedName name="solver_nod" localSheetId="9" hidden="1">2147483647</definedName>
    <definedName name="solver_nod" localSheetId="12" hidden="1">2147483647</definedName>
    <definedName name="solver_nod" localSheetId="14" hidden="1">2147483647</definedName>
    <definedName name="solver_nod" localSheetId="5" hidden="1">2147483647</definedName>
    <definedName name="solver_nod" localSheetId="7" hidden="1">2147483647</definedName>
    <definedName name="solver_nod" localSheetId="6" hidden="1">2147483647</definedName>
    <definedName name="solver_num" localSheetId="13" hidden="1">0</definedName>
    <definedName name="solver_num" localSheetId="10" hidden="1">0</definedName>
    <definedName name="solver_num" localSheetId="11" hidden="1">0</definedName>
    <definedName name="solver_num" localSheetId="8" hidden="1">0</definedName>
    <definedName name="solver_num" localSheetId="9" hidden="1">0</definedName>
    <definedName name="solver_num" localSheetId="12" hidden="1">0</definedName>
    <definedName name="solver_num" localSheetId="14" hidden="1">0</definedName>
    <definedName name="solver_num" localSheetId="5" hidden="1">0</definedName>
    <definedName name="solver_num" localSheetId="7" hidden="1">0</definedName>
    <definedName name="solver_num" localSheetId="6" hidden="1">0</definedName>
    <definedName name="solver_nwt" localSheetId="13" hidden="1">1</definedName>
    <definedName name="solver_nwt" localSheetId="10" hidden="1">1</definedName>
    <definedName name="solver_nwt" localSheetId="11" hidden="1">1</definedName>
    <definedName name="solver_nwt" localSheetId="8" hidden="1">1</definedName>
    <definedName name="solver_nwt" localSheetId="9" hidden="1">1</definedName>
    <definedName name="solver_nwt" localSheetId="12" hidden="1">1</definedName>
    <definedName name="solver_nwt" localSheetId="14" hidden="1">1</definedName>
    <definedName name="solver_nwt" localSheetId="5" hidden="1">1</definedName>
    <definedName name="solver_nwt" localSheetId="7" hidden="1">1</definedName>
    <definedName name="solver_nwt" localSheetId="6" hidden="1">1</definedName>
    <definedName name="solver_opt" localSheetId="13" hidden="1">'20_30_30'!$BE$14</definedName>
    <definedName name="solver_opt" localSheetId="10" hidden="1">'50CRB_30_15'!$BE$14</definedName>
    <definedName name="solver_opt" localSheetId="11" hidden="1">'50CRB_30_40'!$BE$14</definedName>
    <definedName name="solver_opt" localSheetId="8" hidden="1">'CR5030'!$BE$14</definedName>
    <definedName name="solver_opt" localSheetId="9" hidden="1">'CR5040'!$BE$14</definedName>
    <definedName name="solver_opt" localSheetId="12" hidden="1">SR!$BD$13</definedName>
    <definedName name="solver_opt" localSheetId="14" hidden="1">SR30_CRa100f!$BD$13</definedName>
    <definedName name="solver_opt" localSheetId="5" hidden="1">'SR50'!$BE$14</definedName>
    <definedName name="solver_opt" localSheetId="7" hidden="1">'SR50 (2)'!$BE$14</definedName>
    <definedName name="solver_opt" localSheetId="6" hidden="1">SR50Asin!$BE$14</definedName>
    <definedName name="solver_pre" localSheetId="13" hidden="1">0.000001</definedName>
    <definedName name="solver_pre" localSheetId="10" hidden="1">0.000001</definedName>
    <definedName name="solver_pre" localSheetId="11" hidden="1">0.000001</definedName>
    <definedName name="solver_pre" localSheetId="8" hidden="1">0.000001</definedName>
    <definedName name="solver_pre" localSheetId="9" hidden="1">0.000001</definedName>
    <definedName name="solver_pre" localSheetId="12" hidden="1">0.000001</definedName>
    <definedName name="solver_pre" localSheetId="14" hidden="1">0.000001</definedName>
    <definedName name="solver_pre" localSheetId="5" hidden="1">0.000001</definedName>
    <definedName name="solver_pre" localSheetId="7" hidden="1">0.000001</definedName>
    <definedName name="solver_pre" localSheetId="6" hidden="1">0.000001</definedName>
    <definedName name="solver_rbv" localSheetId="13" hidden="1">1</definedName>
    <definedName name="solver_rbv" localSheetId="10" hidden="1">1</definedName>
    <definedName name="solver_rbv" localSheetId="11" hidden="1">1</definedName>
    <definedName name="solver_rbv" localSheetId="8" hidden="1">1</definedName>
    <definedName name="solver_rbv" localSheetId="9" hidden="1">1</definedName>
    <definedName name="solver_rbv" localSheetId="12" hidden="1">1</definedName>
    <definedName name="solver_rbv" localSheetId="14" hidden="1">1</definedName>
    <definedName name="solver_rbv" localSheetId="5" hidden="1">1</definedName>
    <definedName name="solver_rbv" localSheetId="7" hidden="1">1</definedName>
    <definedName name="solver_rbv" localSheetId="6" hidden="1">1</definedName>
    <definedName name="solver_rel1" localSheetId="13" hidden="1">4</definedName>
    <definedName name="solver_rel1" localSheetId="10" hidden="1">4</definedName>
    <definedName name="solver_rel1" localSheetId="11" hidden="1">4</definedName>
    <definedName name="solver_rel1" localSheetId="8" hidden="1">4</definedName>
    <definedName name="solver_rel1" localSheetId="9" hidden="1">4</definedName>
    <definedName name="solver_rel1" localSheetId="12" hidden="1">4</definedName>
    <definedName name="solver_rel1" localSheetId="14" hidden="1">4</definedName>
    <definedName name="solver_rel1" localSheetId="5" hidden="1">4</definedName>
    <definedName name="solver_rel1" localSheetId="7" hidden="1">4</definedName>
    <definedName name="solver_rel1" localSheetId="6" hidden="1">4</definedName>
    <definedName name="solver_rhs1" localSheetId="13" hidden="1">entero</definedName>
    <definedName name="solver_rhs1" localSheetId="10" hidden="1">entero</definedName>
    <definedName name="solver_rhs1" localSheetId="11" hidden="1">entero</definedName>
    <definedName name="solver_rhs1" localSheetId="8" hidden="1">entero</definedName>
    <definedName name="solver_rhs1" localSheetId="9" hidden="1">entero</definedName>
    <definedName name="solver_rhs1" localSheetId="12" hidden="1">entero</definedName>
    <definedName name="solver_rhs1" localSheetId="14" hidden="1">entero</definedName>
    <definedName name="solver_rhs1" localSheetId="5" hidden="1">entero</definedName>
    <definedName name="solver_rhs1" localSheetId="7" hidden="1">entero</definedName>
    <definedName name="solver_rhs1" localSheetId="6" hidden="1">entero</definedName>
    <definedName name="solver_rlx" localSheetId="13" hidden="1">2</definedName>
    <definedName name="solver_rlx" localSheetId="10" hidden="1">2</definedName>
    <definedName name="solver_rlx" localSheetId="11" hidden="1">2</definedName>
    <definedName name="solver_rlx" localSheetId="8" hidden="1">2</definedName>
    <definedName name="solver_rlx" localSheetId="9" hidden="1">2</definedName>
    <definedName name="solver_rlx" localSheetId="12" hidden="1">2</definedName>
    <definedName name="solver_rlx" localSheetId="14" hidden="1">2</definedName>
    <definedName name="solver_rlx" localSheetId="5" hidden="1">2</definedName>
    <definedName name="solver_rlx" localSheetId="7" hidden="1">2</definedName>
    <definedName name="solver_rlx" localSheetId="6" hidden="1">2</definedName>
    <definedName name="solver_rsd" localSheetId="13" hidden="1">0</definedName>
    <definedName name="solver_rsd" localSheetId="10" hidden="1">0</definedName>
    <definedName name="solver_rsd" localSheetId="11" hidden="1">0</definedName>
    <definedName name="solver_rsd" localSheetId="8" hidden="1">0</definedName>
    <definedName name="solver_rsd" localSheetId="9" hidden="1">0</definedName>
    <definedName name="solver_rsd" localSheetId="12" hidden="1">0</definedName>
    <definedName name="solver_rsd" localSheetId="14" hidden="1">0</definedName>
    <definedName name="solver_rsd" localSheetId="5" hidden="1">0</definedName>
    <definedName name="solver_rsd" localSheetId="7" hidden="1">0</definedName>
    <definedName name="solver_rsd" localSheetId="6" hidden="1">0</definedName>
    <definedName name="solver_scl" localSheetId="13" hidden="1">1</definedName>
    <definedName name="solver_scl" localSheetId="10" hidden="1">1</definedName>
    <definedName name="solver_scl" localSheetId="11" hidden="1">1</definedName>
    <definedName name="solver_scl" localSheetId="8" hidden="1">1</definedName>
    <definedName name="solver_scl" localSheetId="9" hidden="1">1</definedName>
    <definedName name="solver_scl" localSheetId="12" hidden="1">1</definedName>
    <definedName name="solver_scl" localSheetId="14" hidden="1">1</definedName>
    <definedName name="solver_scl" localSheetId="5" hidden="1">1</definedName>
    <definedName name="solver_scl" localSheetId="7" hidden="1">1</definedName>
    <definedName name="solver_scl" localSheetId="6" hidden="1">1</definedName>
    <definedName name="solver_sho" localSheetId="13" hidden="1">2</definedName>
    <definedName name="solver_sho" localSheetId="10" hidden="1">2</definedName>
    <definedName name="solver_sho" localSheetId="11" hidden="1">2</definedName>
    <definedName name="solver_sho" localSheetId="8" hidden="1">2</definedName>
    <definedName name="solver_sho" localSheetId="9" hidden="1">2</definedName>
    <definedName name="solver_sho" localSheetId="12" hidden="1">2</definedName>
    <definedName name="solver_sho" localSheetId="14" hidden="1">2</definedName>
    <definedName name="solver_sho" localSheetId="5" hidden="1">2</definedName>
    <definedName name="solver_sho" localSheetId="7" hidden="1">2</definedName>
    <definedName name="solver_sho" localSheetId="6" hidden="1">2</definedName>
    <definedName name="solver_ssz" localSheetId="13" hidden="1">100</definedName>
    <definedName name="solver_ssz" localSheetId="10" hidden="1">100</definedName>
    <definedName name="solver_ssz" localSheetId="11" hidden="1">100</definedName>
    <definedName name="solver_ssz" localSheetId="8" hidden="1">100</definedName>
    <definedName name="solver_ssz" localSheetId="9" hidden="1">100</definedName>
    <definedName name="solver_ssz" localSheetId="12" hidden="1">100</definedName>
    <definedName name="solver_ssz" localSheetId="14" hidden="1">100</definedName>
    <definedName name="solver_ssz" localSheetId="5" hidden="1">100</definedName>
    <definedName name="solver_ssz" localSheetId="7" hidden="1">100</definedName>
    <definedName name="solver_ssz" localSheetId="6" hidden="1">100</definedName>
    <definedName name="solver_tim" localSheetId="13" hidden="1">2147483647</definedName>
    <definedName name="solver_tim" localSheetId="10" hidden="1">2147483647</definedName>
    <definedName name="solver_tim" localSheetId="11" hidden="1">2147483647</definedName>
    <definedName name="solver_tim" localSheetId="8" hidden="1">2147483647</definedName>
    <definedName name="solver_tim" localSheetId="9" hidden="1">2147483647</definedName>
    <definedName name="solver_tim" localSheetId="12" hidden="1">2147483647</definedName>
    <definedName name="solver_tim" localSheetId="14" hidden="1">2147483647</definedName>
    <definedName name="solver_tim" localSheetId="5" hidden="1">2147483647</definedName>
    <definedName name="solver_tim" localSheetId="7" hidden="1">2147483647</definedName>
    <definedName name="solver_tim" localSheetId="6" hidden="1">2147483647</definedName>
    <definedName name="solver_tol" localSheetId="13" hidden="1">0.01</definedName>
    <definedName name="solver_tol" localSheetId="10" hidden="1">0.01</definedName>
    <definedName name="solver_tol" localSheetId="11" hidden="1">0.01</definedName>
    <definedName name="solver_tol" localSheetId="8" hidden="1">0.01</definedName>
    <definedName name="solver_tol" localSheetId="9" hidden="1">0.01</definedName>
    <definedName name="solver_tol" localSheetId="12" hidden="1">0.01</definedName>
    <definedName name="solver_tol" localSheetId="14" hidden="1">0.01</definedName>
    <definedName name="solver_tol" localSheetId="5" hidden="1">0.01</definedName>
    <definedName name="solver_tol" localSheetId="7" hidden="1">0.01</definedName>
    <definedName name="solver_tol" localSheetId="6" hidden="1">0.01</definedName>
    <definedName name="solver_typ" localSheetId="13" hidden="1">2</definedName>
    <definedName name="solver_typ" localSheetId="10" hidden="1">2</definedName>
    <definedName name="solver_typ" localSheetId="11" hidden="1">2</definedName>
    <definedName name="solver_typ" localSheetId="8" hidden="1">2</definedName>
    <definedName name="solver_typ" localSheetId="9" hidden="1">2</definedName>
    <definedName name="solver_typ" localSheetId="12" hidden="1">2</definedName>
    <definedName name="solver_typ" localSheetId="14" hidden="1">2</definedName>
    <definedName name="solver_typ" localSheetId="5" hidden="1">2</definedName>
    <definedName name="solver_typ" localSheetId="7" hidden="1">2</definedName>
    <definedName name="solver_typ" localSheetId="6" hidden="1">2</definedName>
    <definedName name="solver_val" localSheetId="13" hidden="1">0</definedName>
    <definedName name="solver_val" localSheetId="10" hidden="1">0</definedName>
    <definedName name="solver_val" localSheetId="11" hidden="1">0</definedName>
    <definedName name="solver_val" localSheetId="8" hidden="1">0</definedName>
    <definedName name="solver_val" localSheetId="9" hidden="1">0</definedName>
    <definedName name="solver_val" localSheetId="12" hidden="1">0</definedName>
    <definedName name="solver_val" localSheetId="14" hidden="1">0</definedName>
    <definedName name="solver_val" localSheetId="5" hidden="1">0</definedName>
    <definedName name="solver_val" localSheetId="7" hidden="1">0</definedName>
    <definedName name="solver_val" localSheetId="6" hidden="1">0</definedName>
    <definedName name="solver_ver" localSheetId="13" hidden="1">3</definedName>
    <definedName name="solver_ver" localSheetId="10" hidden="1">3</definedName>
    <definedName name="solver_ver" localSheetId="11" hidden="1">3</definedName>
    <definedName name="solver_ver" localSheetId="8" hidden="1">3</definedName>
    <definedName name="solver_ver" localSheetId="9" hidden="1">3</definedName>
    <definedName name="solver_ver" localSheetId="12" hidden="1">3</definedName>
    <definedName name="solver_ver" localSheetId="14" hidden="1">3</definedName>
    <definedName name="solver_ver" localSheetId="5" hidden="1">3</definedName>
    <definedName name="solver_ver" localSheetId="7" hidden="1">3</definedName>
    <definedName name="solver_ver" localSheetId="6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Y152" i="86" l="1"/>
  <c r="AY151" i="86"/>
  <c r="AY150" i="86"/>
  <c r="AY149" i="86"/>
  <c r="AY148" i="86"/>
  <c r="AY147" i="86"/>
  <c r="AY146" i="86"/>
  <c r="AY145" i="86"/>
  <c r="AY144" i="86"/>
  <c r="AY143" i="86"/>
  <c r="AY142" i="86"/>
  <c r="AY141" i="86"/>
  <c r="AY140" i="86"/>
  <c r="AY139" i="86"/>
  <c r="AY138" i="86"/>
  <c r="AY137" i="86"/>
  <c r="AY136" i="86"/>
  <c r="AY135" i="86"/>
  <c r="AY134" i="86"/>
  <c r="AY133" i="86"/>
  <c r="AY132" i="86"/>
  <c r="AY131" i="86"/>
  <c r="AY130" i="86"/>
  <c r="AY129" i="86"/>
  <c r="AY128" i="86"/>
  <c r="AY127" i="86"/>
  <c r="AY126" i="86"/>
  <c r="AY125" i="86"/>
  <c r="AY124" i="86"/>
  <c r="AY123" i="86"/>
  <c r="AY122" i="86"/>
  <c r="AY121" i="86"/>
  <c r="AY120" i="86"/>
  <c r="AY119" i="86"/>
  <c r="AY118" i="86"/>
  <c r="AY117" i="86"/>
  <c r="AY116" i="86"/>
  <c r="AY115" i="86"/>
  <c r="AY114" i="86"/>
  <c r="AY113" i="86"/>
  <c r="AY112" i="86"/>
  <c r="AY111" i="86"/>
  <c r="AY110" i="86"/>
  <c r="AY109" i="86"/>
  <c r="AY108" i="86"/>
  <c r="AY107" i="86"/>
  <c r="AY106" i="86"/>
  <c r="AY105" i="86"/>
  <c r="AY104" i="86"/>
  <c r="AY103" i="86"/>
  <c r="AY102" i="86"/>
  <c r="AY101" i="86"/>
  <c r="AY100" i="86"/>
  <c r="AY99" i="86"/>
  <c r="AY98" i="86"/>
  <c r="AY97" i="86"/>
  <c r="AY96" i="86"/>
  <c r="AY95" i="86"/>
  <c r="AY94" i="86"/>
  <c r="AY93" i="86"/>
  <c r="AY92" i="86"/>
  <c r="AY91" i="86"/>
  <c r="AY90" i="86"/>
  <c r="AY89" i="86"/>
  <c r="AE373" i="91"/>
  <c r="Z373" i="91"/>
  <c r="Y373" i="91"/>
  <c r="X373" i="91"/>
  <c r="W373" i="91"/>
  <c r="V373" i="91"/>
  <c r="B373" i="91"/>
  <c r="AG373" i="91" s="1"/>
  <c r="AF372" i="91"/>
  <c r="AE372" i="91"/>
  <c r="AC372" i="91"/>
  <c r="AB372" i="91"/>
  <c r="Z372" i="91"/>
  <c r="Y372" i="91"/>
  <c r="X372" i="91"/>
  <c r="W372" i="91"/>
  <c r="V372" i="91"/>
  <c r="B372" i="91"/>
  <c r="AG372" i="91" s="1"/>
  <c r="AG371" i="91"/>
  <c r="AF371" i="91"/>
  <c r="AE371" i="91"/>
  <c r="AD371" i="91"/>
  <c r="AC371" i="91"/>
  <c r="AB371" i="91"/>
  <c r="Z371" i="91"/>
  <c r="Y371" i="91"/>
  <c r="X371" i="91"/>
  <c r="W371" i="91"/>
  <c r="V371" i="91"/>
  <c r="B371" i="91"/>
  <c r="AE370" i="91"/>
  <c r="AB370" i="91"/>
  <c r="Z370" i="91"/>
  <c r="Y370" i="91"/>
  <c r="X370" i="91"/>
  <c r="W370" i="91"/>
  <c r="V370" i="91"/>
  <c r="B370" i="91"/>
  <c r="AG370" i="91" s="1"/>
  <c r="AG369" i="91"/>
  <c r="AF369" i="91"/>
  <c r="AE369" i="91"/>
  <c r="AD369" i="91"/>
  <c r="AB369" i="91"/>
  <c r="Z369" i="91"/>
  <c r="Y369" i="91"/>
  <c r="X369" i="91"/>
  <c r="W369" i="91"/>
  <c r="V369" i="91"/>
  <c r="B369" i="91"/>
  <c r="AC369" i="91" s="1"/>
  <c r="AG368" i="91"/>
  <c r="AF368" i="91"/>
  <c r="AE368" i="91"/>
  <c r="AD368" i="91"/>
  <c r="Z368" i="91"/>
  <c r="Y368" i="91"/>
  <c r="X368" i="91"/>
  <c r="W368" i="91"/>
  <c r="V368" i="91"/>
  <c r="B368" i="91"/>
  <c r="AC368" i="91" s="1"/>
  <c r="AF367" i="91"/>
  <c r="AE367" i="91"/>
  <c r="AD367" i="91"/>
  <c r="AB367" i="91"/>
  <c r="Z367" i="91"/>
  <c r="Y367" i="91"/>
  <c r="X367" i="91"/>
  <c r="W367" i="91"/>
  <c r="V367" i="91"/>
  <c r="B367" i="91"/>
  <c r="Z366" i="91"/>
  <c r="Y366" i="91"/>
  <c r="X366" i="91"/>
  <c r="W366" i="91"/>
  <c r="V366" i="91"/>
  <c r="B366" i="91"/>
  <c r="Z365" i="91"/>
  <c r="Y365" i="91"/>
  <c r="X365" i="91"/>
  <c r="W365" i="91"/>
  <c r="V365" i="91"/>
  <c r="B365" i="91"/>
  <c r="AE365" i="91" s="1"/>
  <c r="AF364" i="91"/>
  <c r="AE364" i="91"/>
  <c r="AC364" i="91"/>
  <c r="AB364" i="91"/>
  <c r="Z364" i="91"/>
  <c r="Y364" i="91"/>
  <c r="X364" i="91"/>
  <c r="W364" i="91"/>
  <c r="V364" i="91"/>
  <c r="B364" i="91"/>
  <c r="AG364" i="91" s="1"/>
  <c r="AG363" i="91"/>
  <c r="AF363" i="91"/>
  <c r="AE363" i="91"/>
  <c r="AD363" i="91"/>
  <c r="AC363" i="91"/>
  <c r="AB363" i="91"/>
  <c r="Z363" i="91"/>
  <c r="Y363" i="91"/>
  <c r="X363" i="91"/>
  <c r="W363" i="91"/>
  <c r="V363" i="91"/>
  <c r="B363" i="91"/>
  <c r="AE362" i="91"/>
  <c r="AB362" i="91"/>
  <c r="Z362" i="91"/>
  <c r="Y362" i="91"/>
  <c r="X362" i="91"/>
  <c r="W362" i="91"/>
  <c r="V362" i="91"/>
  <c r="B362" i="91"/>
  <c r="AG362" i="91" s="1"/>
  <c r="AG361" i="91"/>
  <c r="AF361" i="91"/>
  <c r="AE361" i="91"/>
  <c r="AD361" i="91"/>
  <c r="AB361" i="91"/>
  <c r="Z361" i="91"/>
  <c r="Y361" i="91"/>
  <c r="X361" i="91"/>
  <c r="W361" i="91"/>
  <c r="V361" i="91"/>
  <c r="B361" i="91"/>
  <c r="AC361" i="91" s="1"/>
  <c r="AG360" i="91"/>
  <c r="AF360" i="91"/>
  <c r="AE360" i="91"/>
  <c r="AD360" i="91"/>
  <c r="AB360" i="91"/>
  <c r="Z360" i="91"/>
  <c r="Y360" i="91"/>
  <c r="X360" i="91"/>
  <c r="W360" i="91"/>
  <c r="V360" i="91"/>
  <c r="B360" i="91"/>
  <c r="AC360" i="91" s="1"/>
  <c r="AD359" i="91"/>
  <c r="Z359" i="91"/>
  <c r="Y359" i="91"/>
  <c r="X359" i="91"/>
  <c r="W359" i="91"/>
  <c r="V359" i="91"/>
  <c r="B359" i="91"/>
  <c r="AF358" i="91"/>
  <c r="AC358" i="91"/>
  <c r="Z358" i="91"/>
  <c r="Y358" i="91"/>
  <c r="X358" i="91"/>
  <c r="W358" i="91"/>
  <c r="V358" i="91"/>
  <c r="B358" i="91"/>
  <c r="Z357" i="91"/>
  <c r="Y357" i="91"/>
  <c r="X357" i="91"/>
  <c r="W357" i="91"/>
  <c r="V357" i="91"/>
  <c r="B357" i="91"/>
  <c r="AF356" i="91"/>
  <c r="AE356" i="91"/>
  <c r="AC356" i="91"/>
  <c r="AB356" i="91"/>
  <c r="Z356" i="91"/>
  <c r="Y356" i="91"/>
  <c r="X356" i="91"/>
  <c r="W356" i="91"/>
  <c r="V356" i="91"/>
  <c r="B356" i="91"/>
  <c r="AG356" i="91" s="1"/>
  <c r="AG355" i="91"/>
  <c r="AF355" i="91"/>
  <c r="AE355" i="91"/>
  <c r="AD355" i="91"/>
  <c r="AC355" i="91"/>
  <c r="AB355" i="91"/>
  <c r="Z355" i="91"/>
  <c r="Y355" i="91"/>
  <c r="X355" i="91"/>
  <c r="W355" i="91"/>
  <c r="V355" i="91"/>
  <c r="B355" i="91"/>
  <c r="AE354" i="91"/>
  <c r="AB354" i="91"/>
  <c r="Z354" i="91"/>
  <c r="Y354" i="91"/>
  <c r="X354" i="91"/>
  <c r="W354" i="91"/>
  <c r="V354" i="91"/>
  <c r="B354" i="91"/>
  <c r="AG354" i="91" s="1"/>
  <c r="AG353" i="91"/>
  <c r="AF353" i="91"/>
  <c r="AE353" i="91"/>
  <c r="AD353" i="91"/>
  <c r="AB353" i="91"/>
  <c r="Z353" i="91"/>
  <c r="Y353" i="91"/>
  <c r="X353" i="91"/>
  <c r="W353" i="91"/>
  <c r="V353" i="91"/>
  <c r="B353" i="91"/>
  <c r="AC353" i="91" s="1"/>
  <c r="AG352" i="91"/>
  <c r="AF352" i="91"/>
  <c r="AE352" i="91"/>
  <c r="AD352" i="91"/>
  <c r="AB352" i="91"/>
  <c r="Z352" i="91"/>
  <c r="Y352" i="91"/>
  <c r="X352" i="91"/>
  <c r="W352" i="91"/>
  <c r="V352" i="91"/>
  <c r="B352" i="91"/>
  <c r="AC352" i="91" s="1"/>
  <c r="Z351" i="91"/>
  <c r="Y351" i="91"/>
  <c r="X351" i="91"/>
  <c r="W351" i="91"/>
  <c r="V351" i="91"/>
  <c r="B351" i="91"/>
  <c r="AE351" i="91" s="1"/>
  <c r="AF350" i="91"/>
  <c r="AC350" i="91"/>
  <c r="Z350" i="91"/>
  <c r="Y350" i="91"/>
  <c r="X350" i="91"/>
  <c r="W350" i="91"/>
  <c r="V350" i="91"/>
  <c r="B350" i="91"/>
  <c r="Z349" i="91"/>
  <c r="Y349" i="91"/>
  <c r="X349" i="91"/>
  <c r="W349" i="91"/>
  <c r="V349" i="91"/>
  <c r="B349" i="91"/>
  <c r="AF348" i="91"/>
  <c r="AE348" i="91"/>
  <c r="AC348" i="91"/>
  <c r="AB348" i="91"/>
  <c r="Z348" i="91"/>
  <c r="Y348" i="91"/>
  <c r="X348" i="91"/>
  <c r="W348" i="91"/>
  <c r="V348" i="91"/>
  <c r="B348" i="91"/>
  <c r="AG348" i="91" s="1"/>
  <c r="AG347" i="91"/>
  <c r="AF347" i="91"/>
  <c r="AE347" i="91"/>
  <c r="AD347" i="91"/>
  <c r="AC347" i="91"/>
  <c r="AB347" i="91"/>
  <c r="Z347" i="91"/>
  <c r="Y347" i="91"/>
  <c r="X347" i="91"/>
  <c r="W347" i="91"/>
  <c r="V347" i="91"/>
  <c r="B347" i="91"/>
  <c r="AE346" i="91"/>
  <c r="AB346" i="91"/>
  <c r="Z346" i="91"/>
  <c r="Y346" i="91"/>
  <c r="X346" i="91"/>
  <c r="W346" i="91"/>
  <c r="V346" i="91"/>
  <c r="B346" i="91"/>
  <c r="AG346" i="91" s="1"/>
  <c r="AG345" i="91"/>
  <c r="AF345" i="91"/>
  <c r="AE345" i="91"/>
  <c r="AD345" i="91"/>
  <c r="AB345" i="91"/>
  <c r="Z345" i="91"/>
  <c r="Y345" i="91"/>
  <c r="X345" i="91"/>
  <c r="W345" i="91"/>
  <c r="V345" i="91"/>
  <c r="B345" i="91"/>
  <c r="AC345" i="91" s="1"/>
  <c r="AG344" i="91"/>
  <c r="AF344" i="91"/>
  <c r="AE344" i="91"/>
  <c r="AD344" i="91"/>
  <c r="AB344" i="91"/>
  <c r="Z344" i="91"/>
  <c r="Y344" i="91"/>
  <c r="X344" i="91"/>
  <c r="W344" i="91"/>
  <c r="V344" i="91"/>
  <c r="B344" i="91"/>
  <c r="AC344" i="91" s="1"/>
  <c r="AB343" i="91"/>
  <c r="Z343" i="91"/>
  <c r="Y343" i="91"/>
  <c r="X343" i="91"/>
  <c r="W343" i="91"/>
  <c r="V343" i="91"/>
  <c r="B343" i="91"/>
  <c r="Z342" i="91"/>
  <c r="Y342" i="91"/>
  <c r="X342" i="91"/>
  <c r="W342" i="91"/>
  <c r="V342" i="91"/>
  <c r="B342" i="91"/>
  <c r="AF342" i="91" s="1"/>
  <c r="AE341" i="91"/>
  <c r="Z341" i="91"/>
  <c r="Y341" i="91"/>
  <c r="X341" i="91"/>
  <c r="W341" i="91"/>
  <c r="V341" i="91"/>
  <c r="B341" i="91"/>
  <c r="AF340" i="91"/>
  <c r="AE340" i="91"/>
  <c r="AD340" i="91"/>
  <c r="AC340" i="91"/>
  <c r="AB340" i="91"/>
  <c r="Z340" i="91"/>
  <c r="Y340" i="91"/>
  <c r="X340" i="91"/>
  <c r="W340" i="91"/>
  <c r="V340" i="91"/>
  <c r="B340" i="91"/>
  <c r="AG340" i="91" s="1"/>
  <c r="AG339" i="91"/>
  <c r="AF339" i="91"/>
  <c r="AE339" i="91"/>
  <c r="AD339" i="91"/>
  <c r="AC339" i="91"/>
  <c r="AB339" i="91"/>
  <c r="Z339" i="91"/>
  <c r="Y339" i="91"/>
  <c r="X339" i="91"/>
  <c r="W339" i="91"/>
  <c r="V339" i="91"/>
  <c r="B339" i="91"/>
  <c r="AE338" i="91"/>
  <c r="AB338" i="91"/>
  <c r="Z338" i="91"/>
  <c r="Y338" i="91"/>
  <c r="X338" i="91"/>
  <c r="W338" i="91"/>
  <c r="V338" i="91"/>
  <c r="B338" i="91"/>
  <c r="AG338" i="91" s="1"/>
  <c r="AG337" i="91"/>
  <c r="AF337" i="91"/>
  <c r="AE337" i="91"/>
  <c r="AD337" i="91"/>
  <c r="AC337" i="91"/>
  <c r="AB337" i="91"/>
  <c r="Z337" i="91"/>
  <c r="Y337" i="91"/>
  <c r="X337" i="91"/>
  <c r="W337" i="91"/>
  <c r="V337" i="91"/>
  <c r="B337" i="91"/>
  <c r="AG336" i="91"/>
  <c r="AF336" i="91"/>
  <c r="AE336" i="91"/>
  <c r="AD336" i="91"/>
  <c r="AB336" i="91"/>
  <c r="Z336" i="91"/>
  <c r="Y336" i="91"/>
  <c r="X336" i="91"/>
  <c r="W336" i="91"/>
  <c r="V336" i="91"/>
  <c r="B336" i="91"/>
  <c r="AC336" i="91" s="1"/>
  <c r="AD335" i="91"/>
  <c r="AB335" i="91"/>
  <c r="Z335" i="91"/>
  <c r="Y335" i="91"/>
  <c r="X335" i="91"/>
  <c r="W335" i="91"/>
  <c r="V335" i="91"/>
  <c r="B335" i="91"/>
  <c r="AF334" i="91"/>
  <c r="AC334" i="91"/>
  <c r="Z334" i="91"/>
  <c r="Y334" i="91"/>
  <c r="X334" i="91"/>
  <c r="W334" i="91"/>
  <c r="V334" i="91"/>
  <c r="B334" i="91"/>
  <c r="Z333" i="91"/>
  <c r="Y333" i="91"/>
  <c r="X333" i="91"/>
  <c r="W333" i="91"/>
  <c r="V333" i="91"/>
  <c r="B333" i="91"/>
  <c r="AF332" i="91"/>
  <c r="AE332" i="91"/>
  <c r="AD332" i="91"/>
  <c r="AC332" i="91"/>
  <c r="AB332" i="91"/>
  <c r="Z332" i="91"/>
  <c r="Y332" i="91"/>
  <c r="X332" i="91"/>
  <c r="W332" i="91"/>
  <c r="V332" i="91"/>
  <c r="B332" i="91"/>
  <c r="AG332" i="91" s="1"/>
  <c r="AG331" i="91"/>
  <c r="AF331" i="91"/>
  <c r="AE331" i="91"/>
  <c r="AD331" i="91"/>
  <c r="AC331" i="91"/>
  <c r="AB331" i="91"/>
  <c r="Z331" i="91"/>
  <c r="Y331" i="91"/>
  <c r="X331" i="91"/>
  <c r="W331" i="91"/>
  <c r="V331" i="91"/>
  <c r="B331" i="91"/>
  <c r="AE330" i="91"/>
  <c r="AB330" i="91"/>
  <c r="Z330" i="91"/>
  <c r="Y330" i="91"/>
  <c r="X330" i="91"/>
  <c r="W330" i="91"/>
  <c r="V330" i="91"/>
  <c r="B330" i="91"/>
  <c r="AG330" i="91" s="1"/>
  <c r="AG329" i="91"/>
  <c r="AF329" i="91"/>
  <c r="AE329" i="91"/>
  <c r="AD329" i="91"/>
  <c r="AC329" i="91"/>
  <c r="AB329" i="91"/>
  <c r="Z329" i="91"/>
  <c r="Y329" i="91"/>
  <c r="X329" i="91"/>
  <c r="W329" i="91"/>
  <c r="V329" i="91"/>
  <c r="B329" i="91"/>
  <c r="AG328" i="91"/>
  <c r="AF328" i="91"/>
  <c r="AE328" i="91"/>
  <c r="AD328" i="91"/>
  <c r="AB328" i="91"/>
  <c r="Z328" i="91"/>
  <c r="Y328" i="91"/>
  <c r="X328" i="91"/>
  <c r="W328" i="91"/>
  <c r="V328" i="91"/>
  <c r="B328" i="91"/>
  <c r="AC328" i="91" s="1"/>
  <c r="AF327" i="91"/>
  <c r="Z327" i="91"/>
  <c r="Y327" i="91"/>
  <c r="X327" i="91"/>
  <c r="W327" i="91"/>
  <c r="V327" i="91"/>
  <c r="B327" i="91"/>
  <c r="AF326" i="91"/>
  <c r="Z326" i="91"/>
  <c r="Y326" i="91"/>
  <c r="X326" i="91"/>
  <c r="W326" i="91"/>
  <c r="V326" i="91"/>
  <c r="B326" i="91"/>
  <c r="Z325" i="91"/>
  <c r="Y325" i="91"/>
  <c r="X325" i="91"/>
  <c r="W325" i="91"/>
  <c r="V325" i="91"/>
  <c r="B325" i="91"/>
  <c r="AF324" i="91"/>
  <c r="AE324" i="91"/>
  <c r="AD324" i="91"/>
  <c r="AC324" i="91"/>
  <c r="AB324" i="91"/>
  <c r="Z324" i="91"/>
  <c r="Y324" i="91"/>
  <c r="X324" i="91"/>
  <c r="W324" i="91"/>
  <c r="V324" i="91"/>
  <c r="B324" i="91"/>
  <c r="AG324" i="91" s="1"/>
  <c r="AG323" i="91"/>
  <c r="AF323" i="91"/>
  <c r="AE323" i="91"/>
  <c r="AD323" i="91"/>
  <c r="AC323" i="91"/>
  <c r="AB323" i="91"/>
  <c r="Z323" i="91"/>
  <c r="Y323" i="91"/>
  <c r="X323" i="91"/>
  <c r="W323" i="91"/>
  <c r="V323" i="91"/>
  <c r="B323" i="91"/>
  <c r="AE322" i="91"/>
  <c r="AB322" i="91"/>
  <c r="Z322" i="91"/>
  <c r="Y322" i="91"/>
  <c r="X322" i="91"/>
  <c r="W322" i="91"/>
  <c r="V322" i="91"/>
  <c r="B322" i="91"/>
  <c r="AG322" i="91" s="1"/>
  <c r="AG321" i="91"/>
  <c r="AF321" i="91"/>
  <c r="AE321" i="91"/>
  <c r="AD321" i="91"/>
  <c r="AC321" i="91"/>
  <c r="AB321" i="91"/>
  <c r="Z321" i="91"/>
  <c r="Y321" i="91"/>
  <c r="X321" i="91"/>
  <c r="W321" i="91"/>
  <c r="V321" i="91"/>
  <c r="B321" i="91"/>
  <c r="AG320" i="91"/>
  <c r="AF320" i="91"/>
  <c r="AE320" i="91"/>
  <c r="AD320" i="91"/>
  <c r="AB320" i="91"/>
  <c r="Z320" i="91"/>
  <c r="Y320" i="91"/>
  <c r="X320" i="91"/>
  <c r="W320" i="91"/>
  <c r="V320" i="91"/>
  <c r="B320" i="91"/>
  <c r="AC320" i="91" s="1"/>
  <c r="Z319" i="91"/>
  <c r="Y319" i="91"/>
  <c r="X319" i="91"/>
  <c r="W319" i="91"/>
  <c r="V319" i="91"/>
  <c r="B319" i="91"/>
  <c r="Z318" i="91"/>
  <c r="Y318" i="91"/>
  <c r="X318" i="91"/>
  <c r="W318" i="91"/>
  <c r="V318" i="91"/>
  <c r="B318" i="91"/>
  <c r="Z317" i="91"/>
  <c r="Y317" i="91"/>
  <c r="X317" i="91"/>
  <c r="W317" i="91"/>
  <c r="V317" i="91"/>
  <c r="B317" i="91"/>
  <c r="AF316" i="91"/>
  <c r="AE316" i="91"/>
  <c r="AC316" i="91"/>
  <c r="AB316" i="91"/>
  <c r="Z316" i="91"/>
  <c r="Y316" i="91"/>
  <c r="X316" i="91"/>
  <c r="W316" i="91"/>
  <c r="V316" i="91"/>
  <c r="B316" i="91"/>
  <c r="AG316" i="91" s="1"/>
  <c r="AG315" i="91"/>
  <c r="AF315" i="91"/>
  <c r="AE315" i="91"/>
  <c r="AD315" i="91"/>
  <c r="AC315" i="91"/>
  <c r="AB315" i="91"/>
  <c r="Z315" i="91"/>
  <c r="Y315" i="91"/>
  <c r="X315" i="91"/>
  <c r="W315" i="91"/>
  <c r="V315" i="91"/>
  <c r="B315" i="91"/>
  <c r="AE314" i="91"/>
  <c r="AB314" i="91"/>
  <c r="Z314" i="91"/>
  <c r="Y314" i="91"/>
  <c r="X314" i="91"/>
  <c r="W314" i="91"/>
  <c r="V314" i="91"/>
  <c r="B314" i="91"/>
  <c r="AG314" i="91" s="1"/>
  <c r="AG313" i="91"/>
  <c r="AF313" i="91"/>
  <c r="AE313" i="91"/>
  <c r="AD313" i="91"/>
  <c r="AC313" i="91"/>
  <c r="AB313" i="91"/>
  <c r="Z313" i="91"/>
  <c r="Y313" i="91"/>
  <c r="X313" i="91"/>
  <c r="W313" i="91"/>
  <c r="V313" i="91"/>
  <c r="B313" i="91"/>
  <c r="AG312" i="91"/>
  <c r="AF312" i="91"/>
  <c r="AE312" i="91"/>
  <c r="AD312" i="91"/>
  <c r="AC312" i="91"/>
  <c r="AB312" i="91"/>
  <c r="Z312" i="91"/>
  <c r="Y312" i="91"/>
  <c r="X312" i="91"/>
  <c r="W312" i="91"/>
  <c r="V312" i="91"/>
  <c r="B312" i="91"/>
  <c r="AF311" i="91"/>
  <c r="AE311" i="91"/>
  <c r="AD311" i="91"/>
  <c r="Z311" i="91"/>
  <c r="Y311" i="91"/>
  <c r="X311" i="91"/>
  <c r="W311" i="91"/>
  <c r="V311" i="91"/>
  <c r="B311" i="91"/>
  <c r="Z310" i="91"/>
  <c r="Y310" i="91"/>
  <c r="X310" i="91"/>
  <c r="W310" i="91"/>
  <c r="V310" i="91"/>
  <c r="B310" i="91"/>
  <c r="Z309" i="91"/>
  <c r="Y309" i="91"/>
  <c r="X309" i="91"/>
  <c r="W309" i="91"/>
  <c r="V309" i="91"/>
  <c r="B309" i="91"/>
  <c r="AF308" i="91"/>
  <c r="AE308" i="91"/>
  <c r="AD308" i="91"/>
  <c r="AC308" i="91"/>
  <c r="AB308" i="91"/>
  <c r="Z308" i="91"/>
  <c r="Y308" i="91"/>
  <c r="X308" i="91"/>
  <c r="W308" i="91"/>
  <c r="V308" i="91"/>
  <c r="B308" i="91"/>
  <c r="AG308" i="91" s="1"/>
  <c r="AG307" i="91"/>
  <c r="AF307" i="91"/>
  <c r="AE307" i="91"/>
  <c r="AD307" i="91"/>
  <c r="AC307" i="91"/>
  <c r="AB307" i="91"/>
  <c r="Z307" i="91"/>
  <c r="Y307" i="91"/>
  <c r="X307" i="91"/>
  <c r="W307" i="91"/>
  <c r="V307" i="91"/>
  <c r="B307" i="91"/>
  <c r="AE306" i="91"/>
  <c r="AB306" i="91"/>
  <c r="Z306" i="91"/>
  <c r="Y306" i="91"/>
  <c r="X306" i="91"/>
  <c r="W306" i="91"/>
  <c r="V306" i="91"/>
  <c r="B306" i="91"/>
  <c r="AG306" i="91" s="1"/>
  <c r="AG305" i="91"/>
  <c r="AF305" i="91"/>
  <c r="AE305" i="91"/>
  <c r="AD305" i="91"/>
  <c r="AC305" i="91"/>
  <c r="AB305" i="91"/>
  <c r="Z305" i="91"/>
  <c r="Y305" i="91"/>
  <c r="X305" i="91"/>
  <c r="W305" i="91"/>
  <c r="V305" i="91"/>
  <c r="B305" i="91"/>
  <c r="AG304" i="91"/>
  <c r="AF304" i="91"/>
  <c r="AE304" i="91"/>
  <c r="AD304" i="91"/>
  <c r="AC304" i="91"/>
  <c r="AB304" i="91"/>
  <c r="Z304" i="91"/>
  <c r="Y304" i="91"/>
  <c r="X304" i="91"/>
  <c r="W304" i="91"/>
  <c r="V304" i="91"/>
  <c r="B304" i="91"/>
  <c r="Z303" i="91"/>
  <c r="Y303" i="91"/>
  <c r="X303" i="91"/>
  <c r="W303" i="91"/>
  <c r="V303" i="91"/>
  <c r="B303" i="91"/>
  <c r="Z302" i="91"/>
  <c r="Y302" i="91"/>
  <c r="X302" i="91"/>
  <c r="W302" i="91"/>
  <c r="V302" i="91"/>
  <c r="B302" i="91"/>
  <c r="AE301" i="91"/>
  <c r="Z301" i="91"/>
  <c r="Y301" i="91"/>
  <c r="X301" i="91"/>
  <c r="W301" i="91"/>
  <c r="V301" i="91"/>
  <c r="B301" i="91"/>
  <c r="AF300" i="91"/>
  <c r="AE300" i="91"/>
  <c r="AD300" i="91"/>
  <c r="AC300" i="91"/>
  <c r="AB300" i="91"/>
  <c r="Z300" i="91"/>
  <c r="Y300" i="91"/>
  <c r="X300" i="91"/>
  <c r="W300" i="91"/>
  <c r="V300" i="91"/>
  <c r="B300" i="91"/>
  <c r="AG300" i="91" s="1"/>
  <c r="AG299" i="91"/>
  <c r="AF299" i="91"/>
  <c r="AE299" i="91"/>
  <c r="AD299" i="91"/>
  <c r="AC299" i="91"/>
  <c r="AB299" i="91"/>
  <c r="Z299" i="91"/>
  <c r="Y299" i="91"/>
  <c r="X299" i="91"/>
  <c r="W299" i="91"/>
  <c r="V299" i="91"/>
  <c r="B299" i="91"/>
  <c r="AE298" i="91"/>
  <c r="AB298" i="91"/>
  <c r="Z298" i="91"/>
  <c r="Y298" i="91"/>
  <c r="X298" i="91"/>
  <c r="W298" i="91"/>
  <c r="V298" i="91"/>
  <c r="B298" i="91"/>
  <c r="AG298" i="91" s="1"/>
  <c r="AG297" i="91"/>
  <c r="AF297" i="91"/>
  <c r="AE297" i="91"/>
  <c r="AD297" i="91"/>
  <c r="AC297" i="91"/>
  <c r="AB297" i="91"/>
  <c r="Z297" i="91"/>
  <c r="Y297" i="91"/>
  <c r="X297" i="91"/>
  <c r="W297" i="91"/>
  <c r="V297" i="91"/>
  <c r="B297" i="91"/>
  <c r="AG296" i="91"/>
  <c r="AF296" i="91"/>
  <c r="AE296" i="91"/>
  <c r="AD296" i="91"/>
  <c r="AC296" i="91"/>
  <c r="AB296" i="91"/>
  <c r="Z296" i="91"/>
  <c r="Y296" i="91"/>
  <c r="X296" i="91"/>
  <c r="W296" i="91"/>
  <c r="V296" i="91"/>
  <c r="B296" i="91"/>
  <c r="AF295" i="91"/>
  <c r="AE295" i="91"/>
  <c r="AD295" i="91"/>
  <c r="Z295" i="91"/>
  <c r="Y295" i="91"/>
  <c r="X295" i="91"/>
  <c r="W295" i="91"/>
  <c r="V295" i="91"/>
  <c r="B295" i="91"/>
  <c r="Z294" i="91"/>
  <c r="Y294" i="91"/>
  <c r="X294" i="91"/>
  <c r="W294" i="91"/>
  <c r="V294" i="91"/>
  <c r="B294" i="91"/>
  <c r="Z293" i="91"/>
  <c r="Y293" i="91"/>
  <c r="X293" i="91"/>
  <c r="W293" i="91"/>
  <c r="V293" i="91"/>
  <c r="B293" i="91"/>
  <c r="AF292" i="91"/>
  <c r="AE292" i="91"/>
  <c r="AD292" i="91"/>
  <c r="AC292" i="91"/>
  <c r="AB292" i="91"/>
  <c r="Z292" i="91"/>
  <c r="Y292" i="91"/>
  <c r="X292" i="91"/>
  <c r="W292" i="91"/>
  <c r="V292" i="91"/>
  <c r="B292" i="91"/>
  <c r="AG292" i="91" s="1"/>
  <c r="AG291" i="91"/>
  <c r="AF291" i="91"/>
  <c r="AE291" i="91"/>
  <c r="AD291" i="91"/>
  <c r="AC291" i="91"/>
  <c r="AB291" i="91"/>
  <c r="Z291" i="91"/>
  <c r="Y291" i="91"/>
  <c r="X291" i="91"/>
  <c r="W291" i="91"/>
  <c r="V291" i="91"/>
  <c r="B291" i="91"/>
  <c r="AE290" i="91"/>
  <c r="AB290" i="91"/>
  <c r="Z290" i="91"/>
  <c r="Y290" i="91"/>
  <c r="X290" i="91"/>
  <c r="W290" i="91"/>
  <c r="V290" i="91"/>
  <c r="B290" i="91"/>
  <c r="AG290" i="91" s="1"/>
  <c r="AG289" i="91"/>
  <c r="AF289" i="91"/>
  <c r="AE289" i="91"/>
  <c r="AD289" i="91"/>
  <c r="AC289" i="91"/>
  <c r="AB289" i="91"/>
  <c r="Z289" i="91"/>
  <c r="Y289" i="91"/>
  <c r="X289" i="91"/>
  <c r="W289" i="91"/>
  <c r="V289" i="91"/>
  <c r="B289" i="91"/>
  <c r="AG288" i="91"/>
  <c r="AF288" i="91"/>
  <c r="AE288" i="91"/>
  <c r="AD288" i="91"/>
  <c r="AC288" i="91"/>
  <c r="AB288" i="91"/>
  <c r="Z288" i="91"/>
  <c r="Y288" i="91"/>
  <c r="X288" i="91"/>
  <c r="W288" i="91"/>
  <c r="V288" i="91"/>
  <c r="B288" i="91"/>
  <c r="Z287" i="91"/>
  <c r="Y287" i="91"/>
  <c r="X287" i="91"/>
  <c r="W287" i="91"/>
  <c r="V287" i="91"/>
  <c r="B287" i="91"/>
  <c r="Z286" i="91"/>
  <c r="Y286" i="91"/>
  <c r="X286" i="91"/>
  <c r="W286" i="91"/>
  <c r="V286" i="91"/>
  <c r="B286" i="91"/>
  <c r="AE285" i="91"/>
  <c r="Z285" i="91"/>
  <c r="Y285" i="91"/>
  <c r="X285" i="91"/>
  <c r="W285" i="91"/>
  <c r="V285" i="91"/>
  <c r="B285" i="91"/>
  <c r="AF284" i="91"/>
  <c r="AE284" i="91"/>
  <c r="AD284" i="91"/>
  <c r="AC284" i="91"/>
  <c r="AB284" i="91"/>
  <c r="Z284" i="91"/>
  <c r="Y284" i="91"/>
  <c r="X284" i="91"/>
  <c r="W284" i="91"/>
  <c r="V284" i="91"/>
  <c r="B284" i="91"/>
  <c r="AG284" i="91" s="1"/>
  <c r="AG283" i="91"/>
  <c r="AF283" i="91"/>
  <c r="AE283" i="91"/>
  <c r="AD283" i="91"/>
  <c r="AC283" i="91"/>
  <c r="AB283" i="91"/>
  <c r="Z283" i="91"/>
  <c r="Y283" i="91"/>
  <c r="X283" i="91"/>
  <c r="W283" i="91"/>
  <c r="V283" i="91"/>
  <c r="B283" i="91"/>
  <c r="AG282" i="91"/>
  <c r="AE282" i="91"/>
  <c r="AB282" i="91"/>
  <c r="Z282" i="91"/>
  <c r="Y282" i="91"/>
  <c r="X282" i="91"/>
  <c r="W282" i="91"/>
  <c r="V282" i="91"/>
  <c r="B282" i="91"/>
  <c r="AF282" i="91" s="1"/>
  <c r="AG281" i="91"/>
  <c r="AF281" i="91"/>
  <c r="AE281" i="91"/>
  <c r="AD281" i="91"/>
  <c r="AC281" i="91"/>
  <c r="AB281" i="91"/>
  <c r="Z281" i="91"/>
  <c r="Y281" i="91"/>
  <c r="X281" i="91"/>
  <c r="W281" i="91"/>
  <c r="V281" i="91"/>
  <c r="B281" i="91"/>
  <c r="AG280" i="91"/>
  <c r="AF280" i="91"/>
  <c r="AE280" i="91"/>
  <c r="AD280" i="91"/>
  <c r="AC280" i="91"/>
  <c r="AB280" i="91"/>
  <c r="Z280" i="91"/>
  <c r="Y280" i="91"/>
  <c r="X280" i="91"/>
  <c r="W280" i="91"/>
  <c r="V280" i="91"/>
  <c r="B280" i="91"/>
  <c r="AF279" i="91"/>
  <c r="AE279" i="91"/>
  <c r="Z279" i="91"/>
  <c r="Y279" i="91"/>
  <c r="X279" i="91"/>
  <c r="W279" i="91"/>
  <c r="V279" i="91"/>
  <c r="B279" i="91"/>
  <c r="AC278" i="91"/>
  <c r="Z278" i="91"/>
  <c r="Y278" i="91"/>
  <c r="X278" i="91"/>
  <c r="W278" i="91"/>
  <c r="V278" i="91"/>
  <c r="B278" i="91"/>
  <c r="Z277" i="91"/>
  <c r="Y277" i="91"/>
  <c r="X277" i="91"/>
  <c r="W277" i="91"/>
  <c r="V277" i="91"/>
  <c r="B277" i="91"/>
  <c r="AF276" i="91"/>
  <c r="AE276" i="91"/>
  <c r="AD276" i="91"/>
  <c r="AC276" i="91"/>
  <c r="AB276" i="91"/>
  <c r="Z276" i="91"/>
  <c r="Y276" i="91"/>
  <c r="X276" i="91"/>
  <c r="W276" i="91"/>
  <c r="V276" i="91"/>
  <c r="B276" i="91"/>
  <c r="AG276" i="91" s="1"/>
  <c r="AG275" i="91"/>
  <c r="AF275" i="91"/>
  <c r="AE275" i="91"/>
  <c r="AD275" i="91"/>
  <c r="AC275" i="91"/>
  <c r="AB275" i="91"/>
  <c r="Z275" i="91"/>
  <c r="Y275" i="91"/>
  <c r="X275" i="91"/>
  <c r="W275" i="91"/>
  <c r="V275" i="91"/>
  <c r="B275" i="91"/>
  <c r="AG274" i="91"/>
  <c r="AE274" i="91"/>
  <c r="AB274" i="91"/>
  <c r="Z274" i="91"/>
  <c r="Y274" i="91"/>
  <c r="X274" i="91"/>
  <c r="W274" i="91"/>
  <c r="V274" i="91"/>
  <c r="B274" i="91"/>
  <c r="AF274" i="91" s="1"/>
  <c r="AG273" i="91"/>
  <c r="AF273" i="91"/>
  <c r="AE273" i="91"/>
  <c r="AD273" i="91"/>
  <c r="AC273" i="91"/>
  <c r="AB273" i="91"/>
  <c r="Z273" i="91"/>
  <c r="Y273" i="91"/>
  <c r="X273" i="91"/>
  <c r="W273" i="91"/>
  <c r="V273" i="91"/>
  <c r="B273" i="91"/>
  <c r="AG272" i="91"/>
  <c r="AF272" i="91"/>
  <c r="AE272" i="91"/>
  <c r="AD272" i="91"/>
  <c r="AC272" i="91"/>
  <c r="AB272" i="91"/>
  <c r="Z272" i="91"/>
  <c r="Y272" i="91"/>
  <c r="X272" i="91"/>
  <c r="W272" i="91"/>
  <c r="V272" i="91"/>
  <c r="B272" i="91"/>
  <c r="AD271" i="91"/>
  <c r="AB271" i="91"/>
  <c r="Z271" i="91"/>
  <c r="Y271" i="91"/>
  <c r="X271" i="91"/>
  <c r="W271" i="91"/>
  <c r="V271" i="91"/>
  <c r="B271" i="91"/>
  <c r="AF270" i="91"/>
  <c r="AC270" i="91"/>
  <c r="Z270" i="91"/>
  <c r="Y270" i="91"/>
  <c r="X270" i="91"/>
  <c r="W270" i="91"/>
  <c r="V270" i="91"/>
  <c r="B270" i="91"/>
  <c r="Z269" i="91"/>
  <c r="Y269" i="91"/>
  <c r="X269" i="91"/>
  <c r="W269" i="91"/>
  <c r="V269" i="91"/>
  <c r="B269" i="91"/>
  <c r="AF268" i="91"/>
  <c r="AE268" i="91"/>
  <c r="AD268" i="91"/>
  <c r="AC268" i="91"/>
  <c r="AB268" i="91"/>
  <c r="Z268" i="91"/>
  <c r="Y268" i="91"/>
  <c r="X268" i="91"/>
  <c r="W268" i="91"/>
  <c r="V268" i="91"/>
  <c r="B268" i="91"/>
  <c r="AG268" i="91" s="1"/>
  <c r="AG267" i="91"/>
  <c r="AF267" i="91"/>
  <c r="AE267" i="91"/>
  <c r="AD267" i="91"/>
  <c r="AC267" i="91"/>
  <c r="AB267" i="91"/>
  <c r="Z267" i="91"/>
  <c r="Y267" i="91"/>
  <c r="X267" i="91"/>
  <c r="W267" i="91"/>
  <c r="V267" i="91"/>
  <c r="B267" i="91"/>
  <c r="AG266" i="91"/>
  <c r="AE266" i="91"/>
  <c r="AB266" i="91"/>
  <c r="Z266" i="91"/>
  <c r="Y266" i="91"/>
  <c r="X266" i="91"/>
  <c r="W266" i="91"/>
  <c r="V266" i="91"/>
  <c r="B266" i="91"/>
  <c r="AF266" i="91" s="1"/>
  <c r="AG265" i="91"/>
  <c r="AF265" i="91"/>
  <c r="AE265" i="91"/>
  <c r="AD265" i="91"/>
  <c r="AC265" i="91"/>
  <c r="AB265" i="91"/>
  <c r="Z265" i="91"/>
  <c r="Y265" i="91"/>
  <c r="X265" i="91"/>
  <c r="W265" i="91"/>
  <c r="V265" i="91"/>
  <c r="B265" i="91"/>
  <c r="AG264" i="91"/>
  <c r="AF264" i="91"/>
  <c r="AE264" i="91"/>
  <c r="AD264" i="91"/>
  <c r="AC264" i="91"/>
  <c r="AB264" i="91"/>
  <c r="Z264" i="91"/>
  <c r="Y264" i="91"/>
  <c r="X264" i="91"/>
  <c r="W264" i="91"/>
  <c r="V264" i="91"/>
  <c r="B264" i="91"/>
  <c r="Z263" i="91"/>
  <c r="Y263" i="91"/>
  <c r="X263" i="91"/>
  <c r="W263" i="91"/>
  <c r="V263" i="91"/>
  <c r="B263" i="91"/>
  <c r="Z262" i="91"/>
  <c r="Y262" i="91"/>
  <c r="X262" i="91"/>
  <c r="W262" i="91"/>
  <c r="V262" i="91"/>
  <c r="B262" i="91"/>
  <c r="AC262" i="91" s="1"/>
  <c r="AE261" i="91"/>
  <c r="Z261" i="91"/>
  <c r="Y261" i="91"/>
  <c r="X261" i="91"/>
  <c r="W261" i="91"/>
  <c r="V261" i="91"/>
  <c r="B261" i="91"/>
  <c r="AF260" i="91"/>
  <c r="AE260" i="91"/>
  <c r="AD260" i="91"/>
  <c r="AC260" i="91"/>
  <c r="AB260" i="91"/>
  <c r="Z260" i="91"/>
  <c r="Y260" i="91"/>
  <c r="X260" i="91"/>
  <c r="W260" i="91"/>
  <c r="V260" i="91"/>
  <c r="B260" i="91"/>
  <c r="AG260" i="91" s="1"/>
  <c r="AG259" i="91"/>
  <c r="AF259" i="91"/>
  <c r="AE259" i="91"/>
  <c r="AD259" i="91"/>
  <c r="AC259" i="91"/>
  <c r="AB259" i="91"/>
  <c r="Z259" i="91"/>
  <c r="Y259" i="91"/>
  <c r="X259" i="91"/>
  <c r="W259" i="91"/>
  <c r="V259" i="91"/>
  <c r="B259" i="91"/>
  <c r="AG258" i="91"/>
  <c r="AE258" i="91"/>
  <c r="AB258" i="91"/>
  <c r="Z258" i="91"/>
  <c r="Y258" i="91"/>
  <c r="X258" i="91"/>
  <c r="W258" i="91"/>
  <c r="V258" i="91"/>
  <c r="B258" i="91"/>
  <c r="AF258" i="91" s="1"/>
  <c r="AG257" i="91"/>
  <c r="AF257" i="91"/>
  <c r="AE257" i="91"/>
  <c r="AD257" i="91"/>
  <c r="AC257" i="91"/>
  <c r="AB257" i="91"/>
  <c r="Z257" i="91"/>
  <c r="Y257" i="91"/>
  <c r="X257" i="91"/>
  <c r="W257" i="91"/>
  <c r="V257" i="91"/>
  <c r="B257" i="91"/>
  <c r="AG256" i="91"/>
  <c r="AF256" i="91"/>
  <c r="AE256" i="91"/>
  <c r="AD256" i="91"/>
  <c r="AC256" i="91"/>
  <c r="AB256" i="91"/>
  <c r="Z256" i="91"/>
  <c r="Y256" i="91"/>
  <c r="X256" i="91"/>
  <c r="W256" i="91"/>
  <c r="V256" i="91"/>
  <c r="B256" i="91"/>
  <c r="Z255" i="91"/>
  <c r="Y255" i="91"/>
  <c r="X255" i="91"/>
  <c r="W255" i="91"/>
  <c r="V255" i="91"/>
  <c r="B255" i="91"/>
  <c r="AF254" i="91"/>
  <c r="AC254" i="91"/>
  <c r="Z254" i="91"/>
  <c r="Y254" i="91"/>
  <c r="X254" i="91"/>
  <c r="W254" i="91"/>
  <c r="V254" i="91"/>
  <c r="B254" i="91"/>
  <c r="AG253" i="91"/>
  <c r="AE253" i="91"/>
  <c r="Z253" i="91"/>
  <c r="Y253" i="91"/>
  <c r="X253" i="91"/>
  <c r="W253" i="91"/>
  <c r="V253" i="91"/>
  <c r="B253" i="91"/>
  <c r="AF252" i="91"/>
  <c r="AE252" i="91"/>
  <c r="AD252" i="91"/>
  <c r="AC252" i="91"/>
  <c r="AB252" i="91"/>
  <c r="Z252" i="91"/>
  <c r="Y252" i="91"/>
  <c r="X252" i="91"/>
  <c r="W252" i="91"/>
  <c r="V252" i="91"/>
  <c r="B252" i="91"/>
  <c r="AG252" i="91" s="1"/>
  <c r="AG251" i="91"/>
  <c r="AF251" i="91"/>
  <c r="AE251" i="91"/>
  <c r="AC251" i="91"/>
  <c r="Z251" i="91"/>
  <c r="Y251" i="91"/>
  <c r="X251" i="91"/>
  <c r="W251" i="91"/>
  <c r="V251" i="91"/>
  <c r="B251" i="91"/>
  <c r="AD251" i="91" s="1"/>
  <c r="AG250" i="91"/>
  <c r="AE250" i="91"/>
  <c r="AB250" i="91"/>
  <c r="Z250" i="91"/>
  <c r="Y250" i="91"/>
  <c r="X250" i="91"/>
  <c r="W250" i="91"/>
  <c r="V250" i="91"/>
  <c r="B250" i="91"/>
  <c r="AF250" i="91" s="1"/>
  <c r="AG249" i="91"/>
  <c r="AF249" i="91"/>
  <c r="AE249" i="91"/>
  <c r="AD249" i="91"/>
  <c r="AC249" i="91"/>
  <c r="AB249" i="91"/>
  <c r="Z249" i="91"/>
  <c r="Y249" i="91"/>
  <c r="X249" i="91"/>
  <c r="W249" i="91"/>
  <c r="V249" i="91"/>
  <c r="B249" i="91"/>
  <c r="AG248" i="91"/>
  <c r="AF248" i="91"/>
  <c r="AE248" i="91"/>
  <c r="AD248" i="91"/>
  <c r="AC248" i="91"/>
  <c r="AB248" i="91"/>
  <c r="Z248" i="91"/>
  <c r="Y248" i="91"/>
  <c r="X248" i="91"/>
  <c r="W248" i="91"/>
  <c r="V248" i="91"/>
  <c r="B248" i="91"/>
  <c r="AD247" i="91"/>
  <c r="AB247" i="91"/>
  <c r="Z247" i="91"/>
  <c r="Y247" i="91"/>
  <c r="X247" i="91"/>
  <c r="W247" i="91"/>
  <c r="V247" i="91"/>
  <c r="B247" i="91"/>
  <c r="Z246" i="91"/>
  <c r="Y246" i="91"/>
  <c r="X246" i="91"/>
  <c r="W246" i="91"/>
  <c r="V246" i="91"/>
  <c r="B246" i="91"/>
  <c r="AF246" i="91" s="1"/>
  <c r="Z245" i="91"/>
  <c r="Y245" i="91"/>
  <c r="X245" i="91"/>
  <c r="W245" i="91"/>
  <c r="V245" i="91"/>
  <c r="B245" i="91"/>
  <c r="AF244" i="91"/>
  <c r="AE244" i="91"/>
  <c r="AD244" i="91"/>
  <c r="AC244" i="91"/>
  <c r="AB244" i="91"/>
  <c r="Z244" i="91"/>
  <c r="Y244" i="91"/>
  <c r="X244" i="91"/>
  <c r="W244" i="91"/>
  <c r="V244" i="91"/>
  <c r="B244" i="91"/>
  <c r="AG244" i="91" s="1"/>
  <c r="AG243" i="91"/>
  <c r="AF243" i="91"/>
  <c r="AE243" i="91"/>
  <c r="AC243" i="91"/>
  <c r="Z243" i="91"/>
  <c r="Y243" i="91"/>
  <c r="X243" i="91"/>
  <c r="W243" i="91"/>
  <c r="V243" i="91"/>
  <c r="B243" i="91"/>
  <c r="AD243" i="91" s="1"/>
  <c r="AG242" i="91"/>
  <c r="AE242" i="91"/>
  <c r="AB242" i="91"/>
  <c r="Z242" i="91"/>
  <c r="Y242" i="91"/>
  <c r="X242" i="91"/>
  <c r="W242" i="91"/>
  <c r="V242" i="91"/>
  <c r="B242" i="91"/>
  <c r="AF242" i="91" s="1"/>
  <c r="AG241" i="91"/>
  <c r="AF241" i="91"/>
  <c r="AE241" i="91"/>
  <c r="AD241" i="91"/>
  <c r="AC241" i="91"/>
  <c r="AB241" i="91"/>
  <c r="Z241" i="91"/>
  <c r="Y241" i="91"/>
  <c r="X241" i="91"/>
  <c r="W241" i="91"/>
  <c r="V241" i="91"/>
  <c r="B241" i="91"/>
  <c r="AG240" i="91"/>
  <c r="AF240" i="91"/>
  <c r="AE240" i="91"/>
  <c r="AD240" i="91"/>
  <c r="AC240" i="91"/>
  <c r="AB240" i="91"/>
  <c r="Z240" i="91"/>
  <c r="Y240" i="91"/>
  <c r="X240" i="91"/>
  <c r="W240" i="91"/>
  <c r="V240" i="91"/>
  <c r="B240" i="91"/>
  <c r="AB239" i="91"/>
  <c r="Z239" i="91"/>
  <c r="Y239" i="91"/>
  <c r="X239" i="91"/>
  <c r="W239" i="91"/>
  <c r="V239" i="91"/>
  <c r="B239" i="91"/>
  <c r="AF238" i="91"/>
  <c r="AC238" i="91"/>
  <c r="Z238" i="91"/>
  <c r="Y238" i="91"/>
  <c r="X238" i="91"/>
  <c r="W238" i="91"/>
  <c r="V238" i="91"/>
  <c r="B238" i="91"/>
  <c r="AG237" i="91"/>
  <c r="Z237" i="91"/>
  <c r="Y237" i="91"/>
  <c r="X237" i="91"/>
  <c r="W237" i="91"/>
  <c r="V237" i="91"/>
  <c r="B237" i="91"/>
  <c r="AF236" i="91"/>
  <c r="AE236" i="91"/>
  <c r="AD236" i="91"/>
  <c r="AC236" i="91"/>
  <c r="AB236" i="91"/>
  <c r="Z236" i="91"/>
  <c r="Y236" i="91"/>
  <c r="X236" i="91"/>
  <c r="W236" i="91"/>
  <c r="V236" i="91"/>
  <c r="B236" i="91"/>
  <c r="AG236" i="91" s="1"/>
  <c r="AG235" i="91"/>
  <c r="AF235" i="91"/>
  <c r="AE235" i="91"/>
  <c r="AC235" i="91"/>
  <c r="AB235" i="91"/>
  <c r="Z235" i="91"/>
  <c r="Y235" i="91"/>
  <c r="X235" i="91"/>
  <c r="W235" i="91"/>
  <c r="V235" i="91"/>
  <c r="B235" i="91"/>
  <c r="AD235" i="91" s="1"/>
  <c r="AG234" i="91"/>
  <c r="AE234" i="91"/>
  <c r="AB234" i="91"/>
  <c r="Z234" i="91"/>
  <c r="Y234" i="91"/>
  <c r="X234" i="91"/>
  <c r="W234" i="91"/>
  <c r="V234" i="91"/>
  <c r="B234" i="91"/>
  <c r="AF234" i="91" s="1"/>
  <c r="AG233" i="91"/>
  <c r="AF233" i="91"/>
  <c r="AE233" i="91"/>
  <c r="AD233" i="91"/>
  <c r="AC233" i="91"/>
  <c r="AB233" i="91"/>
  <c r="Z233" i="91"/>
  <c r="Y233" i="91"/>
  <c r="X233" i="91"/>
  <c r="W233" i="91"/>
  <c r="V233" i="91"/>
  <c r="B233" i="91"/>
  <c r="AG232" i="91"/>
  <c r="AF232" i="91"/>
  <c r="AE232" i="91"/>
  <c r="AD232" i="91"/>
  <c r="AC232" i="91"/>
  <c r="AB232" i="91"/>
  <c r="Z232" i="91"/>
  <c r="Y232" i="91"/>
  <c r="X232" i="91"/>
  <c r="W232" i="91"/>
  <c r="V232" i="91"/>
  <c r="B232" i="91"/>
  <c r="AF231" i="91"/>
  <c r="AD231" i="91"/>
  <c r="AB231" i="91"/>
  <c r="Z231" i="91"/>
  <c r="Y231" i="91"/>
  <c r="X231" i="91"/>
  <c r="W231" i="91"/>
  <c r="V231" i="91"/>
  <c r="B231" i="91"/>
  <c r="Z230" i="91"/>
  <c r="Y230" i="91"/>
  <c r="X230" i="91"/>
  <c r="W230" i="91"/>
  <c r="V230" i="91"/>
  <c r="B230" i="91"/>
  <c r="Z229" i="91"/>
  <c r="Y229" i="91"/>
  <c r="X229" i="91"/>
  <c r="W229" i="91"/>
  <c r="V229" i="91"/>
  <c r="B229" i="91"/>
  <c r="AF228" i="91"/>
  <c r="AE228" i="91"/>
  <c r="AD228" i="91"/>
  <c r="AC228" i="91"/>
  <c r="AB228" i="91"/>
  <c r="Z228" i="91"/>
  <c r="Y228" i="91"/>
  <c r="X228" i="91"/>
  <c r="W228" i="91"/>
  <c r="V228" i="91"/>
  <c r="B228" i="91"/>
  <c r="AG228" i="91" s="1"/>
  <c r="AG227" i="91"/>
  <c r="AF227" i="91"/>
  <c r="AE227" i="91"/>
  <c r="AC227" i="91"/>
  <c r="AB227" i="91"/>
  <c r="Z227" i="91"/>
  <c r="Y227" i="91"/>
  <c r="X227" i="91"/>
  <c r="W227" i="91"/>
  <c r="V227" i="91"/>
  <c r="B227" i="91"/>
  <c r="AD227" i="91" s="1"/>
  <c r="AG226" i="91"/>
  <c r="AE226" i="91"/>
  <c r="AB226" i="91"/>
  <c r="Z226" i="91"/>
  <c r="Y226" i="91"/>
  <c r="X226" i="91"/>
  <c r="W226" i="91"/>
  <c r="V226" i="91"/>
  <c r="B226" i="91"/>
  <c r="AF226" i="91" s="1"/>
  <c r="AG225" i="91"/>
  <c r="AF225" i="91"/>
  <c r="AE225" i="91"/>
  <c r="AD225" i="91"/>
  <c r="AC225" i="91"/>
  <c r="AB225" i="91"/>
  <c r="Z225" i="91"/>
  <c r="Y225" i="91"/>
  <c r="X225" i="91"/>
  <c r="W225" i="91"/>
  <c r="V225" i="91"/>
  <c r="B225" i="91"/>
  <c r="AG224" i="91"/>
  <c r="AF224" i="91"/>
  <c r="AE224" i="91"/>
  <c r="AD224" i="91"/>
  <c r="AC224" i="91"/>
  <c r="AB224" i="91"/>
  <c r="Z224" i="91"/>
  <c r="Y224" i="91"/>
  <c r="X224" i="91"/>
  <c r="W224" i="91"/>
  <c r="V224" i="91"/>
  <c r="B224" i="91"/>
  <c r="Z223" i="91"/>
  <c r="Y223" i="91"/>
  <c r="X223" i="91"/>
  <c r="W223" i="91"/>
  <c r="V223" i="91"/>
  <c r="B223" i="91"/>
  <c r="Z222" i="91"/>
  <c r="Y222" i="91"/>
  <c r="X222" i="91"/>
  <c r="W222" i="91"/>
  <c r="V222" i="91"/>
  <c r="B222" i="91"/>
  <c r="Z221" i="91"/>
  <c r="Y221" i="91"/>
  <c r="X221" i="91"/>
  <c r="W221" i="91"/>
  <c r="V221" i="91"/>
  <c r="B221" i="91"/>
  <c r="AE221" i="91" s="1"/>
  <c r="AF220" i="91"/>
  <c r="AE220" i="91"/>
  <c r="AD220" i="91"/>
  <c r="AC220" i="91"/>
  <c r="AB220" i="91"/>
  <c r="Z220" i="91"/>
  <c r="Y220" i="91"/>
  <c r="X220" i="91"/>
  <c r="W220" i="91"/>
  <c r="V220" i="91"/>
  <c r="B220" i="91"/>
  <c r="AG220" i="91" s="1"/>
  <c r="AG219" i="91"/>
  <c r="AF219" i="91"/>
  <c r="AE219" i="91"/>
  <c r="AC219" i="91"/>
  <c r="Z219" i="91"/>
  <c r="Y219" i="91"/>
  <c r="X219" i="91"/>
  <c r="W219" i="91"/>
  <c r="V219" i="91"/>
  <c r="B219" i="91"/>
  <c r="AD219" i="91" s="1"/>
  <c r="AG218" i="91"/>
  <c r="AE218" i="91"/>
  <c r="AB218" i="91"/>
  <c r="Z218" i="91"/>
  <c r="Y218" i="91"/>
  <c r="X218" i="91"/>
  <c r="W218" i="91"/>
  <c r="V218" i="91"/>
  <c r="B218" i="91"/>
  <c r="AF218" i="91" s="1"/>
  <c r="AG217" i="91"/>
  <c r="AF217" i="91"/>
  <c r="AE217" i="91"/>
  <c r="AD217" i="91"/>
  <c r="AC217" i="91"/>
  <c r="AB217" i="91"/>
  <c r="Z217" i="91"/>
  <c r="Y217" i="91"/>
  <c r="X217" i="91"/>
  <c r="W217" i="91"/>
  <c r="V217" i="91"/>
  <c r="B217" i="91"/>
  <c r="AG216" i="91"/>
  <c r="AF216" i="91"/>
  <c r="AE216" i="91"/>
  <c r="AD216" i="91"/>
  <c r="AC216" i="91"/>
  <c r="AB216" i="91"/>
  <c r="Z216" i="91"/>
  <c r="Y216" i="91"/>
  <c r="X216" i="91"/>
  <c r="W216" i="91"/>
  <c r="V216" i="91"/>
  <c r="B216" i="91"/>
  <c r="Z215" i="91"/>
  <c r="Y215" i="91"/>
  <c r="X215" i="91"/>
  <c r="W215" i="91"/>
  <c r="V215" i="91"/>
  <c r="B215" i="91"/>
  <c r="Z214" i="91"/>
  <c r="Y214" i="91"/>
  <c r="X214" i="91"/>
  <c r="W214" i="91"/>
  <c r="V214" i="91"/>
  <c r="B214" i="91"/>
  <c r="AG213" i="91"/>
  <c r="AE213" i="91"/>
  <c r="AC213" i="91"/>
  <c r="Z213" i="91"/>
  <c r="Y213" i="91"/>
  <c r="X213" i="91"/>
  <c r="W213" i="91"/>
  <c r="V213" i="91"/>
  <c r="B213" i="91"/>
  <c r="AF212" i="91"/>
  <c r="AE212" i="91"/>
  <c r="AD212" i="91"/>
  <c r="AC212" i="91"/>
  <c r="AB212" i="91"/>
  <c r="Z212" i="91"/>
  <c r="Y212" i="91"/>
  <c r="X212" i="91"/>
  <c r="W212" i="91"/>
  <c r="V212" i="91"/>
  <c r="B212" i="91"/>
  <c r="AG212" i="91" s="1"/>
  <c r="AG211" i="91"/>
  <c r="AF211" i="91"/>
  <c r="AE211" i="91"/>
  <c r="AC211" i="91"/>
  <c r="AB211" i="91"/>
  <c r="Z211" i="91"/>
  <c r="Y211" i="91"/>
  <c r="X211" i="91"/>
  <c r="W211" i="91"/>
  <c r="V211" i="91"/>
  <c r="B211" i="91"/>
  <c r="AD211" i="91" s="1"/>
  <c r="AG210" i="91"/>
  <c r="AE210" i="91"/>
  <c r="AB210" i="91"/>
  <c r="Z210" i="91"/>
  <c r="Y210" i="91"/>
  <c r="X210" i="91"/>
  <c r="W210" i="91"/>
  <c r="V210" i="91"/>
  <c r="B210" i="91"/>
  <c r="AF210" i="91" s="1"/>
  <c r="AG209" i="91"/>
  <c r="AF209" i="91"/>
  <c r="AE209" i="91"/>
  <c r="AD209" i="91"/>
  <c r="AC209" i="91"/>
  <c r="AB209" i="91"/>
  <c r="Z209" i="91"/>
  <c r="Y209" i="91"/>
  <c r="X209" i="91"/>
  <c r="W209" i="91"/>
  <c r="V209" i="91"/>
  <c r="B209" i="91"/>
  <c r="AG208" i="91"/>
  <c r="AF208" i="91"/>
  <c r="AE208" i="91"/>
  <c r="AD208" i="91"/>
  <c r="AC208" i="91"/>
  <c r="AB208" i="91"/>
  <c r="Z208" i="91"/>
  <c r="Y208" i="91"/>
  <c r="X208" i="91"/>
  <c r="W208" i="91"/>
  <c r="V208" i="91"/>
  <c r="B208" i="91"/>
  <c r="AF207" i="91"/>
  <c r="AE207" i="91"/>
  <c r="AD207" i="91"/>
  <c r="Z207" i="91"/>
  <c r="Y207" i="91"/>
  <c r="X207" i="91"/>
  <c r="W207" i="91"/>
  <c r="V207" i="91"/>
  <c r="B207" i="91"/>
  <c r="AC206" i="91"/>
  <c r="Z206" i="91"/>
  <c r="Y206" i="91"/>
  <c r="X206" i="91"/>
  <c r="W206" i="91"/>
  <c r="V206" i="91"/>
  <c r="B206" i="91"/>
  <c r="AE205" i="91"/>
  <c r="AC205" i="91"/>
  <c r="Z205" i="91"/>
  <c r="Y205" i="91"/>
  <c r="X205" i="91"/>
  <c r="W205" i="91"/>
  <c r="V205" i="91"/>
  <c r="B205" i="91"/>
  <c r="AF204" i="91"/>
  <c r="AE204" i="91"/>
  <c r="AD204" i="91"/>
  <c r="AC204" i="91"/>
  <c r="AB204" i="91"/>
  <c r="Z204" i="91"/>
  <c r="Y204" i="91"/>
  <c r="X204" i="91"/>
  <c r="W204" i="91"/>
  <c r="V204" i="91"/>
  <c r="B204" i="91"/>
  <c r="AG204" i="91" s="1"/>
  <c r="AG203" i="91"/>
  <c r="AF203" i="91"/>
  <c r="AE203" i="91"/>
  <c r="AC203" i="91"/>
  <c r="AB203" i="91"/>
  <c r="Z203" i="91"/>
  <c r="Y203" i="91"/>
  <c r="X203" i="91"/>
  <c r="W203" i="91"/>
  <c r="V203" i="91"/>
  <c r="B203" i="91"/>
  <c r="AD203" i="91" s="1"/>
  <c r="AG202" i="91"/>
  <c r="AE202" i="91"/>
  <c r="AB202" i="91"/>
  <c r="Z202" i="91"/>
  <c r="Y202" i="91"/>
  <c r="X202" i="91"/>
  <c r="W202" i="91"/>
  <c r="V202" i="91"/>
  <c r="B202" i="91"/>
  <c r="AF202" i="91" s="1"/>
  <c r="AG201" i="91"/>
  <c r="AF201" i="91"/>
  <c r="AE201" i="91"/>
  <c r="AD201" i="91"/>
  <c r="AC201" i="91"/>
  <c r="AB201" i="91"/>
  <c r="Z201" i="91"/>
  <c r="Y201" i="91"/>
  <c r="X201" i="91"/>
  <c r="W201" i="91"/>
  <c r="V201" i="91"/>
  <c r="B201" i="91"/>
  <c r="AG200" i="91"/>
  <c r="AF200" i="91"/>
  <c r="AE200" i="91"/>
  <c r="AD200" i="91"/>
  <c r="AC200" i="91"/>
  <c r="AB200" i="91"/>
  <c r="Z200" i="91"/>
  <c r="Y200" i="91"/>
  <c r="X200" i="91"/>
  <c r="W200" i="91"/>
  <c r="V200" i="91"/>
  <c r="B200" i="91"/>
  <c r="Z199" i="91"/>
  <c r="Y199" i="91"/>
  <c r="X199" i="91"/>
  <c r="W199" i="91"/>
  <c r="V199" i="91"/>
  <c r="B199" i="91"/>
  <c r="AG198" i="91"/>
  <c r="AF198" i="91"/>
  <c r="AC198" i="91"/>
  <c r="AB198" i="91"/>
  <c r="Z198" i="91"/>
  <c r="Y198" i="91"/>
  <c r="X198" i="91"/>
  <c r="W198" i="91"/>
  <c r="V198" i="91"/>
  <c r="B198" i="91"/>
  <c r="AG197" i="91"/>
  <c r="AE197" i="91"/>
  <c r="AC197" i="91"/>
  <c r="Z197" i="91"/>
  <c r="Y197" i="91"/>
  <c r="X197" i="91"/>
  <c r="W197" i="91"/>
  <c r="V197" i="91"/>
  <c r="B197" i="91"/>
  <c r="AC196" i="91"/>
  <c r="AB196" i="91"/>
  <c r="Z196" i="91"/>
  <c r="Y196" i="91"/>
  <c r="X196" i="91"/>
  <c r="W196" i="91"/>
  <c r="V196" i="91"/>
  <c r="B196" i="91"/>
  <c r="AF196" i="91" s="1"/>
  <c r="AG195" i="91"/>
  <c r="AF195" i="91"/>
  <c r="AE195" i="91"/>
  <c r="AD195" i="91"/>
  <c r="AC195" i="91"/>
  <c r="AB195" i="91"/>
  <c r="Z195" i="91"/>
  <c r="Y195" i="91"/>
  <c r="X195" i="91"/>
  <c r="W195" i="91"/>
  <c r="V195" i="91"/>
  <c r="B195" i="91"/>
  <c r="Z194" i="91"/>
  <c r="Y194" i="91"/>
  <c r="X194" i="91"/>
  <c r="W194" i="91"/>
  <c r="V194" i="91"/>
  <c r="B194" i="91"/>
  <c r="AG193" i="91"/>
  <c r="AF193" i="91"/>
  <c r="AE193" i="91"/>
  <c r="AC193" i="91"/>
  <c r="AB193" i="91"/>
  <c r="Z193" i="91"/>
  <c r="Y193" i="91"/>
  <c r="X193" i="91"/>
  <c r="W193" i="91"/>
  <c r="V193" i="91"/>
  <c r="B193" i="91"/>
  <c r="AD193" i="91" s="1"/>
  <c r="AG192" i="91"/>
  <c r="AD192" i="91"/>
  <c r="Z192" i="91"/>
  <c r="Y192" i="91"/>
  <c r="X192" i="91"/>
  <c r="W192" i="91"/>
  <c r="V192" i="91"/>
  <c r="B192" i="91"/>
  <c r="Z191" i="91"/>
  <c r="Y191" i="91"/>
  <c r="X191" i="91"/>
  <c r="W191" i="91"/>
  <c r="V191" i="91"/>
  <c r="B191" i="91"/>
  <c r="AG191" i="91" s="1"/>
  <c r="Z190" i="91"/>
  <c r="Y190" i="91"/>
  <c r="X190" i="91"/>
  <c r="W190" i="91"/>
  <c r="V190" i="91"/>
  <c r="B190" i="91"/>
  <c r="AG190" i="91" s="1"/>
  <c r="AG189" i="91"/>
  <c r="AF189" i="91"/>
  <c r="AE189" i="91"/>
  <c r="AD189" i="91"/>
  <c r="AC189" i="91"/>
  <c r="AB189" i="91"/>
  <c r="Z189" i="91"/>
  <c r="Y189" i="91"/>
  <c r="X189" i="91"/>
  <c r="W189" i="91"/>
  <c r="V189" i="91"/>
  <c r="B189" i="91"/>
  <c r="Z188" i="91"/>
  <c r="Y188" i="91"/>
  <c r="X188" i="91"/>
  <c r="W188" i="91"/>
  <c r="V188" i="91"/>
  <c r="B188" i="91"/>
  <c r="AF187" i="91"/>
  <c r="AE187" i="91"/>
  <c r="AD187" i="91"/>
  <c r="AC187" i="91"/>
  <c r="AB187" i="91"/>
  <c r="Z187" i="91"/>
  <c r="Y187" i="91"/>
  <c r="X187" i="91"/>
  <c r="W187" i="91"/>
  <c r="V187" i="91"/>
  <c r="B187" i="91"/>
  <c r="AG187" i="91" s="1"/>
  <c r="AG186" i="91"/>
  <c r="AF186" i="91"/>
  <c r="AE186" i="91"/>
  <c r="AD186" i="91"/>
  <c r="AC186" i="91"/>
  <c r="AB186" i="91"/>
  <c r="Z186" i="91"/>
  <c r="Y186" i="91"/>
  <c r="X186" i="91"/>
  <c r="W186" i="91"/>
  <c r="V186" i="91"/>
  <c r="B186" i="91"/>
  <c r="AD185" i="91"/>
  <c r="Z185" i="91"/>
  <c r="Y185" i="91"/>
  <c r="X185" i="91"/>
  <c r="W185" i="91"/>
  <c r="V185" i="91"/>
  <c r="B185" i="91"/>
  <c r="AG184" i="91"/>
  <c r="AF184" i="91"/>
  <c r="AE184" i="91"/>
  <c r="AD184" i="91"/>
  <c r="AC184" i="91"/>
  <c r="Z184" i="91"/>
  <c r="Y184" i="91"/>
  <c r="X184" i="91"/>
  <c r="W184" i="91"/>
  <c r="V184" i="91"/>
  <c r="B184" i="91"/>
  <c r="AB184" i="91" s="1"/>
  <c r="AG183" i="91"/>
  <c r="AE183" i="91"/>
  <c r="AB183" i="91"/>
  <c r="Z183" i="91"/>
  <c r="Y183" i="91"/>
  <c r="X183" i="91"/>
  <c r="W183" i="91"/>
  <c r="V183" i="91"/>
  <c r="B183" i="91"/>
  <c r="AF183" i="91" s="1"/>
  <c r="AG182" i="91"/>
  <c r="AF182" i="91"/>
  <c r="AE182" i="91"/>
  <c r="AD182" i="91"/>
  <c r="Z182" i="91"/>
  <c r="Y182" i="91"/>
  <c r="X182" i="91"/>
  <c r="W182" i="91"/>
  <c r="V182" i="91"/>
  <c r="B182" i="91"/>
  <c r="AG181" i="91"/>
  <c r="AD181" i="91"/>
  <c r="AC181" i="91"/>
  <c r="Z181" i="91"/>
  <c r="Y181" i="91"/>
  <c r="X181" i="91"/>
  <c r="W181" i="91"/>
  <c r="V181" i="91"/>
  <c r="B181" i="91"/>
  <c r="AD180" i="91"/>
  <c r="AC180" i="91"/>
  <c r="AB180" i="91"/>
  <c r="Z180" i="91"/>
  <c r="Y180" i="91"/>
  <c r="X180" i="91"/>
  <c r="W180" i="91"/>
  <c r="V180" i="91"/>
  <c r="B180" i="91"/>
  <c r="AF180" i="91" s="1"/>
  <c r="AG179" i="91"/>
  <c r="AF179" i="91"/>
  <c r="AE179" i="91"/>
  <c r="AD179" i="91"/>
  <c r="AC179" i="91"/>
  <c r="AB179" i="91"/>
  <c r="Z179" i="91"/>
  <c r="Y179" i="91"/>
  <c r="X179" i="91"/>
  <c r="W179" i="91"/>
  <c r="V179" i="91"/>
  <c r="B179" i="91"/>
  <c r="AD178" i="91"/>
  <c r="Z178" i="91"/>
  <c r="Y178" i="91"/>
  <c r="X178" i="91"/>
  <c r="W178" i="91"/>
  <c r="V178" i="91"/>
  <c r="B178" i="91"/>
  <c r="Z177" i="91"/>
  <c r="Y177" i="91"/>
  <c r="X177" i="91"/>
  <c r="W177" i="91"/>
  <c r="V177" i="91"/>
  <c r="B177" i="91"/>
  <c r="AC177" i="91" s="1"/>
  <c r="AG176" i="91"/>
  <c r="AD176" i="91"/>
  <c r="AC176" i="91"/>
  <c r="Z176" i="91"/>
  <c r="Y176" i="91"/>
  <c r="X176" i="91"/>
  <c r="W176" i="91"/>
  <c r="V176" i="91"/>
  <c r="B176" i="91"/>
  <c r="Z175" i="91"/>
  <c r="Y175" i="91"/>
  <c r="X175" i="91"/>
  <c r="W175" i="91"/>
  <c r="V175" i="91"/>
  <c r="B175" i="91"/>
  <c r="AG175" i="91" s="1"/>
  <c r="Z174" i="91"/>
  <c r="Y174" i="91"/>
  <c r="X174" i="91"/>
  <c r="W174" i="91"/>
  <c r="V174" i="91"/>
  <c r="B174" i="91"/>
  <c r="AG173" i="91"/>
  <c r="AF173" i="91"/>
  <c r="AE173" i="91"/>
  <c r="AD173" i="91"/>
  <c r="AC173" i="91"/>
  <c r="AB173" i="91"/>
  <c r="Z173" i="91"/>
  <c r="Y173" i="91"/>
  <c r="X173" i="91"/>
  <c r="W173" i="91"/>
  <c r="V173" i="91"/>
  <c r="B173" i="91"/>
  <c r="AE172" i="91"/>
  <c r="AC172" i="91"/>
  <c r="AB172" i="91"/>
  <c r="Z172" i="91"/>
  <c r="Y172" i="91"/>
  <c r="X172" i="91"/>
  <c r="W172" i="91"/>
  <c r="V172" i="91"/>
  <c r="B172" i="91"/>
  <c r="AD172" i="91" s="1"/>
  <c r="AF171" i="91"/>
  <c r="AE171" i="91"/>
  <c r="AD171" i="91"/>
  <c r="AC171" i="91"/>
  <c r="AB171" i="91"/>
  <c r="Z171" i="91"/>
  <c r="Y171" i="91"/>
  <c r="X171" i="91"/>
  <c r="W171" i="91"/>
  <c r="V171" i="91"/>
  <c r="B171" i="91"/>
  <c r="AG171" i="91" s="1"/>
  <c r="AG170" i="91"/>
  <c r="AF170" i="91"/>
  <c r="AE170" i="91"/>
  <c r="AD170" i="91"/>
  <c r="AC170" i="91"/>
  <c r="AB170" i="91"/>
  <c r="Z170" i="91"/>
  <c r="Y170" i="91"/>
  <c r="X170" i="91"/>
  <c r="W170" i="91"/>
  <c r="V170" i="91"/>
  <c r="B170" i="91"/>
  <c r="Z169" i="91"/>
  <c r="Y169" i="91"/>
  <c r="X169" i="91"/>
  <c r="W169" i="91"/>
  <c r="V169" i="91"/>
  <c r="B169" i="91"/>
  <c r="AG168" i="91"/>
  <c r="AF168" i="91"/>
  <c r="AE168" i="91"/>
  <c r="AD168" i="91"/>
  <c r="AC168" i="91"/>
  <c r="Z168" i="91"/>
  <c r="Y168" i="91"/>
  <c r="X168" i="91"/>
  <c r="W168" i="91"/>
  <c r="V168" i="91"/>
  <c r="B168" i="91"/>
  <c r="AB168" i="91" s="1"/>
  <c r="AB167" i="91"/>
  <c r="Z167" i="91"/>
  <c r="Y167" i="91"/>
  <c r="X167" i="91"/>
  <c r="W167" i="91"/>
  <c r="V167" i="91"/>
  <c r="B167" i="91"/>
  <c r="AG166" i="91"/>
  <c r="AF166" i="91"/>
  <c r="AE166" i="91"/>
  <c r="AD166" i="91"/>
  <c r="AB166" i="91"/>
  <c r="Z166" i="91"/>
  <c r="Y166" i="91"/>
  <c r="X166" i="91"/>
  <c r="W166" i="91"/>
  <c r="V166" i="91"/>
  <c r="B166" i="91"/>
  <c r="AC166" i="91" s="1"/>
  <c r="AG165" i="91"/>
  <c r="AE165" i="91"/>
  <c r="AC165" i="91"/>
  <c r="Z165" i="91"/>
  <c r="Y165" i="91"/>
  <c r="X165" i="91"/>
  <c r="W165" i="91"/>
  <c r="V165" i="91"/>
  <c r="B165" i="91"/>
  <c r="Z164" i="91"/>
  <c r="Y164" i="91"/>
  <c r="X164" i="91"/>
  <c r="W164" i="91"/>
  <c r="V164" i="91"/>
  <c r="B164" i="91"/>
  <c r="AD164" i="91" s="1"/>
  <c r="Y163" i="91"/>
  <c r="X163" i="91"/>
  <c r="W163" i="91"/>
  <c r="V163" i="91"/>
  <c r="Z163" i="91" s="1"/>
  <c r="B163" i="91"/>
  <c r="Y162" i="91"/>
  <c r="X162" i="91"/>
  <c r="W162" i="91"/>
  <c r="V162" i="91"/>
  <c r="B162" i="91"/>
  <c r="Y161" i="91"/>
  <c r="X161" i="91"/>
  <c r="W161" i="91"/>
  <c r="V161" i="91"/>
  <c r="B161" i="91"/>
  <c r="AD161" i="91" s="1"/>
  <c r="Y160" i="91"/>
  <c r="X160" i="91"/>
  <c r="W160" i="91"/>
  <c r="V160" i="91"/>
  <c r="B160" i="91"/>
  <c r="AD160" i="91" s="1"/>
  <c r="Y159" i="91"/>
  <c r="X159" i="91"/>
  <c r="W159" i="91"/>
  <c r="V159" i="91"/>
  <c r="Z159" i="91" s="1"/>
  <c r="B159" i="91"/>
  <c r="AB159" i="91" s="1"/>
  <c r="Y158" i="91"/>
  <c r="X158" i="91"/>
  <c r="W158" i="91"/>
  <c r="V158" i="91"/>
  <c r="B158" i="91"/>
  <c r="AB157" i="91"/>
  <c r="Y157" i="91"/>
  <c r="X157" i="91"/>
  <c r="W157" i="91"/>
  <c r="V157" i="91"/>
  <c r="B157" i="91"/>
  <c r="AF157" i="91" s="1"/>
  <c r="Y156" i="91"/>
  <c r="X156" i="91"/>
  <c r="W156" i="91"/>
  <c r="V156" i="91"/>
  <c r="B156" i="91"/>
  <c r="Y155" i="91"/>
  <c r="X155" i="91"/>
  <c r="W155" i="91"/>
  <c r="V155" i="91"/>
  <c r="B155" i="91"/>
  <c r="AF155" i="91" s="1"/>
  <c r="Y154" i="91"/>
  <c r="X154" i="91"/>
  <c r="W154" i="91"/>
  <c r="V154" i="91"/>
  <c r="B154" i="91"/>
  <c r="AF154" i="91" s="1"/>
  <c r="Y153" i="91"/>
  <c r="X153" i="91"/>
  <c r="W153" i="91"/>
  <c r="V153" i="91"/>
  <c r="B153" i="91"/>
  <c r="AF153" i="91" s="1"/>
  <c r="Y152" i="91"/>
  <c r="X152" i="91"/>
  <c r="W152" i="91"/>
  <c r="V152" i="91"/>
  <c r="B152" i="91"/>
  <c r="AD152" i="91" s="1"/>
  <c r="Y151" i="91"/>
  <c r="X151" i="91"/>
  <c r="W151" i="91"/>
  <c r="V151" i="91"/>
  <c r="B151" i="91"/>
  <c r="Y150" i="91"/>
  <c r="X150" i="91"/>
  <c r="W150" i="91"/>
  <c r="V150" i="91"/>
  <c r="B150" i="91"/>
  <c r="Y149" i="91"/>
  <c r="X149" i="91"/>
  <c r="W149" i="91"/>
  <c r="V149" i="91"/>
  <c r="B149" i="91"/>
  <c r="AE149" i="91" s="1"/>
  <c r="Y148" i="91"/>
  <c r="X148" i="91"/>
  <c r="W148" i="91"/>
  <c r="V148" i="91"/>
  <c r="B148" i="91"/>
  <c r="AD148" i="91" s="1"/>
  <c r="Y147" i="91"/>
  <c r="X147" i="91"/>
  <c r="W147" i="91"/>
  <c r="V147" i="91"/>
  <c r="B147" i="91"/>
  <c r="AF147" i="91" s="1"/>
  <c r="Y146" i="91"/>
  <c r="X146" i="91"/>
  <c r="W146" i="91"/>
  <c r="V146" i="91"/>
  <c r="Z146" i="91" s="1"/>
  <c r="B146" i="91"/>
  <c r="AF146" i="91" s="1"/>
  <c r="Y145" i="91"/>
  <c r="X145" i="91"/>
  <c r="W145" i="91"/>
  <c r="V145" i="91"/>
  <c r="B145" i="91"/>
  <c r="AD145" i="91" s="1"/>
  <c r="Y144" i="91"/>
  <c r="X144" i="91"/>
  <c r="W144" i="91"/>
  <c r="V144" i="91"/>
  <c r="B144" i="91"/>
  <c r="AB143" i="91"/>
  <c r="Z143" i="91"/>
  <c r="Y143" i="91"/>
  <c r="X143" i="91"/>
  <c r="W143" i="91"/>
  <c r="V143" i="91"/>
  <c r="B143" i="91"/>
  <c r="Y142" i="91"/>
  <c r="X142" i="91"/>
  <c r="W142" i="91"/>
  <c r="V142" i="91"/>
  <c r="B142" i="91"/>
  <c r="AF142" i="91" s="1"/>
  <c r="Y141" i="91"/>
  <c r="X141" i="91"/>
  <c r="W141" i="91"/>
  <c r="V141" i="91"/>
  <c r="B141" i="91"/>
  <c r="AE141" i="91" s="1"/>
  <c r="Y140" i="91"/>
  <c r="X140" i="91"/>
  <c r="W140" i="91"/>
  <c r="Z140" i="91" s="1"/>
  <c r="V140" i="91"/>
  <c r="B140" i="91"/>
  <c r="AD140" i="91" s="1"/>
  <c r="Y139" i="91"/>
  <c r="X139" i="91"/>
  <c r="W139" i="91"/>
  <c r="V139" i="91"/>
  <c r="B139" i="91"/>
  <c r="Y138" i="91"/>
  <c r="X138" i="91"/>
  <c r="W138" i="91"/>
  <c r="V138" i="91"/>
  <c r="Z138" i="91" s="1"/>
  <c r="B138" i="91"/>
  <c r="AF138" i="91" s="1"/>
  <c r="Y137" i="91"/>
  <c r="Z137" i="91" s="1"/>
  <c r="X137" i="91"/>
  <c r="W137" i="91"/>
  <c r="V137" i="91"/>
  <c r="B137" i="91"/>
  <c r="AB137" i="91" s="1"/>
  <c r="Y136" i="91"/>
  <c r="X136" i="91"/>
  <c r="W136" i="91"/>
  <c r="V136" i="91"/>
  <c r="B136" i="91"/>
  <c r="AF136" i="91" s="1"/>
  <c r="Y135" i="91"/>
  <c r="X135" i="91"/>
  <c r="W135" i="91"/>
  <c r="V135" i="91"/>
  <c r="Z135" i="91" s="1"/>
  <c r="AG135" i="91" s="1"/>
  <c r="B135" i="91"/>
  <c r="Y134" i="91"/>
  <c r="X134" i="91"/>
  <c r="W134" i="91"/>
  <c r="V134" i="91"/>
  <c r="B134" i="91"/>
  <c r="Y133" i="91"/>
  <c r="X133" i="91"/>
  <c r="W133" i="91"/>
  <c r="V133" i="91"/>
  <c r="B133" i="91"/>
  <c r="AE133" i="91" s="1"/>
  <c r="Y132" i="91"/>
  <c r="X132" i="91"/>
  <c r="W132" i="91"/>
  <c r="V132" i="91"/>
  <c r="Z132" i="91" s="1"/>
  <c r="B132" i="91"/>
  <c r="AF132" i="91" s="1"/>
  <c r="Y131" i="91"/>
  <c r="X131" i="91"/>
  <c r="W131" i="91"/>
  <c r="V131" i="91"/>
  <c r="B131" i="91"/>
  <c r="AF131" i="91" s="1"/>
  <c r="Y130" i="91"/>
  <c r="X130" i="91"/>
  <c r="W130" i="91"/>
  <c r="V130" i="91"/>
  <c r="Z130" i="91" s="1"/>
  <c r="B130" i="91"/>
  <c r="AE130" i="91" s="1"/>
  <c r="Y129" i="91"/>
  <c r="X129" i="91"/>
  <c r="W129" i="91"/>
  <c r="V129" i="91"/>
  <c r="B129" i="91"/>
  <c r="AB129" i="91" s="1"/>
  <c r="Y128" i="91"/>
  <c r="X128" i="91"/>
  <c r="W128" i="91"/>
  <c r="V128" i="91"/>
  <c r="B128" i="91"/>
  <c r="AB128" i="91" s="1"/>
  <c r="Y127" i="91"/>
  <c r="X127" i="91"/>
  <c r="W127" i="91"/>
  <c r="V127" i="91"/>
  <c r="B127" i="91"/>
  <c r="AF127" i="91" s="1"/>
  <c r="Y126" i="91"/>
  <c r="X126" i="91"/>
  <c r="W126" i="91"/>
  <c r="V126" i="91"/>
  <c r="B126" i="91"/>
  <c r="AF126" i="91" s="1"/>
  <c r="Y125" i="91"/>
  <c r="X125" i="91"/>
  <c r="W125" i="91"/>
  <c r="V125" i="91"/>
  <c r="B125" i="91"/>
  <c r="AB125" i="91" s="1"/>
  <c r="Y124" i="91"/>
  <c r="X124" i="91"/>
  <c r="W124" i="91"/>
  <c r="V124" i="91"/>
  <c r="B124" i="91"/>
  <c r="AD124" i="91" s="1"/>
  <c r="Y123" i="91"/>
  <c r="X123" i="91"/>
  <c r="W123" i="91"/>
  <c r="V123" i="91"/>
  <c r="B123" i="91"/>
  <c r="AF123" i="91" s="1"/>
  <c r="Y122" i="91"/>
  <c r="X122" i="91"/>
  <c r="W122" i="91"/>
  <c r="V122" i="91"/>
  <c r="Z122" i="91" s="1"/>
  <c r="B122" i="91"/>
  <c r="AC122" i="91" s="1"/>
  <c r="Y121" i="91"/>
  <c r="X121" i="91"/>
  <c r="W121" i="91"/>
  <c r="V121" i="91"/>
  <c r="B121" i="91"/>
  <c r="AB121" i="91" s="1"/>
  <c r="Y120" i="91"/>
  <c r="X120" i="91"/>
  <c r="W120" i="91"/>
  <c r="V120" i="91"/>
  <c r="B120" i="91"/>
  <c r="AC120" i="91" s="1"/>
  <c r="Y119" i="91"/>
  <c r="X119" i="91"/>
  <c r="W119" i="91"/>
  <c r="V119" i="91"/>
  <c r="B119" i="91"/>
  <c r="Y118" i="91"/>
  <c r="X118" i="91"/>
  <c r="W118" i="91"/>
  <c r="V118" i="91"/>
  <c r="Z118" i="91" s="1"/>
  <c r="B118" i="91"/>
  <c r="AF118" i="91" s="1"/>
  <c r="Y117" i="91"/>
  <c r="X117" i="91"/>
  <c r="W117" i="91"/>
  <c r="V117" i="91"/>
  <c r="B117" i="91"/>
  <c r="AB117" i="91" s="1"/>
  <c r="Y116" i="91"/>
  <c r="X116" i="91"/>
  <c r="W116" i="91"/>
  <c r="V116" i="91"/>
  <c r="B116" i="91"/>
  <c r="AB116" i="91" s="1"/>
  <c r="Z115" i="91"/>
  <c r="Y115" i="91"/>
  <c r="X115" i="91"/>
  <c r="W115" i="91"/>
  <c r="V115" i="91"/>
  <c r="B115" i="91"/>
  <c r="AB115" i="91" s="1"/>
  <c r="Y114" i="91"/>
  <c r="X114" i="91"/>
  <c r="W114" i="91"/>
  <c r="V114" i="91"/>
  <c r="B114" i="91"/>
  <c r="Y113" i="91"/>
  <c r="X113" i="91"/>
  <c r="W113" i="91"/>
  <c r="V113" i="91"/>
  <c r="B113" i="91"/>
  <c r="AB113" i="91" s="1"/>
  <c r="Y112" i="91"/>
  <c r="X112" i="91"/>
  <c r="W112" i="91"/>
  <c r="V112" i="91"/>
  <c r="B112" i="91"/>
  <c r="AB112" i="91" s="1"/>
  <c r="Y111" i="91"/>
  <c r="X111" i="91"/>
  <c r="W111" i="91"/>
  <c r="V111" i="91"/>
  <c r="Z111" i="91" s="1"/>
  <c r="B111" i="91"/>
  <c r="Y110" i="91"/>
  <c r="X110" i="91"/>
  <c r="W110" i="91"/>
  <c r="V110" i="91"/>
  <c r="B110" i="91"/>
  <c r="AE110" i="91" s="1"/>
  <c r="Y109" i="91"/>
  <c r="X109" i="91"/>
  <c r="W109" i="91"/>
  <c r="V109" i="91"/>
  <c r="B109" i="91"/>
  <c r="Y108" i="91"/>
  <c r="X108" i="91"/>
  <c r="W108" i="91"/>
  <c r="V108" i="91"/>
  <c r="B108" i="91"/>
  <c r="AD108" i="91" s="1"/>
  <c r="Y107" i="91"/>
  <c r="X107" i="91"/>
  <c r="W107" i="91"/>
  <c r="V107" i="91"/>
  <c r="B107" i="91"/>
  <c r="AE107" i="91" s="1"/>
  <c r="Y106" i="91"/>
  <c r="X106" i="91"/>
  <c r="W106" i="91"/>
  <c r="V106" i="91"/>
  <c r="B106" i="91"/>
  <c r="AE106" i="91" s="1"/>
  <c r="Y105" i="91"/>
  <c r="X105" i="91"/>
  <c r="W105" i="91"/>
  <c r="V105" i="91"/>
  <c r="B105" i="91"/>
  <c r="AF105" i="91" s="1"/>
  <c r="Y104" i="91"/>
  <c r="X104" i="91"/>
  <c r="W104" i="91"/>
  <c r="V104" i="91"/>
  <c r="B104" i="91"/>
  <c r="Y103" i="91"/>
  <c r="X103" i="91"/>
  <c r="W103" i="91"/>
  <c r="V103" i="91"/>
  <c r="B103" i="91"/>
  <c r="AE103" i="91" s="1"/>
  <c r="Y102" i="91"/>
  <c r="X102" i="91"/>
  <c r="W102" i="91"/>
  <c r="V102" i="91"/>
  <c r="B102" i="91"/>
  <c r="AF102" i="91" s="1"/>
  <c r="Y101" i="91"/>
  <c r="X101" i="91"/>
  <c r="W101" i="91"/>
  <c r="V101" i="91"/>
  <c r="B101" i="91"/>
  <c r="AG100" i="91"/>
  <c r="Y100" i="91"/>
  <c r="X100" i="91"/>
  <c r="W100" i="91"/>
  <c r="Z100" i="91" s="1"/>
  <c r="V100" i="91"/>
  <c r="B100" i="91"/>
  <c r="AD100" i="91" s="1"/>
  <c r="Y99" i="91"/>
  <c r="X99" i="91"/>
  <c r="W99" i="91"/>
  <c r="V99" i="91"/>
  <c r="Z99" i="91" s="1"/>
  <c r="B99" i="91"/>
  <c r="AF99" i="91" s="1"/>
  <c r="Y98" i="91"/>
  <c r="X98" i="91"/>
  <c r="W98" i="91"/>
  <c r="V98" i="91"/>
  <c r="B98" i="91"/>
  <c r="AE98" i="91" s="1"/>
  <c r="Y97" i="91"/>
  <c r="X97" i="91"/>
  <c r="W97" i="91"/>
  <c r="V97" i="91"/>
  <c r="B97" i="91"/>
  <c r="Y96" i="91"/>
  <c r="X96" i="91"/>
  <c r="W96" i="91"/>
  <c r="V96" i="91"/>
  <c r="B96" i="91"/>
  <c r="Y95" i="91"/>
  <c r="X95" i="91"/>
  <c r="W95" i="91"/>
  <c r="V95" i="91"/>
  <c r="B95" i="91"/>
  <c r="AD95" i="91" s="1"/>
  <c r="Y94" i="91"/>
  <c r="X94" i="91"/>
  <c r="W94" i="91"/>
  <c r="V94" i="91"/>
  <c r="B94" i="91"/>
  <c r="Y93" i="91"/>
  <c r="X93" i="91"/>
  <c r="W93" i="91"/>
  <c r="V93" i="91"/>
  <c r="B93" i="91"/>
  <c r="AC93" i="91" s="1"/>
  <c r="Y92" i="91"/>
  <c r="X92" i="91"/>
  <c r="W92" i="91"/>
  <c r="V92" i="91"/>
  <c r="B92" i="91"/>
  <c r="Y91" i="91"/>
  <c r="X91" i="91"/>
  <c r="W91" i="91"/>
  <c r="V91" i="91"/>
  <c r="B91" i="91"/>
  <c r="AD91" i="91" s="1"/>
  <c r="AC90" i="91"/>
  <c r="AB90" i="91"/>
  <c r="Y90" i="91"/>
  <c r="X90" i="91"/>
  <c r="W90" i="91"/>
  <c r="V90" i="91"/>
  <c r="B90" i="91"/>
  <c r="AF90" i="91" s="1"/>
  <c r="Y89" i="91"/>
  <c r="X89" i="91"/>
  <c r="W89" i="91"/>
  <c r="V89" i="91"/>
  <c r="B89" i="91"/>
  <c r="AZ88" i="91"/>
  <c r="AT88" i="91"/>
  <c r="Y88" i="91"/>
  <c r="X88" i="91"/>
  <c r="W88" i="91"/>
  <c r="V88" i="91"/>
  <c r="B88" i="91"/>
  <c r="AZ87" i="91"/>
  <c r="AT87" i="91"/>
  <c r="Y87" i="91"/>
  <c r="X87" i="91"/>
  <c r="W87" i="91"/>
  <c r="V87" i="91"/>
  <c r="Z87" i="91" s="1"/>
  <c r="B87" i="91"/>
  <c r="AY87" i="91" s="1"/>
  <c r="AZ86" i="91"/>
  <c r="AT86" i="91"/>
  <c r="Y86" i="91"/>
  <c r="X86" i="91"/>
  <c r="W86" i="91"/>
  <c r="V86" i="91"/>
  <c r="B86" i="91"/>
  <c r="AE86" i="91" s="1"/>
  <c r="AZ85" i="91"/>
  <c r="AT85" i="91"/>
  <c r="Y85" i="91"/>
  <c r="X85" i="91"/>
  <c r="W85" i="91"/>
  <c r="V85" i="91"/>
  <c r="B85" i="91"/>
  <c r="AB85" i="91" s="1"/>
  <c r="AZ84" i="91"/>
  <c r="AT84" i="91"/>
  <c r="Y84" i="91"/>
  <c r="X84" i="91"/>
  <c r="W84" i="91"/>
  <c r="V84" i="91"/>
  <c r="B84" i="91"/>
  <c r="AE84" i="91" s="1"/>
  <c r="AZ83" i="91"/>
  <c r="AT83" i="91"/>
  <c r="Y83" i="91"/>
  <c r="X83" i="91"/>
  <c r="W83" i="91"/>
  <c r="V83" i="91"/>
  <c r="Z83" i="91" s="1"/>
  <c r="B83" i="91"/>
  <c r="AG83" i="91" s="1"/>
  <c r="AZ82" i="91"/>
  <c r="AY82" i="91"/>
  <c r="AT82" i="91"/>
  <c r="AF82" i="91"/>
  <c r="AE82" i="91"/>
  <c r="AC82" i="91"/>
  <c r="Y82" i="91"/>
  <c r="X82" i="91"/>
  <c r="W82" i="91"/>
  <c r="V82" i="91"/>
  <c r="B82" i="91"/>
  <c r="AZ81" i="91"/>
  <c r="AT81" i="91"/>
  <c r="Y81" i="91"/>
  <c r="X81" i="91"/>
  <c r="W81" i="91"/>
  <c r="V81" i="91"/>
  <c r="B81" i="91"/>
  <c r="AC81" i="91" s="1"/>
  <c r="AZ80" i="91"/>
  <c r="AT80" i="91"/>
  <c r="Y80" i="91"/>
  <c r="X80" i="91"/>
  <c r="W80" i="91"/>
  <c r="V80" i="91"/>
  <c r="B80" i="91"/>
  <c r="AY80" i="91" s="1"/>
  <c r="AZ79" i="91"/>
  <c r="AT79" i="91"/>
  <c r="Y79" i="91"/>
  <c r="X79" i="91"/>
  <c r="W79" i="91"/>
  <c r="V79" i="91"/>
  <c r="B79" i="91"/>
  <c r="AZ78" i="91"/>
  <c r="AY78" i="91"/>
  <c r="AT78" i="91"/>
  <c r="AD78" i="91"/>
  <c r="AC78" i="91"/>
  <c r="AB78" i="91"/>
  <c r="Y78" i="91"/>
  <c r="X78" i="91"/>
  <c r="W78" i="91"/>
  <c r="V78" i="91"/>
  <c r="B78" i="91"/>
  <c r="AF78" i="91" s="1"/>
  <c r="AZ77" i="91"/>
  <c r="AT77" i="91"/>
  <c r="Y77" i="91"/>
  <c r="X77" i="91"/>
  <c r="W77" i="91"/>
  <c r="V77" i="91"/>
  <c r="Z77" i="91" s="1"/>
  <c r="B77" i="91"/>
  <c r="AY77" i="91" s="1"/>
  <c r="AZ76" i="91"/>
  <c r="AT76" i="91"/>
  <c r="Y76" i="91"/>
  <c r="X76" i="91"/>
  <c r="W76" i="91"/>
  <c r="V76" i="91"/>
  <c r="B76" i="91"/>
  <c r="AC76" i="91" s="1"/>
  <c r="AZ75" i="91"/>
  <c r="AT75" i="91"/>
  <c r="Y75" i="91"/>
  <c r="X75" i="91"/>
  <c r="W75" i="91"/>
  <c r="V75" i="91"/>
  <c r="Z75" i="91" s="1"/>
  <c r="B75" i="91"/>
  <c r="AG75" i="91" s="1"/>
  <c r="AZ74" i="91"/>
  <c r="AT74" i="91"/>
  <c r="Y74" i="91"/>
  <c r="X74" i="91"/>
  <c r="W74" i="91"/>
  <c r="V74" i="91"/>
  <c r="B74" i="91"/>
  <c r="AY74" i="91" s="1"/>
  <c r="AZ73" i="91"/>
  <c r="AT73" i="91"/>
  <c r="Y73" i="91"/>
  <c r="X73" i="91"/>
  <c r="W73" i="91"/>
  <c r="V73" i="91"/>
  <c r="B73" i="91"/>
  <c r="AZ72" i="91"/>
  <c r="AT72" i="91"/>
  <c r="Y72" i="91"/>
  <c r="X72" i="91"/>
  <c r="W72" i="91"/>
  <c r="V72" i="91"/>
  <c r="B72" i="91"/>
  <c r="AZ71" i="91"/>
  <c r="AT71" i="91"/>
  <c r="Y71" i="91"/>
  <c r="X71" i="91"/>
  <c r="W71" i="91"/>
  <c r="V71" i="91"/>
  <c r="B71" i="91"/>
  <c r="AY71" i="91" s="1"/>
  <c r="AZ70" i="91"/>
  <c r="AT70" i="91"/>
  <c r="Y70" i="91"/>
  <c r="X70" i="91"/>
  <c r="W70" i="91"/>
  <c r="V70" i="91"/>
  <c r="B70" i="91"/>
  <c r="AY70" i="91" s="1"/>
  <c r="AZ69" i="91"/>
  <c r="AT69" i="91"/>
  <c r="Y69" i="91"/>
  <c r="X69" i="91"/>
  <c r="W69" i="91"/>
  <c r="V69" i="91"/>
  <c r="B69" i="91"/>
  <c r="AF69" i="91" s="1"/>
  <c r="AZ68" i="91"/>
  <c r="AT68" i="91"/>
  <c r="Y68" i="91"/>
  <c r="X68" i="91"/>
  <c r="W68" i="91"/>
  <c r="V68" i="91"/>
  <c r="B68" i="91"/>
  <c r="AF68" i="91" s="1"/>
  <c r="AZ67" i="91"/>
  <c r="AT67" i="91"/>
  <c r="Y67" i="91"/>
  <c r="X67" i="91"/>
  <c r="W67" i="91"/>
  <c r="V67" i="91"/>
  <c r="B67" i="91"/>
  <c r="AB67" i="91" s="1"/>
  <c r="AZ66" i="91"/>
  <c r="AT66" i="91"/>
  <c r="Y66" i="91"/>
  <c r="X66" i="91"/>
  <c r="W66" i="91"/>
  <c r="V66" i="91"/>
  <c r="Z66" i="91" s="1"/>
  <c r="B66" i="91"/>
  <c r="AF66" i="91" s="1"/>
  <c r="AZ65" i="91"/>
  <c r="AT65" i="91"/>
  <c r="Y65" i="91"/>
  <c r="X65" i="91"/>
  <c r="W65" i="91"/>
  <c r="V65" i="91"/>
  <c r="B65" i="91"/>
  <c r="AB65" i="91" s="1"/>
  <c r="AZ64" i="91"/>
  <c r="AT64" i="91"/>
  <c r="Y64" i="91"/>
  <c r="X64" i="91"/>
  <c r="W64" i="91"/>
  <c r="V64" i="91"/>
  <c r="B64" i="91"/>
  <c r="AZ63" i="91"/>
  <c r="AT63" i="91"/>
  <c r="Y63" i="91"/>
  <c r="X63" i="91"/>
  <c r="W63" i="91"/>
  <c r="V63" i="91"/>
  <c r="B63" i="91"/>
  <c r="AY63" i="91" s="1"/>
  <c r="AZ62" i="91"/>
  <c r="AT62" i="91"/>
  <c r="Y62" i="91"/>
  <c r="X62" i="91"/>
  <c r="W62" i="91"/>
  <c r="V62" i="91"/>
  <c r="B62" i="91"/>
  <c r="AD62" i="91" s="1"/>
  <c r="AZ61" i="91"/>
  <c r="AT61" i="91"/>
  <c r="Y61" i="91"/>
  <c r="X61" i="91"/>
  <c r="W61" i="91"/>
  <c r="V61" i="91"/>
  <c r="B61" i="91"/>
  <c r="AF61" i="91" s="1"/>
  <c r="AZ60" i="91"/>
  <c r="AT60" i="91"/>
  <c r="Y60" i="91"/>
  <c r="X60" i="91"/>
  <c r="W60" i="91"/>
  <c r="V60" i="91"/>
  <c r="B60" i="91"/>
  <c r="AZ59" i="91"/>
  <c r="AT59" i="91"/>
  <c r="Y59" i="91"/>
  <c r="X59" i="91"/>
  <c r="W59" i="91"/>
  <c r="V59" i="91"/>
  <c r="B59" i="91"/>
  <c r="AF59" i="91" s="1"/>
  <c r="AZ58" i="91"/>
  <c r="AT58" i="91"/>
  <c r="Y58" i="91"/>
  <c r="X58" i="91"/>
  <c r="W58" i="91"/>
  <c r="V58" i="91"/>
  <c r="B58" i="91"/>
  <c r="AY58" i="91" s="1"/>
  <c r="AZ57" i="91"/>
  <c r="AT57" i="91"/>
  <c r="Y57" i="91"/>
  <c r="X57" i="91"/>
  <c r="W57" i="91"/>
  <c r="V57" i="91"/>
  <c r="B57" i="91"/>
  <c r="AY57" i="91" s="1"/>
  <c r="AZ56" i="91"/>
  <c r="AT56" i="91"/>
  <c r="Y56" i="91"/>
  <c r="X56" i="91"/>
  <c r="W56" i="91"/>
  <c r="V56" i="91"/>
  <c r="B56" i="91"/>
  <c r="AZ55" i="91"/>
  <c r="AT55" i="91"/>
  <c r="Y55" i="91"/>
  <c r="X55" i="91"/>
  <c r="W55" i="91"/>
  <c r="V55" i="91"/>
  <c r="B55" i="91"/>
  <c r="AB55" i="91" s="1"/>
  <c r="AZ54" i="91"/>
  <c r="AT54" i="91"/>
  <c r="Y54" i="91"/>
  <c r="X54" i="91"/>
  <c r="W54" i="91"/>
  <c r="V54" i="91"/>
  <c r="B54" i="91"/>
  <c r="AY54" i="91" s="1"/>
  <c r="AZ53" i="91"/>
  <c r="AT53" i="91"/>
  <c r="Y53" i="91"/>
  <c r="X53" i="91"/>
  <c r="W53" i="91"/>
  <c r="V53" i="91"/>
  <c r="B53" i="91"/>
  <c r="AF53" i="91" s="1"/>
  <c r="AZ52" i="91"/>
  <c r="AT52" i="91"/>
  <c r="Y52" i="91"/>
  <c r="X52" i="91"/>
  <c r="W52" i="91"/>
  <c r="V52" i="91"/>
  <c r="B52" i="91"/>
  <c r="AF52" i="91" s="1"/>
  <c r="AZ51" i="91"/>
  <c r="AT51" i="91"/>
  <c r="Y51" i="91"/>
  <c r="X51" i="91"/>
  <c r="W51" i="91"/>
  <c r="V51" i="91"/>
  <c r="B51" i="91"/>
  <c r="AB51" i="91" s="1"/>
  <c r="AZ50" i="91"/>
  <c r="AT50" i="91"/>
  <c r="Y50" i="91"/>
  <c r="X50" i="91"/>
  <c r="W50" i="91"/>
  <c r="V50" i="91"/>
  <c r="B50" i="91"/>
  <c r="AF50" i="91" s="1"/>
  <c r="AZ49" i="91"/>
  <c r="AT49" i="91"/>
  <c r="Y49" i="91"/>
  <c r="X49" i="91"/>
  <c r="W49" i="91"/>
  <c r="V49" i="91"/>
  <c r="B49" i="91"/>
  <c r="AB49" i="91" s="1"/>
  <c r="AZ48" i="91"/>
  <c r="AT48" i="91"/>
  <c r="Y48" i="91"/>
  <c r="X48" i="91"/>
  <c r="W48" i="91"/>
  <c r="V48" i="91"/>
  <c r="B48" i="91"/>
  <c r="AD48" i="91" s="1"/>
  <c r="AZ47" i="91"/>
  <c r="AT47" i="91"/>
  <c r="Y47" i="91"/>
  <c r="X47" i="91"/>
  <c r="W47" i="91"/>
  <c r="V47" i="91"/>
  <c r="B47" i="91"/>
  <c r="AE47" i="91" s="1"/>
  <c r="AZ46" i="91"/>
  <c r="AT46" i="91"/>
  <c r="Y46" i="91"/>
  <c r="X46" i="91"/>
  <c r="W46" i="91"/>
  <c r="V46" i="91"/>
  <c r="B46" i="91"/>
  <c r="AD46" i="91" s="1"/>
  <c r="AZ45" i="91"/>
  <c r="AT45" i="91"/>
  <c r="Y45" i="91"/>
  <c r="X45" i="91"/>
  <c r="W45" i="91"/>
  <c r="V45" i="91"/>
  <c r="B45" i="91"/>
  <c r="AF45" i="91" s="1"/>
  <c r="AZ44" i="91"/>
  <c r="AT44" i="91"/>
  <c r="Y44" i="91"/>
  <c r="X44" i="91"/>
  <c r="W44" i="91"/>
  <c r="V44" i="91"/>
  <c r="B44" i="91"/>
  <c r="AZ43" i="91"/>
  <c r="AT43" i="91"/>
  <c r="Y43" i="91"/>
  <c r="X43" i="91"/>
  <c r="W43" i="91"/>
  <c r="V43" i="91"/>
  <c r="B43" i="91"/>
  <c r="AF43" i="91" s="1"/>
  <c r="AZ42" i="91"/>
  <c r="AT42" i="91"/>
  <c r="Y42" i="91"/>
  <c r="X42" i="91"/>
  <c r="W42" i="91"/>
  <c r="V42" i="91"/>
  <c r="B42" i="91"/>
  <c r="AF42" i="91" s="1"/>
  <c r="AZ41" i="91"/>
  <c r="AT41" i="91"/>
  <c r="Y41" i="91"/>
  <c r="X41" i="91"/>
  <c r="W41" i="91"/>
  <c r="V41" i="91"/>
  <c r="B41" i="91"/>
  <c r="AY41" i="91" s="1"/>
  <c r="AZ40" i="91"/>
  <c r="AT40" i="91"/>
  <c r="Y40" i="91"/>
  <c r="X40" i="91"/>
  <c r="W40" i="91"/>
  <c r="V40" i="91"/>
  <c r="B40" i="91"/>
  <c r="AZ39" i="91"/>
  <c r="AT39" i="91"/>
  <c r="Y39" i="91"/>
  <c r="X39" i="91"/>
  <c r="W39" i="91"/>
  <c r="V39" i="91"/>
  <c r="B39" i="91"/>
  <c r="AY39" i="91" s="1"/>
  <c r="AZ38" i="91"/>
  <c r="AT38" i="91"/>
  <c r="Y38" i="91"/>
  <c r="X38" i="91"/>
  <c r="W38" i="91"/>
  <c r="V38" i="91"/>
  <c r="B38" i="91"/>
  <c r="AY38" i="91" s="1"/>
  <c r="AZ37" i="91"/>
  <c r="AT37" i="91"/>
  <c r="Y37" i="91"/>
  <c r="X37" i="91"/>
  <c r="W37" i="91"/>
  <c r="V37" i="91"/>
  <c r="B37" i="91"/>
  <c r="AF37" i="91" s="1"/>
  <c r="AZ36" i="91"/>
  <c r="AT36" i="91"/>
  <c r="Y36" i="91"/>
  <c r="X36" i="91"/>
  <c r="W36" i="91"/>
  <c r="V36" i="91"/>
  <c r="B36" i="91"/>
  <c r="AY36" i="91" s="1"/>
  <c r="AZ35" i="91"/>
  <c r="AT35" i="91"/>
  <c r="Y35" i="91"/>
  <c r="X35" i="91"/>
  <c r="W35" i="91"/>
  <c r="V35" i="91"/>
  <c r="B35" i="91"/>
  <c r="AZ34" i="91"/>
  <c r="AT34" i="91"/>
  <c r="Y34" i="91"/>
  <c r="X34" i="91"/>
  <c r="W34" i="91"/>
  <c r="V34" i="91"/>
  <c r="B34" i="91"/>
  <c r="AD34" i="91" s="1"/>
  <c r="AZ33" i="91"/>
  <c r="AT33" i="91"/>
  <c r="Y33" i="91"/>
  <c r="X33" i="91"/>
  <c r="W33" i="91"/>
  <c r="V33" i="91"/>
  <c r="B33" i="91"/>
  <c r="AB33" i="91" s="1"/>
  <c r="AZ32" i="91"/>
  <c r="AT32" i="91"/>
  <c r="Y32" i="91"/>
  <c r="X32" i="91"/>
  <c r="W32" i="91"/>
  <c r="V32" i="91"/>
  <c r="B32" i="91"/>
  <c r="AD32" i="91" s="1"/>
  <c r="AZ31" i="91"/>
  <c r="AT31" i="91"/>
  <c r="Y31" i="91"/>
  <c r="X31" i="91"/>
  <c r="W31" i="91"/>
  <c r="V31" i="91"/>
  <c r="B31" i="91"/>
  <c r="AZ30" i="91"/>
  <c r="AT30" i="91"/>
  <c r="Y30" i="91"/>
  <c r="X30" i="91"/>
  <c r="W30" i="91"/>
  <c r="V30" i="91"/>
  <c r="B30" i="91"/>
  <c r="AD30" i="91" s="1"/>
  <c r="AZ29" i="91"/>
  <c r="AT29" i="91"/>
  <c r="Y29" i="91"/>
  <c r="X29" i="91"/>
  <c r="W29" i="91"/>
  <c r="V29" i="91"/>
  <c r="B29" i="91"/>
  <c r="AE29" i="91" s="1"/>
  <c r="AZ28" i="91"/>
  <c r="AT28" i="91"/>
  <c r="Y28" i="91"/>
  <c r="X28" i="91"/>
  <c r="W28" i="91"/>
  <c r="V28" i="91"/>
  <c r="B28" i="91"/>
  <c r="AZ27" i="91"/>
  <c r="AT27" i="91"/>
  <c r="Y27" i="91"/>
  <c r="X27" i="91"/>
  <c r="W27" i="91"/>
  <c r="V27" i="91"/>
  <c r="B27" i="91"/>
  <c r="AE27" i="91" s="1"/>
  <c r="AZ26" i="91"/>
  <c r="AT26" i="91"/>
  <c r="Y26" i="91"/>
  <c r="X26" i="91"/>
  <c r="W26" i="91"/>
  <c r="V26" i="91"/>
  <c r="B26" i="91"/>
  <c r="AE26" i="91" s="1"/>
  <c r="AZ25" i="91"/>
  <c r="AT25" i="91"/>
  <c r="Y25" i="91"/>
  <c r="X25" i="91"/>
  <c r="W25" i="91"/>
  <c r="V25" i="91"/>
  <c r="B25" i="91"/>
  <c r="AY25" i="91" s="1"/>
  <c r="AZ24" i="91"/>
  <c r="AT24" i="91"/>
  <c r="Y24" i="91"/>
  <c r="X24" i="91"/>
  <c r="W24" i="91"/>
  <c r="V24" i="91"/>
  <c r="B24" i="91"/>
  <c r="AZ23" i="91"/>
  <c r="AT23" i="91"/>
  <c r="Y23" i="91"/>
  <c r="X23" i="91"/>
  <c r="W23" i="91"/>
  <c r="V23" i="91"/>
  <c r="B23" i="91"/>
  <c r="AF23" i="91" s="1"/>
  <c r="AZ22" i="91"/>
  <c r="AT22" i="91"/>
  <c r="Y22" i="91"/>
  <c r="X22" i="91"/>
  <c r="W22" i="91"/>
  <c r="V22" i="91"/>
  <c r="B22" i="91"/>
  <c r="AY22" i="91" s="1"/>
  <c r="AZ21" i="91"/>
  <c r="AT21" i="91"/>
  <c r="Y21" i="91"/>
  <c r="X21" i="91"/>
  <c r="W21" i="91"/>
  <c r="V21" i="91"/>
  <c r="B21" i="91"/>
  <c r="AF21" i="91" s="1"/>
  <c r="AZ20" i="91"/>
  <c r="AT20" i="91"/>
  <c r="Y20" i="91"/>
  <c r="X20" i="91"/>
  <c r="W20" i="91"/>
  <c r="V20" i="91"/>
  <c r="B20" i="91"/>
  <c r="AE20" i="91" s="1"/>
  <c r="AZ19" i="91"/>
  <c r="AT19" i="91"/>
  <c r="Y19" i="91"/>
  <c r="X19" i="91"/>
  <c r="W19" i="91"/>
  <c r="V19" i="91"/>
  <c r="B19" i="91"/>
  <c r="AZ18" i="91"/>
  <c r="AT18" i="91"/>
  <c r="Y18" i="91"/>
  <c r="X18" i="91"/>
  <c r="W18" i="91"/>
  <c r="V18" i="91"/>
  <c r="B18" i="91"/>
  <c r="AD18" i="91" s="1"/>
  <c r="AZ17" i="91"/>
  <c r="AT17" i="91"/>
  <c r="Y17" i="91"/>
  <c r="X17" i="91"/>
  <c r="W17" i="91"/>
  <c r="V17" i="91"/>
  <c r="B17" i="91"/>
  <c r="AB17" i="91" s="1"/>
  <c r="AZ16" i="91"/>
  <c r="AT16" i="91"/>
  <c r="Y16" i="91"/>
  <c r="X16" i="91"/>
  <c r="W16" i="91"/>
  <c r="V16" i="91"/>
  <c r="B16" i="91"/>
  <c r="AZ15" i="91"/>
  <c r="AT15" i="91"/>
  <c r="AR15" i="91"/>
  <c r="AR16" i="91" s="1"/>
  <c r="AR17" i="91" s="1"/>
  <c r="AR18" i="91" s="1"/>
  <c r="AR19" i="91" s="1"/>
  <c r="AR20" i="91" s="1"/>
  <c r="AR21" i="91" s="1"/>
  <c r="AR22" i="91" s="1"/>
  <c r="AR23" i="91" s="1"/>
  <c r="AR24" i="91" s="1"/>
  <c r="AR25" i="91" s="1"/>
  <c r="AR26" i="91" s="1"/>
  <c r="AR27" i="91" s="1"/>
  <c r="AR28" i="91" s="1"/>
  <c r="AR29" i="91" s="1"/>
  <c r="AR30" i="91" s="1"/>
  <c r="AR31" i="91" s="1"/>
  <c r="AR32" i="91" s="1"/>
  <c r="AR33" i="91" s="1"/>
  <c r="AR34" i="91" s="1"/>
  <c r="AR35" i="91" s="1"/>
  <c r="AR36" i="91" s="1"/>
  <c r="AR37" i="91" s="1"/>
  <c r="AR38" i="91" s="1"/>
  <c r="AR39" i="91" s="1"/>
  <c r="AR40" i="91" s="1"/>
  <c r="AR41" i="91" s="1"/>
  <c r="AR42" i="91" s="1"/>
  <c r="AR43" i="91" s="1"/>
  <c r="AR44" i="91" s="1"/>
  <c r="AR45" i="91" s="1"/>
  <c r="AR46" i="91" s="1"/>
  <c r="AR47" i="91" s="1"/>
  <c r="AR48" i="91" s="1"/>
  <c r="AR49" i="91" s="1"/>
  <c r="AR50" i="91" s="1"/>
  <c r="AR51" i="91" s="1"/>
  <c r="AR52" i="91" s="1"/>
  <c r="AR53" i="91" s="1"/>
  <c r="AR54" i="91" s="1"/>
  <c r="AR55" i="91" s="1"/>
  <c r="AR56" i="91" s="1"/>
  <c r="AR57" i="91" s="1"/>
  <c r="AR58" i="91" s="1"/>
  <c r="AR59" i="91" s="1"/>
  <c r="AR60" i="91" s="1"/>
  <c r="AR61" i="91" s="1"/>
  <c r="AR62" i="91" s="1"/>
  <c r="AR63" i="91" s="1"/>
  <c r="AR64" i="91" s="1"/>
  <c r="AR65" i="91" s="1"/>
  <c r="AR66" i="91" s="1"/>
  <c r="AR67" i="91" s="1"/>
  <c r="AR68" i="91" s="1"/>
  <c r="AR69" i="91" s="1"/>
  <c r="AR70" i="91" s="1"/>
  <c r="AR71" i="91" s="1"/>
  <c r="AR72" i="91" s="1"/>
  <c r="AR73" i="91" s="1"/>
  <c r="AR74" i="91" s="1"/>
  <c r="AR75" i="91" s="1"/>
  <c r="AR76" i="91" s="1"/>
  <c r="AR77" i="91" s="1"/>
  <c r="AR78" i="91" s="1"/>
  <c r="AR79" i="91" s="1"/>
  <c r="AR80" i="91" s="1"/>
  <c r="AR81" i="91" s="1"/>
  <c r="AR82" i="91" s="1"/>
  <c r="AR83" i="91" s="1"/>
  <c r="AR84" i="91" s="1"/>
  <c r="AR85" i="91" s="1"/>
  <c r="AR86" i="91" s="1"/>
  <c r="AR87" i="91" s="1"/>
  <c r="AR88" i="91" s="1"/>
  <c r="AR89" i="91" s="1"/>
  <c r="AR90" i="91" s="1"/>
  <c r="AR91" i="91" s="1"/>
  <c r="AR92" i="91" s="1"/>
  <c r="AR93" i="91" s="1"/>
  <c r="AR94" i="91" s="1"/>
  <c r="AR95" i="91" s="1"/>
  <c r="AR96" i="91" s="1"/>
  <c r="AR97" i="91" s="1"/>
  <c r="AR98" i="91" s="1"/>
  <c r="AR99" i="91" s="1"/>
  <c r="AR100" i="91" s="1"/>
  <c r="AR101" i="91" s="1"/>
  <c r="AR102" i="91" s="1"/>
  <c r="AR103" i="91" s="1"/>
  <c r="AR104" i="91" s="1"/>
  <c r="AR105" i="91" s="1"/>
  <c r="AR106" i="91" s="1"/>
  <c r="AR107" i="91" s="1"/>
  <c r="AR108" i="91" s="1"/>
  <c r="AR109" i="91" s="1"/>
  <c r="AR110" i="91" s="1"/>
  <c r="AR111" i="91" s="1"/>
  <c r="AR112" i="91" s="1"/>
  <c r="AR113" i="91" s="1"/>
  <c r="AR114" i="91" s="1"/>
  <c r="AR115" i="91" s="1"/>
  <c r="AR116" i="91" s="1"/>
  <c r="AR117" i="91" s="1"/>
  <c r="AR118" i="91" s="1"/>
  <c r="AR119" i="91" s="1"/>
  <c r="AR120" i="91" s="1"/>
  <c r="AR121" i="91" s="1"/>
  <c r="AR122" i="91" s="1"/>
  <c r="AR123" i="91" s="1"/>
  <c r="AR124" i="91" s="1"/>
  <c r="AR125" i="91" s="1"/>
  <c r="AR126" i="91" s="1"/>
  <c r="AR127" i="91" s="1"/>
  <c r="AR128" i="91" s="1"/>
  <c r="AR129" i="91" s="1"/>
  <c r="AR130" i="91" s="1"/>
  <c r="AR131" i="91" s="1"/>
  <c r="AR132" i="91" s="1"/>
  <c r="AR133" i="91" s="1"/>
  <c r="AR134" i="91" s="1"/>
  <c r="AR135" i="91" s="1"/>
  <c r="AR136" i="91" s="1"/>
  <c r="AR137" i="91" s="1"/>
  <c r="AR138" i="91" s="1"/>
  <c r="AR139" i="91" s="1"/>
  <c r="AR140" i="91" s="1"/>
  <c r="AR141" i="91" s="1"/>
  <c r="AR142" i="91" s="1"/>
  <c r="AR143" i="91" s="1"/>
  <c r="AR144" i="91" s="1"/>
  <c r="AR145" i="91" s="1"/>
  <c r="AR146" i="91" s="1"/>
  <c r="AR147" i="91" s="1"/>
  <c r="AR148" i="91" s="1"/>
  <c r="AR149" i="91" s="1"/>
  <c r="AR150" i="91" s="1"/>
  <c r="AR151" i="91" s="1"/>
  <c r="AR152" i="91" s="1"/>
  <c r="AR153" i="91" s="1"/>
  <c r="AR154" i="91" s="1"/>
  <c r="AR155" i="91" s="1"/>
  <c r="AR156" i="91" s="1"/>
  <c r="AR157" i="91" s="1"/>
  <c r="AR158" i="91" s="1"/>
  <c r="AR159" i="91" s="1"/>
  <c r="AR160" i="91" s="1"/>
  <c r="AR161" i="91" s="1"/>
  <c r="AR162" i="91" s="1"/>
  <c r="AR163" i="91" s="1"/>
  <c r="AR164" i="91" s="1"/>
  <c r="AR165" i="91" s="1"/>
  <c r="AR166" i="91" s="1"/>
  <c r="AR167" i="91" s="1"/>
  <c r="AR168" i="91" s="1"/>
  <c r="AR169" i="91" s="1"/>
  <c r="AR170" i="91" s="1"/>
  <c r="AR171" i="91" s="1"/>
  <c r="AR172" i="91" s="1"/>
  <c r="AR173" i="91" s="1"/>
  <c r="AR174" i="91" s="1"/>
  <c r="AR175" i="91" s="1"/>
  <c r="AR176" i="91" s="1"/>
  <c r="AR177" i="91" s="1"/>
  <c r="AR178" i="91" s="1"/>
  <c r="AR179" i="91" s="1"/>
  <c r="AR180" i="91" s="1"/>
  <c r="AR181" i="91" s="1"/>
  <c r="AR182" i="91" s="1"/>
  <c r="AR183" i="91" s="1"/>
  <c r="AR184" i="91" s="1"/>
  <c r="AR185" i="91" s="1"/>
  <c r="AR186" i="91" s="1"/>
  <c r="AR187" i="91" s="1"/>
  <c r="AR188" i="91" s="1"/>
  <c r="AR189" i="91" s="1"/>
  <c r="AR190" i="91" s="1"/>
  <c r="AR191" i="91" s="1"/>
  <c r="AR192" i="91" s="1"/>
  <c r="AR193" i="91" s="1"/>
  <c r="AR194" i="91" s="1"/>
  <c r="AR195" i="91" s="1"/>
  <c r="AR196" i="91" s="1"/>
  <c r="AQ15" i="91"/>
  <c r="AU15" i="91" s="1"/>
  <c r="AW15" i="91" s="1"/>
  <c r="Y15" i="91"/>
  <c r="X15" i="91"/>
  <c r="W15" i="91"/>
  <c r="V15" i="91"/>
  <c r="B15" i="91"/>
  <c r="AZ14" i="91"/>
  <c r="AU14" i="91"/>
  <c r="AW14" i="91" s="1"/>
  <c r="AT14" i="91"/>
  <c r="AS14" i="91"/>
  <c r="AQ14" i="91"/>
  <c r="B14" i="91"/>
  <c r="AG14" i="91" s="1"/>
  <c r="AS11" i="91"/>
  <c r="BI4" i="91"/>
  <c r="BI3" i="91"/>
  <c r="Z121" i="91" l="1"/>
  <c r="Z86" i="91"/>
  <c r="Z134" i="91"/>
  <c r="Z97" i="91"/>
  <c r="AG97" i="91" s="1"/>
  <c r="AD70" i="91"/>
  <c r="AE152" i="91"/>
  <c r="AF152" i="91"/>
  <c r="Z116" i="91"/>
  <c r="AY75" i="91"/>
  <c r="Z154" i="91"/>
  <c r="Z88" i="91"/>
  <c r="AG88" i="91" s="1"/>
  <c r="Z93" i="91"/>
  <c r="AE105" i="91"/>
  <c r="AB136" i="91"/>
  <c r="AC136" i="91"/>
  <c r="AG143" i="91"/>
  <c r="AG94" i="91"/>
  <c r="Z149" i="91"/>
  <c r="Z155" i="91"/>
  <c r="AG92" i="91"/>
  <c r="AG99" i="91"/>
  <c r="AB88" i="91"/>
  <c r="AB75" i="91"/>
  <c r="AD88" i="91"/>
  <c r="AG150" i="91"/>
  <c r="Z162" i="91"/>
  <c r="Z101" i="91"/>
  <c r="AG101" i="91" s="1"/>
  <c r="Z107" i="91"/>
  <c r="AC143" i="91"/>
  <c r="AD75" i="91"/>
  <c r="AE75" i="91"/>
  <c r="Z37" i="91"/>
  <c r="Z81" i="91"/>
  <c r="AG163" i="91"/>
  <c r="AC75" i="91"/>
  <c r="Z95" i="91"/>
  <c r="AE85" i="91"/>
  <c r="Z102" i="91"/>
  <c r="AG102" i="91" s="1"/>
  <c r="Z108" i="91"/>
  <c r="AG108" i="91" s="1"/>
  <c r="Z151" i="91"/>
  <c r="Z139" i="91"/>
  <c r="AY85" i="91"/>
  <c r="Z127" i="91"/>
  <c r="Z153" i="91"/>
  <c r="Z148" i="91"/>
  <c r="AG148" i="91" s="1"/>
  <c r="AC112" i="91"/>
  <c r="Z117" i="91"/>
  <c r="AG117" i="91" s="1"/>
  <c r="AD112" i="91"/>
  <c r="AC117" i="91"/>
  <c r="AB132" i="91"/>
  <c r="AE148" i="91"/>
  <c r="AD117" i="91"/>
  <c r="AC132" i="91"/>
  <c r="AF148" i="91"/>
  <c r="AB102" i="91"/>
  <c r="AE87" i="91"/>
  <c r="AE132" i="91"/>
  <c r="Z103" i="91"/>
  <c r="AB108" i="91"/>
  <c r="AB92" i="91"/>
  <c r="AE108" i="91"/>
  <c r="AD113" i="91"/>
  <c r="Z123" i="91"/>
  <c r="Z133" i="91"/>
  <c r="AG133" i="91" s="1"/>
  <c r="AE143" i="91"/>
  <c r="AB160" i="91"/>
  <c r="Z92" i="91"/>
  <c r="AC97" i="91"/>
  <c r="AD143" i="91"/>
  <c r="Z80" i="91"/>
  <c r="AC92" i="91"/>
  <c r="AF108" i="91"/>
  <c r="AE113" i="91"/>
  <c r="AC160" i="91"/>
  <c r="Z84" i="91"/>
  <c r="AD92" i="91"/>
  <c r="AF113" i="91"/>
  <c r="AB118" i="91"/>
  <c r="AC128" i="91"/>
  <c r="Z144" i="91"/>
  <c r="Z150" i="91"/>
  <c r="AB155" i="91"/>
  <c r="AG87" i="91"/>
  <c r="AF92" i="91"/>
  <c r="Z98" i="91"/>
  <c r="AG98" i="91" s="1"/>
  <c r="Z104" i="91"/>
  <c r="AG104" i="91" s="1"/>
  <c r="Z109" i="91"/>
  <c r="AC118" i="91"/>
  <c r="AD128" i="91"/>
  <c r="AC155" i="91"/>
  <c r="AC113" i="91"/>
  <c r="Z114" i="91"/>
  <c r="AG114" i="91" s="1"/>
  <c r="Z119" i="91"/>
  <c r="Z129" i="91"/>
  <c r="Z161" i="91"/>
  <c r="AG161" i="91" s="1"/>
  <c r="Z124" i="91"/>
  <c r="Z156" i="91"/>
  <c r="Z105" i="91"/>
  <c r="Z113" i="91"/>
  <c r="Z85" i="91"/>
  <c r="AG85" i="91" s="1"/>
  <c r="Z94" i="91"/>
  <c r="Z120" i="91"/>
  <c r="Z125" i="91"/>
  <c r="AG125" i="91" s="1"/>
  <c r="Z145" i="91"/>
  <c r="Z157" i="91"/>
  <c r="AG157" i="91" s="1"/>
  <c r="Z74" i="91"/>
  <c r="AG74" i="91" s="1"/>
  <c r="Z89" i="91"/>
  <c r="AF140" i="91"/>
  <c r="AG140" i="91"/>
  <c r="Z152" i="91"/>
  <c r="AG152" i="91" s="1"/>
  <c r="AG118" i="91"/>
  <c r="Z78" i="91"/>
  <c r="AG78" i="91" s="1"/>
  <c r="AD120" i="91"/>
  <c r="AC125" i="91"/>
  <c r="Z141" i="91"/>
  <c r="AE120" i="91"/>
  <c r="AD125" i="91"/>
  <c r="AC157" i="91"/>
  <c r="AE117" i="91"/>
  <c r="Z90" i="91"/>
  <c r="AG90" i="91" s="1"/>
  <c r="AF120" i="91"/>
  <c r="AE125" i="91"/>
  <c r="Z131" i="91"/>
  <c r="AD132" i="91"/>
  <c r="AG120" i="91"/>
  <c r="AF125" i="91"/>
  <c r="Z147" i="91"/>
  <c r="Z158" i="91"/>
  <c r="AG158" i="91" s="1"/>
  <c r="AC70" i="91"/>
  <c r="AB71" i="91"/>
  <c r="AC71" i="91"/>
  <c r="AC72" i="91"/>
  <c r="Z72" i="91"/>
  <c r="AG72" i="91" s="1"/>
  <c r="Z69" i="91"/>
  <c r="Z19" i="91"/>
  <c r="Z70" i="91"/>
  <c r="Z71" i="91"/>
  <c r="AG71" i="91" s="1"/>
  <c r="Z68" i="91"/>
  <c r="AG68" i="91" s="1"/>
  <c r="Z50" i="91"/>
  <c r="AD72" i="91"/>
  <c r="AF72" i="91"/>
  <c r="AY69" i="91"/>
  <c r="AB70" i="91"/>
  <c r="Z44" i="91"/>
  <c r="AG44" i="91" s="1"/>
  <c r="Z62" i="91"/>
  <c r="AG62" i="91" s="1"/>
  <c r="Z21" i="91"/>
  <c r="AG21" i="91" s="1"/>
  <c r="Z64" i="91"/>
  <c r="AG64" i="91" s="1"/>
  <c r="AF65" i="91"/>
  <c r="AD43" i="91"/>
  <c r="AE43" i="91"/>
  <c r="AY42" i="91"/>
  <c r="AD17" i="91"/>
  <c r="Z67" i="91"/>
  <c r="Z25" i="91"/>
  <c r="AG25" i="91" s="1"/>
  <c r="Z65" i="91"/>
  <c r="AG65" i="91" s="1"/>
  <c r="AC65" i="91"/>
  <c r="AC34" i="91"/>
  <c r="AB43" i="91"/>
  <c r="AD65" i="91"/>
  <c r="AC43" i="91"/>
  <c r="AE65" i="91"/>
  <c r="Z31" i="91"/>
  <c r="AG31" i="91" s="1"/>
  <c r="AY65" i="91"/>
  <c r="Z24" i="91"/>
  <c r="AG24" i="91" s="1"/>
  <c r="AY20" i="91"/>
  <c r="Z18" i="91"/>
  <c r="AG18" i="91" s="1"/>
  <c r="Z63" i="91"/>
  <c r="AG37" i="91"/>
  <c r="Z20" i="91"/>
  <c r="AG20" i="91" s="1"/>
  <c r="AC37" i="91"/>
  <c r="Z55" i="91"/>
  <c r="AG55" i="91" s="1"/>
  <c r="Z48" i="91"/>
  <c r="AG48" i="91" s="1"/>
  <c r="Z52" i="91"/>
  <c r="AG52" i="91" s="1"/>
  <c r="Z27" i="91"/>
  <c r="AB52" i="91"/>
  <c r="Z36" i="91"/>
  <c r="AG36" i="91" s="1"/>
  <c r="AD40" i="91"/>
  <c r="Z53" i="91"/>
  <c r="Z28" i="91"/>
  <c r="AG28" i="91" s="1"/>
  <c r="Z58" i="91"/>
  <c r="AG58" i="91" s="1"/>
  <c r="AY14" i="91"/>
  <c r="Z45" i="91"/>
  <c r="AG45" i="91" s="1"/>
  <c r="AE49" i="91"/>
  <c r="AY52" i="91"/>
  <c r="AD37" i="91"/>
  <c r="AB58" i="91"/>
  <c r="AE37" i="91"/>
  <c r="AD58" i="91"/>
  <c r="AC20" i="91"/>
  <c r="AY24" i="91"/>
  <c r="AF58" i="91"/>
  <c r="AF20" i="91"/>
  <c r="AY37" i="91"/>
  <c r="Z40" i="91"/>
  <c r="AG40" i="91" s="1"/>
  <c r="Z46" i="91"/>
  <c r="AG46" i="91" s="1"/>
  <c r="Z56" i="91"/>
  <c r="AG56" i="91" s="1"/>
  <c r="Z34" i="91"/>
  <c r="AG34" i="91" s="1"/>
  <c r="Z30" i="91"/>
  <c r="AG30" i="91" s="1"/>
  <c r="Z51" i="91"/>
  <c r="AG51" i="91" s="1"/>
  <c r="AY34" i="91"/>
  <c r="AF55" i="91"/>
  <c r="Z35" i="91"/>
  <c r="Z16" i="91"/>
  <c r="AG16" i="91" s="1"/>
  <c r="AY31" i="91"/>
  <c r="AE46" i="91"/>
  <c r="AF27" i="91"/>
  <c r="Z43" i="91"/>
  <c r="AG43" i="91" s="1"/>
  <c r="AY46" i="91"/>
  <c r="AC50" i="91"/>
  <c r="Z23" i="91"/>
  <c r="AG23" i="91" s="1"/>
  <c r="AY27" i="91"/>
  <c r="Z32" i="91"/>
  <c r="AG32" i="91" s="1"/>
  <c r="Z39" i="91"/>
  <c r="AG39" i="91" s="1"/>
  <c r="AE50" i="91"/>
  <c r="AB57" i="91"/>
  <c r="Z61" i="91"/>
  <c r="AG61" i="91" s="1"/>
  <c r="AG50" i="91"/>
  <c r="Z47" i="91"/>
  <c r="AG47" i="91" s="1"/>
  <c r="Z54" i="91"/>
  <c r="AG54" i="91" s="1"/>
  <c r="Z17" i="91"/>
  <c r="AG17" i="91" s="1"/>
  <c r="AY50" i="91"/>
  <c r="AB20" i="91"/>
  <c r="AD20" i="91"/>
  <c r="Z33" i="91"/>
  <c r="AG33" i="91" s="1"/>
  <c r="AY43" i="91"/>
  <c r="Z60" i="91"/>
  <c r="AG60" i="91" s="1"/>
  <c r="AC17" i="91"/>
  <c r="AC40" i="91"/>
  <c r="AE40" i="91"/>
  <c r="AC58" i="91"/>
  <c r="AE17" i="91"/>
  <c r="AE58" i="91"/>
  <c r="AF17" i="91"/>
  <c r="AY17" i="91"/>
  <c r="AV14" i="91"/>
  <c r="AX14" i="91" s="1"/>
  <c r="AB37" i="91"/>
  <c r="AC55" i="91"/>
  <c r="Z41" i="91"/>
  <c r="AG41" i="91" s="1"/>
  <c r="AD55" i="91"/>
  <c r="AF40" i="91"/>
  <c r="Z49" i="91"/>
  <c r="AG49" i="91" s="1"/>
  <c r="AE55" i="91"/>
  <c r="Z59" i="91"/>
  <c r="AG59" i="91" s="1"/>
  <c r="AF49" i="91"/>
  <c r="AD52" i="91"/>
  <c r="Z15" i="91"/>
  <c r="AG15" i="91" s="1"/>
  <c r="Z26" i="91"/>
  <c r="AG26" i="91" s="1"/>
  <c r="AE34" i="91"/>
  <c r="AC52" i="91"/>
  <c r="Z22" i="91"/>
  <c r="AG22" i="91" s="1"/>
  <c r="Z42" i="91"/>
  <c r="AG42" i="91" s="1"/>
  <c r="AC32" i="91"/>
  <c r="AY40" i="91"/>
  <c r="AY55" i="91"/>
  <c r="AB93" i="91"/>
  <c r="AB23" i="91"/>
  <c r="AB153" i="91"/>
  <c r="AC23" i="91"/>
  <c r="AB26" i="91"/>
  <c r="AY47" i="91"/>
  <c r="AB53" i="91"/>
  <c r="AD68" i="91"/>
  <c r="AE93" i="91"/>
  <c r="AC106" i="91"/>
  <c r="AE137" i="91"/>
  <c r="AC141" i="91"/>
  <c r="AE145" i="91"/>
  <c r="AD149" i="91"/>
  <c r="AD153" i="91"/>
  <c r="AG93" i="91"/>
  <c r="AG53" i="91"/>
  <c r="AC68" i="91"/>
  <c r="AD93" i="91"/>
  <c r="AB106" i="91"/>
  <c r="AD137" i="91"/>
  <c r="AB141" i="91"/>
  <c r="AC149" i="91"/>
  <c r="AD23" i="91"/>
  <c r="AC26" i="91"/>
  <c r="AC29" i="91"/>
  <c r="AB38" i="91"/>
  <c r="AC53" i="91"/>
  <c r="AE68" i="91"/>
  <c r="AF93" i="91"/>
  <c r="AB98" i="91"/>
  <c r="AD106" i="91"/>
  <c r="AC133" i="91"/>
  <c r="AF137" i="91"/>
  <c r="AD141" i="91"/>
  <c r="AE153" i="91"/>
  <c r="AB68" i="91"/>
  <c r="AB74" i="91"/>
  <c r="AF26" i="91"/>
  <c r="AB56" i="91"/>
  <c r="AY68" i="91"/>
  <c r="AD71" i="91"/>
  <c r="AC74" i="91"/>
  <c r="AC83" i="91"/>
  <c r="AD90" i="91"/>
  <c r="AF98" i="91"/>
  <c r="AC102" i="91"/>
  <c r="AF110" i="91"/>
  <c r="AD118" i="91"/>
  <c r="AD122" i="91"/>
  <c r="AD157" i="91"/>
  <c r="AB161" i="91"/>
  <c r="AB122" i="91"/>
  <c r="AD98" i="91"/>
  <c r="AF106" i="91"/>
  <c r="AY23" i="91"/>
  <c r="AY53" i="91"/>
  <c r="AC56" i="91"/>
  <c r="AE71" i="91"/>
  <c r="AD74" i="91"/>
  <c r="AB87" i="91"/>
  <c r="AE90" i="91"/>
  <c r="AD102" i="91"/>
  <c r="AE118" i="91"/>
  <c r="AE122" i="91"/>
  <c r="AC126" i="91"/>
  <c r="AE157" i="91"/>
  <c r="AC161" i="91"/>
  <c r="AF141" i="91"/>
  <c r="AY26" i="91"/>
  <c r="AC33" i="91"/>
  <c r="AY62" i="91"/>
  <c r="AF71" i="91"/>
  <c r="AE74" i="91"/>
  <c r="AB80" i="91"/>
  <c r="AY83" i="91"/>
  <c r="AC87" i="91"/>
  <c r="AE102" i="91"/>
  <c r="AF122" i="91"/>
  <c r="AE126" i="91"/>
  <c r="AF130" i="91"/>
  <c r="AE161" i="91"/>
  <c r="AD56" i="91"/>
  <c r="AC18" i="91"/>
  <c r="AD33" i="91"/>
  <c r="AB36" i="91"/>
  <c r="AE56" i="91"/>
  <c r="AB59" i="91"/>
  <c r="AF74" i="91"/>
  <c r="AD80" i="91"/>
  <c r="AD87" i="91"/>
  <c r="AG122" i="91"/>
  <c r="AG130" i="91"/>
  <c r="AG138" i="91"/>
  <c r="AG147" i="91"/>
  <c r="AB150" i="91"/>
  <c r="AF161" i="91"/>
  <c r="AE53" i="91"/>
  <c r="AE18" i="91"/>
  <c r="AE77" i="91"/>
  <c r="AC150" i="91"/>
  <c r="AG154" i="91"/>
  <c r="AD26" i="91"/>
  <c r="AE62" i="91"/>
  <c r="AF29" i="91"/>
  <c r="AC36" i="91"/>
  <c r="AF56" i="91"/>
  <c r="AG27" i="91"/>
  <c r="AF33" i="91"/>
  <c r="AD36" i="91"/>
  <c r="AD59" i="91"/>
  <c r="AF77" i="91"/>
  <c r="AF87" i="91"/>
  <c r="AG103" i="91"/>
  <c r="AC115" i="91"/>
  <c r="AG131" i="91"/>
  <c r="AC138" i="91"/>
  <c r="AE142" i="91"/>
  <c r="AE150" i="91"/>
  <c r="AB154" i="91"/>
  <c r="AD53" i="91"/>
  <c r="AC98" i="91"/>
  <c r="AE36" i="91"/>
  <c r="AB39" i="91"/>
  <c r="AY56" i="91"/>
  <c r="AE59" i="91"/>
  <c r="AC66" i="91"/>
  <c r="AG77" i="91"/>
  <c r="AB99" i="91"/>
  <c r="AB107" i="91"/>
  <c r="AD115" i="91"/>
  <c r="AD138" i="91"/>
  <c r="AF150" i="91"/>
  <c r="AC154" i="91"/>
  <c r="AD133" i="91"/>
  <c r="AC21" i="91"/>
  <c r="AE30" i="91"/>
  <c r="AY33" i="91"/>
  <c r="AF36" i="91"/>
  <c r="AC39" i="91"/>
  <c r="AB42" i="91"/>
  <c r="AG66" i="91"/>
  <c r="AG69" i="91"/>
  <c r="AC99" i="91"/>
  <c r="AC107" i="91"/>
  <c r="AE115" i="91"/>
  <c r="AE138" i="91"/>
  <c r="AB147" i="91"/>
  <c r="AD154" i="91"/>
  <c r="AG156" i="91"/>
  <c r="AC38" i="91"/>
  <c r="AF62" i="91"/>
  <c r="AE33" i="91"/>
  <c r="AB138" i="91"/>
  <c r="AF18" i="91"/>
  <c r="AY15" i="91"/>
  <c r="AY18" i="91"/>
  <c r="AD21" i="91"/>
  <c r="AB24" i="91"/>
  <c r="AF30" i="91"/>
  <c r="AD39" i="91"/>
  <c r="AC42" i="91"/>
  <c r="AB54" i="91"/>
  <c r="AY59" i="91"/>
  <c r="AB69" i="91"/>
  <c r="AC91" i="91"/>
  <c r="AD99" i="91"/>
  <c r="AB103" i="91"/>
  <c r="AD107" i="91"/>
  <c r="AF115" i="91"/>
  <c r="AC147" i="91"/>
  <c r="AE154" i="91"/>
  <c r="AC158" i="91"/>
  <c r="AC59" i="91"/>
  <c r="BF14" i="91"/>
  <c r="AE21" i="91"/>
  <c r="AC24" i="91"/>
  <c r="AB27" i="91"/>
  <c r="AE39" i="91"/>
  <c r="AD42" i="91"/>
  <c r="AC54" i="91"/>
  <c r="AY66" i="91"/>
  <c r="AC69" i="91"/>
  <c r="AE95" i="91"/>
  <c r="AE99" i="91"/>
  <c r="AG115" i="91"/>
  <c r="AB123" i="91"/>
  <c r="AG127" i="91"/>
  <c r="AB131" i="91"/>
  <c r="AD147" i="91"/>
  <c r="AE158" i="91"/>
  <c r="AE23" i="91"/>
  <c r="AD24" i="91"/>
  <c r="AC27" i="91"/>
  <c r="AY30" i="91"/>
  <c r="AF39" i="91"/>
  <c r="AE42" i="91"/>
  <c r="AD54" i="91"/>
  <c r="AD69" i="91"/>
  <c r="AF95" i="91"/>
  <c r="AC123" i="91"/>
  <c r="AB127" i="91"/>
  <c r="AC131" i="91"/>
  <c r="AE147" i="91"/>
  <c r="AF158" i="91"/>
  <c r="AB21" i="91"/>
  <c r="AY21" i="91"/>
  <c r="AE24" i="91"/>
  <c r="AD27" i="91"/>
  <c r="AC49" i="91"/>
  <c r="AE69" i="91"/>
  <c r="AG95" i="91"/>
  <c r="AD123" i="91"/>
  <c r="AC127" i="91"/>
  <c r="AD131" i="91"/>
  <c r="AF24" i="91"/>
  <c r="AD49" i="91"/>
  <c r="AB72" i="91"/>
  <c r="AB81" i="91"/>
  <c r="AE123" i="91"/>
  <c r="AD127" i="91"/>
  <c r="AE131" i="91"/>
  <c r="AE127" i="91"/>
  <c r="AB163" i="91"/>
  <c r="AC163" i="91"/>
  <c r="AD163" i="91"/>
  <c r="AF34" i="91"/>
  <c r="AF46" i="91"/>
  <c r="AY49" i="91"/>
  <c r="AE52" i="91"/>
  <c r="AY72" i="91"/>
  <c r="AF75" i="91"/>
  <c r="AE78" i="91"/>
  <c r="AF85" i="91"/>
  <c r="AE100" i="91"/>
  <c r="AC108" i="91"/>
  <c r="AD136" i="91"/>
  <c r="AF143" i="91"/>
  <c r="AB148" i="91"/>
  <c r="AB152" i="91"/>
  <c r="AD155" i="91"/>
  <c r="AE163" i="91"/>
  <c r="AY88" i="91"/>
  <c r="AE92" i="91"/>
  <c r="AF100" i="91"/>
  <c r="AE136" i="91"/>
  <c r="AC148" i="91"/>
  <c r="AC152" i="91"/>
  <c r="AE155" i="91"/>
  <c r="AF163" i="91"/>
  <c r="AG141" i="91"/>
  <c r="AB22" i="91"/>
  <c r="AC22" i="91"/>
  <c r="AB40" i="91"/>
  <c r="AG113" i="91"/>
  <c r="AG132" i="91"/>
  <c r="AY44" i="91"/>
  <c r="AF44" i="91"/>
  <c r="AE44" i="91"/>
  <c r="AD44" i="91"/>
  <c r="AC44" i="91"/>
  <c r="AB44" i="91"/>
  <c r="AE64" i="91"/>
  <c r="AY64" i="91"/>
  <c r="AF64" i="91"/>
  <c r="AB64" i="91"/>
  <c r="AE114" i="91"/>
  <c r="AF114" i="91"/>
  <c r="AD114" i="91"/>
  <c r="AC114" i="91"/>
  <c r="AB114" i="91"/>
  <c r="AB177" i="91"/>
  <c r="AE214" i="91"/>
  <c r="AD214" i="91"/>
  <c r="AG214" i="91"/>
  <c r="AB214" i="91"/>
  <c r="AG255" i="91"/>
  <c r="AC255" i="91"/>
  <c r="AE255" i="91"/>
  <c r="AF255" i="91"/>
  <c r="AD255" i="91"/>
  <c r="AC35" i="91"/>
  <c r="AY35" i="91"/>
  <c r="AE35" i="91"/>
  <c r="AD35" i="91"/>
  <c r="AF35" i="91"/>
  <c r="AG35" i="91"/>
  <c r="AC61" i="91"/>
  <c r="Z73" i="91"/>
  <c r="AG139" i="91"/>
  <c r="AF139" i="91"/>
  <c r="AE139" i="91"/>
  <c r="AD139" i="91"/>
  <c r="AC139" i="91"/>
  <c r="AB139" i="91"/>
  <c r="Z128" i="91"/>
  <c r="AG128" i="91" s="1"/>
  <c r="AC164" i="91"/>
  <c r="AD174" i="91"/>
  <c r="AB174" i="91"/>
  <c r="AE174" i="91"/>
  <c r="AC174" i="91"/>
  <c r="AG302" i="91"/>
  <c r="AE302" i="91"/>
  <c r="AD302" i="91"/>
  <c r="AB302" i="91"/>
  <c r="AF302" i="91"/>
  <c r="AC302" i="91"/>
  <c r="AE16" i="91"/>
  <c r="AF16" i="91"/>
  <c r="AY16" i="91"/>
  <c r="AB16" i="91"/>
  <c r="AG89" i="91"/>
  <c r="AC89" i="91"/>
  <c r="AF89" i="91"/>
  <c r="AE89" i="91"/>
  <c r="AD89" i="91"/>
  <c r="AB89" i="91"/>
  <c r="AF96" i="91"/>
  <c r="AE96" i="91"/>
  <c r="AD96" i="91"/>
  <c r="Z136" i="91"/>
  <c r="AG136" i="91" s="1"/>
  <c r="AG309" i="91"/>
  <c r="AF309" i="91"/>
  <c r="AD309" i="91"/>
  <c r="AC309" i="91"/>
  <c r="AB309" i="91"/>
  <c r="AE309" i="91"/>
  <c r="AC64" i="91"/>
  <c r="AF151" i="91"/>
  <c r="AD151" i="91"/>
  <c r="AC151" i="91"/>
  <c r="AG151" i="91"/>
  <c r="AE151" i="91"/>
  <c r="AB151" i="91"/>
  <c r="AC214" i="91"/>
  <c r="AB255" i="91"/>
  <c r="AB35" i="91"/>
  <c r="AY45" i="91"/>
  <c r="AD45" i="91"/>
  <c r="AB45" i="91"/>
  <c r="AD64" i="91"/>
  <c r="AF214" i="91"/>
  <c r="AY67" i="91"/>
  <c r="AG67" i="91"/>
  <c r="AE67" i="91"/>
  <c r="AD67" i="91"/>
  <c r="AF67" i="91"/>
  <c r="AC67" i="91"/>
  <c r="AF76" i="91"/>
  <c r="AE76" i="91"/>
  <c r="AY76" i="91"/>
  <c r="AD76" i="91"/>
  <c r="AB96" i="91"/>
  <c r="AF104" i="91"/>
  <c r="AE104" i="91"/>
  <c r="AD104" i="91"/>
  <c r="AC104" i="91"/>
  <c r="AB104" i="91"/>
  <c r="AF174" i="91"/>
  <c r="AG185" i="91"/>
  <c r="AC185" i="91"/>
  <c r="AF185" i="91"/>
  <c r="AB185" i="91"/>
  <c r="AG239" i="91"/>
  <c r="AC239" i="91"/>
  <c r="AE239" i="91"/>
  <c r="AD239" i="91"/>
  <c r="AF239" i="91"/>
  <c r="AF164" i="91"/>
  <c r="AE164" i="91"/>
  <c r="AG164" i="91"/>
  <c r="AB164" i="91"/>
  <c r="AD111" i="91"/>
  <c r="AE111" i="91"/>
  <c r="AC111" i="91"/>
  <c r="AG111" i="91"/>
  <c r="AF111" i="91"/>
  <c r="AC16" i="91"/>
  <c r="AD84" i="91"/>
  <c r="AC96" i="91"/>
  <c r="AG129" i="91"/>
  <c r="AG174" i="91"/>
  <c r="AD16" i="91"/>
  <c r="AG199" i="91"/>
  <c r="AC199" i="91"/>
  <c r="AD199" i="91"/>
  <c r="AF199" i="91"/>
  <c r="AE199" i="91"/>
  <c r="AF245" i="91"/>
  <c r="AD245" i="91"/>
  <c r="AC245" i="91"/>
  <c r="AB245" i="91"/>
  <c r="AG245" i="91"/>
  <c r="AF48" i="91"/>
  <c r="AY48" i="91"/>
  <c r="AE48" i="91"/>
  <c r="AB48" i="91"/>
  <c r="AB111" i="91"/>
  <c r="AE162" i="91"/>
  <c r="AG162" i="91"/>
  <c r="AF162" i="91"/>
  <c r="AD162" i="91"/>
  <c r="AC162" i="91"/>
  <c r="AB162" i="91"/>
  <c r="AG169" i="91"/>
  <c r="AC169" i="91"/>
  <c r="AE169" i="91"/>
  <c r="AD169" i="91"/>
  <c r="AB169" i="91"/>
  <c r="AE245" i="91"/>
  <c r="AD177" i="91"/>
  <c r="AF177" i="91"/>
  <c r="AE177" i="91"/>
  <c r="AG177" i="91"/>
  <c r="AF190" i="91"/>
  <c r="AD190" i="91"/>
  <c r="AB190" i="91"/>
  <c r="AE190" i="91"/>
  <c r="AC190" i="91"/>
  <c r="Z38" i="91"/>
  <c r="AC45" i="91"/>
  <c r="Z57" i="91"/>
  <c r="AG57" i="91" s="1"/>
  <c r="AF79" i="91"/>
  <c r="AD79" i="91"/>
  <c r="AC79" i="91"/>
  <c r="AY79" i="91"/>
  <c r="AE79" i="91"/>
  <c r="AB79" i="91"/>
  <c r="AF144" i="91"/>
  <c r="AE144" i="91"/>
  <c r="AG144" i="91"/>
  <c r="AD144" i="91"/>
  <c r="AC144" i="91"/>
  <c r="AB144" i="91"/>
  <c r="AG286" i="91"/>
  <c r="AE286" i="91"/>
  <c r="AD286" i="91"/>
  <c r="AB286" i="91"/>
  <c r="AF286" i="91"/>
  <c r="AC286" i="91"/>
  <c r="AE146" i="91"/>
  <c r="AD146" i="91"/>
  <c r="AC146" i="91"/>
  <c r="AB146" i="91"/>
  <c r="AC19" i="91"/>
  <c r="AY19" i="91"/>
  <c r="AF19" i="91"/>
  <c r="AG19" i="91"/>
  <c r="AD19" i="91"/>
  <c r="AE19" i="91"/>
  <c r="AY28" i="91"/>
  <c r="AF28" i="91"/>
  <c r="AE28" i="91"/>
  <c r="AD28" i="91"/>
  <c r="AC28" i="91"/>
  <c r="AB28" i="91"/>
  <c r="AE45" i="91"/>
  <c r="AB76" i="91"/>
  <c r="Z79" i="91"/>
  <c r="AG79" i="91" s="1"/>
  <c r="AF229" i="91"/>
  <c r="AD229" i="91"/>
  <c r="AB229" i="91"/>
  <c r="AG229" i="91"/>
  <c r="AE229" i="91"/>
  <c r="AC229" i="91"/>
  <c r="AY61" i="91"/>
  <c r="AD61" i="91"/>
  <c r="AB61" i="91"/>
  <c r="AG84" i="91"/>
  <c r="AF84" i="91"/>
  <c r="AY84" i="91"/>
  <c r="AC84" i="91"/>
  <c r="AB84" i="91"/>
  <c r="AG351" i="91"/>
  <c r="AC351" i="91"/>
  <c r="AF351" i="91"/>
  <c r="AD351" i="91"/>
  <c r="AB351" i="91"/>
  <c r="AB101" i="91"/>
  <c r="AF101" i="91"/>
  <c r="AE101" i="91"/>
  <c r="AE185" i="91"/>
  <c r="AG293" i="91"/>
  <c r="AF293" i="91"/>
  <c r="AD293" i="91"/>
  <c r="AC293" i="91"/>
  <c r="AB293" i="91"/>
  <c r="AE293" i="91"/>
  <c r="AE61" i="91"/>
  <c r="AB199" i="91"/>
  <c r="AG223" i="91"/>
  <c r="AC223" i="91"/>
  <c r="AF223" i="91"/>
  <c r="AE223" i="91"/>
  <c r="AD223" i="91"/>
  <c r="AB223" i="91"/>
  <c r="AG73" i="91"/>
  <c r="AC73" i="91"/>
  <c r="AY73" i="91"/>
  <c r="AF73" i="91"/>
  <c r="AE73" i="91"/>
  <c r="AD73" i="91"/>
  <c r="AB73" i="91"/>
  <c r="AC48" i="91"/>
  <c r="AF169" i="91"/>
  <c r="AC159" i="91"/>
  <c r="AG159" i="91"/>
  <c r="AD159" i="91"/>
  <c r="AF159" i="91"/>
  <c r="AE159" i="91"/>
  <c r="AE116" i="91"/>
  <c r="AC116" i="91"/>
  <c r="AG116" i="91"/>
  <c r="AF116" i="91"/>
  <c r="AD116" i="91"/>
  <c r="AG230" i="91"/>
  <c r="AE230" i="91"/>
  <c r="AD230" i="91"/>
  <c r="AF230" i="91"/>
  <c r="AC230" i="91"/>
  <c r="AB230" i="91"/>
  <c r="AY29" i="91"/>
  <c r="AD29" i="91"/>
  <c r="AB29" i="91"/>
  <c r="AD51" i="91"/>
  <c r="AY51" i="91"/>
  <c r="AE51" i="91"/>
  <c r="AF51" i="91"/>
  <c r="AC51" i="91"/>
  <c r="AC101" i="91"/>
  <c r="AG146" i="91"/>
  <c r="AG357" i="91"/>
  <c r="AF357" i="91"/>
  <c r="AD357" i="91"/>
  <c r="AC357" i="91"/>
  <c r="AB357" i="91"/>
  <c r="AE357" i="91"/>
  <c r="AB19" i="91"/>
  <c r="Z29" i="91"/>
  <c r="AG29" i="91" s="1"/>
  <c r="AY60" i="91"/>
  <c r="AF60" i="91"/>
  <c r="AE60" i="91"/>
  <c r="AD60" i="91"/>
  <c r="AC60" i="91"/>
  <c r="AB60" i="91"/>
  <c r="AF91" i="91"/>
  <c r="AE91" i="91"/>
  <c r="AB91" i="91"/>
  <c r="AD101" i="91"/>
  <c r="AG134" i="91"/>
  <c r="AF134" i="91"/>
  <c r="AE134" i="91"/>
  <c r="AD134" i="91"/>
  <c r="AC134" i="91"/>
  <c r="AB134" i="91"/>
  <c r="Z91" i="91"/>
  <c r="AG91" i="91" s="1"/>
  <c r="Z106" i="91"/>
  <c r="AG106" i="91" s="1"/>
  <c r="AG109" i="91"/>
  <c r="AD156" i="91"/>
  <c r="AF156" i="91"/>
  <c r="AE156" i="91"/>
  <c r="AC156" i="91"/>
  <c r="AB156" i="91"/>
  <c r="AG318" i="91"/>
  <c r="AE318" i="91"/>
  <c r="AD318" i="91"/>
  <c r="AB318" i="91"/>
  <c r="AF318" i="91"/>
  <c r="AC318" i="91"/>
  <c r="AF32" i="91"/>
  <c r="AY32" i="91"/>
  <c r="AE32" i="91"/>
  <c r="AB32" i="91"/>
  <c r="AG63" i="91"/>
  <c r="Z76" i="91"/>
  <c r="AG76" i="91" s="1"/>
  <c r="Z96" i="91"/>
  <c r="AG96" i="91" s="1"/>
  <c r="AG121" i="91"/>
  <c r="AC121" i="91"/>
  <c r="AF205" i="91"/>
  <c r="AD205" i="91"/>
  <c r="AB205" i="91"/>
  <c r="AG335" i="91"/>
  <c r="AC335" i="91"/>
  <c r="AG341" i="91"/>
  <c r="AF341" i="91"/>
  <c r="AD341" i="91"/>
  <c r="AC341" i="91"/>
  <c r="AB341" i="91"/>
  <c r="AD126" i="91"/>
  <c r="AB126" i="91"/>
  <c r="AF149" i="91"/>
  <c r="AB149" i="91"/>
  <c r="AG261" i="91"/>
  <c r="AF261" i="91"/>
  <c r="AD261" i="91"/>
  <c r="AC261" i="91"/>
  <c r="AB261" i="91"/>
  <c r="AG271" i="91"/>
  <c r="AC271" i="91"/>
  <c r="AG358" i="91"/>
  <c r="AE358" i="91"/>
  <c r="AD358" i="91"/>
  <c r="AB358" i="91"/>
  <c r="Z126" i="91"/>
  <c r="AG126" i="91" s="1"/>
  <c r="AG319" i="91"/>
  <c r="AC319" i="91"/>
  <c r="AG325" i="91"/>
  <c r="AF325" i="91"/>
  <c r="AD325" i="91"/>
  <c r="AC325" i="91"/>
  <c r="AB325" i="91"/>
  <c r="AF167" i="91"/>
  <c r="AD167" i="91"/>
  <c r="AC167" i="91"/>
  <c r="AD188" i="91"/>
  <c r="AB188" i="91"/>
  <c r="AG277" i="91"/>
  <c r="AF277" i="91"/>
  <c r="AD277" i="91"/>
  <c r="AC277" i="91"/>
  <c r="AB277" i="91"/>
  <c r="AG287" i="91"/>
  <c r="AC287" i="91"/>
  <c r="AG303" i="91"/>
  <c r="AC303" i="91"/>
  <c r="AG215" i="91"/>
  <c r="AC215" i="91"/>
  <c r="AD81" i="91"/>
  <c r="AQ16" i="91"/>
  <c r="AD22" i="91"/>
  <c r="AE81" i="91"/>
  <c r="AF121" i="91"/>
  <c r="AE178" i="91"/>
  <c r="AB178" i="91"/>
  <c r="AC188" i="91"/>
  <c r="AE196" i="91"/>
  <c r="AE206" i="91"/>
  <c r="AD206" i="91"/>
  <c r="AE271" i="91"/>
  <c r="AE277" i="91"/>
  <c r="AB287" i="91"/>
  <c r="AB303" i="91"/>
  <c r="AD319" i="91"/>
  <c r="AG326" i="91"/>
  <c r="AE326" i="91"/>
  <c r="AD326" i="91"/>
  <c r="AB326" i="91"/>
  <c r="AF335" i="91"/>
  <c r="AG359" i="91"/>
  <c r="AC359" i="91"/>
  <c r="AE22" i="91"/>
  <c r="AC25" i="91"/>
  <c r="AE38" i="91"/>
  <c r="AC41" i="91"/>
  <c r="AE54" i="91"/>
  <c r="AC57" i="91"/>
  <c r="AE70" i="91"/>
  <c r="AF81" i="91"/>
  <c r="AC129" i="91"/>
  <c r="AG149" i="91"/>
  <c r="AF165" i="91"/>
  <c r="AB165" i="91"/>
  <c r="AE167" i="91"/>
  <c r="AF172" i="91"/>
  <c r="AE180" i="91"/>
  <c r="AE188" i="91"/>
  <c r="AG196" i="91"/>
  <c r="AF271" i="91"/>
  <c r="AG278" i="91"/>
  <c r="AE278" i="91"/>
  <c r="AD278" i="91"/>
  <c r="AB278" i="91"/>
  <c r="AD287" i="91"/>
  <c r="AD303" i="91"/>
  <c r="AE319" i="91"/>
  <c r="AF22" i="91"/>
  <c r="AD25" i="91"/>
  <c r="AF38" i="91"/>
  <c r="AD41" i="91"/>
  <c r="AF54" i="91"/>
  <c r="AD57" i="91"/>
  <c r="AF70" i="91"/>
  <c r="AG81" i="91"/>
  <c r="AC94" i="91"/>
  <c r="AG107" i="91"/>
  <c r="AD129" i="91"/>
  <c r="AG137" i="91"/>
  <c r="AC137" i="91"/>
  <c r="AG167" i="91"/>
  <c r="AG172" i="91"/>
  <c r="AG180" i="91"/>
  <c r="AF188" i="91"/>
  <c r="AE287" i="91"/>
  <c r="AG294" i="91"/>
  <c r="AE294" i="91"/>
  <c r="AD294" i="91"/>
  <c r="AB294" i="91"/>
  <c r="AE303" i="91"/>
  <c r="AG310" i="91"/>
  <c r="AE310" i="91"/>
  <c r="AD310" i="91"/>
  <c r="AB310" i="91"/>
  <c r="AF319" i="91"/>
  <c r="AE121" i="91"/>
  <c r="AB25" i="91"/>
  <c r="AB41" i="91"/>
  <c r="AE25" i="91"/>
  <c r="AG38" i="91"/>
  <c r="AE41" i="91"/>
  <c r="AE57" i="91"/>
  <c r="AG70" i="91"/>
  <c r="AE94" i="91"/>
  <c r="AB109" i="91"/>
  <c r="AB124" i="91"/>
  <c r="AE129" i="91"/>
  <c r="AD142" i="91"/>
  <c r="AB142" i="91"/>
  <c r="AG188" i="91"/>
  <c r="AB191" i="91"/>
  <c r="AF197" i="91"/>
  <c r="AD197" i="91"/>
  <c r="AB197" i="91"/>
  <c r="AF287" i="91"/>
  <c r="AF303" i="91"/>
  <c r="AF119" i="91"/>
  <c r="AD119" i="91"/>
  <c r="AC119" i="91"/>
  <c r="AE194" i="91"/>
  <c r="AB194" i="91"/>
  <c r="AG205" i="91"/>
  <c r="AD38" i="91"/>
  <c r="AB15" i="91"/>
  <c r="AF25" i="91"/>
  <c r="AB31" i="91"/>
  <c r="AF41" i="91"/>
  <c r="AB47" i="91"/>
  <c r="AF57" i="91"/>
  <c r="AB63" i="91"/>
  <c r="AB86" i="91"/>
  <c r="AF94" i="91"/>
  <c r="AC109" i="91"/>
  <c r="AF112" i="91"/>
  <c r="AE112" i="91"/>
  <c r="AB119" i="91"/>
  <c r="AC124" i="91"/>
  <c r="AF129" i="91"/>
  <c r="Z142" i="91"/>
  <c r="AG142" i="91" s="1"/>
  <c r="AG155" i="91"/>
  <c r="AF160" i="91"/>
  <c r="AE160" i="91"/>
  <c r="AB175" i="91"/>
  <c r="AF181" i="91"/>
  <c r="AB181" i="91"/>
  <c r="AC191" i="91"/>
  <c r="AB215" i="91"/>
  <c r="AC221" i="91"/>
  <c r="AG231" i="91"/>
  <c r="AC231" i="91"/>
  <c r="AC246" i="91"/>
  <c r="AC342" i="91"/>
  <c r="AG349" i="91"/>
  <c r="AF349" i="91"/>
  <c r="AD349" i="91"/>
  <c r="AC349" i="91"/>
  <c r="AB349" i="91"/>
  <c r="AG365" i="91"/>
  <c r="AF365" i="91"/>
  <c r="AD365" i="91"/>
  <c r="AC365" i="91"/>
  <c r="AB365" i="91"/>
  <c r="AC15" i="91"/>
  <c r="AC31" i="91"/>
  <c r="AC86" i="91"/>
  <c r="AD109" i="91"/>
  <c r="Z112" i="91"/>
  <c r="AG112" i="91" s="1"/>
  <c r="AE119" i="91"/>
  <c r="AE124" i="91"/>
  <c r="Z160" i="91"/>
  <c r="AG160" i="91" s="1"/>
  <c r="AC175" i="91"/>
  <c r="AF191" i="91"/>
  <c r="AC194" i="91"/>
  <c r="AD215" i="91"/>
  <c r="AF237" i="91"/>
  <c r="AD237" i="91"/>
  <c r="AB237" i="91"/>
  <c r="AG366" i="91"/>
  <c r="AE366" i="91"/>
  <c r="AD366" i="91"/>
  <c r="AB366" i="91"/>
  <c r="AF221" i="91"/>
  <c r="AD221" i="91"/>
  <c r="AB221" i="91"/>
  <c r="AD196" i="91"/>
  <c r="AG262" i="91"/>
  <c r="AE262" i="91"/>
  <c r="AD262" i="91"/>
  <c r="AB262" i="91"/>
  <c r="AC47" i="91"/>
  <c r="AC63" i="91"/>
  <c r="AD15" i="91"/>
  <c r="AB18" i="91"/>
  <c r="AD31" i="91"/>
  <c r="AB34" i="91"/>
  <c r="AD47" i="91"/>
  <c r="AB50" i="91"/>
  <c r="AD63" i="91"/>
  <c r="AB66" i="91"/>
  <c r="AB83" i="91"/>
  <c r="AD86" i="91"/>
  <c r="AB97" i="91"/>
  <c r="AE109" i="91"/>
  <c r="AG119" i="91"/>
  <c r="AF124" i="91"/>
  <c r="AF175" i="91"/>
  <c r="AC178" i="91"/>
  <c r="AD194" i="91"/>
  <c r="AB206" i="91"/>
  <c r="AE215" i="91"/>
  <c r="AG221" i="91"/>
  <c r="AG247" i="91"/>
  <c r="AC247" i="91"/>
  <c r="AF253" i="91"/>
  <c r="AD253" i="91"/>
  <c r="AC253" i="91"/>
  <c r="AB253" i="91"/>
  <c r="AF262" i="91"/>
  <c r="AC326" i="91"/>
  <c r="AG343" i="91"/>
  <c r="AC343" i="91"/>
  <c r="AB359" i="91"/>
  <c r="AE15" i="91"/>
  <c r="AE31" i="91"/>
  <c r="AE63" i="91"/>
  <c r="AF86" i="91"/>
  <c r="AF109" i="91"/>
  <c r="AG124" i="91"/>
  <c r="AF194" i="91"/>
  <c r="AF215" i="91"/>
  <c r="AE222" i="91"/>
  <c r="AD222" i="91"/>
  <c r="AG263" i="91"/>
  <c r="AC263" i="91"/>
  <c r="AF15" i="91"/>
  <c r="AF31" i="91"/>
  <c r="AF47" i="91"/>
  <c r="AD50" i="91"/>
  <c r="AF63" i="91"/>
  <c r="AD66" i="91"/>
  <c r="AD83" i="91"/>
  <c r="AG86" i="91"/>
  <c r="AD97" i="91"/>
  <c r="AC142" i="91"/>
  <c r="AD165" i="91"/>
  <c r="AF178" i="91"/>
  <c r="AG194" i="91"/>
  <c r="AF206" i="91"/>
  <c r="AF278" i="91"/>
  <c r="AC294" i="91"/>
  <c r="AC310" i="91"/>
  <c r="AG327" i="91"/>
  <c r="AC327" i="91"/>
  <c r="AG333" i="91"/>
  <c r="AF333" i="91"/>
  <c r="AD333" i="91"/>
  <c r="AC333" i="91"/>
  <c r="AB333" i="91"/>
  <c r="AE359" i="91"/>
  <c r="AE191" i="91"/>
  <c r="AD191" i="91"/>
  <c r="AE66" i="91"/>
  <c r="AE83" i="91"/>
  <c r="AE97" i="91"/>
  <c r="AG105" i="91"/>
  <c r="AC105" i="91"/>
  <c r="AF135" i="91"/>
  <c r="AD135" i="91"/>
  <c r="AC135" i="91"/>
  <c r="AG178" i="91"/>
  <c r="AF192" i="91"/>
  <c r="AE192" i="91"/>
  <c r="AG206" i="91"/>
  <c r="AG269" i="91"/>
  <c r="AF269" i="91"/>
  <c r="AD269" i="91"/>
  <c r="AC269" i="91"/>
  <c r="AB269" i="91"/>
  <c r="AG279" i="91"/>
  <c r="AC279" i="91"/>
  <c r="AF294" i="91"/>
  <c r="AF310" i="91"/>
  <c r="AF359" i="91"/>
  <c r="AE325" i="91"/>
  <c r="AB14" i="91"/>
  <c r="AF83" i="91"/>
  <c r="AF97" i="91"/>
  <c r="AF176" i="91"/>
  <c r="AE176" i="91"/>
  <c r="AG207" i="91"/>
  <c r="AC207" i="91"/>
  <c r="AG295" i="91"/>
  <c r="AC295" i="91"/>
  <c r="AG311" i="91"/>
  <c r="AC311" i="91"/>
  <c r="AG317" i="91"/>
  <c r="AF317" i="91"/>
  <c r="AD317" i="91"/>
  <c r="AC317" i="91"/>
  <c r="AB317" i="91"/>
  <c r="AE349" i="91"/>
  <c r="AD121" i="91"/>
  <c r="AB319" i="91"/>
  <c r="AY81" i="91"/>
  <c r="AD110" i="91"/>
  <c r="AB110" i="91"/>
  <c r="AB145" i="91"/>
  <c r="AG153" i="91"/>
  <c r="AC153" i="91"/>
  <c r="AF213" i="91"/>
  <c r="AD213" i="91"/>
  <c r="AB213" i="91"/>
  <c r="AC237" i="91"/>
  <c r="AG285" i="91"/>
  <c r="AF285" i="91"/>
  <c r="AD285" i="91"/>
  <c r="AC285" i="91"/>
  <c r="AB285" i="91"/>
  <c r="AG301" i="91"/>
  <c r="AF301" i="91"/>
  <c r="AD301" i="91"/>
  <c r="AC301" i="91"/>
  <c r="AB301" i="91"/>
  <c r="AG350" i="91"/>
  <c r="AE350" i="91"/>
  <c r="AD350" i="91"/>
  <c r="AB350" i="91"/>
  <c r="AC366" i="91"/>
  <c r="AD14" i="91"/>
  <c r="AS15" i="91"/>
  <c r="AV15" i="91" s="1"/>
  <c r="AX15" i="91" s="1"/>
  <c r="AE72" i="91"/>
  <c r="AC80" i="91"/>
  <c r="AC88" i="91"/>
  <c r="AF107" i="91"/>
  <c r="Z110" i="91"/>
  <c r="AG110" i="91" s="1"/>
  <c r="AF117" i="91"/>
  <c r="AC145" i="91"/>
  <c r="AD150" i="91"/>
  <c r="AD158" i="91"/>
  <c r="AB158" i="91"/>
  <c r="AE181" i="91"/>
  <c r="AE198" i="91"/>
  <c r="AD198" i="91"/>
  <c r="AE231" i="91"/>
  <c r="AE237" i="91"/>
  <c r="AF366" i="91"/>
  <c r="AE175" i="91"/>
  <c r="AD175" i="91"/>
  <c r="AD82" i="91"/>
  <c r="AB82" i="91"/>
  <c r="AB222" i="91"/>
  <c r="AB263" i="91"/>
  <c r="AD343" i="91"/>
  <c r="AG367" i="91"/>
  <c r="AC367" i="91"/>
  <c r="AD94" i="91"/>
  <c r="AB94" i="91"/>
  <c r="AG342" i="91"/>
  <c r="AE342" i="91"/>
  <c r="AD342" i="91"/>
  <c r="AB342" i="91"/>
  <c r="AE14" i="91"/>
  <c r="AF14" i="91"/>
  <c r="AB30" i="91"/>
  <c r="AB46" i="91"/>
  <c r="AB62" i="91"/>
  <c r="AB77" i="91"/>
  <c r="AE80" i="91"/>
  <c r="AY86" i="91"/>
  <c r="AE88" i="91"/>
  <c r="AB95" i="91"/>
  <c r="AB100" i="91"/>
  <c r="AB130" i="91"/>
  <c r="AB140" i="91"/>
  <c r="AF145" i="91"/>
  <c r="AC222" i="91"/>
  <c r="AG238" i="91"/>
  <c r="AE238" i="91"/>
  <c r="AD238" i="91"/>
  <c r="AB238" i="91"/>
  <c r="AE247" i="91"/>
  <c r="AG254" i="91"/>
  <c r="AE254" i="91"/>
  <c r="AD254" i="91"/>
  <c r="AB254" i="91"/>
  <c r="AD263" i="91"/>
  <c r="AB327" i="91"/>
  <c r="AE333" i="91"/>
  <c r="AE343" i="91"/>
  <c r="AE335" i="91"/>
  <c r="AC30" i="91"/>
  <c r="AC46" i="91"/>
  <c r="AC62" i="91"/>
  <c r="AC77" i="91"/>
  <c r="AF80" i="91"/>
  <c r="Z82" i="91"/>
  <c r="AG82" i="91" s="1"/>
  <c r="AC85" i="91"/>
  <c r="AF88" i="91"/>
  <c r="AC95" i="91"/>
  <c r="AC100" i="91"/>
  <c r="AB105" i="91"/>
  <c r="AB120" i="91"/>
  <c r="AC130" i="91"/>
  <c r="AF133" i="91"/>
  <c r="AB133" i="91"/>
  <c r="AB135" i="91"/>
  <c r="AC140" i="91"/>
  <c r="AG145" i="91"/>
  <c r="AB192" i="91"/>
  <c r="AF222" i="91"/>
  <c r="AF247" i="91"/>
  <c r="AE263" i="91"/>
  <c r="AE269" i="91"/>
  <c r="AB279" i="91"/>
  <c r="AD327" i="91"/>
  <c r="AG334" i="91"/>
  <c r="AE334" i="91"/>
  <c r="AD334" i="91"/>
  <c r="AB334" i="91"/>
  <c r="AF343" i="91"/>
  <c r="AG246" i="91"/>
  <c r="AE246" i="91"/>
  <c r="AD246" i="91"/>
  <c r="AB246" i="91"/>
  <c r="AC14" i="91"/>
  <c r="AD77" i="91"/>
  <c r="AG80" i="91"/>
  <c r="AD85" i="91"/>
  <c r="AF103" i="91"/>
  <c r="AD103" i="91"/>
  <c r="AC103" i="91"/>
  <c r="AD105" i="91"/>
  <c r="AC110" i="91"/>
  <c r="AG123" i="91"/>
  <c r="AF128" i="91"/>
  <c r="AE128" i="91"/>
  <c r="AD130" i="91"/>
  <c r="AE135" i="91"/>
  <c r="AE140" i="91"/>
  <c r="AB176" i="91"/>
  <c r="AC182" i="91"/>
  <c r="AB182" i="91"/>
  <c r="AC192" i="91"/>
  <c r="AB207" i="91"/>
  <c r="AG222" i="91"/>
  <c r="AF263" i="91"/>
  <c r="AG270" i="91"/>
  <c r="AE270" i="91"/>
  <c r="AD270" i="91"/>
  <c r="AB270" i="91"/>
  <c r="AD279" i="91"/>
  <c r="AB295" i="91"/>
  <c r="AB311" i="91"/>
  <c r="AE317" i="91"/>
  <c r="AE327" i="91"/>
  <c r="AB219" i="91"/>
  <c r="AB243" i="91"/>
  <c r="AB251" i="91"/>
  <c r="AD316" i="91"/>
  <c r="AD348" i="91"/>
  <c r="AD356" i="91"/>
  <c r="AD364" i="91"/>
  <c r="AD372" i="91"/>
  <c r="AC183" i="91"/>
  <c r="AC202" i="91"/>
  <c r="AC210" i="91"/>
  <c r="AC218" i="91"/>
  <c r="AC226" i="91"/>
  <c r="AC234" i="91"/>
  <c r="AC242" i="91"/>
  <c r="AC250" i="91"/>
  <c r="AC258" i="91"/>
  <c r="AC266" i="91"/>
  <c r="AC274" i="91"/>
  <c r="AC282" i="91"/>
  <c r="AC290" i="91"/>
  <c r="AC298" i="91"/>
  <c r="AC306" i="91"/>
  <c r="AC314" i="91"/>
  <c r="AC322" i="91"/>
  <c r="AC330" i="91"/>
  <c r="AC338" i="91"/>
  <c r="AC346" i="91"/>
  <c r="AC354" i="91"/>
  <c r="AC362" i="91"/>
  <c r="AC370" i="91"/>
  <c r="AD183" i="91"/>
  <c r="AD202" i="91"/>
  <c r="AD210" i="91"/>
  <c r="AD218" i="91"/>
  <c r="AD226" i="91"/>
  <c r="AD234" i="91"/>
  <c r="AD242" i="91"/>
  <c r="AD250" i="91"/>
  <c r="AD258" i="91"/>
  <c r="AD266" i="91"/>
  <c r="AD274" i="91"/>
  <c r="AD282" i="91"/>
  <c r="AD290" i="91"/>
  <c r="AD298" i="91"/>
  <c r="AD306" i="91"/>
  <c r="AD314" i="91"/>
  <c r="AD322" i="91"/>
  <c r="AD330" i="91"/>
  <c r="AD338" i="91"/>
  <c r="AD346" i="91"/>
  <c r="AD354" i="91"/>
  <c r="AD362" i="91"/>
  <c r="AD370" i="91"/>
  <c r="AF290" i="91"/>
  <c r="AF298" i="91"/>
  <c r="AF306" i="91"/>
  <c r="AF314" i="91"/>
  <c r="AF322" i="91"/>
  <c r="AF330" i="91"/>
  <c r="AF338" i="91"/>
  <c r="AF346" i="91"/>
  <c r="AF354" i="91"/>
  <c r="AF362" i="91"/>
  <c r="AF370" i="91"/>
  <c r="AB373" i="91"/>
  <c r="AC373" i="91"/>
  <c r="AD373" i="91"/>
  <c r="AB368" i="91"/>
  <c r="AF373" i="91"/>
  <c r="AF373" i="90"/>
  <c r="AD373" i="90"/>
  <c r="AC373" i="90"/>
  <c r="Z373" i="90"/>
  <c r="Y373" i="90"/>
  <c r="X373" i="90"/>
  <c r="W373" i="90"/>
  <c r="V373" i="90"/>
  <c r="B373" i="90"/>
  <c r="AG373" i="90" s="1"/>
  <c r="Z372" i="90"/>
  <c r="Y372" i="90"/>
  <c r="X372" i="90"/>
  <c r="W372" i="90"/>
  <c r="V372" i="90"/>
  <c r="B372" i="90"/>
  <c r="AG372" i="90" s="1"/>
  <c r="Z371" i="90"/>
  <c r="Y371" i="90"/>
  <c r="X371" i="90"/>
  <c r="W371" i="90"/>
  <c r="V371" i="90"/>
  <c r="B371" i="90"/>
  <c r="AG370" i="90"/>
  <c r="AE370" i="90"/>
  <c r="AD370" i="90"/>
  <c r="AC370" i="90"/>
  <c r="AB370" i="90"/>
  <c r="Z370" i="90"/>
  <c r="Y370" i="90"/>
  <c r="X370" i="90"/>
  <c r="W370" i="90"/>
  <c r="V370" i="90"/>
  <c r="B370" i="90"/>
  <c r="AF370" i="90" s="1"/>
  <c r="Z369" i="90"/>
  <c r="Y369" i="90"/>
  <c r="X369" i="90"/>
  <c r="W369" i="90"/>
  <c r="V369" i="90"/>
  <c r="B369" i="90"/>
  <c r="AG368" i="90"/>
  <c r="AF368" i="90"/>
  <c r="AE368" i="90"/>
  <c r="AD368" i="90"/>
  <c r="AB368" i="90"/>
  <c r="Z368" i="90"/>
  <c r="Y368" i="90"/>
  <c r="X368" i="90"/>
  <c r="W368" i="90"/>
  <c r="V368" i="90"/>
  <c r="B368" i="90"/>
  <c r="AC368" i="90" s="1"/>
  <c r="AG367" i="90"/>
  <c r="Z367" i="90"/>
  <c r="Y367" i="90"/>
  <c r="X367" i="90"/>
  <c r="W367" i="90"/>
  <c r="V367" i="90"/>
  <c r="B367" i="90"/>
  <c r="AF367" i="90" s="1"/>
  <c r="AF366" i="90"/>
  <c r="AE366" i="90"/>
  <c r="AD366" i="90"/>
  <c r="AC366" i="90"/>
  <c r="AB366" i="90"/>
  <c r="Z366" i="90"/>
  <c r="Y366" i="90"/>
  <c r="X366" i="90"/>
  <c r="W366" i="90"/>
  <c r="V366" i="90"/>
  <c r="B366" i="90"/>
  <c r="AG366" i="90" s="1"/>
  <c r="AF365" i="90"/>
  <c r="AE365" i="90"/>
  <c r="AD365" i="90"/>
  <c r="AC365" i="90"/>
  <c r="AB365" i="90"/>
  <c r="Z365" i="90"/>
  <c r="Y365" i="90"/>
  <c r="X365" i="90"/>
  <c r="W365" i="90"/>
  <c r="V365" i="90"/>
  <c r="B365" i="90"/>
  <c r="AG365" i="90" s="1"/>
  <c r="Z364" i="90"/>
  <c r="Y364" i="90"/>
  <c r="X364" i="90"/>
  <c r="W364" i="90"/>
  <c r="V364" i="90"/>
  <c r="B364" i="90"/>
  <c r="AG363" i="90"/>
  <c r="AF363" i="90"/>
  <c r="AE363" i="90"/>
  <c r="AD363" i="90"/>
  <c r="AC363" i="90"/>
  <c r="AB363" i="90"/>
  <c r="Z363" i="90"/>
  <c r="Y363" i="90"/>
  <c r="X363" i="90"/>
  <c r="W363" i="90"/>
  <c r="V363" i="90"/>
  <c r="B363" i="90"/>
  <c r="AG362" i="90"/>
  <c r="AF362" i="90"/>
  <c r="AE362" i="90"/>
  <c r="AD362" i="90"/>
  <c r="AC362" i="90"/>
  <c r="AB362" i="90"/>
  <c r="Z362" i="90"/>
  <c r="Y362" i="90"/>
  <c r="X362" i="90"/>
  <c r="W362" i="90"/>
  <c r="V362" i="90"/>
  <c r="B362" i="90"/>
  <c r="Z361" i="90"/>
  <c r="Y361" i="90"/>
  <c r="X361" i="90"/>
  <c r="W361" i="90"/>
  <c r="V361" i="90"/>
  <c r="B361" i="90"/>
  <c r="AG360" i="90"/>
  <c r="AF360" i="90"/>
  <c r="AE360" i="90"/>
  <c r="AD360" i="90"/>
  <c r="AB360" i="90"/>
  <c r="Z360" i="90"/>
  <c r="Y360" i="90"/>
  <c r="X360" i="90"/>
  <c r="W360" i="90"/>
  <c r="V360" i="90"/>
  <c r="B360" i="90"/>
  <c r="AC360" i="90" s="1"/>
  <c r="AG359" i="90"/>
  <c r="Z359" i="90"/>
  <c r="Y359" i="90"/>
  <c r="X359" i="90"/>
  <c r="W359" i="90"/>
  <c r="V359" i="90"/>
  <c r="B359" i="90"/>
  <c r="AF359" i="90" s="1"/>
  <c r="Z358" i="90"/>
  <c r="Y358" i="90"/>
  <c r="X358" i="90"/>
  <c r="W358" i="90"/>
  <c r="V358" i="90"/>
  <c r="B358" i="90"/>
  <c r="AG358" i="90" s="1"/>
  <c r="AF357" i="90"/>
  <c r="AE357" i="90"/>
  <c r="AD357" i="90"/>
  <c r="AC357" i="90"/>
  <c r="AB357" i="90"/>
  <c r="Z357" i="90"/>
  <c r="Y357" i="90"/>
  <c r="X357" i="90"/>
  <c r="W357" i="90"/>
  <c r="V357" i="90"/>
  <c r="B357" i="90"/>
  <c r="AG357" i="90" s="1"/>
  <c r="Z356" i="90"/>
  <c r="Y356" i="90"/>
  <c r="X356" i="90"/>
  <c r="W356" i="90"/>
  <c r="V356" i="90"/>
  <c r="B356" i="90"/>
  <c r="AG355" i="90"/>
  <c r="Z355" i="90"/>
  <c r="Y355" i="90"/>
  <c r="X355" i="90"/>
  <c r="W355" i="90"/>
  <c r="V355" i="90"/>
  <c r="B355" i="90"/>
  <c r="AF355" i="90" s="1"/>
  <c r="AG354" i="90"/>
  <c r="AF354" i="90"/>
  <c r="AE354" i="90"/>
  <c r="AD354" i="90"/>
  <c r="AC354" i="90"/>
  <c r="AB354" i="90"/>
  <c r="Z354" i="90"/>
  <c r="Y354" i="90"/>
  <c r="X354" i="90"/>
  <c r="W354" i="90"/>
  <c r="V354" i="90"/>
  <c r="B354" i="90"/>
  <c r="AE353" i="90"/>
  <c r="AB353" i="90"/>
  <c r="Z353" i="90"/>
  <c r="Y353" i="90"/>
  <c r="X353" i="90"/>
  <c r="W353" i="90"/>
  <c r="V353" i="90"/>
  <c r="B353" i="90"/>
  <c r="AG352" i="90"/>
  <c r="AF352" i="90"/>
  <c r="AE352" i="90"/>
  <c r="AD352" i="90"/>
  <c r="AB352" i="90"/>
  <c r="Z352" i="90"/>
  <c r="Y352" i="90"/>
  <c r="X352" i="90"/>
  <c r="W352" i="90"/>
  <c r="V352" i="90"/>
  <c r="B352" i="90"/>
  <c r="AC352" i="90" s="1"/>
  <c r="AG351" i="90"/>
  <c r="Z351" i="90"/>
  <c r="Y351" i="90"/>
  <c r="X351" i="90"/>
  <c r="W351" i="90"/>
  <c r="V351" i="90"/>
  <c r="B351" i="90"/>
  <c r="AF351" i="90" s="1"/>
  <c r="AF350" i="90"/>
  <c r="Z350" i="90"/>
  <c r="Y350" i="90"/>
  <c r="X350" i="90"/>
  <c r="W350" i="90"/>
  <c r="V350" i="90"/>
  <c r="B350" i="90"/>
  <c r="AF349" i="90"/>
  <c r="AE349" i="90"/>
  <c r="AD349" i="90"/>
  <c r="AC349" i="90"/>
  <c r="AB349" i="90"/>
  <c r="Z349" i="90"/>
  <c r="Y349" i="90"/>
  <c r="X349" i="90"/>
  <c r="W349" i="90"/>
  <c r="V349" i="90"/>
  <c r="B349" i="90"/>
  <c r="AG349" i="90" s="1"/>
  <c r="Z348" i="90"/>
  <c r="Y348" i="90"/>
  <c r="X348" i="90"/>
  <c r="W348" i="90"/>
  <c r="V348" i="90"/>
  <c r="B348" i="90"/>
  <c r="Z347" i="90"/>
  <c r="Y347" i="90"/>
  <c r="X347" i="90"/>
  <c r="W347" i="90"/>
  <c r="V347" i="90"/>
  <c r="B347" i="90"/>
  <c r="AG346" i="90"/>
  <c r="AF346" i="90"/>
  <c r="AE346" i="90"/>
  <c r="AD346" i="90"/>
  <c r="AC346" i="90"/>
  <c r="AB346" i="90"/>
  <c r="Z346" i="90"/>
  <c r="Y346" i="90"/>
  <c r="X346" i="90"/>
  <c r="W346" i="90"/>
  <c r="V346" i="90"/>
  <c r="B346" i="90"/>
  <c r="Z345" i="90"/>
  <c r="Y345" i="90"/>
  <c r="X345" i="90"/>
  <c r="W345" i="90"/>
  <c r="V345" i="90"/>
  <c r="B345" i="90"/>
  <c r="AG344" i="90"/>
  <c r="AF344" i="90"/>
  <c r="AE344" i="90"/>
  <c r="AD344" i="90"/>
  <c r="AB344" i="90"/>
  <c r="Z344" i="90"/>
  <c r="Y344" i="90"/>
  <c r="X344" i="90"/>
  <c r="W344" i="90"/>
  <c r="V344" i="90"/>
  <c r="B344" i="90"/>
  <c r="AC344" i="90" s="1"/>
  <c r="AG343" i="90"/>
  <c r="Z343" i="90"/>
  <c r="Y343" i="90"/>
  <c r="X343" i="90"/>
  <c r="W343" i="90"/>
  <c r="V343" i="90"/>
  <c r="B343" i="90"/>
  <c r="AF343" i="90" s="1"/>
  <c r="AG342" i="90"/>
  <c r="Z342" i="90"/>
  <c r="Y342" i="90"/>
  <c r="X342" i="90"/>
  <c r="W342" i="90"/>
  <c r="V342" i="90"/>
  <c r="B342" i="90"/>
  <c r="AF342" i="90" s="1"/>
  <c r="AF341" i="90"/>
  <c r="AE341" i="90"/>
  <c r="AD341" i="90"/>
  <c r="AC341" i="90"/>
  <c r="AB341" i="90"/>
  <c r="Z341" i="90"/>
  <c r="Y341" i="90"/>
  <c r="X341" i="90"/>
  <c r="W341" i="90"/>
  <c r="V341" i="90"/>
  <c r="B341" i="90"/>
  <c r="AG341" i="90" s="1"/>
  <c r="Z340" i="90"/>
  <c r="Y340" i="90"/>
  <c r="X340" i="90"/>
  <c r="W340" i="90"/>
  <c r="V340" i="90"/>
  <c r="B340" i="90"/>
  <c r="AD339" i="90"/>
  <c r="AC339" i="90"/>
  <c r="AB339" i="90"/>
  <c r="Z339" i="90"/>
  <c r="Y339" i="90"/>
  <c r="X339" i="90"/>
  <c r="W339" i="90"/>
  <c r="V339" i="90"/>
  <c r="B339" i="90"/>
  <c r="AG339" i="90" s="1"/>
  <c r="AG338" i="90"/>
  <c r="AF338" i="90"/>
  <c r="AE338" i="90"/>
  <c r="AD338" i="90"/>
  <c r="AC338" i="90"/>
  <c r="AB338" i="90"/>
  <c r="Z338" i="90"/>
  <c r="Y338" i="90"/>
  <c r="X338" i="90"/>
  <c r="W338" i="90"/>
  <c r="V338" i="90"/>
  <c r="B338" i="90"/>
  <c r="AE337" i="90"/>
  <c r="AC337" i="90"/>
  <c r="AB337" i="90"/>
  <c r="Z337" i="90"/>
  <c r="Y337" i="90"/>
  <c r="X337" i="90"/>
  <c r="W337" i="90"/>
  <c r="V337" i="90"/>
  <c r="B337" i="90"/>
  <c r="AG336" i="90"/>
  <c r="AF336" i="90"/>
  <c r="AE336" i="90"/>
  <c r="AD336" i="90"/>
  <c r="AB336" i="90"/>
  <c r="Z336" i="90"/>
  <c r="Y336" i="90"/>
  <c r="X336" i="90"/>
  <c r="W336" i="90"/>
  <c r="V336" i="90"/>
  <c r="B336" i="90"/>
  <c r="AC336" i="90" s="1"/>
  <c r="AG335" i="90"/>
  <c r="Z335" i="90"/>
  <c r="Y335" i="90"/>
  <c r="X335" i="90"/>
  <c r="W335" i="90"/>
  <c r="V335" i="90"/>
  <c r="B335" i="90"/>
  <c r="AF335" i="90" s="1"/>
  <c r="Z334" i="90"/>
  <c r="Y334" i="90"/>
  <c r="X334" i="90"/>
  <c r="W334" i="90"/>
  <c r="V334" i="90"/>
  <c r="B334" i="90"/>
  <c r="AE334" i="90" s="1"/>
  <c r="AF333" i="90"/>
  <c r="AE333" i="90"/>
  <c r="AD333" i="90"/>
  <c r="AC333" i="90"/>
  <c r="AB333" i="90"/>
  <c r="Z333" i="90"/>
  <c r="Y333" i="90"/>
  <c r="X333" i="90"/>
  <c r="W333" i="90"/>
  <c r="V333" i="90"/>
  <c r="B333" i="90"/>
  <c r="AG333" i="90" s="1"/>
  <c r="Z332" i="90"/>
  <c r="Y332" i="90"/>
  <c r="X332" i="90"/>
  <c r="W332" i="90"/>
  <c r="V332" i="90"/>
  <c r="B332" i="90"/>
  <c r="AB331" i="90"/>
  <c r="Z331" i="90"/>
  <c r="Y331" i="90"/>
  <c r="X331" i="90"/>
  <c r="W331" i="90"/>
  <c r="V331" i="90"/>
  <c r="B331" i="90"/>
  <c r="AG330" i="90"/>
  <c r="AF330" i="90"/>
  <c r="AE330" i="90"/>
  <c r="AD330" i="90"/>
  <c r="AC330" i="90"/>
  <c r="AB330" i="90"/>
  <c r="Z330" i="90"/>
  <c r="Y330" i="90"/>
  <c r="X330" i="90"/>
  <c r="W330" i="90"/>
  <c r="V330" i="90"/>
  <c r="B330" i="90"/>
  <c r="Z329" i="90"/>
  <c r="Y329" i="90"/>
  <c r="X329" i="90"/>
  <c r="W329" i="90"/>
  <c r="V329" i="90"/>
  <c r="B329" i="90"/>
  <c r="AG328" i="90"/>
  <c r="AF328" i="90"/>
  <c r="AE328" i="90"/>
  <c r="AD328" i="90"/>
  <c r="AB328" i="90"/>
  <c r="Z328" i="90"/>
  <c r="Y328" i="90"/>
  <c r="X328" i="90"/>
  <c r="W328" i="90"/>
  <c r="V328" i="90"/>
  <c r="B328" i="90"/>
  <c r="AC328" i="90" s="1"/>
  <c r="AG327" i="90"/>
  <c r="Z327" i="90"/>
  <c r="Y327" i="90"/>
  <c r="X327" i="90"/>
  <c r="W327" i="90"/>
  <c r="V327" i="90"/>
  <c r="B327" i="90"/>
  <c r="AF327" i="90" s="1"/>
  <c r="AG326" i="90"/>
  <c r="Z326" i="90"/>
  <c r="Y326" i="90"/>
  <c r="X326" i="90"/>
  <c r="W326" i="90"/>
  <c r="V326" i="90"/>
  <c r="B326" i="90"/>
  <c r="AF326" i="90" s="1"/>
  <c r="AF325" i="90"/>
  <c r="AE325" i="90"/>
  <c r="AD325" i="90"/>
  <c r="AC325" i="90"/>
  <c r="AB325" i="90"/>
  <c r="Z325" i="90"/>
  <c r="Y325" i="90"/>
  <c r="X325" i="90"/>
  <c r="W325" i="90"/>
  <c r="V325" i="90"/>
  <c r="B325" i="90"/>
  <c r="AG325" i="90" s="1"/>
  <c r="Z324" i="90"/>
  <c r="Y324" i="90"/>
  <c r="X324" i="90"/>
  <c r="W324" i="90"/>
  <c r="V324" i="90"/>
  <c r="B324" i="90"/>
  <c r="AD323" i="90"/>
  <c r="AC323" i="90"/>
  <c r="AB323" i="90"/>
  <c r="Z323" i="90"/>
  <c r="Y323" i="90"/>
  <c r="X323" i="90"/>
  <c r="W323" i="90"/>
  <c r="V323" i="90"/>
  <c r="B323" i="90"/>
  <c r="AG323" i="90" s="1"/>
  <c r="AG322" i="90"/>
  <c r="AF322" i="90"/>
  <c r="AE322" i="90"/>
  <c r="AD322" i="90"/>
  <c r="AC322" i="90"/>
  <c r="AB322" i="90"/>
  <c r="Z322" i="90"/>
  <c r="Y322" i="90"/>
  <c r="X322" i="90"/>
  <c r="W322" i="90"/>
  <c r="V322" i="90"/>
  <c r="B322" i="90"/>
  <c r="AE321" i="90"/>
  <c r="AC321" i="90"/>
  <c r="AB321" i="90"/>
  <c r="Z321" i="90"/>
  <c r="Y321" i="90"/>
  <c r="X321" i="90"/>
  <c r="W321" i="90"/>
  <c r="V321" i="90"/>
  <c r="B321" i="90"/>
  <c r="AG320" i="90"/>
  <c r="AF320" i="90"/>
  <c r="AE320" i="90"/>
  <c r="AD320" i="90"/>
  <c r="AB320" i="90"/>
  <c r="Z320" i="90"/>
  <c r="Y320" i="90"/>
  <c r="X320" i="90"/>
  <c r="W320" i="90"/>
  <c r="V320" i="90"/>
  <c r="B320" i="90"/>
  <c r="AC320" i="90" s="1"/>
  <c r="AG319" i="90"/>
  <c r="Z319" i="90"/>
  <c r="Y319" i="90"/>
  <c r="X319" i="90"/>
  <c r="W319" i="90"/>
  <c r="V319" i="90"/>
  <c r="B319" i="90"/>
  <c r="AF319" i="90" s="1"/>
  <c r="AB318" i="90"/>
  <c r="Z318" i="90"/>
  <c r="Y318" i="90"/>
  <c r="X318" i="90"/>
  <c r="W318" i="90"/>
  <c r="V318" i="90"/>
  <c r="B318" i="90"/>
  <c r="AF317" i="90"/>
  <c r="AE317" i="90"/>
  <c r="AD317" i="90"/>
  <c r="AC317" i="90"/>
  <c r="AB317" i="90"/>
  <c r="Z317" i="90"/>
  <c r="Y317" i="90"/>
  <c r="X317" i="90"/>
  <c r="W317" i="90"/>
  <c r="V317" i="90"/>
  <c r="B317" i="90"/>
  <c r="AG317" i="90" s="1"/>
  <c r="Z316" i="90"/>
  <c r="Y316" i="90"/>
  <c r="X316" i="90"/>
  <c r="W316" i="90"/>
  <c r="V316" i="90"/>
  <c r="B316" i="90"/>
  <c r="AF315" i="90"/>
  <c r="Z315" i="90"/>
  <c r="Y315" i="90"/>
  <c r="X315" i="90"/>
  <c r="W315" i="90"/>
  <c r="V315" i="90"/>
  <c r="B315" i="90"/>
  <c r="AG314" i="90"/>
  <c r="AF314" i="90"/>
  <c r="AE314" i="90"/>
  <c r="AD314" i="90"/>
  <c r="AC314" i="90"/>
  <c r="AB314" i="90"/>
  <c r="Z314" i="90"/>
  <c r="Y314" i="90"/>
  <c r="X314" i="90"/>
  <c r="W314" i="90"/>
  <c r="V314" i="90"/>
  <c r="B314" i="90"/>
  <c r="Z313" i="90"/>
  <c r="Y313" i="90"/>
  <c r="X313" i="90"/>
  <c r="W313" i="90"/>
  <c r="V313" i="90"/>
  <c r="B313" i="90"/>
  <c r="AG312" i="90"/>
  <c r="AF312" i="90"/>
  <c r="AE312" i="90"/>
  <c r="AD312" i="90"/>
  <c r="AB312" i="90"/>
  <c r="Z312" i="90"/>
  <c r="Y312" i="90"/>
  <c r="X312" i="90"/>
  <c r="W312" i="90"/>
  <c r="V312" i="90"/>
  <c r="B312" i="90"/>
  <c r="AC312" i="90" s="1"/>
  <c r="AG311" i="90"/>
  <c r="Z311" i="90"/>
  <c r="Y311" i="90"/>
  <c r="X311" i="90"/>
  <c r="W311" i="90"/>
  <c r="V311" i="90"/>
  <c r="B311" i="90"/>
  <c r="AF311" i="90" s="1"/>
  <c r="Z310" i="90"/>
  <c r="Y310" i="90"/>
  <c r="X310" i="90"/>
  <c r="W310" i="90"/>
  <c r="V310" i="90"/>
  <c r="B310" i="90"/>
  <c r="AG310" i="90" s="1"/>
  <c r="AF309" i="90"/>
  <c r="AE309" i="90"/>
  <c r="AD309" i="90"/>
  <c r="AC309" i="90"/>
  <c r="AB309" i="90"/>
  <c r="Z309" i="90"/>
  <c r="Y309" i="90"/>
  <c r="X309" i="90"/>
  <c r="W309" i="90"/>
  <c r="V309" i="90"/>
  <c r="B309" i="90"/>
  <c r="AG309" i="90" s="1"/>
  <c r="AB308" i="90"/>
  <c r="Z308" i="90"/>
  <c r="Y308" i="90"/>
  <c r="X308" i="90"/>
  <c r="W308" i="90"/>
  <c r="V308" i="90"/>
  <c r="B308" i="90"/>
  <c r="Z307" i="90"/>
  <c r="Y307" i="90"/>
  <c r="X307" i="90"/>
  <c r="W307" i="90"/>
  <c r="V307" i="90"/>
  <c r="B307" i="90"/>
  <c r="AG307" i="90" s="1"/>
  <c r="AG306" i="90"/>
  <c r="AF306" i="90"/>
  <c r="AE306" i="90"/>
  <c r="AD306" i="90"/>
  <c r="AC306" i="90"/>
  <c r="AB306" i="90"/>
  <c r="Z306" i="90"/>
  <c r="Y306" i="90"/>
  <c r="X306" i="90"/>
  <c r="W306" i="90"/>
  <c r="V306" i="90"/>
  <c r="B306" i="90"/>
  <c r="AF305" i="90"/>
  <c r="AE305" i="90"/>
  <c r="AC305" i="90"/>
  <c r="AB305" i="90"/>
  <c r="Z305" i="90"/>
  <c r="Y305" i="90"/>
  <c r="X305" i="90"/>
  <c r="W305" i="90"/>
  <c r="V305" i="90"/>
  <c r="B305" i="90"/>
  <c r="AG304" i="90"/>
  <c r="AF304" i="90"/>
  <c r="AE304" i="90"/>
  <c r="AD304" i="90"/>
  <c r="AB304" i="90"/>
  <c r="Z304" i="90"/>
  <c r="Y304" i="90"/>
  <c r="X304" i="90"/>
  <c r="W304" i="90"/>
  <c r="V304" i="90"/>
  <c r="B304" i="90"/>
  <c r="AC304" i="90" s="1"/>
  <c r="AG303" i="90"/>
  <c r="Z303" i="90"/>
  <c r="Y303" i="90"/>
  <c r="X303" i="90"/>
  <c r="W303" i="90"/>
  <c r="V303" i="90"/>
  <c r="B303" i="90"/>
  <c r="AF303" i="90" s="1"/>
  <c r="AG302" i="90"/>
  <c r="AF302" i="90"/>
  <c r="AE302" i="90"/>
  <c r="AD302" i="90"/>
  <c r="AC302" i="90"/>
  <c r="AB302" i="90"/>
  <c r="Z302" i="90"/>
  <c r="Y302" i="90"/>
  <c r="X302" i="90"/>
  <c r="W302" i="90"/>
  <c r="V302" i="90"/>
  <c r="B302" i="90"/>
  <c r="AF301" i="90"/>
  <c r="AE301" i="90"/>
  <c r="AD301" i="90"/>
  <c r="AC301" i="90"/>
  <c r="AB301" i="90"/>
  <c r="Z301" i="90"/>
  <c r="Y301" i="90"/>
  <c r="X301" i="90"/>
  <c r="W301" i="90"/>
  <c r="V301" i="90"/>
  <c r="B301" i="90"/>
  <c r="AG301" i="90" s="1"/>
  <c r="AB300" i="90"/>
  <c r="Z300" i="90"/>
  <c r="Y300" i="90"/>
  <c r="X300" i="90"/>
  <c r="W300" i="90"/>
  <c r="V300" i="90"/>
  <c r="B300" i="90"/>
  <c r="AG299" i="90"/>
  <c r="AF299" i="90"/>
  <c r="AE299" i="90"/>
  <c r="AD299" i="90"/>
  <c r="AC299" i="90"/>
  <c r="AB299" i="90"/>
  <c r="Z299" i="90"/>
  <c r="Y299" i="90"/>
  <c r="X299" i="90"/>
  <c r="W299" i="90"/>
  <c r="V299" i="90"/>
  <c r="B299" i="90"/>
  <c r="AG298" i="90"/>
  <c r="AF298" i="90"/>
  <c r="AE298" i="90"/>
  <c r="AD298" i="90"/>
  <c r="AC298" i="90"/>
  <c r="AB298" i="90"/>
  <c r="Z298" i="90"/>
  <c r="Y298" i="90"/>
  <c r="X298" i="90"/>
  <c r="W298" i="90"/>
  <c r="V298" i="90"/>
  <c r="B298" i="90"/>
  <c r="Z297" i="90"/>
  <c r="Y297" i="90"/>
  <c r="X297" i="90"/>
  <c r="W297" i="90"/>
  <c r="V297" i="90"/>
  <c r="B297" i="90"/>
  <c r="AG296" i="90"/>
  <c r="AF296" i="90"/>
  <c r="AE296" i="90"/>
  <c r="AD296" i="90"/>
  <c r="AB296" i="90"/>
  <c r="Z296" i="90"/>
  <c r="Y296" i="90"/>
  <c r="X296" i="90"/>
  <c r="W296" i="90"/>
  <c r="V296" i="90"/>
  <c r="B296" i="90"/>
  <c r="AC296" i="90" s="1"/>
  <c r="AG295" i="90"/>
  <c r="Z295" i="90"/>
  <c r="Y295" i="90"/>
  <c r="X295" i="90"/>
  <c r="W295" i="90"/>
  <c r="V295" i="90"/>
  <c r="B295" i="90"/>
  <c r="AF295" i="90" s="1"/>
  <c r="AD294" i="90"/>
  <c r="AC294" i="90"/>
  <c r="AB294" i="90"/>
  <c r="Z294" i="90"/>
  <c r="Y294" i="90"/>
  <c r="X294" i="90"/>
  <c r="W294" i="90"/>
  <c r="V294" i="90"/>
  <c r="B294" i="90"/>
  <c r="AG294" i="90" s="1"/>
  <c r="AF293" i="90"/>
  <c r="AE293" i="90"/>
  <c r="AD293" i="90"/>
  <c r="AC293" i="90"/>
  <c r="AB293" i="90"/>
  <c r="Z293" i="90"/>
  <c r="Y293" i="90"/>
  <c r="X293" i="90"/>
  <c r="W293" i="90"/>
  <c r="V293" i="90"/>
  <c r="B293" i="90"/>
  <c r="AG293" i="90" s="1"/>
  <c r="Z292" i="90"/>
  <c r="Y292" i="90"/>
  <c r="X292" i="90"/>
  <c r="W292" i="90"/>
  <c r="V292" i="90"/>
  <c r="B292" i="90"/>
  <c r="Z291" i="90"/>
  <c r="Y291" i="90"/>
  <c r="X291" i="90"/>
  <c r="W291" i="90"/>
  <c r="V291" i="90"/>
  <c r="B291" i="90"/>
  <c r="AG290" i="90"/>
  <c r="AF290" i="90"/>
  <c r="AE290" i="90"/>
  <c r="AD290" i="90"/>
  <c r="AC290" i="90"/>
  <c r="AB290" i="90"/>
  <c r="Z290" i="90"/>
  <c r="Y290" i="90"/>
  <c r="X290" i="90"/>
  <c r="W290" i="90"/>
  <c r="V290" i="90"/>
  <c r="B290" i="90"/>
  <c r="AF289" i="90"/>
  <c r="AE289" i="90"/>
  <c r="AC289" i="90"/>
  <c r="AB289" i="90"/>
  <c r="Z289" i="90"/>
  <c r="Y289" i="90"/>
  <c r="X289" i="90"/>
  <c r="W289" i="90"/>
  <c r="V289" i="90"/>
  <c r="B289" i="90"/>
  <c r="AG288" i="90"/>
  <c r="AF288" i="90"/>
  <c r="AE288" i="90"/>
  <c r="AD288" i="90"/>
  <c r="AB288" i="90"/>
  <c r="Z288" i="90"/>
  <c r="Y288" i="90"/>
  <c r="X288" i="90"/>
  <c r="W288" i="90"/>
  <c r="V288" i="90"/>
  <c r="B288" i="90"/>
  <c r="AC288" i="90" s="1"/>
  <c r="AG287" i="90"/>
  <c r="Z287" i="90"/>
  <c r="Y287" i="90"/>
  <c r="X287" i="90"/>
  <c r="W287" i="90"/>
  <c r="V287" i="90"/>
  <c r="B287" i="90"/>
  <c r="AF287" i="90" s="1"/>
  <c r="AG286" i="90"/>
  <c r="AF286" i="90"/>
  <c r="AE286" i="90"/>
  <c r="AD286" i="90"/>
  <c r="AC286" i="90"/>
  <c r="Z286" i="90"/>
  <c r="Y286" i="90"/>
  <c r="X286" i="90"/>
  <c r="W286" i="90"/>
  <c r="V286" i="90"/>
  <c r="B286" i="90"/>
  <c r="AB286" i="90" s="1"/>
  <c r="AF285" i="90"/>
  <c r="AE285" i="90"/>
  <c r="AD285" i="90"/>
  <c r="AC285" i="90"/>
  <c r="AB285" i="90"/>
  <c r="Z285" i="90"/>
  <c r="Y285" i="90"/>
  <c r="X285" i="90"/>
  <c r="W285" i="90"/>
  <c r="V285" i="90"/>
  <c r="B285" i="90"/>
  <c r="AG285" i="90" s="1"/>
  <c r="AC284" i="90"/>
  <c r="Z284" i="90"/>
  <c r="Y284" i="90"/>
  <c r="X284" i="90"/>
  <c r="W284" i="90"/>
  <c r="V284" i="90"/>
  <c r="B284" i="90"/>
  <c r="AG283" i="90"/>
  <c r="AF283" i="90"/>
  <c r="AE283" i="90"/>
  <c r="AD283" i="90"/>
  <c r="AC283" i="90"/>
  <c r="AB283" i="90"/>
  <c r="Z283" i="90"/>
  <c r="Y283" i="90"/>
  <c r="X283" i="90"/>
  <c r="W283" i="90"/>
  <c r="V283" i="90"/>
  <c r="B283" i="90"/>
  <c r="AG282" i="90"/>
  <c r="AF282" i="90"/>
  <c r="AE282" i="90"/>
  <c r="AD282" i="90"/>
  <c r="AC282" i="90"/>
  <c r="AB282" i="90"/>
  <c r="Z282" i="90"/>
  <c r="Y282" i="90"/>
  <c r="X282" i="90"/>
  <c r="W282" i="90"/>
  <c r="V282" i="90"/>
  <c r="B282" i="90"/>
  <c r="AG281" i="90"/>
  <c r="AC281" i="90"/>
  <c r="AB281" i="90"/>
  <c r="Z281" i="90"/>
  <c r="Y281" i="90"/>
  <c r="X281" i="90"/>
  <c r="W281" i="90"/>
  <c r="V281" i="90"/>
  <c r="B281" i="90"/>
  <c r="AG280" i="90"/>
  <c r="AF280" i="90"/>
  <c r="AE280" i="90"/>
  <c r="AD280" i="90"/>
  <c r="AB280" i="90"/>
  <c r="Z280" i="90"/>
  <c r="Y280" i="90"/>
  <c r="X280" i="90"/>
  <c r="W280" i="90"/>
  <c r="V280" i="90"/>
  <c r="B280" i="90"/>
  <c r="AC280" i="90" s="1"/>
  <c r="AG279" i="90"/>
  <c r="Z279" i="90"/>
  <c r="Y279" i="90"/>
  <c r="X279" i="90"/>
  <c r="W279" i="90"/>
  <c r="V279" i="90"/>
  <c r="B279" i="90"/>
  <c r="AF279" i="90" s="1"/>
  <c r="Z278" i="90"/>
  <c r="Y278" i="90"/>
  <c r="X278" i="90"/>
  <c r="W278" i="90"/>
  <c r="V278" i="90"/>
  <c r="B278" i="90"/>
  <c r="AD278" i="90" s="1"/>
  <c r="AF277" i="90"/>
  <c r="AE277" i="90"/>
  <c r="AD277" i="90"/>
  <c r="AC277" i="90"/>
  <c r="AB277" i="90"/>
  <c r="Z277" i="90"/>
  <c r="Y277" i="90"/>
  <c r="X277" i="90"/>
  <c r="W277" i="90"/>
  <c r="V277" i="90"/>
  <c r="B277" i="90"/>
  <c r="AG277" i="90" s="1"/>
  <c r="Z276" i="90"/>
  <c r="Y276" i="90"/>
  <c r="X276" i="90"/>
  <c r="W276" i="90"/>
  <c r="V276" i="90"/>
  <c r="B276" i="90"/>
  <c r="AG275" i="90"/>
  <c r="AF275" i="90"/>
  <c r="AE275" i="90"/>
  <c r="AD275" i="90"/>
  <c r="AC275" i="90"/>
  <c r="Z275" i="90"/>
  <c r="Y275" i="90"/>
  <c r="X275" i="90"/>
  <c r="W275" i="90"/>
  <c r="V275" i="90"/>
  <c r="B275" i="90"/>
  <c r="AB275" i="90" s="1"/>
  <c r="AG274" i="90"/>
  <c r="AF274" i="90"/>
  <c r="AE274" i="90"/>
  <c r="AD274" i="90"/>
  <c r="AC274" i="90"/>
  <c r="AB274" i="90"/>
  <c r="Z274" i="90"/>
  <c r="Y274" i="90"/>
  <c r="X274" i="90"/>
  <c r="W274" i="90"/>
  <c r="V274" i="90"/>
  <c r="B274" i="90"/>
  <c r="Z273" i="90"/>
  <c r="Y273" i="90"/>
  <c r="X273" i="90"/>
  <c r="W273" i="90"/>
  <c r="V273" i="90"/>
  <c r="B273" i="90"/>
  <c r="AD273" i="90" s="1"/>
  <c r="AG272" i="90"/>
  <c r="AF272" i="90"/>
  <c r="AE272" i="90"/>
  <c r="AD272" i="90"/>
  <c r="AB272" i="90"/>
  <c r="Z272" i="90"/>
  <c r="Y272" i="90"/>
  <c r="X272" i="90"/>
  <c r="W272" i="90"/>
  <c r="V272" i="90"/>
  <c r="B272" i="90"/>
  <c r="AC272" i="90" s="1"/>
  <c r="AG271" i="90"/>
  <c r="Z271" i="90"/>
  <c r="Y271" i="90"/>
  <c r="X271" i="90"/>
  <c r="W271" i="90"/>
  <c r="V271" i="90"/>
  <c r="B271" i="90"/>
  <c r="AF271" i="90" s="1"/>
  <c r="Z270" i="90"/>
  <c r="Y270" i="90"/>
  <c r="X270" i="90"/>
  <c r="W270" i="90"/>
  <c r="V270" i="90"/>
  <c r="B270" i="90"/>
  <c r="AG270" i="90" s="1"/>
  <c r="AF269" i="90"/>
  <c r="AE269" i="90"/>
  <c r="AD269" i="90"/>
  <c r="AC269" i="90"/>
  <c r="AB269" i="90"/>
  <c r="Z269" i="90"/>
  <c r="Y269" i="90"/>
  <c r="X269" i="90"/>
  <c r="W269" i="90"/>
  <c r="V269" i="90"/>
  <c r="B269" i="90"/>
  <c r="AG269" i="90" s="1"/>
  <c r="AC268" i="90"/>
  <c r="AB268" i="90"/>
  <c r="Z268" i="90"/>
  <c r="Y268" i="90"/>
  <c r="X268" i="90"/>
  <c r="W268" i="90"/>
  <c r="V268" i="90"/>
  <c r="B268" i="90"/>
  <c r="AD267" i="90"/>
  <c r="Z267" i="90"/>
  <c r="Y267" i="90"/>
  <c r="X267" i="90"/>
  <c r="W267" i="90"/>
  <c r="V267" i="90"/>
  <c r="B267" i="90"/>
  <c r="AG267" i="90" s="1"/>
  <c r="AG266" i="90"/>
  <c r="AF266" i="90"/>
  <c r="AE266" i="90"/>
  <c r="AD266" i="90"/>
  <c r="AC266" i="90"/>
  <c r="AB266" i="90"/>
  <c r="Z266" i="90"/>
  <c r="Y266" i="90"/>
  <c r="X266" i="90"/>
  <c r="W266" i="90"/>
  <c r="V266" i="90"/>
  <c r="B266" i="90"/>
  <c r="AG265" i="90"/>
  <c r="AF265" i="90"/>
  <c r="AE265" i="90"/>
  <c r="AC265" i="90"/>
  <c r="AB265" i="90"/>
  <c r="Z265" i="90"/>
  <c r="Y265" i="90"/>
  <c r="X265" i="90"/>
  <c r="W265" i="90"/>
  <c r="V265" i="90"/>
  <c r="B265" i="90"/>
  <c r="AD265" i="90" s="1"/>
  <c r="AG264" i="90"/>
  <c r="AF264" i="90"/>
  <c r="AE264" i="90"/>
  <c r="AD264" i="90"/>
  <c r="AB264" i="90"/>
  <c r="Z264" i="90"/>
  <c r="Y264" i="90"/>
  <c r="X264" i="90"/>
  <c r="W264" i="90"/>
  <c r="V264" i="90"/>
  <c r="B264" i="90"/>
  <c r="AC264" i="90" s="1"/>
  <c r="AG263" i="90"/>
  <c r="Z263" i="90"/>
  <c r="Y263" i="90"/>
  <c r="X263" i="90"/>
  <c r="W263" i="90"/>
  <c r="V263" i="90"/>
  <c r="B263" i="90"/>
  <c r="AF263" i="90" s="1"/>
  <c r="AG262" i="90"/>
  <c r="AF262" i="90"/>
  <c r="AE262" i="90"/>
  <c r="AD262" i="90"/>
  <c r="AC262" i="90"/>
  <c r="AB262" i="90"/>
  <c r="Z262" i="90"/>
  <c r="Y262" i="90"/>
  <c r="X262" i="90"/>
  <c r="W262" i="90"/>
  <c r="V262" i="90"/>
  <c r="B262" i="90"/>
  <c r="AF261" i="90"/>
  <c r="AE261" i="90"/>
  <c r="AD261" i="90"/>
  <c r="AC261" i="90"/>
  <c r="AB261" i="90"/>
  <c r="Z261" i="90"/>
  <c r="Y261" i="90"/>
  <c r="X261" i="90"/>
  <c r="W261" i="90"/>
  <c r="V261" i="90"/>
  <c r="B261" i="90"/>
  <c r="AG261" i="90" s="1"/>
  <c r="Z260" i="90"/>
  <c r="Y260" i="90"/>
  <c r="X260" i="90"/>
  <c r="W260" i="90"/>
  <c r="V260" i="90"/>
  <c r="B260" i="90"/>
  <c r="AG259" i="90"/>
  <c r="AF259" i="90"/>
  <c r="AE259" i="90"/>
  <c r="AC259" i="90"/>
  <c r="AB259" i="90"/>
  <c r="Z259" i="90"/>
  <c r="Y259" i="90"/>
  <c r="X259" i="90"/>
  <c r="W259" i="90"/>
  <c r="V259" i="90"/>
  <c r="B259" i="90"/>
  <c r="AD259" i="90" s="1"/>
  <c r="AG258" i="90"/>
  <c r="AF258" i="90"/>
  <c r="AE258" i="90"/>
  <c r="AD258" i="90"/>
  <c r="AC258" i="90"/>
  <c r="AB258" i="90"/>
  <c r="Z258" i="90"/>
  <c r="Y258" i="90"/>
  <c r="X258" i="90"/>
  <c r="W258" i="90"/>
  <c r="V258" i="90"/>
  <c r="B258" i="90"/>
  <c r="AB257" i="90"/>
  <c r="Z257" i="90"/>
  <c r="Y257" i="90"/>
  <c r="X257" i="90"/>
  <c r="W257" i="90"/>
  <c r="V257" i="90"/>
  <c r="B257" i="90"/>
  <c r="AG256" i="90"/>
  <c r="AF256" i="90"/>
  <c r="AE256" i="90"/>
  <c r="AD256" i="90"/>
  <c r="AB256" i="90"/>
  <c r="Z256" i="90"/>
  <c r="Y256" i="90"/>
  <c r="X256" i="90"/>
  <c r="W256" i="90"/>
  <c r="V256" i="90"/>
  <c r="B256" i="90"/>
  <c r="AC256" i="90" s="1"/>
  <c r="AG255" i="90"/>
  <c r="AD255" i="90"/>
  <c r="Z255" i="90"/>
  <c r="Y255" i="90"/>
  <c r="X255" i="90"/>
  <c r="W255" i="90"/>
  <c r="V255" i="90"/>
  <c r="B255" i="90"/>
  <c r="AF255" i="90" s="1"/>
  <c r="AG254" i="90"/>
  <c r="Z254" i="90"/>
  <c r="Y254" i="90"/>
  <c r="X254" i="90"/>
  <c r="W254" i="90"/>
  <c r="V254" i="90"/>
  <c r="B254" i="90"/>
  <c r="AF254" i="90" s="1"/>
  <c r="AF253" i="90"/>
  <c r="AE253" i="90"/>
  <c r="AD253" i="90"/>
  <c r="AC253" i="90"/>
  <c r="AB253" i="90"/>
  <c r="Z253" i="90"/>
  <c r="Y253" i="90"/>
  <c r="X253" i="90"/>
  <c r="W253" i="90"/>
  <c r="V253" i="90"/>
  <c r="B253" i="90"/>
  <c r="AG253" i="90" s="1"/>
  <c r="AC252" i="90"/>
  <c r="AB252" i="90"/>
  <c r="Z252" i="90"/>
  <c r="Y252" i="90"/>
  <c r="X252" i="90"/>
  <c r="W252" i="90"/>
  <c r="V252" i="90"/>
  <c r="B252" i="90"/>
  <c r="Z251" i="90"/>
  <c r="Y251" i="90"/>
  <c r="X251" i="90"/>
  <c r="W251" i="90"/>
  <c r="V251" i="90"/>
  <c r="B251" i="90"/>
  <c r="AG250" i="90"/>
  <c r="AF250" i="90"/>
  <c r="AE250" i="90"/>
  <c r="AD250" i="90"/>
  <c r="AC250" i="90"/>
  <c r="AB250" i="90"/>
  <c r="Z250" i="90"/>
  <c r="Y250" i="90"/>
  <c r="X250" i="90"/>
  <c r="W250" i="90"/>
  <c r="V250" i="90"/>
  <c r="B250" i="90"/>
  <c r="AE249" i="90"/>
  <c r="Z249" i="90"/>
  <c r="Y249" i="90"/>
  <c r="X249" i="90"/>
  <c r="W249" i="90"/>
  <c r="V249" i="90"/>
  <c r="B249" i="90"/>
  <c r="AD249" i="90" s="1"/>
  <c r="AG248" i="90"/>
  <c r="AF248" i="90"/>
  <c r="AE248" i="90"/>
  <c r="AD248" i="90"/>
  <c r="AB248" i="90"/>
  <c r="Z248" i="90"/>
  <c r="Y248" i="90"/>
  <c r="X248" i="90"/>
  <c r="W248" i="90"/>
  <c r="V248" i="90"/>
  <c r="B248" i="90"/>
  <c r="AC248" i="90" s="1"/>
  <c r="AG247" i="90"/>
  <c r="AD247" i="90"/>
  <c r="Z247" i="90"/>
  <c r="Y247" i="90"/>
  <c r="X247" i="90"/>
  <c r="W247" i="90"/>
  <c r="V247" i="90"/>
  <c r="B247" i="90"/>
  <c r="AF247" i="90" s="1"/>
  <c r="Z246" i="90"/>
  <c r="Y246" i="90"/>
  <c r="X246" i="90"/>
  <c r="W246" i="90"/>
  <c r="V246" i="90"/>
  <c r="B246" i="90"/>
  <c r="Z245" i="90"/>
  <c r="Y245" i="90"/>
  <c r="X245" i="90"/>
  <c r="W245" i="90"/>
  <c r="V245" i="90"/>
  <c r="B245" i="90"/>
  <c r="AG245" i="90" s="1"/>
  <c r="AC244" i="90"/>
  <c r="Z244" i="90"/>
  <c r="Y244" i="90"/>
  <c r="X244" i="90"/>
  <c r="W244" i="90"/>
  <c r="V244" i="90"/>
  <c r="B244" i="90"/>
  <c r="AF243" i="90"/>
  <c r="AD243" i="90"/>
  <c r="AC243" i="90"/>
  <c r="AB243" i="90"/>
  <c r="Z243" i="90"/>
  <c r="Y243" i="90"/>
  <c r="X243" i="90"/>
  <c r="W243" i="90"/>
  <c r="V243" i="90"/>
  <c r="B243" i="90"/>
  <c r="AG243" i="90" s="1"/>
  <c r="AG242" i="90"/>
  <c r="AF242" i="90"/>
  <c r="AE242" i="90"/>
  <c r="AD242" i="90"/>
  <c r="AC242" i="90"/>
  <c r="AB242" i="90"/>
  <c r="Z242" i="90"/>
  <c r="Y242" i="90"/>
  <c r="X242" i="90"/>
  <c r="W242" i="90"/>
  <c r="V242" i="90"/>
  <c r="B242" i="90"/>
  <c r="AG241" i="90"/>
  <c r="AF241" i="90"/>
  <c r="AE241" i="90"/>
  <c r="AC241" i="90"/>
  <c r="AB241" i="90"/>
  <c r="Z241" i="90"/>
  <c r="Y241" i="90"/>
  <c r="X241" i="90"/>
  <c r="W241" i="90"/>
  <c r="V241" i="90"/>
  <c r="B241" i="90"/>
  <c r="AD241" i="90" s="1"/>
  <c r="AG240" i="90"/>
  <c r="AF240" i="90"/>
  <c r="AE240" i="90"/>
  <c r="AD240" i="90"/>
  <c r="AB240" i="90"/>
  <c r="Z240" i="90"/>
  <c r="Y240" i="90"/>
  <c r="X240" i="90"/>
  <c r="W240" i="90"/>
  <c r="V240" i="90"/>
  <c r="B240" i="90"/>
  <c r="AC240" i="90" s="1"/>
  <c r="AG239" i="90"/>
  <c r="AD239" i="90"/>
  <c r="Z239" i="90"/>
  <c r="Y239" i="90"/>
  <c r="X239" i="90"/>
  <c r="W239" i="90"/>
  <c r="V239" i="90"/>
  <c r="B239" i="90"/>
  <c r="AF239" i="90" s="1"/>
  <c r="AG238" i="90"/>
  <c r="AF238" i="90"/>
  <c r="AE238" i="90"/>
  <c r="AC238" i="90"/>
  <c r="AB238" i="90"/>
  <c r="Z238" i="90"/>
  <c r="Y238" i="90"/>
  <c r="X238" i="90"/>
  <c r="W238" i="90"/>
  <c r="V238" i="90"/>
  <c r="B238" i="90"/>
  <c r="AD238" i="90" s="1"/>
  <c r="Z237" i="90"/>
  <c r="Y237" i="90"/>
  <c r="X237" i="90"/>
  <c r="W237" i="90"/>
  <c r="V237" i="90"/>
  <c r="B237" i="90"/>
  <c r="AB236" i="90"/>
  <c r="Z236" i="90"/>
  <c r="Y236" i="90"/>
  <c r="X236" i="90"/>
  <c r="W236" i="90"/>
  <c r="V236" i="90"/>
  <c r="B236" i="90"/>
  <c r="AG235" i="90"/>
  <c r="AF235" i="90"/>
  <c r="AE235" i="90"/>
  <c r="AD235" i="90"/>
  <c r="AC235" i="90"/>
  <c r="AB235" i="90"/>
  <c r="Z235" i="90"/>
  <c r="Y235" i="90"/>
  <c r="X235" i="90"/>
  <c r="W235" i="90"/>
  <c r="V235" i="90"/>
  <c r="B235" i="90"/>
  <c r="AG234" i="90"/>
  <c r="AF234" i="90"/>
  <c r="AE234" i="90"/>
  <c r="AD234" i="90"/>
  <c r="AC234" i="90"/>
  <c r="AB234" i="90"/>
  <c r="Z234" i="90"/>
  <c r="Y234" i="90"/>
  <c r="X234" i="90"/>
  <c r="W234" i="90"/>
  <c r="V234" i="90"/>
  <c r="B234" i="90"/>
  <c r="Z233" i="90"/>
  <c r="Y233" i="90"/>
  <c r="X233" i="90"/>
  <c r="W233" i="90"/>
  <c r="V233" i="90"/>
  <c r="B233" i="90"/>
  <c r="AD233" i="90" s="1"/>
  <c r="AG232" i="90"/>
  <c r="AF232" i="90"/>
  <c r="AE232" i="90"/>
  <c r="AD232" i="90"/>
  <c r="AB232" i="90"/>
  <c r="Z232" i="90"/>
  <c r="Y232" i="90"/>
  <c r="X232" i="90"/>
  <c r="W232" i="90"/>
  <c r="V232" i="90"/>
  <c r="B232" i="90"/>
  <c r="AC232" i="90" s="1"/>
  <c r="AG231" i="90"/>
  <c r="AD231" i="90"/>
  <c r="Z231" i="90"/>
  <c r="Y231" i="90"/>
  <c r="X231" i="90"/>
  <c r="W231" i="90"/>
  <c r="V231" i="90"/>
  <c r="B231" i="90"/>
  <c r="AF231" i="90" s="1"/>
  <c r="Z230" i="90"/>
  <c r="Y230" i="90"/>
  <c r="X230" i="90"/>
  <c r="W230" i="90"/>
  <c r="V230" i="90"/>
  <c r="B230" i="90"/>
  <c r="AF230" i="90" s="1"/>
  <c r="AF229" i="90"/>
  <c r="AE229" i="90"/>
  <c r="AC229" i="90"/>
  <c r="AB229" i="90"/>
  <c r="Z229" i="90"/>
  <c r="Y229" i="90"/>
  <c r="X229" i="90"/>
  <c r="W229" i="90"/>
  <c r="V229" i="90"/>
  <c r="B229" i="90"/>
  <c r="AG229" i="90" s="1"/>
  <c r="AB228" i="90"/>
  <c r="Z228" i="90"/>
  <c r="Y228" i="90"/>
  <c r="X228" i="90"/>
  <c r="W228" i="90"/>
  <c r="V228" i="90"/>
  <c r="B228" i="90"/>
  <c r="Z227" i="90"/>
  <c r="Y227" i="90"/>
  <c r="X227" i="90"/>
  <c r="W227" i="90"/>
  <c r="V227" i="90"/>
  <c r="B227" i="90"/>
  <c r="AG226" i="90"/>
  <c r="AF226" i="90"/>
  <c r="AE226" i="90"/>
  <c r="AD226" i="90"/>
  <c r="AC226" i="90"/>
  <c r="AB226" i="90"/>
  <c r="Z226" i="90"/>
  <c r="Y226" i="90"/>
  <c r="X226" i="90"/>
  <c r="W226" i="90"/>
  <c r="V226" i="90"/>
  <c r="B226" i="90"/>
  <c r="Z225" i="90"/>
  <c r="Y225" i="90"/>
  <c r="X225" i="90"/>
  <c r="W225" i="90"/>
  <c r="V225" i="90"/>
  <c r="B225" i="90"/>
  <c r="AG224" i="90"/>
  <c r="AF224" i="90"/>
  <c r="AE224" i="90"/>
  <c r="AD224" i="90"/>
  <c r="AB224" i="90"/>
  <c r="Z224" i="90"/>
  <c r="Y224" i="90"/>
  <c r="X224" i="90"/>
  <c r="W224" i="90"/>
  <c r="V224" i="90"/>
  <c r="B224" i="90"/>
  <c r="AC224" i="90" s="1"/>
  <c r="AG223" i="90"/>
  <c r="AD223" i="90"/>
  <c r="Z223" i="90"/>
  <c r="Y223" i="90"/>
  <c r="X223" i="90"/>
  <c r="W223" i="90"/>
  <c r="V223" i="90"/>
  <c r="B223" i="90"/>
  <c r="AF223" i="90" s="1"/>
  <c r="AF222" i="90"/>
  <c r="AD222" i="90"/>
  <c r="AC222" i="90"/>
  <c r="AB222" i="90"/>
  <c r="Z222" i="90"/>
  <c r="Y222" i="90"/>
  <c r="X222" i="90"/>
  <c r="W222" i="90"/>
  <c r="V222" i="90"/>
  <c r="B222" i="90"/>
  <c r="AG222" i="90" s="1"/>
  <c r="AF221" i="90"/>
  <c r="Z221" i="90"/>
  <c r="Y221" i="90"/>
  <c r="X221" i="90"/>
  <c r="W221" i="90"/>
  <c r="V221" i="90"/>
  <c r="B221" i="90"/>
  <c r="Z220" i="90"/>
  <c r="Y220" i="90"/>
  <c r="X220" i="90"/>
  <c r="W220" i="90"/>
  <c r="V220" i="90"/>
  <c r="B220" i="90"/>
  <c r="AG219" i="90"/>
  <c r="Z219" i="90"/>
  <c r="Y219" i="90"/>
  <c r="X219" i="90"/>
  <c r="W219" i="90"/>
  <c r="V219" i="90"/>
  <c r="B219" i="90"/>
  <c r="AF219" i="90" s="1"/>
  <c r="AG218" i="90"/>
  <c r="AF218" i="90"/>
  <c r="AE218" i="90"/>
  <c r="AD218" i="90"/>
  <c r="AC218" i="90"/>
  <c r="AB218" i="90"/>
  <c r="Z218" i="90"/>
  <c r="Y218" i="90"/>
  <c r="X218" i="90"/>
  <c r="W218" i="90"/>
  <c r="V218" i="90"/>
  <c r="B218" i="90"/>
  <c r="AG217" i="90"/>
  <c r="AF217" i="90"/>
  <c r="AC217" i="90"/>
  <c r="AB217" i="90"/>
  <c r="Z217" i="90"/>
  <c r="Y217" i="90"/>
  <c r="X217" i="90"/>
  <c r="W217" i="90"/>
  <c r="V217" i="90"/>
  <c r="B217" i="90"/>
  <c r="AD217" i="90" s="1"/>
  <c r="AG216" i="90"/>
  <c r="AF216" i="90"/>
  <c r="AE216" i="90"/>
  <c r="AD216" i="90"/>
  <c r="AB216" i="90"/>
  <c r="Z216" i="90"/>
  <c r="Y216" i="90"/>
  <c r="X216" i="90"/>
  <c r="W216" i="90"/>
  <c r="V216" i="90"/>
  <c r="B216" i="90"/>
  <c r="AC216" i="90" s="1"/>
  <c r="AG215" i="90"/>
  <c r="AD215" i="90"/>
  <c r="Z215" i="90"/>
  <c r="Y215" i="90"/>
  <c r="X215" i="90"/>
  <c r="W215" i="90"/>
  <c r="V215" i="90"/>
  <c r="B215" i="90"/>
  <c r="AF215" i="90" s="1"/>
  <c r="AG214" i="90"/>
  <c r="AF214" i="90"/>
  <c r="AE214" i="90"/>
  <c r="AD214" i="90"/>
  <c r="AC214" i="90"/>
  <c r="AB214" i="90"/>
  <c r="Z214" i="90"/>
  <c r="Y214" i="90"/>
  <c r="X214" i="90"/>
  <c r="W214" i="90"/>
  <c r="V214" i="90"/>
  <c r="B214" i="90"/>
  <c r="AF213" i="90"/>
  <c r="AD213" i="90"/>
  <c r="AC213" i="90"/>
  <c r="AB213" i="90"/>
  <c r="Z213" i="90"/>
  <c r="Y213" i="90"/>
  <c r="X213" i="90"/>
  <c r="W213" i="90"/>
  <c r="V213" i="90"/>
  <c r="B213" i="90"/>
  <c r="AG213" i="90" s="1"/>
  <c r="AC212" i="90"/>
  <c r="Z212" i="90"/>
  <c r="Y212" i="90"/>
  <c r="X212" i="90"/>
  <c r="W212" i="90"/>
  <c r="V212" i="90"/>
  <c r="B212" i="90"/>
  <c r="Z211" i="90"/>
  <c r="Y211" i="90"/>
  <c r="X211" i="90"/>
  <c r="W211" i="90"/>
  <c r="V211" i="90"/>
  <c r="B211" i="90"/>
  <c r="AF211" i="90" s="1"/>
  <c r="AG210" i="90"/>
  <c r="AF210" i="90"/>
  <c r="AE210" i="90"/>
  <c r="AD210" i="90"/>
  <c r="AC210" i="90"/>
  <c r="AB210" i="90"/>
  <c r="Z210" i="90"/>
  <c r="Y210" i="90"/>
  <c r="X210" i="90"/>
  <c r="W210" i="90"/>
  <c r="V210" i="90"/>
  <c r="B210" i="90"/>
  <c r="Z209" i="90"/>
  <c r="Y209" i="90"/>
  <c r="X209" i="90"/>
  <c r="W209" i="90"/>
  <c r="V209" i="90"/>
  <c r="B209" i="90"/>
  <c r="AG208" i="90"/>
  <c r="AF208" i="90"/>
  <c r="AE208" i="90"/>
  <c r="AD208" i="90"/>
  <c r="AB208" i="90"/>
  <c r="Z208" i="90"/>
  <c r="Y208" i="90"/>
  <c r="X208" i="90"/>
  <c r="W208" i="90"/>
  <c r="V208" i="90"/>
  <c r="B208" i="90"/>
  <c r="AC208" i="90" s="1"/>
  <c r="AG207" i="90"/>
  <c r="AD207" i="90"/>
  <c r="Z207" i="90"/>
  <c r="Y207" i="90"/>
  <c r="X207" i="90"/>
  <c r="W207" i="90"/>
  <c r="V207" i="90"/>
  <c r="B207" i="90"/>
  <c r="AF207" i="90" s="1"/>
  <c r="Z206" i="90"/>
  <c r="Y206" i="90"/>
  <c r="X206" i="90"/>
  <c r="W206" i="90"/>
  <c r="V206" i="90"/>
  <c r="B206" i="90"/>
  <c r="AF205" i="90"/>
  <c r="AE205" i="90"/>
  <c r="AD205" i="90"/>
  <c r="AC205" i="90"/>
  <c r="AB205" i="90"/>
  <c r="Z205" i="90"/>
  <c r="Y205" i="90"/>
  <c r="X205" i="90"/>
  <c r="W205" i="90"/>
  <c r="V205" i="90"/>
  <c r="B205" i="90"/>
  <c r="AG205" i="90" s="1"/>
  <c r="AC204" i="90"/>
  <c r="Z204" i="90"/>
  <c r="Y204" i="90"/>
  <c r="X204" i="90"/>
  <c r="W204" i="90"/>
  <c r="V204" i="90"/>
  <c r="B204" i="90"/>
  <c r="AF203" i="90"/>
  <c r="AD203" i="90"/>
  <c r="AC203" i="90"/>
  <c r="AB203" i="90"/>
  <c r="Z203" i="90"/>
  <c r="Y203" i="90"/>
  <c r="X203" i="90"/>
  <c r="W203" i="90"/>
  <c r="V203" i="90"/>
  <c r="B203" i="90"/>
  <c r="AG203" i="90" s="1"/>
  <c r="AG202" i="90"/>
  <c r="AF202" i="90"/>
  <c r="AE202" i="90"/>
  <c r="AD202" i="90"/>
  <c r="AC202" i="90"/>
  <c r="AB202" i="90"/>
  <c r="Z202" i="90"/>
  <c r="Y202" i="90"/>
  <c r="X202" i="90"/>
  <c r="W202" i="90"/>
  <c r="V202" i="90"/>
  <c r="B202" i="90"/>
  <c r="AG201" i="90"/>
  <c r="AE201" i="90"/>
  <c r="AC201" i="90"/>
  <c r="AB201" i="90"/>
  <c r="Z201" i="90"/>
  <c r="Y201" i="90"/>
  <c r="X201" i="90"/>
  <c r="W201" i="90"/>
  <c r="V201" i="90"/>
  <c r="B201" i="90"/>
  <c r="AD201" i="90" s="1"/>
  <c r="AG200" i="90"/>
  <c r="AF200" i="90"/>
  <c r="AE200" i="90"/>
  <c r="AD200" i="90"/>
  <c r="AB200" i="90"/>
  <c r="Z200" i="90"/>
  <c r="Y200" i="90"/>
  <c r="X200" i="90"/>
  <c r="W200" i="90"/>
  <c r="V200" i="90"/>
  <c r="B200" i="90"/>
  <c r="AC200" i="90" s="1"/>
  <c r="AG199" i="90"/>
  <c r="AE199" i="90"/>
  <c r="AD199" i="90"/>
  <c r="Z199" i="90"/>
  <c r="Y199" i="90"/>
  <c r="X199" i="90"/>
  <c r="W199" i="90"/>
  <c r="V199" i="90"/>
  <c r="B199" i="90"/>
  <c r="AF199" i="90" s="1"/>
  <c r="AG198" i="90"/>
  <c r="AF198" i="90"/>
  <c r="AD198" i="90"/>
  <c r="AC198" i="90"/>
  <c r="AB198" i="90"/>
  <c r="Z198" i="90"/>
  <c r="Y198" i="90"/>
  <c r="X198" i="90"/>
  <c r="W198" i="90"/>
  <c r="V198" i="90"/>
  <c r="B198" i="90"/>
  <c r="AE198" i="90" s="1"/>
  <c r="AF197" i="90"/>
  <c r="Z197" i="90"/>
  <c r="Y197" i="90"/>
  <c r="X197" i="90"/>
  <c r="W197" i="90"/>
  <c r="V197" i="90"/>
  <c r="B197" i="90"/>
  <c r="Z196" i="90"/>
  <c r="Y196" i="90"/>
  <c r="X196" i="90"/>
  <c r="W196" i="90"/>
  <c r="V196" i="90"/>
  <c r="B196" i="90"/>
  <c r="AG195" i="90"/>
  <c r="AF195" i="90"/>
  <c r="AE195" i="90"/>
  <c r="AD195" i="90"/>
  <c r="AB195" i="90"/>
  <c r="Z195" i="90"/>
  <c r="Y195" i="90"/>
  <c r="X195" i="90"/>
  <c r="W195" i="90"/>
  <c r="V195" i="90"/>
  <c r="B195" i="90"/>
  <c r="AC195" i="90" s="1"/>
  <c r="AF194" i="90"/>
  <c r="Z194" i="90"/>
  <c r="Y194" i="90"/>
  <c r="X194" i="90"/>
  <c r="W194" i="90"/>
  <c r="V194" i="90"/>
  <c r="B194" i="90"/>
  <c r="AG193" i="90"/>
  <c r="AF193" i="90"/>
  <c r="AE193" i="90"/>
  <c r="AD193" i="90"/>
  <c r="AC193" i="90"/>
  <c r="AB193" i="90"/>
  <c r="Z193" i="90"/>
  <c r="Y193" i="90"/>
  <c r="X193" i="90"/>
  <c r="W193" i="90"/>
  <c r="V193" i="90"/>
  <c r="B193" i="90"/>
  <c r="AG192" i="90"/>
  <c r="Z192" i="90"/>
  <c r="Y192" i="90"/>
  <c r="X192" i="90"/>
  <c r="W192" i="90"/>
  <c r="V192" i="90"/>
  <c r="B192" i="90"/>
  <c r="AD191" i="90"/>
  <c r="Z191" i="90"/>
  <c r="Y191" i="90"/>
  <c r="X191" i="90"/>
  <c r="W191" i="90"/>
  <c r="V191" i="90"/>
  <c r="B191" i="90"/>
  <c r="AG190" i="90"/>
  <c r="AF190" i="90"/>
  <c r="AE190" i="90"/>
  <c r="AD190" i="90"/>
  <c r="AC190" i="90"/>
  <c r="AB190" i="90"/>
  <c r="Z190" i="90"/>
  <c r="Y190" i="90"/>
  <c r="X190" i="90"/>
  <c r="W190" i="90"/>
  <c r="V190" i="90"/>
  <c r="B190" i="90"/>
  <c r="Z189" i="90"/>
  <c r="Y189" i="90"/>
  <c r="X189" i="90"/>
  <c r="W189" i="90"/>
  <c r="V189" i="90"/>
  <c r="B189" i="90"/>
  <c r="AG188" i="90"/>
  <c r="AF188" i="90"/>
  <c r="AD188" i="90"/>
  <c r="AC188" i="90"/>
  <c r="AB188" i="90"/>
  <c r="Z188" i="90"/>
  <c r="Y188" i="90"/>
  <c r="X188" i="90"/>
  <c r="W188" i="90"/>
  <c r="V188" i="90"/>
  <c r="B188" i="90"/>
  <c r="AE188" i="90" s="1"/>
  <c r="AC187" i="90"/>
  <c r="Z187" i="90"/>
  <c r="Y187" i="90"/>
  <c r="X187" i="90"/>
  <c r="W187" i="90"/>
  <c r="V187" i="90"/>
  <c r="B187" i="90"/>
  <c r="AF186" i="90"/>
  <c r="Z186" i="90"/>
  <c r="Y186" i="90"/>
  <c r="X186" i="90"/>
  <c r="W186" i="90"/>
  <c r="V186" i="90"/>
  <c r="B186" i="90"/>
  <c r="AG185" i="90"/>
  <c r="AD185" i="90"/>
  <c r="Z185" i="90"/>
  <c r="Y185" i="90"/>
  <c r="X185" i="90"/>
  <c r="W185" i="90"/>
  <c r="V185" i="90"/>
  <c r="B185" i="90"/>
  <c r="AF185" i="90" s="1"/>
  <c r="AF184" i="90"/>
  <c r="AE184" i="90"/>
  <c r="AD184" i="90"/>
  <c r="Z184" i="90"/>
  <c r="Y184" i="90"/>
  <c r="X184" i="90"/>
  <c r="W184" i="90"/>
  <c r="V184" i="90"/>
  <c r="B184" i="90"/>
  <c r="AG184" i="90" s="1"/>
  <c r="AG183" i="90"/>
  <c r="AF183" i="90"/>
  <c r="AE183" i="90"/>
  <c r="AD183" i="90"/>
  <c r="AC183" i="90"/>
  <c r="Z183" i="90"/>
  <c r="Y183" i="90"/>
  <c r="X183" i="90"/>
  <c r="W183" i="90"/>
  <c r="V183" i="90"/>
  <c r="B183" i="90"/>
  <c r="AB183" i="90" s="1"/>
  <c r="AG182" i="90"/>
  <c r="AE182" i="90"/>
  <c r="AD182" i="90"/>
  <c r="AC182" i="90"/>
  <c r="AB182" i="90"/>
  <c r="Z182" i="90"/>
  <c r="Y182" i="90"/>
  <c r="X182" i="90"/>
  <c r="W182" i="90"/>
  <c r="V182" i="90"/>
  <c r="B182" i="90"/>
  <c r="AF182" i="90" s="1"/>
  <c r="AF181" i="90"/>
  <c r="AD181" i="90"/>
  <c r="AC181" i="90"/>
  <c r="AB181" i="90"/>
  <c r="Z181" i="90"/>
  <c r="Y181" i="90"/>
  <c r="X181" i="90"/>
  <c r="W181" i="90"/>
  <c r="V181" i="90"/>
  <c r="B181" i="90"/>
  <c r="AG181" i="90" s="1"/>
  <c r="Z180" i="90"/>
  <c r="Y180" i="90"/>
  <c r="X180" i="90"/>
  <c r="W180" i="90"/>
  <c r="V180" i="90"/>
  <c r="B180" i="90"/>
  <c r="AE180" i="90" s="1"/>
  <c r="AG179" i="90"/>
  <c r="AF179" i="90"/>
  <c r="AE179" i="90"/>
  <c r="AD179" i="90"/>
  <c r="AB179" i="90"/>
  <c r="Z179" i="90"/>
  <c r="Y179" i="90"/>
  <c r="X179" i="90"/>
  <c r="W179" i="90"/>
  <c r="V179" i="90"/>
  <c r="B179" i="90"/>
  <c r="AC179" i="90" s="1"/>
  <c r="AF178" i="90"/>
  <c r="Z178" i="90"/>
  <c r="Y178" i="90"/>
  <c r="X178" i="90"/>
  <c r="W178" i="90"/>
  <c r="V178" i="90"/>
  <c r="B178" i="90"/>
  <c r="AG177" i="90"/>
  <c r="AF177" i="90"/>
  <c r="AE177" i="90"/>
  <c r="AD177" i="90"/>
  <c r="AC177" i="90"/>
  <c r="AB177" i="90"/>
  <c r="Z177" i="90"/>
  <c r="Y177" i="90"/>
  <c r="X177" i="90"/>
  <c r="W177" i="90"/>
  <c r="V177" i="90"/>
  <c r="B177" i="90"/>
  <c r="AG176" i="90"/>
  <c r="AE176" i="90"/>
  <c r="AB176" i="90"/>
  <c r="Z176" i="90"/>
  <c r="Y176" i="90"/>
  <c r="X176" i="90"/>
  <c r="W176" i="90"/>
  <c r="V176" i="90"/>
  <c r="B176" i="90"/>
  <c r="Z175" i="90"/>
  <c r="Y175" i="90"/>
  <c r="X175" i="90"/>
  <c r="W175" i="90"/>
  <c r="V175" i="90"/>
  <c r="B175" i="90"/>
  <c r="AG174" i="90"/>
  <c r="AF174" i="90"/>
  <c r="AE174" i="90"/>
  <c r="AD174" i="90"/>
  <c r="AC174" i="90"/>
  <c r="AB174" i="90"/>
  <c r="Z174" i="90"/>
  <c r="Y174" i="90"/>
  <c r="X174" i="90"/>
  <c r="W174" i="90"/>
  <c r="V174" i="90"/>
  <c r="B174" i="90"/>
  <c r="AG173" i="90"/>
  <c r="AB173" i="90"/>
  <c r="Z173" i="90"/>
  <c r="Y173" i="90"/>
  <c r="X173" i="90"/>
  <c r="W173" i="90"/>
  <c r="V173" i="90"/>
  <c r="B173" i="90"/>
  <c r="AD173" i="90" s="1"/>
  <c r="AG172" i="90"/>
  <c r="AF172" i="90"/>
  <c r="AD172" i="90"/>
  <c r="AC172" i="90"/>
  <c r="AB172" i="90"/>
  <c r="Z172" i="90"/>
  <c r="Y172" i="90"/>
  <c r="X172" i="90"/>
  <c r="W172" i="90"/>
  <c r="V172" i="90"/>
  <c r="B172" i="90"/>
  <c r="AE172" i="90" s="1"/>
  <c r="AC171" i="90"/>
  <c r="Z171" i="90"/>
  <c r="Y171" i="90"/>
  <c r="X171" i="90"/>
  <c r="W171" i="90"/>
  <c r="V171" i="90"/>
  <c r="B171" i="90"/>
  <c r="AF170" i="90"/>
  <c r="AD170" i="90"/>
  <c r="AC170" i="90"/>
  <c r="AB170" i="90"/>
  <c r="Z170" i="90"/>
  <c r="Y170" i="90"/>
  <c r="X170" i="90"/>
  <c r="W170" i="90"/>
  <c r="V170" i="90"/>
  <c r="B170" i="90"/>
  <c r="AG170" i="90" s="1"/>
  <c r="AG169" i="90"/>
  <c r="AD169" i="90"/>
  <c r="Z169" i="90"/>
  <c r="Y169" i="90"/>
  <c r="X169" i="90"/>
  <c r="W169" i="90"/>
  <c r="V169" i="90"/>
  <c r="B169" i="90"/>
  <c r="AF169" i="90" s="1"/>
  <c r="AG168" i="90"/>
  <c r="AF168" i="90"/>
  <c r="AD168" i="90"/>
  <c r="AC168" i="90"/>
  <c r="AB168" i="90"/>
  <c r="Z168" i="90"/>
  <c r="Y168" i="90"/>
  <c r="X168" i="90"/>
  <c r="W168" i="90"/>
  <c r="V168" i="90"/>
  <c r="B168" i="90"/>
  <c r="AE168" i="90" s="1"/>
  <c r="AG167" i="90"/>
  <c r="AF167" i="90"/>
  <c r="AE167" i="90"/>
  <c r="AD167" i="90"/>
  <c r="AC167" i="90"/>
  <c r="Z167" i="90"/>
  <c r="Y167" i="90"/>
  <c r="X167" i="90"/>
  <c r="W167" i="90"/>
  <c r="V167" i="90"/>
  <c r="B167" i="90"/>
  <c r="AB167" i="90" s="1"/>
  <c r="AG166" i="90"/>
  <c r="AE166" i="90"/>
  <c r="AD166" i="90"/>
  <c r="AC166" i="90"/>
  <c r="AB166" i="90"/>
  <c r="Z166" i="90"/>
  <c r="Y166" i="90"/>
  <c r="X166" i="90"/>
  <c r="W166" i="90"/>
  <c r="V166" i="90"/>
  <c r="B166" i="90"/>
  <c r="AF166" i="90" s="1"/>
  <c r="AB165" i="90"/>
  <c r="Z165" i="90"/>
  <c r="Y165" i="90"/>
  <c r="X165" i="90"/>
  <c r="W165" i="90"/>
  <c r="V165" i="90"/>
  <c r="B165" i="90"/>
  <c r="Z164" i="90"/>
  <c r="Y164" i="90"/>
  <c r="X164" i="90"/>
  <c r="W164" i="90"/>
  <c r="V164" i="90"/>
  <c r="B164" i="90"/>
  <c r="AC164" i="90" s="1"/>
  <c r="Y163" i="90"/>
  <c r="X163" i="90"/>
  <c r="W163" i="90"/>
  <c r="V163" i="90"/>
  <c r="Z163" i="90" s="1"/>
  <c r="B163" i="90"/>
  <c r="AC163" i="90" s="1"/>
  <c r="Y162" i="90"/>
  <c r="X162" i="90"/>
  <c r="W162" i="90"/>
  <c r="V162" i="90"/>
  <c r="Z162" i="90" s="1"/>
  <c r="B162" i="90"/>
  <c r="AF162" i="90" s="1"/>
  <c r="Y161" i="90"/>
  <c r="X161" i="90"/>
  <c r="W161" i="90"/>
  <c r="V161" i="90"/>
  <c r="Z161" i="90" s="1"/>
  <c r="B161" i="90"/>
  <c r="Y160" i="90"/>
  <c r="X160" i="90"/>
  <c r="W160" i="90"/>
  <c r="V160" i="90"/>
  <c r="Z160" i="90" s="1"/>
  <c r="B160" i="90"/>
  <c r="AE160" i="90" s="1"/>
  <c r="Y159" i="90"/>
  <c r="X159" i="90"/>
  <c r="W159" i="90"/>
  <c r="V159" i="90"/>
  <c r="B159" i="90"/>
  <c r="AF159" i="90" s="1"/>
  <c r="Y158" i="90"/>
  <c r="X158" i="90"/>
  <c r="W158" i="90"/>
  <c r="V158" i="90"/>
  <c r="B158" i="90"/>
  <c r="AF158" i="90" s="1"/>
  <c r="Y157" i="90"/>
  <c r="X157" i="90"/>
  <c r="W157" i="90"/>
  <c r="V157" i="90"/>
  <c r="B157" i="90"/>
  <c r="AD157" i="90" s="1"/>
  <c r="Y156" i="90"/>
  <c r="X156" i="90"/>
  <c r="W156" i="90"/>
  <c r="V156" i="90"/>
  <c r="B156" i="90"/>
  <c r="AE156" i="90" s="1"/>
  <c r="Y155" i="90"/>
  <c r="X155" i="90"/>
  <c r="W155" i="90"/>
  <c r="V155" i="90"/>
  <c r="B155" i="90"/>
  <c r="AC155" i="90" s="1"/>
  <c r="Y154" i="90"/>
  <c r="X154" i="90"/>
  <c r="W154" i="90"/>
  <c r="V154" i="90"/>
  <c r="B154" i="90"/>
  <c r="Y153" i="90"/>
  <c r="X153" i="90"/>
  <c r="W153" i="90"/>
  <c r="V153" i="90"/>
  <c r="B153" i="90"/>
  <c r="Y152" i="90"/>
  <c r="X152" i="90"/>
  <c r="W152" i="90"/>
  <c r="V152" i="90"/>
  <c r="B152" i="90"/>
  <c r="AE152" i="90" s="1"/>
  <c r="Y151" i="90"/>
  <c r="X151" i="90"/>
  <c r="W151" i="90"/>
  <c r="V151" i="90"/>
  <c r="B151" i="90"/>
  <c r="AB151" i="90" s="1"/>
  <c r="Y150" i="90"/>
  <c r="X150" i="90"/>
  <c r="W150" i="90"/>
  <c r="V150" i="90"/>
  <c r="Z150" i="90" s="1"/>
  <c r="B150" i="90"/>
  <c r="AB150" i="90" s="1"/>
  <c r="Y149" i="90"/>
  <c r="X149" i="90"/>
  <c r="W149" i="90"/>
  <c r="V149" i="90"/>
  <c r="B149" i="90"/>
  <c r="Y148" i="90"/>
  <c r="X148" i="90"/>
  <c r="W148" i="90"/>
  <c r="V148" i="90"/>
  <c r="B148" i="90"/>
  <c r="AC148" i="90" s="1"/>
  <c r="Y147" i="90"/>
  <c r="X147" i="90"/>
  <c r="W147" i="90"/>
  <c r="V147" i="90"/>
  <c r="B147" i="90"/>
  <c r="Y146" i="90"/>
  <c r="X146" i="90"/>
  <c r="W146" i="90"/>
  <c r="V146" i="90"/>
  <c r="B146" i="90"/>
  <c r="Y145" i="90"/>
  <c r="X145" i="90"/>
  <c r="W145" i="90"/>
  <c r="V145" i="90"/>
  <c r="B145" i="90"/>
  <c r="AE145" i="90" s="1"/>
  <c r="Y144" i="90"/>
  <c r="X144" i="90"/>
  <c r="W144" i="90"/>
  <c r="V144" i="90"/>
  <c r="B144" i="90"/>
  <c r="AB144" i="90" s="1"/>
  <c r="Y143" i="90"/>
  <c r="X143" i="90"/>
  <c r="W143" i="90"/>
  <c r="V143" i="90"/>
  <c r="B143" i="90"/>
  <c r="AC143" i="90" s="1"/>
  <c r="Y142" i="90"/>
  <c r="X142" i="90"/>
  <c r="W142" i="90"/>
  <c r="V142" i="90"/>
  <c r="B142" i="90"/>
  <c r="AF142" i="90" s="1"/>
  <c r="Y141" i="90"/>
  <c r="X141" i="90"/>
  <c r="W141" i="90"/>
  <c r="V141" i="90"/>
  <c r="B141" i="90"/>
  <c r="AB141" i="90" s="1"/>
  <c r="Y140" i="90"/>
  <c r="X140" i="90"/>
  <c r="W140" i="90"/>
  <c r="V140" i="90"/>
  <c r="B140" i="90"/>
  <c r="AE140" i="90" s="1"/>
  <c r="Y139" i="90"/>
  <c r="X139" i="90"/>
  <c r="W139" i="90"/>
  <c r="V139" i="90"/>
  <c r="B139" i="90"/>
  <c r="AD139" i="90" s="1"/>
  <c r="Y138" i="90"/>
  <c r="X138" i="90"/>
  <c r="W138" i="90"/>
  <c r="V138" i="90"/>
  <c r="B138" i="90"/>
  <c r="AD138" i="90" s="1"/>
  <c r="Y137" i="90"/>
  <c r="X137" i="90"/>
  <c r="W137" i="90"/>
  <c r="V137" i="90"/>
  <c r="B137" i="90"/>
  <c r="Y136" i="90"/>
  <c r="X136" i="90"/>
  <c r="W136" i="90"/>
  <c r="V136" i="90"/>
  <c r="B136" i="90"/>
  <c r="Y135" i="90"/>
  <c r="X135" i="90"/>
  <c r="W135" i="90"/>
  <c r="V135" i="90"/>
  <c r="B135" i="90"/>
  <c r="AB135" i="90" s="1"/>
  <c r="Y134" i="90"/>
  <c r="X134" i="90"/>
  <c r="W134" i="90"/>
  <c r="V134" i="90"/>
  <c r="B134" i="90"/>
  <c r="Y133" i="90"/>
  <c r="X133" i="90"/>
  <c r="W133" i="90"/>
  <c r="V133" i="90"/>
  <c r="B133" i="90"/>
  <c r="AF133" i="90" s="1"/>
  <c r="Y132" i="90"/>
  <c r="X132" i="90"/>
  <c r="W132" i="90"/>
  <c r="V132" i="90"/>
  <c r="B132" i="90"/>
  <c r="AE132" i="90" s="1"/>
  <c r="Y131" i="90"/>
  <c r="X131" i="90"/>
  <c r="W131" i="90"/>
  <c r="V131" i="90"/>
  <c r="B131" i="90"/>
  <c r="AD131" i="90" s="1"/>
  <c r="Y130" i="90"/>
  <c r="X130" i="90"/>
  <c r="W130" i="90"/>
  <c r="V130" i="90"/>
  <c r="B130" i="90"/>
  <c r="Y129" i="90"/>
  <c r="X129" i="90"/>
  <c r="W129" i="90"/>
  <c r="V129" i="90"/>
  <c r="B129" i="90"/>
  <c r="Y128" i="90"/>
  <c r="X128" i="90"/>
  <c r="W128" i="90"/>
  <c r="V128" i="90"/>
  <c r="B128" i="90"/>
  <c r="AD128" i="90" s="1"/>
  <c r="Y127" i="90"/>
  <c r="X127" i="90"/>
  <c r="W127" i="90"/>
  <c r="V127" i="90"/>
  <c r="B127" i="90"/>
  <c r="AE127" i="90" s="1"/>
  <c r="Y126" i="90"/>
  <c r="X126" i="90"/>
  <c r="W126" i="90"/>
  <c r="V126" i="90"/>
  <c r="B126" i="90"/>
  <c r="AF126" i="90" s="1"/>
  <c r="Y125" i="90"/>
  <c r="X125" i="90"/>
  <c r="W125" i="90"/>
  <c r="V125" i="90"/>
  <c r="B125" i="90"/>
  <c r="AF125" i="90" s="1"/>
  <c r="Y124" i="90"/>
  <c r="X124" i="90"/>
  <c r="W124" i="90"/>
  <c r="V124" i="90"/>
  <c r="B124" i="90"/>
  <c r="AE124" i="90" s="1"/>
  <c r="Y123" i="90"/>
  <c r="X123" i="90"/>
  <c r="W123" i="90"/>
  <c r="V123" i="90"/>
  <c r="B123" i="90"/>
  <c r="AE123" i="90" s="1"/>
  <c r="Y122" i="90"/>
  <c r="X122" i="90"/>
  <c r="W122" i="90"/>
  <c r="V122" i="90"/>
  <c r="B122" i="90"/>
  <c r="AF122" i="90" s="1"/>
  <c r="Y121" i="90"/>
  <c r="X121" i="90"/>
  <c r="W121" i="90"/>
  <c r="V121" i="90"/>
  <c r="B121" i="90"/>
  <c r="Y120" i="90"/>
  <c r="X120" i="90"/>
  <c r="W120" i="90"/>
  <c r="V120" i="90"/>
  <c r="B120" i="90"/>
  <c r="AC120" i="90" s="1"/>
  <c r="Y119" i="90"/>
  <c r="X119" i="90"/>
  <c r="W119" i="90"/>
  <c r="V119" i="90"/>
  <c r="B119" i="90"/>
  <c r="Y118" i="90"/>
  <c r="X118" i="90"/>
  <c r="W118" i="90"/>
  <c r="V118" i="90"/>
  <c r="Z118" i="90" s="1"/>
  <c r="B118" i="90"/>
  <c r="Y117" i="90"/>
  <c r="X117" i="90"/>
  <c r="W117" i="90"/>
  <c r="V117" i="90"/>
  <c r="B117" i="90"/>
  <c r="Y116" i="90"/>
  <c r="X116" i="90"/>
  <c r="W116" i="90"/>
  <c r="V116" i="90"/>
  <c r="B116" i="90"/>
  <c r="Y115" i="90"/>
  <c r="X115" i="90"/>
  <c r="W115" i="90"/>
  <c r="V115" i="90"/>
  <c r="B115" i="90"/>
  <c r="AC115" i="90" s="1"/>
  <c r="Y114" i="90"/>
  <c r="X114" i="90"/>
  <c r="W114" i="90"/>
  <c r="V114" i="90"/>
  <c r="B114" i="90"/>
  <c r="Y113" i="90"/>
  <c r="X113" i="90"/>
  <c r="W113" i="90"/>
  <c r="V113" i="90"/>
  <c r="B113" i="90"/>
  <c r="AF113" i="90" s="1"/>
  <c r="Y112" i="90"/>
  <c r="X112" i="90"/>
  <c r="W112" i="90"/>
  <c r="V112" i="90"/>
  <c r="B112" i="90"/>
  <c r="AD112" i="90" s="1"/>
  <c r="Y111" i="90"/>
  <c r="X111" i="90"/>
  <c r="W111" i="90"/>
  <c r="V111" i="90"/>
  <c r="B111" i="90"/>
  <c r="Y110" i="90"/>
  <c r="X110" i="90"/>
  <c r="W110" i="90"/>
  <c r="V110" i="90"/>
  <c r="B110" i="90"/>
  <c r="Y109" i="90"/>
  <c r="X109" i="90"/>
  <c r="W109" i="90"/>
  <c r="V109" i="90"/>
  <c r="B109" i="90"/>
  <c r="Y108" i="90"/>
  <c r="X108" i="90"/>
  <c r="W108" i="90"/>
  <c r="V108" i="90"/>
  <c r="B108" i="90"/>
  <c r="AE108" i="90" s="1"/>
  <c r="Y107" i="90"/>
  <c r="X107" i="90"/>
  <c r="W107" i="90"/>
  <c r="V107" i="90"/>
  <c r="B107" i="90"/>
  <c r="Y106" i="90"/>
  <c r="X106" i="90"/>
  <c r="W106" i="90"/>
  <c r="V106" i="90"/>
  <c r="B106" i="90"/>
  <c r="AC106" i="90" s="1"/>
  <c r="Y105" i="90"/>
  <c r="X105" i="90"/>
  <c r="W105" i="90"/>
  <c r="V105" i="90"/>
  <c r="B105" i="90"/>
  <c r="AD105" i="90" s="1"/>
  <c r="Y104" i="90"/>
  <c r="X104" i="90"/>
  <c r="W104" i="90"/>
  <c r="V104" i="90"/>
  <c r="B104" i="90"/>
  <c r="AF104" i="90" s="1"/>
  <c r="Y103" i="90"/>
  <c r="X103" i="90"/>
  <c r="W103" i="90"/>
  <c r="V103" i="90"/>
  <c r="B103" i="90"/>
  <c r="AB103" i="90" s="1"/>
  <c r="Y102" i="90"/>
  <c r="X102" i="90"/>
  <c r="W102" i="90"/>
  <c r="V102" i="90"/>
  <c r="B102" i="90"/>
  <c r="AB102" i="90" s="1"/>
  <c r="Y101" i="90"/>
  <c r="X101" i="90"/>
  <c r="W101" i="90"/>
  <c r="V101" i="90"/>
  <c r="B101" i="90"/>
  <c r="AF101" i="90" s="1"/>
  <c r="Y100" i="90"/>
  <c r="X100" i="90"/>
  <c r="W100" i="90"/>
  <c r="V100" i="90"/>
  <c r="B100" i="90"/>
  <c r="AE100" i="90" s="1"/>
  <c r="Y99" i="90"/>
  <c r="X99" i="90"/>
  <c r="W99" i="90"/>
  <c r="V99" i="90"/>
  <c r="B99" i="90"/>
  <c r="Y98" i="90"/>
  <c r="X98" i="90"/>
  <c r="W98" i="90"/>
  <c r="V98" i="90"/>
  <c r="B98" i="90"/>
  <c r="AF98" i="90" s="1"/>
  <c r="Y97" i="90"/>
  <c r="X97" i="90"/>
  <c r="W97" i="90"/>
  <c r="V97" i="90"/>
  <c r="B97" i="90"/>
  <c r="Y96" i="90"/>
  <c r="X96" i="90"/>
  <c r="W96" i="90"/>
  <c r="V96" i="90"/>
  <c r="B96" i="90"/>
  <c r="Y95" i="90"/>
  <c r="X95" i="90"/>
  <c r="W95" i="90"/>
  <c r="V95" i="90"/>
  <c r="B95" i="90"/>
  <c r="AE95" i="90" s="1"/>
  <c r="Y94" i="90"/>
  <c r="X94" i="90"/>
  <c r="W94" i="90"/>
  <c r="V94" i="90"/>
  <c r="B94" i="90"/>
  <c r="AD94" i="90" s="1"/>
  <c r="Y93" i="90"/>
  <c r="X93" i="90"/>
  <c r="W93" i="90"/>
  <c r="V93" i="90"/>
  <c r="B93" i="90"/>
  <c r="AB93" i="90" s="1"/>
  <c r="Y92" i="90"/>
  <c r="X92" i="90"/>
  <c r="W92" i="90"/>
  <c r="V92" i="90"/>
  <c r="B92" i="90"/>
  <c r="AE92" i="90" s="1"/>
  <c r="Y91" i="90"/>
  <c r="X91" i="90"/>
  <c r="W91" i="90"/>
  <c r="V91" i="90"/>
  <c r="B91" i="90"/>
  <c r="AE91" i="90" s="1"/>
  <c r="Y90" i="90"/>
  <c r="X90" i="90"/>
  <c r="W90" i="90"/>
  <c r="V90" i="90"/>
  <c r="B90" i="90"/>
  <c r="AE90" i="90" s="1"/>
  <c r="Y89" i="90"/>
  <c r="X89" i="90"/>
  <c r="W89" i="90"/>
  <c r="V89" i="90"/>
  <c r="B89" i="90"/>
  <c r="AZ88" i="90"/>
  <c r="AT88" i="90"/>
  <c r="Y88" i="90"/>
  <c r="X88" i="90"/>
  <c r="W88" i="90"/>
  <c r="V88" i="90"/>
  <c r="B88" i="90"/>
  <c r="AE88" i="90" s="1"/>
  <c r="AZ87" i="90"/>
  <c r="AT87" i="90"/>
  <c r="Y87" i="90"/>
  <c r="X87" i="90"/>
  <c r="W87" i="90"/>
  <c r="V87" i="90"/>
  <c r="B87" i="90"/>
  <c r="AD87" i="90" s="1"/>
  <c r="AZ86" i="90"/>
  <c r="AT86" i="90"/>
  <c r="Y86" i="90"/>
  <c r="X86" i="90"/>
  <c r="W86" i="90"/>
  <c r="V86" i="90"/>
  <c r="B86" i="90"/>
  <c r="AZ85" i="90"/>
  <c r="AT85" i="90"/>
  <c r="Y85" i="90"/>
  <c r="X85" i="90"/>
  <c r="W85" i="90"/>
  <c r="V85" i="90"/>
  <c r="B85" i="90"/>
  <c r="AB85" i="90" s="1"/>
  <c r="AZ84" i="90"/>
  <c r="AT84" i="90"/>
  <c r="Y84" i="90"/>
  <c r="X84" i="90"/>
  <c r="W84" i="90"/>
  <c r="V84" i="90"/>
  <c r="B84" i="90"/>
  <c r="AE84" i="90" s="1"/>
  <c r="AZ83" i="90"/>
  <c r="AT83" i="90"/>
  <c r="Y83" i="90"/>
  <c r="X83" i="90"/>
  <c r="W83" i="90"/>
  <c r="V83" i="90"/>
  <c r="B83" i="90"/>
  <c r="AB83" i="90" s="1"/>
  <c r="AZ82" i="90"/>
  <c r="AT82" i="90"/>
  <c r="Y82" i="90"/>
  <c r="X82" i="90"/>
  <c r="W82" i="90"/>
  <c r="V82" i="90"/>
  <c r="B82" i="90"/>
  <c r="AC82" i="90" s="1"/>
  <c r="AZ81" i="90"/>
  <c r="AT81" i="90"/>
  <c r="Y81" i="90"/>
  <c r="X81" i="90"/>
  <c r="W81" i="90"/>
  <c r="V81" i="90"/>
  <c r="B81" i="90"/>
  <c r="AF81" i="90" s="1"/>
  <c r="AZ80" i="90"/>
  <c r="AT80" i="90"/>
  <c r="Y80" i="90"/>
  <c r="X80" i="90"/>
  <c r="W80" i="90"/>
  <c r="V80" i="90"/>
  <c r="B80" i="90"/>
  <c r="AF80" i="90" s="1"/>
  <c r="AZ79" i="90"/>
  <c r="AT79" i="90"/>
  <c r="Y79" i="90"/>
  <c r="X79" i="90"/>
  <c r="W79" i="90"/>
  <c r="V79" i="90"/>
  <c r="B79" i="90"/>
  <c r="AF79" i="90" s="1"/>
  <c r="AZ78" i="90"/>
  <c r="AT78" i="90"/>
  <c r="Y78" i="90"/>
  <c r="X78" i="90"/>
  <c r="W78" i="90"/>
  <c r="V78" i="90"/>
  <c r="B78" i="90"/>
  <c r="AY78" i="90" s="1"/>
  <c r="AZ77" i="90"/>
  <c r="AT77" i="90"/>
  <c r="Y77" i="90"/>
  <c r="X77" i="90"/>
  <c r="W77" i="90"/>
  <c r="V77" i="90"/>
  <c r="B77" i="90"/>
  <c r="AZ76" i="90"/>
  <c r="AT76" i="90"/>
  <c r="Y76" i="90"/>
  <c r="X76" i="90"/>
  <c r="W76" i="90"/>
  <c r="V76" i="90"/>
  <c r="B76" i="90"/>
  <c r="AD76" i="90" s="1"/>
  <c r="AZ75" i="90"/>
  <c r="AT75" i="90"/>
  <c r="Y75" i="90"/>
  <c r="X75" i="90"/>
  <c r="W75" i="90"/>
  <c r="V75" i="90"/>
  <c r="B75" i="90"/>
  <c r="AZ74" i="90"/>
  <c r="AT74" i="90"/>
  <c r="Y74" i="90"/>
  <c r="X74" i="90"/>
  <c r="W74" i="90"/>
  <c r="V74" i="90"/>
  <c r="B74" i="90"/>
  <c r="AY74" i="90" s="1"/>
  <c r="AZ73" i="90"/>
  <c r="AT73" i="90"/>
  <c r="Y73" i="90"/>
  <c r="X73" i="90"/>
  <c r="W73" i="90"/>
  <c r="V73" i="90"/>
  <c r="B73" i="90"/>
  <c r="AC73" i="90" s="1"/>
  <c r="AZ72" i="90"/>
  <c r="AT72" i="90"/>
  <c r="Y72" i="90"/>
  <c r="X72" i="90"/>
  <c r="W72" i="90"/>
  <c r="V72" i="90"/>
  <c r="B72" i="90"/>
  <c r="AB72" i="90" s="1"/>
  <c r="AZ71" i="90"/>
  <c r="AT71" i="90"/>
  <c r="Y71" i="90"/>
  <c r="X71" i="90"/>
  <c r="W71" i="90"/>
  <c r="V71" i="90"/>
  <c r="B71" i="90"/>
  <c r="AY71" i="90" s="1"/>
  <c r="AZ70" i="90"/>
  <c r="AT70" i="90"/>
  <c r="Y70" i="90"/>
  <c r="X70" i="90"/>
  <c r="W70" i="90"/>
  <c r="V70" i="90"/>
  <c r="B70" i="90"/>
  <c r="AE70" i="90" s="1"/>
  <c r="AZ69" i="90"/>
  <c r="AT69" i="90"/>
  <c r="Y69" i="90"/>
  <c r="X69" i="90"/>
  <c r="W69" i="90"/>
  <c r="V69" i="90"/>
  <c r="B69" i="90"/>
  <c r="AB69" i="90" s="1"/>
  <c r="AZ68" i="90"/>
  <c r="AT68" i="90"/>
  <c r="Y68" i="90"/>
  <c r="X68" i="90"/>
  <c r="W68" i="90"/>
  <c r="V68" i="90"/>
  <c r="B68" i="90"/>
  <c r="AZ67" i="90"/>
  <c r="AT67" i="90"/>
  <c r="Y67" i="90"/>
  <c r="X67" i="90"/>
  <c r="W67" i="90"/>
  <c r="V67" i="90"/>
  <c r="B67" i="90"/>
  <c r="AY67" i="90" s="1"/>
  <c r="AZ66" i="90"/>
  <c r="AT66" i="90"/>
  <c r="Y66" i="90"/>
  <c r="X66" i="90"/>
  <c r="W66" i="90"/>
  <c r="V66" i="90"/>
  <c r="B66" i="90"/>
  <c r="AE66" i="90" s="1"/>
  <c r="AZ65" i="90"/>
  <c r="AT65" i="90"/>
  <c r="Y65" i="90"/>
  <c r="X65" i="90"/>
  <c r="W65" i="90"/>
  <c r="V65" i="90"/>
  <c r="B65" i="90"/>
  <c r="AZ64" i="90"/>
  <c r="AT64" i="90"/>
  <c r="Y64" i="90"/>
  <c r="X64" i="90"/>
  <c r="W64" i="90"/>
  <c r="V64" i="90"/>
  <c r="B64" i="90"/>
  <c r="AY64" i="90" s="1"/>
  <c r="AZ63" i="90"/>
  <c r="AT63" i="90"/>
  <c r="Y63" i="90"/>
  <c r="X63" i="90"/>
  <c r="W63" i="90"/>
  <c r="V63" i="90"/>
  <c r="B63" i="90"/>
  <c r="AZ62" i="90"/>
  <c r="AT62" i="90"/>
  <c r="Y62" i="90"/>
  <c r="X62" i="90"/>
  <c r="W62" i="90"/>
  <c r="V62" i="90"/>
  <c r="B62" i="90"/>
  <c r="AZ61" i="90"/>
  <c r="AT61" i="90"/>
  <c r="Y61" i="90"/>
  <c r="X61" i="90"/>
  <c r="W61" i="90"/>
  <c r="V61" i="90"/>
  <c r="B61" i="90"/>
  <c r="AC61" i="90" s="1"/>
  <c r="AZ60" i="90"/>
  <c r="AT60" i="90"/>
  <c r="Y60" i="90"/>
  <c r="X60" i="90"/>
  <c r="W60" i="90"/>
  <c r="V60" i="90"/>
  <c r="B60" i="90"/>
  <c r="AE60" i="90" s="1"/>
  <c r="AZ59" i="90"/>
  <c r="AT59" i="90"/>
  <c r="Y59" i="90"/>
  <c r="X59" i="90"/>
  <c r="W59" i="90"/>
  <c r="V59" i="90"/>
  <c r="B59" i="90"/>
  <c r="AE59" i="90" s="1"/>
  <c r="AZ58" i="90"/>
  <c r="AT58" i="90"/>
  <c r="Y58" i="90"/>
  <c r="X58" i="90"/>
  <c r="W58" i="90"/>
  <c r="V58" i="90"/>
  <c r="B58" i="90"/>
  <c r="AE58" i="90" s="1"/>
  <c r="AZ57" i="90"/>
  <c r="AT57" i="90"/>
  <c r="Y57" i="90"/>
  <c r="X57" i="90"/>
  <c r="W57" i="90"/>
  <c r="V57" i="90"/>
  <c r="B57" i="90"/>
  <c r="AY57" i="90" s="1"/>
  <c r="AZ56" i="90"/>
  <c r="AT56" i="90"/>
  <c r="Y56" i="90"/>
  <c r="X56" i="90"/>
  <c r="W56" i="90"/>
  <c r="V56" i="90"/>
  <c r="B56" i="90"/>
  <c r="AZ55" i="90"/>
  <c r="AT55" i="90"/>
  <c r="Y55" i="90"/>
  <c r="X55" i="90"/>
  <c r="W55" i="90"/>
  <c r="V55" i="90"/>
  <c r="B55" i="90"/>
  <c r="AZ54" i="90"/>
  <c r="AT54" i="90"/>
  <c r="Y54" i="90"/>
  <c r="X54" i="90"/>
  <c r="W54" i="90"/>
  <c r="V54" i="90"/>
  <c r="B54" i="90"/>
  <c r="AY54" i="90" s="1"/>
  <c r="AZ53" i="90"/>
  <c r="AT53" i="90"/>
  <c r="Y53" i="90"/>
  <c r="X53" i="90"/>
  <c r="W53" i="90"/>
  <c r="V53" i="90"/>
  <c r="B53" i="90"/>
  <c r="AF53" i="90" s="1"/>
  <c r="AZ52" i="90"/>
  <c r="AT52" i="90"/>
  <c r="Y52" i="90"/>
  <c r="X52" i="90"/>
  <c r="W52" i="90"/>
  <c r="V52" i="90"/>
  <c r="B52" i="90"/>
  <c r="AE52" i="90" s="1"/>
  <c r="AZ51" i="90"/>
  <c r="AT51" i="90"/>
  <c r="Y51" i="90"/>
  <c r="X51" i="90"/>
  <c r="W51" i="90"/>
  <c r="V51" i="90"/>
  <c r="B51" i="90"/>
  <c r="AY51" i="90" s="1"/>
  <c r="AZ50" i="90"/>
  <c r="AT50" i="90"/>
  <c r="Y50" i="90"/>
  <c r="X50" i="90"/>
  <c r="W50" i="90"/>
  <c r="V50" i="90"/>
  <c r="B50" i="90"/>
  <c r="AZ49" i="90"/>
  <c r="AT49" i="90"/>
  <c r="Y49" i="90"/>
  <c r="X49" i="90"/>
  <c r="W49" i="90"/>
  <c r="V49" i="90"/>
  <c r="B49" i="90"/>
  <c r="AZ48" i="90"/>
  <c r="AT48" i="90"/>
  <c r="Y48" i="90"/>
  <c r="X48" i="90"/>
  <c r="W48" i="90"/>
  <c r="V48" i="90"/>
  <c r="B48" i="90"/>
  <c r="AY48" i="90" s="1"/>
  <c r="AZ47" i="90"/>
  <c r="AT47" i="90"/>
  <c r="Y47" i="90"/>
  <c r="X47" i="90"/>
  <c r="W47" i="90"/>
  <c r="V47" i="90"/>
  <c r="B47" i="90"/>
  <c r="AB47" i="90" s="1"/>
  <c r="AZ46" i="90"/>
  <c r="AT46" i="90"/>
  <c r="Y46" i="90"/>
  <c r="X46" i="90"/>
  <c r="W46" i="90"/>
  <c r="V46" i="90"/>
  <c r="B46" i="90"/>
  <c r="AZ45" i="90"/>
  <c r="AT45" i="90"/>
  <c r="Y45" i="90"/>
  <c r="X45" i="90"/>
  <c r="W45" i="90"/>
  <c r="V45" i="90"/>
  <c r="B45" i="90"/>
  <c r="AC45" i="90" s="1"/>
  <c r="AZ44" i="90"/>
  <c r="AT44" i="90"/>
  <c r="Y44" i="90"/>
  <c r="X44" i="90"/>
  <c r="W44" i="90"/>
  <c r="V44" i="90"/>
  <c r="B44" i="90"/>
  <c r="AC44" i="90" s="1"/>
  <c r="AZ43" i="90"/>
  <c r="AT43" i="90"/>
  <c r="Y43" i="90"/>
  <c r="X43" i="90"/>
  <c r="W43" i="90"/>
  <c r="V43" i="90"/>
  <c r="B43" i="90"/>
  <c r="AZ42" i="90"/>
  <c r="AT42" i="90"/>
  <c r="Y42" i="90"/>
  <c r="X42" i="90"/>
  <c r="W42" i="90"/>
  <c r="V42" i="90"/>
  <c r="B42" i="90"/>
  <c r="AE42" i="90" s="1"/>
  <c r="AZ41" i="90"/>
  <c r="AT41" i="90"/>
  <c r="Y41" i="90"/>
  <c r="X41" i="90"/>
  <c r="W41" i="90"/>
  <c r="V41" i="90"/>
  <c r="B41" i="90"/>
  <c r="AY41" i="90" s="1"/>
  <c r="AZ40" i="90"/>
  <c r="AT40" i="90"/>
  <c r="Y40" i="90"/>
  <c r="X40" i="90"/>
  <c r="W40" i="90"/>
  <c r="V40" i="90"/>
  <c r="B40" i="90"/>
  <c r="AY40" i="90" s="1"/>
  <c r="AZ39" i="90"/>
  <c r="AT39" i="90"/>
  <c r="Y39" i="90"/>
  <c r="X39" i="90"/>
  <c r="W39" i="90"/>
  <c r="V39" i="90"/>
  <c r="B39" i="90"/>
  <c r="AF39" i="90" s="1"/>
  <c r="AZ38" i="90"/>
  <c r="AT38" i="90"/>
  <c r="Y38" i="90"/>
  <c r="X38" i="90"/>
  <c r="W38" i="90"/>
  <c r="V38" i="90"/>
  <c r="B38" i="90"/>
  <c r="AZ37" i="90"/>
  <c r="AT37" i="90"/>
  <c r="Y37" i="90"/>
  <c r="X37" i="90"/>
  <c r="W37" i="90"/>
  <c r="V37" i="90"/>
  <c r="B37" i="90"/>
  <c r="AY37" i="90" s="1"/>
  <c r="AZ36" i="90"/>
  <c r="AT36" i="90"/>
  <c r="Y36" i="90"/>
  <c r="X36" i="90"/>
  <c r="W36" i="90"/>
  <c r="V36" i="90"/>
  <c r="B36" i="90"/>
  <c r="AE36" i="90" s="1"/>
  <c r="AZ35" i="90"/>
  <c r="AT35" i="90"/>
  <c r="Y35" i="90"/>
  <c r="X35" i="90"/>
  <c r="W35" i="90"/>
  <c r="V35" i="90"/>
  <c r="B35" i="90"/>
  <c r="AY35" i="90" s="1"/>
  <c r="AZ34" i="90"/>
  <c r="AT34" i="90"/>
  <c r="Y34" i="90"/>
  <c r="X34" i="90"/>
  <c r="W34" i="90"/>
  <c r="V34" i="90"/>
  <c r="B34" i="90"/>
  <c r="AB34" i="90" s="1"/>
  <c r="AZ33" i="90"/>
  <c r="AT33" i="90"/>
  <c r="Y33" i="90"/>
  <c r="X33" i="90"/>
  <c r="W33" i="90"/>
  <c r="V33" i="90"/>
  <c r="B33" i="90"/>
  <c r="AY33" i="90" s="1"/>
  <c r="AZ32" i="90"/>
  <c r="AT32" i="90"/>
  <c r="Y32" i="90"/>
  <c r="X32" i="90"/>
  <c r="W32" i="90"/>
  <c r="V32" i="90"/>
  <c r="B32" i="90"/>
  <c r="AF32" i="90" s="1"/>
  <c r="AZ31" i="90"/>
  <c r="AT31" i="90"/>
  <c r="Y31" i="90"/>
  <c r="X31" i="90"/>
  <c r="W31" i="90"/>
  <c r="V31" i="90"/>
  <c r="B31" i="90"/>
  <c r="AD31" i="90" s="1"/>
  <c r="AZ30" i="90"/>
  <c r="AT30" i="90"/>
  <c r="Y30" i="90"/>
  <c r="X30" i="90"/>
  <c r="W30" i="90"/>
  <c r="V30" i="90"/>
  <c r="B30" i="90"/>
  <c r="AC30" i="90" s="1"/>
  <c r="AZ29" i="90"/>
  <c r="AT29" i="90"/>
  <c r="Y29" i="90"/>
  <c r="X29" i="90"/>
  <c r="W29" i="90"/>
  <c r="V29" i="90"/>
  <c r="B29" i="90"/>
  <c r="AC29" i="90" s="1"/>
  <c r="AZ28" i="90"/>
  <c r="AT28" i="90"/>
  <c r="Y28" i="90"/>
  <c r="X28" i="90"/>
  <c r="W28" i="90"/>
  <c r="V28" i="90"/>
  <c r="B28" i="90"/>
  <c r="AZ27" i="90"/>
  <c r="AT27" i="90"/>
  <c r="Y27" i="90"/>
  <c r="X27" i="90"/>
  <c r="W27" i="90"/>
  <c r="V27" i="90"/>
  <c r="B27" i="90"/>
  <c r="AE27" i="90" s="1"/>
  <c r="AZ26" i="90"/>
  <c r="AT26" i="90"/>
  <c r="Y26" i="90"/>
  <c r="X26" i="90"/>
  <c r="W26" i="90"/>
  <c r="V26" i="90"/>
  <c r="B26" i="90"/>
  <c r="AE26" i="90" s="1"/>
  <c r="AZ25" i="90"/>
  <c r="AT25" i="90"/>
  <c r="Y25" i="90"/>
  <c r="X25" i="90"/>
  <c r="W25" i="90"/>
  <c r="V25" i="90"/>
  <c r="B25" i="90"/>
  <c r="AE25" i="90" s="1"/>
  <c r="AZ24" i="90"/>
  <c r="AT24" i="90"/>
  <c r="Y24" i="90"/>
  <c r="X24" i="90"/>
  <c r="W24" i="90"/>
  <c r="V24" i="90"/>
  <c r="B24" i="90"/>
  <c r="AY24" i="90" s="1"/>
  <c r="AZ23" i="90"/>
  <c r="AT23" i="90"/>
  <c r="Y23" i="90"/>
  <c r="X23" i="90"/>
  <c r="W23" i="90"/>
  <c r="V23" i="90"/>
  <c r="B23" i="90"/>
  <c r="AF23" i="90" s="1"/>
  <c r="AZ22" i="90"/>
  <c r="AT22" i="90"/>
  <c r="Y22" i="90"/>
  <c r="X22" i="90"/>
  <c r="W22" i="90"/>
  <c r="V22" i="90"/>
  <c r="B22" i="90"/>
  <c r="AZ21" i="90"/>
  <c r="AT21" i="90"/>
  <c r="Y21" i="90"/>
  <c r="X21" i="90"/>
  <c r="W21" i="90"/>
  <c r="V21" i="90"/>
  <c r="B21" i="90"/>
  <c r="AC21" i="90" s="1"/>
  <c r="AZ20" i="90"/>
  <c r="AT20" i="90"/>
  <c r="Y20" i="90"/>
  <c r="X20" i="90"/>
  <c r="W20" i="90"/>
  <c r="V20" i="90"/>
  <c r="B20" i="90"/>
  <c r="AE20" i="90" s="1"/>
  <c r="AZ19" i="90"/>
  <c r="AT19" i="90"/>
  <c r="Y19" i="90"/>
  <c r="X19" i="90"/>
  <c r="W19" i="90"/>
  <c r="V19" i="90"/>
  <c r="B19" i="90"/>
  <c r="AY19" i="90" s="1"/>
  <c r="AZ18" i="90"/>
  <c r="AT18" i="90"/>
  <c r="Y18" i="90"/>
  <c r="X18" i="90"/>
  <c r="W18" i="90"/>
  <c r="V18" i="90"/>
  <c r="B18" i="90"/>
  <c r="AD18" i="90" s="1"/>
  <c r="AZ17" i="90"/>
  <c r="AT17" i="90"/>
  <c r="AR17" i="90"/>
  <c r="AR18" i="90" s="1"/>
  <c r="AR19" i="90" s="1"/>
  <c r="AR20" i="90" s="1"/>
  <c r="AR21" i="90" s="1"/>
  <c r="AR22" i="90" s="1"/>
  <c r="AR23" i="90" s="1"/>
  <c r="AR24" i="90" s="1"/>
  <c r="AR25" i="90" s="1"/>
  <c r="AR26" i="90" s="1"/>
  <c r="AR27" i="90" s="1"/>
  <c r="AR28" i="90" s="1"/>
  <c r="AR29" i="90" s="1"/>
  <c r="AR30" i="90" s="1"/>
  <c r="AR31" i="90" s="1"/>
  <c r="AR32" i="90" s="1"/>
  <c r="AR33" i="90" s="1"/>
  <c r="AR34" i="90" s="1"/>
  <c r="AR35" i="90" s="1"/>
  <c r="AR36" i="90" s="1"/>
  <c r="AR37" i="90" s="1"/>
  <c r="AR38" i="90" s="1"/>
  <c r="AR39" i="90" s="1"/>
  <c r="AR40" i="90" s="1"/>
  <c r="AR41" i="90" s="1"/>
  <c r="AR42" i="90" s="1"/>
  <c r="AR43" i="90" s="1"/>
  <c r="AR44" i="90" s="1"/>
  <c r="AR45" i="90" s="1"/>
  <c r="AR46" i="90" s="1"/>
  <c r="AR47" i="90" s="1"/>
  <c r="AR48" i="90" s="1"/>
  <c r="AR49" i="90" s="1"/>
  <c r="AR50" i="90" s="1"/>
  <c r="AQ17" i="90"/>
  <c r="AQ18" i="90" s="1"/>
  <c r="Y17" i="90"/>
  <c r="X17" i="90"/>
  <c r="W17" i="90"/>
  <c r="V17" i="90"/>
  <c r="B17" i="90"/>
  <c r="AY17" i="90" s="1"/>
  <c r="AZ16" i="90"/>
  <c r="AT16" i="90"/>
  <c r="AR16" i="90"/>
  <c r="AQ16" i="90"/>
  <c r="Y16" i="90"/>
  <c r="X16" i="90"/>
  <c r="W16" i="90"/>
  <c r="V16" i="90"/>
  <c r="B16" i="90"/>
  <c r="AF16" i="90" s="1"/>
  <c r="AZ15" i="90"/>
  <c r="AT15" i="90"/>
  <c r="AR15" i="90"/>
  <c r="AQ15" i="90"/>
  <c r="Y15" i="90"/>
  <c r="X15" i="90"/>
  <c r="W15" i="90"/>
  <c r="V15" i="90"/>
  <c r="B15" i="90"/>
  <c r="AF15" i="90" s="1"/>
  <c r="AZ14" i="90"/>
  <c r="AT14" i="90"/>
  <c r="AQ14" i="90"/>
  <c r="B14" i="90"/>
  <c r="AE14" i="90" s="1"/>
  <c r="AS11" i="90"/>
  <c r="Z141" i="90" l="1"/>
  <c r="Z117" i="90"/>
  <c r="Z105" i="90"/>
  <c r="Z151" i="90"/>
  <c r="Z107" i="90"/>
  <c r="Z139" i="90"/>
  <c r="Z158" i="90"/>
  <c r="AG158" i="90" s="1"/>
  <c r="Z159" i="90"/>
  <c r="Z110" i="90"/>
  <c r="AG110" i="90" s="1"/>
  <c r="Z135" i="90"/>
  <c r="Z129" i="90"/>
  <c r="Z153" i="90"/>
  <c r="AG153" i="90" s="1"/>
  <c r="Z111" i="90"/>
  <c r="Z136" i="90"/>
  <c r="Z142" i="90"/>
  <c r="AG142" i="90" s="1"/>
  <c r="Z125" i="90"/>
  <c r="Z144" i="90"/>
  <c r="Z156" i="90"/>
  <c r="AG156" i="90" s="1"/>
  <c r="Z70" i="90"/>
  <c r="Z113" i="90"/>
  <c r="AG113" i="90" s="1"/>
  <c r="AD120" i="90"/>
  <c r="AE120" i="90"/>
  <c r="AD133" i="90"/>
  <c r="AB139" i="90"/>
  <c r="AF151" i="90"/>
  <c r="AC139" i="90"/>
  <c r="AG151" i="90"/>
  <c r="Z152" i="90"/>
  <c r="AG152" i="90" s="1"/>
  <c r="AB142" i="90"/>
  <c r="AE142" i="90"/>
  <c r="AF120" i="90"/>
  <c r="AB133" i="90"/>
  <c r="AB115" i="90"/>
  <c r="AC133" i="90"/>
  <c r="AD115" i="90"/>
  <c r="AE133" i="90"/>
  <c r="BG14" i="91"/>
  <c r="AU16" i="91"/>
  <c r="AW16" i="91" s="1"/>
  <c r="AS16" i="91"/>
  <c r="AQ17" i="91"/>
  <c r="Z147" i="90"/>
  <c r="Z143" i="90"/>
  <c r="Z148" i="90"/>
  <c r="AD110" i="90"/>
  <c r="AY82" i="90"/>
  <c r="AE110" i="90"/>
  <c r="AB152" i="90"/>
  <c r="AF110" i="90"/>
  <c r="Z134" i="90"/>
  <c r="AG134" i="90" s="1"/>
  <c r="AD143" i="90"/>
  <c r="AE143" i="90"/>
  <c r="AB158" i="90"/>
  <c r="AF143" i="90"/>
  <c r="Z149" i="90"/>
  <c r="AG149" i="90" s="1"/>
  <c r="AC158" i="90"/>
  <c r="AG143" i="90"/>
  <c r="AD158" i="90"/>
  <c r="AD163" i="90"/>
  <c r="AE158" i="90"/>
  <c r="AE93" i="90"/>
  <c r="AG118" i="90"/>
  <c r="Z140" i="90"/>
  <c r="AG140" i="90" s="1"/>
  <c r="Z154" i="90"/>
  <c r="AG154" i="90" s="1"/>
  <c r="AF93" i="90"/>
  <c r="AY79" i="90"/>
  <c r="AB140" i="90"/>
  <c r="AY88" i="90"/>
  <c r="AC140" i="90"/>
  <c r="Z145" i="90"/>
  <c r="AY20" i="90"/>
  <c r="AD140" i="90"/>
  <c r="AC150" i="90"/>
  <c r="Z155" i="90"/>
  <c r="Z71" i="90"/>
  <c r="Z101" i="90"/>
  <c r="AF140" i="90"/>
  <c r="AD150" i="90"/>
  <c r="Z133" i="90"/>
  <c r="AY16" i="90"/>
  <c r="Z89" i="90"/>
  <c r="AF124" i="90"/>
  <c r="AE150" i="90"/>
  <c r="AB145" i="90"/>
  <c r="AF150" i="90"/>
  <c r="AC145" i="90"/>
  <c r="Z108" i="90"/>
  <c r="AG108" i="90" s="1"/>
  <c r="AF145" i="90"/>
  <c r="Z120" i="90"/>
  <c r="AG120" i="90" s="1"/>
  <c r="AG145" i="90"/>
  <c r="Z137" i="90"/>
  <c r="AG137" i="90" s="1"/>
  <c r="Z40" i="90"/>
  <c r="AG40" i="90" s="1"/>
  <c r="Z146" i="90"/>
  <c r="AE137" i="90"/>
  <c r="Z126" i="90"/>
  <c r="AG126" i="90" s="1"/>
  <c r="AC151" i="90"/>
  <c r="AD93" i="90"/>
  <c r="AD151" i="90"/>
  <c r="Z91" i="90"/>
  <c r="Z115" i="90"/>
  <c r="Z138" i="90"/>
  <c r="AG138" i="90" s="1"/>
  <c r="AE151" i="90"/>
  <c r="Z157" i="90"/>
  <c r="AG157" i="90" s="1"/>
  <c r="AC128" i="90"/>
  <c r="AB155" i="90"/>
  <c r="AE128" i="90"/>
  <c r="AE163" i="90"/>
  <c r="Z123" i="90"/>
  <c r="AF163" i="90"/>
  <c r="Z95" i="90"/>
  <c r="AG95" i="90" s="1"/>
  <c r="Z124" i="90"/>
  <c r="AG124" i="90" s="1"/>
  <c r="AB138" i="90"/>
  <c r="AG163" i="90"/>
  <c r="Z26" i="90"/>
  <c r="Z31" i="90"/>
  <c r="Z49" i="90"/>
  <c r="AG49" i="90" s="1"/>
  <c r="AC138" i="90"/>
  <c r="AG159" i="90"/>
  <c r="Z130" i="90"/>
  <c r="AG130" i="90" s="1"/>
  <c r="AE138" i="90"/>
  <c r="AC152" i="90"/>
  <c r="AB156" i="90"/>
  <c r="Z63" i="90"/>
  <c r="AG63" i="90" s="1"/>
  <c r="Z114" i="90"/>
  <c r="AG114" i="90" s="1"/>
  <c r="AB124" i="90"/>
  <c r="AF138" i="90"/>
  <c r="AD152" i="90"/>
  <c r="AC156" i="90"/>
  <c r="AC149" i="90"/>
  <c r="AF152" i="90"/>
  <c r="AD156" i="90"/>
  <c r="Z43" i="90"/>
  <c r="AG43" i="90" s="1"/>
  <c r="AF156" i="90"/>
  <c r="Z103" i="90"/>
  <c r="Z131" i="90"/>
  <c r="AD135" i="90"/>
  <c r="AC142" i="90"/>
  <c r="AD145" i="90"/>
  <c r="AB160" i="90"/>
  <c r="Z109" i="90"/>
  <c r="AG109" i="90" s="1"/>
  <c r="Z68" i="90"/>
  <c r="AG68" i="90" s="1"/>
  <c r="AE135" i="90"/>
  <c r="AD142" i="90"/>
  <c r="Z97" i="90"/>
  <c r="AG135" i="90"/>
  <c r="Z19" i="90"/>
  <c r="AY32" i="90"/>
  <c r="Z132" i="90"/>
  <c r="AG132" i="90" s="1"/>
  <c r="AF135" i="90"/>
  <c r="Z42" i="90"/>
  <c r="AG42" i="90" s="1"/>
  <c r="AG150" i="90"/>
  <c r="Z116" i="90"/>
  <c r="AG116" i="90" s="1"/>
  <c r="Z121" i="90"/>
  <c r="AG121" i="90" s="1"/>
  <c r="AF132" i="90"/>
  <c r="AF52" i="90"/>
  <c r="Z127" i="90"/>
  <c r="AG127" i="90" s="1"/>
  <c r="AB143" i="90"/>
  <c r="AC154" i="90"/>
  <c r="AB76" i="90"/>
  <c r="Z54" i="90"/>
  <c r="AG54" i="90" s="1"/>
  <c r="AC76" i="90"/>
  <c r="AE76" i="90"/>
  <c r="Z85" i="90"/>
  <c r="AG85" i="90" s="1"/>
  <c r="AC23" i="90"/>
  <c r="AY36" i="90"/>
  <c r="AD23" i="90"/>
  <c r="Z41" i="90"/>
  <c r="AY76" i="90"/>
  <c r="Z81" i="90"/>
  <c r="Z44" i="90"/>
  <c r="AB58" i="90"/>
  <c r="AC85" i="90"/>
  <c r="Z51" i="90"/>
  <c r="AG51" i="90" s="1"/>
  <c r="AE55" i="90"/>
  <c r="AF55" i="90"/>
  <c r="Z69" i="90"/>
  <c r="AG69" i="90" s="1"/>
  <c r="Z84" i="90"/>
  <c r="AG84" i="90" s="1"/>
  <c r="Z65" i="90"/>
  <c r="AG65" i="90" s="1"/>
  <c r="Z92" i="90"/>
  <c r="AG92" i="90" s="1"/>
  <c r="Z98" i="90"/>
  <c r="AG98" i="90" s="1"/>
  <c r="AG31" i="90"/>
  <c r="Z79" i="90"/>
  <c r="AG79" i="90" s="1"/>
  <c r="Z28" i="90"/>
  <c r="AG28" i="90" s="1"/>
  <c r="Z56" i="90"/>
  <c r="AG56" i="90" s="1"/>
  <c r="Z60" i="90"/>
  <c r="Z94" i="90"/>
  <c r="AG94" i="90" s="1"/>
  <c r="AF36" i="90"/>
  <c r="AE101" i="90"/>
  <c r="Z33" i="90"/>
  <c r="AG33" i="90" s="1"/>
  <c r="Z74" i="90"/>
  <c r="AG74" i="90" s="1"/>
  <c r="AY85" i="90"/>
  <c r="Z29" i="90"/>
  <c r="AG29" i="90" s="1"/>
  <c r="AD29" i="90"/>
  <c r="AB37" i="90"/>
  <c r="AC57" i="90"/>
  <c r="Z61" i="90"/>
  <c r="AG61" i="90" s="1"/>
  <c r="Z78" i="90"/>
  <c r="Z102" i="90"/>
  <c r="AG102" i="90" s="1"/>
  <c r="AF29" i="90"/>
  <c r="Z45" i="90"/>
  <c r="AY65" i="90"/>
  <c r="AE29" i="90"/>
  <c r="AE37" i="90"/>
  <c r="Z82" i="90"/>
  <c r="AG82" i="90" s="1"/>
  <c r="Z86" i="90"/>
  <c r="AY61" i="90"/>
  <c r="AY29" i="90"/>
  <c r="AF37" i="90"/>
  <c r="AY45" i="90"/>
  <c r="AY49" i="90"/>
  <c r="Z58" i="90"/>
  <c r="AG58" i="90" s="1"/>
  <c r="AF82" i="90"/>
  <c r="Z17" i="90"/>
  <c r="AG17" i="90" s="1"/>
  <c r="AC37" i="90"/>
  <c r="AD37" i="90"/>
  <c r="Z34" i="90"/>
  <c r="AG34" i="90" s="1"/>
  <c r="Z62" i="90"/>
  <c r="AG62" i="90" s="1"/>
  <c r="Z66" i="90"/>
  <c r="AG66" i="90" s="1"/>
  <c r="AE85" i="90"/>
  <c r="Z18" i="90"/>
  <c r="AG18" i="90" s="1"/>
  <c r="Z22" i="90"/>
  <c r="AG22" i="90" s="1"/>
  <c r="AB26" i="90"/>
  <c r="Z30" i="90"/>
  <c r="AG30" i="90" s="1"/>
  <c r="Z46" i="90"/>
  <c r="AG46" i="90" s="1"/>
  <c r="AC101" i="90"/>
  <c r="AD26" i="90"/>
  <c r="Z50" i="90"/>
  <c r="AC58" i="90"/>
  <c r="AC62" i="90"/>
  <c r="Z83" i="90"/>
  <c r="Z15" i="90"/>
  <c r="AG15" i="90" s="1"/>
  <c r="AD58" i="90"/>
  <c r="Z87" i="90"/>
  <c r="Z25" i="90"/>
  <c r="AG25" i="90" s="1"/>
  <c r="AC26" i="90"/>
  <c r="Z23" i="90"/>
  <c r="AG23" i="90" s="1"/>
  <c r="AY26" i="90"/>
  <c r="AC46" i="90"/>
  <c r="AY62" i="90"/>
  <c r="Z35" i="90"/>
  <c r="Z38" i="90"/>
  <c r="AG38" i="90" s="1"/>
  <c r="Z55" i="90"/>
  <c r="AG55" i="90" s="1"/>
  <c r="AY58" i="90"/>
  <c r="AE79" i="90"/>
  <c r="Z57" i="90"/>
  <c r="AG57" i="90" s="1"/>
  <c r="AY42" i="90"/>
  <c r="AY46" i="90"/>
  <c r="Z93" i="90"/>
  <c r="AG93" i="90" s="1"/>
  <c r="Z104" i="90"/>
  <c r="AG104" i="90" s="1"/>
  <c r="Z39" i="90"/>
  <c r="AG39" i="90" s="1"/>
  <c r="Z47" i="90"/>
  <c r="AG47" i="90" s="1"/>
  <c r="Z59" i="90"/>
  <c r="AG59" i="90" s="1"/>
  <c r="Z88" i="90"/>
  <c r="AG88" i="90" s="1"/>
  <c r="Z80" i="90"/>
  <c r="AG80" i="90" s="1"/>
  <c r="Z36" i="90"/>
  <c r="AG36" i="90" s="1"/>
  <c r="Z24" i="90"/>
  <c r="AE39" i="90"/>
  <c r="AF76" i="90"/>
  <c r="Z100" i="90"/>
  <c r="AG100" i="90" s="1"/>
  <c r="AB15" i="90"/>
  <c r="AG41" i="90"/>
  <c r="AC53" i="90"/>
  <c r="AB98" i="90"/>
  <c r="AD53" i="90"/>
  <c r="AB66" i="90"/>
  <c r="AB73" i="90"/>
  <c r="AC98" i="90"/>
  <c r="AB125" i="90"/>
  <c r="AD15" i="90"/>
  <c r="AB21" i="90"/>
  <c r="AC27" i="90"/>
  <c r="AE53" i="90"/>
  <c r="AG70" i="90"/>
  <c r="AD73" i="90"/>
  <c r="AB94" i="90"/>
  <c r="AB108" i="90"/>
  <c r="AC125" i="90"/>
  <c r="AC108" i="90"/>
  <c r="AC80" i="90"/>
  <c r="AE21" i="90"/>
  <c r="AC31" i="90"/>
  <c r="AE41" i="90"/>
  <c r="AD44" i="90"/>
  <c r="AY53" i="90"/>
  <c r="AD80" i="90"/>
  <c r="AD83" i="90"/>
  <c r="AE94" i="90"/>
  <c r="AF103" i="90"/>
  <c r="AF108" i="90"/>
  <c r="AB53" i="90"/>
  <c r="AC70" i="90"/>
  <c r="AB130" i="90"/>
  <c r="AD90" i="90"/>
  <c r="AF31" i="90"/>
  <c r="AF44" i="90"/>
  <c r="AD70" i="90"/>
  <c r="AB113" i="90"/>
  <c r="AC130" i="90"/>
  <c r="AG24" i="90"/>
  <c r="AY21" i="90"/>
  <c r="AF70" i="90"/>
  <c r="AY80" i="90"/>
  <c r="AY83" i="90"/>
  <c r="AG87" i="90"/>
  <c r="AC113" i="90"/>
  <c r="AC122" i="90"/>
  <c r="AF130" i="90"/>
  <c r="AF94" i="90"/>
  <c r="AB51" i="90"/>
  <c r="AD113" i="90"/>
  <c r="AB118" i="90"/>
  <c r="AB126" i="90"/>
  <c r="AB18" i="90"/>
  <c r="AC25" i="90"/>
  <c r="AC51" i="90"/>
  <c r="AB57" i="90"/>
  <c r="AC67" i="90"/>
  <c r="AY70" i="90"/>
  <c r="AE113" i="90"/>
  <c r="AC118" i="90"/>
  <c r="AC126" i="90"/>
  <c r="AC41" i="90"/>
  <c r="AF21" i="90"/>
  <c r="AE44" i="90"/>
  <c r="AB64" i="90"/>
  <c r="AD67" i="90"/>
  <c r="AB87" i="90"/>
  <c r="AD118" i="90"/>
  <c r="AD126" i="90"/>
  <c r="AC15" i="90"/>
  <c r="AC83" i="90"/>
  <c r="AF83" i="90"/>
  <c r="AD51" i="90"/>
  <c r="AF25" i="90"/>
  <c r="AB35" i="90"/>
  <c r="AB48" i="90"/>
  <c r="AE51" i="90"/>
  <c r="AE57" i="90"/>
  <c r="AC64" i="90"/>
  <c r="AE67" i="90"/>
  <c r="AC87" i="90"/>
  <c r="AB95" i="90"/>
  <c r="AE118" i="90"/>
  <c r="AE126" i="90"/>
  <c r="AE24" i="90"/>
  <c r="AC94" i="90"/>
  <c r="AB16" i="90"/>
  <c r="AC48" i="90"/>
  <c r="AF51" i="90"/>
  <c r="AB54" i="90"/>
  <c r="AF57" i="90"/>
  <c r="AD64" i="90"/>
  <c r="AF67" i="90"/>
  <c r="AC74" i="90"/>
  <c r="AE87" i="90"/>
  <c r="AC95" i="90"/>
  <c r="AB100" i="90"/>
  <c r="AF118" i="90"/>
  <c r="AE73" i="90"/>
  <c r="AD21" i="90"/>
  <c r="AF73" i="90"/>
  <c r="AC16" i="90"/>
  <c r="AG45" i="90"/>
  <c r="AD48" i="90"/>
  <c r="AC54" i="90"/>
  <c r="AE64" i="90"/>
  <c r="AF87" i="90"/>
  <c r="AD95" i="90"/>
  <c r="AC100" i="90"/>
  <c r="AB123" i="90"/>
  <c r="AB80" i="90"/>
  <c r="AD16" i="90"/>
  <c r="AE19" i="90"/>
  <c r="AB32" i="90"/>
  <c r="AB42" i="90"/>
  <c r="AB45" i="90"/>
  <c r="AE48" i="90"/>
  <c r="AD54" i="90"/>
  <c r="AB61" i="90"/>
  <c r="AF64" i="90"/>
  <c r="AC84" i="90"/>
  <c r="AF95" i="90"/>
  <c r="AD100" i="90"/>
  <c r="AC123" i="90"/>
  <c r="AB131" i="90"/>
  <c r="AD108" i="90"/>
  <c r="AE16" i="90"/>
  <c r="AF19" i="90"/>
  <c r="AC32" i="90"/>
  <c r="AC42" i="90"/>
  <c r="AD45" i="90"/>
  <c r="AF48" i="90"/>
  <c r="AE54" i="90"/>
  <c r="AD61" i="90"/>
  <c r="AY87" i="90"/>
  <c r="AF100" i="90"/>
  <c r="AG105" i="90"/>
  <c r="AD123" i="90"/>
  <c r="BF14" i="90"/>
  <c r="AG19" i="90"/>
  <c r="AD32" i="90"/>
  <c r="AC39" i="90"/>
  <c r="AD42" i="90"/>
  <c r="AE45" i="90"/>
  <c r="AE61" i="90"/>
  <c r="AS16" i="90"/>
  <c r="AB29" i="90"/>
  <c r="AE32" i="90"/>
  <c r="AD39" i="90"/>
  <c r="AF42" i="90"/>
  <c r="AF45" i="90"/>
  <c r="AF61" i="90"/>
  <c r="AB110" i="90"/>
  <c r="AG125" i="90"/>
  <c r="AF41" i="90"/>
  <c r="AY73" i="90"/>
  <c r="AC92" i="90"/>
  <c r="AC110" i="90"/>
  <c r="AF127" i="90"/>
  <c r="AB82" i="90"/>
  <c r="AD88" i="90"/>
  <c r="AE23" i="90"/>
  <c r="AF26" i="90"/>
  <c r="AY52" i="90"/>
  <c r="AC55" i="90"/>
  <c r="AF58" i="90"/>
  <c r="AY68" i="90"/>
  <c r="AB79" i="90"/>
  <c r="AD82" i="90"/>
  <c r="AF88" i="90"/>
  <c r="AC124" i="90"/>
  <c r="AB41" i="90"/>
  <c r="AF20" i="90"/>
  <c r="AG26" i="90"/>
  <c r="AD55" i="90"/>
  <c r="AC79" i="90"/>
  <c r="AE82" i="90"/>
  <c r="AC93" i="90"/>
  <c r="AB120" i="90"/>
  <c r="AD124" i="90"/>
  <c r="AB128" i="90"/>
  <c r="AU14" i="90"/>
  <c r="AU16" i="90"/>
  <c r="AR51" i="90"/>
  <c r="AR52" i="90" s="1"/>
  <c r="AR53" i="90" s="1"/>
  <c r="AR54" i="90" s="1"/>
  <c r="AR55" i="90" s="1"/>
  <c r="AR56" i="90" s="1"/>
  <c r="AR57" i="90" s="1"/>
  <c r="AR58" i="90" s="1"/>
  <c r="AR59" i="90" s="1"/>
  <c r="AR60" i="90" s="1"/>
  <c r="AR61" i="90" s="1"/>
  <c r="AR62" i="90" s="1"/>
  <c r="AR63" i="90" s="1"/>
  <c r="AR64" i="90" s="1"/>
  <c r="AR65" i="90" s="1"/>
  <c r="AR66" i="90" s="1"/>
  <c r="AR67" i="90" s="1"/>
  <c r="AR68" i="90" s="1"/>
  <c r="AR69" i="90" s="1"/>
  <c r="AR70" i="90" s="1"/>
  <c r="AR71" i="90" s="1"/>
  <c r="AR72" i="90" s="1"/>
  <c r="AR73" i="90" s="1"/>
  <c r="AR74" i="90" s="1"/>
  <c r="AR75" i="90" s="1"/>
  <c r="AR76" i="90" s="1"/>
  <c r="AR77" i="90" s="1"/>
  <c r="AR78" i="90" s="1"/>
  <c r="AR79" i="90" s="1"/>
  <c r="AR80" i="90" s="1"/>
  <c r="AR81" i="90" s="1"/>
  <c r="AR82" i="90" s="1"/>
  <c r="AR83" i="90" s="1"/>
  <c r="AR84" i="90" s="1"/>
  <c r="AR85" i="90" s="1"/>
  <c r="AR86" i="90" s="1"/>
  <c r="AR87" i="90" s="1"/>
  <c r="AR88" i="90" s="1"/>
  <c r="AR89" i="90" s="1"/>
  <c r="AR90" i="90" s="1"/>
  <c r="AR91" i="90" s="1"/>
  <c r="AR92" i="90" s="1"/>
  <c r="AR93" i="90" s="1"/>
  <c r="AR94" i="90" s="1"/>
  <c r="AR95" i="90" s="1"/>
  <c r="AR96" i="90" s="1"/>
  <c r="AR97" i="90" s="1"/>
  <c r="AR98" i="90" s="1"/>
  <c r="AR99" i="90" s="1"/>
  <c r="AR100" i="90" s="1"/>
  <c r="AR101" i="90" s="1"/>
  <c r="AR102" i="90" s="1"/>
  <c r="AR103" i="90" s="1"/>
  <c r="AR104" i="90" s="1"/>
  <c r="AR105" i="90" s="1"/>
  <c r="AR106" i="90" s="1"/>
  <c r="AR107" i="90" s="1"/>
  <c r="AR108" i="90" s="1"/>
  <c r="AR109" i="90" s="1"/>
  <c r="AR110" i="90" s="1"/>
  <c r="AR111" i="90" s="1"/>
  <c r="AR112" i="90" s="1"/>
  <c r="AR113" i="90" s="1"/>
  <c r="AR114" i="90" s="1"/>
  <c r="AR115" i="90" s="1"/>
  <c r="AR116" i="90" s="1"/>
  <c r="AR117" i="90" s="1"/>
  <c r="AR118" i="90" s="1"/>
  <c r="AR119" i="90" s="1"/>
  <c r="AR120" i="90" s="1"/>
  <c r="AR121" i="90" s="1"/>
  <c r="AR122" i="90" s="1"/>
  <c r="AR123" i="90" s="1"/>
  <c r="AR124" i="90" s="1"/>
  <c r="AR125" i="90" s="1"/>
  <c r="AR126" i="90" s="1"/>
  <c r="AR127" i="90" s="1"/>
  <c r="AR128" i="90" s="1"/>
  <c r="AR129" i="90" s="1"/>
  <c r="AR130" i="90" s="1"/>
  <c r="AR131" i="90" s="1"/>
  <c r="AR132" i="90" s="1"/>
  <c r="AR133" i="90" s="1"/>
  <c r="AR134" i="90" s="1"/>
  <c r="AR135" i="90" s="1"/>
  <c r="AR136" i="90" s="1"/>
  <c r="AR137" i="90" s="1"/>
  <c r="AR138" i="90" s="1"/>
  <c r="AR139" i="90" s="1"/>
  <c r="AR140" i="90" s="1"/>
  <c r="AR141" i="90" s="1"/>
  <c r="AR142" i="90" s="1"/>
  <c r="AR143" i="90" s="1"/>
  <c r="AR144" i="90" s="1"/>
  <c r="AR145" i="90" s="1"/>
  <c r="AR146" i="90" s="1"/>
  <c r="AR147" i="90" s="1"/>
  <c r="AR148" i="90" s="1"/>
  <c r="AR149" i="90" s="1"/>
  <c r="AR150" i="90" s="1"/>
  <c r="AR151" i="90" s="1"/>
  <c r="AR152" i="90" s="1"/>
  <c r="AR153" i="90" s="1"/>
  <c r="AR154" i="90" s="1"/>
  <c r="AR155" i="90" s="1"/>
  <c r="AR156" i="90" s="1"/>
  <c r="AR157" i="90" s="1"/>
  <c r="AR158" i="90" s="1"/>
  <c r="AR159" i="90" s="1"/>
  <c r="AR160" i="90" s="1"/>
  <c r="AR161" i="90" s="1"/>
  <c r="AR162" i="90" s="1"/>
  <c r="AR163" i="90" s="1"/>
  <c r="AR164" i="90" s="1"/>
  <c r="AR165" i="90" s="1"/>
  <c r="AR166" i="90" s="1"/>
  <c r="AR167" i="90" s="1"/>
  <c r="AR168" i="90" s="1"/>
  <c r="AR169" i="90" s="1"/>
  <c r="AR170" i="90" s="1"/>
  <c r="AR171" i="90" s="1"/>
  <c r="AR172" i="90" s="1"/>
  <c r="AR173" i="90" s="1"/>
  <c r="AR174" i="90" s="1"/>
  <c r="AR175" i="90" s="1"/>
  <c r="AR176" i="90" s="1"/>
  <c r="AR177" i="90" s="1"/>
  <c r="AR178" i="90" s="1"/>
  <c r="AR179" i="90" s="1"/>
  <c r="AR180" i="90" s="1"/>
  <c r="AR181" i="90" s="1"/>
  <c r="AR182" i="90" s="1"/>
  <c r="AR183" i="90" s="1"/>
  <c r="AR184" i="90" s="1"/>
  <c r="AR185" i="90" s="1"/>
  <c r="AR186" i="90" s="1"/>
  <c r="AR187" i="90" s="1"/>
  <c r="AR188" i="90" s="1"/>
  <c r="AR189" i="90" s="1"/>
  <c r="AR190" i="90" s="1"/>
  <c r="AR191" i="90" s="1"/>
  <c r="AR192" i="90" s="1"/>
  <c r="AR193" i="90" s="1"/>
  <c r="AR194" i="90" s="1"/>
  <c r="AR195" i="90" s="1"/>
  <c r="AR196" i="90" s="1"/>
  <c r="AE134" i="90"/>
  <c r="AD134" i="90"/>
  <c r="AC134" i="90"/>
  <c r="AB134" i="90"/>
  <c r="AF109" i="90"/>
  <c r="AE109" i="90"/>
  <c r="AD109" i="90"/>
  <c r="AC109" i="90"/>
  <c r="AU15" i="90"/>
  <c r="Z67" i="90"/>
  <c r="AD180" i="90"/>
  <c r="AG313" i="90"/>
  <c r="AD313" i="90"/>
  <c r="AF313" i="90"/>
  <c r="AE313" i="90"/>
  <c r="AC313" i="90"/>
  <c r="AB313" i="90"/>
  <c r="AB334" i="90"/>
  <c r="AG161" i="90"/>
  <c r="AF161" i="90"/>
  <c r="AC161" i="90"/>
  <c r="AS17" i="90"/>
  <c r="AU17" i="90"/>
  <c r="AW17" i="90" s="1"/>
  <c r="AB38" i="90"/>
  <c r="AY47" i="90"/>
  <c r="AF47" i="90"/>
  <c r="AE47" i="90"/>
  <c r="AC60" i="90"/>
  <c r="AC116" i="90"/>
  <c r="AF134" i="90"/>
  <c r="AG331" i="90"/>
  <c r="AF331" i="90"/>
  <c r="AD331" i="90"/>
  <c r="AC331" i="90"/>
  <c r="AD334" i="90"/>
  <c r="Z32" i="90"/>
  <c r="AG32" i="90" s="1"/>
  <c r="AY34" i="90"/>
  <c r="AF34" i="90"/>
  <c r="AD34" i="90"/>
  <c r="AC34" i="90"/>
  <c r="AC38" i="90"/>
  <c r="AD60" i="90"/>
  <c r="AF102" i="90"/>
  <c r="AE102" i="90"/>
  <c r="AD102" i="90"/>
  <c r="AC102" i="90"/>
  <c r="AB109" i="90"/>
  <c r="AD116" i="90"/>
  <c r="AC131" i="90"/>
  <c r="AF131" i="90"/>
  <c r="AE131" i="90"/>
  <c r="AG141" i="90"/>
  <c r="AF141" i="90"/>
  <c r="AD141" i="90"/>
  <c r="AC141" i="90"/>
  <c r="AD144" i="90"/>
  <c r="AG144" i="90"/>
  <c r="AF144" i="90"/>
  <c r="AE144" i="90"/>
  <c r="AC144" i="90"/>
  <c r="AG148" i="90"/>
  <c r="AD148" i="90"/>
  <c r="AB148" i="90"/>
  <c r="AG165" i="90"/>
  <c r="AF165" i="90"/>
  <c r="AE165" i="90"/>
  <c r="AD165" i="90"/>
  <c r="AC165" i="90"/>
  <c r="AG191" i="90"/>
  <c r="AF191" i="90"/>
  <c r="AE191" i="90"/>
  <c r="AC191" i="90"/>
  <c r="AB191" i="90"/>
  <c r="AC211" i="90"/>
  <c r="AY22" i="90"/>
  <c r="AF22" i="90"/>
  <c r="AD38" i="90"/>
  <c r="AE38" i="90"/>
  <c r="AF60" i="90"/>
  <c r="AC91" i="90"/>
  <c r="Z20" i="90"/>
  <c r="AG20" i="90" s="1"/>
  <c r="AE81" i="90"/>
  <c r="AD161" i="90"/>
  <c r="AG324" i="90"/>
  <c r="AF324" i="90"/>
  <c r="AE324" i="90"/>
  <c r="AD324" i="90"/>
  <c r="AC324" i="90"/>
  <c r="AB324" i="90"/>
  <c r="AY69" i="90"/>
  <c r="AF69" i="90"/>
  <c r="AD69" i="90"/>
  <c r="AC69" i="90"/>
  <c r="AD225" i="90"/>
  <c r="AG225" i="90"/>
  <c r="AF225" i="90"/>
  <c r="AE225" i="90"/>
  <c r="AC225" i="90"/>
  <c r="AB225" i="90"/>
  <c r="AY28" i="90"/>
  <c r="AB28" i="90"/>
  <c r="AE69" i="90"/>
  <c r="AE211" i="90"/>
  <c r="Z72" i="90"/>
  <c r="AG72" i="90" s="1"/>
  <c r="AC81" i="90"/>
  <c r="Z106" i="90"/>
  <c r="AG106" i="90" s="1"/>
  <c r="AB161" i="90"/>
  <c r="AG251" i="90"/>
  <c r="AF251" i="90"/>
  <c r="AE251" i="90"/>
  <c r="AD251" i="90"/>
  <c r="AC251" i="90"/>
  <c r="AB251" i="90"/>
  <c r="Z16" i="90"/>
  <c r="AG16" i="90" s="1"/>
  <c r="AY18" i="90"/>
  <c r="AF18" i="90"/>
  <c r="AC18" i="90"/>
  <c r="AF24" i="90"/>
  <c r="AD24" i="90"/>
  <c r="AC24" i="90"/>
  <c r="AB24" i="90"/>
  <c r="AY56" i="90"/>
  <c r="AF56" i="90"/>
  <c r="AE56" i="90"/>
  <c r="AD56" i="90"/>
  <c r="AC56" i="90"/>
  <c r="AB56" i="90"/>
  <c r="AE161" i="90"/>
  <c r="AG178" i="90"/>
  <c r="AE178" i="90"/>
  <c r="AD178" i="90"/>
  <c r="AC178" i="90"/>
  <c r="AB178" i="90"/>
  <c r="AG237" i="90"/>
  <c r="AF237" i="90"/>
  <c r="AE237" i="90"/>
  <c r="AD237" i="90"/>
  <c r="AC237" i="90"/>
  <c r="AB237" i="90"/>
  <c r="AG278" i="90"/>
  <c r="AF278" i="90"/>
  <c r="AE278" i="90"/>
  <c r="AC278" i="90"/>
  <c r="AB278" i="90"/>
  <c r="AC47" i="90"/>
  <c r="AE331" i="90"/>
  <c r="AS14" i="90"/>
  <c r="AF14" i="90"/>
  <c r="AD14" i="90"/>
  <c r="AC14" i="90"/>
  <c r="AB14" i="90"/>
  <c r="AB22" i="90"/>
  <c r="AC28" i="90"/>
  <c r="AE34" i="90"/>
  <c r="AD47" i="90"/>
  <c r="AC72" i="90"/>
  <c r="AC75" i="90"/>
  <c r="AY75" i="90"/>
  <c r="AD75" i="90"/>
  <c r="Z77" i="90"/>
  <c r="AG77" i="90" s="1"/>
  <c r="AC99" i="90"/>
  <c r="AF99" i="90"/>
  <c r="AE99" i="90"/>
  <c r="AD99" i="90"/>
  <c r="AE106" i="90"/>
  <c r="AF121" i="90"/>
  <c r="AC121" i="90"/>
  <c r="AB121" i="90"/>
  <c r="AE121" i="90"/>
  <c r="AG131" i="90"/>
  <c r="AE141" i="90"/>
  <c r="AE148" i="90"/>
  <c r="AG175" i="90"/>
  <c r="AF175" i="90"/>
  <c r="AE175" i="90"/>
  <c r="AD175" i="90"/>
  <c r="AC175" i="90"/>
  <c r="AD209" i="90"/>
  <c r="AF209" i="90"/>
  <c r="AE209" i="90"/>
  <c r="AC209" i="90"/>
  <c r="AB209" i="90"/>
  <c r="AG350" i="90"/>
  <c r="AD350" i="90"/>
  <c r="AB350" i="90"/>
  <c r="AG334" i="90"/>
  <c r="AF334" i="90"/>
  <c r="AC334" i="90"/>
  <c r="AY77" i="90"/>
  <c r="AF77" i="90"/>
  <c r="AD77" i="90"/>
  <c r="AC77" i="90"/>
  <c r="AB77" i="90"/>
  <c r="AD28" i="90"/>
  <c r="AY43" i="90"/>
  <c r="AF43" i="90"/>
  <c r="AD43" i="90"/>
  <c r="AC43" i="90"/>
  <c r="AB43" i="90"/>
  <c r="Z52" i="90"/>
  <c r="AG52" i="90" s="1"/>
  <c r="Z75" i="90"/>
  <c r="AG75" i="90" s="1"/>
  <c r="AE86" i="90"/>
  <c r="AD86" i="90"/>
  <c r="AY86" i="90"/>
  <c r="AF86" i="90"/>
  <c r="AC86" i="90"/>
  <c r="AB86" i="90"/>
  <c r="Z99" i="90"/>
  <c r="AG99" i="90" s="1"/>
  <c r="AF106" i="90"/>
  <c r="AF148" i="90"/>
  <c r="AY38" i="90"/>
  <c r="AF38" i="90"/>
  <c r="AY81" i="90"/>
  <c r="AG81" i="90"/>
  <c r="AD81" i="90"/>
  <c r="AB81" i="90"/>
  <c r="AC22" i="90"/>
  <c r="AG14" i="90"/>
  <c r="AD22" i="90"/>
  <c r="AE28" i="90"/>
  <c r="AY84" i="90"/>
  <c r="AD84" i="90"/>
  <c r="AB84" i="90"/>
  <c r="AE114" i="90"/>
  <c r="AD114" i="90"/>
  <c r="AF114" i="90"/>
  <c r="AC114" i="90"/>
  <c r="AB114" i="90"/>
  <c r="AG244" i="90"/>
  <c r="AF244" i="90"/>
  <c r="AE244" i="90"/>
  <c r="AD244" i="90"/>
  <c r="AB244" i="90"/>
  <c r="AG297" i="90"/>
  <c r="AD297" i="90"/>
  <c r="AF297" i="90"/>
  <c r="AE297" i="90"/>
  <c r="AC297" i="90"/>
  <c r="AB297" i="90"/>
  <c r="AG318" i="90"/>
  <c r="AF318" i="90"/>
  <c r="AC318" i="90"/>
  <c r="AG211" i="90"/>
  <c r="AD211" i="90"/>
  <c r="AB211" i="90"/>
  <c r="AE22" i="90"/>
  <c r="AB63" i="90"/>
  <c r="AF116" i="90"/>
  <c r="AE116" i="90"/>
  <c r="AB116" i="90"/>
  <c r="AE77" i="90"/>
  <c r="Z37" i="90"/>
  <c r="AG37" i="90" s="1"/>
  <c r="AY50" i="90"/>
  <c r="AG50" i="90"/>
  <c r="AF50" i="90"/>
  <c r="AD50" i="90"/>
  <c r="AC50" i="90"/>
  <c r="AC63" i="90"/>
  <c r="AB75" i="90"/>
  <c r="AD96" i="90"/>
  <c r="AC96" i="90"/>
  <c r="AB99" i="90"/>
  <c r="AC103" i="90"/>
  <c r="AG136" i="90"/>
  <c r="AF136" i="90"/>
  <c r="AD136" i="90"/>
  <c r="AC136" i="90"/>
  <c r="AD189" i="90"/>
  <c r="AG189" i="90"/>
  <c r="AF189" i="90"/>
  <c r="AE189" i="90"/>
  <c r="AC189" i="90"/>
  <c r="AE18" i="90"/>
  <c r="AY14" i="90"/>
  <c r="AE43" i="90"/>
  <c r="Z48" i="90"/>
  <c r="AG48" i="90" s="1"/>
  <c r="AD63" i="90"/>
  <c r="Z73" i="90"/>
  <c r="AG73" i="90" s="1"/>
  <c r="AE75" i="90"/>
  <c r="AG86" i="90"/>
  <c r="Z96" i="90"/>
  <c r="AG96" i="90" s="1"/>
  <c r="AD103" i="90"/>
  <c r="AD121" i="90"/>
  <c r="AB175" i="90"/>
  <c r="AG206" i="90"/>
  <c r="AF206" i="90"/>
  <c r="AD206" i="90"/>
  <c r="AC206" i="90"/>
  <c r="AB206" i="90"/>
  <c r="AG209" i="90"/>
  <c r="AG227" i="90"/>
  <c r="AF227" i="90"/>
  <c r="AD227" i="90"/>
  <c r="AC227" i="90"/>
  <c r="AB227" i="90"/>
  <c r="AG347" i="90"/>
  <c r="AE347" i="90"/>
  <c r="AD347" i="90"/>
  <c r="AC350" i="90"/>
  <c r="AF30" i="90"/>
  <c r="AE30" i="90"/>
  <c r="AD30" i="90"/>
  <c r="AB30" i="90"/>
  <c r="AG230" i="90"/>
  <c r="AE230" i="90"/>
  <c r="AD230" i="90"/>
  <c r="AC230" i="90"/>
  <c r="AB230" i="90"/>
  <c r="AF28" i="90"/>
  <c r="AF75" i="90"/>
  <c r="AE103" i="90"/>
  <c r="AG196" i="90"/>
  <c r="AF196" i="90"/>
  <c r="AB196" i="90"/>
  <c r="AE196" i="90"/>
  <c r="AC196" i="90"/>
  <c r="AE350" i="90"/>
  <c r="AG291" i="90"/>
  <c r="AF291" i="90"/>
  <c r="AE291" i="90"/>
  <c r="AD291" i="90"/>
  <c r="AC291" i="90"/>
  <c r="AB291" i="90"/>
  <c r="AG164" i="90"/>
  <c r="AF164" i="90"/>
  <c r="AB164" i="90"/>
  <c r="AE164" i="90"/>
  <c r="AD164" i="90"/>
  <c r="AG220" i="90"/>
  <c r="AF220" i="90"/>
  <c r="AE220" i="90"/>
  <c r="AD220" i="90"/>
  <c r="AC220" i="90"/>
  <c r="AG315" i="90"/>
  <c r="AE315" i="90"/>
  <c r="AD315" i="90"/>
  <c r="AG91" i="90"/>
  <c r="AF91" i="90"/>
  <c r="AD91" i="90"/>
  <c r="AB91" i="90"/>
  <c r="AY30" i="90"/>
  <c r="AF84" i="90"/>
  <c r="AB96" i="90"/>
  <c r="AD318" i="90"/>
  <c r="AG340" i="90"/>
  <c r="AF340" i="90"/>
  <c r="AE340" i="90"/>
  <c r="AD340" i="90"/>
  <c r="AC340" i="90"/>
  <c r="AB340" i="90"/>
  <c r="AC89" i="90"/>
  <c r="AB89" i="90"/>
  <c r="AG89" i="90"/>
  <c r="AF89" i="90"/>
  <c r="AE89" i="90"/>
  <c r="AF111" i="90"/>
  <c r="AE111" i="90"/>
  <c r="AB111" i="90"/>
  <c r="AY25" i="90"/>
  <c r="AD25" i="90"/>
  <c r="AY31" i="90"/>
  <c r="AE31" i="90"/>
  <c r="AC35" i="90"/>
  <c r="AY15" i="90"/>
  <c r="AE15" i="90"/>
  <c r="AD35" i="90"/>
  <c r="AB50" i="90"/>
  <c r="AY66" i="90"/>
  <c r="AF66" i="90"/>
  <c r="AD66" i="90"/>
  <c r="AC66" i="90"/>
  <c r="AE96" i="90"/>
  <c r="AB136" i="90"/>
  <c r="AB189" i="90"/>
  <c r="AD281" i="90"/>
  <c r="AF281" i="90"/>
  <c r="AE281" i="90"/>
  <c r="AE318" i="90"/>
  <c r="AG180" i="90"/>
  <c r="AF180" i="90"/>
  <c r="AB180" i="90"/>
  <c r="AC180" i="90"/>
  <c r="AY63" i="90"/>
  <c r="AF63" i="90"/>
  <c r="AE63" i="90"/>
  <c r="AG103" i="90"/>
  <c r="Z21" i="90"/>
  <c r="AG21" i="90" s="1"/>
  <c r="AE35" i="90"/>
  <c r="AY44" i="90"/>
  <c r="AG44" i="90"/>
  <c r="AB44" i="90"/>
  <c r="AE50" i="90"/>
  <c r="Z64" i="90"/>
  <c r="AG64" i="90" s="1"/>
  <c r="AF96" i="90"/>
  <c r="AE136" i="90"/>
  <c r="AG186" i="90"/>
  <c r="AE186" i="90"/>
  <c r="AD186" i="90"/>
  <c r="AC186" i="90"/>
  <c r="AB186" i="90"/>
  <c r="AE206" i="90"/>
  <c r="AE227" i="90"/>
  <c r="AG260" i="90"/>
  <c r="AF260" i="90"/>
  <c r="AE260" i="90"/>
  <c r="AD260" i="90"/>
  <c r="AC260" i="90"/>
  <c r="AB260" i="90"/>
  <c r="AB347" i="90"/>
  <c r="AE78" i="90"/>
  <c r="AC78" i="90"/>
  <c r="AF35" i="90"/>
  <c r="AB78" i="90"/>
  <c r="AD89" i="90"/>
  <c r="AB119" i="90"/>
  <c r="AF119" i="90"/>
  <c r="AE119" i="90"/>
  <c r="AD119" i="90"/>
  <c r="AC119" i="90"/>
  <c r="AD196" i="90"/>
  <c r="AC347" i="90"/>
  <c r="AG129" i="90"/>
  <c r="AF129" i="90"/>
  <c r="AD129" i="90"/>
  <c r="AC129" i="90"/>
  <c r="AB129" i="90"/>
  <c r="AB19" i="90"/>
  <c r="AG35" i="90"/>
  <c r="AG71" i="90"/>
  <c r="AD78" i="90"/>
  <c r="AF90" i="90"/>
  <c r="AC90" i="90"/>
  <c r="AB90" i="90"/>
  <c r="AG97" i="90"/>
  <c r="AC111" i="90"/>
  <c r="Z119" i="90"/>
  <c r="AG119" i="90" s="1"/>
  <c r="AE129" i="90"/>
  <c r="AF153" i="90"/>
  <c r="AE153" i="90"/>
  <c r="AC153" i="90"/>
  <c r="AB153" i="90"/>
  <c r="AD153" i="90"/>
  <c r="AG197" i="90"/>
  <c r="AE197" i="90"/>
  <c r="AD197" i="90"/>
  <c r="AC197" i="90"/>
  <c r="AB197" i="90"/>
  <c r="AD257" i="90"/>
  <c r="AG257" i="90"/>
  <c r="AF257" i="90"/>
  <c r="AE257" i="90"/>
  <c r="AC257" i="90"/>
  <c r="AF347" i="90"/>
  <c r="AY60" i="90"/>
  <c r="AG60" i="90"/>
  <c r="AB60" i="90"/>
  <c r="AC147" i="90"/>
  <c r="AG147" i="90"/>
  <c r="AF147" i="90"/>
  <c r="AE147" i="90"/>
  <c r="AD147" i="90"/>
  <c r="AB147" i="90"/>
  <c r="AE72" i="90"/>
  <c r="AY72" i="90"/>
  <c r="AF72" i="90"/>
  <c r="AD72" i="90"/>
  <c r="AY27" i="90"/>
  <c r="AF27" i="90"/>
  <c r="AD27" i="90"/>
  <c r="AB27" i="90"/>
  <c r="AC19" i="90"/>
  <c r="Z53" i="90"/>
  <c r="AG53" i="90" s="1"/>
  <c r="AF78" i="90"/>
  <c r="AD111" i="90"/>
  <c r="AB220" i="90"/>
  <c r="AG246" i="90"/>
  <c r="AF246" i="90"/>
  <c r="AE246" i="90"/>
  <c r="AD246" i="90"/>
  <c r="AC246" i="90"/>
  <c r="AB246" i="90"/>
  <c r="AB315" i="90"/>
  <c r="AF40" i="90"/>
  <c r="AE40" i="90"/>
  <c r="AD40" i="90"/>
  <c r="AC40" i="90"/>
  <c r="AB40" i="90"/>
  <c r="AU18" i="90"/>
  <c r="AS18" i="90"/>
  <c r="AQ19" i="90"/>
  <c r="AD106" i="90"/>
  <c r="AB106" i="90"/>
  <c r="AY59" i="90"/>
  <c r="AF59" i="90"/>
  <c r="AD59" i="90"/>
  <c r="AC59" i="90"/>
  <c r="AB59" i="90"/>
  <c r="AD19" i="90"/>
  <c r="AB25" i="90"/>
  <c r="Z27" i="90"/>
  <c r="AG27" i="90" s="1"/>
  <c r="AB31" i="90"/>
  <c r="AG78" i="90"/>
  <c r="AG101" i="90"/>
  <c r="AD101" i="90"/>
  <c r="AB101" i="90"/>
  <c r="AG111" i="90"/>
  <c r="AG221" i="90"/>
  <c r="AE221" i="90"/>
  <c r="AD221" i="90"/>
  <c r="AC221" i="90"/>
  <c r="AB221" i="90"/>
  <c r="AC315" i="90"/>
  <c r="AY23" i="90"/>
  <c r="AY39" i="90"/>
  <c r="AD41" i="90"/>
  <c r="AF54" i="90"/>
  <c r="AY55" i="90"/>
  <c r="AD57" i="90"/>
  <c r="AF128" i="90"/>
  <c r="AE217" i="90"/>
  <c r="AD229" i="90"/>
  <c r="AG284" i="90"/>
  <c r="AF284" i="90"/>
  <c r="AE284" i="90"/>
  <c r="AD284" i="90"/>
  <c r="AE146" i="90"/>
  <c r="AD146" i="90"/>
  <c r="AG83" i="90"/>
  <c r="AG139" i="90"/>
  <c r="AF139" i="90"/>
  <c r="AG194" i="90"/>
  <c r="AE194" i="90"/>
  <c r="AD194" i="90"/>
  <c r="AC194" i="90"/>
  <c r="AB194" i="90"/>
  <c r="AG236" i="90"/>
  <c r="AF236" i="90"/>
  <c r="AE236" i="90"/>
  <c r="AD236" i="90"/>
  <c r="AG300" i="90"/>
  <c r="AF300" i="90"/>
  <c r="AE300" i="90"/>
  <c r="AD300" i="90"/>
  <c r="AC300" i="90"/>
  <c r="AG361" i="90"/>
  <c r="AF361" i="90"/>
  <c r="AD361" i="90"/>
  <c r="AC361" i="90"/>
  <c r="AG364" i="90"/>
  <c r="AF364" i="90"/>
  <c r="AE364" i="90"/>
  <c r="AD364" i="90"/>
  <c r="AC364" i="90"/>
  <c r="AB364" i="90"/>
  <c r="AG371" i="90"/>
  <c r="AF371" i="90"/>
  <c r="AE371" i="90"/>
  <c r="AD371" i="90"/>
  <c r="AC371" i="90"/>
  <c r="AB371" i="90"/>
  <c r="AG212" i="90"/>
  <c r="AF212" i="90"/>
  <c r="AE212" i="90"/>
  <c r="AD212" i="90"/>
  <c r="AB284" i="90"/>
  <c r="AB104" i="90"/>
  <c r="AG107" i="90"/>
  <c r="AF107" i="90"/>
  <c r="AG117" i="90"/>
  <c r="AB146" i="90"/>
  <c r="AB159" i="90"/>
  <c r="AB233" i="90"/>
  <c r="AB245" i="90"/>
  <c r="AB254" i="90"/>
  <c r="AC104" i="90"/>
  <c r="AC146" i="90"/>
  <c r="AC159" i="90"/>
  <c r="AG162" i="90"/>
  <c r="AE162" i="90"/>
  <c r="AD162" i="90"/>
  <c r="AC162" i="90"/>
  <c r="AB162" i="90"/>
  <c r="AC233" i="90"/>
  <c r="AC245" i="90"/>
  <c r="AC254" i="90"/>
  <c r="AG316" i="90"/>
  <c r="AF316" i="90"/>
  <c r="AE316" i="90"/>
  <c r="AD316" i="90"/>
  <c r="AC316" i="90"/>
  <c r="AG329" i="90"/>
  <c r="AF329" i="90"/>
  <c r="AD329" i="90"/>
  <c r="AG345" i="90"/>
  <c r="AF345" i="90"/>
  <c r="AD345" i="90"/>
  <c r="AC345" i="90"/>
  <c r="AG348" i="90"/>
  <c r="AF348" i="90"/>
  <c r="AE348" i="90"/>
  <c r="AD348" i="90"/>
  <c r="AC348" i="90"/>
  <c r="AB348" i="90"/>
  <c r="AS15" i="90"/>
  <c r="AD104" i="90"/>
  <c r="Z122" i="90"/>
  <c r="AG122" i="90" s="1"/>
  <c r="AF146" i="90"/>
  <c r="AD159" i="90"/>
  <c r="AE233" i="90"/>
  <c r="AD245" i="90"/>
  <c r="AD254" i="90"/>
  <c r="AG332" i="90"/>
  <c r="AF332" i="90"/>
  <c r="AE332" i="90"/>
  <c r="AD332" i="90"/>
  <c r="AC332" i="90"/>
  <c r="AB332" i="90"/>
  <c r="AE104" i="90"/>
  <c r="Z112" i="90"/>
  <c r="AG146" i="90"/>
  <c r="AE159" i="90"/>
  <c r="AF233" i="90"/>
  <c r="AE245" i="90"/>
  <c r="AE254" i="90"/>
  <c r="AB361" i="90"/>
  <c r="AB46" i="90"/>
  <c r="AB62" i="90"/>
  <c r="AB74" i="90"/>
  <c r="AB92" i="90"/>
  <c r="AF137" i="90"/>
  <c r="AC137" i="90"/>
  <c r="AB137" i="90"/>
  <c r="AB149" i="90"/>
  <c r="AB154" i="90"/>
  <c r="AF192" i="90"/>
  <c r="AD192" i="90"/>
  <c r="AC192" i="90"/>
  <c r="AB212" i="90"/>
  <c r="AG233" i="90"/>
  <c r="AC236" i="90"/>
  <c r="AF245" i="90"/>
  <c r="AG276" i="90"/>
  <c r="AF276" i="90"/>
  <c r="AE276" i="90"/>
  <c r="AD276" i="90"/>
  <c r="AE361" i="90"/>
  <c r="AB17" i="90"/>
  <c r="AB33" i="90"/>
  <c r="AD46" i="90"/>
  <c r="AB49" i="90"/>
  <c r="AD62" i="90"/>
  <c r="AB65" i="90"/>
  <c r="AB68" i="90"/>
  <c r="AB71" i="90"/>
  <c r="AD74" i="90"/>
  <c r="AE80" i="90"/>
  <c r="AE83" i="90"/>
  <c r="Z90" i="90"/>
  <c r="AG90" i="90" s="1"/>
  <c r="AD92" i="90"/>
  <c r="AB97" i="90"/>
  <c r="AB107" i="90"/>
  <c r="AB117" i="90"/>
  <c r="AB122" i="90"/>
  <c r="AE139" i="90"/>
  <c r="AD149" i="90"/>
  <c r="AD154" i="90"/>
  <c r="AE170" i="90"/>
  <c r="AF176" i="90"/>
  <c r="AD176" i="90"/>
  <c r="AC176" i="90"/>
  <c r="AE181" i="90"/>
  <c r="AE203" i="90"/>
  <c r="AE294" i="90"/>
  <c r="AB358" i="90"/>
  <c r="AE46" i="90"/>
  <c r="AC65" i="90"/>
  <c r="AC68" i="90"/>
  <c r="AE74" i="90"/>
  <c r="AF92" i="90"/>
  <c r="AC107" i="90"/>
  <c r="AB112" i="90"/>
  <c r="AC117" i="90"/>
  <c r="AE149" i="90"/>
  <c r="AE154" i="90"/>
  <c r="AD160" i="90"/>
  <c r="AC160" i="90"/>
  <c r="AG252" i="90"/>
  <c r="AF252" i="90"/>
  <c r="AE252" i="90"/>
  <c r="AD252" i="90"/>
  <c r="AB273" i="90"/>
  <c r="AF294" i="90"/>
  <c r="AB310" i="90"/>
  <c r="AB316" i="90"/>
  <c r="AB329" i="90"/>
  <c r="AB345" i="90"/>
  <c r="AC358" i="90"/>
  <c r="AC17" i="90"/>
  <c r="AC33" i="90"/>
  <c r="AC49" i="90"/>
  <c r="AE62" i="90"/>
  <c r="AC97" i="90"/>
  <c r="AD17" i="90"/>
  <c r="AB20" i="90"/>
  <c r="AD33" i="90"/>
  <c r="AB36" i="90"/>
  <c r="AF46" i="90"/>
  <c r="AD49" i="90"/>
  <c r="AB52" i="90"/>
  <c r="AF62" i="90"/>
  <c r="AD65" i="90"/>
  <c r="AD68" i="90"/>
  <c r="AD71" i="90"/>
  <c r="AF74" i="90"/>
  <c r="AD97" i="90"/>
  <c r="AF105" i="90"/>
  <c r="AC105" i="90"/>
  <c r="AB105" i="90"/>
  <c r="AD107" i="90"/>
  <c r="AC112" i="90"/>
  <c r="AD117" i="90"/>
  <c r="AD122" i="90"/>
  <c r="AB127" i="90"/>
  <c r="AB132" i="90"/>
  <c r="AF149" i="90"/>
  <c r="AF154" i="90"/>
  <c r="AB157" i="90"/>
  <c r="AC173" i="90"/>
  <c r="AG228" i="90"/>
  <c r="AF228" i="90"/>
  <c r="AE228" i="90"/>
  <c r="AD228" i="90"/>
  <c r="AC273" i="90"/>
  <c r="AC310" i="90"/>
  <c r="AC329" i="90"/>
  <c r="AE345" i="90"/>
  <c r="AD358" i="90"/>
  <c r="AC71" i="90"/>
  <c r="AC20" i="90"/>
  <c r="AC36" i="90"/>
  <c r="AE49" i="90"/>
  <c r="AC52" i="90"/>
  <c r="AE65" i="90"/>
  <c r="AE68" i="90"/>
  <c r="AE71" i="90"/>
  <c r="Z76" i="90"/>
  <c r="AG76" i="90" s="1"/>
  <c r="AE97" i="90"/>
  <c r="AE107" i="90"/>
  <c r="AE112" i="90"/>
  <c r="AE117" i="90"/>
  <c r="AE122" i="90"/>
  <c r="AC127" i="90"/>
  <c r="AC132" i="90"/>
  <c r="AC157" i="90"/>
  <c r="AE173" i="90"/>
  <c r="AG187" i="90"/>
  <c r="AF187" i="90"/>
  <c r="AE187" i="90"/>
  <c r="AD187" i="90"/>
  <c r="AG204" i="90"/>
  <c r="AF204" i="90"/>
  <c r="AE204" i="90"/>
  <c r="AD204" i="90"/>
  <c r="AB270" i="90"/>
  <c r="AE273" i="90"/>
  <c r="AG289" i="90"/>
  <c r="AD289" i="90"/>
  <c r="AB307" i="90"/>
  <c r="AD310" i="90"/>
  <c r="AB326" i="90"/>
  <c r="AE329" i="90"/>
  <c r="AB342" i="90"/>
  <c r="AB355" i="90"/>
  <c r="AE358" i="90"/>
  <c r="AE17" i="90"/>
  <c r="AE33" i="90"/>
  <c r="AF17" i="90"/>
  <c r="AD20" i="90"/>
  <c r="AB23" i="90"/>
  <c r="AF33" i="90"/>
  <c r="AD36" i="90"/>
  <c r="AB39" i="90"/>
  <c r="AF49" i="90"/>
  <c r="AD52" i="90"/>
  <c r="AB55" i="90"/>
  <c r="AF65" i="90"/>
  <c r="AF68" i="90"/>
  <c r="AF71" i="90"/>
  <c r="AB88" i="90"/>
  <c r="AF97" i="90"/>
  <c r="AF112" i="90"/>
  <c r="AF117" i="90"/>
  <c r="AD127" i="90"/>
  <c r="AE130" i="90"/>
  <c r="AD130" i="90"/>
  <c r="AD132" i="90"/>
  <c r="AD137" i="90"/>
  <c r="AE157" i="90"/>
  <c r="AF173" i="90"/>
  <c r="AB184" i="90"/>
  <c r="AB192" i="90"/>
  <c r="AB249" i="90"/>
  <c r="AB267" i="90"/>
  <c r="AC270" i="90"/>
  <c r="AF273" i="90"/>
  <c r="AB276" i="90"/>
  <c r="AC307" i="90"/>
  <c r="AE310" i="90"/>
  <c r="AC326" i="90"/>
  <c r="AC342" i="90"/>
  <c r="AC355" i="90"/>
  <c r="AF358" i="90"/>
  <c r="AG67" i="90"/>
  <c r="AC88" i="90"/>
  <c r="AG112" i="90"/>
  <c r="AF157" i="90"/>
  <c r="AG171" i="90"/>
  <c r="AF171" i="90"/>
  <c r="AE171" i="90"/>
  <c r="AD171" i="90"/>
  <c r="AC184" i="90"/>
  <c r="AE192" i="90"/>
  <c r="AC249" i="90"/>
  <c r="AC267" i="90"/>
  <c r="AD270" i="90"/>
  <c r="AG273" i="90"/>
  <c r="AC276" i="90"/>
  <c r="AG292" i="90"/>
  <c r="AF292" i="90"/>
  <c r="AE292" i="90"/>
  <c r="AD292" i="90"/>
  <c r="AC292" i="90"/>
  <c r="AD307" i="90"/>
  <c r="AF310" i="90"/>
  <c r="AD326" i="90"/>
  <c r="AD342" i="90"/>
  <c r="AD355" i="90"/>
  <c r="AG369" i="90"/>
  <c r="AF369" i="90"/>
  <c r="AE369" i="90"/>
  <c r="AD369" i="90"/>
  <c r="AC369" i="90"/>
  <c r="AG155" i="90"/>
  <c r="AF155" i="90"/>
  <c r="AE155" i="90"/>
  <c r="AD155" i="90"/>
  <c r="AE270" i="90"/>
  <c r="AE307" i="90"/>
  <c r="AE326" i="90"/>
  <c r="AE342" i="90"/>
  <c r="AE355" i="90"/>
  <c r="AB219" i="90"/>
  <c r="AF249" i="90"/>
  <c r="AE267" i="90"/>
  <c r="AF270" i="90"/>
  <c r="AG305" i="90"/>
  <c r="AD305" i="90"/>
  <c r="AF307" i="90"/>
  <c r="AC219" i="90"/>
  <c r="AG249" i="90"/>
  <c r="AF267" i="90"/>
  <c r="AE98" i="90"/>
  <c r="AD98" i="90"/>
  <c r="AG123" i="90"/>
  <c r="AF123" i="90"/>
  <c r="AG133" i="90"/>
  <c r="AD79" i="90"/>
  <c r="AD85" i="90"/>
  <c r="AE105" i="90"/>
  <c r="AE115" i="90"/>
  <c r="AD125" i="90"/>
  <c r="AC135" i="90"/>
  <c r="AF160" i="90"/>
  <c r="AB163" i="90"/>
  <c r="AB187" i="90"/>
  <c r="AF201" i="90"/>
  <c r="AB204" i="90"/>
  <c r="AE213" i="90"/>
  <c r="AD219" i="90"/>
  <c r="AE222" i="90"/>
  <c r="AC228" i="90"/>
  <c r="AE243" i="90"/>
  <c r="AG308" i="90"/>
  <c r="AF308" i="90"/>
  <c r="AE308" i="90"/>
  <c r="AD308" i="90"/>
  <c r="AC308" i="90"/>
  <c r="AE323" i="90"/>
  <c r="AE339" i="90"/>
  <c r="AG353" i="90"/>
  <c r="AF353" i="90"/>
  <c r="AD353" i="90"/>
  <c r="AC353" i="90"/>
  <c r="AG356" i="90"/>
  <c r="AF356" i="90"/>
  <c r="AE356" i="90"/>
  <c r="AD356" i="90"/>
  <c r="AC356" i="90"/>
  <c r="AB356" i="90"/>
  <c r="AF115" i="90"/>
  <c r="AE125" i="90"/>
  <c r="AG160" i="90"/>
  <c r="AE219" i="90"/>
  <c r="AG268" i="90"/>
  <c r="AF268" i="90"/>
  <c r="AE268" i="90"/>
  <c r="AD268" i="90"/>
  <c r="AF323" i="90"/>
  <c r="AF339" i="90"/>
  <c r="AB67" i="90"/>
  <c r="AB70" i="90"/>
  <c r="AF85" i="90"/>
  <c r="AG115" i="90"/>
  <c r="Z128" i="90"/>
  <c r="AG128" i="90" s="1"/>
  <c r="AB171" i="90"/>
  <c r="AB292" i="90"/>
  <c r="AG321" i="90"/>
  <c r="AF321" i="90"/>
  <c r="AD321" i="90"/>
  <c r="AG337" i="90"/>
  <c r="AF337" i="90"/>
  <c r="AD337" i="90"/>
  <c r="AB369" i="90"/>
  <c r="AB372" i="90"/>
  <c r="AC372" i="90"/>
  <c r="AD372" i="90"/>
  <c r="AE372" i="90"/>
  <c r="AB169" i="90"/>
  <c r="AB185" i="90"/>
  <c r="AB199" i="90"/>
  <c r="AB207" i="90"/>
  <c r="AB215" i="90"/>
  <c r="AB223" i="90"/>
  <c r="AB231" i="90"/>
  <c r="AB239" i="90"/>
  <c r="AB247" i="90"/>
  <c r="AB255" i="90"/>
  <c r="AB263" i="90"/>
  <c r="AB271" i="90"/>
  <c r="AB279" i="90"/>
  <c r="AB287" i="90"/>
  <c r="AB295" i="90"/>
  <c r="AB303" i="90"/>
  <c r="AB311" i="90"/>
  <c r="AB319" i="90"/>
  <c r="AB327" i="90"/>
  <c r="AB335" i="90"/>
  <c r="AB343" i="90"/>
  <c r="AB351" i="90"/>
  <c r="AB359" i="90"/>
  <c r="AB367" i="90"/>
  <c r="AF372" i="90"/>
  <c r="AC169" i="90"/>
  <c r="AC185" i="90"/>
  <c r="AC199" i="90"/>
  <c r="AC207" i="90"/>
  <c r="AC215" i="90"/>
  <c r="AC223" i="90"/>
  <c r="AC231" i="90"/>
  <c r="AC239" i="90"/>
  <c r="AC247" i="90"/>
  <c r="AC255" i="90"/>
  <c r="AC263" i="90"/>
  <c r="AC271" i="90"/>
  <c r="AC279" i="90"/>
  <c r="AC287" i="90"/>
  <c r="AC295" i="90"/>
  <c r="AC303" i="90"/>
  <c r="AC311" i="90"/>
  <c r="AC319" i="90"/>
  <c r="AC327" i="90"/>
  <c r="AC335" i="90"/>
  <c r="AC343" i="90"/>
  <c r="AC351" i="90"/>
  <c r="AC359" i="90"/>
  <c r="AC367" i="90"/>
  <c r="AD263" i="90"/>
  <c r="AD271" i="90"/>
  <c r="AD279" i="90"/>
  <c r="AD287" i="90"/>
  <c r="AD295" i="90"/>
  <c r="AD303" i="90"/>
  <c r="AD311" i="90"/>
  <c r="AD319" i="90"/>
  <c r="AD327" i="90"/>
  <c r="AD335" i="90"/>
  <c r="AD343" i="90"/>
  <c r="AD351" i="90"/>
  <c r="AD359" i="90"/>
  <c r="AD367" i="90"/>
  <c r="AE169" i="90"/>
  <c r="AE185" i="90"/>
  <c r="AE207" i="90"/>
  <c r="AE215" i="90"/>
  <c r="AE223" i="90"/>
  <c r="AE231" i="90"/>
  <c r="AE239" i="90"/>
  <c r="AE247" i="90"/>
  <c r="AE255" i="90"/>
  <c r="AE263" i="90"/>
  <c r="AE271" i="90"/>
  <c r="AE279" i="90"/>
  <c r="AE287" i="90"/>
  <c r="AE295" i="90"/>
  <c r="AE303" i="90"/>
  <c r="AE311" i="90"/>
  <c r="AE319" i="90"/>
  <c r="AE327" i="90"/>
  <c r="AE335" i="90"/>
  <c r="AE343" i="90"/>
  <c r="AE351" i="90"/>
  <c r="AE359" i="90"/>
  <c r="AE367" i="90"/>
  <c r="AB373" i="90"/>
  <c r="AE373" i="90"/>
  <c r="Z373" i="89"/>
  <c r="Y373" i="89"/>
  <c r="X373" i="89"/>
  <c r="W373" i="89"/>
  <c r="V373" i="89"/>
  <c r="B373" i="89"/>
  <c r="AG373" i="89" s="1"/>
  <c r="Z372" i="89"/>
  <c r="Y372" i="89"/>
  <c r="X372" i="89"/>
  <c r="W372" i="89"/>
  <c r="V372" i="89"/>
  <c r="B372" i="89"/>
  <c r="AG372" i="89" s="1"/>
  <c r="Z371" i="89"/>
  <c r="Y371" i="89"/>
  <c r="X371" i="89"/>
  <c r="W371" i="89"/>
  <c r="V371" i="89"/>
  <c r="B371" i="89"/>
  <c r="AD371" i="89" s="1"/>
  <c r="AD370" i="89"/>
  <c r="AC370" i="89"/>
  <c r="Z370" i="89"/>
  <c r="Y370" i="89"/>
  <c r="X370" i="89"/>
  <c r="W370" i="89"/>
  <c r="V370" i="89"/>
  <c r="B370" i="89"/>
  <c r="Z369" i="89"/>
  <c r="Y369" i="89"/>
  <c r="X369" i="89"/>
  <c r="W369" i="89"/>
  <c r="V369" i="89"/>
  <c r="B369" i="89"/>
  <c r="AG369" i="89" s="1"/>
  <c r="Z368" i="89"/>
  <c r="Y368" i="89"/>
  <c r="X368" i="89"/>
  <c r="W368" i="89"/>
  <c r="V368" i="89"/>
  <c r="B368" i="89"/>
  <c r="AD368" i="89" s="1"/>
  <c r="Z367" i="89"/>
  <c r="Y367" i="89"/>
  <c r="X367" i="89"/>
  <c r="W367" i="89"/>
  <c r="V367" i="89"/>
  <c r="B367" i="89"/>
  <c r="AF367" i="89" s="1"/>
  <c r="AG366" i="89"/>
  <c r="Z366" i="89"/>
  <c r="Y366" i="89"/>
  <c r="X366" i="89"/>
  <c r="W366" i="89"/>
  <c r="V366" i="89"/>
  <c r="B366" i="89"/>
  <c r="Z365" i="89"/>
  <c r="Y365" i="89"/>
  <c r="X365" i="89"/>
  <c r="W365" i="89"/>
  <c r="V365" i="89"/>
  <c r="B365" i="89"/>
  <c r="AG365" i="89" s="1"/>
  <c r="Z364" i="89"/>
  <c r="Y364" i="89"/>
  <c r="X364" i="89"/>
  <c r="W364" i="89"/>
  <c r="V364" i="89"/>
  <c r="B364" i="89"/>
  <c r="AG364" i="89" s="1"/>
  <c r="Z363" i="89"/>
  <c r="Y363" i="89"/>
  <c r="X363" i="89"/>
  <c r="W363" i="89"/>
  <c r="V363" i="89"/>
  <c r="B363" i="89"/>
  <c r="AD363" i="89" s="1"/>
  <c r="Z362" i="89"/>
  <c r="Y362" i="89"/>
  <c r="X362" i="89"/>
  <c r="W362" i="89"/>
  <c r="V362" i="89"/>
  <c r="B362" i="89"/>
  <c r="Z361" i="89"/>
  <c r="Y361" i="89"/>
  <c r="X361" i="89"/>
  <c r="W361" i="89"/>
  <c r="V361" i="89"/>
  <c r="B361" i="89"/>
  <c r="AG361" i="89" s="1"/>
  <c r="Z360" i="89"/>
  <c r="Y360" i="89"/>
  <c r="X360" i="89"/>
  <c r="W360" i="89"/>
  <c r="V360" i="89"/>
  <c r="B360" i="89"/>
  <c r="AC360" i="89" s="1"/>
  <c r="AG359" i="89"/>
  <c r="Z359" i="89"/>
  <c r="Y359" i="89"/>
  <c r="X359" i="89"/>
  <c r="W359" i="89"/>
  <c r="V359" i="89"/>
  <c r="B359" i="89"/>
  <c r="AF359" i="89" s="1"/>
  <c r="Z358" i="89"/>
  <c r="Y358" i="89"/>
  <c r="X358" i="89"/>
  <c r="W358" i="89"/>
  <c r="V358" i="89"/>
  <c r="B358" i="89"/>
  <c r="Z357" i="89"/>
  <c r="Y357" i="89"/>
  <c r="X357" i="89"/>
  <c r="W357" i="89"/>
  <c r="V357" i="89"/>
  <c r="B357" i="89"/>
  <c r="AG357" i="89" s="1"/>
  <c r="Z356" i="89"/>
  <c r="Y356" i="89"/>
  <c r="X356" i="89"/>
  <c r="W356" i="89"/>
  <c r="V356" i="89"/>
  <c r="B356" i="89"/>
  <c r="AG356" i="89" s="1"/>
  <c r="AG355" i="89"/>
  <c r="AF355" i="89"/>
  <c r="AE355" i="89"/>
  <c r="AC355" i="89"/>
  <c r="Z355" i="89"/>
  <c r="Y355" i="89"/>
  <c r="X355" i="89"/>
  <c r="W355" i="89"/>
  <c r="V355" i="89"/>
  <c r="B355" i="89"/>
  <c r="AD355" i="89" s="1"/>
  <c r="Y354" i="89"/>
  <c r="X354" i="89"/>
  <c r="W354" i="89"/>
  <c r="V354" i="89"/>
  <c r="Z354" i="89" s="1"/>
  <c r="B354" i="89"/>
  <c r="Y353" i="89"/>
  <c r="X353" i="89"/>
  <c r="W353" i="89"/>
  <c r="V353" i="89"/>
  <c r="Z353" i="89" s="1"/>
  <c r="B353" i="89"/>
  <c r="Y352" i="89"/>
  <c r="X352" i="89"/>
  <c r="W352" i="89"/>
  <c r="Z352" i="89" s="1"/>
  <c r="V352" i="89"/>
  <c r="B352" i="89"/>
  <c r="AC352" i="89" s="1"/>
  <c r="Y351" i="89"/>
  <c r="X351" i="89"/>
  <c r="W351" i="89"/>
  <c r="V351" i="89"/>
  <c r="B351" i="89"/>
  <c r="Y350" i="89"/>
  <c r="X350" i="89"/>
  <c r="W350" i="89"/>
  <c r="V350" i="89"/>
  <c r="B350" i="89"/>
  <c r="AF350" i="89" s="1"/>
  <c r="Y349" i="89"/>
  <c r="X349" i="89"/>
  <c r="Z349" i="89" s="1"/>
  <c r="W349" i="89"/>
  <c r="V349" i="89"/>
  <c r="B349" i="89"/>
  <c r="Y348" i="89"/>
  <c r="X348" i="89"/>
  <c r="W348" i="89"/>
  <c r="V348" i="89"/>
  <c r="Z348" i="89" s="1"/>
  <c r="B348" i="89"/>
  <c r="Y347" i="89"/>
  <c r="X347" i="89"/>
  <c r="W347" i="89"/>
  <c r="V347" i="89"/>
  <c r="Z347" i="89" s="1"/>
  <c r="B347" i="89"/>
  <c r="AD347" i="89" s="1"/>
  <c r="Y346" i="89"/>
  <c r="X346" i="89"/>
  <c r="W346" i="89"/>
  <c r="V346" i="89"/>
  <c r="Z346" i="89" s="1"/>
  <c r="B346" i="89"/>
  <c r="AD346" i="89" s="1"/>
  <c r="Y345" i="89"/>
  <c r="X345" i="89"/>
  <c r="W345" i="89"/>
  <c r="Z345" i="89" s="1"/>
  <c r="V345" i="89"/>
  <c r="B345" i="89"/>
  <c r="AG345" i="89" s="1"/>
  <c r="Z344" i="89"/>
  <c r="Y344" i="89"/>
  <c r="X344" i="89"/>
  <c r="W344" i="89"/>
  <c r="V344" i="89"/>
  <c r="B344" i="89"/>
  <c r="Y343" i="89"/>
  <c r="X343" i="89"/>
  <c r="W343" i="89"/>
  <c r="V343" i="89"/>
  <c r="B343" i="89"/>
  <c r="Y342" i="89"/>
  <c r="X342" i="89"/>
  <c r="W342" i="89"/>
  <c r="V342" i="89"/>
  <c r="Z342" i="89" s="1"/>
  <c r="B342" i="89"/>
  <c r="Y341" i="89"/>
  <c r="X341" i="89"/>
  <c r="W341" i="89"/>
  <c r="Z341" i="89" s="1"/>
  <c r="V341" i="89"/>
  <c r="B341" i="89"/>
  <c r="AG341" i="89" s="1"/>
  <c r="Y340" i="89"/>
  <c r="X340" i="89"/>
  <c r="W340" i="89"/>
  <c r="V340" i="89"/>
  <c r="Z340" i="89" s="1"/>
  <c r="B340" i="89"/>
  <c r="Y339" i="89"/>
  <c r="X339" i="89"/>
  <c r="W339" i="89"/>
  <c r="V339" i="89"/>
  <c r="B339" i="89"/>
  <c r="AD339" i="89" s="1"/>
  <c r="Y338" i="89"/>
  <c r="X338" i="89"/>
  <c r="W338" i="89"/>
  <c r="V338" i="89"/>
  <c r="B338" i="89"/>
  <c r="Y337" i="89"/>
  <c r="X337" i="89"/>
  <c r="W337" i="89"/>
  <c r="V337" i="89"/>
  <c r="B337" i="89"/>
  <c r="Y336" i="89"/>
  <c r="X336" i="89"/>
  <c r="W336" i="89"/>
  <c r="V336" i="89"/>
  <c r="Z336" i="89" s="1"/>
  <c r="B336" i="89"/>
  <c r="AC336" i="89" s="1"/>
  <c r="Y335" i="89"/>
  <c r="X335" i="89"/>
  <c r="W335" i="89"/>
  <c r="V335" i="89"/>
  <c r="B335" i="89"/>
  <c r="Y334" i="89"/>
  <c r="X334" i="89"/>
  <c r="W334" i="89"/>
  <c r="V334" i="89"/>
  <c r="B334" i="89"/>
  <c r="Y333" i="89"/>
  <c r="X333" i="89"/>
  <c r="W333" i="89"/>
  <c r="V333" i="89"/>
  <c r="Z333" i="89" s="1"/>
  <c r="B333" i="89"/>
  <c r="AG333" i="89" s="1"/>
  <c r="Y332" i="89"/>
  <c r="X332" i="89"/>
  <c r="W332" i="89"/>
  <c r="V332" i="89"/>
  <c r="Z332" i="89" s="1"/>
  <c r="B332" i="89"/>
  <c r="Y331" i="89"/>
  <c r="X331" i="89"/>
  <c r="W331" i="89"/>
  <c r="V331" i="89"/>
  <c r="Z331" i="89" s="1"/>
  <c r="B331" i="89"/>
  <c r="AD331" i="89" s="1"/>
  <c r="Y330" i="89"/>
  <c r="X330" i="89"/>
  <c r="W330" i="89"/>
  <c r="Z330" i="89" s="1"/>
  <c r="V330" i="89"/>
  <c r="B330" i="89"/>
  <c r="AD330" i="89" s="1"/>
  <c r="Y329" i="89"/>
  <c r="Z329" i="89" s="1"/>
  <c r="X329" i="89"/>
  <c r="W329" i="89"/>
  <c r="V329" i="89"/>
  <c r="B329" i="89"/>
  <c r="AD329" i="89" s="1"/>
  <c r="Y328" i="89"/>
  <c r="X328" i="89"/>
  <c r="W328" i="89"/>
  <c r="V328" i="89"/>
  <c r="Z328" i="89" s="1"/>
  <c r="B328" i="89"/>
  <c r="Y327" i="89"/>
  <c r="X327" i="89"/>
  <c r="W327" i="89"/>
  <c r="V327" i="89"/>
  <c r="Z327" i="89" s="1"/>
  <c r="B327" i="89"/>
  <c r="Y326" i="89"/>
  <c r="X326" i="89"/>
  <c r="W326" i="89"/>
  <c r="Z326" i="89" s="1"/>
  <c r="V326" i="89"/>
  <c r="B326" i="89"/>
  <c r="AD326" i="89" s="1"/>
  <c r="Y325" i="89"/>
  <c r="X325" i="89"/>
  <c r="W325" i="89"/>
  <c r="V325" i="89"/>
  <c r="Z325" i="89" s="1"/>
  <c r="B325" i="89"/>
  <c r="AF325" i="89" s="1"/>
  <c r="Y324" i="89"/>
  <c r="X324" i="89"/>
  <c r="W324" i="89"/>
  <c r="V324" i="89"/>
  <c r="B324" i="89"/>
  <c r="Y323" i="89"/>
  <c r="X323" i="89"/>
  <c r="W323" i="89"/>
  <c r="V323" i="89"/>
  <c r="Z323" i="89" s="1"/>
  <c r="B323" i="89"/>
  <c r="AE323" i="89" s="1"/>
  <c r="Y322" i="89"/>
  <c r="X322" i="89"/>
  <c r="W322" i="89"/>
  <c r="V322" i="89"/>
  <c r="Z322" i="89" s="1"/>
  <c r="B322" i="89"/>
  <c r="Y321" i="89"/>
  <c r="X321" i="89"/>
  <c r="W321" i="89"/>
  <c r="V321" i="89"/>
  <c r="B321" i="89"/>
  <c r="Y320" i="89"/>
  <c r="X320" i="89"/>
  <c r="W320" i="89"/>
  <c r="V320" i="89"/>
  <c r="B320" i="89"/>
  <c r="AC320" i="89" s="1"/>
  <c r="Z319" i="89"/>
  <c r="Y319" i="89"/>
  <c r="X319" i="89"/>
  <c r="W319" i="89"/>
  <c r="V319" i="89"/>
  <c r="B319" i="89"/>
  <c r="Y318" i="89"/>
  <c r="X318" i="89"/>
  <c r="W318" i="89"/>
  <c r="V318" i="89"/>
  <c r="B318" i="89"/>
  <c r="Y317" i="89"/>
  <c r="X317" i="89"/>
  <c r="W317" i="89"/>
  <c r="Z317" i="89" s="1"/>
  <c r="V317" i="89"/>
  <c r="B317" i="89"/>
  <c r="AG317" i="89" s="1"/>
  <c r="Y316" i="89"/>
  <c r="X316" i="89"/>
  <c r="W316" i="89"/>
  <c r="V316" i="89"/>
  <c r="Z316" i="89" s="1"/>
  <c r="B316" i="89"/>
  <c r="AG316" i="89" s="1"/>
  <c r="Y315" i="89"/>
  <c r="X315" i="89"/>
  <c r="W315" i="89"/>
  <c r="V315" i="89"/>
  <c r="B315" i="89"/>
  <c r="AE315" i="89" s="1"/>
  <c r="Y314" i="89"/>
  <c r="X314" i="89"/>
  <c r="W314" i="89"/>
  <c r="V314" i="89"/>
  <c r="B314" i="89"/>
  <c r="AC314" i="89" s="1"/>
  <c r="Y313" i="89"/>
  <c r="X313" i="89"/>
  <c r="W313" i="89"/>
  <c r="V313" i="89"/>
  <c r="B313" i="89"/>
  <c r="Y312" i="89"/>
  <c r="X312" i="89"/>
  <c r="W312" i="89"/>
  <c r="V312" i="89"/>
  <c r="Z312" i="89" s="1"/>
  <c r="B312" i="89"/>
  <c r="AC312" i="89" s="1"/>
  <c r="Y311" i="89"/>
  <c r="X311" i="89"/>
  <c r="W311" i="89"/>
  <c r="V311" i="89"/>
  <c r="B311" i="89"/>
  <c r="Y310" i="89"/>
  <c r="X310" i="89"/>
  <c r="W310" i="89"/>
  <c r="V310" i="89"/>
  <c r="Z310" i="89" s="1"/>
  <c r="B310" i="89"/>
  <c r="AD310" i="89" s="1"/>
  <c r="Y309" i="89"/>
  <c r="X309" i="89"/>
  <c r="W309" i="89"/>
  <c r="V309" i="89"/>
  <c r="B309" i="89"/>
  <c r="Y308" i="89"/>
  <c r="X308" i="89"/>
  <c r="Z308" i="89" s="1"/>
  <c r="W308" i="89"/>
  <c r="V308" i="89"/>
  <c r="B308" i="89"/>
  <c r="Y307" i="89"/>
  <c r="X307" i="89"/>
  <c r="W307" i="89"/>
  <c r="V307" i="89"/>
  <c r="Z307" i="89" s="1"/>
  <c r="B307" i="89"/>
  <c r="AB307" i="89" s="1"/>
  <c r="Y306" i="89"/>
  <c r="X306" i="89"/>
  <c r="W306" i="89"/>
  <c r="Z306" i="89" s="1"/>
  <c r="V306" i="89"/>
  <c r="B306" i="89"/>
  <c r="Y305" i="89"/>
  <c r="X305" i="89"/>
  <c r="W305" i="89"/>
  <c r="V305" i="89"/>
  <c r="Z305" i="89" s="1"/>
  <c r="B305" i="89"/>
  <c r="Y304" i="89"/>
  <c r="X304" i="89"/>
  <c r="W304" i="89"/>
  <c r="V304" i="89"/>
  <c r="Z304" i="89" s="1"/>
  <c r="B304" i="89"/>
  <c r="AC304" i="89" s="1"/>
  <c r="Z303" i="89"/>
  <c r="Y303" i="89"/>
  <c r="X303" i="89"/>
  <c r="W303" i="89"/>
  <c r="V303" i="89"/>
  <c r="B303" i="89"/>
  <c r="Y302" i="89"/>
  <c r="X302" i="89"/>
  <c r="W302" i="89"/>
  <c r="V302" i="89"/>
  <c r="B302" i="89"/>
  <c r="Y301" i="89"/>
  <c r="X301" i="89"/>
  <c r="W301" i="89"/>
  <c r="V301" i="89"/>
  <c r="B301" i="89"/>
  <c r="AB301" i="89" s="1"/>
  <c r="Y300" i="89"/>
  <c r="X300" i="89"/>
  <c r="W300" i="89"/>
  <c r="V300" i="89"/>
  <c r="Z300" i="89" s="1"/>
  <c r="B300" i="89"/>
  <c r="Y299" i="89"/>
  <c r="X299" i="89"/>
  <c r="W299" i="89"/>
  <c r="V299" i="89"/>
  <c r="B299" i="89"/>
  <c r="AD299" i="89" s="1"/>
  <c r="Y298" i="89"/>
  <c r="X298" i="89"/>
  <c r="W298" i="89"/>
  <c r="V298" i="89"/>
  <c r="B298" i="89"/>
  <c r="AD298" i="89" s="1"/>
  <c r="Y297" i="89"/>
  <c r="X297" i="89"/>
  <c r="W297" i="89"/>
  <c r="V297" i="89"/>
  <c r="Z297" i="89" s="1"/>
  <c r="B297" i="89"/>
  <c r="AG297" i="89" s="1"/>
  <c r="Y296" i="89"/>
  <c r="X296" i="89"/>
  <c r="W296" i="89"/>
  <c r="V296" i="89"/>
  <c r="Z296" i="89" s="1"/>
  <c r="B296" i="89"/>
  <c r="Y295" i="89"/>
  <c r="X295" i="89"/>
  <c r="W295" i="89"/>
  <c r="V295" i="89"/>
  <c r="B295" i="89"/>
  <c r="Y294" i="89"/>
  <c r="X294" i="89"/>
  <c r="W294" i="89"/>
  <c r="V294" i="89"/>
  <c r="B294" i="89"/>
  <c r="AD294" i="89" s="1"/>
  <c r="Y293" i="89"/>
  <c r="X293" i="89"/>
  <c r="W293" i="89"/>
  <c r="V293" i="89"/>
  <c r="B293" i="89"/>
  <c r="Y292" i="89"/>
  <c r="X292" i="89"/>
  <c r="W292" i="89"/>
  <c r="V292" i="89"/>
  <c r="Z292" i="89" s="1"/>
  <c r="B292" i="89"/>
  <c r="Y291" i="89"/>
  <c r="X291" i="89"/>
  <c r="W291" i="89"/>
  <c r="V291" i="89"/>
  <c r="B291" i="89"/>
  <c r="Y290" i="89"/>
  <c r="X290" i="89"/>
  <c r="W290" i="89"/>
  <c r="V290" i="89"/>
  <c r="Z290" i="89" s="1"/>
  <c r="B290" i="89"/>
  <c r="AF289" i="89"/>
  <c r="AE289" i="89"/>
  <c r="AD289" i="89"/>
  <c r="AC289" i="89"/>
  <c r="AB289" i="89"/>
  <c r="Y289" i="89"/>
  <c r="X289" i="89"/>
  <c r="W289" i="89"/>
  <c r="V289" i="89"/>
  <c r="Z289" i="89" s="1"/>
  <c r="B289" i="89"/>
  <c r="Y288" i="89"/>
  <c r="Z288" i="89" s="1"/>
  <c r="X288" i="89"/>
  <c r="W288" i="89"/>
  <c r="V288" i="89"/>
  <c r="B288" i="89"/>
  <c r="AC288" i="89" s="1"/>
  <c r="Y287" i="89"/>
  <c r="X287" i="89"/>
  <c r="W287" i="89"/>
  <c r="V287" i="89"/>
  <c r="Z287" i="89" s="1"/>
  <c r="B287" i="89"/>
  <c r="Y286" i="89"/>
  <c r="X286" i="89"/>
  <c r="W286" i="89"/>
  <c r="V286" i="89"/>
  <c r="Z286" i="89" s="1"/>
  <c r="B286" i="89"/>
  <c r="Y285" i="89"/>
  <c r="X285" i="89"/>
  <c r="W285" i="89"/>
  <c r="V285" i="89"/>
  <c r="B285" i="89"/>
  <c r="Y284" i="89"/>
  <c r="X284" i="89"/>
  <c r="W284" i="89"/>
  <c r="V284" i="89"/>
  <c r="Z284" i="89" s="1"/>
  <c r="B284" i="89"/>
  <c r="AD284" i="89" s="1"/>
  <c r="Y283" i="89"/>
  <c r="X283" i="89"/>
  <c r="W283" i="89"/>
  <c r="V283" i="89"/>
  <c r="Z283" i="89" s="1"/>
  <c r="B283" i="89"/>
  <c r="AG283" i="89" s="1"/>
  <c r="Y282" i="89"/>
  <c r="X282" i="89"/>
  <c r="W282" i="89"/>
  <c r="V282" i="89"/>
  <c r="Z282" i="89" s="1"/>
  <c r="B282" i="89"/>
  <c r="AD282" i="89" s="1"/>
  <c r="Y281" i="89"/>
  <c r="X281" i="89"/>
  <c r="W281" i="89"/>
  <c r="Z281" i="89" s="1"/>
  <c r="V281" i="89"/>
  <c r="B281" i="89"/>
  <c r="AG281" i="89" s="1"/>
  <c r="Y280" i="89"/>
  <c r="X280" i="89"/>
  <c r="W280" i="89"/>
  <c r="V280" i="89"/>
  <c r="Z280" i="89" s="1"/>
  <c r="B280" i="89"/>
  <c r="AB280" i="89" s="1"/>
  <c r="Y279" i="89"/>
  <c r="X279" i="89"/>
  <c r="Z279" i="89" s="1"/>
  <c r="W279" i="89"/>
  <c r="V279" i="89"/>
  <c r="B279" i="89"/>
  <c r="Y278" i="89"/>
  <c r="X278" i="89"/>
  <c r="W278" i="89"/>
  <c r="V278" i="89"/>
  <c r="Z278" i="89" s="1"/>
  <c r="B278" i="89"/>
  <c r="AE278" i="89" s="1"/>
  <c r="Y277" i="89"/>
  <c r="X277" i="89"/>
  <c r="W277" i="89"/>
  <c r="V277" i="89"/>
  <c r="B277" i="89"/>
  <c r="Y276" i="89"/>
  <c r="X276" i="89"/>
  <c r="W276" i="89"/>
  <c r="V276" i="89"/>
  <c r="B276" i="89"/>
  <c r="Y275" i="89"/>
  <c r="X275" i="89"/>
  <c r="W275" i="89"/>
  <c r="V275" i="89"/>
  <c r="Z275" i="89" s="1"/>
  <c r="B275" i="89"/>
  <c r="Y274" i="89"/>
  <c r="X274" i="89"/>
  <c r="Z274" i="89" s="1"/>
  <c r="W274" i="89"/>
  <c r="V274" i="89"/>
  <c r="B274" i="89"/>
  <c r="Y273" i="89"/>
  <c r="Z273" i="89" s="1"/>
  <c r="X273" i="89"/>
  <c r="W273" i="89"/>
  <c r="V273" i="89"/>
  <c r="B273" i="89"/>
  <c r="Y272" i="89"/>
  <c r="X272" i="89"/>
  <c r="W272" i="89"/>
  <c r="Z272" i="89" s="1"/>
  <c r="V272" i="89"/>
  <c r="B272" i="89"/>
  <c r="AC272" i="89" s="1"/>
  <c r="Y271" i="89"/>
  <c r="X271" i="89"/>
  <c r="W271" i="89"/>
  <c r="V271" i="89"/>
  <c r="Z271" i="89" s="1"/>
  <c r="B271" i="89"/>
  <c r="Y270" i="89"/>
  <c r="X270" i="89"/>
  <c r="W270" i="89"/>
  <c r="V270" i="89"/>
  <c r="Z270" i="89" s="1"/>
  <c r="B270" i="89"/>
  <c r="Y269" i="89"/>
  <c r="X269" i="89"/>
  <c r="W269" i="89"/>
  <c r="V269" i="89"/>
  <c r="B269" i="89"/>
  <c r="Y268" i="89"/>
  <c r="X268" i="89"/>
  <c r="W268" i="89"/>
  <c r="V268" i="89"/>
  <c r="B268" i="89"/>
  <c r="AD268" i="89" s="1"/>
  <c r="Y267" i="89"/>
  <c r="X267" i="89"/>
  <c r="W267" i="89"/>
  <c r="V267" i="89"/>
  <c r="Z267" i="89" s="1"/>
  <c r="AG267" i="89" s="1"/>
  <c r="B267" i="89"/>
  <c r="AF267" i="89" s="1"/>
  <c r="Y266" i="89"/>
  <c r="X266" i="89"/>
  <c r="W266" i="89"/>
  <c r="V266" i="89"/>
  <c r="Z266" i="89" s="1"/>
  <c r="B266" i="89"/>
  <c r="AD266" i="89" s="1"/>
  <c r="Y265" i="89"/>
  <c r="X265" i="89"/>
  <c r="W265" i="89"/>
  <c r="V265" i="89"/>
  <c r="Z265" i="89" s="1"/>
  <c r="B265" i="89"/>
  <c r="Y264" i="89"/>
  <c r="X264" i="89"/>
  <c r="W264" i="89"/>
  <c r="V264" i="89"/>
  <c r="Z264" i="89" s="1"/>
  <c r="B264" i="89"/>
  <c r="Z263" i="89"/>
  <c r="Y263" i="89"/>
  <c r="X263" i="89"/>
  <c r="W263" i="89"/>
  <c r="V263" i="89"/>
  <c r="B263" i="89"/>
  <c r="Y262" i="89"/>
  <c r="X262" i="89"/>
  <c r="W262" i="89"/>
  <c r="V262" i="89"/>
  <c r="Z262" i="89" s="1"/>
  <c r="B262" i="89"/>
  <c r="AE262" i="89" s="1"/>
  <c r="Y261" i="89"/>
  <c r="X261" i="89"/>
  <c r="W261" i="89"/>
  <c r="V261" i="89"/>
  <c r="B261" i="89"/>
  <c r="Y260" i="89"/>
  <c r="X260" i="89"/>
  <c r="W260" i="89"/>
  <c r="V260" i="89"/>
  <c r="Z260" i="89" s="1"/>
  <c r="B260" i="89"/>
  <c r="Y259" i="89"/>
  <c r="X259" i="89"/>
  <c r="Z259" i="89" s="1"/>
  <c r="W259" i="89"/>
  <c r="V259" i="89"/>
  <c r="B259" i="89"/>
  <c r="AD259" i="89" s="1"/>
  <c r="Z258" i="89"/>
  <c r="Y258" i="89"/>
  <c r="X258" i="89"/>
  <c r="W258" i="89"/>
  <c r="V258" i="89"/>
  <c r="B258" i="89"/>
  <c r="Y257" i="89"/>
  <c r="X257" i="89"/>
  <c r="W257" i="89"/>
  <c r="V257" i="89"/>
  <c r="B257" i="89"/>
  <c r="Y256" i="89"/>
  <c r="X256" i="89"/>
  <c r="W256" i="89"/>
  <c r="V256" i="89"/>
  <c r="B256" i="89"/>
  <c r="AB256" i="89" s="1"/>
  <c r="Y255" i="89"/>
  <c r="X255" i="89"/>
  <c r="W255" i="89"/>
  <c r="V255" i="89"/>
  <c r="B255" i="89"/>
  <c r="Y254" i="89"/>
  <c r="X254" i="89"/>
  <c r="W254" i="89"/>
  <c r="V254" i="89"/>
  <c r="B254" i="89"/>
  <c r="AE254" i="89" s="1"/>
  <c r="Y253" i="89"/>
  <c r="X253" i="89"/>
  <c r="W253" i="89"/>
  <c r="V253" i="89"/>
  <c r="Z253" i="89" s="1"/>
  <c r="B253" i="89"/>
  <c r="AB253" i="89" s="1"/>
  <c r="Y252" i="89"/>
  <c r="X252" i="89"/>
  <c r="W252" i="89"/>
  <c r="V252" i="89"/>
  <c r="B252" i="89"/>
  <c r="Y251" i="89"/>
  <c r="X251" i="89"/>
  <c r="W251" i="89"/>
  <c r="V251" i="89"/>
  <c r="B251" i="89"/>
  <c r="AD251" i="89" s="1"/>
  <c r="Y250" i="89"/>
  <c r="X250" i="89"/>
  <c r="W250" i="89"/>
  <c r="V250" i="89"/>
  <c r="B250" i="89"/>
  <c r="Y249" i="89"/>
  <c r="X249" i="89"/>
  <c r="W249" i="89"/>
  <c r="V249" i="89"/>
  <c r="Z249" i="89" s="1"/>
  <c r="B249" i="89"/>
  <c r="AG249" i="89" s="1"/>
  <c r="Z248" i="89"/>
  <c r="Y248" i="89"/>
  <c r="X248" i="89"/>
  <c r="W248" i="89"/>
  <c r="V248" i="89"/>
  <c r="B248" i="89"/>
  <c r="AC248" i="89" s="1"/>
  <c r="Y247" i="89"/>
  <c r="X247" i="89"/>
  <c r="W247" i="89"/>
  <c r="V247" i="89"/>
  <c r="B247" i="89"/>
  <c r="Y246" i="89"/>
  <c r="X246" i="89"/>
  <c r="W246" i="89"/>
  <c r="V246" i="89"/>
  <c r="Z246" i="89" s="1"/>
  <c r="B246" i="89"/>
  <c r="AF246" i="89" s="1"/>
  <c r="Y245" i="89"/>
  <c r="X245" i="89"/>
  <c r="W245" i="89"/>
  <c r="V245" i="89"/>
  <c r="B245" i="89"/>
  <c r="AB245" i="89" s="1"/>
  <c r="Y244" i="89"/>
  <c r="X244" i="89"/>
  <c r="W244" i="89"/>
  <c r="Z244" i="89" s="1"/>
  <c r="V244" i="89"/>
  <c r="B244" i="89"/>
  <c r="AD244" i="89" s="1"/>
  <c r="Y243" i="89"/>
  <c r="X243" i="89"/>
  <c r="W243" i="89"/>
  <c r="V243" i="89"/>
  <c r="B243" i="89"/>
  <c r="AD243" i="89" s="1"/>
  <c r="Y242" i="89"/>
  <c r="X242" i="89"/>
  <c r="W242" i="89"/>
  <c r="Z242" i="89" s="1"/>
  <c r="V242" i="89"/>
  <c r="B242" i="89"/>
  <c r="AG242" i="89" s="1"/>
  <c r="Y241" i="89"/>
  <c r="X241" i="89"/>
  <c r="W241" i="89"/>
  <c r="V241" i="89"/>
  <c r="B241" i="89"/>
  <c r="AF240" i="89"/>
  <c r="Y240" i="89"/>
  <c r="X240" i="89"/>
  <c r="W240" i="89"/>
  <c r="V240" i="89"/>
  <c r="Z240" i="89" s="1"/>
  <c r="B240" i="89"/>
  <c r="AD240" i="89" s="1"/>
  <c r="Y239" i="89"/>
  <c r="X239" i="89"/>
  <c r="W239" i="89"/>
  <c r="V239" i="89"/>
  <c r="B239" i="89"/>
  <c r="Y238" i="89"/>
  <c r="X238" i="89"/>
  <c r="W238" i="89"/>
  <c r="V238" i="89"/>
  <c r="B238" i="89"/>
  <c r="Y237" i="89"/>
  <c r="X237" i="89"/>
  <c r="W237" i="89"/>
  <c r="V237" i="89"/>
  <c r="Z237" i="89" s="1"/>
  <c r="B237" i="89"/>
  <c r="Y236" i="89"/>
  <c r="X236" i="89"/>
  <c r="W236" i="89"/>
  <c r="V236" i="89"/>
  <c r="B236" i="89"/>
  <c r="AD236" i="89" s="1"/>
  <c r="Y235" i="89"/>
  <c r="X235" i="89"/>
  <c r="W235" i="89"/>
  <c r="V235" i="89"/>
  <c r="Z235" i="89" s="1"/>
  <c r="B235" i="89"/>
  <c r="AD234" i="89"/>
  <c r="AC234" i="89"/>
  <c r="Y234" i="89"/>
  <c r="X234" i="89"/>
  <c r="W234" i="89"/>
  <c r="V234" i="89"/>
  <c r="B234" i="89"/>
  <c r="Y233" i="89"/>
  <c r="X233" i="89"/>
  <c r="W233" i="89"/>
  <c r="Z233" i="89" s="1"/>
  <c r="V233" i="89"/>
  <c r="B233" i="89"/>
  <c r="Y232" i="89"/>
  <c r="X232" i="89"/>
  <c r="W232" i="89"/>
  <c r="V232" i="89"/>
  <c r="Z232" i="89" s="1"/>
  <c r="B232" i="89"/>
  <c r="AD232" i="89" s="1"/>
  <c r="Y231" i="89"/>
  <c r="X231" i="89"/>
  <c r="W231" i="89"/>
  <c r="V231" i="89"/>
  <c r="B231" i="89"/>
  <c r="Y230" i="89"/>
  <c r="X230" i="89"/>
  <c r="W230" i="89"/>
  <c r="V230" i="89"/>
  <c r="B230" i="89"/>
  <c r="AB230" i="89" s="1"/>
  <c r="AG229" i="89"/>
  <c r="AF229" i="89"/>
  <c r="AE229" i="89"/>
  <c r="AD229" i="89"/>
  <c r="AC229" i="89"/>
  <c r="Z229" i="89"/>
  <c r="Y229" i="89"/>
  <c r="X229" i="89"/>
  <c r="W229" i="89"/>
  <c r="V229" i="89"/>
  <c r="B229" i="89"/>
  <c r="AB229" i="89" s="1"/>
  <c r="Y228" i="89"/>
  <c r="X228" i="89"/>
  <c r="W228" i="89"/>
  <c r="V228" i="89"/>
  <c r="B228" i="89"/>
  <c r="AD228" i="89" s="1"/>
  <c r="Y227" i="89"/>
  <c r="X227" i="89"/>
  <c r="W227" i="89"/>
  <c r="V227" i="89"/>
  <c r="Z227" i="89" s="1"/>
  <c r="B227" i="89"/>
  <c r="Y226" i="89"/>
  <c r="X226" i="89"/>
  <c r="W226" i="89"/>
  <c r="V226" i="89"/>
  <c r="Z226" i="89" s="1"/>
  <c r="B226" i="89"/>
  <c r="Y225" i="89"/>
  <c r="X225" i="89"/>
  <c r="W225" i="89"/>
  <c r="V225" i="89"/>
  <c r="Z225" i="89" s="1"/>
  <c r="B225" i="89"/>
  <c r="AF225" i="89" s="1"/>
  <c r="Z224" i="89"/>
  <c r="Y224" i="89"/>
  <c r="X224" i="89"/>
  <c r="W224" i="89"/>
  <c r="V224" i="89"/>
  <c r="B224" i="89"/>
  <c r="Y223" i="89"/>
  <c r="X223" i="89"/>
  <c r="W223" i="89"/>
  <c r="V223" i="89"/>
  <c r="Z223" i="89" s="1"/>
  <c r="B223" i="89"/>
  <c r="AG223" i="89" s="1"/>
  <c r="Y222" i="89"/>
  <c r="X222" i="89"/>
  <c r="W222" i="89"/>
  <c r="V222" i="89"/>
  <c r="Z222" i="89" s="1"/>
  <c r="B222" i="89"/>
  <c r="AG222" i="89" s="1"/>
  <c r="Y221" i="89"/>
  <c r="X221" i="89"/>
  <c r="W221" i="89"/>
  <c r="V221" i="89"/>
  <c r="B221" i="89"/>
  <c r="AE221" i="89" s="1"/>
  <c r="Y220" i="89"/>
  <c r="X220" i="89"/>
  <c r="W220" i="89"/>
  <c r="V220" i="89"/>
  <c r="B220" i="89"/>
  <c r="AB220" i="89" s="1"/>
  <c r="Y219" i="89"/>
  <c r="X219" i="89"/>
  <c r="W219" i="89"/>
  <c r="V219" i="89"/>
  <c r="B219" i="89"/>
  <c r="Y218" i="89"/>
  <c r="X218" i="89"/>
  <c r="W218" i="89"/>
  <c r="V218" i="89"/>
  <c r="B218" i="89"/>
  <c r="Y217" i="89"/>
  <c r="X217" i="89"/>
  <c r="W217" i="89"/>
  <c r="V217" i="89"/>
  <c r="Z217" i="89" s="1"/>
  <c r="B217" i="89"/>
  <c r="Y216" i="89"/>
  <c r="X216" i="89"/>
  <c r="W216" i="89"/>
  <c r="Z216" i="89" s="1"/>
  <c r="V216" i="89"/>
  <c r="B216" i="89"/>
  <c r="AG216" i="89" s="1"/>
  <c r="Y215" i="89"/>
  <c r="X215" i="89"/>
  <c r="W215" i="89"/>
  <c r="V215" i="89"/>
  <c r="Z215" i="89" s="1"/>
  <c r="B215" i="89"/>
  <c r="Y214" i="89"/>
  <c r="X214" i="89"/>
  <c r="W214" i="89"/>
  <c r="V214" i="89"/>
  <c r="B214" i="89"/>
  <c r="AF214" i="89" s="1"/>
  <c r="Y213" i="89"/>
  <c r="X213" i="89"/>
  <c r="W213" i="89"/>
  <c r="V213" i="89"/>
  <c r="B213" i="89"/>
  <c r="AB213" i="89" s="1"/>
  <c r="Y212" i="89"/>
  <c r="X212" i="89"/>
  <c r="W212" i="89"/>
  <c r="V212" i="89"/>
  <c r="Z212" i="89" s="1"/>
  <c r="B212" i="89"/>
  <c r="AD212" i="89" s="1"/>
  <c r="Y211" i="89"/>
  <c r="X211" i="89"/>
  <c r="W211" i="89"/>
  <c r="V211" i="89"/>
  <c r="B211" i="89"/>
  <c r="Y210" i="89"/>
  <c r="X210" i="89"/>
  <c r="W210" i="89"/>
  <c r="V210" i="89"/>
  <c r="Z210" i="89" s="1"/>
  <c r="B210" i="89"/>
  <c r="Y209" i="89"/>
  <c r="X209" i="89"/>
  <c r="W209" i="89"/>
  <c r="V209" i="89"/>
  <c r="B209" i="89"/>
  <c r="Z208" i="89"/>
  <c r="Y208" i="89"/>
  <c r="X208" i="89"/>
  <c r="W208" i="89"/>
  <c r="V208" i="89"/>
  <c r="B208" i="89"/>
  <c r="Y207" i="89"/>
  <c r="X207" i="89"/>
  <c r="W207" i="89"/>
  <c r="V207" i="89"/>
  <c r="Z207" i="89" s="1"/>
  <c r="B207" i="89"/>
  <c r="Y206" i="89"/>
  <c r="X206" i="89"/>
  <c r="W206" i="89"/>
  <c r="V206" i="89"/>
  <c r="Z206" i="89" s="1"/>
  <c r="B206" i="89"/>
  <c r="AE206" i="89" s="1"/>
  <c r="Y205" i="89"/>
  <c r="X205" i="89"/>
  <c r="W205" i="89"/>
  <c r="V205" i="89"/>
  <c r="B205" i="89"/>
  <c r="AB205" i="89" s="1"/>
  <c r="Y204" i="89"/>
  <c r="X204" i="89"/>
  <c r="W204" i="89"/>
  <c r="V204" i="89"/>
  <c r="B204" i="89"/>
  <c r="Y203" i="89"/>
  <c r="X203" i="89"/>
  <c r="W203" i="89"/>
  <c r="V203" i="89"/>
  <c r="Z203" i="89" s="1"/>
  <c r="B203" i="89"/>
  <c r="AB203" i="89" s="1"/>
  <c r="Z202" i="89"/>
  <c r="Y202" i="89"/>
  <c r="X202" i="89"/>
  <c r="W202" i="89"/>
  <c r="V202" i="89"/>
  <c r="B202" i="89"/>
  <c r="AC202" i="89" s="1"/>
  <c r="Y201" i="89"/>
  <c r="X201" i="89"/>
  <c r="W201" i="89"/>
  <c r="Z201" i="89" s="1"/>
  <c r="V201" i="89"/>
  <c r="B201" i="89"/>
  <c r="AD200" i="89"/>
  <c r="AB200" i="89"/>
  <c r="Y200" i="89"/>
  <c r="X200" i="89"/>
  <c r="Z200" i="89" s="1"/>
  <c r="W200" i="89"/>
  <c r="V200" i="89"/>
  <c r="B200" i="89"/>
  <c r="AG200" i="89" s="1"/>
  <c r="Y199" i="89"/>
  <c r="X199" i="89"/>
  <c r="W199" i="89"/>
  <c r="V199" i="89"/>
  <c r="B199" i="89"/>
  <c r="Y198" i="89"/>
  <c r="X198" i="89"/>
  <c r="W198" i="89"/>
  <c r="V198" i="89"/>
  <c r="B198" i="89"/>
  <c r="Y197" i="89"/>
  <c r="X197" i="89"/>
  <c r="W197" i="89"/>
  <c r="V197" i="89"/>
  <c r="Z197" i="89" s="1"/>
  <c r="B197" i="89"/>
  <c r="AB197" i="89" s="1"/>
  <c r="Y196" i="89"/>
  <c r="X196" i="89"/>
  <c r="W196" i="89"/>
  <c r="V196" i="89"/>
  <c r="B196" i="89"/>
  <c r="AD196" i="89" s="1"/>
  <c r="Y195" i="89"/>
  <c r="X195" i="89"/>
  <c r="W195" i="89"/>
  <c r="V195" i="89"/>
  <c r="B195" i="89"/>
  <c r="Y194" i="89"/>
  <c r="X194" i="89"/>
  <c r="W194" i="89"/>
  <c r="V194" i="89"/>
  <c r="Z194" i="89" s="1"/>
  <c r="B194" i="89"/>
  <c r="AB194" i="89" s="1"/>
  <c r="Y193" i="89"/>
  <c r="X193" i="89"/>
  <c r="W193" i="89"/>
  <c r="V193" i="89"/>
  <c r="B193" i="89"/>
  <c r="Y192" i="89"/>
  <c r="X192" i="89"/>
  <c r="W192" i="89"/>
  <c r="V192" i="89"/>
  <c r="Z192" i="89" s="1"/>
  <c r="B192" i="89"/>
  <c r="AF192" i="89" s="1"/>
  <c r="Y191" i="89"/>
  <c r="X191" i="89"/>
  <c r="W191" i="89"/>
  <c r="V191" i="89"/>
  <c r="B191" i="89"/>
  <c r="AC191" i="89" s="1"/>
  <c r="Y190" i="89"/>
  <c r="X190" i="89"/>
  <c r="W190" i="89"/>
  <c r="V190" i="89"/>
  <c r="Z190" i="89" s="1"/>
  <c r="B190" i="89"/>
  <c r="AG190" i="89" s="1"/>
  <c r="Y189" i="89"/>
  <c r="X189" i="89"/>
  <c r="W189" i="89"/>
  <c r="Z189" i="89" s="1"/>
  <c r="V189" i="89"/>
  <c r="B189" i="89"/>
  <c r="AF189" i="89" s="1"/>
  <c r="Y188" i="89"/>
  <c r="X188" i="89"/>
  <c r="W188" i="89"/>
  <c r="Z188" i="89" s="1"/>
  <c r="V188" i="89"/>
  <c r="B188" i="89"/>
  <c r="AG188" i="89" s="1"/>
  <c r="Y187" i="89"/>
  <c r="X187" i="89"/>
  <c r="W187" i="89"/>
  <c r="V187" i="89"/>
  <c r="Z187" i="89" s="1"/>
  <c r="B187" i="89"/>
  <c r="Y186" i="89"/>
  <c r="X186" i="89"/>
  <c r="W186" i="89"/>
  <c r="V186" i="89"/>
  <c r="Z186" i="89" s="1"/>
  <c r="B186" i="89"/>
  <c r="AD186" i="89" s="1"/>
  <c r="Y185" i="89"/>
  <c r="X185" i="89"/>
  <c r="W185" i="89"/>
  <c r="V185" i="89"/>
  <c r="Z185" i="89" s="1"/>
  <c r="B185" i="89"/>
  <c r="Y184" i="89"/>
  <c r="X184" i="89"/>
  <c r="W184" i="89"/>
  <c r="V184" i="89"/>
  <c r="B184" i="89"/>
  <c r="Y183" i="89"/>
  <c r="X183" i="89"/>
  <c r="W183" i="89"/>
  <c r="V183" i="89"/>
  <c r="B183" i="89"/>
  <c r="Y182" i="89"/>
  <c r="X182" i="89"/>
  <c r="W182" i="89"/>
  <c r="V182" i="89"/>
  <c r="B182" i="89"/>
  <c r="AD182" i="89" s="1"/>
  <c r="Y181" i="89"/>
  <c r="X181" i="89"/>
  <c r="W181" i="89"/>
  <c r="V181" i="89"/>
  <c r="B181" i="89"/>
  <c r="AB181" i="89" s="1"/>
  <c r="Y180" i="89"/>
  <c r="X180" i="89"/>
  <c r="W180" i="89"/>
  <c r="V180" i="89"/>
  <c r="Z180" i="89" s="1"/>
  <c r="B180" i="89"/>
  <c r="Y179" i="89"/>
  <c r="X179" i="89"/>
  <c r="W179" i="89"/>
  <c r="V179" i="89"/>
  <c r="B179" i="89"/>
  <c r="AB179" i="89" s="1"/>
  <c r="Y178" i="89"/>
  <c r="X178" i="89"/>
  <c r="W178" i="89"/>
  <c r="V178" i="89"/>
  <c r="B178" i="89"/>
  <c r="AB178" i="89" s="1"/>
  <c r="Z177" i="89"/>
  <c r="Y177" i="89"/>
  <c r="X177" i="89"/>
  <c r="W177" i="89"/>
  <c r="V177" i="89"/>
  <c r="B177" i="89"/>
  <c r="Y176" i="89"/>
  <c r="X176" i="89"/>
  <c r="W176" i="89"/>
  <c r="V176" i="89"/>
  <c r="B176" i="89"/>
  <c r="AG175" i="89"/>
  <c r="AF175" i="89"/>
  <c r="Y175" i="89"/>
  <c r="X175" i="89"/>
  <c r="W175" i="89"/>
  <c r="V175" i="89"/>
  <c r="B175" i="89"/>
  <c r="AE175" i="89" s="1"/>
  <c r="Y174" i="89"/>
  <c r="X174" i="89"/>
  <c r="W174" i="89"/>
  <c r="V174" i="89"/>
  <c r="B174" i="89"/>
  <c r="AG174" i="89" s="1"/>
  <c r="Y173" i="89"/>
  <c r="X173" i="89"/>
  <c r="W173" i="89"/>
  <c r="V173" i="89"/>
  <c r="B173" i="89"/>
  <c r="AF173" i="89" s="1"/>
  <c r="Y172" i="89"/>
  <c r="X172" i="89"/>
  <c r="W172" i="89"/>
  <c r="V172" i="89"/>
  <c r="B172" i="89"/>
  <c r="AB172" i="89" s="1"/>
  <c r="Y171" i="89"/>
  <c r="X171" i="89"/>
  <c r="W171" i="89"/>
  <c r="V171" i="89"/>
  <c r="B171" i="89"/>
  <c r="AC170" i="89"/>
  <c r="Y170" i="89"/>
  <c r="X170" i="89"/>
  <c r="W170" i="89"/>
  <c r="V170" i="89"/>
  <c r="Z170" i="89" s="1"/>
  <c r="B170" i="89"/>
  <c r="AF170" i="89" s="1"/>
  <c r="Y169" i="89"/>
  <c r="X169" i="89"/>
  <c r="W169" i="89"/>
  <c r="V169" i="89"/>
  <c r="B169" i="89"/>
  <c r="AG169" i="89" s="1"/>
  <c r="Y168" i="89"/>
  <c r="X168" i="89"/>
  <c r="W168" i="89"/>
  <c r="V168" i="89"/>
  <c r="B168" i="89"/>
  <c r="AE168" i="89" s="1"/>
  <c r="Y167" i="89"/>
  <c r="X167" i="89"/>
  <c r="W167" i="89"/>
  <c r="V167" i="89"/>
  <c r="B167" i="89"/>
  <c r="AC167" i="89" s="1"/>
  <c r="Z166" i="89"/>
  <c r="Y166" i="89"/>
  <c r="X166" i="89"/>
  <c r="W166" i="89"/>
  <c r="V166" i="89"/>
  <c r="B166" i="89"/>
  <c r="Y165" i="89"/>
  <c r="X165" i="89"/>
  <c r="W165" i="89"/>
  <c r="Z165" i="89" s="1"/>
  <c r="V165" i="89"/>
  <c r="B165" i="89"/>
  <c r="AB165" i="89" s="1"/>
  <c r="Y164" i="89"/>
  <c r="X164" i="89"/>
  <c r="W164" i="89"/>
  <c r="V164" i="89"/>
  <c r="Z164" i="89" s="1"/>
  <c r="B164" i="89"/>
  <c r="AG164" i="89" s="1"/>
  <c r="Y163" i="89"/>
  <c r="X163" i="89"/>
  <c r="W163" i="89"/>
  <c r="V163" i="89"/>
  <c r="B163" i="89"/>
  <c r="Y162" i="89"/>
  <c r="X162" i="89"/>
  <c r="W162" i="89"/>
  <c r="V162" i="89"/>
  <c r="B162" i="89"/>
  <c r="Y161" i="89"/>
  <c r="X161" i="89"/>
  <c r="W161" i="89"/>
  <c r="V161" i="89"/>
  <c r="B161" i="89"/>
  <c r="Y160" i="89"/>
  <c r="X160" i="89"/>
  <c r="W160" i="89"/>
  <c r="V160" i="89"/>
  <c r="B160" i="89"/>
  <c r="AE160" i="89" s="1"/>
  <c r="Y159" i="89"/>
  <c r="X159" i="89"/>
  <c r="W159" i="89"/>
  <c r="V159" i="89"/>
  <c r="B159" i="89"/>
  <c r="Y158" i="89"/>
  <c r="X158" i="89"/>
  <c r="W158" i="89"/>
  <c r="V158" i="89"/>
  <c r="B158" i="89"/>
  <c r="AF158" i="89" s="1"/>
  <c r="Y157" i="89"/>
  <c r="X157" i="89"/>
  <c r="W157" i="89"/>
  <c r="V157" i="89"/>
  <c r="B157" i="89"/>
  <c r="AF157" i="89" s="1"/>
  <c r="Y156" i="89"/>
  <c r="X156" i="89"/>
  <c r="W156" i="89"/>
  <c r="V156" i="89"/>
  <c r="B156" i="89"/>
  <c r="AC156" i="89" s="1"/>
  <c r="Y155" i="89"/>
  <c r="X155" i="89"/>
  <c r="W155" i="89"/>
  <c r="V155" i="89"/>
  <c r="B155" i="89"/>
  <c r="AE155" i="89" s="1"/>
  <c r="Y154" i="89"/>
  <c r="X154" i="89"/>
  <c r="W154" i="89"/>
  <c r="V154" i="89"/>
  <c r="B154" i="89"/>
  <c r="AF154" i="89" s="1"/>
  <c r="Y153" i="89"/>
  <c r="X153" i="89"/>
  <c r="W153" i="89"/>
  <c r="V153" i="89"/>
  <c r="B153" i="89"/>
  <c r="Y152" i="89"/>
  <c r="X152" i="89"/>
  <c r="W152" i="89"/>
  <c r="V152" i="89"/>
  <c r="B152" i="89"/>
  <c r="AD152" i="89" s="1"/>
  <c r="Y151" i="89"/>
  <c r="X151" i="89"/>
  <c r="W151" i="89"/>
  <c r="V151" i="89"/>
  <c r="B151" i="89"/>
  <c r="Y150" i="89"/>
  <c r="X150" i="89"/>
  <c r="W150" i="89"/>
  <c r="V150" i="89"/>
  <c r="B150" i="89"/>
  <c r="AF150" i="89" s="1"/>
  <c r="Y149" i="89"/>
  <c r="X149" i="89"/>
  <c r="W149" i="89"/>
  <c r="V149" i="89"/>
  <c r="B149" i="89"/>
  <c r="AB149" i="89" s="1"/>
  <c r="Y148" i="89"/>
  <c r="X148" i="89"/>
  <c r="W148" i="89"/>
  <c r="V148" i="89"/>
  <c r="B148" i="89"/>
  <c r="AF148" i="89" s="1"/>
  <c r="Y147" i="89"/>
  <c r="X147" i="89"/>
  <c r="W147" i="89"/>
  <c r="V147" i="89"/>
  <c r="B147" i="89"/>
  <c r="AC147" i="89" s="1"/>
  <c r="Y146" i="89"/>
  <c r="X146" i="89"/>
  <c r="W146" i="89"/>
  <c r="V146" i="89"/>
  <c r="B146" i="89"/>
  <c r="AF146" i="89" s="1"/>
  <c r="Y145" i="89"/>
  <c r="X145" i="89"/>
  <c r="W145" i="89"/>
  <c r="V145" i="89"/>
  <c r="B145" i="89"/>
  <c r="AC145" i="89" s="1"/>
  <c r="Y144" i="89"/>
  <c r="X144" i="89"/>
  <c r="W144" i="89"/>
  <c r="V144" i="89"/>
  <c r="B144" i="89"/>
  <c r="AB144" i="89" s="1"/>
  <c r="Y143" i="89"/>
  <c r="X143" i="89"/>
  <c r="W143" i="89"/>
  <c r="V143" i="89"/>
  <c r="B143" i="89"/>
  <c r="Y142" i="89"/>
  <c r="X142" i="89"/>
  <c r="W142" i="89"/>
  <c r="V142" i="89"/>
  <c r="B142" i="89"/>
  <c r="AE142" i="89" s="1"/>
  <c r="Y141" i="89"/>
  <c r="X141" i="89"/>
  <c r="W141" i="89"/>
  <c r="V141" i="89"/>
  <c r="B141" i="89"/>
  <c r="AF141" i="89" s="1"/>
  <c r="Y140" i="89"/>
  <c r="X140" i="89"/>
  <c r="W140" i="89"/>
  <c r="V140" i="89"/>
  <c r="B140" i="89"/>
  <c r="AF140" i="89" s="1"/>
  <c r="Y139" i="89"/>
  <c r="X139" i="89"/>
  <c r="W139" i="89"/>
  <c r="V139" i="89"/>
  <c r="B139" i="89"/>
  <c r="AE139" i="89" s="1"/>
  <c r="Y138" i="89"/>
  <c r="X138" i="89"/>
  <c r="W138" i="89"/>
  <c r="V138" i="89"/>
  <c r="B138" i="89"/>
  <c r="AF138" i="89" s="1"/>
  <c r="Y137" i="89"/>
  <c r="X137" i="89"/>
  <c r="W137" i="89"/>
  <c r="V137" i="89"/>
  <c r="B137" i="89"/>
  <c r="AD137" i="89" s="1"/>
  <c r="Y136" i="89"/>
  <c r="X136" i="89"/>
  <c r="W136" i="89"/>
  <c r="V136" i="89"/>
  <c r="B136" i="89"/>
  <c r="AB136" i="89" s="1"/>
  <c r="Y135" i="89"/>
  <c r="X135" i="89"/>
  <c r="W135" i="89"/>
  <c r="V135" i="89"/>
  <c r="B135" i="89"/>
  <c r="AC135" i="89" s="1"/>
  <c r="Y134" i="89"/>
  <c r="X134" i="89"/>
  <c r="W134" i="89"/>
  <c r="V134" i="89"/>
  <c r="B134" i="89"/>
  <c r="Y133" i="89"/>
  <c r="X133" i="89"/>
  <c r="W133" i="89"/>
  <c r="V133" i="89"/>
  <c r="B133" i="89"/>
  <c r="Y132" i="89"/>
  <c r="X132" i="89"/>
  <c r="W132" i="89"/>
  <c r="V132" i="89"/>
  <c r="B132" i="89"/>
  <c r="AF132" i="89" s="1"/>
  <c r="Y131" i="89"/>
  <c r="X131" i="89"/>
  <c r="W131" i="89"/>
  <c r="V131" i="89"/>
  <c r="B131" i="89"/>
  <c r="AB131" i="89" s="1"/>
  <c r="Y130" i="89"/>
  <c r="X130" i="89"/>
  <c r="W130" i="89"/>
  <c r="V130" i="89"/>
  <c r="B130" i="89"/>
  <c r="AB130" i="89" s="1"/>
  <c r="Y129" i="89"/>
  <c r="X129" i="89"/>
  <c r="W129" i="89"/>
  <c r="V129" i="89"/>
  <c r="B129" i="89"/>
  <c r="Y128" i="89"/>
  <c r="X128" i="89"/>
  <c r="W128" i="89"/>
  <c r="V128" i="89"/>
  <c r="B128" i="89"/>
  <c r="AF128" i="89" s="1"/>
  <c r="Y127" i="89"/>
  <c r="X127" i="89"/>
  <c r="W127" i="89"/>
  <c r="V127" i="89"/>
  <c r="B127" i="89"/>
  <c r="AC127" i="89" s="1"/>
  <c r="Y126" i="89"/>
  <c r="X126" i="89"/>
  <c r="W126" i="89"/>
  <c r="V126" i="89"/>
  <c r="B126" i="89"/>
  <c r="AF126" i="89" s="1"/>
  <c r="Y125" i="89"/>
  <c r="X125" i="89"/>
  <c r="W125" i="89"/>
  <c r="V125" i="89"/>
  <c r="B125" i="89"/>
  <c r="AB125" i="89" s="1"/>
  <c r="Y124" i="89"/>
  <c r="X124" i="89"/>
  <c r="W124" i="89"/>
  <c r="V124" i="89"/>
  <c r="B124" i="89"/>
  <c r="AB124" i="89" s="1"/>
  <c r="Y123" i="89"/>
  <c r="X123" i="89"/>
  <c r="W123" i="89"/>
  <c r="V123" i="89"/>
  <c r="B123" i="89"/>
  <c r="Y122" i="89"/>
  <c r="X122" i="89"/>
  <c r="W122" i="89"/>
  <c r="V122" i="89"/>
  <c r="B122" i="89"/>
  <c r="AF122" i="89" s="1"/>
  <c r="Y121" i="89"/>
  <c r="X121" i="89"/>
  <c r="W121" i="89"/>
  <c r="V121" i="89"/>
  <c r="B121" i="89"/>
  <c r="AD121" i="89" s="1"/>
  <c r="Y120" i="89"/>
  <c r="X120" i="89"/>
  <c r="W120" i="89"/>
  <c r="V120" i="89"/>
  <c r="B120" i="89"/>
  <c r="AF120" i="89" s="1"/>
  <c r="Y119" i="89"/>
  <c r="X119" i="89"/>
  <c r="W119" i="89"/>
  <c r="V119" i="89"/>
  <c r="B119" i="89"/>
  <c r="Y118" i="89"/>
  <c r="X118" i="89"/>
  <c r="W118" i="89"/>
  <c r="V118" i="89"/>
  <c r="B118" i="89"/>
  <c r="AB118" i="89" s="1"/>
  <c r="Y117" i="89"/>
  <c r="X117" i="89"/>
  <c r="W117" i="89"/>
  <c r="V117" i="89"/>
  <c r="B117" i="89"/>
  <c r="AF117" i="89" s="1"/>
  <c r="Y116" i="89"/>
  <c r="X116" i="89"/>
  <c r="W116" i="89"/>
  <c r="V116" i="89"/>
  <c r="B116" i="89"/>
  <c r="AF116" i="89" s="1"/>
  <c r="Y115" i="89"/>
  <c r="X115" i="89"/>
  <c r="W115" i="89"/>
  <c r="V115" i="89"/>
  <c r="B115" i="89"/>
  <c r="AD115" i="89" s="1"/>
  <c r="Y114" i="89"/>
  <c r="X114" i="89"/>
  <c r="W114" i="89"/>
  <c r="V114" i="89"/>
  <c r="B114" i="89"/>
  <c r="AB114" i="89" s="1"/>
  <c r="Y113" i="89"/>
  <c r="X113" i="89"/>
  <c r="W113" i="89"/>
  <c r="V113" i="89"/>
  <c r="B113" i="89"/>
  <c r="Y112" i="89"/>
  <c r="X112" i="89"/>
  <c r="W112" i="89"/>
  <c r="V112" i="89"/>
  <c r="B112" i="89"/>
  <c r="AF112" i="89" s="1"/>
  <c r="Y111" i="89"/>
  <c r="X111" i="89"/>
  <c r="W111" i="89"/>
  <c r="V111" i="89"/>
  <c r="B111" i="89"/>
  <c r="AF111" i="89" s="1"/>
  <c r="Y110" i="89"/>
  <c r="X110" i="89"/>
  <c r="W110" i="89"/>
  <c r="V110" i="89"/>
  <c r="B110" i="89"/>
  <c r="AE110" i="89" s="1"/>
  <c r="Y109" i="89"/>
  <c r="X109" i="89"/>
  <c r="W109" i="89"/>
  <c r="V109" i="89"/>
  <c r="B109" i="89"/>
  <c r="AF109" i="89" s="1"/>
  <c r="Y108" i="89"/>
  <c r="X108" i="89"/>
  <c r="W108" i="89"/>
  <c r="V108" i="89"/>
  <c r="B108" i="89"/>
  <c r="AE108" i="89" s="1"/>
  <c r="Y107" i="89"/>
  <c r="X107" i="89"/>
  <c r="W107" i="89"/>
  <c r="V107" i="89"/>
  <c r="B107" i="89"/>
  <c r="AC107" i="89" s="1"/>
  <c r="Y106" i="89"/>
  <c r="X106" i="89"/>
  <c r="W106" i="89"/>
  <c r="V106" i="89"/>
  <c r="B106" i="89"/>
  <c r="Y105" i="89"/>
  <c r="X105" i="89"/>
  <c r="W105" i="89"/>
  <c r="V105" i="89"/>
  <c r="B105" i="89"/>
  <c r="AE105" i="89" s="1"/>
  <c r="Y104" i="89"/>
  <c r="X104" i="89"/>
  <c r="W104" i="89"/>
  <c r="V104" i="89"/>
  <c r="B104" i="89"/>
  <c r="AF104" i="89" s="1"/>
  <c r="Y103" i="89"/>
  <c r="X103" i="89"/>
  <c r="W103" i="89"/>
  <c r="V103" i="89"/>
  <c r="B103" i="89"/>
  <c r="Y102" i="89"/>
  <c r="X102" i="89"/>
  <c r="W102" i="89"/>
  <c r="V102" i="89"/>
  <c r="B102" i="89"/>
  <c r="AC102" i="89" s="1"/>
  <c r="Y101" i="89"/>
  <c r="X101" i="89"/>
  <c r="W101" i="89"/>
  <c r="V101" i="89"/>
  <c r="B101" i="89"/>
  <c r="AF101" i="89" s="1"/>
  <c r="Y100" i="89"/>
  <c r="X100" i="89"/>
  <c r="W100" i="89"/>
  <c r="V100" i="89"/>
  <c r="B100" i="89"/>
  <c r="Y99" i="89"/>
  <c r="X99" i="89"/>
  <c r="W99" i="89"/>
  <c r="V99" i="89"/>
  <c r="B99" i="89"/>
  <c r="AD99" i="89" s="1"/>
  <c r="Y98" i="89"/>
  <c r="X98" i="89"/>
  <c r="W98" i="89"/>
  <c r="V98" i="89"/>
  <c r="B98" i="89"/>
  <c r="Y97" i="89"/>
  <c r="X97" i="89"/>
  <c r="W97" i="89"/>
  <c r="V97" i="89"/>
  <c r="B97" i="89"/>
  <c r="AD97" i="89" s="1"/>
  <c r="Y96" i="89"/>
  <c r="X96" i="89"/>
  <c r="W96" i="89"/>
  <c r="V96" i="89"/>
  <c r="B96" i="89"/>
  <c r="AE96" i="89" s="1"/>
  <c r="Y95" i="89"/>
  <c r="X95" i="89"/>
  <c r="W95" i="89"/>
  <c r="V95" i="89"/>
  <c r="B95" i="89"/>
  <c r="AF95" i="89" s="1"/>
  <c r="Y94" i="89"/>
  <c r="X94" i="89"/>
  <c r="W94" i="89"/>
  <c r="V94" i="89"/>
  <c r="B94" i="89"/>
  <c r="AF94" i="89" s="1"/>
  <c r="Y93" i="89"/>
  <c r="X93" i="89"/>
  <c r="W93" i="89"/>
  <c r="V93" i="89"/>
  <c r="B93" i="89"/>
  <c r="AB93" i="89" s="1"/>
  <c r="Y92" i="89"/>
  <c r="X92" i="89"/>
  <c r="W92" i="89"/>
  <c r="V92" i="89"/>
  <c r="B92" i="89"/>
  <c r="AD92" i="89" s="1"/>
  <c r="Y91" i="89"/>
  <c r="X91" i="89"/>
  <c r="W91" i="89"/>
  <c r="V91" i="89"/>
  <c r="B91" i="89"/>
  <c r="AD91" i="89" s="1"/>
  <c r="Y90" i="89"/>
  <c r="X90" i="89"/>
  <c r="W90" i="89"/>
  <c r="V90" i="89"/>
  <c r="B90" i="89"/>
  <c r="AB90" i="89" s="1"/>
  <c r="Y89" i="89"/>
  <c r="X89" i="89"/>
  <c r="W89" i="89"/>
  <c r="V89" i="89"/>
  <c r="B89" i="89"/>
  <c r="AD89" i="89" s="1"/>
  <c r="AZ88" i="89"/>
  <c r="AT88" i="89"/>
  <c r="Y88" i="89"/>
  <c r="X88" i="89"/>
  <c r="W88" i="89"/>
  <c r="V88" i="89"/>
  <c r="B88" i="89"/>
  <c r="AY88" i="89" s="1"/>
  <c r="AZ87" i="89"/>
  <c r="AT87" i="89"/>
  <c r="Y87" i="89"/>
  <c r="X87" i="89"/>
  <c r="W87" i="89"/>
  <c r="V87" i="89"/>
  <c r="B87" i="89"/>
  <c r="AY87" i="89" s="1"/>
  <c r="AZ86" i="89"/>
  <c r="AT86" i="89"/>
  <c r="Y86" i="89"/>
  <c r="X86" i="89"/>
  <c r="W86" i="89"/>
  <c r="V86" i="89"/>
  <c r="B86" i="89"/>
  <c r="AB86" i="89" s="1"/>
  <c r="AZ85" i="89"/>
  <c r="AT85" i="89"/>
  <c r="Y85" i="89"/>
  <c r="X85" i="89"/>
  <c r="W85" i="89"/>
  <c r="V85" i="89"/>
  <c r="B85" i="89"/>
  <c r="AB85" i="89" s="1"/>
  <c r="AZ84" i="89"/>
  <c r="AT84" i="89"/>
  <c r="Y84" i="89"/>
  <c r="X84" i="89"/>
  <c r="W84" i="89"/>
  <c r="V84" i="89"/>
  <c r="B84" i="89"/>
  <c r="AE84" i="89" s="1"/>
  <c r="AZ83" i="89"/>
  <c r="AT83" i="89"/>
  <c r="Y83" i="89"/>
  <c r="X83" i="89"/>
  <c r="W83" i="89"/>
  <c r="V83" i="89"/>
  <c r="B83" i="89"/>
  <c r="AE83" i="89" s="1"/>
  <c r="AZ82" i="89"/>
  <c r="AT82" i="89"/>
  <c r="Y82" i="89"/>
  <c r="X82" i="89"/>
  <c r="W82" i="89"/>
  <c r="V82" i="89"/>
  <c r="B82" i="89"/>
  <c r="AF82" i="89" s="1"/>
  <c r="AZ81" i="89"/>
  <c r="AT81" i="89"/>
  <c r="Y81" i="89"/>
  <c r="X81" i="89"/>
  <c r="W81" i="89"/>
  <c r="V81" i="89"/>
  <c r="B81" i="89"/>
  <c r="AZ80" i="89"/>
  <c r="AT80" i="89"/>
  <c r="Y80" i="89"/>
  <c r="X80" i="89"/>
  <c r="W80" i="89"/>
  <c r="V80" i="89"/>
  <c r="B80" i="89"/>
  <c r="AY80" i="89" s="1"/>
  <c r="AZ79" i="89"/>
  <c r="AT79" i="89"/>
  <c r="Y79" i="89"/>
  <c r="X79" i="89"/>
  <c r="W79" i="89"/>
  <c r="V79" i="89"/>
  <c r="B79" i="89"/>
  <c r="AE79" i="89" s="1"/>
  <c r="AZ78" i="89"/>
  <c r="AT78" i="89"/>
  <c r="Y78" i="89"/>
  <c r="X78" i="89"/>
  <c r="W78" i="89"/>
  <c r="V78" i="89"/>
  <c r="B78" i="89"/>
  <c r="AZ77" i="89"/>
  <c r="AT77" i="89"/>
  <c r="Y77" i="89"/>
  <c r="X77" i="89"/>
  <c r="W77" i="89"/>
  <c r="V77" i="89"/>
  <c r="B77" i="89"/>
  <c r="AZ76" i="89"/>
  <c r="AT76" i="89"/>
  <c r="Y76" i="89"/>
  <c r="X76" i="89"/>
  <c r="W76" i="89"/>
  <c r="V76" i="89"/>
  <c r="B76" i="89"/>
  <c r="AF76" i="89" s="1"/>
  <c r="AZ75" i="89"/>
  <c r="AT75" i="89"/>
  <c r="Y75" i="89"/>
  <c r="X75" i="89"/>
  <c r="W75" i="89"/>
  <c r="V75" i="89"/>
  <c r="B75" i="89"/>
  <c r="AZ74" i="89"/>
  <c r="AT74" i="89"/>
  <c r="Y74" i="89"/>
  <c r="X74" i="89"/>
  <c r="W74" i="89"/>
  <c r="V74" i="89"/>
  <c r="B74" i="89"/>
  <c r="AY74" i="89" s="1"/>
  <c r="AZ73" i="89"/>
  <c r="AT73" i="89"/>
  <c r="Y73" i="89"/>
  <c r="X73" i="89"/>
  <c r="W73" i="89"/>
  <c r="V73" i="89"/>
  <c r="B73" i="89"/>
  <c r="AY73" i="89" s="1"/>
  <c r="AZ72" i="89"/>
  <c r="AT72" i="89"/>
  <c r="Y72" i="89"/>
  <c r="X72" i="89"/>
  <c r="W72" i="89"/>
  <c r="V72" i="89"/>
  <c r="B72" i="89"/>
  <c r="AC72" i="89" s="1"/>
  <c r="AZ71" i="89"/>
  <c r="AT71" i="89"/>
  <c r="Y71" i="89"/>
  <c r="X71" i="89"/>
  <c r="W71" i="89"/>
  <c r="V71" i="89"/>
  <c r="B71" i="89"/>
  <c r="AY71" i="89" s="1"/>
  <c r="AZ70" i="89"/>
  <c r="AT70" i="89"/>
  <c r="Y70" i="89"/>
  <c r="X70" i="89"/>
  <c r="W70" i="89"/>
  <c r="V70" i="89"/>
  <c r="B70" i="89"/>
  <c r="AD70" i="89" s="1"/>
  <c r="AZ69" i="89"/>
  <c r="AT69" i="89"/>
  <c r="Y69" i="89"/>
  <c r="X69" i="89"/>
  <c r="W69" i="89"/>
  <c r="V69" i="89"/>
  <c r="B69" i="89"/>
  <c r="AZ68" i="89"/>
  <c r="AT68" i="89"/>
  <c r="Y68" i="89"/>
  <c r="X68" i="89"/>
  <c r="W68" i="89"/>
  <c r="V68" i="89"/>
  <c r="B68" i="89"/>
  <c r="AY68" i="89" s="1"/>
  <c r="AZ67" i="89"/>
  <c r="AT67" i="89"/>
  <c r="Y67" i="89"/>
  <c r="X67" i="89"/>
  <c r="W67" i="89"/>
  <c r="V67" i="89"/>
  <c r="B67" i="89"/>
  <c r="AC67" i="89" s="1"/>
  <c r="AZ66" i="89"/>
  <c r="AT66" i="89"/>
  <c r="Y66" i="89"/>
  <c r="X66" i="89"/>
  <c r="W66" i="89"/>
  <c r="V66" i="89"/>
  <c r="B66" i="89"/>
  <c r="AE66" i="89" s="1"/>
  <c r="AZ65" i="89"/>
  <c r="AT65" i="89"/>
  <c r="Y65" i="89"/>
  <c r="X65" i="89"/>
  <c r="W65" i="89"/>
  <c r="V65" i="89"/>
  <c r="B65" i="89"/>
  <c r="AC65" i="89" s="1"/>
  <c r="AZ64" i="89"/>
  <c r="AT64" i="89"/>
  <c r="Y64" i="89"/>
  <c r="X64" i="89"/>
  <c r="W64" i="89"/>
  <c r="V64" i="89"/>
  <c r="B64" i="89"/>
  <c r="AE64" i="89" s="1"/>
  <c r="AZ63" i="89"/>
  <c r="AT63" i="89"/>
  <c r="Y63" i="89"/>
  <c r="X63" i="89"/>
  <c r="W63" i="89"/>
  <c r="V63" i="89"/>
  <c r="B63" i="89"/>
  <c r="AZ62" i="89"/>
  <c r="AT62" i="89"/>
  <c r="Y62" i="89"/>
  <c r="X62" i="89"/>
  <c r="W62" i="89"/>
  <c r="V62" i="89"/>
  <c r="B62" i="89"/>
  <c r="AY62" i="89" s="1"/>
  <c r="AZ61" i="89"/>
  <c r="AT61" i="89"/>
  <c r="Y61" i="89"/>
  <c r="X61" i="89"/>
  <c r="W61" i="89"/>
  <c r="V61" i="89"/>
  <c r="B61" i="89"/>
  <c r="AZ60" i="89"/>
  <c r="AT60" i="89"/>
  <c r="Y60" i="89"/>
  <c r="X60" i="89"/>
  <c r="W60" i="89"/>
  <c r="V60" i="89"/>
  <c r="B60" i="89"/>
  <c r="AB60" i="89" s="1"/>
  <c r="AZ59" i="89"/>
  <c r="AT59" i="89"/>
  <c r="Y59" i="89"/>
  <c r="X59" i="89"/>
  <c r="W59" i="89"/>
  <c r="V59" i="89"/>
  <c r="B59" i="89"/>
  <c r="AZ58" i="89"/>
  <c r="AT58" i="89"/>
  <c r="Y58" i="89"/>
  <c r="X58" i="89"/>
  <c r="W58" i="89"/>
  <c r="V58" i="89"/>
  <c r="B58" i="89"/>
  <c r="AE58" i="89" s="1"/>
  <c r="AZ57" i="89"/>
  <c r="AT57" i="89"/>
  <c r="Y57" i="89"/>
  <c r="X57" i="89"/>
  <c r="W57" i="89"/>
  <c r="V57" i="89"/>
  <c r="B57" i="89"/>
  <c r="AE57" i="89" s="1"/>
  <c r="AZ56" i="89"/>
  <c r="AT56" i="89"/>
  <c r="Y56" i="89"/>
  <c r="X56" i="89"/>
  <c r="W56" i="89"/>
  <c r="V56" i="89"/>
  <c r="B56" i="89"/>
  <c r="AF56" i="89" s="1"/>
  <c r="AZ55" i="89"/>
  <c r="AT55" i="89"/>
  <c r="Y55" i="89"/>
  <c r="X55" i="89"/>
  <c r="W55" i="89"/>
  <c r="V55" i="89"/>
  <c r="B55" i="89"/>
  <c r="AZ54" i="89"/>
  <c r="AT54" i="89"/>
  <c r="Y54" i="89"/>
  <c r="X54" i="89"/>
  <c r="W54" i="89"/>
  <c r="V54" i="89"/>
  <c r="B54" i="89"/>
  <c r="AF54" i="89" s="1"/>
  <c r="AZ53" i="89"/>
  <c r="AT53" i="89"/>
  <c r="Y53" i="89"/>
  <c r="X53" i="89"/>
  <c r="W53" i="89"/>
  <c r="V53" i="89"/>
  <c r="B53" i="89"/>
  <c r="AC53" i="89" s="1"/>
  <c r="AZ52" i="89"/>
  <c r="AT52" i="89"/>
  <c r="Y52" i="89"/>
  <c r="X52" i="89"/>
  <c r="W52" i="89"/>
  <c r="V52" i="89"/>
  <c r="B52" i="89"/>
  <c r="AE52" i="89" s="1"/>
  <c r="AZ51" i="89"/>
  <c r="AT51" i="89"/>
  <c r="Y51" i="89"/>
  <c r="X51" i="89"/>
  <c r="W51" i="89"/>
  <c r="V51" i="89"/>
  <c r="B51" i="89"/>
  <c r="AC51" i="89" s="1"/>
  <c r="AZ50" i="89"/>
  <c r="AT50" i="89"/>
  <c r="Y50" i="89"/>
  <c r="X50" i="89"/>
  <c r="W50" i="89"/>
  <c r="V50" i="89"/>
  <c r="B50" i="89"/>
  <c r="AY50" i="89" s="1"/>
  <c r="AZ49" i="89"/>
  <c r="AT49" i="89"/>
  <c r="Y49" i="89"/>
  <c r="X49" i="89"/>
  <c r="W49" i="89"/>
  <c r="V49" i="89"/>
  <c r="B49" i="89"/>
  <c r="AD49" i="89" s="1"/>
  <c r="AZ48" i="89"/>
  <c r="AT48" i="89"/>
  <c r="Y48" i="89"/>
  <c r="X48" i="89"/>
  <c r="W48" i="89"/>
  <c r="V48" i="89"/>
  <c r="B48" i="89"/>
  <c r="AZ47" i="89"/>
  <c r="AT47" i="89"/>
  <c r="Y47" i="89"/>
  <c r="X47" i="89"/>
  <c r="W47" i="89"/>
  <c r="V47" i="89"/>
  <c r="B47" i="89"/>
  <c r="AE47" i="89" s="1"/>
  <c r="AZ46" i="89"/>
  <c r="AT46" i="89"/>
  <c r="Y46" i="89"/>
  <c r="X46" i="89"/>
  <c r="W46" i="89"/>
  <c r="V46" i="89"/>
  <c r="B46" i="89"/>
  <c r="AY46" i="89" s="1"/>
  <c r="AZ45" i="89"/>
  <c r="AT45" i="89"/>
  <c r="Y45" i="89"/>
  <c r="X45" i="89"/>
  <c r="W45" i="89"/>
  <c r="V45" i="89"/>
  <c r="B45" i="89"/>
  <c r="AZ44" i="89"/>
  <c r="AT44" i="89"/>
  <c r="Y44" i="89"/>
  <c r="X44" i="89"/>
  <c r="W44" i="89"/>
  <c r="V44" i="89"/>
  <c r="B44" i="89"/>
  <c r="AE44" i="89" s="1"/>
  <c r="AZ43" i="89"/>
  <c r="AT43" i="89"/>
  <c r="Y43" i="89"/>
  <c r="X43" i="89"/>
  <c r="W43" i="89"/>
  <c r="V43" i="89"/>
  <c r="B43" i="89"/>
  <c r="AZ42" i="89"/>
  <c r="AT42" i="89"/>
  <c r="Y42" i="89"/>
  <c r="X42" i="89"/>
  <c r="W42" i="89"/>
  <c r="V42" i="89"/>
  <c r="B42" i="89"/>
  <c r="AY42" i="89" s="1"/>
  <c r="AZ41" i="89"/>
  <c r="AT41" i="89"/>
  <c r="Y41" i="89"/>
  <c r="X41" i="89"/>
  <c r="W41" i="89"/>
  <c r="V41" i="89"/>
  <c r="B41" i="89"/>
  <c r="AY41" i="89" s="1"/>
  <c r="AZ40" i="89"/>
  <c r="AT40" i="89"/>
  <c r="Y40" i="89"/>
  <c r="X40" i="89"/>
  <c r="W40" i="89"/>
  <c r="V40" i="89"/>
  <c r="B40" i="89"/>
  <c r="AZ39" i="89"/>
  <c r="AT39" i="89"/>
  <c r="Y39" i="89"/>
  <c r="X39" i="89"/>
  <c r="W39" i="89"/>
  <c r="V39" i="89"/>
  <c r="B39" i="89"/>
  <c r="AC39" i="89" s="1"/>
  <c r="AZ38" i="89"/>
  <c r="AT38" i="89"/>
  <c r="Y38" i="89"/>
  <c r="X38" i="89"/>
  <c r="W38" i="89"/>
  <c r="V38" i="89"/>
  <c r="B38" i="89"/>
  <c r="AD38" i="89" s="1"/>
  <c r="AZ37" i="89"/>
  <c r="AT37" i="89"/>
  <c r="Y37" i="89"/>
  <c r="X37" i="89"/>
  <c r="W37" i="89"/>
  <c r="V37" i="89"/>
  <c r="B37" i="89"/>
  <c r="AE37" i="89" s="1"/>
  <c r="AZ36" i="89"/>
  <c r="AT36" i="89"/>
  <c r="Y36" i="89"/>
  <c r="X36" i="89"/>
  <c r="W36" i="89"/>
  <c r="V36" i="89"/>
  <c r="B36" i="89"/>
  <c r="AE36" i="89" s="1"/>
  <c r="AZ35" i="89"/>
  <c r="AT35" i="89"/>
  <c r="Y35" i="89"/>
  <c r="X35" i="89"/>
  <c r="W35" i="89"/>
  <c r="V35" i="89"/>
  <c r="B35" i="89"/>
  <c r="AC35" i="89" s="1"/>
  <c r="AZ34" i="89"/>
  <c r="AT34" i="89"/>
  <c r="Y34" i="89"/>
  <c r="X34" i="89"/>
  <c r="W34" i="89"/>
  <c r="V34" i="89"/>
  <c r="B34" i="89"/>
  <c r="AY34" i="89" s="1"/>
  <c r="AZ33" i="89"/>
  <c r="AT33" i="89"/>
  <c r="Y33" i="89"/>
  <c r="X33" i="89"/>
  <c r="W33" i="89"/>
  <c r="V33" i="89"/>
  <c r="B33" i="89"/>
  <c r="AE33" i="89" s="1"/>
  <c r="AZ32" i="89"/>
  <c r="AT32" i="89"/>
  <c r="Y32" i="89"/>
  <c r="X32" i="89"/>
  <c r="W32" i="89"/>
  <c r="V32" i="89"/>
  <c r="B32" i="89"/>
  <c r="AZ31" i="89"/>
  <c r="AT31" i="89"/>
  <c r="Y31" i="89"/>
  <c r="X31" i="89"/>
  <c r="W31" i="89"/>
  <c r="V31" i="89"/>
  <c r="B31" i="89"/>
  <c r="AE31" i="89" s="1"/>
  <c r="AZ30" i="89"/>
  <c r="AT30" i="89"/>
  <c r="Y30" i="89"/>
  <c r="X30" i="89"/>
  <c r="W30" i="89"/>
  <c r="V30" i="89"/>
  <c r="B30" i="89"/>
  <c r="AY30" i="89" s="1"/>
  <c r="AZ29" i="89"/>
  <c r="AT29" i="89"/>
  <c r="Y29" i="89"/>
  <c r="X29" i="89"/>
  <c r="W29" i="89"/>
  <c r="V29" i="89"/>
  <c r="B29" i="89"/>
  <c r="AC29" i="89" s="1"/>
  <c r="AZ28" i="89"/>
  <c r="AT28" i="89"/>
  <c r="Y28" i="89"/>
  <c r="X28" i="89"/>
  <c r="W28" i="89"/>
  <c r="V28" i="89"/>
  <c r="B28" i="89"/>
  <c r="AF28" i="89" s="1"/>
  <c r="AZ27" i="89"/>
  <c r="AT27" i="89"/>
  <c r="Y27" i="89"/>
  <c r="X27" i="89"/>
  <c r="W27" i="89"/>
  <c r="V27" i="89"/>
  <c r="B27" i="89"/>
  <c r="AC27" i="89" s="1"/>
  <c r="AZ26" i="89"/>
  <c r="AT26" i="89"/>
  <c r="Y26" i="89"/>
  <c r="X26" i="89"/>
  <c r="W26" i="89"/>
  <c r="V26" i="89"/>
  <c r="B26" i="89"/>
  <c r="AF26" i="89" s="1"/>
  <c r="AZ25" i="89"/>
  <c r="AT25" i="89"/>
  <c r="Y25" i="89"/>
  <c r="X25" i="89"/>
  <c r="W25" i="89"/>
  <c r="V25" i="89"/>
  <c r="B25" i="89"/>
  <c r="AE25" i="89" s="1"/>
  <c r="AZ24" i="89"/>
  <c r="AT24" i="89"/>
  <c r="Y24" i="89"/>
  <c r="X24" i="89"/>
  <c r="W24" i="89"/>
  <c r="V24" i="89"/>
  <c r="B24" i="89"/>
  <c r="AZ23" i="89"/>
  <c r="AT23" i="89"/>
  <c r="Y23" i="89"/>
  <c r="X23" i="89"/>
  <c r="W23" i="89"/>
  <c r="V23" i="89"/>
  <c r="B23" i="89"/>
  <c r="AY23" i="89" s="1"/>
  <c r="AZ22" i="89"/>
  <c r="AT22" i="89"/>
  <c r="Y22" i="89"/>
  <c r="X22" i="89"/>
  <c r="W22" i="89"/>
  <c r="V22" i="89"/>
  <c r="B22" i="89"/>
  <c r="AF22" i="89" s="1"/>
  <c r="AZ21" i="89"/>
  <c r="AT21" i="89"/>
  <c r="Y21" i="89"/>
  <c r="X21" i="89"/>
  <c r="W21" i="89"/>
  <c r="V21" i="89"/>
  <c r="B21" i="89"/>
  <c r="AZ20" i="89"/>
  <c r="AT20" i="89"/>
  <c r="Y20" i="89"/>
  <c r="X20" i="89"/>
  <c r="W20" i="89"/>
  <c r="V20" i="89"/>
  <c r="B20" i="89"/>
  <c r="AY20" i="89" s="1"/>
  <c r="AZ19" i="89"/>
  <c r="AT19" i="89"/>
  <c r="Y19" i="89"/>
  <c r="X19" i="89"/>
  <c r="W19" i="89"/>
  <c r="V19" i="89"/>
  <c r="B19" i="89"/>
  <c r="AD19" i="89" s="1"/>
  <c r="AZ18" i="89"/>
  <c r="AT18" i="89"/>
  <c r="AR18" i="89"/>
  <c r="AR19" i="89" s="1"/>
  <c r="AR20" i="89" s="1"/>
  <c r="AR21" i="89" s="1"/>
  <c r="AR22" i="89" s="1"/>
  <c r="AR23" i="89" s="1"/>
  <c r="AR24" i="89" s="1"/>
  <c r="AR25" i="89" s="1"/>
  <c r="AR26" i="89" s="1"/>
  <c r="AR27" i="89" s="1"/>
  <c r="AR28" i="89" s="1"/>
  <c r="AR29" i="89" s="1"/>
  <c r="AR30" i="89" s="1"/>
  <c r="AR31" i="89" s="1"/>
  <c r="AR32" i="89" s="1"/>
  <c r="AR33" i="89" s="1"/>
  <c r="AR34" i="89" s="1"/>
  <c r="AR35" i="89" s="1"/>
  <c r="AR36" i="89" s="1"/>
  <c r="AR37" i="89" s="1"/>
  <c r="AR38" i="89" s="1"/>
  <c r="AR39" i="89" s="1"/>
  <c r="AR40" i="89" s="1"/>
  <c r="AR41" i="89" s="1"/>
  <c r="AR42" i="89" s="1"/>
  <c r="AR43" i="89" s="1"/>
  <c r="AR44" i="89" s="1"/>
  <c r="AR45" i="89" s="1"/>
  <c r="AR46" i="89" s="1"/>
  <c r="AR47" i="89" s="1"/>
  <c r="AR48" i="89" s="1"/>
  <c r="AR49" i="89" s="1"/>
  <c r="AR50" i="89" s="1"/>
  <c r="AR51" i="89" s="1"/>
  <c r="AR52" i="89" s="1"/>
  <c r="AR53" i="89" s="1"/>
  <c r="AR54" i="89" s="1"/>
  <c r="AR55" i="89" s="1"/>
  <c r="AR56" i="89" s="1"/>
  <c r="AR57" i="89" s="1"/>
  <c r="AR58" i="89" s="1"/>
  <c r="AR59" i="89" s="1"/>
  <c r="AR60" i="89" s="1"/>
  <c r="AR61" i="89" s="1"/>
  <c r="AR62" i="89" s="1"/>
  <c r="AR63" i="89" s="1"/>
  <c r="AR64" i="89" s="1"/>
  <c r="AR65" i="89" s="1"/>
  <c r="AR66" i="89" s="1"/>
  <c r="AR67" i="89" s="1"/>
  <c r="AR68" i="89" s="1"/>
  <c r="AR69" i="89" s="1"/>
  <c r="AR70" i="89" s="1"/>
  <c r="AR71" i="89" s="1"/>
  <c r="AR72" i="89" s="1"/>
  <c r="AR73" i="89" s="1"/>
  <c r="AR74" i="89" s="1"/>
  <c r="AR75" i="89" s="1"/>
  <c r="AR76" i="89" s="1"/>
  <c r="AR77" i="89" s="1"/>
  <c r="AR78" i="89" s="1"/>
  <c r="AR79" i="89" s="1"/>
  <c r="AR80" i="89" s="1"/>
  <c r="AR81" i="89" s="1"/>
  <c r="AR82" i="89" s="1"/>
  <c r="AR83" i="89" s="1"/>
  <c r="AR84" i="89" s="1"/>
  <c r="AR85" i="89" s="1"/>
  <c r="AR86" i="89" s="1"/>
  <c r="AR87" i="89" s="1"/>
  <c r="AR88" i="89" s="1"/>
  <c r="AR89" i="89" s="1"/>
  <c r="AR90" i="89" s="1"/>
  <c r="AR91" i="89" s="1"/>
  <c r="AR92" i="89" s="1"/>
  <c r="AR93" i="89" s="1"/>
  <c r="AR94" i="89" s="1"/>
  <c r="AR95" i="89" s="1"/>
  <c r="AR96" i="89" s="1"/>
  <c r="AR97" i="89" s="1"/>
  <c r="AR98" i="89" s="1"/>
  <c r="AR99" i="89" s="1"/>
  <c r="AR100" i="89" s="1"/>
  <c r="AR101" i="89" s="1"/>
  <c r="AR102" i="89" s="1"/>
  <c r="AR103" i="89" s="1"/>
  <c r="AR104" i="89" s="1"/>
  <c r="AR105" i="89" s="1"/>
  <c r="AR106" i="89" s="1"/>
  <c r="AR107" i="89" s="1"/>
  <c r="AR108" i="89" s="1"/>
  <c r="AR109" i="89" s="1"/>
  <c r="AR110" i="89" s="1"/>
  <c r="AR111" i="89" s="1"/>
  <c r="AR112" i="89" s="1"/>
  <c r="AR113" i="89" s="1"/>
  <c r="AR114" i="89" s="1"/>
  <c r="AR115" i="89" s="1"/>
  <c r="AR116" i="89" s="1"/>
  <c r="AR117" i="89" s="1"/>
  <c r="AR118" i="89" s="1"/>
  <c r="AR119" i="89" s="1"/>
  <c r="AR120" i="89" s="1"/>
  <c r="AR121" i="89" s="1"/>
  <c r="AR122" i="89" s="1"/>
  <c r="AR123" i="89" s="1"/>
  <c r="AR124" i="89" s="1"/>
  <c r="AR125" i="89" s="1"/>
  <c r="AR126" i="89" s="1"/>
  <c r="AR127" i="89" s="1"/>
  <c r="AR128" i="89" s="1"/>
  <c r="AR129" i="89" s="1"/>
  <c r="AR130" i="89" s="1"/>
  <c r="AR131" i="89" s="1"/>
  <c r="AR132" i="89" s="1"/>
  <c r="AR133" i="89" s="1"/>
  <c r="AR134" i="89" s="1"/>
  <c r="AR135" i="89" s="1"/>
  <c r="AR136" i="89" s="1"/>
  <c r="AR137" i="89" s="1"/>
  <c r="AR138" i="89" s="1"/>
  <c r="AR139" i="89" s="1"/>
  <c r="AR140" i="89" s="1"/>
  <c r="AR141" i="89" s="1"/>
  <c r="AR142" i="89" s="1"/>
  <c r="AR143" i="89" s="1"/>
  <c r="AR144" i="89" s="1"/>
  <c r="AR145" i="89" s="1"/>
  <c r="AR146" i="89" s="1"/>
  <c r="AR147" i="89" s="1"/>
  <c r="AR148" i="89" s="1"/>
  <c r="AR149" i="89" s="1"/>
  <c r="AR150" i="89" s="1"/>
  <c r="AR151" i="89" s="1"/>
  <c r="AR152" i="89" s="1"/>
  <c r="AR153" i="89" s="1"/>
  <c r="AR154" i="89" s="1"/>
  <c r="AR155" i="89" s="1"/>
  <c r="AR156" i="89" s="1"/>
  <c r="AR157" i="89" s="1"/>
  <c r="AR158" i="89" s="1"/>
  <c r="AR159" i="89" s="1"/>
  <c r="AR160" i="89" s="1"/>
  <c r="AR161" i="89" s="1"/>
  <c r="AR162" i="89" s="1"/>
  <c r="AR163" i="89" s="1"/>
  <c r="AR164" i="89" s="1"/>
  <c r="AR165" i="89" s="1"/>
  <c r="AR166" i="89" s="1"/>
  <c r="AR167" i="89" s="1"/>
  <c r="AR168" i="89" s="1"/>
  <c r="AR169" i="89" s="1"/>
  <c r="AR170" i="89" s="1"/>
  <c r="AR171" i="89" s="1"/>
  <c r="AR172" i="89" s="1"/>
  <c r="AR173" i="89" s="1"/>
  <c r="AR174" i="89" s="1"/>
  <c r="AR175" i="89" s="1"/>
  <c r="AR176" i="89" s="1"/>
  <c r="AR177" i="89" s="1"/>
  <c r="AR178" i="89" s="1"/>
  <c r="AR179" i="89" s="1"/>
  <c r="AR180" i="89" s="1"/>
  <c r="AR181" i="89" s="1"/>
  <c r="AR182" i="89" s="1"/>
  <c r="AR183" i="89" s="1"/>
  <c r="AR184" i="89" s="1"/>
  <c r="AR185" i="89" s="1"/>
  <c r="AR186" i="89" s="1"/>
  <c r="AR187" i="89" s="1"/>
  <c r="AR188" i="89" s="1"/>
  <c r="AR189" i="89" s="1"/>
  <c r="AR190" i="89" s="1"/>
  <c r="AR191" i="89" s="1"/>
  <c r="AR192" i="89" s="1"/>
  <c r="AR193" i="89" s="1"/>
  <c r="AR194" i="89" s="1"/>
  <c r="AR195" i="89" s="1"/>
  <c r="AR196" i="89" s="1"/>
  <c r="Y18" i="89"/>
  <c r="X18" i="89"/>
  <c r="W18" i="89"/>
  <c r="V18" i="89"/>
  <c r="B18" i="89"/>
  <c r="AE18" i="89" s="1"/>
  <c r="AZ17" i="89"/>
  <c r="AT17" i="89"/>
  <c r="Y17" i="89"/>
  <c r="X17" i="89"/>
  <c r="W17" i="89"/>
  <c r="V17" i="89"/>
  <c r="B17" i="89"/>
  <c r="AY17" i="89" s="1"/>
  <c r="AZ16" i="89"/>
  <c r="AT16" i="89"/>
  <c r="AR16" i="89"/>
  <c r="AR17" i="89" s="1"/>
  <c r="Y16" i="89"/>
  <c r="X16" i="89"/>
  <c r="W16" i="89"/>
  <c r="V16" i="89"/>
  <c r="B16" i="89"/>
  <c r="AF16" i="89" s="1"/>
  <c r="AZ15" i="89"/>
  <c r="AT15" i="89"/>
  <c r="AR15" i="89"/>
  <c r="Y15" i="89"/>
  <c r="X15" i="89"/>
  <c r="W15" i="89"/>
  <c r="V15" i="89"/>
  <c r="B15" i="89"/>
  <c r="AZ14" i="89"/>
  <c r="AT14" i="89"/>
  <c r="AQ14" i="89"/>
  <c r="AQ15" i="89" s="1"/>
  <c r="AS15" i="89" s="1"/>
  <c r="B14" i="89"/>
  <c r="AC14" i="89" s="1"/>
  <c r="AS11" i="89"/>
  <c r="BI4" i="89"/>
  <c r="BI3" i="89"/>
  <c r="AV15" i="90" l="1"/>
  <c r="AX15" i="90" s="1"/>
  <c r="AQ18" i="91"/>
  <c r="AU17" i="91"/>
  <c r="AW17" i="91" s="1"/>
  <c r="AS17" i="91"/>
  <c r="AV16" i="91"/>
  <c r="AX16" i="91" s="1"/>
  <c r="AW18" i="90"/>
  <c r="BG14" i="90"/>
  <c r="AV14" i="90"/>
  <c r="AX14" i="90" s="1"/>
  <c r="AV17" i="90"/>
  <c r="AX17" i="90" s="1"/>
  <c r="AW15" i="90"/>
  <c r="AS19" i="90"/>
  <c r="AQ20" i="90"/>
  <c r="AU19" i="90"/>
  <c r="AW19" i="90" s="1"/>
  <c r="AV18" i="90"/>
  <c r="AX18" i="90" s="1"/>
  <c r="AV16" i="90"/>
  <c r="AX16" i="90" s="1"/>
  <c r="AW16" i="90"/>
  <c r="AW14" i="90"/>
  <c r="Z65" i="89"/>
  <c r="Z59" i="89"/>
  <c r="Z56" i="89"/>
  <c r="AE147" i="89"/>
  <c r="Z69" i="89"/>
  <c r="AG69" i="89" s="1"/>
  <c r="Z17" i="89"/>
  <c r="AG17" i="89" s="1"/>
  <c r="AD41" i="89"/>
  <c r="Z87" i="89"/>
  <c r="AG87" i="89" s="1"/>
  <c r="AE41" i="89"/>
  <c r="Z64" i="89"/>
  <c r="AG64" i="89" s="1"/>
  <c r="Z78" i="89"/>
  <c r="AG78" i="89" s="1"/>
  <c r="Z74" i="89"/>
  <c r="AG74" i="89" s="1"/>
  <c r="Z47" i="89"/>
  <c r="AG47" i="89" s="1"/>
  <c r="Z30" i="89"/>
  <c r="AG30" i="89" s="1"/>
  <c r="Z153" i="89"/>
  <c r="AG153" i="89" s="1"/>
  <c r="AF160" i="89"/>
  <c r="Z61" i="89"/>
  <c r="AG61" i="89" s="1"/>
  <c r="Z34" i="89"/>
  <c r="AG34" i="89" s="1"/>
  <c r="AE132" i="89"/>
  <c r="AB139" i="89"/>
  <c r="AD127" i="89"/>
  <c r="AF127" i="89"/>
  <c r="Z134" i="89"/>
  <c r="AG134" i="89" s="1"/>
  <c r="AF67" i="89"/>
  <c r="Z116" i="89"/>
  <c r="AG116" i="89" s="1"/>
  <c r="Z18" i="89"/>
  <c r="AG18" i="89" s="1"/>
  <c r="Z86" i="89"/>
  <c r="AG86" i="89" s="1"/>
  <c r="Z135" i="89"/>
  <c r="AG135" i="89" s="1"/>
  <c r="Z141" i="89"/>
  <c r="AG141" i="89" s="1"/>
  <c r="Z92" i="89"/>
  <c r="AG92" i="89" s="1"/>
  <c r="Z50" i="89"/>
  <c r="AG50" i="89" s="1"/>
  <c r="Z23" i="89"/>
  <c r="AG23" i="89" s="1"/>
  <c r="Z82" i="89"/>
  <c r="AG82" i="89" s="1"/>
  <c r="AC189" i="89"/>
  <c r="AF253" i="89"/>
  <c r="AB259" i="89"/>
  <c r="AF307" i="89"/>
  <c r="AE189" i="89"/>
  <c r="AC259" i="89"/>
  <c r="AG307" i="89"/>
  <c r="AB363" i="89"/>
  <c r="AE259" i="89"/>
  <c r="AC363" i="89"/>
  <c r="AB225" i="89"/>
  <c r="AF259" i="89"/>
  <c r="AE363" i="89"/>
  <c r="AC225" i="89"/>
  <c r="AF363" i="89"/>
  <c r="AG367" i="89"/>
  <c r="AD225" i="89"/>
  <c r="AD314" i="89"/>
  <c r="AB360" i="89"/>
  <c r="AG363" i="89"/>
  <c r="AB371" i="89"/>
  <c r="AE225" i="89"/>
  <c r="AB356" i="89"/>
  <c r="AD360" i="89"/>
  <c r="AC371" i="89"/>
  <c r="AD356" i="89"/>
  <c r="AE360" i="89"/>
  <c r="AE371" i="89"/>
  <c r="AE173" i="89"/>
  <c r="AF360" i="89"/>
  <c r="AF371" i="89"/>
  <c r="AB214" i="89"/>
  <c r="AC339" i="89"/>
  <c r="AG360" i="89"/>
  <c r="AG371" i="89"/>
  <c r="AE172" i="89"/>
  <c r="AD214" i="89"/>
  <c r="AE333" i="89"/>
  <c r="AF243" i="89"/>
  <c r="AG304" i="89"/>
  <c r="AG191" i="89"/>
  <c r="AB364" i="89"/>
  <c r="AC203" i="89"/>
  <c r="AD364" i="89"/>
  <c r="AE203" i="89"/>
  <c r="AC357" i="89"/>
  <c r="AF203" i="89"/>
  <c r="AE304" i="89"/>
  <c r="AD357" i="89"/>
  <c r="AB189" i="89"/>
  <c r="AG203" i="89"/>
  <c r="AF304" i="89"/>
  <c r="AE357" i="89"/>
  <c r="AB361" i="89"/>
  <c r="AB372" i="89"/>
  <c r="AF357" i="89"/>
  <c r="AC361" i="89"/>
  <c r="AD372" i="89"/>
  <c r="AG259" i="89"/>
  <c r="AG173" i="89"/>
  <c r="AB329" i="89"/>
  <c r="AD361" i="89"/>
  <c r="AB369" i="89"/>
  <c r="AE299" i="89"/>
  <c r="AE329" i="89"/>
  <c r="AE361" i="89"/>
  <c r="AC369" i="89"/>
  <c r="AF299" i="89"/>
  <c r="AF329" i="89"/>
  <c r="AF361" i="89"/>
  <c r="AC365" i="89"/>
  <c r="AD369" i="89"/>
  <c r="AG329" i="89"/>
  <c r="AE365" i="89"/>
  <c r="AE369" i="89"/>
  <c r="AF365" i="89"/>
  <c r="AF369" i="89"/>
  <c r="AB188" i="89"/>
  <c r="AE373" i="89"/>
  <c r="AE188" i="89"/>
  <c r="AF373" i="89"/>
  <c r="AD60" i="89"/>
  <c r="AF64" i="89"/>
  <c r="AC60" i="89"/>
  <c r="AE60" i="89"/>
  <c r="AF60" i="89"/>
  <c r="AD51" i="89"/>
  <c r="AY60" i="89"/>
  <c r="AD20" i="89"/>
  <c r="AG237" i="89"/>
  <c r="Z299" i="89"/>
  <c r="AG299" i="89" s="1"/>
  <c r="Z73" i="89"/>
  <c r="AG73" i="89" s="1"/>
  <c r="Z110" i="89"/>
  <c r="AG110" i="89" s="1"/>
  <c r="Z128" i="89"/>
  <c r="AG128" i="89" s="1"/>
  <c r="Z158" i="89"/>
  <c r="AG158" i="89" s="1"/>
  <c r="Z179" i="89"/>
  <c r="Z209" i="89"/>
  <c r="Z221" i="89"/>
  <c r="Z255" i="89"/>
  <c r="AG255" i="89" s="1"/>
  <c r="Z269" i="89"/>
  <c r="AG269" i="89" s="1"/>
  <c r="AG275" i="89"/>
  <c r="Z320" i="89"/>
  <c r="Z350" i="89"/>
  <c r="AG350" i="89" s="1"/>
  <c r="Z98" i="89"/>
  <c r="AG98" i="89" s="1"/>
  <c r="Z146" i="89"/>
  <c r="Z152" i="89"/>
  <c r="AG152" i="89" s="1"/>
  <c r="Z204" i="89"/>
  <c r="Z245" i="89"/>
  <c r="AG245" i="89" s="1"/>
  <c r="AG265" i="89"/>
  <c r="Z309" i="89"/>
  <c r="AG309" i="89" s="1"/>
  <c r="Z335" i="89"/>
  <c r="AG340" i="89"/>
  <c r="AD164" i="89"/>
  <c r="AG300" i="89"/>
  <c r="AB140" i="89"/>
  <c r="AF164" i="89"/>
  <c r="Z174" i="89"/>
  <c r="AD221" i="89"/>
  <c r="Z230" i="89"/>
  <c r="Z250" i="89"/>
  <c r="AC269" i="89"/>
  <c r="AC285" i="89"/>
  <c r="Z315" i="89"/>
  <c r="AG321" i="89"/>
  <c r="AC325" i="89"/>
  <c r="AD325" i="89"/>
  <c r="AF221" i="89"/>
  <c r="AD285" i="89"/>
  <c r="AY25" i="89"/>
  <c r="Z57" i="89"/>
  <c r="AG57" i="89" s="1"/>
  <c r="AY82" i="89"/>
  <c r="Z124" i="89"/>
  <c r="AG124" i="89" s="1"/>
  <c r="Z129" i="89"/>
  <c r="AG129" i="89" s="1"/>
  <c r="Z159" i="89"/>
  <c r="AG159" i="89" s="1"/>
  <c r="Z195" i="89"/>
  <c r="AC200" i="89"/>
  <c r="AG221" i="89"/>
  <c r="Z236" i="89"/>
  <c r="AG236" i="89" s="1"/>
  <c r="AG241" i="89"/>
  <c r="AC245" i="89"/>
  <c r="Z276" i="89"/>
  <c r="AE285" i="89"/>
  <c r="AG305" i="89"/>
  <c r="Z321" i="89"/>
  <c r="AE325" i="89"/>
  <c r="Z351" i="89"/>
  <c r="AG351" i="89" s="1"/>
  <c r="AC140" i="89"/>
  <c r="AD245" i="89"/>
  <c r="AF285" i="89"/>
  <c r="AB340" i="89"/>
  <c r="Z48" i="89"/>
  <c r="AG48" i="89" s="1"/>
  <c r="AE200" i="89"/>
  <c r="Z205" i="89"/>
  <c r="AE245" i="89"/>
  <c r="AC281" i="89"/>
  <c r="AC340" i="89"/>
  <c r="AG209" i="89"/>
  <c r="Z285" i="89"/>
  <c r="AG285" i="89" s="1"/>
  <c r="Z26" i="89"/>
  <c r="AG26" i="89" s="1"/>
  <c r="Z83" i="89"/>
  <c r="AG83" i="89" s="1"/>
  <c r="Z147" i="89"/>
  <c r="AG147" i="89" s="1"/>
  <c r="Z175" i="89"/>
  <c r="AC186" i="89"/>
  <c r="AC190" i="89"/>
  <c r="AF200" i="89"/>
  <c r="AG231" i="89"/>
  <c r="Z241" i="89"/>
  <c r="AF245" i="89"/>
  <c r="Z251" i="89"/>
  <c r="AG251" i="89" s="1"/>
  <c r="Z256" i="89"/>
  <c r="AD281" i="89"/>
  <c r="AG291" i="89"/>
  <c r="AB300" i="89"/>
  <c r="AB321" i="89"/>
  <c r="AD340" i="89"/>
  <c r="AC82" i="89"/>
  <c r="Z53" i="89"/>
  <c r="AG53" i="89" s="1"/>
  <c r="AC124" i="89"/>
  <c r="Z130" i="89"/>
  <c r="AG130" i="89" s="1"/>
  <c r="Z136" i="89"/>
  <c r="AG136" i="89" s="1"/>
  <c r="AC165" i="89"/>
  <c r="Z196" i="89"/>
  <c r="AB216" i="89"/>
  <c r="Z231" i="89"/>
  <c r="AC256" i="89"/>
  <c r="AE281" i="89"/>
  <c r="Z291" i="89"/>
  <c r="AC300" i="89"/>
  <c r="AD321" i="89"/>
  <c r="AG250" i="89"/>
  <c r="Z40" i="89"/>
  <c r="AG40" i="89" s="1"/>
  <c r="AD124" i="89"/>
  <c r="AD165" i="89"/>
  <c r="Z181" i="89"/>
  <c r="AC205" i="89"/>
  <c r="AG217" i="89"/>
  <c r="AB241" i="89"/>
  <c r="AD256" i="89"/>
  <c r="AG271" i="89"/>
  <c r="Z277" i="89"/>
  <c r="AG277" i="89" s="1"/>
  <c r="AD300" i="89"/>
  <c r="AB305" i="89"/>
  <c r="AE321" i="89"/>
  <c r="AG332" i="89"/>
  <c r="Z100" i="89"/>
  <c r="AG100" i="89" s="1"/>
  <c r="AE124" i="89"/>
  <c r="AE165" i="89"/>
  <c r="AE170" i="89"/>
  <c r="AB222" i="89"/>
  <c r="AC241" i="89"/>
  <c r="AE256" i="89"/>
  <c r="AC266" i="89"/>
  <c r="AF321" i="89"/>
  <c r="Z211" i="89"/>
  <c r="AC222" i="89"/>
  <c r="AG227" i="89"/>
  <c r="AD241" i="89"/>
  <c r="AF251" i="89"/>
  <c r="AF256" i="89"/>
  <c r="Z261" i="89"/>
  <c r="AG261" i="89" s="1"/>
  <c r="AG266" i="89"/>
  <c r="Z301" i="89"/>
  <c r="AG301" i="89" s="1"/>
  <c r="Z311" i="89"/>
  <c r="AG311" i="89" s="1"/>
  <c r="AG327" i="89"/>
  <c r="AG353" i="89"/>
  <c r="AG165" i="89"/>
  <c r="Z191" i="89"/>
  <c r="AD222" i="89"/>
  <c r="AE241" i="89"/>
  <c r="AG256" i="89"/>
  <c r="AG292" i="89"/>
  <c r="AB347" i="89"/>
  <c r="Z25" i="89"/>
  <c r="AG25" i="89" s="1"/>
  <c r="Z295" i="89"/>
  <c r="AG295" i="89" s="1"/>
  <c r="AF124" i="89"/>
  <c r="Z36" i="89"/>
  <c r="Z58" i="89"/>
  <c r="AG58" i="89" s="1"/>
  <c r="Z66" i="89"/>
  <c r="AG66" i="89" s="1"/>
  <c r="Z75" i="89"/>
  <c r="AG75" i="89" s="1"/>
  <c r="Z171" i="89"/>
  <c r="AD191" i="89"/>
  <c r="AE222" i="89"/>
  <c r="AF241" i="89"/>
  <c r="AC277" i="89"/>
  <c r="Z337" i="89"/>
  <c r="AG337" i="89" s="1"/>
  <c r="AG342" i="89"/>
  <c r="AC347" i="89"/>
  <c r="AF165" i="89"/>
  <c r="Z84" i="89"/>
  <c r="AG84" i="89" s="1"/>
  <c r="AB142" i="89"/>
  <c r="Z161" i="89"/>
  <c r="AG161" i="89" s="1"/>
  <c r="Z176" i="89"/>
  <c r="Z182" i="89"/>
  <c r="AE191" i="89"/>
  <c r="AF222" i="89"/>
  <c r="AB237" i="89"/>
  <c r="AD277" i="89"/>
  <c r="AC282" i="89"/>
  <c r="AB297" i="89"/>
  <c r="AE347" i="89"/>
  <c r="AG325" i="89"/>
  <c r="AG230" i="89"/>
  <c r="Z45" i="89"/>
  <c r="AG45" i="89" s="1"/>
  <c r="Z54" i="89"/>
  <c r="AD94" i="89"/>
  <c r="AF142" i="89"/>
  <c r="AF191" i="89"/>
  <c r="AD206" i="89"/>
  <c r="Z218" i="89"/>
  <c r="AC237" i="89"/>
  <c r="Z247" i="89"/>
  <c r="AG247" i="89" s="1"/>
  <c r="Z257" i="89"/>
  <c r="AG257" i="89" s="1"/>
  <c r="AE277" i="89"/>
  <c r="AC297" i="89"/>
  <c r="AC301" i="89"/>
  <c r="AC317" i="89"/>
  <c r="AC332" i="89"/>
  <c r="AB337" i="89"/>
  <c r="AG348" i="89"/>
  <c r="AF206" i="89"/>
  <c r="AD237" i="89"/>
  <c r="Z252" i="89"/>
  <c r="AG252" i="89" s="1"/>
  <c r="AD297" i="89"/>
  <c r="AD317" i="89"/>
  <c r="AC337" i="89"/>
  <c r="Z67" i="89"/>
  <c r="AG67" i="89" s="1"/>
  <c r="Z89" i="89"/>
  <c r="AG89" i="89" s="1"/>
  <c r="Z172" i="89"/>
  <c r="AG206" i="89"/>
  <c r="Z228" i="89"/>
  <c r="AF232" i="89"/>
  <c r="AE237" i="89"/>
  <c r="AE297" i="89"/>
  <c r="AE317" i="89"/>
  <c r="AD337" i="89"/>
  <c r="Z213" i="89"/>
  <c r="AG233" i="89"/>
  <c r="AF237" i="89"/>
  <c r="AB257" i="89"/>
  <c r="AB267" i="89"/>
  <c r="AD292" i="89"/>
  <c r="AF297" i="89"/>
  <c r="AE337" i="89"/>
  <c r="Z15" i="89"/>
  <c r="AG15" i="89" s="1"/>
  <c r="Z19" i="89"/>
  <c r="AG19" i="89" s="1"/>
  <c r="Z114" i="89"/>
  <c r="AG114" i="89" s="1"/>
  <c r="Z183" i="89"/>
  <c r="AD197" i="89"/>
  <c r="AC242" i="89"/>
  <c r="AG258" i="89"/>
  <c r="AC267" i="89"/>
  <c r="AG273" i="89"/>
  <c r="Z318" i="89"/>
  <c r="AF337" i="89"/>
  <c r="Z219" i="89"/>
  <c r="AG219" i="89" s="1"/>
  <c r="AG248" i="89"/>
  <c r="AG262" i="89"/>
  <c r="AD267" i="89"/>
  <c r="Z293" i="89"/>
  <c r="AG293" i="89" s="1"/>
  <c r="Z302" i="89"/>
  <c r="AG302" i="89" s="1"/>
  <c r="AC307" i="89"/>
  <c r="Z343" i="89"/>
  <c r="AG343" i="89" s="1"/>
  <c r="Z169" i="89"/>
  <c r="Z52" i="89"/>
  <c r="AG52" i="89" s="1"/>
  <c r="Z167" i="89"/>
  <c r="AD67" i="89"/>
  <c r="Z162" i="89"/>
  <c r="AG162" i="89" s="1"/>
  <c r="AC172" i="89"/>
  <c r="AC188" i="89"/>
  <c r="Z198" i="89"/>
  <c r="AG224" i="89"/>
  <c r="Z238" i="89"/>
  <c r="Z243" i="89"/>
  <c r="AE267" i="89"/>
  <c r="AF278" i="89"/>
  <c r="AB283" i="89"/>
  <c r="Z298" i="89"/>
  <c r="AD307" i="89"/>
  <c r="AG313" i="89"/>
  <c r="AB333" i="89"/>
  <c r="AG349" i="89"/>
  <c r="Z120" i="89"/>
  <c r="AG120" i="89" s="1"/>
  <c r="Z155" i="89"/>
  <c r="AG155" i="89" s="1"/>
  <c r="Z85" i="89"/>
  <c r="AG85" i="89" s="1"/>
  <c r="AF89" i="89"/>
  <c r="AF41" i="89"/>
  <c r="Z46" i="89"/>
  <c r="AG46" i="89" s="1"/>
  <c r="AE67" i="89"/>
  <c r="AC132" i="89"/>
  <c r="Z144" i="89"/>
  <c r="AG144" i="89" s="1"/>
  <c r="Z150" i="89"/>
  <c r="AG150" i="89" s="1"/>
  <c r="AD172" i="89"/>
  <c r="AD188" i="89"/>
  <c r="AE253" i="89"/>
  <c r="AG278" i="89"/>
  <c r="AG284" i="89"/>
  <c r="AG289" i="89"/>
  <c r="AE307" i="89"/>
  <c r="Z313" i="89"/>
  <c r="AG324" i="89"/>
  <c r="AC333" i="89"/>
  <c r="Z338" i="89"/>
  <c r="Z214" i="89"/>
  <c r="AG214" i="89" s="1"/>
  <c r="Z324" i="89"/>
  <c r="AD333" i="89"/>
  <c r="Z163" i="89"/>
  <c r="AG163" i="89" s="1"/>
  <c r="AF172" i="89"/>
  <c r="Z184" i="89"/>
  <c r="AF188" i="89"/>
  <c r="Z193" i="89"/>
  <c r="Z234" i="89"/>
  <c r="AG234" i="89" s="1"/>
  <c r="Z109" i="89"/>
  <c r="AG109" i="89" s="1"/>
  <c r="Z139" i="89"/>
  <c r="AG139" i="89" s="1"/>
  <c r="Z157" i="89"/>
  <c r="AG157" i="89" s="1"/>
  <c r="AG172" i="89"/>
  <c r="Z178" i="89"/>
  <c r="Z220" i="89"/>
  <c r="AG239" i="89"/>
  <c r="Z254" i="89"/>
  <c r="AG254" i="89" s="1"/>
  <c r="Z268" i="89"/>
  <c r="AG268" i="89" s="1"/>
  <c r="Z294" i="89"/>
  <c r="AG294" i="89" s="1"/>
  <c r="AG308" i="89"/>
  <c r="AF333" i="89"/>
  <c r="Z168" i="89"/>
  <c r="Z199" i="89"/>
  <c r="Z239" i="89"/>
  <c r="Z42" i="89"/>
  <c r="AG42" i="89" s="1"/>
  <c r="Z16" i="89"/>
  <c r="AG16" i="89" s="1"/>
  <c r="Z38" i="89"/>
  <c r="AG38" i="89" s="1"/>
  <c r="Z77" i="89"/>
  <c r="AG77" i="89" s="1"/>
  <c r="Z173" i="89"/>
  <c r="AD203" i="89"/>
  <c r="AG225" i="89"/>
  <c r="AE248" i="89"/>
  <c r="AB284" i="89"/>
  <c r="Z314" i="89"/>
  <c r="AC324" i="89"/>
  <c r="Z334" i="89"/>
  <c r="AG334" i="89" s="1"/>
  <c r="Z339" i="89"/>
  <c r="AG339" i="89" s="1"/>
  <c r="AB355" i="89"/>
  <c r="Z102" i="89"/>
  <c r="AG102" i="89" s="1"/>
  <c r="Z76" i="89"/>
  <c r="AG76" i="89" s="1"/>
  <c r="Z80" i="89"/>
  <c r="AG80" i="89" s="1"/>
  <c r="Z108" i="89"/>
  <c r="AG108" i="89" s="1"/>
  <c r="AB83" i="89"/>
  <c r="Z119" i="89"/>
  <c r="AB76" i="89"/>
  <c r="AC83" i="89"/>
  <c r="Z97" i="89"/>
  <c r="AG97" i="89" s="1"/>
  <c r="Z103" i="89"/>
  <c r="AG103" i="89" s="1"/>
  <c r="Z145" i="89"/>
  <c r="AG145" i="89" s="1"/>
  <c r="AB156" i="89"/>
  <c r="AB219" i="89"/>
  <c r="AB249" i="89"/>
  <c r="AB348" i="89"/>
  <c r="AB80" i="89"/>
  <c r="AD83" i="89"/>
  <c r="Z125" i="89"/>
  <c r="AG125" i="89" s="1"/>
  <c r="Z140" i="89"/>
  <c r="AG140" i="89" s="1"/>
  <c r="AD156" i="89"/>
  <c r="AC181" i="89"/>
  <c r="AC219" i="89"/>
  <c r="AC249" i="89"/>
  <c r="AC293" i="89"/>
  <c r="AB315" i="89"/>
  <c r="AB345" i="89"/>
  <c r="AD348" i="89"/>
  <c r="Z29" i="89"/>
  <c r="AG29" i="89" s="1"/>
  <c r="AC80" i="89"/>
  <c r="AE156" i="89"/>
  <c r="AB173" i="89"/>
  <c r="AD181" i="89"/>
  <c r="AB212" i="89"/>
  <c r="AD219" i="89"/>
  <c r="AD249" i="89"/>
  <c r="AC253" i="89"/>
  <c r="AD293" i="89"/>
  <c r="AC315" i="89"/>
  <c r="AC345" i="89"/>
  <c r="AF156" i="89"/>
  <c r="AC173" i="89"/>
  <c r="AE181" i="89"/>
  <c r="AE219" i="89"/>
  <c r="AE249" i="89"/>
  <c r="AD253" i="89"/>
  <c r="AB275" i="89"/>
  <c r="AE293" i="89"/>
  <c r="AF315" i="89"/>
  <c r="AC326" i="89"/>
  <c r="AC330" i="89"/>
  <c r="AC341" i="89"/>
  <c r="AD345" i="89"/>
  <c r="AB170" i="89"/>
  <c r="AD173" i="89"/>
  <c r="AF181" i="89"/>
  <c r="AF219" i="89"/>
  <c r="AF249" i="89"/>
  <c r="AC275" i="89"/>
  <c r="AF293" i="89"/>
  <c r="AG315" i="89"/>
  <c r="AD341" i="89"/>
  <c r="AE345" i="89"/>
  <c r="AG181" i="89"/>
  <c r="AD275" i="89"/>
  <c r="AB308" i="89"/>
  <c r="AD312" i="89"/>
  <c r="AB323" i="89"/>
  <c r="AE341" i="89"/>
  <c r="AF345" i="89"/>
  <c r="AE26" i="89"/>
  <c r="AD170" i="89"/>
  <c r="AB186" i="89"/>
  <c r="AD189" i="89"/>
  <c r="AC197" i="89"/>
  <c r="AG253" i="89"/>
  <c r="AE275" i="89"/>
  <c r="AC308" i="89"/>
  <c r="AF312" i="89"/>
  <c r="AC323" i="89"/>
  <c r="AF341" i="89"/>
  <c r="AF275" i="89"/>
  <c r="AD308" i="89"/>
  <c r="AF323" i="89"/>
  <c r="AE197" i="89"/>
  <c r="AC216" i="89"/>
  <c r="AE230" i="89"/>
  <c r="AC257" i="89"/>
  <c r="AD272" i="89"/>
  <c r="AC283" i="89"/>
  <c r="AD301" i="89"/>
  <c r="AC305" i="89"/>
  <c r="AG323" i="89"/>
  <c r="AC349" i="89"/>
  <c r="AB57" i="89"/>
  <c r="AY26" i="89"/>
  <c r="AG54" i="89"/>
  <c r="AF73" i="89"/>
  <c r="Z81" i="89"/>
  <c r="AG81" i="89" s="1"/>
  <c r="AF93" i="89"/>
  <c r="AB110" i="89"/>
  <c r="AE115" i="89"/>
  <c r="AC136" i="89"/>
  <c r="AG170" i="89"/>
  <c r="AE186" i="89"/>
  <c r="AG189" i="89"/>
  <c r="AF197" i="89"/>
  <c r="AD205" i="89"/>
  <c r="AD216" i="89"/>
  <c r="AD242" i="89"/>
  <c r="AD257" i="89"/>
  <c r="AE272" i="89"/>
  <c r="AD283" i="89"/>
  <c r="AE301" i="89"/>
  <c r="AD305" i="89"/>
  <c r="AD349" i="89"/>
  <c r="AB353" i="89"/>
  <c r="AD57" i="89"/>
  <c r="AC115" i="89"/>
  <c r="Z70" i="89"/>
  <c r="AG70" i="89" s="1"/>
  <c r="AC110" i="89"/>
  <c r="AF115" i="89"/>
  <c r="AD136" i="89"/>
  <c r="AF186" i="89"/>
  <c r="AG197" i="89"/>
  <c r="AE205" i="89"/>
  <c r="AC213" i="89"/>
  <c r="AE216" i="89"/>
  <c r="AG246" i="89"/>
  <c r="AE257" i="89"/>
  <c r="AB265" i="89"/>
  <c r="AF272" i="89"/>
  <c r="AE283" i="89"/>
  <c r="AC298" i="89"/>
  <c r="AF301" i="89"/>
  <c r="AE305" i="89"/>
  <c r="AE349" i="89"/>
  <c r="AC353" i="89"/>
  <c r="Z49" i="89"/>
  <c r="AG49" i="89" s="1"/>
  <c r="Z41" i="89"/>
  <c r="AG41" i="89" s="1"/>
  <c r="AF80" i="89"/>
  <c r="Z20" i="89"/>
  <c r="AG20" i="89" s="1"/>
  <c r="Z31" i="89"/>
  <c r="AG31" i="89" s="1"/>
  <c r="Z39" i="89"/>
  <c r="AG39" i="89" s="1"/>
  <c r="Z43" i="89"/>
  <c r="AG43" i="89" s="1"/>
  <c r="AY54" i="89"/>
  <c r="AD110" i="89"/>
  <c r="Z122" i="89"/>
  <c r="AG122" i="89" s="1"/>
  <c r="Z127" i="89"/>
  <c r="AG127" i="89" s="1"/>
  <c r="Z132" i="89"/>
  <c r="AE136" i="89"/>
  <c r="AF152" i="89"/>
  <c r="AG186" i="89"/>
  <c r="AF205" i="89"/>
  <c r="AB209" i="89"/>
  <c r="AD213" i="89"/>
  <c r="AF216" i="89"/>
  <c r="AB227" i="89"/>
  <c r="AC250" i="89"/>
  <c r="AF257" i="89"/>
  <c r="AC265" i="89"/>
  <c r="AG272" i="89"/>
  <c r="AF283" i="89"/>
  <c r="AB294" i="89"/>
  <c r="AF305" i="89"/>
  <c r="AB316" i="89"/>
  <c r="AF320" i="89"/>
  <c r="AB331" i="89"/>
  <c r="AF349" i="89"/>
  <c r="AD353" i="89"/>
  <c r="AE72" i="89"/>
  <c r="AC38" i="89"/>
  <c r="AE80" i="89"/>
  <c r="AF110" i="89"/>
  <c r="AF136" i="89"/>
  <c r="AB182" i="89"/>
  <c r="AG205" i="89"/>
  <c r="AC209" i="89"/>
  <c r="AE213" i="89"/>
  <c r="AE227" i="89"/>
  <c r="AD250" i="89"/>
  <c r="AC261" i="89"/>
  <c r="AD265" i="89"/>
  <c r="AB291" i="89"/>
  <c r="AC316" i="89"/>
  <c r="AG320" i="89"/>
  <c r="AC331" i="89"/>
  <c r="AE353" i="89"/>
  <c r="AC22" i="89"/>
  <c r="AD93" i="89"/>
  <c r="Z27" i="89"/>
  <c r="AG27" i="89" s="1"/>
  <c r="AE35" i="89"/>
  <c r="Z62" i="89"/>
  <c r="AG62" i="89" s="1"/>
  <c r="AB66" i="89"/>
  <c r="AB70" i="89"/>
  <c r="Z105" i="89"/>
  <c r="AG105" i="89" s="1"/>
  <c r="AD209" i="89"/>
  <c r="AF213" i="89"/>
  <c r="AC254" i="89"/>
  <c r="AD261" i="89"/>
  <c r="AE265" i="89"/>
  <c r="AC291" i="89"/>
  <c r="AB313" i="89"/>
  <c r="AD316" i="89"/>
  <c r="AE331" i="89"/>
  <c r="AC346" i="89"/>
  <c r="AF353" i="89"/>
  <c r="AD88" i="89"/>
  <c r="Z55" i="89"/>
  <c r="AG55" i="89" s="1"/>
  <c r="AC70" i="89"/>
  <c r="Z94" i="89"/>
  <c r="AG94" i="89" s="1"/>
  <c r="AB127" i="89"/>
  <c r="AB132" i="89"/>
  <c r="Z137" i="89"/>
  <c r="AD147" i="89"/>
  <c r="AB174" i="89"/>
  <c r="AE209" i="89"/>
  <c r="AG213" i="89"/>
  <c r="AE261" i="89"/>
  <c r="AF265" i="89"/>
  <c r="AD291" i="89"/>
  <c r="AC309" i="89"/>
  <c r="AC313" i="89"/>
  <c r="AF331" i="89"/>
  <c r="AY29" i="89"/>
  <c r="AY22" i="89"/>
  <c r="AF57" i="89"/>
  <c r="Z121" i="89"/>
  <c r="AG121" i="89" s="1"/>
  <c r="AY38" i="89"/>
  <c r="AB20" i="89"/>
  <c r="AB31" i="89"/>
  <c r="AE51" i="89"/>
  <c r="AE70" i="89"/>
  <c r="AB94" i="89"/>
  <c r="Z106" i="89"/>
  <c r="AG106" i="89" s="1"/>
  <c r="AC174" i="89"/>
  <c r="AF209" i="89"/>
  <c r="AF261" i="89"/>
  <c r="AE291" i="89"/>
  <c r="AD309" i="89"/>
  <c r="AD313" i="89"/>
  <c r="AB324" i="89"/>
  <c r="AG331" i="89"/>
  <c r="AB339" i="89"/>
  <c r="Z33" i="89"/>
  <c r="AG33" i="89" s="1"/>
  <c r="AB38" i="89"/>
  <c r="Z115" i="89"/>
  <c r="AG115" i="89" s="1"/>
  <c r="AB115" i="89"/>
  <c r="AE140" i="89"/>
  <c r="AD35" i="89"/>
  <c r="AC20" i="89"/>
  <c r="Z24" i="89"/>
  <c r="AG24" i="89" s="1"/>
  <c r="AF70" i="89"/>
  <c r="AC94" i="89"/>
  <c r="Z111" i="89"/>
  <c r="AG111" i="89" s="1"/>
  <c r="Z123" i="89"/>
  <c r="AG123" i="89" s="1"/>
  <c r="AE127" i="89"/>
  <c r="AD132" i="89"/>
  <c r="Z142" i="89"/>
  <c r="AG142" i="89" s="1"/>
  <c r="AF147" i="89"/>
  <c r="AD174" i="89"/>
  <c r="AB190" i="89"/>
  <c r="AF291" i="89"/>
  <c r="AE309" i="89"/>
  <c r="AE313" i="89"/>
  <c r="Z93" i="89"/>
  <c r="AG93" i="89" s="1"/>
  <c r="AY57" i="89"/>
  <c r="AE126" i="89"/>
  <c r="AE174" i="89"/>
  <c r="AF309" i="89"/>
  <c r="AF313" i="89"/>
  <c r="AD324" i="89"/>
  <c r="AE339" i="89"/>
  <c r="AE38" i="89"/>
  <c r="AB17" i="89"/>
  <c r="AE20" i="89"/>
  <c r="Z63" i="89"/>
  <c r="AG63" i="89" s="1"/>
  <c r="AE94" i="89"/>
  <c r="Z117" i="89"/>
  <c r="AG117" i="89" s="1"/>
  <c r="Z154" i="89"/>
  <c r="AG154" i="89" s="1"/>
  <c r="AF174" i="89"/>
  <c r="AD190" i="89"/>
  <c r="AB224" i="89"/>
  <c r="AG243" i="89"/>
  <c r="AC258" i="89"/>
  <c r="AD269" i="89"/>
  <c r="AB273" i="89"/>
  <c r="AE288" i="89"/>
  <c r="AB299" i="89"/>
  <c r="AF339" i="89"/>
  <c r="AB350" i="89"/>
  <c r="Z22" i="89"/>
  <c r="AG22" i="89" s="1"/>
  <c r="Z131" i="89"/>
  <c r="AG131" i="89" s="1"/>
  <c r="AC54" i="89"/>
  <c r="AE93" i="89"/>
  <c r="AF20" i="89"/>
  <c r="Z28" i="89"/>
  <c r="AG28" i="89" s="1"/>
  <c r="Z32" i="89"/>
  <c r="AG32" i="89" s="1"/>
  <c r="AY70" i="89"/>
  <c r="Z90" i="89"/>
  <c r="AG90" i="89" s="1"/>
  <c r="Z148" i="89"/>
  <c r="AG148" i="89" s="1"/>
  <c r="AB164" i="89"/>
  <c r="AE190" i="89"/>
  <c r="AB206" i="89"/>
  <c r="AB217" i="89"/>
  <c r="AB221" i="89"/>
  <c r="AE224" i="89"/>
  <c r="AB228" i="89"/>
  <c r="AB236" i="89"/>
  <c r="AD258" i="89"/>
  <c r="AE269" i="89"/>
  <c r="AC273" i="89"/>
  <c r="AF288" i="89"/>
  <c r="AC299" i="89"/>
  <c r="AE350" i="89"/>
  <c r="AC57" i="89"/>
  <c r="AD140" i="89"/>
  <c r="AD54" i="89"/>
  <c r="AC17" i="89"/>
  <c r="AD17" i="89"/>
  <c r="Z44" i="89"/>
  <c r="AG44" i="89" s="1"/>
  <c r="Z107" i="89"/>
  <c r="AG107" i="89" s="1"/>
  <c r="Z133" i="89"/>
  <c r="AG133" i="89" s="1"/>
  <c r="Z138" i="89"/>
  <c r="AG138" i="89" s="1"/>
  <c r="AC164" i="89"/>
  <c r="AF190" i="89"/>
  <c r="AC206" i="89"/>
  <c r="AC221" i="89"/>
  <c r="AE240" i="89"/>
  <c r="AC251" i="89"/>
  <c r="AF269" i="89"/>
  <c r="AD273" i="89"/>
  <c r="AB281" i="89"/>
  <c r="AC284" i="89"/>
  <c r="AG288" i="89"/>
  <c r="AB317" i="89"/>
  <c r="AC321" i="89"/>
  <c r="AC45" i="89"/>
  <c r="AD80" i="89"/>
  <c r="AE273" i="89"/>
  <c r="Z72" i="89"/>
  <c r="AG72" i="89" s="1"/>
  <c r="AB54" i="89"/>
  <c r="AE17" i="89"/>
  <c r="AF17" i="89"/>
  <c r="AC28" i="89"/>
  <c r="AB44" i="89"/>
  <c r="Z71" i="89"/>
  <c r="AG71" i="89" s="1"/>
  <c r="Z79" i="89"/>
  <c r="AG79" i="89" s="1"/>
  <c r="Z95" i="89"/>
  <c r="AG95" i="89" s="1"/>
  <c r="Z143" i="89"/>
  <c r="AG143" i="89" s="1"/>
  <c r="AE164" i="89"/>
  <c r="AC214" i="89"/>
  <c r="AG240" i="89"/>
  <c r="AF262" i="89"/>
  <c r="AF273" i="89"/>
  <c r="AB332" i="89"/>
  <c r="AB336" i="89"/>
  <c r="AY45" i="89"/>
  <c r="AB26" i="89"/>
  <c r="Z88" i="89"/>
  <c r="AG88" i="89" s="1"/>
  <c r="AF44" i="89"/>
  <c r="Z118" i="89"/>
  <c r="AG118" i="89" s="1"/>
  <c r="AY76" i="89"/>
  <c r="Z126" i="89"/>
  <c r="AG126" i="89" s="1"/>
  <c r="AF38" i="89"/>
  <c r="AC93" i="89"/>
  <c r="AE54" i="89"/>
  <c r="Z21" i="89"/>
  <c r="AG21" i="89" s="1"/>
  <c r="AY28" i="89"/>
  <c r="Z113" i="89"/>
  <c r="AG113" i="89" s="1"/>
  <c r="AE214" i="89"/>
  <c r="AF277" i="89"/>
  <c r="AF281" i="89"/>
  <c r="AB292" i="89"/>
  <c r="AG310" i="89"/>
  <c r="AF317" i="89"/>
  <c r="AB325" i="89"/>
  <c r="AC329" i="89"/>
  <c r="AD332" i="89"/>
  <c r="AF347" i="89"/>
  <c r="Z37" i="89"/>
  <c r="AG37" i="89" s="1"/>
  <c r="AY44" i="89"/>
  <c r="Z60" i="89"/>
  <c r="AG60" i="89" s="1"/>
  <c r="Z91" i="89"/>
  <c r="AG91" i="89" s="1"/>
  <c r="AB160" i="89"/>
  <c r="AC292" i="89"/>
  <c r="AG347" i="89"/>
  <c r="AB111" i="89"/>
  <c r="AC120" i="89"/>
  <c r="AB36" i="89"/>
  <c r="AE42" i="89"/>
  <c r="AB49" i="89"/>
  <c r="AB52" i="89"/>
  <c r="AC61" i="89"/>
  <c r="AG65" i="89"/>
  <c r="AB108" i="89"/>
  <c r="AC111" i="89"/>
  <c r="AD120" i="89"/>
  <c r="AB42" i="89"/>
  <c r="AG137" i="89"/>
  <c r="AE14" i="89"/>
  <c r="AF14" i="89"/>
  <c r="AC36" i="89"/>
  <c r="AC49" i="89"/>
  <c r="AC52" i="89"/>
  <c r="AC108" i="89"/>
  <c r="AD111" i="89"/>
  <c r="AE120" i="89"/>
  <c r="AB157" i="89"/>
  <c r="AB33" i="89"/>
  <c r="AE111" i="89"/>
  <c r="AC33" i="89"/>
  <c r="AF36" i="89"/>
  <c r="AF52" i="89"/>
  <c r="AB65" i="89"/>
  <c r="AB87" i="89"/>
  <c r="AB104" i="89"/>
  <c r="AF108" i="89"/>
  <c r="AB116" i="89"/>
  <c r="AC125" i="89"/>
  <c r="AE137" i="89"/>
  <c r="AB154" i="89"/>
  <c r="AB58" i="89"/>
  <c r="AD108" i="89"/>
  <c r="AE49" i="89"/>
  <c r="AC104" i="89"/>
  <c r="AC116" i="89"/>
  <c r="AD125" i="89"/>
  <c r="AE133" i="89"/>
  <c r="AC154" i="89"/>
  <c r="AD52" i="89"/>
  <c r="AC149" i="89"/>
  <c r="AF49" i="89"/>
  <c r="AY58" i="89"/>
  <c r="AD27" i="89"/>
  <c r="AF33" i="89"/>
  <c r="AY36" i="89"/>
  <c r="AB46" i="89"/>
  <c r="AY49" i="89"/>
  <c r="AY52" i="89"/>
  <c r="AD65" i="89"/>
  <c r="AC68" i="89"/>
  <c r="AC71" i="89"/>
  <c r="AC74" i="89"/>
  <c r="AD87" i="89"/>
  <c r="AD104" i="89"/>
  <c r="AD116" i="89"/>
  <c r="AE125" i="89"/>
  <c r="AB141" i="89"/>
  <c r="AG146" i="89"/>
  <c r="AD154" i="89"/>
  <c r="AB71" i="89"/>
  <c r="AD30" i="89"/>
  <c r="AE65" i="89"/>
  <c r="AD68" i="89"/>
  <c r="AD71" i="89"/>
  <c r="AD74" i="89"/>
  <c r="AE87" i="89"/>
  <c r="AB91" i="89"/>
  <c r="AB95" i="89"/>
  <c r="AE104" i="89"/>
  <c r="AE116" i="89"/>
  <c r="AF125" i="89"/>
  <c r="AC141" i="89"/>
  <c r="AE154" i="89"/>
  <c r="AB120" i="89"/>
  <c r="AC87" i="89"/>
  <c r="AE30" i="89"/>
  <c r="AY33" i="89"/>
  <c r="AD46" i="89"/>
  <c r="AF65" i="89"/>
  <c r="AE68" i="89"/>
  <c r="AE71" i="89"/>
  <c r="AE74" i="89"/>
  <c r="AB84" i="89"/>
  <c r="AF87" i="89"/>
  <c r="AC95" i="89"/>
  <c r="AB129" i="89"/>
  <c r="AD141" i="89"/>
  <c r="AB158" i="89"/>
  <c r="AE27" i="89"/>
  <c r="AE46" i="89"/>
  <c r="AG56" i="89"/>
  <c r="AB62" i="89"/>
  <c r="AF68" i="89"/>
  <c r="AF71" i="89"/>
  <c r="AF74" i="89"/>
  <c r="AC84" i="89"/>
  <c r="AD95" i="89"/>
  <c r="AE129" i="89"/>
  <c r="AE141" i="89"/>
  <c r="AB150" i="89"/>
  <c r="AC158" i="89"/>
  <c r="AG14" i="89"/>
  <c r="AC56" i="89"/>
  <c r="AC62" i="89"/>
  <c r="AY65" i="89"/>
  <c r="AD84" i="89"/>
  <c r="AE95" i="89"/>
  <c r="AB100" i="89"/>
  <c r="AB109" i="89"/>
  <c r="AB138" i="89"/>
  <c r="AB146" i="89"/>
  <c r="AC150" i="89"/>
  <c r="AD158" i="89"/>
  <c r="AD36" i="89"/>
  <c r="AF149" i="89"/>
  <c r="AB68" i="89"/>
  <c r="AC46" i="89"/>
  <c r="AE56" i="89"/>
  <c r="AD62" i="89"/>
  <c r="AF100" i="89"/>
  <c r="AC109" i="89"/>
  <c r="AC138" i="89"/>
  <c r="AC146" i="89"/>
  <c r="AD150" i="89"/>
  <c r="AE158" i="89"/>
  <c r="AE62" i="89"/>
  <c r="AD109" i="89"/>
  <c r="AD138" i="89"/>
  <c r="AE150" i="89"/>
  <c r="AB25" i="89"/>
  <c r="AC37" i="89"/>
  <c r="AE109" i="89"/>
  <c r="AB117" i="89"/>
  <c r="AB126" i="89"/>
  <c r="AB134" i="89"/>
  <c r="AE138" i="89"/>
  <c r="AC30" i="89"/>
  <c r="AC25" i="89"/>
  <c r="AD105" i="89"/>
  <c r="AB122" i="89"/>
  <c r="AC126" i="89"/>
  <c r="AE134" i="89"/>
  <c r="AB155" i="89"/>
  <c r="AB30" i="89"/>
  <c r="AB74" i="89"/>
  <c r="AB22" i="89"/>
  <c r="AD25" i="89"/>
  <c r="AB28" i="89"/>
  <c r="AB82" i="89"/>
  <c r="AD126" i="89"/>
  <c r="AC155" i="89"/>
  <c r="AD155" i="89"/>
  <c r="AD22" i="89"/>
  <c r="AD28" i="89"/>
  <c r="AC44" i="89"/>
  <c r="AD82" i="89"/>
  <c r="AC96" i="89"/>
  <c r="AC101" i="89"/>
  <c r="AC142" i="89"/>
  <c r="AY61" i="89"/>
  <c r="AD33" i="89"/>
  <c r="AF25" i="89"/>
  <c r="AC31" i="89"/>
  <c r="AE22" i="89"/>
  <c r="AE28" i="89"/>
  <c r="AD31" i="89"/>
  <c r="AB41" i="89"/>
  <c r="AD44" i="89"/>
  <c r="AC66" i="89"/>
  <c r="AB72" i="89"/>
  <c r="AE82" i="89"/>
  <c r="AE101" i="89"/>
  <c r="AD142" i="89"/>
  <c r="AB147" i="89"/>
  <c r="AC41" i="89"/>
  <c r="AF79" i="89"/>
  <c r="AF35" i="89"/>
  <c r="AF51" i="89"/>
  <c r="AG132" i="89"/>
  <c r="AE152" i="89"/>
  <c r="AE98" i="89"/>
  <c r="AD98" i="89"/>
  <c r="AQ16" i="89"/>
  <c r="AB92" i="89"/>
  <c r="AD135" i="89"/>
  <c r="AG166" i="89"/>
  <c r="AE166" i="89"/>
  <c r="AC166" i="89"/>
  <c r="AF179" i="89"/>
  <c r="AD302" i="89"/>
  <c r="AE302" i="89"/>
  <c r="AB302" i="89"/>
  <c r="Z51" i="89"/>
  <c r="AG51" i="89" s="1"/>
  <c r="AC89" i="89"/>
  <c r="AB89" i="89"/>
  <c r="AF98" i="89"/>
  <c r="AF135" i="89"/>
  <c r="AF159" i="89"/>
  <c r="AE159" i="89"/>
  <c r="AC159" i="89"/>
  <c r="AD159" i="89"/>
  <c r="AB159" i="89"/>
  <c r="AG204" i="89"/>
  <c r="AF204" i="89"/>
  <c r="AE204" i="89"/>
  <c r="AC204" i="89"/>
  <c r="AD204" i="89"/>
  <c r="AF163" i="89"/>
  <c r="AY24" i="89"/>
  <c r="AD24" i="89"/>
  <c r="AB24" i="89"/>
  <c r="AG270" i="89"/>
  <c r="AF270" i="89"/>
  <c r="AD270" i="89"/>
  <c r="AB270" i="89"/>
  <c r="AD43" i="89"/>
  <c r="AY77" i="89"/>
  <c r="AE77" i="89"/>
  <c r="AD77" i="89"/>
  <c r="AC77" i="89"/>
  <c r="AF85" i="89"/>
  <c r="AE85" i="89"/>
  <c r="AD85" i="89"/>
  <c r="AC85" i="89"/>
  <c r="AE99" i="89"/>
  <c r="AC99" i="89"/>
  <c r="AB99" i="89"/>
  <c r="AF118" i="89"/>
  <c r="AC128" i="89"/>
  <c r="AB148" i="89"/>
  <c r="Z156" i="89"/>
  <c r="AG156" i="89" s="1"/>
  <c r="AB163" i="89"/>
  <c r="AG187" i="89"/>
  <c r="AF187" i="89"/>
  <c r="AE187" i="89"/>
  <c r="AD187" i="89"/>
  <c r="AB187" i="89"/>
  <c r="AG306" i="89"/>
  <c r="AF306" i="89"/>
  <c r="AE306" i="89"/>
  <c r="AB306" i="89"/>
  <c r="AD306" i="89"/>
  <c r="AC306" i="89"/>
  <c r="AE92" i="89"/>
  <c r="AF92" i="89"/>
  <c r="AC92" i="89"/>
  <c r="AE32" i="89"/>
  <c r="AD32" i="89"/>
  <c r="AC32" i="89"/>
  <c r="AB32" i="89"/>
  <c r="AY32" i="89"/>
  <c r="AB145" i="89"/>
  <c r="AD148" i="89"/>
  <c r="AF263" i="89"/>
  <c r="AE263" i="89"/>
  <c r="AD263" i="89"/>
  <c r="AC263" i="89"/>
  <c r="AB263" i="89"/>
  <c r="AG263" i="89"/>
  <c r="AC296" i="89"/>
  <c r="AG296" i="89"/>
  <c r="AF296" i="89"/>
  <c r="AD296" i="89"/>
  <c r="AC328" i="89"/>
  <c r="AG328" i="89"/>
  <c r="AE328" i="89"/>
  <c r="AB328" i="89"/>
  <c r="AC24" i="89"/>
  <c r="AC47" i="89"/>
  <c r="AF55" i="89"/>
  <c r="AE55" i="89"/>
  <c r="AD55" i="89"/>
  <c r="AY63" i="89"/>
  <c r="AF63" i="89"/>
  <c r="AB81" i="89"/>
  <c r="Z99" i="89"/>
  <c r="AG99" i="89" s="1"/>
  <c r="AE119" i="89"/>
  <c r="AB119" i="89"/>
  <c r="AG119" i="89"/>
  <c r="AF119" i="89"/>
  <c r="AD119" i="89"/>
  <c r="AD163" i="89"/>
  <c r="AG176" i="89"/>
  <c r="AD176" i="89"/>
  <c r="AC176" i="89"/>
  <c r="AB176" i="89"/>
  <c r="AF176" i="89"/>
  <c r="AE176" i="89"/>
  <c r="AF184" i="89"/>
  <c r="AE184" i="89"/>
  <c r="AD184" i="89"/>
  <c r="AG201" i="89"/>
  <c r="AE201" i="89"/>
  <c r="AC201" i="89"/>
  <c r="AG208" i="89"/>
  <c r="AF208" i="89"/>
  <c r="AE208" i="89"/>
  <c r="AD208" i="89"/>
  <c r="AC208" i="89"/>
  <c r="AB208" i="89"/>
  <c r="AF226" i="89"/>
  <c r="AE226" i="89"/>
  <c r="AB226" i="89"/>
  <c r="AG226" i="89"/>
  <c r="AD226" i="89"/>
  <c r="AF145" i="89"/>
  <c r="AY15" i="89"/>
  <c r="AF15" i="89"/>
  <c r="AG36" i="89"/>
  <c r="AC302" i="89"/>
  <c r="AF24" i="89"/>
  <c r="AD81" i="89"/>
  <c r="AE89" i="89"/>
  <c r="AE103" i="89"/>
  <c r="AB103" i="89"/>
  <c r="AF103" i="89"/>
  <c r="AF123" i="89"/>
  <c r="AE123" i="89"/>
  <c r="AD123" i="89"/>
  <c r="AC123" i="89"/>
  <c r="AE145" i="89"/>
  <c r="AF153" i="89"/>
  <c r="AE153" i="89"/>
  <c r="AC153" i="89"/>
  <c r="AB153" i="89"/>
  <c r="AD153" i="89"/>
  <c r="Z160" i="89"/>
  <c r="AG160" i="89" s="1"/>
  <c r="AD166" i="89"/>
  <c r="AB204" i="89"/>
  <c r="AF302" i="89"/>
  <c r="AF39" i="89"/>
  <c r="AE39" i="89"/>
  <c r="AD39" i="89"/>
  <c r="AE24" i="89"/>
  <c r="AD145" i="89"/>
  <c r="AB75" i="89"/>
  <c r="AE81" i="89"/>
  <c r="AF166" i="89"/>
  <c r="AC270" i="89"/>
  <c r="AF18" i="89"/>
  <c r="AD18" i="89"/>
  <c r="AY43" i="89"/>
  <c r="AF43" i="89"/>
  <c r="AB43" i="89"/>
  <c r="AC98" i="89"/>
  <c r="AC43" i="89"/>
  <c r="AY59" i="89"/>
  <c r="AG59" i="89"/>
  <c r="AF59" i="89"/>
  <c r="AB59" i="89"/>
  <c r="AB166" i="89"/>
  <c r="AE53" i="89"/>
  <c r="AC75" i="89"/>
  <c r="AB77" i="89"/>
  <c r="AF90" i="89"/>
  <c r="AE90" i="89"/>
  <c r="AD90" i="89"/>
  <c r="AC90" i="89"/>
  <c r="AD96" i="89"/>
  <c r="AB96" i="89"/>
  <c r="AF99" i="89"/>
  <c r="AF133" i="89"/>
  <c r="AD133" i="89"/>
  <c r="AC133" i="89"/>
  <c r="AB133" i="89"/>
  <c r="AC187" i="89"/>
  <c r="AE270" i="89"/>
  <c r="AG192" i="89"/>
  <c r="AD192" i="89"/>
  <c r="AC192" i="89"/>
  <c r="AB192" i="89"/>
  <c r="AE192" i="89"/>
  <c r="AY47" i="89"/>
  <c r="AF47" i="89"/>
  <c r="AG244" i="89"/>
  <c r="AF244" i="89"/>
  <c r="AE244" i="89"/>
  <c r="AC244" i="89"/>
  <c r="AB244" i="89"/>
  <c r="AE69" i="89"/>
  <c r="AC69" i="89"/>
  <c r="AC19" i="89"/>
  <c r="AB19" i="89"/>
  <c r="AY19" i="89"/>
  <c r="AF32" i="89"/>
  <c r="AB34" i="89"/>
  <c r="AY40" i="89"/>
  <c r="AD40" i="89"/>
  <c r="AB40" i="89"/>
  <c r="AB69" i="89"/>
  <c r="AD75" i="89"/>
  <c r="AF77" i="89"/>
  <c r="Z96" i="89"/>
  <c r="AG96" i="89" s="1"/>
  <c r="AC119" i="89"/>
  <c r="AF238" i="89"/>
  <c r="AD238" i="89"/>
  <c r="AC238" i="89"/>
  <c r="AB238" i="89"/>
  <c r="AC264" i="89"/>
  <c r="AG264" i="89"/>
  <c r="AF264" i="89"/>
  <c r="AE264" i="89"/>
  <c r="AD264" i="89"/>
  <c r="AB296" i="89"/>
  <c r="AD328" i="89"/>
  <c r="AY18" i="89"/>
  <c r="AB55" i="89"/>
  <c r="AB63" i="89"/>
  <c r="AD69" i="89"/>
  <c r="AE75" i="89"/>
  <c r="AG177" i="89"/>
  <c r="AF177" i="89"/>
  <c r="AE177" i="89"/>
  <c r="AD177" i="89"/>
  <c r="AC177" i="89"/>
  <c r="AB177" i="89"/>
  <c r="AB184" i="89"/>
  <c r="AG198" i="89"/>
  <c r="AF198" i="89"/>
  <c r="AD198" i="89"/>
  <c r="AB198" i="89"/>
  <c r="AB201" i="89"/>
  <c r="AC226" i="89"/>
  <c r="AE296" i="89"/>
  <c r="AF328" i="89"/>
  <c r="AY81" i="89"/>
  <c r="AF81" i="89"/>
  <c r="AG180" i="89"/>
  <c r="AF180" i="89"/>
  <c r="AE180" i="89"/>
  <c r="AD180" i="89"/>
  <c r="AC180" i="89"/>
  <c r="AB180" i="89"/>
  <c r="AC81" i="89"/>
  <c r="AF274" i="89"/>
  <c r="AE274" i="89"/>
  <c r="AB274" i="89"/>
  <c r="AG274" i="89"/>
  <c r="AD274" i="89"/>
  <c r="AC274" i="89"/>
  <c r="AC34" i="89"/>
  <c r="AB15" i="89"/>
  <c r="AY21" i="89"/>
  <c r="AF21" i="89"/>
  <c r="AD21" i="89"/>
  <c r="AB21" i="89"/>
  <c r="AE34" i="89"/>
  <c r="AC55" i="89"/>
  <c r="AC59" i="89"/>
  <c r="AC63" i="89"/>
  <c r="AF69" i="89"/>
  <c r="AC106" i="89"/>
  <c r="AE113" i="89"/>
  <c r="AD113" i="89"/>
  <c r="AC113" i="89"/>
  <c r="AC184" i="89"/>
  <c r="AD201" i="89"/>
  <c r="AG260" i="89"/>
  <c r="AF260" i="89"/>
  <c r="AE260" i="89"/>
  <c r="AC260" i="89"/>
  <c r="AD260" i="89"/>
  <c r="AB260" i="89"/>
  <c r="AF295" i="89"/>
  <c r="AE295" i="89"/>
  <c r="AD295" i="89"/>
  <c r="AC295" i="89"/>
  <c r="AB295" i="89"/>
  <c r="AC18" i="89"/>
  <c r="AC15" i="89"/>
  <c r="AD59" i="89"/>
  <c r="AD63" i="89"/>
  <c r="AC103" i="89"/>
  <c r="AE106" i="89"/>
  <c r="AB123" i="89"/>
  <c r="AG184" i="89"/>
  <c r="AF201" i="89"/>
  <c r="AG354" i="89"/>
  <c r="AF354" i="89"/>
  <c r="AE354" i="89"/>
  <c r="AB354" i="89"/>
  <c r="AD354" i="89"/>
  <c r="AY39" i="89"/>
  <c r="AE59" i="89"/>
  <c r="AE63" i="89"/>
  <c r="AD103" i="89"/>
  <c r="AE130" i="89"/>
  <c r="AD130" i="89"/>
  <c r="AD235" i="89"/>
  <c r="AF235" i="89"/>
  <c r="AC235" i="89"/>
  <c r="AB235" i="89"/>
  <c r="AG179" i="89"/>
  <c r="AE179" i="89"/>
  <c r="AD179" i="89"/>
  <c r="AC179" i="89"/>
  <c r="AS14" i="89"/>
  <c r="AE148" i="89"/>
  <c r="AC148" i="89"/>
  <c r="AG193" i="89"/>
  <c r="AF193" i="89"/>
  <c r="AE193" i="89"/>
  <c r="AD193" i="89"/>
  <c r="AC193" i="89"/>
  <c r="AB193" i="89"/>
  <c r="AD15" i="89"/>
  <c r="AE15" i="89"/>
  <c r="AE48" i="89"/>
  <c r="AD48" i="89"/>
  <c r="AC48" i="89"/>
  <c r="AB48" i="89"/>
  <c r="AY48" i="89"/>
  <c r="AF50" i="89"/>
  <c r="AD50" i="89"/>
  <c r="AY78" i="89"/>
  <c r="AF78" i="89"/>
  <c r="AF161" i="89"/>
  <c r="AD161" i="89"/>
  <c r="AB161" i="89"/>
  <c r="AD286" i="89"/>
  <c r="AG286" i="89"/>
  <c r="AE286" i="89"/>
  <c r="AB286" i="89"/>
  <c r="AF311" i="89"/>
  <c r="AE311" i="89"/>
  <c r="AD311" i="89"/>
  <c r="AC311" i="89"/>
  <c r="AB311" i="89"/>
  <c r="AE135" i="89"/>
  <c r="AB135" i="89"/>
  <c r="AD334" i="89"/>
  <c r="AC334" i="89"/>
  <c r="AF334" i="89"/>
  <c r="AE334" i="89"/>
  <c r="AB334" i="89"/>
  <c r="AE43" i="89"/>
  <c r="AD47" i="89"/>
  <c r="AC40" i="89"/>
  <c r="AF96" i="89"/>
  <c r="AF143" i="89"/>
  <c r="AD143" i="89"/>
  <c r="AB143" i="89"/>
  <c r="AG168" i="89"/>
  <c r="AF168" i="89"/>
  <c r="AG171" i="89"/>
  <c r="AF171" i="89"/>
  <c r="AE171" i="89"/>
  <c r="AD171" i="89"/>
  <c r="AC171" i="89"/>
  <c r="AB171" i="89"/>
  <c r="AG195" i="89"/>
  <c r="AE195" i="89"/>
  <c r="AC195" i="89"/>
  <c r="AB195" i="89"/>
  <c r="AE238" i="89"/>
  <c r="AB264" i="89"/>
  <c r="AF279" i="89"/>
  <c r="AE279" i="89"/>
  <c r="AD279" i="89"/>
  <c r="AC279" i="89"/>
  <c r="AB279" i="89"/>
  <c r="AG279" i="89"/>
  <c r="AD318" i="89"/>
  <c r="AF318" i="89"/>
  <c r="AC318" i="89"/>
  <c r="AB318" i="89"/>
  <c r="AB39" i="89"/>
  <c r="AY27" i="89"/>
  <c r="AF27" i="89"/>
  <c r="AB27" i="89"/>
  <c r="AE40" i="89"/>
  <c r="AC100" i="89"/>
  <c r="AC198" i="89"/>
  <c r="AG238" i="89"/>
  <c r="AC344" i="89"/>
  <c r="AF344" i="89"/>
  <c r="AE344" i="89"/>
  <c r="AD344" i="89"/>
  <c r="AG211" i="89"/>
  <c r="AF211" i="89"/>
  <c r="AE211" i="89"/>
  <c r="AD211" i="89"/>
  <c r="AC211" i="89"/>
  <c r="AB211" i="89"/>
  <c r="AE19" i="89"/>
  <c r="AF19" i="89"/>
  <c r="AC21" i="89"/>
  <c r="AF40" i="89"/>
  <c r="AY69" i="89"/>
  <c r="AY85" i="89"/>
  <c r="AF91" i="89"/>
  <c r="AE91" i="89"/>
  <c r="AC91" i="89"/>
  <c r="AD100" i="89"/>
  <c r="Z104" i="89"/>
  <c r="AG104" i="89" s="1"/>
  <c r="AB113" i="89"/>
  <c r="AE198" i="89"/>
  <c r="AY75" i="89"/>
  <c r="AF75" i="89"/>
  <c r="AF106" i="89"/>
  <c r="AD106" i="89"/>
  <c r="AB106" i="89"/>
  <c r="AE163" i="89"/>
  <c r="AF23" i="89"/>
  <c r="AD23" i="89"/>
  <c r="AE23" i="89"/>
  <c r="AU15" i="89"/>
  <c r="AW15" i="89" s="1"/>
  <c r="AE21" i="89"/>
  <c r="AY31" i="89"/>
  <c r="AF31" i="89"/>
  <c r="AY55" i="89"/>
  <c r="AY84" i="89"/>
  <c r="AF84" i="89"/>
  <c r="AE100" i="89"/>
  <c r="AF113" i="89"/>
  <c r="AF254" i="89"/>
  <c r="AD254" i="89"/>
  <c r="AB254" i="89"/>
  <c r="AC354" i="89"/>
  <c r="AE235" i="89"/>
  <c r="AF351" i="89"/>
  <c r="AE351" i="89"/>
  <c r="AD351" i="89"/>
  <c r="AC351" i="89"/>
  <c r="AB351" i="89"/>
  <c r="AB98" i="89"/>
  <c r="AU14" i="89"/>
  <c r="AW14" i="89" s="1"/>
  <c r="AC163" i="89"/>
  <c r="AE86" i="89"/>
  <c r="AD86" i="89"/>
  <c r="AY86" i="89"/>
  <c r="AF86" i="89"/>
  <c r="AC86" i="89"/>
  <c r="AB23" i="89"/>
  <c r="AF48" i="89"/>
  <c r="AB50" i="89"/>
  <c r="AY56" i="89"/>
  <c r="AD56" i="89"/>
  <c r="AB56" i="89"/>
  <c r="AY66" i="89"/>
  <c r="AF66" i="89"/>
  <c r="AD66" i="89"/>
  <c r="AY72" i="89"/>
  <c r="AF72" i="89"/>
  <c r="AD72" i="89"/>
  <c r="AB78" i="89"/>
  <c r="AE114" i="89"/>
  <c r="AD114" i="89"/>
  <c r="AF114" i="89"/>
  <c r="AC114" i="89"/>
  <c r="AC130" i="89"/>
  <c r="AC161" i="89"/>
  <c r="AG182" i="89"/>
  <c r="AF182" i="89"/>
  <c r="AE182" i="89"/>
  <c r="AC182" i="89"/>
  <c r="AG235" i="89"/>
  <c r="AC286" i="89"/>
  <c r="AD128" i="89"/>
  <c r="AE128" i="89"/>
  <c r="AB128" i="89"/>
  <c r="AC23" i="89"/>
  <c r="Z35" i="89"/>
  <c r="AG35" i="89" s="1"/>
  <c r="AC50" i="89"/>
  <c r="Z68" i="89"/>
  <c r="AG68" i="89" s="1"/>
  <c r="AC78" i="89"/>
  <c r="AD101" i="89"/>
  <c r="AB101" i="89"/>
  <c r="AF130" i="89"/>
  <c r="AC143" i="89"/>
  <c r="AE161" i="89"/>
  <c r="AB168" i="89"/>
  <c r="AD195" i="89"/>
  <c r="AF210" i="89"/>
  <c r="AE210" i="89"/>
  <c r="AB210" i="89"/>
  <c r="AG210" i="89"/>
  <c r="AD210" i="89"/>
  <c r="AC210" i="89"/>
  <c r="AC280" i="89"/>
  <c r="AG280" i="89"/>
  <c r="AF280" i="89"/>
  <c r="AE280" i="89"/>
  <c r="AD280" i="89"/>
  <c r="AF286" i="89"/>
  <c r="AE318" i="89"/>
  <c r="AE118" i="89"/>
  <c r="AD118" i="89"/>
  <c r="AC118" i="89"/>
  <c r="AY37" i="89"/>
  <c r="AF37" i="89"/>
  <c r="AD37" i="89"/>
  <c r="AB37" i="89"/>
  <c r="AE50" i="89"/>
  <c r="AD78" i="89"/>
  <c r="Z101" i="89"/>
  <c r="AG101" i="89" s="1"/>
  <c r="AE143" i="89"/>
  <c r="AC168" i="89"/>
  <c r="AF195" i="89"/>
  <c r="AG232" i="89"/>
  <c r="AE232" i="89"/>
  <c r="AC232" i="89"/>
  <c r="AB232" i="89"/>
  <c r="AF247" i="89"/>
  <c r="AE247" i="89"/>
  <c r="AD247" i="89"/>
  <c r="AC247" i="89"/>
  <c r="AB247" i="89"/>
  <c r="AG318" i="89"/>
  <c r="AB344" i="89"/>
  <c r="AB18" i="89"/>
  <c r="AF207" i="89"/>
  <c r="AE207" i="89"/>
  <c r="AD207" i="89"/>
  <c r="AC207" i="89"/>
  <c r="AB207" i="89"/>
  <c r="AG207" i="89"/>
  <c r="AY53" i="89"/>
  <c r="AF53" i="89"/>
  <c r="AD53" i="89"/>
  <c r="AB53" i="89"/>
  <c r="AF34" i="89"/>
  <c r="AD34" i="89"/>
  <c r="AB47" i="89"/>
  <c r="BF14" i="89"/>
  <c r="AY14" i="89"/>
  <c r="AD14" i="89"/>
  <c r="AB14" i="89"/>
  <c r="AE16" i="89"/>
  <c r="AD16" i="89"/>
  <c r="AC16" i="89"/>
  <c r="AB16" i="89"/>
  <c r="AY16" i="89"/>
  <c r="AE78" i="89"/>
  <c r="AF151" i="89"/>
  <c r="AE151" i="89"/>
  <c r="AB151" i="89"/>
  <c r="AD151" i="89"/>
  <c r="AC151" i="89"/>
  <c r="AD168" i="89"/>
  <c r="AG276" i="89"/>
  <c r="AF276" i="89"/>
  <c r="AE276" i="89"/>
  <c r="AC276" i="89"/>
  <c r="AD276" i="89"/>
  <c r="AB276" i="89"/>
  <c r="AG344" i="89"/>
  <c r="AC368" i="89"/>
  <c r="AF368" i="89"/>
  <c r="AY64" i="89"/>
  <c r="AY79" i="89"/>
  <c r="AG220" i="89"/>
  <c r="AF220" i="89"/>
  <c r="AE220" i="89"/>
  <c r="AC220" i="89"/>
  <c r="AF223" i="89"/>
  <c r="AE223" i="89"/>
  <c r="AD223" i="89"/>
  <c r="AC223" i="89"/>
  <c r="AB223" i="89"/>
  <c r="AF121" i="89"/>
  <c r="AC121" i="89"/>
  <c r="AB121" i="89"/>
  <c r="AY35" i="89"/>
  <c r="AY51" i="89"/>
  <c r="AY67" i="89"/>
  <c r="AF83" i="89"/>
  <c r="AG338" i="89"/>
  <c r="AF338" i="89"/>
  <c r="AE338" i="89"/>
  <c r="AB338" i="89"/>
  <c r="AD358" i="89"/>
  <c r="AC358" i="89"/>
  <c r="AE146" i="89"/>
  <c r="AD146" i="89"/>
  <c r="Z151" i="89"/>
  <c r="AG151" i="89" s="1"/>
  <c r="AF169" i="89"/>
  <c r="AE169" i="89"/>
  <c r="AD169" i="89"/>
  <c r="AC169" i="89"/>
  <c r="AB169" i="89"/>
  <c r="AF242" i="89"/>
  <c r="AE242" i="89"/>
  <c r="AB242" i="89"/>
  <c r="AB248" i="89"/>
  <c r="AB251" i="89"/>
  <c r="AG290" i="89"/>
  <c r="AF290" i="89"/>
  <c r="AE290" i="89"/>
  <c r="AB290" i="89"/>
  <c r="AB312" i="89"/>
  <c r="AG322" i="89"/>
  <c r="AF322" i="89"/>
  <c r="AE322" i="89"/>
  <c r="AB322" i="89"/>
  <c r="AF335" i="89"/>
  <c r="AE335" i="89"/>
  <c r="AD335" i="89"/>
  <c r="AC335" i="89"/>
  <c r="AB335" i="89"/>
  <c r="AB368" i="89"/>
  <c r="AF185" i="89"/>
  <c r="AE185" i="89"/>
  <c r="AD185" i="89"/>
  <c r="AC185" i="89"/>
  <c r="AB185" i="89"/>
  <c r="AF236" i="89"/>
  <c r="AE236" i="89"/>
  <c r="AC236" i="89"/>
  <c r="AF239" i="89"/>
  <c r="AE239" i="89"/>
  <c r="AD239" i="89"/>
  <c r="AC239" i="89"/>
  <c r="AB239" i="89"/>
  <c r="AD248" i="89"/>
  <c r="AE251" i="89"/>
  <c r="AF258" i="89"/>
  <c r="AE258" i="89"/>
  <c r="AB258" i="89"/>
  <c r="AE312" i="89"/>
  <c r="AF319" i="89"/>
  <c r="AE319" i="89"/>
  <c r="AD319" i="89"/>
  <c r="AC319" i="89"/>
  <c r="AB319" i="89"/>
  <c r="AE368" i="89"/>
  <c r="AF287" i="89"/>
  <c r="AE287" i="89"/>
  <c r="AD287" i="89"/>
  <c r="AC287" i="89"/>
  <c r="AB287" i="89"/>
  <c r="AF303" i="89"/>
  <c r="AE303" i="89"/>
  <c r="AD303" i="89"/>
  <c r="AC303" i="89"/>
  <c r="AB303" i="89"/>
  <c r="AG368" i="89"/>
  <c r="AE121" i="89"/>
  <c r="AC131" i="89"/>
  <c r="AF139" i="89"/>
  <c r="AF202" i="89"/>
  <c r="AE202" i="89"/>
  <c r="AB202" i="89"/>
  <c r="AC217" i="89"/>
  <c r="AD220" i="89"/>
  <c r="AF248" i="89"/>
  <c r="AF255" i="89"/>
  <c r="AE255" i="89"/>
  <c r="AD255" i="89"/>
  <c r="AC255" i="89"/>
  <c r="AB255" i="89"/>
  <c r="AF271" i="89"/>
  <c r="AE271" i="89"/>
  <c r="AD271" i="89"/>
  <c r="AC271" i="89"/>
  <c r="AB271" i="89"/>
  <c r="AG312" i="89"/>
  <c r="AC338" i="89"/>
  <c r="AD342" i="89"/>
  <c r="AC342" i="89"/>
  <c r="AB358" i="89"/>
  <c r="AD131" i="89"/>
  <c r="AG196" i="89"/>
  <c r="AE196" i="89"/>
  <c r="AD217" i="89"/>
  <c r="AF252" i="89"/>
  <c r="AE252" i="89"/>
  <c r="AC252" i="89"/>
  <c r="AD338" i="89"/>
  <c r="AE358" i="89"/>
  <c r="AG362" i="89"/>
  <c r="AF362" i="89"/>
  <c r="AE362" i="89"/>
  <c r="AB362" i="89"/>
  <c r="AF30" i="89"/>
  <c r="AF46" i="89"/>
  <c r="AF62" i="89"/>
  <c r="AF107" i="89"/>
  <c r="AE131" i="89"/>
  <c r="Z149" i="89"/>
  <c r="AG149" i="89" s="1"/>
  <c r="AF199" i="89"/>
  <c r="AE199" i="89"/>
  <c r="AD199" i="89"/>
  <c r="AC199" i="89"/>
  <c r="AB199" i="89"/>
  <c r="AE217" i="89"/>
  <c r="AF268" i="89"/>
  <c r="AE268" i="89"/>
  <c r="AC268" i="89"/>
  <c r="AC290" i="89"/>
  <c r="AC322" i="89"/>
  <c r="AG335" i="89"/>
  <c r="AF358" i="89"/>
  <c r="AF131" i="89"/>
  <c r="AF167" i="89"/>
  <c r="AE167" i="89"/>
  <c r="AB167" i="89"/>
  <c r="AF217" i="89"/>
  <c r="AD290" i="89"/>
  <c r="AD322" i="89"/>
  <c r="AG358" i="89"/>
  <c r="AD144" i="89"/>
  <c r="AE162" i="89"/>
  <c r="AD162" i="89"/>
  <c r="AG185" i="89"/>
  <c r="AF218" i="89"/>
  <c r="AE218" i="89"/>
  <c r="AB218" i="89"/>
  <c r="AG319" i="89"/>
  <c r="AB352" i="89"/>
  <c r="AF183" i="89"/>
  <c r="AE183" i="89"/>
  <c r="AB183" i="89"/>
  <c r="AB233" i="89"/>
  <c r="AG287" i="89"/>
  <c r="AG303" i="89"/>
  <c r="AD352" i="89"/>
  <c r="AD366" i="89"/>
  <c r="AC366" i="89"/>
  <c r="AF215" i="89"/>
  <c r="AE215" i="89"/>
  <c r="AD215" i="89"/>
  <c r="AC215" i="89"/>
  <c r="AB215" i="89"/>
  <c r="AC233" i="89"/>
  <c r="AB342" i="89"/>
  <c r="AE352" i="89"/>
  <c r="AD112" i="89"/>
  <c r="AC26" i="89"/>
  <c r="AC42" i="89"/>
  <c r="AC58" i="89"/>
  <c r="AB88" i="89"/>
  <c r="AB97" i="89"/>
  <c r="Z112" i="89"/>
  <c r="AG112" i="89" s="1"/>
  <c r="AC129" i="89"/>
  <c r="AC134" i="89"/>
  <c r="AC139" i="89"/>
  <c r="AD149" i="89"/>
  <c r="AB196" i="89"/>
  <c r="AD202" i="89"/>
  <c r="AG212" i="89"/>
  <c r="AF212" i="89"/>
  <c r="AE212" i="89"/>
  <c r="AC212" i="89"/>
  <c r="AC224" i="89"/>
  <c r="AC227" i="89"/>
  <c r="AC230" i="89"/>
  <c r="AD233" i="89"/>
  <c r="AB252" i="89"/>
  <c r="AE342" i="89"/>
  <c r="AF352" i="89"/>
  <c r="AC362" i="89"/>
  <c r="AC73" i="89"/>
  <c r="AB73" i="89"/>
  <c r="AD26" i="89"/>
  <c r="AB29" i="89"/>
  <c r="AD42" i="89"/>
  <c r="AB45" i="89"/>
  <c r="AD58" i="89"/>
  <c r="AB61" i="89"/>
  <c r="AC88" i="89"/>
  <c r="AC97" i="89"/>
  <c r="AB102" i="89"/>
  <c r="AB107" i="89"/>
  <c r="AD129" i="89"/>
  <c r="AD134" i="89"/>
  <c r="AF137" i="89"/>
  <c r="AC137" i="89"/>
  <c r="AB137" i="89"/>
  <c r="AD139" i="89"/>
  <c r="AE149" i="89"/>
  <c r="AC196" i="89"/>
  <c r="AG199" i="89"/>
  <c r="AG202" i="89"/>
  <c r="AD224" i="89"/>
  <c r="AD227" i="89"/>
  <c r="AD230" i="89"/>
  <c r="AE233" i="89"/>
  <c r="AD252" i="89"/>
  <c r="AB268" i="89"/>
  <c r="AB326" i="89"/>
  <c r="AF342" i="89"/>
  <c r="AG346" i="89"/>
  <c r="AF346" i="89"/>
  <c r="AE346" i="89"/>
  <c r="AB346" i="89"/>
  <c r="AG352" i="89"/>
  <c r="AD362" i="89"/>
  <c r="AF233" i="89"/>
  <c r="AB246" i="89"/>
  <c r="AF42" i="89"/>
  <c r="AD61" i="89"/>
  <c r="AB64" i="89"/>
  <c r="AC76" i="89"/>
  <c r="AB79" i="89"/>
  <c r="AE88" i="89"/>
  <c r="AE97" i="89"/>
  <c r="AD102" i="89"/>
  <c r="AF105" i="89"/>
  <c r="AC105" i="89"/>
  <c r="AB105" i="89"/>
  <c r="AD107" i="89"/>
  <c r="AC117" i="89"/>
  <c r="AC122" i="89"/>
  <c r="AF129" i="89"/>
  <c r="AF134" i="89"/>
  <c r="AC144" i="89"/>
  <c r="AF155" i="89"/>
  <c r="AC157" i="89"/>
  <c r="AB162" i="89"/>
  <c r="AD167" i="89"/>
  <c r="AB175" i="89"/>
  <c r="AF196" i="89"/>
  <c r="AC218" i="89"/>
  <c r="AF224" i="89"/>
  <c r="AF227" i="89"/>
  <c r="AF230" i="89"/>
  <c r="AF234" i="89"/>
  <c r="AE234" i="89"/>
  <c r="AB234" i="89"/>
  <c r="AC246" i="89"/>
  <c r="AB262" i="89"/>
  <c r="AB278" i="89"/>
  <c r="AC294" i="89"/>
  <c r="AB310" i="89"/>
  <c r="AE326" i="89"/>
  <c r="AD336" i="89"/>
  <c r="AF343" i="89"/>
  <c r="AE343" i="89"/>
  <c r="AD343" i="89"/>
  <c r="AC343" i="89"/>
  <c r="AB343" i="89"/>
  <c r="AG178" i="89"/>
  <c r="AF178" i="89"/>
  <c r="AE178" i="89"/>
  <c r="AD178" i="89"/>
  <c r="AC178" i="89"/>
  <c r="AD29" i="89"/>
  <c r="AD45" i="89"/>
  <c r="AF58" i="89"/>
  <c r="AE29" i="89"/>
  <c r="AE45" i="89"/>
  <c r="AE61" i="89"/>
  <c r="AC64" i="89"/>
  <c r="AD76" i="89"/>
  <c r="AC79" i="89"/>
  <c r="AF88" i="89"/>
  <c r="AF97" i="89"/>
  <c r="AE102" i="89"/>
  <c r="AE107" i="89"/>
  <c r="AB112" i="89"/>
  <c r="AD117" i="89"/>
  <c r="AD122" i="89"/>
  <c r="AE144" i="89"/>
  <c r="AB152" i="89"/>
  <c r="AD157" i="89"/>
  <c r="AC162" i="89"/>
  <c r="AG167" i="89"/>
  <c r="AC175" i="89"/>
  <c r="AC183" i="89"/>
  <c r="AG194" i="89"/>
  <c r="AF194" i="89"/>
  <c r="AE194" i="89"/>
  <c r="AD194" i="89"/>
  <c r="AC194" i="89"/>
  <c r="AD218" i="89"/>
  <c r="AB240" i="89"/>
  <c r="AB243" i="89"/>
  <c r="AD246" i="89"/>
  <c r="AC262" i="89"/>
  <c r="AC278" i="89"/>
  <c r="AE294" i="89"/>
  <c r="AC310" i="89"/>
  <c r="AB320" i="89"/>
  <c r="AF326" i="89"/>
  <c r="AG330" i="89"/>
  <c r="AF330" i="89"/>
  <c r="AE330" i="89"/>
  <c r="AB330" i="89"/>
  <c r="AE336" i="89"/>
  <c r="AB366" i="89"/>
  <c r="AG370" i="89"/>
  <c r="AF370" i="89"/>
  <c r="AE370" i="89"/>
  <c r="AB370" i="89"/>
  <c r="AF29" i="89"/>
  <c r="AB35" i="89"/>
  <c r="AF45" i="89"/>
  <c r="AB51" i="89"/>
  <c r="AF61" i="89"/>
  <c r="AD64" i="89"/>
  <c r="AB67" i="89"/>
  <c r="AD73" i="89"/>
  <c r="AE76" i="89"/>
  <c r="AD79" i="89"/>
  <c r="AY83" i="89"/>
  <c r="AF102" i="89"/>
  <c r="AC112" i="89"/>
  <c r="AE117" i="89"/>
  <c r="AE122" i="89"/>
  <c r="AF144" i="89"/>
  <c r="AC152" i="89"/>
  <c r="AE157" i="89"/>
  <c r="AF162" i="89"/>
  <c r="AD175" i="89"/>
  <c r="AD183" i="89"/>
  <c r="AB191" i="89"/>
  <c r="AG215" i="89"/>
  <c r="AG218" i="89"/>
  <c r="AG228" i="89"/>
  <c r="AF228" i="89"/>
  <c r="AE228" i="89"/>
  <c r="AC228" i="89"/>
  <c r="AF231" i="89"/>
  <c r="AE231" i="89"/>
  <c r="AD231" i="89"/>
  <c r="AC231" i="89"/>
  <c r="AB231" i="89"/>
  <c r="AC240" i="89"/>
  <c r="AC243" i="89"/>
  <c r="AE246" i="89"/>
  <c r="AD262" i="89"/>
  <c r="AD278" i="89"/>
  <c r="AB288" i="89"/>
  <c r="AF294" i="89"/>
  <c r="AG298" i="89"/>
  <c r="AF298" i="89"/>
  <c r="AE298" i="89"/>
  <c r="AB298" i="89"/>
  <c r="AB304" i="89"/>
  <c r="AE310" i="89"/>
  <c r="AD320" i="89"/>
  <c r="AG326" i="89"/>
  <c r="AF336" i="89"/>
  <c r="AE366" i="89"/>
  <c r="AE73" i="89"/>
  <c r="AE112" i="89"/>
  <c r="AD160" i="89"/>
  <c r="AC160" i="89"/>
  <c r="AG183" i="89"/>
  <c r="AE243" i="89"/>
  <c r="AF250" i="89"/>
  <c r="AE250" i="89"/>
  <c r="AB250" i="89"/>
  <c r="AF266" i="89"/>
  <c r="AE266" i="89"/>
  <c r="AB266" i="89"/>
  <c r="AB272" i="89"/>
  <c r="AG282" i="89"/>
  <c r="AF282" i="89"/>
  <c r="AE282" i="89"/>
  <c r="AB282" i="89"/>
  <c r="AD288" i="89"/>
  <c r="AD304" i="89"/>
  <c r="AF310" i="89"/>
  <c r="AG314" i="89"/>
  <c r="AF314" i="89"/>
  <c r="AE314" i="89"/>
  <c r="AB314" i="89"/>
  <c r="AE320" i="89"/>
  <c r="AF327" i="89"/>
  <c r="AE327" i="89"/>
  <c r="AD327" i="89"/>
  <c r="AC327" i="89"/>
  <c r="AB327" i="89"/>
  <c r="AG336" i="89"/>
  <c r="AD350" i="89"/>
  <c r="AC350" i="89"/>
  <c r="AF366" i="89"/>
  <c r="AD315" i="89"/>
  <c r="AD323" i="89"/>
  <c r="AC348" i="89"/>
  <c r="AC356" i="89"/>
  <c r="AC364" i="89"/>
  <c r="AC372" i="89"/>
  <c r="AE284" i="89"/>
  <c r="AE292" i="89"/>
  <c r="AE300" i="89"/>
  <c r="AE308" i="89"/>
  <c r="AE316" i="89"/>
  <c r="AE324" i="89"/>
  <c r="AE332" i="89"/>
  <c r="AE340" i="89"/>
  <c r="AE348" i="89"/>
  <c r="AE356" i="89"/>
  <c r="AE364" i="89"/>
  <c r="AE372" i="89"/>
  <c r="AF284" i="89"/>
  <c r="AF292" i="89"/>
  <c r="AF300" i="89"/>
  <c r="AF308" i="89"/>
  <c r="AF316" i="89"/>
  <c r="AF324" i="89"/>
  <c r="AF332" i="89"/>
  <c r="AF340" i="89"/>
  <c r="AF348" i="89"/>
  <c r="AF356" i="89"/>
  <c r="AB359" i="89"/>
  <c r="AF364" i="89"/>
  <c r="AB367" i="89"/>
  <c r="AF372" i="89"/>
  <c r="AC359" i="89"/>
  <c r="AC367" i="89"/>
  <c r="AD359" i="89"/>
  <c r="AD367" i="89"/>
  <c r="AE359" i="89"/>
  <c r="AE367" i="89"/>
  <c r="AB261" i="89"/>
  <c r="AB269" i="89"/>
  <c r="AB277" i="89"/>
  <c r="AB285" i="89"/>
  <c r="AB293" i="89"/>
  <c r="AB309" i="89"/>
  <c r="AB341" i="89"/>
  <c r="AB349" i="89"/>
  <c r="AB357" i="89"/>
  <c r="AB365" i="89"/>
  <c r="AB373" i="89"/>
  <c r="AC373" i="89"/>
  <c r="AD365" i="89"/>
  <c r="AD373" i="89"/>
  <c r="Z373" i="88"/>
  <c r="Y373" i="88"/>
  <c r="X373" i="88"/>
  <c r="W373" i="88"/>
  <c r="V373" i="88"/>
  <c r="B373" i="88"/>
  <c r="AG373" i="88" s="1"/>
  <c r="Z372" i="88"/>
  <c r="Y372" i="88"/>
  <c r="X372" i="88"/>
  <c r="W372" i="88"/>
  <c r="V372" i="88"/>
  <c r="B372" i="88"/>
  <c r="AG372" i="88" s="1"/>
  <c r="Z371" i="88"/>
  <c r="Y371" i="88"/>
  <c r="X371" i="88"/>
  <c r="W371" i="88"/>
  <c r="V371" i="88"/>
  <c r="B371" i="88"/>
  <c r="AG371" i="88" s="1"/>
  <c r="AE370" i="88"/>
  <c r="AD370" i="88"/>
  <c r="AC370" i="88"/>
  <c r="AB370" i="88"/>
  <c r="Z370" i="88"/>
  <c r="Y370" i="88"/>
  <c r="X370" i="88"/>
  <c r="W370" i="88"/>
  <c r="V370" i="88"/>
  <c r="B370" i="88"/>
  <c r="AG370" i="88" s="1"/>
  <c r="AE369" i="88"/>
  <c r="AD369" i="88"/>
  <c r="AC369" i="88"/>
  <c r="AB369" i="88"/>
  <c r="Z369" i="88"/>
  <c r="Y369" i="88"/>
  <c r="X369" i="88"/>
  <c r="W369" i="88"/>
  <c r="V369" i="88"/>
  <c r="B369" i="88"/>
  <c r="AG369" i="88" s="1"/>
  <c r="Z368" i="88"/>
  <c r="Y368" i="88"/>
  <c r="X368" i="88"/>
  <c r="W368" i="88"/>
  <c r="V368" i="88"/>
  <c r="B368" i="88"/>
  <c r="Z367" i="88"/>
  <c r="Y367" i="88"/>
  <c r="X367" i="88"/>
  <c r="W367" i="88"/>
  <c r="V367" i="88"/>
  <c r="B367" i="88"/>
  <c r="AG366" i="88"/>
  <c r="AF366" i="88"/>
  <c r="AE366" i="88"/>
  <c r="AD366" i="88"/>
  <c r="AC366" i="88"/>
  <c r="Z366" i="88"/>
  <c r="Y366" i="88"/>
  <c r="X366" i="88"/>
  <c r="W366" i="88"/>
  <c r="V366" i="88"/>
  <c r="B366" i="88"/>
  <c r="AB366" i="88" s="1"/>
  <c r="AG365" i="88"/>
  <c r="AE365" i="88"/>
  <c r="AC365" i="88"/>
  <c r="Z365" i="88"/>
  <c r="Y365" i="88"/>
  <c r="X365" i="88"/>
  <c r="W365" i="88"/>
  <c r="V365" i="88"/>
  <c r="B365" i="88"/>
  <c r="AF365" i="88" s="1"/>
  <c r="Z364" i="88"/>
  <c r="Y364" i="88"/>
  <c r="X364" i="88"/>
  <c r="W364" i="88"/>
  <c r="V364" i="88"/>
  <c r="B364" i="88"/>
  <c r="AG363" i="88"/>
  <c r="AE363" i="88"/>
  <c r="AC363" i="88"/>
  <c r="Z363" i="88"/>
  <c r="Y363" i="88"/>
  <c r="X363" i="88"/>
  <c r="W363" i="88"/>
  <c r="V363" i="88"/>
  <c r="B363" i="88"/>
  <c r="AF363" i="88" s="1"/>
  <c r="AG362" i="88"/>
  <c r="AE362" i="88"/>
  <c r="AD362" i="88"/>
  <c r="AC362" i="88"/>
  <c r="AB362" i="88"/>
  <c r="Z362" i="88"/>
  <c r="Y362" i="88"/>
  <c r="X362" i="88"/>
  <c r="W362" i="88"/>
  <c r="V362" i="88"/>
  <c r="B362" i="88"/>
  <c r="AF362" i="88" s="1"/>
  <c r="AG361" i="88"/>
  <c r="AF361" i="88"/>
  <c r="AE361" i="88"/>
  <c r="AD361" i="88"/>
  <c r="AC361" i="88"/>
  <c r="AB361" i="88"/>
  <c r="Z361" i="88"/>
  <c r="Y361" i="88"/>
  <c r="X361" i="88"/>
  <c r="W361" i="88"/>
  <c r="V361" i="88"/>
  <c r="B361" i="88"/>
  <c r="AC360" i="88"/>
  <c r="Z360" i="88"/>
  <c r="Y360" i="88"/>
  <c r="X360" i="88"/>
  <c r="W360" i="88"/>
  <c r="V360" i="88"/>
  <c r="B360" i="88"/>
  <c r="AG359" i="88"/>
  <c r="AF359" i="88"/>
  <c r="AE359" i="88"/>
  <c r="Z359" i="88"/>
  <c r="Y359" i="88"/>
  <c r="X359" i="88"/>
  <c r="W359" i="88"/>
  <c r="V359" i="88"/>
  <c r="B359" i="88"/>
  <c r="AG358" i="88"/>
  <c r="AF358" i="88"/>
  <c r="AE358" i="88"/>
  <c r="AD358" i="88"/>
  <c r="AC358" i="88"/>
  <c r="Z358" i="88"/>
  <c r="Y358" i="88"/>
  <c r="X358" i="88"/>
  <c r="W358" i="88"/>
  <c r="V358" i="88"/>
  <c r="B358" i="88"/>
  <c r="AB358" i="88" s="1"/>
  <c r="AG357" i="88"/>
  <c r="AE357" i="88"/>
  <c r="AC357" i="88"/>
  <c r="Z357" i="88"/>
  <c r="Y357" i="88"/>
  <c r="X357" i="88"/>
  <c r="W357" i="88"/>
  <c r="V357" i="88"/>
  <c r="B357" i="88"/>
  <c r="AF357" i="88" s="1"/>
  <c r="Z356" i="88"/>
  <c r="Y356" i="88"/>
  <c r="X356" i="88"/>
  <c r="W356" i="88"/>
  <c r="V356" i="88"/>
  <c r="B356" i="88"/>
  <c r="AE356" i="88" s="1"/>
  <c r="AG355" i="88"/>
  <c r="AE355" i="88"/>
  <c r="AC355" i="88"/>
  <c r="Z355" i="88"/>
  <c r="Y355" i="88"/>
  <c r="X355" i="88"/>
  <c r="W355" i="88"/>
  <c r="V355" i="88"/>
  <c r="B355" i="88"/>
  <c r="AF355" i="88" s="1"/>
  <c r="AG354" i="88"/>
  <c r="AE354" i="88"/>
  <c r="AD354" i="88"/>
  <c r="AC354" i="88"/>
  <c r="AB354" i="88"/>
  <c r="Z354" i="88"/>
  <c r="Y354" i="88"/>
  <c r="X354" i="88"/>
  <c r="W354" i="88"/>
  <c r="V354" i="88"/>
  <c r="B354" i="88"/>
  <c r="AF354" i="88" s="1"/>
  <c r="AG353" i="88"/>
  <c r="AF353" i="88"/>
  <c r="AE353" i="88"/>
  <c r="AD353" i="88"/>
  <c r="AC353" i="88"/>
  <c r="AB353" i="88"/>
  <c r="Z353" i="88"/>
  <c r="Y353" i="88"/>
  <c r="X353" i="88"/>
  <c r="W353" i="88"/>
  <c r="V353" i="88"/>
  <c r="B353" i="88"/>
  <c r="Z352" i="88"/>
  <c r="Y352" i="88"/>
  <c r="X352" i="88"/>
  <c r="W352" i="88"/>
  <c r="V352" i="88"/>
  <c r="B352" i="88"/>
  <c r="AG351" i="88"/>
  <c r="Z351" i="88"/>
  <c r="Y351" i="88"/>
  <c r="X351" i="88"/>
  <c r="W351" i="88"/>
  <c r="V351" i="88"/>
  <c r="B351" i="88"/>
  <c r="AG350" i="88"/>
  <c r="AF350" i="88"/>
  <c r="AE350" i="88"/>
  <c r="AD350" i="88"/>
  <c r="AC350" i="88"/>
  <c r="Z350" i="88"/>
  <c r="Y350" i="88"/>
  <c r="X350" i="88"/>
  <c r="W350" i="88"/>
  <c r="V350" i="88"/>
  <c r="B350" i="88"/>
  <c r="AB350" i="88" s="1"/>
  <c r="AG349" i="88"/>
  <c r="AE349" i="88"/>
  <c r="AC349" i="88"/>
  <c r="Z349" i="88"/>
  <c r="Y349" i="88"/>
  <c r="X349" i="88"/>
  <c r="W349" i="88"/>
  <c r="V349" i="88"/>
  <c r="B349" i="88"/>
  <c r="AF349" i="88" s="1"/>
  <c r="Z348" i="88"/>
  <c r="Y348" i="88"/>
  <c r="X348" i="88"/>
  <c r="W348" i="88"/>
  <c r="V348" i="88"/>
  <c r="B348" i="88"/>
  <c r="AG347" i="88"/>
  <c r="AE347" i="88"/>
  <c r="AC347" i="88"/>
  <c r="Z347" i="88"/>
  <c r="Y347" i="88"/>
  <c r="X347" i="88"/>
  <c r="W347" i="88"/>
  <c r="V347" i="88"/>
  <c r="B347" i="88"/>
  <c r="AF347" i="88" s="1"/>
  <c r="AG346" i="88"/>
  <c r="AE346" i="88"/>
  <c r="AD346" i="88"/>
  <c r="AC346" i="88"/>
  <c r="AB346" i="88"/>
  <c r="Z346" i="88"/>
  <c r="Y346" i="88"/>
  <c r="X346" i="88"/>
  <c r="W346" i="88"/>
  <c r="V346" i="88"/>
  <c r="B346" i="88"/>
  <c r="AF346" i="88" s="1"/>
  <c r="AG345" i="88"/>
  <c r="AF345" i="88"/>
  <c r="AE345" i="88"/>
  <c r="AD345" i="88"/>
  <c r="AC345" i="88"/>
  <c r="AB345" i="88"/>
  <c r="Z345" i="88"/>
  <c r="Y345" i="88"/>
  <c r="X345" i="88"/>
  <c r="W345" i="88"/>
  <c r="V345" i="88"/>
  <c r="B345" i="88"/>
  <c r="Z344" i="88"/>
  <c r="Y344" i="88"/>
  <c r="X344" i="88"/>
  <c r="W344" i="88"/>
  <c r="V344" i="88"/>
  <c r="B344" i="88"/>
  <c r="AG343" i="88"/>
  <c r="AF343" i="88"/>
  <c r="AE343" i="88"/>
  <c r="Z343" i="88"/>
  <c r="Y343" i="88"/>
  <c r="X343" i="88"/>
  <c r="W343" i="88"/>
  <c r="V343" i="88"/>
  <c r="B343" i="88"/>
  <c r="AG342" i="88"/>
  <c r="AF342" i="88"/>
  <c r="AE342" i="88"/>
  <c r="AD342" i="88"/>
  <c r="AC342" i="88"/>
  <c r="Z342" i="88"/>
  <c r="Y342" i="88"/>
  <c r="X342" i="88"/>
  <c r="W342" i="88"/>
  <c r="V342" i="88"/>
  <c r="B342" i="88"/>
  <c r="AB342" i="88" s="1"/>
  <c r="AG341" i="88"/>
  <c r="AE341" i="88"/>
  <c r="AC341" i="88"/>
  <c r="Z341" i="88"/>
  <c r="Y341" i="88"/>
  <c r="X341" i="88"/>
  <c r="W341" i="88"/>
  <c r="V341" i="88"/>
  <c r="B341" i="88"/>
  <c r="AF341" i="88" s="1"/>
  <c r="Z340" i="88"/>
  <c r="Y340" i="88"/>
  <c r="X340" i="88"/>
  <c r="W340" i="88"/>
  <c r="V340" i="88"/>
  <c r="B340" i="88"/>
  <c r="AG339" i="88"/>
  <c r="AE339" i="88"/>
  <c r="AC339" i="88"/>
  <c r="Z339" i="88"/>
  <c r="Y339" i="88"/>
  <c r="X339" i="88"/>
  <c r="W339" i="88"/>
  <c r="V339" i="88"/>
  <c r="B339" i="88"/>
  <c r="AF339" i="88" s="1"/>
  <c r="AG338" i="88"/>
  <c r="AE338" i="88"/>
  <c r="AD338" i="88"/>
  <c r="AC338" i="88"/>
  <c r="AB338" i="88"/>
  <c r="Z338" i="88"/>
  <c r="Y338" i="88"/>
  <c r="X338" i="88"/>
  <c r="W338" i="88"/>
  <c r="V338" i="88"/>
  <c r="B338" i="88"/>
  <c r="AF338" i="88" s="1"/>
  <c r="AG337" i="88"/>
  <c r="AF337" i="88"/>
  <c r="AE337" i="88"/>
  <c r="AD337" i="88"/>
  <c r="AC337" i="88"/>
  <c r="AB337" i="88"/>
  <c r="Z337" i="88"/>
  <c r="Y337" i="88"/>
  <c r="X337" i="88"/>
  <c r="W337" i="88"/>
  <c r="V337" i="88"/>
  <c r="B337" i="88"/>
  <c r="AG336" i="88"/>
  <c r="AE336" i="88"/>
  <c r="Z336" i="88"/>
  <c r="Y336" i="88"/>
  <c r="X336" i="88"/>
  <c r="W336" i="88"/>
  <c r="V336" i="88"/>
  <c r="B336" i="88"/>
  <c r="Z335" i="88"/>
  <c r="Y335" i="88"/>
  <c r="X335" i="88"/>
  <c r="W335" i="88"/>
  <c r="V335" i="88"/>
  <c r="B335" i="88"/>
  <c r="AG334" i="88"/>
  <c r="AF334" i="88"/>
  <c r="AE334" i="88"/>
  <c r="AD334" i="88"/>
  <c r="AC334" i="88"/>
  <c r="Z334" i="88"/>
  <c r="Y334" i="88"/>
  <c r="X334" i="88"/>
  <c r="W334" i="88"/>
  <c r="V334" i="88"/>
  <c r="B334" i="88"/>
  <c r="AB334" i="88" s="1"/>
  <c r="AG333" i="88"/>
  <c r="AE333" i="88"/>
  <c r="AC333" i="88"/>
  <c r="Z333" i="88"/>
  <c r="Y333" i="88"/>
  <c r="X333" i="88"/>
  <c r="W333" i="88"/>
  <c r="V333" i="88"/>
  <c r="B333" i="88"/>
  <c r="AF333" i="88" s="1"/>
  <c r="AC332" i="88"/>
  <c r="AB332" i="88"/>
  <c r="Z332" i="88"/>
  <c r="Y332" i="88"/>
  <c r="X332" i="88"/>
  <c r="W332" i="88"/>
  <c r="V332" i="88"/>
  <c r="B332" i="88"/>
  <c r="AG331" i="88"/>
  <c r="AE331" i="88"/>
  <c r="AC331" i="88"/>
  <c r="Z331" i="88"/>
  <c r="Y331" i="88"/>
  <c r="X331" i="88"/>
  <c r="W331" i="88"/>
  <c r="V331" i="88"/>
  <c r="B331" i="88"/>
  <c r="AF331" i="88" s="1"/>
  <c r="AG330" i="88"/>
  <c r="AE330" i="88"/>
  <c r="AD330" i="88"/>
  <c r="AC330" i="88"/>
  <c r="AB330" i="88"/>
  <c r="Z330" i="88"/>
  <c r="Y330" i="88"/>
  <c r="X330" i="88"/>
  <c r="W330" i="88"/>
  <c r="V330" i="88"/>
  <c r="B330" i="88"/>
  <c r="AF330" i="88" s="1"/>
  <c r="AG329" i="88"/>
  <c r="AF329" i="88"/>
  <c r="AE329" i="88"/>
  <c r="AD329" i="88"/>
  <c r="AC329" i="88"/>
  <c r="AB329" i="88"/>
  <c r="Z329" i="88"/>
  <c r="Y329" i="88"/>
  <c r="X329" i="88"/>
  <c r="W329" i="88"/>
  <c r="V329" i="88"/>
  <c r="B329" i="88"/>
  <c r="Z328" i="88"/>
  <c r="Y328" i="88"/>
  <c r="X328" i="88"/>
  <c r="W328" i="88"/>
  <c r="V328" i="88"/>
  <c r="B328" i="88"/>
  <c r="Z327" i="88"/>
  <c r="Y327" i="88"/>
  <c r="X327" i="88"/>
  <c r="W327" i="88"/>
  <c r="V327" i="88"/>
  <c r="B327" i="88"/>
  <c r="AF327" i="88" s="1"/>
  <c r="AG326" i="88"/>
  <c r="AF326" i="88"/>
  <c r="AE326" i="88"/>
  <c r="AD326" i="88"/>
  <c r="AC326" i="88"/>
  <c r="Z326" i="88"/>
  <c r="Y326" i="88"/>
  <c r="X326" i="88"/>
  <c r="W326" i="88"/>
  <c r="V326" i="88"/>
  <c r="B326" i="88"/>
  <c r="AB326" i="88" s="1"/>
  <c r="AG325" i="88"/>
  <c r="AE325" i="88"/>
  <c r="AC325" i="88"/>
  <c r="Z325" i="88"/>
  <c r="Y325" i="88"/>
  <c r="X325" i="88"/>
  <c r="W325" i="88"/>
  <c r="V325" i="88"/>
  <c r="B325" i="88"/>
  <c r="AF325" i="88" s="1"/>
  <c r="Z324" i="88"/>
  <c r="Y324" i="88"/>
  <c r="X324" i="88"/>
  <c r="W324" i="88"/>
  <c r="V324" i="88"/>
  <c r="B324" i="88"/>
  <c r="AG323" i="88"/>
  <c r="AE323" i="88"/>
  <c r="AC323" i="88"/>
  <c r="Z323" i="88"/>
  <c r="Y323" i="88"/>
  <c r="X323" i="88"/>
  <c r="W323" i="88"/>
  <c r="V323" i="88"/>
  <c r="B323" i="88"/>
  <c r="AF323" i="88" s="1"/>
  <c r="AG322" i="88"/>
  <c r="AE322" i="88"/>
  <c r="AD322" i="88"/>
  <c r="AC322" i="88"/>
  <c r="AB322" i="88"/>
  <c r="Z322" i="88"/>
  <c r="Y322" i="88"/>
  <c r="X322" i="88"/>
  <c r="W322" i="88"/>
  <c r="V322" i="88"/>
  <c r="B322" i="88"/>
  <c r="AF322" i="88" s="1"/>
  <c r="AG321" i="88"/>
  <c r="AF321" i="88"/>
  <c r="AE321" i="88"/>
  <c r="AD321" i="88"/>
  <c r="AC321" i="88"/>
  <c r="AB321" i="88"/>
  <c r="Z321" i="88"/>
  <c r="Y321" i="88"/>
  <c r="X321" i="88"/>
  <c r="W321" i="88"/>
  <c r="V321" i="88"/>
  <c r="B321" i="88"/>
  <c r="AG320" i="88"/>
  <c r="AE320" i="88"/>
  <c r="AC320" i="88"/>
  <c r="Z320" i="88"/>
  <c r="Y320" i="88"/>
  <c r="X320" i="88"/>
  <c r="W320" i="88"/>
  <c r="V320" i="88"/>
  <c r="B320" i="88"/>
  <c r="Z319" i="88"/>
  <c r="Y319" i="88"/>
  <c r="X319" i="88"/>
  <c r="W319" i="88"/>
  <c r="V319" i="88"/>
  <c r="B319" i="88"/>
  <c r="AG318" i="88"/>
  <c r="AF318" i="88"/>
  <c r="AE318" i="88"/>
  <c r="AD318" i="88"/>
  <c r="AC318" i="88"/>
  <c r="Z318" i="88"/>
  <c r="Y318" i="88"/>
  <c r="X318" i="88"/>
  <c r="W318" i="88"/>
  <c r="V318" i="88"/>
  <c r="B318" i="88"/>
  <c r="AB318" i="88" s="1"/>
  <c r="AG317" i="88"/>
  <c r="AE317" i="88"/>
  <c r="AC317" i="88"/>
  <c r="Z317" i="88"/>
  <c r="Y317" i="88"/>
  <c r="X317" i="88"/>
  <c r="W317" i="88"/>
  <c r="V317" i="88"/>
  <c r="B317" i="88"/>
  <c r="AF317" i="88" s="1"/>
  <c r="AC316" i="88"/>
  <c r="Z316" i="88"/>
  <c r="Y316" i="88"/>
  <c r="X316" i="88"/>
  <c r="W316" i="88"/>
  <c r="V316" i="88"/>
  <c r="B316" i="88"/>
  <c r="AG315" i="88"/>
  <c r="AE315" i="88"/>
  <c r="AC315" i="88"/>
  <c r="Z315" i="88"/>
  <c r="Y315" i="88"/>
  <c r="X315" i="88"/>
  <c r="W315" i="88"/>
  <c r="V315" i="88"/>
  <c r="B315" i="88"/>
  <c r="AF315" i="88" s="1"/>
  <c r="AG314" i="88"/>
  <c r="AE314" i="88"/>
  <c r="AD314" i="88"/>
  <c r="AC314" i="88"/>
  <c r="AB314" i="88"/>
  <c r="Z314" i="88"/>
  <c r="Y314" i="88"/>
  <c r="X314" i="88"/>
  <c r="W314" i="88"/>
  <c r="V314" i="88"/>
  <c r="B314" i="88"/>
  <c r="AF314" i="88" s="1"/>
  <c r="AG313" i="88"/>
  <c r="AF313" i="88"/>
  <c r="AE313" i="88"/>
  <c r="AD313" i="88"/>
  <c r="AC313" i="88"/>
  <c r="AB313" i="88"/>
  <c r="Z313" i="88"/>
  <c r="Y313" i="88"/>
  <c r="X313" i="88"/>
  <c r="W313" i="88"/>
  <c r="V313" i="88"/>
  <c r="B313" i="88"/>
  <c r="Z312" i="88"/>
  <c r="Y312" i="88"/>
  <c r="X312" i="88"/>
  <c r="W312" i="88"/>
  <c r="V312" i="88"/>
  <c r="B312" i="88"/>
  <c r="Z311" i="88"/>
  <c r="Y311" i="88"/>
  <c r="X311" i="88"/>
  <c r="W311" i="88"/>
  <c r="V311" i="88"/>
  <c r="B311" i="88"/>
  <c r="AG310" i="88"/>
  <c r="AF310" i="88"/>
  <c r="AE310" i="88"/>
  <c r="AD310" i="88"/>
  <c r="AC310" i="88"/>
  <c r="Z310" i="88"/>
  <c r="Y310" i="88"/>
  <c r="X310" i="88"/>
  <c r="W310" i="88"/>
  <c r="V310" i="88"/>
  <c r="B310" i="88"/>
  <c r="AB310" i="88" s="1"/>
  <c r="AG309" i="88"/>
  <c r="AE309" i="88"/>
  <c r="AC309" i="88"/>
  <c r="Z309" i="88"/>
  <c r="Y309" i="88"/>
  <c r="X309" i="88"/>
  <c r="W309" i="88"/>
  <c r="V309" i="88"/>
  <c r="B309" i="88"/>
  <c r="AF309" i="88" s="1"/>
  <c r="Z308" i="88"/>
  <c r="Y308" i="88"/>
  <c r="X308" i="88"/>
  <c r="W308" i="88"/>
  <c r="V308" i="88"/>
  <c r="B308" i="88"/>
  <c r="AG307" i="88"/>
  <c r="AE307" i="88"/>
  <c r="AC307" i="88"/>
  <c r="Z307" i="88"/>
  <c r="Y307" i="88"/>
  <c r="X307" i="88"/>
  <c r="W307" i="88"/>
  <c r="V307" i="88"/>
  <c r="B307" i="88"/>
  <c r="AF307" i="88" s="1"/>
  <c r="AG306" i="88"/>
  <c r="AE306" i="88"/>
  <c r="AD306" i="88"/>
  <c r="AC306" i="88"/>
  <c r="AB306" i="88"/>
  <c r="Z306" i="88"/>
  <c r="Y306" i="88"/>
  <c r="X306" i="88"/>
  <c r="W306" i="88"/>
  <c r="V306" i="88"/>
  <c r="B306" i="88"/>
  <c r="AF306" i="88" s="1"/>
  <c r="AG305" i="88"/>
  <c r="AF305" i="88"/>
  <c r="AE305" i="88"/>
  <c r="AD305" i="88"/>
  <c r="AC305" i="88"/>
  <c r="AB305" i="88"/>
  <c r="Z305" i="88"/>
  <c r="Y305" i="88"/>
  <c r="X305" i="88"/>
  <c r="W305" i="88"/>
  <c r="V305" i="88"/>
  <c r="B305" i="88"/>
  <c r="AG304" i="88"/>
  <c r="AE304" i="88"/>
  <c r="AC304" i="88"/>
  <c r="Z304" i="88"/>
  <c r="Y304" i="88"/>
  <c r="X304" i="88"/>
  <c r="W304" i="88"/>
  <c r="V304" i="88"/>
  <c r="B304" i="88"/>
  <c r="AG303" i="88"/>
  <c r="Z303" i="88"/>
  <c r="Y303" i="88"/>
  <c r="X303" i="88"/>
  <c r="W303" i="88"/>
  <c r="V303" i="88"/>
  <c r="B303" i="88"/>
  <c r="AG302" i="88"/>
  <c r="AF302" i="88"/>
  <c r="AE302" i="88"/>
  <c r="AD302" i="88"/>
  <c r="AC302" i="88"/>
  <c r="Z302" i="88"/>
  <c r="Y302" i="88"/>
  <c r="X302" i="88"/>
  <c r="W302" i="88"/>
  <c r="V302" i="88"/>
  <c r="B302" i="88"/>
  <c r="AB302" i="88" s="1"/>
  <c r="AG301" i="88"/>
  <c r="AE301" i="88"/>
  <c r="AC301" i="88"/>
  <c r="Z301" i="88"/>
  <c r="Y301" i="88"/>
  <c r="X301" i="88"/>
  <c r="W301" i="88"/>
  <c r="V301" i="88"/>
  <c r="B301" i="88"/>
  <c r="AF301" i="88" s="1"/>
  <c r="AC300" i="88"/>
  <c r="Z300" i="88"/>
  <c r="Y300" i="88"/>
  <c r="X300" i="88"/>
  <c r="W300" i="88"/>
  <c r="V300" i="88"/>
  <c r="B300" i="88"/>
  <c r="AG299" i="88"/>
  <c r="AE299" i="88"/>
  <c r="AC299" i="88"/>
  <c r="Z299" i="88"/>
  <c r="Y299" i="88"/>
  <c r="X299" i="88"/>
  <c r="W299" i="88"/>
  <c r="V299" i="88"/>
  <c r="B299" i="88"/>
  <c r="AF299" i="88" s="1"/>
  <c r="AG298" i="88"/>
  <c r="AE298" i="88"/>
  <c r="AD298" i="88"/>
  <c r="AC298" i="88"/>
  <c r="AB298" i="88"/>
  <c r="Z298" i="88"/>
  <c r="Y298" i="88"/>
  <c r="X298" i="88"/>
  <c r="W298" i="88"/>
  <c r="V298" i="88"/>
  <c r="B298" i="88"/>
  <c r="AF298" i="88" s="1"/>
  <c r="AG297" i="88"/>
  <c r="AF297" i="88"/>
  <c r="AE297" i="88"/>
  <c r="AD297" i="88"/>
  <c r="AC297" i="88"/>
  <c r="AB297" i="88"/>
  <c r="Z297" i="88"/>
  <c r="Y297" i="88"/>
  <c r="X297" i="88"/>
  <c r="W297" i="88"/>
  <c r="V297" i="88"/>
  <c r="B297" i="88"/>
  <c r="Z296" i="88"/>
  <c r="Y296" i="88"/>
  <c r="X296" i="88"/>
  <c r="W296" i="88"/>
  <c r="V296" i="88"/>
  <c r="B296" i="88"/>
  <c r="AF295" i="88"/>
  <c r="Z295" i="88"/>
  <c r="Y295" i="88"/>
  <c r="X295" i="88"/>
  <c r="W295" i="88"/>
  <c r="V295" i="88"/>
  <c r="B295" i="88"/>
  <c r="AG294" i="88"/>
  <c r="AF294" i="88"/>
  <c r="AE294" i="88"/>
  <c r="AD294" i="88"/>
  <c r="AC294" i="88"/>
  <c r="Z294" i="88"/>
  <c r="Y294" i="88"/>
  <c r="X294" i="88"/>
  <c r="W294" i="88"/>
  <c r="V294" i="88"/>
  <c r="B294" i="88"/>
  <c r="AB294" i="88" s="1"/>
  <c r="AG293" i="88"/>
  <c r="AE293" i="88"/>
  <c r="AC293" i="88"/>
  <c r="Z293" i="88"/>
  <c r="Y293" i="88"/>
  <c r="X293" i="88"/>
  <c r="W293" i="88"/>
  <c r="V293" i="88"/>
  <c r="B293" i="88"/>
  <c r="AF293" i="88" s="1"/>
  <c r="Z292" i="88"/>
  <c r="Y292" i="88"/>
  <c r="X292" i="88"/>
  <c r="W292" i="88"/>
  <c r="V292" i="88"/>
  <c r="B292" i="88"/>
  <c r="AG291" i="88"/>
  <c r="AE291" i="88"/>
  <c r="AC291" i="88"/>
  <c r="Z291" i="88"/>
  <c r="Y291" i="88"/>
  <c r="X291" i="88"/>
  <c r="W291" i="88"/>
  <c r="V291" i="88"/>
  <c r="B291" i="88"/>
  <c r="AF291" i="88" s="1"/>
  <c r="AG290" i="88"/>
  <c r="AE290" i="88"/>
  <c r="AD290" i="88"/>
  <c r="AC290" i="88"/>
  <c r="AB290" i="88"/>
  <c r="Z290" i="88"/>
  <c r="Y290" i="88"/>
  <c r="X290" i="88"/>
  <c r="W290" i="88"/>
  <c r="V290" i="88"/>
  <c r="B290" i="88"/>
  <c r="AF290" i="88" s="1"/>
  <c r="AG289" i="88"/>
  <c r="AF289" i="88"/>
  <c r="AE289" i="88"/>
  <c r="AD289" i="88"/>
  <c r="AC289" i="88"/>
  <c r="AB289" i="88"/>
  <c r="Z289" i="88"/>
  <c r="Y289" i="88"/>
  <c r="X289" i="88"/>
  <c r="W289" i="88"/>
  <c r="V289" i="88"/>
  <c r="B289" i="88"/>
  <c r="AG288" i="88"/>
  <c r="AE288" i="88"/>
  <c r="AC288" i="88"/>
  <c r="Z288" i="88"/>
  <c r="Y288" i="88"/>
  <c r="X288" i="88"/>
  <c r="W288" i="88"/>
  <c r="V288" i="88"/>
  <c r="B288" i="88"/>
  <c r="AG287" i="88"/>
  <c r="Z287" i="88"/>
  <c r="Y287" i="88"/>
  <c r="X287" i="88"/>
  <c r="W287" i="88"/>
  <c r="V287" i="88"/>
  <c r="B287" i="88"/>
  <c r="AG286" i="88"/>
  <c r="AF286" i="88"/>
  <c r="AE286" i="88"/>
  <c r="AD286" i="88"/>
  <c r="AC286" i="88"/>
  <c r="Z286" i="88"/>
  <c r="Y286" i="88"/>
  <c r="X286" i="88"/>
  <c r="W286" i="88"/>
  <c r="V286" i="88"/>
  <c r="B286" i="88"/>
  <c r="AB286" i="88" s="1"/>
  <c r="AG285" i="88"/>
  <c r="AE285" i="88"/>
  <c r="AC285" i="88"/>
  <c r="Z285" i="88"/>
  <c r="Y285" i="88"/>
  <c r="X285" i="88"/>
  <c r="W285" i="88"/>
  <c r="V285" i="88"/>
  <c r="B285" i="88"/>
  <c r="AF285" i="88" s="1"/>
  <c r="AE284" i="88"/>
  <c r="AC284" i="88"/>
  <c r="Z284" i="88"/>
  <c r="Y284" i="88"/>
  <c r="X284" i="88"/>
  <c r="W284" i="88"/>
  <c r="V284" i="88"/>
  <c r="B284" i="88"/>
  <c r="AG283" i="88"/>
  <c r="AE283" i="88"/>
  <c r="AC283" i="88"/>
  <c r="Z283" i="88"/>
  <c r="Y283" i="88"/>
  <c r="X283" i="88"/>
  <c r="W283" i="88"/>
  <c r="V283" i="88"/>
  <c r="B283" i="88"/>
  <c r="AF283" i="88" s="1"/>
  <c r="AG282" i="88"/>
  <c r="AE282" i="88"/>
  <c r="AD282" i="88"/>
  <c r="AC282" i="88"/>
  <c r="AB282" i="88"/>
  <c r="Z282" i="88"/>
  <c r="Y282" i="88"/>
  <c r="X282" i="88"/>
  <c r="W282" i="88"/>
  <c r="V282" i="88"/>
  <c r="B282" i="88"/>
  <c r="AF282" i="88" s="1"/>
  <c r="AG281" i="88"/>
  <c r="AF281" i="88"/>
  <c r="AE281" i="88"/>
  <c r="AD281" i="88"/>
  <c r="AC281" i="88"/>
  <c r="AB281" i="88"/>
  <c r="Z281" i="88"/>
  <c r="Y281" i="88"/>
  <c r="X281" i="88"/>
  <c r="W281" i="88"/>
  <c r="V281" i="88"/>
  <c r="B281" i="88"/>
  <c r="Z280" i="88"/>
  <c r="Y280" i="88"/>
  <c r="X280" i="88"/>
  <c r="W280" i="88"/>
  <c r="V280" i="88"/>
  <c r="B280" i="88"/>
  <c r="AE279" i="88"/>
  <c r="Z279" i="88"/>
  <c r="Y279" i="88"/>
  <c r="X279" i="88"/>
  <c r="W279" i="88"/>
  <c r="V279" i="88"/>
  <c r="B279" i="88"/>
  <c r="AG278" i="88"/>
  <c r="AF278" i="88"/>
  <c r="AE278" i="88"/>
  <c r="AD278" i="88"/>
  <c r="AC278" i="88"/>
  <c r="Z278" i="88"/>
  <c r="Y278" i="88"/>
  <c r="X278" i="88"/>
  <c r="W278" i="88"/>
  <c r="V278" i="88"/>
  <c r="B278" i="88"/>
  <c r="AB278" i="88" s="1"/>
  <c r="AG277" i="88"/>
  <c r="AE277" i="88"/>
  <c r="AC277" i="88"/>
  <c r="Z277" i="88"/>
  <c r="Y277" i="88"/>
  <c r="X277" i="88"/>
  <c r="W277" i="88"/>
  <c r="V277" i="88"/>
  <c r="B277" i="88"/>
  <c r="AF277" i="88" s="1"/>
  <c r="Z276" i="88"/>
  <c r="Y276" i="88"/>
  <c r="X276" i="88"/>
  <c r="W276" i="88"/>
  <c r="V276" i="88"/>
  <c r="B276" i="88"/>
  <c r="AG275" i="88"/>
  <c r="AE275" i="88"/>
  <c r="AC275" i="88"/>
  <c r="Z275" i="88"/>
  <c r="Y275" i="88"/>
  <c r="X275" i="88"/>
  <c r="W275" i="88"/>
  <c r="V275" i="88"/>
  <c r="B275" i="88"/>
  <c r="AF275" i="88" s="1"/>
  <c r="AG274" i="88"/>
  <c r="AE274" i="88"/>
  <c r="AD274" i="88"/>
  <c r="AC274" i="88"/>
  <c r="AB274" i="88"/>
  <c r="Z274" i="88"/>
  <c r="Y274" i="88"/>
  <c r="X274" i="88"/>
  <c r="W274" i="88"/>
  <c r="V274" i="88"/>
  <c r="B274" i="88"/>
  <c r="AF274" i="88" s="1"/>
  <c r="AG273" i="88"/>
  <c r="AF273" i="88"/>
  <c r="AE273" i="88"/>
  <c r="AD273" i="88"/>
  <c r="AC273" i="88"/>
  <c r="AB273" i="88"/>
  <c r="Z273" i="88"/>
  <c r="Y273" i="88"/>
  <c r="X273" i="88"/>
  <c r="W273" i="88"/>
  <c r="V273" i="88"/>
  <c r="B273" i="88"/>
  <c r="AE272" i="88"/>
  <c r="Z272" i="88"/>
  <c r="Y272" i="88"/>
  <c r="X272" i="88"/>
  <c r="W272" i="88"/>
  <c r="V272" i="88"/>
  <c r="B272" i="88"/>
  <c r="AG271" i="88"/>
  <c r="Z271" i="88"/>
  <c r="Y271" i="88"/>
  <c r="X271" i="88"/>
  <c r="W271" i="88"/>
  <c r="V271" i="88"/>
  <c r="B271" i="88"/>
  <c r="AG270" i="88"/>
  <c r="AF270" i="88"/>
  <c r="AE270" i="88"/>
  <c r="AD270" i="88"/>
  <c r="AC270" i="88"/>
  <c r="Z270" i="88"/>
  <c r="Y270" i="88"/>
  <c r="X270" i="88"/>
  <c r="W270" i="88"/>
  <c r="V270" i="88"/>
  <c r="B270" i="88"/>
  <c r="AB270" i="88" s="1"/>
  <c r="AG269" i="88"/>
  <c r="AE269" i="88"/>
  <c r="AC269" i="88"/>
  <c r="Z269" i="88"/>
  <c r="Y269" i="88"/>
  <c r="X269" i="88"/>
  <c r="W269" i="88"/>
  <c r="V269" i="88"/>
  <c r="B269" i="88"/>
  <c r="AF269" i="88" s="1"/>
  <c r="AE268" i="88"/>
  <c r="AC268" i="88"/>
  <c r="AB268" i="88"/>
  <c r="Z268" i="88"/>
  <c r="Y268" i="88"/>
  <c r="X268" i="88"/>
  <c r="W268" i="88"/>
  <c r="V268" i="88"/>
  <c r="B268" i="88"/>
  <c r="AG267" i="88"/>
  <c r="AE267" i="88"/>
  <c r="AC267" i="88"/>
  <c r="Z267" i="88"/>
  <c r="Y267" i="88"/>
  <c r="X267" i="88"/>
  <c r="W267" i="88"/>
  <c r="V267" i="88"/>
  <c r="B267" i="88"/>
  <c r="AF267" i="88" s="1"/>
  <c r="AG266" i="88"/>
  <c r="AE266" i="88"/>
  <c r="AD266" i="88"/>
  <c r="AC266" i="88"/>
  <c r="AB266" i="88"/>
  <c r="Z266" i="88"/>
  <c r="Y266" i="88"/>
  <c r="X266" i="88"/>
  <c r="W266" i="88"/>
  <c r="V266" i="88"/>
  <c r="B266" i="88"/>
  <c r="AF266" i="88" s="1"/>
  <c r="AG265" i="88"/>
  <c r="AF265" i="88"/>
  <c r="AE265" i="88"/>
  <c r="AD265" i="88"/>
  <c r="AC265" i="88"/>
  <c r="AB265" i="88"/>
  <c r="Z265" i="88"/>
  <c r="Y265" i="88"/>
  <c r="X265" i="88"/>
  <c r="W265" i="88"/>
  <c r="V265" i="88"/>
  <c r="B265" i="88"/>
  <c r="Z264" i="88"/>
  <c r="Y264" i="88"/>
  <c r="X264" i="88"/>
  <c r="W264" i="88"/>
  <c r="V264" i="88"/>
  <c r="B264" i="88"/>
  <c r="Z263" i="88"/>
  <c r="Y263" i="88"/>
  <c r="X263" i="88"/>
  <c r="W263" i="88"/>
  <c r="V263" i="88"/>
  <c r="B263" i="88"/>
  <c r="AG262" i="88"/>
  <c r="AF262" i="88"/>
  <c r="AE262" i="88"/>
  <c r="AD262" i="88"/>
  <c r="AC262" i="88"/>
  <c r="Z262" i="88"/>
  <c r="Y262" i="88"/>
  <c r="X262" i="88"/>
  <c r="W262" i="88"/>
  <c r="V262" i="88"/>
  <c r="B262" i="88"/>
  <c r="AB262" i="88" s="1"/>
  <c r="AG261" i="88"/>
  <c r="AE261" i="88"/>
  <c r="AC261" i="88"/>
  <c r="Z261" i="88"/>
  <c r="Y261" i="88"/>
  <c r="X261" i="88"/>
  <c r="W261" i="88"/>
  <c r="V261" i="88"/>
  <c r="B261" i="88"/>
  <c r="AF261" i="88" s="1"/>
  <c r="Z260" i="88"/>
  <c r="Y260" i="88"/>
  <c r="X260" i="88"/>
  <c r="W260" i="88"/>
  <c r="V260" i="88"/>
  <c r="B260" i="88"/>
  <c r="AG259" i="88"/>
  <c r="AE259" i="88"/>
  <c r="AC259" i="88"/>
  <c r="Z259" i="88"/>
  <c r="Y259" i="88"/>
  <c r="X259" i="88"/>
  <c r="W259" i="88"/>
  <c r="V259" i="88"/>
  <c r="B259" i="88"/>
  <c r="AF259" i="88" s="1"/>
  <c r="AG258" i="88"/>
  <c r="AE258" i="88"/>
  <c r="AD258" i="88"/>
  <c r="AC258" i="88"/>
  <c r="AB258" i="88"/>
  <c r="Z258" i="88"/>
  <c r="Y258" i="88"/>
  <c r="X258" i="88"/>
  <c r="W258" i="88"/>
  <c r="V258" i="88"/>
  <c r="B258" i="88"/>
  <c r="AF258" i="88" s="1"/>
  <c r="AG257" i="88"/>
  <c r="AF257" i="88"/>
  <c r="AE257" i="88"/>
  <c r="AD257" i="88"/>
  <c r="AC257" i="88"/>
  <c r="AB257" i="88"/>
  <c r="Z257" i="88"/>
  <c r="Y257" i="88"/>
  <c r="X257" i="88"/>
  <c r="W257" i="88"/>
  <c r="V257" i="88"/>
  <c r="B257" i="88"/>
  <c r="Z256" i="88"/>
  <c r="Y256" i="88"/>
  <c r="X256" i="88"/>
  <c r="W256" i="88"/>
  <c r="V256" i="88"/>
  <c r="B256" i="88"/>
  <c r="AG255" i="88"/>
  <c r="AF255" i="88"/>
  <c r="AE255" i="88"/>
  <c r="Z255" i="88"/>
  <c r="Y255" i="88"/>
  <c r="X255" i="88"/>
  <c r="W255" i="88"/>
  <c r="V255" i="88"/>
  <c r="B255" i="88"/>
  <c r="AG254" i="88"/>
  <c r="AF254" i="88"/>
  <c r="AE254" i="88"/>
  <c r="AD254" i="88"/>
  <c r="AC254" i="88"/>
  <c r="Z254" i="88"/>
  <c r="Y254" i="88"/>
  <c r="X254" i="88"/>
  <c r="W254" i="88"/>
  <c r="V254" i="88"/>
  <c r="B254" i="88"/>
  <c r="AB254" i="88" s="1"/>
  <c r="AG253" i="88"/>
  <c r="AE253" i="88"/>
  <c r="AC253" i="88"/>
  <c r="Z253" i="88"/>
  <c r="Y253" i="88"/>
  <c r="X253" i="88"/>
  <c r="W253" i="88"/>
  <c r="V253" i="88"/>
  <c r="B253" i="88"/>
  <c r="AF253" i="88" s="1"/>
  <c r="AE252" i="88"/>
  <c r="AC252" i="88"/>
  <c r="AB252" i="88"/>
  <c r="Z252" i="88"/>
  <c r="Y252" i="88"/>
  <c r="X252" i="88"/>
  <c r="W252" i="88"/>
  <c r="V252" i="88"/>
  <c r="B252" i="88"/>
  <c r="AG251" i="88"/>
  <c r="AE251" i="88"/>
  <c r="AC251" i="88"/>
  <c r="Z251" i="88"/>
  <c r="Y251" i="88"/>
  <c r="X251" i="88"/>
  <c r="W251" i="88"/>
  <c r="V251" i="88"/>
  <c r="B251" i="88"/>
  <c r="AF251" i="88" s="1"/>
  <c r="AG250" i="88"/>
  <c r="AE250" i="88"/>
  <c r="AD250" i="88"/>
  <c r="AC250" i="88"/>
  <c r="AB250" i="88"/>
  <c r="Z250" i="88"/>
  <c r="Y250" i="88"/>
  <c r="X250" i="88"/>
  <c r="W250" i="88"/>
  <c r="V250" i="88"/>
  <c r="B250" i="88"/>
  <c r="AF250" i="88" s="1"/>
  <c r="AG249" i="88"/>
  <c r="AF249" i="88"/>
  <c r="AE249" i="88"/>
  <c r="AD249" i="88"/>
  <c r="AC249" i="88"/>
  <c r="AB249" i="88"/>
  <c r="Z249" i="88"/>
  <c r="Y249" i="88"/>
  <c r="X249" i="88"/>
  <c r="W249" i="88"/>
  <c r="V249" i="88"/>
  <c r="B249" i="88"/>
  <c r="AG248" i="88"/>
  <c r="AE248" i="88"/>
  <c r="AC248" i="88"/>
  <c r="Z248" i="88"/>
  <c r="Y248" i="88"/>
  <c r="X248" i="88"/>
  <c r="W248" i="88"/>
  <c r="V248" i="88"/>
  <c r="B248" i="88"/>
  <c r="AF247" i="88"/>
  <c r="Z247" i="88"/>
  <c r="Y247" i="88"/>
  <c r="X247" i="88"/>
  <c r="W247" i="88"/>
  <c r="V247" i="88"/>
  <c r="B247" i="88"/>
  <c r="AG246" i="88"/>
  <c r="AF246" i="88"/>
  <c r="AE246" i="88"/>
  <c r="AD246" i="88"/>
  <c r="AC246" i="88"/>
  <c r="Z246" i="88"/>
  <c r="Y246" i="88"/>
  <c r="X246" i="88"/>
  <c r="W246" i="88"/>
  <c r="V246" i="88"/>
  <c r="B246" i="88"/>
  <c r="AB246" i="88" s="1"/>
  <c r="AG245" i="88"/>
  <c r="AE245" i="88"/>
  <c r="AC245" i="88"/>
  <c r="Z245" i="88"/>
  <c r="Y245" i="88"/>
  <c r="X245" i="88"/>
  <c r="W245" i="88"/>
  <c r="V245" i="88"/>
  <c r="B245" i="88"/>
  <c r="AF245" i="88" s="1"/>
  <c r="Z244" i="88"/>
  <c r="Y244" i="88"/>
  <c r="X244" i="88"/>
  <c r="W244" i="88"/>
  <c r="V244" i="88"/>
  <c r="B244" i="88"/>
  <c r="AG243" i="88"/>
  <c r="AE243" i="88"/>
  <c r="AC243" i="88"/>
  <c r="Z243" i="88"/>
  <c r="Y243" i="88"/>
  <c r="X243" i="88"/>
  <c r="W243" i="88"/>
  <c r="V243" i="88"/>
  <c r="B243" i="88"/>
  <c r="AF243" i="88" s="1"/>
  <c r="AG242" i="88"/>
  <c r="AE242" i="88"/>
  <c r="AD242" i="88"/>
  <c r="AC242" i="88"/>
  <c r="AB242" i="88"/>
  <c r="Z242" i="88"/>
  <c r="Y242" i="88"/>
  <c r="X242" i="88"/>
  <c r="W242" i="88"/>
  <c r="V242" i="88"/>
  <c r="B242" i="88"/>
  <c r="AF242" i="88" s="1"/>
  <c r="AG241" i="88"/>
  <c r="AF241" i="88"/>
  <c r="AE241" i="88"/>
  <c r="AD241" i="88"/>
  <c r="AC241" i="88"/>
  <c r="AB241" i="88"/>
  <c r="Z241" i="88"/>
  <c r="Y241" i="88"/>
  <c r="X241" i="88"/>
  <c r="W241" i="88"/>
  <c r="V241" i="88"/>
  <c r="B241" i="88"/>
  <c r="AG240" i="88"/>
  <c r="AE240" i="88"/>
  <c r="Z240" i="88"/>
  <c r="Y240" i="88"/>
  <c r="X240" i="88"/>
  <c r="W240" i="88"/>
  <c r="V240" i="88"/>
  <c r="B240" i="88"/>
  <c r="AG239" i="88"/>
  <c r="AF239" i="88"/>
  <c r="AE239" i="88"/>
  <c r="Z239" i="88"/>
  <c r="Y239" i="88"/>
  <c r="X239" i="88"/>
  <c r="W239" i="88"/>
  <c r="V239" i="88"/>
  <c r="B239" i="88"/>
  <c r="AG238" i="88"/>
  <c r="AF238" i="88"/>
  <c r="AE238" i="88"/>
  <c r="AD238" i="88"/>
  <c r="AC238" i="88"/>
  <c r="Z238" i="88"/>
  <c r="Y238" i="88"/>
  <c r="X238" i="88"/>
  <c r="W238" i="88"/>
  <c r="V238" i="88"/>
  <c r="B238" i="88"/>
  <c r="AB238" i="88" s="1"/>
  <c r="AG237" i="88"/>
  <c r="AE237" i="88"/>
  <c r="AC237" i="88"/>
  <c r="Z237" i="88"/>
  <c r="Y237" i="88"/>
  <c r="X237" i="88"/>
  <c r="W237" i="88"/>
  <c r="V237" i="88"/>
  <c r="B237" i="88"/>
  <c r="AF237" i="88" s="1"/>
  <c r="AE236" i="88"/>
  <c r="AC236" i="88"/>
  <c r="AB236" i="88"/>
  <c r="Z236" i="88"/>
  <c r="Y236" i="88"/>
  <c r="X236" i="88"/>
  <c r="W236" i="88"/>
  <c r="V236" i="88"/>
  <c r="B236" i="88"/>
  <c r="AG235" i="88"/>
  <c r="AE235" i="88"/>
  <c r="AC235" i="88"/>
  <c r="Z235" i="88"/>
  <c r="Y235" i="88"/>
  <c r="X235" i="88"/>
  <c r="W235" i="88"/>
  <c r="V235" i="88"/>
  <c r="B235" i="88"/>
  <c r="AF235" i="88" s="1"/>
  <c r="AG234" i="88"/>
  <c r="AE234" i="88"/>
  <c r="AD234" i="88"/>
  <c r="AC234" i="88"/>
  <c r="AB234" i="88"/>
  <c r="Z234" i="88"/>
  <c r="Y234" i="88"/>
  <c r="X234" i="88"/>
  <c r="W234" i="88"/>
  <c r="V234" i="88"/>
  <c r="B234" i="88"/>
  <c r="AF234" i="88" s="1"/>
  <c r="AG233" i="88"/>
  <c r="AF233" i="88"/>
  <c r="AE233" i="88"/>
  <c r="AD233" i="88"/>
  <c r="AC233" i="88"/>
  <c r="AB233" i="88"/>
  <c r="Z233" i="88"/>
  <c r="Y233" i="88"/>
  <c r="X233" i="88"/>
  <c r="W233" i="88"/>
  <c r="V233" i="88"/>
  <c r="B233" i="88"/>
  <c r="AG232" i="88"/>
  <c r="AE232" i="88"/>
  <c r="Z232" i="88"/>
  <c r="Y232" i="88"/>
  <c r="X232" i="88"/>
  <c r="W232" i="88"/>
  <c r="V232" i="88"/>
  <c r="B232" i="88"/>
  <c r="Z231" i="88"/>
  <c r="Y231" i="88"/>
  <c r="X231" i="88"/>
  <c r="W231" i="88"/>
  <c r="V231" i="88"/>
  <c r="B231" i="88"/>
  <c r="AG230" i="88"/>
  <c r="AF230" i="88"/>
  <c r="AE230" i="88"/>
  <c r="AD230" i="88"/>
  <c r="AC230" i="88"/>
  <c r="Z230" i="88"/>
  <c r="Y230" i="88"/>
  <c r="X230" i="88"/>
  <c r="W230" i="88"/>
  <c r="V230" i="88"/>
  <c r="B230" i="88"/>
  <c r="AB230" i="88" s="1"/>
  <c r="AG229" i="88"/>
  <c r="AE229" i="88"/>
  <c r="AC229" i="88"/>
  <c r="Z229" i="88"/>
  <c r="Y229" i="88"/>
  <c r="X229" i="88"/>
  <c r="W229" i="88"/>
  <c r="V229" i="88"/>
  <c r="B229" i="88"/>
  <c r="AF229" i="88" s="1"/>
  <c r="AE228" i="88"/>
  <c r="Z228" i="88"/>
  <c r="Y228" i="88"/>
  <c r="X228" i="88"/>
  <c r="W228" i="88"/>
  <c r="V228" i="88"/>
  <c r="B228" i="88"/>
  <c r="AG227" i="88"/>
  <c r="AE227" i="88"/>
  <c r="AC227" i="88"/>
  <c r="Z227" i="88"/>
  <c r="Y227" i="88"/>
  <c r="X227" i="88"/>
  <c r="W227" i="88"/>
  <c r="V227" i="88"/>
  <c r="B227" i="88"/>
  <c r="AF227" i="88" s="1"/>
  <c r="AG226" i="88"/>
  <c r="AE226" i="88"/>
  <c r="AD226" i="88"/>
  <c r="AC226" i="88"/>
  <c r="AB226" i="88"/>
  <c r="Z226" i="88"/>
  <c r="Y226" i="88"/>
  <c r="X226" i="88"/>
  <c r="W226" i="88"/>
  <c r="V226" i="88"/>
  <c r="B226" i="88"/>
  <c r="AF226" i="88" s="1"/>
  <c r="AG225" i="88"/>
  <c r="AF225" i="88"/>
  <c r="AE225" i="88"/>
  <c r="AD225" i="88"/>
  <c r="AC225" i="88"/>
  <c r="AB225" i="88"/>
  <c r="Z225" i="88"/>
  <c r="Y225" i="88"/>
  <c r="X225" i="88"/>
  <c r="W225" i="88"/>
  <c r="V225" i="88"/>
  <c r="B225" i="88"/>
  <c r="AC224" i="88"/>
  <c r="Z224" i="88"/>
  <c r="Y224" i="88"/>
  <c r="X224" i="88"/>
  <c r="W224" i="88"/>
  <c r="V224" i="88"/>
  <c r="B224" i="88"/>
  <c r="AG223" i="88"/>
  <c r="AF223" i="88"/>
  <c r="AE223" i="88"/>
  <c r="Z223" i="88"/>
  <c r="Y223" i="88"/>
  <c r="X223" i="88"/>
  <c r="W223" i="88"/>
  <c r="V223" i="88"/>
  <c r="B223" i="88"/>
  <c r="AG222" i="88"/>
  <c r="AF222" i="88"/>
  <c r="AE222" i="88"/>
  <c r="AD222" i="88"/>
  <c r="AC222" i="88"/>
  <c r="Z222" i="88"/>
  <c r="Y222" i="88"/>
  <c r="X222" i="88"/>
  <c r="W222" i="88"/>
  <c r="V222" i="88"/>
  <c r="B222" i="88"/>
  <c r="AB222" i="88" s="1"/>
  <c r="AG221" i="88"/>
  <c r="AE221" i="88"/>
  <c r="AC221" i="88"/>
  <c r="Z221" i="88"/>
  <c r="Y221" i="88"/>
  <c r="X221" i="88"/>
  <c r="W221" i="88"/>
  <c r="V221" i="88"/>
  <c r="B221" i="88"/>
  <c r="AF221" i="88" s="1"/>
  <c r="AC220" i="88"/>
  <c r="Z220" i="88"/>
  <c r="Y220" i="88"/>
  <c r="X220" i="88"/>
  <c r="W220" i="88"/>
  <c r="V220" i="88"/>
  <c r="B220" i="88"/>
  <c r="AG219" i="88"/>
  <c r="AE219" i="88"/>
  <c r="AC219" i="88"/>
  <c r="Z219" i="88"/>
  <c r="Y219" i="88"/>
  <c r="X219" i="88"/>
  <c r="W219" i="88"/>
  <c r="V219" i="88"/>
  <c r="B219" i="88"/>
  <c r="AF219" i="88" s="1"/>
  <c r="AG218" i="88"/>
  <c r="AE218" i="88"/>
  <c r="AD218" i="88"/>
  <c r="AC218" i="88"/>
  <c r="AB218" i="88"/>
  <c r="Z218" i="88"/>
  <c r="Y218" i="88"/>
  <c r="X218" i="88"/>
  <c r="W218" i="88"/>
  <c r="V218" i="88"/>
  <c r="B218" i="88"/>
  <c r="AF218" i="88" s="1"/>
  <c r="AG217" i="88"/>
  <c r="AF217" i="88"/>
  <c r="AE217" i="88"/>
  <c r="AD217" i="88"/>
  <c r="AC217" i="88"/>
  <c r="AB217" i="88"/>
  <c r="Z217" i="88"/>
  <c r="Y217" i="88"/>
  <c r="X217" i="88"/>
  <c r="W217" i="88"/>
  <c r="V217" i="88"/>
  <c r="B217" i="88"/>
  <c r="AG216" i="88"/>
  <c r="Z216" i="88"/>
  <c r="Y216" i="88"/>
  <c r="X216" i="88"/>
  <c r="W216" i="88"/>
  <c r="V216" i="88"/>
  <c r="B216" i="88"/>
  <c r="Z215" i="88"/>
  <c r="Y215" i="88"/>
  <c r="X215" i="88"/>
  <c r="W215" i="88"/>
  <c r="V215" i="88"/>
  <c r="B215" i="88"/>
  <c r="AG214" i="88"/>
  <c r="AF214" i="88"/>
  <c r="AE214" i="88"/>
  <c r="AD214" i="88"/>
  <c r="AC214" i="88"/>
  <c r="AB214" i="88"/>
  <c r="Z214" i="88"/>
  <c r="Y214" i="88"/>
  <c r="X214" i="88"/>
  <c r="W214" i="88"/>
  <c r="V214" i="88"/>
  <c r="B214" i="88"/>
  <c r="AG213" i="88"/>
  <c r="AE213" i="88"/>
  <c r="AC213" i="88"/>
  <c r="Z213" i="88"/>
  <c r="Y213" i="88"/>
  <c r="X213" i="88"/>
  <c r="W213" i="88"/>
  <c r="V213" i="88"/>
  <c r="B213" i="88"/>
  <c r="AF213" i="88" s="1"/>
  <c r="AE212" i="88"/>
  <c r="AC212" i="88"/>
  <c r="AB212" i="88"/>
  <c r="Z212" i="88"/>
  <c r="Y212" i="88"/>
  <c r="X212" i="88"/>
  <c r="W212" i="88"/>
  <c r="V212" i="88"/>
  <c r="B212" i="88"/>
  <c r="AG211" i="88"/>
  <c r="AF211" i="88"/>
  <c r="AE211" i="88"/>
  <c r="AC211" i="88"/>
  <c r="Z211" i="88"/>
  <c r="Y211" i="88"/>
  <c r="X211" i="88"/>
  <c r="W211" i="88"/>
  <c r="V211" i="88"/>
  <c r="B211" i="88"/>
  <c r="AD211" i="88" s="1"/>
  <c r="AG210" i="88"/>
  <c r="AE210" i="88"/>
  <c r="AD210" i="88"/>
  <c r="AC210" i="88"/>
  <c r="AB210" i="88"/>
  <c r="Z210" i="88"/>
  <c r="Y210" i="88"/>
  <c r="X210" i="88"/>
  <c r="W210" i="88"/>
  <c r="V210" i="88"/>
  <c r="B210" i="88"/>
  <c r="AF210" i="88" s="1"/>
  <c r="AG209" i="88"/>
  <c r="AF209" i="88"/>
  <c r="AE209" i="88"/>
  <c r="AD209" i="88"/>
  <c r="AC209" i="88"/>
  <c r="AB209" i="88"/>
  <c r="Z209" i="88"/>
  <c r="Y209" i="88"/>
  <c r="X209" i="88"/>
  <c r="W209" i="88"/>
  <c r="V209" i="88"/>
  <c r="B209" i="88"/>
  <c r="AC208" i="88"/>
  <c r="Z208" i="88"/>
  <c r="Y208" i="88"/>
  <c r="X208" i="88"/>
  <c r="W208" i="88"/>
  <c r="V208" i="88"/>
  <c r="B208" i="88"/>
  <c r="AG207" i="88"/>
  <c r="AF207" i="88"/>
  <c r="AE207" i="88"/>
  <c r="Z207" i="88"/>
  <c r="Y207" i="88"/>
  <c r="X207" i="88"/>
  <c r="W207" i="88"/>
  <c r="V207" i="88"/>
  <c r="B207" i="88"/>
  <c r="AG206" i="88"/>
  <c r="AF206" i="88"/>
  <c r="AE206" i="88"/>
  <c r="AD206" i="88"/>
  <c r="AC206" i="88"/>
  <c r="AB206" i="88"/>
  <c r="Z206" i="88"/>
  <c r="Y206" i="88"/>
  <c r="X206" i="88"/>
  <c r="W206" i="88"/>
  <c r="V206" i="88"/>
  <c r="B206" i="88"/>
  <c r="AG205" i="88"/>
  <c r="AE205" i="88"/>
  <c r="AC205" i="88"/>
  <c r="Z205" i="88"/>
  <c r="Y205" i="88"/>
  <c r="X205" i="88"/>
  <c r="W205" i="88"/>
  <c r="V205" i="88"/>
  <c r="B205" i="88"/>
  <c r="AF205" i="88" s="1"/>
  <c r="Z204" i="88"/>
  <c r="Y204" i="88"/>
  <c r="X204" i="88"/>
  <c r="W204" i="88"/>
  <c r="V204" i="88"/>
  <c r="B204" i="88"/>
  <c r="AG203" i="88"/>
  <c r="AF203" i="88"/>
  <c r="AE203" i="88"/>
  <c r="AC203" i="88"/>
  <c r="Z203" i="88"/>
  <c r="Y203" i="88"/>
  <c r="X203" i="88"/>
  <c r="W203" i="88"/>
  <c r="V203" i="88"/>
  <c r="B203" i="88"/>
  <c r="AD203" i="88" s="1"/>
  <c r="AG202" i="88"/>
  <c r="AE202" i="88"/>
  <c r="AD202" i="88"/>
  <c r="AC202" i="88"/>
  <c r="AB202" i="88"/>
  <c r="Z202" i="88"/>
  <c r="Y202" i="88"/>
  <c r="X202" i="88"/>
  <c r="W202" i="88"/>
  <c r="V202" i="88"/>
  <c r="B202" i="88"/>
  <c r="AF202" i="88" s="1"/>
  <c r="AG201" i="88"/>
  <c r="AF201" i="88"/>
  <c r="AE201" i="88"/>
  <c r="AD201" i="88"/>
  <c r="AC201" i="88"/>
  <c r="AB201" i="88"/>
  <c r="Z201" i="88"/>
  <c r="Y201" i="88"/>
  <c r="X201" i="88"/>
  <c r="W201" i="88"/>
  <c r="V201" i="88"/>
  <c r="B201" i="88"/>
  <c r="AG200" i="88"/>
  <c r="AE200" i="88"/>
  <c r="Z200" i="88"/>
  <c r="Y200" i="88"/>
  <c r="X200" i="88"/>
  <c r="W200" i="88"/>
  <c r="V200" i="88"/>
  <c r="B200" i="88"/>
  <c r="Z199" i="88"/>
  <c r="Y199" i="88"/>
  <c r="X199" i="88"/>
  <c r="W199" i="88"/>
  <c r="V199" i="88"/>
  <c r="B199" i="88"/>
  <c r="AG198" i="88"/>
  <c r="AF198" i="88"/>
  <c r="AE198" i="88"/>
  <c r="AD198" i="88"/>
  <c r="AC198" i="88"/>
  <c r="AB198" i="88"/>
  <c r="Z198" i="88"/>
  <c r="Y198" i="88"/>
  <c r="X198" i="88"/>
  <c r="W198" i="88"/>
  <c r="V198" i="88"/>
  <c r="B198" i="88"/>
  <c r="AG197" i="88"/>
  <c r="AE197" i="88"/>
  <c r="AC197" i="88"/>
  <c r="Z197" i="88"/>
  <c r="Y197" i="88"/>
  <c r="X197" i="88"/>
  <c r="W197" i="88"/>
  <c r="V197" i="88"/>
  <c r="B197" i="88"/>
  <c r="AF197" i="88" s="1"/>
  <c r="Z196" i="88"/>
  <c r="Y196" i="88"/>
  <c r="X196" i="88"/>
  <c r="W196" i="88"/>
  <c r="V196" i="88"/>
  <c r="B196" i="88"/>
  <c r="Z195" i="88"/>
  <c r="Y195" i="88"/>
  <c r="X195" i="88"/>
  <c r="W195" i="88"/>
  <c r="V195" i="88"/>
  <c r="B195" i="88"/>
  <c r="AG194" i="88"/>
  <c r="Z194" i="88"/>
  <c r="Y194" i="88"/>
  <c r="X194" i="88"/>
  <c r="W194" i="88"/>
  <c r="V194" i="88"/>
  <c r="B194" i="88"/>
  <c r="AG193" i="88"/>
  <c r="AF193" i="88"/>
  <c r="AE193" i="88"/>
  <c r="AC193" i="88"/>
  <c r="Z193" i="88"/>
  <c r="Y193" i="88"/>
  <c r="X193" i="88"/>
  <c r="W193" i="88"/>
  <c r="V193" i="88"/>
  <c r="B193" i="88"/>
  <c r="AD193" i="88" s="1"/>
  <c r="AF192" i="88"/>
  <c r="AD192" i="88"/>
  <c r="Z192" i="88"/>
  <c r="Y192" i="88"/>
  <c r="X192" i="88"/>
  <c r="W192" i="88"/>
  <c r="V192" i="88"/>
  <c r="B192" i="88"/>
  <c r="AG191" i="88"/>
  <c r="AF191" i="88"/>
  <c r="AE191" i="88"/>
  <c r="AD191" i="88"/>
  <c r="AC191" i="88"/>
  <c r="AB191" i="88"/>
  <c r="Z191" i="88"/>
  <c r="Y191" i="88"/>
  <c r="X191" i="88"/>
  <c r="W191" i="88"/>
  <c r="V191" i="88"/>
  <c r="B191" i="88"/>
  <c r="AG190" i="88"/>
  <c r="AF190" i="88"/>
  <c r="AE190" i="88"/>
  <c r="AD190" i="88"/>
  <c r="AC190" i="88"/>
  <c r="AB190" i="88"/>
  <c r="Z190" i="88"/>
  <c r="Y190" i="88"/>
  <c r="X190" i="88"/>
  <c r="W190" i="88"/>
  <c r="V190" i="88"/>
  <c r="B190" i="88"/>
  <c r="AG189" i="88"/>
  <c r="AF189" i="88"/>
  <c r="AE189" i="88"/>
  <c r="AD189" i="88"/>
  <c r="AC189" i="88"/>
  <c r="AB189" i="88"/>
  <c r="Z189" i="88"/>
  <c r="Y189" i="88"/>
  <c r="X189" i="88"/>
  <c r="W189" i="88"/>
  <c r="V189" i="88"/>
  <c r="B189" i="88"/>
  <c r="Z188" i="88"/>
  <c r="Y188" i="88"/>
  <c r="X188" i="88"/>
  <c r="W188" i="88"/>
  <c r="V188" i="88"/>
  <c r="B188" i="88"/>
  <c r="AC187" i="88"/>
  <c r="Z187" i="88"/>
  <c r="Y187" i="88"/>
  <c r="X187" i="88"/>
  <c r="W187" i="88"/>
  <c r="V187" i="88"/>
  <c r="B187" i="88"/>
  <c r="AG186" i="88"/>
  <c r="Z186" i="88"/>
  <c r="Y186" i="88"/>
  <c r="X186" i="88"/>
  <c r="W186" i="88"/>
  <c r="V186" i="88"/>
  <c r="B186" i="88"/>
  <c r="Z185" i="88"/>
  <c r="Y185" i="88"/>
  <c r="X185" i="88"/>
  <c r="W185" i="88"/>
  <c r="V185" i="88"/>
  <c r="B185" i="88"/>
  <c r="AG184" i="88"/>
  <c r="AF184" i="88"/>
  <c r="AE184" i="88"/>
  <c r="AD184" i="88"/>
  <c r="AC184" i="88"/>
  <c r="Z184" i="88"/>
  <c r="Y184" i="88"/>
  <c r="X184" i="88"/>
  <c r="W184" i="88"/>
  <c r="V184" i="88"/>
  <c r="B184" i="88"/>
  <c r="AB184" i="88" s="1"/>
  <c r="AG183" i="88"/>
  <c r="AF183" i="88"/>
  <c r="AE183" i="88"/>
  <c r="AD183" i="88"/>
  <c r="AC183" i="88"/>
  <c r="AB183" i="88"/>
  <c r="Z183" i="88"/>
  <c r="Y183" i="88"/>
  <c r="X183" i="88"/>
  <c r="W183" i="88"/>
  <c r="V183" i="88"/>
  <c r="B183" i="88"/>
  <c r="AG182" i="88"/>
  <c r="AF182" i="88"/>
  <c r="AE182" i="88"/>
  <c r="AD182" i="88"/>
  <c r="AC182" i="88"/>
  <c r="AB182" i="88"/>
  <c r="Z182" i="88"/>
  <c r="Y182" i="88"/>
  <c r="X182" i="88"/>
  <c r="W182" i="88"/>
  <c r="V182" i="88"/>
  <c r="B182" i="88"/>
  <c r="AG181" i="88"/>
  <c r="AE181" i="88"/>
  <c r="AD181" i="88"/>
  <c r="AC181" i="88"/>
  <c r="AB181" i="88"/>
  <c r="Z181" i="88"/>
  <c r="Y181" i="88"/>
  <c r="X181" i="88"/>
  <c r="W181" i="88"/>
  <c r="V181" i="88"/>
  <c r="B181" i="88"/>
  <c r="AF181" i="88" s="1"/>
  <c r="AC180" i="88"/>
  <c r="Z180" i="88"/>
  <c r="Y180" i="88"/>
  <c r="X180" i="88"/>
  <c r="W180" i="88"/>
  <c r="V180" i="88"/>
  <c r="B180" i="88"/>
  <c r="AF180" i="88" s="1"/>
  <c r="Z179" i="88"/>
  <c r="Y179" i="88"/>
  <c r="X179" i="88"/>
  <c r="W179" i="88"/>
  <c r="V179" i="88"/>
  <c r="B179" i="88"/>
  <c r="AG178" i="88"/>
  <c r="AE178" i="88"/>
  <c r="Z178" i="88"/>
  <c r="Y178" i="88"/>
  <c r="X178" i="88"/>
  <c r="W178" i="88"/>
  <c r="V178" i="88"/>
  <c r="B178" i="88"/>
  <c r="Z177" i="88"/>
  <c r="Y177" i="88"/>
  <c r="X177" i="88"/>
  <c r="W177" i="88"/>
  <c r="V177" i="88"/>
  <c r="B177" i="88"/>
  <c r="AF176" i="88"/>
  <c r="AE176" i="88"/>
  <c r="AD176" i="88"/>
  <c r="AC176" i="88"/>
  <c r="Z176" i="88"/>
  <c r="Y176" i="88"/>
  <c r="X176" i="88"/>
  <c r="W176" i="88"/>
  <c r="V176" i="88"/>
  <c r="B176" i="88"/>
  <c r="AB176" i="88" s="1"/>
  <c r="AG175" i="88"/>
  <c r="AF175" i="88"/>
  <c r="AE175" i="88"/>
  <c r="AD175" i="88"/>
  <c r="AC175" i="88"/>
  <c r="AB175" i="88"/>
  <c r="Z175" i="88"/>
  <c r="Y175" i="88"/>
  <c r="X175" i="88"/>
  <c r="W175" i="88"/>
  <c r="V175" i="88"/>
  <c r="B175" i="88"/>
  <c r="AG174" i="88"/>
  <c r="AF174" i="88"/>
  <c r="AE174" i="88"/>
  <c r="AD174" i="88"/>
  <c r="AC174" i="88"/>
  <c r="AB174" i="88"/>
  <c r="Z174" i="88"/>
  <c r="Y174" i="88"/>
  <c r="X174" i="88"/>
  <c r="W174" i="88"/>
  <c r="V174" i="88"/>
  <c r="B174" i="88"/>
  <c r="AG173" i="88"/>
  <c r="AF173" i="88"/>
  <c r="AE173" i="88"/>
  <c r="AD173" i="88"/>
  <c r="AC173" i="88"/>
  <c r="AB173" i="88"/>
  <c r="Z173" i="88"/>
  <c r="Y173" i="88"/>
  <c r="X173" i="88"/>
  <c r="W173" i="88"/>
  <c r="V173" i="88"/>
  <c r="B173" i="88"/>
  <c r="Z172" i="88"/>
  <c r="Y172" i="88"/>
  <c r="X172" i="88"/>
  <c r="W172" i="88"/>
  <c r="V172" i="88"/>
  <c r="B172" i="88"/>
  <c r="AG171" i="88"/>
  <c r="AE171" i="88"/>
  <c r="AC171" i="88"/>
  <c r="AB171" i="88"/>
  <c r="Z171" i="88"/>
  <c r="Y171" i="88"/>
  <c r="X171" i="88"/>
  <c r="W171" i="88"/>
  <c r="V171" i="88"/>
  <c r="B171" i="88"/>
  <c r="AE170" i="88"/>
  <c r="AC170" i="88"/>
  <c r="Z170" i="88"/>
  <c r="Y170" i="88"/>
  <c r="X170" i="88"/>
  <c r="W170" i="88"/>
  <c r="V170" i="88"/>
  <c r="B170" i="88"/>
  <c r="Z169" i="88"/>
  <c r="Y169" i="88"/>
  <c r="X169" i="88"/>
  <c r="W169" i="88"/>
  <c r="V169" i="88"/>
  <c r="B169" i="88"/>
  <c r="AG168" i="88"/>
  <c r="AF168" i="88"/>
  <c r="AE168" i="88"/>
  <c r="AD168" i="88"/>
  <c r="AC168" i="88"/>
  <c r="Z168" i="88"/>
  <c r="Y168" i="88"/>
  <c r="X168" i="88"/>
  <c r="W168" i="88"/>
  <c r="V168" i="88"/>
  <c r="B168" i="88"/>
  <c r="AB168" i="88" s="1"/>
  <c r="AG167" i="88"/>
  <c r="AF167" i="88"/>
  <c r="AE167" i="88"/>
  <c r="AD167" i="88"/>
  <c r="AC167" i="88"/>
  <c r="AB167" i="88"/>
  <c r="Z167" i="88"/>
  <c r="Y167" i="88"/>
  <c r="X167" i="88"/>
  <c r="W167" i="88"/>
  <c r="V167" i="88"/>
  <c r="B167" i="88"/>
  <c r="AG166" i="88"/>
  <c r="AF166" i="88"/>
  <c r="AE166" i="88"/>
  <c r="AD166" i="88"/>
  <c r="AC166" i="88"/>
  <c r="AB166" i="88"/>
  <c r="Z166" i="88"/>
  <c r="Y166" i="88"/>
  <c r="X166" i="88"/>
  <c r="W166" i="88"/>
  <c r="V166" i="88"/>
  <c r="B166" i="88"/>
  <c r="AG165" i="88"/>
  <c r="AE165" i="88"/>
  <c r="AD165" i="88"/>
  <c r="AC165" i="88"/>
  <c r="AB165" i="88"/>
  <c r="Z165" i="88"/>
  <c r="Y165" i="88"/>
  <c r="X165" i="88"/>
  <c r="W165" i="88"/>
  <c r="V165" i="88"/>
  <c r="B165" i="88"/>
  <c r="AF165" i="88" s="1"/>
  <c r="AB164" i="88"/>
  <c r="Z164" i="88"/>
  <c r="Y164" i="88"/>
  <c r="X164" i="88"/>
  <c r="W164" i="88"/>
  <c r="V164" i="88"/>
  <c r="B164" i="88"/>
  <c r="AF164" i="88" s="1"/>
  <c r="AE163" i="88"/>
  <c r="AC163" i="88"/>
  <c r="Y163" i="88"/>
  <c r="X163" i="88"/>
  <c r="W163" i="88"/>
  <c r="V163" i="88"/>
  <c r="B163" i="88"/>
  <c r="Y162" i="88"/>
  <c r="X162" i="88"/>
  <c r="W162" i="88"/>
  <c r="V162" i="88"/>
  <c r="B162" i="88"/>
  <c r="AC162" i="88" s="1"/>
  <c r="Y161" i="88"/>
  <c r="X161" i="88"/>
  <c r="W161" i="88"/>
  <c r="V161" i="88"/>
  <c r="B161" i="88"/>
  <c r="Y160" i="88"/>
  <c r="X160" i="88"/>
  <c r="W160" i="88"/>
  <c r="V160" i="88"/>
  <c r="B160" i="88"/>
  <c r="AB160" i="88" s="1"/>
  <c r="Y159" i="88"/>
  <c r="X159" i="88"/>
  <c r="W159" i="88"/>
  <c r="V159" i="88"/>
  <c r="B159" i="88"/>
  <c r="AF159" i="88" s="1"/>
  <c r="Y158" i="88"/>
  <c r="X158" i="88"/>
  <c r="W158" i="88"/>
  <c r="V158" i="88"/>
  <c r="B158" i="88"/>
  <c r="AF158" i="88" s="1"/>
  <c r="Y157" i="88"/>
  <c r="X157" i="88"/>
  <c r="W157" i="88"/>
  <c r="V157" i="88"/>
  <c r="B157" i="88"/>
  <c r="AF157" i="88" s="1"/>
  <c r="Y156" i="88"/>
  <c r="X156" i="88"/>
  <c r="W156" i="88"/>
  <c r="V156" i="88"/>
  <c r="B156" i="88"/>
  <c r="AB156" i="88" s="1"/>
  <c r="Y155" i="88"/>
  <c r="X155" i="88"/>
  <c r="W155" i="88"/>
  <c r="V155" i="88"/>
  <c r="B155" i="88"/>
  <c r="AE155" i="88" s="1"/>
  <c r="Y154" i="88"/>
  <c r="X154" i="88"/>
  <c r="W154" i="88"/>
  <c r="V154" i="88"/>
  <c r="B154" i="88"/>
  <c r="Y153" i="88"/>
  <c r="X153" i="88"/>
  <c r="W153" i="88"/>
  <c r="V153" i="88"/>
  <c r="Z153" i="88" s="1"/>
  <c r="B153" i="88"/>
  <c r="AF153" i="88" s="1"/>
  <c r="Y152" i="88"/>
  <c r="X152" i="88"/>
  <c r="W152" i="88"/>
  <c r="V152" i="88"/>
  <c r="B152" i="88"/>
  <c r="AB152" i="88" s="1"/>
  <c r="Y151" i="88"/>
  <c r="X151" i="88"/>
  <c r="W151" i="88"/>
  <c r="V151" i="88"/>
  <c r="B151" i="88"/>
  <c r="AB151" i="88" s="1"/>
  <c r="Y150" i="88"/>
  <c r="X150" i="88"/>
  <c r="W150" i="88"/>
  <c r="V150" i="88"/>
  <c r="B150" i="88"/>
  <c r="Y149" i="88"/>
  <c r="X149" i="88"/>
  <c r="W149" i="88"/>
  <c r="V149" i="88"/>
  <c r="B149" i="88"/>
  <c r="AF149" i="88" s="1"/>
  <c r="Y148" i="88"/>
  <c r="X148" i="88"/>
  <c r="W148" i="88"/>
  <c r="V148" i="88"/>
  <c r="B148" i="88"/>
  <c r="Y147" i="88"/>
  <c r="X147" i="88"/>
  <c r="W147" i="88"/>
  <c r="V147" i="88"/>
  <c r="B147" i="88"/>
  <c r="AE147" i="88" s="1"/>
  <c r="Y146" i="88"/>
  <c r="X146" i="88"/>
  <c r="W146" i="88"/>
  <c r="V146" i="88"/>
  <c r="B146" i="88"/>
  <c r="Y145" i="88"/>
  <c r="X145" i="88"/>
  <c r="W145" i="88"/>
  <c r="V145" i="88"/>
  <c r="B145" i="88"/>
  <c r="Y144" i="88"/>
  <c r="X144" i="88"/>
  <c r="W144" i="88"/>
  <c r="V144" i="88"/>
  <c r="B144" i="88"/>
  <c r="AB144" i="88" s="1"/>
  <c r="Y143" i="88"/>
  <c r="X143" i="88"/>
  <c r="W143" i="88"/>
  <c r="V143" i="88"/>
  <c r="Z143" i="88" s="1"/>
  <c r="B143" i="88"/>
  <c r="AF143" i="88" s="1"/>
  <c r="Y142" i="88"/>
  <c r="X142" i="88"/>
  <c r="W142" i="88"/>
  <c r="V142" i="88"/>
  <c r="B142" i="88"/>
  <c r="Y141" i="88"/>
  <c r="X141" i="88"/>
  <c r="W141" i="88"/>
  <c r="V141" i="88"/>
  <c r="B141" i="88"/>
  <c r="Y140" i="88"/>
  <c r="X140" i="88"/>
  <c r="W140" i="88"/>
  <c r="V140" i="88"/>
  <c r="B140" i="88"/>
  <c r="AE140" i="88" s="1"/>
  <c r="Y139" i="88"/>
  <c r="X139" i="88"/>
  <c r="W139" i="88"/>
  <c r="V139" i="88"/>
  <c r="B139" i="88"/>
  <c r="AC139" i="88" s="1"/>
  <c r="Y138" i="88"/>
  <c r="X138" i="88"/>
  <c r="W138" i="88"/>
  <c r="V138" i="88"/>
  <c r="B138" i="88"/>
  <c r="Y137" i="88"/>
  <c r="X137" i="88"/>
  <c r="W137" i="88"/>
  <c r="V137" i="88"/>
  <c r="B137" i="88"/>
  <c r="AC137" i="88" s="1"/>
  <c r="Y136" i="88"/>
  <c r="X136" i="88"/>
  <c r="W136" i="88"/>
  <c r="V136" i="88"/>
  <c r="B136" i="88"/>
  <c r="AB136" i="88" s="1"/>
  <c r="Y135" i="88"/>
  <c r="X135" i="88"/>
  <c r="W135" i="88"/>
  <c r="V135" i="88"/>
  <c r="B135" i="88"/>
  <c r="AD135" i="88" s="1"/>
  <c r="Y134" i="88"/>
  <c r="X134" i="88"/>
  <c r="W134" i="88"/>
  <c r="V134" i="88"/>
  <c r="B134" i="88"/>
  <c r="AF134" i="88" s="1"/>
  <c r="Y133" i="88"/>
  <c r="X133" i="88"/>
  <c r="W133" i="88"/>
  <c r="V133" i="88"/>
  <c r="B133" i="88"/>
  <c r="AF133" i="88" s="1"/>
  <c r="Y132" i="88"/>
  <c r="X132" i="88"/>
  <c r="W132" i="88"/>
  <c r="V132" i="88"/>
  <c r="B132" i="88"/>
  <c r="AF132" i="88" s="1"/>
  <c r="Y131" i="88"/>
  <c r="X131" i="88"/>
  <c r="W131" i="88"/>
  <c r="V131" i="88"/>
  <c r="B131" i="88"/>
  <c r="AC131" i="88" s="1"/>
  <c r="Y130" i="88"/>
  <c r="X130" i="88"/>
  <c r="W130" i="88"/>
  <c r="V130" i="88"/>
  <c r="B130" i="88"/>
  <c r="Y129" i="88"/>
  <c r="X129" i="88"/>
  <c r="W129" i="88"/>
  <c r="V129" i="88"/>
  <c r="B129" i="88"/>
  <c r="AF129" i="88" s="1"/>
  <c r="Y128" i="88"/>
  <c r="X128" i="88"/>
  <c r="W128" i="88"/>
  <c r="V128" i="88"/>
  <c r="B128" i="88"/>
  <c r="AB128" i="88" s="1"/>
  <c r="Y127" i="88"/>
  <c r="X127" i="88"/>
  <c r="W127" i="88"/>
  <c r="V127" i="88"/>
  <c r="B127" i="88"/>
  <c r="AF127" i="88" s="1"/>
  <c r="Y126" i="88"/>
  <c r="X126" i="88"/>
  <c r="W126" i="88"/>
  <c r="V126" i="88"/>
  <c r="B126" i="88"/>
  <c r="Y125" i="88"/>
  <c r="X125" i="88"/>
  <c r="W125" i="88"/>
  <c r="V125" i="88"/>
  <c r="B125" i="88"/>
  <c r="AE125" i="88" s="1"/>
  <c r="Y124" i="88"/>
  <c r="X124" i="88"/>
  <c r="W124" i="88"/>
  <c r="V124" i="88"/>
  <c r="B124" i="88"/>
  <c r="AE124" i="88" s="1"/>
  <c r="Y123" i="88"/>
  <c r="X123" i="88"/>
  <c r="W123" i="88"/>
  <c r="V123" i="88"/>
  <c r="B123" i="88"/>
  <c r="AE123" i="88" s="1"/>
  <c r="Y122" i="88"/>
  <c r="X122" i="88"/>
  <c r="W122" i="88"/>
  <c r="V122" i="88"/>
  <c r="B122" i="88"/>
  <c r="Y121" i="88"/>
  <c r="X121" i="88"/>
  <c r="W121" i="88"/>
  <c r="V121" i="88"/>
  <c r="B121" i="88"/>
  <c r="AF121" i="88" s="1"/>
  <c r="Y120" i="88"/>
  <c r="X120" i="88"/>
  <c r="W120" i="88"/>
  <c r="V120" i="88"/>
  <c r="B120" i="88"/>
  <c r="AB120" i="88" s="1"/>
  <c r="Y119" i="88"/>
  <c r="X119" i="88"/>
  <c r="W119" i="88"/>
  <c r="V119" i="88"/>
  <c r="B119" i="88"/>
  <c r="AF119" i="88" s="1"/>
  <c r="Y118" i="88"/>
  <c r="X118" i="88"/>
  <c r="W118" i="88"/>
  <c r="V118" i="88"/>
  <c r="B118" i="88"/>
  <c r="AB118" i="88" s="1"/>
  <c r="Y117" i="88"/>
  <c r="X117" i="88"/>
  <c r="W117" i="88"/>
  <c r="V117" i="88"/>
  <c r="B117" i="88"/>
  <c r="AF117" i="88" s="1"/>
  <c r="Y116" i="88"/>
  <c r="X116" i="88"/>
  <c r="W116" i="88"/>
  <c r="V116" i="88"/>
  <c r="B116" i="88"/>
  <c r="AF116" i="88" s="1"/>
  <c r="Y115" i="88"/>
  <c r="X115" i="88"/>
  <c r="W115" i="88"/>
  <c r="V115" i="88"/>
  <c r="B115" i="88"/>
  <c r="AE115" i="88" s="1"/>
  <c r="Y114" i="88"/>
  <c r="X114" i="88"/>
  <c r="W114" i="88"/>
  <c r="V114" i="88"/>
  <c r="B114" i="88"/>
  <c r="AE114" i="88" s="1"/>
  <c r="Y113" i="88"/>
  <c r="X113" i="88"/>
  <c r="W113" i="88"/>
  <c r="V113" i="88"/>
  <c r="B113" i="88"/>
  <c r="AF113" i="88" s="1"/>
  <c r="Y112" i="88"/>
  <c r="X112" i="88"/>
  <c r="W112" i="88"/>
  <c r="V112" i="88"/>
  <c r="B112" i="88"/>
  <c r="Y111" i="88"/>
  <c r="X111" i="88"/>
  <c r="W111" i="88"/>
  <c r="V111" i="88"/>
  <c r="B111" i="88"/>
  <c r="AF111" i="88" s="1"/>
  <c r="Y110" i="88"/>
  <c r="X110" i="88"/>
  <c r="W110" i="88"/>
  <c r="V110" i="88"/>
  <c r="B110" i="88"/>
  <c r="Y109" i="88"/>
  <c r="X109" i="88"/>
  <c r="W109" i="88"/>
  <c r="V109" i="88"/>
  <c r="B109" i="88"/>
  <c r="AF109" i="88" s="1"/>
  <c r="Y108" i="88"/>
  <c r="X108" i="88"/>
  <c r="W108" i="88"/>
  <c r="V108" i="88"/>
  <c r="B108" i="88"/>
  <c r="AE108" i="88" s="1"/>
  <c r="Y107" i="88"/>
  <c r="X107" i="88"/>
  <c r="W107" i="88"/>
  <c r="V107" i="88"/>
  <c r="B107" i="88"/>
  <c r="Y106" i="88"/>
  <c r="X106" i="88"/>
  <c r="W106" i="88"/>
  <c r="V106" i="88"/>
  <c r="B106" i="88"/>
  <c r="Y105" i="88"/>
  <c r="X105" i="88"/>
  <c r="W105" i="88"/>
  <c r="V105" i="88"/>
  <c r="B105" i="88"/>
  <c r="Y104" i="88"/>
  <c r="X104" i="88"/>
  <c r="W104" i="88"/>
  <c r="V104" i="88"/>
  <c r="B104" i="88"/>
  <c r="AB104" i="88" s="1"/>
  <c r="Y103" i="88"/>
  <c r="X103" i="88"/>
  <c r="W103" i="88"/>
  <c r="V103" i="88"/>
  <c r="B103" i="88"/>
  <c r="AF103" i="88" s="1"/>
  <c r="Y102" i="88"/>
  <c r="X102" i="88"/>
  <c r="W102" i="88"/>
  <c r="V102" i="88"/>
  <c r="B102" i="88"/>
  <c r="AF102" i="88" s="1"/>
  <c r="Y101" i="88"/>
  <c r="X101" i="88"/>
  <c r="W101" i="88"/>
  <c r="V101" i="88"/>
  <c r="B101" i="88"/>
  <c r="AF101" i="88" s="1"/>
  <c r="Y100" i="88"/>
  <c r="X100" i="88"/>
  <c r="W100" i="88"/>
  <c r="V100" i="88"/>
  <c r="B100" i="88"/>
  <c r="AF100" i="88" s="1"/>
  <c r="Y99" i="88"/>
  <c r="X99" i="88"/>
  <c r="W99" i="88"/>
  <c r="V99" i="88"/>
  <c r="B99" i="88"/>
  <c r="Y98" i="88"/>
  <c r="X98" i="88"/>
  <c r="W98" i="88"/>
  <c r="V98" i="88"/>
  <c r="B98" i="88"/>
  <c r="AC98" i="88" s="1"/>
  <c r="Y97" i="88"/>
  <c r="X97" i="88"/>
  <c r="W97" i="88"/>
  <c r="V97" i="88"/>
  <c r="B97" i="88"/>
  <c r="AE97" i="88" s="1"/>
  <c r="Y96" i="88"/>
  <c r="X96" i="88"/>
  <c r="W96" i="88"/>
  <c r="V96" i="88"/>
  <c r="B96" i="88"/>
  <c r="AB96" i="88" s="1"/>
  <c r="Y95" i="88"/>
  <c r="X95" i="88"/>
  <c r="W95" i="88"/>
  <c r="V95" i="88"/>
  <c r="B95" i="88"/>
  <c r="Y94" i="88"/>
  <c r="X94" i="88"/>
  <c r="W94" i="88"/>
  <c r="V94" i="88"/>
  <c r="B94" i="88"/>
  <c r="AF94" i="88" s="1"/>
  <c r="Y93" i="88"/>
  <c r="X93" i="88"/>
  <c r="W93" i="88"/>
  <c r="V93" i="88"/>
  <c r="B93" i="88"/>
  <c r="AF93" i="88" s="1"/>
  <c r="Y92" i="88"/>
  <c r="X92" i="88"/>
  <c r="W92" i="88"/>
  <c r="V92" i="88"/>
  <c r="B92" i="88"/>
  <c r="AE92" i="88" s="1"/>
  <c r="Y91" i="88"/>
  <c r="X91" i="88"/>
  <c r="W91" i="88"/>
  <c r="V91" i="88"/>
  <c r="B91" i="88"/>
  <c r="AC91" i="88" s="1"/>
  <c r="Y90" i="88"/>
  <c r="X90" i="88"/>
  <c r="W90" i="88"/>
  <c r="V90" i="88"/>
  <c r="B90" i="88"/>
  <c r="Y89" i="88"/>
  <c r="X89" i="88"/>
  <c r="W89" i="88"/>
  <c r="V89" i="88"/>
  <c r="B89" i="88"/>
  <c r="AC89" i="88" s="1"/>
  <c r="AZ88" i="88"/>
  <c r="AT88" i="88"/>
  <c r="Y88" i="88"/>
  <c r="X88" i="88"/>
  <c r="W88" i="88"/>
  <c r="V88" i="88"/>
  <c r="B88" i="88"/>
  <c r="AB88" i="88" s="1"/>
  <c r="AZ87" i="88"/>
  <c r="AT87" i="88"/>
  <c r="Y87" i="88"/>
  <c r="X87" i="88"/>
  <c r="W87" i="88"/>
  <c r="V87" i="88"/>
  <c r="B87" i="88"/>
  <c r="AY87" i="88" s="1"/>
  <c r="AZ86" i="88"/>
  <c r="AT86" i="88"/>
  <c r="Y86" i="88"/>
  <c r="X86" i="88"/>
  <c r="W86" i="88"/>
  <c r="V86" i="88"/>
  <c r="B86" i="88"/>
  <c r="AE86" i="88" s="1"/>
  <c r="AZ85" i="88"/>
  <c r="AT85" i="88"/>
  <c r="Y85" i="88"/>
  <c r="X85" i="88"/>
  <c r="W85" i="88"/>
  <c r="V85" i="88"/>
  <c r="B85" i="88"/>
  <c r="AF85" i="88" s="1"/>
  <c r="AZ84" i="88"/>
  <c r="AT84" i="88"/>
  <c r="Y84" i="88"/>
  <c r="X84" i="88"/>
  <c r="W84" i="88"/>
  <c r="V84" i="88"/>
  <c r="B84" i="88"/>
  <c r="AY84" i="88" s="1"/>
  <c r="AZ83" i="88"/>
  <c r="AT83" i="88"/>
  <c r="Y83" i="88"/>
  <c r="X83" i="88"/>
  <c r="W83" i="88"/>
  <c r="V83" i="88"/>
  <c r="B83" i="88"/>
  <c r="AC83" i="88" s="1"/>
  <c r="AZ82" i="88"/>
  <c r="AT82" i="88"/>
  <c r="Y82" i="88"/>
  <c r="X82" i="88"/>
  <c r="W82" i="88"/>
  <c r="V82" i="88"/>
  <c r="B82" i="88"/>
  <c r="AY82" i="88" s="1"/>
  <c r="AZ81" i="88"/>
  <c r="AT81" i="88"/>
  <c r="Y81" i="88"/>
  <c r="X81" i="88"/>
  <c r="W81" i="88"/>
  <c r="V81" i="88"/>
  <c r="B81" i="88"/>
  <c r="AZ80" i="88"/>
  <c r="AT80" i="88"/>
  <c r="Y80" i="88"/>
  <c r="X80" i="88"/>
  <c r="W80" i="88"/>
  <c r="V80" i="88"/>
  <c r="B80" i="88"/>
  <c r="AZ79" i="88"/>
  <c r="AT79" i="88"/>
  <c r="Y79" i="88"/>
  <c r="X79" i="88"/>
  <c r="W79" i="88"/>
  <c r="V79" i="88"/>
  <c r="B79" i="88"/>
  <c r="AY79" i="88" s="1"/>
  <c r="AZ78" i="88"/>
  <c r="AT78" i="88"/>
  <c r="Y78" i="88"/>
  <c r="X78" i="88"/>
  <c r="W78" i="88"/>
  <c r="V78" i="88"/>
  <c r="B78" i="88"/>
  <c r="AZ77" i="88"/>
  <c r="AT77" i="88"/>
  <c r="Y77" i="88"/>
  <c r="X77" i="88"/>
  <c r="W77" i="88"/>
  <c r="V77" i="88"/>
  <c r="B77" i="88"/>
  <c r="AB77" i="88" s="1"/>
  <c r="AZ76" i="88"/>
  <c r="AT76" i="88"/>
  <c r="Y76" i="88"/>
  <c r="X76" i="88"/>
  <c r="W76" i="88"/>
  <c r="V76" i="88"/>
  <c r="B76" i="88"/>
  <c r="AF76" i="88" s="1"/>
  <c r="AZ75" i="88"/>
  <c r="AT75" i="88"/>
  <c r="Y75" i="88"/>
  <c r="X75" i="88"/>
  <c r="W75" i="88"/>
  <c r="V75" i="88"/>
  <c r="B75" i="88"/>
  <c r="AY75" i="88" s="1"/>
  <c r="AZ74" i="88"/>
  <c r="AT74" i="88"/>
  <c r="Y74" i="88"/>
  <c r="X74" i="88"/>
  <c r="W74" i="88"/>
  <c r="V74" i="88"/>
  <c r="B74" i="88"/>
  <c r="AB74" i="88" s="1"/>
  <c r="AZ73" i="88"/>
  <c r="AT73" i="88"/>
  <c r="Y73" i="88"/>
  <c r="X73" i="88"/>
  <c r="W73" i="88"/>
  <c r="V73" i="88"/>
  <c r="B73" i="88"/>
  <c r="AZ72" i="88"/>
  <c r="AT72" i="88"/>
  <c r="Y72" i="88"/>
  <c r="X72" i="88"/>
  <c r="W72" i="88"/>
  <c r="V72" i="88"/>
  <c r="B72" i="88"/>
  <c r="AY72" i="88" s="1"/>
  <c r="AZ71" i="88"/>
  <c r="AT71" i="88"/>
  <c r="Y71" i="88"/>
  <c r="X71" i="88"/>
  <c r="W71" i="88"/>
  <c r="V71" i="88"/>
  <c r="B71" i="88"/>
  <c r="AY71" i="88" s="1"/>
  <c r="AZ70" i="88"/>
  <c r="AT70" i="88"/>
  <c r="Y70" i="88"/>
  <c r="X70" i="88"/>
  <c r="W70" i="88"/>
  <c r="V70" i="88"/>
  <c r="B70" i="88"/>
  <c r="AC70" i="88" s="1"/>
  <c r="AZ69" i="88"/>
  <c r="AT69" i="88"/>
  <c r="Y69" i="88"/>
  <c r="X69" i="88"/>
  <c r="W69" i="88"/>
  <c r="V69" i="88"/>
  <c r="B69" i="88"/>
  <c r="AF69" i="88" s="1"/>
  <c r="AZ68" i="88"/>
  <c r="AT68" i="88"/>
  <c r="Y68" i="88"/>
  <c r="X68" i="88"/>
  <c r="W68" i="88"/>
  <c r="V68" i="88"/>
  <c r="B68" i="88"/>
  <c r="AY68" i="88" s="1"/>
  <c r="AZ67" i="88"/>
  <c r="AT67" i="88"/>
  <c r="Y67" i="88"/>
  <c r="X67" i="88"/>
  <c r="W67" i="88"/>
  <c r="V67" i="88"/>
  <c r="B67" i="88"/>
  <c r="AE67" i="88" s="1"/>
  <c r="AZ66" i="88"/>
  <c r="AT66" i="88"/>
  <c r="Y66" i="88"/>
  <c r="X66" i="88"/>
  <c r="W66" i="88"/>
  <c r="V66" i="88"/>
  <c r="B66" i="88"/>
  <c r="AC66" i="88" s="1"/>
  <c r="AZ65" i="88"/>
  <c r="Y65" i="88"/>
  <c r="X65" i="88"/>
  <c r="W65" i="88"/>
  <c r="V65" i="88"/>
  <c r="B65" i="88"/>
  <c r="AF65" i="88" s="1"/>
  <c r="AZ64" i="88"/>
  <c r="Y64" i="88"/>
  <c r="X64" i="88"/>
  <c r="W64" i="88"/>
  <c r="V64" i="88"/>
  <c r="B64" i="88"/>
  <c r="AZ63" i="88"/>
  <c r="Y63" i="88"/>
  <c r="X63" i="88"/>
  <c r="W63" i="88"/>
  <c r="V63" i="88"/>
  <c r="B63" i="88"/>
  <c r="AD63" i="88" s="1"/>
  <c r="AZ62" i="88"/>
  <c r="Y62" i="88"/>
  <c r="X62" i="88"/>
  <c r="W62" i="88"/>
  <c r="V62" i="88"/>
  <c r="B62" i="88"/>
  <c r="AB62" i="88" s="1"/>
  <c r="AZ61" i="88"/>
  <c r="Y61" i="88"/>
  <c r="X61" i="88"/>
  <c r="W61" i="88"/>
  <c r="V61" i="88"/>
  <c r="B61" i="88"/>
  <c r="AE61" i="88" s="1"/>
  <c r="AZ60" i="88"/>
  <c r="Y60" i="88"/>
  <c r="X60" i="88"/>
  <c r="W60" i="88"/>
  <c r="V60" i="88"/>
  <c r="B60" i="88"/>
  <c r="AY60" i="88" s="1"/>
  <c r="AZ59" i="88"/>
  <c r="Y59" i="88"/>
  <c r="X59" i="88"/>
  <c r="W59" i="88"/>
  <c r="V59" i="88"/>
  <c r="B59" i="88"/>
  <c r="AD59" i="88" s="1"/>
  <c r="AZ58" i="88"/>
  <c r="Y58" i="88"/>
  <c r="X58" i="88"/>
  <c r="W58" i="88"/>
  <c r="V58" i="88"/>
  <c r="B58" i="88"/>
  <c r="AE58" i="88" s="1"/>
  <c r="AZ57" i="88"/>
  <c r="Y57" i="88"/>
  <c r="X57" i="88"/>
  <c r="W57" i="88"/>
  <c r="V57" i="88"/>
  <c r="B57" i="88"/>
  <c r="AY57" i="88" s="1"/>
  <c r="AZ56" i="88"/>
  <c r="Y56" i="88"/>
  <c r="X56" i="88"/>
  <c r="W56" i="88"/>
  <c r="V56" i="88"/>
  <c r="B56" i="88"/>
  <c r="AF56" i="88" s="1"/>
  <c r="AZ55" i="88"/>
  <c r="Y55" i="88"/>
  <c r="X55" i="88"/>
  <c r="W55" i="88"/>
  <c r="V55" i="88"/>
  <c r="B55" i="88"/>
  <c r="AE55" i="88" s="1"/>
  <c r="AZ54" i="88"/>
  <c r="Y54" i="88"/>
  <c r="X54" i="88"/>
  <c r="W54" i="88"/>
  <c r="V54" i="88"/>
  <c r="B54" i="88"/>
  <c r="AY54" i="88" s="1"/>
  <c r="AZ53" i="88"/>
  <c r="Y53" i="88"/>
  <c r="X53" i="88"/>
  <c r="W53" i="88"/>
  <c r="V53" i="88"/>
  <c r="B53" i="88"/>
  <c r="AE53" i="88" s="1"/>
  <c r="AZ52" i="88"/>
  <c r="Y52" i="88"/>
  <c r="X52" i="88"/>
  <c r="W52" i="88"/>
  <c r="V52" i="88"/>
  <c r="B52" i="88"/>
  <c r="AY52" i="88" s="1"/>
  <c r="AZ51" i="88"/>
  <c r="Y51" i="88"/>
  <c r="X51" i="88"/>
  <c r="W51" i="88"/>
  <c r="V51" i="88"/>
  <c r="B51" i="88"/>
  <c r="AF51" i="88" s="1"/>
  <c r="AZ50" i="88"/>
  <c r="Y50" i="88"/>
  <c r="X50" i="88"/>
  <c r="W50" i="88"/>
  <c r="V50" i="88"/>
  <c r="Z50" i="88" s="1"/>
  <c r="B50" i="88"/>
  <c r="AC50" i="88" s="1"/>
  <c r="AZ49" i="88"/>
  <c r="Y49" i="88"/>
  <c r="X49" i="88"/>
  <c r="W49" i="88"/>
  <c r="V49" i="88"/>
  <c r="B49" i="88"/>
  <c r="AY49" i="88" s="1"/>
  <c r="AZ48" i="88"/>
  <c r="Y48" i="88"/>
  <c r="X48" i="88"/>
  <c r="W48" i="88"/>
  <c r="V48" i="88"/>
  <c r="B48" i="88"/>
  <c r="AZ47" i="88"/>
  <c r="Y47" i="88"/>
  <c r="X47" i="88"/>
  <c r="W47" i="88"/>
  <c r="V47" i="88"/>
  <c r="B47" i="88"/>
  <c r="AD47" i="88" s="1"/>
  <c r="AZ46" i="88"/>
  <c r="Y46" i="88"/>
  <c r="X46" i="88"/>
  <c r="W46" i="88"/>
  <c r="V46" i="88"/>
  <c r="B46" i="88"/>
  <c r="AB46" i="88" s="1"/>
  <c r="AZ45" i="88"/>
  <c r="Y45" i="88"/>
  <c r="X45" i="88"/>
  <c r="W45" i="88"/>
  <c r="V45" i="88"/>
  <c r="B45" i="88"/>
  <c r="AZ44" i="88"/>
  <c r="Y44" i="88"/>
  <c r="X44" i="88"/>
  <c r="W44" i="88"/>
  <c r="V44" i="88"/>
  <c r="B44" i="88"/>
  <c r="AY44" i="88" s="1"/>
  <c r="AZ43" i="88"/>
  <c r="Y43" i="88"/>
  <c r="X43" i="88"/>
  <c r="W43" i="88"/>
  <c r="V43" i="88"/>
  <c r="Z43" i="88" s="1"/>
  <c r="B43" i="88"/>
  <c r="AD43" i="88" s="1"/>
  <c r="AZ42" i="88"/>
  <c r="Y42" i="88"/>
  <c r="X42" i="88"/>
  <c r="W42" i="88"/>
  <c r="V42" i="88"/>
  <c r="B42" i="88"/>
  <c r="AC42" i="88" s="1"/>
  <c r="AZ41" i="88"/>
  <c r="Y41" i="88"/>
  <c r="X41" i="88"/>
  <c r="W41" i="88"/>
  <c r="V41" i="88"/>
  <c r="B41" i="88"/>
  <c r="AY41" i="88" s="1"/>
  <c r="AZ40" i="88"/>
  <c r="Y40" i="88"/>
  <c r="X40" i="88"/>
  <c r="W40" i="88"/>
  <c r="V40" i="88"/>
  <c r="B40" i="88"/>
  <c r="AF40" i="88" s="1"/>
  <c r="AZ39" i="88"/>
  <c r="Y39" i="88"/>
  <c r="X39" i="88"/>
  <c r="W39" i="88"/>
  <c r="V39" i="88"/>
  <c r="B39" i="88"/>
  <c r="AY39" i="88" s="1"/>
  <c r="AZ38" i="88"/>
  <c r="Y38" i="88"/>
  <c r="X38" i="88"/>
  <c r="W38" i="88"/>
  <c r="V38" i="88"/>
  <c r="B38" i="88"/>
  <c r="AY38" i="88" s="1"/>
  <c r="AZ37" i="88"/>
  <c r="Y37" i="88"/>
  <c r="X37" i="88"/>
  <c r="W37" i="88"/>
  <c r="V37" i="88"/>
  <c r="B37" i="88"/>
  <c r="AE37" i="88" s="1"/>
  <c r="AZ36" i="88"/>
  <c r="Y36" i="88"/>
  <c r="X36" i="88"/>
  <c r="W36" i="88"/>
  <c r="V36" i="88"/>
  <c r="B36" i="88"/>
  <c r="AY36" i="88" s="1"/>
  <c r="AZ35" i="88"/>
  <c r="Y35" i="88"/>
  <c r="X35" i="88"/>
  <c r="W35" i="88"/>
  <c r="V35" i="88"/>
  <c r="B35" i="88"/>
  <c r="AF35" i="88" s="1"/>
  <c r="AZ34" i="88"/>
  <c r="Y34" i="88"/>
  <c r="X34" i="88"/>
  <c r="W34" i="88"/>
  <c r="V34" i="88"/>
  <c r="B34" i="88"/>
  <c r="AZ33" i="88"/>
  <c r="Y33" i="88"/>
  <c r="X33" i="88"/>
  <c r="W33" i="88"/>
  <c r="V33" i="88"/>
  <c r="B33" i="88"/>
  <c r="AY33" i="88" s="1"/>
  <c r="AZ32" i="88"/>
  <c r="Y32" i="88"/>
  <c r="X32" i="88"/>
  <c r="W32" i="88"/>
  <c r="V32" i="88"/>
  <c r="B32" i="88"/>
  <c r="AD32" i="88" s="1"/>
  <c r="AZ31" i="88"/>
  <c r="Y31" i="88"/>
  <c r="X31" i="88"/>
  <c r="W31" i="88"/>
  <c r="V31" i="88"/>
  <c r="B31" i="88"/>
  <c r="AD31" i="88" s="1"/>
  <c r="AZ30" i="88"/>
  <c r="Y30" i="88"/>
  <c r="X30" i="88"/>
  <c r="W30" i="88"/>
  <c r="V30" i="88"/>
  <c r="B30" i="88"/>
  <c r="AB30" i="88" s="1"/>
  <c r="AZ29" i="88"/>
  <c r="Y29" i="88"/>
  <c r="X29" i="88"/>
  <c r="W29" i="88"/>
  <c r="V29" i="88"/>
  <c r="B29" i="88"/>
  <c r="AF29" i="88" s="1"/>
  <c r="AZ28" i="88"/>
  <c r="Y28" i="88"/>
  <c r="X28" i="88"/>
  <c r="W28" i="88"/>
  <c r="V28" i="88"/>
  <c r="B28" i="88"/>
  <c r="AZ27" i="88"/>
  <c r="Y27" i="88"/>
  <c r="X27" i="88"/>
  <c r="W27" i="88"/>
  <c r="V27" i="88"/>
  <c r="B27" i="88"/>
  <c r="AD27" i="88" s="1"/>
  <c r="AZ26" i="88"/>
  <c r="Y26" i="88"/>
  <c r="X26" i="88"/>
  <c r="W26" i="88"/>
  <c r="V26" i="88"/>
  <c r="B26" i="88"/>
  <c r="AZ25" i="88"/>
  <c r="Y25" i="88"/>
  <c r="X25" i="88"/>
  <c r="W25" i="88"/>
  <c r="V25" i="88"/>
  <c r="B25" i="88"/>
  <c r="AY25" i="88" s="1"/>
  <c r="AZ24" i="88"/>
  <c r="Y24" i="88"/>
  <c r="X24" i="88"/>
  <c r="W24" i="88"/>
  <c r="V24" i="88"/>
  <c r="B24" i="88"/>
  <c r="AF24" i="88" s="1"/>
  <c r="AZ23" i="88"/>
  <c r="Y23" i="88"/>
  <c r="X23" i="88"/>
  <c r="W23" i="88"/>
  <c r="V23" i="88"/>
  <c r="B23" i="88"/>
  <c r="AE23" i="88" s="1"/>
  <c r="AZ22" i="88"/>
  <c r="Y22" i="88"/>
  <c r="X22" i="88"/>
  <c r="W22" i="88"/>
  <c r="V22" i="88"/>
  <c r="B22" i="88"/>
  <c r="AY22" i="88" s="1"/>
  <c r="AZ21" i="88"/>
  <c r="Y21" i="88"/>
  <c r="X21" i="88"/>
  <c r="W21" i="88"/>
  <c r="V21" i="88"/>
  <c r="B21" i="88"/>
  <c r="AE21" i="88" s="1"/>
  <c r="AZ20" i="88"/>
  <c r="AR20" i="88"/>
  <c r="AR21" i="88" s="1"/>
  <c r="AR22" i="88" s="1"/>
  <c r="AR23" i="88" s="1"/>
  <c r="AR24" i="88" s="1"/>
  <c r="AR25" i="88" s="1"/>
  <c r="AR26" i="88" s="1"/>
  <c r="AR27" i="88" s="1"/>
  <c r="AR28" i="88" s="1"/>
  <c r="AR29" i="88" s="1"/>
  <c r="AR30" i="88" s="1"/>
  <c r="AR31" i="88" s="1"/>
  <c r="AR32" i="88" s="1"/>
  <c r="AR33" i="88" s="1"/>
  <c r="AR34" i="88" s="1"/>
  <c r="AR35" i="88" s="1"/>
  <c r="AR36" i="88" s="1"/>
  <c r="AR37" i="88" s="1"/>
  <c r="AR38" i="88" s="1"/>
  <c r="AR39" i="88" s="1"/>
  <c r="AR40" i="88" s="1"/>
  <c r="AR41" i="88" s="1"/>
  <c r="AR42" i="88" s="1"/>
  <c r="AR43" i="88" s="1"/>
  <c r="AR44" i="88" s="1"/>
  <c r="AR45" i="88" s="1"/>
  <c r="AR46" i="88" s="1"/>
  <c r="AR47" i="88" s="1"/>
  <c r="AR48" i="88" s="1"/>
  <c r="AR49" i="88" s="1"/>
  <c r="AR50" i="88" s="1"/>
  <c r="AR51" i="88" s="1"/>
  <c r="AR52" i="88" s="1"/>
  <c r="AR53" i="88" s="1"/>
  <c r="AR54" i="88" s="1"/>
  <c r="AR55" i="88" s="1"/>
  <c r="AR56" i="88" s="1"/>
  <c r="AR57" i="88" s="1"/>
  <c r="AR58" i="88" s="1"/>
  <c r="AR59" i="88" s="1"/>
  <c r="AR60" i="88" s="1"/>
  <c r="AR61" i="88" s="1"/>
  <c r="AR62" i="88" s="1"/>
  <c r="AR63" i="88" s="1"/>
  <c r="AR64" i="88" s="1"/>
  <c r="AR65" i="88" s="1"/>
  <c r="AR66" i="88" s="1"/>
  <c r="AR67" i="88" s="1"/>
  <c r="AR68" i="88" s="1"/>
  <c r="AR69" i="88" s="1"/>
  <c r="AR70" i="88" s="1"/>
  <c r="AR71" i="88" s="1"/>
  <c r="AR72" i="88" s="1"/>
  <c r="AR73" i="88" s="1"/>
  <c r="AR74" i="88" s="1"/>
  <c r="AR75" i="88" s="1"/>
  <c r="AR76" i="88" s="1"/>
  <c r="AR77" i="88" s="1"/>
  <c r="AR78" i="88" s="1"/>
  <c r="AR79" i="88" s="1"/>
  <c r="AR80" i="88" s="1"/>
  <c r="AR81" i="88" s="1"/>
  <c r="AR82" i="88" s="1"/>
  <c r="AR83" i="88" s="1"/>
  <c r="AR84" i="88" s="1"/>
  <c r="AR85" i="88" s="1"/>
  <c r="AR86" i="88" s="1"/>
  <c r="AR87" i="88" s="1"/>
  <c r="AR88" i="88" s="1"/>
  <c r="AR89" i="88" s="1"/>
  <c r="AR90" i="88" s="1"/>
  <c r="AR91" i="88" s="1"/>
  <c r="AR92" i="88" s="1"/>
  <c r="AR93" i="88" s="1"/>
  <c r="AR94" i="88" s="1"/>
  <c r="AR95" i="88" s="1"/>
  <c r="AR96" i="88" s="1"/>
  <c r="AR97" i="88" s="1"/>
  <c r="AR98" i="88" s="1"/>
  <c r="AR99" i="88" s="1"/>
  <c r="AR100" i="88" s="1"/>
  <c r="AR101" i="88" s="1"/>
  <c r="AR102" i="88" s="1"/>
  <c r="AR103" i="88" s="1"/>
  <c r="AR104" i="88" s="1"/>
  <c r="AR105" i="88" s="1"/>
  <c r="AR106" i="88" s="1"/>
  <c r="AR107" i="88" s="1"/>
  <c r="AR108" i="88" s="1"/>
  <c r="AR109" i="88" s="1"/>
  <c r="AR110" i="88" s="1"/>
  <c r="AR111" i="88" s="1"/>
  <c r="AR112" i="88" s="1"/>
  <c r="AR113" i="88" s="1"/>
  <c r="AR114" i="88" s="1"/>
  <c r="AR115" i="88" s="1"/>
  <c r="AR116" i="88" s="1"/>
  <c r="AR117" i="88" s="1"/>
  <c r="AR118" i="88" s="1"/>
  <c r="AR119" i="88" s="1"/>
  <c r="AR120" i="88" s="1"/>
  <c r="AR121" i="88" s="1"/>
  <c r="AR122" i="88" s="1"/>
  <c r="AR123" i="88" s="1"/>
  <c r="AR124" i="88" s="1"/>
  <c r="AR125" i="88" s="1"/>
  <c r="AR126" i="88" s="1"/>
  <c r="AR127" i="88" s="1"/>
  <c r="AR128" i="88" s="1"/>
  <c r="AR129" i="88" s="1"/>
  <c r="AR130" i="88" s="1"/>
  <c r="AR131" i="88" s="1"/>
  <c r="AR132" i="88" s="1"/>
  <c r="AR133" i="88" s="1"/>
  <c r="AR134" i="88" s="1"/>
  <c r="AR135" i="88" s="1"/>
  <c r="AR136" i="88" s="1"/>
  <c r="AR137" i="88" s="1"/>
  <c r="AR138" i="88" s="1"/>
  <c r="AR139" i="88" s="1"/>
  <c r="AR140" i="88" s="1"/>
  <c r="AR141" i="88" s="1"/>
  <c r="AR142" i="88" s="1"/>
  <c r="AR143" i="88" s="1"/>
  <c r="AR144" i="88" s="1"/>
  <c r="AR145" i="88" s="1"/>
  <c r="AR146" i="88" s="1"/>
  <c r="AR147" i="88" s="1"/>
  <c r="AR148" i="88" s="1"/>
  <c r="AR149" i="88" s="1"/>
  <c r="AR150" i="88" s="1"/>
  <c r="AR151" i="88" s="1"/>
  <c r="AR152" i="88" s="1"/>
  <c r="AR153" i="88" s="1"/>
  <c r="AR154" i="88" s="1"/>
  <c r="AR155" i="88" s="1"/>
  <c r="AR156" i="88" s="1"/>
  <c r="AR157" i="88" s="1"/>
  <c r="AR158" i="88" s="1"/>
  <c r="AR159" i="88" s="1"/>
  <c r="AR160" i="88" s="1"/>
  <c r="AR161" i="88" s="1"/>
  <c r="AR162" i="88" s="1"/>
  <c r="AR163" i="88" s="1"/>
  <c r="AR164" i="88" s="1"/>
  <c r="AR165" i="88" s="1"/>
  <c r="AR166" i="88" s="1"/>
  <c r="AR167" i="88" s="1"/>
  <c r="AR168" i="88" s="1"/>
  <c r="AR169" i="88" s="1"/>
  <c r="AR170" i="88" s="1"/>
  <c r="AR171" i="88" s="1"/>
  <c r="AR172" i="88" s="1"/>
  <c r="AR173" i="88" s="1"/>
  <c r="AR174" i="88" s="1"/>
  <c r="AR175" i="88" s="1"/>
  <c r="AR176" i="88" s="1"/>
  <c r="AR177" i="88" s="1"/>
  <c r="AR178" i="88" s="1"/>
  <c r="AR179" i="88" s="1"/>
  <c r="AR180" i="88" s="1"/>
  <c r="AR181" i="88" s="1"/>
  <c r="AR182" i="88" s="1"/>
  <c r="AR183" i="88" s="1"/>
  <c r="AR184" i="88" s="1"/>
  <c r="AR185" i="88" s="1"/>
  <c r="AR186" i="88" s="1"/>
  <c r="AR187" i="88" s="1"/>
  <c r="AR188" i="88" s="1"/>
  <c r="AR189" i="88" s="1"/>
  <c r="AR190" i="88" s="1"/>
  <c r="AR191" i="88" s="1"/>
  <c r="AR192" i="88" s="1"/>
  <c r="AR193" i="88" s="1"/>
  <c r="AR194" i="88" s="1"/>
  <c r="AR195" i="88" s="1"/>
  <c r="AR196" i="88" s="1"/>
  <c r="Y20" i="88"/>
  <c r="X20" i="88"/>
  <c r="W20" i="88"/>
  <c r="V20" i="88"/>
  <c r="B20" i="88"/>
  <c r="AY20" i="88" s="1"/>
  <c r="AZ19" i="88"/>
  <c r="Y19" i="88"/>
  <c r="X19" i="88"/>
  <c r="W19" i="88"/>
  <c r="V19" i="88"/>
  <c r="B19" i="88"/>
  <c r="AF19" i="88" s="1"/>
  <c r="AZ18" i="88"/>
  <c r="Y18" i="88"/>
  <c r="X18" i="88"/>
  <c r="W18" i="88"/>
  <c r="V18" i="88"/>
  <c r="B18" i="88"/>
  <c r="AZ17" i="88"/>
  <c r="AR17" i="88"/>
  <c r="AR18" i="88" s="1"/>
  <c r="AR19" i="88" s="1"/>
  <c r="Y17" i="88"/>
  <c r="X17" i="88"/>
  <c r="W17" i="88"/>
  <c r="V17" i="88"/>
  <c r="B17" i="88"/>
  <c r="AY17" i="88" s="1"/>
  <c r="AZ16" i="88"/>
  <c r="AR16" i="88"/>
  <c r="Y16" i="88"/>
  <c r="X16" i="88"/>
  <c r="W16" i="88"/>
  <c r="V16" i="88"/>
  <c r="B16" i="88"/>
  <c r="AC16" i="88" s="1"/>
  <c r="AZ15" i="88"/>
  <c r="AR15" i="88"/>
  <c r="Y15" i="88"/>
  <c r="X15" i="88"/>
  <c r="W15" i="88"/>
  <c r="V15" i="88"/>
  <c r="B15" i="88"/>
  <c r="AD15" i="88" s="1"/>
  <c r="AZ14" i="88"/>
  <c r="AQ14" i="88"/>
  <c r="AQ15" i="88" s="1"/>
  <c r="B14" i="88"/>
  <c r="AF14" i="88" s="1"/>
  <c r="AS11" i="88"/>
  <c r="BI4" i="88"/>
  <c r="BI3" i="88"/>
  <c r="AV17" i="91" l="1"/>
  <c r="AX17" i="91" s="1"/>
  <c r="AU18" i="91"/>
  <c r="AW18" i="91" s="1"/>
  <c r="AS18" i="91"/>
  <c r="AQ19" i="91"/>
  <c r="AQ21" i="90"/>
  <c r="AU20" i="90"/>
  <c r="AS20" i="90"/>
  <c r="AV19" i="90"/>
  <c r="AX19" i="90" s="1"/>
  <c r="AV14" i="89"/>
  <c r="AX14" i="89" s="1"/>
  <c r="BG14" i="89"/>
  <c r="AQ17" i="89"/>
  <c r="AU16" i="89"/>
  <c r="AW16" i="89" s="1"/>
  <c r="AS16" i="89"/>
  <c r="AV15" i="89"/>
  <c r="AX15" i="89" s="1"/>
  <c r="Z61" i="88"/>
  <c r="Z110" i="88"/>
  <c r="AG110" i="88" s="1"/>
  <c r="Z112" i="88"/>
  <c r="Z79" i="88"/>
  <c r="Z120" i="88"/>
  <c r="Z84" i="88"/>
  <c r="Z123" i="88"/>
  <c r="AY55" i="88"/>
  <c r="AC127" i="88"/>
  <c r="AE89" i="88"/>
  <c r="Z45" i="88"/>
  <c r="Z126" i="88"/>
  <c r="AC94" i="88"/>
  <c r="Z101" i="88"/>
  <c r="Z19" i="88"/>
  <c r="Z89" i="88"/>
  <c r="Z163" i="88"/>
  <c r="AG163" i="88" s="1"/>
  <c r="AB94" i="88"/>
  <c r="Z51" i="88"/>
  <c r="Z95" i="88"/>
  <c r="AG95" i="88" s="1"/>
  <c r="Z67" i="88"/>
  <c r="AG67" i="88" s="1"/>
  <c r="Z134" i="88"/>
  <c r="AG134" i="88" s="1"/>
  <c r="AC62" i="88"/>
  <c r="AD62" i="88"/>
  <c r="Z122" i="88"/>
  <c r="AE62" i="88"/>
  <c r="Z37" i="88"/>
  <c r="AG37" i="88" s="1"/>
  <c r="Z53" i="88"/>
  <c r="AG53" i="88" s="1"/>
  <c r="Z48" i="88"/>
  <c r="AG48" i="88" s="1"/>
  <c r="Z82" i="88"/>
  <c r="AG82" i="88" s="1"/>
  <c r="Z155" i="88"/>
  <c r="AG155" i="88" s="1"/>
  <c r="Z64" i="88"/>
  <c r="AG64" i="88" s="1"/>
  <c r="Z33" i="88"/>
  <c r="Z137" i="88"/>
  <c r="Z44" i="88"/>
  <c r="Z125" i="88"/>
  <c r="AY67" i="88"/>
  <c r="AD158" i="88"/>
  <c r="AB127" i="88"/>
  <c r="AE158" i="88"/>
  <c r="AD127" i="88"/>
  <c r="AF97" i="88"/>
  <c r="AE116" i="88"/>
  <c r="AY59" i="88"/>
  <c r="AE117" i="88"/>
  <c r="AG143" i="88"/>
  <c r="AG89" i="88"/>
  <c r="AD94" i="88"/>
  <c r="AE94" i="88"/>
  <c r="AS14" i="88"/>
  <c r="Z80" i="88"/>
  <c r="AG80" i="88" s="1"/>
  <c r="Z105" i="88"/>
  <c r="AG105" i="88" s="1"/>
  <c r="Z111" i="88"/>
  <c r="AG111" i="88" s="1"/>
  <c r="Z76" i="88"/>
  <c r="Z100" i="88"/>
  <c r="AG100" i="88" s="1"/>
  <c r="Z124" i="88"/>
  <c r="AG124" i="88" s="1"/>
  <c r="Z141" i="88"/>
  <c r="AG141" i="88" s="1"/>
  <c r="Z118" i="88"/>
  <c r="AG118" i="88" s="1"/>
  <c r="Z136" i="88"/>
  <c r="AG136" i="88" s="1"/>
  <c r="AB159" i="88"/>
  <c r="AD142" i="88"/>
  <c r="AC159" i="88"/>
  <c r="AD159" i="88"/>
  <c r="Z81" i="88"/>
  <c r="AE159" i="88"/>
  <c r="Z57" i="88"/>
  <c r="AB69" i="88"/>
  <c r="Z160" i="88"/>
  <c r="AB102" i="88"/>
  <c r="AC102" i="88"/>
  <c r="Z138" i="88"/>
  <c r="AG138" i="88" s="1"/>
  <c r="Z97" i="88"/>
  <c r="AG97" i="88" s="1"/>
  <c r="AD102" i="88"/>
  <c r="AB143" i="88"/>
  <c r="AG126" i="88"/>
  <c r="AC74" i="88"/>
  <c r="AE102" i="88"/>
  <c r="Z115" i="88"/>
  <c r="AG115" i="88" s="1"/>
  <c r="Z121" i="88"/>
  <c r="Z127" i="88"/>
  <c r="AC132" i="88"/>
  <c r="AC143" i="88"/>
  <c r="AY77" i="88"/>
  <c r="AD74" i="88"/>
  <c r="Z83" i="88"/>
  <c r="AE132" i="88"/>
  <c r="AD143" i="88"/>
  <c r="Z49" i="88"/>
  <c r="AG49" i="88" s="1"/>
  <c r="AE74" i="88"/>
  <c r="AE143" i="88"/>
  <c r="AD149" i="88"/>
  <c r="AF74" i="88"/>
  <c r="AY85" i="88"/>
  <c r="Z150" i="88"/>
  <c r="AG150" i="88" s="1"/>
  <c r="AY74" i="88"/>
  <c r="Z116" i="88"/>
  <c r="Z68" i="88"/>
  <c r="AF62" i="88"/>
  <c r="Z71" i="88"/>
  <c r="AG71" i="88" s="1"/>
  <c r="AD133" i="88"/>
  <c r="AB139" i="88"/>
  <c r="Z60" i="88"/>
  <c r="AG60" i="88" s="1"/>
  <c r="Z131" i="88"/>
  <c r="AG131" i="88" s="1"/>
  <c r="AE52" i="88"/>
  <c r="Z27" i="88"/>
  <c r="AG27" i="88" s="1"/>
  <c r="Z75" i="88"/>
  <c r="AG75" i="88" s="1"/>
  <c r="AB93" i="88"/>
  <c r="Z104" i="88"/>
  <c r="AG104" i="88" s="1"/>
  <c r="AD93" i="88"/>
  <c r="Z151" i="88"/>
  <c r="Z41" i="88"/>
  <c r="Z99" i="88"/>
  <c r="Z145" i="88"/>
  <c r="AG145" i="88" s="1"/>
  <c r="AE85" i="88"/>
  <c r="Z117" i="88"/>
  <c r="AG117" i="88" s="1"/>
  <c r="Z23" i="88"/>
  <c r="Z158" i="88"/>
  <c r="AG158" i="88" s="1"/>
  <c r="Z52" i="88"/>
  <c r="AG52" i="88" s="1"/>
  <c r="Z63" i="88"/>
  <c r="AG63" i="88" s="1"/>
  <c r="Z103" i="88"/>
  <c r="AG103" i="88" s="1"/>
  <c r="Z139" i="88"/>
  <c r="AG139" i="88" s="1"/>
  <c r="Z149" i="88"/>
  <c r="AG149" i="88" s="1"/>
  <c r="Z109" i="88"/>
  <c r="AG109" i="88" s="1"/>
  <c r="Z113" i="88"/>
  <c r="AG113" i="88" s="1"/>
  <c r="Z154" i="88"/>
  <c r="Z159" i="88"/>
  <c r="AG159" i="88" s="1"/>
  <c r="Z78" i="88"/>
  <c r="AG78" i="88" s="1"/>
  <c r="AD104" i="88"/>
  <c r="AC109" i="88"/>
  <c r="AE113" i="88"/>
  <c r="Z135" i="88"/>
  <c r="Z130" i="88"/>
  <c r="Z144" i="88"/>
  <c r="Z86" i="88"/>
  <c r="AG86" i="88" s="1"/>
  <c r="Z119" i="88"/>
  <c r="AG119" i="88" s="1"/>
  <c r="AB124" i="88"/>
  <c r="AB140" i="88"/>
  <c r="AF150" i="88"/>
  <c r="AB155" i="88"/>
  <c r="AC155" i="88"/>
  <c r="AB109" i="88"/>
  <c r="AG120" i="88"/>
  <c r="AF135" i="88"/>
  <c r="AG151" i="88"/>
  <c r="AF53" i="88"/>
  <c r="Z72" i="88"/>
  <c r="AG72" i="88" s="1"/>
  <c r="Z87" i="88"/>
  <c r="AG87" i="88" s="1"/>
  <c r="AF79" i="88"/>
  <c r="AB101" i="88"/>
  <c r="AD56" i="88"/>
  <c r="Z65" i="88"/>
  <c r="AG65" i="88" s="1"/>
  <c r="AG76" i="88"/>
  <c r="AG79" i="88"/>
  <c r="AC101" i="88"/>
  <c r="AF105" i="88"/>
  <c r="AB110" i="88"/>
  <c r="AD109" i="88"/>
  <c r="AF68" i="88"/>
  <c r="AE83" i="88"/>
  <c r="Z42" i="88"/>
  <c r="Z46" i="88"/>
  <c r="AG46" i="88" s="1"/>
  <c r="Z69" i="88"/>
  <c r="AG69" i="88" s="1"/>
  <c r="Z92" i="88"/>
  <c r="AG92" i="88" s="1"/>
  <c r="AD101" i="88"/>
  <c r="AC110" i="88"/>
  <c r="AC120" i="88"/>
  <c r="Z146" i="88"/>
  <c r="AG146" i="88" s="1"/>
  <c r="AC151" i="88"/>
  <c r="Z56" i="88"/>
  <c r="AG56" i="88" s="1"/>
  <c r="AD87" i="88"/>
  <c r="AE101" i="88"/>
  <c r="AD110" i="88"/>
  <c r="AD120" i="88"/>
  <c r="AD151" i="88"/>
  <c r="AG101" i="88"/>
  <c r="AY56" i="88"/>
  <c r="AE68" i="88"/>
  <c r="AC75" i="88"/>
  <c r="AE135" i="88"/>
  <c r="AD53" i="88"/>
  <c r="AY53" i="88"/>
  <c r="Z54" i="88"/>
  <c r="AG54" i="88" s="1"/>
  <c r="Z106" i="88"/>
  <c r="AG106" i="88" s="1"/>
  <c r="AE110" i="88"/>
  <c r="AE151" i="88"/>
  <c r="Z62" i="88"/>
  <c r="AG62" i="88" s="1"/>
  <c r="Z102" i="88"/>
  <c r="AG102" i="88" s="1"/>
  <c r="AF110" i="88"/>
  <c r="Z132" i="88"/>
  <c r="AG132" i="88" s="1"/>
  <c r="Z142" i="88"/>
  <c r="AG142" i="88" s="1"/>
  <c r="AF151" i="88"/>
  <c r="Z157" i="88"/>
  <c r="AG157" i="88" s="1"/>
  <c r="Z161" i="88"/>
  <c r="AC71" i="88"/>
  <c r="AC68" i="88"/>
  <c r="AD68" i="88"/>
  <c r="Z16" i="88"/>
  <c r="AG16" i="88" s="1"/>
  <c r="Z73" i="88"/>
  <c r="AG73" i="88" s="1"/>
  <c r="Z93" i="88"/>
  <c r="AG93" i="88" s="1"/>
  <c r="Z129" i="88"/>
  <c r="AG129" i="88" s="1"/>
  <c r="AE109" i="88"/>
  <c r="Z32" i="88"/>
  <c r="AF71" i="88"/>
  <c r="AB53" i="88"/>
  <c r="AC53" i="88"/>
  <c r="Z34" i="88"/>
  <c r="AG34" i="88" s="1"/>
  <c r="Z58" i="88"/>
  <c r="AG58" i="88" s="1"/>
  <c r="Z88" i="88"/>
  <c r="AG88" i="88" s="1"/>
  <c r="Z147" i="88"/>
  <c r="AG147" i="88" s="1"/>
  <c r="Z152" i="88"/>
  <c r="AY40" i="88"/>
  <c r="Z40" i="88"/>
  <c r="AG40" i="88" s="1"/>
  <c r="AE104" i="88"/>
  <c r="AC86" i="88"/>
  <c r="Z47" i="88"/>
  <c r="AG47" i="88" s="1"/>
  <c r="Z107" i="88"/>
  <c r="AG107" i="88" s="1"/>
  <c r="AB132" i="88"/>
  <c r="AC142" i="88"/>
  <c r="Z162" i="88"/>
  <c r="AG162" i="88" s="1"/>
  <c r="AB71" i="88"/>
  <c r="AC113" i="88"/>
  <c r="AB56" i="88"/>
  <c r="Z55" i="88"/>
  <c r="AG55" i="88" s="1"/>
  <c r="AC93" i="88"/>
  <c r="AD132" i="88"/>
  <c r="AF142" i="88"/>
  <c r="AF152" i="88"/>
  <c r="Z90" i="88"/>
  <c r="Z70" i="88"/>
  <c r="AG70" i="88" s="1"/>
  <c r="AC77" i="88"/>
  <c r="Z148" i="88"/>
  <c r="AG148" i="88" s="1"/>
  <c r="AD71" i="88"/>
  <c r="AE56" i="88"/>
  <c r="AF104" i="88"/>
  <c r="Z39" i="88"/>
  <c r="AE43" i="88"/>
  <c r="AE47" i="88"/>
  <c r="AD77" i="88"/>
  <c r="Z85" i="88"/>
  <c r="AG85" i="88" s="1"/>
  <c r="AE93" i="88"/>
  <c r="Z77" i="88"/>
  <c r="AG77" i="88" s="1"/>
  <c r="Z35" i="88"/>
  <c r="AF43" i="88"/>
  <c r="Z59" i="88"/>
  <c r="AG59" i="88" s="1"/>
  <c r="AE77" i="88"/>
  <c r="Z108" i="88"/>
  <c r="AG108" i="88" s="1"/>
  <c r="Z133" i="88"/>
  <c r="AG133" i="88" s="1"/>
  <c r="Z36" i="88"/>
  <c r="AG36" i="88" s="1"/>
  <c r="AB68" i="88"/>
  <c r="AB43" i="88"/>
  <c r="AG43" i="88"/>
  <c r="AY47" i="88"/>
  <c r="AF55" i="88"/>
  <c r="Z74" i="88"/>
  <c r="AF77" i="88"/>
  <c r="AB158" i="88"/>
  <c r="AE71" i="88"/>
  <c r="Z94" i="88"/>
  <c r="AG94" i="88" s="1"/>
  <c r="AD117" i="88"/>
  <c r="Z128" i="88"/>
  <c r="AC158" i="88"/>
  <c r="AF37" i="88"/>
  <c r="AY34" i="88"/>
  <c r="AY46" i="88"/>
  <c r="AD50" i="88"/>
  <c r="AY37" i="88"/>
  <c r="AE50" i="88"/>
  <c r="AD37" i="88"/>
  <c r="AF50" i="88"/>
  <c r="AY50" i="88"/>
  <c r="AF47" i="88"/>
  <c r="AY24" i="88"/>
  <c r="AB34" i="88"/>
  <c r="AD34" i="88"/>
  <c r="AE40" i="88"/>
  <c r="AC34" i="88"/>
  <c r="AB17" i="88"/>
  <c r="AE29" i="88"/>
  <c r="Z21" i="88"/>
  <c r="AG21" i="88" s="1"/>
  <c r="AF21" i="88"/>
  <c r="AC29" i="88"/>
  <c r="AC17" i="88"/>
  <c r="AC25" i="88"/>
  <c r="AD21" i="88"/>
  <c r="AD17" i="88"/>
  <c r="AY21" i="88"/>
  <c r="Z18" i="88"/>
  <c r="AG18" i="88" s="1"/>
  <c r="Z22" i="88"/>
  <c r="Z26" i="88"/>
  <c r="AG26" i="88" s="1"/>
  <c r="Z17" i="88"/>
  <c r="AG17" i="88" s="1"/>
  <c r="Z31" i="88"/>
  <c r="AG31" i="88" s="1"/>
  <c r="Z29" i="88"/>
  <c r="AG29" i="88" s="1"/>
  <c r="Z24" i="88"/>
  <c r="AG24" i="88" s="1"/>
  <c r="Z28" i="88"/>
  <c r="AG28" i="88" s="1"/>
  <c r="AE24" i="88"/>
  <c r="Z15" i="88"/>
  <c r="AG15" i="88" s="1"/>
  <c r="Z30" i="88"/>
  <c r="AG30" i="88" s="1"/>
  <c r="AY18" i="88"/>
  <c r="AY19" i="88"/>
  <c r="AE31" i="88"/>
  <c r="AC19" i="88"/>
  <c r="AF31" i="88"/>
  <c r="Z20" i="88"/>
  <c r="AG20" i="88" s="1"/>
  <c r="AE17" i="88"/>
  <c r="AF17" i="88"/>
  <c r="AD14" i="88"/>
  <c r="AG35" i="88"/>
  <c r="AG14" i="88"/>
  <c r="AG23" i="88"/>
  <c r="AG121" i="88"/>
  <c r="AB125" i="88"/>
  <c r="AC128" i="88"/>
  <c r="AC121" i="88"/>
  <c r="AC125" i="88"/>
  <c r="AD128" i="88"/>
  <c r="AG51" i="88"/>
  <c r="AC63" i="88"/>
  <c r="AB66" i="88"/>
  <c r="AE121" i="88"/>
  <c r="AD125" i="88"/>
  <c r="AE128" i="88"/>
  <c r="AC35" i="88"/>
  <c r="AE63" i="88"/>
  <c r="AD66" i="88"/>
  <c r="AC84" i="88"/>
  <c r="AC118" i="88"/>
  <c r="AF125" i="88"/>
  <c r="AD136" i="88"/>
  <c r="AC152" i="88"/>
  <c r="AC156" i="88"/>
  <c r="AC41" i="88"/>
  <c r="AC20" i="88"/>
  <c r="AC23" i="88"/>
  <c r="AF63" i="88"/>
  <c r="AE66" i="88"/>
  <c r="AD84" i="88"/>
  <c r="AB87" i="88"/>
  <c r="AD118" i="88"/>
  <c r="AB133" i="88"/>
  <c r="AE136" i="88"/>
  <c r="AB149" i="88"/>
  <c r="AD152" i="88"/>
  <c r="AG160" i="88"/>
  <c r="AY14" i="88"/>
  <c r="AB20" i="88"/>
  <c r="AB23" i="88"/>
  <c r="AD20" i="88"/>
  <c r="AD23" i="88"/>
  <c r="AY35" i="88"/>
  <c r="AB51" i="88"/>
  <c r="AF66" i="88"/>
  <c r="AE84" i="88"/>
  <c r="AC87" i="88"/>
  <c r="AE118" i="88"/>
  <c r="AC133" i="88"/>
  <c r="AF136" i="88"/>
  <c r="AC149" i="88"/>
  <c r="AE152" i="88"/>
  <c r="AG125" i="88"/>
  <c r="AF118" i="88"/>
  <c r="AC57" i="88"/>
  <c r="AY66" i="88"/>
  <c r="AC69" i="88"/>
  <c r="AB72" i="88"/>
  <c r="AE75" i="88"/>
  <c r="AG84" i="88"/>
  <c r="AE87" i="88"/>
  <c r="AB103" i="88"/>
  <c r="AC115" i="88"/>
  <c r="AE133" i="88"/>
  <c r="AC141" i="88"/>
  <c r="AC144" i="88"/>
  <c r="AE149" i="88"/>
  <c r="AG152" i="88"/>
  <c r="AG42" i="88"/>
  <c r="AY51" i="88"/>
  <c r="AD69" i="88"/>
  <c r="AC72" i="88"/>
  <c r="AF87" i="88"/>
  <c r="AB95" i="88"/>
  <c r="AC103" i="88"/>
  <c r="AC129" i="88"/>
  <c r="AD141" i="88"/>
  <c r="AE144" i="88"/>
  <c r="AD160" i="88"/>
  <c r="AB35" i="88"/>
  <c r="AE69" i="88"/>
  <c r="AE72" i="88"/>
  <c r="AC95" i="88"/>
  <c r="AD103" i="88"/>
  <c r="AE129" i="88"/>
  <c r="AE141" i="88"/>
  <c r="AF144" i="88"/>
  <c r="AB157" i="88"/>
  <c r="AE160" i="88"/>
  <c r="AB33" i="88"/>
  <c r="AY23" i="88"/>
  <c r="AC61" i="88"/>
  <c r="AD95" i="88"/>
  <c r="AE103" i="88"/>
  <c r="AB111" i="88"/>
  <c r="AB126" i="88"/>
  <c r="AF141" i="88"/>
  <c r="AC157" i="88"/>
  <c r="AF160" i="88"/>
  <c r="AC136" i="88"/>
  <c r="AB141" i="88"/>
  <c r="AF23" i="88"/>
  <c r="AB27" i="88"/>
  <c r="AE30" i="88"/>
  <c r="AE33" i="88"/>
  <c r="AB39" i="88"/>
  <c r="AY69" i="88"/>
  <c r="AB82" i="88"/>
  <c r="AE95" i="88"/>
  <c r="AC111" i="88"/>
  <c r="AC126" i="88"/>
  <c r="AD157" i="88"/>
  <c r="AC51" i="88"/>
  <c r="AF84" i="88"/>
  <c r="AB36" i="88"/>
  <c r="AB49" i="88"/>
  <c r="AC82" i="88"/>
  <c r="AC92" i="88"/>
  <c r="AF95" i="88"/>
  <c r="AB100" i="88"/>
  <c r="AB108" i="88"/>
  <c r="AD111" i="88"/>
  <c r="AB119" i="88"/>
  <c r="AD126" i="88"/>
  <c r="AE157" i="88"/>
  <c r="AB18" i="88"/>
  <c r="AC18" i="88"/>
  <c r="AF27" i="88"/>
  <c r="AG33" i="88"/>
  <c r="AC36" i="88"/>
  <c r="AD39" i="88"/>
  <c r="AC49" i="88"/>
  <c r="AB64" i="88"/>
  <c r="AD82" i="88"/>
  <c r="AC100" i="88"/>
  <c r="AC108" i="88"/>
  <c r="AE111" i="88"/>
  <c r="AC119" i="88"/>
  <c r="AE126" i="88"/>
  <c r="AB134" i="88"/>
  <c r="AC153" i="88"/>
  <c r="AY63" i="88"/>
  <c r="AC33" i="88"/>
  <c r="AD33" i="88"/>
  <c r="AF33" i="88"/>
  <c r="AY15" i="88"/>
  <c r="AD18" i="88"/>
  <c r="AY30" i="88"/>
  <c r="AD36" i="88"/>
  <c r="AE39" i="88"/>
  <c r="AC46" i="88"/>
  <c r="AD49" i="88"/>
  <c r="AB55" i="88"/>
  <c r="AD64" i="88"/>
  <c r="AB79" i="88"/>
  <c r="AE82" i="88"/>
  <c r="AE100" i="88"/>
  <c r="AG116" i="88"/>
  <c r="AD119" i="88"/>
  <c r="AB123" i="88"/>
  <c r="AF126" i="88"/>
  <c r="AC134" i="88"/>
  <c r="AB150" i="88"/>
  <c r="AF128" i="88"/>
  <c r="AG39" i="88"/>
  <c r="AE15" i="88"/>
  <c r="AE27" i="88"/>
  <c r="AE18" i="88"/>
  <c r="AY27" i="88"/>
  <c r="AE36" i="88"/>
  <c r="AF39" i="88"/>
  <c r="AD46" i="88"/>
  <c r="AE49" i="88"/>
  <c r="AB52" i="88"/>
  <c r="AC55" i="88"/>
  <c r="AB67" i="88"/>
  <c r="AC79" i="88"/>
  <c r="AF82" i="88"/>
  <c r="AB85" i="88"/>
  <c r="AB116" i="88"/>
  <c r="AE119" i="88"/>
  <c r="AC123" i="88"/>
  <c r="AD134" i="88"/>
  <c r="AC150" i="88"/>
  <c r="AG128" i="88"/>
  <c r="AE20" i="88"/>
  <c r="AC30" i="88"/>
  <c r="AF15" i="88"/>
  <c r="AF30" i="88"/>
  <c r="AF18" i="88"/>
  <c r="AB21" i="88"/>
  <c r="AB24" i="88"/>
  <c r="AE46" i="88"/>
  <c r="AF49" i="88"/>
  <c r="AC52" i="88"/>
  <c r="AD55" i="88"/>
  <c r="AC67" i="88"/>
  <c r="AD76" i="88"/>
  <c r="AD79" i="88"/>
  <c r="AC85" i="88"/>
  <c r="AC116" i="88"/>
  <c r="AE134" i="88"/>
  <c r="AD150" i="88"/>
  <c r="AB63" i="88"/>
  <c r="AD30" i="88"/>
  <c r="AC39" i="88"/>
  <c r="AC21" i="88"/>
  <c r="AD24" i="88"/>
  <c r="AF46" i="88"/>
  <c r="AD52" i="88"/>
  <c r="AE79" i="88"/>
  <c r="AD85" i="88"/>
  <c r="AC104" i="88"/>
  <c r="AD116" i="88"/>
  <c r="AG127" i="88"/>
  <c r="AB142" i="88"/>
  <c r="AE150" i="88"/>
  <c r="AG154" i="88"/>
  <c r="AG135" i="88"/>
  <c r="AE142" i="88"/>
  <c r="AB14" i="88"/>
  <c r="AB135" i="88"/>
  <c r="AG19" i="88"/>
  <c r="AY31" i="88"/>
  <c r="AE34" i="88"/>
  <c r="AB37" i="88"/>
  <c r="AB40" i="88"/>
  <c r="AY43" i="88"/>
  <c r="AB50" i="88"/>
  <c r="AE59" i="88"/>
  <c r="AE65" i="88"/>
  <c r="AB117" i="88"/>
  <c r="AE120" i="88"/>
  <c r="AC124" i="88"/>
  <c r="AE127" i="88"/>
  <c r="AC135" i="88"/>
  <c r="BF14" i="88"/>
  <c r="AG68" i="88"/>
  <c r="AB59" i="88"/>
  <c r="AC65" i="88"/>
  <c r="AG74" i="88"/>
  <c r="AB19" i="88"/>
  <c r="AF34" i="88"/>
  <c r="AC37" i="88"/>
  <c r="AD40" i="88"/>
  <c r="AF59" i="88"/>
  <c r="AY62" i="88"/>
  <c r="AC117" i="88"/>
  <c r="AF120" i="88"/>
  <c r="AD153" i="88"/>
  <c r="AB153" i="88"/>
  <c r="AE153" i="88"/>
  <c r="Z140" i="88"/>
  <c r="AY48" i="88"/>
  <c r="AF48" i="88"/>
  <c r="AE48" i="88"/>
  <c r="AB48" i="88"/>
  <c r="AD140" i="88"/>
  <c r="AF140" i="88"/>
  <c r="AG140" i="88"/>
  <c r="AC140" i="88"/>
  <c r="AG324" i="88"/>
  <c r="AF324" i="88"/>
  <c r="AD324" i="88"/>
  <c r="AC324" i="88"/>
  <c r="AY32" i="88"/>
  <c r="AG32" i="88"/>
  <c r="AF32" i="88"/>
  <c r="AE32" i="88"/>
  <c r="AB32" i="88"/>
  <c r="AC48" i="88"/>
  <c r="Z96" i="88"/>
  <c r="AG96" i="88" s="1"/>
  <c r="AC106" i="88"/>
  <c r="AB272" i="88"/>
  <c r="AF272" i="88"/>
  <c r="AD272" i="88"/>
  <c r="AG272" i="88"/>
  <c r="AC272" i="88"/>
  <c r="AD327" i="88"/>
  <c r="AC327" i="88"/>
  <c r="AB327" i="88"/>
  <c r="AG327" i="88"/>
  <c r="AE327" i="88"/>
  <c r="AG220" i="88"/>
  <c r="AF220" i="88"/>
  <c r="AD220" i="88"/>
  <c r="AE220" i="88"/>
  <c r="AB220" i="88"/>
  <c r="AY16" i="88"/>
  <c r="AE16" i="88"/>
  <c r="AF16" i="88"/>
  <c r="AB16" i="88"/>
  <c r="AD48" i="88"/>
  <c r="AF187" i="88"/>
  <c r="AD187" i="88"/>
  <c r="AE187" i="88"/>
  <c r="AB187" i="88"/>
  <c r="AB328" i="88"/>
  <c r="AF328" i="88"/>
  <c r="AD328" i="88"/>
  <c r="AG328" i="88"/>
  <c r="AE328" i="88"/>
  <c r="AC328" i="88"/>
  <c r="AF90" i="88"/>
  <c r="AD90" i="88"/>
  <c r="AB90" i="88"/>
  <c r="AE90" i="88"/>
  <c r="AD177" i="88"/>
  <c r="AB177" i="88"/>
  <c r="AG177" i="88"/>
  <c r="AF177" i="88"/>
  <c r="AE177" i="88"/>
  <c r="AC177" i="88"/>
  <c r="AG204" i="88"/>
  <c r="AF204" i="88"/>
  <c r="AD204" i="88"/>
  <c r="AC204" i="88"/>
  <c r="AB324" i="88"/>
  <c r="AC32" i="88"/>
  <c r="AY58" i="88"/>
  <c r="AF58" i="88"/>
  <c r="AD58" i="88"/>
  <c r="AB58" i="88"/>
  <c r="AG153" i="88"/>
  <c r="AE324" i="88"/>
  <c r="AU15" i="88"/>
  <c r="AW15" i="88" s="1"/>
  <c r="AS15" i="88"/>
  <c r="AQ16" i="88"/>
  <c r="AD16" i="88"/>
  <c r="Z25" i="88"/>
  <c r="AG25" i="88" s="1"/>
  <c r="Z114" i="88"/>
  <c r="AG114" i="88" s="1"/>
  <c r="AD161" i="88"/>
  <c r="AB161" i="88"/>
  <c r="AG161" i="88"/>
  <c r="AF161" i="88"/>
  <c r="AG187" i="88"/>
  <c r="AD367" i="88"/>
  <c r="AC367" i="88"/>
  <c r="AB367" i="88"/>
  <c r="AG367" i="88"/>
  <c r="AF367" i="88"/>
  <c r="AE367" i="88"/>
  <c r="AF80" i="88"/>
  <c r="AY80" i="88"/>
  <c r="AE80" i="88"/>
  <c r="AD80" i="88"/>
  <c r="AC80" i="88"/>
  <c r="AB80" i="88"/>
  <c r="AF148" i="88"/>
  <c r="AD148" i="88"/>
  <c r="AB148" i="88"/>
  <c r="AG276" i="88"/>
  <c r="AF276" i="88"/>
  <c r="AD276" i="88"/>
  <c r="AE276" i="88"/>
  <c r="AC276" i="88"/>
  <c r="AB276" i="88"/>
  <c r="AD311" i="88"/>
  <c r="AC311" i="88"/>
  <c r="AB311" i="88"/>
  <c r="AG311" i="88"/>
  <c r="AE311" i="88"/>
  <c r="AY42" i="88"/>
  <c r="AF42" i="88"/>
  <c r="AD42" i="88"/>
  <c r="AB42" i="88"/>
  <c r="AC90" i="88"/>
  <c r="AB204" i="88"/>
  <c r="AU14" i="88"/>
  <c r="AW14" i="88" s="1"/>
  <c r="AC58" i="88"/>
  <c r="AG90" i="88"/>
  <c r="AE204" i="88"/>
  <c r="AC114" i="88"/>
  <c r="AG308" i="88"/>
  <c r="AF308" i="88"/>
  <c r="AD308" i="88"/>
  <c r="AC308" i="88"/>
  <c r="AE308" i="88"/>
  <c r="AF28" i="88"/>
  <c r="AE28" i="88"/>
  <c r="AD28" i="88"/>
  <c r="AC28" i="88"/>
  <c r="AB28" i="88"/>
  <c r="AF83" i="88"/>
  <c r="AD83" i="88"/>
  <c r="AY83" i="88"/>
  <c r="AG83" i="88"/>
  <c r="AB83" i="88"/>
  <c r="AC161" i="88"/>
  <c r="AF311" i="88"/>
  <c r="AD137" i="88"/>
  <c r="AB137" i="88"/>
  <c r="AG137" i="88"/>
  <c r="AE137" i="88"/>
  <c r="Z91" i="88"/>
  <c r="AG91" i="88" s="1"/>
  <c r="AF98" i="88"/>
  <c r="AD98" i="88"/>
  <c r="AB98" i="88"/>
  <c r="AE98" i="88"/>
  <c r="AF137" i="88"/>
  <c r="AE161" i="88"/>
  <c r="AD172" i="88"/>
  <c r="AF172" i="88"/>
  <c r="AG172" i="88"/>
  <c r="AE172" i="88"/>
  <c r="AC172" i="88"/>
  <c r="AB172" i="88"/>
  <c r="AB312" i="88"/>
  <c r="AF312" i="88"/>
  <c r="AD312" i="88"/>
  <c r="AG312" i="88"/>
  <c r="AE312" i="88"/>
  <c r="AC312" i="88"/>
  <c r="AF114" i="88"/>
  <c r="AD114" i="88"/>
  <c r="AB114" i="88"/>
  <c r="AY61" i="88"/>
  <c r="AG61" i="88"/>
  <c r="AD61" i="88"/>
  <c r="AB61" i="88"/>
  <c r="AY26" i="88"/>
  <c r="AF26" i="88"/>
  <c r="AD26" i="88"/>
  <c r="AB26" i="88"/>
  <c r="Z98" i="88"/>
  <c r="AG98" i="88" s="1"/>
  <c r="AC148" i="88"/>
  <c r="AB256" i="88"/>
  <c r="AF256" i="88"/>
  <c r="AD256" i="88"/>
  <c r="AG256" i="88"/>
  <c r="AC256" i="88"/>
  <c r="AF106" i="88"/>
  <c r="AD106" i="88"/>
  <c r="AB106" i="88"/>
  <c r="AE106" i="88"/>
  <c r="AG44" i="88"/>
  <c r="AF44" i="88"/>
  <c r="AE44" i="88"/>
  <c r="AD44" i="88"/>
  <c r="AC44" i="88"/>
  <c r="AB44" i="88"/>
  <c r="AF138" i="88"/>
  <c r="AD138" i="88"/>
  <c r="AB138" i="88"/>
  <c r="AE138" i="88"/>
  <c r="AC138" i="88"/>
  <c r="AE148" i="88"/>
  <c r="AF196" i="88"/>
  <c r="AG196" i="88"/>
  <c r="AE196" i="88"/>
  <c r="AD196" i="88"/>
  <c r="AC196" i="88"/>
  <c r="AB196" i="88"/>
  <c r="AF130" i="88"/>
  <c r="AD130" i="88"/>
  <c r="AB130" i="88"/>
  <c r="AG130" i="88"/>
  <c r="AE130" i="88"/>
  <c r="AC130" i="88"/>
  <c r="AE42" i="88"/>
  <c r="AY45" i="88"/>
  <c r="AG45" i="88"/>
  <c r="AD45" i="88"/>
  <c r="AB45" i="88"/>
  <c r="Z66" i="88"/>
  <c r="AG66" i="88" s="1"/>
  <c r="AF78" i="88"/>
  <c r="AD78" i="88"/>
  <c r="AB78" i="88"/>
  <c r="AY78" i="88"/>
  <c r="AE78" i="88"/>
  <c r="AC78" i="88"/>
  <c r="AY81" i="88"/>
  <c r="AD81" i="88"/>
  <c r="AB81" i="88"/>
  <c r="AG81" i="88"/>
  <c r="AE81" i="88"/>
  <c r="AD88" i="88"/>
  <c r="AF88" i="88"/>
  <c r="AY88" i="88"/>
  <c r="AC88" i="88"/>
  <c r="AG340" i="88"/>
  <c r="AF340" i="88"/>
  <c r="AD340" i="88"/>
  <c r="AC340" i="88"/>
  <c r="AD185" i="88"/>
  <c r="AB185" i="88"/>
  <c r="AG185" i="88"/>
  <c r="AF185" i="88"/>
  <c r="AE185" i="88"/>
  <c r="AC185" i="88"/>
  <c r="AB195" i="88"/>
  <c r="AF195" i="88"/>
  <c r="AD195" i="88"/>
  <c r="AG195" i="88"/>
  <c r="AC195" i="88"/>
  <c r="AB308" i="88"/>
  <c r="AF60" i="88"/>
  <c r="AE60" i="88"/>
  <c r="AD60" i="88"/>
  <c r="AC60" i="88"/>
  <c r="AB60" i="88"/>
  <c r="AD231" i="88"/>
  <c r="AC231" i="88"/>
  <c r="AB231" i="88"/>
  <c r="AG231" i="88"/>
  <c r="AF231" i="88"/>
  <c r="AE231" i="88"/>
  <c r="AG356" i="88"/>
  <c r="AF356" i="88"/>
  <c r="AD356" i="88"/>
  <c r="AC356" i="88"/>
  <c r="AB356" i="88"/>
  <c r="AF61" i="88"/>
  <c r="AD295" i="88"/>
  <c r="AC295" i="88"/>
  <c r="AB295" i="88"/>
  <c r="AG295" i="88"/>
  <c r="AE295" i="88"/>
  <c r="AD145" i="88"/>
  <c r="AB145" i="88"/>
  <c r="AE145" i="88"/>
  <c r="AC26" i="88"/>
  <c r="AG50" i="88"/>
  <c r="AF64" i="88"/>
  <c r="AY64" i="88"/>
  <c r="AE64" i="88"/>
  <c r="AC64" i="88"/>
  <c r="AD199" i="88"/>
  <c r="AC199" i="88"/>
  <c r="AB199" i="88"/>
  <c r="AG199" i="88"/>
  <c r="AF199" i="88"/>
  <c r="AE199" i="88"/>
  <c r="AE256" i="88"/>
  <c r="AG292" i="88"/>
  <c r="AF292" i="88"/>
  <c r="AD292" i="88"/>
  <c r="AE292" i="88"/>
  <c r="AC292" i="88"/>
  <c r="AB292" i="88"/>
  <c r="AD73" i="88"/>
  <c r="AB73" i="88"/>
  <c r="AY73" i="88"/>
  <c r="AF73" i="88"/>
  <c r="AC73" i="88"/>
  <c r="AE73" i="88"/>
  <c r="AB179" i="88"/>
  <c r="AF179" i="88"/>
  <c r="AD179" i="88"/>
  <c r="AG179" i="88"/>
  <c r="AC179" i="88"/>
  <c r="AB99" i="88"/>
  <c r="AF99" i="88"/>
  <c r="AD99" i="88"/>
  <c r="AG99" i="88"/>
  <c r="AE99" i="88"/>
  <c r="AC99" i="88"/>
  <c r="AB112" i="88"/>
  <c r="AG112" i="88"/>
  <c r="AF112" i="88"/>
  <c r="AE112" i="88"/>
  <c r="AD112" i="88"/>
  <c r="AC112" i="88"/>
  <c r="AD156" i="88"/>
  <c r="AF156" i="88"/>
  <c r="AE156" i="88"/>
  <c r="AD169" i="88"/>
  <c r="AB169" i="88"/>
  <c r="AG169" i="88"/>
  <c r="AF169" i="88"/>
  <c r="AE169" i="88"/>
  <c r="AC169" i="88"/>
  <c r="AB192" i="88"/>
  <c r="AG192" i="88"/>
  <c r="AE192" i="88"/>
  <c r="AC192" i="88"/>
  <c r="AG260" i="88"/>
  <c r="AF260" i="88"/>
  <c r="AD260" i="88"/>
  <c r="AE260" i="88"/>
  <c r="AC260" i="88"/>
  <c r="AB260" i="88"/>
  <c r="AB344" i="88"/>
  <c r="AF344" i="88"/>
  <c r="AD344" i="88"/>
  <c r="AG344" i="88"/>
  <c r="AE344" i="88"/>
  <c r="AC344" i="88"/>
  <c r="AB76" i="88"/>
  <c r="AY76" i="88"/>
  <c r="AE76" i="88"/>
  <c r="AC76" i="88"/>
  <c r="AC45" i="88"/>
  <c r="AC81" i="88"/>
  <c r="AE88" i="88"/>
  <c r="Z156" i="88"/>
  <c r="AG156" i="88" s="1"/>
  <c r="AB240" i="88"/>
  <c r="AF240" i="88"/>
  <c r="AD240" i="88"/>
  <c r="AC240" i="88"/>
  <c r="AB340" i="88"/>
  <c r="AY29" i="88"/>
  <c r="AD29" i="88"/>
  <c r="AB29" i="88"/>
  <c r="AE45" i="88"/>
  <c r="AF81" i="88"/>
  <c r="AF122" i="88"/>
  <c r="AD122" i="88"/>
  <c r="AB122" i="88"/>
  <c r="AG122" i="88"/>
  <c r="AE122" i="88"/>
  <c r="AC122" i="88"/>
  <c r="AC145" i="88"/>
  <c r="AE195" i="88"/>
  <c r="AE340" i="88"/>
  <c r="AY28" i="88"/>
  <c r="AE26" i="88"/>
  <c r="Z38" i="88"/>
  <c r="AG38" i="88" s="1"/>
  <c r="AF45" i="88"/>
  <c r="AF145" i="88"/>
  <c r="AE179" i="88"/>
  <c r="AB360" i="88"/>
  <c r="AF360" i="88"/>
  <c r="AD360" i="88"/>
  <c r="AF20" i="88"/>
  <c r="AF36" i="88"/>
  <c r="AF52" i="88"/>
  <c r="AG176" i="88"/>
  <c r="AB208" i="88"/>
  <c r="AF208" i="88"/>
  <c r="AD208" i="88"/>
  <c r="AB224" i="88"/>
  <c r="AF224" i="88"/>
  <c r="AD224" i="88"/>
  <c r="AD279" i="88"/>
  <c r="AC279" i="88"/>
  <c r="AB279" i="88"/>
  <c r="AD263" i="88"/>
  <c r="AC263" i="88"/>
  <c r="AB263" i="88"/>
  <c r="AF91" i="88"/>
  <c r="AD91" i="88"/>
  <c r="AD247" i="88"/>
  <c r="AC247" i="88"/>
  <c r="AB247" i="88"/>
  <c r="AE360" i="88"/>
  <c r="AF146" i="88"/>
  <c r="AD146" i="88"/>
  <c r="AB146" i="88"/>
  <c r="AC164" i="88"/>
  <c r="AD188" i="88"/>
  <c r="AF188" i="88"/>
  <c r="AE208" i="88"/>
  <c r="AE224" i="88"/>
  <c r="AG244" i="88"/>
  <c r="AF244" i="88"/>
  <c r="AD244" i="88"/>
  <c r="AF279" i="88"/>
  <c r="AB296" i="88"/>
  <c r="AF296" i="88"/>
  <c r="AD296" i="88"/>
  <c r="AD351" i="88"/>
  <c r="AC351" i="88"/>
  <c r="AB351" i="88"/>
  <c r="AG360" i="88"/>
  <c r="AD19" i="88"/>
  <c r="AB22" i="88"/>
  <c r="AD35" i="88"/>
  <c r="AB38" i="88"/>
  <c r="AD51" i="88"/>
  <c r="AB54" i="88"/>
  <c r="AC96" i="88"/>
  <c r="AF107" i="88"/>
  <c r="AD107" i="88"/>
  <c r="AD164" i="88"/>
  <c r="AG208" i="88"/>
  <c r="AD215" i="88"/>
  <c r="AC215" i="88"/>
  <c r="AB215" i="88"/>
  <c r="AG224" i="88"/>
  <c r="AE263" i="88"/>
  <c r="AG279" i="88"/>
  <c r="AG364" i="88"/>
  <c r="AF364" i="88"/>
  <c r="AD364" i="88"/>
  <c r="AC364" i="88"/>
  <c r="AB364" i="88"/>
  <c r="AE35" i="88"/>
  <c r="AC38" i="88"/>
  <c r="AE51" i="88"/>
  <c r="AC54" i="88"/>
  <c r="AD96" i="88"/>
  <c r="AF154" i="88"/>
  <c r="AD154" i="88"/>
  <c r="AB154" i="88"/>
  <c r="AE164" i="88"/>
  <c r="AG228" i="88"/>
  <c r="AF228" i="88"/>
  <c r="AD228" i="88"/>
  <c r="AF263" i="88"/>
  <c r="AB280" i="88"/>
  <c r="AF280" i="88"/>
  <c r="AD280" i="88"/>
  <c r="AD335" i="88"/>
  <c r="AC335" i="88"/>
  <c r="AB335" i="88"/>
  <c r="AE19" i="88"/>
  <c r="AC22" i="88"/>
  <c r="AD22" i="88"/>
  <c r="AB25" i="88"/>
  <c r="AD38" i="88"/>
  <c r="AB41" i="88"/>
  <c r="AD54" i="88"/>
  <c r="AB57" i="88"/>
  <c r="AB75" i="88"/>
  <c r="AF75" i="88"/>
  <c r="AD75" i="88"/>
  <c r="AB91" i="88"/>
  <c r="AE96" i="88"/>
  <c r="AB115" i="88"/>
  <c r="AF115" i="88"/>
  <c r="AD115" i="88"/>
  <c r="AG164" i="88"/>
  <c r="AB180" i="88"/>
  <c r="AG212" i="88"/>
  <c r="AF212" i="88"/>
  <c r="AD212" i="88"/>
  <c r="AE247" i="88"/>
  <c r="AG263" i="88"/>
  <c r="AG348" i="88"/>
  <c r="AF348" i="88"/>
  <c r="AD348" i="88"/>
  <c r="AE54" i="88"/>
  <c r="AF96" i="88"/>
  <c r="AF162" i="88"/>
  <c r="AD162" i="88"/>
  <c r="AB162" i="88"/>
  <c r="AB264" i="88"/>
  <c r="AF264" i="88"/>
  <c r="AD264" i="88"/>
  <c r="AD319" i="88"/>
  <c r="AC319" i="88"/>
  <c r="AB319" i="88"/>
  <c r="AF22" i="88"/>
  <c r="AD25" i="88"/>
  <c r="AF38" i="88"/>
  <c r="AD41" i="88"/>
  <c r="AF54" i="88"/>
  <c r="AD57" i="88"/>
  <c r="AE91" i="88"/>
  <c r="AF123" i="88"/>
  <c r="AD123" i="88"/>
  <c r="AD180" i="88"/>
  <c r="AG247" i="88"/>
  <c r="AG332" i="88"/>
  <c r="AF332" i="88"/>
  <c r="AD332" i="88"/>
  <c r="AC368" i="88"/>
  <c r="AB368" i="88"/>
  <c r="AG368" i="88"/>
  <c r="AF368" i="88"/>
  <c r="AD368" i="88"/>
  <c r="AE22" i="88"/>
  <c r="AE38" i="88"/>
  <c r="AG22" i="88"/>
  <c r="AE41" i="88"/>
  <c r="AE57" i="88"/>
  <c r="AD89" i="88"/>
  <c r="AB89" i="88"/>
  <c r="AC146" i="88"/>
  <c r="AF170" i="88"/>
  <c r="AD170" i="88"/>
  <c r="AB170" i="88"/>
  <c r="AE180" i="88"/>
  <c r="AB188" i="88"/>
  <c r="AB244" i="88"/>
  <c r="AB248" i="88"/>
  <c r="AF248" i="88"/>
  <c r="AD248" i="88"/>
  <c r="AC296" i="88"/>
  <c r="AD303" i="88"/>
  <c r="AC303" i="88"/>
  <c r="AB303" i="88"/>
  <c r="AE351" i="88"/>
  <c r="AE25" i="88"/>
  <c r="AB15" i="88"/>
  <c r="AF25" i="88"/>
  <c r="AB31" i="88"/>
  <c r="AF41" i="88"/>
  <c r="AB47" i="88"/>
  <c r="AF57" i="88"/>
  <c r="AY65" i="88"/>
  <c r="AB65" i="88"/>
  <c r="AY70" i="88"/>
  <c r="AF70" i="88"/>
  <c r="AD70" i="88"/>
  <c r="AB70" i="88"/>
  <c r="AB107" i="88"/>
  <c r="AB131" i="88"/>
  <c r="AF131" i="88"/>
  <c r="AD131" i="88"/>
  <c r="AE146" i="88"/>
  <c r="AG180" i="88"/>
  <c r="AC188" i="88"/>
  <c r="AE215" i="88"/>
  <c r="AC244" i="88"/>
  <c r="AE296" i="88"/>
  <c r="AG316" i="88"/>
  <c r="AF316" i="88"/>
  <c r="AD316" i="88"/>
  <c r="AF351" i="88"/>
  <c r="AE364" i="88"/>
  <c r="AC15" i="88"/>
  <c r="AC31" i="88"/>
  <c r="AG41" i="88"/>
  <c r="AC47" i="88"/>
  <c r="AG57" i="88"/>
  <c r="AD92" i="88"/>
  <c r="AF92" i="88"/>
  <c r="AD97" i="88"/>
  <c r="AB97" i="88"/>
  <c r="AC107" i="88"/>
  <c r="AC154" i="88"/>
  <c r="AF178" i="88"/>
  <c r="AD178" i="88"/>
  <c r="AB178" i="88"/>
  <c r="AE188" i="88"/>
  <c r="AB200" i="88"/>
  <c r="AF200" i="88"/>
  <c r="AD200" i="88"/>
  <c r="AF215" i="88"/>
  <c r="AB228" i="88"/>
  <c r="AB232" i="88"/>
  <c r="AF232" i="88"/>
  <c r="AD232" i="88"/>
  <c r="AE244" i="88"/>
  <c r="AC280" i="88"/>
  <c r="AD287" i="88"/>
  <c r="AC287" i="88"/>
  <c r="AB287" i="88"/>
  <c r="AG296" i="88"/>
  <c r="AE335" i="88"/>
  <c r="AE107" i="88"/>
  <c r="AF139" i="88"/>
  <c r="AD139" i="88"/>
  <c r="AE154" i="88"/>
  <c r="AG188" i="88"/>
  <c r="AG215" i="88"/>
  <c r="AC228" i="88"/>
  <c r="AE280" i="88"/>
  <c r="AG300" i="88"/>
  <c r="AF300" i="88"/>
  <c r="AD300" i="88"/>
  <c r="AF335" i="88"/>
  <c r="AB348" i="88"/>
  <c r="AB352" i="88"/>
  <c r="AF352" i="88"/>
  <c r="AD352" i="88"/>
  <c r="AF186" i="88"/>
  <c r="AD186" i="88"/>
  <c r="AB186" i="88"/>
  <c r="AB216" i="88"/>
  <c r="AF216" i="88"/>
  <c r="AD216" i="88"/>
  <c r="AC264" i="88"/>
  <c r="AD271" i="88"/>
  <c r="AC271" i="88"/>
  <c r="AB271" i="88"/>
  <c r="AG280" i="88"/>
  <c r="AE319" i="88"/>
  <c r="AG335" i="88"/>
  <c r="AC348" i="88"/>
  <c r="AB147" i="88"/>
  <c r="AF147" i="88"/>
  <c r="AD147" i="88"/>
  <c r="AE162" i="88"/>
  <c r="AF194" i="88"/>
  <c r="AE194" i="88"/>
  <c r="AD194" i="88"/>
  <c r="AB194" i="88"/>
  <c r="AE264" i="88"/>
  <c r="AG284" i="88"/>
  <c r="AF284" i="88"/>
  <c r="AD284" i="88"/>
  <c r="AF319" i="88"/>
  <c r="AB336" i="88"/>
  <c r="AF336" i="88"/>
  <c r="AD336" i="88"/>
  <c r="AE348" i="88"/>
  <c r="AE368" i="88"/>
  <c r="AD105" i="88"/>
  <c r="AB105" i="88"/>
  <c r="AD72" i="88"/>
  <c r="AF72" i="88"/>
  <c r="AD108" i="88"/>
  <c r="AF108" i="88"/>
  <c r="AD113" i="88"/>
  <c r="AB113" i="88"/>
  <c r="AD255" i="88"/>
  <c r="AC255" i="88"/>
  <c r="AB255" i="88"/>
  <c r="AG264" i="88"/>
  <c r="AE303" i="88"/>
  <c r="AG319" i="88"/>
  <c r="AF155" i="88"/>
  <c r="AD155" i="88"/>
  <c r="AG268" i="88"/>
  <c r="AF268" i="88"/>
  <c r="AD268" i="88"/>
  <c r="AF303" i="88"/>
  <c r="AB316" i="88"/>
  <c r="AB320" i="88"/>
  <c r="AF320" i="88"/>
  <c r="AD320" i="88"/>
  <c r="AE332" i="88"/>
  <c r="AC14" i="88"/>
  <c r="AC24" i="88"/>
  <c r="AC40" i="88"/>
  <c r="AC56" i="88"/>
  <c r="AD65" i="88"/>
  <c r="AF67" i="88"/>
  <c r="AD67" i="88"/>
  <c r="AE70" i="88"/>
  <c r="AF89" i="88"/>
  <c r="AB92" i="88"/>
  <c r="AC97" i="88"/>
  <c r="AD121" i="88"/>
  <c r="AB121" i="88"/>
  <c r="AG123" i="88"/>
  <c r="AE131" i="88"/>
  <c r="AD144" i="88"/>
  <c r="AG170" i="88"/>
  <c r="AC178" i="88"/>
  <c r="AC200" i="88"/>
  <c r="AC232" i="88"/>
  <c r="AD239" i="88"/>
  <c r="AC239" i="88"/>
  <c r="AB239" i="88"/>
  <c r="AE287" i="88"/>
  <c r="AB163" i="88"/>
  <c r="AF163" i="88"/>
  <c r="AD163" i="88"/>
  <c r="AG252" i="88"/>
  <c r="AF252" i="88"/>
  <c r="AD252" i="88"/>
  <c r="AF287" i="88"/>
  <c r="AB300" i="88"/>
  <c r="AB304" i="88"/>
  <c r="AF304" i="88"/>
  <c r="AD304" i="88"/>
  <c r="AE316" i="88"/>
  <c r="AC352" i="88"/>
  <c r="AD359" i="88"/>
  <c r="AC359" i="88"/>
  <c r="AB359" i="88"/>
  <c r="AC59" i="88"/>
  <c r="AD124" i="88"/>
  <c r="AF124" i="88"/>
  <c r="AD129" i="88"/>
  <c r="AB129" i="88"/>
  <c r="AC186" i="88"/>
  <c r="AD207" i="88"/>
  <c r="AC207" i="88"/>
  <c r="AB207" i="88"/>
  <c r="AC216" i="88"/>
  <c r="AD223" i="88"/>
  <c r="AC223" i="88"/>
  <c r="AB223" i="88"/>
  <c r="AE271" i="88"/>
  <c r="AE352" i="88"/>
  <c r="AY86" i="88"/>
  <c r="AF86" i="88"/>
  <c r="AD86" i="88"/>
  <c r="AB86" i="88"/>
  <c r="AE14" i="88"/>
  <c r="AC27" i="88"/>
  <c r="AC43" i="88"/>
  <c r="AC105" i="88"/>
  <c r="AD100" i="88"/>
  <c r="AE105" i="88"/>
  <c r="AE139" i="88"/>
  <c r="AG144" i="88"/>
  <c r="AC147" i="88"/>
  <c r="AC160" i="88"/>
  <c r="AF171" i="88"/>
  <c r="AD171" i="88"/>
  <c r="AE186" i="88"/>
  <c r="AC194" i="88"/>
  <c r="AE216" i="88"/>
  <c r="AG236" i="88"/>
  <c r="AF236" i="88"/>
  <c r="AD236" i="88"/>
  <c r="AF271" i="88"/>
  <c r="AB284" i="88"/>
  <c r="AB288" i="88"/>
  <c r="AF288" i="88"/>
  <c r="AD288" i="88"/>
  <c r="AE300" i="88"/>
  <c r="AC336" i="88"/>
  <c r="AD343" i="88"/>
  <c r="AC343" i="88"/>
  <c r="AB343" i="88"/>
  <c r="AG352" i="88"/>
  <c r="AB193" i="88"/>
  <c r="AB203" i="88"/>
  <c r="AB211" i="88"/>
  <c r="AB219" i="88"/>
  <c r="AB227" i="88"/>
  <c r="AB235" i="88"/>
  <c r="AB243" i="88"/>
  <c r="AB251" i="88"/>
  <c r="AB259" i="88"/>
  <c r="AB267" i="88"/>
  <c r="AB275" i="88"/>
  <c r="AB283" i="88"/>
  <c r="AB291" i="88"/>
  <c r="AB299" i="88"/>
  <c r="AB307" i="88"/>
  <c r="AB315" i="88"/>
  <c r="AB323" i="88"/>
  <c r="AB331" i="88"/>
  <c r="AB339" i="88"/>
  <c r="AB347" i="88"/>
  <c r="AB355" i="88"/>
  <c r="AB363" i="88"/>
  <c r="AB371" i="88"/>
  <c r="AC371" i="88"/>
  <c r="AB84" i="88"/>
  <c r="AD219" i="88"/>
  <c r="AD227" i="88"/>
  <c r="AD235" i="88"/>
  <c r="AD243" i="88"/>
  <c r="AD251" i="88"/>
  <c r="AD259" i="88"/>
  <c r="AD267" i="88"/>
  <c r="AD275" i="88"/>
  <c r="AD283" i="88"/>
  <c r="AD291" i="88"/>
  <c r="AD299" i="88"/>
  <c r="AD307" i="88"/>
  <c r="AD315" i="88"/>
  <c r="AD323" i="88"/>
  <c r="AD331" i="88"/>
  <c r="AD339" i="88"/>
  <c r="AD347" i="88"/>
  <c r="AD355" i="88"/>
  <c r="AD363" i="88"/>
  <c r="AD371" i="88"/>
  <c r="AE371" i="88"/>
  <c r="AF371" i="88"/>
  <c r="AF369" i="88"/>
  <c r="AB372" i="88"/>
  <c r="AC372" i="88"/>
  <c r="AD372" i="88"/>
  <c r="AE372" i="88"/>
  <c r="AF372" i="88"/>
  <c r="AB197" i="88"/>
  <c r="AB205" i="88"/>
  <c r="AB213" i="88"/>
  <c r="AB221" i="88"/>
  <c r="AB229" i="88"/>
  <c r="AB237" i="88"/>
  <c r="AB245" i="88"/>
  <c r="AB253" i="88"/>
  <c r="AB261" i="88"/>
  <c r="AB269" i="88"/>
  <c r="AB277" i="88"/>
  <c r="AB285" i="88"/>
  <c r="AB293" i="88"/>
  <c r="AB301" i="88"/>
  <c r="AB309" i="88"/>
  <c r="AB317" i="88"/>
  <c r="AB325" i="88"/>
  <c r="AB333" i="88"/>
  <c r="AB341" i="88"/>
  <c r="AB349" i="88"/>
  <c r="AB357" i="88"/>
  <c r="AB365" i="88"/>
  <c r="AF370" i="88"/>
  <c r="AB373" i="88"/>
  <c r="AC373" i="88"/>
  <c r="AD197" i="88"/>
  <c r="AD205" i="88"/>
  <c r="AD213" i="88"/>
  <c r="AD221" i="88"/>
  <c r="AD229" i="88"/>
  <c r="AD237" i="88"/>
  <c r="AD245" i="88"/>
  <c r="AD253" i="88"/>
  <c r="AD261" i="88"/>
  <c r="AD269" i="88"/>
  <c r="AD277" i="88"/>
  <c r="AD285" i="88"/>
  <c r="AD293" i="88"/>
  <c r="AD301" i="88"/>
  <c r="AD309" i="88"/>
  <c r="AD317" i="88"/>
  <c r="AD325" i="88"/>
  <c r="AD333" i="88"/>
  <c r="AD341" i="88"/>
  <c r="AD349" i="88"/>
  <c r="AD357" i="88"/>
  <c r="AD365" i="88"/>
  <c r="AD373" i="88"/>
  <c r="AE373" i="88"/>
  <c r="AF373" i="88"/>
  <c r="AA373" i="87"/>
  <c r="Z373" i="87"/>
  <c r="Y373" i="87"/>
  <c r="X373" i="87"/>
  <c r="W373" i="87"/>
  <c r="V373" i="87"/>
  <c r="B373" i="87"/>
  <c r="AG372" i="87"/>
  <c r="AF372" i="87"/>
  <c r="AE372" i="87"/>
  <c r="AD372" i="87"/>
  <c r="AC372" i="87"/>
  <c r="AB372" i="87"/>
  <c r="AA372" i="87"/>
  <c r="Z372" i="87"/>
  <c r="Y372" i="87"/>
  <c r="X372" i="87"/>
  <c r="W372" i="87"/>
  <c r="V372" i="87"/>
  <c r="B372" i="87"/>
  <c r="AA371" i="87"/>
  <c r="Z371" i="87"/>
  <c r="Y371" i="87"/>
  <c r="X371" i="87"/>
  <c r="W371" i="87"/>
  <c r="V371" i="87"/>
  <c r="B371" i="87"/>
  <c r="AG370" i="87"/>
  <c r="AF370" i="87"/>
  <c r="AE370" i="87"/>
  <c r="AD370" i="87"/>
  <c r="AC370" i="87"/>
  <c r="AB370" i="87"/>
  <c r="AA370" i="87"/>
  <c r="Z370" i="87"/>
  <c r="Y370" i="87"/>
  <c r="X370" i="87"/>
  <c r="W370" i="87"/>
  <c r="V370" i="87"/>
  <c r="B370" i="87"/>
  <c r="AG369" i="87"/>
  <c r="AF369" i="87"/>
  <c r="AE369" i="87"/>
  <c r="AD369" i="87"/>
  <c r="AC369" i="87"/>
  <c r="AB369" i="87"/>
  <c r="AA369" i="87"/>
  <c r="Z369" i="87"/>
  <c r="Y369" i="87"/>
  <c r="X369" i="87"/>
  <c r="W369" i="87"/>
  <c r="V369" i="87"/>
  <c r="B369" i="87"/>
  <c r="AD368" i="87"/>
  <c r="AC368" i="87"/>
  <c r="AB368" i="87"/>
  <c r="AA368" i="87"/>
  <c r="Z368" i="87"/>
  <c r="Y368" i="87"/>
  <c r="X368" i="87"/>
  <c r="W368" i="87"/>
  <c r="V368" i="87"/>
  <c r="B368" i="87"/>
  <c r="AG368" i="87" s="1"/>
  <c r="AG367" i="87"/>
  <c r="AF367" i="87"/>
  <c r="AE367" i="87"/>
  <c r="AD367" i="87"/>
  <c r="AC367" i="87"/>
  <c r="AB367" i="87"/>
  <c r="AA367" i="87"/>
  <c r="Z367" i="87"/>
  <c r="Y367" i="87"/>
  <c r="X367" i="87"/>
  <c r="W367" i="87"/>
  <c r="V367" i="87"/>
  <c r="B367" i="87"/>
  <c r="AA366" i="87"/>
  <c r="Z366" i="87"/>
  <c r="Y366" i="87"/>
  <c r="X366" i="87"/>
  <c r="W366" i="87"/>
  <c r="V366" i="87"/>
  <c r="B366" i="87"/>
  <c r="AG365" i="87"/>
  <c r="AF365" i="87"/>
  <c r="AE365" i="87"/>
  <c r="AD365" i="87"/>
  <c r="AC365" i="87"/>
  <c r="AB365" i="87"/>
  <c r="AA365" i="87"/>
  <c r="Z365" i="87"/>
  <c r="Y365" i="87"/>
  <c r="X365" i="87"/>
  <c r="W365" i="87"/>
  <c r="V365" i="87"/>
  <c r="B365" i="87"/>
  <c r="AG364" i="87"/>
  <c r="AF364" i="87"/>
  <c r="AE364" i="87"/>
  <c r="AD364" i="87"/>
  <c r="AC364" i="87"/>
  <c r="AB364" i="87"/>
  <c r="AA364" i="87"/>
  <c r="Z364" i="87"/>
  <c r="Y364" i="87"/>
  <c r="X364" i="87"/>
  <c r="W364" i="87"/>
  <c r="V364" i="87"/>
  <c r="B364" i="87"/>
  <c r="AA363" i="87"/>
  <c r="Z363" i="87"/>
  <c r="Y363" i="87"/>
  <c r="X363" i="87"/>
  <c r="W363" i="87"/>
  <c r="V363" i="87"/>
  <c r="B363" i="87"/>
  <c r="AG362" i="87"/>
  <c r="AF362" i="87"/>
  <c r="AE362" i="87"/>
  <c r="AD362" i="87"/>
  <c r="AC362" i="87"/>
  <c r="AB362" i="87"/>
  <c r="AA362" i="87"/>
  <c r="Z362" i="87"/>
  <c r="Y362" i="87"/>
  <c r="X362" i="87"/>
  <c r="W362" i="87"/>
  <c r="V362" i="87"/>
  <c r="B362" i="87"/>
  <c r="AA361" i="87"/>
  <c r="Z361" i="87"/>
  <c r="Y361" i="87"/>
  <c r="X361" i="87"/>
  <c r="W361" i="87"/>
  <c r="V361" i="87"/>
  <c r="B361" i="87"/>
  <c r="AG360" i="87"/>
  <c r="AF360" i="87"/>
  <c r="AE360" i="87"/>
  <c r="AD360" i="87"/>
  <c r="AC360" i="87"/>
  <c r="AB360" i="87"/>
  <c r="AA360" i="87"/>
  <c r="Z360" i="87"/>
  <c r="Y360" i="87"/>
  <c r="X360" i="87"/>
  <c r="W360" i="87"/>
  <c r="V360" i="87"/>
  <c r="B360" i="87"/>
  <c r="AG359" i="87"/>
  <c r="AF359" i="87"/>
  <c r="AE359" i="87"/>
  <c r="AD359" i="87"/>
  <c r="AC359" i="87"/>
  <c r="AB359" i="87"/>
  <c r="AA359" i="87"/>
  <c r="Z359" i="87"/>
  <c r="Y359" i="87"/>
  <c r="X359" i="87"/>
  <c r="W359" i="87"/>
  <c r="V359" i="87"/>
  <c r="B359" i="87"/>
  <c r="AA358" i="87"/>
  <c r="Z358" i="87"/>
  <c r="Y358" i="87"/>
  <c r="X358" i="87"/>
  <c r="W358" i="87"/>
  <c r="V358" i="87"/>
  <c r="B358" i="87"/>
  <c r="AG358" i="87" s="1"/>
  <c r="AG357" i="87"/>
  <c r="AF357" i="87"/>
  <c r="AE357" i="87"/>
  <c r="AD357" i="87"/>
  <c r="AC357" i="87"/>
  <c r="AB357" i="87"/>
  <c r="AA357" i="87"/>
  <c r="Z357" i="87"/>
  <c r="Y357" i="87"/>
  <c r="X357" i="87"/>
  <c r="W357" i="87"/>
  <c r="V357" i="87"/>
  <c r="B357" i="87"/>
  <c r="AA356" i="87"/>
  <c r="Z356" i="87"/>
  <c r="Y356" i="87"/>
  <c r="X356" i="87"/>
  <c r="W356" i="87"/>
  <c r="V356" i="87"/>
  <c r="B356" i="87"/>
  <c r="AG355" i="87"/>
  <c r="AF355" i="87"/>
  <c r="AE355" i="87"/>
  <c r="AD355" i="87"/>
  <c r="AC355" i="87"/>
  <c r="AB355" i="87"/>
  <c r="AA355" i="87"/>
  <c r="Z355" i="87"/>
  <c r="Y355" i="87"/>
  <c r="X355" i="87"/>
  <c r="W355" i="87"/>
  <c r="V355" i="87"/>
  <c r="B355" i="87"/>
  <c r="AG354" i="87"/>
  <c r="AF354" i="87"/>
  <c r="AE354" i="87"/>
  <c r="AD354" i="87"/>
  <c r="AC354" i="87"/>
  <c r="AB354" i="87"/>
  <c r="AA354" i="87"/>
  <c r="Z354" i="87"/>
  <c r="Y354" i="87"/>
  <c r="X354" i="87"/>
  <c r="W354" i="87"/>
  <c r="V354" i="87"/>
  <c r="B354" i="87"/>
  <c r="AA353" i="87"/>
  <c r="Z353" i="87"/>
  <c r="Y353" i="87"/>
  <c r="X353" i="87"/>
  <c r="W353" i="87"/>
  <c r="V353" i="87"/>
  <c r="B353" i="87"/>
  <c r="AG353" i="87" s="1"/>
  <c r="AG352" i="87"/>
  <c r="AF352" i="87"/>
  <c r="AE352" i="87"/>
  <c r="AD352" i="87"/>
  <c r="AC352" i="87"/>
  <c r="AB352" i="87"/>
  <c r="AA352" i="87"/>
  <c r="Z352" i="87"/>
  <c r="Y352" i="87"/>
  <c r="X352" i="87"/>
  <c r="W352" i="87"/>
  <c r="V352" i="87"/>
  <c r="B352" i="87"/>
  <c r="AA351" i="87"/>
  <c r="Z351" i="87"/>
  <c r="Y351" i="87"/>
  <c r="X351" i="87"/>
  <c r="W351" i="87"/>
  <c r="V351" i="87"/>
  <c r="B351" i="87"/>
  <c r="AG350" i="87"/>
  <c r="AF350" i="87"/>
  <c r="AE350" i="87"/>
  <c r="AD350" i="87"/>
  <c r="AC350" i="87"/>
  <c r="AB350" i="87"/>
  <c r="AA350" i="87"/>
  <c r="Z350" i="87"/>
  <c r="Y350" i="87"/>
  <c r="X350" i="87"/>
  <c r="W350" i="87"/>
  <c r="V350" i="87"/>
  <c r="B350" i="87"/>
  <c r="AA349" i="87"/>
  <c r="Z349" i="87"/>
  <c r="Y349" i="87"/>
  <c r="X349" i="87"/>
  <c r="W349" i="87"/>
  <c r="V349" i="87"/>
  <c r="B349" i="87"/>
  <c r="AG348" i="87"/>
  <c r="AF348" i="87"/>
  <c r="AE348" i="87"/>
  <c r="AD348" i="87"/>
  <c r="AC348" i="87"/>
  <c r="AB348" i="87"/>
  <c r="AA348" i="87"/>
  <c r="Z348" i="87"/>
  <c r="Y348" i="87"/>
  <c r="X348" i="87"/>
  <c r="W348" i="87"/>
  <c r="V348" i="87"/>
  <c r="B348" i="87"/>
  <c r="AG347" i="87"/>
  <c r="AF347" i="87"/>
  <c r="AE347" i="87"/>
  <c r="AD347" i="87"/>
  <c r="AC347" i="87"/>
  <c r="AB347" i="87"/>
  <c r="AA347" i="87"/>
  <c r="Z347" i="87"/>
  <c r="Y347" i="87"/>
  <c r="X347" i="87"/>
  <c r="W347" i="87"/>
  <c r="V347" i="87"/>
  <c r="B347" i="87"/>
  <c r="AA346" i="87"/>
  <c r="Z346" i="87"/>
  <c r="Y346" i="87"/>
  <c r="X346" i="87"/>
  <c r="W346" i="87"/>
  <c r="V346" i="87"/>
  <c r="B346" i="87"/>
  <c r="AG345" i="87"/>
  <c r="AE345" i="87"/>
  <c r="AD345" i="87"/>
  <c r="AC345" i="87"/>
  <c r="AA345" i="87"/>
  <c r="Z345" i="87"/>
  <c r="Y345" i="87"/>
  <c r="X345" i="87"/>
  <c r="W345" i="87"/>
  <c r="V345" i="87"/>
  <c r="B345" i="87"/>
  <c r="AA344" i="87"/>
  <c r="Z344" i="87"/>
  <c r="Y344" i="87"/>
  <c r="X344" i="87"/>
  <c r="W344" i="87"/>
  <c r="V344" i="87"/>
  <c r="B344" i="87"/>
  <c r="AG343" i="87"/>
  <c r="AF343" i="87"/>
  <c r="AE343" i="87"/>
  <c r="AD343" i="87"/>
  <c r="AC343" i="87"/>
  <c r="AB343" i="87"/>
  <c r="AA343" i="87"/>
  <c r="Z343" i="87"/>
  <c r="Y343" i="87"/>
  <c r="X343" i="87"/>
  <c r="W343" i="87"/>
  <c r="V343" i="87"/>
  <c r="B343" i="87"/>
  <c r="AG342" i="87"/>
  <c r="AF342" i="87"/>
  <c r="AE342" i="87"/>
  <c r="AD342" i="87"/>
  <c r="AC342" i="87"/>
  <c r="AB342" i="87"/>
  <c r="AA342" i="87"/>
  <c r="Z342" i="87"/>
  <c r="Y342" i="87"/>
  <c r="X342" i="87"/>
  <c r="W342" i="87"/>
  <c r="V342" i="87"/>
  <c r="B342" i="87"/>
  <c r="AA341" i="87"/>
  <c r="Z341" i="87"/>
  <c r="Y341" i="87"/>
  <c r="X341" i="87"/>
  <c r="W341" i="87"/>
  <c r="V341" i="87"/>
  <c r="B341" i="87"/>
  <c r="AG340" i="87"/>
  <c r="AF340" i="87"/>
  <c r="AE340" i="87"/>
  <c r="AD340" i="87"/>
  <c r="AC340" i="87"/>
  <c r="AB340" i="87"/>
  <c r="AA340" i="87"/>
  <c r="Z340" i="87"/>
  <c r="Y340" i="87"/>
  <c r="X340" i="87"/>
  <c r="W340" i="87"/>
  <c r="V340" i="87"/>
  <c r="B340" i="87"/>
  <c r="AA339" i="87"/>
  <c r="Z339" i="87"/>
  <c r="Y339" i="87"/>
  <c r="X339" i="87"/>
  <c r="W339" i="87"/>
  <c r="V339" i="87"/>
  <c r="B339" i="87"/>
  <c r="AG338" i="87"/>
  <c r="AF338" i="87"/>
  <c r="AE338" i="87"/>
  <c r="AD338" i="87"/>
  <c r="AC338" i="87"/>
  <c r="AB338" i="87"/>
  <c r="AA338" i="87"/>
  <c r="Z338" i="87"/>
  <c r="Y338" i="87"/>
  <c r="X338" i="87"/>
  <c r="W338" i="87"/>
  <c r="V338" i="87"/>
  <c r="B338" i="87"/>
  <c r="AG337" i="87"/>
  <c r="AF337" i="87"/>
  <c r="AE337" i="87"/>
  <c r="AD337" i="87"/>
  <c r="AC337" i="87"/>
  <c r="AB337" i="87"/>
  <c r="AA337" i="87"/>
  <c r="Z337" i="87"/>
  <c r="Y337" i="87"/>
  <c r="X337" i="87"/>
  <c r="W337" i="87"/>
  <c r="V337" i="87"/>
  <c r="B337" i="87"/>
  <c r="AD336" i="87"/>
  <c r="AC336" i="87"/>
  <c r="AB336" i="87"/>
  <c r="AA336" i="87"/>
  <c r="Z336" i="87"/>
  <c r="Y336" i="87"/>
  <c r="X336" i="87"/>
  <c r="W336" i="87"/>
  <c r="V336" i="87"/>
  <c r="B336" i="87"/>
  <c r="AG335" i="87"/>
  <c r="AF335" i="87"/>
  <c r="AE335" i="87"/>
  <c r="AD335" i="87"/>
  <c r="AC335" i="87"/>
  <c r="AB335" i="87"/>
  <c r="AA335" i="87"/>
  <c r="Z335" i="87"/>
  <c r="Y335" i="87"/>
  <c r="X335" i="87"/>
  <c r="W335" i="87"/>
  <c r="V335" i="87"/>
  <c r="B335" i="87"/>
  <c r="AA334" i="87"/>
  <c r="Z334" i="87"/>
  <c r="Y334" i="87"/>
  <c r="X334" i="87"/>
  <c r="W334" i="87"/>
  <c r="V334" i="87"/>
  <c r="B334" i="87"/>
  <c r="AG333" i="87"/>
  <c r="AF333" i="87"/>
  <c r="AE333" i="87"/>
  <c r="AD333" i="87"/>
  <c r="AC333" i="87"/>
  <c r="AB333" i="87"/>
  <c r="AA333" i="87"/>
  <c r="Z333" i="87"/>
  <c r="Y333" i="87"/>
  <c r="X333" i="87"/>
  <c r="W333" i="87"/>
  <c r="V333" i="87"/>
  <c r="B333" i="87"/>
  <c r="AG332" i="87"/>
  <c r="AF332" i="87"/>
  <c r="AE332" i="87"/>
  <c r="AD332" i="87"/>
  <c r="AC332" i="87"/>
  <c r="AB332" i="87"/>
  <c r="AA332" i="87"/>
  <c r="Z332" i="87"/>
  <c r="Y332" i="87"/>
  <c r="X332" i="87"/>
  <c r="W332" i="87"/>
  <c r="V332" i="87"/>
  <c r="B332" i="87"/>
  <c r="AA331" i="87"/>
  <c r="Z331" i="87"/>
  <c r="Y331" i="87"/>
  <c r="X331" i="87"/>
  <c r="W331" i="87"/>
  <c r="V331" i="87"/>
  <c r="B331" i="87"/>
  <c r="AG330" i="87"/>
  <c r="AF330" i="87"/>
  <c r="AE330" i="87"/>
  <c r="AD330" i="87"/>
  <c r="AC330" i="87"/>
  <c r="AB330" i="87"/>
  <c r="AA330" i="87"/>
  <c r="Z330" i="87"/>
  <c r="Y330" i="87"/>
  <c r="X330" i="87"/>
  <c r="W330" i="87"/>
  <c r="V330" i="87"/>
  <c r="B330" i="87"/>
  <c r="AA329" i="87"/>
  <c r="Z329" i="87"/>
  <c r="Y329" i="87"/>
  <c r="X329" i="87"/>
  <c r="W329" i="87"/>
  <c r="V329" i="87"/>
  <c r="B329" i="87"/>
  <c r="AG328" i="87"/>
  <c r="AF328" i="87"/>
  <c r="AE328" i="87"/>
  <c r="AD328" i="87"/>
  <c r="AC328" i="87"/>
  <c r="AB328" i="87"/>
  <c r="AA328" i="87"/>
  <c r="Z328" i="87"/>
  <c r="Y328" i="87"/>
  <c r="X328" i="87"/>
  <c r="W328" i="87"/>
  <c r="V328" i="87"/>
  <c r="B328" i="87"/>
  <c r="AG327" i="87"/>
  <c r="AF327" i="87"/>
  <c r="AE327" i="87"/>
  <c r="AD327" i="87"/>
  <c r="AC327" i="87"/>
  <c r="AB327" i="87"/>
  <c r="AA327" i="87"/>
  <c r="Z327" i="87"/>
  <c r="Y327" i="87"/>
  <c r="X327" i="87"/>
  <c r="W327" i="87"/>
  <c r="V327" i="87"/>
  <c r="B327" i="87"/>
  <c r="AA326" i="87"/>
  <c r="Z326" i="87"/>
  <c r="Y326" i="87"/>
  <c r="X326" i="87"/>
  <c r="W326" i="87"/>
  <c r="V326" i="87"/>
  <c r="B326" i="87"/>
  <c r="AG325" i="87"/>
  <c r="AF325" i="87"/>
  <c r="AE325" i="87"/>
  <c r="AD325" i="87"/>
  <c r="AC325" i="87"/>
  <c r="AA325" i="87"/>
  <c r="Z325" i="87"/>
  <c r="Y325" i="87"/>
  <c r="X325" i="87"/>
  <c r="W325" i="87"/>
  <c r="V325" i="87"/>
  <c r="B325" i="87"/>
  <c r="AB325" i="87" s="1"/>
  <c r="AA324" i="87"/>
  <c r="Z324" i="87"/>
  <c r="Y324" i="87"/>
  <c r="X324" i="87"/>
  <c r="W324" i="87"/>
  <c r="V324" i="87"/>
  <c r="B324" i="87"/>
  <c r="AG323" i="87"/>
  <c r="AF323" i="87"/>
  <c r="AE323" i="87"/>
  <c r="AD323" i="87"/>
  <c r="AC323" i="87"/>
  <c r="AB323" i="87"/>
  <c r="AA323" i="87"/>
  <c r="Z323" i="87"/>
  <c r="Y323" i="87"/>
  <c r="X323" i="87"/>
  <c r="W323" i="87"/>
  <c r="V323" i="87"/>
  <c r="B323" i="87"/>
  <c r="AG322" i="87"/>
  <c r="AF322" i="87"/>
  <c r="AE322" i="87"/>
  <c r="AD322" i="87"/>
  <c r="AC322" i="87"/>
  <c r="AB322" i="87"/>
  <c r="AA322" i="87"/>
  <c r="Z322" i="87"/>
  <c r="Y322" i="87"/>
  <c r="X322" i="87"/>
  <c r="W322" i="87"/>
  <c r="V322" i="87"/>
  <c r="B322" i="87"/>
  <c r="AA321" i="87"/>
  <c r="Z321" i="87"/>
  <c r="Y321" i="87"/>
  <c r="X321" i="87"/>
  <c r="W321" i="87"/>
  <c r="V321" i="87"/>
  <c r="B321" i="87"/>
  <c r="AG321" i="87" s="1"/>
  <c r="AG320" i="87"/>
  <c r="AF320" i="87"/>
  <c r="AE320" i="87"/>
  <c r="AD320" i="87"/>
  <c r="AC320" i="87"/>
  <c r="AB320" i="87"/>
  <c r="AA320" i="87"/>
  <c r="Z320" i="87"/>
  <c r="Y320" i="87"/>
  <c r="X320" i="87"/>
  <c r="W320" i="87"/>
  <c r="V320" i="87"/>
  <c r="B320" i="87"/>
  <c r="AA319" i="87"/>
  <c r="Z319" i="87"/>
  <c r="Y319" i="87"/>
  <c r="X319" i="87"/>
  <c r="W319" i="87"/>
  <c r="V319" i="87"/>
  <c r="B319" i="87"/>
  <c r="AG318" i="87"/>
  <c r="AF318" i="87"/>
  <c r="AE318" i="87"/>
  <c r="AD318" i="87"/>
  <c r="AC318" i="87"/>
  <c r="AB318" i="87"/>
  <c r="AA318" i="87"/>
  <c r="Z318" i="87"/>
  <c r="Y318" i="87"/>
  <c r="X318" i="87"/>
  <c r="W318" i="87"/>
  <c r="V318" i="87"/>
  <c r="B318" i="87"/>
  <c r="AA317" i="87"/>
  <c r="Z317" i="87"/>
  <c r="Y317" i="87"/>
  <c r="X317" i="87"/>
  <c r="W317" i="87"/>
  <c r="V317" i="87"/>
  <c r="B317" i="87"/>
  <c r="AG316" i="87"/>
  <c r="AF316" i="87"/>
  <c r="AB316" i="87"/>
  <c r="AA316" i="87"/>
  <c r="Z316" i="87"/>
  <c r="Y316" i="87"/>
  <c r="X316" i="87"/>
  <c r="W316" i="87"/>
  <c r="V316" i="87"/>
  <c r="B316" i="87"/>
  <c r="AE316" i="87" s="1"/>
  <c r="AG315" i="87"/>
  <c r="AF315" i="87"/>
  <c r="AE315" i="87"/>
  <c r="AD315" i="87"/>
  <c r="AC315" i="87"/>
  <c r="AB315" i="87"/>
  <c r="AA315" i="87"/>
  <c r="Z315" i="87"/>
  <c r="Y315" i="87"/>
  <c r="X315" i="87"/>
  <c r="W315" i="87"/>
  <c r="V315" i="87"/>
  <c r="B315" i="87"/>
  <c r="AA314" i="87"/>
  <c r="Z314" i="87"/>
  <c r="Y314" i="87"/>
  <c r="X314" i="87"/>
  <c r="W314" i="87"/>
  <c r="V314" i="87"/>
  <c r="B314" i="87"/>
  <c r="AB313" i="87"/>
  <c r="AA313" i="87"/>
  <c r="Z313" i="87"/>
  <c r="Y313" i="87"/>
  <c r="X313" i="87"/>
  <c r="W313" i="87"/>
  <c r="V313" i="87"/>
  <c r="B313" i="87"/>
  <c r="AG313" i="87" s="1"/>
  <c r="AA312" i="87"/>
  <c r="Z312" i="87"/>
  <c r="Y312" i="87"/>
  <c r="X312" i="87"/>
  <c r="W312" i="87"/>
  <c r="V312" i="87"/>
  <c r="B312" i="87"/>
  <c r="AG311" i="87"/>
  <c r="AF311" i="87"/>
  <c r="AE311" i="87"/>
  <c r="AD311" i="87"/>
  <c r="AC311" i="87"/>
  <c r="AB311" i="87"/>
  <c r="AA311" i="87"/>
  <c r="Z311" i="87"/>
  <c r="Y311" i="87"/>
  <c r="X311" i="87"/>
  <c r="W311" i="87"/>
  <c r="V311" i="87"/>
  <c r="B311" i="87"/>
  <c r="AG310" i="87"/>
  <c r="AF310" i="87"/>
  <c r="AE310" i="87"/>
  <c r="AD310" i="87"/>
  <c r="AC310" i="87"/>
  <c r="AB310" i="87"/>
  <c r="AA310" i="87"/>
  <c r="Z310" i="87"/>
  <c r="Y310" i="87"/>
  <c r="X310" i="87"/>
  <c r="W310" i="87"/>
  <c r="V310" i="87"/>
  <c r="B310" i="87"/>
  <c r="AA309" i="87"/>
  <c r="Z309" i="87"/>
  <c r="Y309" i="87"/>
  <c r="X309" i="87"/>
  <c r="W309" i="87"/>
  <c r="V309" i="87"/>
  <c r="B309" i="87"/>
  <c r="AG308" i="87"/>
  <c r="AF308" i="87"/>
  <c r="AE308" i="87"/>
  <c r="AD308" i="87"/>
  <c r="AC308" i="87"/>
  <c r="AB308" i="87"/>
  <c r="AA308" i="87"/>
  <c r="Z308" i="87"/>
  <c r="Y308" i="87"/>
  <c r="X308" i="87"/>
  <c r="W308" i="87"/>
  <c r="V308" i="87"/>
  <c r="B308" i="87"/>
  <c r="AF307" i="87"/>
  <c r="AA307" i="87"/>
  <c r="Z307" i="87"/>
  <c r="Y307" i="87"/>
  <c r="X307" i="87"/>
  <c r="W307" i="87"/>
  <c r="V307" i="87"/>
  <c r="B307" i="87"/>
  <c r="AG306" i="87"/>
  <c r="AF306" i="87"/>
  <c r="AE306" i="87"/>
  <c r="AD306" i="87"/>
  <c r="AC306" i="87"/>
  <c r="AB306" i="87"/>
  <c r="AA306" i="87"/>
  <c r="Z306" i="87"/>
  <c r="Y306" i="87"/>
  <c r="X306" i="87"/>
  <c r="W306" i="87"/>
  <c r="V306" i="87"/>
  <c r="B306" i="87"/>
  <c r="AG305" i="87"/>
  <c r="AF305" i="87"/>
  <c r="AE305" i="87"/>
  <c r="AD305" i="87"/>
  <c r="AC305" i="87"/>
  <c r="AB305" i="87"/>
  <c r="AA305" i="87"/>
  <c r="Z305" i="87"/>
  <c r="Y305" i="87"/>
  <c r="X305" i="87"/>
  <c r="W305" i="87"/>
  <c r="V305" i="87"/>
  <c r="B305" i="87"/>
  <c r="AD304" i="87"/>
  <c r="AC304" i="87"/>
  <c r="AA304" i="87"/>
  <c r="Z304" i="87"/>
  <c r="Y304" i="87"/>
  <c r="X304" i="87"/>
  <c r="W304" i="87"/>
  <c r="V304" i="87"/>
  <c r="B304" i="87"/>
  <c r="AG303" i="87"/>
  <c r="AF303" i="87"/>
  <c r="AE303" i="87"/>
  <c r="AD303" i="87"/>
  <c r="AC303" i="87"/>
  <c r="AB303" i="87"/>
  <c r="AA303" i="87"/>
  <c r="Z303" i="87"/>
  <c r="Y303" i="87"/>
  <c r="X303" i="87"/>
  <c r="W303" i="87"/>
  <c r="V303" i="87"/>
  <c r="B303" i="87"/>
  <c r="AG302" i="87"/>
  <c r="AA302" i="87"/>
  <c r="Z302" i="87"/>
  <c r="Y302" i="87"/>
  <c r="X302" i="87"/>
  <c r="W302" i="87"/>
  <c r="V302" i="87"/>
  <c r="B302" i="87"/>
  <c r="AF301" i="87"/>
  <c r="AE301" i="87"/>
  <c r="AA301" i="87"/>
  <c r="Z301" i="87"/>
  <c r="Y301" i="87"/>
  <c r="X301" i="87"/>
  <c r="W301" i="87"/>
  <c r="V301" i="87"/>
  <c r="B301" i="87"/>
  <c r="AG301" i="87" s="1"/>
  <c r="AG300" i="87"/>
  <c r="AF300" i="87"/>
  <c r="AE300" i="87"/>
  <c r="AD300" i="87"/>
  <c r="AC300" i="87"/>
  <c r="AB300" i="87"/>
  <c r="AA300" i="87"/>
  <c r="Z300" i="87"/>
  <c r="Y300" i="87"/>
  <c r="X300" i="87"/>
  <c r="W300" i="87"/>
  <c r="V300" i="87"/>
  <c r="B300" i="87"/>
  <c r="AB299" i="87"/>
  <c r="AA299" i="87"/>
  <c r="Z299" i="87"/>
  <c r="Y299" i="87"/>
  <c r="X299" i="87"/>
  <c r="W299" i="87"/>
  <c r="V299" i="87"/>
  <c r="B299" i="87"/>
  <c r="AA298" i="87"/>
  <c r="Z298" i="87"/>
  <c r="Y298" i="87"/>
  <c r="X298" i="87"/>
  <c r="W298" i="87"/>
  <c r="V298" i="87"/>
  <c r="B298" i="87"/>
  <c r="AG298" i="87" s="1"/>
  <c r="AA297" i="87"/>
  <c r="Z297" i="87"/>
  <c r="Y297" i="87"/>
  <c r="X297" i="87"/>
  <c r="W297" i="87"/>
  <c r="V297" i="87"/>
  <c r="B297" i="87"/>
  <c r="AG296" i="87"/>
  <c r="AF296" i="87"/>
  <c r="AE296" i="87"/>
  <c r="AD296" i="87"/>
  <c r="AC296" i="87"/>
  <c r="AB296" i="87"/>
  <c r="AA296" i="87"/>
  <c r="Z296" i="87"/>
  <c r="Y296" i="87"/>
  <c r="X296" i="87"/>
  <c r="W296" i="87"/>
  <c r="V296" i="87"/>
  <c r="B296" i="87"/>
  <c r="AG295" i="87"/>
  <c r="AF295" i="87"/>
  <c r="AE295" i="87"/>
  <c r="AD295" i="87"/>
  <c r="AC295" i="87"/>
  <c r="AB295" i="87"/>
  <c r="AA295" i="87"/>
  <c r="Z295" i="87"/>
  <c r="Y295" i="87"/>
  <c r="X295" i="87"/>
  <c r="W295" i="87"/>
  <c r="V295" i="87"/>
  <c r="B295" i="87"/>
  <c r="AF294" i="87"/>
  <c r="AE294" i="87"/>
  <c r="AD294" i="87"/>
  <c r="AC294" i="87"/>
  <c r="AB294" i="87"/>
  <c r="AA294" i="87"/>
  <c r="Z294" i="87"/>
  <c r="Y294" i="87"/>
  <c r="X294" i="87"/>
  <c r="W294" i="87"/>
  <c r="V294" i="87"/>
  <c r="B294" i="87"/>
  <c r="AG294" i="87" s="1"/>
  <c r="AG293" i="87"/>
  <c r="AF293" i="87"/>
  <c r="AE293" i="87"/>
  <c r="AD293" i="87"/>
  <c r="AC293" i="87"/>
  <c r="AA293" i="87"/>
  <c r="Z293" i="87"/>
  <c r="Y293" i="87"/>
  <c r="X293" i="87"/>
  <c r="W293" i="87"/>
  <c r="V293" i="87"/>
  <c r="B293" i="87"/>
  <c r="AB293" i="87" s="1"/>
  <c r="AA292" i="87"/>
  <c r="Z292" i="87"/>
  <c r="Y292" i="87"/>
  <c r="X292" i="87"/>
  <c r="W292" i="87"/>
  <c r="V292" i="87"/>
  <c r="B292" i="87"/>
  <c r="AG291" i="87"/>
  <c r="AF291" i="87"/>
  <c r="AE291" i="87"/>
  <c r="AD291" i="87"/>
  <c r="AC291" i="87"/>
  <c r="AB291" i="87"/>
  <c r="AA291" i="87"/>
  <c r="Z291" i="87"/>
  <c r="Y291" i="87"/>
  <c r="X291" i="87"/>
  <c r="W291" i="87"/>
  <c r="V291" i="87"/>
  <c r="B291" i="87"/>
  <c r="AG290" i="87"/>
  <c r="AF290" i="87"/>
  <c r="AE290" i="87"/>
  <c r="AD290" i="87"/>
  <c r="AC290" i="87"/>
  <c r="AB290" i="87"/>
  <c r="AA290" i="87"/>
  <c r="Z290" i="87"/>
  <c r="Y290" i="87"/>
  <c r="X290" i="87"/>
  <c r="W290" i="87"/>
  <c r="V290" i="87"/>
  <c r="B290" i="87"/>
  <c r="AA289" i="87"/>
  <c r="Z289" i="87"/>
  <c r="Y289" i="87"/>
  <c r="X289" i="87"/>
  <c r="W289" i="87"/>
  <c r="V289" i="87"/>
  <c r="B289" i="87"/>
  <c r="AG288" i="87"/>
  <c r="AF288" i="87"/>
  <c r="AE288" i="87"/>
  <c r="AD288" i="87"/>
  <c r="AA288" i="87"/>
  <c r="Z288" i="87"/>
  <c r="Y288" i="87"/>
  <c r="X288" i="87"/>
  <c r="W288" i="87"/>
  <c r="V288" i="87"/>
  <c r="B288" i="87"/>
  <c r="AC288" i="87" s="1"/>
  <c r="AA287" i="87"/>
  <c r="Z287" i="87"/>
  <c r="Y287" i="87"/>
  <c r="X287" i="87"/>
  <c r="W287" i="87"/>
  <c r="V287" i="87"/>
  <c r="B287" i="87"/>
  <c r="AA286" i="87"/>
  <c r="Z286" i="87"/>
  <c r="Y286" i="87"/>
  <c r="X286" i="87"/>
  <c r="W286" i="87"/>
  <c r="V286" i="87"/>
  <c r="B286" i="87"/>
  <c r="AG285" i="87"/>
  <c r="AF285" i="87"/>
  <c r="AA285" i="87"/>
  <c r="Z285" i="87"/>
  <c r="Y285" i="87"/>
  <c r="X285" i="87"/>
  <c r="W285" i="87"/>
  <c r="V285" i="87"/>
  <c r="B285" i="87"/>
  <c r="AE285" i="87" s="1"/>
  <c r="AE284" i="87"/>
  <c r="AC284" i="87"/>
  <c r="AB284" i="87"/>
  <c r="AA284" i="87"/>
  <c r="Z284" i="87"/>
  <c r="Y284" i="87"/>
  <c r="X284" i="87"/>
  <c r="W284" i="87"/>
  <c r="V284" i="87"/>
  <c r="B284" i="87"/>
  <c r="AG284" i="87" s="1"/>
  <c r="AG283" i="87"/>
  <c r="AF283" i="87"/>
  <c r="AE283" i="87"/>
  <c r="AD283" i="87"/>
  <c r="AC283" i="87"/>
  <c r="AB283" i="87"/>
  <c r="AA283" i="87"/>
  <c r="Z283" i="87"/>
  <c r="Y283" i="87"/>
  <c r="X283" i="87"/>
  <c r="W283" i="87"/>
  <c r="V283" i="87"/>
  <c r="B283" i="87"/>
  <c r="AA282" i="87"/>
  <c r="Z282" i="87"/>
  <c r="Y282" i="87"/>
  <c r="X282" i="87"/>
  <c r="W282" i="87"/>
  <c r="V282" i="87"/>
  <c r="B282" i="87"/>
  <c r="AA281" i="87"/>
  <c r="Z281" i="87"/>
  <c r="Y281" i="87"/>
  <c r="X281" i="87"/>
  <c r="W281" i="87"/>
  <c r="V281" i="87"/>
  <c r="B281" i="87"/>
  <c r="AG280" i="87"/>
  <c r="AE280" i="87"/>
  <c r="AD280" i="87"/>
  <c r="AC280" i="87"/>
  <c r="AA280" i="87"/>
  <c r="Z280" i="87"/>
  <c r="Y280" i="87"/>
  <c r="X280" i="87"/>
  <c r="W280" i="87"/>
  <c r="V280" i="87"/>
  <c r="B280" i="87"/>
  <c r="AF279" i="87"/>
  <c r="AD279" i="87"/>
  <c r="AC279" i="87"/>
  <c r="AA279" i="87"/>
  <c r="Z279" i="87"/>
  <c r="Y279" i="87"/>
  <c r="X279" i="87"/>
  <c r="W279" i="87"/>
  <c r="V279" i="87"/>
  <c r="B279" i="87"/>
  <c r="AG279" i="87" s="1"/>
  <c r="AG278" i="87"/>
  <c r="AF278" i="87"/>
  <c r="AE278" i="87"/>
  <c r="AD278" i="87"/>
  <c r="AC278" i="87"/>
  <c r="AB278" i="87"/>
  <c r="AA278" i="87"/>
  <c r="Z278" i="87"/>
  <c r="Y278" i="87"/>
  <c r="X278" i="87"/>
  <c r="W278" i="87"/>
  <c r="V278" i="87"/>
  <c r="B278" i="87"/>
  <c r="AC277" i="87"/>
  <c r="AB277" i="87"/>
  <c r="AA277" i="87"/>
  <c r="Z277" i="87"/>
  <c r="Y277" i="87"/>
  <c r="X277" i="87"/>
  <c r="W277" i="87"/>
  <c r="V277" i="87"/>
  <c r="B277" i="87"/>
  <c r="AA276" i="87"/>
  <c r="Z276" i="87"/>
  <c r="Y276" i="87"/>
  <c r="X276" i="87"/>
  <c r="W276" i="87"/>
  <c r="V276" i="87"/>
  <c r="B276" i="87"/>
  <c r="AG276" i="87" s="1"/>
  <c r="AA275" i="87"/>
  <c r="Z275" i="87"/>
  <c r="Y275" i="87"/>
  <c r="X275" i="87"/>
  <c r="W275" i="87"/>
  <c r="V275" i="87"/>
  <c r="B275" i="87"/>
  <c r="AG274" i="87"/>
  <c r="AF274" i="87"/>
  <c r="AB274" i="87"/>
  <c r="AA274" i="87"/>
  <c r="Z274" i="87"/>
  <c r="Y274" i="87"/>
  <c r="X274" i="87"/>
  <c r="W274" i="87"/>
  <c r="V274" i="87"/>
  <c r="B274" i="87"/>
  <c r="AE274" i="87" s="1"/>
  <c r="AG273" i="87"/>
  <c r="AF273" i="87"/>
  <c r="AE273" i="87"/>
  <c r="AD273" i="87"/>
  <c r="AC273" i="87"/>
  <c r="AB273" i="87"/>
  <c r="AA273" i="87"/>
  <c r="Z273" i="87"/>
  <c r="Y273" i="87"/>
  <c r="X273" i="87"/>
  <c r="W273" i="87"/>
  <c r="V273" i="87"/>
  <c r="B273" i="87"/>
  <c r="AD272" i="87"/>
  <c r="AC272" i="87"/>
  <c r="AB272" i="87"/>
  <c r="AA272" i="87"/>
  <c r="Z272" i="87"/>
  <c r="Y272" i="87"/>
  <c r="X272" i="87"/>
  <c r="W272" i="87"/>
  <c r="V272" i="87"/>
  <c r="B272" i="87"/>
  <c r="AG271" i="87"/>
  <c r="AF271" i="87"/>
  <c r="AE271" i="87"/>
  <c r="AD271" i="87"/>
  <c r="AC271" i="87"/>
  <c r="AB271" i="87"/>
  <c r="AA271" i="87"/>
  <c r="Z271" i="87"/>
  <c r="Y271" i="87"/>
  <c r="X271" i="87"/>
  <c r="W271" i="87"/>
  <c r="V271" i="87"/>
  <c r="B271" i="87"/>
  <c r="AA270" i="87"/>
  <c r="Z270" i="87"/>
  <c r="Y270" i="87"/>
  <c r="X270" i="87"/>
  <c r="W270" i="87"/>
  <c r="V270" i="87"/>
  <c r="B270" i="87"/>
  <c r="AG269" i="87"/>
  <c r="AF269" i="87"/>
  <c r="AE269" i="87"/>
  <c r="AD269" i="87"/>
  <c r="AC269" i="87"/>
  <c r="AB269" i="87"/>
  <c r="AA269" i="87"/>
  <c r="Z269" i="87"/>
  <c r="Y269" i="87"/>
  <c r="X269" i="87"/>
  <c r="W269" i="87"/>
  <c r="V269" i="87"/>
  <c r="B269" i="87"/>
  <c r="AG268" i="87"/>
  <c r="AF268" i="87"/>
  <c r="AE268" i="87"/>
  <c r="AD268" i="87"/>
  <c r="AC268" i="87"/>
  <c r="AB268" i="87"/>
  <c r="AA268" i="87"/>
  <c r="Z268" i="87"/>
  <c r="Y268" i="87"/>
  <c r="X268" i="87"/>
  <c r="W268" i="87"/>
  <c r="V268" i="87"/>
  <c r="B268" i="87"/>
  <c r="AA267" i="87"/>
  <c r="Z267" i="87"/>
  <c r="Y267" i="87"/>
  <c r="X267" i="87"/>
  <c r="W267" i="87"/>
  <c r="V267" i="87"/>
  <c r="B267" i="87"/>
  <c r="AG266" i="87"/>
  <c r="AF266" i="87"/>
  <c r="AB266" i="87"/>
  <c r="AA266" i="87"/>
  <c r="Z266" i="87"/>
  <c r="Y266" i="87"/>
  <c r="X266" i="87"/>
  <c r="W266" i="87"/>
  <c r="V266" i="87"/>
  <c r="B266" i="87"/>
  <c r="AE266" i="87" s="1"/>
  <c r="AA265" i="87"/>
  <c r="Z265" i="87"/>
  <c r="Y265" i="87"/>
  <c r="X265" i="87"/>
  <c r="W265" i="87"/>
  <c r="V265" i="87"/>
  <c r="B265" i="87"/>
  <c r="AG264" i="87"/>
  <c r="AF264" i="87"/>
  <c r="AE264" i="87"/>
  <c r="AD264" i="87"/>
  <c r="AC264" i="87"/>
  <c r="AB264" i="87"/>
  <c r="AA264" i="87"/>
  <c r="Z264" i="87"/>
  <c r="Y264" i="87"/>
  <c r="X264" i="87"/>
  <c r="W264" i="87"/>
  <c r="V264" i="87"/>
  <c r="B264" i="87"/>
  <c r="AG263" i="87"/>
  <c r="AF263" i="87"/>
  <c r="AE263" i="87"/>
  <c r="AD263" i="87"/>
  <c r="AC263" i="87"/>
  <c r="AB263" i="87"/>
  <c r="AA263" i="87"/>
  <c r="Z263" i="87"/>
  <c r="Y263" i="87"/>
  <c r="X263" i="87"/>
  <c r="W263" i="87"/>
  <c r="V263" i="87"/>
  <c r="B263" i="87"/>
  <c r="AA262" i="87"/>
  <c r="Z262" i="87"/>
  <c r="Y262" i="87"/>
  <c r="X262" i="87"/>
  <c r="W262" i="87"/>
  <c r="V262" i="87"/>
  <c r="B262" i="87"/>
  <c r="AG261" i="87"/>
  <c r="AF261" i="87"/>
  <c r="AE261" i="87"/>
  <c r="AD261" i="87"/>
  <c r="AC261" i="87"/>
  <c r="AB261" i="87"/>
  <c r="AA261" i="87"/>
  <c r="Z261" i="87"/>
  <c r="Y261" i="87"/>
  <c r="X261" i="87"/>
  <c r="W261" i="87"/>
  <c r="V261" i="87"/>
  <c r="B261" i="87"/>
  <c r="AA260" i="87"/>
  <c r="Z260" i="87"/>
  <c r="Y260" i="87"/>
  <c r="X260" i="87"/>
  <c r="W260" i="87"/>
  <c r="V260" i="87"/>
  <c r="B260" i="87"/>
  <c r="AA259" i="87"/>
  <c r="Z259" i="87"/>
  <c r="Y259" i="87"/>
  <c r="X259" i="87"/>
  <c r="W259" i="87"/>
  <c r="V259" i="87"/>
  <c r="B259" i="87"/>
  <c r="AG259" i="87" s="1"/>
  <c r="AG258" i="87"/>
  <c r="AF258" i="87"/>
  <c r="AE258" i="87"/>
  <c r="AD258" i="87"/>
  <c r="AC258" i="87"/>
  <c r="AB258" i="87"/>
  <c r="AA258" i="87"/>
  <c r="Z258" i="87"/>
  <c r="Y258" i="87"/>
  <c r="X258" i="87"/>
  <c r="W258" i="87"/>
  <c r="V258" i="87"/>
  <c r="B258" i="87"/>
  <c r="AA257" i="87"/>
  <c r="Z257" i="87"/>
  <c r="Y257" i="87"/>
  <c r="X257" i="87"/>
  <c r="W257" i="87"/>
  <c r="V257" i="87"/>
  <c r="B257" i="87"/>
  <c r="AG257" i="87" s="1"/>
  <c r="AG256" i="87"/>
  <c r="AF256" i="87"/>
  <c r="AE256" i="87"/>
  <c r="AD256" i="87"/>
  <c r="AC256" i="87"/>
  <c r="AB256" i="87"/>
  <c r="AA256" i="87"/>
  <c r="Z256" i="87"/>
  <c r="Y256" i="87"/>
  <c r="X256" i="87"/>
  <c r="W256" i="87"/>
  <c r="V256" i="87"/>
  <c r="B256" i="87"/>
  <c r="AA255" i="87"/>
  <c r="Z255" i="87"/>
  <c r="Y255" i="87"/>
  <c r="X255" i="87"/>
  <c r="W255" i="87"/>
  <c r="V255" i="87"/>
  <c r="B255" i="87"/>
  <c r="AF254" i="87"/>
  <c r="AE254" i="87"/>
  <c r="AC254" i="87"/>
  <c r="AB254" i="87"/>
  <c r="AA254" i="87"/>
  <c r="Z254" i="87"/>
  <c r="Y254" i="87"/>
  <c r="X254" i="87"/>
  <c r="W254" i="87"/>
  <c r="V254" i="87"/>
  <c r="B254" i="87"/>
  <c r="AG254" i="87" s="1"/>
  <c r="AG253" i="87"/>
  <c r="AF253" i="87"/>
  <c r="AD253" i="87"/>
  <c r="AC253" i="87"/>
  <c r="AB253" i="87"/>
  <c r="AA253" i="87"/>
  <c r="Z253" i="87"/>
  <c r="Y253" i="87"/>
  <c r="X253" i="87"/>
  <c r="W253" i="87"/>
  <c r="V253" i="87"/>
  <c r="B253" i="87"/>
  <c r="AE253" i="87" s="1"/>
  <c r="AA252" i="87"/>
  <c r="Z252" i="87"/>
  <c r="Y252" i="87"/>
  <c r="X252" i="87"/>
  <c r="W252" i="87"/>
  <c r="V252" i="87"/>
  <c r="B252" i="87"/>
  <c r="AG252" i="87" s="1"/>
  <c r="AG251" i="87"/>
  <c r="AF251" i="87"/>
  <c r="AE251" i="87"/>
  <c r="AD251" i="87"/>
  <c r="AC251" i="87"/>
  <c r="AB251" i="87"/>
  <c r="AA251" i="87"/>
  <c r="Z251" i="87"/>
  <c r="Y251" i="87"/>
  <c r="X251" i="87"/>
  <c r="W251" i="87"/>
  <c r="V251" i="87"/>
  <c r="B251" i="87"/>
  <c r="AB250" i="87"/>
  <c r="AA250" i="87"/>
  <c r="Z250" i="87"/>
  <c r="Y250" i="87"/>
  <c r="X250" i="87"/>
  <c r="W250" i="87"/>
  <c r="V250" i="87"/>
  <c r="B250" i="87"/>
  <c r="AG249" i="87"/>
  <c r="AF249" i="87"/>
  <c r="AE249" i="87"/>
  <c r="AD249" i="87"/>
  <c r="AA249" i="87"/>
  <c r="Z249" i="87"/>
  <c r="Y249" i="87"/>
  <c r="X249" i="87"/>
  <c r="W249" i="87"/>
  <c r="V249" i="87"/>
  <c r="B249" i="87"/>
  <c r="AC249" i="87" s="1"/>
  <c r="AA248" i="87"/>
  <c r="Z248" i="87"/>
  <c r="Y248" i="87"/>
  <c r="X248" i="87"/>
  <c r="W248" i="87"/>
  <c r="V248" i="87"/>
  <c r="B248" i="87"/>
  <c r="AG247" i="87"/>
  <c r="AF247" i="87"/>
  <c r="AE247" i="87"/>
  <c r="AA247" i="87"/>
  <c r="Z247" i="87"/>
  <c r="Y247" i="87"/>
  <c r="X247" i="87"/>
  <c r="W247" i="87"/>
  <c r="V247" i="87"/>
  <c r="B247" i="87"/>
  <c r="AD247" i="87" s="1"/>
  <c r="AG246" i="87"/>
  <c r="AF246" i="87"/>
  <c r="AE246" i="87"/>
  <c r="AD246" i="87"/>
  <c r="AC246" i="87"/>
  <c r="AB246" i="87"/>
  <c r="AA246" i="87"/>
  <c r="Z246" i="87"/>
  <c r="Y246" i="87"/>
  <c r="X246" i="87"/>
  <c r="W246" i="87"/>
  <c r="V246" i="87"/>
  <c r="B246" i="87"/>
  <c r="AA245" i="87"/>
  <c r="Z245" i="87"/>
  <c r="Y245" i="87"/>
  <c r="X245" i="87"/>
  <c r="W245" i="87"/>
  <c r="V245" i="87"/>
  <c r="B245" i="87"/>
  <c r="AA244" i="87"/>
  <c r="Z244" i="87"/>
  <c r="Y244" i="87"/>
  <c r="X244" i="87"/>
  <c r="W244" i="87"/>
  <c r="V244" i="87"/>
  <c r="B244" i="87"/>
  <c r="AG244" i="87" s="1"/>
  <c r="AE243" i="87"/>
  <c r="AD243" i="87"/>
  <c r="AA243" i="87"/>
  <c r="Z243" i="87"/>
  <c r="Y243" i="87"/>
  <c r="X243" i="87"/>
  <c r="W243" i="87"/>
  <c r="V243" i="87"/>
  <c r="B243" i="87"/>
  <c r="AG242" i="87"/>
  <c r="AF242" i="87"/>
  <c r="AE242" i="87"/>
  <c r="AD242" i="87"/>
  <c r="AC242" i="87"/>
  <c r="AB242" i="87"/>
  <c r="AA242" i="87"/>
  <c r="Z242" i="87"/>
  <c r="Y242" i="87"/>
  <c r="X242" i="87"/>
  <c r="W242" i="87"/>
  <c r="V242" i="87"/>
  <c r="B242" i="87"/>
  <c r="AG241" i="87"/>
  <c r="AF241" i="87"/>
  <c r="AE241" i="87"/>
  <c r="AD241" i="87"/>
  <c r="AC241" i="87"/>
  <c r="AB241" i="87"/>
  <c r="AA241" i="87"/>
  <c r="Z241" i="87"/>
  <c r="Y241" i="87"/>
  <c r="X241" i="87"/>
  <c r="W241" i="87"/>
  <c r="V241" i="87"/>
  <c r="B241" i="87"/>
  <c r="AB240" i="87"/>
  <c r="AA240" i="87"/>
  <c r="Z240" i="87"/>
  <c r="Y240" i="87"/>
  <c r="X240" i="87"/>
  <c r="W240" i="87"/>
  <c r="V240" i="87"/>
  <c r="B240" i="87"/>
  <c r="AG239" i="87"/>
  <c r="AF239" i="87"/>
  <c r="AE239" i="87"/>
  <c r="AD239" i="87"/>
  <c r="AC239" i="87"/>
  <c r="AB239" i="87"/>
  <c r="AA239" i="87"/>
  <c r="Z239" i="87"/>
  <c r="Y239" i="87"/>
  <c r="X239" i="87"/>
  <c r="W239" i="87"/>
  <c r="V239" i="87"/>
  <c r="B239" i="87"/>
  <c r="AG238" i="87"/>
  <c r="AA238" i="87"/>
  <c r="Z238" i="87"/>
  <c r="Y238" i="87"/>
  <c r="X238" i="87"/>
  <c r="W238" i="87"/>
  <c r="V238" i="87"/>
  <c r="B238" i="87"/>
  <c r="AA237" i="87"/>
  <c r="Z237" i="87"/>
  <c r="Y237" i="87"/>
  <c r="X237" i="87"/>
  <c r="W237" i="87"/>
  <c r="V237" i="87"/>
  <c r="B237" i="87"/>
  <c r="AG236" i="87"/>
  <c r="AF236" i="87"/>
  <c r="AE236" i="87"/>
  <c r="AD236" i="87"/>
  <c r="AC236" i="87"/>
  <c r="AB236" i="87"/>
  <c r="AA236" i="87"/>
  <c r="Z236" i="87"/>
  <c r="Y236" i="87"/>
  <c r="X236" i="87"/>
  <c r="W236" i="87"/>
  <c r="V236" i="87"/>
  <c r="B236" i="87"/>
  <c r="AE235" i="87"/>
  <c r="AC235" i="87"/>
  <c r="AB235" i="87"/>
  <c r="AA235" i="87"/>
  <c r="Z235" i="87"/>
  <c r="Y235" i="87"/>
  <c r="X235" i="87"/>
  <c r="W235" i="87"/>
  <c r="V235" i="87"/>
  <c r="B235" i="87"/>
  <c r="AG234" i="87"/>
  <c r="AF234" i="87"/>
  <c r="AE234" i="87"/>
  <c r="AD234" i="87"/>
  <c r="AC234" i="87"/>
  <c r="AB234" i="87"/>
  <c r="AA234" i="87"/>
  <c r="Z234" i="87"/>
  <c r="Y234" i="87"/>
  <c r="X234" i="87"/>
  <c r="W234" i="87"/>
  <c r="V234" i="87"/>
  <c r="B234" i="87"/>
  <c r="AA233" i="87"/>
  <c r="Z233" i="87"/>
  <c r="Y233" i="87"/>
  <c r="X233" i="87"/>
  <c r="W233" i="87"/>
  <c r="V233" i="87"/>
  <c r="B233" i="87"/>
  <c r="AA232" i="87"/>
  <c r="Z232" i="87"/>
  <c r="Y232" i="87"/>
  <c r="X232" i="87"/>
  <c r="W232" i="87"/>
  <c r="V232" i="87"/>
  <c r="B232" i="87"/>
  <c r="AG231" i="87"/>
  <c r="AF231" i="87"/>
  <c r="AE231" i="87"/>
  <c r="AD231" i="87"/>
  <c r="AC231" i="87"/>
  <c r="AB231" i="87"/>
  <c r="AA231" i="87"/>
  <c r="Z231" i="87"/>
  <c r="Y231" i="87"/>
  <c r="X231" i="87"/>
  <c r="W231" i="87"/>
  <c r="V231" i="87"/>
  <c r="B231" i="87"/>
  <c r="AF230" i="87"/>
  <c r="AE230" i="87"/>
  <c r="AB230" i="87"/>
  <c r="AA230" i="87"/>
  <c r="Z230" i="87"/>
  <c r="Y230" i="87"/>
  <c r="X230" i="87"/>
  <c r="W230" i="87"/>
  <c r="V230" i="87"/>
  <c r="B230" i="87"/>
  <c r="AG230" i="87" s="1"/>
  <c r="AA229" i="87"/>
  <c r="Z229" i="87"/>
  <c r="Y229" i="87"/>
  <c r="X229" i="87"/>
  <c r="W229" i="87"/>
  <c r="V229" i="87"/>
  <c r="B229" i="87"/>
  <c r="AA228" i="87"/>
  <c r="Z228" i="87"/>
  <c r="Y228" i="87"/>
  <c r="X228" i="87"/>
  <c r="W228" i="87"/>
  <c r="V228" i="87"/>
  <c r="B228" i="87"/>
  <c r="AD227" i="87"/>
  <c r="AC227" i="87"/>
  <c r="AA227" i="87"/>
  <c r="Z227" i="87"/>
  <c r="Y227" i="87"/>
  <c r="X227" i="87"/>
  <c r="W227" i="87"/>
  <c r="V227" i="87"/>
  <c r="B227" i="87"/>
  <c r="AG227" i="87" s="1"/>
  <c r="AG226" i="87"/>
  <c r="AF226" i="87"/>
  <c r="AE226" i="87"/>
  <c r="AD226" i="87"/>
  <c r="AC226" i="87"/>
  <c r="AB226" i="87"/>
  <c r="AA226" i="87"/>
  <c r="Z226" i="87"/>
  <c r="Y226" i="87"/>
  <c r="X226" i="87"/>
  <c r="W226" i="87"/>
  <c r="V226" i="87"/>
  <c r="B226" i="87"/>
  <c r="AB225" i="87"/>
  <c r="AA225" i="87"/>
  <c r="Z225" i="87"/>
  <c r="Y225" i="87"/>
  <c r="X225" i="87"/>
  <c r="W225" i="87"/>
  <c r="V225" i="87"/>
  <c r="B225" i="87"/>
  <c r="AG225" i="87" s="1"/>
  <c r="AA224" i="87"/>
  <c r="Z224" i="87"/>
  <c r="Y224" i="87"/>
  <c r="X224" i="87"/>
  <c r="W224" i="87"/>
  <c r="V224" i="87"/>
  <c r="B224" i="87"/>
  <c r="AG224" i="87" s="1"/>
  <c r="AA223" i="87"/>
  <c r="Z223" i="87"/>
  <c r="Y223" i="87"/>
  <c r="X223" i="87"/>
  <c r="W223" i="87"/>
  <c r="V223" i="87"/>
  <c r="B223" i="87"/>
  <c r="AA222" i="87"/>
  <c r="Z222" i="87"/>
  <c r="Y222" i="87"/>
  <c r="X222" i="87"/>
  <c r="W222" i="87"/>
  <c r="V222" i="87"/>
  <c r="B222" i="87"/>
  <c r="AG222" i="87" s="1"/>
  <c r="AA221" i="87"/>
  <c r="Z221" i="87"/>
  <c r="Y221" i="87"/>
  <c r="X221" i="87"/>
  <c r="W221" i="87"/>
  <c r="V221" i="87"/>
  <c r="B221" i="87"/>
  <c r="AG220" i="87"/>
  <c r="AF220" i="87"/>
  <c r="AE220" i="87"/>
  <c r="AA220" i="87"/>
  <c r="Z220" i="87"/>
  <c r="Y220" i="87"/>
  <c r="X220" i="87"/>
  <c r="W220" i="87"/>
  <c r="V220" i="87"/>
  <c r="B220" i="87"/>
  <c r="AD220" i="87" s="1"/>
  <c r="AG219" i="87"/>
  <c r="AF219" i="87"/>
  <c r="AE219" i="87"/>
  <c r="AD219" i="87"/>
  <c r="AC219" i="87"/>
  <c r="AB219" i="87"/>
  <c r="AA219" i="87"/>
  <c r="Z219" i="87"/>
  <c r="Y219" i="87"/>
  <c r="X219" i="87"/>
  <c r="W219" i="87"/>
  <c r="V219" i="87"/>
  <c r="B219" i="87"/>
  <c r="AA218" i="87"/>
  <c r="Z218" i="87"/>
  <c r="Y218" i="87"/>
  <c r="X218" i="87"/>
  <c r="W218" i="87"/>
  <c r="V218" i="87"/>
  <c r="B218" i="87"/>
  <c r="AG217" i="87"/>
  <c r="AA217" i="87"/>
  <c r="Z217" i="87"/>
  <c r="Y217" i="87"/>
  <c r="X217" i="87"/>
  <c r="W217" i="87"/>
  <c r="V217" i="87"/>
  <c r="B217" i="87"/>
  <c r="AF217" i="87" s="1"/>
  <c r="AA216" i="87"/>
  <c r="Z216" i="87"/>
  <c r="Y216" i="87"/>
  <c r="X216" i="87"/>
  <c r="W216" i="87"/>
  <c r="V216" i="87"/>
  <c r="B216" i="87"/>
  <c r="AB216" i="87" s="1"/>
  <c r="AG215" i="87"/>
  <c r="AF215" i="87"/>
  <c r="AE215" i="87"/>
  <c r="AD215" i="87"/>
  <c r="AC215" i="87"/>
  <c r="AB215" i="87"/>
  <c r="AA215" i="87"/>
  <c r="Z215" i="87"/>
  <c r="Y215" i="87"/>
  <c r="X215" i="87"/>
  <c r="W215" i="87"/>
  <c r="V215" i="87"/>
  <c r="B215" i="87"/>
  <c r="AG214" i="87"/>
  <c r="AF214" i="87"/>
  <c r="AE214" i="87"/>
  <c r="AD214" i="87"/>
  <c r="AC214" i="87"/>
  <c r="AB214" i="87"/>
  <c r="AA214" i="87"/>
  <c r="Z214" i="87"/>
  <c r="Y214" i="87"/>
  <c r="X214" i="87"/>
  <c r="W214" i="87"/>
  <c r="V214" i="87"/>
  <c r="B214" i="87"/>
  <c r="AB213" i="87"/>
  <c r="AA213" i="87"/>
  <c r="Z213" i="87"/>
  <c r="Y213" i="87"/>
  <c r="X213" i="87"/>
  <c r="W213" i="87"/>
  <c r="V213" i="87"/>
  <c r="B213" i="87"/>
  <c r="AG212" i="87"/>
  <c r="AF212" i="87"/>
  <c r="AE212" i="87"/>
  <c r="AD212" i="87"/>
  <c r="AC212" i="87"/>
  <c r="AA212" i="87"/>
  <c r="Z212" i="87"/>
  <c r="Y212" i="87"/>
  <c r="X212" i="87"/>
  <c r="W212" i="87"/>
  <c r="V212" i="87"/>
  <c r="B212" i="87"/>
  <c r="AB212" i="87" s="1"/>
  <c r="AG211" i="87"/>
  <c r="AD211" i="87"/>
  <c r="AA211" i="87"/>
  <c r="Z211" i="87"/>
  <c r="Y211" i="87"/>
  <c r="X211" i="87"/>
  <c r="W211" i="87"/>
  <c r="V211" i="87"/>
  <c r="B211" i="87"/>
  <c r="AA210" i="87"/>
  <c r="Z210" i="87"/>
  <c r="Y210" i="87"/>
  <c r="X210" i="87"/>
  <c r="W210" i="87"/>
  <c r="V210" i="87"/>
  <c r="B210" i="87"/>
  <c r="AG209" i="87"/>
  <c r="AF209" i="87"/>
  <c r="AE209" i="87"/>
  <c r="AD209" i="87"/>
  <c r="AC209" i="87"/>
  <c r="AB209" i="87"/>
  <c r="AA209" i="87"/>
  <c r="Z209" i="87"/>
  <c r="Y209" i="87"/>
  <c r="X209" i="87"/>
  <c r="W209" i="87"/>
  <c r="V209" i="87"/>
  <c r="B209" i="87"/>
  <c r="AC208" i="87"/>
  <c r="AB208" i="87"/>
  <c r="AA208" i="87"/>
  <c r="Z208" i="87"/>
  <c r="Y208" i="87"/>
  <c r="X208" i="87"/>
  <c r="W208" i="87"/>
  <c r="V208" i="87"/>
  <c r="B208" i="87"/>
  <c r="AG207" i="87"/>
  <c r="AF207" i="87"/>
  <c r="AE207" i="87"/>
  <c r="AC207" i="87"/>
  <c r="AB207" i="87"/>
  <c r="AA207" i="87"/>
  <c r="Z207" i="87"/>
  <c r="Y207" i="87"/>
  <c r="X207" i="87"/>
  <c r="W207" i="87"/>
  <c r="V207" i="87"/>
  <c r="B207" i="87"/>
  <c r="AD207" i="87" s="1"/>
  <c r="AF206" i="87"/>
  <c r="AA206" i="87"/>
  <c r="Z206" i="87"/>
  <c r="Y206" i="87"/>
  <c r="X206" i="87"/>
  <c r="W206" i="87"/>
  <c r="V206" i="87"/>
  <c r="B206" i="87"/>
  <c r="AG205" i="87"/>
  <c r="AF205" i="87"/>
  <c r="AD205" i="87"/>
  <c r="AB205" i="87"/>
  <c r="AA205" i="87"/>
  <c r="Z205" i="87"/>
  <c r="Y205" i="87"/>
  <c r="X205" i="87"/>
  <c r="W205" i="87"/>
  <c r="V205" i="87"/>
  <c r="B205" i="87"/>
  <c r="AE205" i="87" s="1"/>
  <c r="AG204" i="87"/>
  <c r="AF204" i="87"/>
  <c r="AE204" i="87"/>
  <c r="AD204" i="87"/>
  <c r="AC204" i="87"/>
  <c r="AB204" i="87"/>
  <c r="AA204" i="87"/>
  <c r="Z204" i="87"/>
  <c r="Y204" i="87"/>
  <c r="X204" i="87"/>
  <c r="W204" i="87"/>
  <c r="V204" i="87"/>
  <c r="B204" i="87"/>
  <c r="AE203" i="87"/>
  <c r="AC203" i="87"/>
  <c r="AB203" i="87"/>
  <c r="AA203" i="87"/>
  <c r="Z203" i="87"/>
  <c r="Y203" i="87"/>
  <c r="X203" i="87"/>
  <c r="W203" i="87"/>
  <c r="V203" i="87"/>
  <c r="B203" i="87"/>
  <c r="AA202" i="87"/>
  <c r="Z202" i="87"/>
  <c r="Y202" i="87"/>
  <c r="X202" i="87"/>
  <c r="W202" i="87"/>
  <c r="V202" i="87"/>
  <c r="B202" i="87"/>
  <c r="AA201" i="87"/>
  <c r="Z201" i="87"/>
  <c r="Y201" i="87"/>
  <c r="X201" i="87"/>
  <c r="W201" i="87"/>
  <c r="V201" i="87"/>
  <c r="B201" i="87"/>
  <c r="AA200" i="87"/>
  <c r="Z200" i="87"/>
  <c r="Y200" i="87"/>
  <c r="X200" i="87"/>
  <c r="W200" i="87"/>
  <c r="V200" i="87"/>
  <c r="B200" i="87"/>
  <c r="AG199" i="87"/>
  <c r="AF199" i="87"/>
  <c r="AE199" i="87"/>
  <c r="AD199" i="87"/>
  <c r="AC199" i="87"/>
  <c r="AB199" i="87"/>
  <c r="AA199" i="87"/>
  <c r="Z199" i="87"/>
  <c r="Y199" i="87"/>
  <c r="X199" i="87"/>
  <c r="W199" i="87"/>
  <c r="V199" i="87"/>
  <c r="B199" i="87"/>
  <c r="AB198" i="87"/>
  <c r="AA198" i="87"/>
  <c r="Z198" i="87"/>
  <c r="Y198" i="87"/>
  <c r="X198" i="87"/>
  <c r="W198" i="87"/>
  <c r="V198" i="87"/>
  <c r="B198" i="87"/>
  <c r="AG198" i="87" s="1"/>
  <c r="AA197" i="87"/>
  <c r="Z197" i="87"/>
  <c r="Y197" i="87"/>
  <c r="X197" i="87"/>
  <c r="W197" i="87"/>
  <c r="V197" i="87"/>
  <c r="B197" i="87"/>
  <c r="AB196" i="87"/>
  <c r="AA196" i="87"/>
  <c r="Z196" i="87"/>
  <c r="Y196" i="87"/>
  <c r="X196" i="87"/>
  <c r="W196" i="87"/>
  <c r="V196" i="87"/>
  <c r="B196" i="87"/>
  <c r="AA195" i="87"/>
  <c r="Z195" i="87"/>
  <c r="Y195" i="87"/>
  <c r="X195" i="87"/>
  <c r="W195" i="87"/>
  <c r="V195" i="87"/>
  <c r="B195" i="87"/>
  <c r="AG195" i="87" s="1"/>
  <c r="AA194" i="87"/>
  <c r="Z194" i="87"/>
  <c r="Y194" i="87"/>
  <c r="X194" i="87"/>
  <c r="W194" i="87"/>
  <c r="V194" i="87"/>
  <c r="B194" i="87"/>
  <c r="AA193" i="87"/>
  <c r="Z193" i="87"/>
  <c r="Y193" i="87"/>
  <c r="X193" i="87"/>
  <c r="W193" i="87"/>
  <c r="V193" i="87"/>
  <c r="B193" i="87"/>
  <c r="AG193" i="87" s="1"/>
  <c r="AA192" i="87"/>
  <c r="Z192" i="87"/>
  <c r="Y192" i="87"/>
  <c r="X192" i="87"/>
  <c r="W192" i="87"/>
  <c r="V192" i="87"/>
  <c r="B192" i="87"/>
  <c r="AG191" i="87"/>
  <c r="AF191" i="87"/>
  <c r="AE191" i="87"/>
  <c r="AD191" i="87"/>
  <c r="AC191" i="87"/>
  <c r="AA191" i="87"/>
  <c r="Z191" i="87"/>
  <c r="Y191" i="87"/>
  <c r="X191" i="87"/>
  <c r="W191" i="87"/>
  <c r="V191" i="87"/>
  <c r="B191" i="87"/>
  <c r="AB191" i="87" s="1"/>
  <c r="AA190" i="87"/>
  <c r="Z190" i="87"/>
  <c r="Y190" i="87"/>
  <c r="X190" i="87"/>
  <c r="W190" i="87"/>
  <c r="V190" i="87"/>
  <c r="B190" i="87"/>
  <c r="AG189" i="87"/>
  <c r="AF189" i="87"/>
  <c r="AE189" i="87"/>
  <c r="AD189" i="87"/>
  <c r="AC189" i="87"/>
  <c r="AB189" i="87"/>
  <c r="AA189" i="87"/>
  <c r="Z189" i="87"/>
  <c r="Y189" i="87"/>
  <c r="X189" i="87"/>
  <c r="W189" i="87"/>
  <c r="V189" i="87"/>
  <c r="B189" i="87"/>
  <c r="AG188" i="87"/>
  <c r="AF188" i="87"/>
  <c r="AE188" i="87"/>
  <c r="AD188" i="87"/>
  <c r="AC188" i="87"/>
  <c r="AB188" i="87"/>
  <c r="AA188" i="87"/>
  <c r="Z188" i="87"/>
  <c r="Y188" i="87"/>
  <c r="X188" i="87"/>
  <c r="W188" i="87"/>
  <c r="V188" i="87"/>
  <c r="B188" i="87"/>
  <c r="AG187" i="87"/>
  <c r="AF187" i="87"/>
  <c r="AE187" i="87"/>
  <c r="AD187" i="87"/>
  <c r="AC187" i="87"/>
  <c r="AB187" i="87"/>
  <c r="AA187" i="87"/>
  <c r="Z187" i="87"/>
  <c r="Y187" i="87"/>
  <c r="X187" i="87"/>
  <c r="W187" i="87"/>
  <c r="V187" i="87"/>
  <c r="B187" i="87"/>
  <c r="AG186" i="87"/>
  <c r="AF186" i="87"/>
  <c r="AE186" i="87"/>
  <c r="AD186" i="87"/>
  <c r="AC186" i="87"/>
  <c r="AB186" i="87"/>
  <c r="AA186" i="87"/>
  <c r="Z186" i="87"/>
  <c r="Y186" i="87"/>
  <c r="X186" i="87"/>
  <c r="W186" i="87"/>
  <c r="V186" i="87"/>
  <c r="B186" i="87"/>
  <c r="AA185" i="87"/>
  <c r="Z185" i="87"/>
  <c r="Y185" i="87"/>
  <c r="X185" i="87"/>
  <c r="W185" i="87"/>
  <c r="V185" i="87"/>
  <c r="B185" i="87"/>
  <c r="AG184" i="87"/>
  <c r="AF184" i="87"/>
  <c r="AE184" i="87"/>
  <c r="AD184" i="87"/>
  <c r="AC184" i="87"/>
  <c r="AB184" i="87"/>
  <c r="AA184" i="87"/>
  <c r="Z184" i="87"/>
  <c r="Y184" i="87"/>
  <c r="X184" i="87"/>
  <c r="W184" i="87"/>
  <c r="V184" i="87"/>
  <c r="B184" i="87"/>
  <c r="AA183" i="87"/>
  <c r="Z183" i="87"/>
  <c r="Y183" i="87"/>
  <c r="X183" i="87"/>
  <c r="W183" i="87"/>
  <c r="V183" i="87"/>
  <c r="B183" i="87"/>
  <c r="AG182" i="87"/>
  <c r="AF182" i="87"/>
  <c r="AE182" i="87"/>
  <c r="AD182" i="87"/>
  <c r="AC182" i="87"/>
  <c r="AA182" i="87"/>
  <c r="Z182" i="87"/>
  <c r="Y182" i="87"/>
  <c r="X182" i="87"/>
  <c r="W182" i="87"/>
  <c r="V182" i="87"/>
  <c r="B182" i="87"/>
  <c r="AB182" i="87" s="1"/>
  <c r="AC181" i="87"/>
  <c r="AA181" i="87"/>
  <c r="Z181" i="87"/>
  <c r="Y181" i="87"/>
  <c r="X181" i="87"/>
  <c r="W181" i="87"/>
  <c r="V181" i="87"/>
  <c r="B181" i="87"/>
  <c r="AA180" i="87"/>
  <c r="Z180" i="87"/>
  <c r="Y180" i="87"/>
  <c r="X180" i="87"/>
  <c r="W180" i="87"/>
  <c r="V180" i="87"/>
  <c r="B180" i="87"/>
  <c r="AB180" i="87" s="1"/>
  <c r="AA179" i="87"/>
  <c r="Z179" i="87"/>
  <c r="Y179" i="87"/>
  <c r="X179" i="87"/>
  <c r="W179" i="87"/>
  <c r="V179" i="87"/>
  <c r="B179" i="87"/>
  <c r="AA178" i="87"/>
  <c r="Z178" i="87"/>
  <c r="Y178" i="87"/>
  <c r="X178" i="87"/>
  <c r="W178" i="87"/>
  <c r="V178" i="87"/>
  <c r="B178" i="87"/>
  <c r="AG177" i="87"/>
  <c r="AF177" i="87"/>
  <c r="AA177" i="87"/>
  <c r="Z177" i="87"/>
  <c r="Y177" i="87"/>
  <c r="X177" i="87"/>
  <c r="W177" i="87"/>
  <c r="V177" i="87"/>
  <c r="B177" i="87"/>
  <c r="AE176" i="87"/>
  <c r="AA176" i="87"/>
  <c r="Z176" i="87"/>
  <c r="Y176" i="87"/>
  <c r="X176" i="87"/>
  <c r="W176" i="87"/>
  <c r="V176" i="87"/>
  <c r="B176" i="87"/>
  <c r="AG176" i="87" s="1"/>
  <c r="AA175" i="87"/>
  <c r="Z175" i="87"/>
  <c r="Y175" i="87"/>
  <c r="X175" i="87"/>
  <c r="W175" i="87"/>
  <c r="V175" i="87"/>
  <c r="B175" i="87"/>
  <c r="AG174" i="87"/>
  <c r="AE174" i="87"/>
  <c r="AC174" i="87"/>
  <c r="AA174" i="87"/>
  <c r="Z174" i="87"/>
  <c r="Y174" i="87"/>
  <c r="X174" i="87"/>
  <c r="W174" i="87"/>
  <c r="V174" i="87"/>
  <c r="B174" i="87"/>
  <c r="AF174" i="87" s="1"/>
  <c r="AA173" i="87"/>
  <c r="Z173" i="87"/>
  <c r="Y173" i="87"/>
  <c r="X173" i="87"/>
  <c r="W173" i="87"/>
  <c r="V173" i="87"/>
  <c r="B173" i="87"/>
  <c r="AG172" i="87"/>
  <c r="AA172" i="87"/>
  <c r="Z172" i="87"/>
  <c r="Y172" i="87"/>
  <c r="X172" i="87"/>
  <c r="W172" i="87"/>
  <c r="V172" i="87"/>
  <c r="B172" i="87"/>
  <c r="AF172" i="87" s="1"/>
  <c r="AG171" i="87"/>
  <c r="AF171" i="87"/>
  <c r="AE171" i="87"/>
  <c r="AD171" i="87"/>
  <c r="AC171" i="87"/>
  <c r="AB171" i="87"/>
  <c r="AA171" i="87"/>
  <c r="Z171" i="87"/>
  <c r="Y171" i="87"/>
  <c r="X171" i="87"/>
  <c r="W171" i="87"/>
  <c r="V171" i="87"/>
  <c r="B171" i="87"/>
  <c r="AG170" i="87"/>
  <c r="AF170" i="87"/>
  <c r="AE170" i="87"/>
  <c r="AD170" i="87"/>
  <c r="AA170" i="87"/>
  <c r="Z170" i="87"/>
  <c r="Y170" i="87"/>
  <c r="X170" i="87"/>
  <c r="W170" i="87"/>
  <c r="V170" i="87"/>
  <c r="B170" i="87"/>
  <c r="AC170" i="87" s="1"/>
  <c r="AG169" i="87"/>
  <c r="AF169" i="87"/>
  <c r="AE169" i="87"/>
  <c r="AD169" i="87"/>
  <c r="AC169" i="87"/>
  <c r="AB169" i="87"/>
  <c r="AA169" i="87"/>
  <c r="Z169" i="87"/>
  <c r="Y169" i="87"/>
  <c r="X169" i="87"/>
  <c r="W169" i="87"/>
  <c r="V169" i="87"/>
  <c r="B169" i="87"/>
  <c r="AF168" i="87"/>
  <c r="AE168" i="87"/>
  <c r="AC168" i="87"/>
  <c r="AB168" i="87"/>
  <c r="AA168" i="87"/>
  <c r="Z168" i="87"/>
  <c r="Y168" i="87"/>
  <c r="X168" i="87"/>
  <c r="W168" i="87"/>
  <c r="V168" i="87"/>
  <c r="B168" i="87"/>
  <c r="AG168" i="87" s="1"/>
  <c r="AG167" i="87"/>
  <c r="AF167" i="87"/>
  <c r="AE167" i="87"/>
  <c r="AD167" i="87"/>
  <c r="AC167" i="87"/>
  <c r="AB167" i="87"/>
  <c r="AA167" i="87"/>
  <c r="Z167" i="87"/>
  <c r="Y167" i="87"/>
  <c r="X167" i="87"/>
  <c r="W167" i="87"/>
  <c r="V167" i="87"/>
  <c r="B167" i="87"/>
  <c r="AA166" i="87"/>
  <c r="Z166" i="87"/>
  <c r="Y166" i="87"/>
  <c r="X166" i="87"/>
  <c r="W166" i="87"/>
  <c r="V166" i="87"/>
  <c r="B166" i="87"/>
  <c r="AG165" i="87"/>
  <c r="AA165" i="87"/>
  <c r="Z165" i="87"/>
  <c r="Y165" i="87"/>
  <c r="X165" i="87"/>
  <c r="W165" i="87"/>
  <c r="V165" i="87"/>
  <c r="B165" i="87"/>
  <c r="AF165" i="87" s="1"/>
  <c r="AA164" i="87"/>
  <c r="Z164" i="87"/>
  <c r="Y164" i="87"/>
  <c r="X164" i="87"/>
  <c r="W164" i="87"/>
  <c r="V164" i="87"/>
  <c r="B164" i="87"/>
  <c r="AA163" i="87"/>
  <c r="Y163" i="87"/>
  <c r="X163" i="87"/>
  <c r="W163" i="87"/>
  <c r="V163" i="87"/>
  <c r="B163" i="87"/>
  <c r="AD163" i="87" s="1"/>
  <c r="AA162" i="87"/>
  <c r="Y162" i="87"/>
  <c r="X162" i="87"/>
  <c r="W162" i="87"/>
  <c r="V162" i="87"/>
  <c r="B162" i="87"/>
  <c r="AF162" i="87" s="1"/>
  <c r="AA161" i="87"/>
  <c r="Y161" i="87"/>
  <c r="X161" i="87"/>
  <c r="W161" i="87"/>
  <c r="V161" i="87"/>
  <c r="Z161" i="87" s="1"/>
  <c r="B161" i="87"/>
  <c r="AA160" i="87"/>
  <c r="Y160" i="87"/>
  <c r="X160" i="87"/>
  <c r="W160" i="87"/>
  <c r="V160" i="87"/>
  <c r="B160" i="87"/>
  <c r="AF160" i="87" s="1"/>
  <c r="AA159" i="87"/>
  <c r="Y159" i="87"/>
  <c r="X159" i="87"/>
  <c r="W159" i="87"/>
  <c r="V159" i="87"/>
  <c r="B159" i="87"/>
  <c r="AA158" i="87"/>
  <c r="Y158" i="87"/>
  <c r="X158" i="87"/>
  <c r="W158" i="87"/>
  <c r="V158" i="87"/>
  <c r="B158" i="87"/>
  <c r="AB158" i="87" s="1"/>
  <c r="AA157" i="87"/>
  <c r="Y157" i="87"/>
  <c r="X157" i="87"/>
  <c r="W157" i="87"/>
  <c r="V157" i="87"/>
  <c r="B157" i="87"/>
  <c r="AA156" i="87"/>
  <c r="Y156" i="87"/>
  <c r="X156" i="87"/>
  <c r="W156" i="87"/>
  <c r="V156" i="87"/>
  <c r="B156" i="87"/>
  <c r="AB156" i="87" s="1"/>
  <c r="AA155" i="87"/>
  <c r="Y155" i="87"/>
  <c r="X155" i="87"/>
  <c r="W155" i="87"/>
  <c r="V155" i="87"/>
  <c r="B155" i="87"/>
  <c r="AA154" i="87"/>
  <c r="Y154" i="87"/>
  <c r="X154" i="87"/>
  <c r="W154" i="87"/>
  <c r="V154" i="87"/>
  <c r="B154" i="87"/>
  <c r="AF154" i="87" s="1"/>
  <c r="AA153" i="87"/>
  <c r="Y153" i="87"/>
  <c r="X153" i="87"/>
  <c r="W153" i="87"/>
  <c r="V153" i="87"/>
  <c r="B153" i="87"/>
  <c r="AA152" i="87"/>
  <c r="Y152" i="87"/>
  <c r="X152" i="87"/>
  <c r="W152" i="87"/>
  <c r="V152" i="87"/>
  <c r="B152" i="87"/>
  <c r="AE152" i="87" s="1"/>
  <c r="AA151" i="87"/>
  <c r="Y151" i="87"/>
  <c r="X151" i="87"/>
  <c r="W151" i="87"/>
  <c r="V151" i="87"/>
  <c r="B151" i="87"/>
  <c r="AE151" i="87" s="1"/>
  <c r="AA150" i="87"/>
  <c r="Y150" i="87"/>
  <c r="X150" i="87"/>
  <c r="W150" i="87"/>
  <c r="V150" i="87"/>
  <c r="B150" i="87"/>
  <c r="AA149" i="87"/>
  <c r="Y149" i="87"/>
  <c r="X149" i="87"/>
  <c r="W149" i="87"/>
  <c r="V149" i="87"/>
  <c r="B149" i="87"/>
  <c r="AC149" i="87" s="1"/>
  <c r="AA148" i="87"/>
  <c r="Y148" i="87"/>
  <c r="X148" i="87"/>
  <c r="W148" i="87"/>
  <c r="V148" i="87"/>
  <c r="B148" i="87"/>
  <c r="AA147" i="87"/>
  <c r="Y147" i="87"/>
  <c r="X147" i="87"/>
  <c r="W147" i="87"/>
  <c r="V147" i="87"/>
  <c r="B147" i="87"/>
  <c r="AA146" i="87"/>
  <c r="Y146" i="87"/>
  <c r="X146" i="87"/>
  <c r="W146" i="87"/>
  <c r="V146" i="87"/>
  <c r="B146" i="87"/>
  <c r="AF146" i="87" s="1"/>
  <c r="AA145" i="87"/>
  <c r="Y145" i="87"/>
  <c r="X145" i="87"/>
  <c r="W145" i="87"/>
  <c r="V145" i="87"/>
  <c r="B145" i="87"/>
  <c r="AA144" i="87"/>
  <c r="Y144" i="87"/>
  <c r="X144" i="87"/>
  <c r="W144" i="87"/>
  <c r="V144" i="87"/>
  <c r="B144" i="87"/>
  <c r="AC144" i="87" s="1"/>
  <c r="AA143" i="87"/>
  <c r="Y143" i="87"/>
  <c r="X143" i="87"/>
  <c r="W143" i="87"/>
  <c r="V143" i="87"/>
  <c r="B143" i="87"/>
  <c r="AE143" i="87" s="1"/>
  <c r="AA142" i="87"/>
  <c r="Y142" i="87"/>
  <c r="X142" i="87"/>
  <c r="W142" i="87"/>
  <c r="V142" i="87"/>
  <c r="B142" i="87"/>
  <c r="AD142" i="87" s="1"/>
  <c r="AA141" i="87"/>
  <c r="Y141" i="87"/>
  <c r="X141" i="87"/>
  <c r="W141" i="87"/>
  <c r="V141" i="87"/>
  <c r="B141" i="87"/>
  <c r="AD141" i="87" s="1"/>
  <c r="AA140" i="87"/>
  <c r="Y140" i="87"/>
  <c r="X140" i="87"/>
  <c r="W140" i="87"/>
  <c r="V140" i="87"/>
  <c r="B140" i="87"/>
  <c r="AB140" i="87" s="1"/>
  <c r="AA139" i="87"/>
  <c r="Y139" i="87"/>
  <c r="X139" i="87"/>
  <c r="W139" i="87"/>
  <c r="V139" i="87"/>
  <c r="B139" i="87"/>
  <c r="AF139" i="87" s="1"/>
  <c r="AA138" i="87"/>
  <c r="Y138" i="87"/>
  <c r="X138" i="87"/>
  <c r="W138" i="87"/>
  <c r="V138" i="87"/>
  <c r="B138" i="87"/>
  <c r="AD138" i="87" s="1"/>
  <c r="AA137" i="87"/>
  <c r="Y137" i="87"/>
  <c r="X137" i="87"/>
  <c r="W137" i="87"/>
  <c r="V137" i="87"/>
  <c r="B137" i="87"/>
  <c r="AF137" i="87" s="1"/>
  <c r="AA136" i="87"/>
  <c r="Y136" i="87"/>
  <c r="X136" i="87"/>
  <c r="W136" i="87"/>
  <c r="V136" i="87"/>
  <c r="B136" i="87"/>
  <c r="AA135" i="87"/>
  <c r="Y135" i="87"/>
  <c r="X135" i="87"/>
  <c r="W135" i="87"/>
  <c r="V135" i="87"/>
  <c r="B135" i="87"/>
  <c r="AC135" i="87" s="1"/>
  <c r="AA134" i="87"/>
  <c r="Y134" i="87"/>
  <c r="X134" i="87"/>
  <c r="W134" i="87"/>
  <c r="V134" i="87"/>
  <c r="B134" i="87"/>
  <c r="AA133" i="87"/>
  <c r="Y133" i="87"/>
  <c r="X133" i="87"/>
  <c r="W133" i="87"/>
  <c r="V133" i="87"/>
  <c r="B133" i="87"/>
  <c r="AF133" i="87" s="1"/>
  <c r="AA132" i="87"/>
  <c r="Y132" i="87"/>
  <c r="X132" i="87"/>
  <c r="W132" i="87"/>
  <c r="V132" i="87"/>
  <c r="B132" i="87"/>
  <c r="AA131" i="87"/>
  <c r="Y131" i="87"/>
  <c r="X131" i="87"/>
  <c r="W131" i="87"/>
  <c r="V131" i="87"/>
  <c r="B131" i="87"/>
  <c r="AA130" i="87"/>
  <c r="Y130" i="87"/>
  <c r="X130" i="87"/>
  <c r="W130" i="87"/>
  <c r="V130" i="87"/>
  <c r="B130" i="87"/>
  <c r="AA129" i="87"/>
  <c r="Y129" i="87"/>
  <c r="X129" i="87"/>
  <c r="W129" i="87"/>
  <c r="V129" i="87"/>
  <c r="B129" i="87"/>
  <c r="AA128" i="87"/>
  <c r="Y128" i="87"/>
  <c r="X128" i="87"/>
  <c r="W128" i="87"/>
  <c r="V128" i="87"/>
  <c r="B128" i="87"/>
  <c r="AB128" i="87" s="1"/>
  <c r="AA127" i="87"/>
  <c r="Y127" i="87"/>
  <c r="X127" i="87"/>
  <c r="W127" i="87"/>
  <c r="V127" i="87"/>
  <c r="B127" i="87"/>
  <c r="AA126" i="87"/>
  <c r="Y126" i="87"/>
  <c r="X126" i="87"/>
  <c r="W126" i="87"/>
  <c r="V126" i="87"/>
  <c r="B126" i="87"/>
  <c r="AC126" i="87" s="1"/>
  <c r="AA125" i="87"/>
  <c r="Y125" i="87"/>
  <c r="X125" i="87"/>
  <c r="W125" i="87"/>
  <c r="V125" i="87"/>
  <c r="B125" i="87"/>
  <c r="AA124" i="87"/>
  <c r="Y124" i="87"/>
  <c r="X124" i="87"/>
  <c r="W124" i="87"/>
  <c r="V124" i="87"/>
  <c r="B124" i="87"/>
  <c r="AF124" i="87" s="1"/>
  <c r="AA123" i="87"/>
  <c r="Y123" i="87"/>
  <c r="X123" i="87"/>
  <c r="W123" i="87"/>
  <c r="V123" i="87"/>
  <c r="B123" i="87"/>
  <c r="AB123" i="87" s="1"/>
  <c r="AA122" i="87"/>
  <c r="Y122" i="87"/>
  <c r="X122" i="87"/>
  <c r="W122" i="87"/>
  <c r="V122" i="87"/>
  <c r="Z122" i="87" s="1"/>
  <c r="B122" i="87"/>
  <c r="AD122" i="87" s="1"/>
  <c r="AA121" i="87"/>
  <c r="Y121" i="87"/>
  <c r="X121" i="87"/>
  <c r="W121" i="87"/>
  <c r="V121" i="87"/>
  <c r="B121" i="87"/>
  <c r="AE121" i="87" s="1"/>
  <c r="AA120" i="87"/>
  <c r="Y120" i="87"/>
  <c r="X120" i="87"/>
  <c r="W120" i="87"/>
  <c r="V120" i="87"/>
  <c r="B120" i="87"/>
  <c r="AA119" i="87"/>
  <c r="Y119" i="87"/>
  <c r="X119" i="87"/>
  <c r="W119" i="87"/>
  <c r="V119" i="87"/>
  <c r="B119" i="87"/>
  <c r="AE119" i="87" s="1"/>
  <c r="AA118" i="87"/>
  <c r="Y118" i="87"/>
  <c r="X118" i="87"/>
  <c r="W118" i="87"/>
  <c r="V118" i="87"/>
  <c r="B118" i="87"/>
  <c r="AA117" i="87"/>
  <c r="Y117" i="87"/>
  <c r="X117" i="87"/>
  <c r="W117" i="87"/>
  <c r="V117" i="87"/>
  <c r="B117" i="87"/>
  <c r="AB117" i="87" s="1"/>
  <c r="AA116" i="87"/>
  <c r="Y116" i="87"/>
  <c r="X116" i="87"/>
  <c r="W116" i="87"/>
  <c r="V116" i="87"/>
  <c r="B116" i="87"/>
  <c r="AF116" i="87" s="1"/>
  <c r="AA115" i="87"/>
  <c r="Y115" i="87"/>
  <c r="X115" i="87"/>
  <c r="W115" i="87"/>
  <c r="V115" i="87"/>
  <c r="B115" i="87"/>
  <c r="AA114" i="87"/>
  <c r="Y114" i="87"/>
  <c r="X114" i="87"/>
  <c r="W114" i="87"/>
  <c r="V114" i="87"/>
  <c r="B114" i="87"/>
  <c r="AB114" i="87" s="1"/>
  <c r="AA113" i="87"/>
  <c r="Y113" i="87"/>
  <c r="X113" i="87"/>
  <c r="W113" i="87"/>
  <c r="V113" i="87"/>
  <c r="B113" i="87"/>
  <c r="AA112" i="87"/>
  <c r="Y112" i="87"/>
  <c r="X112" i="87"/>
  <c r="W112" i="87"/>
  <c r="V112" i="87"/>
  <c r="B112" i="87"/>
  <c r="AF112" i="87" s="1"/>
  <c r="AE111" i="87"/>
  <c r="AD111" i="87"/>
  <c r="AB111" i="87"/>
  <c r="AA111" i="87"/>
  <c r="Y111" i="87"/>
  <c r="X111" i="87"/>
  <c r="W111" i="87"/>
  <c r="V111" i="87"/>
  <c r="B111" i="87"/>
  <c r="AF111" i="87" s="1"/>
  <c r="AA110" i="87"/>
  <c r="Y110" i="87"/>
  <c r="X110" i="87"/>
  <c r="W110" i="87"/>
  <c r="V110" i="87"/>
  <c r="B110" i="87"/>
  <c r="AC110" i="87" s="1"/>
  <c r="AA109" i="87"/>
  <c r="Y109" i="87"/>
  <c r="X109" i="87"/>
  <c r="W109" i="87"/>
  <c r="V109" i="87"/>
  <c r="B109" i="87"/>
  <c r="AA108" i="87"/>
  <c r="Y108" i="87"/>
  <c r="X108" i="87"/>
  <c r="W108" i="87"/>
  <c r="V108" i="87"/>
  <c r="B108" i="87"/>
  <c r="AA107" i="87"/>
  <c r="Y107" i="87"/>
  <c r="X107" i="87"/>
  <c r="W107" i="87"/>
  <c r="V107" i="87"/>
  <c r="Z107" i="87" s="1"/>
  <c r="B107" i="87"/>
  <c r="AC107" i="87" s="1"/>
  <c r="AA106" i="87"/>
  <c r="Y106" i="87"/>
  <c r="X106" i="87"/>
  <c r="W106" i="87"/>
  <c r="V106" i="87"/>
  <c r="B106" i="87"/>
  <c r="AE106" i="87" s="1"/>
  <c r="AA105" i="87"/>
  <c r="Y105" i="87"/>
  <c r="X105" i="87"/>
  <c r="W105" i="87"/>
  <c r="V105" i="87"/>
  <c r="B105" i="87"/>
  <c r="AF105" i="87" s="1"/>
  <c r="AA104" i="87"/>
  <c r="Y104" i="87"/>
  <c r="X104" i="87"/>
  <c r="W104" i="87"/>
  <c r="V104" i="87"/>
  <c r="B104" i="87"/>
  <c r="AA103" i="87"/>
  <c r="Y103" i="87"/>
  <c r="X103" i="87"/>
  <c r="W103" i="87"/>
  <c r="V103" i="87"/>
  <c r="B103" i="87"/>
  <c r="AF103" i="87" s="1"/>
  <c r="AA102" i="87"/>
  <c r="Y102" i="87"/>
  <c r="X102" i="87"/>
  <c r="W102" i="87"/>
  <c r="V102" i="87"/>
  <c r="B102" i="87"/>
  <c r="AA101" i="87"/>
  <c r="Y101" i="87"/>
  <c r="X101" i="87"/>
  <c r="W101" i="87"/>
  <c r="V101" i="87"/>
  <c r="B101" i="87"/>
  <c r="AA100" i="87"/>
  <c r="Y100" i="87"/>
  <c r="X100" i="87"/>
  <c r="W100" i="87"/>
  <c r="V100" i="87"/>
  <c r="B100" i="87"/>
  <c r="AB100" i="87" s="1"/>
  <c r="AA99" i="87"/>
  <c r="Y99" i="87"/>
  <c r="X99" i="87"/>
  <c r="W99" i="87"/>
  <c r="V99" i="87"/>
  <c r="Z99" i="87" s="1"/>
  <c r="B99" i="87"/>
  <c r="AA98" i="87"/>
  <c r="Y98" i="87"/>
  <c r="X98" i="87"/>
  <c r="W98" i="87"/>
  <c r="V98" i="87"/>
  <c r="B98" i="87"/>
  <c r="AF98" i="87" s="1"/>
  <c r="AA97" i="87"/>
  <c r="Y97" i="87"/>
  <c r="X97" i="87"/>
  <c r="W97" i="87"/>
  <c r="V97" i="87"/>
  <c r="B97" i="87"/>
  <c r="AA96" i="87"/>
  <c r="Y96" i="87"/>
  <c r="X96" i="87"/>
  <c r="W96" i="87"/>
  <c r="V96" i="87"/>
  <c r="B96" i="87"/>
  <c r="AB96" i="87" s="1"/>
  <c r="AA95" i="87"/>
  <c r="Y95" i="87"/>
  <c r="X95" i="87"/>
  <c r="W95" i="87"/>
  <c r="V95" i="87"/>
  <c r="B95" i="87"/>
  <c r="AA94" i="87"/>
  <c r="Y94" i="87"/>
  <c r="X94" i="87"/>
  <c r="W94" i="87"/>
  <c r="V94" i="87"/>
  <c r="B94" i="87"/>
  <c r="AA93" i="87"/>
  <c r="Y93" i="87"/>
  <c r="X93" i="87"/>
  <c r="W93" i="87"/>
  <c r="V93" i="87"/>
  <c r="B93" i="87"/>
  <c r="AA92" i="87"/>
  <c r="Y92" i="87"/>
  <c r="X92" i="87"/>
  <c r="W92" i="87"/>
  <c r="V92" i="87"/>
  <c r="B92" i="87"/>
  <c r="AF92" i="87" s="1"/>
  <c r="AA91" i="87"/>
  <c r="Y91" i="87"/>
  <c r="X91" i="87"/>
  <c r="W91" i="87"/>
  <c r="V91" i="87"/>
  <c r="B91" i="87"/>
  <c r="AE91" i="87" s="1"/>
  <c r="AA90" i="87"/>
  <c r="Y90" i="87"/>
  <c r="X90" i="87"/>
  <c r="W90" i="87"/>
  <c r="V90" i="87"/>
  <c r="B90" i="87"/>
  <c r="AC90" i="87" s="1"/>
  <c r="AA89" i="87"/>
  <c r="Y89" i="87"/>
  <c r="X89" i="87"/>
  <c r="W89" i="87"/>
  <c r="V89" i="87"/>
  <c r="B89" i="87"/>
  <c r="AB89" i="87" s="1"/>
  <c r="AZ88" i="87"/>
  <c r="AT88" i="87"/>
  <c r="AA88" i="87"/>
  <c r="Y88" i="87"/>
  <c r="X88" i="87"/>
  <c r="W88" i="87"/>
  <c r="V88" i="87"/>
  <c r="B88" i="87"/>
  <c r="AZ87" i="87"/>
  <c r="AT87" i="87"/>
  <c r="AA87" i="87"/>
  <c r="Y87" i="87"/>
  <c r="X87" i="87"/>
  <c r="W87" i="87"/>
  <c r="V87" i="87"/>
  <c r="B87" i="87"/>
  <c r="AF87" i="87" s="1"/>
  <c r="AZ86" i="87"/>
  <c r="AT86" i="87"/>
  <c r="AA86" i="87"/>
  <c r="Y86" i="87"/>
  <c r="X86" i="87"/>
  <c r="W86" i="87"/>
  <c r="V86" i="87"/>
  <c r="B86" i="87"/>
  <c r="AY86" i="87" s="1"/>
  <c r="AZ85" i="87"/>
  <c r="AT85" i="87"/>
  <c r="AA85" i="87"/>
  <c r="Y85" i="87"/>
  <c r="X85" i="87"/>
  <c r="W85" i="87"/>
  <c r="V85" i="87"/>
  <c r="B85" i="87"/>
  <c r="AZ84" i="87"/>
  <c r="AT84" i="87"/>
  <c r="AA84" i="87"/>
  <c r="Y84" i="87"/>
  <c r="X84" i="87"/>
  <c r="W84" i="87"/>
  <c r="V84" i="87"/>
  <c r="B84" i="87"/>
  <c r="AB84" i="87" s="1"/>
  <c r="AZ83" i="87"/>
  <c r="AT83" i="87"/>
  <c r="AA83" i="87"/>
  <c r="Y83" i="87"/>
  <c r="X83" i="87"/>
  <c r="W83" i="87"/>
  <c r="V83" i="87"/>
  <c r="B83" i="87"/>
  <c r="AE83" i="87" s="1"/>
  <c r="AZ82" i="87"/>
  <c r="AT82" i="87"/>
  <c r="AA82" i="87"/>
  <c r="Y82" i="87"/>
  <c r="X82" i="87"/>
  <c r="W82" i="87"/>
  <c r="V82" i="87"/>
  <c r="B82" i="87"/>
  <c r="AE82" i="87" s="1"/>
  <c r="AZ81" i="87"/>
  <c r="AT81" i="87"/>
  <c r="AA81" i="87"/>
  <c r="Y81" i="87"/>
  <c r="X81" i="87"/>
  <c r="W81" i="87"/>
  <c r="V81" i="87"/>
  <c r="B81" i="87"/>
  <c r="AZ80" i="87"/>
  <c r="AT80" i="87"/>
  <c r="AA80" i="87"/>
  <c r="Y80" i="87"/>
  <c r="X80" i="87"/>
  <c r="W80" i="87"/>
  <c r="V80" i="87"/>
  <c r="B80" i="87"/>
  <c r="AE80" i="87" s="1"/>
  <c r="AZ79" i="87"/>
  <c r="AT79" i="87"/>
  <c r="AA79" i="87"/>
  <c r="Y79" i="87"/>
  <c r="X79" i="87"/>
  <c r="W79" i="87"/>
  <c r="V79" i="87"/>
  <c r="B79" i="87"/>
  <c r="AY79" i="87" s="1"/>
  <c r="AZ78" i="87"/>
  <c r="AT78" i="87"/>
  <c r="AA78" i="87"/>
  <c r="Y78" i="87"/>
  <c r="X78" i="87"/>
  <c r="W78" i="87"/>
  <c r="V78" i="87"/>
  <c r="B78" i="87"/>
  <c r="AZ77" i="87"/>
  <c r="AT77" i="87"/>
  <c r="AA77" i="87"/>
  <c r="Y77" i="87"/>
  <c r="X77" i="87"/>
  <c r="W77" i="87"/>
  <c r="V77" i="87"/>
  <c r="B77" i="87"/>
  <c r="AZ76" i="87"/>
  <c r="AT76" i="87"/>
  <c r="AA76" i="87"/>
  <c r="Y76" i="87"/>
  <c r="X76" i="87"/>
  <c r="W76" i="87"/>
  <c r="V76" i="87"/>
  <c r="B76" i="87"/>
  <c r="AY76" i="87" s="1"/>
  <c r="AZ75" i="87"/>
  <c r="AT75" i="87"/>
  <c r="AA75" i="87"/>
  <c r="Y75" i="87"/>
  <c r="X75" i="87"/>
  <c r="W75" i="87"/>
  <c r="V75" i="87"/>
  <c r="B75" i="87"/>
  <c r="AZ74" i="87"/>
  <c r="AT74" i="87"/>
  <c r="AA74" i="87"/>
  <c r="Y74" i="87"/>
  <c r="X74" i="87"/>
  <c r="W74" i="87"/>
  <c r="V74" i="87"/>
  <c r="B74" i="87"/>
  <c r="AD74" i="87" s="1"/>
  <c r="AZ73" i="87"/>
  <c r="AT73" i="87"/>
  <c r="AA73" i="87"/>
  <c r="Y73" i="87"/>
  <c r="X73" i="87"/>
  <c r="W73" i="87"/>
  <c r="V73" i="87"/>
  <c r="B73" i="87"/>
  <c r="AY73" i="87" s="1"/>
  <c r="AZ72" i="87"/>
  <c r="AT72" i="87"/>
  <c r="AA72" i="87"/>
  <c r="Y72" i="87"/>
  <c r="X72" i="87"/>
  <c r="W72" i="87"/>
  <c r="V72" i="87"/>
  <c r="B72" i="87"/>
  <c r="AZ71" i="87"/>
  <c r="AT71" i="87"/>
  <c r="AA71" i="87"/>
  <c r="Y71" i="87"/>
  <c r="X71" i="87"/>
  <c r="W71" i="87"/>
  <c r="V71" i="87"/>
  <c r="B71" i="87"/>
  <c r="AF71" i="87" s="1"/>
  <c r="AZ70" i="87"/>
  <c r="AT70" i="87"/>
  <c r="AA70" i="87"/>
  <c r="Y70" i="87"/>
  <c r="X70" i="87"/>
  <c r="W70" i="87"/>
  <c r="V70" i="87"/>
  <c r="B70" i="87"/>
  <c r="AY70" i="87" s="1"/>
  <c r="AZ69" i="87"/>
  <c r="AT69" i="87"/>
  <c r="AA69" i="87"/>
  <c r="Y69" i="87"/>
  <c r="X69" i="87"/>
  <c r="W69" i="87"/>
  <c r="V69" i="87"/>
  <c r="B69" i="87"/>
  <c r="AE69" i="87" s="1"/>
  <c r="AZ68" i="87"/>
  <c r="AT68" i="87"/>
  <c r="AA68" i="87"/>
  <c r="Y68" i="87"/>
  <c r="X68" i="87"/>
  <c r="W68" i="87"/>
  <c r="V68" i="87"/>
  <c r="B68" i="87"/>
  <c r="AZ67" i="87"/>
  <c r="AT67" i="87"/>
  <c r="AA67" i="87"/>
  <c r="Y67" i="87"/>
  <c r="X67" i="87"/>
  <c r="W67" i="87"/>
  <c r="V67" i="87"/>
  <c r="B67" i="87"/>
  <c r="AY67" i="87" s="1"/>
  <c r="AZ66" i="87"/>
  <c r="AT66" i="87"/>
  <c r="AA66" i="87"/>
  <c r="Y66" i="87"/>
  <c r="X66" i="87"/>
  <c r="W66" i="87"/>
  <c r="V66" i="87"/>
  <c r="B66" i="87"/>
  <c r="AZ65" i="87"/>
  <c r="AA65" i="87"/>
  <c r="Y65" i="87"/>
  <c r="X65" i="87"/>
  <c r="W65" i="87"/>
  <c r="V65" i="87"/>
  <c r="B65" i="87"/>
  <c r="AZ64" i="87"/>
  <c r="AA64" i="87"/>
  <c r="Y64" i="87"/>
  <c r="X64" i="87"/>
  <c r="W64" i="87"/>
  <c r="V64" i="87"/>
  <c r="B64" i="87"/>
  <c r="AY64" i="87" s="1"/>
  <c r="AZ63" i="87"/>
  <c r="AA63" i="87"/>
  <c r="Y63" i="87"/>
  <c r="X63" i="87"/>
  <c r="W63" i="87"/>
  <c r="V63" i="87"/>
  <c r="B63" i="87"/>
  <c r="AB63" i="87" s="1"/>
  <c r="AZ62" i="87"/>
  <c r="AA62" i="87"/>
  <c r="Y62" i="87"/>
  <c r="X62" i="87"/>
  <c r="W62" i="87"/>
  <c r="V62" i="87"/>
  <c r="B62" i="87"/>
  <c r="AZ61" i="87"/>
  <c r="AA61" i="87"/>
  <c r="Y61" i="87"/>
  <c r="X61" i="87"/>
  <c r="W61" i="87"/>
  <c r="V61" i="87"/>
  <c r="B61" i="87"/>
  <c r="AF61" i="87" s="1"/>
  <c r="AZ60" i="87"/>
  <c r="AA60" i="87"/>
  <c r="Y60" i="87"/>
  <c r="X60" i="87"/>
  <c r="W60" i="87"/>
  <c r="V60" i="87"/>
  <c r="B60" i="87"/>
  <c r="AE60" i="87" s="1"/>
  <c r="AZ59" i="87"/>
  <c r="AA59" i="87"/>
  <c r="Y59" i="87"/>
  <c r="X59" i="87"/>
  <c r="W59" i="87"/>
  <c r="V59" i="87"/>
  <c r="B59" i="87"/>
  <c r="AE59" i="87" s="1"/>
  <c r="AZ58" i="87"/>
  <c r="AA58" i="87"/>
  <c r="Y58" i="87"/>
  <c r="X58" i="87"/>
  <c r="W58" i="87"/>
  <c r="V58" i="87"/>
  <c r="B58" i="87"/>
  <c r="AZ57" i="87"/>
  <c r="AA57" i="87"/>
  <c r="Y57" i="87"/>
  <c r="X57" i="87"/>
  <c r="W57" i="87"/>
  <c r="V57" i="87"/>
  <c r="B57" i="87"/>
  <c r="AY57" i="87" s="1"/>
  <c r="AZ56" i="87"/>
  <c r="AA56" i="87"/>
  <c r="Y56" i="87"/>
  <c r="X56" i="87"/>
  <c r="W56" i="87"/>
  <c r="V56" i="87"/>
  <c r="B56" i="87"/>
  <c r="AZ55" i="87"/>
  <c r="AA55" i="87"/>
  <c r="Y55" i="87"/>
  <c r="X55" i="87"/>
  <c r="W55" i="87"/>
  <c r="V55" i="87"/>
  <c r="B55" i="87"/>
  <c r="AZ54" i="87"/>
  <c r="AA54" i="87"/>
  <c r="Y54" i="87"/>
  <c r="X54" i="87"/>
  <c r="W54" i="87"/>
  <c r="V54" i="87"/>
  <c r="B54" i="87"/>
  <c r="AY54" i="87" s="1"/>
  <c r="AZ53" i="87"/>
  <c r="AA53" i="87"/>
  <c r="Y53" i="87"/>
  <c r="X53" i="87"/>
  <c r="W53" i="87"/>
  <c r="V53" i="87"/>
  <c r="B53" i="87"/>
  <c r="AZ52" i="87"/>
  <c r="AA52" i="87"/>
  <c r="Y52" i="87"/>
  <c r="X52" i="87"/>
  <c r="W52" i="87"/>
  <c r="V52" i="87"/>
  <c r="B52" i="87"/>
  <c r="AY52" i="87" s="1"/>
  <c r="AZ51" i="87"/>
  <c r="AA51" i="87"/>
  <c r="Y51" i="87"/>
  <c r="X51" i="87"/>
  <c r="W51" i="87"/>
  <c r="V51" i="87"/>
  <c r="B51" i="87"/>
  <c r="AF51" i="87" s="1"/>
  <c r="AZ50" i="87"/>
  <c r="AA50" i="87"/>
  <c r="Y50" i="87"/>
  <c r="X50" i="87"/>
  <c r="W50" i="87"/>
  <c r="V50" i="87"/>
  <c r="B50" i="87"/>
  <c r="AE50" i="87" s="1"/>
  <c r="AZ49" i="87"/>
  <c r="AA49" i="87"/>
  <c r="Y49" i="87"/>
  <c r="X49" i="87"/>
  <c r="W49" i="87"/>
  <c r="V49" i="87"/>
  <c r="B49" i="87"/>
  <c r="AZ48" i="87"/>
  <c r="AA48" i="87"/>
  <c r="Y48" i="87"/>
  <c r="X48" i="87"/>
  <c r="W48" i="87"/>
  <c r="V48" i="87"/>
  <c r="B48" i="87"/>
  <c r="AZ47" i="87"/>
  <c r="AA47" i="87"/>
  <c r="Y47" i="87"/>
  <c r="X47" i="87"/>
  <c r="W47" i="87"/>
  <c r="V47" i="87"/>
  <c r="B47" i="87"/>
  <c r="AY47" i="87" s="1"/>
  <c r="AZ46" i="87"/>
  <c r="AA46" i="87"/>
  <c r="Y46" i="87"/>
  <c r="X46" i="87"/>
  <c r="W46" i="87"/>
  <c r="V46" i="87"/>
  <c r="B46" i="87"/>
  <c r="AZ45" i="87"/>
  <c r="AA45" i="87"/>
  <c r="Y45" i="87"/>
  <c r="X45" i="87"/>
  <c r="W45" i="87"/>
  <c r="V45" i="87"/>
  <c r="B45" i="87"/>
  <c r="AF45" i="87" s="1"/>
  <c r="AZ44" i="87"/>
  <c r="AA44" i="87"/>
  <c r="Y44" i="87"/>
  <c r="X44" i="87"/>
  <c r="W44" i="87"/>
  <c r="V44" i="87"/>
  <c r="B44" i="87"/>
  <c r="AB44" i="87" s="1"/>
  <c r="AZ43" i="87"/>
  <c r="AA43" i="87"/>
  <c r="Y43" i="87"/>
  <c r="X43" i="87"/>
  <c r="W43" i="87"/>
  <c r="V43" i="87"/>
  <c r="B43" i="87"/>
  <c r="AE43" i="87" s="1"/>
  <c r="AZ42" i="87"/>
  <c r="AA42" i="87"/>
  <c r="Y42" i="87"/>
  <c r="X42" i="87"/>
  <c r="W42" i="87"/>
  <c r="V42" i="87"/>
  <c r="B42" i="87"/>
  <c r="AF42" i="87" s="1"/>
  <c r="AZ41" i="87"/>
  <c r="AA41" i="87"/>
  <c r="Y41" i="87"/>
  <c r="X41" i="87"/>
  <c r="W41" i="87"/>
  <c r="V41" i="87"/>
  <c r="B41" i="87"/>
  <c r="AF41" i="87" s="1"/>
  <c r="AZ40" i="87"/>
  <c r="AA40" i="87"/>
  <c r="Y40" i="87"/>
  <c r="X40" i="87"/>
  <c r="W40" i="87"/>
  <c r="V40" i="87"/>
  <c r="B40" i="87"/>
  <c r="AY40" i="87" s="1"/>
  <c r="AZ39" i="87"/>
  <c r="AA39" i="87"/>
  <c r="Y39" i="87"/>
  <c r="X39" i="87"/>
  <c r="W39" i="87"/>
  <c r="V39" i="87"/>
  <c r="B39" i="87"/>
  <c r="AZ38" i="87"/>
  <c r="AA38" i="87"/>
  <c r="Y38" i="87"/>
  <c r="X38" i="87"/>
  <c r="W38" i="87"/>
  <c r="V38" i="87"/>
  <c r="B38" i="87"/>
  <c r="AD38" i="87" s="1"/>
  <c r="AZ37" i="87"/>
  <c r="AA37" i="87"/>
  <c r="Y37" i="87"/>
  <c r="X37" i="87"/>
  <c r="W37" i="87"/>
  <c r="V37" i="87"/>
  <c r="B37" i="87"/>
  <c r="AB37" i="87" s="1"/>
  <c r="AZ36" i="87"/>
  <c r="AA36" i="87"/>
  <c r="Y36" i="87"/>
  <c r="X36" i="87"/>
  <c r="W36" i="87"/>
  <c r="V36" i="87"/>
  <c r="B36" i="87"/>
  <c r="AF36" i="87" s="1"/>
  <c r="AZ35" i="87"/>
  <c r="AA35" i="87"/>
  <c r="Y35" i="87"/>
  <c r="X35" i="87"/>
  <c r="W35" i="87"/>
  <c r="V35" i="87"/>
  <c r="B35" i="87"/>
  <c r="AZ34" i="87"/>
  <c r="AA34" i="87"/>
  <c r="Y34" i="87"/>
  <c r="X34" i="87"/>
  <c r="W34" i="87"/>
  <c r="V34" i="87"/>
  <c r="B34" i="87"/>
  <c r="AZ33" i="87"/>
  <c r="AA33" i="87"/>
  <c r="Y33" i="87"/>
  <c r="X33" i="87"/>
  <c r="W33" i="87"/>
  <c r="V33" i="87"/>
  <c r="B33" i="87"/>
  <c r="AY33" i="87" s="1"/>
  <c r="AZ32" i="87"/>
  <c r="AA32" i="87"/>
  <c r="Y32" i="87"/>
  <c r="X32" i="87"/>
  <c r="W32" i="87"/>
  <c r="V32" i="87"/>
  <c r="B32" i="87"/>
  <c r="AY32" i="87" s="1"/>
  <c r="AZ31" i="87"/>
  <c r="AA31" i="87"/>
  <c r="Y31" i="87"/>
  <c r="X31" i="87"/>
  <c r="W31" i="87"/>
  <c r="V31" i="87"/>
  <c r="B31" i="87"/>
  <c r="AZ30" i="87"/>
  <c r="AA30" i="87"/>
  <c r="Y30" i="87"/>
  <c r="X30" i="87"/>
  <c r="W30" i="87"/>
  <c r="V30" i="87"/>
  <c r="B30" i="87"/>
  <c r="AC30" i="87" s="1"/>
  <c r="AZ29" i="87"/>
  <c r="AA29" i="87"/>
  <c r="Y29" i="87"/>
  <c r="X29" i="87"/>
  <c r="W29" i="87"/>
  <c r="V29" i="87"/>
  <c r="B29" i="87"/>
  <c r="AZ28" i="87"/>
  <c r="AA28" i="87"/>
  <c r="Y28" i="87"/>
  <c r="X28" i="87"/>
  <c r="W28" i="87"/>
  <c r="V28" i="87"/>
  <c r="B28" i="87"/>
  <c r="AY28" i="87" s="1"/>
  <c r="AZ27" i="87"/>
  <c r="AA27" i="87"/>
  <c r="Y27" i="87"/>
  <c r="X27" i="87"/>
  <c r="W27" i="87"/>
  <c r="V27" i="87"/>
  <c r="B27" i="87"/>
  <c r="AF27" i="87" s="1"/>
  <c r="AZ26" i="87"/>
  <c r="AA26" i="87"/>
  <c r="Y26" i="87"/>
  <c r="X26" i="87"/>
  <c r="W26" i="87"/>
  <c r="V26" i="87"/>
  <c r="B26" i="87"/>
  <c r="AY26" i="87" s="1"/>
  <c r="AZ25" i="87"/>
  <c r="AA25" i="87"/>
  <c r="Y25" i="87"/>
  <c r="X25" i="87"/>
  <c r="W25" i="87"/>
  <c r="V25" i="87"/>
  <c r="B25" i="87"/>
  <c r="AC25" i="87" s="1"/>
  <c r="AZ24" i="87"/>
  <c r="AA24" i="87"/>
  <c r="Y24" i="87"/>
  <c r="X24" i="87"/>
  <c r="W24" i="87"/>
  <c r="V24" i="87"/>
  <c r="B24" i="87"/>
  <c r="AD24" i="87" s="1"/>
  <c r="AZ23" i="87"/>
  <c r="AA23" i="87"/>
  <c r="Y23" i="87"/>
  <c r="X23" i="87"/>
  <c r="W23" i="87"/>
  <c r="V23" i="87"/>
  <c r="B23" i="87"/>
  <c r="AC23" i="87" s="1"/>
  <c r="AZ22" i="87"/>
  <c r="AA22" i="87"/>
  <c r="Y22" i="87"/>
  <c r="X22" i="87"/>
  <c r="W22" i="87"/>
  <c r="V22" i="87"/>
  <c r="B22" i="87"/>
  <c r="AF22" i="87" s="1"/>
  <c r="AZ21" i="87"/>
  <c r="AA21" i="87"/>
  <c r="Y21" i="87"/>
  <c r="X21" i="87"/>
  <c r="W21" i="87"/>
  <c r="V21" i="87"/>
  <c r="B21" i="87"/>
  <c r="AZ20" i="87"/>
  <c r="AA20" i="87"/>
  <c r="Y20" i="87"/>
  <c r="X20" i="87"/>
  <c r="W20" i="87"/>
  <c r="V20" i="87"/>
  <c r="B20" i="87"/>
  <c r="AZ19" i="87"/>
  <c r="AA19" i="87"/>
  <c r="Y19" i="87"/>
  <c r="X19" i="87"/>
  <c r="W19" i="87"/>
  <c r="V19" i="87"/>
  <c r="B19" i="87"/>
  <c r="AY19" i="87" s="1"/>
  <c r="AZ18" i="87"/>
  <c r="AA18" i="87"/>
  <c r="Y18" i="87"/>
  <c r="X18" i="87"/>
  <c r="W18" i="87"/>
  <c r="V18" i="87"/>
  <c r="B18" i="87"/>
  <c r="AZ17" i="87"/>
  <c r="AA17" i="87"/>
  <c r="Y17" i="87"/>
  <c r="X17" i="87"/>
  <c r="W17" i="87"/>
  <c r="V17" i="87"/>
  <c r="B17" i="87"/>
  <c r="AZ16" i="87"/>
  <c r="AR16" i="87"/>
  <c r="AR17" i="87" s="1"/>
  <c r="AR18" i="87" s="1"/>
  <c r="AR19" i="87" s="1"/>
  <c r="AR20" i="87" s="1"/>
  <c r="AR21" i="87" s="1"/>
  <c r="AR22" i="87" s="1"/>
  <c r="AR23" i="87" s="1"/>
  <c r="AR24" i="87" s="1"/>
  <c r="AR25" i="87" s="1"/>
  <c r="AR26" i="87" s="1"/>
  <c r="AR27" i="87" s="1"/>
  <c r="AR28" i="87" s="1"/>
  <c r="AR29" i="87" s="1"/>
  <c r="AR30" i="87" s="1"/>
  <c r="AR31" i="87" s="1"/>
  <c r="AR32" i="87" s="1"/>
  <c r="AR33" i="87" s="1"/>
  <c r="AR34" i="87" s="1"/>
  <c r="AR35" i="87" s="1"/>
  <c r="AR36" i="87" s="1"/>
  <c r="AR37" i="87" s="1"/>
  <c r="AR38" i="87" s="1"/>
  <c r="AR39" i="87" s="1"/>
  <c r="AR40" i="87" s="1"/>
  <c r="AR41" i="87" s="1"/>
  <c r="AR42" i="87" s="1"/>
  <c r="AR43" i="87" s="1"/>
  <c r="AR44" i="87" s="1"/>
  <c r="AR45" i="87" s="1"/>
  <c r="AR46" i="87" s="1"/>
  <c r="AR47" i="87" s="1"/>
  <c r="AR48" i="87" s="1"/>
  <c r="AR49" i="87" s="1"/>
  <c r="AR50" i="87" s="1"/>
  <c r="AR51" i="87" s="1"/>
  <c r="AR52" i="87" s="1"/>
  <c r="AR53" i="87" s="1"/>
  <c r="AR54" i="87" s="1"/>
  <c r="AR55" i="87" s="1"/>
  <c r="AR56" i="87" s="1"/>
  <c r="AR57" i="87" s="1"/>
  <c r="AR58" i="87" s="1"/>
  <c r="AR59" i="87" s="1"/>
  <c r="AR60" i="87" s="1"/>
  <c r="AR61" i="87" s="1"/>
  <c r="AR62" i="87" s="1"/>
  <c r="AR63" i="87" s="1"/>
  <c r="AR64" i="87" s="1"/>
  <c r="AR65" i="87" s="1"/>
  <c r="AR66" i="87" s="1"/>
  <c r="AR67" i="87" s="1"/>
  <c r="AR68" i="87" s="1"/>
  <c r="AR69" i="87" s="1"/>
  <c r="AR70" i="87" s="1"/>
  <c r="AR71" i="87" s="1"/>
  <c r="AR72" i="87" s="1"/>
  <c r="AR73" i="87" s="1"/>
  <c r="AR74" i="87" s="1"/>
  <c r="AR75" i="87" s="1"/>
  <c r="AR76" i="87" s="1"/>
  <c r="AR77" i="87" s="1"/>
  <c r="AR78" i="87" s="1"/>
  <c r="AR79" i="87" s="1"/>
  <c r="AR80" i="87" s="1"/>
  <c r="AR81" i="87" s="1"/>
  <c r="AR82" i="87" s="1"/>
  <c r="AR83" i="87" s="1"/>
  <c r="AR84" i="87" s="1"/>
  <c r="AR85" i="87" s="1"/>
  <c r="AR86" i="87" s="1"/>
  <c r="AR87" i="87" s="1"/>
  <c r="AR88" i="87" s="1"/>
  <c r="AR89" i="87" s="1"/>
  <c r="AR90" i="87" s="1"/>
  <c r="AR91" i="87" s="1"/>
  <c r="AR92" i="87" s="1"/>
  <c r="AR93" i="87" s="1"/>
  <c r="AR94" i="87" s="1"/>
  <c r="AR95" i="87" s="1"/>
  <c r="AR96" i="87" s="1"/>
  <c r="AR97" i="87" s="1"/>
  <c r="AR98" i="87" s="1"/>
  <c r="AR99" i="87" s="1"/>
  <c r="AR100" i="87" s="1"/>
  <c r="AR101" i="87" s="1"/>
  <c r="AR102" i="87" s="1"/>
  <c r="AR103" i="87" s="1"/>
  <c r="AR104" i="87" s="1"/>
  <c r="AR105" i="87" s="1"/>
  <c r="AR106" i="87" s="1"/>
  <c r="AR107" i="87" s="1"/>
  <c r="AR108" i="87" s="1"/>
  <c r="AR109" i="87" s="1"/>
  <c r="AR110" i="87" s="1"/>
  <c r="AR111" i="87" s="1"/>
  <c r="AR112" i="87" s="1"/>
  <c r="AR113" i="87" s="1"/>
  <c r="AR114" i="87" s="1"/>
  <c r="AR115" i="87" s="1"/>
  <c r="AR116" i="87" s="1"/>
  <c r="AR117" i="87" s="1"/>
  <c r="AR118" i="87" s="1"/>
  <c r="AR119" i="87" s="1"/>
  <c r="AR120" i="87" s="1"/>
  <c r="AR121" i="87" s="1"/>
  <c r="AR122" i="87" s="1"/>
  <c r="AR123" i="87" s="1"/>
  <c r="AR124" i="87" s="1"/>
  <c r="AR125" i="87" s="1"/>
  <c r="AR126" i="87" s="1"/>
  <c r="AR127" i="87" s="1"/>
  <c r="AR128" i="87" s="1"/>
  <c r="AR129" i="87" s="1"/>
  <c r="AR130" i="87" s="1"/>
  <c r="AR131" i="87" s="1"/>
  <c r="AR132" i="87" s="1"/>
  <c r="AR133" i="87" s="1"/>
  <c r="AR134" i="87" s="1"/>
  <c r="AR135" i="87" s="1"/>
  <c r="AR136" i="87" s="1"/>
  <c r="AR137" i="87" s="1"/>
  <c r="AR138" i="87" s="1"/>
  <c r="AR139" i="87" s="1"/>
  <c r="AR140" i="87" s="1"/>
  <c r="AR141" i="87" s="1"/>
  <c r="AR142" i="87" s="1"/>
  <c r="AR143" i="87" s="1"/>
  <c r="AR144" i="87" s="1"/>
  <c r="AR145" i="87" s="1"/>
  <c r="AR146" i="87" s="1"/>
  <c r="AR147" i="87" s="1"/>
  <c r="AR148" i="87" s="1"/>
  <c r="AR149" i="87" s="1"/>
  <c r="AR150" i="87" s="1"/>
  <c r="AR151" i="87" s="1"/>
  <c r="AR152" i="87" s="1"/>
  <c r="AR153" i="87" s="1"/>
  <c r="AR154" i="87" s="1"/>
  <c r="AR155" i="87" s="1"/>
  <c r="AR156" i="87" s="1"/>
  <c r="AR157" i="87" s="1"/>
  <c r="AR158" i="87" s="1"/>
  <c r="AR159" i="87" s="1"/>
  <c r="AR160" i="87" s="1"/>
  <c r="AR161" i="87" s="1"/>
  <c r="AR162" i="87" s="1"/>
  <c r="AR163" i="87" s="1"/>
  <c r="AR164" i="87" s="1"/>
  <c r="AR165" i="87" s="1"/>
  <c r="AR166" i="87" s="1"/>
  <c r="AR167" i="87" s="1"/>
  <c r="AR168" i="87" s="1"/>
  <c r="AR169" i="87" s="1"/>
  <c r="AR170" i="87" s="1"/>
  <c r="AR171" i="87" s="1"/>
  <c r="AR172" i="87" s="1"/>
  <c r="AR173" i="87" s="1"/>
  <c r="AR174" i="87" s="1"/>
  <c r="AR175" i="87" s="1"/>
  <c r="AR176" i="87" s="1"/>
  <c r="AR177" i="87" s="1"/>
  <c r="AR178" i="87" s="1"/>
  <c r="AR179" i="87" s="1"/>
  <c r="AR180" i="87" s="1"/>
  <c r="AR181" i="87" s="1"/>
  <c r="AR182" i="87" s="1"/>
  <c r="AR183" i="87" s="1"/>
  <c r="AR184" i="87" s="1"/>
  <c r="AR185" i="87" s="1"/>
  <c r="AR186" i="87" s="1"/>
  <c r="AR187" i="87" s="1"/>
  <c r="AR188" i="87" s="1"/>
  <c r="AR189" i="87" s="1"/>
  <c r="AR190" i="87" s="1"/>
  <c r="AR191" i="87" s="1"/>
  <c r="AR192" i="87" s="1"/>
  <c r="AR193" i="87" s="1"/>
  <c r="AR194" i="87" s="1"/>
  <c r="AR195" i="87" s="1"/>
  <c r="AR196" i="87" s="1"/>
  <c r="AA16" i="87"/>
  <c r="Y16" i="87"/>
  <c r="X16" i="87"/>
  <c r="W16" i="87"/>
  <c r="V16" i="87"/>
  <c r="B16" i="87"/>
  <c r="AE16" i="87" s="1"/>
  <c r="AZ15" i="87"/>
  <c r="AR15" i="87"/>
  <c r="AA15" i="87"/>
  <c r="Y15" i="87"/>
  <c r="X15" i="87"/>
  <c r="W15" i="87"/>
  <c r="V15" i="87"/>
  <c r="B15" i="87"/>
  <c r="AY15" i="87" s="1"/>
  <c r="AZ14" i="87"/>
  <c r="AQ14" i="87"/>
  <c r="AA14" i="87"/>
  <c r="B14" i="87"/>
  <c r="AB14" i="87" s="1"/>
  <c r="AS11" i="87"/>
  <c r="O10" i="87"/>
  <c r="O11" i="87" s="1"/>
  <c r="N10" i="87"/>
  <c r="N11" i="87" s="1"/>
  <c r="O8" i="87"/>
  <c r="BI4" i="87"/>
  <c r="BI3" i="87"/>
  <c r="Z373" i="86"/>
  <c r="Y373" i="86"/>
  <c r="X373" i="86"/>
  <c r="W373" i="86"/>
  <c r="V373" i="86"/>
  <c r="B373" i="86"/>
  <c r="AG373" i="86" s="1"/>
  <c r="Z372" i="86"/>
  <c r="Y372" i="86"/>
  <c r="X372" i="86"/>
  <c r="W372" i="86"/>
  <c r="V372" i="86"/>
  <c r="B372" i="86"/>
  <c r="AG372" i="86" s="1"/>
  <c r="Z371" i="86"/>
  <c r="Y371" i="86"/>
  <c r="X371" i="86"/>
  <c r="W371" i="86"/>
  <c r="V371" i="86"/>
  <c r="B371" i="86"/>
  <c r="AG371" i="86" s="1"/>
  <c r="AG370" i="86"/>
  <c r="AF370" i="86"/>
  <c r="AE370" i="86"/>
  <c r="AD370" i="86"/>
  <c r="Z370" i="86"/>
  <c r="Y370" i="86"/>
  <c r="X370" i="86"/>
  <c r="W370" i="86"/>
  <c r="V370" i="86"/>
  <c r="B370" i="86"/>
  <c r="AC370" i="86" s="1"/>
  <c r="AG369" i="86"/>
  <c r="AF369" i="86"/>
  <c r="AE369" i="86"/>
  <c r="AD369" i="86"/>
  <c r="AC369" i="86"/>
  <c r="Z369" i="86"/>
  <c r="Y369" i="86"/>
  <c r="X369" i="86"/>
  <c r="W369" i="86"/>
  <c r="V369" i="86"/>
  <c r="B369" i="86"/>
  <c r="AB369" i="86" s="1"/>
  <c r="AG368" i="86"/>
  <c r="AF368" i="86"/>
  <c r="AE368" i="86"/>
  <c r="AD368" i="86"/>
  <c r="AC368" i="86"/>
  <c r="AB368" i="86"/>
  <c r="Z368" i="86"/>
  <c r="Y368" i="86"/>
  <c r="X368" i="86"/>
  <c r="W368" i="86"/>
  <c r="V368" i="86"/>
  <c r="B368" i="86"/>
  <c r="AG367" i="86"/>
  <c r="AF367" i="86"/>
  <c r="AE367" i="86"/>
  <c r="AD367" i="86"/>
  <c r="AB367" i="86"/>
  <c r="Z367" i="86"/>
  <c r="Y367" i="86"/>
  <c r="X367" i="86"/>
  <c r="W367" i="86"/>
  <c r="V367" i="86"/>
  <c r="B367" i="86"/>
  <c r="AC367" i="86" s="1"/>
  <c r="Z366" i="86"/>
  <c r="Y366" i="86"/>
  <c r="X366" i="86"/>
  <c r="W366" i="86"/>
  <c r="V366" i="86"/>
  <c r="B366" i="86"/>
  <c r="Z365" i="86"/>
  <c r="Y365" i="86"/>
  <c r="X365" i="86"/>
  <c r="W365" i="86"/>
  <c r="V365" i="86"/>
  <c r="B365" i="86"/>
  <c r="AG364" i="86"/>
  <c r="AF364" i="86"/>
  <c r="AE364" i="86"/>
  <c r="AD364" i="86"/>
  <c r="Z364" i="86"/>
  <c r="Y364" i="86"/>
  <c r="X364" i="86"/>
  <c r="W364" i="86"/>
  <c r="V364" i="86"/>
  <c r="B364" i="86"/>
  <c r="AF363" i="86"/>
  <c r="Z363" i="86"/>
  <c r="Y363" i="86"/>
  <c r="X363" i="86"/>
  <c r="W363" i="86"/>
  <c r="V363" i="86"/>
  <c r="B363" i="86"/>
  <c r="AG363" i="86" s="1"/>
  <c r="AG362" i="86"/>
  <c r="AF362" i="86"/>
  <c r="AE362" i="86"/>
  <c r="AC362" i="86"/>
  <c r="AB362" i="86"/>
  <c r="Z362" i="86"/>
  <c r="Y362" i="86"/>
  <c r="X362" i="86"/>
  <c r="W362" i="86"/>
  <c r="V362" i="86"/>
  <c r="B362" i="86"/>
  <c r="AD362" i="86" s="1"/>
  <c r="AB361" i="86"/>
  <c r="Z361" i="86"/>
  <c r="Y361" i="86"/>
  <c r="X361" i="86"/>
  <c r="W361" i="86"/>
  <c r="V361" i="86"/>
  <c r="B361" i="86"/>
  <c r="AG360" i="86"/>
  <c r="Z360" i="86"/>
  <c r="Y360" i="86"/>
  <c r="X360" i="86"/>
  <c r="W360" i="86"/>
  <c r="V360" i="86"/>
  <c r="B360" i="86"/>
  <c r="Z359" i="86"/>
  <c r="Y359" i="86"/>
  <c r="X359" i="86"/>
  <c r="W359" i="86"/>
  <c r="V359" i="86"/>
  <c r="B359" i="86"/>
  <c r="AG358" i="86"/>
  <c r="AF358" i="86"/>
  <c r="AD358" i="86"/>
  <c r="AC358" i="86"/>
  <c r="AB358" i="86"/>
  <c r="Z358" i="86"/>
  <c r="Y358" i="86"/>
  <c r="X358" i="86"/>
  <c r="W358" i="86"/>
  <c r="V358" i="86"/>
  <c r="B358" i="86"/>
  <c r="AE358" i="86" s="1"/>
  <c r="AG357" i="86"/>
  <c r="AF357" i="86"/>
  <c r="AD357" i="86"/>
  <c r="AC357" i="86"/>
  <c r="AB357" i="86"/>
  <c r="Z357" i="86"/>
  <c r="Y357" i="86"/>
  <c r="X357" i="86"/>
  <c r="W357" i="86"/>
  <c r="V357" i="86"/>
  <c r="B357" i="86"/>
  <c r="AE357" i="86" s="1"/>
  <c r="Z356" i="86"/>
  <c r="Y356" i="86"/>
  <c r="X356" i="86"/>
  <c r="W356" i="86"/>
  <c r="V356" i="86"/>
  <c r="B356" i="86"/>
  <c r="AG355" i="86"/>
  <c r="AC355" i="86"/>
  <c r="AB355" i="86"/>
  <c r="Z355" i="86"/>
  <c r="Y355" i="86"/>
  <c r="X355" i="86"/>
  <c r="W355" i="86"/>
  <c r="V355" i="86"/>
  <c r="B355" i="86"/>
  <c r="AG354" i="86"/>
  <c r="Z354" i="86"/>
  <c r="Y354" i="86"/>
  <c r="X354" i="86"/>
  <c r="W354" i="86"/>
  <c r="V354" i="86"/>
  <c r="B354" i="86"/>
  <c r="Z353" i="86"/>
  <c r="Y353" i="86"/>
  <c r="X353" i="86"/>
  <c r="W353" i="86"/>
  <c r="V353" i="86"/>
  <c r="B353" i="86"/>
  <c r="AG352" i="86"/>
  <c r="AE352" i="86"/>
  <c r="AD352" i="86"/>
  <c r="AC352" i="86"/>
  <c r="AB352" i="86"/>
  <c r="Z352" i="86"/>
  <c r="Y352" i="86"/>
  <c r="X352" i="86"/>
  <c r="W352" i="86"/>
  <c r="V352" i="86"/>
  <c r="B352" i="86"/>
  <c r="AF352" i="86" s="1"/>
  <c r="Z351" i="86"/>
  <c r="Y351" i="86"/>
  <c r="X351" i="86"/>
  <c r="W351" i="86"/>
  <c r="V351" i="86"/>
  <c r="B351" i="86"/>
  <c r="Z350" i="86"/>
  <c r="Y350" i="86"/>
  <c r="X350" i="86"/>
  <c r="W350" i="86"/>
  <c r="V350" i="86"/>
  <c r="B350" i="86"/>
  <c r="Z349" i="86"/>
  <c r="Y349" i="86"/>
  <c r="X349" i="86"/>
  <c r="W349" i="86"/>
  <c r="V349" i="86"/>
  <c r="B349" i="86"/>
  <c r="AE348" i="86"/>
  <c r="Z348" i="86"/>
  <c r="Y348" i="86"/>
  <c r="X348" i="86"/>
  <c r="W348" i="86"/>
  <c r="V348" i="86"/>
  <c r="B348" i="86"/>
  <c r="AG348" i="86" s="1"/>
  <c r="AF347" i="86"/>
  <c r="AE347" i="86"/>
  <c r="AD347" i="86"/>
  <c r="AC347" i="86"/>
  <c r="AB347" i="86"/>
  <c r="Z347" i="86"/>
  <c r="Y347" i="86"/>
  <c r="X347" i="86"/>
  <c r="W347" i="86"/>
  <c r="V347" i="86"/>
  <c r="B347" i="86"/>
  <c r="AG347" i="86" s="1"/>
  <c r="AE346" i="86"/>
  <c r="AD346" i="86"/>
  <c r="AC346" i="86"/>
  <c r="AB346" i="86"/>
  <c r="Z346" i="86"/>
  <c r="Y346" i="86"/>
  <c r="X346" i="86"/>
  <c r="W346" i="86"/>
  <c r="V346" i="86"/>
  <c r="B346" i="86"/>
  <c r="AF346" i="86" s="1"/>
  <c r="Z345" i="86"/>
  <c r="Y345" i="86"/>
  <c r="X345" i="86"/>
  <c r="W345" i="86"/>
  <c r="V345" i="86"/>
  <c r="B345" i="86"/>
  <c r="Z344" i="86"/>
  <c r="Y344" i="86"/>
  <c r="X344" i="86"/>
  <c r="W344" i="86"/>
  <c r="V344" i="86"/>
  <c r="B344" i="86"/>
  <c r="AG343" i="86"/>
  <c r="AF343" i="86"/>
  <c r="AE343" i="86"/>
  <c r="AD343" i="86"/>
  <c r="AC343" i="86"/>
  <c r="AB343" i="86"/>
  <c r="Z343" i="86"/>
  <c r="Y343" i="86"/>
  <c r="X343" i="86"/>
  <c r="W343" i="86"/>
  <c r="V343" i="86"/>
  <c r="B343" i="86"/>
  <c r="AG342" i="86"/>
  <c r="AF342" i="86"/>
  <c r="AE342" i="86"/>
  <c r="AD342" i="86"/>
  <c r="AC342" i="86"/>
  <c r="AB342" i="86"/>
  <c r="Z342" i="86"/>
  <c r="Y342" i="86"/>
  <c r="X342" i="86"/>
  <c r="W342" i="86"/>
  <c r="V342" i="86"/>
  <c r="B342" i="86"/>
  <c r="AF341" i="86"/>
  <c r="AE341" i="86"/>
  <c r="AD341" i="86"/>
  <c r="AC341" i="86"/>
  <c r="AB341" i="86"/>
  <c r="Z341" i="86"/>
  <c r="Y341" i="86"/>
  <c r="X341" i="86"/>
  <c r="W341" i="86"/>
  <c r="V341" i="86"/>
  <c r="B341" i="86"/>
  <c r="AG341" i="86" s="1"/>
  <c r="AF340" i="86"/>
  <c r="AE340" i="86"/>
  <c r="AD340" i="86"/>
  <c r="AC340" i="86"/>
  <c r="Z340" i="86"/>
  <c r="Y340" i="86"/>
  <c r="X340" i="86"/>
  <c r="W340" i="86"/>
  <c r="V340" i="86"/>
  <c r="B340" i="86"/>
  <c r="AG340" i="86" s="1"/>
  <c r="Z339" i="86"/>
  <c r="Y339" i="86"/>
  <c r="X339" i="86"/>
  <c r="W339" i="86"/>
  <c r="V339" i="86"/>
  <c r="B339" i="86"/>
  <c r="Z338" i="86"/>
  <c r="Y338" i="86"/>
  <c r="X338" i="86"/>
  <c r="W338" i="86"/>
  <c r="V338" i="86"/>
  <c r="B338" i="86"/>
  <c r="AB338" i="86" s="1"/>
  <c r="AG337" i="86"/>
  <c r="AF337" i="86"/>
  <c r="AE337" i="86"/>
  <c r="AD337" i="86"/>
  <c r="AC337" i="86"/>
  <c r="Z337" i="86"/>
  <c r="Y337" i="86"/>
  <c r="X337" i="86"/>
  <c r="W337" i="86"/>
  <c r="V337" i="86"/>
  <c r="B337" i="86"/>
  <c r="AB337" i="86" s="1"/>
  <c r="AG336" i="86"/>
  <c r="AF336" i="86"/>
  <c r="AE336" i="86"/>
  <c r="AD336" i="86"/>
  <c r="AC336" i="86"/>
  <c r="AB336" i="86"/>
  <c r="Z336" i="86"/>
  <c r="Y336" i="86"/>
  <c r="X336" i="86"/>
  <c r="W336" i="86"/>
  <c r="V336" i="86"/>
  <c r="B336" i="86"/>
  <c r="AG335" i="86"/>
  <c r="AF335" i="86"/>
  <c r="AE335" i="86"/>
  <c r="AD335" i="86"/>
  <c r="AB335" i="86"/>
  <c r="Z335" i="86"/>
  <c r="Y335" i="86"/>
  <c r="X335" i="86"/>
  <c r="W335" i="86"/>
  <c r="V335" i="86"/>
  <c r="B335" i="86"/>
  <c r="AC335" i="86" s="1"/>
  <c r="Z334" i="86"/>
  <c r="Y334" i="86"/>
  <c r="X334" i="86"/>
  <c r="W334" i="86"/>
  <c r="V334" i="86"/>
  <c r="B334" i="86"/>
  <c r="AD333" i="86"/>
  <c r="Z333" i="86"/>
  <c r="Y333" i="86"/>
  <c r="X333" i="86"/>
  <c r="W333" i="86"/>
  <c r="V333" i="86"/>
  <c r="B333" i="86"/>
  <c r="Z332" i="86"/>
  <c r="Y332" i="86"/>
  <c r="X332" i="86"/>
  <c r="W332" i="86"/>
  <c r="V332" i="86"/>
  <c r="B332" i="86"/>
  <c r="AG331" i="86"/>
  <c r="AF331" i="86"/>
  <c r="AE331" i="86"/>
  <c r="AD331" i="86"/>
  <c r="Z331" i="86"/>
  <c r="Y331" i="86"/>
  <c r="X331" i="86"/>
  <c r="W331" i="86"/>
  <c r="V331" i="86"/>
  <c r="B331" i="86"/>
  <c r="AC331" i="86" s="1"/>
  <c r="AG330" i="86"/>
  <c r="AF330" i="86"/>
  <c r="AE330" i="86"/>
  <c r="AC330" i="86"/>
  <c r="AB330" i="86"/>
  <c r="Z330" i="86"/>
  <c r="Y330" i="86"/>
  <c r="X330" i="86"/>
  <c r="W330" i="86"/>
  <c r="V330" i="86"/>
  <c r="B330" i="86"/>
  <c r="AD330" i="86" s="1"/>
  <c r="Z329" i="86"/>
  <c r="Y329" i="86"/>
  <c r="X329" i="86"/>
  <c r="W329" i="86"/>
  <c r="V329" i="86"/>
  <c r="B329" i="86"/>
  <c r="AG328" i="86"/>
  <c r="AF328" i="86"/>
  <c r="AE328" i="86"/>
  <c r="Z328" i="86"/>
  <c r="Y328" i="86"/>
  <c r="X328" i="86"/>
  <c r="W328" i="86"/>
  <c r="V328" i="86"/>
  <c r="B328" i="86"/>
  <c r="AF327" i="86"/>
  <c r="Z327" i="86"/>
  <c r="Y327" i="86"/>
  <c r="X327" i="86"/>
  <c r="W327" i="86"/>
  <c r="V327" i="86"/>
  <c r="B327" i="86"/>
  <c r="AC326" i="86"/>
  <c r="AB326" i="86"/>
  <c r="Z326" i="86"/>
  <c r="Y326" i="86"/>
  <c r="X326" i="86"/>
  <c r="W326" i="86"/>
  <c r="V326" i="86"/>
  <c r="B326" i="86"/>
  <c r="AG325" i="86"/>
  <c r="AF325" i="86"/>
  <c r="AD325" i="86"/>
  <c r="AC325" i="86"/>
  <c r="AB325" i="86"/>
  <c r="Z325" i="86"/>
  <c r="Y325" i="86"/>
  <c r="X325" i="86"/>
  <c r="W325" i="86"/>
  <c r="V325" i="86"/>
  <c r="B325" i="86"/>
  <c r="AE325" i="86" s="1"/>
  <c r="Z324" i="86"/>
  <c r="Y324" i="86"/>
  <c r="X324" i="86"/>
  <c r="W324" i="86"/>
  <c r="V324" i="86"/>
  <c r="B324" i="86"/>
  <c r="AC324" i="86" s="1"/>
  <c r="Z323" i="86"/>
  <c r="Y323" i="86"/>
  <c r="X323" i="86"/>
  <c r="W323" i="86"/>
  <c r="V323" i="86"/>
  <c r="B323" i="86"/>
  <c r="AB323" i="86" s="1"/>
  <c r="AG322" i="86"/>
  <c r="Z322" i="86"/>
  <c r="Y322" i="86"/>
  <c r="X322" i="86"/>
  <c r="W322" i="86"/>
  <c r="V322" i="86"/>
  <c r="B322" i="86"/>
  <c r="AF321" i="86"/>
  <c r="Z321" i="86"/>
  <c r="Y321" i="86"/>
  <c r="X321" i="86"/>
  <c r="W321" i="86"/>
  <c r="V321" i="86"/>
  <c r="B321" i="86"/>
  <c r="AG321" i="86" s="1"/>
  <c r="AG320" i="86"/>
  <c r="AE320" i="86"/>
  <c r="AD320" i="86"/>
  <c r="AC320" i="86"/>
  <c r="AB320" i="86"/>
  <c r="Z320" i="86"/>
  <c r="Y320" i="86"/>
  <c r="X320" i="86"/>
  <c r="W320" i="86"/>
  <c r="V320" i="86"/>
  <c r="B320" i="86"/>
  <c r="AF320" i="86" s="1"/>
  <c r="AC319" i="86"/>
  <c r="AB319" i="86"/>
  <c r="Z319" i="86"/>
  <c r="Y319" i="86"/>
  <c r="X319" i="86"/>
  <c r="W319" i="86"/>
  <c r="V319" i="86"/>
  <c r="B319" i="86"/>
  <c r="Z318" i="86"/>
  <c r="Y318" i="86"/>
  <c r="X318" i="86"/>
  <c r="W318" i="86"/>
  <c r="V318" i="86"/>
  <c r="B318" i="86"/>
  <c r="Z317" i="86"/>
  <c r="Y317" i="86"/>
  <c r="X317" i="86"/>
  <c r="W317" i="86"/>
  <c r="V317" i="86"/>
  <c r="B317" i="86"/>
  <c r="AG316" i="86"/>
  <c r="AF316" i="86"/>
  <c r="AC316" i="86"/>
  <c r="AB316" i="86"/>
  <c r="Z316" i="86"/>
  <c r="Y316" i="86"/>
  <c r="X316" i="86"/>
  <c r="W316" i="86"/>
  <c r="V316" i="86"/>
  <c r="B316" i="86"/>
  <c r="AE316" i="86" s="1"/>
  <c r="AF315" i="86"/>
  <c r="AE315" i="86"/>
  <c r="AD315" i="86"/>
  <c r="AC315" i="86"/>
  <c r="AB315" i="86"/>
  <c r="Z315" i="86"/>
  <c r="Y315" i="86"/>
  <c r="X315" i="86"/>
  <c r="W315" i="86"/>
  <c r="V315" i="86"/>
  <c r="B315" i="86"/>
  <c r="AG315" i="86" s="1"/>
  <c r="AE314" i="86"/>
  <c r="AD314" i="86"/>
  <c r="AC314" i="86"/>
  <c r="AB314" i="86"/>
  <c r="Z314" i="86"/>
  <c r="Y314" i="86"/>
  <c r="X314" i="86"/>
  <c r="W314" i="86"/>
  <c r="V314" i="86"/>
  <c r="B314" i="86"/>
  <c r="AE313" i="86"/>
  <c r="AD313" i="86"/>
  <c r="Z313" i="86"/>
  <c r="Y313" i="86"/>
  <c r="X313" i="86"/>
  <c r="W313" i="86"/>
  <c r="V313" i="86"/>
  <c r="B313" i="86"/>
  <c r="Z312" i="86"/>
  <c r="Y312" i="86"/>
  <c r="X312" i="86"/>
  <c r="W312" i="86"/>
  <c r="V312" i="86"/>
  <c r="B312" i="86"/>
  <c r="AG311" i="86"/>
  <c r="AF311" i="86"/>
  <c r="AE311" i="86"/>
  <c r="AD311" i="86"/>
  <c r="AC311" i="86"/>
  <c r="AB311" i="86"/>
  <c r="Z311" i="86"/>
  <c r="Y311" i="86"/>
  <c r="X311" i="86"/>
  <c r="W311" i="86"/>
  <c r="V311" i="86"/>
  <c r="B311" i="86"/>
  <c r="AG310" i="86"/>
  <c r="AF310" i="86"/>
  <c r="AE310" i="86"/>
  <c r="AD310" i="86"/>
  <c r="AC310" i="86"/>
  <c r="AB310" i="86"/>
  <c r="Z310" i="86"/>
  <c r="Y310" i="86"/>
  <c r="X310" i="86"/>
  <c r="W310" i="86"/>
  <c r="V310" i="86"/>
  <c r="B310" i="86"/>
  <c r="AF309" i="86"/>
  <c r="AE309" i="86"/>
  <c r="AD309" i="86"/>
  <c r="AC309" i="86"/>
  <c r="AB309" i="86"/>
  <c r="Z309" i="86"/>
  <c r="Y309" i="86"/>
  <c r="X309" i="86"/>
  <c r="W309" i="86"/>
  <c r="V309" i="86"/>
  <c r="B309" i="86"/>
  <c r="AG309" i="86" s="1"/>
  <c r="AF308" i="86"/>
  <c r="AE308" i="86"/>
  <c r="AD308" i="86"/>
  <c r="AC308" i="86"/>
  <c r="Z308" i="86"/>
  <c r="Y308" i="86"/>
  <c r="X308" i="86"/>
  <c r="W308" i="86"/>
  <c r="V308" i="86"/>
  <c r="B308" i="86"/>
  <c r="AG308" i="86" s="1"/>
  <c r="Z307" i="86"/>
  <c r="Y307" i="86"/>
  <c r="X307" i="86"/>
  <c r="W307" i="86"/>
  <c r="V307" i="86"/>
  <c r="B307" i="86"/>
  <c r="Z306" i="86"/>
  <c r="Y306" i="86"/>
  <c r="X306" i="86"/>
  <c r="W306" i="86"/>
  <c r="V306" i="86"/>
  <c r="B306" i="86"/>
  <c r="AG305" i="86"/>
  <c r="AF305" i="86"/>
  <c r="AE305" i="86"/>
  <c r="AD305" i="86"/>
  <c r="AC305" i="86"/>
  <c r="Z305" i="86"/>
  <c r="Y305" i="86"/>
  <c r="X305" i="86"/>
  <c r="W305" i="86"/>
  <c r="V305" i="86"/>
  <c r="B305" i="86"/>
  <c r="AB305" i="86" s="1"/>
  <c r="AG304" i="86"/>
  <c r="AF304" i="86"/>
  <c r="AE304" i="86"/>
  <c r="AD304" i="86"/>
  <c r="AC304" i="86"/>
  <c r="AB304" i="86"/>
  <c r="Z304" i="86"/>
  <c r="Y304" i="86"/>
  <c r="X304" i="86"/>
  <c r="W304" i="86"/>
  <c r="V304" i="86"/>
  <c r="B304" i="86"/>
  <c r="AG303" i="86"/>
  <c r="AF303" i="86"/>
  <c r="AE303" i="86"/>
  <c r="AD303" i="86"/>
  <c r="AB303" i="86"/>
  <c r="Z303" i="86"/>
  <c r="Y303" i="86"/>
  <c r="X303" i="86"/>
  <c r="W303" i="86"/>
  <c r="V303" i="86"/>
  <c r="B303" i="86"/>
  <c r="AC303" i="86" s="1"/>
  <c r="Z302" i="86"/>
  <c r="Y302" i="86"/>
  <c r="X302" i="86"/>
  <c r="W302" i="86"/>
  <c r="V302" i="86"/>
  <c r="B302" i="86"/>
  <c r="Z301" i="86"/>
  <c r="Y301" i="86"/>
  <c r="X301" i="86"/>
  <c r="W301" i="86"/>
  <c r="V301" i="86"/>
  <c r="B301" i="86"/>
  <c r="Z300" i="86"/>
  <c r="Y300" i="86"/>
  <c r="X300" i="86"/>
  <c r="W300" i="86"/>
  <c r="V300" i="86"/>
  <c r="B300" i="86"/>
  <c r="AG299" i="86"/>
  <c r="AF299" i="86"/>
  <c r="AE299" i="86"/>
  <c r="AD299" i="86"/>
  <c r="AC299" i="86"/>
  <c r="AB299" i="86"/>
  <c r="Z299" i="86"/>
  <c r="Y299" i="86"/>
  <c r="X299" i="86"/>
  <c r="W299" i="86"/>
  <c r="V299" i="86"/>
  <c r="B299" i="86"/>
  <c r="AG298" i="86"/>
  <c r="AF298" i="86"/>
  <c r="AE298" i="86"/>
  <c r="AC298" i="86"/>
  <c r="AB298" i="86"/>
  <c r="Z298" i="86"/>
  <c r="Y298" i="86"/>
  <c r="X298" i="86"/>
  <c r="W298" i="86"/>
  <c r="V298" i="86"/>
  <c r="B298" i="86"/>
  <c r="AD298" i="86" s="1"/>
  <c r="AB297" i="86"/>
  <c r="Z297" i="86"/>
  <c r="Y297" i="86"/>
  <c r="X297" i="86"/>
  <c r="W297" i="86"/>
  <c r="V297" i="86"/>
  <c r="B297" i="86"/>
  <c r="AG296" i="86"/>
  <c r="AF296" i="86"/>
  <c r="AE296" i="86"/>
  <c r="AB296" i="86"/>
  <c r="Z296" i="86"/>
  <c r="Y296" i="86"/>
  <c r="X296" i="86"/>
  <c r="W296" i="86"/>
  <c r="V296" i="86"/>
  <c r="B296" i="86"/>
  <c r="Z295" i="86"/>
  <c r="Y295" i="86"/>
  <c r="X295" i="86"/>
  <c r="W295" i="86"/>
  <c r="V295" i="86"/>
  <c r="B295" i="86"/>
  <c r="Z294" i="86"/>
  <c r="Y294" i="86"/>
  <c r="X294" i="86"/>
  <c r="W294" i="86"/>
  <c r="V294" i="86"/>
  <c r="B294" i="86"/>
  <c r="AG293" i="86"/>
  <c r="AF293" i="86"/>
  <c r="AD293" i="86"/>
  <c r="AC293" i="86"/>
  <c r="AB293" i="86"/>
  <c r="Z293" i="86"/>
  <c r="Y293" i="86"/>
  <c r="X293" i="86"/>
  <c r="W293" i="86"/>
  <c r="V293" i="86"/>
  <c r="B293" i="86"/>
  <c r="AE293" i="86" s="1"/>
  <c r="AC292" i="86"/>
  <c r="Z292" i="86"/>
  <c r="Y292" i="86"/>
  <c r="X292" i="86"/>
  <c r="W292" i="86"/>
  <c r="V292" i="86"/>
  <c r="B292" i="86"/>
  <c r="Z291" i="86"/>
  <c r="Y291" i="86"/>
  <c r="X291" i="86"/>
  <c r="W291" i="86"/>
  <c r="V291" i="86"/>
  <c r="B291" i="86"/>
  <c r="AG290" i="86"/>
  <c r="AF290" i="86"/>
  <c r="Z290" i="86"/>
  <c r="Y290" i="86"/>
  <c r="X290" i="86"/>
  <c r="W290" i="86"/>
  <c r="V290" i="86"/>
  <c r="B290" i="86"/>
  <c r="Z289" i="86"/>
  <c r="Y289" i="86"/>
  <c r="X289" i="86"/>
  <c r="W289" i="86"/>
  <c r="V289" i="86"/>
  <c r="B289" i="86"/>
  <c r="AG289" i="86" s="1"/>
  <c r="AG288" i="86"/>
  <c r="AE288" i="86"/>
  <c r="AD288" i="86"/>
  <c r="AC288" i="86"/>
  <c r="AB288" i="86"/>
  <c r="Z288" i="86"/>
  <c r="Y288" i="86"/>
  <c r="X288" i="86"/>
  <c r="W288" i="86"/>
  <c r="V288" i="86"/>
  <c r="B288" i="86"/>
  <c r="AF288" i="86" s="1"/>
  <c r="AD287" i="86"/>
  <c r="AB287" i="86"/>
  <c r="Z287" i="86"/>
  <c r="Y287" i="86"/>
  <c r="X287" i="86"/>
  <c r="W287" i="86"/>
  <c r="V287" i="86"/>
  <c r="B287" i="86"/>
  <c r="Z286" i="86"/>
  <c r="Y286" i="86"/>
  <c r="X286" i="86"/>
  <c r="W286" i="86"/>
  <c r="V286" i="86"/>
  <c r="B286" i="86"/>
  <c r="Z285" i="86"/>
  <c r="Y285" i="86"/>
  <c r="X285" i="86"/>
  <c r="W285" i="86"/>
  <c r="V285" i="86"/>
  <c r="B285" i="86"/>
  <c r="AG284" i="86"/>
  <c r="AF284" i="86"/>
  <c r="AE284" i="86"/>
  <c r="AD284" i="86"/>
  <c r="AB284" i="86"/>
  <c r="Z284" i="86"/>
  <c r="Y284" i="86"/>
  <c r="X284" i="86"/>
  <c r="W284" i="86"/>
  <c r="V284" i="86"/>
  <c r="B284" i="86"/>
  <c r="AC284" i="86" s="1"/>
  <c r="AF283" i="86"/>
  <c r="AE283" i="86"/>
  <c r="AD283" i="86"/>
  <c r="AC283" i="86"/>
  <c r="AB283" i="86"/>
  <c r="Z283" i="86"/>
  <c r="Y283" i="86"/>
  <c r="X283" i="86"/>
  <c r="W283" i="86"/>
  <c r="V283" i="86"/>
  <c r="B283" i="86"/>
  <c r="AG283" i="86" s="1"/>
  <c r="AD282" i="86"/>
  <c r="AC282" i="86"/>
  <c r="Z282" i="86"/>
  <c r="Y282" i="86"/>
  <c r="X282" i="86"/>
  <c r="W282" i="86"/>
  <c r="V282" i="86"/>
  <c r="B282" i="86"/>
  <c r="AD281" i="86"/>
  <c r="AC281" i="86"/>
  <c r="AB281" i="86"/>
  <c r="Z281" i="86"/>
  <c r="Y281" i="86"/>
  <c r="X281" i="86"/>
  <c r="W281" i="86"/>
  <c r="V281" i="86"/>
  <c r="B281" i="86"/>
  <c r="Z280" i="86"/>
  <c r="Y280" i="86"/>
  <c r="X280" i="86"/>
  <c r="W280" i="86"/>
  <c r="V280" i="86"/>
  <c r="B280" i="86"/>
  <c r="AG279" i="86"/>
  <c r="AF279" i="86"/>
  <c r="AE279" i="86"/>
  <c r="AD279" i="86"/>
  <c r="AC279" i="86"/>
  <c r="AB279" i="86"/>
  <c r="Z279" i="86"/>
  <c r="Y279" i="86"/>
  <c r="X279" i="86"/>
  <c r="W279" i="86"/>
  <c r="V279" i="86"/>
  <c r="B279" i="86"/>
  <c r="AG278" i="86"/>
  <c r="AF278" i="86"/>
  <c r="AE278" i="86"/>
  <c r="AD278" i="86"/>
  <c r="AC278" i="86"/>
  <c r="AB278" i="86"/>
  <c r="Z278" i="86"/>
  <c r="Y278" i="86"/>
  <c r="X278" i="86"/>
  <c r="W278" i="86"/>
  <c r="V278" i="86"/>
  <c r="B278" i="86"/>
  <c r="AF277" i="86"/>
  <c r="AE277" i="86"/>
  <c r="AD277" i="86"/>
  <c r="AC277" i="86"/>
  <c r="AB277" i="86"/>
  <c r="Z277" i="86"/>
  <c r="Y277" i="86"/>
  <c r="X277" i="86"/>
  <c r="W277" i="86"/>
  <c r="V277" i="86"/>
  <c r="B277" i="86"/>
  <c r="AG277" i="86" s="1"/>
  <c r="AG276" i="86"/>
  <c r="AF276" i="86"/>
  <c r="AE276" i="86"/>
  <c r="AD276" i="86"/>
  <c r="AC276" i="86"/>
  <c r="Z276" i="86"/>
  <c r="Y276" i="86"/>
  <c r="X276" i="86"/>
  <c r="W276" i="86"/>
  <c r="V276" i="86"/>
  <c r="B276" i="86"/>
  <c r="AB276" i="86" s="1"/>
  <c r="Z275" i="86"/>
  <c r="Y275" i="86"/>
  <c r="X275" i="86"/>
  <c r="W275" i="86"/>
  <c r="V275" i="86"/>
  <c r="B275" i="86"/>
  <c r="Z274" i="86"/>
  <c r="Y274" i="86"/>
  <c r="X274" i="86"/>
  <c r="W274" i="86"/>
  <c r="V274" i="86"/>
  <c r="B274" i="86"/>
  <c r="AG273" i="86"/>
  <c r="AF273" i="86"/>
  <c r="AE273" i="86"/>
  <c r="AD273" i="86"/>
  <c r="AC273" i="86"/>
  <c r="Z273" i="86"/>
  <c r="Y273" i="86"/>
  <c r="X273" i="86"/>
  <c r="W273" i="86"/>
  <c r="V273" i="86"/>
  <c r="B273" i="86"/>
  <c r="AB273" i="86" s="1"/>
  <c r="AG272" i="86"/>
  <c r="Z272" i="86"/>
  <c r="Y272" i="86"/>
  <c r="X272" i="86"/>
  <c r="W272" i="86"/>
  <c r="V272" i="86"/>
  <c r="B272" i="86"/>
  <c r="AF272" i="86" s="1"/>
  <c r="AG271" i="86"/>
  <c r="AF271" i="86"/>
  <c r="AE271" i="86"/>
  <c r="AD271" i="86"/>
  <c r="AB271" i="86"/>
  <c r="Z271" i="86"/>
  <c r="Y271" i="86"/>
  <c r="X271" i="86"/>
  <c r="W271" i="86"/>
  <c r="V271" i="86"/>
  <c r="B271" i="86"/>
  <c r="AC271" i="86" s="1"/>
  <c r="Z270" i="86"/>
  <c r="Y270" i="86"/>
  <c r="X270" i="86"/>
  <c r="W270" i="86"/>
  <c r="V270" i="86"/>
  <c r="B270" i="86"/>
  <c r="AG269" i="86"/>
  <c r="Z269" i="86"/>
  <c r="Y269" i="86"/>
  <c r="X269" i="86"/>
  <c r="W269" i="86"/>
  <c r="V269" i="86"/>
  <c r="B269" i="86"/>
  <c r="AC269" i="86" s="1"/>
  <c r="Z268" i="86"/>
  <c r="Y268" i="86"/>
  <c r="X268" i="86"/>
  <c r="W268" i="86"/>
  <c r="V268" i="86"/>
  <c r="B268" i="86"/>
  <c r="AG267" i="86"/>
  <c r="AF267" i="86"/>
  <c r="AE267" i="86"/>
  <c r="AD267" i="86"/>
  <c r="AC267" i="86"/>
  <c r="AB267" i="86"/>
  <c r="Z267" i="86"/>
  <c r="Y267" i="86"/>
  <c r="X267" i="86"/>
  <c r="W267" i="86"/>
  <c r="V267" i="86"/>
  <c r="B267" i="86"/>
  <c r="AG266" i="86"/>
  <c r="AF266" i="86"/>
  <c r="AE266" i="86"/>
  <c r="AC266" i="86"/>
  <c r="AB266" i="86"/>
  <c r="Z266" i="86"/>
  <c r="Y266" i="86"/>
  <c r="X266" i="86"/>
  <c r="W266" i="86"/>
  <c r="V266" i="86"/>
  <c r="B266" i="86"/>
  <c r="AD266" i="86" s="1"/>
  <c r="Z265" i="86"/>
  <c r="Y265" i="86"/>
  <c r="X265" i="86"/>
  <c r="W265" i="86"/>
  <c r="V265" i="86"/>
  <c r="B265" i="86"/>
  <c r="AG264" i="86"/>
  <c r="AF264" i="86"/>
  <c r="AE264" i="86"/>
  <c r="AC264" i="86"/>
  <c r="AB264" i="86"/>
  <c r="Z264" i="86"/>
  <c r="Y264" i="86"/>
  <c r="X264" i="86"/>
  <c r="W264" i="86"/>
  <c r="V264" i="86"/>
  <c r="B264" i="86"/>
  <c r="AD264" i="86" s="1"/>
  <c r="AE263" i="86"/>
  <c r="Z263" i="86"/>
  <c r="Y263" i="86"/>
  <c r="X263" i="86"/>
  <c r="W263" i="86"/>
  <c r="V263" i="86"/>
  <c r="B263" i="86"/>
  <c r="Z262" i="86"/>
  <c r="Y262" i="86"/>
  <c r="X262" i="86"/>
  <c r="W262" i="86"/>
  <c r="V262" i="86"/>
  <c r="B262" i="86"/>
  <c r="AG261" i="86"/>
  <c r="AF261" i="86"/>
  <c r="AD261" i="86"/>
  <c r="AC261" i="86"/>
  <c r="AB261" i="86"/>
  <c r="Z261" i="86"/>
  <c r="Y261" i="86"/>
  <c r="X261" i="86"/>
  <c r="W261" i="86"/>
  <c r="V261" i="86"/>
  <c r="B261" i="86"/>
  <c r="AE261" i="86" s="1"/>
  <c r="Z260" i="86"/>
  <c r="Y260" i="86"/>
  <c r="X260" i="86"/>
  <c r="W260" i="86"/>
  <c r="V260" i="86"/>
  <c r="B260" i="86"/>
  <c r="AG259" i="86"/>
  <c r="AC259" i="86"/>
  <c r="Z259" i="86"/>
  <c r="Y259" i="86"/>
  <c r="X259" i="86"/>
  <c r="W259" i="86"/>
  <c r="V259" i="86"/>
  <c r="B259" i="86"/>
  <c r="AG258" i="86"/>
  <c r="Z258" i="86"/>
  <c r="Y258" i="86"/>
  <c r="X258" i="86"/>
  <c r="W258" i="86"/>
  <c r="V258" i="86"/>
  <c r="B258" i="86"/>
  <c r="AF257" i="86"/>
  <c r="AB257" i="86"/>
  <c r="Z257" i="86"/>
  <c r="Y257" i="86"/>
  <c r="X257" i="86"/>
  <c r="W257" i="86"/>
  <c r="V257" i="86"/>
  <c r="B257" i="86"/>
  <c r="AG257" i="86" s="1"/>
  <c r="AG256" i="86"/>
  <c r="AE256" i="86"/>
  <c r="AD256" i="86"/>
  <c r="AC256" i="86"/>
  <c r="AB256" i="86"/>
  <c r="Z256" i="86"/>
  <c r="Y256" i="86"/>
  <c r="X256" i="86"/>
  <c r="W256" i="86"/>
  <c r="V256" i="86"/>
  <c r="B256" i="86"/>
  <c r="AF256" i="86" s="1"/>
  <c r="AD255" i="86"/>
  <c r="AC255" i="86"/>
  <c r="AB255" i="86"/>
  <c r="Z255" i="86"/>
  <c r="Y255" i="86"/>
  <c r="X255" i="86"/>
  <c r="W255" i="86"/>
  <c r="V255" i="86"/>
  <c r="B255" i="86"/>
  <c r="Z254" i="86"/>
  <c r="Y254" i="86"/>
  <c r="X254" i="86"/>
  <c r="W254" i="86"/>
  <c r="V254" i="86"/>
  <c r="B254" i="86"/>
  <c r="Z253" i="86"/>
  <c r="Y253" i="86"/>
  <c r="X253" i="86"/>
  <c r="W253" i="86"/>
  <c r="V253" i="86"/>
  <c r="B253" i="86"/>
  <c r="AG252" i="86"/>
  <c r="AD252" i="86"/>
  <c r="AC252" i="86"/>
  <c r="Z252" i="86"/>
  <c r="Y252" i="86"/>
  <c r="X252" i="86"/>
  <c r="W252" i="86"/>
  <c r="V252" i="86"/>
  <c r="B252" i="86"/>
  <c r="AF252" i="86" s="1"/>
  <c r="AF251" i="86"/>
  <c r="AE251" i="86"/>
  <c r="AD251" i="86"/>
  <c r="AC251" i="86"/>
  <c r="AB251" i="86"/>
  <c r="Z251" i="86"/>
  <c r="Y251" i="86"/>
  <c r="X251" i="86"/>
  <c r="W251" i="86"/>
  <c r="V251" i="86"/>
  <c r="B251" i="86"/>
  <c r="AG251" i="86" s="1"/>
  <c r="AD250" i="86"/>
  <c r="AC250" i="86"/>
  <c r="AB250" i="86"/>
  <c r="Z250" i="86"/>
  <c r="Y250" i="86"/>
  <c r="X250" i="86"/>
  <c r="W250" i="86"/>
  <c r="V250" i="86"/>
  <c r="B250" i="86"/>
  <c r="AE250" i="86" s="1"/>
  <c r="AF249" i="86"/>
  <c r="Z249" i="86"/>
  <c r="Y249" i="86"/>
  <c r="X249" i="86"/>
  <c r="W249" i="86"/>
  <c r="V249" i="86"/>
  <c r="B249" i="86"/>
  <c r="AG249" i="86" s="1"/>
  <c r="Z248" i="86"/>
  <c r="Y248" i="86"/>
  <c r="X248" i="86"/>
  <c r="W248" i="86"/>
  <c r="V248" i="86"/>
  <c r="B248" i="86"/>
  <c r="AG247" i="86"/>
  <c r="AF247" i="86"/>
  <c r="AE247" i="86"/>
  <c r="AD247" i="86"/>
  <c r="AC247" i="86"/>
  <c r="AB247" i="86"/>
  <c r="Z247" i="86"/>
  <c r="Y247" i="86"/>
  <c r="X247" i="86"/>
  <c r="W247" i="86"/>
  <c r="V247" i="86"/>
  <c r="B247" i="86"/>
  <c r="AG246" i="86"/>
  <c r="AF246" i="86"/>
  <c r="AE246" i="86"/>
  <c r="AD246" i="86"/>
  <c r="AC246" i="86"/>
  <c r="AB246" i="86"/>
  <c r="Z246" i="86"/>
  <c r="Y246" i="86"/>
  <c r="X246" i="86"/>
  <c r="W246" i="86"/>
  <c r="V246" i="86"/>
  <c r="B246" i="86"/>
  <c r="AF245" i="86"/>
  <c r="AE245" i="86"/>
  <c r="AD245" i="86"/>
  <c r="AC245" i="86"/>
  <c r="AB245" i="86"/>
  <c r="Z245" i="86"/>
  <c r="Y245" i="86"/>
  <c r="X245" i="86"/>
  <c r="W245" i="86"/>
  <c r="V245" i="86"/>
  <c r="B245" i="86"/>
  <c r="AG245" i="86" s="1"/>
  <c r="AG244" i="86"/>
  <c r="AF244" i="86"/>
  <c r="AE244" i="86"/>
  <c r="AD244" i="86"/>
  <c r="AC244" i="86"/>
  <c r="Z244" i="86"/>
  <c r="Y244" i="86"/>
  <c r="X244" i="86"/>
  <c r="W244" i="86"/>
  <c r="V244" i="86"/>
  <c r="B244" i="86"/>
  <c r="AB244" i="86" s="1"/>
  <c r="Z243" i="86"/>
  <c r="Y243" i="86"/>
  <c r="X243" i="86"/>
  <c r="W243" i="86"/>
  <c r="V243" i="86"/>
  <c r="B243" i="86"/>
  <c r="Z242" i="86"/>
  <c r="Y242" i="86"/>
  <c r="X242" i="86"/>
  <c r="W242" i="86"/>
  <c r="V242" i="86"/>
  <c r="B242" i="86"/>
  <c r="AG241" i="86"/>
  <c r="AF241" i="86"/>
  <c r="AE241" i="86"/>
  <c r="AD241" i="86"/>
  <c r="AC241" i="86"/>
  <c r="Z241" i="86"/>
  <c r="Y241" i="86"/>
  <c r="X241" i="86"/>
  <c r="W241" i="86"/>
  <c r="V241" i="86"/>
  <c r="B241" i="86"/>
  <c r="AB241" i="86" s="1"/>
  <c r="Z240" i="86"/>
  <c r="Y240" i="86"/>
  <c r="X240" i="86"/>
  <c r="W240" i="86"/>
  <c r="V240" i="86"/>
  <c r="B240" i="86"/>
  <c r="AG239" i="86"/>
  <c r="AF239" i="86"/>
  <c r="AE239" i="86"/>
  <c r="AD239" i="86"/>
  <c r="AB239" i="86"/>
  <c r="Z239" i="86"/>
  <c r="Y239" i="86"/>
  <c r="X239" i="86"/>
  <c r="W239" i="86"/>
  <c r="V239" i="86"/>
  <c r="B239" i="86"/>
  <c r="AC239" i="86" s="1"/>
  <c r="Z238" i="86"/>
  <c r="Y238" i="86"/>
  <c r="X238" i="86"/>
  <c r="W238" i="86"/>
  <c r="V238" i="86"/>
  <c r="B238" i="86"/>
  <c r="Z237" i="86"/>
  <c r="Y237" i="86"/>
  <c r="X237" i="86"/>
  <c r="W237" i="86"/>
  <c r="V237" i="86"/>
  <c r="B237" i="86"/>
  <c r="AC237" i="86" s="1"/>
  <c r="AG236" i="86"/>
  <c r="AD236" i="86"/>
  <c r="Z236" i="86"/>
  <c r="Y236" i="86"/>
  <c r="X236" i="86"/>
  <c r="W236" i="86"/>
  <c r="V236" i="86"/>
  <c r="B236" i="86"/>
  <c r="AG235" i="86"/>
  <c r="AF235" i="86"/>
  <c r="AC235" i="86"/>
  <c r="AB235" i="86"/>
  <c r="Z235" i="86"/>
  <c r="Y235" i="86"/>
  <c r="X235" i="86"/>
  <c r="W235" i="86"/>
  <c r="V235" i="86"/>
  <c r="B235" i="86"/>
  <c r="AE235" i="86" s="1"/>
  <c r="AG234" i="86"/>
  <c r="AF234" i="86"/>
  <c r="AE234" i="86"/>
  <c r="AC234" i="86"/>
  <c r="AB234" i="86"/>
  <c r="Z234" i="86"/>
  <c r="Y234" i="86"/>
  <c r="X234" i="86"/>
  <c r="W234" i="86"/>
  <c r="V234" i="86"/>
  <c r="B234" i="86"/>
  <c r="AD234" i="86" s="1"/>
  <c r="AB233" i="86"/>
  <c r="Z233" i="86"/>
  <c r="Y233" i="86"/>
  <c r="X233" i="86"/>
  <c r="W233" i="86"/>
  <c r="V233" i="86"/>
  <c r="B233" i="86"/>
  <c r="AG232" i="86"/>
  <c r="AC232" i="86"/>
  <c r="AB232" i="86"/>
  <c r="Z232" i="86"/>
  <c r="Y232" i="86"/>
  <c r="X232" i="86"/>
  <c r="W232" i="86"/>
  <c r="V232" i="86"/>
  <c r="B232" i="86"/>
  <c r="AD232" i="86" s="1"/>
  <c r="AE231" i="86"/>
  <c r="Z231" i="86"/>
  <c r="Y231" i="86"/>
  <c r="X231" i="86"/>
  <c r="W231" i="86"/>
  <c r="V231" i="86"/>
  <c r="B231" i="86"/>
  <c r="AG230" i="86"/>
  <c r="AF230" i="86"/>
  <c r="AE230" i="86"/>
  <c r="AD230" i="86"/>
  <c r="AC230" i="86"/>
  <c r="AB230" i="86"/>
  <c r="Z230" i="86"/>
  <c r="Y230" i="86"/>
  <c r="X230" i="86"/>
  <c r="W230" i="86"/>
  <c r="V230" i="86"/>
  <c r="B230" i="86"/>
  <c r="AG229" i="86"/>
  <c r="AF229" i="86"/>
  <c r="AD229" i="86"/>
  <c r="AC229" i="86"/>
  <c r="AB229" i="86"/>
  <c r="Z229" i="86"/>
  <c r="Y229" i="86"/>
  <c r="X229" i="86"/>
  <c r="W229" i="86"/>
  <c r="V229" i="86"/>
  <c r="B229" i="86"/>
  <c r="AE229" i="86" s="1"/>
  <c r="Z228" i="86"/>
  <c r="Y228" i="86"/>
  <c r="X228" i="86"/>
  <c r="W228" i="86"/>
  <c r="V228" i="86"/>
  <c r="B228" i="86"/>
  <c r="AG227" i="86"/>
  <c r="AD227" i="86"/>
  <c r="AC227" i="86"/>
  <c r="AB227" i="86"/>
  <c r="Z227" i="86"/>
  <c r="Y227" i="86"/>
  <c r="X227" i="86"/>
  <c r="W227" i="86"/>
  <c r="V227" i="86"/>
  <c r="B227" i="86"/>
  <c r="AE227" i="86" s="1"/>
  <c r="AG226" i="86"/>
  <c r="Z226" i="86"/>
  <c r="Y226" i="86"/>
  <c r="X226" i="86"/>
  <c r="W226" i="86"/>
  <c r="V226" i="86"/>
  <c r="B226" i="86"/>
  <c r="Z225" i="86"/>
  <c r="Y225" i="86"/>
  <c r="X225" i="86"/>
  <c r="W225" i="86"/>
  <c r="V225" i="86"/>
  <c r="B225" i="86"/>
  <c r="AG225" i="86" s="1"/>
  <c r="AG224" i="86"/>
  <c r="AE224" i="86"/>
  <c r="AD224" i="86"/>
  <c r="AC224" i="86"/>
  <c r="AB224" i="86"/>
  <c r="Z224" i="86"/>
  <c r="Y224" i="86"/>
  <c r="X224" i="86"/>
  <c r="W224" i="86"/>
  <c r="V224" i="86"/>
  <c r="B224" i="86"/>
  <c r="AF224" i="86" s="1"/>
  <c r="Z223" i="86"/>
  <c r="Y223" i="86"/>
  <c r="X223" i="86"/>
  <c r="W223" i="86"/>
  <c r="V223" i="86"/>
  <c r="B223" i="86"/>
  <c r="Z222" i="86"/>
  <c r="Y222" i="86"/>
  <c r="X222" i="86"/>
  <c r="W222" i="86"/>
  <c r="V222" i="86"/>
  <c r="B222" i="86"/>
  <c r="AG221" i="86"/>
  <c r="Z221" i="86"/>
  <c r="Y221" i="86"/>
  <c r="X221" i="86"/>
  <c r="W221" i="86"/>
  <c r="V221" i="86"/>
  <c r="B221" i="86"/>
  <c r="Z220" i="86"/>
  <c r="Y220" i="86"/>
  <c r="X220" i="86"/>
  <c r="W220" i="86"/>
  <c r="V220" i="86"/>
  <c r="B220" i="86"/>
  <c r="AG220" i="86" s="1"/>
  <c r="AF219" i="86"/>
  <c r="AE219" i="86"/>
  <c r="AD219" i="86"/>
  <c r="AC219" i="86"/>
  <c r="AB219" i="86"/>
  <c r="Z219" i="86"/>
  <c r="Y219" i="86"/>
  <c r="X219" i="86"/>
  <c r="W219" i="86"/>
  <c r="V219" i="86"/>
  <c r="B219" i="86"/>
  <c r="AG219" i="86" s="1"/>
  <c r="AE218" i="86"/>
  <c r="AD218" i="86"/>
  <c r="AC218" i="86"/>
  <c r="AB218" i="86"/>
  <c r="Z218" i="86"/>
  <c r="Y218" i="86"/>
  <c r="X218" i="86"/>
  <c r="W218" i="86"/>
  <c r="V218" i="86"/>
  <c r="B218" i="86"/>
  <c r="Z217" i="86"/>
  <c r="Y217" i="86"/>
  <c r="X217" i="86"/>
  <c r="W217" i="86"/>
  <c r="V217" i="86"/>
  <c r="B217" i="86"/>
  <c r="AG217" i="86" s="1"/>
  <c r="Z216" i="86"/>
  <c r="Y216" i="86"/>
  <c r="X216" i="86"/>
  <c r="W216" i="86"/>
  <c r="V216" i="86"/>
  <c r="B216" i="86"/>
  <c r="AG215" i="86"/>
  <c r="AF215" i="86"/>
  <c r="AE215" i="86"/>
  <c r="AD215" i="86"/>
  <c r="AC215" i="86"/>
  <c r="AB215" i="86"/>
  <c r="Z215" i="86"/>
  <c r="Y215" i="86"/>
  <c r="X215" i="86"/>
  <c r="W215" i="86"/>
  <c r="V215" i="86"/>
  <c r="B215" i="86"/>
  <c r="AG214" i="86"/>
  <c r="AF214" i="86"/>
  <c r="AE214" i="86"/>
  <c r="AD214" i="86"/>
  <c r="AC214" i="86"/>
  <c r="AB214" i="86"/>
  <c r="Z214" i="86"/>
  <c r="Y214" i="86"/>
  <c r="X214" i="86"/>
  <c r="W214" i="86"/>
  <c r="V214" i="86"/>
  <c r="B214" i="86"/>
  <c r="AG213" i="86"/>
  <c r="AF213" i="86"/>
  <c r="AE213" i="86"/>
  <c r="AD213" i="86"/>
  <c r="AC213" i="86"/>
  <c r="AB213" i="86"/>
  <c r="Z213" i="86"/>
  <c r="Y213" i="86"/>
  <c r="X213" i="86"/>
  <c r="W213" i="86"/>
  <c r="V213" i="86"/>
  <c r="B213" i="86"/>
  <c r="AG212" i="86"/>
  <c r="AF212" i="86"/>
  <c r="AE212" i="86"/>
  <c r="AD212" i="86"/>
  <c r="AC212" i="86"/>
  <c r="Z212" i="86"/>
  <c r="Y212" i="86"/>
  <c r="X212" i="86"/>
  <c r="W212" i="86"/>
  <c r="V212" i="86"/>
  <c r="B212" i="86"/>
  <c r="AB212" i="86" s="1"/>
  <c r="Z211" i="86"/>
  <c r="Y211" i="86"/>
  <c r="X211" i="86"/>
  <c r="W211" i="86"/>
  <c r="V211" i="86"/>
  <c r="B211" i="86"/>
  <c r="AE210" i="86"/>
  <c r="AD210" i="86"/>
  <c r="Z210" i="86"/>
  <c r="Y210" i="86"/>
  <c r="X210" i="86"/>
  <c r="W210" i="86"/>
  <c r="V210" i="86"/>
  <c r="B210" i="86"/>
  <c r="AE209" i="86"/>
  <c r="AD209" i="86"/>
  <c r="Z209" i="86"/>
  <c r="Y209" i="86"/>
  <c r="X209" i="86"/>
  <c r="W209" i="86"/>
  <c r="V209" i="86"/>
  <c r="B209" i="86"/>
  <c r="AB209" i="86" s="1"/>
  <c r="Z208" i="86"/>
  <c r="Y208" i="86"/>
  <c r="X208" i="86"/>
  <c r="W208" i="86"/>
  <c r="V208" i="86"/>
  <c r="B208" i="86"/>
  <c r="AG208" i="86" s="1"/>
  <c r="AG207" i="86"/>
  <c r="AF207" i="86"/>
  <c r="AE207" i="86"/>
  <c r="AD207" i="86"/>
  <c r="AB207" i="86"/>
  <c r="Z207" i="86"/>
  <c r="Y207" i="86"/>
  <c r="X207" i="86"/>
  <c r="W207" i="86"/>
  <c r="V207" i="86"/>
  <c r="B207" i="86"/>
  <c r="AC207" i="86" s="1"/>
  <c r="Z206" i="86"/>
  <c r="Y206" i="86"/>
  <c r="X206" i="86"/>
  <c r="W206" i="86"/>
  <c r="V206" i="86"/>
  <c r="B206" i="86"/>
  <c r="Z205" i="86"/>
  <c r="Y205" i="86"/>
  <c r="X205" i="86"/>
  <c r="W205" i="86"/>
  <c r="V205" i="86"/>
  <c r="B205" i="86"/>
  <c r="AC205" i="86" s="1"/>
  <c r="AG204" i="86"/>
  <c r="AF204" i="86"/>
  <c r="AE204" i="86"/>
  <c r="AD204" i="86"/>
  <c r="Z204" i="86"/>
  <c r="Y204" i="86"/>
  <c r="X204" i="86"/>
  <c r="W204" i="86"/>
  <c r="V204" i="86"/>
  <c r="B204" i="86"/>
  <c r="AB203" i="86"/>
  <c r="Z203" i="86"/>
  <c r="Y203" i="86"/>
  <c r="X203" i="86"/>
  <c r="W203" i="86"/>
  <c r="V203" i="86"/>
  <c r="B203" i="86"/>
  <c r="AG203" i="86" s="1"/>
  <c r="AG202" i="86"/>
  <c r="AF202" i="86"/>
  <c r="AE202" i="86"/>
  <c r="AC202" i="86"/>
  <c r="AB202" i="86"/>
  <c r="Z202" i="86"/>
  <c r="Y202" i="86"/>
  <c r="X202" i="86"/>
  <c r="W202" i="86"/>
  <c r="V202" i="86"/>
  <c r="B202" i="86"/>
  <c r="AD202" i="86" s="1"/>
  <c r="AC201" i="86"/>
  <c r="AB201" i="86"/>
  <c r="Z201" i="86"/>
  <c r="Y201" i="86"/>
  <c r="X201" i="86"/>
  <c r="W201" i="86"/>
  <c r="V201" i="86"/>
  <c r="B201" i="86"/>
  <c r="AC200" i="86"/>
  <c r="AB200" i="86"/>
  <c r="Z200" i="86"/>
  <c r="Y200" i="86"/>
  <c r="X200" i="86"/>
  <c r="W200" i="86"/>
  <c r="V200" i="86"/>
  <c r="B200" i="86"/>
  <c r="AD200" i="86" s="1"/>
  <c r="AF199" i="86"/>
  <c r="Z199" i="86"/>
  <c r="Y199" i="86"/>
  <c r="X199" i="86"/>
  <c r="W199" i="86"/>
  <c r="V199" i="86"/>
  <c r="B199" i="86"/>
  <c r="AG198" i="86"/>
  <c r="AF198" i="86"/>
  <c r="AE198" i="86"/>
  <c r="AD198" i="86"/>
  <c r="AB198" i="86"/>
  <c r="Z198" i="86"/>
  <c r="Y198" i="86"/>
  <c r="X198" i="86"/>
  <c r="W198" i="86"/>
  <c r="V198" i="86"/>
  <c r="B198" i="86"/>
  <c r="AC198" i="86" s="1"/>
  <c r="AG197" i="86"/>
  <c r="AF197" i="86"/>
  <c r="AD197" i="86"/>
  <c r="AC197" i="86"/>
  <c r="AB197" i="86"/>
  <c r="Z197" i="86"/>
  <c r="Y197" i="86"/>
  <c r="X197" i="86"/>
  <c r="W197" i="86"/>
  <c r="V197" i="86"/>
  <c r="B197" i="86"/>
  <c r="AE197" i="86" s="1"/>
  <c r="AF196" i="86"/>
  <c r="AE196" i="86"/>
  <c r="AD196" i="86"/>
  <c r="AC196" i="86"/>
  <c r="AB196" i="86"/>
  <c r="Z196" i="86"/>
  <c r="Y196" i="86"/>
  <c r="X196" i="86"/>
  <c r="W196" i="86"/>
  <c r="V196" i="86"/>
  <c r="B196" i="86"/>
  <c r="AG196" i="86" s="1"/>
  <c r="AG195" i="86"/>
  <c r="AF195" i="86"/>
  <c r="AE195" i="86"/>
  <c r="AD195" i="86"/>
  <c r="AB195" i="86"/>
  <c r="Z195" i="86"/>
  <c r="Y195" i="86"/>
  <c r="X195" i="86"/>
  <c r="W195" i="86"/>
  <c r="V195" i="86"/>
  <c r="B195" i="86"/>
  <c r="AC195" i="86" s="1"/>
  <c r="Z194" i="86"/>
  <c r="Y194" i="86"/>
  <c r="X194" i="86"/>
  <c r="W194" i="86"/>
  <c r="V194" i="86"/>
  <c r="B194" i="86"/>
  <c r="Z193" i="86"/>
  <c r="Y193" i="86"/>
  <c r="X193" i="86"/>
  <c r="W193" i="86"/>
  <c r="V193" i="86"/>
  <c r="B193" i="86"/>
  <c r="AG193" i="86" s="1"/>
  <c r="Z192" i="86"/>
  <c r="Y192" i="86"/>
  <c r="X192" i="86"/>
  <c r="W192" i="86"/>
  <c r="V192" i="86"/>
  <c r="B192" i="86"/>
  <c r="Z191" i="86"/>
  <c r="Y191" i="86"/>
  <c r="X191" i="86"/>
  <c r="W191" i="86"/>
  <c r="V191" i="86"/>
  <c r="B191" i="86"/>
  <c r="AC191" i="86" s="1"/>
  <c r="Z190" i="86"/>
  <c r="Y190" i="86"/>
  <c r="X190" i="86"/>
  <c r="W190" i="86"/>
  <c r="V190" i="86"/>
  <c r="B190" i="86"/>
  <c r="Z189" i="86"/>
  <c r="Y189" i="86"/>
  <c r="X189" i="86"/>
  <c r="W189" i="86"/>
  <c r="V189" i="86"/>
  <c r="B189" i="86"/>
  <c r="AC189" i="86" s="1"/>
  <c r="AF188" i="86"/>
  <c r="Z188" i="86"/>
  <c r="Y188" i="86"/>
  <c r="X188" i="86"/>
  <c r="W188" i="86"/>
  <c r="V188" i="86"/>
  <c r="B188" i="86"/>
  <c r="AD187" i="86"/>
  <c r="Z187" i="86"/>
  <c r="Y187" i="86"/>
  <c r="X187" i="86"/>
  <c r="W187" i="86"/>
  <c r="V187" i="86"/>
  <c r="B187" i="86"/>
  <c r="AG187" i="86" s="1"/>
  <c r="Z186" i="86"/>
  <c r="Y186" i="86"/>
  <c r="X186" i="86"/>
  <c r="W186" i="86"/>
  <c r="V186" i="86"/>
  <c r="B186" i="86"/>
  <c r="AG185" i="86"/>
  <c r="AF185" i="86"/>
  <c r="AE185" i="86"/>
  <c r="AD185" i="86"/>
  <c r="AB185" i="86"/>
  <c r="Z185" i="86"/>
  <c r="Y185" i="86"/>
  <c r="X185" i="86"/>
  <c r="W185" i="86"/>
  <c r="V185" i="86"/>
  <c r="B185" i="86"/>
  <c r="AC185" i="86" s="1"/>
  <c r="AD184" i="86"/>
  <c r="Z184" i="86"/>
  <c r="Y184" i="86"/>
  <c r="X184" i="86"/>
  <c r="W184" i="86"/>
  <c r="V184" i="86"/>
  <c r="B184" i="86"/>
  <c r="AG184" i="86" s="1"/>
  <c r="Z183" i="86"/>
  <c r="Y183" i="86"/>
  <c r="X183" i="86"/>
  <c r="W183" i="86"/>
  <c r="V183" i="86"/>
  <c r="B183" i="86"/>
  <c r="AE183" i="86" s="1"/>
  <c r="AG182" i="86"/>
  <c r="AE182" i="86"/>
  <c r="AD182" i="86"/>
  <c r="AC182" i="86"/>
  <c r="AB182" i="86"/>
  <c r="Z182" i="86"/>
  <c r="Y182" i="86"/>
  <c r="X182" i="86"/>
  <c r="W182" i="86"/>
  <c r="V182" i="86"/>
  <c r="B182" i="86"/>
  <c r="AF182" i="86" s="1"/>
  <c r="Z181" i="86"/>
  <c r="Y181" i="86"/>
  <c r="X181" i="86"/>
  <c r="W181" i="86"/>
  <c r="V181" i="86"/>
  <c r="B181" i="86"/>
  <c r="AG181" i="86" s="1"/>
  <c r="Z180" i="86"/>
  <c r="Y180" i="86"/>
  <c r="X180" i="86"/>
  <c r="W180" i="86"/>
  <c r="V180" i="86"/>
  <c r="B180" i="86"/>
  <c r="AD180" i="86" s="1"/>
  <c r="Z179" i="86"/>
  <c r="Y179" i="86"/>
  <c r="X179" i="86"/>
  <c r="W179" i="86"/>
  <c r="V179" i="86"/>
  <c r="B179" i="86"/>
  <c r="AG178" i="86"/>
  <c r="Z178" i="86"/>
  <c r="Y178" i="86"/>
  <c r="X178" i="86"/>
  <c r="W178" i="86"/>
  <c r="V178" i="86"/>
  <c r="B178" i="86"/>
  <c r="AB178" i="86" s="1"/>
  <c r="Z177" i="86"/>
  <c r="Y177" i="86"/>
  <c r="X177" i="86"/>
  <c r="W177" i="86"/>
  <c r="V177" i="86"/>
  <c r="B177" i="86"/>
  <c r="Z176" i="86"/>
  <c r="Y176" i="86"/>
  <c r="X176" i="86"/>
  <c r="W176" i="86"/>
  <c r="V176" i="86"/>
  <c r="B176" i="86"/>
  <c r="AE176" i="86" s="1"/>
  <c r="Z175" i="86"/>
  <c r="Y175" i="86"/>
  <c r="X175" i="86"/>
  <c r="W175" i="86"/>
  <c r="V175" i="86"/>
  <c r="B175" i="86"/>
  <c r="Z174" i="86"/>
  <c r="Y174" i="86"/>
  <c r="X174" i="86"/>
  <c r="W174" i="86"/>
  <c r="V174" i="86"/>
  <c r="B174" i="86"/>
  <c r="Z173" i="86"/>
  <c r="Y173" i="86"/>
  <c r="X173" i="86"/>
  <c r="W173" i="86"/>
  <c r="V173" i="86"/>
  <c r="B173" i="86"/>
  <c r="Z172" i="86"/>
  <c r="Y172" i="86"/>
  <c r="X172" i="86"/>
  <c r="W172" i="86"/>
  <c r="V172" i="86"/>
  <c r="B172" i="86"/>
  <c r="AB172" i="86" s="1"/>
  <c r="Z171" i="86"/>
  <c r="Y171" i="86"/>
  <c r="X171" i="86"/>
  <c r="W171" i="86"/>
  <c r="V171" i="86"/>
  <c r="B171" i="86"/>
  <c r="AF170" i="86"/>
  <c r="Z170" i="86"/>
  <c r="Y170" i="86"/>
  <c r="X170" i="86"/>
  <c r="W170" i="86"/>
  <c r="V170" i="86"/>
  <c r="B170" i="86"/>
  <c r="AG170" i="86" s="1"/>
  <c r="Z169" i="86"/>
  <c r="Y169" i="86"/>
  <c r="X169" i="86"/>
  <c r="W169" i="86"/>
  <c r="V169" i="86"/>
  <c r="B169" i="86"/>
  <c r="AG168" i="86"/>
  <c r="AF168" i="86"/>
  <c r="AD168" i="86"/>
  <c r="AC168" i="86"/>
  <c r="AB168" i="86"/>
  <c r="Z168" i="86"/>
  <c r="Y168" i="86"/>
  <c r="X168" i="86"/>
  <c r="W168" i="86"/>
  <c r="V168" i="86"/>
  <c r="B168" i="86"/>
  <c r="AE168" i="86" s="1"/>
  <c r="Z167" i="86"/>
  <c r="Y167" i="86"/>
  <c r="X167" i="86"/>
  <c r="W167" i="86"/>
  <c r="V167" i="86"/>
  <c r="B167" i="86"/>
  <c r="AG167" i="86" s="1"/>
  <c r="Z166" i="86"/>
  <c r="Y166" i="86"/>
  <c r="X166" i="86"/>
  <c r="W166" i="86"/>
  <c r="V166" i="86"/>
  <c r="B166" i="86"/>
  <c r="AF166" i="86" s="1"/>
  <c r="AG165" i="86"/>
  <c r="AF165" i="86"/>
  <c r="AD165" i="86"/>
  <c r="AC165" i="86"/>
  <c r="AB165" i="86"/>
  <c r="Z165" i="86"/>
  <c r="Y165" i="86"/>
  <c r="X165" i="86"/>
  <c r="W165" i="86"/>
  <c r="V165" i="86"/>
  <c r="B165" i="86"/>
  <c r="AE165" i="86" s="1"/>
  <c r="Z164" i="86"/>
  <c r="Y164" i="86"/>
  <c r="X164" i="86"/>
  <c r="W164" i="86"/>
  <c r="V164" i="86"/>
  <c r="B164" i="86"/>
  <c r="AG164" i="86" s="1"/>
  <c r="Y163" i="86"/>
  <c r="X163" i="86"/>
  <c r="W163" i="86"/>
  <c r="V163" i="86"/>
  <c r="B163" i="86"/>
  <c r="AC163" i="86" s="1"/>
  <c r="Y162" i="86"/>
  <c r="X162" i="86"/>
  <c r="W162" i="86"/>
  <c r="V162" i="86"/>
  <c r="Z162" i="86" s="1"/>
  <c r="B162" i="86"/>
  <c r="Y161" i="86"/>
  <c r="X161" i="86"/>
  <c r="W161" i="86"/>
  <c r="V161" i="86"/>
  <c r="B161" i="86"/>
  <c r="Y160" i="86"/>
  <c r="X160" i="86"/>
  <c r="W160" i="86"/>
  <c r="V160" i="86"/>
  <c r="B160" i="86"/>
  <c r="AB160" i="86" s="1"/>
  <c r="Y159" i="86"/>
  <c r="X159" i="86"/>
  <c r="W159" i="86"/>
  <c r="V159" i="86"/>
  <c r="B159" i="86"/>
  <c r="Y158" i="86"/>
  <c r="X158" i="86"/>
  <c r="W158" i="86"/>
  <c r="V158" i="86"/>
  <c r="B158" i="86"/>
  <c r="Y157" i="86"/>
  <c r="X157" i="86"/>
  <c r="W157" i="86"/>
  <c r="V157" i="86"/>
  <c r="B157" i="86"/>
  <c r="AC157" i="86" s="1"/>
  <c r="Y156" i="86"/>
  <c r="X156" i="86"/>
  <c r="W156" i="86"/>
  <c r="V156" i="86"/>
  <c r="B156" i="86"/>
  <c r="Y155" i="86"/>
  <c r="X155" i="86"/>
  <c r="W155" i="86"/>
  <c r="V155" i="86"/>
  <c r="B155" i="86"/>
  <c r="AF155" i="86" s="1"/>
  <c r="Y154" i="86"/>
  <c r="X154" i="86"/>
  <c r="W154" i="86"/>
  <c r="V154" i="86"/>
  <c r="B154" i="86"/>
  <c r="AD154" i="86" s="1"/>
  <c r="Y153" i="86"/>
  <c r="X153" i="86"/>
  <c r="W153" i="86"/>
  <c r="V153" i="86"/>
  <c r="B153" i="86"/>
  <c r="Y152" i="86"/>
  <c r="X152" i="86"/>
  <c r="W152" i="86"/>
  <c r="V152" i="86"/>
  <c r="B152" i="86"/>
  <c r="AF152" i="86" s="1"/>
  <c r="Y151" i="86"/>
  <c r="X151" i="86"/>
  <c r="W151" i="86"/>
  <c r="V151" i="86"/>
  <c r="B151" i="86"/>
  <c r="AB151" i="86" s="1"/>
  <c r="Y150" i="86"/>
  <c r="X150" i="86"/>
  <c r="W150" i="86"/>
  <c r="V150" i="86"/>
  <c r="B150" i="86"/>
  <c r="AF150" i="86" s="1"/>
  <c r="Y149" i="86"/>
  <c r="X149" i="86"/>
  <c r="W149" i="86"/>
  <c r="V149" i="86"/>
  <c r="B149" i="86"/>
  <c r="AC149" i="86" s="1"/>
  <c r="Y148" i="86"/>
  <c r="X148" i="86"/>
  <c r="W148" i="86"/>
  <c r="V148" i="86"/>
  <c r="B148" i="86"/>
  <c r="AD148" i="86" s="1"/>
  <c r="Y147" i="86"/>
  <c r="X147" i="86"/>
  <c r="W147" i="86"/>
  <c r="V147" i="86"/>
  <c r="B147" i="86"/>
  <c r="AE147" i="86" s="1"/>
  <c r="Y146" i="86"/>
  <c r="X146" i="86"/>
  <c r="W146" i="86"/>
  <c r="V146" i="86"/>
  <c r="B146" i="86"/>
  <c r="AB146" i="86" s="1"/>
  <c r="Y145" i="86"/>
  <c r="X145" i="86"/>
  <c r="W145" i="86"/>
  <c r="V145" i="86"/>
  <c r="B145" i="86"/>
  <c r="AC145" i="86" s="1"/>
  <c r="Y144" i="86"/>
  <c r="X144" i="86"/>
  <c r="W144" i="86"/>
  <c r="V144" i="86"/>
  <c r="B144" i="86"/>
  <c r="AF144" i="86" s="1"/>
  <c r="Y143" i="86"/>
  <c r="X143" i="86"/>
  <c r="W143" i="86"/>
  <c r="V143" i="86"/>
  <c r="B143" i="86"/>
  <c r="Y142" i="86"/>
  <c r="X142" i="86"/>
  <c r="W142" i="86"/>
  <c r="V142" i="86"/>
  <c r="B142" i="86"/>
  <c r="AD142" i="86" s="1"/>
  <c r="Y141" i="86"/>
  <c r="X141" i="86"/>
  <c r="W141" i="86"/>
  <c r="V141" i="86"/>
  <c r="B141" i="86"/>
  <c r="Y140" i="86"/>
  <c r="X140" i="86"/>
  <c r="W140" i="86"/>
  <c r="V140" i="86"/>
  <c r="B140" i="86"/>
  <c r="Y139" i="86"/>
  <c r="X139" i="86"/>
  <c r="W139" i="86"/>
  <c r="V139" i="86"/>
  <c r="B139" i="86"/>
  <c r="AF139" i="86" s="1"/>
  <c r="Y138" i="86"/>
  <c r="X138" i="86"/>
  <c r="W138" i="86"/>
  <c r="V138" i="86"/>
  <c r="B138" i="86"/>
  <c r="Y137" i="86"/>
  <c r="X137" i="86"/>
  <c r="W137" i="86"/>
  <c r="V137" i="86"/>
  <c r="B137" i="86"/>
  <c r="AB137" i="86" s="1"/>
  <c r="Y136" i="86"/>
  <c r="X136" i="86"/>
  <c r="W136" i="86"/>
  <c r="V136" i="86"/>
  <c r="B136" i="86"/>
  <c r="Y135" i="86"/>
  <c r="X135" i="86"/>
  <c r="W135" i="86"/>
  <c r="V135" i="86"/>
  <c r="B135" i="86"/>
  <c r="Y134" i="86"/>
  <c r="X134" i="86"/>
  <c r="W134" i="86"/>
  <c r="V134" i="86"/>
  <c r="B134" i="86"/>
  <c r="AF134" i="86" s="1"/>
  <c r="Y133" i="86"/>
  <c r="X133" i="86"/>
  <c r="W133" i="86"/>
  <c r="V133" i="86"/>
  <c r="B133" i="86"/>
  <c r="AE133" i="86" s="1"/>
  <c r="Y132" i="86"/>
  <c r="X132" i="86"/>
  <c r="W132" i="86"/>
  <c r="V132" i="86"/>
  <c r="B132" i="86"/>
  <c r="AF132" i="86" s="1"/>
  <c r="Y131" i="86"/>
  <c r="X131" i="86"/>
  <c r="W131" i="86"/>
  <c r="V131" i="86"/>
  <c r="B131" i="86"/>
  <c r="AC131" i="86" s="1"/>
  <c r="Y130" i="86"/>
  <c r="X130" i="86"/>
  <c r="W130" i="86"/>
  <c r="V130" i="86"/>
  <c r="B130" i="86"/>
  <c r="Y129" i="86"/>
  <c r="X129" i="86"/>
  <c r="W129" i="86"/>
  <c r="V129" i="86"/>
  <c r="B129" i="86"/>
  <c r="AE129" i="86" s="1"/>
  <c r="Y128" i="86"/>
  <c r="X128" i="86"/>
  <c r="W128" i="86"/>
  <c r="V128" i="86"/>
  <c r="B128" i="86"/>
  <c r="AB128" i="86" s="1"/>
  <c r="Y127" i="86"/>
  <c r="X127" i="86"/>
  <c r="W127" i="86"/>
  <c r="V127" i="86"/>
  <c r="B127" i="86"/>
  <c r="AE127" i="86" s="1"/>
  <c r="Y126" i="86"/>
  <c r="X126" i="86"/>
  <c r="W126" i="86"/>
  <c r="V126" i="86"/>
  <c r="B126" i="86"/>
  <c r="Y125" i="86"/>
  <c r="X125" i="86"/>
  <c r="W125" i="86"/>
  <c r="V125" i="86"/>
  <c r="B125" i="86"/>
  <c r="Y124" i="86"/>
  <c r="X124" i="86"/>
  <c r="W124" i="86"/>
  <c r="V124" i="86"/>
  <c r="B124" i="86"/>
  <c r="Y123" i="86"/>
  <c r="X123" i="86"/>
  <c r="W123" i="86"/>
  <c r="V123" i="86"/>
  <c r="B123" i="86"/>
  <c r="AF123" i="86" s="1"/>
  <c r="Y122" i="86"/>
  <c r="X122" i="86"/>
  <c r="W122" i="86"/>
  <c r="V122" i="86"/>
  <c r="B122" i="86"/>
  <c r="Y121" i="86"/>
  <c r="X121" i="86"/>
  <c r="W121" i="86"/>
  <c r="V121" i="86"/>
  <c r="B121" i="86"/>
  <c r="Y120" i="86"/>
  <c r="X120" i="86"/>
  <c r="W120" i="86"/>
  <c r="V120" i="86"/>
  <c r="B120" i="86"/>
  <c r="AF120" i="86" s="1"/>
  <c r="Y119" i="86"/>
  <c r="X119" i="86"/>
  <c r="W119" i="86"/>
  <c r="V119" i="86"/>
  <c r="B119" i="86"/>
  <c r="AD119" i="86" s="1"/>
  <c r="Y118" i="86"/>
  <c r="X118" i="86"/>
  <c r="W118" i="86"/>
  <c r="V118" i="86"/>
  <c r="B118" i="86"/>
  <c r="AF118" i="86" s="1"/>
  <c r="Y117" i="86"/>
  <c r="X117" i="86"/>
  <c r="W117" i="86"/>
  <c r="V117" i="86"/>
  <c r="B117" i="86"/>
  <c r="AF117" i="86" s="1"/>
  <c r="Y116" i="86"/>
  <c r="X116" i="86"/>
  <c r="W116" i="86"/>
  <c r="V116" i="86"/>
  <c r="B116" i="86"/>
  <c r="AD116" i="86" s="1"/>
  <c r="Y115" i="86"/>
  <c r="X115" i="86"/>
  <c r="W115" i="86"/>
  <c r="V115" i="86"/>
  <c r="B115" i="86"/>
  <c r="AE115" i="86" s="1"/>
  <c r="Y114" i="86"/>
  <c r="X114" i="86"/>
  <c r="W114" i="86"/>
  <c r="V114" i="86"/>
  <c r="B114" i="86"/>
  <c r="AB114" i="86" s="1"/>
  <c r="Y113" i="86"/>
  <c r="X113" i="86"/>
  <c r="W113" i="86"/>
  <c r="V113" i="86"/>
  <c r="B113" i="86"/>
  <c r="Y112" i="86"/>
  <c r="X112" i="86"/>
  <c r="W112" i="86"/>
  <c r="V112" i="86"/>
  <c r="B112" i="86"/>
  <c r="AF112" i="86" s="1"/>
  <c r="Y111" i="86"/>
  <c r="X111" i="86"/>
  <c r="W111" i="86"/>
  <c r="V111" i="86"/>
  <c r="B111" i="86"/>
  <c r="Y110" i="86"/>
  <c r="X110" i="86"/>
  <c r="W110" i="86"/>
  <c r="V110" i="86"/>
  <c r="B110" i="86"/>
  <c r="Y109" i="86"/>
  <c r="X109" i="86"/>
  <c r="W109" i="86"/>
  <c r="V109" i="86"/>
  <c r="B109" i="86"/>
  <c r="Y108" i="86"/>
  <c r="X108" i="86"/>
  <c r="W108" i="86"/>
  <c r="V108" i="86"/>
  <c r="B108" i="86"/>
  <c r="AB108" i="86" s="1"/>
  <c r="Y107" i="86"/>
  <c r="X107" i="86"/>
  <c r="W107" i="86"/>
  <c r="V107" i="86"/>
  <c r="B107" i="86"/>
  <c r="AE107" i="86" s="1"/>
  <c r="Y106" i="86"/>
  <c r="X106" i="86"/>
  <c r="W106" i="86"/>
  <c r="V106" i="86"/>
  <c r="B106" i="86"/>
  <c r="AF106" i="86" s="1"/>
  <c r="Y105" i="86"/>
  <c r="X105" i="86"/>
  <c r="W105" i="86"/>
  <c r="V105" i="86"/>
  <c r="B105" i="86"/>
  <c r="AB105" i="86" s="1"/>
  <c r="Y104" i="86"/>
  <c r="X104" i="86"/>
  <c r="W104" i="86"/>
  <c r="V104" i="86"/>
  <c r="B104" i="86"/>
  <c r="AC104" i="86" s="1"/>
  <c r="Y103" i="86"/>
  <c r="X103" i="86"/>
  <c r="W103" i="86"/>
  <c r="V103" i="86"/>
  <c r="B103" i="86"/>
  <c r="AF103" i="86" s="1"/>
  <c r="Y102" i="86"/>
  <c r="X102" i="86"/>
  <c r="W102" i="86"/>
  <c r="V102" i="86"/>
  <c r="B102" i="86"/>
  <c r="AD102" i="86" s="1"/>
  <c r="Y101" i="86"/>
  <c r="X101" i="86"/>
  <c r="W101" i="86"/>
  <c r="V101" i="86"/>
  <c r="B101" i="86"/>
  <c r="AE101" i="86" s="1"/>
  <c r="Y100" i="86"/>
  <c r="X100" i="86"/>
  <c r="W100" i="86"/>
  <c r="V100" i="86"/>
  <c r="B100" i="86"/>
  <c r="Y99" i="86"/>
  <c r="X99" i="86"/>
  <c r="W99" i="86"/>
  <c r="V99" i="86"/>
  <c r="B99" i="86"/>
  <c r="AC99" i="86" s="1"/>
  <c r="Y98" i="86"/>
  <c r="X98" i="86"/>
  <c r="W98" i="86"/>
  <c r="V98" i="86"/>
  <c r="B98" i="86"/>
  <c r="Y97" i="86"/>
  <c r="X97" i="86"/>
  <c r="W97" i="86"/>
  <c r="V97" i="86"/>
  <c r="B97" i="86"/>
  <c r="Y96" i="86"/>
  <c r="X96" i="86"/>
  <c r="W96" i="86"/>
  <c r="V96" i="86"/>
  <c r="B96" i="86"/>
  <c r="AB96" i="86" s="1"/>
  <c r="Y95" i="86"/>
  <c r="X95" i="86"/>
  <c r="W95" i="86"/>
  <c r="V95" i="86"/>
  <c r="B95" i="86"/>
  <c r="AE95" i="86" s="1"/>
  <c r="Y94" i="86"/>
  <c r="X94" i="86"/>
  <c r="W94" i="86"/>
  <c r="V94" i="86"/>
  <c r="B94" i="86"/>
  <c r="Y93" i="86"/>
  <c r="X93" i="86"/>
  <c r="W93" i="86"/>
  <c r="V93" i="86"/>
  <c r="B93" i="86"/>
  <c r="AC93" i="86" s="1"/>
  <c r="Y92" i="86"/>
  <c r="X92" i="86"/>
  <c r="W92" i="86"/>
  <c r="V92" i="86"/>
  <c r="B92" i="86"/>
  <c r="Y91" i="86"/>
  <c r="X91" i="86"/>
  <c r="W91" i="86"/>
  <c r="V91" i="86"/>
  <c r="B91" i="86"/>
  <c r="AF91" i="86" s="1"/>
  <c r="Y90" i="86"/>
  <c r="X90" i="86"/>
  <c r="W90" i="86"/>
  <c r="V90" i="86"/>
  <c r="B90" i="86"/>
  <c r="Y89" i="86"/>
  <c r="X89" i="86"/>
  <c r="W89" i="86"/>
  <c r="V89" i="86"/>
  <c r="B89" i="86"/>
  <c r="AD89" i="86" s="1"/>
  <c r="AZ88" i="86"/>
  <c r="AT88" i="86"/>
  <c r="Y88" i="86"/>
  <c r="X88" i="86"/>
  <c r="W88" i="86"/>
  <c r="V88" i="86"/>
  <c r="B88" i="86"/>
  <c r="AZ87" i="86"/>
  <c r="AT87" i="86"/>
  <c r="Y87" i="86"/>
  <c r="X87" i="86"/>
  <c r="W87" i="86"/>
  <c r="V87" i="86"/>
  <c r="B87" i="86"/>
  <c r="AD87" i="86" s="1"/>
  <c r="AZ86" i="86"/>
  <c r="AT86" i="86"/>
  <c r="Y86" i="86"/>
  <c r="X86" i="86"/>
  <c r="W86" i="86"/>
  <c r="V86" i="86"/>
  <c r="B86" i="86"/>
  <c r="AZ85" i="86"/>
  <c r="AT85" i="86"/>
  <c r="Y85" i="86"/>
  <c r="X85" i="86"/>
  <c r="W85" i="86"/>
  <c r="V85" i="86"/>
  <c r="B85" i="86"/>
  <c r="AF85" i="86" s="1"/>
  <c r="AZ84" i="86"/>
  <c r="AT84" i="86"/>
  <c r="Y84" i="86"/>
  <c r="X84" i="86"/>
  <c r="W84" i="86"/>
  <c r="V84" i="86"/>
  <c r="B84" i="86"/>
  <c r="AZ83" i="86"/>
  <c r="AT83" i="86"/>
  <c r="Y83" i="86"/>
  <c r="X83" i="86"/>
  <c r="W83" i="86"/>
  <c r="V83" i="86"/>
  <c r="B83" i="86"/>
  <c r="AC83" i="86" s="1"/>
  <c r="AZ82" i="86"/>
  <c r="AT82" i="86"/>
  <c r="Y82" i="86"/>
  <c r="X82" i="86"/>
  <c r="W82" i="86"/>
  <c r="V82" i="86"/>
  <c r="B82" i="86"/>
  <c r="AC82" i="86" s="1"/>
  <c r="AZ81" i="86"/>
  <c r="AT81" i="86"/>
  <c r="Y81" i="86"/>
  <c r="X81" i="86"/>
  <c r="W81" i="86"/>
  <c r="V81" i="86"/>
  <c r="B81" i="86"/>
  <c r="AZ80" i="86"/>
  <c r="AT80" i="86"/>
  <c r="Y80" i="86"/>
  <c r="X80" i="86"/>
  <c r="W80" i="86"/>
  <c r="V80" i="86"/>
  <c r="B80" i="86"/>
  <c r="AY80" i="86" s="1"/>
  <c r="AZ79" i="86"/>
  <c r="AT79" i="86"/>
  <c r="Y79" i="86"/>
  <c r="X79" i="86"/>
  <c r="W79" i="86"/>
  <c r="V79" i="86"/>
  <c r="B79" i="86"/>
  <c r="AE79" i="86" s="1"/>
  <c r="AZ78" i="86"/>
  <c r="AT78" i="86"/>
  <c r="Y78" i="86"/>
  <c r="X78" i="86"/>
  <c r="W78" i="86"/>
  <c r="V78" i="86"/>
  <c r="B78" i="86"/>
  <c r="AD78" i="86" s="1"/>
  <c r="AZ77" i="86"/>
  <c r="AT77" i="86"/>
  <c r="Y77" i="86"/>
  <c r="X77" i="86"/>
  <c r="W77" i="86"/>
  <c r="V77" i="86"/>
  <c r="B77" i="86"/>
  <c r="AZ76" i="86"/>
  <c r="AT76" i="86"/>
  <c r="Y76" i="86"/>
  <c r="X76" i="86"/>
  <c r="W76" i="86"/>
  <c r="V76" i="86"/>
  <c r="B76" i="86"/>
  <c r="AD76" i="86" s="1"/>
  <c r="AZ75" i="86"/>
  <c r="AT75" i="86"/>
  <c r="Y75" i="86"/>
  <c r="X75" i="86"/>
  <c r="W75" i="86"/>
  <c r="V75" i="86"/>
  <c r="B75" i="86"/>
  <c r="AY75" i="86" s="1"/>
  <c r="AZ74" i="86"/>
  <c r="AT74" i="86"/>
  <c r="Y74" i="86"/>
  <c r="X74" i="86"/>
  <c r="W74" i="86"/>
  <c r="V74" i="86"/>
  <c r="B74" i="86"/>
  <c r="AB74" i="86" s="1"/>
  <c r="AZ73" i="86"/>
  <c r="AT73" i="86"/>
  <c r="Y73" i="86"/>
  <c r="X73" i="86"/>
  <c r="W73" i="86"/>
  <c r="V73" i="86"/>
  <c r="B73" i="86"/>
  <c r="AB73" i="86" s="1"/>
  <c r="AZ72" i="86"/>
  <c r="AT72" i="86"/>
  <c r="Y72" i="86"/>
  <c r="X72" i="86"/>
  <c r="W72" i="86"/>
  <c r="V72" i="86"/>
  <c r="B72" i="86"/>
  <c r="AB72" i="86" s="1"/>
  <c r="AZ71" i="86"/>
  <c r="AT71" i="86"/>
  <c r="Y71" i="86"/>
  <c r="X71" i="86"/>
  <c r="W71" i="86"/>
  <c r="V71" i="86"/>
  <c r="B71" i="86"/>
  <c r="AY71" i="86" s="1"/>
  <c r="AZ70" i="86"/>
  <c r="AT70" i="86"/>
  <c r="Y70" i="86"/>
  <c r="X70" i="86"/>
  <c r="W70" i="86"/>
  <c r="V70" i="86"/>
  <c r="B70" i="86"/>
  <c r="AZ69" i="86"/>
  <c r="AT69" i="86"/>
  <c r="Y69" i="86"/>
  <c r="X69" i="86"/>
  <c r="W69" i="86"/>
  <c r="V69" i="86"/>
  <c r="B69" i="86"/>
  <c r="AE69" i="86" s="1"/>
  <c r="AZ68" i="86"/>
  <c r="AT68" i="86"/>
  <c r="Y68" i="86"/>
  <c r="X68" i="86"/>
  <c r="W68" i="86"/>
  <c r="V68" i="86"/>
  <c r="B68" i="86"/>
  <c r="AZ67" i="86"/>
  <c r="AT67" i="86"/>
  <c r="Y67" i="86"/>
  <c r="X67" i="86"/>
  <c r="W67" i="86"/>
  <c r="V67" i="86"/>
  <c r="B67" i="86"/>
  <c r="AZ66" i="86"/>
  <c r="AT66" i="86"/>
  <c r="Y66" i="86"/>
  <c r="X66" i="86"/>
  <c r="W66" i="86"/>
  <c r="V66" i="86"/>
  <c r="B66" i="86"/>
  <c r="AF66" i="86" s="1"/>
  <c r="AZ65" i="86"/>
  <c r="Y65" i="86"/>
  <c r="X65" i="86"/>
  <c r="W65" i="86"/>
  <c r="V65" i="86"/>
  <c r="B65" i="86"/>
  <c r="AF65" i="86" s="1"/>
  <c r="AZ64" i="86"/>
  <c r="Y64" i="86"/>
  <c r="X64" i="86"/>
  <c r="W64" i="86"/>
  <c r="V64" i="86"/>
  <c r="B64" i="86"/>
  <c r="AY64" i="86" s="1"/>
  <c r="AZ63" i="86"/>
  <c r="Y63" i="86"/>
  <c r="X63" i="86"/>
  <c r="W63" i="86"/>
  <c r="V63" i="86"/>
  <c r="B63" i="86"/>
  <c r="AY63" i="86" s="1"/>
  <c r="AZ62" i="86"/>
  <c r="Y62" i="86"/>
  <c r="X62" i="86"/>
  <c r="W62" i="86"/>
  <c r="V62" i="86"/>
  <c r="B62" i="86"/>
  <c r="AF62" i="86" s="1"/>
  <c r="AZ61" i="86"/>
  <c r="Y61" i="86"/>
  <c r="X61" i="86"/>
  <c r="W61" i="86"/>
  <c r="V61" i="86"/>
  <c r="B61" i="86"/>
  <c r="AE61" i="86" s="1"/>
  <c r="AZ60" i="86"/>
  <c r="Y60" i="86"/>
  <c r="X60" i="86"/>
  <c r="W60" i="86"/>
  <c r="V60" i="86"/>
  <c r="B60" i="86"/>
  <c r="AZ59" i="86"/>
  <c r="Y59" i="86"/>
  <c r="X59" i="86"/>
  <c r="W59" i="86"/>
  <c r="V59" i="86"/>
  <c r="B59" i="86"/>
  <c r="AE59" i="86" s="1"/>
  <c r="AZ58" i="86"/>
  <c r="Y58" i="86"/>
  <c r="X58" i="86"/>
  <c r="W58" i="86"/>
  <c r="V58" i="86"/>
  <c r="B58" i="86"/>
  <c r="AB58" i="86" s="1"/>
  <c r="AZ57" i="86"/>
  <c r="Y57" i="86"/>
  <c r="X57" i="86"/>
  <c r="W57" i="86"/>
  <c r="V57" i="86"/>
  <c r="B57" i="86"/>
  <c r="AZ56" i="86"/>
  <c r="Y56" i="86"/>
  <c r="X56" i="86"/>
  <c r="W56" i="86"/>
  <c r="V56" i="86"/>
  <c r="B56" i="86"/>
  <c r="AB56" i="86" s="1"/>
  <c r="AZ55" i="86"/>
  <c r="Y55" i="86"/>
  <c r="X55" i="86"/>
  <c r="W55" i="86"/>
  <c r="V55" i="86"/>
  <c r="B55" i="86"/>
  <c r="AZ54" i="86"/>
  <c r="Y54" i="86"/>
  <c r="X54" i="86"/>
  <c r="W54" i="86"/>
  <c r="V54" i="86"/>
  <c r="B54" i="86"/>
  <c r="AD54" i="86" s="1"/>
  <c r="AZ53" i="86"/>
  <c r="Y53" i="86"/>
  <c r="X53" i="86"/>
  <c r="W53" i="86"/>
  <c r="V53" i="86"/>
  <c r="B53" i="86"/>
  <c r="AF53" i="86" s="1"/>
  <c r="AZ52" i="86"/>
  <c r="Y52" i="86"/>
  <c r="X52" i="86"/>
  <c r="W52" i="86"/>
  <c r="V52" i="86"/>
  <c r="B52" i="86"/>
  <c r="AY52" i="86" s="1"/>
  <c r="AZ51" i="86"/>
  <c r="Y51" i="86"/>
  <c r="X51" i="86"/>
  <c r="W51" i="86"/>
  <c r="V51" i="86"/>
  <c r="B51" i="86"/>
  <c r="AC51" i="86" s="1"/>
  <c r="AZ50" i="86"/>
  <c r="Y50" i="86"/>
  <c r="X50" i="86"/>
  <c r="W50" i="86"/>
  <c r="V50" i="86"/>
  <c r="B50" i="86"/>
  <c r="AY50" i="86" s="1"/>
  <c r="AZ49" i="86"/>
  <c r="Y49" i="86"/>
  <c r="X49" i="86"/>
  <c r="W49" i="86"/>
  <c r="V49" i="86"/>
  <c r="B49" i="86"/>
  <c r="AY49" i="86" s="1"/>
  <c r="AZ48" i="86"/>
  <c r="Y48" i="86"/>
  <c r="X48" i="86"/>
  <c r="W48" i="86"/>
  <c r="V48" i="86"/>
  <c r="B48" i="86"/>
  <c r="AY48" i="86" s="1"/>
  <c r="AZ47" i="86"/>
  <c r="Y47" i="86"/>
  <c r="X47" i="86"/>
  <c r="W47" i="86"/>
  <c r="V47" i="86"/>
  <c r="B47" i="86"/>
  <c r="AE47" i="86" s="1"/>
  <c r="AZ46" i="86"/>
  <c r="Y46" i="86"/>
  <c r="X46" i="86"/>
  <c r="W46" i="86"/>
  <c r="V46" i="86"/>
  <c r="B46" i="86"/>
  <c r="AF46" i="86" s="1"/>
  <c r="AZ45" i="86"/>
  <c r="Y45" i="86"/>
  <c r="X45" i="86"/>
  <c r="W45" i="86"/>
  <c r="V45" i="86"/>
  <c r="B45" i="86"/>
  <c r="AZ44" i="86"/>
  <c r="Y44" i="86"/>
  <c r="X44" i="86"/>
  <c r="W44" i="86"/>
  <c r="V44" i="86"/>
  <c r="B44" i="86"/>
  <c r="AZ43" i="86"/>
  <c r="Y43" i="86"/>
  <c r="X43" i="86"/>
  <c r="W43" i="86"/>
  <c r="V43" i="86"/>
  <c r="B43" i="86"/>
  <c r="AY43" i="86" s="1"/>
  <c r="AZ42" i="86"/>
  <c r="Y42" i="86"/>
  <c r="X42" i="86"/>
  <c r="W42" i="86"/>
  <c r="V42" i="86"/>
  <c r="B42" i="86"/>
  <c r="AZ41" i="86"/>
  <c r="Y41" i="86"/>
  <c r="X41" i="86"/>
  <c r="W41" i="86"/>
  <c r="V41" i="86"/>
  <c r="B41" i="86"/>
  <c r="AZ40" i="86"/>
  <c r="Y40" i="86"/>
  <c r="X40" i="86"/>
  <c r="W40" i="86"/>
  <c r="V40" i="86"/>
  <c r="B40" i="86"/>
  <c r="AY40" i="86" s="1"/>
  <c r="AZ39" i="86"/>
  <c r="Y39" i="86"/>
  <c r="X39" i="86"/>
  <c r="W39" i="86"/>
  <c r="V39" i="86"/>
  <c r="B39" i="86"/>
  <c r="AE39" i="86" s="1"/>
  <c r="AZ38" i="86"/>
  <c r="Y38" i="86"/>
  <c r="X38" i="86"/>
  <c r="W38" i="86"/>
  <c r="V38" i="86"/>
  <c r="B38" i="86"/>
  <c r="AZ37" i="86"/>
  <c r="Y37" i="86"/>
  <c r="X37" i="86"/>
  <c r="W37" i="86"/>
  <c r="V37" i="86"/>
  <c r="B37" i="86"/>
  <c r="AZ36" i="86"/>
  <c r="Y36" i="86"/>
  <c r="X36" i="86"/>
  <c r="W36" i="86"/>
  <c r="V36" i="86"/>
  <c r="B36" i="86"/>
  <c r="AE36" i="86" s="1"/>
  <c r="AZ35" i="86"/>
  <c r="Y35" i="86"/>
  <c r="X35" i="86"/>
  <c r="W35" i="86"/>
  <c r="V35" i="86"/>
  <c r="B35" i="86"/>
  <c r="AZ34" i="86"/>
  <c r="Y34" i="86"/>
  <c r="X34" i="86"/>
  <c r="W34" i="86"/>
  <c r="V34" i="86"/>
  <c r="B34" i="86"/>
  <c r="AD34" i="86" s="1"/>
  <c r="AZ33" i="86"/>
  <c r="Y33" i="86"/>
  <c r="X33" i="86"/>
  <c r="W33" i="86"/>
  <c r="V33" i="86"/>
  <c r="B33" i="86"/>
  <c r="AD33" i="86" s="1"/>
  <c r="AZ32" i="86"/>
  <c r="Y32" i="86"/>
  <c r="X32" i="86"/>
  <c r="W32" i="86"/>
  <c r="V32" i="86"/>
  <c r="B32" i="86"/>
  <c r="AD32" i="86" s="1"/>
  <c r="AZ31" i="86"/>
  <c r="Y31" i="86"/>
  <c r="X31" i="86"/>
  <c r="W31" i="86"/>
  <c r="V31" i="86"/>
  <c r="B31" i="86"/>
  <c r="AZ30" i="86"/>
  <c r="Y30" i="86"/>
  <c r="X30" i="86"/>
  <c r="W30" i="86"/>
  <c r="V30" i="86"/>
  <c r="B30" i="86"/>
  <c r="AE30" i="86" s="1"/>
  <c r="AZ29" i="86"/>
  <c r="Y29" i="86"/>
  <c r="X29" i="86"/>
  <c r="W29" i="86"/>
  <c r="V29" i="86"/>
  <c r="B29" i="86"/>
  <c r="AY29" i="86" s="1"/>
  <c r="AZ28" i="86"/>
  <c r="Y28" i="86"/>
  <c r="X28" i="86"/>
  <c r="W28" i="86"/>
  <c r="V28" i="86"/>
  <c r="B28" i="86"/>
  <c r="AD28" i="86" s="1"/>
  <c r="AZ27" i="86"/>
  <c r="Y27" i="86"/>
  <c r="X27" i="86"/>
  <c r="W27" i="86"/>
  <c r="V27" i="86"/>
  <c r="B27" i="86"/>
  <c r="AY27" i="86" s="1"/>
  <c r="AZ26" i="86"/>
  <c r="Y26" i="86"/>
  <c r="X26" i="86"/>
  <c r="W26" i="86"/>
  <c r="V26" i="86"/>
  <c r="B26" i="86"/>
  <c r="AE26" i="86" s="1"/>
  <c r="AZ25" i="86"/>
  <c r="AR25" i="86"/>
  <c r="AR26" i="86" s="1"/>
  <c r="AR27" i="86" s="1"/>
  <c r="AR28" i="86" s="1"/>
  <c r="AR29" i="86" s="1"/>
  <c r="AR30" i="86" s="1"/>
  <c r="AR31" i="86" s="1"/>
  <c r="AR32" i="86" s="1"/>
  <c r="AR33" i="86" s="1"/>
  <c r="AR34" i="86" s="1"/>
  <c r="AR35" i="86" s="1"/>
  <c r="AR36" i="86" s="1"/>
  <c r="AR37" i="86" s="1"/>
  <c r="AR38" i="86" s="1"/>
  <c r="AR39" i="86" s="1"/>
  <c r="AR40" i="86" s="1"/>
  <c r="AR41" i="86" s="1"/>
  <c r="AR42" i="86" s="1"/>
  <c r="AR43" i="86" s="1"/>
  <c r="AR44" i="86" s="1"/>
  <c r="AR45" i="86" s="1"/>
  <c r="AR46" i="86" s="1"/>
  <c r="AR47" i="86" s="1"/>
  <c r="AR48" i="86" s="1"/>
  <c r="AR49" i="86" s="1"/>
  <c r="AR50" i="86" s="1"/>
  <c r="AR51" i="86" s="1"/>
  <c r="AR52" i="86" s="1"/>
  <c r="AR53" i="86" s="1"/>
  <c r="AR54" i="86" s="1"/>
  <c r="AR55" i="86" s="1"/>
  <c r="AR56" i="86" s="1"/>
  <c r="AR57" i="86" s="1"/>
  <c r="AR58" i="86" s="1"/>
  <c r="AR59" i="86" s="1"/>
  <c r="AR60" i="86" s="1"/>
  <c r="AR61" i="86" s="1"/>
  <c r="AR62" i="86" s="1"/>
  <c r="AR63" i="86" s="1"/>
  <c r="AR64" i="86" s="1"/>
  <c r="AR65" i="86" s="1"/>
  <c r="AR66" i="86" s="1"/>
  <c r="AR67" i="86" s="1"/>
  <c r="AR68" i="86" s="1"/>
  <c r="AR69" i="86" s="1"/>
  <c r="AR70" i="86" s="1"/>
  <c r="AR71" i="86" s="1"/>
  <c r="AR72" i="86" s="1"/>
  <c r="AR73" i="86" s="1"/>
  <c r="AR74" i="86" s="1"/>
  <c r="AR75" i="86" s="1"/>
  <c r="AR76" i="86" s="1"/>
  <c r="AR77" i="86" s="1"/>
  <c r="AR78" i="86" s="1"/>
  <c r="AR79" i="86" s="1"/>
  <c r="AR80" i="86" s="1"/>
  <c r="AR81" i="86" s="1"/>
  <c r="AR82" i="86" s="1"/>
  <c r="AR83" i="86" s="1"/>
  <c r="AR84" i="86" s="1"/>
  <c r="AR85" i="86" s="1"/>
  <c r="AR86" i="86" s="1"/>
  <c r="AR87" i="86" s="1"/>
  <c r="AR88" i="86" s="1"/>
  <c r="AR89" i="86" s="1"/>
  <c r="AR90" i="86" s="1"/>
  <c r="AR91" i="86" s="1"/>
  <c r="AR92" i="86" s="1"/>
  <c r="AR93" i="86" s="1"/>
  <c r="AR94" i="86" s="1"/>
  <c r="AR95" i="86" s="1"/>
  <c r="AR96" i="86" s="1"/>
  <c r="AR97" i="86" s="1"/>
  <c r="AR98" i="86" s="1"/>
  <c r="AR99" i="86" s="1"/>
  <c r="AR100" i="86" s="1"/>
  <c r="AR101" i="86" s="1"/>
  <c r="AR102" i="86" s="1"/>
  <c r="AR103" i="86" s="1"/>
  <c r="AR104" i="86" s="1"/>
  <c r="AR105" i="86" s="1"/>
  <c r="AR106" i="86" s="1"/>
  <c r="AR107" i="86" s="1"/>
  <c r="AR108" i="86" s="1"/>
  <c r="AR109" i="86" s="1"/>
  <c r="AR110" i="86" s="1"/>
  <c r="AR111" i="86" s="1"/>
  <c r="AR112" i="86" s="1"/>
  <c r="AR113" i="86" s="1"/>
  <c r="AR114" i="86" s="1"/>
  <c r="AR115" i="86" s="1"/>
  <c r="AR116" i="86" s="1"/>
  <c r="AR117" i="86" s="1"/>
  <c r="AR118" i="86" s="1"/>
  <c r="AR119" i="86" s="1"/>
  <c r="AR120" i="86" s="1"/>
  <c r="AR121" i="86" s="1"/>
  <c r="AR122" i="86" s="1"/>
  <c r="AR123" i="86" s="1"/>
  <c r="AR124" i="86" s="1"/>
  <c r="AR125" i="86" s="1"/>
  <c r="AR126" i="86" s="1"/>
  <c r="AR127" i="86" s="1"/>
  <c r="AR128" i="86" s="1"/>
  <c r="AR129" i="86" s="1"/>
  <c r="AR130" i="86" s="1"/>
  <c r="AR131" i="86" s="1"/>
  <c r="AR132" i="86" s="1"/>
  <c r="AR133" i="86" s="1"/>
  <c r="AR134" i="86" s="1"/>
  <c r="AR135" i="86" s="1"/>
  <c r="AR136" i="86" s="1"/>
  <c r="AR137" i="86" s="1"/>
  <c r="AR138" i="86" s="1"/>
  <c r="AR139" i="86" s="1"/>
  <c r="AR140" i="86" s="1"/>
  <c r="AR141" i="86" s="1"/>
  <c r="AR142" i="86" s="1"/>
  <c r="AR143" i="86" s="1"/>
  <c r="AR144" i="86" s="1"/>
  <c r="AR145" i="86" s="1"/>
  <c r="AR146" i="86" s="1"/>
  <c r="AR147" i="86" s="1"/>
  <c r="AR148" i="86" s="1"/>
  <c r="AR149" i="86" s="1"/>
  <c r="AR150" i="86" s="1"/>
  <c r="AR151" i="86" s="1"/>
  <c r="AR152" i="86" s="1"/>
  <c r="AR153" i="86" s="1"/>
  <c r="AR154" i="86" s="1"/>
  <c r="AR155" i="86" s="1"/>
  <c r="AR156" i="86" s="1"/>
  <c r="AR157" i="86" s="1"/>
  <c r="AR158" i="86" s="1"/>
  <c r="AR159" i="86" s="1"/>
  <c r="AR160" i="86" s="1"/>
  <c r="AR161" i="86" s="1"/>
  <c r="AR162" i="86" s="1"/>
  <c r="AR163" i="86" s="1"/>
  <c r="AR164" i="86" s="1"/>
  <c r="AR165" i="86" s="1"/>
  <c r="AR166" i="86" s="1"/>
  <c r="AR167" i="86" s="1"/>
  <c r="AR168" i="86" s="1"/>
  <c r="AR169" i="86" s="1"/>
  <c r="AR170" i="86" s="1"/>
  <c r="AR171" i="86" s="1"/>
  <c r="AR172" i="86" s="1"/>
  <c r="AR173" i="86" s="1"/>
  <c r="AR174" i="86" s="1"/>
  <c r="AR175" i="86" s="1"/>
  <c r="AR176" i="86" s="1"/>
  <c r="AR177" i="86" s="1"/>
  <c r="AR178" i="86" s="1"/>
  <c r="AR179" i="86" s="1"/>
  <c r="AR180" i="86" s="1"/>
  <c r="AR181" i="86" s="1"/>
  <c r="AR182" i="86" s="1"/>
  <c r="AR183" i="86" s="1"/>
  <c r="AR184" i="86" s="1"/>
  <c r="AR185" i="86" s="1"/>
  <c r="AR186" i="86" s="1"/>
  <c r="AR187" i="86" s="1"/>
  <c r="AR188" i="86" s="1"/>
  <c r="AR189" i="86" s="1"/>
  <c r="AR190" i="86" s="1"/>
  <c r="AR191" i="86" s="1"/>
  <c r="AR192" i="86" s="1"/>
  <c r="AR193" i="86" s="1"/>
  <c r="AR194" i="86" s="1"/>
  <c r="AR195" i="86" s="1"/>
  <c r="AR196" i="86" s="1"/>
  <c r="Y25" i="86"/>
  <c r="X25" i="86"/>
  <c r="W25" i="86"/>
  <c r="V25" i="86"/>
  <c r="B25" i="86"/>
  <c r="AY25" i="86" s="1"/>
  <c r="AZ24" i="86"/>
  <c r="Y24" i="86"/>
  <c r="X24" i="86"/>
  <c r="W24" i="86"/>
  <c r="V24" i="86"/>
  <c r="B24" i="86"/>
  <c r="AY24" i="86" s="1"/>
  <c r="AZ23" i="86"/>
  <c r="Y23" i="86"/>
  <c r="X23" i="86"/>
  <c r="W23" i="86"/>
  <c r="V23" i="86"/>
  <c r="B23" i="86"/>
  <c r="AF23" i="86" s="1"/>
  <c r="AZ22" i="86"/>
  <c r="Y22" i="86"/>
  <c r="X22" i="86"/>
  <c r="W22" i="86"/>
  <c r="V22" i="86"/>
  <c r="B22" i="86"/>
  <c r="AB22" i="86" s="1"/>
  <c r="AZ21" i="86"/>
  <c r="Y21" i="86"/>
  <c r="X21" i="86"/>
  <c r="W21" i="86"/>
  <c r="V21" i="86"/>
  <c r="B21" i="86"/>
  <c r="AZ20" i="86"/>
  <c r="Y20" i="86"/>
  <c r="X20" i="86"/>
  <c r="W20" i="86"/>
  <c r="V20" i="86"/>
  <c r="B20" i="86"/>
  <c r="AZ19" i="86"/>
  <c r="AR19" i="86"/>
  <c r="AR20" i="86" s="1"/>
  <c r="AR21" i="86" s="1"/>
  <c r="AR22" i="86" s="1"/>
  <c r="AR23" i="86" s="1"/>
  <c r="AR24" i="86" s="1"/>
  <c r="Y19" i="86"/>
  <c r="X19" i="86"/>
  <c r="W19" i="86"/>
  <c r="V19" i="86"/>
  <c r="B19" i="86"/>
  <c r="AF19" i="86" s="1"/>
  <c r="AZ18" i="86"/>
  <c r="Y18" i="86"/>
  <c r="X18" i="86"/>
  <c r="W18" i="86"/>
  <c r="V18" i="86"/>
  <c r="B18" i="86"/>
  <c r="AY18" i="86" s="1"/>
  <c r="AZ17" i="86"/>
  <c r="Y17" i="86"/>
  <c r="X17" i="86"/>
  <c r="W17" i="86"/>
  <c r="V17" i="86"/>
  <c r="B17" i="86"/>
  <c r="AZ16" i="86"/>
  <c r="Y16" i="86"/>
  <c r="X16" i="86"/>
  <c r="W16" i="86"/>
  <c r="V16" i="86"/>
  <c r="B16" i="86"/>
  <c r="AZ15" i="86"/>
  <c r="AR15" i="86"/>
  <c r="AR16" i="86" s="1"/>
  <c r="AR17" i="86" s="1"/>
  <c r="AR18" i="86" s="1"/>
  <c r="Y15" i="86"/>
  <c r="X15" i="86"/>
  <c r="W15" i="86"/>
  <c r="V15" i="86"/>
  <c r="B15" i="86"/>
  <c r="AY15" i="86" s="1"/>
  <c r="AZ14" i="86"/>
  <c r="AQ14" i="86"/>
  <c r="B14" i="86"/>
  <c r="AB14" i="86" s="1"/>
  <c r="AS11" i="86"/>
  <c r="BI4" i="86"/>
  <c r="BI3" i="86"/>
  <c r="AW20" i="90" l="1"/>
  <c r="AV18" i="91"/>
  <c r="AX18" i="91" s="1"/>
  <c r="AU19" i="91"/>
  <c r="AW19" i="91" s="1"/>
  <c r="AS19" i="91"/>
  <c r="AQ20" i="91"/>
  <c r="AV20" i="90"/>
  <c r="AX20" i="90" s="1"/>
  <c r="AU21" i="90"/>
  <c r="AS21" i="90"/>
  <c r="AQ22" i="90"/>
  <c r="AV16" i="89"/>
  <c r="AX16" i="89" s="1"/>
  <c r="AU17" i="89"/>
  <c r="AW17" i="89" s="1"/>
  <c r="AS17" i="89"/>
  <c r="AQ18" i="89"/>
  <c r="Z156" i="86"/>
  <c r="Z163" i="86"/>
  <c r="AF149" i="86"/>
  <c r="BG14" i="88"/>
  <c r="AU16" i="88"/>
  <c r="AW16" i="88" s="1"/>
  <c r="AS16" i="88"/>
  <c r="AQ17" i="88"/>
  <c r="AV15" i="88"/>
  <c r="AX15" i="88" s="1"/>
  <c r="AV14" i="88"/>
  <c r="AX14" i="88" s="1"/>
  <c r="Z161" i="86"/>
  <c r="Z159" i="86"/>
  <c r="Z137" i="86"/>
  <c r="AG137" i="86" s="1"/>
  <c r="AD149" i="86"/>
  <c r="AE149" i="86"/>
  <c r="AB157" i="86"/>
  <c r="Z148" i="86"/>
  <c r="Z154" i="86"/>
  <c r="Z157" i="86"/>
  <c r="AG157" i="86" s="1"/>
  <c r="Z155" i="86"/>
  <c r="Z152" i="86"/>
  <c r="AD157" i="86"/>
  <c r="Z158" i="86"/>
  <c r="AB152" i="86"/>
  <c r="AC152" i="86"/>
  <c r="Z153" i="86"/>
  <c r="AG153" i="86" s="1"/>
  <c r="Z160" i="86"/>
  <c r="AG160" i="86" s="1"/>
  <c r="Z150" i="86"/>
  <c r="AG150" i="86" s="1"/>
  <c r="Z151" i="86"/>
  <c r="AG151" i="86" s="1"/>
  <c r="Z147" i="86"/>
  <c r="AG147" i="86" s="1"/>
  <c r="Z142" i="86"/>
  <c r="AG142" i="86" s="1"/>
  <c r="Z136" i="86"/>
  <c r="AG136" i="86" s="1"/>
  <c r="Z132" i="86"/>
  <c r="AG132" i="86" s="1"/>
  <c r="Z127" i="86"/>
  <c r="AG127" i="86" s="1"/>
  <c r="Z133" i="86"/>
  <c r="Z140" i="86"/>
  <c r="AG140" i="86" s="1"/>
  <c r="Z149" i="86"/>
  <c r="AG149" i="86" s="1"/>
  <c r="AD146" i="86"/>
  <c r="AF133" i="86"/>
  <c r="Z145" i="86"/>
  <c r="AB142" i="86"/>
  <c r="AC142" i="86"/>
  <c r="Z138" i="86"/>
  <c r="AG138" i="86" s="1"/>
  <c r="AE146" i="86"/>
  <c r="Z129" i="86"/>
  <c r="Z146" i="86"/>
  <c r="AG146" i="86" s="1"/>
  <c r="AC137" i="86"/>
  <c r="AF137" i="86"/>
  <c r="AC146" i="86"/>
  <c r="AF146" i="86"/>
  <c r="Z134" i="86"/>
  <c r="AF142" i="86"/>
  <c r="Z135" i="86"/>
  <c r="AG135" i="86" s="1"/>
  <c r="AE142" i="86"/>
  <c r="Z131" i="86"/>
  <c r="AG131" i="86" s="1"/>
  <c r="AB144" i="86"/>
  <c r="Z126" i="86"/>
  <c r="AG126" i="86" s="1"/>
  <c r="Z128" i="86"/>
  <c r="AG128" i="86" s="1"/>
  <c r="AB123" i="86"/>
  <c r="Z121" i="86"/>
  <c r="AG121" i="86" s="1"/>
  <c r="AD127" i="86"/>
  <c r="AC127" i="86"/>
  <c r="AC123" i="86"/>
  <c r="AD123" i="86"/>
  <c r="Z124" i="86"/>
  <c r="AG124" i="86" s="1"/>
  <c r="Z125" i="86"/>
  <c r="AG125" i="86" s="1"/>
  <c r="Z130" i="86"/>
  <c r="AG130" i="86" s="1"/>
  <c r="AE131" i="86"/>
  <c r="AF131" i="86"/>
  <c r="AB131" i="86"/>
  <c r="AD131" i="86"/>
  <c r="AB127" i="86"/>
  <c r="Z123" i="86"/>
  <c r="AG123" i="86" s="1"/>
  <c r="AE123" i="86"/>
  <c r="AE119" i="86"/>
  <c r="AF119" i="86"/>
  <c r="AE76" i="86"/>
  <c r="Z115" i="86"/>
  <c r="AG115" i="86" s="1"/>
  <c r="Z122" i="86"/>
  <c r="AG122" i="86" s="1"/>
  <c r="AB119" i="86"/>
  <c r="AB116" i="86"/>
  <c r="AE116" i="86"/>
  <c r="Z120" i="86"/>
  <c r="AG120" i="86" s="1"/>
  <c r="Z116" i="86"/>
  <c r="AG116" i="86" s="1"/>
  <c r="Z93" i="86"/>
  <c r="AG93" i="86" s="1"/>
  <c r="Z111" i="86"/>
  <c r="AG111" i="86" s="1"/>
  <c r="Z96" i="86"/>
  <c r="AG96" i="86" s="1"/>
  <c r="Z112" i="86"/>
  <c r="AG112" i="86" s="1"/>
  <c r="Z117" i="86"/>
  <c r="AG117" i="86" s="1"/>
  <c r="AY62" i="86"/>
  <c r="Z107" i="86"/>
  <c r="AG107" i="86" s="1"/>
  <c r="Z119" i="86"/>
  <c r="AG119" i="86" s="1"/>
  <c r="Z35" i="86"/>
  <c r="AG35" i="86" s="1"/>
  <c r="Z47" i="86"/>
  <c r="AG47" i="86" s="1"/>
  <c r="Z113" i="86"/>
  <c r="AG113" i="86" s="1"/>
  <c r="Z118" i="86"/>
  <c r="AG118" i="86" s="1"/>
  <c r="Z114" i="86"/>
  <c r="AG114" i="86" s="1"/>
  <c r="AF116" i="86"/>
  <c r="Z97" i="86"/>
  <c r="AG97" i="86" s="1"/>
  <c r="AB112" i="86"/>
  <c r="AC112" i="86"/>
  <c r="AD112" i="86"/>
  <c r="Z108" i="86"/>
  <c r="AG108" i="86" s="1"/>
  <c r="Z76" i="86"/>
  <c r="AG76" i="86" s="1"/>
  <c r="Z110" i="86"/>
  <c r="AG110" i="86" s="1"/>
  <c r="Z81" i="86"/>
  <c r="AG81" i="86" s="1"/>
  <c r="Z20" i="86"/>
  <c r="AG20" i="86" s="1"/>
  <c r="AB101" i="86"/>
  <c r="Z28" i="86"/>
  <c r="AG28" i="86" s="1"/>
  <c r="Z36" i="86"/>
  <c r="AG36" i="86" s="1"/>
  <c r="Z48" i="86"/>
  <c r="AG48" i="86" s="1"/>
  <c r="Z56" i="86"/>
  <c r="AG56" i="86" s="1"/>
  <c r="AC101" i="86"/>
  <c r="Z101" i="86"/>
  <c r="AG101" i="86" s="1"/>
  <c r="Z83" i="86"/>
  <c r="AG83" i="86" s="1"/>
  <c r="Z24" i="86"/>
  <c r="AG24" i="86" s="1"/>
  <c r="Z64" i="86"/>
  <c r="AG64" i="86" s="1"/>
  <c r="Z68" i="86"/>
  <c r="AG68" i="86" s="1"/>
  <c r="AD101" i="86"/>
  <c r="AD83" i="86"/>
  <c r="Z84" i="86"/>
  <c r="AG84" i="86" s="1"/>
  <c r="Z88" i="86"/>
  <c r="AG88" i="86" s="1"/>
  <c r="AB80" i="86"/>
  <c r="Z98" i="86"/>
  <c r="AG98" i="86" s="1"/>
  <c r="AB106" i="86"/>
  <c r="Z73" i="86"/>
  <c r="AG73" i="86" s="1"/>
  <c r="AC80" i="86"/>
  <c r="Z89" i="86"/>
  <c r="AG89" i="86" s="1"/>
  <c r="Z26" i="86"/>
  <c r="AG26" i="86" s="1"/>
  <c r="Z30" i="86"/>
  <c r="AG30" i="86" s="1"/>
  <c r="Z46" i="86"/>
  <c r="AG46" i="86" s="1"/>
  <c r="Z91" i="86"/>
  <c r="AG91" i="86" s="1"/>
  <c r="Z74" i="86"/>
  <c r="AG74" i="86" s="1"/>
  <c r="Z78" i="86"/>
  <c r="AG78" i="86" s="1"/>
  <c r="AB83" i="86"/>
  <c r="AF101" i="86"/>
  <c r="Z15" i="86"/>
  <c r="AG15" i="86" s="1"/>
  <c r="Z82" i="86"/>
  <c r="AG82" i="86" s="1"/>
  <c r="Z71" i="86"/>
  <c r="AG71" i="86" s="1"/>
  <c r="AD93" i="86"/>
  <c r="AF71" i="86"/>
  <c r="Z79" i="86"/>
  <c r="AG79" i="86" s="1"/>
  <c r="AE93" i="86"/>
  <c r="Z85" i="86"/>
  <c r="AG85" i="86" s="1"/>
  <c r="AD85" i="86"/>
  <c r="AF93" i="86"/>
  <c r="AB93" i="86"/>
  <c r="Z102" i="86"/>
  <c r="AG102" i="86" s="1"/>
  <c r="AY85" i="86"/>
  <c r="AB89" i="86"/>
  <c r="Z103" i="86"/>
  <c r="AG103" i="86" s="1"/>
  <c r="Z75" i="86"/>
  <c r="AG75" i="86" s="1"/>
  <c r="Z94" i="86"/>
  <c r="AG94" i="86" s="1"/>
  <c r="Z21" i="86"/>
  <c r="AG21" i="86" s="1"/>
  <c r="AD68" i="86"/>
  <c r="Z90" i="86"/>
  <c r="AG90" i="86" s="1"/>
  <c r="Z25" i="86"/>
  <c r="AG25" i="86" s="1"/>
  <c r="Z29" i="86"/>
  <c r="AG29" i="86" s="1"/>
  <c r="Z37" i="86"/>
  <c r="AG37" i="86" s="1"/>
  <c r="AF68" i="86"/>
  <c r="Z80" i="86"/>
  <c r="AG80" i="86" s="1"/>
  <c r="Z86" i="86"/>
  <c r="AG86" i="86" s="1"/>
  <c r="Z99" i="86"/>
  <c r="AG99" i="86" s="1"/>
  <c r="AB99" i="86"/>
  <c r="Z95" i="86"/>
  <c r="AG95" i="86" s="1"/>
  <c r="Z104" i="86"/>
  <c r="AG104" i="86" s="1"/>
  <c r="Z69" i="86"/>
  <c r="AG69" i="86" s="1"/>
  <c r="AD80" i="86"/>
  <c r="AE83" i="86"/>
  <c r="Z87" i="86"/>
  <c r="AG87" i="86" s="1"/>
  <c r="AD104" i="86"/>
  <c r="AE80" i="86"/>
  <c r="AF83" i="86"/>
  <c r="AE104" i="86"/>
  <c r="AF80" i="86"/>
  <c r="AF104" i="86"/>
  <c r="AY83" i="86"/>
  <c r="Z105" i="86"/>
  <c r="AG105" i="86" s="1"/>
  <c r="Z70" i="86"/>
  <c r="AG70" i="86" s="1"/>
  <c r="AY19" i="86"/>
  <c r="Z103" i="87"/>
  <c r="Z140" i="87"/>
  <c r="Z119" i="87"/>
  <c r="Z104" i="87"/>
  <c r="Z97" i="87"/>
  <c r="AB19" i="87"/>
  <c r="AB107" i="87"/>
  <c r="AF67" i="87"/>
  <c r="AD107" i="87"/>
  <c r="Z156" i="87"/>
  <c r="Z130" i="87"/>
  <c r="Z162" i="87"/>
  <c r="Z141" i="87"/>
  <c r="Z105" i="87"/>
  <c r="AF107" i="87"/>
  <c r="Z152" i="87"/>
  <c r="Z95" i="87"/>
  <c r="AD87" i="87"/>
  <c r="Z142" i="87"/>
  <c r="Z101" i="87"/>
  <c r="Z137" i="87"/>
  <c r="AE107" i="87"/>
  <c r="Z96" i="87"/>
  <c r="AG103" i="87"/>
  <c r="AE103" i="87"/>
  <c r="AD160" i="87"/>
  <c r="AC103" i="87"/>
  <c r="AD103" i="87"/>
  <c r="AG122" i="87"/>
  <c r="AE98" i="87"/>
  <c r="AE160" i="87"/>
  <c r="Z52" i="87"/>
  <c r="AG52" i="87" s="1"/>
  <c r="AD45" i="87"/>
  <c r="AE44" i="87"/>
  <c r="AB22" i="87"/>
  <c r="AC22" i="87"/>
  <c r="AE47" i="87"/>
  <c r="Z41" i="87"/>
  <c r="AB60" i="87"/>
  <c r="AC33" i="87"/>
  <c r="AE33" i="87"/>
  <c r="Z53" i="87"/>
  <c r="Z42" i="87"/>
  <c r="Z34" i="87"/>
  <c r="Z27" i="87"/>
  <c r="AG27" i="87" s="1"/>
  <c r="Z78" i="87"/>
  <c r="Z86" i="87"/>
  <c r="AG86" i="87" s="1"/>
  <c r="Z94" i="87"/>
  <c r="Z139" i="87"/>
  <c r="Z109" i="87"/>
  <c r="AG109" i="87" s="1"/>
  <c r="Z23" i="87"/>
  <c r="AG23" i="87" s="1"/>
  <c r="Z26" i="87"/>
  <c r="Z30" i="87"/>
  <c r="Z56" i="87"/>
  <c r="AG56" i="87" s="1"/>
  <c r="Z75" i="87"/>
  <c r="Z114" i="87"/>
  <c r="AG114" i="87" s="1"/>
  <c r="AG34" i="87"/>
  <c r="AY48" i="87"/>
  <c r="AG105" i="87"/>
  <c r="Z38" i="87"/>
  <c r="AG38" i="87" s="1"/>
  <c r="AC45" i="87"/>
  <c r="AY45" i="87"/>
  <c r="AF38" i="87"/>
  <c r="AC125" i="87"/>
  <c r="AC156" i="87"/>
  <c r="Z61" i="87"/>
  <c r="AG61" i="87" s="1"/>
  <c r="Z76" i="87"/>
  <c r="AG76" i="87" s="1"/>
  <c r="AB79" i="87"/>
  <c r="AD125" i="87"/>
  <c r="AD156" i="87"/>
  <c r="AC27" i="87"/>
  <c r="AY38" i="87"/>
  <c r="AC79" i="87"/>
  <c r="Z111" i="87"/>
  <c r="AF125" i="87"/>
  <c r="AE156" i="87"/>
  <c r="AD79" i="87"/>
  <c r="Z131" i="87"/>
  <c r="AF156" i="87"/>
  <c r="AB24" i="87"/>
  <c r="AY27" i="87"/>
  <c r="AB76" i="87"/>
  <c r="AE79" i="87"/>
  <c r="AG97" i="87"/>
  <c r="Z102" i="87"/>
  <c r="Z126" i="87"/>
  <c r="AC24" i="87"/>
  <c r="Z39" i="87"/>
  <c r="AG39" i="87" s="1"/>
  <c r="Z43" i="87"/>
  <c r="AG43" i="87" s="1"/>
  <c r="Z54" i="87"/>
  <c r="AG54" i="87" s="1"/>
  <c r="AC76" i="87"/>
  <c r="AF79" i="87"/>
  <c r="AB91" i="87"/>
  <c r="Z157" i="87"/>
  <c r="AE24" i="87"/>
  <c r="AB73" i="87"/>
  <c r="AE76" i="87"/>
  <c r="AF24" i="87"/>
  <c r="Z28" i="87"/>
  <c r="AG28" i="87" s="1"/>
  <c r="AC73" i="87"/>
  <c r="AF76" i="87"/>
  <c r="AC87" i="87"/>
  <c r="AD73" i="87"/>
  <c r="AY24" i="87"/>
  <c r="Z32" i="87"/>
  <c r="AE73" i="87"/>
  <c r="Z117" i="87"/>
  <c r="AB126" i="87"/>
  <c r="Z153" i="87"/>
  <c r="AG153" i="87" s="1"/>
  <c r="Z47" i="87"/>
  <c r="AE54" i="87"/>
  <c r="AF73" i="87"/>
  <c r="Z36" i="87"/>
  <c r="AF54" i="87"/>
  <c r="Z98" i="87"/>
  <c r="Z112" i="87"/>
  <c r="Z158" i="87"/>
  <c r="AG158" i="87" s="1"/>
  <c r="Z18" i="87"/>
  <c r="AG18" i="87" s="1"/>
  <c r="AD32" i="87"/>
  <c r="Z77" i="87"/>
  <c r="AG77" i="87" s="1"/>
  <c r="Z88" i="87"/>
  <c r="AG88" i="87" s="1"/>
  <c r="Z163" i="87"/>
  <c r="AF32" i="87"/>
  <c r="Z44" i="87"/>
  <c r="AG44" i="87" s="1"/>
  <c r="AB122" i="87"/>
  <c r="AG118" i="87"/>
  <c r="Z29" i="87"/>
  <c r="AG29" i="87" s="1"/>
  <c r="AC47" i="87"/>
  <c r="Z59" i="87"/>
  <c r="AG59" i="87" s="1"/>
  <c r="Z74" i="87"/>
  <c r="AG74" i="87" s="1"/>
  <c r="AE148" i="87"/>
  <c r="Z108" i="87"/>
  <c r="Z118" i="87"/>
  <c r="Z33" i="87"/>
  <c r="AG33" i="87" s="1"/>
  <c r="Z128" i="87"/>
  <c r="Z149" i="87"/>
  <c r="Z159" i="87"/>
  <c r="Z73" i="87"/>
  <c r="AG73" i="87" s="1"/>
  <c r="Z83" i="87"/>
  <c r="AG83" i="87" s="1"/>
  <c r="AG130" i="87"/>
  <c r="Z147" i="87"/>
  <c r="AG152" i="87"/>
  <c r="Z63" i="87"/>
  <c r="AG63" i="87" s="1"/>
  <c r="Z15" i="87"/>
  <c r="AG15" i="87" s="1"/>
  <c r="AD90" i="87"/>
  <c r="Z143" i="87"/>
  <c r="AG143" i="87" s="1"/>
  <c r="Z22" i="87"/>
  <c r="AG22" i="87" s="1"/>
  <c r="Z35" i="87"/>
  <c r="AG35" i="87" s="1"/>
  <c r="AD42" i="87"/>
  <c r="Z67" i="87"/>
  <c r="AG67" i="87" s="1"/>
  <c r="AE90" i="87"/>
  <c r="Z100" i="87"/>
  <c r="AG100" i="87" s="1"/>
  <c r="Z135" i="87"/>
  <c r="AG135" i="87" s="1"/>
  <c r="AB70" i="87"/>
  <c r="Z87" i="87"/>
  <c r="AG87" i="87" s="1"/>
  <c r="AF90" i="87"/>
  <c r="Z25" i="87"/>
  <c r="AG25" i="87" s="1"/>
  <c r="AY42" i="87"/>
  <c r="AC63" i="87"/>
  <c r="AC70" i="87"/>
  <c r="Z148" i="87"/>
  <c r="AG148" i="87" s="1"/>
  <c r="AB152" i="87"/>
  <c r="Z121" i="87"/>
  <c r="AG121" i="87" s="1"/>
  <c r="AF126" i="87"/>
  <c r="Z16" i="87"/>
  <c r="Z144" i="87"/>
  <c r="AG144" i="87" s="1"/>
  <c r="Z90" i="87"/>
  <c r="AC19" i="87"/>
  <c r="AY22" i="87"/>
  <c r="Z50" i="87"/>
  <c r="AG50" i="87" s="1"/>
  <c r="Z57" i="87"/>
  <c r="AG57" i="87" s="1"/>
  <c r="Z64" i="87"/>
  <c r="Z71" i="87"/>
  <c r="AG71" i="87" s="1"/>
  <c r="AC84" i="87"/>
  <c r="AY87" i="87"/>
  <c r="AD91" i="87"/>
  <c r="Z106" i="87"/>
  <c r="AG106" i="87" s="1"/>
  <c r="Z123" i="87"/>
  <c r="AG123" i="87" s="1"/>
  <c r="Z132" i="87"/>
  <c r="AG132" i="87" s="1"/>
  <c r="AF70" i="87"/>
  <c r="AD22" i="87"/>
  <c r="AD19" i="87"/>
  <c r="AY60" i="87"/>
  <c r="AD84" i="87"/>
  <c r="AF91" i="87"/>
  <c r="Z127" i="87"/>
  <c r="AG127" i="87" s="1"/>
  <c r="AE140" i="87"/>
  <c r="Z31" i="87"/>
  <c r="AG31" i="87" s="1"/>
  <c r="Z91" i="87"/>
  <c r="AG91" i="87" s="1"/>
  <c r="AD126" i="87"/>
  <c r="Z60" i="87"/>
  <c r="AG60" i="87" s="1"/>
  <c r="AE22" i="87"/>
  <c r="AE19" i="87"/>
  <c r="Z68" i="87"/>
  <c r="AG68" i="87" s="1"/>
  <c r="AE84" i="87"/>
  <c r="AF140" i="87"/>
  <c r="AD144" i="87"/>
  <c r="AY63" i="87"/>
  <c r="AB16" i="87"/>
  <c r="AB57" i="87"/>
  <c r="AF84" i="87"/>
  <c r="AC114" i="87"/>
  <c r="AE144" i="87"/>
  <c r="AE126" i="87"/>
  <c r="AG126" i="87"/>
  <c r="AD16" i="87"/>
  <c r="Z40" i="87"/>
  <c r="AG40" i="87" s="1"/>
  <c r="AC57" i="87"/>
  <c r="AD114" i="87"/>
  <c r="AF144" i="87"/>
  <c r="Z80" i="87"/>
  <c r="AG80" i="87" s="1"/>
  <c r="AF50" i="87"/>
  <c r="AD57" i="87"/>
  <c r="AY84" i="87"/>
  <c r="AD106" i="87"/>
  <c r="AB119" i="87"/>
  <c r="AB149" i="87"/>
  <c r="Z154" i="87"/>
  <c r="AG154" i="87" s="1"/>
  <c r="AG42" i="87"/>
  <c r="Z134" i="87"/>
  <c r="Z84" i="87"/>
  <c r="AG84" i="87" s="1"/>
  <c r="Z20" i="87"/>
  <c r="AG20" i="87" s="1"/>
  <c r="AF57" i="87"/>
  <c r="AF106" i="87"/>
  <c r="AC119" i="87"/>
  <c r="AY16" i="87"/>
  <c r="AY50" i="87"/>
  <c r="Z65" i="87"/>
  <c r="Z92" i="87"/>
  <c r="AG92" i="87" s="1"/>
  <c r="Z115" i="87"/>
  <c r="AD119" i="87"/>
  <c r="AB33" i="87"/>
  <c r="Z37" i="87"/>
  <c r="AD54" i="87"/>
  <c r="Z133" i="87"/>
  <c r="AB137" i="87"/>
  <c r="AD63" i="87"/>
  <c r="Z124" i="87"/>
  <c r="AG124" i="87" s="1"/>
  <c r="AC137" i="87"/>
  <c r="AF30" i="87"/>
  <c r="Z51" i="87"/>
  <c r="AG51" i="87" s="1"/>
  <c r="Z58" i="87"/>
  <c r="AG58" i="87" s="1"/>
  <c r="Z93" i="87"/>
  <c r="AG93" i="87" s="1"/>
  <c r="AD137" i="87"/>
  <c r="AB141" i="87"/>
  <c r="Z155" i="87"/>
  <c r="AG155" i="87" s="1"/>
  <c r="AB163" i="87"/>
  <c r="Z17" i="87"/>
  <c r="AG17" i="87" s="1"/>
  <c r="Z24" i="87"/>
  <c r="AG24" i="87" s="1"/>
  <c r="AG30" i="87"/>
  <c r="AF44" i="87"/>
  <c r="AF47" i="87"/>
  <c r="Z82" i="87"/>
  <c r="AG82" i="87" s="1"/>
  <c r="Z85" i="87"/>
  <c r="AG85" i="87" s="1"/>
  <c r="Z89" i="87"/>
  <c r="AG89" i="87" s="1"/>
  <c r="AE128" i="87"/>
  <c r="AB133" i="87"/>
  <c r="AE137" i="87"/>
  <c r="AC141" i="87"/>
  <c r="AC163" i="87"/>
  <c r="AD70" i="87"/>
  <c r="Z69" i="87"/>
  <c r="Z125" i="87"/>
  <c r="AG125" i="87" s="1"/>
  <c r="AF128" i="87"/>
  <c r="AC133" i="87"/>
  <c r="AE141" i="87"/>
  <c r="Z146" i="87"/>
  <c r="AE163" i="87"/>
  <c r="AY30" i="87"/>
  <c r="Z116" i="87"/>
  <c r="AG116" i="87" s="1"/>
  <c r="AD133" i="87"/>
  <c r="AF141" i="87"/>
  <c r="AF163" i="87"/>
  <c r="AE122" i="87"/>
  <c r="Z21" i="87"/>
  <c r="AG21" i="87" s="1"/>
  <c r="Z62" i="87"/>
  <c r="AG62" i="87" s="1"/>
  <c r="AC69" i="87"/>
  <c r="AE133" i="87"/>
  <c r="Z138" i="87"/>
  <c r="AG138" i="87" s="1"/>
  <c r="Z151" i="87"/>
  <c r="AG163" i="87"/>
  <c r="AC152" i="87"/>
  <c r="Z19" i="87"/>
  <c r="AG19" i="87" s="1"/>
  <c r="AE70" i="87"/>
  <c r="AF152" i="87"/>
  <c r="AF122" i="87"/>
  <c r="Z45" i="87"/>
  <c r="AG45" i="87" s="1"/>
  <c r="Z48" i="87"/>
  <c r="AG48" i="87" s="1"/>
  <c r="Z79" i="87"/>
  <c r="AG79" i="87" s="1"/>
  <c r="AB103" i="87"/>
  <c r="AF33" i="87"/>
  <c r="AG96" i="87"/>
  <c r="AG37" i="87"/>
  <c r="AB20" i="87"/>
  <c r="AC96" i="87"/>
  <c r="AG139" i="87"/>
  <c r="AD58" i="87"/>
  <c r="AC61" i="87"/>
  <c r="AB64" i="87"/>
  <c r="AE96" i="87"/>
  <c r="AG112" i="87"/>
  <c r="AF123" i="87"/>
  <c r="AE135" i="87"/>
  <c r="AB139" i="87"/>
  <c r="AG142" i="87"/>
  <c r="AB40" i="87"/>
  <c r="AY20" i="87"/>
  <c r="AD23" i="87"/>
  <c r="AE28" i="87"/>
  <c r="AD37" i="87"/>
  <c r="AC40" i="87"/>
  <c r="AB52" i="87"/>
  <c r="AF58" i="87"/>
  <c r="AE61" i="87"/>
  <c r="AD64" i="87"/>
  <c r="AB83" i="87"/>
  <c r="AB92" i="87"/>
  <c r="AF96" i="87"/>
  <c r="AF135" i="87"/>
  <c r="AC139" i="87"/>
  <c r="AC37" i="87"/>
  <c r="AE23" i="87"/>
  <c r="AF28" i="87"/>
  <c r="AD31" i="87"/>
  <c r="AE37" i="87"/>
  <c r="AD40" i="87"/>
  <c r="AC43" i="87"/>
  <c r="AC52" i="87"/>
  <c r="AF64" i="87"/>
  <c r="AD83" i="87"/>
  <c r="AC89" i="87"/>
  <c r="AC92" i="87"/>
  <c r="AB105" i="87"/>
  <c r="AB112" i="87"/>
  <c r="AD139" i="87"/>
  <c r="AB142" i="87"/>
  <c r="AB28" i="87"/>
  <c r="AF23" i="87"/>
  <c r="AG26" i="87"/>
  <c r="AE31" i="87"/>
  <c r="AF37" i="87"/>
  <c r="AE40" i="87"/>
  <c r="AD52" i="87"/>
  <c r="AY58" i="87"/>
  <c r="AY61" i="87"/>
  <c r="AF83" i="87"/>
  <c r="AD86" i="87"/>
  <c r="AD89" i="87"/>
  <c r="AD92" i="87"/>
  <c r="AC105" i="87"/>
  <c r="AC112" i="87"/>
  <c r="AE139" i="87"/>
  <c r="AC142" i="87"/>
  <c r="AB15" i="87"/>
  <c r="AF40" i="87"/>
  <c r="AE52" i="87"/>
  <c r="AE86" i="87"/>
  <c r="AE89" i="87"/>
  <c r="AE92" i="87"/>
  <c r="AD105" i="87"/>
  <c r="AD112" i="87"/>
  <c r="AC116" i="87"/>
  <c r="AE142" i="87"/>
  <c r="AB154" i="87"/>
  <c r="AC15" i="87"/>
  <c r="AB26" i="87"/>
  <c r="AY31" i="87"/>
  <c r="AF52" i="87"/>
  <c r="AC71" i="87"/>
  <c r="AB80" i="87"/>
  <c r="AY83" i="87"/>
  <c r="AF86" i="87"/>
  <c r="AF89" i="87"/>
  <c r="AE105" i="87"/>
  <c r="AE112" i="87"/>
  <c r="AE116" i="87"/>
  <c r="AF142" i="87"/>
  <c r="AC154" i="87"/>
  <c r="AD14" i="87"/>
  <c r="AF20" i="87"/>
  <c r="AC28" i="87"/>
  <c r="AD15" i="87"/>
  <c r="AY23" i="87"/>
  <c r="AC26" i="87"/>
  <c r="AD71" i="87"/>
  <c r="AB74" i="87"/>
  <c r="AD80" i="87"/>
  <c r="AG146" i="87"/>
  <c r="AD154" i="87"/>
  <c r="AB23" i="87"/>
  <c r="AC58" i="87"/>
  <c r="AD135" i="87"/>
  <c r="AE15" i="87"/>
  <c r="AD26" i="87"/>
  <c r="AY34" i="87"/>
  <c r="AY77" i="87"/>
  <c r="AF80" i="87"/>
  <c r="AB124" i="87"/>
  <c r="AG128" i="87"/>
  <c r="AE154" i="87"/>
  <c r="AC158" i="87"/>
  <c r="AF15" i="87"/>
  <c r="AE26" i="87"/>
  <c r="AY71" i="87"/>
  <c r="AG90" i="87"/>
  <c r="AC124" i="87"/>
  <c r="AD158" i="87"/>
  <c r="AF26" i="87"/>
  <c r="AG41" i="87"/>
  <c r="AY80" i="87"/>
  <c r="AB109" i="87"/>
  <c r="AD124" i="87"/>
  <c r="AG137" i="87"/>
  <c r="AB151" i="87"/>
  <c r="AE158" i="87"/>
  <c r="AG32" i="87"/>
  <c r="AB50" i="87"/>
  <c r="AF109" i="87"/>
  <c r="AB121" i="87"/>
  <c r="AE124" i="87"/>
  <c r="AG140" i="87"/>
  <c r="AC151" i="87"/>
  <c r="AF158" i="87"/>
  <c r="AE29" i="87"/>
  <c r="AG47" i="87"/>
  <c r="AC50" i="87"/>
  <c r="AD121" i="87"/>
  <c r="AG133" i="87"/>
  <c r="AD151" i="87"/>
  <c r="AC38" i="87"/>
  <c r="AC44" i="87"/>
  <c r="AD50" i="87"/>
  <c r="AB90" i="87"/>
  <c r="AF121" i="87"/>
  <c r="AC128" i="87"/>
  <c r="AC140" i="87"/>
  <c r="AB143" i="87"/>
  <c r="AD96" i="87"/>
  <c r="AB32" i="87"/>
  <c r="AD44" i="87"/>
  <c r="AB47" i="87"/>
  <c r="AG98" i="87"/>
  <c r="AB106" i="87"/>
  <c r="AD128" i="87"/>
  <c r="AD140" i="87"/>
  <c r="AD143" i="87"/>
  <c r="AG111" i="87"/>
  <c r="AG156" i="87"/>
  <c r="AF16" i="87"/>
  <c r="AF19" i="87"/>
  <c r="AE27" i="87"/>
  <c r="AD30" i="87"/>
  <c r="AE57" i="87"/>
  <c r="AD60" i="87"/>
  <c r="AE63" i="87"/>
  <c r="AG107" i="87"/>
  <c r="AE114" i="87"/>
  <c r="AC122" i="87"/>
  <c r="AG141" i="87"/>
  <c r="AB144" i="87"/>
  <c r="AD152" i="87"/>
  <c r="AG16" i="87"/>
  <c r="AE30" i="87"/>
  <c r="AC42" i="87"/>
  <c r="AF63" i="87"/>
  <c r="AF114" i="87"/>
  <c r="AG173" i="87"/>
  <c r="AF173" i="87"/>
  <c r="AD173" i="87"/>
  <c r="AE173" i="87"/>
  <c r="AC173" i="87"/>
  <c r="AU14" i="87"/>
  <c r="AW14" i="87" s="1"/>
  <c r="AS14" i="87"/>
  <c r="AQ15" i="87"/>
  <c r="AF55" i="87"/>
  <c r="AE55" i="87"/>
  <c r="AD55" i="87"/>
  <c r="AC55" i="87"/>
  <c r="AB55" i="87"/>
  <c r="AY62" i="87"/>
  <c r="AF62" i="87"/>
  <c r="AE62" i="87"/>
  <c r="AC62" i="87"/>
  <c r="AB62" i="87"/>
  <c r="AE120" i="87"/>
  <c r="AF120" i="87"/>
  <c r="AD120" i="87"/>
  <c r="AC120" i="87"/>
  <c r="AB120" i="87"/>
  <c r="AG161" i="87"/>
  <c r="AF161" i="87"/>
  <c r="AE161" i="87"/>
  <c r="AD161" i="87"/>
  <c r="AB161" i="87"/>
  <c r="AG326" i="87"/>
  <c r="AF326" i="87"/>
  <c r="AE326" i="87"/>
  <c r="AD326" i="87"/>
  <c r="AC326" i="87"/>
  <c r="AB326" i="87"/>
  <c r="Z120" i="87"/>
  <c r="AG120" i="87" s="1"/>
  <c r="AE147" i="87"/>
  <c r="AD147" i="87"/>
  <c r="AC147" i="87"/>
  <c r="AB147" i="87"/>
  <c r="AG147" i="87"/>
  <c r="AB192" i="87"/>
  <c r="AD192" i="87"/>
  <c r="AC192" i="87"/>
  <c r="AG192" i="87"/>
  <c r="AF192" i="87"/>
  <c r="AE192" i="87"/>
  <c r="BF14" i="87"/>
  <c r="AY39" i="87"/>
  <c r="AF39" i="87"/>
  <c r="AD39" i="87"/>
  <c r="AC39" i="87"/>
  <c r="AB39" i="87"/>
  <c r="Z55" i="87"/>
  <c r="AG55" i="87" s="1"/>
  <c r="AG275" i="87"/>
  <c r="AC275" i="87"/>
  <c r="AB275" i="87"/>
  <c r="AF275" i="87"/>
  <c r="AE275" i="87"/>
  <c r="AD275" i="87"/>
  <c r="AF289" i="87"/>
  <c r="AG289" i="87"/>
  <c r="AE289" i="87"/>
  <c r="AD289" i="87"/>
  <c r="AC289" i="87"/>
  <c r="AB289" i="87"/>
  <c r="AG371" i="87"/>
  <c r="AF371" i="87"/>
  <c r="AE371" i="87"/>
  <c r="AD371" i="87"/>
  <c r="AC371" i="87"/>
  <c r="AB371" i="87"/>
  <c r="AY46" i="87"/>
  <c r="AF46" i="87"/>
  <c r="AD46" i="87"/>
  <c r="AC46" i="87"/>
  <c r="AB46" i="87"/>
  <c r="AG53" i="87"/>
  <c r="AD53" i="87"/>
  <c r="AY53" i="87"/>
  <c r="AE53" i="87"/>
  <c r="AB53" i="87"/>
  <c r="AY72" i="87"/>
  <c r="AF72" i="87"/>
  <c r="AE72" i="87"/>
  <c r="AC72" i="87"/>
  <c r="AD72" i="87"/>
  <c r="AB72" i="87"/>
  <c r="AG131" i="87"/>
  <c r="AF131" i="87"/>
  <c r="AD131" i="87"/>
  <c r="AE131" i="87"/>
  <c r="AC131" i="87"/>
  <c r="AE180" i="87"/>
  <c r="AG200" i="87"/>
  <c r="AF200" i="87"/>
  <c r="AE200" i="87"/>
  <c r="AD200" i="87"/>
  <c r="AC200" i="87"/>
  <c r="AB200" i="87"/>
  <c r="AF237" i="87"/>
  <c r="AG237" i="87"/>
  <c r="AE237" i="87"/>
  <c r="AD237" i="87"/>
  <c r="AC237" i="87"/>
  <c r="AB237" i="87"/>
  <c r="AF314" i="87"/>
  <c r="AE314" i="87"/>
  <c r="AD314" i="87"/>
  <c r="AC314" i="87"/>
  <c r="AG314" i="87"/>
  <c r="Z46" i="87"/>
  <c r="AG46" i="87" s="1"/>
  <c r="AF110" i="87"/>
  <c r="AD110" i="87"/>
  <c r="AG117" i="87"/>
  <c r="AF117" i="87"/>
  <c r="AE117" i="87"/>
  <c r="AD117" i="87"/>
  <c r="AC117" i="87"/>
  <c r="AB173" i="87"/>
  <c r="AD62" i="87"/>
  <c r="Z72" i="87"/>
  <c r="AG72" i="87" s="1"/>
  <c r="Z110" i="87"/>
  <c r="AG110" i="87" s="1"/>
  <c r="AC161" i="87"/>
  <c r="AG210" i="87"/>
  <c r="AF210" i="87"/>
  <c r="AE210" i="87"/>
  <c r="AD210" i="87"/>
  <c r="AC210" i="87"/>
  <c r="AF17" i="87"/>
  <c r="AE17" i="87"/>
  <c r="AD17" i="87"/>
  <c r="AC17" i="87"/>
  <c r="AB17" i="87"/>
  <c r="AE39" i="87"/>
  <c r="AY55" i="87"/>
  <c r="AF147" i="87"/>
  <c r="AG104" i="87"/>
  <c r="AF104" i="87"/>
  <c r="AE104" i="87"/>
  <c r="AD104" i="87"/>
  <c r="AC104" i="87"/>
  <c r="AB104" i="87"/>
  <c r="AG286" i="87"/>
  <c r="AE286" i="87"/>
  <c r="AF286" i="87"/>
  <c r="AD286" i="87"/>
  <c r="AC286" i="87"/>
  <c r="AB286" i="87"/>
  <c r="AB56" i="87"/>
  <c r="AY56" i="87"/>
  <c r="AF56" i="87"/>
  <c r="AD56" i="87"/>
  <c r="AB82" i="87"/>
  <c r="AB138" i="87"/>
  <c r="AE46" i="87"/>
  <c r="AY75" i="87"/>
  <c r="AG75" i="87"/>
  <c r="AF75" i="87"/>
  <c r="AE75" i="87"/>
  <c r="AD75" i="87"/>
  <c r="AC75" i="87"/>
  <c r="AB75" i="87"/>
  <c r="AC82" i="87"/>
  <c r="AG197" i="87"/>
  <c r="AF197" i="87"/>
  <c r="AE197" i="87"/>
  <c r="AD197" i="87"/>
  <c r="AC197" i="87"/>
  <c r="AB197" i="87"/>
  <c r="AY35" i="87"/>
  <c r="AF35" i="87"/>
  <c r="AE35" i="87"/>
  <c r="AD35" i="87"/>
  <c r="AC35" i="87"/>
  <c r="AB35" i="87"/>
  <c r="AC53" i="87"/>
  <c r="AY65" i="87"/>
  <c r="AG65" i="87"/>
  <c r="AE65" i="87"/>
  <c r="AF65" i="87"/>
  <c r="AD65" i="87"/>
  <c r="AC65" i="87"/>
  <c r="AB65" i="87"/>
  <c r="AF101" i="87"/>
  <c r="AG101" i="87"/>
  <c r="AE101" i="87"/>
  <c r="AC101" i="87"/>
  <c r="AB110" i="87"/>
  <c r="AB131" i="87"/>
  <c r="AG267" i="87"/>
  <c r="AF267" i="87"/>
  <c r="AE267" i="87"/>
  <c r="AD267" i="87"/>
  <c r="AC267" i="87"/>
  <c r="AB267" i="87"/>
  <c r="AB314" i="87"/>
  <c r="AB190" i="87"/>
  <c r="AG190" i="87"/>
  <c r="AF190" i="87"/>
  <c r="AE190" i="87"/>
  <c r="AD190" i="87"/>
  <c r="AC190" i="87"/>
  <c r="AB270" i="87"/>
  <c r="AD270" i="87"/>
  <c r="AC270" i="87"/>
  <c r="AG270" i="87"/>
  <c r="AF270" i="87"/>
  <c r="AE270" i="87"/>
  <c r="AG157" i="87"/>
  <c r="AF157" i="87"/>
  <c r="AE157" i="87"/>
  <c r="AD157" i="87"/>
  <c r="AC157" i="87"/>
  <c r="AB157" i="87"/>
  <c r="AG363" i="87"/>
  <c r="AF363" i="87"/>
  <c r="AE363" i="87"/>
  <c r="AD363" i="87"/>
  <c r="AC363" i="87"/>
  <c r="AB363" i="87"/>
  <c r="AE110" i="87"/>
  <c r="AB210" i="87"/>
  <c r="AF53" i="87"/>
  <c r="AG159" i="87"/>
  <c r="AD159" i="87"/>
  <c r="AF159" i="87"/>
  <c r="AE159" i="87"/>
  <c r="AC159" i="87"/>
  <c r="AB159" i="87"/>
  <c r="AG166" i="87"/>
  <c r="AF166" i="87"/>
  <c r="AE166" i="87"/>
  <c r="AD166" i="87"/>
  <c r="AC166" i="87"/>
  <c r="AG178" i="87"/>
  <c r="AF178" i="87"/>
  <c r="AE178" i="87"/>
  <c r="AC178" i="87"/>
  <c r="AD178" i="87"/>
  <c r="AB178" i="87"/>
  <c r="AG180" i="87"/>
  <c r="AF180" i="87"/>
  <c r="AD180" i="87"/>
  <c r="AC180" i="87"/>
  <c r="AG99" i="87"/>
  <c r="AF99" i="87"/>
  <c r="AD99" i="87"/>
  <c r="AE99" i="87"/>
  <c r="AC99" i="87"/>
  <c r="AB99" i="87"/>
  <c r="AY17" i="87"/>
  <c r="AG185" i="87"/>
  <c r="AF185" i="87"/>
  <c r="AE185" i="87"/>
  <c r="AC185" i="87"/>
  <c r="AB185" i="87"/>
  <c r="AY21" i="87"/>
  <c r="AF21" i="87"/>
  <c r="AE21" i="87"/>
  <c r="AD21" i="87"/>
  <c r="AB21" i="87"/>
  <c r="AE317" i="87"/>
  <c r="AD317" i="87"/>
  <c r="AC317" i="87"/>
  <c r="AB317" i="87"/>
  <c r="AG317" i="87"/>
  <c r="AF317" i="87"/>
  <c r="AC56" i="87"/>
  <c r="AF68" i="87"/>
  <c r="AE68" i="87"/>
  <c r="AD68" i="87"/>
  <c r="AC68" i="87"/>
  <c r="AB68" i="87"/>
  <c r="AF85" i="87"/>
  <c r="AD85" i="87"/>
  <c r="AY85" i="87"/>
  <c r="AE85" i="87"/>
  <c r="AC85" i="87"/>
  <c r="AE136" i="87"/>
  <c r="AF136" i="87"/>
  <c r="AD136" i="87"/>
  <c r="AC136" i="87"/>
  <c r="AB136" i="87"/>
  <c r="AD194" i="87"/>
  <c r="AC194" i="87"/>
  <c r="AB194" i="87"/>
  <c r="AF194" i="87"/>
  <c r="AE194" i="87"/>
  <c r="AG194" i="87"/>
  <c r="AY18" i="87"/>
  <c r="AF18" i="87"/>
  <c r="AE18" i="87"/>
  <c r="AC18" i="87"/>
  <c r="AE56" i="87"/>
  <c r="AE78" i="87"/>
  <c r="AY78" i="87"/>
  <c r="AG78" i="87"/>
  <c r="AF78" i="87"/>
  <c r="AD78" i="87"/>
  <c r="AC78" i="87"/>
  <c r="AB78" i="87"/>
  <c r="Z136" i="87"/>
  <c r="AG136" i="87" s="1"/>
  <c r="AC145" i="87"/>
  <c r="AB145" i="87"/>
  <c r="AF145" i="87"/>
  <c r="AE145" i="87"/>
  <c r="AD145" i="87"/>
  <c r="AF248" i="87"/>
  <c r="AB248" i="87"/>
  <c r="AE248" i="87"/>
  <c r="AG248" i="87"/>
  <c r="AD248" i="87"/>
  <c r="AC248" i="87"/>
  <c r="AC49" i="87"/>
  <c r="AY49" i="87"/>
  <c r="AF49" i="87"/>
  <c r="AE49" i="87"/>
  <c r="AD49" i="87"/>
  <c r="AB49" i="87"/>
  <c r="AB101" i="87"/>
  <c r="AC175" i="87"/>
  <c r="AB175" i="87"/>
  <c r="AG175" i="87"/>
  <c r="AE175" i="87"/>
  <c r="AG202" i="87"/>
  <c r="AF202" i="87"/>
  <c r="AE202" i="87"/>
  <c r="AD202" i="87"/>
  <c r="AC202" i="87"/>
  <c r="AG221" i="87"/>
  <c r="AF221" i="87"/>
  <c r="AE221" i="87"/>
  <c r="AD221" i="87"/>
  <c r="AC221" i="87"/>
  <c r="AB221" i="87"/>
  <c r="AG232" i="87"/>
  <c r="AE232" i="87"/>
  <c r="AF232" i="87"/>
  <c r="AD232" i="87"/>
  <c r="AC232" i="87"/>
  <c r="AB232" i="87"/>
  <c r="AG245" i="87"/>
  <c r="AF245" i="87"/>
  <c r="AE245" i="87"/>
  <c r="AD245" i="87"/>
  <c r="AC245" i="87"/>
  <c r="AY36" i="87"/>
  <c r="AG36" i="87"/>
  <c r="AE36" i="87"/>
  <c r="AC36" i="87"/>
  <c r="AY66" i="87"/>
  <c r="AF66" i="87"/>
  <c r="AD66" i="87"/>
  <c r="AF94" i="87"/>
  <c r="AG94" i="87"/>
  <c r="AE94" i="87"/>
  <c r="AC94" i="87"/>
  <c r="AD101" i="87"/>
  <c r="AG229" i="87"/>
  <c r="AF229" i="87"/>
  <c r="AE229" i="87"/>
  <c r="AD229" i="87"/>
  <c r="AC229" i="87"/>
  <c r="AB88" i="87"/>
  <c r="AY88" i="87"/>
  <c r="AF88" i="87"/>
  <c r="AE88" i="87"/>
  <c r="AC88" i="87"/>
  <c r="AF218" i="87"/>
  <c r="AE218" i="87"/>
  <c r="AD218" i="87"/>
  <c r="AC218" i="87"/>
  <c r="AG218" i="87"/>
  <c r="AB218" i="87"/>
  <c r="AG331" i="87"/>
  <c r="AF331" i="87"/>
  <c r="AE331" i="87"/>
  <c r="AD331" i="87"/>
  <c r="AC331" i="87"/>
  <c r="AC21" i="87"/>
  <c r="Z66" i="87"/>
  <c r="AG66" i="87" s="1"/>
  <c r="AF129" i="87"/>
  <c r="AE129" i="87"/>
  <c r="AC129" i="87"/>
  <c r="AD129" i="87"/>
  <c r="AB129" i="87"/>
  <c r="AB166" i="87"/>
  <c r="AF346" i="87"/>
  <c r="AE346" i="87"/>
  <c r="AD346" i="87"/>
  <c r="AC346" i="87"/>
  <c r="AG346" i="87"/>
  <c r="AB346" i="87"/>
  <c r="AE108" i="87"/>
  <c r="AG108" i="87"/>
  <c r="AF108" i="87"/>
  <c r="AD108" i="87"/>
  <c r="AB108" i="87"/>
  <c r="AY59" i="87"/>
  <c r="AF59" i="87"/>
  <c r="AD59" i="87"/>
  <c r="AC59" i="87"/>
  <c r="AB59" i="87"/>
  <c r="AE115" i="87"/>
  <c r="AD115" i="87"/>
  <c r="AC115" i="87"/>
  <c r="AB115" i="87"/>
  <c r="AG115" i="87"/>
  <c r="AF115" i="87"/>
  <c r="Z129" i="87"/>
  <c r="AG129" i="87" s="1"/>
  <c r="AD185" i="87"/>
  <c r="AY29" i="87"/>
  <c r="AF29" i="87"/>
  <c r="AD29" i="87"/>
  <c r="AG102" i="87"/>
  <c r="AF102" i="87"/>
  <c r="AE102" i="87"/>
  <c r="AD102" i="87"/>
  <c r="AC102" i="87"/>
  <c r="AB102" i="87"/>
  <c r="P10" i="87"/>
  <c r="P11" i="87" s="1"/>
  <c r="AY43" i="87"/>
  <c r="AF43" i="87"/>
  <c r="AD43" i="87"/>
  <c r="AB43" i="87"/>
  <c r="AY68" i="87"/>
  <c r="AB85" i="87"/>
  <c r="AF138" i="87"/>
  <c r="AE138" i="87"/>
  <c r="AC138" i="87"/>
  <c r="AB18" i="87"/>
  <c r="AD18" i="87"/>
  <c r="AB66" i="87"/>
  <c r="AY69" i="87"/>
  <c r="AG69" i="87"/>
  <c r="AF69" i="87"/>
  <c r="AD69" i="87"/>
  <c r="AB69" i="87"/>
  <c r="AB94" i="87"/>
  <c r="AG150" i="87"/>
  <c r="AF150" i="87"/>
  <c r="AE150" i="87"/>
  <c r="AD150" i="87"/>
  <c r="AC150" i="87"/>
  <c r="AB150" i="87"/>
  <c r="AD175" i="87"/>
  <c r="AB202" i="87"/>
  <c r="AB245" i="87"/>
  <c r="AG262" i="87"/>
  <c r="AF262" i="87"/>
  <c r="AE262" i="87"/>
  <c r="AD262" i="87"/>
  <c r="AC262" i="87"/>
  <c r="AB262" i="87"/>
  <c r="AY25" i="87"/>
  <c r="AF25" i="87"/>
  <c r="AE25" i="87"/>
  <c r="AD25" i="87"/>
  <c r="AB25" i="87"/>
  <c r="AB29" i="87"/>
  <c r="AB36" i="87"/>
  <c r="AC66" i="87"/>
  <c r="AD94" i="87"/>
  <c r="Z150" i="87"/>
  <c r="AF175" i="87"/>
  <c r="AG183" i="87"/>
  <c r="AF183" i="87"/>
  <c r="AD183" i="87"/>
  <c r="AE183" i="87"/>
  <c r="AC183" i="87"/>
  <c r="AB183" i="87"/>
  <c r="AB229" i="87"/>
  <c r="AD281" i="87"/>
  <c r="AG281" i="87"/>
  <c r="AF281" i="87"/>
  <c r="AE281" i="87"/>
  <c r="AC281" i="87"/>
  <c r="AB281" i="87"/>
  <c r="AY82" i="87"/>
  <c r="AF82" i="87"/>
  <c r="AD82" i="87"/>
  <c r="AY14" i="87"/>
  <c r="AG14" i="87"/>
  <c r="AF14" i="87"/>
  <c r="AE14" i="87"/>
  <c r="AC14" i="87"/>
  <c r="AC29" i="87"/>
  <c r="AD36" i="87"/>
  <c r="AE66" i="87"/>
  <c r="AD88" i="87"/>
  <c r="AG95" i="87"/>
  <c r="AC108" i="87"/>
  <c r="AC297" i="87"/>
  <c r="AB297" i="87"/>
  <c r="AG297" i="87"/>
  <c r="AF297" i="87"/>
  <c r="AE297" i="87"/>
  <c r="AD297" i="87"/>
  <c r="AB331" i="87"/>
  <c r="AD33" i="87"/>
  <c r="AD47" i="87"/>
  <c r="AY74" i="87"/>
  <c r="AD76" i="87"/>
  <c r="AD168" i="87"/>
  <c r="AG213" i="87"/>
  <c r="AF213" i="87"/>
  <c r="AE213" i="87"/>
  <c r="AD213" i="87"/>
  <c r="AG240" i="87"/>
  <c r="AF240" i="87"/>
  <c r="AE240" i="87"/>
  <c r="AB334" i="87"/>
  <c r="AG334" i="87"/>
  <c r="AF334" i="87"/>
  <c r="AE334" i="87"/>
  <c r="AD334" i="87"/>
  <c r="AC334" i="87"/>
  <c r="AD292" i="87"/>
  <c r="AC292" i="87"/>
  <c r="AB292" i="87"/>
  <c r="AG292" i="87"/>
  <c r="AF292" i="87"/>
  <c r="AE292" i="87"/>
  <c r="AG309" i="87"/>
  <c r="AF309" i="87"/>
  <c r="AE309" i="87"/>
  <c r="AD309" i="87"/>
  <c r="AF349" i="87"/>
  <c r="AE349" i="87"/>
  <c r="AD349" i="87"/>
  <c r="AC349" i="87"/>
  <c r="AB349" i="87"/>
  <c r="AY41" i="87"/>
  <c r="AY51" i="87"/>
  <c r="Z145" i="87"/>
  <c r="AG145" i="87" s="1"/>
  <c r="AG208" i="87"/>
  <c r="AF208" i="87"/>
  <c r="AE208" i="87"/>
  <c r="AG235" i="87"/>
  <c r="AF235" i="87"/>
  <c r="AG243" i="87"/>
  <c r="AC243" i="87"/>
  <c r="AB243" i="87"/>
  <c r="Z49" i="87"/>
  <c r="AG49" i="87" s="1"/>
  <c r="AF164" i="87"/>
  <c r="AE164" i="87"/>
  <c r="AD164" i="87"/>
  <c r="AC164" i="87"/>
  <c r="AG164" i="87"/>
  <c r="AB224" i="87"/>
  <c r="AB259" i="87"/>
  <c r="AF312" i="87"/>
  <c r="AE312" i="87"/>
  <c r="AD312" i="87"/>
  <c r="AC312" i="87"/>
  <c r="AB312" i="87"/>
  <c r="AB366" i="87"/>
  <c r="AG366" i="87"/>
  <c r="AF366" i="87"/>
  <c r="AE366" i="87"/>
  <c r="AD366" i="87"/>
  <c r="AC366" i="87"/>
  <c r="AC259" i="87"/>
  <c r="AC32" i="87"/>
  <c r="AY37" i="87"/>
  <c r="AY44" i="87"/>
  <c r="Z81" i="87"/>
  <c r="AC106" i="87"/>
  <c r="Z113" i="87"/>
  <c r="AG113" i="87" s="1"/>
  <c r="AG203" i="87"/>
  <c r="AF203" i="87"/>
  <c r="AC205" i="87"/>
  <c r="AC211" i="87"/>
  <c r="AB211" i="87"/>
  <c r="AC213" i="87"/>
  <c r="AD224" i="87"/>
  <c r="AC240" i="87"/>
  <c r="AD259" i="87"/>
  <c r="AC265" i="87"/>
  <c r="AB265" i="87"/>
  <c r="AE265" i="87"/>
  <c r="AD265" i="87"/>
  <c r="AC329" i="87"/>
  <c r="AB329" i="87"/>
  <c r="AG329" i="87"/>
  <c r="AF329" i="87"/>
  <c r="AE329" i="87"/>
  <c r="AD329" i="87"/>
  <c r="AE224" i="87"/>
  <c r="AB238" i="87"/>
  <c r="AD238" i="87"/>
  <c r="AC238" i="87"/>
  <c r="AD240" i="87"/>
  <c r="AE259" i="87"/>
  <c r="AC81" i="87"/>
  <c r="AB81" i="87"/>
  <c r="AC113" i="87"/>
  <c r="AB113" i="87"/>
  <c r="AG134" i="87"/>
  <c r="AF134" i="87"/>
  <c r="AE134" i="87"/>
  <c r="AC224" i="87"/>
  <c r="AE32" i="87"/>
  <c r="AG181" i="87"/>
  <c r="AF181" i="87"/>
  <c r="AE181" i="87"/>
  <c r="AD181" i="87"/>
  <c r="AC216" i="87"/>
  <c r="AF224" i="87"/>
  <c r="AF259" i="87"/>
  <c r="AE287" i="87"/>
  <c r="AD287" i="87"/>
  <c r="AC287" i="87"/>
  <c r="AB287" i="87"/>
  <c r="AG287" i="87"/>
  <c r="AF287" i="87"/>
  <c r="AB298" i="87"/>
  <c r="AG304" i="87"/>
  <c r="AF304" i="87"/>
  <c r="AE304" i="87"/>
  <c r="AB309" i="87"/>
  <c r="AG349" i="87"/>
  <c r="AC298" i="87"/>
  <c r="AD162" i="87"/>
  <c r="AC162" i="87"/>
  <c r="AB162" i="87"/>
  <c r="AE162" i="87"/>
  <c r="AE216" i="87"/>
  <c r="AB257" i="87"/>
  <c r="AD260" i="87"/>
  <c r="AC260" i="87"/>
  <c r="AB260" i="87"/>
  <c r="AF260" i="87"/>
  <c r="AE260" i="87"/>
  <c r="AD298" i="87"/>
  <c r="AG341" i="87"/>
  <c r="AF341" i="87"/>
  <c r="AE341" i="87"/>
  <c r="AD341" i="87"/>
  <c r="AD216" i="87"/>
  <c r="AC309" i="87"/>
  <c r="AD28" i="87"/>
  <c r="AB42" i="87"/>
  <c r="AD81" i="87"/>
  <c r="AB87" i="87"/>
  <c r="AD113" i="87"/>
  <c r="AF132" i="87"/>
  <c r="AE132" i="87"/>
  <c r="AD132" i="87"/>
  <c r="AC132" i="87"/>
  <c r="AC143" i="87"/>
  <c r="AB164" i="87"/>
  <c r="AB206" i="87"/>
  <c r="AD206" i="87"/>
  <c r="AC206" i="87"/>
  <c r="AD208" i="87"/>
  <c r="AF216" i="87"/>
  <c r="AB227" i="87"/>
  <c r="AD235" i="87"/>
  <c r="AF243" i="87"/>
  <c r="AD254" i="87"/>
  <c r="AC257" i="87"/>
  <c r="AD284" i="87"/>
  <c r="AE298" i="87"/>
  <c r="AG312" i="87"/>
  <c r="AC361" i="87"/>
  <c r="AB361" i="87"/>
  <c r="AG361" i="87"/>
  <c r="AF361" i="87"/>
  <c r="AE361" i="87"/>
  <c r="AD361" i="87"/>
  <c r="AE81" i="87"/>
  <c r="AB97" i="87"/>
  <c r="AE113" i="87"/>
  <c r="AB118" i="87"/>
  <c r="AB127" i="87"/>
  <c r="AB134" i="87"/>
  <c r="AB155" i="87"/>
  <c r="AB195" i="87"/>
  <c r="AG216" i="87"/>
  <c r="AC233" i="87"/>
  <c r="AB233" i="87"/>
  <c r="AE233" i="87"/>
  <c r="AD233" i="87"/>
  <c r="AD257" i="87"/>
  <c r="AF265" i="87"/>
  <c r="AB276" i="87"/>
  <c r="AF298" i="87"/>
  <c r="AG307" i="87"/>
  <c r="AE307" i="87"/>
  <c r="AD307" i="87"/>
  <c r="AC307" i="87"/>
  <c r="AB307" i="87"/>
  <c r="AB321" i="87"/>
  <c r="AD324" i="87"/>
  <c r="AC324" i="87"/>
  <c r="AB324" i="87"/>
  <c r="AG324" i="87"/>
  <c r="AF324" i="87"/>
  <c r="AE324" i="87"/>
  <c r="AB358" i="87"/>
  <c r="AF81" i="87"/>
  <c r="AC97" i="87"/>
  <c r="AF113" i="87"/>
  <c r="AC118" i="87"/>
  <c r="AC127" i="87"/>
  <c r="AC134" i="87"/>
  <c r="AC155" i="87"/>
  <c r="AC195" i="87"/>
  <c r="AE257" i="87"/>
  <c r="AG265" i="87"/>
  <c r="AC276" i="87"/>
  <c r="AF282" i="87"/>
  <c r="AE282" i="87"/>
  <c r="AD282" i="87"/>
  <c r="AC282" i="87"/>
  <c r="AG282" i="87"/>
  <c r="AF284" i="87"/>
  <c r="AB301" i="87"/>
  <c r="AC321" i="87"/>
  <c r="AG344" i="87"/>
  <c r="AF344" i="87"/>
  <c r="AE344" i="87"/>
  <c r="AD344" i="87"/>
  <c r="AC344" i="87"/>
  <c r="AB344" i="87"/>
  <c r="AC358" i="87"/>
  <c r="AB31" i="87"/>
  <c r="AE42" i="87"/>
  <c r="AG64" i="87"/>
  <c r="AG81" i="87"/>
  <c r="AE87" i="87"/>
  <c r="AD97" i="87"/>
  <c r="AD118" i="87"/>
  <c r="AD127" i="87"/>
  <c r="AD134" i="87"/>
  <c r="AF143" i="87"/>
  <c r="AB148" i="87"/>
  <c r="AD155" i="87"/>
  <c r="AB176" i="87"/>
  <c r="AD195" i="87"/>
  <c r="AE211" i="87"/>
  <c r="AE227" i="87"/>
  <c r="AC230" i="87"/>
  <c r="AE238" i="87"/>
  <c r="AB249" i="87"/>
  <c r="AF257" i="87"/>
  <c r="AD276" i="87"/>
  <c r="AG299" i="87"/>
  <c r="AF299" i="87"/>
  <c r="AC301" i="87"/>
  <c r="AD321" i="87"/>
  <c r="AD358" i="87"/>
  <c r="AC31" i="87"/>
  <c r="AB38" i="87"/>
  <c r="AB45" i="87"/>
  <c r="AB58" i="87"/>
  <c r="AB71" i="87"/>
  <c r="AE97" i="87"/>
  <c r="AF100" i="87"/>
  <c r="AE100" i="87"/>
  <c r="AD100" i="87"/>
  <c r="AC100" i="87"/>
  <c r="AC111" i="87"/>
  <c r="AE118" i="87"/>
  <c r="AB125" i="87"/>
  <c r="AE127" i="87"/>
  <c r="AC148" i="87"/>
  <c r="AG151" i="87"/>
  <c r="AF151" i="87"/>
  <c r="AE155" i="87"/>
  <c r="AB160" i="87"/>
  <c r="AC160" i="87"/>
  <c r="AC176" i="87"/>
  <c r="AB181" i="87"/>
  <c r="AE195" i="87"/>
  <c r="AD203" i="87"/>
  <c r="AF211" i="87"/>
  <c r="AF227" i="87"/>
  <c r="AD230" i="87"/>
  <c r="AF238" i="87"/>
  <c r="AE255" i="87"/>
  <c r="AD255" i="87"/>
  <c r="AC255" i="87"/>
  <c r="AB255" i="87"/>
  <c r="AG255" i="87"/>
  <c r="AF255" i="87"/>
  <c r="AE276" i="87"/>
  <c r="AB279" i="87"/>
  <c r="AD301" i="87"/>
  <c r="AB304" i="87"/>
  <c r="AE321" i="87"/>
  <c r="AE358" i="87"/>
  <c r="AE67" i="87"/>
  <c r="AB67" i="87"/>
  <c r="AB95" i="87"/>
  <c r="AF97" i="87"/>
  <c r="AF118" i="87"/>
  <c r="AF127" i="87"/>
  <c r="AD130" i="87"/>
  <c r="AC130" i="87"/>
  <c r="AB130" i="87"/>
  <c r="AD148" i="87"/>
  <c r="AB153" i="87"/>
  <c r="AF155" i="87"/>
  <c r="Z160" i="87"/>
  <c r="AG160" i="87" s="1"/>
  <c r="AD176" i="87"/>
  <c r="AE179" i="87"/>
  <c r="AD179" i="87"/>
  <c r="AC179" i="87"/>
  <c r="AB179" i="87"/>
  <c r="AG179" i="87"/>
  <c r="AF179" i="87"/>
  <c r="AF195" i="87"/>
  <c r="AC201" i="87"/>
  <c r="AB201" i="87"/>
  <c r="AE201" i="87"/>
  <c r="AD201" i="87"/>
  <c r="AB222" i="87"/>
  <c r="AB252" i="87"/>
  <c r="AF276" i="87"/>
  <c r="AF321" i="87"/>
  <c r="AF358" i="87"/>
  <c r="AG373" i="87"/>
  <c r="AF373" i="87"/>
  <c r="AE373" i="87"/>
  <c r="AD373" i="87"/>
  <c r="AC95" i="87"/>
  <c r="AC153" i="87"/>
  <c r="AC222" i="87"/>
  <c r="AD228" i="87"/>
  <c r="AC228" i="87"/>
  <c r="AB228" i="87"/>
  <c r="AF228" i="87"/>
  <c r="AE228" i="87"/>
  <c r="AC252" i="87"/>
  <c r="AG260" i="87"/>
  <c r="AE319" i="87"/>
  <c r="AD319" i="87"/>
  <c r="AC319" i="87"/>
  <c r="AB319" i="87"/>
  <c r="AG319" i="87"/>
  <c r="AF319" i="87"/>
  <c r="AB341" i="87"/>
  <c r="AB353" i="87"/>
  <c r="AD356" i="87"/>
  <c r="AC356" i="87"/>
  <c r="AB356" i="87"/>
  <c r="AG356" i="87"/>
  <c r="AF356" i="87"/>
  <c r="AE356" i="87"/>
  <c r="AC20" i="87"/>
  <c r="AB27" i="87"/>
  <c r="AF31" i="87"/>
  <c r="AE38" i="87"/>
  <c r="AE45" i="87"/>
  <c r="AE58" i="87"/>
  <c r="AB61" i="87"/>
  <c r="AE71" i="87"/>
  <c r="AC74" i="87"/>
  <c r="AD95" i="87"/>
  <c r="AC109" i="87"/>
  <c r="AB116" i="87"/>
  <c r="AC123" i="87"/>
  <c r="AE125" i="87"/>
  <c r="AB132" i="87"/>
  <c r="AF148" i="87"/>
  <c r="AD153" i="87"/>
  <c r="AG162" i="87"/>
  <c r="AB174" i="87"/>
  <c r="AF176" i="87"/>
  <c r="AC198" i="87"/>
  <c r="AE206" i="87"/>
  <c r="AD222" i="87"/>
  <c r="AC225" i="87"/>
  <c r="AD252" i="87"/>
  <c r="AG277" i="87"/>
  <c r="AF277" i="87"/>
  <c r="AE277" i="87"/>
  <c r="AD277" i="87"/>
  <c r="AE279" i="87"/>
  <c r="AG336" i="87"/>
  <c r="AF336" i="87"/>
  <c r="AE336" i="87"/>
  <c r="AC341" i="87"/>
  <c r="AC353" i="87"/>
  <c r="AD20" i="87"/>
  <c r="AB34" i="87"/>
  <c r="AB48" i="87"/>
  <c r="Z70" i="87"/>
  <c r="AG70" i="87" s="1"/>
  <c r="AE74" i="87"/>
  <c r="AB77" i="87"/>
  <c r="AB93" i="87"/>
  <c r="AE95" i="87"/>
  <c r="AD109" i="87"/>
  <c r="AD123" i="87"/>
  <c r="AE153" i="87"/>
  <c r="AB193" i="87"/>
  <c r="AD198" i="87"/>
  <c r="AE222" i="87"/>
  <c r="AD225" i="87"/>
  <c r="AF233" i="87"/>
  <c r="AB244" i="87"/>
  <c r="AE252" i="87"/>
  <c r="AB302" i="87"/>
  <c r="AF302" i="87"/>
  <c r="AE302" i="87"/>
  <c r="AD302" i="87"/>
  <c r="AC302" i="87"/>
  <c r="AD353" i="87"/>
  <c r="AE20" i="87"/>
  <c r="AD27" i="87"/>
  <c r="AC34" i="87"/>
  <c r="AB41" i="87"/>
  <c r="AC48" i="87"/>
  <c r="AB51" i="87"/>
  <c r="AD61" i="87"/>
  <c r="AF74" i="87"/>
  <c r="AC77" i="87"/>
  <c r="AC93" i="87"/>
  <c r="AF95" i="87"/>
  <c r="AD98" i="87"/>
  <c r="AC98" i="87"/>
  <c r="AB98" i="87"/>
  <c r="AE109" i="87"/>
  <c r="AD116" i="87"/>
  <c r="AG119" i="87"/>
  <c r="AF119" i="87"/>
  <c r="AE123" i="87"/>
  <c r="AB146" i="87"/>
  <c r="AF153" i="87"/>
  <c r="AB165" i="87"/>
  <c r="AB172" i="87"/>
  <c r="AD174" i="87"/>
  <c r="AC193" i="87"/>
  <c r="AF196" i="87"/>
  <c r="AE196" i="87"/>
  <c r="AD196" i="87"/>
  <c r="AC196" i="87"/>
  <c r="AG196" i="87"/>
  <c r="AE198" i="87"/>
  <c r="AG206" i="87"/>
  <c r="AB217" i="87"/>
  <c r="AF222" i="87"/>
  <c r="AE225" i="87"/>
  <c r="AG233" i="87"/>
  <c r="AC244" i="87"/>
  <c r="AF250" i="87"/>
  <c r="AE250" i="87"/>
  <c r="AD250" i="87"/>
  <c r="AC250" i="87"/>
  <c r="AG250" i="87"/>
  <c r="AF252" i="87"/>
  <c r="AB282" i="87"/>
  <c r="AC313" i="87"/>
  <c r="AF345" i="87"/>
  <c r="AB345" i="87"/>
  <c r="AE353" i="87"/>
  <c r="AD34" i="87"/>
  <c r="AC41" i="87"/>
  <c r="AD48" i="87"/>
  <c r="AC51" i="87"/>
  <c r="AD77" i="87"/>
  <c r="AD93" i="87"/>
  <c r="AC146" i="87"/>
  <c r="AC165" i="87"/>
  <c r="AC172" i="87"/>
  <c r="AD193" i="87"/>
  <c r="AF198" i="87"/>
  <c r="AC217" i="87"/>
  <c r="AF225" i="87"/>
  <c r="AD244" i="87"/>
  <c r="AF280" i="87"/>
  <c r="AB280" i="87"/>
  <c r="AD313" i="87"/>
  <c r="AF353" i="87"/>
  <c r="AC16" i="87"/>
  <c r="AE34" i="87"/>
  <c r="AD41" i="87"/>
  <c r="AE48" i="87"/>
  <c r="AD51" i="87"/>
  <c r="AF60" i="87"/>
  <c r="AC60" i="87"/>
  <c r="AC64" i="87"/>
  <c r="AE77" i="87"/>
  <c r="AC80" i="87"/>
  <c r="AC83" i="87"/>
  <c r="AC91" i="87"/>
  <c r="AE93" i="87"/>
  <c r="AC121" i="87"/>
  <c r="AD146" i="87"/>
  <c r="AG149" i="87"/>
  <c r="AF149" i="87"/>
  <c r="AE149" i="87"/>
  <c r="AD149" i="87"/>
  <c r="AD165" i="87"/>
  <c r="AD172" i="87"/>
  <c r="AC177" i="87"/>
  <c r="AB177" i="87"/>
  <c r="AE177" i="87"/>
  <c r="AD177" i="87"/>
  <c r="AE193" i="87"/>
  <c r="AD217" i="87"/>
  <c r="AB220" i="87"/>
  <c r="AE223" i="87"/>
  <c r="AD223" i="87"/>
  <c r="AC223" i="87"/>
  <c r="AB223" i="87"/>
  <c r="AG223" i="87"/>
  <c r="AF223" i="87"/>
  <c r="AE244" i="87"/>
  <c r="AB247" i="87"/>
  <c r="AC266" i="87"/>
  <c r="AC274" i="87"/>
  <c r="AB285" i="87"/>
  <c r="AC299" i="87"/>
  <c r="AE313" i="87"/>
  <c r="AC316" i="87"/>
  <c r="AG339" i="87"/>
  <c r="AF339" i="87"/>
  <c r="AE339" i="87"/>
  <c r="AD339" i="87"/>
  <c r="AC339" i="87"/>
  <c r="AB339" i="87"/>
  <c r="AE351" i="87"/>
  <c r="AD351" i="87"/>
  <c r="AC351" i="87"/>
  <c r="AB351" i="87"/>
  <c r="AG351" i="87"/>
  <c r="AF351" i="87"/>
  <c r="AB30" i="87"/>
  <c r="AF34" i="87"/>
  <c r="AE41" i="87"/>
  <c r="AF48" i="87"/>
  <c r="AE51" i="87"/>
  <c r="AB54" i="87"/>
  <c r="AC67" i="87"/>
  <c r="AF77" i="87"/>
  <c r="AY81" i="87"/>
  <c r="AB86" i="87"/>
  <c r="AF93" i="87"/>
  <c r="AE130" i="87"/>
  <c r="AB135" i="87"/>
  <c r="AE146" i="87"/>
  <c r="AE165" i="87"/>
  <c r="AB170" i="87"/>
  <c r="AE172" i="87"/>
  <c r="AF193" i="87"/>
  <c r="AF201" i="87"/>
  <c r="AE217" i="87"/>
  <c r="AC220" i="87"/>
  <c r="AF244" i="87"/>
  <c r="AC247" i="87"/>
  <c r="AD266" i="87"/>
  <c r="AG272" i="87"/>
  <c r="AF272" i="87"/>
  <c r="AE272" i="87"/>
  <c r="AD274" i="87"/>
  <c r="AC285" i="87"/>
  <c r="AD299" i="87"/>
  <c r="AF313" i="87"/>
  <c r="AD316" i="87"/>
  <c r="AB373" i="87"/>
  <c r="AC54" i="87"/>
  <c r="AE64" i="87"/>
  <c r="AD67" i="87"/>
  <c r="AC86" i="87"/>
  <c r="AF130" i="87"/>
  <c r="AG201" i="87"/>
  <c r="AG228" i="87"/>
  <c r="AD285" i="87"/>
  <c r="AE299" i="87"/>
  <c r="AC373" i="87"/>
  <c r="AB288" i="87"/>
  <c r="AE368" i="87"/>
  <c r="AF368" i="87"/>
  <c r="Z40" i="86"/>
  <c r="AG40" i="86" s="1"/>
  <c r="AY59" i="86"/>
  <c r="AB51" i="86"/>
  <c r="Z22" i="86"/>
  <c r="AG22" i="86" s="1"/>
  <c r="AB48" i="86"/>
  <c r="AD48" i="86"/>
  <c r="AE51" i="86"/>
  <c r="Z32" i="86"/>
  <c r="AG32" i="86" s="1"/>
  <c r="AC22" i="86"/>
  <c r="AC25" i="86"/>
  <c r="Z43" i="86"/>
  <c r="AG43" i="86" s="1"/>
  <c r="AD22" i="86"/>
  <c r="AD25" i="86"/>
  <c r="AE22" i="86"/>
  <c r="AE25" i="86"/>
  <c r="Z49" i="86"/>
  <c r="AG49" i="86" s="1"/>
  <c r="AB25" i="86"/>
  <c r="AF22" i="86"/>
  <c r="AF25" i="86"/>
  <c r="Z33" i="86"/>
  <c r="AG33" i="86" s="1"/>
  <c r="AC19" i="86"/>
  <c r="AD19" i="86"/>
  <c r="Z61" i="86"/>
  <c r="AG61" i="86" s="1"/>
  <c r="AY22" i="86"/>
  <c r="Z16" i="86"/>
  <c r="AG16" i="86" s="1"/>
  <c r="Z34" i="86"/>
  <c r="AG34" i="86" s="1"/>
  <c r="Z42" i="86"/>
  <c r="AG42" i="86" s="1"/>
  <c r="Z50" i="86"/>
  <c r="AG50" i="86" s="1"/>
  <c r="Z58" i="86"/>
  <c r="AG58" i="86" s="1"/>
  <c r="Z54" i="86"/>
  <c r="AG54" i="86" s="1"/>
  <c r="Z62" i="86"/>
  <c r="AG62" i="86" s="1"/>
  <c r="Z63" i="86"/>
  <c r="AG63" i="86" s="1"/>
  <c r="AC29" i="86"/>
  <c r="Z60" i="86"/>
  <c r="AG60" i="86" s="1"/>
  <c r="AD29" i="86"/>
  <c r="AB36" i="86"/>
  <c r="Z53" i="86"/>
  <c r="AG53" i="86" s="1"/>
  <c r="Z67" i="86"/>
  <c r="AG67" i="86" s="1"/>
  <c r="AC40" i="86"/>
  <c r="AC53" i="86"/>
  <c r="AD40" i="86"/>
  <c r="AB50" i="86"/>
  <c r="AE53" i="86"/>
  <c r="AB40" i="86"/>
  <c r="AE40" i="86"/>
  <c r="AB16" i="86"/>
  <c r="AF30" i="86"/>
  <c r="AF40" i="86"/>
  <c r="Z44" i="86"/>
  <c r="AG44" i="86" s="1"/>
  <c r="AY53" i="86"/>
  <c r="AB53" i="86"/>
  <c r="Z27" i="86"/>
  <c r="AG27" i="86" s="1"/>
  <c r="Z23" i="86"/>
  <c r="AG23" i="86" s="1"/>
  <c r="AY36" i="86"/>
  <c r="AY30" i="86"/>
  <c r="Z65" i="86"/>
  <c r="AG65" i="86" s="1"/>
  <c r="Z51" i="86"/>
  <c r="AG51" i="86" s="1"/>
  <c r="AY16" i="86"/>
  <c r="Z38" i="86"/>
  <c r="AG38" i="86" s="1"/>
  <c r="Z41" i="86"/>
  <c r="AG41" i="86" s="1"/>
  <c r="AE33" i="86"/>
  <c r="AC48" i="86"/>
  <c r="AD51" i="86"/>
  <c r="AB65" i="86"/>
  <c r="AC65" i="86"/>
  <c r="AD36" i="86"/>
  <c r="AE48" i="86"/>
  <c r="AF51" i="86"/>
  <c r="AE65" i="86"/>
  <c r="AF48" i="86"/>
  <c r="Z55" i="86"/>
  <c r="AG55" i="86" s="1"/>
  <c r="AY51" i="86"/>
  <c r="AB62" i="86"/>
  <c r="AY65" i="86"/>
  <c r="Z18" i="86"/>
  <c r="AG18" i="86" s="1"/>
  <c r="AD62" i="86"/>
  <c r="AF36" i="86"/>
  <c r="Z39" i="86"/>
  <c r="AG39" i="86" s="1"/>
  <c r="Z19" i="86"/>
  <c r="AG19" i="86" s="1"/>
  <c r="Z66" i="86"/>
  <c r="AG66" i="86" s="1"/>
  <c r="AC72" i="86"/>
  <c r="AB75" i="86"/>
  <c r="AB117" i="86"/>
  <c r="AC135" i="86"/>
  <c r="AB180" i="86"/>
  <c r="AB69" i="86"/>
  <c r="AE72" i="86"/>
  <c r="AC75" i="86"/>
  <c r="AC117" i="86"/>
  <c r="AB120" i="86"/>
  <c r="AD135" i="86"/>
  <c r="AD172" i="86"/>
  <c r="AC180" i="86"/>
  <c r="AB43" i="86"/>
  <c r="AE66" i="86"/>
  <c r="AC69" i="86"/>
  <c r="AD75" i="86"/>
  <c r="AD117" i="86"/>
  <c r="AC120" i="86"/>
  <c r="AE135" i="86"/>
  <c r="AE172" i="86"/>
  <c r="AE180" i="86"/>
  <c r="AF37" i="86"/>
  <c r="AC43" i="86"/>
  <c r="AB46" i="86"/>
  <c r="AY54" i="86"/>
  <c r="AD69" i="86"/>
  <c r="AE75" i="86"/>
  <c r="AC114" i="86"/>
  <c r="AE117" i="86"/>
  <c r="AD120" i="86"/>
  <c r="AF135" i="86"/>
  <c r="AB150" i="86"/>
  <c r="AF180" i="86"/>
  <c r="AB193" i="86"/>
  <c r="AY34" i="86"/>
  <c r="AD43" i="86"/>
  <c r="AC46" i="86"/>
  <c r="AF69" i="86"/>
  <c r="AF75" i="86"/>
  <c r="AB102" i="86"/>
  <c r="AD114" i="86"/>
  <c r="AE120" i="86"/>
  <c r="AC132" i="86"/>
  <c r="AC150" i="86"/>
  <c r="AG180" i="86"/>
  <c r="AC193" i="86"/>
  <c r="AB78" i="86"/>
  <c r="AB87" i="86"/>
  <c r="AE114" i="86"/>
  <c r="AF124" i="86"/>
  <c r="AD132" i="86"/>
  <c r="AD150" i="86"/>
  <c r="AB183" i="86"/>
  <c r="AD193" i="86"/>
  <c r="AE20" i="86"/>
  <c r="AB29" i="86"/>
  <c r="AF43" i="86"/>
  <c r="AE46" i="86"/>
  <c r="AY69" i="86"/>
  <c r="AE78" i="86"/>
  <c r="AC87" i="86"/>
  <c r="AF114" i="86"/>
  <c r="AE132" i="86"/>
  <c r="AE150" i="86"/>
  <c r="AC183" i="86"/>
  <c r="AE193" i="86"/>
  <c r="AD46" i="86"/>
  <c r="AB32" i="86"/>
  <c r="AB26" i="86"/>
  <c r="AY46" i="86"/>
  <c r="AF87" i="86"/>
  <c r="AB91" i="86"/>
  <c r="AD99" i="86"/>
  <c r="AC106" i="86"/>
  <c r="AC144" i="86"/>
  <c r="AD163" i="86"/>
  <c r="AF183" i="86"/>
  <c r="AB163" i="86"/>
  <c r="AC26" i="86"/>
  <c r="AF29" i="86"/>
  <c r="AE32" i="86"/>
  <c r="AB49" i="86"/>
  <c r="AD61" i="86"/>
  <c r="AC73" i="86"/>
  <c r="AY78" i="86"/>
  <c r="AC91" i="86"/>
  <c r="AE99" i="86"/>
  <c r="AD106" i="86"/>
  <c r="AD144" i="86"/>
  <c r="AG155" i="86"/>
  <c r="AE163" i="86"/>
  <c r="AG183" i="86"/>
  <c r="AF78" i="86"/>
  <c r="AY20" i="86"/>
  <c r="AF26" i="86"/>
  <c r="AF32" i="86"/>
  <c r="AC49" i="86"/>
  <c r="AB55" i="86"/>
  <c r="AC58" i="86"/>
  <c r="AE73" i="86"/>
  <c r="AY87" i="86"/>
  <c r="AD91" i="86"/>
  <c r="AF99" i="86"/>
  <c r="AE106" i="86"/>
  <c r="AD129" i="86"/>
  <c r="AG148" i="86"/>
  <c r="AF163" i="86"/>
  <c r="AB20" i="86"/>
  <c r="AY37" i="86"/>
  <c r="AF193" i="86"/>
  <c r="AC32" i="86"/>
  <c r="AE29" i="86"/>
  <c r="AC15" i="86"/>
  <c r="AC55" i="86"/>
  <c r="AD58" i="86"/>
  <c r="AF73" i="86"/>
  <c r="AE91" i="86"/>
  <c r="AB95" i="86"/>
  <c r="AB103" i="86"/>
  <c r="AB118" i="86"/>
  <c r="AF121" i="86"/>
  <c r="AG133" i="86"/>
  <c r="AB155" i="86"/>
  <c r="AG163" i="86"/>
  <c r="AB181" i="86"/>
  <c r="AY23" i="86"/>
  <c r="AD15" i="86"/>
  <c r="AB18" i="86"/>
  <c r="AY26" i="86"/>
  <c r="AY32" i="86"/>
  <c r="AB41" i="86"/>
  <c r="AD55" i="86"/>
  <c r="AE58" i="86"/>
  <c r="AC95" i="86"/>
  <c r="AC103" i="86"/>
  <c r="AC118" i="86"/>
  <c r="AB148" i="86"/>
  <c r="AC155" i="86"/>
  <c r="AB170" i="86"/>
  <c r="AC178" i="86"/>
  <c r="AC181" i="86"/>
  <c r="AD183" i="86"/>
  <c r="AB15" i="86"/>
  <c r="AE15" i="86"/>
  <c r="AC18" i="86"/>
  <c r="AC41" i="86"/>
  <c r="AE55" i="86"/>
  <c r="AF58" i="86"/>
  <c r="AD103" i="86"/>
  <c r="AD118" i="86"/>
  <c r="AB133" i="86"/>
  <c r="AC148" i="86"/>
  <c r="AD155" i="86"/>
  <c r="AB167" i="86"/>
  <c r="AC170" i="86"/>
  <c r="AD178" i="86"/>
  <c r="AD181" i="86"/>
  <c r="AF20" i="86"/>
  <c r="AE87" i="86"/>
  <c r="AF15" i="86"/>
  <c r="AD18" i="86"/>
  <c r="AD44" i="86"/>
  <c r="AF55" i="86"/>
  <c r="AY73" i="86"/>
  <c r="AB76" i="86"/>
  <c r="AB85" i="86"/>
  <c r="AE103" i="86"/>
  <c r="AE118" i="86"/>
  <c r="AC133" i="86"/>
  <c r="AE148" i="86"/>
  <c r="AG152" i="86"/>
  <c r="AE155" i="86"/>
  <c r="AC167" i="86"/>
  <c r="AD170" i="86"/>
  <c r="AE178" i="86"/>
  <c r="AE181" i="86"/>
  <c r="AE43" i="86"/>
  <c r="AF18" i="86"/>
  <c r="AY41" i="86"/>
  <c r="AE44" i="86"/>
  <c r="AY58" i="86"/>
  <c r="AC76" i="86"/>
  <c r="AC85" i="86"/>
  <c r="AD133" i="86"/>
  <c r="AF148" i="86"/>
  <c r="AD167" i="86"/>
  <c r="AE170" i="86"/>
  <c r="AF178" i="86"/>
  <c r="AF181" i="86"/>
  <c r="AB135" i="86"/>
  <c r="AE167" i="86"/>
  <c r="AY44" i="86"/>
  <c r="AF76" i="86"/>
  <c r="AE85" i="86"/>
  <c r="AD137" i="86"/>
  <c r="AB145" i="86"/>
  <c r="AG156" i="86"/>
  <c r="AF167" i="86"/>
  <c r="AB184" i="86"/>
  <c r="AB187" i="86"/>
  <c r="AY47" i="86"/>
  <c r="AE137" i="86"/>
  <c r="AC184" i="86"/>
  <c r="AC187" i="86"/>
  <c r="AY76" i="86"/>
  <c r="AE184" i="86"/>
  <c r="AE187" i="86"/>
  <c r="AY55" i="86"/>
  <c r="AB33" i="86"/>
  <c r="AC36" i="86"/>
  <c r="AD53" i="86"/>
  <c r="AC62" i="86"/>
  <c r="AD65" i="86"/>
  <c r="AE68" i="86"/>
  <c r="AE112" i="86"/>
  <c r="AC116" i="86"/>
  <c r="AD152" i="86"/>
  <c r="AF184" i="86"/>
  <c r="AF187" i="86"/>
  <c r="AB104" i="86"/>
  <c r="AB149" i="86"/>
  <c r="AE152" i="86"/>
  <c r="AF33" i="86"/>
  <c r="AE62" i="86"/>
  <c r="AF286" i="86"/>
  <c r="AE286" i="86"/>
  <c r="AG286" i="86"/>
  <c r="AD286" i="86"/>
  <c r="AC286" i="86"/>
  <c r="AB286" i="86"/>
  <c r="AE82" i="86"/>
  <c r="AB115" i="86"/>
  <c r="AE159" i="86"/>
  <c r="AG159" i="86"/>
  <c r="AF159" i="86"/>
  <c r="AD159" i="86"/>
  <c r="AC159" i="86"/>
  <c r="AB159" i="86"/>
  <c r="AB169" i="86"/>
  <c r="AG169" i="86"/>
  <c r="AF169" i="86"/>
  <c r="AE169" i="86"/>
  <c r="AD169" i="86"/>
  <c r="AC169" i="86"/>
  <c r="AF254" i="86"/>
  <c r="AG254" i="86"/>
  <c r="AE254" i="86"/>
  <c r="AD254" i="86"/>
  <c r="AC254" i="86"/>
  <c r="AB254" i="86"/>
  <c r="AC323" i="86"/>
  <c r="AU14" i="86"/>
  <c r="AW14" i="86" s="1"/>
  <c r="AS14" i="86"/>
  <c r="AY35" i="86"/>
  <c r="AD35" i="86"/>
  <c r="AF35" i="86"/>
  <c r="AE35" i="86"/>
  <c r="AB35" i="86"/>
  <c r="AD228" i="86"/>
  <c r="AG228" i="86"/>
  <c r="AF228" i="86"/>
  <c r="AE228" i="86"/>
  <c r="AC228" i="86"/>
  <c r="AB228" i="86"/>
  <c r="AE60" i="86"/>
  <c r="AY60" i="86"/>
  <c r="AF60" i="86"/>
  <c r="AC60" i="86"/>
  <c r="AD39" i="86"/>
  <c r="AY82" i="86"/>
  <c r="AF82" i="86"/>
  <c r="AB82" i="86"/>
  <c r="AB274" i="86"/>
  <c r="AG274" i="86"/>
  <c r="AF274" i="86"/>
  <c r="AE274" i="86"/>
  <c r="AD274" i="86"/>
  <c r="AC274" i="86"/>
  <c r="AC122" i="86"/>
  <c r="AB122" i="86"/>
  <c r="AD122" i="86"/>
  <c r="AE291" i="86"/>
  <c r="AD291" i="86"/>
  <c r="AF291" i="86"/>
  <c r="AG291" i="86"/>
  <c r="AC291" i="86"/>
  <c r="AB291" i="86"/>
  <c r="AF317" i="86"/>
  <c r="AE317" i="86"/>
  <c r="AD317" i="86"/>
  <c r="AC317" i="86"/>
  <c r="AB317" i="86"/>
  <c r="AF77" i="86"/>
  <c r="AE77" i="86"/>
  <c r="AD77" i="86"/>
  <c r="AC77" i="86"/>
  <c r="AB77" i="86"/>
  <c r="AY77" i="86"/>
  <c r="AF21" i="86"/>
  <c r="AY21" i="86"/>
  <c r="AD21" i="86"/>
  <c r="AB28" i="86"/>
  <c r="AE102" i="86"/>
  <c r="AF102" i="86"/>
  <c r="AC102" i="86"/>
  <c r="AF143" i="86"/>
  <c r="AE143" i="86"/>
  <c r="AD143" i="86"/>
  <c r="AC143" i="86"/>
  <c r="AB143" i="86"/>
  <c r="AB166" i="86"/>
  <c r="AB176" i="86"/>
  <c r="AB60" i="86"/>
  <c r="BF14" i="86"/>
  <c r="Z143" i="86"/>
  <c r="AG143" i="86" s="1"/>
  <c r="AC166" i="86"/>
  <c r="AE188" i="86"/>
  <c r="AD188" i="86"/>
  <c r="AC188" i="86"/>
  <c r="AB188" i="86"/>
  <c r="AG188" i="86"/>
  <c r="AY42" i="86"/>
  <c r="AC42" i="86"/>
  <c r="AF42" i="86"/>
  <c r="AE42" i="86"/>
  <c r="AD42" i="86"/>
  <c r="AB140" i="86"/>
  <c r="AF140" i="86"/>
  <c r="AE140" i="86"/>
  <c r="AF173" i="86"/>
  <c r="AE173" i="86"/>
  <c r="AD173" i="86"/>
  <c r="AC173" i="86"/>
  <c r="AB173" i="86"/>
  <c r="AD82" i="86"/>
  <c r="AC21" i="86"/>
  <c r="AE21" i="86"/>
  <c r="Z17" i="86"/>
  <c r="AG17" i="86" s="1"/>
  <c r="AC35" i="86"/>
  <c r="AF109" i="86"/>
  <c r="AE109" i="86"/>
  <c r="AD109" i="86"/>
  <c r="AC109" i="86"/>
  <c r="AB109" i="86"/>
  <c r="AF113" i="86"/>
  <c r="AE113" i="86"/>
  <c r="AD113" i="86"/>
  <c r="AC113" i="86"/>
  <c r="AB113" i="86"/>
  <c r="AB242" i="86"/>
  <c r="AG242" i="86"/>
  <c r="AF242" i="86"/>
  <c r="AD242" i="86"/>
  <c r="AE242" i="86"/>
  <c r="AC265" i="86"/>
  <c r="AG265" i="86"/>
  <c r="AF265" i="86"/>
  <c r="AE265" i="86"/>
  <c r="AD265" i="86"/>
  <c r="AG194" i="86"/>
  <c r="AF194" i="86"/>
  <c r="AE194" i="86"/>
  <c r="AD194" i="86"/>
  <c r="AC194" i="86"/>
  <c r="AB194" i="86"/>
  <c r="AD14" i="86"/>
  <c r="AF176" i="86"/>
  <c r="AG176" i="86"/>
  <c r="AD176" i="86"/>
  <c r="AC176" i="86"/>
  <c r="AF94" i="86"/>
  <c r="AE94" i="86"/>
  <c r="AD94" i="86"/>
  <c r="AC94" i="86"/>
  <c r="AB94" i="86"/>
  <c r="AG14" i="86"/>
  <c r="Z109" i="86"/>
  <c r="AG109" i="86" s="1"/>
  <c r="AE153" i="86"/>
  <c r="AD153" i="86"/>
  <c r="AE84" i="86"/>
  <c r="AD84" i="86"/>
  <c r="AC84" i="86"/>
  <c r="AB84" i="86"/>
  <c r="AY84" i="86"/>
  <c r="AF84" i="86"/>
  <c r="AF253" i="86"/>
  <c r="AE253" i="86"/>
  <c r="AD253" i="86"/>
  <c r="AC253" i="86"/>
  <c r="AB253" i="86"/>
  <c r="AB17" i="86"/>
  <c r="AY17" i="86"/>
  <c r="AF17" i="86"/>
  <c r="AE17" i="86"/>
  <c r="AD17" i="86"/>
  <c r="AC17" i="86"/>
  <c r="AY31" i="86"/>
  <c r="AF31" i="86"/>
  <c r="AE31" i="86"/>
  <c r="AD31" i="86"/>
  <c r="AC31" i="86"/>
  <c r="AB31" i="86"/>
  <c r="AE122" i="86"/>
  <c r="AY28" i="86"/>
  <c r="AE28" i="86"/>
  <c r="AF28" i="86"/>
  <c r="AC28" i="86"/>
  <c r="AB21" i="86"/>
  <c r="Z31" i="86"/>
  <c r="AG31" i="86" s="1"/>
  <c r="AF122" i="86"/>
  <c r="AF130" i="86"/>
  <c r="AE130" i="86"/>
  <c r="AD130" i="86"/>
  <c r="AF262" i="86"/>
  <c r="AG262" i="86"/>
  <c r="AD262" i="86"/>
  <c r="AC262" i="86"/>
  <c r="AG317" i="86"/>
  <c r="AY39" i="86"/>
  <c r="AF39" i="86"/>
  <c r="AB39" i="86"/>
  <c r="AD97" i="86"/>
  <c r="AF97" i="86"/>
  <c r="AE97" i="86"/>
  <c r="AB97" i="86"/>
  <c r="AG158" i="86"/>
  <c r="AF158" i="86"/>
  <c r="AE158" i="86"/>
  <c r="AD158" i="86"/>
  <c r="AC158" i="86"/>
  <c r="AB158" i="86"/>
  <c r="AG350" i="86"/>
  <c r="AF350" i="86"/>
  <c r="AE350" i="86"/>
  <c r="AD350" i="86"/>
  <c r="AC350" i="86"/>
  <c r="AB350" i="86"/>
  <c r="AC39" i="86"/>
  <c r="AC97" i="86"/>
  <c r="AF222" i="86"/>
  <c r="AC222" i="86"/>
  <c r="AG222" i="86"/>
  <c r="AE222" i="86"/>
  <c r="AD222" i="86"/>
  <c r="AE294" i="86"/>
  <c r="AD294" i="86"/>
  <c r="AG294" i="86"/>
  <c r="AF294" i="86"/>
  <c r="AC294" i="86"/>
  <c r="AB294" i="86"/>
  <c r="AC125" i="86"/>
  <c r="AF125" i="86"/>
  <c r="AE125" i="86"/>
  <c r="AB125" i="86"/>
  <c r="AD125" i="86"/>
  <c r="AD86" i="86"/>
  <c r="AY86" i="86"/>
  <c r="AF86" i="86"/>
  <c r="AE86" i="86"/>
  <c r="AC86" i="86"/>
  <c r="AB86" i="86"/>
  <c r="AG161" i="86"/>
  <c r="AF161" i="86"/>
  <c r="AD161" i="86"/>
  <c r="AC161" i="86"/>
  <c r="AC332" i="86"/>
  <c r="AB332" i="86"/>
  <c r="AE332" i="86"/>
  <c r="AG332" i="86"/>
  <c r="AF332" i="86"/>
  <c r="AD332" i="86"/>
  <c r="AC14" i="86"/>
  <c r="AG166" i="86"/>
  <c r="AE166" i="86"/>
  <c r="AD166" i="86"/>
  <c r="AY38" i="86"/>
  <c r="AF38" i="86"/>
  <c r="AE38" i="86"/>
  <c r="AD38" i="86"/>
  <c r="AC38" i="86"/>
  <c r="AB38" i="86"/>
  <c r="AB42" i="86"/>
  <c r="AE89" i="86"/>
  <c r="AF89" i="86"/>
  <c r="AC89" i="86"/>
  <c r="AC140" i="86"/>
  <c r="AG173" i="86"/>
  <c r="AE259" i="86"/>
  <c r="AF259" i="86"/>
  <c r="AD259" i="86"/>
  <c r="AD356" i="86"/>
  <c r="AG356" i="86"/>
  <c r="AF356" i="86"/>
  <c r="AE356" i="86"/>
  <c r="AC356" i="86"/>
  <c r="AB356" i="86"/>
  <c r="AD140" i="86"/>
  <c r="AD174" i="86"/>
  <c r="AF174" i="86"/>
  <c r="AG174" i="86"/>
  <c r="AE174" i="86"/>
  <c r="AC174" i="86"/>
  <c r="AB174" i="86"/>
  <c r="AC242" i="86"/>
  <c r="AB265" i="86"/>
  <c r="AC329" i="86"/>
  <c r="AG329" i="86"/>
  <c r="AF329" i="86"/>
  <c r="AE329" i="86"/>
  <c r="AD329" i="86"/>
  <c r="AB329" i="86"/>
  <c r="AF115" i="86"/>
  <c r="AD115" i="86"/>
  <c r="AC115" i="86"/>
  <c r="AD110" i="86"/>
  <c r="AF110" i="86"/>
  <c r="AE110" i="86"/>
  <c r="AC110" i="86"/>
  <c r="AB110" i="86"/>
  <c r="AB153" i="86"/>
  <c r="AC186" i="86"/>
  <c r="AB186" i="86"/>
  <c r="AD186" i="86"/>
  <c r="AG186" i="86"/>
  <c r="AF186" i="86"/>
  <c r="AE186" i="86"/>
  <c r="AF282" i="86"/>
  <c r="AG282" i="86"/>
  <c r="AE282" i="86"/>
  <c r="AB282" i="86"/>
  <c r="AY14" i="86"/>
  <c r="AE14" i="86"/>
  <c r="AF14" i="86"/>
  <c r="AQ15" i="86"/>
  <c r="AY57" i="86"/>
  <c r="AF57" i="86"/>
  <c r="AE57" i="86"/>
  <c r="AD57" i="86"/>
  <c r="AC57" i="86"/>
  <c r="AB57" i="86"/>
  <c r="AF100" i="86"/>
  <c r="AE100" i="86"/>
  <c r="AD100" i="86"/>
  <c r="AC100" i="86"/>
  <c r="AB100" i="86"/>
  <c r="AC153" i="86"/>
  <c r="AF285" i="86"/>
  <c r="AE285" i="86"/>
  <c r="AD285" i="86"/>
  <c r="AC285" i="86"/>
  <c r="AB285" i="86"/>
  <c r="AG285" i="86"/>
  <c r="AF151" i="86"/>
  <c r="AC151" i="86"/>
  <c r="AE151" i="86"/>
  <c r="AD151" i="86"/>
  <c r="AE323" i="86"/>
  <c r="AD323" i="86"/>
  <c r="AG323" i="86"/>
  <c r="AF323" i="86"/>
  <c r="AD60" i="86"/>
  <c r="Z57" i="86"/>
  <c r="AG57" i="86" s="1"/>
  <c r="Z100" i="86"/>
  <c r="AG100" i="86" s="1"/>
  <c r="AB130" i="86"/>
  <c r="AF153" i="86"/>
  <c r="AD199" i="86"/>
  <c r="AC199" i="86"/>
  <c r="AB199" i="86"/>
  <c r="AG199" i="86"/>
  <c r="AE199" i="86"/>
  <c r="AC236" i="86"/>
  <c r="AB236" i="86"/>
  <c r="AF236" i="86"/>
  <c r="AE236" i="86"/>
  <c r="AB262" i="86"/>
  <c r="AG179" i="86"/>
  <c r="AF179" i="86"/>
  <c r="AB179" i="86"/>
  <c r="AE179" i="86"/>
  <c r="AD179" i="86"/>
  <c r="AC179" i="86"/>
  <c r="AE191" i="86"/>
  <c r="AD191" i="86"/>
  <c r="AG191" i="86"/>
  <c r="AF191" i="86"/>
  <c r="AB191" i="86"/>
  <c r="AG253" i="86"/>
  <c r="AF45" i="86"/>
  <c r="AE45" i="86"/>
  <c r="AD45" i="86"/>
  <c r="AC45" i="86"/>
  <c r="AY45" i="86"/>
  <c r="AB45" i="86"/>
  <c r="AF72" i="86"/>
  <c r="AY72" i="86"/>
  <c r="AD72" i="86"/>
  <c r="AC130" i="86"/>
  <c r="AB222" i="86"/>
  <c r="AC233" i="86"/>
  <c r="AG233" i="86"/>
  <c r="AF233" i="86"/>
  <c r="AE233" i="86"/>
  <c r="AD233" i="86"/>
  <c r="AE262" i="86"/>
  <c r="AB306" i="86"/>
  <c r="AG306" i="86"/>
  <c r="AF306" i="86"/>
  <c r="AE306" i="86"/>
  <c r="AD306" i="86"/>
  <c r="AC306" i="86"/>
  <c r="AF138" i="86"/>
  <c r="AE138" i="86"/>
  <c r="AD138" i="86"/>
  <c r="AC138" i="86"/>
  <c r="AB138" i="86"/>
  <c r="AG211" i="86"/>
  <c r="AF211" i="86"/>
  <c r="AE211" i="86"/>
  <c r="AD211" i="86"/>
  <c r="AC211" i="86"/>
  <c r="AB211" i="86"/>
  <c r="AF70" i="86"/>
  <c r="AE70" i="86"/>
  <c r="AD70" i="86"/>
  <c r="AC70" i="86"/>
  <c r="AB70" i="86"/>
  <c r="AY70" i="86"/>
  <c r="AF27" i="86"/>
  <c r="AE27" i="86"/>
  <c r="AD27" i="86"/>
  <c r="AC27" i="86"/>
  <c r="AB27" i="86"/>
  <c r="Z45" i="86"/>
  <c r="AG45" i="86" s="1"/>
  <c r="Z72" i="86"/>
  <c r="AG72" i="86" s="1"/>
  <c r="AG134" i="86"/>
  <c r="AB161" i="86"/>
  <c r="AF326" i="86"/>
  <c r="AG326" i="86"/>
  <c r="AE326" i="86"/>
  <c r="AD326" i="86"/>
  <c r="AF349" i="86"/>
  <c r="AE349" i="86"/>
  <c r="AD349" i="86"/>
  <c r="AC349" i="86"/>
  <c r="AB349" i="86"/>
  <c r="AG349" i="86"/>
  <c r="AG216" i="86"/>
  <c r="AF216" i="86"/>
  <c r="AE216" i="86"/>
  <c r="AD216" i="86"/>
  <c r="AC216" i="86"/>
  <c r="AB216" i="86"/>
  <c r="AE161" i="86"/>
  <c r="AD171" i="86"/>
  <c r="AC171" i="86"/>
  <c r="AB171" i="86"/>
  <c r="AG171" i="86"/>
  <c r="AF171" i="86"/>
  <c r="AE171" i="86"/>
  <c r="AB210" i="86"/>
  <c r="AG210" i="86"/>
  <c r="AF210" i="86"/>
  <c r="AC210" i="86"/>
  <c r="AG240" i="86"/>
  <c r="AF240" i="86"/>
  <c r="AE240" i="86"/>
  <c r="AD240" i="86"/>
  <c r="AC240" i="86"/>
  <c r="AB240" i="86"/>
  <c r="AB259" i="86"/>
  <c r="AG353" i="86"/>
  <c r="AF353" i="86"/>
  <c r="AE353" i="86"/>
  <c r="AD353" i="86"/>
  <c r="AC353" i="86"/>
  <c r="AB353" i="86"/>
  <c r="AC297" i="86"/>
  <c r="AG297" i="86"/>
  <c r="AF297" i="86"/>
  <c r="AE297" i="86"/>
  <c r="AD297" i="86"/>
  <c r="AC268" i="86"/>
  <c r="AB268" i="86"/>
  <c r="AC300" i="86"/>
  <c r="AB300" i="86"/>
  <c r="AE18" i="86"/>
  <c r="AF67" i="86"/>
  <c r="Z77" i="86"/>
  <c r="AG77" i="86" s="1"/>
  <c r="AD107" i="86"/>
  <c r="AC107" i="86"/>
  <c r="AB107" i="86"/>
  <c r="AF127" i="86"/>
  <c r="AF227" i="86"/>
  <c r="AG248" i="86"/>
  <c r="AF248" i="86"/>
  <c r="AE248" i="86"/>
  <c r="AD248" i="86"/>
  <c r="AC248" i="86"/>
  <c r="AB248" i="86"/>
  <c r="AF318" i="86"/>
  <c r="AE318" i="86"/>
  <c r="AG344" i="86"/>
  <c r="AF344" i="86"/>
  <c r="AE344" i="86"/>
  <c r="AD344" i="86"/>
  <c r="AC344" i="86"/>
  <c r="AB344" i="86"/>
  <c r="AD359" i="86"/>
  <c r="AC359" i="86"/>
  <c r="AB359" i="86"/>
  <c r="AD365" i="86"/>
  <c r="AC365" i="86"/>
  <c r="AB365" i="86"/>
  <c r="AY33" i="86"/>
  <c r="AF74" i="86"/>
  <c r="AE74" i="86"/>
  <c r="AF128" i="86"/>
  <c r="AE128" i="86"/>
  <c r="AD128" i="86"/>
  <c r="AC128" i="86"/>
  <c r="AE156" i="86"/>
  <c r="AD156" i="86"/>
  <c r="AC156" i="86"/>
  <c r="AB156" i="86"/>
  <c r="AD231" i="86"/>
  <c r="AC231" i="86"/>
  <c r="AB231" i="86"/>
  <c r="AB24" i="86"/>
  <c r="AC50" i="86"/>
  <c r="AE52" i="86"/>
  <c r="AD52" i="86"/>
  <c r="AC52" i="86"/>
  <c r="AB52" i="86"/>
  <c r="AB67" i="86"/>
  <c r="AB79" i="86"/>
  <c r="Z92" i="86"/>
  <c r="AG92" i="86" s="1"/>
  <c r="AF107" i="86"/>
  <c r="AB164" i="86"/>
  <c r="AB205" i="86"/>
  <c r="AB208" i="86"/>
  <c r="AB225" i="86"/>
  <c r="AE268" i="86"/>
  <c r="AG280" i="86"/>
  <c r="AF280" i="86"/>
  <c r="AE280" i="86"/>
  <c r="AD280" i="86"/>
  <c r="AC280" i="86"/>
  <c r="AB280" i="86"/>
  <c r="AD292" i="86"/>
  <c r="AG292" i="86"/>
  <c r="AF292" i="86"/>
  <c r="AE292" i="86"/>
  <c r="AE300" i="86"/>
  <c r="AD327" i="86"/>
  <c r="AC327" i="86"/>
  <c r="AB327" i="86"/>
  <c r="AD338" i="86"/>
  <c r="AC24" i="86"/>
  <c r="AD50" i="86"/>
  <c r="Z52" i="86"/>
  <c r="AG52" i="86" s="1"/>
  <c r="AC67" i="86"/>
  <c r="AC79" i="86"/>
  <c r="AF141" i="86"/>
  <c r="AE141" i="86"/>
  <c r="AD141" i="86"/>
  <c r="AC141" i="86"/>
  <c r="AB141" i="86"/>
  <c r="Z144" i="86"/>
  <c r="AC164" i="86"/>
  <c r="AD205" i="86"/>
  <c r="AC208" i="86"/>
  <c r="AC225" i="86"/>
  <c r="AD263" i="86"/>
  <c r="AC263" i="86"/>
  <c r="AB263" i="86"/>
  <c r="AF268" i="86"/>
  <c r="AF300" i="86"/>
  <c r="AC333" i="86"/>
  <c r="AB333" i="86"/>
  <c r="AE338" i="86"/>
  <c r="AD268" i="86"/>
  <c r="AD59" i="86"/>
  <c r="AC59" i="86"/>
  <c r="AB59" i="86"/>
  <c r="AD67" i="86"/>
  <c r="AD79" i="86"/>
  <c r="Z141" i="86"/>
  <c r="AG141" i="86" s="1"/>
  <c r="AC154" i="86"/>
  <c r="AB154" i="86"/>
  <c r="AG162" i="86"/>
  <c r="AF162" i="86"/>
  <c r="AE162" i="86"/>
  <c r="AD164" i="86"/>
  <c r="AG177" i="86"/>
  <c r="AF177" i="86"/>
  <c r="AE177" i="86"/>
  <c r="AD177" i="86"/>
  <c r="AE205" i="86"/>
  <c r="AD208" i="86"/>
  <c r="AD225" i="86"/>
  <c r="AG268" i="86"/>
  <c r="AD295" i="86"/>
  <c r="AC295" i="86"/>
  <c r="AB295" i="86"/>
  <c r="AG300" i="86"/>
  <c r="AF338" i="86"/>
  <c r="AE92" i="86"/>
  <c r="AD92" i="86"/>
  <c r="AC92" i="86"/>
  <c r="AB92" i="86"/>
  <c r="AD260" i="86"/>
  <c r="AG260" i="86"/>
  <c r="AF260" i="86"/>
  <c r="AE260" i="86"/>
  <c r="AD24" i="86"/>
  <c r="AE50" i="86"/>
  <c r="AE24" i="86"/>
  <c r="AF50" i="86"/>
  <c r="Z59" i="86"/>
  <c r="AG59" i="86" s="1"/>
  <c r="AE67" i="86"/>
  <c r="AF79" i="86"/>
  <c r="AF81" i="86"/>
  <c r="AE81" i="86"/>
  <c r="AD81" i="86"/>
  <c r="AF147" i="86"/>
  <c r="AF156" i="86"/>
  <c r="AE164" i="86"/>
  <c r="AF205" i="86"/>
  <c r="AE208" i="86"/>
  <c r="AE223" i="86"/>
  <c r="AG223" i="86"/>
  <c r="AF223" i="86"/>
  <c r="AE225" i="86"/>
  <c r="AG243" i="86"/>
  <c r="AF243" i="86"/>
  <c r="AE243" i="86"/>
  <c r="AD243" i="86"/>
  <c r="AC243" i="86"/>
  <c r="AB243" i="86"/>
  <c r="AC301" i="86"/>
  <c r="AB301" i="86"/>
  <c r="AB318" i="86"/>
  <c r="AG338" i="86"/>
  <c r="AG345" i="86"/>
  <c r="AF345" i="86"/>
  <c r="AE359" i="86"/>
  <c r="AE365" i="86"/>
  <c r="AC338" i="86"/>
  <c r="AC90" i="86"/>
  <c r="AB90" i="86"/>
  <c r="AF98" i="86"/>
  <c r="AE98" i="86"/>
  <c r="AF164" i="86"/>
  <c r="AG192" i="86"/>
  <c r="AF192" i="86"/>
  <c r="AE192" i="86"/>
  <c r="AD192" i="86"/>
  <c r="AC192" i="86"/>
  <c r="AG205" i="86"/>
  <c r="AF208" i="86"/>
  <c r="AF225" i="86"/>
  <c r="AC318" i="86"/>
  <c r="AB321" i="86"/>
  <c r="AG339" i="86"/>
  <c r="AF339" i="86"/>
  <c r="AE339" i="86"/>
  <c r="AD339" i="86"/>
  <c r="AC339" i="86"/>
  <c r="AB339" i="86"/>
  <c r="AE351" i="86"/>
  <c r="AG351" i="86"/>
  <c r="AF351" i="86"/>
  <c r="AF359" i="86"/>
  <c r="AF365" i="86"/>
  <c r="AG312" i="86"/>
  <c r="AF312" i="86"/>
  <c r="AE312" i="86"/>
  <c r="AD312" i="86"/>
  <c r="AC312" i="86"/>
  <c r="AB312" i="86"/>
  <c r="AD300" i="86"/>
  <c r="AC20" i="86"/>
  <c r="AC74" i="86"/>
  <c r="AF92" i="86"/>
  <c r="AC105" i="86"/>
  <c r="AG129" i="86"/>
  <c r="AG206" i="86"/>
  <c r="AF206" i="86"/>
  <c r="AE206" i="86"/>
  <c r="AD206" i="86"/>
  <c r="AC206" i="86"/>
  <c r="AF231" i="86"/>
  <c r="AC257" i="86"/>
  <c r="AG313" i="86"/>
  <c r="AF313" i="86"/>
  <c r="AD318" i="86"/>
  <c r="AC321" i="86"/>
  <c r="AB324" i="86"/>
  <c r="AG359" i="86"/>
  <c r="AG365" i="86"/>
  <c r="AD20" i="86"/>
  <c r="AB34" i="86"/>
  <c r="AB47" i="86"/>
  <c r="AF52" i="86"/>
  <c r="AC61" i="86"/>
  <c r="AY61" i="86"/>
  <c r="AB64" i="86"/>
  <c r="AD74" i="86"/>
  <c r="AY88" i="86"/>
  <c r="AF88" i="86"/>
  <c r="AE88" i="86"/>
  <c r="AD88" i="86"/>
  <c r="AC88" i="86"/>
  <c r="AD105" i="86"/>
  <c r="AF126" i="86"/>
  <c r="AE126" i="86"/>
  <c r="AD126" i="86"/>
  <c r="AC126" i="86"/>
  <c r="AB126" i="86"/>
  <c r="AB136" i="86"/>
  <c r="AB189" i="86"/>
  <c r="AB217" i="86"/>
  <c r="AE226" i="86"/>
  <c r="AD226" i="86"/>
  <c r="AC226" i="86"/>
  <c r="AB226" i="86"/>
  <c r="AG231" i="86"/>
  <c r="AB237" i="86"/>
  <c r="AD257" i="86"/>
  <c r="AB260" i="86"/>
  <c r="AB289" i="86"/>
  <c r="AG307" i="86"/>
  <c r="AF307" i="86"/>
  <c r="AE307" i="86"/>
  <c r="AD307" i="86"/>
  <c r="AC307" i="86"/>
  <c r="AB307" i="86"/>
  <c r="AG318" i="86"/>
  <c r="AD321" i="86"/>
  <c r="AE360" i="86"/>
  <c r="AD360" i="86"/>
  <c r="AC360" i="86"/>
  <c r="AB366" i="86"/>
  <c r="AG366" i="86"/>
  <c r="AF366" i="86"/>
  <c r="AE366" i="86"/>
  <c r="AD366" i="86"/>
  <c r="AC366" i="86"/>
  <c r="AC34" i="86"/>
  <c r="AC47" i="86"/>
  <c r="AC64" i="86"/>
  <c r="AY66" i="86"/>
  <c r="AC66" i="86"/>
  <c r="AB66" i="86"/>
  <c r="AE105" i="86"/>
  <c r="AC136" i="86"/>
  <c r="AD189" i="86"/>
  <c r="AC217" i="86"/>
  <c r="AD237" i="86"/>
  <c r="AE255" i="86"/>
  <c r="AG255" i="86"/>
  <c r="AF255" i="86"/>
  <c r="AE257" i="86"/>
  <c r="AC260" i="86"/>
  <c r="AG275" i="86"/>
  <c r="AF275" i="86"/>
  <c r="AE275" i="86"/>
  <c r="AD275" i="86"/>
  <c r="AC275" i="86"/>
  <c r="AB275" i="86"/>
  <c r="AG281" i="86"/>
  <c r="AF281" i="86"/>
  <c r="AC289" i="86"/>
  <c r="AB292" i="86"/>
  <c r="AE319" i="86"/>
  <c r="AG319" i="86"/>
  <c r="AF319" i="86"/>
  <c r="AE321" i="86"/>
  <c r="AE327" i="86"/>
  <c r="AE354" i="86"/>
  <c r="AD354" i="86"/>
  <c r="AC354" i="86"/>
  <c r="AB354" i="86"/>
  <c r="AF105" i="86"/>
  <c r="AD136" i="86"/>
  <c r="AD139" i="86"/>
  <c r="AC139" i="86"/>
  <c r="AB139" i="86"/>
  <c r="AE189" i="86"/>
  <c r="AD217" i="86"/>
  <c r="AE237" i="86"/>
  <c r="AD289" i="86"/>
  <c r="AF24" i="86"/>
  <c r="AD64" i="86"/>
  <c r="AC16" i="86"/>
  <c r="AB23" i="86"/>
  <c r="AE34" i="86"/>
  <c r="AD41" i="86"/>
  <c r="AF47" i="86"/>
  <c r="AF49" i="86"/>
  <c r="AE49" i="86"/>
  <c r="AD49" i="86"/>
  <c r="AB54" i="86"/>
  <c r="AF59" i="86"/>
  <c r="AE64" i="86"/>
  <c r="AD95" i="86"/>
  <c r="AF111" i="86"/>
  <c r="AE111" i="86"/>
  <c r="AD111" i="86"/>
  <c r="AC111" i="86"/>
  <c r="AB111" i="86"/>
  <c r="AE136" i="86"/>
  <c r="Z139" i="86"/>
  <c r="AG139" i="86" s="1"/>
  <c r="AE144" i="86"/>
  <c r="AE154" i="86"/>
  <c r="AB162" i="86"/>
  <c r="AB177" i="86"/>
  <c r="AF189" i="86"/>
  <c r="AE200" i="86"/>
  <c r="AC203" i="86"/>
  <c r="AE217" i="86"/>
  <c r="AB220" i="86"/>
  <c r="AF237" i="86"/>
  <c r="AF263" i="86"/>
  <c r="AB272" i="86"/>
  <c r="AE287" i="86"/>
  <c r="AG287" i="86"/>
  <c r="AF287" i="86"/>
  <c r="AE289" i="86"/>
  <c r="AE295" i="86"/>
  <c r="AG327" i="86"/>
  <c r="AE333" i="86"/>
  <c r="AD47" i="86"/>
  <c r="AY67" i="86"/>
  <c r="AC23" i="86"/>
  <c r="AB30" i="86"/>
  <c r="AE41" i="86"/>
  <c r="AC54" i="86"/>
  <c r="AF64" i="86"/>
  <c r="AB68" i="86"/>
  <c r="AY68" i="86"/>
  <c r="AB81" i="86"/>
  <c r="AD90" i="86"/>
  <c r="AF95" i="86"/>
  <c r="AF136" i="86"/>
  <c r="AG144" i="86"/>
  <c r="AB147" i="86"/>
  <c r="AF154" i="86"/>
  <c r="AC162" i="86"/>
  <c r="AC177" i="86"/>
  <c r="AG189" i="86"/>
  <c r="AF200" i="86"/>
  <c r="AD203" i="86"/>
  <c r="AF217" i="86"/>
  <c r="AC220" i="86"/>
  <c r="AB223" i="86"/>
  <c r="AG237" i="86"/>
  <c r="AB249" i="86"/>
  <c r="AE258" i="86"/>
  <c r="AD258" i="86"/>
  <c r="AC258" i="86"/>
  <c r="AB258" i="86"/>
  <c r="AG263" i="86"/>
  <c r="AB269" i="86"/>
  <c r="AC272" i="86"/>
  <c r="AF289" i="86"/>
  <c r="AF295" i="86"/>
  <c r="AD301" i="86"/>
  <c r="AE322" i="86"/>
  <c r="AD322" i="86"/>
  <c r="AC322" i="86"/>
  <c r="AB322" i="86"/>
  <c r="AD328" i="86"/>
  <c r="AC328" i="86"/>
  <c r="AF333" i="86"/>
  <c r="AB345" i="86"/>
  <c r="AF34" i="86"/>
  <c r="AE16" i="86"/>
  <c r="AD23" i="86"/>
  <c r="AC30" i="86"/>
  <c r="AB37" i="86"/>
  <c r="AF41" i="86"/>
  <c r="AE54" i="86"/>
  <c r="AB71" i="86"/>
  <c r="AC81" i="86"/>
  <c r="AE90" i="86"/>
  <c r="AB98" i="86"/>
  <c r="AC108" i="86"/>
  <c r="AB121" i="86"/>
  <c r="AB134" i="86"/>
  <c r="AC147" i="86"/>
  <c r="AG154" i="86"/>
  <c r="AD162" i="86"/>
  <c r="AB192" i="86"/>
  <c r="AG200" i="86"/>
  <c r="AE203" i="86"/>
  <c r="AF218" i="86"/>
  <c r="AG218" i="86"/>
  <c r="AD220" i="86"/>
  <c r="AC223" i="86"/>
  <c r="AB238" i="86"/>
  <c r="AG238" i="86"/>
  <c r="AF238" i="86"/>
  <c r="AE238" i="86"/>
  <c r="AD238" i="86"/>
  <c r="AC238" i="86"/>
  <c r="AC249" i="86"/>
  <c r="AD269" i="86"/>
  <c r="AD272" i="86"/>
  <c r="AG295" i="86"/>
  <c r="AE301" i="86"/>
  <c r="AG333" i="86"/>
  <c r="AC345" i="86"/>
  <c r="AB351" i="86"/>
  <c r="AB363" i="86"/>
  <c r="AD16" i="86"/>
  <c r="AF16" i="86"/>
  <c r="AE23" i="86"/>
  <c r="AD30" i="86"/>
  <c r="AC37" i="86"/>
  <c r="AB44" i="86"/>
  <c r="AF54" i="86"/>
  <c r="AY56" i="86"/>
  <c r="AF56" i="86"/>
  <c r="AE56" i="86"/>
  <c r="AD56" i="86"/>
  <c r="AC56" i="86"/>
  <c r="AC71" i="86"/>
  <c r="AY74" i="86"/>
  <c r="AF90" i="86"/>
  <c r="AC98" i="86"/>
  <c r="Z106" i="86"/>
  <c r="AG106" i="86" s="1"/>
  <c r="AD108" i="86"/>
  <c r="AC121" i="86"/>
  <c r="AB129" i="86"/>
  <c r="AC134" i="86"/>
  <c r="AD147" i="86"/>
  <c r="AF160" i="86"/>
  <c r="AE160" i="86"/>
  <c r="AD160" i="86"/>
  <c r="AC160" i="86"/>
  <c r="AG175" i="86"/>
  <c r="AF175" i="86"/>
  <c r="AE175" i="86"/>
  <c r="AD175" i="86"/>
  <c r="AC175" i="86"/>
  <c r="AB175" i="86"/>
  <c r="AG201" i="86"/>
  <c r="AF201" i="86"/>
  <c r="AE201" i="86"/>
  <c r="AD201" i="86"/>
  <c r="AF203" i="86"/>
  <c r="AB206" i="86"/>
  <c r="AE220" i="86"/>
  <c r="AD223" i="86"/>
  <c r="AD249" i="86"/>
  <c r="AE269" i="86"/>
  <c r="AE272" i="86"/>
  <c r="AE290" i="86"/>
  <c r="AD290" i="86"/>
  <c r="AC290" i="86"/>
  <c r="AB290" i="86"/>
  <c r="AD296" i="86"/>
  <c r="AC296" i="86"/>
  <c r="AF301" i="86"/>
  <c r="AB313" i="86"/>
  <c r="AB334" i="86"/>
  <c r="AG334" i="86"/>
  <c r="AF334" i="86"/>
  <c r="AE334" i="86"/>
  <c r="AD334" i="86"/>
  <c r="AC334" i="86"/>
  <c r="AD345" i="86"/>
  <c r="AB348" i="86"/>
  <c r="AC351" i="86"/>
  <c r="AC363" i="86"/>
  <c r="AB19" i="86"/>
  <c r="AD37" i="86"/>
  <c r="AC44" i="86"/>
  <c r="AB61" i="86"/>
  <c r="AD66" i="86"/>
  <c r="AD71" i="86"/>
  <c r="AY79" i="86"/>
  <c r="AB88" i="86"/>
  <c r="AD98" i="86"/>
  <c r="AE108" i="86"/>
  <c r="AD121" i="86"/>
  <c r="AC129" i="86"/>
  <c r="AD134" i="86"/>
  <c r="AG145" i="86"/>
  <c r="AF145" i="86"/>
  <c r="AE145" i="86"/>
  <c r="AD145" i="86"/>
  <c r="AC172" i="86"/>
  <c r="AG190" i="86"/>
  <c r="AF190" i="86"/>
  <c r="AE190" i="86"/>
  <c r="AD190" i="86"/>
  <c r="AC190" i="86"/>
  <c r="AB190" i="86"/>
  <c r="AC209" i="86"/>
  <c r="AF220" i="86"/>
  <c r="AF226" i="86"/>
  <c r="AE249" i="86"/>
  <c r="AB252" i="86"/>
  <c r="AF269" i="86"/>
  <c r="AG301" i="86"/>
  <c r="AC313" i="86"/>
  <c r="AE345" i="86"/>
  <c r="AC348" i="86"/>
  <c r="AD351" i="86"/>
  <c r="AB360" i="86"/>
  <c r="AD363" i="86"/>
  <c r="AD324" i="86"/>
  <c r="AG324" i="86"/>
  <c r="AF324" i="86"/>
  <c r="AE324" i="86"/>
  <c r="AE37" i="86"/>
  <c r="AE71" i="86"/>
  <c r="AF96" i="86"/>
  <c r="AE96" i="86"/>
  <c r="AD96" i="86"/>
  <c r="AC96" i="86"/>
  <c r="AF108" i="86"/>
  <c r="AE121" i="86"/>
  <c r="AE124" i="86"/>
  <c r="AD124" i="86"/>
  <c r="AC124" i="86"/>
  <c r="AB124" i="86"/>
  <c r="AE134" i="86"/>
  <c r="AE139" i="86"/>
  <c r="AC204" i="86"/>
  <c r="AB204" i="86"/>
  <c r="AB302" i="86"/>
  <c r="AG302" i="86"/>
  <c r="AF302" i="86"/>
  <c r="AE302" i="86"/>
  <c r="AD302" i="86"/>
  <c r="AC302" i="86"/>
  <c r="AD348" i="86"/>
  <c r="AF354" i="86"/>
  <c r="AF360" i="86"/>
  <c r="AE363" i="86"/>
  <c r="AF221" i="86"/>
  <c r="AE221" i="86"/>
  <c r="AD221" i="86"/>
  <c r="AC221" i="86"/>
  <c r="AB221" i="86"/>
  <c r="AF250" i="86"/>
  <c r="AG250" i="86"/>
  <c r="AB270" i="86"/>
  <c r="AG270" i="86"/>
  <c r="AF270" i="86"/>
  <c r="AE270" i="86"/>
  <c r="AD270" i="86"/>
  <c r="AC270" i="86"/>
  <c r="AE19" i="86"/>
  <c r="AD26" i="86"/>
  <c r="AC33" i="86"/>
  <c r="AF44" i="86"/>
  <c r="AF61" i="86"/>
  <c r="AF63" i="86"/>
  <c r="AE63" i="86"/>
  <c r="AD63" i="86"/>
  <c r="AC63" i="86"/>
  <c r="AB63" i="86"/>
  <c r="AC78" i="86"/>
  <c r="AC119" i="86"/>
  <c r="AF129" i="86"/>
  <c r="AE157" i="86"/>
  <c r="AF172" i="86"/>
  <c r="AF209" i="86"/>
  <c r="AE232" i="86"/>
  <c r="AD235" i="86"/>
  <c r="AE252" i="86"/>
  <c r="AF314" i="86"/>
  <c r="AG314" i="86"/>
  <c r="AD316" i="86"/>
  <c r="AD319" i="86"/>
  <c r="AB331" i="86"/>
  <c r="AF348" i="86"/>
  <c r="AF355" i="86"/>
  <c r="AE355" i="86"/>
  <c r="AD355" i="86"/>
  <c r="AC361" i="86"/>
  <c r="AG361" i="86"/>
  <c r="AF361" i="86"/>
  <c r="AE361" i="86"/>
  <c r="AD361" i="86"/>
  <c r="AC68" i="86"/>
  <c r="AD73" i="86"/>
  <c r="AY81" i="86"/>
  <c r="AB132" i="86"/>
  <c r="AF157" i="86"/>
  <c r="AG172" i="86"/>
  <c r="AG209" i="86"/>
  <c r="AF232" i="86"/>
  <c r="AF258" i="86"/>
  <c r="AE281" i="86"/>
  <c r="AC287" i="86"/>
  <c r="AF322" i="86"/>
  <c r="AB328" i="86"/>
  <c r="AC364" i="86"/>
  <c r="AB364" i="86"/>
  <c r="AG346" i="86"/>
  <c r="AB371" i="86"/>
  <c r="AC371" i="86"/>
  <c r="AD371" i="86"/>
  <c r="AE371" i="86"/>
  <c r="AF371" i="86"/>
  <c r="AB308" i="86"/>
  <c r="AB340" i="86"/>
  <c r="AB372" i="86"/>
  <c r="AC372" i="86"/>
  <c r="AD372" i="86"/>
  <c r="AE372" i="86"/>
  <c r="AF372" i="86"/>
  <c r="AB370" i="86"/>
  <c r="AB373" i="86"/>
  <c r="AC373" i="86"/>
  <c r="AD373" i="86"/>
  <c r="AE373" i="86"/>
  <c r="AF373" i="86"/>
  <c r="AV19" i="91" l="1"/>
  <c r="AX19" i="91" s="1"/>
  <c r="AQ21" i="91"/>
  <c r="AS20" i="91"/>
  <c r="AU20" i="91"/>
  <c r="AW20" i="91" s="1"/>
  <c r="AV21" i="90"/>
  <c r="AX21" i="90" s="1"/>
  <c r="AU22" i="90"/>
  <c r="AQ23" i="90"/>
  <c r="AS22" i="90"/>
  <c r="AV22" i="90" s="1"/>
  <c r="AX22" i="90" s="1"/>
  <c r="AW21" i="90"/>
  <c r="AV17" i="89"/>
  <c r="AX17" i="89" s="1"/>
  <c r="AU18" i="89"/>
  <c r="AW18" i="89" s="1"/>
  <c r="AS18" i="89"/>
  <c r="AQ19" i="89"/>
  <c r="AV16" i="88"/>
  <c r="AX16" i="88" s="1"/>
  <c r="AQ18" i="88"/>
  <c r="AU17" i="88"/>
  <c r="AW17" i="88" s="1"/>
  <c r="AS17" i="88"/>
  <c r="AV14" i="87"/>
  <c r="AX14" i="87" s="1"/>
  <c r="BG14" i="87"/>
  <c r="AU15" i="87"/>
  <c r="AW15" i="87" s="1"/>
  <c r="AS15" i="87"/>
  <c r="AQ16" i="87"/>
  <c r="BG14" i="86"/>
  <c r="AV14" i="86"/>
  <c r="AX14" i="86" s="1"/>
  <c r="AQ16" i="86"/>
  <c r="AS15" i="86"/>
  <c r="AU15" i="86"/>
  <c r="AW15" i="86" s="1"/>
  <c r="AA373" i="85"/>
  <c r="Z373" i="85"/>
  <c r="Y373" i="85"/>
  <c r="X373" i="85"/>
  <c r="W373" i="85"/>
  <c r="V373" i="85"/>
  <c r="B373" i="85"/>
  <c r="AG373" i="85" s="1"/>
  <c r="AA372" i="85"/>
  <c r="Z372" i="85"/>
  <c r="Y372" i="85"/>
  <c r="X372" i="85"/>
  <c r="W372" i="85"/>
  <c r="V372" i="85"/>
  <c r="B372" i="85"/>
  <c r="AG371" i="85"/>
  <c r="AF371" i="85"/>
  <c r="AE371" i="85"/>
  <c r="AD371" i="85"/>
  <c r="AC371" i="85"/>
  <c r="AB371" i="85"/>
  <c r="AA371" i="85"/>
  <c r="Z371" i="85"/>
  <c r="Y371" i="85"/>
  <c r="X371" i="85"/>
  <c r="W371" i="85"/>
  <c r="V371" i="85"/>
  <c r="B371" i="85"/>
  <c r="AA370" i="85"/>
  <c r="Z370" i="85"/>
  <c r="Y370" i="85"/>
  <c r="X370" i="85"/>
  <c r="W370" i="85"/>
  <c r="V370" i="85"/>
  <c r="B370" i="85"/>
  <c r="AG369" i="85"/>
  <c r="AF369" i="85"/>
  <c r="AE369" i="85"/>
  <c r="AD369" i="85"/>
  <c r="AC369" i="85"/>
  <c r="AB369" i="85"/>
  <c r="AA369" i="85"/>
  <c r="Z369" i="85"/>
  <c r="Y369" i="85"/>
  <c r="X369" i="85"/>
  <c r="W369" i="85"/>
  <c r="V369" i="85"/>
  <c r="B369" i="85"/>
  <c r="AA368" i="85"/>
  <c r="Z368" i="85"/>
  <c r="Y368" i="85"/>
  <c r="X368" i="85"/>
  <c r="W368" i="85"/>
  <c r="V368" i="85"/>
  <c r="B368" i="85"/>
  <c r="AG368" i="85" s="1"/>
  <c r="AA367" i="85"/>
  <c r="Z367" i="85"/>
  <c r="Y367" i="85"/>
  <c r="X367" i="85"/>
  <c r="W367" i="85"/>
  <c r="V367" i="85"/>
  <c r="B367" i="85"/>
  <c r="AC367" i="85" s="1"/>
  <c r="AG366" i="85"/>
  <c r="AF366" i="85"/>
  <c r="AE366" i="85"/>
  <c r="AD366" i="85"/>
  <c r="AC366" i="85"/>
  <c r="AA366" i="85"/>
  <c r="Z366" i="85"/>
  <c r="Y366" i="85"/>
  <c r="X366" i="85"/>
  <c r="W366" i="85"/>
  <c r="V366" i="85"/>
  <c r="B366" i="85"/>
  <c r="AB366" i="85" s="1"/>
  <c r="AA365" i="85"/>
  <c r="Z365" i="85"/>
  <c r="Y365" i="85"/>
  <c r="X365" i="85"/>
  <c r="W365" i="85"/>
  <c r="V365" i="85"/>
  <c r="B365" i="85"/>
  <c r="AG364" i="85"/>
  <c r="AF364" i="85"/>
  <c r="AE364" i="85"/>
  <c r="AD364" i="85"/>
  <c r="AC364" i="85"/>
  <c r="AB364" i="85"/>
  <c r="AA364" i="85"/>
  <c r="Z364" i="85"/>
  <c r="Y364" i="85"/>
  <c r="X364" i="85"/>
  <c r="W364" i="85"/>
  <c r="V364" i="85"/>
  <c r="B364" i="85"/>
  <c r="AA363" i="85"/>
  <c r="Z363" i="85"/>
  <c r="Y363" i="85"/>
  <c r="X363" i="85"/>
  <c r="W363" i="85"/>
  <c r="V363" i="85"/>
  <c r="B363" i="85"/>
  <c r="AG363" i="85" s="1"/>
  <c r="AA362" i="85"/>
  <c r="Z362" i="85"/>
  <c r="Y362" i="85"/>
  <c r="X362" i="85"/>
  <c r="W362" i="85"/>
  <c r="V362" i="85"/>
  <c r="B362" i="85"/>
  <c r="AG361" i="85"/>
  <c r="AF361" i="85"/>
  <c r="AE361" i="85"/>
  <c r="AD361" i="85"/>
  <c r="AA361" i="85"/>
  <c r="Z361" i="85"/>
  <c r="Y361" i="85"/>
  <c r="X361" i="85"/>
  <c r="W361" i="85"/>
  <c r="V361" i="85"/>
  <c r="B361" i="85"/>
  <c r="AC361" i="85" s="1"/>
  <c r="AA360" i="85"/>
  <c r="Z360" i="85"/>
  <c r="Y360" i="85"/>
  <c r="X360" i="85"/>
  <c r="W360" i="85"/>
  <c r="V360" i="85"/>
  <c r="B360" i="85"/>
  <c r="AG359" i="85"/>
  <c r="AF359" i="85"/>
  <c r="AE359" i="85"/>
  <c r="AD359" i="85"/>
  <c r="AC359" i="85"/>
  <c r="AB359" i="85"/>
  <c r="AA359" i="85"/>
  <c r="Z359" i="85"/>
  <c r="Y359" i="85"/>
  <c r="X359" i="85"/>
  <c r="W359" i="85"/>
  <c r="V359" i="85"/>
  <c r="B359" i="85"/>
  <c r="AF358" i="85"/>
  <c r="AD358" i="85"/>
  <c r="AA358" i="85"/>
  <c r="Z358" i="85"/>
  <c r="Y358" i="85"/>
  <c r="X358" i="85"/>
  <c r="W358" i="85"/>
  <c r="V358" i="85"/>
  <c r="B358" i="85"/>
  <c r="AG358" i="85" s="1"/>
  <c r="AE357" i="85"/>
  <c r="AD357" i="85"/>
  <c r="AC357" i="85"/>
  <c r="AB357" i="85"/>
  <c r="AA357" i="85"/>
  <c r="Z357" i="85"/>
  <c r="Y357" i="85"/>
  <c r="X357" i="85"/>
  <c r="W357" i="85"/>
  <c r="V357" i="85"/>
  <c r="B357" i="85"/>
  <c r="AG356" i="85"/>
  <c r="AF356" i="85"/>
  <c r="AE356" i="85"/>
  <c r="AB356" i="85"/>
  <c r="AA356" i="85"/>
  <c r="Z356" i="85"/>
  <c r="Y356" i="85"/>
  <c r="X356" i="85"/>
  <c r="W356" i="85"/>
  <c r="V356" i="85"/>
  <c r="B356" i="85"/>
  <c r="AD356" i="85" s="1"/>
  <c r="AA355" i="85"/>
  <c r="Z355" i="85"/>
  <c r="Y355" i="85"/>
  <c r="X355" i="85"/>
  <c r="W355" i="85"/>
  <c r="V355" i="85"/>
  <c r="B355" i="85"/>
  <c r="AG354" i="85"/>
  <c r="AF354" i="85"/>
  <c r="AE354" i="85"/>
  <c r="AD354" i="85"/>
  <c r="AC354" i="85"/>
  <c r="AB354" i="85"/>
  <c r="AA354" i="85"/>
  <c r="Z354" i="85"/>
  <c r="Y354" i="85"/>
  <c r="X354" i="85"/>
  <c r="W354" i="85"/>
  <c r="V354" i="85"/>
  <c r="B354" i="85"/>
  <c r="AE353" i="85"/>
  <c r="AA353" i="85"/>
  <c r="Z353" i="85"/>
  <c r="Y353" i="85"/>
  <c r="X353" i="85"/>
  <c r="W353" i="85"/>
  <c r="V353" i="85"/>
  <c r="B353" i="85"/>
  <c r="AG353" i="85" s="1"/>
  <c r="AA352" i="85"/>
  <c r="Z352" i="85"/>
  <c r="Y352" i="85"/>
  <c r="X352" i="85"/>
  <c r="W352" i="85"/>
  <c r="V352" i="85"/>
  <c r="B352" i="85"/>
  <c r="AG352" i="85" s="1"/>
  <c r="AG351" i="85"/>
  <c r="AF351" i="85"/>
  <c r="AC351" i="85"/>
  <c r="AB351" i="85"/>
  <c r="AA351" i="85"/>
  <c r="Z351" i="85"/>
  <c r="Y351" i="85"/>
  <c r="X351" i="85"/>
  <c r="W351" i="85"/>
  <c r="V351" i="85"/>
  <c r="B351" i="85"/>
  <c r="AE351" i="85" s="1"/>
  <c r="AA350" i="85"/>
  <c r="Z350" i="85"/>
  <c r="Y350" i="85"/>
  <c r="X350" i="85"/>
  <c r="W350" i="85"/>
  <c r="V350" i="85"/>
  <c r="B350" i="85"/>
  <c r="AG350" i="85" s="1"/>
  <c r="AG349" i="85"/>
  <c r="AF349" i="85"/>
  <c r="AE349" i="85"/>
  <c r="AD349" i="85"/>
  <c r="AC349" i="85"/>
  <c r="AB349" i="85"/>
  <c r="AA349" i="85"/>
  <c r="Z349" i="85"/>
  <c r="Y349" i="85"/>
  <c r="X349" i="85"/>
  <c r="W349" i="85"/>
  <c r="V349" i="85"/>
  <c r="B349" i="85"/>
  <c r="AA348" i="85"/>
  <c r="Z348" i="85"/>
  <c r="Y348" i="85"/>
  <c r="X348" i="85"/>
  <c r="W348" i="85"/>
  <c r="V348" i="85"/>
  <c r="B348" i="85"/>
  <c r="AG348" i="85" s="1"/>
  <c r="AG347" i="85"/>
  <c r="AF347" i="85"/>
  <c r="AE347" i="85"/>
  <c r="AA347" i="85"/>
  <c r="Z347" i="85"/>
  <c r="Y347" i="85"/>
  <c r="X347" i="85"/>
  <c r="W347" i="85"/>
  <c r="V347" i="85"/>
  <c r="B347" i="85"/>
  <c r="AB347" i="85" s="1"/>
  <c r="AG346" i="85"/>
  <c r="AC346" i="85"/>
  <c r="AB346" i="85"/>
  <c r="AA346" i="85"/>
  <c r="Z346" i="85"/>
  <c r="Y346" i="85"/>
  <c r="X346" i="85"/>
  <c r="W346" i="85"/>
  <c r="V346" i="85"/>
  <c r="B346" i="85"/>
  <c r="AF346" i="85" s="1"/>
  <c r="AA345" i="85"/>
  <c r="Z345" i="85"/>
  <c r="Y345" i="85"/>
  <c r="X345" i="85"/>
  <c r="W345" i="85"/>
  <c r="V345" i="85"/>
  <c r="B345" i="85"/>
  <c r="AG344" i="85"/>
  <c r="AF344" i="85"/>
  <c r="AE344" i="85"/>
  <c r="AD344" i="85"/>
  <c r="AC344" i="85"/>
  <c r="AB344" i="85"/>
  <c r="AA344" i="85"/>
  <c r="Z344" i="85"/>
  <c r="Y344" i="85"/>
  <c r="X344" i="85"/>
  <c r="W344" i="85"/>
  <c r="V344" i="85"/>
  <c r="B344" i="85"/>
  <c r="AA343" i="85"/>
  <c r="Z343" i="85"/>
  <c r="Y343" i="85"/>
  <c r="X343" i="85"/>
  <c r="W343" i="85"/>
  <c r="V343" i="85"/>
  <c r="B343" i="85"/>
  <c r="AA342" i="85"/>
  <c r="Z342" i="85"/>
  <c r="Y342" i="85"/>
  <c r="X342" i="85"/>
  <c r="W342" i="85"/>
  <c r="V342" i="85"/>
  <c r="B342" i="85"/>
  <c r="AC342" i="85" s="1"/>
  <c r="AD341" i="85"/>
  <c r="AC341" i="85"/>
  <c r="AA341" i="85"/>
  <c r="Z341" i="85"/>
  <c r="Y341" i="85"/>
  <c r="X341" i="85"/>
  <c r="W341" i="85"/>
  <c r="V341" i="85"/>
  <c r="B341" i="85"/>
  <c r="AG341" i="85" s="1"/>
  <c r="AA340" i="85"/>
  <c r="Z340" i="85"/>
  <c r="Y340" i="85"/>
  <c r="X340" i="85"/>
  <c r="W340" i="85"/>
  <c r="V340" i="85"/>
  <c r="B340" i="85"/>
  <c r="AG339" i="85"/>
  <c r="AF339" i="85"/>
  <c r="AE339" i="85"/>
  <c r="AD339" i="85"/>
  <c r="AC339" i="85"/>
  <c r="AB339" i="85"/>
  <c r="AA339" i="85"/>
  <c r="Z339" i="85"/>
  <c r="Y339" i="85"/>
  <c r="X339" i="85"/>
  <c r="W339" i="85"/>
  <c r="V339" i="85"/>
  <c r="B339" i="85"/>
  <c r="AA338" i="85"/>
  <c r="Z338" i="85"/>
  <c r="Y338" i="85"/>
  <c r="X338" i="85"/>
  <c r="W338" i="85"/>
  <c r="V338" i="85"/>
  <c r="B338" i="85"/>
  <c r="AG337" i="85"/>
  <c r="AF337" i="85"/>
  <c r="AE337" i="85"/>
  <c r="AD337" i="85"/>
  <c r="AC337" i="85"/>
  <c r="AB337" i="85"/>
  <c r="AA337" i="85"/>
  <c r="Z337" i="85"/>
  <c r="Y337" i="85"/>
  <c r="X337" i="85"/>
  <c r="W337" i="85"/>
  <c r="V337" i="85"/>
  <c r="B337" i="85"/>
  <c r="AE336" i="85"/>
  <c r="AD336" i="85"/>
  <c r="AA336" i="85"/>
  <c r="Z336" i="85"/>
  <c r="Y336" i="85"/>
  <c r="X336" i="85"/>
  <c r="W336" i="85"/>
  <c r="V336" i="85"/>
  <c r="B336" i="85"/>
  <c r="AG336" i="85" s="1"/>
  <c r="AA335" i="85"/>
  <c r="Z335" i="85"/>
  <c r="Y335" i="85"/>
  <c r="X335" i="85"/>
  <c r="W335" i="85"/>
  <c r="V335" i="85"/>
  <c r="B335" i="85"/>
  <c r="AB335" i="85" s="1"/>
  <c r="AG334" i="85"/>
  <c r="AF334" i="85"/>
  <c r="AE334" i="85"/>
  <c r="AD334" i="85"/>
  <c r="AC334" i="85"/>
  <c r="AA334" i="85"/>
  <c r="Z334" i="85"/>
  <c r="Y334" i="85"/>
  <c r="X334" i="85"/>
  <c r="W334" i="85"/>
  <c r="V334" i="85"/>
  <c r="B334" i="85"/>
  <c r="AB334" i="85" s="1"/>
  <c r="AA333" i="85"/>
  <c r="Z333" i="85"/>
  <c r="Y333" i="85"/>
  <c r="X333" i="85"/>
  <c r="W333" i="85"/>
  <c r="V333" i="85"/>
  <c r="B333" i="85"/>
  <c r="AG332" i="85"/>
  <c r="AF332" i="85"/>
  <c r="AE332" i="85"/>
  <c r="AD332" i="85"/>
  <c r="AC332" i="85"/>
  <c r="AB332" i="85"/>
  <c r="AA332" i="85"/>
  <c r="Z332" i="85"/>
  <c r="Y332" i="85"/>
  <c r="X332" i="85"/>
  <c r="W332" i="85"/>
  <c r="V332" i="85"/>
  <c r="B332" i="85"/>
  <c r="AA331" i="85"/>
  <c r="Z331" i="85"/>
  <c r="Y331" i="85"/>
  <c r="X331" i="85"/>
  <c r="W331" i="85"/>
  <c r="V331" i="85"/>
  <c r="B331" i="85"/>
  <c r="AG331" i="85" s="1"/>
  <c r="AA330" i="85"/>
  <c r="Z330" i="85"/>
  <c r="Y330" i="85"/>
  <c r="X330" i="85"/>
  <c r="W330" i="85"/>
  <c r="V330" i="85"/>
  <c r="B330" i="85"/>
  <c r="AG329" i="85"/>
  <c r="AF329" i="85"/>
  <c r="AE329" i="85"/>
  <c r="AD329" i="85"/>
  <c r="AA329" i="85"/>
  <c r="Z329" i="85"/>
  <c r="Y329" i="85"/>
  <c r="X329" i="85"/>
  <c r="W329" i="85"/>
  <c r="V329" i="85"/>
  <c r="B329" i="85"/>
  <c r="AC329" i="85" s="1"/>
  <c r="AA328" i="85"/>
  <c r="Z328" i="85"/>
  <c r="Y328" i="85"/>
  <c r="X328" i="85"/>
  <c r="W328" i="85"/>
  <c r="V328" i="85"/>
  <c r="B328" i="85"/>
  <c r="AG327" i="85"/>
  <c r="AF327" i="85"/>
  <c r="AE327" i="85"/>
  <c r="AD327" i="85"/>
  <c r="AC327" i="85"/>
  <c r="AB327" i="85"/>
  <c r="AA327" i="85"/>
  <c r="Z327" i="85"/>
  <c r="Y327" i="85"/>
  <c r="X327" i="85"/>
  <c r="W327" i="85"/>
  <c r="V327" i="85"/>
  <c r="B327" i="85"/>
  <c r="AG326" i="85"/>
  <c r="AF326" i="85"/>
  <c r="AE326" i="85"/>
  <c r="AA326" i="85"/>
  <c r="Z326" i="85"/>
  <c r="Y326" i="85"/>
  <c r="X326" i="85"/>
  <c r="W326" i="85"/>
  <c r="V326" i="85"/>
  <c r="B326" i="85"/>
  <c r="AD326" i="85" s="1"/>
  <c r="AE325" i="85"/>
  <c r="AD325" i="85"/>
  <c r="AC325" i="85"/>
  <c r="AB325" i="85"/>
  <c r="AA325" i="85"/>
  <c r="Z325" i="85"/>
  <c r="Y325" i="85"/>
  <c r="X325" i="85"/>
  <c r="W325" i="85"/>
  <c r="V325" i="85"/>
  <c r="B325" i="85"/>
  <c r="AG324" i="85"/>
  <c r="AF324" i="85"/>
  <c r="AE324" i="85"/>
  <c r="AB324" i="85"/>
  <c r="AA324" i="85"/>
  <c r="Z324" i="85"/>
  <c r="Y324" i="85"/>
  <c r="X324" i="85"/>
  <c r="W324" i="85"/>
  <c r="V324" i="85"/>
  <c r="B324" i="85"/>
  <c r="AD324" i="85" s="1"/>
  <c r="AA323" i="85"/>
  <c r="Z323" i="85"/>
  <c r="Y323" i="85"/>
  <c r="X323" i="85"/>
  <c r="W323" i="85"/>
  <c r="V323" i="85"/>
  <c r="B323" i="85"/>
  <c r="AF322" i="85"/>
  <c r="AE322" i="85"/>
  <c r="AD322" i="85"/>
  <c r="AC322" i="85"/>
  <c r="AB322" i="85"/>
  <c r="AA322" i="85"/>
  <c r="Z322" i="85"/>
  <c r="Y322" i="85"/>
  <c r="X322" i="85"/>
  <c r="W322" i="85"/>
  <c r="V322" i="85"/>
  <c r="B322" i="85"/>
  <c r="AG322" i="85" s="1"/>
  <c r="AF321" i="85"/>
  <c r="AA321" i="85"/>
  <c r="Z321" i="85"/>
  <c r="Y321" i="85"/>
  <c r="X321" i="85"/>
  <c r="W321" i="85"/>
  <c r="V321" i="85"/>
  <c r="B321" i="85"/>
  <c r="AG321" i="85" s="1"/>
  <c r="AA320" i="85"/>
  <c r="Z320" i="85"/>
  <c r="Y320" i="85"/>
  <c r="X320" i="85"/>
  <c r="W320" i="85"/>
  <c r="V320" i="85"/>
  <c r="B320" i="85"/>
  <c r="AG320" i="85" s="1"/>
  <c r="AG319" i="85"/>
  <c r="AF319" i="85"/>
  <c r="AC319" i="85"/>
  <c r="AB319" i="85"/>
  <c r="AA319" i="85"/>
  <c r="Z319" i="85"/>
  <c r="Y319" i="85"/>
  <c r="X319" i="85"/>
  <c r="W319" i="85"/>
  <c r="V319" i="85"/>
  <c r="B319" i="85"/>
  <c r="AE319" i="85" s="1"/>
  <c r="AD318" i="85"/>
  <c r="AA318" i="85"/>
  <c r="Z318" i="85"/>
  <c r="Y318" i="85"/>
  <c r="X318" i="85"/>
  <c r="W318" i="85"/>
  <c r="V318" i="85"/>
  <c r="B318" i="85"/>
  <c r="AG318" i="85" s="1"/>
  <c r="AG317" i="85"/>
  <c r="AF317" i="85"/>
  <c r="AE317" i="85"/>
  <c r="AD317" i="85"/>
  <c r="AC317" i="85"/>
  <c r="AB317" i="85"/>
  <c r="AA317" i="85"/>
  <c r="Z317" i="85"/>
  <c r="Y317" i="85"/>
  <c r="X317" i="85"/>
  <c r="W317" i="85"/>
  <c r="V317" i="85"/>
  <c r="B317" i="85"/>
  <c r="AG316" i="85"/>
  <c r="AA316" i="85"/>
  <c r="Z316" i="85"/>
  <c r="Y316" i="85"/>
  <c r="X316" i="85"/>
  <c r="W316" i="85"/>
  <c r="V316" i="85"/>
  <c r="B316" i="85"/>
  <c r="AF316" i="85" s="1"/>
  <c r="AG315" i="85"/>
  <c r="AF315" i="85"/>
  <c r="AE315" i="85"/>
  <c r="AA315" i="85"/>
  <c r="Z315" i="85"/>
  <c r="Y315" i="85"/>
  <c r="X315" i="85"/>
  <c r="W315" i="85"/>
  <c r="V315" i="85"/>
  <c r="B315" i="85"/>
  <c r="AB315" i="85" s="1"/>
  <c r="AG314" i="85"/>
  <c r="AD314" i="85"/>
  <c r="AC314" i="85"/>
  <c r="AB314" i="85"/>
  <c r="AA314" i="85"/>
  <c r="Z314" i="85"/>
  <c r="Y314" i="85"/>
  <c r="X314" i="85"/>
  <c r="W314" i="85"/>
  <c r="V314" i="85"/>
  <c r="B314" i="85"/>
  <c r="AF314" i="85" s="1"/>
  <c r="AA313" i="85"/>
  <c r="Z313" i="85"/>
  <c r="Y313" i="85"/>
  <c r="X313" i="85"/>
  <c r="W313" i="85"/>
  <c r="V313" i="85"/>
  <c r="B313" i="85"/>
  <c r="AG312" i="85"/>
  <c r="AF312" i="85"/>
  <c r="AE312" i="85"/>
  <c r="AD312" i="85"/>
  <c r="AC312" i="85"/>
  <c r="AB312" i="85"/>
  <c r="AA312" i="85"/>
  <c r="Z312" i="85"/>
  <c r="Y312" i="85"/>
  <c r="X312" i="85"/>
  <c r="W312" i="85"/>
  <c r="V312" i="85"/>
  <c r="B312" i="85"/>
  <c r="AA311" i="85"/>
  <c r="Z311" i="85"/>
  <c r="Y311" i="85"/>
  <c r="X311" i="85"/>
  <c r="W311" i="85"/>
  <c r="V311" i="85"/>
  <c r="B311" i="85"/>
  <c r="AA310" i="85"/>
  <c r="Z310" i="85"/>
  <c r="Y310" i="85"/>
  <c r="X310" i="85"/>
  <c r="W310" i="85"/>
  <c r="V310" i="85"/>
  <c r="B310" i="85"/>
  <c r="AC310" i="85" s="1"/>
  <c r="AE309" i="85"/>
  <c r="AD309" i="85"/>
  <c r="AC309" i="85"/>
  <c r="AB309" i="85"/>
  <c r="AA309" i="85"/>
  <c r="Z309" i="85"/>
  <c r="Y309" i="85"/>
  <c r="X309" i="85"/>
  <c r="W309" i="85"/>
  <c r="V309" i="85"/>
  <c r="B309" i="85"/>
  <c r="AG309" i="85" s="1"/>
  <c r="AA308" i="85"/>
  <c r="Z308" i="85"/>
  <c r="Y308" i="85"/>
  <c r="X308" i="85"/>
  <c r="W308" i="85"/>
  <c r="V308" i="85"/>
  <c r="B308" i="85"/>
  <c r="AG307" i="85"/>
  <c r="AF307" i="85"/>
  <c r="AE307" i="85"/>
  <c r="AD307" i="85"/>
  <c r="AC307" i="85"/>
  <c r="AB307" i="85"/>
  <c r="AA307" i="85"/>
  <c r="Z307" i="85"/>
  <c r="Y307" i="85"/>
  <c r="X307" i="85"/>
  <c r="W307" i="85"/>
  <c r="V307" i="85"/>
  <c r="B307" i="85"/>
  <c r="AA306" i="85"/>
  <c r="Z306" i="85"/>
  <c r="Y306" i="85"/>
  <c r="X306" i="85"/>
  <c r="W306" i="85"/>
  <c r="V306" i="85"/>
  <c r="B306" i="85"/>
  <c r="AG305" i="85"/>
  <c r="AF305" i="85"/>
  <c r="AE305" i="85"/>
  <c r="AD305" i="85"/>
  <c r="AC305" i="85"/>
  <c r="AB305" i="85"/>
  <c r="AA305" i="85"/>
  <c r="Z305" i="85"/>
  <c r="Y305" i="85"/>
  <c r="X305" i="85"/>
  <c r="W305" i="85"/>
  <c r="V305" i="85"/>
  <c r="B305" i="85"/>
  <c r="AF304" i="85"/>
  <c r="AE304" i="85"/>
  <c r="AD304" i="85"/>
  <c r="AC304" i="85"/>
  <c r="AA304" i="85"/>
  <c r="Z304" i="85"/>
  <c r="Y304" i="85"/>
  <c r="X304" i="85"/>
  <c r="W304" i="85"/>
  <c r="V304" i="85"/>
  <c r="B304" i="85"/>
  <c r="AG304" i="85" s="1"/>
  <c r="AC303" i="85"/>
  <c r="AB303" i="85"/>
  <c r="AA303" i="85"/>
  <c r="Z303" i="85"/>
  <c r="Y303" i="85"/>
  <c r="X303" i="85"/>
  <c r="W303" i="85"/>
  <c r="V303" i="85"/>
  <c r="B303" i="85"/>
  <c r="AG302" i="85"/>
  <c r="AF302" i="85"/>
  <c r="AE302" i="85"/>
  <c r="AD302" i="85"/>
  <c r="AC302" i="85"/>
  <c r="AA302" i="85"/>
  <c r="Z302" i="85"/>
  <c r="Y302" i="85"/>
  <c r="X302" i="85"/>
  <c r="W302" i="85"/>
  <c r="V302" i="85"/>
  <c r="B302" i="85"/>
  <c r="AB302" i="85" s="1"/>
  <c r="AA301" i="85"/>
  <c r="Z301" i="85"/>
  <c r="Y301" i="85"/>
  <c r="X301" i="85"/>
  <c r="W301" i="85"/>
  <c r="V301" i="85"/>
  <c r="B301" i="85"/>
  <c r="AG300" i="85"/>
  <c r="AF300" i="85"/>
  <c r="AE300" i="85"/>
  <c r="AD300" i="85"/>
  <c r="AC300" i="85"/>
  <c r="AB300" i="85"/>
  <c r="AA300" i="85"/>
  <c r="Z300" i="85"/>
  <c r="Y300" i="85"/>
  <c r="X300" i="85"/>
  <c r="W300" i="85"/>
  <c r="V300" i="85"/>
  <c r="B300" i="85"/>
  <c r="AA299" i="85"/>
  <c r="Z299" i="85"/>
  <c r="Y299" i="85"/>
  <c r="X299" i="85"/>
  <c r="W299" i="85"/>
  <c r="V299" i="85"/>
  <c r="B299" i="85"/>
  <c r="AG299" i="85" s="1"/>
  <c r="AA298" i="85"/>
  <c r="Z298" i="85"/>
  <c r="Y298" i="85"/>
  <c r="X298" i="85"/>
  <c r="W298" i="85"/>
  <c r="V298" i="85"/>
  <c r="B298" i="85"/>
  <c r="AD298" i="85" s="1"/>
  <c r="AG297" i="85"/>
  <c r="AF297" i="85"/>
  <c r="AE297" i="85"/>
  <c r="AD297" i="85"/>
  <c r="AA297" i="85"/>
  <c r="Z297" i="85"/>
  <c r="Y297" i="85"/>
  <c r="X297" i="85"/>
  <c r="W297" i="85"/>
  <c r="V297" i="85"/>
  <c r="B297" i="85"/>
  <c r="AC297" i="85" s="1"/>
  <c r="AA296" i="85"/>
  <c r="Z296" i="85"/>
  <c r="Y296" i="85"/>
  <c r="X296" i="85"/>
  <c r="W296" i="85"/>
  <c r="V296" i="85"/>
  <c r="B296" i="85"/>
  <c r="AG295" i="85"/>
  <c r="AF295" i="85"/>
  <c r="AE295" i="85"/>
  <c r="AD295" i="85"/>
  <c r="AC295" i="85"/>
  <c r="AB295" i="85"/>
  <c r="AA295" i="85"/>
  <c r="Z295" i="85"/>
  <c r="Y295" i="85"/>
  <c r="X295" i="85"/>
  <c r="W295" i="85"/>
  <c r="V295" i="85"/>
  <c r="B295" i="85"/>
  <c r="AG294" i="85"/>
  <c r="AF294" i="85"/>
  <c r="AE294" i="85"/>
  <c r="AA294" i="85"/>
  <c r="Z294" i="85"/>
  <c r="Y294" i="85"/>
  <c r="X294" i="85"/>
  <c r="W294" i="85"/>
  <c r="V294" i="85"/>
  <c r="B294" i="85"/>
  <c r="AD294" i="85" s="1"/>
  <c r="AE293" i="85"/>
  <c r="AD293" i="85"/>
  <c r="AC293" i="85"/>
  <c r="AA293" i="85"/>
  <c r="Z293" i="85"/>
  <c r="Y293" i="85"/>
  <c r="X293" i="85"/>
  <c r="W293" i="85"/>
  <c r="V293" i="85"/>
  <c r="B293" i="85"/>
  <c r="AG292" i="85"/>
  <c r="AF292" i="85"/>
  <c r="AE292" i="85"/>
  <c r="AD292" i="85"/>
  <c r="AB292" i="85"/>
  <c r="AA292" i="85"/>
  <c r="Z292" i="85"/>
  <c r="Y292" i="85"/>
  <c r="X292" i="85"/>
  <c r="W292" i="85"/>
  <c r="V292" i="85"/>
  <c r="B292" i="85"/>
  <c r="AC292" i="85" s="1"/>
  <c r="AA291" i="85"/>
  <c r="Z291" i="85"/>
  <c r="Y291" i="85"/>
  <c r="X291" i="85"/>
  <c r="W291" i="85"/>
  <c r="V291" i="85"/>
  <c r="B291" i="85"/>
  <c r="AF290" i="85"/>
  <c r="AE290" i="85"/>
  <c r="AD290" i="85"/>
  <c r="AC290" i="85"/>
  <c r="AB290" i="85"/>
  <c r="AA290" i="85"/>
  <c r="Z290" i="85"/>
  <c r="Y290" i="85"/>
  <c r="X290" i="85"/>
  <c r="W290" i="85"/>
  <c r="V290" i="85"/>
  <c r="B290" i="85"/>
  <c r="AG290" i="85" s="1"/>
  <c r="AF289" i="85"/>
  <c r="AA289" i="85"/>
  <c r="Z289" i="85"/>
  <c r="Y289" i="85"/>
  <c r="X289" i="85"/>
  <c r="W289" i="85"/>
  <c r="V289" i="85"/>
  <c r="B289" i="85"/>
  <c r="AG289" i="85" s="1"/>
  <c r="AA288" i="85"/>
  <c r="Z288" i="85"/>
  <c r="Y288" i="85"/>
  <c r="X288" i="85"/>
  <c r="W288" i="85"/>
  <c r="V288" i="85"/>
  <c r="B288" i="85"/>
  <c r="AG288" i="85" s="1"/>
  <c r="AG287" i="85"/>
  <c r="AF287" i="85"/>
  <c r="AE287" i="85"/>
  <c r="AC287" i="85"/>
  <c r="AB287" i="85"/>
  <c r="AA287" i="85"/>
  <c r="Z287" i="85"/>
  <c r="Y287" i="85"/>
  <c r="X287" i="85"/>
  <c r="W287" i="85"/>
  <c r="V287" i="85"/>
  <c r="B287" i="85"/>
  <c r="AD287" i="85" s="1"/>
  <c r="AD286" i="85"/>
  <c r="AA286" i="85"/>
  <c r="Z286" i="85"/>
  <c r="Y286" i="85"/>
  <c r="X286" i="85"/>
  <c r="W286" i="85"/>
  <c r="V286" i="85"/>
  <c r="B286" i="85"/>
  <c r="AG286" i="85" s="1"/>
  <c r="AG285" i="85"/>
  <c r="AF285" i="85"/>
  <c r="AE285" i="85"/>
  <c r="AD285" i="85"/>
  <c r="AC285" i="85"/>
  <c r="AB285" i="85"/>
  <c r="AA285" i="85"/>
  <c r="Z285" i="85"/>
  <c r="Y285" i="85"/>
  <c r="X285" i="85"/>
  <c r="W285" i="85"/>
  <c r="V285" i="85"/>
  <c r="B285" i="85"/>
  <c r="AG284" i="85"/>
  <c r="AA284" i="85"/>
  <c r="Z284" i="85"/>
  <c r="Y284" i="85"/>
  <c r="X284" i="85"/>
  <c r="W284" i="85"/>
  <c r="V284" i="85"/>
  <c r="B284" i="85"/>
  <c r="AF284" i="85" s="1"/>
  <c r="AA283" i="85"/>
  <c r="Z283" i="85"/>
  <c r="Y283" i="85"/>
  <c r="X283" i="85"/>
  <c r="W283" i="85"/>
  <c r="V283" i="85"/>
  <c r="B283" i="85"/>
  <c r="AB283" i="85" s="1"/>
  <c r="AG282" i="85"/>
  <c r="AF282" i="85"/>
  <c r="AD282" i="85"/>
  <c r="AC282" i="85"/>
  <c r="AB282" i="85"/>
  <c r="AA282" i="85"/>
  <c r="Z282" i="85"/>
  <c r="Y282" i="85"/>
  <c r="X282" i="85"/>
  <c r="W282" i="85"/>
  <c r="V282" i="85"/>
  <c r="B282" i="85"/>
  <c r="AE282" i="85" s="1"/>
  <c r="AE281" i="85"/>
  <c r="AA281" i="85"/>
  <c r="Z281" i="85"/>
  <c r="Y281" i="85"/>
  <c r="X281" i="85"/>
  <c r="W281" i="85"/>
  <c r="V281" i="85"/>
  <c r="B281" i="85"/>
  <c r="AG280" i="85"/>
  <c r="AF280" i="85"/>
  <c r="AE280" i="85"/>
  <c r="AD280" i="85"/>
  <c r="AC280" i="85"/>
  <c r="AB280" i="85"/>
  <c r="AA280" i="85"/>
  <c r="Z280" i="85"/>
  <c r="Y280" i="85"/>
  <c r="X280" i="85"/>
  <c r="W280" i="85"/>
  <c r="V280" i="85"/>
  <c r="B280" i="85"/>
  <c r="AA279" i="85"/>
  <c r="Z279" i="85"/>
  <c r="Y279" i="85"/>
  <c r="X279" i="85"/>
  <c r="W279" i="85"/>
  <c r="V279" i="85"/>
  <c r="B279" i="85"/>
  <c r="AG278" i="85"/>
  <c r="AF278" i="85"/>
  <c r="AE278" i="85"/>
  <c r="AD278" i="85"/>
  <c r="AB278" i="85"/>
  <c r="AA278" i="85"/>
  <c r="Z278" i="85"/>
  <c r="Y278" i="85"/>
  <c r="X278" i="85"/>
  <c r="W278" i="85"/>
  <c r="V278" i="85"/>
  <c r="B278" i="85"/>
  <c r="AC278" i="85" s="1"/>
  <c r="AG277" i="85"/>
  <c r="AE277" i="85"/>
  <c r="AD277" i="85"/>
  <c r="AC277" i="85"/>
  <c r="AB277" i="85"/>
  <c r="AA277" i="85"/>
  <c r="Z277" i="85"/>
  <c r="Y277" i="85"/>
  <c r="X277" i="85"/>
  <c r="W277" i="85"/>
  <c r="V277" i="85"/>
  <c r="B277" i="85"/>
  <c r="AF277" i="85" s="1"/>
  <c r="AA276" i="85"/>
  <c r="Z276" i="85"/>
  <c r="Y276" i="85"/>
  <c r="X276" i="85"/>
  <c r="W276" i="85"/>
  <c r="V276" i="85"/>
  <c r="B276" i="85"/>
  <c r="AG275" i="85"/>
  <c r="AF275" i="85"/>
  <c r="AE275" i="85"/>
  <c r="AD275" i="85"/>
  <c r="AC275" i="85"/>
  <c r="AB275" i="85"/>
  <c r="AA275" i="85"/>
  <c r="Z275" i="85"/>
  <c r="Y275" i="85"/>
  <c r="X275" i="85"/>
  <c r="W275" i="85"/>
  <c r="V275" i="85"/>
  <c r="B275" i="85"/>
  <c r="AA274" i="85"/>
  <c r="Z274" i="85"/>
  <c r="Y274" i="85"/>
  <c r="X274" i="85"/>
  <c r="W274" i="85"/>
  <c r="V274" i="85"/>
  <c r="B274" i="85"/>
  <c r="AG273" i="85"/>
  <c r="AF273" i="85"/>
  <c r="AE273" i="85"/>
  <c r="AD273" i="85"/>
  <c r="AC273" i="85"/>
  <c r="AB273" i="85"/>
  <c r="AA273" i="85"/>
  <c r="Z273" i="85"/>
  <c r="Y273" i="85"/>
  <c r="X273" i="85"/>
  <c r="W273" i="85"/>
  <c r="V273" i="85"/>
  <c r="B273" i="85"/>
  <c r="AF272" i="85"/>
  <c r="AE272" i="85"/>
  <c r="AD272" i="85"/>
  <c r="AC272" i="85"/>
  <c r="AB272" i="85"/>
  <c r="AA272" i="85"/>
  <c r="Z272" i="85"/>
  <c r="Y272" i="85"/>
  <c r="X272" i="85"/>
  <c r="W272" i="85"/>
  <c r="V272" i="85"/>
  <c r="B272" i="85"/>
  <c r="AG272" i="85" s="1"/>
  <c r="AA271" i="85"/>
  <c r="Z271" i="85"/>
  <c r="Y271" i="85"/>
  <c r="X271" i="85"/>
  <c r="W271" i="85"/>
  <c r="V271" i="85"/>
  <c r="B271" i="85"/>
  <c r="AG270" i="85"/>
  <c r="AF270" i="85"/>
  <c r="AE270" i="85"/>
  <c r="AD270" i="85"/>
  <c r="AC270" i="85"/>
  <c r="AB270" i="85"/>
  <c r="AA270" i="85"/>
  <c r="Z270" i="85"/>
  <c r="Y270" i="85"/>
  <c r="X270" i="85"/>
  <c r="W270" i="85"/>
  <c r="V270" i="85"/>
  <c r="B270" i="85"/>
  <c r="AA269" i="85"/>
  <c r="Z269" i="85"/>
  <c r="Y269" i="85"/>
  <c r="X269" i="85"/>
  <c r="W269" i="85"/>
  <c r="V269" i="85"/>
  <c r="B269" i="85"/>
  <c r="AG268" i="85"/>
  <c r="AF268" i="85"/>
  <c r="AE268" i="85"/>
  <c r="AD268" i="85"/>
  <c r="AC268" i="85"/>
  <c r="AB268" i="85"/>
  <c r="AA268" i="85"/>
  <c r="Z268" i="85"/>
  <c r="Y268" i="85"/>
  <c r="X268" i="85"/>
  <c r="W268" i="85"/>
  <c r="V268" i="85"/>
  <c r="B268" i="85"/>
  <c r="AA267" i="85"/>
  <c r="Z267" i="85"/>
  <c r="Y267" i="85"/>
  <c r="X267" i="85"/>
  <c r="W267" i="85"/>
  <c r="V267" i="85"/>
  <c r="B267" i="85"/>
  <c r="AD266" i="85"/>
  <c r="AC266" i="85"/>
  <c r="AB266" i="85"/>
  <c r="AA266" i="85"/>
  <c r="Z266" i="85"/>
  <c r="Y266" i="85"/>
  <c r="X266" i="85"/>
  <c r="W266" i="85"/>
  <c r="V266" i="85"/>
  <c r="B266" i="85"/>
  <c r="AG265" i="85"/>
  <c r="AF265" i="85"/>
  <c r="AE265" i="85"/>
  <c r="AD265" i="85"/>
  <c r="AC265" i="85"/>
  <c r="AA265" i="85"/>
  <c r="Z265" i="85"/>
  <c r="Y265" i="85"/>
  <c r="X265" i="85"/>
  <c r="W265" i="85"/>
  <c r="V265" i="85"/>
  <c r="B265" i="85"/>
  <c r="AB265" i="85" s="1"/>
  <c r="AA264" i="85"/>
  <c r="Z264" i="85"/>
  <c r="Y264" i="85"/>
  <c r="X264" i="85"/>
  <c r="W264" i="85"/>
  <c r="V264" i="85"/>
  <c r="B264" i="85"/>
  <c r="AG263" i="85"/>
  <c r="AF263" i="85"/>
  <c r="AE263" i="85"/>
  <c r="AD263" i="85"/>
  <c r="AC263" i="85"/>
  <c r="AB263" i="85"/>
  <c r="AA263" i="85"/>
  <c r="Z263" i="85"/>
  <c r="Y263" i="85"/>
  <c r="X263" i="85"/>
  <c r="W263" i="85"/>
  <c r="V263" i="85"/>
  <c r="B263" i="85"/>
  <c r="AG262" i="85"/>
  <c r="AF262" i="85"/>
  <c r="AE262" i="85"/>
  <c r="AD262" i="85"/>
  <c r="AA262" i="85"/>
  <c r="Z262" i="85"/>
  <c r="Y262" i="85"/>
  <c r="X262" i="85"/>
  <c r="W262" i="85"/>
  <c r="V262" i="85"/>
  <c r="B262" i="85"/>
  <c r="AC262" i="85" s="1"/>
  <c r="AA261" i="85"/>
  <c r="Z261" i="85"/>
  <c r="Y261" i="85"/>
  <c r="X261" i="85"/>
  <c r="W261" i="85"/>
  <c r="V261" i="85"/>
  <c r="B261" i="85"/>
  <c r="AG260" i="85"/>
  <c r="AF260" i="85"/>
  <c r="AE260" i="85"/>
  <c r="AD260" i="85"/>
  <c r="AB260" i="85"/>
  <c r="AA260" i="85"/>
  <c r="Z260" i="85"/>
  <c r="Y260" i="85"/>
  <c r="X260" i="85"/>
  <c r="W260" i="85"/>
  <c r="V260" i="85"/>
  <c r="B260" i="85"/>
  <c r="AC260" i="85" s="1"/>
  <c r="AC259" i="85"/>
  <c r="AA259" i="85"/>
  <c r="Z259" i="85"/>
  <c r="Y259" i="85"/>
  <c r="X259" i="85"/>
  <c r="W259" i="85"/>
  <c r="V259" i="85"/>
  <c r="B259" i="85"/>
  <c r="AG258" i="85"/>
  <c r="AF258" i="85"/>
  <c r="AE258" i="85"/>
  <c r="AD258" i="85"/>
  <c r="AC258" i="85"/>
  <c r="AB258" i="85"/>
  <c r="AA258" i="85"/>
  <c r="Z258" i="85"/>
  <c r="Y258" i="85"/>
  <c r="X258" i="85"/>
  <c r="W258" i="85"/>
  <c r="V258" i="85"/>
  <c r="B258" i="85"/>
  <c r="AF257" i="85"/>
  <c r="AA257" i="85"/>
  <c r="Z257" i="85"/>
  <c r="Y257" i="85"/>
  <c r="X257" i="85"/>
  <c r="W257" i="85"/>
  <c r="V257" i="85"/>
  <c r="B257" i="85"/>
  <c r="AG257" i="85" s="1"/>
  <c r="AA256" i="85"/>
  <c r="Z256" i="85"/>
  <c r="Y256" i="85"/>
  <c r="X256" i="85"/>
  <c r="W256" i="85"/>
  <c r="V256" i="85"/>
  <c r="B256" i="85"/>
  <c r="AG256" i="85" s="1"/>
  <c r="AG255" i="85"/>
  <c r="AF255" i="85"/>
  <c r="AC255" i="85"/>
  <c r="AB255" i="85"/>
  <c r="AA255" i="85"/>
  <c r="Z255" i="85"/>
  <c r="Y255" i="85"/>
  <c r="X255" i="85"/>
  <c r="W255" i="85"/>
  <c r="V255" i="85"/>
  <c r="B255" i="85"/>
  <c r="AE255" i="85" s="1"/>
  <c r="AD254" i="85"/>
  <c r="AA254" i="85"/>
  <c r="Z254" i="85"/>
  <c r="Y254" i="85"/>
  <c r="X254" i="85"/>
  <c r="W254" i="85"/>
  <c r="V254" i="85"/>
  <c r="B254" i="85"/>
  <c r="AG254" i="85" s="1"/>
  <c r="AG253" i="85"/>
  <c r="AF253" i="85"/>
  <c r="AE253" i="85"/>
  <c r="AD253" i="85"/>
  <c r="AC253" i="85"/>
  <c r="AB253" i="85"/>
  <c r="AA253" i="85"/>
  <c r="Z253" i="85"/>
  <c r="Y253" i="85"/>
  <c r="X253" i="85"/>
  <c r="W253" i="85"/>
  <c r="V253" i="85"/>
  <c r="B253" i="85"/>
  <c r="AG252" i="85"/>
  <c r="AA252" i="85"/>
  <c r="Z252" i="85"/>
  <c r="Y252" i="85"/>
  <c r="X252" i="85"/>
  <c r="W252" i="85"/>
  <c r="V252" i="85"/>
  <c r="B252" i="85"/>
  <c r="AF252" i="85" s="1"/>
  <c r="AG251" i="85"/>
  <c r="AF251" i="85"/>
  <c r="AE251" i="85"/>
  <c r="AD251" i="85"/>
  <c r="AC251" i="85"/>
  <c r="AA251" i="85"/>
  <c r="Z251" i="85"/>
  <c r="Y251" i="85"/>
  <c r="X251" i="85"/>
  <c r="W251" i="85"/>
  <c r="V251" i="85"/>
  <c r="B251" i="85"/>
  <c r="AB251" i="85" s="1"/>
  <c r="AG250" i="85"/>
  <c r="AF250" i="85"/>
  <c r="AD250" i="85"/>
  <c r="AC250" i="85"/>
  <c r="AB250" i="85"/>
  <c r="AA250" i="85"/>
  <c r="Z250" i="85"/>
  <c r="Y250" i="85"/>
  <c r="X250" i="85"/>
  <c r="W250" i="85"/>
  <c r="V250" i="85"/>
  <c r="B250" i="85"/>
  <c r="AE250" i="85" s="1"/>
  <c r="AA249" i="85"/>
  <c r="Z249" i="85"/>
  <c r="Y249" i="85"/>
  <c r="X249" i="85"/>
  <c r="W249" i="85"/>
  <c r="V249" i="85"/>
  <c r="B249" i="85"/>
  <c r="AE249" i="85" s="1"/>
  <c r="AG248" i="85"/>
  <c r="AF248" i="85"/>
  <c r="AE248" i="85"/>
  <c r="AD248" i="85"/>
  <c r="AC248" i="85"/>
  <c r="AB248" i="85"/>
  <c r="AA248" i="85"/>
  <c r="Z248" i="85"/>
  <c r="Y248" i="85"/>
  <c r="X248" i="85"/>
  <c r="W248" i="85"/>
  <c r="V248" i="85"/>
  <c r="B248" i="85"/>
  <c r="AA247" i="85"/>
  <c r="Z247" i="85"/>
  <c r="Y247" i="85"/>
  <c r="X247" i="85"/>
  <c r="W247" i="85"/>
  <c r="V247" i="85"/>
  <c r="B247" i="85"/>
  <c r="AA246" i="85"/>
  <c r="Z246" i="85"/>
  <c r="Y246" i="85"/>
  <c r="X246" i="85"/>
  <c r="W246" i="85"/>
  <c r="V246" i="85"/>
  <c r="B246" i="85"/>
  <c r="AC246" i="85" s="1"/>
  <c r="AD245" i="85"/>
  <c r="AB245" i="85"/>
  <c r="AA245" i="85"/>
  <c r="Z245" i="85"/>
  <c r="Y245" i="85"/>
  <c r="X245" i="85"/>
  <c r="W245" i="85"/>
  <c r="V245" i="85"/>
  <c r="B245" i="85"/>
  <c r="AG245" i="85" s="1"/>
  <c r="AF244" i="85"/>
  <c r="AA244" i="85"/>
  <c r="Z244" i="85"/>
  <c r="Y244" i="85"/>
  <c r="X244" i="85"/>
  <c r="W244" i="85"/>
  <c r="V244" i="85"/>
  <c r="B244" i="85"/>
  <c r="AG243" i="85"/>
  <c r="AF243" i="85"/>
  <c r="AE243" i="85"/>
  <c r="AD243" i="85"/>
  <c r="AC243" i="85"/>
  <c r="AB243" i="85"/>
  <c r="AA243" i="85"/>
  <c r="Z243" i="85"/>
  <c r="Y243" i="85"/>
  <c r="X243" i="85"/>
  <c r="W243" i="85"/>
  <c r="V243" i="85"/>
  <c r="B243" i="85"/>
  <c r="AA242" i="85"/>
  <c r="Z242" i="85"/>
  <c r="Y242" i="85"/>
  <c r="X242" i="85"/>
  <c r="W242" i="85"/>
  <c r="V242" i="85"/>
  <c r="B242" i="85"/>
  <c r="AG241" i="85"/>
  <c r="AF241" i="85"/>
  <c r="AE241" i="85"/>
  <c r="AD241" i="85"/>
  <c r="AC241" i="85"/>
  <c r="AB241" i="85"/>
  <c r="AA241" i="85"/>
  <c r="Z241" i="85"/>
  <c r="Y241" i="85"/>
  <c r="X241" i="85"/>
  <c r="W241" i="85"/>
  <c r="V241" i="85"/>
  <c r="B241" i="85"/>
  <c r="AF240" i="85"/>
  <c r="AE240" i="85"/>
  <c r="AD240" i="85"/>
  <c r="AC240" i="85"/>
  <c r="AB240" i="85"/>
  <c r="AA240" i="85"/>
  <c r="Z240" i="85"/>
  <c r="Y240" i="85"/>
  <c r="X240" i="85"/>
  <c r="W240" i="85"/>
  <c r="V240" i="85"/>
  <c r="B240" i="85"/>
  <c r="AG240" i="85" s="1"/>
  <c r="AA239" i="85"/>
  <c r="Y239" i="85"/>
  <c r="X239" i="85"/>
  <c r="W239" i="85"/>
  <c r="V239" i="85"/>
  <c r="B239" i="85"/>
  <c r="AB239" i="85" s="1"/>
  <c r="AA238" i="85"/>
  <c r="Y238" i="85"/>
  <c r="X238" i="85"/>
  <c r="W238" i="85"/>
  <c r="V238" i="85"/>
  <c r="Z238" i="85" s="1"/>
  <c r="B238" i="85"/>
  <c r="AA237" i="85"/>
  <c r="Y237" i="85"/>
  <c r="X237" i="85"/>
  <c r="W237" i="85"/>
  <c r="V237" i="85"/>
  <c r="B237" i="85"/>
  <c r="AA236" i="85"/>
  <c r="Y236" i="85"/>
  <c r="X236" i="85"/>
  <c r="W236" i="85"/>
  <c r="V236" i="85"/>
  <c r="B236" i="85"/>
  <c r="AA235" i="85"/>
  <c r="Y235" i="85"/>
  <c r="X235" i="85"/>
  <c r="W235" i="85"/>
  <c r="V235" i="85"/>
  <c r="B235" i="85"/>
  <c r="AA234" i="85"/>
  <c r="Y234" i="85"/>
  <c r="X234" i="85"/>
  <c r="W234" i="85"/>
  <c r="Z234" i="85" s="1"/>
  <c r="V234" i="85"/>
  <c r="B234" i="85"/>
  <c r="AA233" i="85"/>
  <c r="Y233" i="85"/>
  <c r="X233" i="85"/>
  <c r="W233" i="85"/>
  <c r="V233" i="85"/>
  <c r="Z233" i="85" s="1"/>
  <c r="B233" i="85"/>
  <c r="AB233" i="85" s="1"/>
  <c r="AA232" i="85"/>
  <c r="Y232" i="85"/>
  <c r="X232" i="85"/>
  <c r="W232" i="85"/>
  <c r="V232" i="85"/>
  <c r="Z232" i="85" s="1"/>
  <c r="B232" i="85"/>
  <c r="AB232" i="85" s="1"/>
  <c r="AF231" i="85"/>
  <c r="AE231" i="85"/>
  <c r="AD231" i="85"/>
  <c r="AA231" i="85"/>
  <c r="Y231" i="85"/>
  <c r="X231" i="85"/>
  <c r="W231" i="85"/>
  <c r="V231" i="85"/>
  <c r="B231" i="85"/>
  <c r="AC231" i="85" s="1"/>
  <c r="AA230" i="85"/>
  <c r="Y230" i="85"/>
  <c r="X230" i="85"/>
  <c r="W230" i="85"/>
  <c r="V230" i="85"/>
  <c r="Z230" i="85" s="1"/>
  <c r="B230" i="85"/>
  <c r="AC230" i="85" s="1"/>
  <c r="AA229" i="85"/>
  <c r="Y229" i="85"/>
  <c r="X229" i="85"/>
  <c r="W229" i="85"/>
  <c r="V229" i="85"/>
  <c r="B229" i="85"/>
  <c r="AE229" i="85" s="1"/>
  <c r="AA228" i="85"/>
  <c r="Y228" i="85"/>
  <c r="Z228" i="85" s="1"/>
  <c r="X228" i="85"/>
  <c r="W228" i="85"/>
  <c r="V228" i="85"/>
  <c r="B228" i="85"/>
  <c r="AC228" i="85" s="1"/>
  <c r="AA227" i="85"/>
  <c r="Y227" i="85"/>
  <c r="X227" i="85"/>
  <c r="W227" i="85"/>
  <c r="V227" i="85"/>
  <c r="Z227" i="85" s="1"/>
  <c r="B227" i="85"/>
  <c r="AA226" i="85"/>
  <c r="Y226" i="85"/>
  <c r="X226" i="85"/>
  <c r="W226" i="85"/>
  <c r="V226" i="85"/>
  <c r="B226" i="85"/>
  <c r="AA225" i="85"/>
  <c r="Y225" i="85"/>
  <c r="X225" i="85"/>
  <c r="W225" i="85"/>
  <c r="Z225" i="85" s="1"/>
  <c r="V225" i="85"/>
  <c r="B225" i="85"/>
  <c r="AD225" i="85" s="1"/>
  <c r="AA224" i="85"/>
  <c r="Y224" i="85"/>
  <c r="X224" i="85"/>
  <c r="Z224" i="85" s="1"/>
  <c r="W224" i="85"/>
  <c r="V224" i="85"/>
  <c r="B224" i="85"/>
  <c r="AG224" i="85" s="1"/>
  <c r="AA223" i="85"/>
  <c r="Y223" i="85"/>
  <c r="X223" i="85"/>
  <c r="W223" i="85"/>
  <c r="V223" i="85"/>
  <c r="Z223" i="85" s="1"/>
  <c r="B223" i="85"/>
  <c r="AE223" i="85" s="1"/>
  <c r="AA222" i="85"/>
  <c r="Y222" i="85"/>
  <c r="X222" i="85"/>
  <c r="W222" i="85"/>
  <c r="Z222" i="85" s="1"/>
  <c r="V222" i="85"/>
  <c r="B222" i="85"/>
  <c r="AA221" i="85"/>
  <c r="Y221" i="85"/>
  <c r="X221" i="85"/>
  <c r="W221" i="85"/>
  <c r="V221" i="85"/>
  <c r="B221" i="85"/>
  <c r="AD221" i="85" s="1"/>
  <c r="AA220" i="85"/>
  <c r="Y220" i="85"/>
  <c r="X220" i="85"/>
  <c r="W220" i="85"/>
  <c r="V220" i="85"/>
  <c r="Z220" i="85" s="1"/>
  <c r="B220" i="85"/>
  <c r="AF220" i="85" s="1"/>
  <c r="AA219" i="85"/>
  <c r="Y219" i="85"/>
  <c r="X219" i="85"/>
  <c r="W219" i="85"/>
  <c r="V219" i="85"/>
  <c r="B219" i="85"/>
  <c r="AB219" i="85" s="1"/>
  <c r="AF218" i="85"/>
  <c r="AD218" i="85"/>
  <c r="AC218" i="85"/>
  <c r="AA218" i="85"/>
  <c r="Y218" i="85"/>
  <c r="X218" i="85"/>
  <c r="Z218" i="85" s="1"/>
  <c r="AG218" i="85" s="1"/>
  <c r="W218" i="85"/>
  <c r="V218" i="85"/>
  <c r="B218" i="85"/>
  <c r="AE218" i="85" s="1"/>
  <c r="AA217" i="85"/>
  <c r="Y217" i="85"/>
  <c r="X217" i="85"/>
  <c r="W217" i="85"/>
  <c r="V217" i="85"/>
  <c r="Z217" i="85" s="1"/>
  <c r="B217" i="85"/>
  <c r="AA216" i="85"/>
  <c r="Y216" i="85"/>
  <c r="X216" i="85"/>
  <c r="W216" i="85"/>
  <c r="V216" i="85"/>
  <c r="B216" i="85"/>
  <c r="AA215" i="85"/>
  <c r="Y215" i="85"/>
  <c r="X215" i="85"/>
  <c r="W215" i="85"/>
  <c r="V215" i="85"/>
  <c r="B215" i="85"/>
  <c r="AD214" i="85"/>
  <c r="AA214" i="85"/>
  <c r="Y214" i="85"/>
  <c r="X214" i="85"/>
  <c r="W214" i="85"/>
  <c r="V214" i="85"/>
  <c r="B214" i="85"/>
  <c r="AC214" i="85" s="1"/>
  <c r="AA213" i="85"/>
  <c r="Y213" i="85"/>
  <c r="X213" i="85"/>
  <c r="W213" i="85"/>
  <c r="V213" i="85"/>
  <c r="B213" i="85"/>
  <c r="AA212" i="85"/>
  <c r="Y212" i="85"/>
  <c r="X212" i="85"/>
  <c r="W212" i="85"/>
  <c r="V212" i="85"/>
  <c r="B212" i="85"/>
  <c r="AA211" i="85"/>
  <c r="Y211" i="85"/>
  <c r="X211" i="85"/>
  <c r="W211" i="85"/>
  <c r="V211" i="85"/>
  <c r="B211" i="85"/>
  <c r="AB211" i="85" s="1"/>
  <c r="AA210" i="85"/>
  <c r="Y210" i="85"/>
  <c r="X210" i="85"/>
  <c r="W210" i="85"/>
  <c r="V210" i="85"/>
  <c r="Z210" i="85" s="1"/>
  <c r="B210" i="85"/>
  <c r="AA209" i="85"/>
  <c r="Y209" i="85"/>
  <c r="X209" i="85"/>
  <c r="W209" i="85"/>
  <c r="V209" i="85"/>
  <c r="Z209" i="85" s="1"/>
  <c r="B209" i="85"/>
  <c r="AA208" i="85"/>
  <c r="Y208" i="85"/>
  <c r="X208" i="85"/>
  <c r="W208" i="85"/>
  <c r="V208" i="85"/>
  <c r="B208" i="85"/>
  <c r="AA207" i="85"/>
  <c r="Y207" i="85"/>
  <c r="X207" i="85"/>
  <c r="W207" i="85"/>
  <c r="V207" i="85"/>
  <c r="Z207" i="85" s="1"/>
  <c r="B207" i="85"/>
  <c r="AA206" i="85"/>
  <c r="Y206" i="85"/>
  <c r="X206" i="85"/>
  <c r="Z206" i="85" s="1"/>
  <c r="W206" i="85"/>
  <c r="V206" i="85"/>
  <c r="B206" i="85"/>
  <c r="AB206" i="85" s="1"/>
  <c r="AA205" i="85"/>
  <c r="Y205" i="85"/>
  <c r="X205" i="85"/>
  <c r="W205" i="85"/>
  <c r="V205" i="85"/>
  <c r="B205" i="85"/>
  <c r="AA204" i="85"/>
  <c r="Z204" i="85"/>
  <c r="Y204" i="85"/>
  <c r="X204" i="85"/>
  <c r="W204" i="85"/>
  <c r="V204" i="85"/>
  <c r="B204" i="85"/>
  <c r="AA203" i="85"/>
  <c r="Y203" i="85"/>
  <c r="X203" i="85"/>
  <c r="W203" i="85"/>
  <c r="V203" i="85"/>
  <c r="Z203" i="85" s="1"/>
  <c r="B203" i="85"/>
  <c r="AA202" i="85"/>
  <c r="Y202" i="85"/>
  <c r="X202" i="85"/>
  <c r="W202" i="85"/>
  <c r="V202" i="85"/>
  <c r="Z202" i="85" s="1"/>
  <c r="B202" i="85"/>
  <c r="AB202" i="85" s="1"/>
  <c r="AE201" i="85"/>
  <c r="AD201" i="85"/>
  <c r="AA201" i="85"/>
  <c r="Y201" i="85"/>
  <c r="X201" i="85"/>
  <c r="W201" i="85"/>
  <c r="V201" i="85"/>
  <c r="B201" i="85"/>
  <c r="AC201" i="85" s="1"/>
  <c r="AA200" i="85"/>
  <c r="Y200" i="85"/>
  <c r="X200" i="85"/>
  <c r="W200" i="85"/>
  <c r="V200" i="85"/>
  <c r="B200" i="85"/>
  <c r="AA199" i="85"/>
  <c r="Y199" i="85"/>
  <c r="X199" i="85"/>
  <c r="W199" i="85"/>
  <c r="V199" i="85"/>
  <c r="B199" i="85"/>
  <c r="AD199" i="85" s="1"/>
  <c r="AA198" i="85"/>
  <c r="Y198" i="85"/>
  <c r="X198" i="85"/>
  <c r="W198" i="85"/>
  <c r="V198" i="85"/>
  <c r="Z198" i="85" s="1"/>
  <c r="B198" i="85"/>
  <c r="AD198" i="85" s="1"/>
  <c r="AA197" i="85"/>
  <c r="Y197" i="85"/>
  <c r="Z197" i="85" s="1"/>
  <c r="X197" i="85"/>
  <c r="W197" i="85"/>
  <c r="V197" i="85"/>
  <c r="B197" i="85"/>
  <c r="AA196" i="85"/>
  <c r="Y196" i="85"/>
  <c r="X196" i="85"/>
  <c r="W196" i="85"/>
  <c r="V196" i="85"/>
  <c r="Z196" i="85" s="1"/>
  <c r="B196" i="85"/>
  <c r="AF196" i="85" s="1"/>
  <c r="AA195" i="85"/>
  <c r="Y195" i="85"/>
  <c r="X195" i="85"/>
  <c r="Z195" i="85" s="1"/>
  <c r="W195" i="85"/>
  <c r="V195" i="85"/>
  <c r="B195" i="85"/>
  <c r="AG195" i="85" s="1"/>
  <c r="AA194" i="85"/>
  <c r="Y194" i="85"/>
  <c r="X194" i="85"/>
  <c r="W194" i="85"/>
  <c r="V194" i="85"/>
  <c r="Z194" i="85" s="1"/>
  <c r="B194" i="85"/>
  <c r="AD194" i="85" s="1"/>
  <c r="AA193" i="85"/>
  <c r="Y193" i="85"/>
  <c r="X193" i="85"/>
  <c r="W193" i="85"/>
  <c r="V193" i="85"/>
  <c r="B193" i="85"/>
  <c r="AE193" i="85" s="1"/>
  <c r="AG192" i="85"/>
  <c r="AF192" i="85"/>
  <c r="AC192" i="85"/>
  <c r="AA192" i="85"/>
  <c r="Y192" i="85"/>
  <c r="X192" i="85"/>
  <c r="W192" i="85"/>
  <c r="V192" i="85"/>
  <c r="Z192" i="85" s="1"/>
  <c r="B192" i="85"/>
  <c r="AB192" i="85" s="1"/>
  <c r="AA191" i="85"/>
  <c r="Y191" i="85"/>
  <c r="X191" i="85"/>
  <c r="Z191" i="85" s="1"/>
  <c r="W191" i="85"/>
  <c r="V191" i="85"/>
  <c r="B191" i="85"/>
  <c r="AC191" i="85" s="1"/>
  <c r="AA190" i="85"/>
  <c r="Y190" i="85"/>
  <c r="X190" i="85"/>
  <c r="W190" i="85"/>
  <c r="V190" i="85"/>
  <c r="B190" i="85"/>
  <c r="AA189" i="85"/>
  <c r="Y189" i="85"/>
  <c r="X189" i="85"/>
  <c r="W189" i="85"/>
  <c r="V189" i="85"/>
  <c r="B189" i="85"/>
  <c r="AF188" i="85"/>
  <c r="AE188" i="85"/>
  <c r="AD188" i="85"/>
  <c r="AC188" i="85"/>
  <c r="AB188" i="85"/>
  <c r="AA188" i="85"/>
  <c r="Y188" i="85"/>
  <c r="Z188" i="85" s="1"/>
  <c r="AG188" i="85" s="1"/>
  <c r="X188" i="85"/>
  <c r="W188" i="85"/>
  <c r="V188" i="85"/>
  <c r="B188" i="85"/>
  <c r="AA187" i="85"/>
  <c r="Y187" i="85"/>
  <c r="X187" i="85"/>
  <c r="W187" i="85"/>
  <c r="V187" i="85"/>
  <c r="B187" i="85"/>
  <c r="AA186" i="85"/>
  <c r="Y186" i="85"/>
  <c r="X186" i="85"/>
  <c r="W186" i="85"/>
  <c r="V186" i="85"/>
  <c r="B186" i="85"/>
  <c r="AF185" i="85"/>
  <c r="AA185" i="85"/>
  <c r="Y185" i="85"/>
  <c r="X185" i="85"/>
  <c r="W185" i="85"/>
  <c r="V185" i="85"/>
  <c r="Z185" i="85" s="1"/>
  <c r="B185" i="85"/>
  <c r="AE185" i="85" s="1"/>
  <c r="AA184" i="85"/>
  <c r="Y184" i="85"/>
  <c r="X184" i="85"/>
  <c r="W184" i="85"/>
  <c r="V184" i="85"/>
  <c r="B184" i="85"/>
  <c r="AC184" i="85" s="1"/>
  <c r="AA183" i="85"/>
  <c r="Y183" i="85"/>
  <c r="X183" i="85"/>
  <c r="W183" i="85"/>
  <c r="V183" i="85"/>
  <c r="B183" i="85"/>
  <c r="AA182" i="85"/>
  <c r="Y182" i="85"/>
  <c r="X182" i="85"/>
  <c r="W182" i="85"/>
  <c r="V182" i="85"/>
  <c r="B182" i="85"/>
  <c r="AA181" i="85"/>
  <c r="Y181" i="85"/>
  <c r="X181" i="85"/>
  <c r="W181" i="85"/>
  <c r="Z181" i="85" s="1"/>
  <c r="V181" i="85"/>
  <c r="B181" i="85"/>
  <c r="AG181" i="85" s="1"/>
  <c r="AA180" i="85"/>
  <c r="Y180" i="85"/>
  <c r="X180" i="85"/>
  <c r="W180" i="85"/>
  <c r="V180" i="85"/>
  <c r="B180" i="85"/>
  <c r="AA179" i="85"/>
  <c r="Y179" i="85"/>
  <c r="X179" i="85"/>
  <c r="W179" i="85"/>
  <c r="V179" i="85"/>
  <c r="Z179" i="85" s="1"/>
  <c r="B179" i="85"/>
  <c r="AE179" i="85" s="1"/>
  <c r="AF178" i="85"/>
  <c r="AB178" i="85"/>
  <c r="AA178" i="85"/>
  <c r="Y178" i="85"/>
  <c r="X178" i="85"/>
  <c r="W178" i="85"/>
  <c r="V178" i="85"/>
  <c r="B178" i="85"/>
  <c r="AA177" i="85"/>
  <c r="Y177" i="85"/>
  <c r="X177" i="85"/>
  <c r="W177" i="85"/>
  <c r="V177" i="85"/>
  <c r="Z177" i="85" s="1"/>
  <c r="B177" i="85"/>
  <c r="AC177" i="85" s="1"/>
  <c r="AA176" i="85"/>
  <c r="Y176" i="85"/>
  <c r="X176" i="85"/>
  <c r="W176" i="85"/>
  <c r="Z176" i="85" s="1"/>
  <c r="V176" i="85"/>
  <c r="B176" i="85"/>
  <c r="AE176" i="85" s="1"/>
  <c r="AA175" i="85"/>
  <c r="Y175" i="85"/>
  <c r="X175" i="85"/>
  <c r="Z175" i="85" s="1"/>
  <c r="W175" i="85"/>
  <c r="V175" i="85"/>
  <c r="B175" i="85"/>
  <c r="AE175" i="85" s="1"/>
  <c r="AD174" i="85"/>
  <c r="AA174" i="85"/>
  <c r="Y174" i="85"/>
  <c r="X174" i="85"/>
  <c r="W174" i="85"/>
  <c r="V174" i="85"/>
  <c r="B174" i="85"/>
  <c r="AB174" i="85" s="1"/>
  <c r="AA173" i="85"/>
  <c r="Y173" i="85"/>
  <c r="X173" i="85"/>
  <c r="W173" i="85"/>
  <c r="V173" i="85"/>
  <c r="B173" i="85"/>
  <c r="AA172" i="85"/>
  <c r="Y172" i="85"/>
  <c r="X172" i="85"/>
  <c r="W172" i="85"/>
  <c r="V172" i="85"/>
  <c r="Z172" i="85" s="1"/>
  <c r="B172" i="85"/>
  <c r="AB172" i="85" s="1"/>
  <c r="AA171" i="85"/>
  <c r="Y171" i="85"/>
  <c r="X171" i="85"/>
  <c r="W171" i="85"/>
  <c r="V171" i="85"/>
  <c r="B171" i="85"/>
  <c r="AC171" i="85" s="1"/>
  <c r="AA170" i="85"/>
  <c r="Y170" i="85"/>
  <c r="X170" i="85"/>
  <c r="W170" i="85"/>
  <c r="V170" i="85"/>
  <c r="B170" i="85"/>
  <c r="AF170" i="85" s="1"/>
  <c r="AA169" i="85"/>
  <c r="Y169" i="85"/>
  <c r="X169" i="85"/>
  <c r="W169" i="85"/>
  <c r="V169" i="85"/>
  <c r="B169" i="85"/>
  <c r="AE169" i="85" s="1"/>
  <c r="AA168" i="85"/>
  <c r="Y168" i="85"/>
  <c r="X168" i="85"/>
  <c r="W168" i="85"/>
  <c r="V168" i="85"/>
  <c r="B168" i="85"/>
  <c r="AD168" i="85" s="1"/>
  <c r="AA167" i="85"/>
  <c r="Y167" i="85"/>
  <c r="X167" i="85"/>
  <c r="W167" i="85"/>
  <c r="V167" i="85"/>
  <c r="Z167" i="85" s="1"/>
  <c r="B167" i="85"/>
  <c r="AB167" i="85" s="1"/>
  <c r="AA166" i="85"/>
  <c r="Y166" i="85"/>
  <c r="X166" i="85"/>
  <c r="W166" i="85"/>
  <c r="V166" i="85"/>
  <c r="B166" i="85"/>
  <c r="AA165" i="85"/>
  <c r="Y165" i="85"/>
  <c r="X165" i="85"/>
  <c r="W165" i="85"/>
  <c r="V165" i="85"/>
  <c r="B165" i="85"/>
  <c r="AA164" i="85"/>
  <c r="Y164" i="85"/>
  <c r="X164" i="85"/>
  <c r="W164" i="85"/>
  <c r="V164" i="85"/>
  <c r="Z164" i="85" s="1"/>
  <c r="B164" i="85"/>
  <c r="AF164" i="85" s="1"/>
  <c r="AA163" i="85"/>
  <c r="Y163" i="85"/>
  <c r="X163" i="85"/>
  <c r="W163" i="85"/>
  <c r="V163" i="85"/>
  <c r="Z163" i="85" s="1"/>
  <c r="B163" i="85"/>
  <c r="AA162" i="85"/>
  <c r="Y162" i="85"/>
  <c r="X162" i="85"/>
  <c r="W162" i="85"/>
  <c r="V162" i="85"/>
  <c r="B162" i="85"/>
  <c r="AD162" i="85" s="1"/>
  <c r="AA161" i="85"/>
  <c r="Y161" i="85"/>
  <c r="X161" i="85"/>
  <c r="W161" i="85"/>
  <c r="V161" i="85"/>
  <c r="B161" i="85"/>
  <c r="AE161" i="85" s="1"/>
  <c r="AA160" i="85"/>
  <c r="Y160" i="85"/>
  <c r="X160" i="85"/>
  <c r="W160" i="85"/>
  <c r="V160" i="85"/>
  <c r="B160" i="85"/>
  <c r="AB160" i="85" s="1"/>
  <c r="AA159" i="85"/>
  <c r="Y159" i="85"/>
  <c r="X159" i="85"/>
  <c r="W159" i="85"/>
  <c r="V159" i="85"/>
  <c r="B159" i="85"/>
  <c r="AA158" i="85"/>
  <c r="Y158" i="85"/>
  <c r="X158" i="85"/>
  <c r="W158" i="85"/>
  <c r="V158" i="85"/>
  <c r="Z158" i="85" s="1"/>
  <c r="B158" i="85"/>
  <c r="AG158" i="85" s="1"/>
  <c r="AA157" i="85"/>
  <c r="Y157" i="85"/>
  <c r="X157" i="85"/>
  <c r="W157" i="85"/>
  <c r="V157" i="85"/>
  <c r="B157" i="85"/>
  <c r="AC157" i="85" s="1"/>
  <c r="AA156" i="85"/>
  <c r="Y156" i="85"/>
  <c r="X156" i="85"/>
  <c r="W156" i="85"/>
  <c r="V156" i="85"/>
  <c r="B156" i="85"/>
  <c r="AF156" i="85" s="1"/>
  <c r="AA155" i="85"/>
  <c r="Y155" i="85"/>
  <c r="X155" i="85"/>
  <c r="W155" i="85"/>
  <c r="V155" i="85"/>
  <c r="B155" i="85"/>
  <c r="AA154" i="85"/>
  <c r="Y154" i="85"/>
  <c r="X154" i="85"/>
  <c r="W154" i="85"/>
  <c r="V154" i="85"/>
  <c r="B154" i="85"/>
  <c r="AB154" i="85" s="1"/>
  <c r="AA153" i="85"/>
  <c r="Y153" i="85"/>
  <c r="X153" i="85"/>
  <c r="W153" i="85"/>
  <c r="V153" i="85"/>
  <c r="B153" i="85"/>
  <c r="AE153" i="85" s="1"/>
  <c r="AA152" i="85"/>
  <c r="Y152" i="85"/>
  <c r="X152" i="85"/>
  <c r="W152" i="85"/>
  <c r="V152" i="85"/>
  <c r="B152" i="85"/>
  <c r="AC152" i="85" s="1"/>
  <c r="AA151" i="85"/>
  <c r="Y151" i="85"/>
  <c r="X151" i="85"/>
  <c r="W151" i="85"/>
  <c r="V151" i="85"/>
  <c r="Z151" i="85" s="1"/>
  <c r="B151" i="85"/>
  <c r="AA150" i="85"/>
  <c r="Y150" i="85"/>
  <c r="X150" i="85"/>
  <c r="W150" i="85"/>
  <c r="V150" i="85"/>
  <c r="B150" i="85"/>
  <c r="AA149" i="85"/>
  <c r="Y149" i="85"/>
  <c r="X149" i="85"/>
  <c r="W149" i="85"/>
  <c r="V149" i="85"/>
  <c r="B149" i="85"/>
  <c r="AA148" i="85"/>
  <c r="Y148" i="85"/>
  <c r="X148" i="85"/>
  <c r="W148" i="85"/>
  <c r="V148" i="85"/>
  <c r="B148" i="85"/>
  <c r="AA147" i="85"/>
  <c r="Y147" i="85"/>
  <c r="X147" i="85"/>
  <c r="W147" i="85"/>
  <c r="V147" i="85"/>
  <c r="B147" i="85"/>
  <c r="AE147" i="85" s="1"/>
  <c r="AA146" i="85"/>
  <c r="Y146" i="85"/>
  <c r="X146" i="85"/>
  <c r="W146" i="85"/>
  <c r="V146" i="85"/>
  <c r="Z146" i="85" s="1"/>
  <c r="B146" i="85"/>
  <c r="AF146" i="85" s="1"/>
  <c r="AA145" i="85"/>
  <c r="Y145" i="85"/>
  <c r="X145" i="85"/>
  <c r="W145" i="85"/>
  <c r="V145" i="85"/>
  <c r="B145" i="85"/>
  <c r="AC145" i="85" s="1"/>
  <c r="AA144" i="85"/>
  <c r="Y144" i="85"/>
  <c r="X144" i="85"/>
  <c r="W144" i="85"/>
  <c r="V144" i="85"/>
  <c r="B144" i="85"/>
  <c r="AE144" i="85" s="1"/>
  <c r="AF143" i="85"/>
  <c r="AA143" i="85"/>
  <c r="Y143" i="85"/>
  <c r="X143" i="85"/>
  <c r="W143" i="85"/>
  <c r="V143" i="85"/>
  <c r="B143" i="85"/>
  <c r="AE143" i="85" s="1"/>
  <c r="AA142" i="85"/>
  <c r="Y142" i="85"/>
  <c r="X142" i="85"/>
  <c r="W142" i="85"/>
  <c r="V142" i="85"/>
  <c r="B142" i="85"/>
  <c r="AD142" i="85" s="1"/>
  <c r="AA141" i="85"/>
  <c r="Y141" i="85"/>
  <c r="X141" i="85"/>
  <c r="W141" i="85"/>
  <c r="V141" i="85"/>
  <c r="B141" i="85"/>
  <c r="AF141" i="85" s="1"/>
  <c r="AA140" i="85"/>
  <c r="Y140" i="85"/>
  <c r="X140" i="85"/>
  <c r="W140" i="85"/>
  <c r="V140" i="85"/>
  <c r="Z140" i="85" s="1"/>
  <c r="B140" i="85"/>
  <c r="AB140" i="85" s="1"/>
  <c r="AA139" i="85"/>
  <c r="Y139" i="85"/>
  <c r="X139" i="85"/>
  <c r="W139" i="85"/>
  <c r="V139" i="85"/>
  <c r="B139" i="85"/>
  <c r="AD139" i="85" s="1"/>
  <c r="AA138" i="85"/>
  <c r="Y138" i="85"/>
  <c r="X138" i="85"/>
  <c r="Z138" i="85" s="1"/>
  <c r="AG138" i="85" s="1"/>
  <c r="W138" i="85"/>
  <c r="V138" i="85"/>
  <c r="B138" i="85"/>
  <c r="AF138" i="85" s="1"/>
  <c r="AA137" i="85"/>
  <c r="Y137" i="85"/>
  <c r="X137" i="85"/>
  <c r="W137" i="85"/>
  <c r="V137" i="85"/>
  <c r="B137" i="85"/>
  <c r="AF137" i="85" s="1"/>
  <c r="AA136" i="85"/>
  <c r="Y136" i="85"/>
  <c r="X136" i="85"/>
  <c r="W136" i="85"/>
  <c r="V136" i="85"/>
  <c r="B136" i="85"/>
  <c r="AD136" i="85" s="1"/>
  <c r="AA135" i="85"/>
  <c r="Y135" i="85"/>
  <c r="X135" i="85"/>
  <c r="W135" i="85"/>
  <c r="V135" i="85"/>
  <c r="B135" i="85"/>
  <c r="AB135" i="85" s="1"/>
  <c r="AA134" i="85"/>
  <c r="Y134" i="85"/>
  <c r="X134" i="85"/>
  <c r="W134" i="85"/>
  <c r="V134" i="85"/>
  <c r="B134" i="85"/>
  <c r="AE134" i="85" s="1"/>
  <c r="AA133" i="85"/>
  <c r="Y133" i="85"/>
  <c r="X133" i="85"/>
  <c r="W133" i="85"/>
  <c r="V133" i="85"/>
  <c r="B133" i="85"/>
  <c r="AE133" i="85" s="1"/>
  <c r="AA132" i="85"/>
  <c r="Y132" i="85"/>
  <c r="X132" i="85"/>
  <c r="W132" i="85"/>
  <c r="V132" i="85"/>
  <c r="B132" i="85"/>
  <c r="AA131" i="85"/>
  <c r="Y131" i="85"/>
  <c r="X131" i="85"/>
  <c r="W131" i="85"/>
  <c r="V131" i="85"/>
  <c r="B131" i="85"/>
  <c r="AB131" i="85" s="1"/>
  <c r="AA130" i="85"/>
  <c r="Y130" i="85"/>
  <c r="X130" i="85"/>
  <c r="W130" i="85"/>
  <c r="Z130" i="85" s="1"/>
  <c r="V130" i="85"/>
  <c r="B130" i="85"/>
  <c r="AD130" i="85" s="1"/>
  <c r="AA129" i="85"/>
  <c r="Y129" i="85"/>
  <c r="X129" i="85"/>
  <c r="W129" i="85"/>
  <c r="V129" i="85"/>
  <c r="B129" i="85"/>
  <c r="AE129" i="85" s="1"/>
  <c r="AA128" i="85"/>
  <c r="Y128" i="85"/>
  <c r="X128" i="85"/>
  <c r="W128" i="85"/>
  <c r="V128" i="85"/>
  <c r="B128" i="85"/>
  <c r="AB128" i="85" s="1"/>
  <c r="AA127" i="85"/>
  <c r="Y127" i="85"/>
  <c r="X127" i="85"/>
  <c r="W127" i="85"/>
  <c r="V127" i="85"/>
  <c r="B127" i="85"/>
  <c r="AA126" i="85"/>
  <c r="Y126" i="85"/>
  <c r="X126" i="85"/>
  <c r="W126" i="85"/>
  <c r="V126" i="85"/>
  <c r="B126" i="85"/>
  <c r="AF126" i="85" s="1"/>
  <c r="AA125" i="85"/>
  <c r="Y125" i="85"/>
  <c r="X125" i="85"/>
  <c r="W125" i="85"/>
  <c r="V125" i="85"/>
  <c r="B125" i="85"/>
  <c r="AD125" i="85" s="1"/>
  <c r="AA124" i="85"/>
  <c r="Y124" i="85"/>
  <c r="X124" i="85"/>
  <c r="W124" i="85"/>
  <c r="V124" i="85"/>
  <c r="B124" i="85"/>
  <c r="AC124" i="85" s="1"/>
  <c r="AA123" i="85"/>
  <c r="Y123" i="85"/>
  <c r="X123" i="85"/>
  <c r="W123" i="85"/>
  <c r="V123" i="85"/>
  <c r="B123" i="85"/>
  <c r="AB123" i="85" s="1"/>
  <c r="AA122" i="85"/>
  <c r="Y122" i="85"/>
  <c r="X122" i="85"/>
  <c r="W122" i="85"/>
  <c r="V122" i="85"/>
  <c r="B122" i="85"/>
  <c r="AF122" i="85" s="1"/>
  <c r="AA121" i="85"/>
  <c r="Y121" i="85"/>
  <c r="X121" i="85"/>
  <c r="W121" i="85"/>
  <c r="V121" i="85"/>
  <c r="B121" i="85"/>
  <c r="AE121" i="85" s="1"/>
  <c r="AA120" i="85"/>
  <c r="Y120" i="85"/>
  <c r="X120" i="85"/>
  <c r="W120" i="85"/>
  <c r="V120" i="85"/>
  <c r="B120" i="85"/>
  <c r="AF120" i="85" s="1"/>
  <c r="AA119" i="85"/>
  <c r="Y119" i="85"/>
  <c r="X119" i="85"/>
  <c r="W119" i="85"/>
  <c r="V119" i="85"/>
  <c r="B119" i="85"/>
  <c r="AE119" i="85" s="1"/>
  <c r="AA118" i="85"/>
  <c r="Y118" i="85"/>
  <c r="X118" i="85"/>
  <c r="W118" i="85"/>
  <c r="V118" i="85"/>
  <c r="B118" i="85"/>
  <c r="AA117" i="85"/>
  <c r="Y117" i="85"/>
  <c r="X117" i="85"/>
  <c r="W117" i="85"/>
  <c r="V117" i="85"/>
  <c r="B117" i="85"/>
  <c r="AC117" i="85" s="1"/>
  <c r="AA116" i="85"/>
  <c r="Y116" i="85"/>
  <c r="X116" i="85"/>
  <c r="W116" i="85"/>
  <c r="V116" i="85"/>
  <c r="B116" i="85"/>
  <c r="AC116" i="85" s="1"/>
  <c r="AA115" i="85"/>
  <c r="Y115" i="85"/>
  <c r="X115" i="85"/>
  <c r="W115" i="85"/>
  <c r="V115" i="85"/>
  <c r="B115" i="85"/>
  <c r="AE115" i="85" s="1"/>
  <c r="AA114" i="85"/>
  <c r="Y114" i="85"/>
  <c r="X114" i="85"/>
  <c r="W114" i="85"/>
  <c r="V114" i="85"/>
  <c r="B114" i="85"/>
  <c r="AB114" i="85" s="1"/>
  <c r="AA113" i="85"/>
  <c r="Y113" i="85"/>
  <c r="X113" i="85"/>
  <c r="W113" i="85"/>
  <c r="V113" i="85"/>
  <c r="B113" i="85"/>
  <c r="AC113" i="85" s="1"/>
  <c r="AA112" i="85"/>
  <c r="Y112" i="85"/>
  <c r="X112" i="85"/>
  <c r="W112" i="85"/>
  <c r="V112" i="85"/>
  <c r="B112" i="85"/>
  <c r="AA111" i="85"/>
  <c r="Y111" i="85"/>
  <c r="X111" i="85"/>
  <c r="W111" i="85"/>
  <c r="V111" i="85"/>
  <c r="B111" i="85"/>
  <c r="AF111" i="85" s="1"/>
  <c r="AA110" i="85"/>
  <c r="Y110" i="85"/>
  <c r="X110" i="85"/>
  <c r="W110" i="85"/>
  <c r="V110" i="85"/>
  <c r="B110" i="85"/>
  <c r="AE110" i="85" s="1"/>
  <c r="AA109" i="85"/>
  <c r="Y109" i="85"/>
  <c r="X109" i="85"/>
  <c r="W109" i="85"/>
  <c r="V109" i="85"/>
  <c r="B109" i="85"/>
  <c r="AA108" i="85"/>
  <c r="Y108" i="85"/>
  <c r="X108" i="85"/>
  <c r="W108" i="85"/>
  <c r="V108" i="85"/>
  <c r="B108" i="85"/>
  <c r="AA107" i="85"/>
  <c r="Y107" i="85"/>
  <c r="X107" i="85"/>
  <c r="W107" i="85"/>
  <c r="V107" i="85"/>
  <c r="B107" i="85"/>
  <c r="AF107" i="85" s="1"/>
  <c r="AA106" i="85"/>
  <c r="Y106" i="85"/>
  <c r="X106" i="85"/>
  <c r="W106" i="85"/>
  <c r="V106" i="85"/>
  <c r="B106" i="85"/>
  <c r="AF106" i="85" s="1"/>
  <c r="AA105" i="85"/>
  <c r="Y105" i="85"/>
  <c r="X105" i="85"/>
  <c r="W105" i="85"/>
  <c r="V105" i="85"/>
  <c r="B105" i="85"/>
  <c r="AB105" i="85" s="1"/>
  <c r="AA104" i="85"/>
  <c r="Y104" i="85"/>
  <c r="X104" i="85"/>
  <c r="W104" i="85"/>
  <c r="V104" i="85"/>
  <c r="B104" i="85"/>
  <c r="AD104" i="85" s="1"/>
  <c r="AA103" i="85"/>
  <c r="Y103" i="85"/>
  <c r="X103" i="85"/>
  <c r="W103" i="85"/>
  <c r="V103" i="85"/>
  <c r="B103" i="85"/>
  <c r="AB103" i="85" s="1"/>
  <c r="AA102" i="85"/>
  <c r="Y102" i="85"/>
  <c r="X102" i="85"/>
  <c r="W102" i="85"/>
  <c r="V102" i="85"/>
  <c r="B102" i="85"/>
  <c r="AA101" i="85"/>
  <c r="Y101" i="85"/>
  <c r="X101" i="85"/>
  <c r="W101" i="85"/>
  <c r="V101" i="85"/>
  <c r="B101" i="85"/>
  <c r="AD101" i="85" s="1"/>
  <c r="AA100" i="85"/>
  <c r="Y100" i="85"/>
  <c r="X100" i="85"/>
  <c r="W100" i="85"/>
  <c r="V100" i="85"/>
  <c r="B100" i="85"/>
  <c r="AA99" i="85"/>
  <c r="Y99" i="85"/>
  <c r="X99" i="85"/>
  <c r="W99" i="85"/>
  <c r="V99" i="85"/>
  <c r="B99" i="85"/>
  <c r="AC99" i="85" s="1"/>
  <c r="AA98" i="85"/>
  <c r="Y98" i="85"/>
  <c r="X98" i="85"/>
  <c r="W98" i="85"/>
  <c r="V98" i="85"/>
  <c r="B98" i="85"/>
  <c r="AD98" i="85" s="1"/>
  <c r="AA97" i="85"/>
  <c r="Y97" i="85"/>
  <c r="X97" i="85"/>
  <c r="W97" i="85"/>
  <c r="V97" i="85"/>
  <c r="B97" i="85"/>
  <c r="AA96" i="85"/>
  <c r="Y96" i="85"/>
  <c r="X96" i="85"/>
  <c r="W96" i="85"/>
  <c r="V96" i="85"/>
  <c r="B96" i="85"/>
  <c r="AB96" i="85" s="1"/>
  <c r="AA95" i="85"/>
  <c r="Y95" i="85"/>
  <c r="X95" i="85"/>
  <c r="W95" i="85"/>
  <c r="V95" i="85"/>
  <c r="B95" i="85"/>
  <c r="AE95" i="85" s="1"/>
  <c r="AA94" i="85"/>
  <c r="Y94" i="85"/>
  <c r="X94" i="85"/>
  <c r="W94" i="85"/>
  <c r="V94" i="85"/>
  <c r="B94" i="85"/>
  <c r="AB94" i="85" s="1"/>
  <c r="AA93" i="85"/>
  <c r="Y93" i="85"/>
  <c r="X93" i="85"/>
  <c r="W93" i="85"/>
  <c r="V93" i="85"/>
  <c r="B93" i="85"/>
  <c r="AD93" i="85" s="1"/>
  <c r="AA92" i="85"/>
  <c r="Y92" i="85"/>
  <c r="X92" i="85"/>
  <c r="W92" i="85"/>
  <c r="V92" i="85"/>
  <c r="B92" i="85"/>
  <c r="AD92" i="85" s="1"/>
  <c r="AA91" i="85"/>
  <c r="Y91" i="85"/>
  <c r="X91" i="85"/>
  <c r="W91" i="85"/>
  <c r="V91" i="85"/>
  <c r="B91" i="85"/>
  <c r="AB91" i="85" s="1"/>
  <c r="AA90" i="85"/>
  <c r="Y90" i="85"/>
  <c r="X90" i="85"/>
  <c r="W90" i="85"/>
  <c r="V90" i="85"/>
  <c r="B90" i="85"/>
  <c r="AE90" i="85" s="1"/>
  <c r="AA89" i="85"/>
  <c r="Y89" i="85"/>
  <c r="X89" i="85"/>
  <c r="W89" i="85"/>
  <c r="V89" i="85"/>
  <c r="B89" i="85"/>
  <c r="AE89" i="85" s="1"/>
  <c r="AZ88" i="85"/>
  <c r="AT88" i="85"/>
  <c r="AA88" i="85"/>
  <c r="Y88" i="85"/>
  <c r="X88" i="85"/>
  <c r="W88" i="85"/>
  <c r="V88" i="85"/>
  <c r="B88" i="85"/>
  <c r="AB88" i="85" s="1"/>
  <c r="AZ87" i="85"/>
  <c r="AT87" i="85"/>
  <c r="AA87" i="85"/>
  <c r="Y87" i="85"/>
  <c r="X87" i="85"/>
  <c r="W87" i="85"/>
  <c r="V87" i="85"/>
  <c r="B87" i="85"/>
  <c r="AY87" i="85" s="1"/>
  <c r="AZ86" i="85"/>
  <c r="AT86" i="85"/>
  <c r="AA86" i="85"/>
  <c r="Y86" i="85"/>
  <c r="X86" i="85"/>
  <c r="W86" i="85"/>
  <c r="V86" i="85"/>
  <c r="B86" i="85"/>
  <c r="AB86" i="85" s="1"/>
  <c r="AZ85" i="85"/>
  <c r="AT85" i="85"/>
  <c r="AA85" i="85"/>
  <c r="Y85" i="85"/>
  <c r="X85" i="85"/>
  <c r="W85" i="85"/>
  <c r="V85" i="85"/>
  <c r="B85" i="85"/>
  <c r="AY85" i="85" s="1"/>
  <c r="AZ84" i="85"/>
  <c r="AT84" i="85"/>
  <c r="AA84" i="85"/>
  <c r="Y84" i="85"/>
  <c r="X84" i="85"/>
  <c r="W84" i="85"/>
  <c r="V84" i="85"/>
  <c r="B84" i="85"/>
  <c r="AY84" i="85" s="1"/>
  <c r="AZ83" i="85"/>
  <c r="AT83" i="85"/>
  <c r="AA83" i="85"/>
  <c r="Y83" i="85"/>
  <c r="X83" i="85"/>
  <c r="W83" i="85"/>
  <c r="V83" i="85"/>
  <c r="B83" i="85"/>
  <c r="AB83" i="85" s="1"/>
  <c r="AZ82" i="85"/>
  <c r="AT82" i="85"/>
  <c r="AA82" i="85"/>
  <c r="Y82" i="85"/>
  <c r="X82" i="85"/>
  <c r="W82" i="85"/>
  <c r="V82" i="85"/>
  <c r="B82" i="85"/>
  <c r="AF82" i="85" s="1"/>
  <c r="AZ81" i="85"/>
  <c r="AT81" i="85"/>
  <c r="AA81" i="85"/>
  <c r="Y81" i="85"/>
  <c r="X81" i="85"/>
  <c r="W81" i="85"/>
  <c r="V81" i="85"/>
  <c r="B81" i="85"/>
  <c r="AC81" i="85" s="1"/>
  <c r="AZ80" i="85"/>
  <c r="AT80" i="85"/>
  <c r="AA80" i="85"/>
  <c r="Y80" i="85"/>
  <c r="X80" i="85"/>
  <c r="W80" i="85"/>
  <c r="V80" i="85"/>
  <c r="B80" i="85"/>
  <c r="AY80" i="85" s="1"/>
  <c r="AZ79" i="85"/>
  <c r="AT79" i="85"/>
  <c r="AA79" i="85"/>
  <c r="Y79" i="85"/>
  <c r="X79" i="85"/>
  <c r="W79" i="85"/>
  <c r="V79" i="85"/>
  <c r="B79" i="85"/>
  <c r="AZ78" i="85"/>
  <c r="AT78" i="85"/>
  <c r="AA78" i="85"/>
  <c r="Y78" i="85"/>
  <c r="X78" i="85"/>
  <c r="W78" i="85"/>
  <c r="V78" i="85"/>
  <c r="B78" i="85"/>
  <c r="AY78" i="85" s="1"/>
  <c r="AZ77" i="85"/>
  <c r="AT77" i="85"/>
  <c r="AA77" i="85"/>
  <c r="Y77" i="85"/>
  <c r="X77" i="85"/>
  <c r="W77" i="85"/>
  <c r="V77" i="85"/>
  <c r="B77" i="85"/>
  <c r="AY77" i="85" s="1"/>
  <c r="AZ76" i="85"/>
  <c r="AT76" i="85"/>
  <c r="AA76" i="85"/>
  <c r="Y76" i="85"/>
  <c r="X76" i="85"/>
  <c r="W76" i="85"/>
  <c r="V76" i="85"/>
  <c r="B76" i="85"/>
  <c r="AC76" i="85" s="1"/>
  <c r="AZ75" i="85"/>
  <c r="AT75" i="85"/>
  <c r="AA75" i="85"/>
  <c r="Y75" i="85"/>
  <c r="X75" i="85"/>
  <c r="W75" i="85"/>
  <c r="V75" i="85"/>
  <c r="B75" i="85"/>
  <c r="AY75" i="85" s="1"/>
  <c r="AZ74" i="85"/>
  <c r="AT74" i="85"/>
  <c r="AA74" i="85"/>
  <c r="Y74" i="85"/>
  <c r="X74" i="85"/>
  <c r="W74" i="85"/>
  <c r="V74" i="85"/>
  <c r="B74" i="85"/>
  <c r="AD74" i="85" s="1"/>
  <c r="AZ73" i="85"/>
  <c r="AT73" i="85"/>
  <c r="AA73" i="85"/>
  <c r="Y73" i="85"/>
  <c r="X73" i="85"/>
  <c r="W73" i="85"/>
  <c r="V73" i="85"/>
  <c r="B73" i="85"/>
  <c r="AY73" i="85" s="1"/>
  <c r="AZ72" i="85"/>
  <c r="AT72" i="85"/>
  <c r="AA72" i="85"/>
  <c r="Y72" i="85"/>
  <c r="X72" i="85"/>
  <c r="W72" i="85"/>
  <c r="V72" i="85"/>
  <c r="B72" i="85"/>
  <c r="AF72" i="85" s="1"/>
  <c r="AZ71" i="85"/>
  <c r="AT71" i="85"/>
  <c r="AA71" i="85"/>
  <c r="Y71" i="85"/>
  <c r="X71" i="85"/>
  <c r="W71" i="85"/>
  <c r="V71" i="85"/>
  <c r="B71" i="85"/>
  <c r="AY71" i="85" s="1"/>
  <c r="AZ70" i="85"/>
  <c r="AT70" i="85"/>
  <c r="AA70" i="85"/>
  <c r="Y70" i="85"/>
  <c r="X70" i="85"/>
  <c r="W70" i="85"/>
  <c r="V70" i="85"/>
  <c r="B70" i="85"/>
  <c r="AY70" i="85" s="1"/>
  <c r="AZ69" i="85"/>
  <c r="AT69" i="85"/>
  <c r="AA69" i="85"/>
  <c r="Y69" i="85"/>
  <c r="X69" i="85"/>
  <c r="W69" i="85"/>
  <c r="V69" i="85"/>
  <c r="B69" i="85"/>
  <c r="AY69" i="85" s="1"/>
  <c r="AZ68" i="85"/>
  <c r="AT68" i="85"/>
  <c r="AA68" i="85"/>
  <c r="Y68" i="85"/>
  <c r="X68" i="85"/>
  <c r="W68" i="85"/>
  <c r="V68" i="85"/>
  <c r="B68" i="85"/>
  <c r="AZ67" i="85"/>
  <c r="AT67" i="85"/>
  <c r="AA67" i="85"/>
  <c r="Y67" i="85"/>
  <c r="X67" i="85"/>
  <c r="W67" i="85"/>
  <c r="V67" i="85"/>
  <c r="B67" i="85"/>
  <c r="AE67" i="85" s="1"/>
  <c r="AZ66" i="85"/>
  <c r="AT66" i="85"/>
  <c r="AA66" i="85"/>
  <c r="Y66" i="85"/>
  <c r="X66" i="85"/>
  <c r="W66" i="85"/>
  <c r="V66" i="85"/>
  <c r="B66" i="85"/>
  <c r="AF66" i="85" s="1"/>
  <c r="AZ65" i="85"/>
  <c r="AA65" i="85"/>
  <c r="Y65" i="85"/>
  <c r="X65" i="85"/>
  <c r="W65" i="85"/>
  <c r="V65" i="85"/>
  <c r="B65" i="85"/>
  <c r="AF65" i="85" s="1"/>
  <c r="AZ64" i="85"/>
  <c r="AA64" i="85"/>
  <c r="Y64" i="85"/>
  <c r="X64" i="85"/>
  <c r="W64" i="85"/>
  <c r="V64" i="85"/>
  <c r="B64" i="85"/>
  <c r="AD64" i="85" s="1"/>
  <c r="AZ63" i="85"/>
  <c r="AA63" i="85"/>
  <c r="Y63" i="85"/>
  <c r="X63" i="85"/>
  <c r="W63" i="85"/>
  <c r="V63" i="85"/>
  <c r="B63" i="85"/>
  <c r="AY63" i="85" s="1"/>
  <c r="AZ62" i="85"/>
  <c r="AA62" i="85"/>
  <c r="Y62" i="85"/>
  <c r="X62" i="85"/>
  <c r="W62" i="85"/>
  <c r="V62" i="85"/>
  <c r="B62" i="85"/>
  <c r="AY62" i="85" s="1"/>
  <c r="AZ61" i="85"/>
  <c r="AA61" i="85"/>
  <c r="Y61" i="85"/>
  <c r="X61" i="85"/>
  <c r="W61" i="85"/>
  <c r="V61" i="85"/>
  <c r="B61" i="85"/>
  <c r="AF61" i="85" s="1"/>
  <c r="AZ60" i="85"/>
  <c r="AA60" i="85"/>
  <c r="Y60" i="85"/>
  <c r="X60" i="85"/>
  <c r="W60" i="85"/>
  <c r="V60" i="85"/>
  <c r="B60" i="85"/>
  <c r="AD60" i="85" s="1"/>
  <c r="AZ59" i="85"/>
  <c r="AA59" i="85"/>
  <c r="Y59" i="85"/>
  <c r="X59" i="85"/>
  <c r="W59" i="85"/>
  <c r="V59" i="85"/>
  <c r="B59" i="85"/>
  <c r="AZ58" i="85"/>
  <c r="AA58" i="85"/>
  <c r="Y58" i="85"/>
  <c r="X58" i="85"/>
  <c r="W58" i="85"/>
  <c r="V58" i="85"/>
  <c r="B58" i="85"/>
  <c r="AY58" i="85" s="1"/>
  <c r="AZ57" i="85"/>
  <c r="AA57" i="85"/>
  <c r="Y57" i="85"/>
  <c r="X57" i="85"/>
  <c r="W57" i="85"/>
  <c r="V57" i="85"/>
  <c r="B57" i="85"/>
  <c r="AF57" i="85" s="1"/>
  <c r="AZ56" i="85"/>
  <c r="AA56" i="85"/>
  <c r="Y56" i="85"/>
  <c r="X56" i="85"/>
  <c r="W56" i="85"/>
  <c r="V56" i="85"/>
  <c r="B56" i="85"/>
  <c r="AB56" i="85" s="1"/>
  <c r="AZ55" i="85"/>
  <c r="AA55" i="85"/>
  <c r="Y55" i="85"/>
  <c r="X55" i="85"/>
  <c r="W55" i="85"/>
  <c r="V55" i="85"/>
  <c r="B55" i="85"/>
  <c r="AY55" i="85" s="1"/>
  <c r="AZ54" i="85"/>
  <c r="AA54" i="85"/>
  <c r="Y54" i="85"/>
  <c r="X54" i="85"/>
  <c r="W54" i="85"/>
  <c r="V54" i="85"/>
  <c r="B54" i="85"/>
  <c r="AY54" i="85" s="1"/>
  <c r="AZ53" i="85"/>
  <c r="AA53" i="85"/>
  <c r="Y53" i="85"/>
  <c r="X53" i="85"/>
  <c r="W53" i="85"/>
  <c r="V53" i="85"/>
  <c r="B53" i="85"/>
  <c r="AB53" i="85" s="1"/>
  <c r="AZ52" i="85"/>
  <c r="AA52" i="85"/>
  <c r="Y52" i="85"/>
  <c r="X52" i="85"/>
  <c r="W52" i="85"/>
  <c r="V52" i="85"/>
  <c r="B52" i="85"/>
  <c r="AY52" i="85" s="1"/>
  <c r="AZ51" i="85"/>
  <c r="AA51" i="85"/>
  <c r="Y51" i="85"/>
  <c r="X51" i="85"/>
  <c r="W51" i="85"/>
  <c r="V51" i="85"/>
  <c r="B51" i="85"/>
  <c r="AZ50" i="85"/>
  <c r="AA50" i="85"/>
  <c r="Y50" i="85"/>
  <c r="X50" i="85"/>
  <c r="W50" i="85"/>
  <c r="V50" i="85"/>
  <c r="B50" i="85"/>
  <c r="AF50" i="85" s="1"/>
  <c r="AZ49" i="85"/>
  <c r="AA49" i="85"/>
  <c r="Y49" i="85"/>
  <c r="X49" i="85"/>
  <c r="W49" i="85"/>
  <c r="V49" i="85"/>
  <c r="B49" i="85"/>
  <c r="AB49" i="85" s="1"/>
  <c r="AZ48" i="85"/>
  <c r="AA48" i="85"/>
  <c r="Y48" i="85"/>
  <c r="X48" i="85"/>
  <c r="W48" i="85"/>
  <c r="V48" i="85"/>
  <c r="B48" i="85"/>
  <c r="AY48" i="85" s="1"/>
  <c r="AZ47" i="85"/>
  <c r="AA47" i="85"/>
  <c r="Y47" i="85"/>
  <c r="X47" i="85"/>
  <c r="W47" i="85"/>
  <c r="V47" i="85"/>
  <c r="B47" i="85"/>
  <c r="AZ46" i="85"/>
  <c r="AA46" i="85"/>
  <c r="Y46" i="85"/>
  <c r="X46" i="85"/>
  <c r="W46" i="85"/>
  <c r="V46" i="85"/>
  <c r="B46" i="85"/>
  <c r="AB46" i="85" s="1"/>
  <c r="AZ45" i="85"/>
  <c r="AA45" i="85"/>
  <c r="Y45" i="85"/>
  <c r="X45" i="85"/>
  <c r="W45" i="85"/>
  <c r="V45" i="85"/>
  <c r="B45" i="85"/>
  <c r="AC45" i="85" s="1"/>
  <c r="AZ44" i="85"/>
  <c r="AA44" i="85"/>
  <c r="Y44" i="85"/>
  <c r="X44" i="85"/>
  <c r="W44" i="85"/>
  <c r="V44" i="85"/>
  <c r="B44" i="85"/>
  <c r="AZ43" i="85"/>
  <c r="AA43" i="85"/>
  <c r="Y43" i="85"/>
  <c r="X43" i="85"/>
  <c r="W43" i="85"/>
  <c r="V43" i="85"/>
  <c r="Z43" i="85" s="1"/>
  <c r="B43" i="85"/>
  <c r="AY43" i="85" s="1"/>
  <c r="AZ42" i="85"/>
  <c r="AA42" i="85"/>
  <c r="Y42" i="85"/>
  <c r="X42" i="85"/>
  <c r="W42" i="85"/>
  <c r="V42" i="85"/>
  <c r="B42" i="85"/>
  <c r="AF42" i="85" s="1"/>
  <c r="AZ41" i="85"/>
  <c r="AA41" i="85"/>
  <c r="Y41" i="85"/>
  <c r="X41" i="85"/>
  <c r="W41" i="85"/>
  <c r="V41" i="85"/>
  <c r="Z41" i="85" s="1"/>
  <c r="B41" i="85"/>
  <c r="AY41" i="85" s="1"/>
  <c r="AZ40" i="85"/>
  <c r="AA40" i="85"/>
  <c r="Y40" i="85"/>
  <c r="X40" i="85"/>
  <c r="W40" i="85"/>
  <c r="V40" i="85"/>
  <c r="B40" i="85"/>
  <c r="AB40" i="85" s="1"/>
  <c r="AZ39" i="85"/>
  <c r="AA39" i="85"/>
  <c r="Y39" i="85"/>
  <c r="X39" i="85"/>
  <c r="W39" i="85"/>
  <c r="V39" i="85"/>
  <c r="B39" i="85"/>
  <c r="AE39" i="85" s="1"/>
  <c r="AZ38" i="85"/>
  <c r="AA38" i="85"/>
  <c r="Y38" i="85"/>
  <c r="X38" i="85"/>
  <c r="W38" i="85"/>
  <c r="V38" i="85"/>
  <c r="B38" i="85"/>
  <c r="AY38" i="85" s="1"/>
  <c r="AZ37" i="85"/>
  <c r="AA37" i="85"/>
  <c r="Y37" i="85"/>
  <c r="X37" i="85"/>
  <c r="W37" i="85"/>
  <c r="V37" i="85"/>
  <c r="Z37" i="85" s="1"/>
  <c r="B37" i="85"/>
  <c r="AZ36" i="85"/>
  <c r="AA36" i="85"/>
  <c r="Y36" i="85"/>
  <c r="X36" i="85"/>
  <c r="W36" i="85"/>
  <c r="V36" i="85"/>
  <c r="B36" i="85"/>
  <c r="AF36" i="85" s="1"/>
  <c r="AZ35" i="85"/>
  <c r="AA35" i="85"/>
  <c r="Y35" i="85"/>
  <c r="X35" i="85"/>
  <c r="W35" i="85"/>
  <c r="V35" i="85"/>
  <c r="B35" i="85"/>
  <c r="AB35" i="85" s="1"/>
  <c r="AZ34" i="85"/>
  <c r="AA34" i="85"/>
  <c r="Y34" i="85"/>
  <c r="X34" i="85"/>
  <c r="W34" i="85"/>
  <c r="V34" i="85"/>
  <c r="B34" i="85"/>
  <c r="AY34" i="85" s="1"/>
  <c r="AZ33" i="85"/>
  <c r="AA33" i="85"/>
  <c r="Y33" i="85"/>
  <c r="X33" i="85"/>
  <c r="W33" i="85"/>
  <c r="V33" i="85"/>
  <c r="B33" i="85"/>
  <c r="AF33" i="85" s="1"/>
  <c r="AZ32" i="85"/>
  <c r="AA32" i="85"/>
  <c r="Y32" i="85"/>
  <c r="X32" i="85"/>
  <c r="W32" i="85"/>
  <c r="V32" i="85"/>
  <c r="B32" i="85"/>
  <c r="AD32" i="85" s="1"/>
  <c r="AZ31" i="85"/>
  <c r="AA31" i="85"/>
  <c r="Y31" i="85"/>
  <c r="X31" i="85"/>
  <c r="W31" i="85"/>
  <c r="V31" i="85"/>
  <c r="B31" i="85"/>
  <c r="AY31" i="85" s="1"/>
  <c r="AZ30" i="85"/>
  <c r="AA30" i="85"/>
  <c r="Y30" i="85"/>
  <c r="X30" i="85"/>
  <c r="W30" i="85"/>
  <c r="V30" i="85"/>
  <c r="B30" i="85"/>
  <c r="AZ29" i="85"/>
  <c r="AA29" i="85"/>
  <c r="Y29" i="85"/>
  <c r="X29" i="85"/>
  <c r="W29" i="85"/>
  <c r="V29" i="85"/>
  <c r="B29" i="85"/>
  <c r="AB29" i="85" s="1"/>
  <c r="AZ28" i="85"/>
  <c r="AA28" i="85"/>
  <c r="Y28" i="85"/>
  <c r="X28" i="85"/>
  <c r="W28" i="85"/>
  <c r="V28" i="85"/>
  <c r="B28" i="85"/>
  <c r="AE28" i="85" s="1"/>
  <c r="AZ27" i="85"/>
  <c r="AA27" i="85"/>
  <c r="Y27" i="85"/>
  <c r="X27" i="85"/>
  <c r="W27" i="85"/>
  <c r="V27" i="85"/>
  <c r="Z27" i="85" s="1"/>
  <c r="B27" i="85"/>
  <c r="AY27" i="85" s="1"/>
  <c r="AZ26" i="85"/>
  <c r="AA26" i="85"/>
  <c r="Y26" i="85"/>
  <c r="X26" i="85"/>
  <c r="W26" i="85"/>
  <c r="V26" i="85"/>
  <c r="B26" i="85"/>
  <c r="AZ25" i="85"/>
  <c r="AA25" i="85"/>
  <c r="Y25" i="85"/>
  <c r="X25" i="85"/>
  <c r="W25" i="85"/>
  <c r="V25" i="85"/>
  <c r="B25" i="85"/>
  <c r="AB25" i="85" s="1"/>
  <c r="AZ24" i="85"/>
  <c r="AA24" i="85"/>
  <c r="Y24" i="85"/>
  <c r="X24" i="85"/>
  <c r="W24" i="85"/>
  <c r="V24" i="85"/>
  <c r="B24" i="85"/>
  <c r="AY24" i="85" s="1"/>
  <c r="AZ23" i="85"/>
  <c r="AA23" i="85"/>
  <c r="Y23" i="85"/>
  <c r="X23" i="85"/>
  <c r="W23" i="85"/>
  <c r="V23" i="85"/>
  <c r="B23" i="85"/>
  <c r="AZ22" i="85"/>
  <c r="AA22" i="85"/>
  <c r="Y22" i="85"/>
  <c r="X22" i="85"/>
  <c r="W22" i="85"/>
  <c r="V22" i="85"/>
  <c r="B22" i="85"/>
  <c r="AC22" i="85" s="1"/>
  <c r="AZ21" i="85"/>
  <c r="AA21" i="85"/>
  <c r="Y21" i="85"/>
  <c r="X21" i="85"/>
  <c r="W21" i="85"/>
  <c r="V21" i="85"/>
  <c r="B21" i="85"/>
  <c r="AZ20" i="85"/>
  <c r="AA20" i="85"/>
  <c r="Y20" i="85"/>
  <c r="X20" i="85"/>
  <c r="W20" i="85"/>
  <c r="V20" i="85"/>
  <c r="B20" i="85"/>
  <c r="AY20" i="85" s="1"/>
  <c r="AZ19" i="85"/>
  <c r="AR19" i="85"/>
  <c r="AR20" i="85" s="1"/>
  <c r="AR21" i="85" s="1"/>
  <c r="AR22" i="85" s="1"/>
  <c r="AR23" i="85" s="1"/>
  <c r="AR24" i="85" s="1"/>
  <c r="AR25" i="85" s="1"/>
  <c r="AR26" i="85" s="1"/>
  <c r="AR27" i="85" s="1"/>
  <c r="AR28" i="85" s="1"/>
  <c r="AR29" i="85" s="1"/>
  <c r="AR30" i="85" s="1"/>
  <c r="AR31" i="85" s="1"/>
  <c r="AR32" i="85" s="1"/>
  <c r="AR33" i="85" s="1"/>
  <c r="AR34" i="85" s="1"/>
  <c r="AR35" i="85" s="1"/>
  <c r="AR36" i="85" s="1"/>
  <c r="AR37" i="85" s="1"/>
  <c r="AR38" i="85" s="1"/>
  <c r="AR39" i="85" s="1"/>
  <c r="AR40" i="85" s="1"/>
  <c r="AR41" i="85" s="1"/>
  <c r="AR42" i="85" s="1"/>
  <c r="AR43" i="85" s="1"/>
  <c r="AR44" i="85" s="1"/>
  <c r="AR45" i="85" s="1"/>
  <c r="AR46" i="85" s="1"/>
  <c r="AR47" i="85" s="1"/>
  <c r="AR48" i="85" s="1"/>
  <c r="AR49" i="85" s="1"/>
  <c r="AR50" i="85" s="1"/>
  <c r="AR51" i="85" s="1"/>
  <c r="AR52" i="85" s="1"/>
  <c r="AR53" i="85" s="1"/>
  <c r="AR54" i="85" s="1"/>
  <c r="AR55" i="85" s="1"/>
  <c r="AR56" i="85" s="1"/>
  <c r="AR57" i="85" s="1"/>
  <c r="AR58" i="85" s="1"/>
  <c r="AR59" i="85" s="1"/>
  <c r="AR60" i="85" s="1"/>
  <c r="AR61" i="85" s="1"/>
  <c r="AR62" i="85" s="1"/>
  <c r="AR63" i="85" s="1"/>
  <c r="AR64" i="85" s="1"/>
  <c r="AR65" i="85" s="1"/>
  <c r="AR66" i="85" s="1"/>
  <c r="AR67" i="85" s="1"/>
  <c r="AR68" i="85" s="1"/>
  <c r="AR69" i="85" s="1"/>
  <c r="AR70" i="85" s="1"/>
  <c r="AR71" i="85" s="1"/>
  <c r="AR72" i="85" s="1"/>
  <c r="AR73" i="85" s="1"/>
  <c r="AR74" i="85" s="1"/>
  <c r="AR75" i="85" s="1"/>
  <c r="AR76" i="85" s="1"/>
  <c r="AR77" i="85" s="1"/>
  <c r="AR78" i="85" s="1"/>
  <c r="AR79" i="85" s="1"/>
  <c r="AR80" i="85" s="1"/>
  <c r="AR81" i="85" s="1"/>
  <c r="AR82" i="85" s="1"/>
  <c r="AR83" i="85" s="1"/>
  <c r="AR84" i="85" s="1"/>
  <c r="AR85" i="85" s="1"/>
  <c r="AR86" i="85" s="1"/>
  <c r="AR87" i="85" s="1"/>
  <c r="AR88" i="85" s="1"/>
  <c r="AR89" i="85" s="1"/>
  <c r="AR90" i="85" s="1"/>
  <c r="AR91" i="85" s="1"/>
  <c r="AR92" i="85" s="1"/>
  <c r="AR93" i="85" s="1"/>
  <c r="AR94" i="85" s="1"/>
  <c r="AR95" i="85" s="1"/>
  <c r="AR96" i="85" s="1"/>
  <c r="AR97" i="85" s="1"/>
  <c r="AR98" i="85" s="1"/>
  <c r="AR99" i="85" s="1"/>
  <c r="AR100" i="85" s="1"/>
  <c r="AR101" i="85" s="1"/>
  <c r="AR102" i="85" s="1"/>
  <c r="AR103" i="85" s="1"/>
  <c r="AR104" i="85" s="1"/>
  <c r="AR105" i="85" s="1"/>
  <c r="AR106" i="85" s="1"/>
  <c r="AR107" i="85" s="1"/>
  <c r="AR108" i="85" s="1"/>
  <c r="AR109" i="85" s="1"/>
  <c r="AR110" i="85" s="1"/>
  <c r="AR111" i="85" s="1"/>
  <c r="AR112" i="85" s="1"/>
  <c r="AR113" i="85" s="1"/>
  <c r="AR114" i="85" s="1"/>
  <c r="AR115" i="85" s="1"/>
  <c r="AR116" i="85" s="1"/>
  <c r="AR117" i="85" s="1"/>
  <c r="AR118" i="85" s="1"/>
  <c r="AR119" i="85" s="1"/>
  <c r="AR120" i="85" s="1"/>
  <c r="AR121" i="85" s="1"/>
  <c r="AR122" i="85" s="1"/>
  <c r="AR123" i="85" s="1"/>
  <c r="AR124" i="85" s="1"/>
  <c r="AR125" i="85" s="1"/>
  <c r="AR126" i="85" s="1"/>
  <c r="AR127" i="85" s="1"/>
  <c r="AR128" i="85" s="1"/>
  <c r="AR129" i="85" s="1"/>
  <c r="AR130" i="85" s="1"/>
  <c r="AR131" i="85" s="1"/>
  <c r="AR132" i="85" s="1"/>
  <c r="AR133" i="85" s="1"/>
  <c r="AR134" i="85" s="1"/>
  <c r="AR135" i="85" s="1"/>
  <c r="AR136" i="85" s="1"/>
  <c r="AR137" i="85" s="1"/>
  <c r="AR138" i="85" s="1"/>
  <c r="AR139" i="85" s="1"/>
  <c r="AR140" i="85" s="1"/>
  <c r="AR141" i="85" s="1"/>
  <c r="AR142" i="85" s="1"/>
  <c r="AR143" i="85" s="1"/>
  <c r="AR144" i="85" s="1"/>
  <c r="AR145" i="85" s="1"/>
  <c r="AR146" i="85" s="1"/>
  <c r="AR147" i="85" s="1"/>
  <c r="AR148" i="85" s="1"/>
  <c r="AR149" i="85" s="1"/>
  <c r="AR150" i="85" s="1"/>
  <c r="AR151" i="85" s="1"/>
  <c r="AR152" i="85" s="1"/>
  <c r="AR153" i="85" s="1"/>
  <c r="AR154" i="85" s="1"/>
  <c r="AR155" i="85" s="1"/>
  <c r="AR156" i="85" s="1"/>
  <c r="AR157" i="85" s="1"/>
  <c r="AR158" i="85" s="1"/>
  <c r="AR159" i="85" s="1"/>
  <c r="AR160" i="85" s="1"/>
  <c r="AR161" i="85" s="1"/>
  <c r="AR162" i="85" s="1"/>
  <c r="AR163" i="85" s="1"/>
  <c r="AR164" i="85" s="1"/>
  <c r="AR165" i="85" s="1"/>
  <c r="AR166" i="85" s="1"/>
  <c r="AR167" i="85" s="1"/>
  <c r="AR168" i="85" s="1"/>
  <c r="AR169" i="85" s="1"/>
  <c r="AR170" i="85" s="1"/>
  <c r="AR171" i="85" s="1"/>
  <c r="AR172" i="85" s="1"/>
  <c r="AR173" i="85" s="1"/>
  <c r="AR174" i="85" s="1"/>
  <c r="AR175" i="85" s="1"/>
  <c r="AR176" i="85" s="1"/>
  <c r="AR177" i="85" s="1"/>
  <c r="AR178" i="85" s="1"/>
  <c r="AR179" i="85" s="1"/>
  <c r="AR180" i="85" s="1"/>
  <c r="AR181" i="85" s="1"/>
  <c r="AR182" i="85" s="1"/>
  <c r="AR183" i="85" s="1"/>
  <c r="AR184" i="85" s="1"/>
  <c r="AR185" i="85" s="1"/>
  <c r="AR186" i="85" s="1"/>
  <c r="AR187" i="85" s="1"/>
  <c r="AR188" i="85" s="1"/>
  <c r="AR189" i="85" s="1"/>
  <c r="AR190" i="85" s="1"/>
  <c r="AR191" i="85" s="1"/>
  <c r="AR192" i="85" s="1"/>
  <c r="AR193" i="85" s="1"/>
  <c r="AR194" i="85" s="1"/>
  <c r="AR195" i="85" s="1"/>
  <c r="AR196" i="85" s="1"/>
  <c r="AA19" i="85"/>
  <c r="Y19" i="85"/>
  <c r="X19" i="85"/>
  <c r="W19" i="85"/>
  <c r="V19" i="85"/>
  <c r="Z19" i="85" s="1"/>
  <c r="B19" i="85"/>
  <c r="AZ18" i="85"/>
  <c r="AA18" i="85"/>
  <c r="Y18" i="85"/>
  <c r="X18" i="85"/>
  <c r="W18" i="85"/>
  <c r="V18" i="85"/>
  <c r="Z18" i="85" s="1"/>
  <c r="AG18" i="85" s="1"/>
  <c r="B18" i="85"/>
  <c r="AY18" i="85" s="1"/>
  <c r="AZ17" i="85"/>
  <c r="AA17" i="85"/>
  <c r="Y17" i="85"/>
  <c r="X17" i="85"/>
  <c r="W17" i="85"/>
  <c r="V17" i="85"/>
  <c r="B17" i="85"/>
  <c r="AB17" i="85" s="1"/>
  <c r="AZ16" i="85"/>
  <c r="AA16" i="85"/>
  <c r="Y16" i="85"/>
  <c r="X16" i="85"/>
  <c r="W16" i="85"/>
  <c r="V16" i="85"/>
  <c r="B16" i="85"/>
  <c r="AF16" i="85" s="1"/>
  <c r="AZ15" i="85"/>
  <c r="AR15" i="85"/>
  <c r="AR16" i="85" s="1"/>
  <c r="AR17" i="85" s="1"/>
  <c r="AR18" i="85" s="1"/>
  <c r="AA15" i="85"/>
  <c r="Y15" i="85"/>
  <c r="X15" i="85"/>
  <c r="W15" i="85"/>
  <c r="V15" i="85"/>
  <c r="B15" i="85"/>
  <c r="AD15" i="85" s="1"/>
  <c r="AZ14" i="85"/>
  <c r="AQ14" i="85"/>
  <c r="AU14" i="85" s="1"/>
  <c r="AW14" i="85" s="1"/>
  <c r="AA14" i="85"/>
  <c r="B14" i="85"/>
  <c r="AS11" i="85"/>
  <c r="O10" i="85"/>
  <c r="O11" i="85" s="1"/>
  <c r="N10" i="85"/>
  <c r="O8" i="85"/>
  <c r="AV20" i="91" l="1"/>
  <c r="AX20" i="91" s="1"/>
  <c r="AS21" i="91"/>
  <c r="AQ22" i="91"/>
  <c r="AU21" i="91"/>
  <c r="AW21" i="91" s="1"/>
  <c r="AQ24" i="90"/>
  <c r="AU23" i="90"/>
  <c r="AS23" i="90"/>
  <c r="AW22" i="90"/>
  <c r="AV18" i="89"/>
  <c r="AX18" i="89" s="1"/>
  <c r="AQ20" i="89"/>
  <c r="AU19" i="89"/>
  <c r="AW19" i="89" s="1"/>
  <c r="AS19" i="89"/>
  <c r="AV15" i="87"/>
  <c r="AX15" i="87" s="1"/>
  <c r="AV17" i="88"/>
  <c r="AX17" i="88" s="1"/>
  <c r="AS18" i="88"/>
  <c r="AQ19" i="88"/>
  <c r="AU18" i="88"/>
  <c r="AW18" i="88" s="1"/>
  <c r="AQ17" i="87"/>
  <c r="AU16" i="87"/>
  <c r="AW16" i="87" s="1"/>
  <c r="AS16" i="87"/>
  <c r="AV15" i="86"/>
  <c r="AX15" i="86" s="1"/>
  <c r="AS16" i="86"/>
  <c r="AQ17" i="86"/>
  <c r="AU16" i="86"/>
  <c r="AW16" i="86" s="1"/>
  <c r="AS14" i="85"/>
  <c r="AD53" i="85"/>
  <c r="AY53" i="85"/>
  <c r="Z36" i="85"/>
  <c r="Z23" i="85"/>
  <c r="AG23" i="85" s="1"/>
  <c r="AG37" i="85"/>
  <c r="AG19" i="85"/>
  <c r="Z28" i="85"/>
  <c r="Z73" i="85"/>
  <c r="Z97" i="85"/>
  <c r="Z88" i="85"/>
  <c r="AD18" i="85"/>
  <c r="Z77" i="85"/>
  <c r="AC18" i="85"/>
  <c r="AB18" i="85"/>
  <c r="Z100" i="85"/>
  <c r="AY56" i="85"/>
  <c r="AY50" i="85"/>
  <c r="Z101" i="85"/>
  <c r="Z76" i="85"/>
  <c r="Z44" i="85"/>
  <c r="AG44" i="85" s="1"/>
  <c r="AB124" i="85"/>
  <c r="AF201" i="85"/>
  <c r="AF114" i="85"/>
  <c r="AD192" i="85"/>
  <c r="AF113" i="85"/>
  <c r="AE192" i="85"/>
  <c r="AF214" i="85"/>
  <c r="AD154" i="85"/>
  <c r="AD113" i="85"/>
  <c r="AE113" i="85"/>
  <c r="AQ15" i="85"/>
  <c r="AQ16" i="85" s="1"/>
  <c r="AQ17" i="85" s="1"/>
  <c r="Z69" i="85"/>
  <c r="Z160" i="85"/>
  <c r="Z165" i="85"/>
  <c r="Z201" i="85"/>
  <c r="AG201" i="85" s="1"/>
  <c r="Z105" i="85"/>
  <c r="AG105" i="85" s="1"/>
  <c r="Z155" i="85"/>
  <c r="Z170" i="85"/>
  <c r="Z184" i="85"/>
  <c r="Z237" i="85"/>
  <c r="Z22" i="85"/>
  <c r="AG22" i="85" s="1"/>
  <c r="Z50" i="85"/>
  <c r="Z95" i="85"/>
  <c r="Z115" i="85"/>
  <c r="AG115" i="85" s="1"/>
  <c r="Z145" i="85"/>
  <c r="Z161" i="85"/>
  <c r="Z193" i="85"/>
  <c r="Z211" i="85"/>
  <c r="AG211" i="85" s="1"/>
  <c r="Z215" i="85"/>
  <c r="AG215" i="85" s="1"/>
  <c r="AB228" i="85"/>
  <c r="Z58" i="85"/>
  <c r="AG58" i="85" s="1"/>
  <c r="Z62" i="85"/>
  <c r="Z70" i="85"/>
  <c r="AG70" i="85" s="1"/>
  <c r="AC105" i="85"/>
  <c r="Z166" i="85"/>
  <c r="AG166" i="85" s="1"/>
  <c r="Z219" i="85"/>
  <c r="AG219" i="85" s="1"/>
  <c r="AD228" i="85"/>
  <c r="AG238" i="85"/>
  <c r="AG161" i="85"/>
  <c r="AD171" i="85"/>
  <c r="Z180" i="85"/>
  <c r="AC211" i="85"/>
  <c r="Z229" i="85"/>
  <c r="AD211" i="85"/>
  <c r="Z139" i="85"/>
  <c r="AE228" i="85"/>
  <c r="Z55" i="85"/>
  <c r="AC131" i="85"/>
  <c r="AC136" i="85"/>
  <c r="Z162" i="85"/>
  <c r="AF171" i="85"/>
  <c r="AG185" i="85"/>
  <c r="Z190" i="85"/>
  <c r="AG190" i="85" s="1"/>
  <c r="AE198" i="85"/>
  <c r="AE211" i="85"/>
  <c r="Z239" i="85"/>
  <c r="Z141" i="85"/>
  <c r="AG141" i="85" s="1"/>
  <c r="AE136" i="85"/>
  <c r="AG171" i="85"/>
  <c r="AG186" i="85"/>
  <c r="AF198" i="85"/>
  <c r="AF211" i="85"/>
  <c r="Z216" i="85"/>
  <c r="AG216" i="85" s="1"/>
  <c r="Z189" i="85"/>
  <c r="Z67" i="85"/>
  <c r="AG67" i="85" s="1"/>
  <c r="Z75" i="85"/>
  <c r="AG75" i="85" s="1"/>
  <c r="Z79" i="85"/>
  <c r="AG79" i="85" s="1"/>
  <c r="Z83" i="85"/>
  <c r="AG83" i="85" s="1"/>
  <c r="Z102" i="85"/>
  <c r="AG102" i="85" s="1"/>
  <c r="Z132" i="85"/>
  <c r="AF136" i="85"/>
  <c r="Z142" i="85"/>
  <c r="Z147" i="85"/>
  <c r="Z186" i="85"/>
  <c r="AG198" i="85"/>
  <c r="Z221" i="85"/>
  <c r="AG228" i="85"/>
  <c r="AE225" i="85"/>
  <c r="AF194" i="85"/>
  <c r="AF225" i="85"/>
  <c r="AG207" i="85"/>
  <c r="AD152" i="85"/>
  <c r="AB190" i="85"/>
  <c r="AG194" i="85"/>
  <c r="Z199" i="85"/>
  <c r="AG199" i="85" s="1"/>
  <c r="Z208" i="85"/>
  <c r="AG208" i="85" s="1"/>
  <c r="AG225" i="85"/>
  <c r="AF71" i="85"/>
  <c r="AG204" i="85"/>
  <c r="AG226" i="85"/>
  <c r="AY16" i="85"/>
  <c r="AC83" i="85"/>
  <c r="Z168" i="85"/>
  <c r="AG182" i="85"/>
  <c r="AC208" i="85"/>
  <c r="Z212" i="85"/>
  <c r="AG212" i="85" s="1"/>
  <c r="AE221" i="85"/>
  <c r="Z226" i="85"/>
  <c r="Z143" i="85"/>
  <c r="AG143" i="85" s="1"/>
  <c r="Z182" i="85"/>
  <c r="Z187" i="85"/>
  <c r="AD208" i="85"/>
  <c r="AF221" i="85"/>
  <c r="Z235" i="85"/>
  <c r="AD105" i="85"/>
  <c r="Z60" i="85"/>
  <c r="Z68" i="85"/>
  <c r="AB117" i="85"/>
  <c r="AD177" i="85"/>
  <c r="AC199" i="85"/>
  <c r="AE208" i="85"/>
  <c r="AG221" i="85"/>
  <c r="AF228" i="85"/>
  <c r="AE171" i="85"/>
  <c r="AF168" i="85"/>
  <c r="Z173" i="85"/>
  <c r="AG173" i="85" s="1"/>
  <c r="AE177" i="85"/>
  <c r="AG209" i="85"/>
  <c r="Z213" i="85"/>
  <c r="AG213" i="85" s="1"/>
  <c r="AG222" i="85"/>
  <c r="AF105" i="85"/>
  <c r="AB136" i="85"/>
  <c r="P10" i="85"/>
  <c r="P11" i="85" s="1"/>
  <c r="AG168" i="85"/>
  <c r="AF177" i="85"/>
  <c r="Z200" i="85"/>
  <c r="AG200" i="85" s="1"/>
  <c r="AG177" i="85"/>
  <c r="Z231" i="85"/>
  <c r="AG231" i="85" s="1"/>
  <c r="AE105" i="85"/>
  <c r="Z53" i="85"/>
  <c r="AG53" i="85" s="1"/>
  <c r="Z154" i="85"/>
  <c r="AG154" i="85" s="1"/>
  <c r="Z178" i="85"/>
  <c r="Z183" i="85"/>
  <c r="Z205" i="85"/>
  <c r="Z236" i="85"/>
  <c r="AG236" i="85" s="1"/>
  <c r="Z171" i="85"/>
  <c r="Z169" i="85"/>
  <c r="AB231" i="85"/>
  <c r="Z82" i="85"/>
  <c r="Z109" i="85"/>
  <c r="Z174" i="85"/>
  <c r="Z214" i="85"/>
  <c r="AB218" i="85"/>
  <c r="AF222" i="85"/>
  <c r="AV14" i="85"/>
  <c r="AX14" i="85" s="1"/>
  <c r="Z21" i="85"/>
  <c r="Z80" i="85"/>
  <c r="AG80" i="85" s="1"/>
  <c r="Z123" i="85"/>
  <c r="AG123" i="85" s="1"/>
  <c r="Z144" i="85"/>
  <c r="Z35" i="85"/>
  <c r="AG35" i="85" s="1"/>
  <c r="Z149" i="85"/>
  <c r="AG149" i="85" s="1"/>
  <c r="AC158" i="85"/>
  <c r="AB238" i="85"/>
  <c r="Z15" i="85"/>
  <c r="AG15" i="85" s="1"/>
  <c r="Z66" i="85"/>
  <c r="AG66" i="85" s="1"/>
  <c r="AC69" i="85"/>
  <c r="AF80" i="85"/>
  <c r="Z114" i="85"/>
  <c r="Z128" i="85"/>
  <c r="Z137" i="85"/>
  <c r="AG137" i="85" s="1"/>
  <c r="AD158" i="85"/>
  <c r="AE162" i="85"/>
  <c r="AC166" i="85"/>
  <c r="AC238" i="85"/>
  <c r="Z32" i="85"/>
  <c r="AG32" i="85" s="1"/>
  <c r="Z96" i="85"/>
  <c r="AG96" i="85" s="1"/>
  <c r="Z119" i="85"/>
  <c r="AE158" i="85"/>
  <c r="AF162" i="85"/>
  <c r="AD166" i="85"/>
  <c r="AB169" i="85"/>
  <c r="AB175" i="85"/>
  <c r="AD238" i="85"/>
  <c r="Z25" i="85"/>
  <c r="Z29" i="85"/>
  <c r="AG29" i="85" s="1"/>
  <c r="AB39" i="85"/>
  <c r="Z51" i="85"/>
  <c r="AG51" i="85" s="1"/>
  <c r="AF58" i="85"/>
  <c r="Z87" i="85"/>
  <c r="Z150" i="85"/>
  <c r="AG150" i="85" s="1"/>
  <c r="AC154" i="85"/>
  <c r="AF158" i="85"/>
  <c r="AG162" i="85"/>
  <c r="AE166" i="85"/>
  <c r="AC169" i="85"/>
  <c r="AC175" i="85"/>
  <c r="AB199" i="85"/>
  <c r="AD222" i="85"/>
  <c r="AE238" i="85"/>
  <c r="AD128" i="85"/>
  <c r="AB137" i="85"/>
  <c r="AF154" i="85"/>
  <c r="AF169" i="85"/>
  <c r="AF175" i="85"/>
  <c r="AE199" i="85"/>
  <c r="AC206" i="85"/>
  <c r="AB209" i="85"/>
  <c r="AB110" i="85"/>
  <c r="AG169" i="85"/>
  <c r="AG175" i="85"/>
  <c r="AF199" i="85"/>
  <c r="AD206" i="85"/>
  <c r="AC209" i="85"/>
  <c r="AB216" i="85"/>
  <c r="AB186" i="85"/>
  <c r="AE206" i="85"/>
  <c r="AD209" i="85"/>
  <c r="AC216" i="85"/>
  <c r="AB226" i="85"/>
  <c r="AC229" i="85"/>
  <c r="Z90" i="85"/>
  <c r="AG90" i="85" s="1"/>
  <c r="Z47" i="85"/>
  <c r="AG47" i="85" s="1"/>
  <c r="AB84" i="85"/>
  <c r="AE22" i="85"/>
  <c r="AD29" i="85"/>
  <c r="AY32" i="85"/>
  <c r="Z48" i="85"/>
  <c r="AG48" i="85" s="1"/>
  <c r="Z59" i="85"/>
  <c r="AG59" i="85" s="1"/>
  <c r="AC84" i="85"/>
  <c r="Z92" i="85"/>
  <c r="AG92" i="85" s="1"/>
  <c r="AD124" i="85"/>
  <c r="AG128" i="85"/>
  <c r="AE137" i="85"/>
  <c r="AC186" i="85"/>
  <c r="AF206" i="85"/>
  <c r="AE209" i="85"/>
  <c r="AD216" i="85"/>
  <c r="AC226" i="85"/>
  <c r="AD229" i="85"/>
  <c r="AE29" i="85"/>
  <c r="AD81" i="85"/>
  <c r="AD84" i="85"/>
  <c r="AE124" i="85"/>
  <c r="AD186" i="85"/>
  <c r="AG196" i="85"/>
  <c r="AG206" i="85"/>
  <c r="AF209" i="85"/>
  <c r="AE216" i="85"/>
  <c r="AD226" i="85"/>
  <c r="Z65" i="85"/>
  <c r="AG65" i="85" s="1"/>
  <c r="AB158" i="85"/>
  <c r="AF238" i="85"/>
  <c r="Z26" i="85"/>
  <c r="AG26" i="85" s="1"/>
  <c r="Z74" i="85"/>
  <c r="AG74" i="85" s="1"/>
  <c r="AE81" i="85"/>
  <c r="AE84" i="85"/>
  <c r="AE92" i="85"/>
  <c r="AC102" i="85"/>
  <c r="Z106" i="85"/>
  <c r="AG106" i="85" s="1"/>
  <c r="Z120" i="85"/>
  <c r="AF124" i="85"/>
  <c r="AC167" i="85"/>
  <c r="AE186" i="85"/>
  <c r="AF216" i="85"/>
  <c r="AE226" i="85"/>
  <c r="AF29" i="85"/>
  <c r="AY22" i="85"/>
  <c r="Z33" i="85"/>
  <c r="AG33" i="85" s="1"/>
  <c r="Z78" i="85"/>
  <c r="AF81" i="85"/>
  <c r="AF84" i="85"/>
  <c r="AF92" i="85"/>
  <c r="AD102" i="85"/>
  <c r="Z129" i="85"/>
  <c r="AD167" i="85"/>
  <c r="AB173" i="85"/>
  <c r="AF186" i="85"/>
  <c r="AB223" i="85"/>
  <c r="AF226" i="85"/>
  <c r="AB236" i="85"/>
  <c r="AE154" i="85"/>
  <c r="AF96" i="85"/>
  <c r="AF15" i="85"/>
  <c r="Z40" i="85"/>
  <c r="AG40" i="85" s="1"/>
  <c r="Z16" i="85"/>
  <c r="AG16" i="85" s="1"/>
  <c r="AY29" i="85"/>
  <c r="AY59" i="85"/>
  <c r="AB74" i="85"/>
  <c r="AE102" i="85"/>
  <c r="AC120" i="85"/>
  <c r="AB142" i="85"/>
  <c r="AB146" i="85"/>
  <c r="AE167" i="85"/>
  <c r="AC173" i="85"/>
  <c r="AB179" i="85"/>
  <c r="AC223" i="85"/>
  <c r="AC236" i="85"/>
  <c r="Z84" i="85"/>
  <c r="AG84" i="85" s="1"/>
  <c r="AF32" i="85"/>
  <c r="AF22" i="85"/>
  <c r="AB26" i="85"/>
  <c r="AC26" i="85"/>
  <c r="Z52" i="85"/>
  <c r="AG52" i="85" s="1"/>
  <c r="Z56" i="85"/>
  <c r="AG56" i="85" s="1"/>
  <c r="AE74" i="85"/>
  <c r="AY81" i="85"/>
  <c r="Z93" i="85"/>
  <c r="AG93" i="85" s="1"/>
  <c r="Z116" i="85"/>
  <c r="AD120" i="85"/>
  <c r="AF167" i="85"/>
  <c r="AD173" i="85"/>
  <c r="AF179" i="85"/>
  <c r="AG220" i="85"/>
  <c r="AF223" i="85"/>
  <c r="AD236" i="85"/>
  <c r="AE15" i="85"/>
  <c r="Z45" i="85"/>
  <c r="AG45" i="85" s="1"/>
  <c r="AB67" i="85"/>
  <c r="AF74" i="85"/>
  <c r="Z103" i="85"/>
  <c r="AG103" i="85" s="1"/>
  <c r="Z152" i="85"/>
  <c r="AG152" i="85" s="1"/>
  <c r="AG167" i="85"/>
  <c r="AG170" i="85"/>
  <c r="AE173" i="85"/>
  <c r="AD176" i="85"/>
  <c r="AG179" i="85"/>
  <c r="AG223" i="85"/>
  <c r="AE236" i="85"/>
  <c r="AB66" i="85"/>
  <c r="AF173" i="85"/>
  <c r="AF176" i="85"/>
  <c r="AF236" i="85"/>
  <c r="AD169" i="85"/>
  <c r="AY47" i="85"/>
  <c r="Z81" i="85"/>
  <c r="AG81" i="85" s="1"/>
  <c r="AE128" i="85"/>
  <c r="Z30" i="85"/>
  <c r="AG30" i="85" s="1"/>
  <c r="AB33" i="85"/>
  <c r="AY74" i="85"/>
  <c r="Z85" i="85"/>
  <c r="Z98" i="85"/>
  <c r="Z107" i="85"/>
  <c r="Z112" i="85"/>
  <c r="Z121" i="85"/>
  <c r="Z135" i="85"/>
  <c r="AG135" i="85" s="1"/>
  <c r="Z156" i="85"/>
  <c r="AG156" i="85" s="1"/>
  <c r="AG176" i="85"/>
  <c r="AC190" i="85"/>
  <c r="Z124" i="85"/>
  <c r="AG124" i="85" s="1"/>
  <c r="AE71" i="85"/>
  <c r="Z89" i="85"/>
  <c r="AG89" i="85" s="1"/>
  <c r="AB116" i="85"/>
  <c r="AG164" i="85"/>
  <c r="AD190" i="85"/>
  <c r="AB204" i="85"/>
  <c r="AB207" i="85"/>
  <c r="AD230" i="85"/>
  <c r="AC233" i="85"/>
  <c r="AD175" i="85"/>
  <c r="AC128" i="85"/>
  <c r="AG139" i="85"/>
  <c r="AB184" i="85"/>
  <c r="AE190" i="85"/>
  <c r="AC204" i="85"/>
  <c r="AC207" i="85"/>
  <c r="AE230" i="85"/>
  <c r="AD233" i="85"/>
  <c r="AB32" i="85"/>
  <c r="AC137" i="85"/>
  <c r="AC29" i="85"/>
  <c r="AF128" i="85"/>
  <c r="Z20" i="85"/>
  <c r="Z49" i="85"/>
  <c r="AG49" i="85" s="1"/>
  <c r="Z94" i="85"/>
  <c r="AG94" i="85" s="1"/>
  <c r="Z99" i="85"/>
  <c r="AG99" i="85" s="1"/>
  <c r="AC103" i="85"/>
  <c r="Z117" i="85"/>
  <c r="AG117" i="85" s="1"/>
  <c r="Z126" i="85"/>
  <c r="AG126" i="85" s="1"/>
  <c r="AB152" i="85"/>
  <c r="AD184" i="85"/>
  <c r="AF190" i="85"/>
  <c r="AD204" i="85"/>
  <c r="AF230" i="85"/>
  <c r="AE233" i="85"/>
  <c r="AE32" i="85"/>
  <c r="AD137" i="85"/>
  <c r="AY26" i="85"/>
  <c r="AY23" i="85"/>
  <c r="Z34" i="85"/>
  <c r="AG34" i="85" s="1"/>
  <c r="AD103" i="85"/>
  <c r="Z108" i="85"/>
  <c r="AB143" i="85"/>
  <c r="AE184" i="85"/>
  <c r="AE204" i="85"/>
  <c r="AG230" i="85"/>
  <c r="AF233" i="85"/>
  <c r="Z17" i="85"/>
  <c r="AB89" i="85"/>
  <c r="AE103" i="85"/>
  <c r="AB139" i="85"/>
  <c r="AC143" i="85"/>
  <c r="AF184" i="85"/>
  <c r="AF204" i="85"/>
  <c r="AE214" i="85"/>
  <c r="AB221" i="85"/>
  <c r="AG233" i="85"/>
  <c r="Z38" i="85"/>
  <c r="Z42" i="85"/>
  <c r="Z46" i="85"/>
  <c r="AG46" i="85" s="1"/>
  <c r="Z57" i="85"/>
  <c r="AG57" i="85" s="1"/>
  <c r="AC89" i="85"/>
  <c r="Z122" i="85"/>
  <c r="AG122" i="85" s="1"/>
  <c r="AE139" i="85"/>
  <c r="AD143" i="85"/>
  <c r="AC168" i="85"/>
  <c r="AB171" i="85"/>
  <c r="AG184" i="85"/>
  <c r="AB194" i="85"/>
  <c r="AB201" i="85"/>
  <c r="AC221" i="85"/>
  <c r="Z39" i="85"/>
  <c r="AG39" i="85" s="1"/>
  <c r="AC47" i="85"/>
  <c r="Z24" i="85"/>
  <c r="Z31" i="85"/>
  <c r="AG31" i="85" s="1"/>
  <c r="Z61" i="85"/>
  <c r="Z72" i="85"/>
  <c r="AF89" i="85"/>
  <c r="Z104" i="85"/>
  <c r="AG104" i="85" s="1"/>
  <c r="Z131" i="85"/>
  <c r="AG131" i="85" s="1"/>
  <c r="AF139" i="85"/>
  <c r="Z148" i="85"/>
  <c r="Z153" i="85"/>
  <c r="AE168" i="85"/>
  <c r="AE194" i="85"/>
  <c r="AG214" i="85"/>
  <c r="AB36" i="85"/>
  <c r="AC78" i="85"/>
  <c r="AB121" i="85"/>
  <c r="AG121" i="85"/>
  <c r="AC36" i="85"/>
  <c r="AB63" i="85"/>
  <c r="AD78" i="85"/>
  <c r="AC87" i="85"/>
  <c r="AG98" i="85"/>
  <c r="AC121" i="85"/>
  <c r="AB90" i="85"/>
  <c r="AD36" i="85"/>
  <c r="AC63" i="85"/>
  <c r="AE78" i="85"/>
  <c r="AC90" i="85"/>
  <c r="AD121" i="85"/>
  <c r="AD90" i="85"/>
  <c r="AE152" i="85"/>
  <c r="AE98" i="85"/>
  <c r="AF63" i="85"/>
  <c r="AF152" i="85"/>
  <c r="AC30" i="85"/>
  <c r="AC66" i="85"/>
  <c r="AF98" i="85"/>
  <c r="AE18" i="85"/>
  <c r="AC46" i="85"/>
  <c r="AY66" i="85"/>
  <c r="AC88" i="85"/>
  <c r="AF103" i="85"/>
  <c r="AB122" i="85"/>
  <c r="AD144" i="85"/>
  <c r="AB156" i="85"/>
  <c r="AG160" i="85"/>
  <c r="AG36" i="85"/>
  <c r="AY36" i="85"/>
  <c r="AG73" i="85"/>
  <c r="AG25" i="85"/>
  <c r="AY39" i="85"/>
  <c r="AD46" i="85"/>
  <c r="AC49" i="85"/>
  <c r="AB52" i="85"/>
  <c r="AD88" i="85"/>
  <c r="AC122" i="85"/>
  <c r="AB141" i="85"/>
  <c r="AF144" i="85"/>
  <c r="AG153" i="85"/>
  <c r="AC156" i="85"/>
  <c r="AY33" i="85"/>
  <c r="AF18" i="85"/>
  <c r="AE46" i="85"/>
  <c r="AD49" i="85"/>
  <c r="AC52" i="85"/>
  <c r="AB55" i="85"/>
  <c r="AY82" i="85"/>
  <c r="AE88" i="85"/>
  <c r="AB107" i="85"/>
  <c r="AB111" i="85"/>
  <c r="AD122" i="85"/>
  <c r="AC141" i="85"/>
  <c r="AD156" i="85"/>
  <c r="AE36" i="85"/>
  <c r="AF147" i="85"/>
  <c r="AY15" i="85"/>
  <c r="AC43" i="85"/>
  <c r="AF46" i="85"/>
  <c r="AE49" i="85"/>
  <c r="AD52" i="85"/>
  <c r="AC55" i="85"/>
  <c r="AB73" i="85"/>
  <c r="AB85" i="85"/>
  <c r="AF88" i="85"/>
  <c r="AC107" i="85"/>
  <c r="AC111" i="85"/>
  <c r="AD119" i="85"/>
  <c r="AE122" i="85"/>
  <c r="AB126" i="85"/>
  <c r="AC134" i="85"/>
  <c r="AD141" i="85"/>
  <c r="AE156" i="85"/>
  <c r="AD94" i="85"/>
  <c r="AD39" i="85"/>
  <c r="AE66" i="85"/>
  <c r="AC25" i="85"/>
  <c r="AF49" i="85"/>
  <c r="AE52" i="85"/>
  <c r="AD55" i="85"/>
  <c r="AE61" i="85"/>
  <c r="AC73" i="85"/>
  <c r="AC85" i="85"/>
  <c r="AD107" i="85"/>
  <c r="AD111" i="85"/>
  <c r="AC126" i="85"/>
  <c r="AD134" i="85"/>
  <c r="AE141" i="85"/>
  <c r="AC160" i="85"/>
  <c r="AD57" i="85"/>
  <c r="AG147" i="85"/>
  <c r="AG82" i="85"/>
  <c r="AY57" i="85"/>
  <c r="AD25" i="85"/>
  <c r="AE43" i="85"/>
  <c r="AY46" i="85"/>
  <c r="AF52" i="85"/>
  <c r="AE55" i="85"/>
  <c r="AG61" i="85"/>
  <c r="AB64" i="85"/>
  <c r="AD73" i="85"/>
  <c r="AD85" i="85"/>
  <c r="AY88" i="85"/>
  <c r="AE107" i="85"/>
  <c r="AE111" i="85"/>
  <c r="AB115" i="85"/>
  <c r="AD126" i="85"/>
  <c r="AG145" i="85"/>
  <c r="AB153" i="85"/>
  <c r="AD160" i="85"/>
  <c r="AC39" i="85"/>
  <c r="AF39" i="85"/>
  <c r="AD43" i="85"/>
  <c r="AB37" i="85"/>
  <c r="AD22" i="85"/>
  <c r="AE25" i="85"/>
  <c r="AC37" i="85"/>
  <c r="AF43" i="85"/>
  <c r="AY49" i="85"/>
  <c r="AF55" i="85"/>
  <c r="AC64" i="85"/>
  <c r="AE73" i="85"/>
  <c r="AF115" i="85"/>
  <c r="AE126" i="85"/>
  <c r="AE130" i="85"/>
  <c r="AD153" i="85"/>
  <c r="AE160" i="85"/>
  <c r="AB57" i="85"/>
  <c r="AG55" i="85"/>
  <c r="AF25" i="85"/>
  <c r="AD37" i="85"/>
  <c r="AB58" i="85"/>
  <c r="AY61" i="85"/>
  <c r="AE64" i="85"/>
  <c r="AF73" i="85"/>
  <c r="AB104" i="85"/>
  <c r="AF130" i="85"/>
  <c r="AF153" i="85"/>
  <c r="AF160" i="85"/>
  <c r="AE57" i="85"/>
  <c r="AE37" i="85"/>
  <c r="AC58" i="85"/>
  <c r="AF64" i="85"/>
  <c r="AC104" i="85"/>
  <c r="AG130" i="85"/>
  <c r="AD145" i="85"/>
  <c r="AG144" i="85"/>
  <c r="AD66" i="85"/>
  <c r="AY25" i="85"/>
  <c r="AF37" i="85"/>
  <c r="AB92" i="85"/>
  <c r="AC96" i="85"/>
  <c r="AE104" i="85"/>
  <c r="AG120" i="85"/>
  <c r="AE145" i="85"/>
  <c r="AE63" i="85"/>
  <c r="AF90" i="85"/>
  <c r="AY64" i="85"/>
  <c r="AC67" i="85"/>
  <c r="AD80" i="85"/>
  <c r="AC92" i="85"/>
  <c r="AD96" i="85"/>
  <c r="AF104" i="85"/>
  <c r="AF145" i="85"/>
  <c r="AC94" i="85"/>
  <c r="AG107" i="85"/>
  <c r="AC19" i="85"/>
  <c r="AY37" i="85"/>
  <c r="AY40" i="85"/>
  <c r="AF67" i="85"/>
  <c r="AE80" i="85"/>
  <c r="AE96" i="85"/>
  <c r="AB120" i="85"/>
  <c r="AD63" i="85"/>
  <c r="AD30" i="85"/>
  <c r="AC57" i="85"/>
  <c r="AB147" i="85"/>
  <c r="AY30" i="85"/>
  <c r="AY19" i="85"/>
  <c r="AC32" i="85"/>
  <c r="AD47" i="85"/>
  <c r="AY67" i="85"/>
  <c r="AE120" i="85"/>
  <c r="AC139" i="85"/>
  <c r="AF121" i="85"/>
  <c r="AF30" i="85"/>
  <c r="AG88" i="85"/>
  <c r="AF47" i="85"/>
  <c r="AC50" i="85"/>
  <c r="AD89" i="85"/>
  <c r="Z118" i="85"/>
  <c r="AG118" i="85" s="1"/>
  <c r="AE14" i="85"/>
  <c r="AF14" i="85"/>
  <c r="AB14" i="85"/>
  <c r="AY14" i="85"/>
  <c r="AC14" i="85"/>
  <c r="AG14" i="85"/>
  <c r="AD14" i="85"/>
  <c r="AF149" i="85"/>
  <c r="AE149" i="85"/>
  <c r="AD149" i="85"/>
  <c r="AC149" i="85"/>
  <c r="AB149" i="85"/>
  <c r="AG112" i="85"/>
  <c r="AE109" i="85"/>
  <c r="AG109" i="85"/>
  <c r="AF109" i="85"/>
  <c r="AD109" i="85"/>
  <c r="AC109" i="85"/>
  <c r="AB109" i="85"/>
  <c r="BF14" i="85"/>
  <c r="AE21" i="85"/>
  <c r="AY21" i="85"/>
  <c r="AG21" i="85"/>
  <c r="AF21" i="85"/>
  <c r="AD21" i="85"/>
  <c r="AC21" i="85"/>
  <c r="AB21" i="85"/>
  <c r="AG205" i="85"/>
  <c r="AF205" i="85"/>
  <c r="AE205" i="85"/>
  <c r="AD205" i="85"/>
  <c r="AC205" i="85"/>
  <c r="AB205" i="85"/>
  <c r="AG165" i="85"/>
  <c r="AF165" i="85"/>
  <c r="AG345" i="85"/>
  <c r="AF345" i="85"/>
  <c r="AE345" i="85"/>
  <c r="AD345" i="85"/>
  <c r="AC345" i="85"/>
  <c r="AB345" i="85"/>
  <c r="Z54" i="85"/>
  <c r="AG54" i="85" s="1"/>
  <c r="Z86" i="85"/>
  <c r="AG86" i="85" s="1"/>
  <c r="AC95" i="85"/>
  <c r="AG159" i="85"/>
  <c r="AF159" i="85"/>
  <c r="AD159" i="85"/>
  <c r="AB159" i="85"/>
  <c r="AG261" i="85"/>
  <c r="AF261" i="85"/>
  <c r="AG276" i="85"/>
  <c r="AE276" i="85"/>
  <c r="AD276" i="85"/>
  <c r="AC276" i="85"/>
  <c r="AB367" i="85"/>
  <c r="AB28" i="85"/>
  <c r="AB42" i="85"/>
  <c r="AF51" i="85"/>
  <c r="AE51" i="85"/>
  <c r="AB77" i="85"/>
  <c r="AY79" i="85"/>
  <c r="AD79" i="85"/>
  <c r="AB79" i="85"/>
  <c r="Z159" i="85"/>
  <c r="AE212" i="85"/>
  <c r="AD212" i="85"/>
  <c r="AC212" i="85"/>
  <c r="AB224" i="85"/>
  <c r="AG267" i="85"/>
  <c r="AF267" i="85"/>
  <c r="AE267" i="85"/>
  <c r="AD267" i="85"/>
  <c r="AC267" i="85"/>
  <c r="AB267" i="85"/>
  <c r="AG279" i="85"/>
  <c r="AF279" i="85"/>
  <c r="AE279" i="85"/>
  <c r="AD279" i="85"/>
  <c r="AC279" i="85"/>
  <c r="AB279" i="85"/>
  <c r="AF68" i="85"/>
  <c r="AE68" i="85"/>
  <c r="AD68" i="85"/>
  <c r="AB45" i="85"/>
  <c r="AE77" i="85"/>
  <c r="AG129" i="85"/>
  <c r="AG203" i="85"/>
  <c r="AF203" i="85"/>
  <c r="AE203" i="85"/>
  <c r="AD203" i="85"/>
  <c r="AC203" i="85"/>
  <c r="AB203" i="85"/>
  <c r="AF224" i="85"/>
  <c r="AB310" i="85"/>
  <c r="AD17" i="85"/>
  <c r="AC24" i="85"/>
  <c r="AG28" i="85"/>
  <c r="AB31" i="85"/>
  <c r="AF35" i="85"/>
  <c r="AG42" i="85"/>
  <c r="AE45" i="85"/>
  <c r="AB48" i="85"/>
  <c r="AC54" i="85"/>
  <c r="AB65" i="85"/>
  <c r="AF70" i="85"/>
  <c r="AG77" i="85"/>
  <c r="AD86" i="85"/>
  <c r="AF99" i="85"/>
  <c r="AE99" i="85"/>
  <c r="AD99" i="85"/>
  <c r="AD112" i="85"/>
  <c r="AF135" i="85"/>
  <c r="AC159" i="85"/>
  <c r="AB165" i="85"/>
  <c r="AF200" i="85"/>
  <c r="AE200" i="85"/>
  <c r="AD200" i="85"/>
  <c r="AC200" i="85"/>
  <c r="AG237" i="85"/>
  <c r="AF237" i="85"/>
  <c r="AE237" i="85"/>
  <c r="AD237" i="85"/>
  <c r="AC237" i="85"/>
  <c r="AB237" i="85"/>
  <c r="AC288" i="85"/>
  <c r="AD310" i="85"/>
  <c r="AB342" i="85"/>
  <c r="AG365" i="85"/>
  <c r="AF365" i="85"/>
  <c r="AE365" i="85"/>
  <c r="AD365" i="85"/>
  <c r="AC365" i="85"/>
  <c r="AB365" i="85"/>
  <c r="AG242" i="85"/>
  <c r="AF242" i="85"/>
  <c r="AE242" i="85"/>
  <c r="AD242" i="85"/>
  <c r="AC242" i="85"/>
  <c r="AB242" i="85"/>
  <c r="AB75" i="85"/>
  <c r="AD224" i="85"/>
  <c r="AB24" i="85"/>
  <c r="AF45" i="85"/>
  <c r="AD127" i="85"/>
  <c r="AB127" i="85"/>
  <c r="AB261" i="85"/>
  <c r="AD288" i="85"/>
  <c r="AF17" i="85"/>
  <c r="AD31" i="85"/>
  <c r="AC38" i="85"/>
  <c r="AD48" i="85"/>
  <c r="AB51" i="85"/>
  <c r="AE54" i="85"/>
  <c r="AC79" i="85"/>
  <c r="AF110" i="85"/>
  <c r="AC110" i="85"/>
  <c r="AB118" i="85"/>
  <c r="Z127" i="85"/>
  <c r="AG127" i="85" s="1"/>
  <c r="Z133" i="85"/>
  <c r="AB150" i="85"/>
  <c r="AD165" i="85"/>
  <c r="AB212" i="85"/>
  <c r="AG234" i="85"/>
  <c r="AF234" i="85"/>
  <c r="AE234" i="85"/>
  <c r="AC261" i="85"/>
  <c r="AF276" i="85"/>
  <c r="AE288" i="85"/>
  <c r="AF310" i="85"/>
  <c r="AG333" i="85"/>
  <c r="AF333" i="85"/>
  <c r="AE333" i="85"/>
  <c r="AD333" i="85"/>
  <c r="AC333" i="85"/>
  <c r="AB333" i="85"/>
  <c r="AE342" i="85"/>
  <c r="AG362" i="85"/>
  <c r="AF362" i="85"/>
  <c r="AE362" i="85"/>
  <c r="AD65" i="85"/>
  <c r="AC65" i="85"/>
  <c r="AG264" i="85"/>
  <c r="AF264" i="85"/>
  <c r="AE264" i="85"/>
  <c r="AD264" i="85"/>
  <c r="AC264" i="85"/>
  <c r="AC335" i="85"/>
  <c r="AG197" i="85"/>
  <c r="AF197" i="85"/>
  <c r="AD54" i="85"/>
  <c r="AE159" i="85"/>
  <c r="AC165" i="85"/>
  <c r="AB276" i="85"/>
  <c r="AE24" i="85"/>
  <c r="AG17" i="85"/>
  <c r="AB20" i="85"/>
  <c r="AF24" i="85"/>
  <c r="AE31" i="85"/>
  <c r="AD38" i="85"/>
  <c r="AE48" i="85"/>
  <c r="AC51" i="85"/>
  <c r="AF54" i="85"/>
  <c r="AB62" i="85"/>
  <c r="AY68" i="85"/>
  <c r="AE79" i="85"/>
  <c r="AF83" i="85"/>
  <c r="AE83" i="85"/>
  <c r="AD83" i="85"/>
  <c r="Z110" i="85"/>
  <c r="AG110" i="85" s="1"/>
  <c r="AC118" i="85"/>
  <c r="Z136" i="85"/>
  <c r="AG136" i="85" s="1"/>
  <c r="AC150" i="85"/>
  <c r="AE165" i="85"/>
  <c r="AG174" i="85"/>
  <c r="AF174" i="85"/>
  <c r="AE174" i="85"/>
  <c r="AC174" i="85"/>
  <c r="AB182" i="85"/>
  <c r="AF212" i="85"/>
  <c r="AD261" i="85"/>
  <c r="AF271" i="85"/>
  <c r="AE271" i="85"/>
  <c r="AD271" i="85"/>
  <c r="AF288" i="85"/>
  <c r="AG310" i="85"/>
  <c r="AF342" i="85"/>
  <c r="AB352" i="85"/>
  <c r="AF60" i="85"/>
  <c r="AE60" i="85"/>
  <c r="AE112" i="85"/>
  <c r="AC112" i="85"/>
  <c r="AB112" i="85"/>
  <c r="AC68" i="85"/>
  <c r="AE224" i="85"/>
  <c r="AC48" i="85"/>
  <c r="AE310" i="85"/>
  <c r="AC20" i="85"/>
  <c r="AG24" i="85"/>
  <c r="AB27" i="85"/>
  <c r="AF31" i="85"/>
  <c r="AE38" i="85"/>
  <c r="AB41" i="85"/>
  <c r="AF48" i="85"/>
  <c r="AD51" i="85"/>
  <c r="AF53" i="85"/>
  <c r="AC62" i="85"/>
  <c r="AD72" i="85"/>
  <c r="AF79" i="85"/>
  <c r="AC93" i="85"/>
  <c r="AD118" i="85"/>
  <c r="AD150" i="85"/>
  <c r="AF163" i="85"/>
  <c r="AE163" i="85"/>
  <c r="AD163" i="85"/>
  <c r="AC182" i="85"/>
  <c r="AB246" i="85"/>
  <c r="AE261" i="85"/>
  <c r="AB264" i="85"/>
  <c r="AG311" i="85"/>
  <c r="AF311" i="85"/>
  <c r="AE311" i="85"/>
  <c r="AD311" i="85"/>
  <c r="AC311" i="85"/>
  <c r="AB311" i="85"/>
  <c r="AG330" i="85"/>
  <c r="AF330" i="85"/>
  <c r="AE330" i="85"/>
  <c r="AG342" i="85"/>
  <c r="AC352" i="85"/>
  <c r="AG372" i="85"/>
  <c r="AF372" i="85"/>
  <c r="AE372" i="85"/>
  <c r="AD372" i="85"/>
  <c r="AC372" i="85"/>
  <c r="AD20" i="85"/>
  <c r="AB34" i="85"/>
  <c r="AF38" i="85"/>
  <c r="AC41" i="85"/>
  <c r="AD62" i="85"/>
  <c r="AG69" i="85"/>
  <c r="AY76" i="85"/>
  <c r="AG76" i="85"/>
  <c r="AF76" i="85"/>
  <c r="AE118" i="85"/>
  <c r="AE150" i="85"/>
  <c r="AD182" i="85"/>
  <c r="AB197" i="85"/>
  <c r="AD246" i="85"/>
  <c r="AG308" i="85"/>
  <c r="AF308" i="85"/>
  <c r="AE308" i="85"/>
  <c r="AD308" i="85"/>
  <c r="AC308" i="85"/>
  <c r="AB320" i="85"/>
  <c r="AG343" i="85"/>
  <c r="AF343" i="85"/>
  <c r="AE343" i="85"/>
  <c r="AD343" i="85"/>
  <c r="AC343" i="85"/>
  <c r="AB343" i="85"/>
  <c r="AD352" i="85"/>
  <c r="AG202" i="85"/>
  <c r="AF202" i="85"/>
  <c r="AE202" i="85"/>
  <c r="AG227" i="85"/>
  <c r="AF227" i="85"/>
  <c r="AE227" i="85"/>
  <c r="AD227" i="85"/>
  <c r="AB227" i="85"/>
  <c r="AB68" i="85"/>
  <c r="AB101" i="85"/>
  <c r="AD42" i="85"/>
  <c r="AY72" i="85"/>
  <c r="AE72" i="85"/>
  <c r="AC72" i="85"/>
  <c r="AB72" i="85"/>
  <c r="AF28" i="85"/>
  <c r="AD45" i="85"/>
  <c r="AB288" i="85"/>
  <c r="AC27" i="85"/>
  <c r="AE20" i="85"/>
  <c r="AD27" i="85"/>
  <c r="AC34" i="85"/>
  <c r="AG38" i="85"/>
  <c r="AD41" i="85"/>
  <c r="AE62" i="85"/>
  <c r="AG72" i="85"/>
  <c r="AG85" i="85"/>
  <c r="AF85" i="85"/>
  <c r="AE85" i="85"/>
  <c r="AF91" i="85"/>
  <c r="AE91" i="85"/>
  <c r="AD91" i="85"/>
  <c r="AC91" i="85"/>
  <c r="Z113" i="85"/>
  <c r="AG113" i="85" s="1"/>
  <c r="AG116" i="85"/>
  <c r="AF116" i="85"/>
  <c r="AE116" i="85"/>
  <c r="AF118" i="85"/>
  <c r="AF150" i="85"/>
  <c r="AF157" i="85"/>
  <c r="AE157" i="85"/>
  <c r="AD157" i="85"/>
  <c r="AB157" i="85"/>
  <c r="AE182" i="85"/>
  <c r="AC197" i="85"/>
  <c r="AF207" i="85"/>
  <c r="AE207" i="85"/>
  <c r="AD207" i="85"/>
  <c r="AC219" i="85"/>
  <c r="AE246" i="85"/>
  <c r="AG259" i="85"/>
  <c r="AF259" i="85"/>
  <c r="AE259" i="85"/>
  <c r="AD259" i="85"/>
  <c r="AB259" i="85"/>
  <c r="AG274" i="85"/>
  <c r="AF274" i="85"/>
  <c r="AE274" i="85"/>
  <c r="AD274" i="85"/>
  <c r="AC274" i="85"/>
  <c r="AB274" i="85"/>
  <c r="AB298" i="85"/>
  <c r="AC320" i="85"/>
  <c r="AE352" i="85"/>
  <c r="AF239" i="85"/>
  <c r="AE239" i="85"/>
  <c r="AD239" i="85"/>
  <c r="AD77" i="85"/>
  <c r="AG239" i="85"/>
  <c r="AD202" i="85"/>
  <c r="AC17" i="85"/>
  <c r="AC31" i="85"/>
  <c r="AB16" i="85"/>
  <c r="AF20" i="85"/>
  <c r="AE27" i="85"/>
  <c r="AD34" i="85"/>
  <c r="AE41" i="85"/>
  <c r="AF62" i="85"/>
  <c r="Z64" i="85"/>
  <c r="AG64" i="85" s="1"/>
  <c r="Z91" i="85"/>
  <c r="AG91" i="85" s="1"/>
  <c r="AB99" i="85"/>
  <c r="AG119" i="85"/>
  <c r="AF119" i="85"/>
  <c r="AC119" i="85"/>
  <c r="AB119" i="85"/>
  <c r="AC127" i="85"/>
  <c r="AB133" i="85"/>
  <c r="AG142" i="85"/>
  <c r="AF142" i="85"/>
  <c r="AE142" i="85"/>
  <c r="AC142" i="85"/>
  <c r="AG151" i="85"/>
  <c r="AF151" i="85"/>
  <c r="AE151" i="85"/>
  <c r="AD151" i="85"/>
  <c r="AC151" i="85"/>
  <c r="AB151" i="85"/>
  <c r="Z157" i="85"/>
  <c r="AG157" i="85" s="1"/>
  <c r="AF182" i="85"/>
  <c r="AD197" i="85"/>
  <c r="AB200" i="85"/>
  <c r="AG210" i="85"/>
  <c r="AF210" i="85"/>
  <c r="AE210" i="85"/>
  <c r="AD210" i="85"/>
  <c r="AC210" i="85"/>
  <c r="AB210" i="85"/>
  <c r="AD219" i="85"/>
  <c r="AF246" i="85"/>
  <c r="AC298" i="85"/>
  <c r="AD320" i="85"/>
  <c r="AF352" i="85"/>
  <c r="AF132" i="85"/>
  <c r="AE132" i="85"/>
  <c r="AD132" i="85"/>
  <c r="AC132" i="85"/>
  <c r="AB132" i="85"/>
  <c r="AG313" i="85"/>
  <c r="AF313" i="85"/>
  <c r="AE313" i="85"/>
  <c r="AD313" i="85"/>
  <c r="AC313" i="85"/>
  <c r="AB313" i="85"/>
  <c r="AE101" i="85"/>
  <c r="AG20" i="85"/>
  <c r="AF27" i="85"/>
  <c r="AE34" i="85"/>
  <c r="AF41" i="85"/>
  <c r="AB44" i="85"/>
  <c r="AC56" i="85"/>
  <c r="AB59" i="85"/>
  <c r="AY60" i="85"/>
  <c r="AG62" i="85"/>
  <c r="AE127" i="85"/>
  <c r="AC133" i="85"/>
  <c r="AG148" i="85"/>
  <c r="AF148" i="85"/>
  <c r="AE148" i="85"/>
  <c r="AG180" i="85"/>
  <c r="AF180" i="85"/>
  <c r="AE180" i="85"/>
  <c r="AG183" i="85"/>
  <c r="AF183" i="85"/>
  <c r="AE183" i="85"/>
  <c r="AD183" i="85"/>
  <c r="AC183" i="85"/>
  <c r="AB183" i="85"/>
  <c r="AE197" i="85"/>
  <c r="AE219" i="85"/>
  <c r="AG246" i="85"/>
  <c r="AE320" i="85"/>
  <c r="AG340" i="85"/>
  <c r="AF340" i="85"/>
  <c r="AE340" i="85"/>
  <c r="AD340" i="85"/>
  <c r="AC340" i="85"/>
  <c r="AC224" i="85"/>
  <c r="AG355" i="85"/>
  <c r="AF355" i="85"/>
  <c r="AE355" i="85"/>
  <c r="AD355" i="85"/>
  <c r="AC355" i="85"/>
  <c r="AB355" i="85"/>
  <c r="AD70" i="85"/>
  <c r="AE135" i="85"/>
  <c r="AD24" i="85"/>
  <c r="AC16" i="85"/>
  <c r="AB23" i="85"/>
  <c r="AD16" i="85"/>
  <c r="AC23" i="85"/>
  <c r="AG27" i="85"/>
  <c r="AY28" i="85"/>
  <c r="AB30" i="85"/>
  <c r="AF34" i="85"/>
  <c r="AG41" i="85"/>
  <c r="AY42" i="85"/>
  <c r="AC44" i="85"/>
  <c r="AB47" i="85"/>
  <c r="AD56" i="85"/>
  <c r="AC59" i="85"/>
  <c r="AY65" i="85"/>
  <c r="AG78" i="85"/>
  <c r="AG108" i="85"/>
  <c r="AF108" i="85"/>
  <c r="AE108" i="85"/>
  <c r="AD108" i="85"/>
  <c r="AD110" i="85"/>
  <c r="AF127" i="85"/>
  <c r="AD133" i="85"/>
  <c r="AF219" i="85"/>
  <c r="AB234" i="85"/>
  <c r="AG247" i="85"/>
  <c r="AF247" i="85"/>
  <c r="AE247" i="85"/>
  <c r="AD247" i="85"/>
  <c r="AC247" i="85"/>
  <c r="AB247" i="85"/>
  <c r="AF320" i="85"/>
  <c r="AB362" i="85"/>
  <c r="AC42" i="85"/>
  <c r="AE35" i="85"/>
  <c r="AY35" i="85"/>
  <c r="AD44" i="85"/>
  <c r="AY45" i="85"/>
  <c r="AE56" i="85"/>
  <c r="AD59" i="85"/>
  <c r="AF97" i="85"/>
  <c r="AD97" i="85"/>
  <c r="AC97" i="85"/>
  <c r="AB97" i="85"/>
  <c r="AG189" i="85"/>
  <c r="AF189" i="85"/>
  <c r="AE189" i="85"/>
  <c r="AD189" i="85"/>
  <c r="AC189" i="85"/>
  <c r="AB189" i="85"/>
  <c r="AF195" i="85"/>
  <c r="AE195" i="85"/>
  <c r="AD195" i="85"/>
  <c r="AC234" i="85"/>
  <c r="AB271" i="85"/>
  <c r="AC283" i="85"/>
  <c r="AC362" i="85"/>
  <c r="AG95" i="85"/>
  <c r="AD95" i="85"/>
  <c r="AB95" i="85"/>
  <c r="AG193" i="85"/>
  <c r="AF193" i="85"/>
  <c r="AD193" i="85"/>
  <c r="AC193" i="85"/>
  <c r="AB193" i="85"/>
  <c r="AG291" i="85"/>
  <c r="AF291" i="85"/>
  <c r="AE291" i="85"/>
  <c r="AD291" i="85"/>
  <c r="AC291" i="85"/>
  <c r="AB291" i="85"/>
  <c r="AC202" i="85"/>
  <c r="AG249" i="85"/>
  <c r="AF249" i="85"/>
  <c r="AD249" i="85"/>
  <c r="AC249" i="85"/>
  <c r="AB249" i="85"/>
  <c r="AE70" i="85"/>
  <c r="AG298" i="85"/>
  <c r="AF298" i="85"/>
  <c r="AE298" i="85"/>
  <c r="AE17" i="85"/>
  <c r="AE23" i="85"/>
  <c r="AG43" i="85"/>
  <c r="AE44" i="85"/>
  <c r="AF56" i="85"/>
  <c r="AE59" i="85"/>
  <c r="AC71" i="85"/>
  <c r="AF100" i="85"/>
  <c r="AE100" i="85"/>
  <c r="AD100" i="85"/>
  <c r="AC100" i="85"/>
  <c r="AB163" i="85"/>
  <c r="AG217" i="85"/>
  <c r="AF217" i="85"/>
  <c r="AD217" i="85"/>
  <c r="AC217" i="85"/>
  <c r="AB217" i="85"/>
  <c r="AG229" i="85"/>
  <c r="AF229" i="85"/>
  <c r="AD234" i="85"/>
  <c r="AG244" i="85"/>
  <c r="AE244" i="85"/>
  <c r="AD244" i="85"/>
  <c r="AC244" i="85"/>
  <c r="AC271" i="85"/>
  <c r="AD283" i="85"/>
  <c r="AG293" i="85"/>
  <c r="AF293" i="85"/>
  <c r="AB330" i="85"/>
  <c r="AD362" i="85"/>
  <c r="AB372" i="85"/>
  <c r="AF123" i="85"/>
  <c r="AE123" i="85"/>
  <c r="AD123" i="85"/>
  <c r="AC123" i="85"/>
  <c r="AC77" i="85"/>
  <c r="AC35" i="85"/>
  <c r="AG301" i="85"/>
  <c r="AF301" i="85"/>
  <c r="AE301" i="85"/>
  <c r="AD301" i="85"/>
  <c r="AC301" i="85"/>
  <c r="AB301" i="85"/>
  <c r="AE42" i="85"/>
  <c r="AF93" i="85"/>
  <c r="AE93" i="85"/>
  <c r="AB93" i="85"/>
  <c r="AC227" i="85"/>
  <c r="AE65" i="85"/>
  <c r="AD23" i="85"/>
  <c r="AY17" i="85"/>
  <c r="AB19" i="85"/>
  <c r="AF23" i="85"/>
  <c r="AE30" i="85"/>
  <c r="AE47" i="85"/>
  <c r="AB50" i="85"/>
  <c r="AC53" i="85"/>
  <c r="AF59" i="85"/>
  <c r="AB69" i="85"/>
  <c r="Z71" i="85"/>
  <c r="AG71" i="85" s="1"/>
  <c r="AB76" i="85"/>
  <c r="AB87" i="85"/>
  <c r="Z111" i="85"/>
  <c r="AG111" i="85" s="1"/>
  <c r="AF125" i="85"/>
  <c r="AE125" i="85"/>
  <c r="AB125" i="85"/>
  <c r="AC163" i="85"/>
  <c r="AG235" i="85"/>
  <c r="AF235" i="85"/>
  <c r="AE235" i="85"/>
  <c r="AD235" i="85"/>
  <c r="AC235" i="85"/>
  <c r="AB235" i="85"/>
  <c r="AB256" i="85"/>
  <c r="AG271" i="85"/>
  <c r="AE283" i="85"/>
  <c r="AB308" i="85"/>
  <c r="AC330" i="85"/>
  <c r="AF75" i="85"/>
  <c r="AE75" i="85"/>
  <c r="AD75" i="85"/>
  <c r="AC75" i="85"/>
  <c r="AY86" i="85"/>
  <c r="AF86" i="85"/>
  <c r="AC86" i="85"/>
  <c r="AC28" i="85"/>
  <c r="AD28" i="85"/>
  <c r="AC60" i="85"/>
  <c r="AD35" i="85"/>
  <c r="AB54" i="85"/>
  <c r="AF112" i="85"/>
  <c r="AY51" i="85"/>
  <c r="AE58" i="85"/>
  <c r="AD58" i="85"/>
  <c r="Z125" i="85"/>
  <c r="AG125" i="85" s="1"/>
  <c r="AF131" i="85"/>
  <c r="AE131" i="85"/>
  <c r="AD131" i="85"/>
  <c r="Z134" i="85"/>
  <c r="AG134" i="85" s="1"/>
  <c r="AG163" i="85"/>
  <c r="AG172" i="85"/>
  <c r="AF172" i="85"/>
  <c r="AE172" i="85"/>
  <c r="AD172" i="85"/>
  <c r="AC172" i="85"/>
  <c r="AC256" i="85"/>
  <c r="AF283" i="85"/>
  <c r="AG296" i="85"/>
  <c r="AF296" i="85"/>
  <c r="AE296" i="85"/>
  <c r="AD296" i="85"/>
  <c r="AC296" i="85"/>
  <c r="AB296" i="85"/>
  <c r="AD330" i="85"/>
  <c r="AG133" i="85"/>
  <c r="AF133" i="85"/>
  <c r="AD342" i="85"/>
  <c r="AD19" i="85"/>
  <c r="AD50" i="85"/>
  <c r="AE53" i="85"/>
  <c r="AD69" i="85"/>
  <c r="AD76" i="85"/>
  <c r="AD87" i="85"/>
  <c r="AG232" i="85"/>
  <c r="AF232" i="85"/>
  <c r="AE232" i="85"/>
  <c r="AD232" i="85"/>
  <c r="AC232" i="85"/>
  <c r="AD256" i="85"/>
  <c r="AG283" i="85"/>
  <c r="AG187" i="85"/>
  <c r="AF187" i="85"/>
  <c r="AE187" i="85"/>
  <c r="AD187" i="85"/>
  <c r="AC187" i="85"/>
  <c r="AB187" i="85"/>
  <c r="AB70" i="85"/>
  <c r="AF95" i="85"/>
  <c r="AC239" i="85"/>
  <c r="AC101" i="85"/>
  <c r="AC135" i="85"/>
  <c r="AB38" i="85"/>
  <c r="N11" i="85"/>
  <c r="AD26" i="85"/>
  <c r="AC33" i="85"/>
  <c r="AC40" i="85"/>
  <c r="AE50" i="85"/>
  <c r="AE69" i="85"/>
  <c r="AE76" i="85"/>
  <c r="AE87" i="85"/>
  <c r="AE94" i="85"/>
  <c r="AG114" i="85"/>
  <c r="AE114" i="85"/>
  <c r="AD114" i="85"/>
  <c r="AC114" i="85"/>
  <c r="AD116" i="85"/>
  <c r="AB148" i="85"/>
  <c r="AF161" i="85"/>
  <c r="AD161" i="85"/>
  <c r="AC161" i="85"/>
  <c r="AB161" i="85"/>
  <c r="AB180" i="85"/>
  <c r="AE256" i="85"/>
  <c r="AG269" i="85"/>
  <c r="AF269" i="85"/>
  <c r="AE269" i="85"/>
  <c r="AD269" i="85"/>
  <c r="AC269" i="85"/>
  <c r="AB269" i="85"/>
  <c r="AG281" i="85"/>
  <c r="AF281" i="85"/>
  <c r="AD281" i="85"/>
  <c r="AC281" i="85"/>
  <c r="AB281" i="85"/>
  <c r="AB340" i="85"/>
  <c r="AG357" i="85"/>
  <c r="AF357" i="85"/>
  <c r="AG335" i="85"/>
  <c r="AF335" i="85"/>
  <c r="AE335" i="85"/>
  <c r="AD335" i="85"/>
  <c r="AG132" i="85"/>
  <c r="AG323" i="85"/>
  <c r="AF323" i="85"/>
  <c r="AE323" i="85"/>
  <c r="AD323" i="85"/>
  <c r="AC323" i="85"/>
  <c r="AB323" i="85"/>
  <c r="AE19" i="85"/>
  <c r="AB15" i="85"/>
  <c r="AF19" i="85"/>
  <c r="AE26" i="85"/>
  <c r="AD33" i="85"/>
  <c r="AD40" i="85"/>
  <c r="AG50" i="85"/>
  <c r="AB61" i="85"/>
  <c r="AF69" i="85"/>
  <c r="AY83" i="85"/>
  <c r="AF87" i="85"/>
  <c r="AF94" i="85"/>
  <c r="AB108" i="85"/>
  <c r="AC148" i="85"/>
  <c r="AC180" i="85"/>
  <c r="AF256" i="85"/>
  <c r="AG303" i="85"/>
  <c r="AF303" i="85"/>
  <c r="AE303" i="85"/>
  <c r="AD303" i="85"/>
  <c r="AG325" i="85"/>
  <c r="AF325" i="85"/>
  <c r="AG360" i="85"/>
  <c r="AF360" i="85"/>
  <c r="AE360" i="85"/>
  <c r="AD360" i="85"/>
  <c r="AC360" i="85"/>
  <c r="AB360" i="85"/>
  <c r="AG370" i="85"/>
  <c r="AF370" i="85"/>
  <c r="AE370" i="85"/>
  <c r="AD370" i="85"/>
  <c r="AC370" i="85"/>
  <c r="AB370" i="85"/>
  <c r="AG367" i="85"/>
  <c r="AF367" i="85"/>
  <c r="AE367" i="85"/>
  <c r="AD367" i="85"/>
  <c r="AG338" i="85"/>
  <c r="AF338" i="85"/>
  <c r="AE338" i="85"/>
  <c r="AD338" i="85"/>
  <c r="AC338" i="85"/>
  <c r="AB338" i="85"/>
  <c r="AC70" i="85"/>
  <c r="AD135" i="85"/>
  <c r="AG60" i="85"/>
  <c r="AF77" i="85"/>
  <c r="AE86" i="85"/>
  <c r="AC15" i="85"/>
  <c r="AB22" i="85"/>
  <c r="AE33" i="85"/>
  <c r="AE40" i="85"/>
  <c r="AC61" i="85"/>
  <c r="Z63" i="85"/>
  <c r="AG63" i="85" s="1"/>
  <c r="AB71" i="85"/>
  <c r="AB80" i="85"/>
  <c r="AG87" i="85"/>
  <c r="AE97" i="85"/>
  <c r="AB100" i="85"/>
  <c r="AC108" i="85"/>
  <c r="AF117" i="85"/>
  <c r="AE117" i="85"/>
  <c r="AD117" i="85"/>
  <c r="AG140" i="85"/>
  <c r="AF140" i="85"/>
  <c r="AE140" i="85"/>
  <c r="AD140" i="85"/>
  <c r="AC140" i="85"/>
  <c r="AD148" i="85"/>
  <c r="AD180" i="85"/>
  <c r="AB195" i="85"/>
  <c r="AG266" i="85"/>
  <c r="AF266" i="85"/>
  <c r="AE266" i="85"/>
  <c r="AG306" i="85"/>
  <c r="AF306" i="85"/>
  <c r="AE306" i="85"/>
  <c r="AD306" i="85"/>
  <c r="AC306" i="85"/>
  <c r="AB306" i="85"/>
  <c r="AC315" i="85"/>
  <c r="AC347" i="85"/>
  <c r="AG101" i="85"/>
  <c r="AF101" i="85"/>
  <c r="AF129" i="85"/>
  <c r="AD129" i="85"/>
  <c r="AC129" i="85"/>
  <c r="AB129" i="85"/>
  <c r="AF215" i="85"/>
  <c r="AE215" i="85"/>
  <c r="AD215" i="85"/>
  <c r="AC215" i="85"/>
  <c r="AB215" i="85"/>
  <c r="AB60" i="85"/>
  <c r="AG68" i="85"/>
  <c r="AG191" i="85"/>
  <c r="AF191" i="85"/>
  <c r="AE191" i="85"/>
  <c r="AD191" i="85"/>
  <c r="AB191" i="85"/>
  <c r="AY44" i="85"/>
  <c r="AF44" i="85"/>
  <c r="AE16" i="85"/>
  <c r="AF26" i="85"/>
  <c r="AF40" i="85"/>
  <c r="AB43" i="85"/>
  <c r="AD61" i="85"/>
  <c r="AD71" i="85"/>
  <c r="AC80" i="85"/>
  <c r="AG97" i="85"/>
  <c r="AG100" i="85"/>
  <c r="AC125" i="85"/>
  <c r="AG146" i="85"/>
  <c r="AE146" i="85"/>
  <c r="AD146" i="85"/>
  <c r="AC146" i="85"/>
  <c r="AG155" i="85"/>
  <c r="AF155" i="85"/>
  <c r="AE155" i="85"/>
  <c r="AD155" i="85"/>
  <c r="AC155" i="85"/>
  <c r="AB155" i="85"/>
  <c r="AG178" i="85"/>
  <c r="AE178" i="85"/>
  <c r="AD178" i="85"/>
  <c r="AC178" i="85"/>
  <c r="AC195" i="85"/>
  <c r="AB214" i="85"/>
  <c r="AE217" i="85"/>
  <c r="AB229" i="85"/>
  <c r="AB244" i="85"/>
  <c r="AB293" i="85"/>
  <c r="AD315" i="85"/>
  <c r="AG328" i="85"/>
  <c r="AF328" i="85"/>
  <c r="AE328" i="85"/>
  <c r="AD328" i="85"/>
  <c r="AC328" i="85"/>
  <c r="AB328" i="85"/>
  <c r="AD347" i="85"/>
  <c r="AB144" i="85"/>
  <c r="AB176" i="85"/>
  <c r="AB222" i="85"/>
  <c r="AB254" i="85"/>
  <c r="AB286" i="85"/>
  <c r="AB318" i="85"/>
  <c r="AB350" i="85"/>
  <c r="AC144" i="85"/>
  <c r="AC176" i="85"/>
  <c r="AC222" i="85"/>
  <c r="AC254" i="85"/>
  <c r="AC286" i="85"/>
  <c r="AC318" i="85"/>
  <c r="AC350" i="85"/>
  <c r="AD350" i="85"/>
  <c r="AE222" i="85"/>
  <c r="AE254" i="85"/>
  <c r="AE286" i="85"/>
  <c r="AE318" i="85"/>
  <c r="AE350" i="85"/>
  <c r="AF254" i="85"/>
  <c r="AF286" i="85"/>
  <c r="AF318" i="85"/>
  <c r="AF350" i="85"/>
  <c r="AB82" i="85"/>
  <c r="AB106" i="85"/>
  <c r="AB138" i="85"/>
  <c r="AB170" i="85"/>
  <c r="AB220" i="85"/>
  <c r="AB252" i="85"/>
  <c r="AB284" i="85"/>
  <c r="AB316" i="85"/>
  <c r="AB348" i="85"/>
  <c r="AC82" i="85"/>
  <c r="AC106" i="85"/>
  <c r="AC138" i="85"/>
  <c r="AC170" i="85"/>
  <c r="AB185" i="85"/>
  <c r="AC220" i="85"/>
  <c r="AB225" i="85"/>
  <c r="AC252" i="85"/>
  <c r="AB257" i="85"/>
  <c r="AC284" i="85"/>
  <c r="AB289" i="85"/>
  <c r="AC316" i="85"/>
  <c r="AB321" i="85"/>
  <c r="AC348" i="85"/>
  <c r="AB353" i="85"/>
  <c r="AD82" i="85"/>
  <c r="AD106" i="85"/>
  <c r="AD138" i="85"/>
  <c r="AC153" i="85"/>
  <c r="AB168" i="85"/>
  <c r="AD170" i="85"/>
  <c r="AC185" i="85"/>
  <c r="AB198" i="85"/>
  <c r="AD220" i="85"/>
  <c r="AC225" i="85"/>
  <c r="AB230" i="85"/>
  <c r="AD252" i="85"/>
  <c r="AC257" i="85"/>
  <c r="AB262" i="85"/>
  <c r="AD284" i="85"/>
  <c r="AC289" i="85"/>
  <c r="AB294" i="85"/>
  <c r="AD316" i="85"/>
  <c r="AC321" i="85"/>
  <c r="AB326" i="85"/>
  <c r="AD348" i="85"/>
  <c r="AC353" i="85"/>
  <c r="AB358" i="85"/>
  <c r="AE82" i="85"/>
  <c r="AE106" i="85"/>
  <c r="AE138" i="85"/>
  <c r="AE170" i="85"/>
  <c r="AD185" i="85"/>
  <c r="AC198" i="85"/>
  <c r="AE220" i="85"/>
  <c r="AE252" i="85"/>
  <c r="AD257" i="85"/>
  <c r="AE284" i="85"/>
  <c r="AD289" i="85"/>
  <c r="AC294" i="85"/>
  <c r="AB299" i="85"/>
  <c r="AE316" i="85"/>
  <c r="AD321" i="85"/>
  <c r="AC326" i="85"/>
  <c r="AB331" i="85"/>
  <c r="AE348" i="85"/>
  <c r="AD353" i="85"/>
  <c r="AC358" i="85"/>
  <c r="AB363" i="85"/>
  <c r="AB78" i="85"/>
  <c r="AB102" i="85"/>
  <c r="AB134" i="85"/>
  <c r="AB166" i="85"/>
  <c r="AB208" i="85"/>
  <c r="AE257" i="85"/>
  <c r="AE289" i="85"/>
  <c r="AC299" i="85"/>
  <c r="AB304" i="85"/>
  <c r="AE321" i="85"/>
  <c r="AC331" i="85"/>
  <c r="AB336" i="85"/>
  <c r="AF348" i="85"/>
  <c r="AC363" i="85"/>
  <c r="AB368" i="85"/>
  <c r="AB181" i="85"/>
  <c r="AB213" i="85"/>
  <c r="AD299" i="85"/>
  <c r="AD331" i="85"/>
  <c r="AC336" i="85"/>
  <c r="AB341" i="85"/>
  <c r="AF353" i="85"/>
  <c r="AE358" i="85"/>
  <c r="AD363" i="85"/>
  <c r="AC368" i="85"/>
  <c r="AB373" i="85"/>
  <c r="AB164" i="85"/>
  <c r="AC181" i="85"/>
  <c r="AB196" i="85"/>
  <c r="AC213" i="85"/>
  <c r="AC245" i="85"/>
  <c r="AE299" i="85"/>
  <c r="AE331" i="85"/>
  <c r="AE363" i="85"/>
  <c r="AD368" i="85"/>
  <c r="AC373" i="85"/>
  <c r="AC164" i="85"/>
  <c r="AD181" i="85"/>
  <c r="AC196" i="85"/>
  <c r="AD213" i="85"/>
  <c r="AF299" i="85"/>
  <c r="AF331" i="85"/>
  <c r="AF363" i="85"/>
  <c r="AE368" i="85"/>
  <c r="AD373" i="85"/>
  <c r="AF78" i="85"/>
  <c r="AB98" i="85"/>
  <c r="AF102" i="85"/>
  <c r="AC115" i="85"/>
  <c r="AB130" i="85"/>
  <c r="AF134" i="85"/>
  <c r="AC147" i="85"/>
  <c r="AB162" i="85"/>
  <c r="AD164" i="85"/>
  <c r="AF166" i="85"/>
  <c r="AC179" i="85"/>
  <c r="AE181" i="85"/>
  <c r="AD196" i="85"/>
  <c r="AF208" i="85"/>
  <c r="AE213" i="85"/>
  <c r="AE245" i="85"/>
  <c r="AF336" i="85"/>
  <c r="AE341" i="85"/>
  <c r="AD346" i="85"/>
  <c r="AF368" i="85"/>
  <c r="AE373" i="85"/>
  <c r="AD67" i="85"/>
  <c r="AC74" i="85"/>
  <c r="AB81" i="85"/>
  <c r="AC98" i="85"/>
  <c r="AB113" i="85"/>
  <c r="AD115" i="85"/>
  <c r="AC130" i="85"/>
  <c r="AB145" i="85"/>
  <c r="AD147" i="85"/>
  <c r="AC162" i="85"/>
  <c r="AE164" i="85"/>
  <c r="AB177" i="85"/>
  <c r="AD179" i="85"/>
  <c r="AF181" i="85"/>
  <c r="AC194" i="85"/>
  <c r="AE196" i="85"/>
  <c r="AF213" i="85"/>
  <c r="AD223" i="85"/>
  <c r="AF245" i="85"/>
  <c r="AD255" i="85"/>
  <c r="AB297" i="85"/>
  <c r="AF309" i="85"/>
  <c r="AE314" i="85"/>
  <c r="AD319" i="85"/>
  <c r="AC324" i="85"/>
  <c r="AB329" i="85"/>
  <c r="AF341" i="85"/>
  <c r="AE346" i="85"/>
  <c r="AD351" i="85"/>
  <c r="AC356" i="85"/>
  <c r="AB361" i="85"/>
  <c r="AF373" i="85"/>
  <c r="N335" i="34" a="1"/>
  <c r="N335" i="34" s="1"/>
  <c r="N531" i="34" a="1"/>
  <c r="N531" i="34" s="1"/>
  <c r="AU22" i="91" l="1"/>
  <c r="AW22" i="91" s="1"/>
  <c r="AS22" i="91"/>
  <c r="AQ23" i="91"/>
  <c r="AV21" i="91"/>
  <c r="AX21" i="91" s="1"/>
  <c r="AW23" i="90"/>
  <c r="AV23" i="90"/>
  <c r="AX23" i="90" s="1"/>
  <c r="AU24" i="90"/>
  <c r="AS24" i="90"/>
  <c r="AQ25" i="90"/>
  <c r="AV19" i="89"/>
  <c r="AX19" i="89" s="1"/>
  <c r="AU20" i="89"/>
  <c r="AW20" i="89" s="1"/>
  <c r="AS20" i="89"/>
  <c r="AQ21" i="89"/>
  <c r="AU19" i="88"/>
  <c r="AW19" i="88" s="1"/>
  <c r="AS19" i="88"/>
  <c r="AQ20" i="88"/>
  <c r="AV18" i="88"/>
  <c r="AX18" i="88" s="1"/>
  <c r="AV16" i="87"/>
  <c r="AX16" i="87" s="1"/>
  <c r="AU17" i="87"/>
  <c r="AW17" i="87" s="1"/>
  <c r="AS17" i="87"/>
  <c r="AQ18" i="87"/>
  <c r="AU17" i="86"/>
  <c r="AW17" i="86" s="1"/>
  <c r="AS17" i="86"/>
  <c r="AQ18" i="86"/>
  <c r="AV16" i="86"/>
  <c r="AX16" i="86" s="1"/>
  <c r="AS15" i="85"/>
  <c r="AU16" i="85"/>
  <c r="AW16" i="85" s="1"/>
  <c r="AU15" i="85"/>
  <c r="AW15" i="85" s="1"/>
  <c r="AS16" i="85"/>
  <c r="BG14" i="85"/>
  <c r="AU17" i="85"/>
  <c r="AW17" i="85" s="1"/>
  <c r="AS17" i="85"/>
  <c r="AQ18" i="85"/>
  <c r="AZ88" i="80"/>
  <c r="AZ87" i="80"/>
  <c r="AZ86" i="80"/>
  <c r="AZ85" i="80"/>
  <c r="AZ84" i="80"/>
  <c r="AZ83" i="80"/>
  <c r="AZ82" i="80"/>
  <c r="AZ81" i="80"/>
  <c r="AZ80" i="80"/>
  <c r="AZ79" i="80"/>
  <c r="AZ78" i="80"/>
  <c r="AZ77" i="80"/>
  <c r="AZ76" i="80"/>
  <c r="AZ75" i="80"/>
  <c r="AZ74" i="80"/>
  <c r="AZ73" i="80"/>
  <c r="AZ72" i="80"/>
  <c r="AZ71" i="80"/>
  <c r="AZ70" i="80"/>
  <c r="AZ69" i="80"/>
  <c r="AZ68" i="80"/>
  <c r="AZ67" i="80"/>
  <c r="AZ66" i="80"/>
  <c r="AZ65" i="80"/>
  <c r="AZ64" i="80"/>
  <c r="AZ63" i="80"/>
  <c r="AZ62" i="80"/>
  <c r="AZ61" i="80"/>
  <c r="AZ60" i="80"/>
  <c r="AZ59" i="80"/>
  <c r="AZ58" i="80"/>
  <c r="AZ57" i="80"/>
  <c r="AZ56" i="80"/>
  <c r="AZ55" i="80"/>
  <c r="AZ54" i="80"/>
  <c r="AZ53" i="80"/>
  <c r="AZ52" i="80"/>
  <c r="AZ51" i="80"/>
  <c r="AZ50" i="80"/>
  <c r="AZ49" i="80"/>
  <c r="AZ48" i="80"/>
  <c r="AZ47" i="80"/>
  <c r="AZ46" i="80"/>
  <c r="AZ45" i="80"/>
  <c r="AZ44" i="80"/>
  <c r="AZ43" i="80"/>
  <c r="AZ42" i="80"/>
  <c r="AZ41" i="80"/>
  <c r="AZ40" i="80"/>
  <c r="AZ39" i="80"/>
  <c r="AZ38" i="80"/>
  <c r="AZ37" i="80"/>
  <c r="AZ36" i="80"/>
  <c r="AZ35" i="80"/>
  <c r="AZ34" i="80"/>
  <c r="AZ33" i="80"/>
  <c r="AZ32" i="80"/>
  <c r="AZ31" i="80"/>
  <c r="AZ30" i="80"/>
  <c r="AZ29" i="80"/>
  <c r="AZ28" i="80"/>
  <c r="AZ27" i="80"/>
  <c r="AZ26" i="80"/>
  <c r="AZ25" i="80"/>
  <c r="AZ24" i="80"/>
  <c r="AZ23" i="80"/>
  <c r="AZ22" i="80"/>
  <c r="AZ21" i="80"/>
  <c r="AZ20" i="80"/>
  <c r="AZ19" i="80"/>
  <c r="AZ18" i="80"/>
  <c r="AZ17" i="80"/>
  <c r="AZ16" i="80"/>
  <c r="AZ15" i="80"/>
  <c r="AZ14" i="80"/>
  <c r="AV22" i="91" l="1"/>
  <c r="AX22" i="91" s="1"/>
  <c r="AQ24" i="91"/>
  <c r="AU23" i="91"/>
  <c r="AW23" i="91" s="1"/>
  <c r="AS23" i="91"/>
  <c r="AW24" i="90"/>
  <c r="AU25" i="90"/>
  <c r="AQ26" i="90"/>
  <c r="AS25" i="90"/>
  <c r="AV24" i="90"/>
  <c r="AX24" i="90" s="1"/>
  <c r="AU21" i="89"/>
  <c r="AW21" i="89" s="1"/>
  <c r="AS21" i="89"/>
  <c r="AQ22" i="89"/>
  <c r="AV20" i="89"/>
  <c r="AX20" i="89" s="1"/>
  <c r="AV17" i="87"/>
  <c r="AX17" i="87" s="1"/>
  <c r="AQ21" i="88"/>
  <c r="AS20" i="88"/>
  <c r="AU20" i="88"/>
  <c r="AW20" i="88" s="1"/>
  <c r="AV19" i="88"/>
  <c r="AX19" i="88" s="1"/>
  <c r="AU18" i="87"/>
  <c r="AW18" i="87" s="1"/>
  <c r="AS18" i="87"/>
  <c r="AQ19" i="87"/>
  <c r="AV17" i="86"/>
  <c r="AX17" i="86" s="1"/>
  <c r="AU18" i="86"/>
  <c r="AW18" i="86" s="1"/>
  <c r="AQ19" i="86"/>
  <c r="AS18" i="86"/>
  <c r="AV15" i="85"/>
  <c r="AX15" i="85" s="1"/>
  <c r="AV16" i="85"/>
  <c r="AX16" i="85" s="1"/>
  <c r="AV17" i="85"/>
  <c r="AX17" i="85" s="1"/>
  <c r="AQ19" i="85"/>
  <c r="AU18" i="85"/>
  <c r="AW18" i="85" s="1"/>
  <c r="AS18" i="85"/>
  <c r="AX32" i="1"/>
  <c r="AX31" i="1"/>
  <c r="AX30" i="1"/>
  <c r="AX29" i="1"/>
  <c r="AX28" i="1"/>
  <c r="AW32" i="1"/>
  <c r="AW31" i="1"/>
  <c r="AW30" i="1"/>
  <c r="AW29" i="1"/>
  <c r="AW28" i="1"/>
  <c r="AU32" i="1"/>
  <c r="AU31" i="1"/>
  <c r="AU30" i="1"/>
  <c r="AU29" i="1"/>
  <c r="AU28" i="1"/>
  <c r="AT32" i="1"/>
  <c r="AT31" i="1"/>
  <c r="AT30" i="1"/>
  <c r="AT29" i="1"/>
  <c r="AT28" i="1"/>
  <c r="AR32" i="1"/>
  <c r="AR31" i="1"/>
  <c r="AR30" i="1"/>
  <c r="AR29" i="1"/>
  <c r="AR28" i="1"/>
  <c r="AM32" i="1"/>
  <c r="AM31" i="1"/>
  <c r="AM30" i="1"/>
  <c r="AM29" i="1"/>
  <c r="AM28" i="1"/>
  <c r="AK32" i="1"/>
  <c r="AK31" i="1"/>
  <c r="AK30" i="1"/>
  <c r="AK29" i="1"/>
  <c r="AK28" i="1"/>
  <c r="AJ33" i="1"/>
  <c r="AV23" i="91" l="1"/>
  <c r="AX23" i="91" s="1"/>
  <c r="AQ25" i="91"/>
  <c r="AS24" i="91"/>
  <c r="AU24" i="91"/>
  <c r="AW24" i="91" s="1"/>
  <c r="AV25" i="90"/>
  <c r="AX25" i="90" s="1"/>
  <c r="AQ27" i="90"/>
  <c r="AU26" i="90"/>
  <c r="AW26" i="90" s="1"/>
  <c r="AS26" i="90"/>
  <c r="AW25" i="90"/>
  <c r="AV21" i="89"/>
  <c r="AX21" i="89" s="1"/>
  <c r="AQ23" i="89"/>
  <c r="AU22" i="89"/>
  <c r="AW22" i="89" s="1"/>
  <c r="AS22" i="89"/>
  <c r="AV20" i="88"/>
  <c r="AX20" i="88" s="1"/>
  <c r="AQ22" i="88"/>
  <c r="AU21" i="88"/>
  <c r="AW21" i="88" s="1"/>
  <c r="AS21" i="88"/>
  <c r="AV18" i="86"/>
  <c r="AX18" i="86" s="1"/>
  <c r="AQ20" i="87"/>
  <c r="AU19" i="87"/>
  <c r="AW19" i="87" s="1"/>
  <c r="AS19" i="87"/>
  <c r="AV18" i="87"/>
  <c r="AX18" i="87" s="1"/>
  <c r="AQ20" i="86"/>
  <c r="AU19" i="86"/>
  <c r="AW19" i="86" s="1"/>
  <c r="AS19" i="86"/>
  <c r="AV18" i="85"/>
  <c r="AX18" i="85" s="1"/>
  <c r="AU19" i="85"/>
  <c r="AW19" i="85" s="1"/>
  <c r="AQ20" i="85"/>
  <c r="AS19" i="85"/>
  <c r="AC33" i="1"/>
  <c r="AK33" i="1" s="1"/>
  <c r="AG33" i="1"/>
  <c r="AF33" i="1"/>
  <c r="AE33" i="1"/>
  <c r="AV24" i="91" l="1"/>
  <c r="AX24" i="91" s="1"/>
  <c r="AU25" i="91"/>
  <c r="AW25" i="91" s="1"/>
  <c r="AS25" i="91"/>
  <c r="AQ26" i="91"/>
  <c r="AV26" i="90"/>
  <c r="AX26" i="90" s="1"/>
  <c r="AS27" i="90"/>
  <c r="AQ28" i="90"/>
  <c r="AU27" i="90"/>
  <c r="AW27" i="90" s="1"/>
  <c r="AV22" i="89"/>
  <c r="AX22" i="89" s="1"/>
  <c r="AS23" i="89"/>
  <c r="AQ24" i="89"/>
  <c r="AU23" i="89"/>
  <c r="AW23" i="89" s="1"/>
  <c r="AV19" i="87"/>
  <c r="AX19" i="87" s="1"/>
  <c r="AV21" i="88"/>
  <c r="AX21" i="88" s="1"/>
  <c r="AU22" i="88"/>
  <c r="AW22" i="88" s="1"/>
  <c r="AS22" i="88"/>
  <c r="AQ23" i="88"/>
  <c r="AQ21" i="87"/>
  <c r="AU20" i="87"/>
  <c r="AW20" i="87" s="1"/>
  <c r="AS20" i="87"/>
  <c r="AV19" i="86"/>
  <c r="AX19" i="86" s="1"/>
  <c r="AU20" i="86"/>
  <c r="AW20" i="86" s="1"/>
  <c r="AS20" i="86"/>
  <c r="AQ21" i="86"/>
  <c r="AV19" i="85"/>
  <c r="AX19" i="85" s="1"/>
  <c r="AU20" i="85"/>
  <c r="AW20" i="85" s="1"/>
  <c r="AS20" i="85"/>
  <c r="AQ21" i="85"/>
  <c r="AD33" i="1"/>
  <c r="AH30" i="1"/>
  <c r="AH28" i="1"/>
  <c r="AH32" i="1"/>
  <c r="AH31" i="1"/>
  <c r="AH29" i="1"/>
  <c r="AG34" i="1"/>
  <c r="AV25" i="91" l="1"/>
  <c r="AX25" i="91" s="1"/>
  <c r="AS26" i="91"/>
  <c r="AU26" i="91"/>
  <c r="AW26" i="91" s="1"/>
  <c r="AQ27" i="91"/>
  <c r="AU28" i="90"/>
  <c r="AS28" i="90"/>
  <c r="AQ29" i="90"/>
  <c r="AV27" i="90"/>
  <c r="AX27" i="90" s="1"/>
  <c r="AS24" i="89"/>
  <c r="AQ25" i="89"/>
  <c r="AU24" i="89"/>
  <c r="AW24" i="89" s="1"/>
  <c r="AV23" i="89"/>
  <c r="AX23" i="89" s="1"/>
  <c r="AV22" i="88"/>
  <c r="AX22" i="88" s="1"/>
  <c r="AU23" i="88"/>
  <c r="AW23" i="88" s="1"/>
  <c r="AS23" i="88"/>
  <c r="AQ24" i="88"/>
  <c r="AV20" i="87"/>
  <c r="AX20" i="87" s="1"/>
  <c r="AU21" i="87"/>
  <c r="AW21" i="87" s="1"/>
  <c r="AS21" i="87"/>
  <c r="AV21" i="87" s="1"/>
  <c r="AX21" i="87" s="1"/>
  <c r="AQ22" i="87"/>
  <c r="AV20" i="86"/>
  <c r="AX20" i="86" s="1"/>
  <c r="AU21" i="86"/>
  <c r="AW21" i="86" s="1"/>
  <c r="AS21" i="86"/>
  <c r="AQ22" i="86"/>
  <c r="AV20" i="85"/>
  <c r="AX20" i="85" s="1"/>
  <c r="AQ22" i="85"/>
  <c r="AU21" i="85"/>
  <c r="AW21" i="85" s="1"/>
  <c r="AS21" i="85"/>
  <c r="AT88" i="80"/>
  <c r="AT87" i="80"/>
  <c r="AT86" i="80"/>
  <c r="AT85" i="80"/>
  <c r="AT84" i="80"/>
  <c r="AT83" i="80"/>
  <c r="AT82" i="80"/>
  <c r="AT81" i="80"/>
  <c r="AT80" i="80"/>
  <c r="AT79" i="80"/>
  <c r="AT84" i="34"/>
  <c r="AT83" i="34"/>
  <c r="AT82" i="34"/>
  <c r="AT81" i="34"/>
  <c r="AT80" i="34"/>
  <c r="AT79" i="34"/>
  <c r="AT78" i="34"/>
  <c r="AT77" i="34"/>
  <c r="AT76" i="34"/>
  <c r="AT75" i="34"/>
  <c r="AT74" i="34"/>
  <c r="AT73" i="34"/>
  <c r="AT72" i="34"/>
  <c r="AT71" i="34"/>
  <c r="AT70" i="34"/>
  <c r="AT69" i="34"/>
  <c r="AT68" i="34"/>
  <c r="AT67" i="34"/>
  <c r="AT66" i="34"/>
  <c r="AT65" i="34"/>
  <c r="AT78" i="80"/>
  <c r="AQ28" i="91" l="1"/>
  <c r="AS27" i="91"/>
  <c r="AU27" i="91"/>
  <c r="AW27" i="91" s="1"/>
  <c r="AV26" i="91"/>
  <c r="AX26" i="91" s="1"/>
  <c r="AV28" i="90"/>
  <c r="AX28" i="90" s="1"/>
  <c r="AQ30" i="90"/>
  <c r="AU29" i="90"/>
  <c r="AS29" i="90"/>
  <c r="AW28" i="90"/>
  <c r="AQ26" i="89"/>
  <c r="AU25" i="89"/>
  <c r="AW25" i="89" s="1"/>
  <c r="AS25" i="89"/>
  <c r="AV25" i="89" s="1"/>
  <c r="AX25" i="89" s="1"/>
  <c r="AV24" i="89"/>
  <c r="AX24" i="89" s="1"/>
  <c r="AV23" i="88"/>
  <c r="AX23" i="88" s="1"/>
  <c r="AQ25" i="88"/>
  <c r="AU24" i="88"/>
  <c r="AW24" i="88" s="1"/>
  <c r="AS24" i="88"/>
  <c r="AV21" i="86"/>
  <c r="AX21" i="86" s="1"/>
  <c r="AS22" i="87"/>
  <c r="AU22" i="87"/>
  <c r="AW22" i="87" s="1"/>
  <c r="AQ23" i="87"/>
  <c r="AQ23" i="86"/>
  <c r="AS22" i="86"/>
  <c r="AU22" i="86"/>
  <c r="AW22" i="86" s="1"/>
  <c r="AV21" i="85"/>
  <c r="AX21" i="85" s="1"/>
  <c r="AQ23" i="85"/>
  <c r="AS22" i="85"/>
  <c r="AU22" i="85"/>
  <c r="AW22" i="85" s="1"/>
  <c r="L324" i="66"/>
  <c r="L323" i="66"/>
  <c r="L322" i="66"/>
  <c r="L321" i="66"/>
  <c r="L320" i="66"/>
  <c r="L319" i="66"/>
  <c r="L318" i="66"/>
  <c r="L317" i="66"/>
  <c r="L316" i="66"/>
  <c r="L315" i="66"/>
  <c r="L314" i="66"/>
  <c r="L313" i="66"/>
  <c r="L312" i="66"/>
  <c r="L311" i="66"/>
  <c r="L310" i="66"/>
  <c r="L309" i="66"/>
  <c r="L308" i="66"/>
  <c r="L307" i="66"/>
  <c r="L306" i="66"/>
  <c r="L305" i="66"/>
  <c r="L304" i="66"/>
  <c r="L303" i="66"/>
  <c r="L302" i="66"/>
  <c r="L301" i="66"/>
  <c r="L300" i="66"/>
  <c r="L299" i="66"/>
  <c r="L298" i="66"/>
  <c r="L297" i="66"/>
  <c r="L296" i="66"/>
  <c r="L295" i="66"/>
  <c r="L294" i="66"/>
  <c r="L293" i="66"/>
  <c r="L292" i="66"/>
  <c r="L291" i="66"/>
  <c r="L290" i="66"/>
  <c r="L289" i="66"/>
  <c r="L288" i="66"/>
  <c r="L287" i="66"/>
  <c r="L286" i="66"/>
  <c r="L285" i="66"/>
  <c r="L284" i="66"/>
  <c r="L283" i="66"/>
  <c r="L282" i="66"/>
  <c r="L281" i="66"/>
  <c r="L280" i="66"/>
  <c r="L279" i="66"/>
  <c r="L278" i="66"/>
  <c r="L277" i="66"/>
  <c r="L276" i="66"/>
  <c r="L275" i="66"/>
  <c r="L274" i="66"/>
  <c r="L273" i="66"/>
  <c r="L272" i="66"/>
  <c r="L271" i="66"/>
  <c r="L270" i="66"/>
  <c r="L269" i="66"/>
  <c r="L268" i="66"/>
  <c r="L267" i="66"/>
  <c r="L266" i="66"/>
  <c r="L265" i="66"/>
  <c r="L264" i="66"/>
  <c r="L263" i="66"/>
  <c r="L262" i="66"/>
  <c r="L261" i="66"/>
  <c r="L260" i="66"/>
  <c r="L259" i="66"/>
  <c r="L258" i="66"/>
  <c r="L257" i="66"/>
  <c r="L256" i="66"/>
  <c r="L255" i="66"/>
  <c r="L254" i="66"/>
  <c r="L253" i="66"/>
  <c r="L252" i="66"/>
  <c r="L251" i="66"/>
  <c r="L250" i="66"/>
  <c r="L249" i="66"/>
  <c r="L248" i="66"/>
  <c r="L247" i="66"/>
  <c r="L246" i="66"/>
  <c r="L245" i="66"/>
  <c r="L244" i="66"/>
  <c r="L243" i="66"/>
  <c r="L242" i="66"/>
  <c r="L241" i="66"/>
  <c r="L240" i="66"/>
  <c r="L239" i="66"/>
  <c r="L238" i="66"/>
  <c r="L237" i="66"/>
  <c r="L236" i="66"/>
  <c r="L235" i="66"/>
  <c r="L234" i="66"/>
  <c r="L233" i="66"/>
  <c r="L232" i="66"/>
  <c r="L231" i="66"/>
  <c r="L230" i="66"/>
  <c r="L229" i="66"/>
  <c r="L228" i="66"/>
  <c r="L227" i="66"/>
  <c r="L226" i="66"/>
  <c r="L225" i="66"/>
  <c r="L224" i="66"/>
  <c r="L223" i="66"/>
  <c r="L222" i="66"/>
  <c r="L221" i="66"/>
  <c r="L220" i="66"/>
  <c r="L219" i="66"/>
  <c r="L218" i="66"/>
  <c r="L217" i="66"/>
  <c r="L216" i="66"/>
  <c r="L215" i="66"/>
  <c r="L214" i="66"/>
  <c r="L213" i="66"/>
  <c r="L212" i="66"/>
  <c r="L211" i="66"/>
  <c r="L210" i="66"/>
  <c r="L209" i="66"/>
  <c r="L208" i="66"/>
  <c r="L207" i="66"/>
  <c r="L206" i="66"/>
  <c r="L205" i="66"/>
  <c r="L204" i="66"/>
  <c r="L203" i="66"/>
  <c r="L202" i="66"/>
  <c r="L201" i="66"/>
  <c r="L200" i="66"/>
  <c r="L199" i="66"/>
  <c r="L198" i="66"/>
  <c r="L197" i="66"/>
  <c r="L196" i="66"/>
  <c r="L195" i="66"/>
  <c r="L194" i="66"/>
  <c r="L193" i="66"/>
  <c r="L192" i="66"/>
  <c r="L191" i="66"/>
  <c r="L190" i="66"/>
  <c r="L189" i="66"/>
  <c r="L188" i="66"/>
  <c r="L187" i="66"/>
  <c r="L186" i="66"/>
  <c r="L185" i="66"/>
  <c r="L184" i="66"/>
  <c r="L183" i="66"/>
  <c r="L182" i="66"/>
  <c r="L181" i="66"/>
  <c r="L180" i="66"/>
  <c r="L179" i="66"/>
  <c r="L178" i="66"/>
  <c r="L177" i="66"/>
  <c r="L176" i="66"/>
  <c r="L175" i="66"/>
  <c r="L174" i="66"/>
  <c r="L173" i="66"/>
  <c r="L172" i="66"/>
  <c r="L171" i="66"/>
  <c r="L170" i="66"/>
  <c r="L169" i="66"/>
  <c r="L168" i="66"/>
  <c r="L167" i="66"/>
  <c r="L166" i="66"/>
  <c r="L165" i="66"/>
  <c r="L164" i="66"/>
  <c r="L163" i="66"/>
  <c r="L162" i="66"/>
  <c r="L161" i="66"/>
  <c r="L160" i="66"/>
  <c r="AV27" i="91" l="1"/>
  <c r="AX27" i="91" s="1"/>
  <c r="AQ29" i="91"/>
  <c r="AU28" i="91"/>
  <c r="AW28" i="91" s="1"/>
  <c r="AS28" i="91"/>
  <c r="AW29" i="90"/>
  <c r="AV29" i="90"/>
  <c r="AX29" i="90" s="1"/>
  <c r="AQ31" i="90"/>
  <c r="AU30" i="90"/>
  <c r="AW30" i="90" s="1"/>
  <c r="AS30" i="90"/>
  <c r="AQ27" i="89"/>
  <c r="AU26" i="89"/>
  <c r="AW26" i="89" s="1"/>
  <c r="AS26" i="89"/>
  <c r="AV24" i="88"/>
  <c r="AX24" i="88" s="1"/>
  <c r="AU25" i="88"/>
  <c r="AW25" i="88" s="1"/>
  <c r="AS25" i="88"/>
  <c r="AQ26" i="88"/>
  <c r="AV22" i="87"/>
  <c r="AX22" i="87" s="1"/>
  <c r="AQ24" i="87"/>
  <c r="AS23" i="87"/>
  <c r="AU23" i="87"/>
  <c r="AW23" i="87" s="1"/>
  <c r="AV22" i="86"/>
  <c r="AX22" i="86" s="1"/>
  <c r="AS23" i="86"/>
  <c r="AQ24" i="86"/>
  <c r="AU23" i="86"/>
  <c r="AW23" i="86" s="1"/>
  <c r="AV22" i="85"/>
  <c r="AX22" i="85" s="1"/>
  <c r="AU23" i="85"/>
  <c r="AW23" i="85" s="1"/>
  <c r="AS23" i="85"/>
  <c r="AQ24" i="85"/>
  <c r="U18" i="1"/>
  <c r="V18" i="1" s="1"/>
  <c r="AV28" i="91" l="1"/>
  <c r="AX28" i="91" s="1"/>
  <c r="AS29" i="91"/>
  <c r="AU29" i="91"/>
  <c r="AW29" i="91" s="1"/>
  <c r="AQ30" i="91"/>
  <c r="AV30" i="90"/>
  <c r="AX30" i="90" s="1"/>
  <c r="AU31" i="90"/>
  <c r="AS31" i="90"/>
  <c r="AQ32" i="90"/>
  <c r="AV26" i="89"/>
  <c r="AX26" i="89" s="1"/>
  <c r="AU27" i="89"/>
  <c r="AW27" i="89" s="1"/>
  <c r="AQ28" i="89"/>
  <c r="AS27" i="89"/>
  <c r="AV27" i="89" s="1"/>
  <c r="AX27" i="89" s="1"/>
  <c r="AV25" i="88"/>
  <c r="AX25" i="88" s="1"/>
  <c r="AU26" i="88"/>
  <c r="AW26" i="88" s="1"/>
  <c r="AS26" i="88"/>
  <c r="AQ27" i="88"/>
  <c r="AV23" i="87"/>
  <c r="AX23" i="87" s="1"/>
  <c r="AU24" i="87"/>
  <c r="AW24" i="87" s="1"/>
  <c r="AS24" i="87"/>
  <c r="AQ25" i="87"/>
  <c r="AV23" i="86"/>
  <c r="AX23" i="86" s="1"/>
  <c r="AU24" i="86"/>
  <c r="AW24" i="86" s="1"/>
  <c r="AS24" i="86"/>
  <c r="AQ25" i="86"/>
  <c r="AV23" i="85"/>
  <c r="AX23" i="85" s="1"/>
  <c r="AQ25" i="85"/>
  <c r="AU24" i="85"/>
  <c r="AW24" i="85" s="1"/>
  <c r="AS24" i="85"/>
  <c r="AA372" i="84"/>
  <c r="Z372" i="84"/>
  <c r="Y372" i="84"/>
  <c r="X372" i="84"/>
  <c r="W372" i="84"/>
  <c r="V372" i="84"/>
  <c r="B372" i="84"/>
  <c r="AG372" i="84" s="1"/>
  <c r="AA371" i="84"/>
  <c r="Z371" i="84"/>
  <c r="Y371" i="84"/>
  <c r="X371" i="84"/>
  <c r="W371" i="84"/>
  <c r="V371" i="84"/>
  <c r="B371" i="84"/>
  <c r="AG371" i="84" s="1"/>
  <c r="AG370" i="84"/>
  <c r="AF370" i="84"/>
  <c r="AE370" i="84"/>
  <c r="AD370" i="84"/>
  <c r="AC370" i="84"/>
  <c r="AB370" i="84"/>
  <c r="AA370" i="84"/>
  <c r="Z370" i="84"/>
  <c r="Y370" i="84"/>
  <c r="X370" i="84"/>
  <c r="W370" i="84"/>
  <c r="V370" i="84"/>
  <c r="B370" i="84"/>
  <c r="AA369" i="84"/>
  <c r="Z369" i="84"/>
  <c r="Y369" i="84"/>
  <c r="X369" i="84"/>
  <c r="W369" i="84"/>
  <c r="V369" i="84"/>
  <c r="B369" i="84"/>
  <c r="AG369" i="84" s="1"/>
  <c r="AG368" i="84"/>
  <c r="AF368" i="84"/>
  <c r="AE368" i="84"/>
  <c r="AD368" i="84"/>
  <c r="AC368" i="84"/>
  <c r="AB368" i="84"/>
  <c r="AA368" i="84"/>
  <c r="Z368" i="84"/>
  <c r="Y368" i="84"/>
  <c r="X368" i="84"/>
  <c r="W368" i="84"/>
  <c r="V368" i="84"/>
  <c r="B368" i="84"/>
  <c r="AG367" i="84"/>
  <c r="AB367" i="84"/>
  <c r="AA367" i="84"/>
  <c r="Z367" i="84"/>
  <c r="Y367" i="84"/>
  <c r="X367" i="84"/>
  <c r="W367" i="84"/>
  <c r="V367" i="84"/>
  <c r="B367" i="84"/>
  <c r="AF367" i="84" s="1"/>
  <c r="AC366" i="84"/>
  <c r="AA366" i="84"/>
  <c r="Z366" i="84"/>
  <c r="Y366" i="84"/>
  <c r="X366" i="84"/>
  <c r="W366" i="84"/>
  <c r="V366" i="84"/>
  <c r="B366" i="84"/>
  <c r="AG366" i="84" s="1"/>
  <c r="AG365" i="84"/>
  <c r="AF365" i="84"/>
  <c r="AE365" i="84"/>
  <c r="AD365" i="84"/>
  <c r="AC365" i="84"/>
  <c r="AA365" i="84"/>
  <c r="Z365" i="84"/>
  <c r="Y365" i="84"/>
  <c r="X365" i="84"/>
  <c r="W365" i="84"/>
  <c r="V365" i="84"/>
  <c r="B365" i="84"/>
  <c r="AB365" i="84" s="1"/>
  <c r="AA364" i="84"/>
  <c r="Z364" i="84"/>
  <c r="Y364" i="84"/>
  <c r="X364" i="84"/>
  <c r="W364" i="84"/>
  <c r="V364" i="84"/>
  <c r="B364" i="84"/>
  <c r="AG364" i="84" s="1"/>
  <c r="AG363" i="84"/>
  <c r="AF363" i="84"/>
  <c r="AE363" i="84"/>
  <c r="AD363" i="84"/>
  <c r="AC363" i="84"/>
  <c r="AB363" i="84"/>
  <c r="AA363" i="84"/>
  <c r="Z363" i="84"/>
  <c r="Y363" i="84"/>
  <c r="X363" i="84"/>
  <c r="W363" i="84"/>
  <c r="V363" i="84"/>
  <c r="B363" i="84"/>
  <c r="AA362" i="84"/>
  <c r="Z362" i="84"/>
  <c r="Y362" i="84"/>
  <c r="X362" i="84"/>
  <c r="W362" i="84"/>
  <c r="V362" i="84"/>
  <c r="B362" i="84"/>
  <c r="AG362" i="84" s="1"/>
  <c r="AD361" i="84"/>
  <c r="AC361" i="84"/>
  <c r="AA361" i="84"/>
  <c r="Z361" i="84"/>
  <c r="Y361" i="84"/>
  <c r="X361" i="84"/>
  <c r="W361" i="84"/>
  <c r="V361" i="84"/>
  <c r="B361" i="84"/>
  <c r="AG361" i="84" s="1"/>
  <c r="AG360" i="84"/>
  <c r="AF360" i="84"/>
  <c r="AE360" i="84"/>
  <c r="AD360" i="84"/>
  <c r="AA360" i="84"/>
  <c r="Z360" i="84"/>
  <c r="Y360" i="84"/>
  <c r="X360" i="84"/>
  <c r="W360" i="84"/>
  <c r="V360" i="84"/>
  <c r="B360" i="84"/>
  <c r="AC360" i="84" s="1"/>
  <c r="AA359" i="84"/>
  <c r="Z359" i="84"/>
  <c r="Y359" i="84"/>
  <c r="X359" i="84"/>
  <c r="W359" i="84"/>
  <c r="V359" i="84"/>
  <c r="B359" i="84"/>
  <c r="AG359" i="84" s="1"/>
  <c r="AG358" i="84"/>
  <c r="AF358" i="84"/>
  <c r="AE358" i="84"/>
  <c r="AD358" i="84"/>
  <c r="AC358" i="84"/>
  <c r="AB358" i="84"/>
  <c r="AA358" i="84"/>
  <c r="Z358" i="84"/>
  <c r="Y358" i="84"/>
  <c r="X358" i="84"/>
  <c r="W358" i="84"/>
  <c r="V358" i="84"/>
  <c r="B358" i="84"/>
  <c r="AG357" i="84"/>
  <c r="AD357" i="84"/>
  <c r="AC357" i="84"/>
  <c r="AB357" i="84"/>
  <c r="AA357" i="84"/>
  <c r="Z357" i="84"/>
  <c r="Y357" i="84"/>
  <c r="X357" i="84"/>
  <c r="W357" i="84"/>
  <c r="V357" i="84"/>
  <c r="B357" i="84"/>
  <c r="AF357" i="84" s="1"/>
  <c r="AE356" i="84"/>
  <c r="AD356" i="84"/>
  <c r="AC356" i="84"/>
  <c r="AA356" i="84"/>
  <c r="Z356" i="84"/>
  <c r="Y356" i="84"/>
  <c r="X356" i="84"/>
  <c r="W356" i="84"/>
  <c r="V356" i="84"/>
  <c r="B356" i="84"/>
  <c r="AG356" i="84" s="1"/>
  <c r="AG355" i="84"/>
  <c r="AF355" i="84"/>
  <c r="AE355" i="84"/>
  <c r="AC355" i="84"/>
  <c r="AB355" i="84"/>
  <c r="AA355" i="84"/>
  <c r="Z355" i="84"/>
  <c r="Y355" i="84"/>
  <c r="X355" i="84"/>
  <c r="W355" i="84"/>
  <c r="V355" i="84"/>
  <c r="B355" i="84"/>
  <c r="AD355" i="84" s="1"/>
  <c r="AA354" i="84"/>
  <c r="Z354" i="84"/>
  <c r="Y354" i="84"/>
  <c r="X354" i="84"/>
  <c r="W354" i="84"/>
  <c r="V354" i="84"/>
  <c r="B354" i="84"/>
  <c r="AG354" i="84" s="1"/>
  <c r="AG353" i="84"/>
  <c r="AF353" i="84"/>
  <c r="AE353" i="84"/>
  <c r="AD353" i="84"/>
  <c r="AC353" i="84"/>
  <c r="AB353" i="84"/>
  <c r="AA353" i="84"/>
  <c r="Z353" i="84"/>
  <c r="Y353" i="84"/>
  <c r="X353" i="84"/>
  <c r="W353" i="84"/>
  <c r="V353" i="84"/>
  <c r="B353" i="84"/>
  <c r="AE352" i="84"/>
  <c r="AD352" i="84"/>
  <c r="AC352" i="84"/>
  <c r="AB352" i="84"/>
  <c r="AA352" i="84"/>
  <c r="Z352" i="84"/>
  <c r="Y352" i="84"/>
  <c r="X352" i="84"/>
  <c r="W352" i="84"/>
  <c r="V352" i="84"/>
  <c r="B352" i="84"/>
  <c r="AG352" i="84" s="1"/>
  <c r="AF351" i="84"/>
  <c r="AC351" i="84"/>
  <c r="AA351" i="84"/>
  <c r="Z351" i="84"/>
  <c r="Y351" i="84"/>
  <c r="X351" i="84"/>
  <c r="W351" i="84"/>
  <c r="V351" i="84"/>
  <c r="B351" i="84"/>
  <c r="AG351" i="84" s="1"/>
  <c r="AG350" i="84"/>
  <c r="AF350" i="84"/>
  <c r="AD350" i="84"/>
  <c r="AC350" i="84"/>
  <c r="AB350" i="84"/>
  <c r="AA350" i="84"/>
  <c r="Z350" i="84"/>
  <c r="Y350" i="84"/>
  <c r="X350" i="84"/>
  <c r="W350" i="84"/>
  <c r="V350" i="84"/>
  <c r="B350" i="84"/>
  <c r="AE350" i="84" s="1"/>
  <c r="AA349" i="84"/>
  <c r="Z349" i="84"/>
  <c r="Y349" i="84"/>
  <c r="X349" i="84"/>
  <c r="W349" i="84"/>
  <c r="V349" i="84"/>
  <c r="B349" i="84"/>
  <c r="AG349" i="84" s="1"/>
  <c r="AG348" i="84"/>
  <c r="AF348" i="84"/>
  <c r="AE348" i="84"/>
  <c r="AD348" i="84"/>
  <c r="AC348" i="84"/>
  <c r="AB348" i="84"/>
  <c r="AA348" i="84"/>
  <c r="Z348" i="84"/>
  <c r="Y348" i="84"/>
  <c r="X348" i="84"/>
  <c r="W348" i="84"/>
  <c r="V348" i="84"/>
  <c r="B348" i="84"/>
  <c r="AF347" i="84"/>
  <c r="AE347" i="84"/>
  <c r="AD347" i="84"/>
  <c r="AA347" i="84"/>
  <c r="Z347" i="84"/>
  <c r="Y347" i="84"/>
  <c r="X347" i="84"/>
  <c r="W347" i="84"/>
  <c r="V347" i="84"/>
  <c r="B347" i="84"/>
  <c r="AG347" i="84" s="1"/>
  <c r="AG346" i="84"/>
  <c r="AD346" i="84"/>
  <c r="AA346" i="84"/>
  <c r="Z346" i="84"/>
  <c r="Y346" i="84"/>
  <c r="X346" i="84"/>
  <c r="W346" i="84"/>
  <c r="V346" i="84"/>
  <c r="B346" i="84"/>
  <c r="AF346" i="84" s="1"/>
  <c r="AG345" i="84"/>
  <c r="AE345" i="84"/>
  <c r="AD345" i="84"/>
  <c r="AC345" i="84"/>
  <c r="AA345" i="84"/>
  <c r="Z345" i="84"/>
  <c r="Y345" i="84"/>
  <c r="X345" i="84"/>
  <c r="W345" i="84"/>
  <c r="V345" i="84"/>
  <c r="B345" i="84"/>
  <c r="AF345" i="84" s="1"/>
  <c r="AA344" i="84"/>
  <c r="Z344" i="84"/>
  <c r="Y344" i="84"/>
  <c r="X344" i="84"/>
  <c r="W344" i="84"/>
  <c r="V344" i="84"/>
  <c r="B344" i="84"/>
  <c r="AG343" i="84"/>
  <c r="AF343" i="84"/>
  <c r="AE343" i="84"/>
  <c r="AD343" i="84"/>
  <c r="AC343" i="84"/>
  <c r="AB343" i="84"/>
  <c r="AA343" i="84"/>
  <c r="Z343" i="84"/>
  <c r="Y343" i="84"/>
  <c r="X343" i="84"/>
  <c r="W343" i="84"/>
  <c r="V343" i="84"/>
  <c r="B343" i="84"/>
  <c r="AA342" i="84"/>
  <c r="Z342" i="84"/>
  <c r="Y342" i="84"/>
  <c r="X342" i="84"/>
  <c r="W342" i="84"/>
  <c r="V342" i="84"/>
  <c r="B342" i="84"/>
  <c r="AE341" i="84"/>
  <c r="AB341" i="84"/>
  <c r="AA341" i="84"/>
  <c r="Z341" i="84"/>
  <c r="Y341" i="84"/>
  <c r="X341" i="84"/>
  <c r="W341" i="84"/>
  <c r="V341" i="84"/>
  <c r="B341" i="84"/>
  <c r="AG341" i="84" s="1"/>
  <c r="AF340" i="84"/>
  <c r="AE340" i="84"/>
  <c r="AD340" i="84"/>
  <c r="AA340" i="84"/>
  <c r="Z340" i="84"/>
  <c r="Y340" i="84"/>
  <c r="X340" i="84"/>
  <c r="W340" i="84"/>
  <c r="V340" i="84"/>
  <c r="B340" i="84"/>
  <c r="AG340" i="84" s="1"/>
  <c r="AB339" i="84"/>
  <c r="AA339" i="84"/>
  <c r="Z339" i="84"/>
  <c r="Y339" i="84"/>
  <c r="X339" i="84"/>
  <c r="W339" i="84"/>
  <c r="V339" i="84"/>
  <c r="B339" i="84"/>
  <c r="AG339" i="84" s="1"/>
  <c r="AG338" i="84"/>
  <c r="AF338" i="84"/>
  <c r="AE338" i="84"/>
  <c r="AD338" i="84"/>
  <c r="AC338" i="84"/>
  <c r="AB338" i="84"/>
  <c r="AA338" i="84"/>
  <c r="Z338" i="84"/>
  <c r="Y338" i="84"/>
  <c r="X338" i="84"/>
  <c r="W338" i="84"/>
  <c r="V338" i="84"/>
  <c r="B338" i="84"/>
  <c r="AA337" i="84"/>
  <c r="Z337" i="84"/>
  <c r="Y337" i="84"/>
  <c r="X337" i="84"/>
  <c r="W337" i="84"/>
  <c r="V337" i="84"/>
  <c r="B337" i="84"/>
  <c r="AG337" i="84" s="1"/>
  <c r="AG336" i="84"/>
  <c r="AF336" i="84"/>
  <c r="AE336" i="84"/>
  <c r="AD336" i="84"/>
  <c r="AC336" i="84"/>
  <c r="AB336" i="84"/>
  <c r="AA336" i="84"/>
  <c r="Z336" i="84"/>
  <c r="Y336" i="84"/>
  <c r="X336" i="84"/>
  <c r="W336" i="84"/>
  <c r="V336" i="84"/>
  <c r="B336" i="84"/>
  <c r="AG335" i="84"/>
  <c r="AF335" i="84"/>
  <c r="AE335" i="84"/>
  <c r="AD335" i="84"/>
  <c r="AB335" i="84"/>
  <c r="AA335" i="84"/>
  <c r="Z335" i="84"/>
  <c r="Y335" i="84"/>
  <c r="X335" i="84"/>
  <c r="W335" i="84"/>
  <c r="V335" i="84"/>
  <c r="B335" i="84"/>
  <c r="AC335" i="84" s="1"/>
  <c r="AC334" i="84"/>
  <c r="AA334" i="84"/>
  <c r="Z334" i="84"/>
  <c r="Y334" i="84"/>
  <c r="X334" i="84"/>
  <c r="W334" i="84"/>
  <c r="V334" i="84"/>
  <c r="B334" i="84"/>
  <c r="AG334" i="84" s="1"/>
  <c r="AG333" i="84"/>
  <c r="AF333" i="84"/>
  <c r="AE333" i="84"/>
  <c r="AD333" i="84"/>
  <c r="AC333" i="84"/>
  <c r="AA333" i="84"/>
  <c r="Z333" i="84"/>
  <c r="Y333" i="84"/>
  <c r="X333" i="84"/>
  <c r="W333" i="84"/>
  <c r="V333" i="84"/>
  <c r="B333" i="84"/>
  <c r="AB333" i="84" s="1"/>
  <c r="AA332" i="84"/>
  <c r="Z332" i="84"/>
  <c r="Y332" i="84"/>
  <c r="X332" i="84"/>
  <c r="W332" i="84"/>
  <c r="V332" i="84"/>
  <c r="B332" i="84"/>
  <c r="AG332" i="84" s="1"/>
  <c r="AG331" i="84"/>
  <c r="AF331" i="84"/>
  <c r="AE331" i="84"/>
  <c r="AD331" i="84"/>
  <c r="AC331" i="84"/>
  <c r="AB331" i="84"/>
  <c r="AA331" i="84"/>
  <c r="Z331" i="84"/>
  <c r="Y331" i="84"/>
  <c r="X331" i="84"/>
  <c r="W331" i="84"/>
  <c r="V331" i="84"/>
  <c r="B331" i="84"/>
  <c r="AC330" i="84"/>
  <c r="AA330" i="84"/>
  <c r="Z330" i="84"/>
  <c r="Y330" i="84"/>
  <c r="X330" i="84"/>
  <c r="W330" i="84"/>
  <c r="V330" i="84"/>
  <c r="B330" i="84"/>
  <c r="AG330" i="84" s="1"/>
  <c r="AA329" i="84"/>
  <c r="Z329" i="84"/>
  <c r="Y329" i="84"/>
  <c r="X329" i="84"/>
  <c r="W329" i="84"/>
  <c r="V329" i="84"/>
  <c r="B329" i="84"/>
  <c r="AG328" i="84"/>
  <c r="AF328" i="84"/>
  <c r="AE328" i="84"/>
  <c r="AD328" i="84"/>
  <c r="AA328" i="84"/>
  <c r="Z328" i="84"/>
  <c r="Y328" i="84"/>
  <c r="X328" i="84"/>
  <c r="W328" i="84"/>
  <c r="V328" i="84"/>
  <c r="B328" i="84"/>
  <c r="AC328" i="84" s="1"/>
  <c r="AA327" i="84"/>
  <c r="Z327" i="84"/>
  <c r="Y327" i="84"/>
  <c r="X327" i="84"/>
  <c r="W327" i="84"/>
  <c r="V327" i="84"/>
  <c r="B327" i="84"/>
  <c r="AG326" i="84"/>
  <c r="AF326" i="84"/>
  <c r="AE326" i="84"/>
  <c r="AD326" i="84"/>
  <c r="AC326" i="84"/>
  <c r="AB326" i="84"/>
  <c r="AA326" i="84"/>
  <c r="Z326" i="84"/>
  <c r="Y326" i="84"/>
  <c r="X326" i="84"/>
  <c r="W326" i="84"/>
  <c r="V326" i="84"/>
  <c r="B326" i="84"/>
  <c r="AG325" i="84"/>
  <c r="AD325" i="84"/>
  <c r="AC325" i="84"/>
  <c r="AB325" i="84"/>
  <c r="AA325" i="84"/>
  <c r="Z325" i="84"/>
  <c r="Y325" i="84"/>
  <c r="X325" i="84"/>
  <c r="W325" i="84"/>
  <c r="V325" i="84"/>
  <c r="B325" i="84"/>
  <c r="AF325" i="84" s="1"/>
  <c r="AE324" i="84"/>
  <c r="AB324" i="84"/>
  <c r="AA324" i="84"/>
  <c r="Z324" i="84"/>
  <c r="Y324" i="84"/>
  <c r="X324" i="84"/>
  <c r="W324" i="84"/>
  <c r="V324" i="84"/>
  <c r="B324" i="84"/>
  <c r="AG324" i="84" s="1"/>
  <c r="AG323" i="84"/>
  <c r="AF323" i="84"/>
  <c r="AE323" i="84"/>
  <c r="AC323" i="84"/>
  <c r="AB323" i="84"/>
  <c r="AA323" i="84"/>
  <c r="Z323" i="84"/>
  <c r="Y323" i="84"/>
  <c r="X323" i="84"/>
  <c r="W323" i="84"/>
  <c r="V323" i="84"/>
  <c r="B323" i="84"/>
  <c r="AD323" i="84" s="1"/>
  <c r="AA322" i="84"/>
  <c r="Z322" i="84"/>
  <c r="Y322" i="84"/>
  <c r="X322" i="84"/>
  <c r="W322" i="84"/>
  <c r="V322" i="84"/>
  <c r="B322" i="84"/>
  <c r="AG322" i="84" s="1"/>
  <c r="AG321" i="84"/>
  <c r="AF321" i="84"/>
  <c r="AE321" i="84"/>
  <c r="AD321" i="84"/>
  <c r="AC321" i="84"/>
  <c r="AB321" i="84"/>
  <c r="AA321" i="84"/>
  <c r="Z321" i="84"/>
  <c r="Y321" i="84"/>
  <c r="X321" i="84"/>
  <c r="W321" i="84"/>
  <c r="V321" i="84"/>
  <c r="B321" i="84"/>
  <c r="AE320" i="84"/>
  <c r="AD320" i="84"/>
  <c r="AC320" i="84"/>
  <c r="AB320" i="84"/>
  <c r="AA320" i="84"/>
  <c r="Z320" i="84"/>
  <c r="Y320" i="84"/>
  <c r="X320" i="84"/>
  <c r="W320" i="84"/>
  <c r="V320" i="84"/>
  <c r="B320" i="84"/>
  <c r="AG320" i="84" s="1"/>
  <c r="AF319" i="84"/>
  <c r="AE319" i="84"/>
  <c r="AC319" i="84"/>
  <c r="AA319" i="84"/>
  <c r="Z319" i="84"/>
  <c r="Y319" i="84"/>
  <c r="X319" i="84"/>
  <c r="W319" i="84"/>
  <c r="V319" i="84"/>
  <c r="B319" i="84"/>
  <c r="AG319" i="84" s="1"/>
  <c r="AG318" i="84"/>
  <c r="AF318" i="84"/>
  <c r="AE318" i="84"/>
  <c r="AD318" i="84"/>
  <c r="AC318" i="84"/>
  <c r="AB318" i="84"/>
  <c r="AA318" i="84"/>
  <c r="Z318" i="84"/>
  <c r="Y318" i="84"/>
  <c r="X318" i="84"/>
  <c r="W318" i="84"/>
  <c r="V318" i="84"/>
  <c r="B318" i="84"/>
  <c r="AA317" i="84"/>
  <c r="Z317" i="84"/>
  <c r="Y317" i="84"/>
  <c r="X317" i="84"/>
  <c r="W317" i="84"/>
  <c r="V317" i="84"/>
  <c r="B317" i="84"/>
  <c r="AG317" i="84" s="1"/>
  <c r="AG316" i="84"/>
  <c r="AF316" i="84"/>
  <c r="AE316" i="84"/>
  <c r="AD316" i="84"/>
  <c r="AC316" i="84"/>
  <c r="AB316" i="84"/>
  <c r="AA316" i="84"/>
  <c r="Z316" i="84"/>
  <c r="Y316" i="84"/>
  <c r="X316" i="84"/>
  <c r="W316" i="84"/>
  <c r="V316" i="84"/>
  <c r="B316" i="84"/>
  <c r="AF315" i="84"/>
  <c r="AE315" i="84"/>
  <c r="AD315" i="84"/>
  <c r="AA315" i="84"/>
  <c r="Z315" i="84"/>
  <c r="Y315" i="84"/>
  <c r="X315" i="84"/>
  <c r="W315" i="84"/>
  <c r="V315" i="84"/>
  <c r="B315" i="84"/>
  <c r="AG315" i="84" s="1"/>
  <c r="AG314" i="84"/>
  <c r="AF314" i="84"/>
  <c r="AD314" i="84"/>
  <c r="AA314" i="84"/>
  <c r="Z314" i="84"/>
  <c r="Y314" i="84"/>
  <c r="X314" i="84"/>
  <c r="W314" i="84"/>
  <c r="V314" i="84"/>
  <c r="B314" i="84"/>
  <c r="AE314" i="84" s="1"/>
  <c r="AG313" i="84"/>
  <c r="AF313" i="84"/>
  <c r="AE313" i="84"/>
  <c r="AD313" i="84"/>
  <c r="AC313" i="84"/>
  <c r="AA313" i="84"/>
  <c r="Z313" i="84"/>
  <c r="Y313" i="84"/>
  <c r="X313" i="84"/>
  <c r="W313" i="84"/>
  <c r="V313" i="84"/>
  <c r="B313" i="84"/>
  <c r="AB313" i="84" s="1"/>
  <c r="AA312" i="84"/>
  <c r="Z312" i="84"/>
  <c r="Y312" i="84"/>
  <c r="X312" i="84"/>
  <c r="W312" i="84"/>
  <c r="V312" i="84"/>
  <c r="B312" i="84"/>
  <c r="AG311" i="84"/>
  <c r="AF311" i="84"/>
  <c r="AE311" i="84"/>
  <c r="AD311" i="84"/>
  <c r="AC311" i="84"/>
  <c r="AB311" i="84"/>
  <c r="AA311" i="84"/>
  <c r="Z311" i="84"/>
  <c r="Y311" i="84"/>
  <c r="X311" i="84"/>
  <c r="W311" i="84"/>
  <c r="V311" i="84"/>
  <c r="B311" i="84"/>
  <c r="AA310" i="84"/>
  <c r="Z310" i="84"/>
  <c r="Y310" i="84"/>
  <c r="X310" i="84"/>
  <c r="W310" i="84"/>
  <c r="V310" i="84"/>
  <c r="B310" i="84"/>
  <c r="AA309" i="84"/>
  <c r="Z309" i="84"/>
  <c r="Y309" i="84"/>
  <c r="X309" i="84"/>
  <c r="W309" i="84"/>
  <c r="V309" i="84"/>
  <c r="B309" i="84"/>
  <c r="AF308" i="84"/>
  <c r="AE308" i="84"/>
  <c r="AA308" i="84"/>
  <c r="Z308" i="84"/>
  <c r="Y308" i="84"/>
  <c r="X308" i="84"/>
  <c r="W308" i="84"/>
  <c r="V308" i="84"/>
  <c r="B308" i="84"/>
  <c r="AG308" i="84" s="1"/>
  <c r="AB307" i="84"/>
  <c r="AA307" i="84"/>
  <c r="Z307" i="84"/>
  <c r="Y307" i="84"/>
  <c r="X307" i="84"/>
  <c r="W307" i="84"/>
  <c r="V307" i="84"/>
  <c r="B307" i="84"/>
  <c r="AG306" i="84"/>
  <c r="AF306" i="84"/>
  <c r="AE306" i="84"/>
  <c r="AD306" i="84"/>
  <c r="AC306" i="84"/>
  <c r="AB306" i="84"/>
  <c r="AA306" i="84"/>
  <c r="Z306" i="84"/>
  <c r="Y306" i="84"/>
  <c r="X306" i="84"/>
  <c r="W306" i="84"/>
  <c r="V306" i="84"/>
  <c r="B306" i="84"/>
  <c r="AA305" i="84"/>
  <c r="Z305" i="84"/>
  <c r="Y305" i="84"/>
  <c r="X305" i="84"/>
  <c r="W305" i="84"/>
  <c r="V305" i="84"/>
  <c r="B305" i="84"/>
  <c r="AG305" i="84" s="1"/>
  <c r="AG304" i="84"/>
  <c r="AF304" i="84"/>
  <c r="AE304" i="84"/>
  <c r="AD304" i="84"/>
  <c r="AC304" i="84"/>
  <c r="AB304" i="84"/>
  <c r="AA304" i="84"/>
  <c r="Z304" i="84"/>
  <c r="Y304" i="84"/>
  <c r="X304" i="84"/>
  <c r="W304" i="84"/>
  <c r="V304" i="84"/>
  <c r="B304" i="84"/>
  <c r="AG303" i="84"/>
  <c r="AF303" i="84"/>
  <c r="AE303" i="84"/>
  <c r="AD303" i="84"/>
  <c r="AB303" i="84"/>
  <c r="AA303" i="84"/>
  <c r="Z303" i="84"/>
  <c r="Y303" i="84"/>
  <c r="X303" i="84"/>
  <c r="W303" i="84"/>
  <c r="V303" i="84"/>
  <c r="B303" i="84"/>
  <c r="AC303" i="84" s="1"/>
  <c r="AF302" i="84"/>
  <c r="AC302" i="84"/>
  <c r="AB302" i="84"/>
  <c r="AA302" i="84"/>
  <c r="Z302" i="84"/>
  <c r="Y302" i="84"/>
  <c r="X302" i="84"/>
  <c r="W302" i="84"/>
  <c r="V302" i="84"/>
  <c r="B302" i="84"/>
  <c r="AG302" i="84" s="1"/>
  <c r="AG301" i="84"/>
  <c r="AF301" i="84"/>
  <c r="AE301" i="84"/>
  <c r="AD301" i="84"/>
  <c r="AC301" i="84"/>
  <c r="AA301" i="84"/>
  <c r="Z301" i="84"/>
  <c r="Y301" i="84"/>
  <c r="X301" i="84"/>
  <c r="W301" i="84"/>
  <c r="V301" i="84"/>
  <c r="B301" i="84"/>
  <c r="AB301" i="84" s="1"/>
  <c r="AF300" i="84"/>
  <c r="AA300" i="84"/>
  <c r="Z300" i="84"/>
  <c r="Y300" i="84"/>
  <c r="X300" i="84"/>
  <c r="W300" i="84"/>
  <c r="V300" i="84"/>
  <c r="B300" i="84"/>
  <c r="AG300" i="84" s="1"/>
  <c r="AG299" i="84"/>
  <c r="AD299" i="84"/>
  <c r="AC299" i="84"/>
  <c r="AA299" i="84"/>
  <c r="Z299" i="84"/>
  <c r="Y299" i="84"/>
  <c r="X299" i="84"/>
  <c r="W299" i="84"/>
  <c r="V299" i="84"/>
  <c r="B299" i="84"/>
  <c r="AF299" i="84" s="1"/>
  <c r="AC298" i="84"/>
  <c r="AA298" i="84"/>
  <c r="Z298" i="84"/>
  <c r="Y298" i="84"/>
  <c r="X298" i="84"/>
  <c r="W298" i="84"/>
  <c r="V298" i="84"/>
  <c r="B298" i="84"/>
  <c r="AG298" i="84" s="1"/>
  <c r="AA297" i="84"/>
  <c r="Z297" i="84"/>
  <c r="Y297" i="84"/>
  <c r="X297" i="84"/>
  <c r="W297" i="84"/>
  <c r="V297" i="84"/>
  <c r="B297" i="84"/>
  <c r="AG296" i="84"/>
  <c r="AF296" i="84"/>
  <c r="AE296" i="84"/>
  <c r="AD296" i="84"/>
  <c r="AB296" i="84"/>
  <c r="AA296" i="84"/>
  <c r="Z296" i="84"/>
  <c r="Y296" i="84"/>
  <c r="X296" i="84"/>
  <c r="W296" i="84"/>
  <c r="V296" i="84"/>
  <c r="B296" i="84"/>
  <c r="AC296" i="84" s="1"/>
  <c r="AG295" i="84"/>
  <c r="AA295" i="84"/>
  <c r="Z295" i="84"/>
  <c r="Y295" i="84"/>
  <c r="X295" i="84"/>
  <c r="W295" i="84"/>
  <c r="V295" i="84"/>
  <c r="B295" i="84"/>
  <c r="AG294" i="84"/>
  <c r="AF294" i="84"/>
  <c r="AE294" i="84"/>
  <c r="AD294" i="84"/>
  <c r="AC294" i="84"/>
  <c r="AB294" i="84"/>
  <c r="AA294" i="84"/>
  <c r="Z294" i="84"/>
  <c r="Y294" i="84"/>
  <c r="X294" i="84"/>
  <c r="W294" i="84"/>
  <c r="V294" i="84"/>
  <c r="B294" i="84"/>
  <c r="AA293" i="84"/>
  <c r="Z293" i="84"/>
  <c r="Y293" i="84"/>
  <c r="X293" i="84"/>
  <c r="W293" i="84"/>
  <c r="V293" i="84"/>
  <c r="B293" i="84"/>
  <c r="AE292" i="84"/>
  <c r="AB292" i="84"/>
  <c r="AA292" i="84"/>
  <c r="Z292" i="84"/>
  <c r="Y292" i="84"/>
  <c r="X292" i="84"/>
  <c r="W292" i="84"/>
  <c r="V292" i="84"/>
  <c r="B292" i="84"/>
  <c r="AA291" i="84"/>
  <c r="Z291" i="84"/>
  <c r="Y291" i="84"/>
  <c r="X291" i="84"/>
  <c r="W291" i="84"/>
  <c r="V291" i="84"/>
  <c r="B291" i="84"/>
  <c r="AB290" i="84"/>
  <c r="AA290" i="84"/>
  <c r="Z290" i="84"/>
  <c r="Y290" i="84"/>
  <c r="X290" i="84"/>
  <c r="W290" i="84"/>
  <c r="V290" i="84"/>
  <c r="B290" i="84"/>
  <c r="AG290" i="84" s="1"/>
  <c r="AG289" i="84"/>
  <c r="AF289" i="84"/>
  <c r="AE289" i="84"/>
  <c r="AD289" i="84"/>
  <c r="AC289" i="84"/>
  <c r="AB289" i="84"/>
  <c r="AA289" i="84"/>
  <c r="Z289" i="84"/>
  <c r="Y289" i="84"/>
  <c r="X289" i="84"/>
  <c r="W289" i="84"/>
  <c r="V289" i="84"/>
  <c r="B289" i="84"/>
  <c r="AE288" i="84"/>
  <c r="AD288" i="84"/>
  <c r="AC288" i="84"/>
  <c r="AB288" i="84"/>
  <c r="AA288" i="84"/>
  <c r="Z288" i="84"/>
  <c r="Y288" i="84"/>
  <c r="X288" i="84"/>
  <c r="W288" i="84"/>
  <c r="V288" i="84"/>
  <c r="B288" i="84"/>
  <c r="AG288" i="84" s="1"/>
  <c r="AF287" i="84"/>
  <c r="AE287" i="84"/>
  <c r="AC287" i="84"/>
  <c r="AA287" i="84"/>
  <c r="Z287" i="84"/>
  <c r="Y287" i="84"/>
  <c r="X287" i="84"/>
  <c r="W287" i="84"/>
  <c r="V287" i="84"/>
  <c r="B287" i="84"/>
  <c r="AG287" i="84" s="1"/>
  <c r="AG286" i="84"/>
  <c r="AF286" i="84"/>
  <c r="AE286" i="84"/>
  <c r="AD286" i="84"/>
  <c r="AC286" i="84"/>
  <c r="AB286" i="84"/>
  <c r="AA286" i="84"/>
  <c r="Z286" i="84"/>
  <c r="Y286" i="84"/>
  <c r="X286" i="84"/>
  <c r="W286" i="84"/>
  <c r="V286" i="84"/>
  <c r="B286" i="84"/>
  <c r="AC285" i="84"/>
  <c r="AA285" i="84"/>
  <c r="Z285" i="84"/>
  <c r="Y285" i="84"/>
  <c r="X285" i="84"/>
  <c r="W285" i="84"/>
  <c r="V285" i="84"/>
  <c r="B285" i="84"/>
  <c r="AG285" i="84" s="1"/>
  <c r="AG284" i="84"/>
  <c r="AF284" i="84"/>
  <c r="AE284" i="84"/>
  <c r="AD284" i="84"/>
  <c r="AC284" i="84"/>
  <c r="AB284" i="84"/>
  <c r="AA284" i="84"/>
  <c r="Z284" i="84"/>
  <c r="Y284" i="84"/>
  <c r="X284" i="84"/>
  <c r="W284" i="84"/>
  <c r="V284" i="84"/>
  <c r="B284" i="84"/>
  <c r="AC283" i="84"/>
  <c r="AA283" i="84"/>
  <c r="Z283" i="84"/>
  <c r="Y283" i="84"/>
  <c r="X283" i="84"/>
  <c r="W283" i="84"/>
  <c r="V283" i="84"/>
  <c r="B283" i="84"/>
  <c r="AG283" i="84" s="1"/>
  <c r="AG282" i="84"/>
  <c r="AF282" i="84"/>
  <c r="AD282" i="84"/>
  <c r="AC282" i="84"/>
  <c r="AA282" i="84"/>
  <c r="Z282" i="84"/>
  <c r="Y282" i="84"/>
  <c r="X282" i="84"/>
  <c r="W282" i="84"/>
  <c r="V282" i="84"/>
  <c r="B282" i="84"/>
  <c r="AE282" i="84" s="1"/>
  <c r="AG281" i="84"/>
  <c r="AF281" i="84"/>
  <c r="AE281" i="84"/>
  <c r="AD281" i="84"/>
  <c r="AC281" i="84"/>
  <c r="AA281" i="84"/>
  <c r="Z281" i="84"/>
  <c r="Y281" i="84"/>
  <c r="X281" i="84"/>
  <c r="W281" i="84"/>
  <c r="V281" i="84"/>
  <c r="B281" i="84"/>
  <c r="AB281" i="84" s="1"/>
  <c r="AD280" i="84"/>
  <c r="AA280" i="84"/>
  <c r="Z280" i="84"/>
  <c r="Y280" i="84"/>
  <c r="X280" i="84"/>
  <c r="W280" i="84"/>
  <c r="V280" i="84"/>
  <c r="B280" i="84"/>
  <c r="AG279" i="84"/>
  <c r="AF279" i="84"/>
  <c r="AE279" i="84"/>
  <c r="AD279" i="84"/>
  <c r="AC279" i="84"/>
  <c r="AB279" i="84"/>
  <c r="AA279" i="84"/>
  <c r="Z279" i="84"/>
  <c r="Y279" i="84"/>
  <c r="X279" i="84"/>
  <c r="W279" i="84"/>
  <c r="V279" i="84"/>
  <c r="B279" i="84"/>
  <c r="AA278" i="84"/>
  <c r="Z278" i="84"/>
  <c r="Y278" i="84"/>
  <c r="X278" i="84"/>
  <c r="W278" i="84"/>
  <c r="V278" i="84"/>
  <c r="B278" i="84"/>
  <c r="AA277" i="84"/>
  <c r="Z277" i="84"/>
  <c r="Y277" i="84"/>
  <c r="X277" i="84"/>
  <c r="W277" i="84"/>
  <c r="V277" i="84"/>
  <c r="B277" i="84"/>
  <c r="AG276" i="84"/>
  <c r="AF276" i="84"/>
  <c r="AE276" i="84"/>
  <c r="AC276" i="84"/>
  <c r="AA276" i="84"/>
  <c r="Z276" i="84"/>
  <c r="Y276" i="84"/>
  <c r="X276" i="84"/>
  <c r="W276" i="84"/>
  <c r="V276" i="84"/>
  <c r="B276" i="84"/>
  <c r="AD276" i="84" s="1"/>
  <c r="AA275" i="84"/>
  <c r="Z275" i="84"/>
  <c r="Y275" i="84"/>
  <c r="X275" i="84"/>
  <c r="W275" i="84"/>
  <c r="V275" i="84"/>
  <c r="B275" i="84"/>
  <c r="AG274" i="84"/>
  <c r="AF274" i="84"/>
  <c r="AE274" i="84"/>
  <c r="AD274" i="84"/>
  <c r="AC274" i="84"/>
  <c r="AB274" i="84"/>
  <c r="AA274" i="84"/>
  <c r="Z274" i="84"/>
  <c r="Y274" i="84"/>
  <c r="X274" i="84"/>
  <c r="W274" i="84"/>
  <c r="V274" i="84"/>
  <c r="B274" i="84"/>
  <c r="AE273" i="84"/>
  <c r="AA273" i="84"/>
  <c r="Z273" i="84"/>
  <c r="Y273" i="84"/>
  <c r="X273" i="84"/>
  <c r="W273" i="84"/>
  <c r="V273" i="84"/>
  <c r="B273" i="84"/>
  <c r="AG273" i="84" s="1"/>
  <c r="AG272" i="84"/>
  <c r="AF272" i="84"/>
  <c r="AE272" i="84"/>
  <c r="AD272" i="84"/>
  <c r="AC272" i="84"/>
  <c r="AB272" i="84"/>
  <c r="AA272" i="84"/>
  <c r="Z272" i="84"/>
  <c r="Y272" i="84"/>
  <c r="X272" i="84"/>
  <c r="W272" i="84"/>
  <c r="V272" i="84"/>
  <c r="B272" i="84"/>
  <c r="AG271" i="84"/>
  <c r="AF271" i="84"/>
  <c r="AE271" i="84"/>
  <c r="AD271" i="84"/>
  <c r="AB271" i="84"/>
  <c r="AA271" i="84"/>
  <c r="Z271" i="84"/>
  <c r="Y271" i="84"/>
  <c r="X271" i="84"/>
  <c r="W271" i="84"/>
  <c r="V271" i="84"/>
  <c r="B271" i="84"/>
  <c r="AC271" i="84" s="1"/>
  <c r="AF270" i="84"/>
  <c r="AC270" i="84"/>
  <c r="AA270" i="84"/>
  <c r="Z270" i="84"/>
  <c r="Y270" i="84"/>
  <c r="X270" i="84"/>
  <c r="W270" i="84"/>
  <c r="V270" i="84"/>
  <c r="B270" i="84"/>
  <c r="AG269" i="84"/>
  <c r="AF269" i="84"/>
  <c r="AE269" i="84"/>
  <c r="AD269" i="84"/>
  <c r="AC269" i="84"/>
  <c r="AB269" i="84"/>
  <c r="AA269" i="84"/>
  <c r="Z269" i="84"/>
  <c r="Y269" i="84"/>
  <c r="X269" i="84"/>
  <c r="W269" i="84"/>
  <c r="V269" i="84"/>
  <c r="B269" i="84"/>
  <c r="AF268" i="84"/>
  <c r="AA268" i="84"/>
  <c r="Z268" i="84"/>
  <c r="Y268" i="84"/>
  <c r="X268" i="84"/>
  <c r="W268" i="84"/>
  <c r="V268" i="84"/>
  <c r="B268" i="84"/>
  <c r="AG268" i="84" s="1"/>
  <c r="AD267" i="84"/>
  <c r="AC267" i="84"/>
  <c r="AB267" i="84"/>
  <c r="AA267" i="84"/>
  <c r="Z267" i="84"/>
  <c r="Y267" i="84"/>
  <c r="X267" i="84"/>
  <c r="W267" i="84"/>
  <c r="V267" i="84"/>
  <c r="B267" i="84"/>
  <c r="AG266" i="84"/>
  <c r="AE266" i="84"/>
  <c r="AA266" i="84"/>
  <c r="Z266" i="84"/>
  <c r="Y266" i="84"/>
  <c r="X266" i="84"/>
  <c r="W266" i="84"/>
  <c r="V266" i="84"/>
  <c r="B266" i="84"/>
  <c r="AF266" i="84" s="1"/>
  <c r="AD265" i="84"/>
  <c r="AA265" i="84"/>
  <c r="Z265" i="84"/>
  <c r="Y265" i="84"/>
  <c r="X265" i="84"/>
  <c r="W265" i="84"/>
  <c r="V265" i="84"/>
  <c r="B265" i="84"/>
  <c r="AG264" i="84"/>
  <c r="AF264" i="84"/>
  <c r="AE264" i="84"/>
  <c r="AD264" i="84"/>
  <c r="AC264" i="84"/>
  <c r="AB264" i="84"/>
  <c r="AA264" i="84"/>
  <c r="Z264" i="84"/>
  <c r="Y264" i="84"/>
  <c r="X264" i="84"/>
  <c r="W264" i="84"/>
  <c r="V264" i="84"/>
  <c r="B264" i="84"/>
  <c r="AA263" i="84"/>
  <c r="Z263" i="84"/>
  <c r="Y263" i="84"/>
  <c r="X263" i="84"/>
  <c r="W263" i="84"/>
  <c r="V263" i="84"/>
  <c r="B263" i="84"/>
  <c r="AE262" i="84"/>
  <c r="AB262" i="84"/>
  <c r="AA262" i="84"/>
  <c r="Z262" i="84"/>
  <c r="Y262" i="84"/>
  <c r="X262" i="84"/>
  <c r="W262" i="84"/>
  <c r="V262" i="84"/>
  <c r="B262" i="84"/>
  <c r="AA261" i="84"/>
  <c r="Z261" i="84"/>
  <c r="Y261" i="84"/>
  <c r="X261" i="84"/>
  <c r="W261" i="84"/>
  <c r="V261" i="84"/>
  <c r="B261" i="84"/>
  <c r="AE260" i="84"/>
  <c r="AB260" i="84"/>
  <c r="AA260" i="84"/>
  <c r="Z260" i="84"/>
  <c r="Y260" i="84"/>
  <c r="X260" i="84"/>
  <c r="W260" i="84"/>
  <c r="V260" i="84"/>
  <c r="B260" i="84"/>
  <c r="AB259" i="84"/>
  <c r="AA259" i="84"/>
  <c r="Z259" i="84"/>
  <c r="Y259" i="84"/>
  <c r="X259" i="84"/>
  <c r="W259" i="84"/>
  <c r="V259" i="84"/>
  <c r="B259" i="84"/>
  <c r="AB258" i="84"/>
  <c r="AA258" i="84"/>
  <c r="Z258" i="84"/>
  <c r="Y258" i="84"/>
  <c r="X258" i="84"/>
  <c r="W258" i="84"/>
  <c r="V258" i="84"/>
  <c r="B258" i="84"/>
  <c r="AG258" i="84" s="1"/>
  <c r="AG257" i="84"/>
  <c r="AF257" i="84"/>
  <c r="AE257" i="84"/>
  <c r="AD257" i="84"/>
  <c r="AC257" i="84"/>
  <c r="AB257" i="84"/>
  <c r="AA257" i="84"/>
  <c r="Z257" i="84"/>
  <c r="Y257" i="84"/>
  <c r="X257" i="84"/>
  <c r="W257" i="84"/>
  <c r="V257" i="84"/>
  <c r="B257" i="84"/>
  <c r="AB256" i="84"/>
  <c r="AA256" i="84"/>
  <c r="Z256" i="84"/>
  <c r="Y256" i="84"/>
  <c r="X256" i="84"/>
  <c r="W256" i="84"/>
  <c r="V256" i="84"/>
  <c r="B256" i="84"/>
  <c r="AG256" i="84" s="1"/>
  <c r="AF255" i="84"/>
  <c r="AE255" i="84"/>
  <c r="AC255" i="84"/>
  <c r="AB255" i="84"/>
  <c r="AA255" i="84"/>
  <c r="Z255" i="84"/>
  <c r="Y255" i="84"/>
  <c r="X255" i="84"/>
  <c r="W255" i="84"/>
  <c r="V255" i="84"/>
  <c r="B255" i="84"/>
  <c r="AG255" i="84" s="1"/>
  <c r="AG254" i="84"/>
  <c r="AF254" i="84"/>
  <c r="AE254" i="84"/>
  <c r="AD254" i="84"/>
  <c r="AC254" i="84"/>
  <c r="AA254" i="84"/>
  <c r="Z254" i="84"/>
  <c r="Y254" i="84"/>
  <c r="X254" i="84"/>
  <c r="W254" i="84"/>
  <c r="V254" i="84"/>
  <c r="B254" i="84"/>
  <c r="AB254" i="84" s="1"/>
  <c r="AC253" i="84"/>
  <c r="AA253" i="84"/>
  <c r="Z253" i="84"/>
  <c r="Y253" i="84"/>
  <c r="X253" i="84"/>
  <c r="W253" i="84"/>
  <c r="V253" i="84"/>
  <c r="B253" i="84"/>
  <c r="AG253" i="84" s="1"/>
  <c r="AG252" i="84"/>
  <c r="AF252" i="84"/>
  <c r="AE252" i="84"/>
  <c r="AD252" i="84"/>
  <c r="AC252" i="84"/>
  <c r="AB252" i="84"/>
  <c r="AA252" i="84"/>
  <c r="Z252" i="84"/>
  <c r="Y252" i="84"/>
  <c r="X252" i="84"/>
  <c r="W252" i="84"/>
  <c r="V252" i="84"/>
  <c r="B252" i="84"/>
  <c r="AC251" i="84"/>
  <c r="AA251" i="84"/>
  <c r="Z251" i="84"/>
  <c r="Y251" i="84"/>
  <c r="X251" i="84"/>
  <c r="W251" i="84"/>
  <c r="V251" i="84"/>
  <c r="B251" i="84"/>
  <c r="AG251" i="84" s="1"/>
  <c r="AA250" i="84"/>
  <c r="Z250" i="84"/>
  <c r="Y250" i="84"/>
  <c r="X250" i="84"/>
  <c r="W250" i="84"/>
  <c r="V250" i="84"/>
  <c r="B250" i="84"/>
  <c r="AG249" i="84"/>
  <c r="AF249" i="84"/>
  <c r="AE249" i="84"/>
  <c r="AD249" i="84"/>
  <c r="AB249" i="84"/>
  <c r="AA249" i="84"/>
  <c r="Z249" i="84"/>
  <c r="Y249" i="84"/>
  <c r="X249" i="84"/>
  <c r="W249" i="84"/>
  <c r="V249" i="84"/>
  <c r="B249" i="84"/>
  <c r="AC249" i="84" s="1"/>
  <c r="AD248" i="84"/>
  <c r="AA248" i="84"/>
  <c r="Z248" i="84"/>
  <c r="Y248" i="84"/>
  <c r="X248" i="84"/>
  <c r="W248" i="84"/>
  <c r="V248" i="84"/>
  <c r="B248" i="84"/>
  <c r="AG247" i="84"/>
  <c r="AF247" i="84"/>
  <c r="AE247" i="84"/>
  <c r="AD247" i="84"/>
  <c r="AC247" i="84"/>
  <c r="AB247" i="84"/>
  <c r="AA247" i="84"/>
  <c r="Z247" i="84"/>
  <c r="Y247" i="84"/>
  <c r="X247" i="84"/>
  <c r="W247" i="84"/>
  <c r="V247" i="84"/>
  <c r="B247" i="84"/>
  <c r="AA246" i="84"/>
  <c r="Z246" i="84"/>
  <c r="Y246" i="84"/>
  <c r="X246" i="84"/>
  <c r="W246" i="84"/>
  <c r="V246" i="84"/>
  <c r="B246" i="84"/>
  <c r="AF245" i="84"/>
  <c r="AE245" i="84"/>
  <c r="AD245" i="84"/>
  <c r="AB245" i="84"/>
  <c r="AA245" i="84"/>
  <c r="Z245" i="84"/>
  <c r="Y245" i="84"/>
  <c r="X245" i="84"/>
  <c r="W245" i="84"/>
  <c r="V245" i="84"/>
  <c r="B245" i="84"/>
  <c r="AG244" i="84"/>
  <c r="AF244" i="84"/>
  <c r="AE244" i="84"/>
  <c r="AC244" i="84"/>
  <c r="AA244" i="84"/>
  <c r="Z244" i="84"/>
  <c r="Y244" i="84"/>
  <c r="X244" i="84"/>
  <c r="W244" i="84"/>
  <c r="V244" i="84"/>
  <c r="B244" i="84"/>
  <c r="AD244" i="84" s="1"/>
  <c r="AE243" i="84"/>
  <c r="AA243" i="84"/>
  <c r="Z243" i="84"/>
  <c r="Y243" i="84"/>
  <c r="X243" i="84"/>
  <c r="W243" i="84"/>
  <c r="V243" i="84"/>
  <c r="B243" i="84"/>
  <c r="AG242" i="84"/>
  <c r="AF242" i="84"/>
  <c r="AE242" i="84"/>
  <c r="AD242" i="84"/>
  <c r="AC242" i="84"/>
  <c r="AB242" i="84"/>
  <c r="AA242" i="84"/>
  <c r="Z242" i="84"/>
  <c r="Y242" i="84"/>
  <c r="X242" i="84"/>
  <c r="W242" i="84"/>
  <c r="V242" i="84"/>
  <c r="B242" i="84"/>
  <c r="AE241" i="84"/>
  <c r="AA241" i="84"/>
  <c r="Z241" i="84"/>
  <c r="Y241" i="84"/>
  <c r="X241" i="84"/>
  <c r="W241" i="84"/>
  <c r="V241" i="84"/>
  <c r="B241" i="84"/>
  <c r="AG241" i="84" s="1"/>
  <c r="AG240" i="84"/>
  <c r="AF240" i="84"/>
  <c r="AE240" i="84"/>
  <c r="AD240" i="84"/>
  <c r="AC240" i="84"/>
  <c r="AB240" i="84"/>
  <c r="AA240" i="84"/>
  <c r="Z240" i="84"/>
  <c r="Y240" i="84"/>
  <c r="X240" i="84"/>
  <c r="W240" i="84"/>
  <c r="V240" i="84"/>
  <c r="B240" i="84"/>
  <c r="AG239" i="84"/>
  <c r="AF239" i="84"/>
  <c r="AE239" i="84"/>
  <c r="AD239" i="84"/>
  <c r="AC239" i="84"/>
  <c r="AB239" i="84"/>
  <c r="AA239" i="84"/>
  <c r="Z239" i="84"/>
  <c r="Y239" i="84"/>
  <c r="X239" i="84"/>
  <c r="W239" i="84"/>
  <c r="V239" i="84"/>
  <c r="B239" i="84"/>
  <c r="AA238" i="84"/>
  <c r="Z238" i="84"/>
  <c r="Y238" i="84"/>
  <c r="X238" i="84"/>
  <c r="W238" i="84"/>
  <c r="V238" i="84"/>
  <c r="B238" i="84"/>
  <c r="AG237" i="84"/>
  <c r="AF237" i="84"/>
  <c r="AD237" i="84"/>
  <c r="AC237" i="84"/>
  <c r="AA237" i="84"/>
  <c r="Z237" i="84"/>
  <c r="Y237" i="84"/>
  <c r="X237" i="84"/>
  <c r="W237" i="84"/>
  <c r="V237" i="84"/>
  <c r="B237" i="84"/>
  <c r="AB237" i="84" s="1"/>
  <c r="AF236" i="84"/>
  <c r="AA236" i="84"/>
  <c r="Z236" i="84"/>
  <c r="Y236" i="84"/>
  <c r="X236" i="84"/>
  <c r="W236" i="84"/>
  <c r="V236" i="84"/>
  <c r="B236" i="84"/>
  <c r="AA235" i="84"/>
  <c r="Z235" i="84"/>
  <c r="Y235" i="84"/>
  <c r="X235" i="84"/>
  <c r="W235" i="84"/>
  <c r="V235" i="84"/>
  <c r="B235" i="84"/>
  <c r="AG234" i="84"/>
  <c r="AE234" i="84"/>
  <c r="AD234" i="84"/>
  <c r="AC234" i="84"/>
  <c r="AB234" i="84"/>
  <c r="AA234" i="84"/>
  <c r="Z234" i="84"/>
  <c r="Y234" i="84"/>
  <c r="X234" i="84"/>
  <c r="W234" i="84"/>
  <c r="V234" i="84"/>
  <c r="B234" i="84"/>
  <c r="AF234" i="84" s="1"/>
  <c r="AG233" i="84"/>
  <c r="AF233" i="84"/>
  <c r="AC233" i="84"/>
  <c r="AB233" i="84"/>
  <c r="AA233" i="84"/>
  <c r="Z233" i="84"/>
  <c r="Y233" i="84"/>
  <c r="X233" i="84"/>
  <c r="W233" i="84"/>
  <c r="V233" i="84"/>
  <c r="B233" i="84"/>
  <c r="AE233" i="84" s="1"/>
  <c r="AG232" i="84"/>
  <c r="AF232" i="84"/>
  <c r="AE232" i="84"/>
  <c r="AD232" i="84"/>
  <c r="AC232" i="84"/>
  <c r="AB232" i="84"/>
  <c r="AA232" i="84"/>
  <c r="Z232" i="84"/>
  <c r="Y232" i="84"/>
  <c r="X232" i="84"/>
  <c r="W232" i="84"/>
  <c r="V232" i="84"/>
  <c r="B232" i="84"/>
  <c r="AA231" i="84"/>
  <c r="Z231" i="84"/>
  <c r="Y231" i="84"/>
  <c r="X231" i="84"/>
  <c r="W231" i="84"/>
  <c r="V231" i="84"/>
  <c r="B231" i="84"/>
  <c r="AG230" i="84"/>
  <c r="AD230" i="84"/>
  <c r="AC230" i="84"/>
  <c r="AB230" i="84"/>
  <c r="AA230" i="84"/>
  <c r="Z230" i="84"/>
  <c r="Y230" i="84"/>
  <c r="X230" i="84"/>
  <c r="W230" i="84"/>
  <c r="V230" i="84"/>
  <c r="B230" i="84"/>
  <c r="AF230" i="84" s="1"/>
  <c r="AA229" i="84"/>
  <c r="Z229" i="84"/>
  <c r="Y229" i="84"/>
  <c r="X229" i="84"/>
  <c r="W229" i="84"/>
  <c r="V229" i="84"/>
  <c r="B229" i="84"/>
  <c r="AA228" i="84"/>
  <c r="Z228" i="84"/>
  <c r="Y228" i="84"/>
  <c r="X228" i="84"/>
  <c r="W228" i="84"/>
  <c r="V228" i="84"/>
  <c r="B228" i="84"/>
  <c r="AF227" i="84"/>
  <c r="AC227" i="84"/>
  <c r="AB227" i="84"/>
  <c r="AA227" i="84"/>
  <c r="Z227" i="84"/>
  <c r="Y227" i="84"/>
  <c r="X227" i="84"/>
  <c r="W227" i="84"/>
  <c r="V227" i="84"/>
  <c r="B227" i="84"/>
  <c r="AA226" i="84"/>
  <c r="Z226" i="84"/>
  <c r="Y226" i="84"/>
  <c r="X226" i="84"/>
  <c r="W226" i="84"/>
  <c r="V226" i="84"/>
  <c r="B226" i="84"/>
  <c r="AG225" i="84"/>
  <c r="AF225" i="84"/>
  <c r="AE225" i="84"/>
  <c r="AD225" i="84"/>
  <c r="AC225" i="84"/>
  <c r="AB225" i="84"/>
  <c r="AA225" i="84"/>
  <c r="Z225" i="84"/>
  <c r="Y225" i="84"/>
  <c r="X225" i="84"/>
  <c r="W225" i="84"/>
  <c r="V225" i="84"/>
  <c r="B225" i="84"/>
  <c r="AF224" i="84"/>
  <c r="AB224" i="84"/>
  <c r="AA224" i="84"/>
  <c r="Z224" i="84"/>
  <c r="Y224" i="84"/>
  <c r="X224" i="84"/>
  <c r="W224" i="84"/>
  <c r="V224" i="84"/>
  <c r="B224" i="84"/>
  <c r="AF223" i="84"/>
  <c r="AE223" i="84"/>
  <c r="AD223" i="84"/>
  <c r="AC223" i="84"/>
  <c r="AB223" i="84"/>
  <c r="AA223" i="84"/>
  <c r="Z223" i="84"/>
  <c r="Y223" i="84"/>
  <c r="X223" i="84"/>
  <c r="W223" i="84"/>
  <c r="V223" i="84"/>
  <c r="B223" i="84"/>
  <c r="AG223" i="84" s="1"/>
  <c r="AG222" i="84"/>
  <c r="AF222" i="84"/>
  <c r="AE222" i="84"/>
  <c r="AD222" i="84"/>
  <c r="AC222" i="84"/>
  <c r="AA222" i="84"/>
  <c r="Z222" i="84"/>
  <c r="Y222" i="84"/>
  <c r="X222" i="84"/>
  <c r="W222" i="84"/>
  <c r="V222" i="84"/>
  <c r="B222" i="84"/>
  <c r="AB222" i="84" s="1"/>
  <c r="AC221" i="84"/>
  <c r="AB221" i="84"/>
  <c r="AA221" i="84"/>
  <c r="Z221" i="84"/>
  <c r="Y221" i="84"/>
  <c r="X221" i="84"/>
  <c r="W221" i="84"/>
  <c r="V221" i="84"/>
  <c r="B221" i="84"/>
  <c r="AG221" i="84" s="1"/>
  <c r="AG220" i="84"/>
  <c r="AF220" i="84"/>
  <c r="AE220" i="84"/>
  <c r="AD220" i="84"/>
  <c r="AC220" i="84"/>
  <c r="AB220" i="84"/>
  <c r="AA220" i="84"/>
  <c r="Z220" i="84"/>
  <c r="Y220" i="84"/>
  <c r="X220" i="84"/>
  <c r="W220" i="84"/>
  <c r="V220" i="84"/>
  <c r="B220" i="84"/>
  <c r="AG219" i="84"/>
  <c r="AF219" i="84"/>
  <c r="AE219" i="84"/>
  <c r="AC219" i="84"/>
  <c r="AA219" i="84"/>
  <c r="Z219" i="84"/>
  <c r="Y219" i="84"/>
  <c r="X219" i="84"/>
  <c r="W219" i="84"/>
  <c r="V219" i="84"/>
  <c r="B219" i="84"/>
  <c r="AD219" i="84" s="1"/>
  <c r="AF218" i="84"/>
  <c r="AE218" i="84"/>
  <c r="AD218" i="84"/>
  <c r="AC218" i="84"/>
  <c r="AA218" i="84"/>
  <c r="Z218" i="84"/>
  <c r="Y218" i="84"/>
  <c r="X218" i="84"/>
  <c r="W218" i="84"/>
  <c r="V218" i="84"/>
  <c r="B218" i="84"/>
  <c r="AB218" i="84" s="1"/>
  <c r="AG217" i="84"/>
  <c r="AF217" i="84"/>
  <c r="AE217" i="84"/>
  <c r="AD217" i="84"/>
  <c r="AB217" i="84"/>
  <c r="AA217" i="84"/>
  <c r="Z217" i="84"/>
  <c r="Y217" i="84"/>
  <c r="X217" i="84"/>
  <c r="W217" i="84"/>
  <c r="V217" i="84"/>
  <c r="B217" i="84"/>
  <c r="AC217" i="84" s="1"/>
  <c r="AD216" i="84"/>
  <c r="AC216" i="84"/>
  <c r="AA216" i="84"/>
  <c r="Z216" i="84"/>
  <c r="Y216" i="84"/>
  <c r="X216" i="84"/>
  <c r="W216" i="84"/>
  <c r="V216" i="84"/>
  <c r="B216" i="84"/>
  <c r="AD215" i="84"/>
  <c r="AA215" i="84"/>
  <c r="Z215" i="84"/>
  <c r="Y215" i="84"/>
  <c r="X215" i="84"/>
  <c r="W215" i="84"/>
  <c r="V215" i="84"/>
  <c r="B215" i="84"/>
  <c r="AC215" i="84" s="1"/>
  <c r="AD214" i="84"/>
  <c r="AC214" i="84"/>
  <c r="AA214" i="84"/>
  <c r="Z214" i="84"/>
  <c r="Y214" i="84"/>
  <c r="X214" i="84"/>
  <c r="W214" i="84"/>
  <c r="V214" i="84"/>
  <c r="B214" i="84"/>
  <c r="AG213" i="84"/>
  <c r="AF213" i="84"/>
  <c r="AE213" i="84"/>
  <c r="AD213" i="84"/>
  <c r="AC213" i="84"/>
  <c r="AB213" i="84"/>
  <c r="AA213" i="84"/>
  <c r="Z213" i="84"/>
  <c r="Y213" i="84"/>
  <c r="X213" i="84"/>
  <c r="W213" i="84"/>
  <c r="V213" i="84"/>
  <c r="B213" i="84"/>
  <c r="AG212" i="84"/>
  <c r="AF212" i="84"/>
  <c r="AE212" i="84"/>
  <c r="AD212" i="84"/>
  <c r="AC212" i="84"/>
  <c r="AB212" i="84"/>
  <c r="AA212" i="84"/>
  <c r="Z212" i="84"/>
  <c r="Y212" i="84"/>
  <c r="X212" i="84"/>
  <c r="W212" i="84"/>
  <c r="V212" i="84"/>
  <c r="B212" i="84"/>
  <c r="AA211" i="84"/>
  <c r="Z211" i="84"/>
  <c r="Y211" i="84"/>
  <c r="X211" i="84"/>
  <c r="W211" i="84"/>
  <c r="V211" i="84"/>
  <c r="B211" i="84"/>
  <c r="AG210" i="84"/>
  <c r="AF210" i="84"/>
  <c r="AE210" i="84"/>
  <c r="AB210" i="84"/>
  <c r="AA210" i="84"/>
  <c r="Z210" i="84"/>
  <c r="Y210" i="84"/>
  <c r="X210" i="84"/>
  <c r="W210" i="84"/>
  <c r="V210" i="84"/>
  <c r="B210" i="84"/>
  <c r="AD210" i="84" s="1"/>
  <c r="AA209" i="84"/>
  <c r="Z209" i="84"/>
  <c r="Y209" i="84"/>
  <c r="X209" i="84"/>
  <c r="W209" i="84"/>
  <c r="V209" i="84"/>
  <c r="B209" i="84"/>
  <c r="AG208" i="84"/>
  <c r="AF208" i="84"/>
  <c r="AE208" i="84"/>
  <c r="AD208" i="84"/>
  <c r="AC208" i="84"/>
  <c r="AB208" i="84"/>
  <c r="AA208" i="84"/>
  <c r="Z208" i="84"/>
  <c r="Y208" i="84"/>
  <c r="X208" i="84"/>
  <c r="W208" i="84"/>
  <c r="V208" i="84"/>
  <c r="B208" i="84"/>
  <c r="AG207" i="84"/>
  <c r="AF207" i="84"/>
  <c r="AE207" i="84"/>
  <c r="AD207" i="84"/>
  <c r="AC207" i="84"/>
  <c r="AB207" i="84"/>
  <c r="AA207" i="84"/>
  <c r="Z207" i="84"/>
  <c r="Y207" i="84"/>
  <c r="X207" i="84"/>
  <c r="W207" i="84"/>
  <c r="V207" i="84"/>
  <c r="B207" i="84"/>
  <c r="AC206" i="84"/>
  <c r="AA206" i="84"/>
  <c r="Z206" i="84"/>
  <c r="Y206" i="84"/>
  <c r="X206" i="84"/>
  <c r="W206" i="84"/>
  <c r="V206" i="84"/>
  <c r="B206" i="84"/>
  <c r="AG205" i="84"/>
  <c r="AF205" i="84"/>
  <c r="AD205" i="84"/>
  <c r="AC205" i="84"/>
  <c r="AA205" i="84"/>
  <c r="Z205" i="84"/>
  <c r="Y205" i="84"/>
  <c r="X205" i="84"/>
  <c r="W205" i="84"/>
  <c r="V205" i="84"/>
  <c r="B205" i="84"/>
  <c r="AB205" i="84" s="1"/>
  <c r="AF204" i="84"/>
  <c r="AE204" i="84"/>
  <c r="AA204" i="84"/>
  <c r="Z204" i="84"/>
  <c r="Y204" i="84"/>
  <c r="X204" i="84"/>
  <c r="W204" i="84"/>
  <c r="V204" i="84"/>
  <c r="B204" i="84"/>
  <c r="AD203" i="84"/>
  <c r="AB203" i="84"/>
  <c r="AA203" i="84"/>
  <c r="Z203" i="84"/>
  <c r="Y203" i="84"/>
  <c r="X203" i="84"/>
  <c r="W203" i="84"/>
  <c r="V203" i="84"/>
  <c r="B203" i="84"/>
  <c r="AG203" i="84" s="1"/>
  <c r="AG202" i="84"/>
  <c r="AF202" i="84"/>
  <c r="AE202" i="84"/>
  <c r="AD202" i="84"/>
  <c r="AC202" i="84"/>
  <c r="AB202" i="84"/>
  <c r="AA202" i="84"/>
  <c r="Z202" i="84"/>
  <c r="Y202" i="84"/>
  <c r="X202" i="84"/>
  <c r="W202" i="84"/>
  <c r="V202" i="84"/>
  <c r="B202" i="84"/>
  <c r="AA201" i="84"/>
  <c r="Z201" i="84"/>
  <c r="Y201" i="84"/>
  <c r="X201" i="84"/>
  <c r="W201" i="84"/>
  <c r="V201" i="84"/>
  <c r="B201" i="84"/>
  <c r="AG200" i="84"/>
  <c r="AF200" i="84"/>
  <c r="AE200" i="84"/>
  <c r="AD200" i="84"/>
  <c r="AC200" i="84"/>
  <c r="AB200" i="84"/>
  <c r="AA200" i="84"/>
  <c r="Z200" i="84"/>
  <c r="Y200" i="84"/>
  <c r="X200" i="84"/>
  <c r="W200" i="84"/>
  <c r="V200" i="84"/>
  <c r="B200" i="84"/>
  <c r="AA199" i="84"/>
  <c r="Z199" i="84"/>
  <c r="Y199" i="84"/>
  <c r="X199" i="84"/>
  <c r="W199" i="84"/>
  <c r="V199" i="84"/>
  <c r="B199" i="84"/>
  <c r="AG198" i="84"/>
  <c r="AA198" i="84"/>
  <c r="Z198" i="84"/>
  <c r="Y198" i="84"/>
  <c r="X198" i="84"/>
  <c r="W198" i="84"/>
  <c r="V198" i="84"/>
  <c r="B198" i="84"/>
  <c r="AF198" i="84" s="1"/>
  <c r="AA197" i="84"/>
  <c r="Z197" i="84"/>
  <c r="Y197" i="84"/>
  <c r="X197" i="84"/>
  <c r="W197" i="84"/>
  <c r="V197" i="84"/>
  <c r="B197" i="84"/>
  <c r="AG196" i="84"/>
  <c r="AD196" i="84"/>
  <c r="AC196" i="84"/>
  <c r="AB196" i="84"/>
  <c r="AA196" i="84"/>
  <c r="Z196" i="84"/>
  <c r="Y196" i="84"/>
  <c r="X196" i="84"/>
  <c r="W196" i="84"/>
  <c r="V196" i="84"/>
  <c r="B196" i="84"/>
  <c r="AF196" i="84" s="1"/>
  <c r="AG195" i="84"/>
  <c r="AE195" i="84"/>
  <c r="AD195" i="84"/>
  <c r="AC195" i="84"/>
  <c r="AB195" i="84"/>
  <c r="AA195" i="84"/>
  <c r="Z195" i="84"/>
  <c r="Y195" i="84"/>
  <c r="X195" i="84"/>
  <c r="W195" i="84"/>
  <c r="V195" i="84"/>
  <c r="B195" i="84"/>
  <c r="AF195" i="84" s="1"/>
  <c r="AF194" i="84"/>
  <c r="AE194" i="84"/>
  <c r="AC194" i="84"/>
  <c r="AB194" i="84"/>
  <c r="AA194" i="84"/>
  <c r="Z194" i="84"/>
  <c r="Y194" i="84"/>
  <c r="X194" i="84"/>
  <c r="W194" i="84"/>
  <c r="V194" i="84"/>
  <c r="B194" i="84"/>
  <c r="AE193" i="84"/>
  <c r="AC193" i="84"/>
  <c r="AA193" i="84"/>
  <c r="Z193" i="84"/>
  <c r="Y193" i="84"/>
  <c r="X193" i="84"/>
  <c r="W193" i="84"/>
  <c r="V193" i="84"/>
  <c r="B193" i="84"/>
  <c r="AA192" i="84"/>
  <c r="Z192" i="84"/>
  <c r="Y192" i="84"/>
  <c r="X192" i="84"/>
  <c r="W192" i="84"/>
  <c r="V192" i="84"/>
  <c r="B192" i="84"/>
  <c r="AA191" i="84"/>
  <c r="Z191" i="84"/>
  <c r="Y191" i="84"/>
  <c r="X191" i="84"/>
  <c r="W191" i="84"/>
  <c r="V191" i="84"/>
  <c r="B191" i="84"/>
  <c r="AA190" i="84"/>
  <c r="Z190" i="84"/>
  <c r="Y190" i="84"/>
  <c r="X190" i="84"/>
  <c r="W190" i="84"/>
  <c r="V190" i="84"/>
  <c r="B190" i="84"/>
  <c r="AG189" i="84"/>
  <c r="AA189" i="84"/>
  <c r="Z189" i="84"/>
  <c r="Y189" i="84"/>
  <c r="X189" i="84"/>
  <c r="W189" i="84"/>
  <c r="V189" i="84"/>
  <c r="B189" i="84"/>
  <c r="AG188" i="84"/>
  <c r="AF188" i="84"/>
  <c r="AE188" i="84"/>
  <c r="AA188" i="84"/>
  <c r="Z188" i="84"/>
  <c r="Y188" i="84"/>
  <c r="X188" i="84"/>
  <c r="W188" i="84"/>
  <c r="V188" i="84"/>
  <c r="B188" i="84"/>
  <c r="AE187" i="84"/>
  <c r="AD187" i="84"/>
  <c r="AC187" i="84"/>
  <c r="AA187" i="84"/>
  <c r="Z187" i="84"/>
  <c r="Y187" i="84"/>
  <c r="X187" i="84"/>
  <c r="W187" i="84"/>
  <c r="V187" i="84"/>
  <c r="B187" i="84"/>
  <c r="AG186" i="84"/>
  <c r="AF186" i="84"/>
  <c r="AE186" i="84"/>
  <c r="AC186" i="84"/>
  <c r="AA186" i="84"/>
  <c r="Z186" i="84"/>
  <c r="Y186" i="84"/>
  <c r="X186" i="84"/>
  <c r="W186" i="84"/>
  <c r="V186" i="84"/>
  <c r="B186" i="84"/>
  <c r="AB186" i="84" s="1"/>
  <c r="AD185" i="84"/>
  <c r="AB185" i="84"/>
  <c r="AA185" i="84"/>
  <c r="Z185" i="84"/>
  <c r="Y185" i="84"/>
  <c r="X185" i="84"/>
  <c r="W185" i="84"/>
  <c r="V185" i="84"/>
  <c r="B185" i="84"/>
  <c r="AG185" i="84" s="1"/>
  <c r="AG184" i="84"/>
  <c r="AF184" i="84"/>
  <c r="AE184" i="84"/>
  <c r="AD184" i="84"/>
  <c r="AC184" i="84"/>
  <c r="AB184" i="84"/>
  <c r="AA184" i="84"/>
  <c r="Z184" i="84"/>
  <c r="Y184" i="84"/>
  <c r="X184" i="84"/>
  <c r="W184" i="84"/>
  <c r="V184" i="84"/>
  <c r="B184" i="84"/>
  <c r="AA183" i="84"/>
  <c r="Z183" i="84"/>
  <c r="Y183" i="84"/>
  <c r="X183" i="84"/>
  <c r="W183" i="84"/>
  <c r="V183" i="84"/>
  <c r="B183" i="84"/>
  <c r="AG182" i="84"/>
  <c r="AF182" i="84"/>
  <c r="AE182" i="84"/>
  <c r="AD182" i="84"/>
  <c r="AC182" i="84"/>
  <c r="AB182" i="84"/>
  <c r="AA182" i="84"/>
  <c r="Z182" i="84"/>
  <c r="Y182" i="84"/>
  <c r="X182" i="84"/>
  <c r="W182" i="84"/>
  <c r="V182" i="84"/>
  <c r="B182" i="84"/>
  <c r="AE181" i="84"/>
  <c r="AD181" i="84"/>
  <c r="AA181" i="84"/>
  <c r="Z181" i="84"/>
  <c r="Y181" i="84"/>
  <c r="X181" i="84"/>
  <c r="W181" i="84"/>
  <c r="V181" i="84"/>
  <c r="B181" i="84"/>
  <c r="AG180" i="84"/>
  <c r="AF180" i="84"/>
  <c r="AE180" i="84"/>
  <c r="AD180" i="84"/>
  <c r="AC180" i="84"/>
  <c r="AB180" i="84"/>
  <c r="AA180" i="84"/>
  <c r="Z180" i="84"/>
  <c r="Y180" i="84"/>
  <c r="X180" i="84"/>
  <c r="W180" i="84"/>
  <c r="V180" i="84"/>
  <c r="B180" i="84"/>
  <c r="AF179" i="84"/>
  <c r="AD179" i="84"/>
  <c r="AC179" i="84"/>
  <c r="AB179" i="84"/>
  <c r="AA179" i="84"/>
  <c r="Z179" i="84"/>
  <c r="Y179" i="84"/>
  <c r="X179" i="84"/>
  <c r="W179" i="84"/>
  <c r="V179" i="84"/>
  <c r="B179" i="84"/>
  <c r="AE179" i="84" s="1"/>
  <c r="AA178" i="84"/>
  <c r="Z178" i="84"/>
  <c r="Y178" i="84"/>
  <c r="X178" i="84"/>
  <c r="W178" i="84"/>
  <c r="V178" i="84"/>
  <c r="B178" i="84"/>
  <c r="AE177" i="84"/>
  <c r="AD177" i="84"/>
  <c r="AB177" i="84"/>
  <c r="AA177" i="84"/>
  <c r="Z177" i="84"/>
  <c r="Y177" i="84"/>
  <c r="X177" i="84"/>
  <c r="W177" i="84"/>
  <c r="V177" i="84"/>
  <c r="B177" i="84"/>
  <c r="AG176" i="84"/>
  <c r="AE176" i="84"/>
  <c r="AA176" i="84"/>
  <c r="Z176" i="84"/>
  <c r="Y176" i="84"/>
  <c r="X176" i="84"/>
  <c r="W176" i="84"/>
  <c r="V176" i="84"/>
  <c r="B176" i="84"/>
  <c r="AA175" i="84"/>
  <c r="Z175" i="84"/>
  <c r="Y175" i="84"/>
  <c r="X175" i="84"/>
  <c r="W175" i="84"/>
  <c r="V175" i="84"/>
  <c r="B175" i="84"/>
  <c r="AG174" i="84"/>
  <c r="AE174" i="84"/>
  <c r="AD174" i="84"/>
  <c r="AC174" i="84"/>
  <c r="AB174" i="84"/>
  <c r="AA174" i="84"/>
  <c r="Z174" i="84"/>
  <c r="Y174" i="84"/>
  <c r="X174" i="84"/>
  <c r="W174" i="84"/>
  <c r="V174" i="84"/>
  <c r="B174" i="84"/>
  <c r="AF174" i="84" s="1"/>
  <c r="AG173" i="84"/>
  <c r="AF173" i="84"/>
  <c r="AE173" i="84"/>
  <c r="AA173" i="84"/>
  <c r="Z173" i="84"/>
  <c r="Y173" i="84"/>
  <c r="X173" i="84"/>
  <c r="W173" i="84"/>
  <c r="V173" i="84"/>
  <c r="B173" i="84"/>
  <c r="AG172" i="84"/>
  <c r="AF172" i="84"/>
  <c r="AE172" i="84"/>
  <c r="AD172" i="84"/>
  <c r="AB172" i="84"/>
  <c r="AA172" i="84"/>
  <c r="Z172" i="84"/>
  <c r="Y172" i="84"/>
  <c r="X172" i="84"/>
  <c r="W172" i="84"/>
  <c r="V172" i="84"/>
  <c r="B172" i="84"/>
  <c r="AC172" i="84" s="1"/>
  <c r="AD171" i="84"/>
  <c r="AA171" i="84"/>
  <c r="Z171" i="84"/>
  <c r="Y171" i="84"/>
  <c r="X171" i="84"/>
  <c r="W171" i="84"/>
  <c r="V171" i="84"/>
  <c r="B171" i="84"/>
  <c r="AB171" i="84" s="1"/>
  <c r="AG170" i="84"/>
  <c r="AF170" i="84"/>
  <c r="AE170" i="84"/>
  <c r="AD170" i="84"/>
  <c r="AC170" i="84"/>
  <c r="AB170" i="84"/>
  <c r="AA170" i="84"/>
  <c r="Z170" i="84"/>
  <c r="Y170" i="84"/>
  <c r="X170" i="84"/>
  <c r="W170" i="84"/>
  <c r="V170" i="84"/>
  <c r="B170" i="84"/>
  <c r="AG169" i="84"/>
  <c r="AF169" i="84"/>
  <c r="AE169" i="84"/>
  <c r="AD169" i="84"/>
  <c r="AC169" i="84"/>
  <c r="AB169" i="84"/>
  <c r="AA169" i="84"/>
  <c r="Z169" i="84"/>
  <c r="Y169" i="84"/>
  <c r="X169" i="84"/>
  <c r="W169" i="84"/>
  <c r="V169" i="84"/>
  <c r="B169" i="84"/>
  <c r="AG168" i="84"/>
  <c r="AF168" i="84"/>
  <c r="AE168" i="84"/>
  <c r="AD168" i="84"/>
  <c r="AC168" i="84"/>
  <c r="AB168" i="84"/>
  <c r="AA168" i="84"/>
  <c r="Z168" i="84"/>
  <c r="Y168" i="84"/>
  <c r="X168" i="84"/>
  <c r="W168" i="84"/>
  <c r="V168" i="84"/>
  <c r="B168" i="84"/>
  <c r="AA167" i="84"/>
  <c r="Z167" i="84"/>
  <c r="Y167" i="84"/>
  <c r="X167" i="84"/>
  <c r="W167" i="84"/>
  <c r="V167" i="84"/>
  <c r="B167" i="84"/>
  <c r="AG166" i="84"/>
  <c r="AF166" i="84"/>
  <c r="AE166" i="84"/>
  <c r="AD166" i="84"/>
  <c r="AC166" i="84"/>
  <c r="AB166" i="84"/>
  <c r="AA166" i="84"/>
  <c r="Z166" i="84"/>
  <c r="Y166" i="84"/>
  <c r="X166" i="84"/>
  <c r="W166" i="84"/>
  <c r="V166" i="84"/>
  <c r="B166" i="84"/>
  <c r="AG165" i="84"/>
  <c r="AF165" i="84"/>
  <c r="AE165" i="84"/>
  <c r="AD165" i="84"/>
  <c r="AC165" i="84"/>
  <c r="AB165" i="84"/>
  <c r="AA165" i="84"/>
  <c r="Z165" i="84"/>
  <c r="Y165" i="84"/>
  <c r="X165" i="84"/>
  <c r="W165" i="84"/>
  <c r="V165" i="84"/>
  <c r="B165" i="84"/>
  <c r="AA164" i="84"/>
  <c r="Z164" i="84"/>
  <c r="Y164" i="84"/>
  <c r="X164" i="84"/>
  <c r="W164" i="84"/>
  <c r="V164" i="84"/>
  <c r="B164" i="84"/>
  <c r="AF164" i="84" s="1"/>
  <c r="AG163" i="84"/>
  <c r="AA163" i="84"/>
  <c r="Z163" i="84"/>
  <c r="Y163" i="84"/>
  <c r="X163" i="84"/>
  <c r="W163" i="84"/>
  <c r="V163" i="84"/>
  <c r="B163" i="84"/>
  <c r="AA162" i="84"/>
  <c r="Z162" i="84"/>
  <c r="Y162" i="84"/>
  <c r="X162" i="84"/>
  <c r="W162" i="84"/>
  <c r="V162" i="84"/>
  <c r="B162" i="84"/>
  <c r="AG161" i="84"/>
  <c r="AF161" i="84"/>
  <c r="AE161" i="84"/>
  <c r="AC161" i="84"/>
  <c r="AB161" i="84"/>
  <c r="AA161" i="84"/>
  <c r="Z161" i="84"/>
  <c r="Y161" i="84"/>
  <c r="X161" i="84"/>
  <c r="W161" i="84"/>
  <c r="V161" i="84"/>
  <c r="B161" i="84"/>
  <c r="AD161" i="84" s="1"/>
  <c r="AD160" i="84"/>
  <c r="AC160" i="84"/>
  <c r="AA160" i="84"/>
  <c r="Z160" i="84"/>
  <c r="Y160" i="84"/>
  <c r="X160" i="84"/>
  <c r="W160" i="84"/>
  <c r="V160" i="84"/>
  <c r="B160" i="84"/>
  <c r="AG159" i="84"/>
  <c r="AF159" i="84"/>
  <c r="AE159" i="84"/>
  <c r="AA159" i="84"/>
  <c r="Z159" i="84"/>
  <c r="Y159" i="84"/>
  <c r="X159" i="84"/>
  <c r="W159" i="84"/>
  <c r="V159" i="84"/>
  <c r="B159" i="84"/>
  <c r="AB159" i="84" s="1"/>
  <c r="AA158" i="84"/>
  <c r="Z158" i="84"/>
  <c r="Y158" i="84"/>
  <c r="X158" i="84"/>
  <c r="W158" i="84"/>
  <c r="V158" i="84"/>
  <c r="B158" i="84"/>
  <c r="AC157" i="84"/>
  <c r="AA157" i="84"/>
  <c r="Z157" i="84"/>
  <c r="Y157" i="84"/>
  <c r="X157" i="84"/>
  <c r="W157" i="84"/>
  <c r="V157" i="84"/>
  <c r="B157" i="84"/>
  <c r="AG157" i="84" s="1"/>
  <c r="AG156" i="84"/>
  <c r="AA156" i="84"/>
  <c r="Z156" i="84"/>
  <c r="Y156" i="84"/>
  <c r="X156" i="84"/>
  <c r="W156" i="84"/>
  <c r="V156" i="84"/>
  <c r="B156" i="84"/>
  <c r="AA155" i="84"/>
  <c r="Z155" i="84"/>
  <c r="Y155" i="84"/>
  <c r="X155" i="84"/>
  <c r="W155" i="84"/>
  <c r="V155" i="84"/>
  <c r="B155" i="84"/>
  <c r="AG154" i="84"/>
  <c r="AD154" i="84"/>
  <c r="AC154" i="84"/>
  <c r="AB154" i="84"/>
  <c r="AA154" i="84"/>
  <c r="Z154" i="84"/>
  <c r="Y154" i="84"/>
  <c r="X154" i="84"/>
  <c r="W154" i="84"/>
  <c r="V154" i="84"/>
  <c r="B154" i="84"/>
  <c r="AF154" i="84" s="1"/>
  <c r="AC153" i="84"/>
  <c r="AB153" i="84"/>
  <c r="AA153" i="84"/>
  <c r="Z153" i="84"/>
  <c r="Y153" i="84"/>
  <c r="X153" i="84"/>
  <c r="W153" i="84"/>
  <c r="V153" i="84"/>
  <c r="B153" i="84"/>
  <c r="AA152" i="84"/>
  <c r="Z152" i="84"/>
  <c r="Y152" i="84"/>
  <c r="X152" i="84"/>
  <c r="W152" i="84"/>
  <c r="V152" i="84"/>
  <c r="B152" i="84"/>
  <c r="AF151" i="84"/>
  <c r="AC151" i="84"/>
  <c r="AB151" i="84"/>
  <c r="AA151" i="84"/>
  <c r="Z151" i="84"/>
  <c r="Y151" i="84"/>
  <c r="X151" i="84"/>
  <c r="W151" i="84"/>
  <c r="V151" i="84"/>
  <c r="B151" i="84"/>
  <c r="AG151" i="84" s="1"/>
  <c r="AG150" i="84"/>
  <c r="AF150" i="84"/>
  <c r="AE150" i="84"/>
  <c r="AD150" i="84"/>
  <c r="AC150" i="84"/>
  <c r="AB150" i="84"/>
  <c r="AA150" i="84"/>
  <c r="Z150" i="84"/>
  <c r="Y150" i="84"/>
  <c r="X150" i="84"/>
  <c r="W150" i="84"/>
  <c r="V150" i="84"/>
  <c r="B150" i="84"/>
  <c r="AG149" i="84"/>
  <c r="AE149" i="84"/>
  <c r="AD149" i="84"/>
  <c r="AC149" i="84"/>
  <c r="AB149" i="84"/>
  <c r="AA149" i="84"/>
  <c r="Z149" i="84"/>
  <c r="Y149" i="84"/>
  <c r="X149" i="84"/>
  <c r="W149" i="84"/>
  <c r="V149" i="84"/>
  <c r="B149" i="84"/>
  <c r="AF149" i="84" s="1"/>
  <c r="AG148" i="84"/>
  <c r="AF148" i="84"/>
  <c r="AE148" i="84"/>
  <c r="AD148" i="84"/>
  <c r="AC148" i="84"/>
  <c r="AB148" i="84"/>
  <c r="AA148" i="84"/>
  <c r="Z148" i="84"/>
  <c r="Y148" i="84"/>
  <c r="X148" i="84"/>
  <c r="W148" i="84"/>
  <c r="V148" i="84"/>
  <c r="B148" i="84"/>
  <c r="AA147" i="84"/>
  <c r="Z147" i="84"/>
  <c r="Y147" i="84"/>
  <c r="X147" i="84"/>
  <c r="W147" i="84"/>
  <c r="V147" i="84"/>
  <c r="B147" i="84"/>
  <c r="AB147" i="84" s="1"/>
  <c r="AA146" i="84"/>
  <c r="Z146" i="84"/>
  <c r="Y146" i="84"/>
  <c r="X146" i="84"/>
  <c r="W146" i="84"/>
  <c r="V146" i="84"/>
  <c r="B146" i="84"/>
  <c r="AD145" i="84"/>
  <c r="AC145" i="84"/>
  <c r="AB145" i="84"/>
  <c r="AA145" i="84"/>
  <c r="Z145" i="84"/>
  <c r="Y145" i="84"/>
  <c r="X145" i="84"/>
  <c r="W145" i="84"/>
  <c r="V145" i="84"/>
  <c r="B145" i="84"/>
  <c r="AE145" i="84" s="1"/>
  <c r="AA144" i="84"/>
  <c r="Z144" i="84"/>
  <c r="Y144" i="84"/>
  <c r="X144" i="84"/>
  <c r="W144" i="84"/>
  <c r="V144" i="84"/>
  <c r="B144" i="84"/>
  <c r="AG143" i="84"/>
  <c r="AC143" i="84"/>
  <c r="AB143" i="84"/>
  <c r="AA143" i="84"/>
  <c r="Z143" i="84"/>
  <c r="Y143" i="84"/>
  <c r="X143" i="84"/>
  <c r="W143" i="84"/>
  <c r="V143" i="84"/>
  <c r="B143" i="84"/>
  <c r="AG142" i="84"/>
  <c r="AE142" i="84"/>
  <c r="AD142" i="84"/>
  <c r="AC142" i="84"/>
  <c r="AB142" i="84"/>
  <c r="AA142" i="84"/>
  <c r="Z142" i="84"/>
  <c r="Y142" i="84"/>
  <c r="X142" i="84"/>
  <c r="W142" i="84"/>
  <c r="V142" i="84"/>
  <c r="B142" i="84"/>
  <c r="AF142" i="84" s="1"/>
  <c r="AG141" i="84"/>
  <c r="AE141" i="84"/>
  <c r="AA141" i="84"/>
  <c r="Z141" i="84"/>
  <c r="Y141" i="84"/>
  <c r="X141" i="84"/>
  <c r="W141" i="84"/>
  <c r="V141" i="84"/>
  <c r="B141" i="84"/>
  <c r="AG140" i="84"/>
  <c r="AF140" i="84"/>
  <c r="AE140" i="84"/>
  <c r="AA140" i="84"/>
  <c r="Z140" i="84"/>
  <c r="Y140" i="84"/>
  <c r="X140" i="84"/>
  <c r="W140" i="84"/>
  <c r="V140" i="84"/>
  <c r="B140" i="84"/>
  <c r="AD140" i="84" s="1"/>
  <c r="AA139" i="84"/>
  <c r="Z139" i="84"/>
  <c r="Y139" i="84"/>
  <c r="X139" i="84"/>
  <c r="W139" i="84"/>
  <c r="V139" i="84"/>
  <c r="B139" i="84"/>
  <c r="AF138" i="84"/>
  <c r="AE138" i="84"/>
  <c r="AD138" i="84"/>
  <c r="AC138" i="84"/>
  <c r="AB138" i="84"/>
  <c r="AA138" i="84"/>
  <c r="Z138" i="84"/>
  <c r="Y138" i="84"/>
  <c r="X138" i="84"/>
  <c r="W138" i="84"/>
  <c r="V138" i="84"/>
  <c r="B138" i="84"/>
  <c r="AG138" i="84" s="1"/>
  <c r="AA137" i="84"/>
  <c r="Z137" i="84"/>
  <c r="Y137" i="84"/>
  <c r="X137" i="84"/>
  <c r="W137" i="84"/>
  <c r="V137" i="84"/>
  <c r="B137" i="84"/>
  <c r="AG136" i="84"/>
  <c r="AD136" i="84"/>
  <c r="AC136" i="84"/>
  <c r="AB136" i="84"/>
  <c r="AA136" i="84"/>
  <c r="Z136" i="84"/>
  <c r="Y136" i="84"/>
  <c r="X136" i="84"/>
  <c r="W136" i="84"/>
  <c r="V136" i="84"/>
  <c r="B136" i="84"/>
  <c r="AF136" i="84" s="1"/>
  <c r="AE135" i="84"/>
  <c r="AD135" i="84"/>
  <c r="AC135" i="84"/>
  <c r="AB135" i="84"/>
  <c r="AA135" i="84"/>
  <c r="Z135" i="84"/>
  <c r="Y135" i="84"/>
  <c r="X135" i="84"/>
  <c r="W135" i="84"/>
  <c r="V135" i="84"/>
  <c r="B135" i="84"/>
  <c r="AA134" i="84"/>
  <c r="Z134" i="84"/>
  <c r="Y134" i="84"/>
  <c r="X134" i="84"/>
  <c r="W134" i="84"/>
  <c r="V134" i="84"/>
  <c r="B134" i="84"/>
  <c r="AG133" i="84"/>
  <c r="AF133" i="84"/>
  <c r="AE133" i="84"/>
  <c r="AD133" i="84"/>
  <c r="AC133" i="84"/>
  <c r="AB133" i="84"/>
  <c r="AA133" i="84"/>
  <c r="Z133" i="84"/>
  <c r="Y133" i="84"/>
  <c r="X133" i="84"/>
  <c r="W133" i="84"/>
  <c r="V133" i="84"/>
  <c r="B133" i="84"/>
  <c r="AG132" i="84"/>
  <c r="AA132" i="84"/>
  <c r="Z132" i="84"/>
  <c r="Y132" i="84"/>
  <c r="X132" i="84"/>
  <c r="W132" i="84"/>
  <c r="V132" i="84"/>
  <c r="B132" i="84"/>
  <c r="AF132" i="84" s="1"/>
  <c r="AG131" i="84"/>
  <c r="AE131" i="84"/>
  <c r="AD131" i="84"/>
  <c r="AC131" i="84"/>
  <c r="AB131" i="84"/>
  <c r="AA131" i="84"/>
  <c r="Z131" i="84"/>
  <c r="Y131" i="84"/>
  <c r="X131" i="84"/>
  <c r="W131" i="84"/>
  <c r="V131" i="84"/>
  <c r="B131" i="84"/>
  <c r="AF131" i="84" s="1"/>
  <c r="AD130" i="84"/>
  <c r="AB130" i="84"/>
  <c r="AA130" i="84"/>
  <c r="Z130" i="84"/>
  <c r="Y130" i="84"/>
  <c r="X130" i="84"/>
  <c r="W130" i="84"/>
  <c r="V130" i="84"/>
  <c r="B130" i="84"/>
  <c r="AG130" i="84" s="1"/>
  <c r="AA129" i="84"/>
  <c r="Z129" i="84"/>
  <c r="Y129" i="84"/>
  <c r="X129" i="84"/>
  <c r="W129" i="84"/>
  <c r="V129" i="84"/>
  <c r="B129" i="84"/>
  <c r="AG129" i="84" s="1"/>
  <c r="AA128" i="84"/>
  <c r="Z128" i="84"/>
  <c r="Y128" i="84"/>
  <c r="X128" i="84"/>
  <c r="W128" i="84"/>
  <c r="V128" i="84"/>
  <c r="B128" i="84"/>
  <c r="AG127" i="84"/>
  <c r="AD127" i="84"/>
  <c r="AC127" i="84"/>
  <c r="AB127" i="84"/>
  <c r="AA127" i="84"/>
  <c r="Z127" i="84"/>
  <c r="Y127" i="84"/>
  <c r="X127" i="84"/>
  <c r="W127" i="84"/>
  <c r="V127" i="84"/>
  <c r="B127" i="84"/>
  <c r="AF127" i="84" s="1"/>
  <c r="AG126" i="84"/>
  <c r="AF126" i="84"/>
  <c r="AB126" i="84"/>
  <c r="AA126" i="84"/>
  <c r="Z126" i="84"/>
  <c r="Y126" i="84"/>
  <c r="X126" i="84"/>
  <c r="W126" i="84"/>
  <c r="V126" i="84"/>
  <c r="B126" i="84"/>
  <c r="AG125" i="84"/>
  <c r="AF125" i="84"/>
  <c r="AE125" i="84"/>
  <c r="AD125" i="84"/>
  <c r="AC125" i="84"/>
  <c r="AB125" i="84"/>
  <c r="AA125" i="84"/>
  <c r="Z125" i="84"/>
  <c r="Y125" i="84"/>
  <c r="X125" i="84"/>
  <c r="W125" i="84"/>
  <c r="V125" i="84"/>
  <c r="B125" i="84"/>
  <c r="AA124" i="84"/>
  <c r="Z124" i="84"/>
  <c r="Y124" i="84"/>
  <c r="X124" i="84"/>
  <c r="W124" i="84"/>
  <c r="V124" i="84"/>
  <c r="B124" i="84"/>
  <c r="AA123" i="84"/>
  <c r="Z123" i="84"/>
  <c r="Y123" i="84"/>
  <c r="X123" i="84"/>
  <c r="W123" i="84"/>
  <c r="V123" i="84"/>
  <c r="B123" i="84"/>
  <c r="AG122" i="84"/>
  <c r="AF122" i="84"/>
  <c r="AE122" i="84"/>
  <c r="AD122" i="84"/>
  <c r="AC122" i="84"/>
  <c r="AA122" i="84"/>
  <c r="Z122" i="84"/>
  <c r="Y122" i="84"/>
  <c r="X122" i="84"/>
  <c r="W122" i="84"/>
  <c r="V122" i="84"/>
  <c r="B122" i="84"/>
  <c r="AB122" i="84" s="1"/>
  <c r="AG121" i="84"/>
  <c r="AC121" i="84"/>
  <c r="AA121" i="84"/>
  <c r="Z121" i="84"/>
  <c r="Y121" i="84"/>
  <c r="X121" i="84"/>
  <c r="W121" i="84"/>
  <c r="V121" i="84"/>
  <c r="B121" i="84"/>
  <c r="AF121" i="84" s="1"/>
  <c r="AG120" i="84"/>
  <c r="AF120" i="84"/>
  <c r="AE120" i="84"/>
  <c r="AD120" i="84"/>
  <c r="AC120" i="84"/>
  <c r="AB120" i="84"/>
  <c r="AA120" i="84"/>
  <c r="Z120" i="84"/>
  <c r="Y120" i="84"/>
  <c r="X120" i="84"/>
  <c r="W120" i="84"/>
  <c r="V120" i="84"/>
  <c r="B120" i="84"/>
  <c r="AG119" i="84"/>
  <c r="AA119" i="84"/>
  <c r="Z119" i="84"/>
  <c r="Y119" i="84"/>
  <c r="X119" i="84"/>
  <c r="W119" i="84"/>
  <c r="V119" i="84"/>
  <c r="B119" i="84"/>
  <c r="AG118" i="84"/>
  <c r="AF118" i="84"/>
  <c r="AE118" i="84"/>
  <c r="AD118" i="84"/>
  <c r="AC118" i="84"/>
  <c r="AB118" i="84"/>
  <c r="AA118" i="84"/>
  <c r="Z118" i="84"/>
  <c r="Y118" i="84"/>
  <c r="X118" i="84"/>
  <c r="W118" i="84"/>
  <c r="V118" i="84"/>
  <c r="B118" i="84"/>
  <c r="AG117" i="84"/>
  <c r="AF117" i="84"/>
  <c r="AE117" i="84"/>
  <c r="AD117" i="84"/>
  <c r="AA117" i="84"/>
  <c r="Z117" i="84"/>
  <c r="Y117" i="84"/>
  <c r="X117" i="84"/>
  <c r="W117" i="84"/>
  <c r="V117" i="84"/>
  <c r="B117" i="84"/>
  <c r="AG116" i="84"/>
  <c r="AD116" i="84"/>
  <c r="AC116" i="84"/>
  <c r="AB116" i="84"/>
  <c r="AA116" i="84"/>
  <c r="Z116" i="84"/>
  <c r="Y116" i="84"/>
  <c r="X116" i="84"/>
  <c r="W116" i="84"/>
  <c r="V116" i="84"/>
  <c r="B116" i="84"/>
  <c r="AF116" i="84" s="1"/>
  <c r="AA115" i="84"/>
  <c r="Z115" i="84"/>
  <c r="Y115" i="84"/>
  <c r="X115" i="84"/>
  <c r="W115" i="84"/>
  <c r="V115" i="84"/>
  <c r="B115" i="84"/>
  <c r="AG114" i="84"/>
  <c r="AF114" i="84"/>
  <c r="AE114" i="84"/>
  <c r="AD114" i="84"/>
  <c r="AC114" i="84"/>
  <c r="AA114" i="84"/>
  <c r="Z114" i="84"/>
  <c r="Y114" i="84"/>
  <c r="X114" i="84"/>
  <c r="W114" i="84"/>
  <c r="V114" i="84"/>
  <c r="B114" i="84"/>
  <c r="AB114" i="84" s="1"/>
  <c r="AC113" i="84"/>
  <c r="AB113" i="84"/>
  <c r="AA113" i="84"/>
  <c r="Z113" i="84"/>
  <c r="Y113" i="84"/>
  <c r="X113" i="84"/>
  <c r="W113" i="84"/>
  <c r="V113" i="84"/>
  <c r="B113" i="84"/>
  <c r="AA112" i="84"/>
  <c r="Z112" i="84"/>
  <c r="Y112" i="84"/>
  <c r="X112" i="84"/>
  <c r="W112" i="84"/>
  <c r="V112" i="84"/>
  <c r="B112" i="84"/>
  <c r="AG111" i="84"/>
  <c r="AF111" i="84"/>
  <c r="AC111" i="84"/>
  <c r="AA111" i="84"/>
  <c r="Z111" i="84"/>
  <c r="Y111" i="84"/>
  <c r="X111" i="84"/>
  <c r="W111" i="84"/>
  <c r="V111" i="84"/>
  <c r="B111" i="84"/>
  <c r="AA110" i="84"/>
  <c r="Z110" i="84"/>
  <c r="Y110" i="84"/>
  <c r="X110" i="84"/>
  <c r="W110" i="84"/>
  <c r="V110" i="84"/>
  <c r="B110" i="84"/>
  <c r="AB110" i="84" s="1"/>
  <c r="AG109" i="84"/>
  <c r="AF109" i="84"/>
  <c r="AE109" i="84"/>
  <c r="AD109" i="84"/>
  <c r="AA109" i="84"/>
  <c r="Z109" i="84"/>
  <c r="Y109" i="84"/>
  <c r="X109" i="84"/>
  <c r="W109" i="84"/>
  <c r="V109" i="84"/>
  <c r="B109" i="84"/>
  <c r="AF108" i="84"/>
  <c r="AA108" i="84"/>
  <c r="Z108" i="84"/>
  <c r="Y108" i="84"/>
  <c r="X108" i="84"/>
  <c r="W108" i="84"/>
  <c r="V108" i="84"/>
  <c r="B108" i="84"/>
  <c r="AG107" i="84"/>
  <c r="AF107" i="84"/>
  <c r="AE107" i="84"/>
  <c r="AD107" i="84"/>
  <c r="AC107" i="84"/>
  <c r="AB107" i="84"/>
  <c r="AA107" i="84"/>
  <c r="Z107" i="84"/>
  <c r="Y107" i="84"/>
  <c r="X107" i="84"/>
  <c r="W107" i="84"/>
  <c r="V107" i="84"/>
  <c r="B107" i="84"/>
  <c r="AG106" i="84"/>
  <c r="AF106" i="84"/>
  <c r="AE106" i="84"/>
  <c r="AD106" i="84"/>
  <c r="AC106" i="84"/>
  <c r="AB106" i="84"/>
  <c r="AA106" i="84"/>
  <c r="Z106" i="84"/>
  <c r="Y106" i="84"/>
  <c r="X106" i="84"/>
  <c r="W106" i="84"/>
  <c r="V106" i="84"/>
  <c r="B106" i="84"/>
  <c r="AA105" i="84"/>
  <c r="Z105" i="84"/>
  <c r="Y105" i="84"/>
  <c r="X105" i="84"/>
  <c r="W105" i="84"/>
  <c r="V105" i="84"/>
  <c r="B105" i="84"/>
  <c r="AE104" i="84"/>
  <c r="AD104" i="84"/>
  <c r="AB104" i="84"/>
  <c r="AA104" i="84"/>
  <c r="Z104" i="84"/>
  <c r="Y104" i="84"/>
  <c r="X104" i="84"/>
  <c r="W104" i="84"/>
  <c r="V104" i="84"/>
  <c r="B104" i="84"/>
  <c r="AG104" i="84" s="1"/>
  <c r="AG103" i="84"/>
  <c r="AB103" i="84"/>
  <c r="AA103" i="84"/>
  <c r="Z103" i="84"/>
  <c r="Y103" i="84"/>
  <c r="X103" i="84"/>
  <c r="W103" i="84"/>
  <c r="V103" i="84"/>
  <c r="B103" i="84"/>
  <c r="AF103" i="84" s="1"/>
  <c r="AG102" i="84"/>
  <c r="AF102" i="84"/>
  <c r="AE102" i="84"/>
  <c r="AD102" i="84"/>
  <c r="AC102" i="84"/>
  <c r="AB102" i="84"/>
  <c r="AA102" i="84"/>
  <c r="Z102" i="84"/>
  <c r="Y102" i="84"/>
  <c r="X102" i="84"/>
  <c r="W102" i="84"/>
  <c r="V102" i="84"/>
  <c r="B102" i="84"/>
  <c r="AG101" i="84"/>
  <c r="AF101" i="84"/>
  <c r="AE101" i="84"/>
  <c r="AD101" i="84"/>
  <c r="AC101" i="84"/>
  <c r="AB101" i="84"/>
  <c r="AA101" i="84"/>
  <c r="Z101" i="84"/>
  <c r="Y101" i="84"/>
  <c r="X101" i="84"/>
  <c r="W101" i="84"/>
  <c r="V101" i="84"/>
  <c r="B101" i="84"/>
  <c r="AA100" i="84"/>
  <c r="Z100" i="84"/>
  <c r="Y100" i="84"/>
  <c r="X100" i="84"/>
  <c r="W100" i="84"/>
  <c r="V100" i="84"/>
  <c r="B100" i="84"/>
  <c r="AF99" i="84"/>
  <c r="AE99" i="84"/>
  <c r="AD99" i="84"/>
  <c r="AC99" i="84"/>
  <c r="AB99" i="84"/>
  <c r="AA99" i="84"/>
  <c r="Z99" i="84"/>
  <c r="Y99" i="84"/>
  <c r="X99" i="84"/>
  <c r="W99" i="84"/>
  <c r="V99" i="84"/>
  <c r="B99" i="84"/>
  <c r="AG99" i="84" s="1"/>
  <c r="AD98" i="84"/>
  <c r="AB98" i="84"/>
  <c r="AA98" i="84"/>
  <c r="Z98" i="84"/>
  <c r="Y98" i="84"/>
  <c r="X98" i="84"/>
  <c r="W98" i="84"/>
  <c r="V98" i="84"/>
  <c r="B98" i="84"/>
  <c r="AG98" i="84" s="1"/>
  <c r="AA97" i="84"/>
  <c r="Z97" i="84"/>
  <c r="Y97" i="84"/>
  <c r="X97" i="84"/>
  <c r="W97" i="84"/>
  <c r="V97" i="84"/>
  <c r="B97" i="84"/>
  <c r="AG96" i="84"/>
  <c r="AC96" i="84"/>
  <c r="AB96" i="84"/>
  <c r="AA96" i="84"/>
  <c r="Z96" i="84"/>
  <c r="Y96" i="84"/>
  <c r="X96" i="84"/>
  <c r="W96" i="84"/>
  <c r="V96" i="84"/>
  <c r="B96" i="84"/>
  <c r="AF95" i="84"/>
  <c r="AC95" i="84"/>
  <c r="AA95" i="84"/>
  <c r="Z95" i="84"/>
  <c r="Y95" i="84"/>
  <c r="X95" i="84"/>
  <c r="W95" i="84"/>
  <c r="V95" i="84"/>
  <c r="B95" i="84"/>
  <c r="AE95" i="84" s="1"/>
  <c r="AF94" i="84"/>
  <c r="AB94" i="84"/>
  <c r="AA94" i="84"/>
  <c r="Z94" i="84"/>
  <c r="Y94" i="84"/>
  <c r="X94" i="84"/>
  <c r="W94" i="84"/>
  <c r="V94" i="84"/>
  <c r="B94" i="84"/>
  <c r="AG93" i="84"/>
  <c r="AF93" i="84"/>
  <c r="AE93" i="84"/>
  <c r="AD93" i="84"/>
  <c r="AC93" i="84"/>
  <c r="AB93" i="84"/>
  <c r="AA93" i="84"/>
  <c r="Z93" i="84"/>
  <c r="Y93" i="84"/>
  <c r="X93" i="84"/>
  <c r="W93" i="84"/>
  <c r="V93" i="84"/>
  <c r="B93" i="84"/>
  <c r="AA92" i="84"/>
  <c r="Z92" i="84"/>
  <c r="Y92" i="84"/>
  <c r="X92" i="84"/>
  <c r="W92" i="84"/>
  <c r="V92" i="84"/>
  <c r="B92" i="84"/>
  <c r="AB92" i="84" s="1"/>
  <c r="AG91" i="84"/>
  <c r="AF91" i="84"/>
  <c r="AE91" i="84"/>
  <c r="AD91" i="84"/>
  <c r="AC91" i="84"/>
  <c r="AA91" i="84"/>
  <c r="Z91" i="84"/>
  <c r="Y91" i="84"/>
  <c r="X91" i="84"/>
  <c r="W91" i="84"/>
  <c r="V91" i="84"/>
  <c r="B91" i="84"/>
  <c r="AB91" i="84" s="1"/>
  <c r="AD90" i="84"/>
  <c r="AB90" i="84"/>
  <c r="AA90" i="84"/>
  <c r="Y90" i="84"/>
  <c r="X90" i="84"/>
  <c r="W90" i="84"/>
  <c r="V90" i="84"/>
  <c r="Z90" i="84" s="1"/>
  <c r="B90" i="84"/>
  <c r="AA89" i="84"/>
  <c r="Y89" i="84"/>
  <c r="X89" i="84"/>
  <c r="W89" i="84"/>
  <c r="Z89" i="84" s="1"/>
  <c r="AG89" i="84" s="1"/>
  <c r="V89" i="84"/>
  <c r="B89" i="84"/>
  <c r="AF89" i="84" s="1"/>
  <c r="AA88" i="84"/>
  <c r="Y88" i="84"/>
  <c r="X88" i="84"/>
  <c r="W88" i="84"/>
  <c r="V88" i="84"/>
  <c r="Z88" i="84" s="1"/>
  <c r="B88" i="84"/>
  <c r="AA87" i="84"/>
  <c r="Y87" i="84"/>
  <c r="X87" i="84"/>
  <c r="Z87" i="84" s="1"/>
  <c r="W87" i="84"/>
  <c r="V87" i="84"/>
  <c r="B87" i="84"/>
  <c r="AF86" i="84"/>
  <c r="AE86" i="84"/>
  <c r="AD86" i="84"/>
  <c r="AC86" i="84"/>
  <c r="AB86" i="84"/>
  <c r="AA86" i="84"/>
  <c r="Y86" i="84"/>
  <c r="X86" i="84"/>
  <c r="W86" i="84"/>
  <c r="V86" i="84"/>
  <c r="B86" i="84"/>
  <c r="AA85" i="84"/>
  <c r="Y85" i="84"/>
  <c r="X85" i="84"/>
  <c r="W85" i="84"/>
  <c r="V85" i="84"/>
  <c r="Z85" i="84" s="1"/>
  <c r="AG85" i="84" s="1"/>
  <c r="B85" i="84"/>
  <c r="AE85" i="84" s="1"/>
  <c r="AA84" i="84"/>
  <c r="Y84" i="84"/>
  <c r="X84" i="84"/>
  <c r="W84" i="84"/>
  <c r="V84" i="84"/>
  <c r="B84" i="84"/>
  <c r="AF84" i="84" s="1"/>
  <c r="AA83" i="84"/>
  <c r="Y83" i="84"/>
  <c r="X83" i="84"/>
  <c r="W83" i="84"/>
  <c r="V83" i="84"/>
  <c r="Z83" i="84" s="1"/>
  <c r="AG83" i="84" s="1"/>
  <c r="B83" i="84"/>
  <c r="AF83" i="84" s="1"/>
  <c r="AF82" i="84"/>
  <c r="AD82" i="84"/>
  <c r="AC82" i="84"/>
  <c r="AA82" i="84"/>
  <c r="Y82" i="84"/>
  <c r="X82" i="84"/>
  <c r="Z82" i="84" s="1"/>
  <c r="AG82" i="84" s="1"/>
  <c r="W82" i="84"/>
  <c r="V82" i="84"/>
  <c r="B82" i="84"/>
  <c r="AE82" i="84" s="1"/>
  <c r="AA81" i="84"/>
  <c r="Y81" i="84"/>
  <c r="X81" i="84"/>
  <c r="W81" i="84"/>
  <c r="V81" i="84"/>
  <c r="Z81" i="84" s="1"/>
  <c r="B81" i="84"/>
  <c r="AE81" i="84" s="1"/>
  <c r="AA80" i="84"/>
  <c r="Y80" i="84"/>
  <c r="X80" i="84"/>
  <c r="W80" i="84"/>
  <c r="V80" i="84"/>
  <c r="Z80" i="84" s="1"/>
  <c r="B80" i="84"/>
  <c r="AB80" i="84" s="1"/>
  <c r="AB79" i="84"/>
  <c r="AA79" i="84"/>
  <c r="Y79" i="84"/>
  <c r="X79" i="84"/>
  <c r="W79" i="84"/>
  <c r="V79" i="84"/>
  <c r="Z79" i="84" s="1"/>
  <c r="B79" i="84"/>
  <c r="AB78" i="84"/>
  <c r="AA78" i="84"/>
  <c r="Y78" i="84"/>
  <c r="X78" i="84"/>
  <c r="W78" i="84"/>
  <c r="V78" i="84"/>
  <c r="Z78" i="84" s="1"/>
  <c r="AG78" i="84" s="1"/>
  <c r="B78" i="84"/>
  <c r="AF78" i="84" s="1"/>
  <c r="AA77" i="84"/>
  <c r="Y77" i="84"/>
  <c r="X77" i="84"/>
  <c r="W77" i="84"/>
  <c r="V77" i="84"/>
  <c r="Z77" i="84" s="1"/>
  <c r="B77" i="84"/>
  <c r="AY76" i="84"/>
  <c r="AT76" i="84"/>
  <c r="AA76" i="84"/>
  <c r="Y76" i="84"/>
  <c r="X76" i="84"/>
  <c r="Z76" i="84" s="1"/>
  <c r="W76" i="84"/>
  <c r="V76" i="84"/>
  <c r="B76" i="84"/>
  <c r="AF76" i="84" s="1"/>
  <c r="AT75" i="84"/>
  <c r="AA75" i="84"/>
  <c r="Y75" i="84"/>
  <c r="X75" i="84"/>
  <c r="W75" i="84"/>
  <c r="V75" i="84"/>
  <c r="Z75" i="84" s="1"/>
  <c r="B75" i="84"/>
  <c r="AY74" i="84"/>
  <c r="AT74" i="84"/>
  <c r="AA74" i="84"/>
  <c r="Y74" i="84"/>
  <c r="X74" i="84"/>
  <c r="W74" i="84"/>
  <c r="V74" i="84"/>
  <c r="Z74" i="84" s="1"/>
  <c r="B74" i="84"/>
  <c r="AS74" i="84" s="1"/>
  <c r="AT73" i="84"/>
  <c r="AA73" i="84"/>
  <c r="Y73" i="84"/>
  <c r="X73" i="84"/>
  <c r="W73" i="84"/>
  <c r="V73" i="84"/>
  <c r="B73" i="84"/>
  <c r="AB73" i="84" s="1"/>
  <c r="AT72" i="84"/>
  <c r="AA72" i="84"/>
  <c r="Y72" i="84"/>
  <c r="X72" i="84"/>
  <c r="W72" i="84"/>
  <c r="V72" i="84"/>
  <c r="Z72" i="84" s="1"/>
  <c r="B72" i="84"/>
  <c r="AB72" i="84" s="1"/>
  <c r="AT71" i="84"/>
  <c r="AA71" i="84"/>
  <c r="Y71" i="84"/>
  <c r="X71" i="84"/>
  <c r="W71" i="84"/>
  <c r="V71" i="84"/>
  <c r="Z71" i="84" s="1"/>
  <c r="B71" i="84"/>
  <c r="AS71" i="84" s="1"/>
  <c r="AT70" i="84"/>
  <c r="AA70" i="84"/>
  <c r="Y70" i="84"/>
  <c r="X70" i="84"/>
  <c r="W70" i="84"/>
  <c r="V70" i="84"/>
  <c r="B70" i="84"/>
  <c r="AE70" i="84" s="1"/>
  <c r="AT69" i="84"/>
  <c r="AA69" i="84"/>
  <c r="Y69" i="84"/>
  <c r="X69" i="84"/>
  <c r="W69" i="84"/>
  <c r="V69" i="84"/>
  <c r="B69" i="84"/>
  <c r="AS69" i="84" s="1"/>
  <c r="AY68" i="84"/>
  <c r="AT68" i="84"/>
  <c r="AA68" i="84"/>
  <c r="Y68" i="84"/>
  <c r="X68" i="84"/>
  <c r="W68" i="84"/>
  <c r="V68" i="84"/>
  <c r="B68" i="84"/>
  <c r="AS68" i="84" s="1"/>
  <c r="AT67" i="84"/>
  <c r="AA67" i="84"/>
  <c r="Y67" i="84"/>
  <c r="X67" i="84"/>
  <c r="W67" i="84"/>
  <c r="V67" i="84"/>
  <c r="B67" i="84"/>
  <c r="AC67" i="84" s="1"/>
  <c r="AY66" i="84"/>
  <c r="AT66" i="84"/>
  <c r="AA66" i="84"/>
  <c r="Y66" i="84"/>
  <c r="X66" i="84"/>
  <c r="W66" i="84"/>
  <c r="V66" i="84"/>
  <c r="Z66" i="84" s="1"/>
  <c r="B66" i="84"/>
  <c r="AE66" i="84" s="1"/>
  <c r="AT65" i="84"/>
  <c r="AA65" i="84"/>
  <c r="Y65" i="84"/>
  <c r="X65" i="84"/>
  <c r="W65" i="84"/>
  <c r="V65" i="84"/>
  <c r="B65" i="84"/>
  <c r="AS65" i="84" s="1"/>
  <c r="AA64" i="84"/>
  <c r="Y64" i="84"/>
  <c r="X64" i="84"/>
  <c r="W64" i="84"/>
  <c r="V64" i="84"/>
  <c r="B64" i="84"/>
  <c r="AB64" i="84" s="1"/>
  <c r="AE63" i="84"/>
  <c r="AA63" i="84"/>
  <c r="Y63" i="84"/>
  <c r="X63" i="84"/>
  <c r="W63" i="84"/>
  <c r="V63" i="84"/>
  <c r="B63" i="84"/>
  <c r="AS63" i="84" s="1"/>
  <c r="AA62" i="84"/>
  <c r="Y62" i="84"/>
  <c r="X62" i="84"/>
  <c r="W62" i="84"/>
  <c r="V62" i="84"/>
  <c r="B62" i="84"/>
  <c r="AA61" i="84"/>
  <c r="Y61" i="84"/>
  <c r="X61" i="84"/>
  <c r="W61" i="84"/>
  <c r="V61" i="84"/>
  <c r="B61" i="84"/>
  <c r="AE61" i="84" s="1"/>
  <c r="AA60" i="84"/>
  <c r="Y60" i="84"/>
  <c r="X60" i="84"/>
  <c r="W60" i="84"/>
  <c r="V60" i="84"/>
  <c r="B60" i="84"/>
  <c r="AY59" i="84"/>
  <c r="AA59" i="84"/>
  <c r="Y59" i="84"/>
  <c r="X59" i="84"/>
  <c r="W59" i="84"/>
  <c r="V59" i="84"/>
  <c r="Z59" i="84" s="1"/>
  <c r="B59" i="84"/>
  <c r="AC59" i="84" s="1"/>
  <c r="AY58" i="84"/>
  <c r="AA58" i="84"/>
  <c r="Y58" i="84"/>
  <c r="X58" i="84"/>
  <c r="W58" i="84"/>
  <c r="V58" i="84"/>
  <c r="B58" i="84"/>
  <c r="AS58" i="84" s="1"/>
  <c r="AY57" i="84"/>
  <c r="AA57" i="84"/>
  <c r="Y57" i="84"/>
  <c r="X57" i="84"/>
  <c r="W57" i="84"/>
  <c r="V57" i="84"/>
  <c r="B57" i="84"/>
  <c r="AS57" i="84" s="1"/>
  <c r="AA56" i="84"/>
  <c r="Y56" i="84"/>
  <c r="X56" i="84"/>
  <c r="W56" i="84"/>
  <c r="V56" i="84"/>
  <c r="B56" i="84"/>
  <c r="AF56" i="84" s="1"/>
  <c r="AY55" i="84"/>
  <c r="AA55" i="84"/>
  <c r="Y55" i="84"/>
  <c r="X55" i="84"/>
  <c r="Z55" i="84" s="1"/>
  <c r="W55" i="84"/>
  <c r="V55" i="84"/>
  <c r="B55" i="84"/>
  <c r="AE55" i="84" s="1"/>
  <c r="AY54" i="84"/>
  <c r="AA54" i="84"/>
  <c r="Y54" i="84"/>
  <c r="X54" i="84"/>
  <c r="W54" i="84"/>
  <c r="V54" i="84"/>
  <c r="B54" i="84"/>
  <c r="AE54" i="84" s="1"/>
  <c r="AY53" i="84"/>
  <c r="AA53" i="84"/>
  <c r="Y53" i="84"/>
  <c r="X53" i="84"/>
  <c r="W53" i="84"/>
  <c r="V53" i="84"/>
  <c r="B53" i="84"/>
  <c r="AD53" i="84" s="1"/>
  <c r="AY52" i="84"/>
  <c r="AA52" i="84"/>
  <c r="Y52" i="84"/>
  <c r="X52" i="84"/>
  <c r="W52" i="84"/>
  <c r="V52" i="84"/>
  <c r="Z52" i="84" s="1"/>
  <c r="B52" i="84"/>
  <c r="AE52" i="84" s="1"/>
  <c r="AA51" i="84"/>
  <c r="Y51" i="84"/>
  <c r="X51" i="84"/>
  <c r="W51" i="84"/>
  <c r="V51" i="84"/>
  <c r="B51" i="84"/>
  <c r="AE51" i="84" s="1"/>
  <c r="AY50" i="84"/>
  <c r="AA50" i="84"/>
  <c r="Y50" i="84"/>
  <c r="X50" i="84"/>
  <c r="W50" i="84"/>
  <c r="V50" i="84"/>
  <c r="B50" i="84"/>
  <c r="AB50" i="84" s="1"/>
  <c r="AA49" i="84"/>
  <c r="Y49" i="84"/>
  <c r="X49" i="84"/>
  <c r="W49" i="84"/>
  <c r="V49" i="84"/>
  <c r="B49" i="84"/>
  <c r="AS49" i="84" s="1"/>
  <c r="AY48" i="84"/>
  <c r="AA48" i="84"/>
  <c r="Y48" i="84"/>
  <c r="X48" i="84"/>
  <c r="W48" i="84"/>
  <c r="V48" i="84"/>
  <c r="B48" i="84"/>
  <c r="AS48" i="84" s="1"/>
  <c r="AY47" i="84"/>
  <c r="AA47" i="84"/>
  <c r="Y47" i="84"/>
  <c r="X47" i="84"/>
  <c r="W47" i="84"/>
  <c r="V47" i="84"/>
  <c r="B47" i="84"/>
  <c r="AF47" i="84" s="1"/>
  <c r="AA46" i="84"/>
  <c r="Y46" i="84"/>
  <c r="X46" i="84"/>
  <c r="W46" i="84"/>
  <c r="V46" i="84"/>
  <c r="B46" i="84"/>
  <c r="AS46" i="84" s="1"/>
  <c r="A46" i="84"/>
  <c r="AY45" i="84"/>
  <c r="AA45" i="84"/>
  <c r="Y45" i="84"/>
  <c r="X45" i="84"/>
  <c r="W45" i="84"/>
  <c r="V45" i="84"/>
  <c r="B45" i="84"/>
  <c r="AF45" i="84" s="1"/>
  <c r="AA44" i="84"/>
  <c r="Y44" i="84"/>
  <c r="X44" i="84"/>
  <c r="W44" i="84"/>
  <c r="V44" i="84"/>
  <c r="B44" i="84"/>
  <c r="AB44" i="84" s="1"/>
  <c r="AY43" i="84"/>
  <c r="AA43" i="84"/>
  <c r="Y43" i="84"/>
  <c r="X43" i="84"/>
  <c r="W43" i="84"/>
  <c r="V43" i="84"/>
  <c r="B43" i="84"/>
  <c r="AS43" i="84" s="1"/>
  <c r="AY42" i="84"/>
  <c r="AA42" i="84"/>
  <c r="Y42" i="84"/>
  <c r="X42" i="84"/>
  <c r="W42" i="84"/>
  <c r="V42" i="84"/>
  <c r="B42" i="84"/>
  <c r="AB42" i="84" s="1"/>
  <c r="AY41" i="84"/>
  <c r="AA41" i="84"/>
  <c r="Y41" i="84"/>
  <c r="X41" i="84"/>
  <c r="W41" i="84"/>
  <c r="V41" i="84"/>
  <c r="Z41" i="84" s="1"/>
  <c r="B41" i="84"/>
  <c r="AB41" i="84" s="1"/>
  <c r="AY40" i="84"/>
  <c r="AA40" i="84"/>
  <c r="Y40" i="84"/>
  <c r="X40" i="84"/>
  <c r="W40" i="84"/>
  <c r="V40" i="84"/>
  <c r="B40" i="84"/>
  <c r="AY39" i="84"/>
  <c r="AA39" i="84"/>
  <c r="Y39" i="84"/>
  <c r="X39" i="84"/>
  <c r="W39" i="84"/>
  <c r="V39" i="84"/>
  <c r="B39" i="84"/>
  <c r="AD39" i="84" s="1"/>
  <c r="AA38" i="84"/>
  <c r="Y38" i="84"/>
  <c r="X38" i="84"/>
  <c r="W38" i="84"/>
  <c r="V38" i="84"/>
  <c r="B38" i="84"/>
  <c r="AB38" i="84" s="1"/>
  <c r="AA37" i="84"/>
  <c r="Y37" i="84"/>
  <c r="X37" i="84"/>
  <c r="W37" i="84"/>
  <c r="V37" i="84"/>
  <c r="B37" i="84"/>
  <c r="AE37" i="84" s="1"/>
  <c r="AA36" i="84"/>
  <c r="Y36" i="84"/>
  <c r="X36" i="84"/>
  <c r="W36" i="84"/>
  <c r="V36" i="84"/>
  <c r="B36" i="84"/>
  <c r="AF36" i="84" s="1"/>
  <c r="AY35" i="84"/>
  <c r="AA35" i="84"/>
  <c r="Y35" i="84"/>
  <c r="X35" i="84"/>
  <c r="W35" i="84"/>
  <c r="V35" i="84"/>
  <c r="B35" i="84"/>
  <c r="AB35" i="84" s="1"/>
  <c r="AY34" i="84"/>
  <c r="AS34" i="84"/>
  <c r="AD34" i="84"/>
  <c r="AA34" i="84"/>
  <c r="Y34" i="84"/>
  <c r="X34" i="84"/>
  <c r="W34" i="84"/>
  <c r="V34" i="84"/>
  <c r="Z34" i="84" s="1"/>
  <c r="B34" i="84"/>
  <c r="AF34" i="84" s="1"/>
  <c r="AA33" i="84"/>
  <c r="Y33" i="84"/>
  <c r="X33" i="84"/>
  <c r="W33" i="84"/>
  <c r="V33" i="84"/>
  <c r="B33" i="84"/>
  <c r="AS33" i="84" s="1"/>
  <c r="AY32" i="84"/>
  <c r="AA32" i="84"/>
  <c r="Y32" i="84"/>
  <c r="X32" i="84"/>
  <c r="W32" i="84"/>
  <c r="V32" i="84"/>
  <c r="Z32" i="84" s="1"/>
  <c r="B32" i="84"/>
  <c r="AD32" i="84" s="1"/>
  <c r="AY31" i="84"/>
  <c r="AA31" i="84"/>
  <c r="Y31" i="84"/>
  <c r="X31" i="84"/>
  <c r="Z31" i="84" s="1"/>
  <c r="W31" i="84"/>
  <c r="V31" i="84"/>
  <c r="B31" i="84"/>
  <c r="AC31" i="84" s="1"/>
  <c r="AA30" i="84"/>
  <c r="Y30" i="84"/>
  <c r="X30" i="84"/>
  <c r="W30" i="84"/>
  <c r="V30" i="84"/>
  <c r="B30" i="84"/>
  <c r="AY29" i="84"/>
  <c r="AA29" i="84"/>
  <c r="Y29" i="84"/>
  <c r="X29" i="84"/>
  <c r="W29" i="84"/>
  <c r="V29" i="84"/>
  <c r="Z29" i="84" s="1"/>
  <c r="B29" i="84"/>
  <c r="AS29" i="84" s="1"/>
  <c r="AY28" i="84"/>
  <c r="AA28" i="84"/>
  <c r="Y28" i="84"/>
  <c r="X28" i="84"/>
  <c r="W28" i="84"/>
  <c r="V28" i="84"/>
  <c r="B28" i="84"/>
  <c r="AE28" i="84" s="1"/>
  <c r="AY27" i="84"/>
  <c r="AA27" i="84"/>
  <c r="Y27" i="84"/>
  <c r="X27" i="84"/>
  <c r="W27" i="84"/>
  <c r="V27" i="84"/>
  <c r="B27" i="84"/>
  <c r="AB27" i="84" s="1"/>
  <c r="AY26" i="84"/>
  <c r="AA26" i="84"/>
  <c r="Y26" i="84"/>
  <c r="X26" i="84"/>
  <c r="W26" i="84"/>
  <c r="V26" i="84"/>
  <c r="B26" i="84"/>
  <c r="AB26" i="84" s="1"/>
  <c r="AA25" i="84"/>
  <c r="Y25" i="84"/>
  <c r="X25" i="84"/>
  <c r="W25" i="84"/>
  <c r="V25" i="84"/>
  <c r="Z25" i="84" s="1"/>
  <c r="B25" i="84"/>
  <c r="AS25" i="84" s="1"/>
  <c r="AA24" i="84"/>
  <c r="Y24" i="84"/>
  <c r="X24" i="84"/>
  <c r="W24" i="84"/>
  <c r="Z24" i="84" s="1"/>
  <c r="AG24" i="84" s="1"/>
  <c r="V24" i="84"/>
  <c r="B24" i="84"/>
  <c r="AD24" i="84" s="1"/>
  <c r="AA23" i="84"/>
  <c r="Y23" i="84"/>
  <c r="X23" i="84"/>
  <c r="W23" i="84"/>
  <c r="V23" i="84"/>
  <c r="B23" i="84"/>
  <c r="AA22" i="84"/>
  <c r="Y22" i="84"/>
  <c r="X22" i="84"/>
  <c r="W22" i="84"/>
  <c r="Z22" i="84" s="1"/>
  <c r="V22" i="84"/>
  <c r="B22" i="84"/>
  <c r="AD22" i="84" s="1"/>
  <c r="AY21" i="84"/>
  <c r="AA21" i="84"/>
  <c r="Y21" i="84"/>
  <c r="X21" i="84"/>
  <c r="W21" i="84"/>
  <c r="V21" i="84"/>
  <c r="Z21" i="84" s="1"/>
  <c r="B21" i="84"/>
  <c r="AF21" i="84" s="1"/>
  <c r="AA20" i="84"/>
  <c r="Y20" i="84"/>
  <c r="X20" i="84"/>
  <c r="W20" i="84"/>
  <c r="V20" i="84"/>
  <c r="B20" i="84"/>
  <c r="AF20" i="84" s="1"/>
  <c r="AY19" i="84"/>
  <c r="AA19" i="84"/>
  <c r="Y19" i="84"/>
  <c r="X19" i="84"/>
  <c r="W19" i="84"/>
  <c r="V19" i="84"/>
  <c r="B19" i="84"/>
  <c r="AC19" i="84" s="1"/>
  <c r="AY18" i="84"/>
  <c r="AA18" i="84"/>
  <c r="Y18" i="84"/>
  <c r="X18" i="84"/>
  <c r="W18" i="84"/>
  <c r="V18" i="84"/>
  <c r="B18" i="84"/>
  <c r="AB18" i="84" s="1"/>
  <c r="AY17" i="84"/>
  <c r="AA17" i="84"/>
  <c r="Y17" i="84"/>
  <c r="X17" i="84"/>
  <c r="W17" i="84"/>
  <c r="V17" i="84"/>
  <c r="Z17" i="84" s="1"/>
  <c r="B17" i="84"/>
  <c r="AS17" i="84" s="1"/>
  <c r="AY16" i="84"/>
  <c r="AA16" i="84"/>
  <c r="Y16" i="84"/>
  <c r="X16" i="84"/>
  <c r="W16" i="84"/>
  <c r="V16" i="84"/>
  <c r="B16" i="84"/>
  <c r="AS16" i="84" s="1"/>
  <c r="AY15" i="84"/>
  <c r="AR15" i="84"/>
  <c r="AR16" i="84" s="1"/>
  <c r="AR17" i="84" s="1"/>
  <c r="AR18" i="84" s="1"/>
  <c r="AR19" i="84" s="1"/>
  <c r="AR20" i="84" s="1"/>
  <c r="AR21" i="84" s="1"/>
  <c r="AR22" i="84" s="1"/>
  <c r="AR23" i="84" s="1"/>
  <c r="AR24" i="84" s="1"/>
  <c r="AR25" i="84" s="1"/>
  <c r="AR26" i="84" s="1"/>
  <c r="AR27" i="84" s="1"/>
  <c r="AR28" i="84" s="1"/>
  <c r="AR29" i="84" s="1"/>
  <c r="AR30" i="84" s="1"/>
  <c r="AR31" i="84" s="1"/>
  <c r="AR32" i="84" s="1"/>
  <c r="AR33" i="84" s="1"/>
  <c r="AR34" i="84" s="1"/>
  <c r="AR35" i="84" s="1"/>
  <c r="AR36" i="84" s="1"/>
  <c r="AR37" i="84" s="1"/>
  <c r="AR38" i="84" s="1"/>
  <c r="AR39" i="84" s="1"/>
  <c r="AR40" i="84" s="1"/>
  <c r="AR41" i="84" s="1"/>
  <c r="AR42" i="84" s="1"/>
  <c r="AR43" i="84" s="1"/>
  <c r="AR44" i="84" s="1"/>
  <c r="AR45" i="84" s="1"/>
  <c r="AR46" i="84" s="1"/>
  <c r="AR47" i="84" s="1"/>
  <c r="AR48" i="84" s="1"/>
  <c r="AR49" i="84" s="1"/>
  <c r="AR50" i="84" s="1"/>
  <c r="AR51" i="84" s="1"/>
  <c r="AR52" i="84" s="1"/>
  <c r="AR53" i="84" s="1"/>
  <c r="AR54" i="84" s="1"/>
  <c r="AR55" i="84" s="1"/>
  <c r="AR56" i="84" s="1"/>
  <c r="AR57" i="84" s="1"/>
  <c r="AR58" i="84" s="1"/>
  <c r="AR59" i="84" s="1"/>
  <c r="AR60" i="84" s="1"/>
  <c r="AR61" i="84" s="1"/>
  <c r="AR62" i="84" s="1"/>
  <c r="AR63" i="84" s="1"/>
  <c r="AR64" i="84" s="1"/>
  <c r="AR65" i="84" s="1"/>
  <c r="AR66" i="84" s="1"/>
  <c r="AR67" i="84" s="1"/>
  <c r="AR68" i="84" s="1"/>
  <c r="AR69" i="84" s="1"/>
  <c r="AR70" i="84" s="1"/>
  <c r="AR71" i="84" s="1"/>
  <c r="AR72" i="84" s="1"/>
  <c r="AR73" i="84" s="1"/>
  <c r="AR74" i="84" s="1"/>
  <c r="AR75" i="84" s="1"/>
  <c r="AR76" i="84" s="1"/>
  <c r="AR77" i="84" s="1"/>
  <c r="AR78" i="84" s="1"/>
  <c r="AR79" i="84" s="1"/>
  <c r="AR80" i="84" s="1"/>
  <c r="AR81" i="84" s="1"/>
  <c r="AR82" i="84" s="1"/>
  <c r="AR83" i="84" s="1"/>
  <c r="AR84" i="84" s="1"/>
  <c r="AR85" i="84" s="1"/>
  <c r="AR86" i="84" s="1"/>
  <c r="AR87" i="84" s="1"/>
  <c r="AR88" i="84" s="1"/>
  <c r="AR89" i="84" s="1"/>
  <c r="AR90" i="84" s="1"/>
  <c r="AR91" i="84" s="1"/>
  <c r="AR92" i="84" s="1"/>
  <c r="AR93" i="84" s="1"/>
  <c r="AR94" i="84" s="1"/>
  <c r="AR95" i="84" s="1"/>
  <c r="AR96" i="84" s="1"/>
  <c r="AR97" i="84" s="1"/>
  <c r="AR98" i="84" s="1"/>
  <c r="AR99" i="84" s="1"/>
  <c r="AR100" i="84" s="1"/>
  <c r="AR101" i="84" s="1"/>
  <c r="AR102" i="84" s="1"/>
  <c r="AR103" i="84" s="1"/>
  <c r="AR104" i="84" s="1"/>
  <c r="AR105" i="84" s="1"/>
  <c r="AR106" i="84" s="1"/>
  <c r="AR107" i="84" s="1"/>
  <c r="AR108" i="84" s="1"/>
  <c r="AR109" i="84" s="1"/>
  <c r="AR110" i="84" s="1"/>
  <c r="AR111" i="84" s="1"/>
  <c r="AR112" i="84" s="1"/>
  <c r="AR113" i="84" s="1"/>
  <c r="AR114" i="84" s="1"/>
  <c r="AR115" i="84" s="1"/>
  <c r="AR116" i="84" s="1"/>
  <c r="AR117" i="84" s="1"/>
  <c r="AR118" i="84" s="1"/>
  <c r="AR119" i="84" s="1"/>
  <c r="AR120" i="84" s="1"/>
  <c r="AR121" i="84" s="1"/>
  <c r="AR122" i="84" s="1"/>
  <c r="AR123" i="84" s="1"/>
  <c r="AR124" i="84" s="1"/>
  <c r="AR125" i="84" s="1"/>
  <c r="AR126" i="84" s="1"/>
  <c r="AR127" i="84" s="1"/>
  <c r="AR128" i="84" s="1"/>
  <c r="AR129" i="84" s="1"/>
  <c r="AR130" i="84" s="1"/>
  <c r="AR131" i="84" s="1"/>
  <c r="AR132" i="84" s="1"/>
  <c r="AR133" i="84" s="1"/>
  <c r="AR134" i="84" s="1"/>
  <c r="AR135" i="84" s="1"/>
  <c r="AR136" i="84" s="1"/>
  <c r="AR137" i="84" s="1"/>
  <c r="AR138" i="84" s="1"/>
  <c r="AR139" i="84" s="1"/>
  <c r="AR140" i="84" s="1"/>
  <c r="AR141" i="84" s="1"/>
  <c r="AR142" i="84" s="1"/>
  <c r="AR143" i="84" s="1"/>
  <c r="AR144" i="84" s="1"/>
  <c r="AR145" i="84" s="1"/>
  <c r="AR146" i="84" s="1"/>
  <c r="AR147" i="84" s="1"/>
  <c r="AR148" i="84" s="1"/>
  <c r="AR149" i="84" s="1"/>
  <c r="AR150" i="84" s="1"/>
  <c r="AR151" i="84" s="1"/>
  <c r="AR152" i="84" s="1"/>
  <c r="AR153" i="84" s="1"/>
  <c r="AR154" i="84" s="1"/>
  <c r="AR155" i="84" s="1"/>
  <c r="AR156" i="84" s="1"/>
  <c r="AR157" i="84" s="1"/>
  <c r="AR158" i="84" s="1"/>
  <c r="AR159" i="84" s="1"/>
  <c r="AR160" i="84" s="1"/>
  <c r="AR161" i="84" s="1"/>
  <c r="AR162" i="84" s="1"/>
  <c r="AR163" i="84" s="1"/>
  <c r="AR164" i="84" s="1"/>
  <c r="AR165" i="84" s="1"/>
  <c r="AR166" i="84" s="1"/>
  <c r="AR167" i="84" s="1"/>
  <c r="AR168" i="84" s="1"/>
  <c r="AR169" i="84" s="1"/>
  <c r="AR170" i="84" s="1"/>
  <c r="AR171" i="84" s="1"/>
  <c r="AR172" i="84" s="1"/>
  <c r="AR173" i="84" s="1"/>
  <c r="AR174" i="84" s="1"/>
  <c r="AR175" i="84" s="1"/>
  <c r="AR176" i="84" s="1"/>
  <c r="AR177" i="84" s="1"/>
  <c r="AR178" i="84" s="1"/>
  <c r="AR179" i="84" s="1"/>
  <c r="AR180" i="84" s="1"/>
  <c r="AR181" i="84" s="1"/>
  <c r="AR182" i="84" s="1"/>
  <c r="AR183" i="84" s="1"/>
  <c r="AR184" i="84" s="1"/>
  <c r="AR185" i="84" s="1"/>
  <c r="AR186" i="84" s="1"/>
  <c r="AR187" i="84" s="1"/>
  <c r="AR188" i="84" s="1"/>
  <c r="AR189" i="84" s="1"/>
  <c r="AR190" i="84" s="1"/>
  <c r="AR191" i="84" s="1"/>
  <c r="AR192" i="84" s="1"/>
  <c r="AR193" i="84" s="1"/>
  <c r="AR194" i="84" s="1"/>
  <c r="AR195" i="84" s="1"/>
  <c r="AQ15" i="84"/>
  <c r="AQ16" i="84" s="1"/>
  <c r="AA15" i="84"/>
  <c r="Y15" i="84"/>
  <c r="X15" i="84"/>
  <c r="W15" i="84"/>
  <c r="V15" i="84"/>
  <c r="B15" i="84"/>
  <c r="AS15" i="84" s="1"/>
  <c r="AY14" i="84"/>
  <c r="AR14" i="84"/>
  <c r="AQ14" i="84"/>
  <c r="AA14" i="84"/>
  <c r="Y14" i="84"/>
  <c r="X14" i="84"/>
  <c r="W14" i="84"/>
  <c r="V14" i="84"/>
  <c r="B14" i="84"/>
  <c r="AB14" i="84" s="1"/>
  <c r="AY13" i="84"/>
  <c r="AQ13" i="84"/>
  <c r="AA13" i="84"/>
  <c r="B13" i="84"/>
  <c r="AS10" i="84"/>
  <c r="AY60" i="84" s="1"/>
  <c r="O10" i="84"/>
  <c r="P9" i="84"/>
  <c r="P10" i="84" s="1"/>
  <c r="O9" i="84"/>
  <c r="N9" i="84"/>
  <c r="N10" i="84" s="1"/>
  <c r="O7" i="84"/>
  <c r="I69" i="62"/>
  <c r="AV29" i="91" l="1"/>
  <c r="AX29" i="91" s="1"/>
  <c r="AQ31" i="91"/>
  <c r="AU30" i="91"/>
  <c r="AW30" i="91" s="1"/>
  <c r="AS30" i="91"/>
  <c r="AV30" i="91" s="1"/>
  <c r="AX30" i="91" s="1"/>
  <c r="AW31" i="90"/>
  <c r="AS32" i="90"/>
  <c r="AU32" i="90"/>
  <c r="AW32" i="90" s="1"/>
  <c r="AQ33" i="90"/>
  <c r="AV31" i="90"/>
  <c r="AX31" i="90" s="1"/>
  <c r="AU28" i="89"/>
  <c r="AW28" i="89" s="1"/>
  <c r="AS28" i="89"/>
  <c r="AQ29" i="89"/>
  <c r="AV24" i="87"/>
  <c r="AX24" i="87" s="1"/>
  <c r="AV26" i="88"/>
  <c r="AX26" i="88" s="1"/>
  <c r="AQ28" i="88"/>
  <c r="AU27" i="88"/>
  <c r="AW27" i="88" s="1"/>
  <c r="AS27" i="88"/>
  <c r="AV24" i="86"/>
  <c r="AX24" i="86" s="1"/>
  <c r="AU25" i="87"/>
  <c r="AW25" i="87" s="1"/>
  <c r="AS25" i="87"/>
  <c r="AQ26" i="87"/>
  <c r="AS25" i="86"/>
  <c r="AU25" i="86"/>
  <c r="AW25" i="86" s="1"/>
  <c r="AQ26" i="86"/>
  <c r="AV24" i="85"/>
  <c r="AX24" i="85" s="1"/>
  <c r="AS25" i="85"/>
  <c r="AU25" i="85"/>
  <c r="AW25" i="85" s="1"/>
  <c r="AQ26" i="85"/>
  <c r="AB31" i="84"/>
  <c r="AB55" i="84"/>
  <c r="AS24" i="84"/>
  <c r="AC50" i="84"/>
  <c r="AD50" i="84"/>
  <c r="AB51" i="84"/>
  <c r="Z40" i="84"/>
  <c r="AG40" i="84" s="1"/>
  <c r="AD44" i="84"/>
  <c r="Z30" i="84"/>
  <c r="AG34" i="84"/>
  <c r="AC18" i="84"/>
  <c r="AD18" i="84"/>
  <c r="Z20" i="84"/>
  <c r="AB15" i="84"/>
  <c r="AF18" i="84"/>
  <c r="AD15" i="84"/>
  <c r="AS18" i="84"/>
  <c r="Z50" i="84"/>
  <c r="AE21" i="84"/>
  <c r="AE15" i="84"/>
  <c r="AB34" i="84"/>
  <c r="AF15" i="84"/>
  <c r="AC34" i="84"/>
  <c r="Z46" i="84"/>
  <c r="AB70" i="84"/>
  <c r="AS21" i="84"/>
  <c r="AE34" i="84"/>
  <c r="Z58" i="84"/>
  <c r="Z23" i="84"/>
  <c r="AG23" i="84" s="1"/>
  <c r="AE44" i="84"/>
  <c r="AD31" i="84"/>
  <c r="AE50" i="84"/>
  <c r="Z16" i="84"/>
  <c r="AG16" i="84" s="1"/>
  <c r="AE31" i="84"/>
  <c r="AG50" i="84"/>
  <c r="AC44" i="84"/>
  <c r="AF31" i="84"/>
  <c r="AE72" i="84"/>
  <c r="Z19" i="84"/>
  <c r="Z38" i="84"/>
  <c r="Z42" i="84"/>
  <c r="Z60" i="84"/>
  <c r="AF72" i="84"/>
  <c r="AG72" i="84"/>
  <c r="AS72" i="84"/>
  <c r="Z53" i="84"/>
  <c r="Z65" i="84"/>
  <c r="AG65" i="84" s="1"/>
  <c r="Z57" i="84"/>
  <c r="Z69" i="84"/>
  <c r="Z35" i="84"/>
  <c r="Z28" i="84"/>
  <c r="AS31" i="84"/>
  <c r="Z39" i="84"/>
  <c r="AF53" i="84"/>
  <c r="Z73" i="84"/>
  <c r="AG73" i="84" s="1"/>
  <c r="Z43" i="84"/>
  <c r="AG43" i="84" s="1"/>
  <c r="Z54" i="84"/>
  <c r="AF66" i="84"/>
  <c r="AE47" i="84"/>
  <c r="AS47" i="84"/>
  <c r="AD47" i="84"/>
  <c r="Z44" i="84"/>
  <c r="Z18" i="84"/>
  <c r="AG18" i="84" s="1"/>
  <c r="AG21" i="84"/>
  <c r="Z62" i="84"/>
  <c r="AG62" i="84" s="1"/>
  <c r="Z51" i="84"/>
  <c r="AG51" i="84" s="1"/>
  <c r="Z15" i="84"/>
  <c r="AG15" i="84" s="1"/>
  <c r="AD21" i="84"/>
  <c r="Z33" i="84"/>
  <c r="AG33" i="84" s="1"/>
  <c r="AS40" i="84"/>
  <c r="Z63" i="84"/>
  <c r="AG63" i="84" s="1"/>
  <c r="Z67" i="84"/>
  <c r="Z37" i="84"/>
  <c r="AC15" i="84"/>
  <c r="AE18" i="84"/>
  <c r="AD55" i="84"/>
  <c r="Z48" i="84"/>
  <c r="AS59" i="84"/>
  <c r="AS37" i="84"/>
  <c r="Z49" i="84"/>
  <c r="AB52" i="84"/>
  <c r="Z68" i="84"/>
  <c r="AG68" i="84" s="1"/>
  <c r="AG22" i="84"/>
  <c r="Z56" i="84"/>
  <c r="AC72" i="84"/>
  <c r="Z26" i="84"/>
  <c r="Z27" i="84"/>
  <c r="AD72" i="84"/>
  <c r="AG39" i="84"/>
  <c r="AB56" i="84"/>
  <c r="AC56" i="84"/>
  <c r="AC63" i="84"/>
  <c r="AB83" i="84"/>
  <c r="AE56" i="84"/>
  <c r="AC70" i="84"/>
  <c r="AG67" i="84"/>
  <c r="AD70" i="84"/>
  <c r="AB76" i="84"/>
  <c r="AC76" i="84"/>
  <c r="AD76" i="84"/>
  <c r="AG26" i="84"/>
  <c r="AC39" i="84"/>
  <c r="AF22" i="84"/>
  <c r="AF51" i="84"/>
  <c r="AD54" i="84"/>
  <c r="AF64" i="84"/>
  <c r="AG71" i="84"/>
  <c r="AD84" i="84"/>
  <c r="AF70" i="84"/>
  <c r="AE39" i="84"/>
  <c r="AE26" i="84"/>
  <c r="AS22" i="84"/>
  <c r="AF26" i="84"/>
  <c r="AS51" i="84"/>
  <c r="AF54" i="84"/>
  <c r="AB57" i="84"/>
  <c r="AB48" i="84"/>
  <c r="AF29" i="84"/>
  <c r="AE76" i="84"/>
  <c r="AD51" i="84"/>
  <c r="AB16" i="84"/>
  <c r="AS26" i="84"/>
  <c r="AS54" i="84"/>
  <c r="AC57" i="84"/>
  <c r="AB81" i="84"/>
  <c r="AD56" i="84"/>
  <c r="AS42" i="84"/>
  <c r="AD16" i="84"/>
  <c r="AB49" i="84"/>
  <c r="AD57" i="84"/>
  <c r="AG74" i="84"/>
  <c r="AC81" i="84"/>
  <c r="AB22" i="84"/>
  <c r="AC51" i="84"/>
  <c r="AC49" i="84"/>
  <c r="AE57" i="84"/>
  <c r="AD81" i="84"/>
  <c r="AD48" i="84"/>
  <c r="AG29" i="84"/>
  <c r="AD49" i="84"/>
  <c r="AF57" i="84"/>
  <c r="AC71" i="84"/>
  <c r="AB74" i="84"/>
  <c r="AB54" i="84"/>
  <c r="AS76" i="84"/>
  <c r="AE49" i="84"/>
  <c r="AB68" i="84"/>
  <c r="AE71" i="84"/>
  <c r="AC74" i="84"/>
  <c r="AE22" i="84"/>
  <c r="AG37" i="84"/>
  <c r="AF49" i="84"/>
  <c r="AF68" i="84"/>
  <c r="AD74" i="84"/>
  <c r="AB85" i="84"/>
  <c r="AS45" i="84"/>
  <c r="AC35" i="84"/>
  <c r="AC54" i="84"/>
  <c r="AC40" i="84"/>
  <c r="AB65" i="84"/>
  <c r="AE74" i="84"/>
  <c r="AC85" i="84"/>
  <c r="AB89" i="84"/>
  <c r="AB39" i="84"/>
  <c r="AG57" i="84"/>
  <c r="AC22" i="84"/>
  <c r="AS70" i="84"/>
  <c r="AC65" i="84"/>
  <c r="AF74" i="84"/>
  <c r="AD85" i="84"/>
  <c r="AC89" i="84"/>
  <c r="AE42" i="84"/>
  <c r="AG42" i="84"/>
  <c r="AB84" i="84"/>
  <c r="AF16" i="84"/>
  <c r="AC52" i="84"/>
  <c r="AD65" i="84"/>
  <c r="AF85" i="84"/>
  <c r="AD89" i="84"/>
  <c r="AS39" i="84"/>
  <c r="AD27" i="84"/>
  <c r="AG31" i="84"/>
  <c r="AF37" i="84"/>
  <c r="AB47" i="84"/>
  <c r="AD52" i="84"/>
  <c r="AE65" i="84"/>
  <c r="AE89" i="84"/>
  <c r="AF39" i="84"/>
  <c r="AC47" i="84"/>
  <c r="AF65" i="84"/>
  <c r="AB82" i="84"/>
  <c r="AF42" i="84"/>
  <c r="AG54" i="84"/>
  <c r="AC84" i="84"/>
  <c r="AC42" i="84"/>
  <c r="AD42" i="84"/>
  <c r="AB67" i="84"/>
  <c r="AQ17" i="84"/>
  <c r="AF62" i="84"/>
  <c r="AE62" i="84"/>
  <c r="AF23" i="84"/>
  <c r="AE23" i="84"/>
  <c r="Z64" i="84"/>
  <c r="AG64" i="84" s="1"/>
  <c r="AF163" i="84"/>
  <c r="AD163" i="84"/>
  <c r="AC163" i="84"/>
  <c r="AB163" i="84"/>
  <c r="AE79" i="84"/>
  <c r="AD79" i="84"/>
  <c r="AG79" i="84"/>
  <c r="AF79" i="84"/>
  <c r="AC79" i="84"/>
  <c r="Z84" i="84"/>
  <c r="AG84" i="84" s="1"/>
  <c r="AD94" i="84"/>
  <c r="AC94" i="84"/>
  <c r="AG209" i="84"/>
  <c r="AF209" i="84"/>
  <c r="AC209" i="84"/>
  <c r="AB209" i="84"/>
  <c r="AE209" i="84"/>
  <c r="AD209" i="84"/>
  <c r="AF231" i="84"/>
  <c r="AE231" i="84"/>
  <c r="AD231" i="84"/>
  <c r="AC231" i="84"/>
  <c r="AB231" i="84"/>
  <c r="AG231" i="84"/>
  <c r="AG60" i="84"/>
  <c r="AF60" i="84"/>
  <c r="AF250" i="84"/>
  <c r="AE250" i="84"/>
  <c r="AB250" i="84"/>
  <c r="AG250" i="84"/>
  <c r="AD250" i="84"/>
  <c r="AC250" i="84"/>
  <c r="Z36" i="84"/>
  <c r="AG36" i="84" s="1"/>
  <c r="AG128" i="84"/>
  <c r="AF128" i="84"/>
  <c r="AE128" i="84"/>
  <c r="AC128" i="84"/>
  <c r="AB128" i="84"/>
  <c r="AB191" i="84"/>
  <c r="AE191" i="84"/>
  <c r="AG309" i="84"/>
  <c r="AF309" i="84"/>
  <c r="AD309" i="84"/>
  <c r="AC309" i="84"/>
  <c r="AB309" i="84"/>
  <c r="AG112" i="84"/>
  <c r="AE112" i="84"/>
  <c r="AD152" i="84"/>
  <c r="AC152" i="84"/>
  <c r="AC64" i="84"/>
  <c r="AB66" i="84"/>
  <c r="AF197" i="84"/>
  <c r="AB197" i="84"/>
  <c r="AD197" i="84"/>
  <c r="AC197" i="84"/>
  <c r="AB62" i="84"/>
  <c r="AD64" i="84"/>
  <c r="AC66" i="84"/>
  <c r="AD97" i="84"/>
  <c r="AC97" i="84"/>
  <c r="AB97" i="84"/>
  <c r="AG238" i="84"/>
  <c r="AE238" i="84"/>
  <c r="AD238" i="84"/>
  <c r="AB238" i="84"/>
  <c r="AF238" i="84"/>
  <c r="AC238" i="84"/>
  <c r="AC62" i="84"/>
  <c r="AE64" i="84"/>
  <c r="AD66" i="84"/>
  <c r="AG87" i="84"/>
  <c r="AG115" i="84"/>
  <c r="AE115" i="84"/>
  <c r="AD115" i="84"/>
  <c r="AG144" i="84"/>
  <c r="AF144" i="84"/>
  <c r="AE163" i="84"/>
  <c r="AF228" i="84"/>
  <c r="AG228" i="84"/>
  <c r="AE228" i="84"/>
  <c r="AC228" i="84"/>
  <c r="AB228" i="84"/>
  <c r="AG277" i="84"/>
  <c r="AF277" i="84"/>
  <c r="AD277" i="84"/>
  <c r="AC277" i="84"/>
  <c r="AE277" i="84"/>
  <c r="AB277" i="84"/>
  <c r="AB20" i="84"/>
  <c r="AB60" i="84"/>
  <c r="AG66" i="84"/>
  <c r="AC77" i="84"/>
  <c r="AB77" i="84"/>
  <c r="AD77" i="84"/>
  <c r="AE84" i="84"/>
  <c r="AE94" i="84"/>
  <c r="AG123" i="84"/>
  <c r="AF123" i="84"/>
  <c r="AD123" i="84"/>
  <c r="AB23" i="84"/>
  <c r="AD128" i="84"/>
  <c r="AC155" i="84"/>
  <c r="AB155" i="84"/>
  <c r="AC191" i="84"/>
  <c r="AE309" i="84"/>
  <c r="AD28" i="84"/>
  <c r="AS64" i="84"/>
  <c r="AG75" i="84"/>
  <c r="AF75" i="84"/>
  <c r="AD75" i="84"/>
  <c r="AC75" i="84"/>
  <c r="AB75" i="84"/>
  <c r="AG94" i="84"/>
  <c r="AC100" i="84"/>
  <c r="AB100" i="84"/>
  <c r="AB112" i="84"/>
  <c r="AB139" i="84"/>
  <c r="AF139" i="84"/>
  <c r="AE139" i="84"/>
  <c r="AD139" i="84"/>
  <c r="AC139" i="84"/>
  <c r="AB152" i="84"/>
  <c r="AE158" i="84"/>
  <c r="AD158" i="84"/>
  <c r="AC158" i="84"/>
  <c r="AB158" i="84"/>
  <c r="AD191" i="84"/>
  <c r="AB36" i="84"/>
  <c r="AD36" i="84"/>
  <c r="AE152" i="84"/>
  <c r="AF191" i="84"/>
  <c r="AE197" i="84"/>
  <c r="AE201" i="84"/>
  <c r="AG201" i="84"/>
  <c r="AC201" i="84"/>
  <c r="AB201" i="84"/>
  <c r="AE235" i="84"/>
  <c r="AG235" i="84"/>
  <c r="AF235" i="84"/>
  <c r="AD235" i="84"/>
  <c r="AC235" i="84"/>
  <c r="AB235" i="84"/>
  <c r="AD20" i="84"/>
  <c r="AE36" i="84"/>
  <c r="AB33" i="84"/>
  <c r="AS23" i="84"/>
  <c r="AF28" i="84"/>
  <c r="AC33" i="84"/>
  <c r="AD41" i="84"/>
  <c r="AG56" i="84"/>
  <c r="AE58" i="84"/>
  <c r="AY70" i="84"/>
  <c r="AS73" i="84"/>
  <c r="AF73" i="84"/>
  <c r="AE73" i="84"/>
  <c r="AD73" i="84"/>
  <c r="AC92" i="84"/>
  <c r="AE97" i="84"/>
  <c r="AD112" i="84"/>
  <c r="AD134" i="84"/>
  <c r="AC134" i="84"/>
  <c r="AC147" i="84"/>
  <c r="AF152" i="84"/>
  <c r="AG191" i="84"/>
  <c r="AG197" i="84"/>
  <c r="AC17" i="84"/>
  <c r="AD14" i="84"/>
  <c r="AE17" i="84"/>
  <c r="AE14" i="84"/>
  <c r="AF17" i="84"/>
  <c r="AB25" i="84"/>
  <c r="AG28" i="84"/>
  <c r="AD33" i="84"/>
  <c r="AE41" i="84"/>
  <c r="AS44" i="84"/>
  <c r="AB46" i="84"/>
  <c r="AS52" i="84"/>
  <c r="AF58" i="84"/>
  <c r="AS60" i="84"/>
  <c r="AB87" i="84"/>
  <c r="AG90" i="84"/>
  <c r="AF90" i="84"/>
  <c r="AE90" i="84"/>
  <c r="AD92" i="84"/>
  <c r="AF97" i="84"/>
  <c r="AF112" i="84"/>
  <c r="AB115" i="84"/>
  <c r="AB144" i="84"/>
  <c r="AD147" i="84"/>
  <c r="AG152" i="84"/>
  <c r="AD228" i="84"/>
  <c r="AG342" i="84"/>
  <c r="AF342" i="84"/>
  <c r="AE342" i="84"/>
  <c r="AD342" i="84"/>
  <c r="AC342" i="84"/>
  <c r="AB342" i="84"/>
  <c r="AC23" i="84"/>
  <c r="AD23" i="84"/>
  <c r="AG17" i="84"/>
  <c r="AC25" i="84"/>
  <c r="AE33" i="84"/>
  <c r="AC46" i="84"/>
  <c r="AG58" i="84"/>
  <c r="AE77" i="84"/>
  <c r="AC87" i="84"/>
  <c r="AE92" i="84"/>
  <c r="AG97" i="84"/>
  <c r="AC115" i="84"/>
  <c r="AC144" i="84"/>
  <c r="AE147" i="84"/>
  <c r="AG183" i="84"/>
  <c r="AE183" i="84"/>
  <c r="AD183" i="84"/>
  <c r="AC183" i="84"/>
  <c r="AB183" i="84"/>
  <c r="AG229" i="84"/>
  <c r="AF229" i="84"/>
  <c r="AD229" i="84"/>
  <c r="AC229" i="84"/>
  <c r="AB229" i="84"/>
  <c r="AE229" i="84"/>
  <c r="AG329" i="84"/>
  <c r="AF329" i="84"/>
  <c r="AE329" i="84"/>
  <c r="AC329" i="84"/>
  <c r="AB329" i="84"/>
  <c r="AD329" i="84"/>
  <c r="AS30" i="84"/>
  <c r="AB30" i="84"/>
  <c r="AD60" i="84"/>
  <c r="AC14" i="84"/>
  <c r="AC105" i="84"/>
  <c r="AB105" i="84"/>
  <c r="AS36" i="84"/>
  <c r="AD25" i="84"/>
  <c r="AF33" i="84"/>
  <c r="AC38" i="84"/>
  <c r="AG41" i="84"/>
  <c r="AD46" i="84"/>
  <c r="AS56" i="84"/>
  <c r="AF77" i="84"/>
  <c r="AD87" i="84"/>
  <c r="AF92" i="84"/>
  <c r="AF115" i="84"/>
  <c r="AB123" i="84"/>
  <c r="AD144" i="84"/>
  <c r="AF147" i="84"/>
  <c r="AG192" i="84"/>
  <c r="AF192" i="84"/>
  <c r="AE192" i="84"/>
  <c r="AB192" i="84"/>
  <c r="AE25" i="84"/>
  <c r="AS28" i="84"/>
  <c r="AC30" i="84"/>
  <c r="AC32" i="84"/>
  <c r="AB32" i="84"/>
  <c r="AD38" i="84"/>
  <c r="AE46" i="84"/>
  <c r="AC53" i="84"/>
  <c r="AB53" i="84"/>
  <c r="AC61" i="84"/>
  <c r="AB61" i="84"/>
  <c r="AG77" i="84"/>
  <c r="AC80" i="84"/>
  <c r="AE87" i="84"/>
  <c r="AG92" i="84"/>
  <c r="AC123" i="84"/>
  <c r="AE144" i="84"/>
  <c r="AG147" i="84"/>
  <c r="AG153" i="84"/>
  <c r="AF153" i="84"/>
  <c r="AD155" i="84"/>
  <c r="AC189" i="84"/>
  <c r="AE189" i="84"/>
  <c r="AD189" i="84"/>
  <c r="AB189" i="84"/>
  <c r="AG20" i="84"/>
  <c r="AC28" i="84"/>
  <c r="AB58" i="84"/>
  <c r="AC58" i="84"/>
  <c r="AF41" i="84"/>
  <c r="AD30" i="84"/>
  <c r="AE38" i="84"/>
  <c r="AB43" i="84"/>
  <c r="AF46" i="84"/>
  <c r="Z61" i="84"/>
  <c r="AG61" i="84" s="1"/>
  <c r="AE75" i="84"/>
  <c r="AD80" i="84"/>
  <c r="AF87" i="84"/>
  <c r="AD100" i="84"/>
  <c r="AE123" i="84"/>
  <c r="AG139" i="84"/>
  <c r="AE155" i="84"/>
  <c r="AF158" i="84"/>
  <c r="AB164" i="84"/>
  <c r="AE167" i="84"/>
  <c r="AC167" i="84"/>
  <c r="AB167" i="84"/>
  <c r="AB17" i="84"/>
  <c r="AF52" i="84"/>
  <c r="AE20" i="84"/>
  <c r="AC41" i="84"/>
  <c r="AS62" i="84"/>
  <c r="AS20" i="84"/>
  <c r="AF25" i="84"/>
  <c r="AY37" i="84"/>
  <c r="AY64" i="84"/>
  <c r="AY62" i="84"/>
  <c r="AY51" i="84"/>
  <c r="AY24" i="84"/>
  <c r="AY69" i="84"/>
  <c r="AY56" i="84"/>
  <c r="AY72" i="84"/>
  <c r="AY61" i="84"/>
  <c r="AY22" i="84"/>
  <c r="AS14" i="84"/>
  <c r="AB19" i="84"/>
  <c r="AY23" i="84"/>
  <c r="AG25" i="84"/>
  <c r="AE30" i="84"/>
  <c r="AY36" i="84"/>
  <c r="AF38" i="84"/>
  <c r="AS41" i="84"/>
  <c r="AC43" i="84"/>
  <c r="AY44" i="84"/>
  <c r="AG46" i="84"/>
  <c r="AG59" i="84"/>
  <c r="AF59" i="84"/>
  <c r="AB59" i="84"/>
  <c r="AB69" i="84"/>
  <c r="AE80" i="84"/>
  <c r="AE100" i="84"/>
  <c r="AD105" i="84"/>
  <c r="AC124" i="84"/>
  <c r="AB124" i="84"/>
  <c r="AF124" i="84"/>
  <c r="AE124" i="84"/>
  <c r="AD124" i="84"/>
  <c r="AC137" i="84"/>
  <c r="AB137" i="84"/>
  <c r="AF155" i="84"/>
  <c r="AG158" i="84"/>
  <c r="AC164" i="84"/>
  <c r="AE178" i="84"/>
  <c r="AG178" i="84"/>
  <c r="AF178" i="84"/>
  <c r="AD201" i="84"/>
  <c r="AG211" i="84"/>
  <c r="AF211" i="84"/>
  <c r="AC211" i="84"/>
  <c r="AE211" i="84"/>
  <c r="AS66" i="84"/>
  <c r="AE60" i="84"/>
  <c r="AF110" i="84"/>
  <c r="AE110" i="84"/>
  <c r="AD110" i="84"/>
  <c r="AC110" i="84"/>
  <c r="AF14" i="84"/>
  <c r="AF80" i="84"/>
  <c r="AF100" i="84"/>
  <c r="AE105" i="84"/>
  <c r="AG110" i="84"/>
  <c r="AB129" i="84"/>
  <c r="AB134" i="84"/>
  <c r="AG155" i="84"/>
  <c r="AD164" i="84"/>
  <c r="AF175" i="84"/>
  <c r="AE175" i="84"/>
  <c r="AD175" i="84"/>
  <c r="AC175" i="84"/>
  <c r="AB175" i="84"/>
  <c r="AF201" i="84"/>
  <c r="AD58" i="84"/>
  <c r="AD43" i="84"/>
  <c r="AC69" i="84"/>
  <c r="AC16" i="84"/>
  <c r="AD19" i="84"/>
  <c r="AY20" i="84"/>
  <c r="AG30" i="84"/>
  <c r="AD35" i="84"/>
  <c r="AE43" i="84"/>
  <c r="Z45" i="84"/>
  <c r="AG45" i="84" s="1"/>
  <c r="AB63" i="84"/>
  <c r="AD67" i="84"/>
  <c r="AD69" i="84"/>
  <c r="AB71" i="84"/>
  <c r="AC73" i="84"/>
  <c r="AS75" i="84"/>
  <c r="AG80" i="84"/>
  <c r="AE88" i="84"/>
  <c r="AD88" i="84"/>
  <c r="AC88" i="84"/>
  <c r="AB88" i="84"/>
  <c r="AC90" i="84"/>
  <c r="AB95" i="84"/>
  <c r="AG100" i="84"/>
  <c r="AF105" i="84"/>
  <c r="AG108" i="84"/>
  <c r="AB108" i="84"/>
  <c r="AC129" i="84"/>
  <c r="AE134" i="84"/>
  <c r="AC156" i="84"/>
  <c r="AB156" i="84"/>
  <c r="AE164" i="84"/>
  <c r="AC112" i="84"/>
  <c r="AE19" i="84"/>
  <c r="AE35" i="84"/>
  <c r="AE67" i="84"/>
  <c r="AE69" i="84"/>
  <c r="AG105" i="84"/>
  <c r="AD129" i="84"/>
  <c r="AF134" i="84"/>
  <c r="AG164" i="84"/>
  <c r="AF183" i="84"/>
  <c r="AE199" i="84"/>
  <c r="AD199" i="84"/>
  <c r="AC199" i="84"/>
  <c r="AB199" i="84"/>
  <c r="AG226" i="84"/>
  <c r="AF226" i="84"/>
  <c r="AE226" i="84"/>
  <c r="AD226" i="84"/>
  <c r="AC226" i="84"/>
  <c r="AB226" i="84"/>
  <c r="AD17" i="84"/>
  <c r="AG52" i="84"/>
  <c r="AD13" i="84"/>
  <c r="AC13" i="84"/>
  <c r="AB13" i="84"/>
  <c r="AF43" i="84"/>
  <c r="AE13" i="84"/>
  <c r="AE16" i="84"/>
  <c r="AF19" i="84"/>
  <c r="AC27" i="84"/>
  <c r="AD29" i="84"/>
  <c r="AC29" i="84"/>
  <c r="AY33" i="84"/>
  <c r="AF35" i="84"/>
  <c r="AS38" i="84"/>
  <c r="AB40" i="84"/>
  <c r="AD61" i="84"/>
  <c r="AD63" i="84"/>
  <c r="AF67" i="84"/>
  <c r="AF69" i="84"/>
  <c r="AD71" i="84"/>
  <c r="AY75" i="84"/>
  <c r="AD95" i="84"/>
  <c r="AE111" i="84"/>
  <c r="AD111" i="84"/>
  <c r="AE119" i="84"/>
  <c r="AD119" i="84"/>
  <c r="AC119" i="84"/>
  <c r="AB119" i="84"/>
  <c r="AE129" i="84"/>
  <c r="AG134" i="84"/>
  <c r="AG181" i="84"/>
  <c r="AF181" i="84"/>
  <c r="AC181" i="84"/>
  <c r="AC192" i="84"/>
  <c r="Z14" i="84"/>
  <c r="AG14" i="84" s="1"/>
  <c r="AB28" i="84"/>
  <c r="AF13" i="84"/>
  <c r="AG35" i="84"/>
  <c r="AG69" i="84"/>
  <c r="AG76" i="84"/>
  <c r="AG81" i="84"/>
  <c r="AF81" i="84"/>
  <c r="AF129" i="84"/>
  <c r="AF189" i="84"/>
  <c r="AD192" i="84"/>
  <c r="AG38" i="84"/>
  <c r="AG13" i="84"/>
  <c r="AE27" i="84"/>
  <c r="AE32" i="84"/>
  <c r="AD40" i="84"/>
  <c r="AC48" i="84"/>
  <c r="AY49" i="84"/>
  <c r="AE53" i="84"/>
  <c r="AC55" i="84"/>
  <c r="AF61" i="84"/>
  <c r="AF63" i="84"/>
  <c r="AF71" i="84"/>
  <c r="AY73" i="84"/>
  <c r="AG95" i="84"/>
  <c r="AC98" i="84"/>
  <c r="AG162" i="84"/>
  <c r="AD162" i="84"/>
  <c r="AF162" i="84"/>
  <c r="AE162" i="84"/>
  <c r="AC162" i="84"/>
  <c r="AB162" i="84"/>
  <c r="AD167" i="84"/>
  <c r="AC36" i="84"/>
  <c r="AG19" i="84"/>
  <c r="AE40" i="84"/>
  <c r="AB45" i="84"/>
  <c r="AS50" i="84"/>
  <c r="AF50" i="84"/>
  <c r="AF96" i="84"/>
  <c r="AE96" i="84"/>
  <c r="AD96" i="84"/>
  <c r="AG124" i="84"/>
  <c r="AB132" i="84"/>
  <c r="AG135" i="84"/>
  <c r="AF135" i="84"/>
  <c r="AD137" i="84"/>
  <c r="AD153" i="84"/>
  <c r="AF167" i="84"/>
  <c r="AB178" i="84"/>
  <c r="AB211" i="84"/>
  <c r="AG246" i="84"/>
  <c r="AF246" i="84"/>
  <c r="AE246" i="84"/>
  <c r="AC246" i="84"/>
  <c r="AB246" i="84"/>
  <c r="AD246" i="84"/>
  <c r="AF30" i="84"/>
  <c r="AS19" i="84"/>
  <c r="AB24" i="84"/>
  <c r="AY25" i="84"/>
  <c r="AG27" i="84"/>
  <c r="AY30" i="84"/>
  <c r="AG32" i="84"/>
  <c r="AS35" i="84"/>
  <c r="AB37" i="84"/>
  <c r="AF40" i="84"/>
  <c r="AC45" i="84"/>
  <c r="AY46" i="84"/>
  <c r="AE48" i="84"/>
  <c r="AG53" i="84"/>
  <c r="AF55" i="84"/>
  <c r="AD59" i="84"/>
  <c r="AS67" i="84"/>
  <c r="AC78" i="84"/>
  <c r="AC83" i="84"/>
  <c r="AE98" i="84"/>
  <c r="AC103" i="84"/>
  <c r="AC132" i="84"/>
  <c r="AE137" i="84"/>
  <c r="AF143" i="84"/>
  <c r="AE143" i="84"/>
  <c r="AD143" i="84"/>
  <c r="AE153" i="84"/>
  <c r="AG167" i="84"/>
  <c r="AG175" i="84"/>
  <c r="AC178" i="84"/>
  <c r="AF190" i="84"/>
  <c r="AE190" i="84"/>
  <c r="AD190" i="84"/>
  <c r="AC190" i="84"/>
  <c r="AG190" i="84"/>
  <c r="AB190" i="84"/>
  <c r="AD211" i="84"/>
  <c r="AF263" i="84"/>
  <c r="AE263" i="84"/>
  <c r="AD263" i="84"/>
  <c r="AC263" i="84"/>
  <c r="AB263" i="84"/>
  <c r="AG263" i="84"/>
  <c r="AD62" i="84"/>
  <c r="AC60" i="84"/>
  <c r="AS13" i="84"/>
  <c r="AC24" i="84"/>
  <c r="AD26" i="84"/>
  <c r="AC26" i="84"/>
  <c r="AC37" i="84"/>
  <c r="AD45" i="84"/>
  <c r="AF48" i="84"/>
  <c r="AG55" i="84"/>
  <c r="AE59" i="84"/>
  <c r="AY71" i="84"/>
  <c r="AD78" i="84"/>
  <c r="AD83" i="84"/>
  <c r="Z86" i="84"/>
  <c r="AG86" i="84" s="1"/>
  <c r="AF88" i="84"/>
  <c r="AF98" i="84"/>
  <c r="AD103" i="84"/>
  <c r="AC108" i="84"/>
  <c r="AD132" i="84"/>
  <c r="AF137" i="84"/>
  <c r="AB140" i="84"/>
  <c r="AD156" i="84"/>
  <c r="AD178" i="84"/>
  <c r="AC20" i="84"/>
  <c r="AF44" i="84"/>
  <c r="AF27" i="84"/>
  <c r="AF32" i="84"/>
  <c r="AB21" i="84"/>
  <c r="AE24" i="84"/>
  <c r="AB29" i="84"/>
  <c r="AD37" i="84"/>
  <c r="AY38" i="84"/>
  <c r="AE45" i="84"/>
  <c r="Z47" i="84"/>
  <c r="AG47" i="84" s="1"/>
  <c r="AG48" i="84"/>
  <c r="AS53" i="84"/>
  <c r="AS61" i="84"/>
  <c r="AY67" i="84"/>
  <c r="AE78" i="84"/>
  <c r="AE83" i="84"/>
  <c r="AG88" i="84"/>
  <c r="AE103" i="84"/>
  <c r="AD108" i="84"/>
  <c r="AE132" i="84"/>
  <c r="AG137" i="84"/>
  <c r="AC140" i="84"/>
  <c r="AE146" i="84"/>
  <c r="AG146" i="84"/>
  <c r="AF146" i="84"/>
  <c r="AD146" i="84"/>
  <c r="AC146" i="84"/>
  <c r="AB146" i="84"/>
  <c r="AE156" i="84"/>
  <c r="AC159" i="84"/>
  <c r="AD173" i="84"/>
  <c r="AC173" i="84"/>
  <c r="AB173" i="84"/>
  <c r="AG187" i="84"/>
  <c r="AF187" i="84"/>
  <c r="AB187" i="84"/>
  <c r="AF199" i="84"/>
  <c r="AG44" i="84"/>
  <c r="AC21" i="84"/>
  <c r="AF24" i="84"/>
  <c r="AS27" i="84"/>
  <c r="AE29" i="84"/>
  <c r="AS32" i="84"/>
  <c r="AS55" i="84"/>
  <c r="AY63" i="84"/>
  <c r="AY65" i="84"/>
  <c r="AE108" i="84"/>
  <c r="AB111" i="84"/>
  <c r="AC117" i="84"/>
  <c r="AB117" i="84"/>
  <c r="AF119" i="84"/>
  <c r="AF156" i="84"/>
  <c r="AD159" i="84"/>
  <c r="AC176" i="84"/>
  <c r="AF176" i="84"/>
  <c r="AD176" i="84"/>
  <c r="AB176" i="84"/>
  <c r="AB181" i="84"/>
  <c r="AG199" i="84"/>
  <c r="AG262" i="84"/>
  <c r="AF262" i="84"/>
  <c r="AF265" i="84"/>
  <c r="AE265" i="84"/>
  <c r="AC265" i="84"/>
  <c r="AB265" i="84"/>
  <c r="AG293" i="84"/>
  <c r="AF293" i="84"/>
  <c r="AE293" i="84"/>
  <c r="AD293" i="84"/>
  <c r="AC293" i="84"/>
  <c r="AB293" i="84"/>
  <c r="AG344" i="84"/>
  <c r="AF344" i="84"/>
  <c r="AE344" i="84"/>
  <c r="AD344" i="84"/>
  <c r="AC344" i="84"/>
  <c r="AB344" i="84"/>
  <c r="AG243" i="84"/>
  <c r="AF243" i="84"/>
  <c r="AD243" i="84"/>
  <c r="AC243" i="84"/>
  <c r="AF214" i="84"/>
  <c r="AE214" i="84"/>
  <c r="AB214" i="84"/>
  <c r="AE116" i="84"/>
  <c r="AE127" i="84"/>
  <c r="AE136" i="84"/>
  <c r="AD141" i="84"/>
  <c r="AC141" i="84"/>
  <c r="AB141" i="84"/>
  <c r="AE154" i="84"/>
  <c r="AD259" i="84"/>
  <c r="AG259" i="84"/>
  <c r="AG206" i="84"/>
  <c r="AD206" i="84"/>
  <c r="AG278" i="84"/>
  <c r="AF278" i="84"/>
  <c r="AE278" i="84"/>
  <c r="AC278" i="84"/>
  <c r="AB278" i="84"/>
  <c r="AC262" i="84"/>
  <c r="AG265" i="84"/>
  <c r="AF297" i="84"/>
  <c r="AE297" i="84"/>
  <c r="AC297" i="84"/>
  <c r="AB297" i="84"/>
  <c r="AG310" i="84"/>
  <c r="AF310" i="84"/>
  <c r="AE310" i="84"/>
  <c r="AD310" i="84"/>
  <c r="AC310" i="84"/>
  <c r="AB310" i="84"/>
  <c r="AB243" i="84"/>
  <c r="AD262" i="84"/>
  <c r="AG275" i="84"/>
  <c r="AF275" i="84"/>
  <c r="AD275" i="84"/>
  <c r="AC275" i="84"/>
  <c r="AB121" i="84"/>
  <c r="AC130" i="84"/>
  <c r="AF141" i="84"/>
  <c r="AB157" i="84"/>
  <c r="AC171" i="84"/>
  <c r="AC185" i="84"/>
  <c r="AD193" i="84"/>
  <c r="AG193" i="84"/>
  <c r="AC203" i="84"/>
  <c r="AB206" i="84"/>
  <c r="AG214" i="84"/>
  <c r="AC259" i="84"/>
  <c r="AD278" i="84"/>
  <c r="AE259" i="84"/>
  <c r="AD291" i="84"/>
  <c r="AB291" i="84"/>
  <c r="AG291" i="84"/>
  <c r="AF291" i="84"/>
  <c r="AG307" i="84"/>
  <c r="AF307" i="84"/>
  <c r="AE307" i="84"/>
  <c r="AD307" i="84"/>
  <c r="AC307" i="84"/>
  <c r="AD121" i="84"/>
  <c r="AE126" i="84"/>
  <c r="AD126" i="84"/>
  <c r="AC126" i="84"/>
  <c r="AE130" i="84"/>
  <c r="AD157" i="84"/>
  <c r="AG160" i="84"/>
  <c r="AF160" i="84"/>
  <c r="AE160" i="84"/>
  <c r="AB160" i="84"/>
  <c r="AE171" i="84"/>
  <c r="AE185" i="84"/>
  <c r="AE203" i="84"/>
  <c r="AE206" i="84"/>
  <c r="AF259" i="84"/>
  <c r="AD297" i="84"/>
  <c r="AE121" i="84"/>
  <c r="AF130" i="84"/>
  <c r="AE157" i="84"/>
  <c r="AF171" i="84"/>
  <c r="AF185" i="84"/>
  <c r="AB198" i="84"/>
  <c r="AF203" i="84"/>
  <c r="AF206" i="84"/>
  <c r="AG260" i="84"/>
  <c r="AF260" i="84"/>
  <c r="AD260" i="84"/>
  <c r="AC260" i="84"/>
  <c r="AB275" i="84"/>
  <c r="AG297" i="84"/>
  <c r="AE68" i="84"/>
  <c r="AD68" i="84"/>
  <c r="AF157" i="84"/>
  <c r="AG171" i="84"/>
  <c r="AD188" i="84"/>
  <c r="AC188" i="84"/>
  <c r="AB188" i="84"/>
  <c r="AC198" i="84"/>
  <c r="AE275" i="84"/>
  <c r="Z70" i="84"/>
  <c r="AG70" i="84" s="1"/>
  <c r="AG113" i="84"/>
  <c r="AF113" i="84"/>
  <c r="AD198" i="84"/>
  <c r="AG204" i="84"/>
  <c r="AD204" i="84"/>
  <c r="AC204" i="84"/>
  <c r="AB204" i="84"/>
  <c r="AF267" i="84"/>
  <c r="AE267" i="84"/>
  <c r="AG270" i="84"/>
  <c r="AE270" i="84"/>
  <c r="AD270" i="84"/>
  <c r="AB270" i="84"/>
  <c r="AE198" i="84"/>
  <c r="AD227" i="84"/>
  <c r="AG227" i="84"/>
  <c r="AB193" i="84"/>
  <c r="AG224" i="84"/>
  <c r="AD224" i="84"/>
  <c r="AC224" i="84"/>
  <c r="AF295" i="84"/>
  <c r="AE295" i="84"/>
  <c r="AD295" i="84"/>
  <c r="AC295" i="84"/>
  <c r="AB295" i="84"/>
  <c r="AB215" i="84"/>
  <c r="AC291" i="84"/>
  <c r="AG245" i="84"/>
  <c r="AC245" i="84"/>
  <c r="AG248" i="84"/>
  <c r="AF248" i="84"/>
  <c r="AE248" i="84"/>
  <c r="AC248" i="84"/>
  <c r="AB248" i="84"/>
  <c r="AE291" i="84"/>
  <c r="AG49" i="84"/>
  <c r="AC68" i="84"/>
  <c r="AC104" i="84"/>
  <c r="AD151" i="84"/>
  <c r="AF193" i="84"/>
  <c r="AE215" i="84"/>
  <c r="AG236" i="84"/>
  <c r="AE236" i="84"/>
  <c r="AD236" i="84"/>
  <c r="AC236" i="84"/>
  <c r="AB236" i="84"/>
  <c r="AG292" i="84"/>
  <c r="AF292" i="84"/>
  <c r="AD292" i="84"/>
  <c r="AC292" i="84"/>
  <c r="AE151" i="84"/>
  <c r="AG177" i="84"/>
  <c r="AF177" i="84"/>
  <c r="AC177" i="84"/>
  <c r="AF215" i="84"/>
  <c r="AG215" i="84"/>
  <c r="AG261" i="84"/>
  <c r="AF261" i="84"/>
  <c r="AE261" i="84"/>
  <c r="AD261" i="84"/>
  <c r="AC261" i="84"/>
  <c r="AB261" i="84"/>
  <c r="AF104" i="84"/>
  <c r="AC109" i="84"/>
  <c r="AB109" i="84"/>
  <c r="AG194" i="84"/>
  <c r="AD194" i="84"/>
  <c r="AG216" i="84"/>
  <c r="AF216" i="84"/>
  <c r="AE216" i="84"/>
  <c r="AB216" i="84"/>
  <c r="AG218" i="84"/>
  <c r="AG327" i="84"/>
  <c r="AF327" i="84"/>
  <c r="AE327" i="84"/>
  <c r="AD327" i="84"/>
  <c r="AC327" i="84"/>
  <c r="AB327" i="84"/>
  <c r="AD113" i="84"/>
  <c r="AG145" i="84"/>
  <c r="AF145" i="84"/>
  <c r="AG280" i="84"/>
  <c r="AF280" i="84"/>
  <c r="AE280" i="84"/>
  <c r="AC280" i="84"/>
  <c r="AB280" i="84"/>
  <c r="AE113" i="84"/>
  <c r="AG179" i="84"/>
  <c r="AD186" i="84"/>
  <c r="AE196" i="84"/>
  <c r="AC210" i="84"/>
  <c r="AE224" i="84"/>
  <c r="AE227" i="84"/>
  <c r="AE230" i="84"/>
  <c r="AD233" i="84"/>
  <c r="AG267" i="84"/>
  <c r="AG312" i="84"/>
  <c r="AF312" i="84"/>
  <c r="AE312" i="84"/>
  <c r="AD312" i="84"/>
  <c r="AC312" i="84"/>
  <c r="AB312" i="84"/>
  <c r="AE205" i="84"/>
  <c r="AE237" i="84"/>
  <c r="AB299" i="84"/>
  <c r="AB282" i="84"/>
  <c r="AE299" i="84"/>
  <c r="AB314" i="84"/>
  <c r="AC341" i="84"/>
  <c r="AB346" i="84"/>
  <c r="AB287" i="84"/>
  <c r="AC314" i="84"/>
  <c r="AB319" i="84"/>
  <c r="AD341" i="84"/>
  <c r="AC346" i="84"/>
  <c r="AB351" i="84"/>
  <c r="AB356" i="84"/>
  <c r="AD255" i="84"/>
  <c r="AD287" i="84"/>
  <c r="AD319" i="84"/>
  <c r="AC324" i="84"/>
  <c r="AF341" i="84"/>
  <c r="AE346" i="84"/>
  <c r="AD351" i="84"/>
  <c r="AB361" i="84"/>
  <c r="AD324" i="84"/>
  <c r="AB334" i="84"/>
  <c r="AE351" i="84"/>
  <c r="AB366" i="84"/>
  <c r="AB371" i="84"/>
  <c r="AD302" i="84"/>
  <c r="AF324" i="84"/>
  <c r="AD334" i="84"/>
  <c r="AC339" i="84"/>
  <c r="AF356" i="84"/>
  <c r="AE361" i="84"/>
  <c r="AD366" i="84"/>
  <c r="AC371" i="84"/>
  <c r="AB253" i="84"/>
  <c r="AB285" i="84"/>
  <c r="AE302" i="84"/>
  <c r="AB317" i="84"/>
  <c r="AE334" i="84"/>
  <c r="AD339" i="84"/>
  <c r="AB349" i="84"/>
  <c r="AF361" i="84"/>
  <c r="AE366" i="84"/>
  <c r="AD371" i="84"/>
  <c r="AC317" i="84"/>
  <c r="AB322" i="84"/>
  <c r="AF334" i="84"/>
  <c r="AE339" i="84"/>
  <c r="AC349" i="84"/>
  <c r="AB354" i="84"/>
  <c r="AF366" i="84"/>
  <c r="AE371" i="84"/>
  <c r="AD221" i="84"/>
  <c r="AD253" i="84"/>
  <c r="AC258" i="84"/>
  <c r="AD285" i="84"/>
  <c r="AC290" i="84"/>
  <c r="AD317" i="84"/>
  <c r="AC322" i="84"/>
  <c r="AF339" i="84"/>
  <c r="AD349" i="84"/>
  <c r="AC354" i="84"/>
  <c r="AB359" i="84"/>
  <c r="AF371" i="84"/>
  <c r="AE221" i="84"/>
  <c r="AE253" i="84"/>
  <c r="AD258" i="84"/>
  <c r="AB268" i="84"/>
  <c r="AE285" i="84"/>
  <c r="AD290" i="84"/>
  <c r="AB300" i="84"/>
  <c r="AE317" i="84"/>
  <c r="AD322" i="84"/>
  <c r="AB332" i="84"/>
  <c r="AE349" i="84"/>
  <c r="AD354" i="84"/>
  <c r="AC359" i="84"/>
  <c r="AB364" i="84"/>
  <c r="AF221" i="84"/>
  <c r="AB241" i="84"/>
  <c r="AF253" i="84"/>
  <c r="AE258" i="84"/>
  <c r="AC268" i="84"/>
  <c r="AB273" i="84"/>
  <c r="AF285" i="84"/>
  <c r="AE290" i="84"/>
  <c r="AC300" i="84"/>
  <c r="AB305" i="84"/>
  <c r="AF317" i="84"/>
  <c r="AE322" i="84"/>
  <c r="AC332" i="84"/>
  <c r="AB337" i="84"/>
  <c r="AF349" i="84"/>
  <c r="AE354" i="84"/>
  <c r="AD359" i="84"/>
  <c r="AC364" i="84"/>
  <c r="AB369" i="84"/>
  <c r="AC241" i="84"/>
  <c r="AF258" i="84"/>
  <c r="AD268" i="84"/>
  <c r="AC273" i="84"/>
  <c r="AF290" i="84"/>
  <c r="AD300" i="84"/>
  <c r="AC305" i="84"/>
  <c r="AF322" i="84"/>
  <c r="AD332" i="84"/>
  <c r="AC337" i="84"/>
  <c r="AF354" i="84"/>
  <c r="AE359" i="84"/>
  <c r="AD364" i="84"/>
  <c r="AC369" i="84"/>
  <c r="AB219" i="84"/>
  <c r="AD241" i="84"/>
  <c r="AB251" i="84"/>
  <c r="AE268" i="84"/>
  <c r="AD273" i="84"/>
  <c r="AB283" i="84"/>
  <c r="AE300" i="84"/>
  <c r="AD305" i="84"/>
  <c r="AB315" i="84"/>
  <c r="AE332" i="84"/>
  <c r="AD337" i="84"/>
  <c r="AB347" i="84"/>
  <c r="AF359" i="84"/>
  <c r="AE364" i="84"/>
  <c r="AD369" i="84"/>
  <c r="AE305" i="84"/>
  <c r="AC315" i="84"/>
  <c r="AF332" i="84"/>
  <c r="AE337" i="84"/>
  <c r="AC347" i="84"/>
  <c r="AF364" i="84"/>
  <c r="AE369" i="84"/>
  <c r="AF241" i="84"/>
  <c r="AD251" i="84"/>
  <c r="AC256" i="84"/>
  <c r="AF273" i="84"/>
  <c r="AD283" i="84"/>
  <c r="AF305" i="84"/>
  <c r="AF337" i="84"/>
  <c r="AF369" i="84"/>
  <c r="AE251" i="84"/>
  <c r="AD256" i="84"/>
  <c r="AB266" i="84"/>
  <c r="AE283" i="84"/>
  <c r="AB298" i="84"/>
  <c r="AB330" i="84"/>
  <c r="AB362" i="84"/>
  <c r="AF251" i="84"/>
  <c r="AE256" i="84"/>
  <c r="AC266" i="84"/>
  <c r="AF283" i="84"/>
  <c r="AC362" i="84"/>
  <c r="AB244" i="84"/>
  <c r="AF256" i="84"/>
  <c r="AD266" i="84"/>
  <c r="AB276" i="84"/>
  <c r="AF288" i="84"/>
  <c r="AD298" i="84"/>
  <c r="AB308" i="84"/>
  <c r="AF320" i="84"/>
  <c r="AE325" i="84"/>
  <c r="AD330" i="84"/>
  <c r="AB340" i="84"/>
  <c r="AF352" i="84"/>
  <c r="AE357" i="84"/>
  <c r="AD362" i="84"/>
  <c r="AC367" i="84"/>
  <c r="AB372" i="84"/>
  <c r="AE298" i="84"/>
  <c r="AC308" i="84"/>
  <c r="AE330" i="84"/>
  <c r="AC340" i="84"/>
  <c r="AB345" i="84"/>
  <c r="AE362" i="84"/>
  <c r="AD367" i="84"/>
  <c r="AC372" i="84"/>
  <c r="AF298" i="84"/>
  <c r="AD308" i="84"/>
  <c r="AF330" i="84"/>
  <c r="AF362" i="84"/>
  <c r="AE367" i="84"/>
  <c r="AD372" i="84"/>
  <c r="AE372" i="84"/>
  <c r="AB328" i="84"/>
  <c r="AB360" i="84"/>
  <c r="AF372" i="84"/>
  <c r="AU31" i="91" l="1"/>
  <c r="AW31" i="91" s="1"/>
  <c r="AS31" i="91"/>
  <c r="AV31" i="91" s="1"/>
  <c r="AX31" i="91" s="1"/>
  <c r="AQ32" i="91"/>
  <c r="AU33" i="90"/>
  <c r="AW33" i="90" s="1"/>
  <c r="AQ34" i="90"/>
  <c r="AS33" i="90"/>
  <c r="AV33" i="90" s="1"/>
  <c r="AX33" i="90" s="1"/>
  <c r="AV32" i="90"/>
  <c r="AX32" i="90" s="1"/>
  <c r="AV28" i="89"/>
  <c r="AX28" i="89" s="1"/>
  <c r="AU29" i="89"/>
  <c r="AW29" i="89" s="1"/>
  <c r="AS29" i="89"/>
  <c r="AQ30" i="89"/>
  <c r="AV27" i="88"/>
  <c r="AX27" i="88" s="1"/>
  <c r="AU28" i="88"/>
  <c r="AW28" i="88" s="1"/>
  <c r="AS28" i="88"/>
  <c r="AQ29" i="88"/>
  <c r="AQ27" i="87"/>
  <c r="AU26" i="87"/>
  <c r="AW26" i="87" s="1"/>
  <c r="AS26" i="87"/>
  <c r="AV25" i="87"/>
  <c r="AX25" i="87" s="1"/>
  <c r="AQ27" i="86"/>
  <c r="AS26" i="86"/>
  <c r="AU26" i="86"/>
  <c r="AW26" i="86" s="1"/>
  <c r="AV25" i="86"/>
  <c r="AX25" i="86" s="1"/>
  <c r="AQ27" i="85"/>
  <c r="AU26" i="85"/>
  <c r="AW26" i="85" s="1"/>
  <c r="AS26" i="85"/>
  <c r="AV25" i="85"/>
  <c r="AX25" i="85" s="1"/>
  <c r="AQ18" i="84"/>
  <c r="AT77" i="80"/>
  <c r="AT76" i="80"/>
  <c r="AT75" i="80"/>
  <c r="AT74" i="80"/>
  <c r="AT73" i="80"/>
  <c r="AT72" i="80"/>
  <c r="AT71" i="80"/>
  <c r="AT70" i="80"/>
  <c r="AT69" i="80"/>
  <c r="AT68" i="80"/>
  <c r="AT67" i="80"/>
  <c r="AT66" i="80"/>
  <c r="Z373" i="80"/>
  <c r="Y373" i="80"/>
  <c r="X373" i="80"/>
  <c r="W373" i="80"/>
  <c r="V373" i="80"/>
  <c r="B373" i="80"/>
  <c r="AG373" i="80" s="1"/>
  <c r="AB372" i="80"/>
  <c r="Z372" i="80"/>
  <c r="Y372" i="80"/>
  <c r="X372" i="80"/>
  <c r="W372" i="80"/>
  <c r="V372" i="80"/>
  <c r="B372" i="80"/>
  <c r="AG372" i="80" s="1"/>
  <c r="AG371" i="80"/>
  <c r="AF371" i="80"/>
  <c r="AE371" i="80"/>
  <c r="AD371" i="80"/>
  <c r="AC371" i="80"/>
  <c r="AB371" i="80"/>
  <c r="Z371" i="80"/>
  <c r="Y371" i="80"/>
  <c r="X371" i="80"/>
  <c r="W371" i="80"/>
  <c r="V371" i="80"/>
  <c r="B371" i="80"/>
  <c r="Z370" i="80"/>
  <c r="Y370" i="80"/>
  <c r="X370" i="80"/>
  <c r="W370" i="80"/>
  <c r="V370" i="80"/>
  <c r="B370" i="80"/>
  <c r="AG370" i="80" s="1"/>
  <c r="AG369" i="80"/>
  <c r="AF369" i="80"/>
  <c r="AE369" i="80"/>
  <c r="AD369" i="80"/>
  <c r="AC369" i="80"/>
  <c r="AB369" i="80"/>
  <c r="Z369" i="80"/>
  <c r="Y369" i="80"/>
  <c r="X369" i="80"/>
  <c r="W369" i="80"/>
  <c r="V369" i="80"/>
  <c r="B369" i="80"/>
  <c r="AG368" i="80"/>
  <c r="AF368" i="80"/>
  <c r="AE368" i="80"/>
  <c r="AD368" i="80"/>
  <c r="AB368" i="80"/>
  <c r="Z368" i="80"/>
  <c r="Y368" i="80"/>
  <c r="X368" i="80"/>
  <c r="W368" i="80"/>
  <c r="V368" i="80"/>
  <c r="B368" i="80"/>
  <c r="AC368" i="80" s="1"/>
  <c r="AC367" i="80"/>
  <c r="Z367" i="80"/>
  <c r="Y367" i="80"/>
  <c r="X367" i="80"/>
  <c r="W367" i="80"/>
  <c r="V367" i="80"/>
  <c r="B367" i="80"/>
  <c r="AG367" i="80" s="1"/>
  <c r="AG366" i="80"/>
  <c r="AF366" i="80"/>
  <c r="AE366" i="80"/>
  <c r="AD366" i="80"/>
  <c r="AC366" i="80"/>
  <c r="Z366" i="80"/>
  <c r="Y366" i="80"/>
  <c r="X366" i="80"/>
  <c r="W366" i="80"/>
  <c r="V366" i="80"/>
  <c r="B366" i="80"/>
  <c r="AB366" i="80" s="1"/>
  <c r="Z365" i="80"/>
  <c r="Y365" i="80"/>
  <c r="X365" i="80"/>
  <c r="W365" i="80"/>
  <c r="V365" i="80"/>
  <c r="B365" i="80"/>
  <c r="AG365" i="80" s="1"/>
  <c r="AG364" i="80"/>
  <c r="AE364" i="80"/>
  <c r="AC364" i="80"/>
  <c r="AB364" i="80"/>
  <c r="Z364" i="80"/>
  <c r="Y364" i="80"/>
  <c r="X364" i="80"/>
  <c r="W364" i="80"/>
  <c r="V364" i="80"/>
  <c r="B364" i="80"/>
  <c r="AF364" i="80" s="1"/>
  <c r="AB363" i="80"/>
  <c r="Z363" i="80"/>
  <c r="Y363" i="80"/>
  <c r="X363" i="80"/>
  <c r="W363" i="80"/>
  <c r="V363" i="80"/>
  <c r="B363" i="80"/>
  <c r="AG363" i="80" s="1"/>
  <c r="AD362" i="80"/>
  <c r="Z362" i="80"/>
  <c r="Y362" i="80"/>
  <c r="X362" i="80"/>
  <c r="W362" i="80"/>
  <c r="V362" i="80"/>
  <c r="B362" i="80"/>
  <c r="AG362" i="80" s="1"/>
  <c r="AG361" i="80"/>
  <c r="AF361" i="80"/>
  <c r="AE361" i="80"/>
  <c r="AD361" i="80"/>
  <c r="Z361" i="80"/>
  <c r="Y361" i="80"/>
  <c r="X361" i="80"/>
  <c r="W361" i="80"/>
  <c r="V361" i="80"/>
  <c r="B361" i="80"/>
  <c r="AC361" i="80" s="1"/>
  <c r="Z360" i="80"/>
  <c r="Y360" i="80"/>
  <c r="X360" i="80"/>
  <c r="W360" i="80"/>
  <c r="V360" i="80"/>
  <c r="B360" i="80"/>
  <c r="AG360" i="80" s="1"/>
  <c r="AF359" i="80"/>
  <c r="AD359" i="80"/>
  <c r="AC359" i="80"/>
  <c r="AB359" i="80"/>
  <c r="Z359" i="80"/>
  <c r="Y359" i="80"/>
  <c r="X359" i="80"/>
  <c r="W359" i="80"/>
  <c r="V359" i="80"/>
  <c r="B359" i="80"/>
  <c r="AG359" i="80" s="1"/>
  <c r="AC358" i="80"/>
  <c r="AB358" i="80"/>
  <c r="Z358" i="80"/>
  <c r="Y358" i="80"/>
  <c r="X358" i="80"/>
  <c r="W358" i="80"/>
  <c r="V358" i="80"/>
  <c r="B358" i="80"/>
  <c r="AG358" i="80" s="1"/>
  <c r="AE357" i="80"/>
  <c r="AD357" i="80"/>
  <c r="AC357" i="80"/>
  <c r="AB357" i="80"/>
  <c r="Z357" i="80"/>
  <c r="Y357" i="80"/>
  <c r="X357" i="80"/>
  <c r="W357" i="80"/>
  <c r="V357" i="80"/>
  <c r="B357" i="80"/>
  <c r="AG357" i="80" s="1"/>
  <c r="AG356" i="80"/>
  <c r="AF356" i="80"/>
  <c r="AE356" i="80"/>
  <c r="AC356" i="80"/>
  <c r="Z356" i="80"/>
  <c r="Y356" i="80"/>
  <c r="X356" i="80"/>
  <c r="W356" i="80"/>
  <c r="V356" i="80"/>
  <c r="B356" i="80"/>
  <c r="AD356" i="80" s="1"/>
  <c r="AC355" i="80"/>
  <c r="AB355" i="80"/>
  <c r="Z355" i="80"/>
  <c r="Y355" i="80"/>
  <c r="X355" i="80"/>
  <c r="W355" i="80"/>
  <c r="V355" i="80"/>
  <c r="B355" i="80"/>
  <c r="AG355" i="80" s="1"/>
  <c r="AG354" i="80"/>
  <c r="AE354" i="80"/>
  <c r="AD354" i="80"/>
  <c r="AC354" i="80"/>
  <c r="AB354" i="80"/>
  <c r="Z354" i="80"/>
  <c r="Y354" i="80"/>
  <c r="X354" i="80"/>
  <c r="W354" i="80"/>
  <c r="V354" i="80"/>
  <c r="B354" i="80"/>
  <c r="AF354" i="80" s="1"/>
  <c r="Z353" i="80"/>
  <c r="Y353" i="80"/>
  <c r="X353" i="80"/>
  <c r="W353" i="80"/>
  <c r="V353" i="80"/>
  <c r="B353" i="80"/>
  <c r="AG353" i="80" s="1"/>
  <c r="AF352" i="80"/>
  <c r="AE352" i="80"/>
  <c r="AD352" i="80"/>
  <c r="AC352" i="80"/>
  <c r="Z352" i="80"/>
  <c r="Y352" i="80"/>
  <c r="X352" i="80"/>
  <c r="W352" i="80"/>
  <c r="V352" i="80"/>
  <c r="B352" i="80"/>
  <c r="AG352" i="80" s="1"/>
  <c r="AG351" i="80"/>
  <c r="AF351" i="80"/>
  <c r="AD351" i="80"/>
  <c r="AC351" i="80"/>
  <c r="AB351" i="80"/>
  <c r="Z351" i="80"/>
  <c r="Y351" i="80"/>
  <c r="X351" i="80"/>
  <c r="W351" i="80"/>
  <c r="V351" i="80"/>
  <c r="B351" i="80"/>
  <c r="AE351" i="80" s="1"/>
  <c r="Z350" i="80"/>
  <c r="Y350" i="80"/>
  <c r="X350" i="80"/>
  <c r="W350" i="80"/>
  <c r="V350" i="80"/>
  <c r="B350" i="80"/>
  <c r="AG349" i="80"/>
  <c r="AF349" i="80"/>
  <c r="AE349" i="80"/>
  <c r="AD349" i="80"/>
  <c r="AC349" i="80"/>
  <c r="AB349" i="80"/>
  <c r="Z349" i="80"/>
  <c r="Y349" i="80"/>
  <c r="X349" i="80"/>
  <c r="W349" i="80"/>
  <c r="V349" i="80"/>
  <c r="B349" i="80"/>
  <c r="Z348" i="80"/>
  <c r="Y348" i="80"/>
  <c r="X348" i="80"/>
  <c r="W348" i="80"/>
  <c r="V348" i="80"/>
  <c r="B348" i="80"/>
  <c r="AG348" i="80" s="1"/>
  <c r="AD347" i="80"/>
  <c r="AB347" i="80"/>
  <c r="Z347" i="80"/>
  <c r="Y347" i="80"/>
  <c r="X347" i="80"/>
  <c r="W347" i="80"/>
  <c r="V347" i="80"/>
  <c r="B347" i="80"/>
  <c r="AG347" i="80" s="1"/>
  <c r="AG346" i="80"/>
  <c r="AE346" i="80"/>
  <c r="AD346" i="80"/>
  <c r="AC346" i="80"/>
  <c r="Z346" i="80"/>
  <c r="Y346" i="80"/>
  <c r="X346" i="80"/>
  <c r="W346" i="80"/>
  <c r="V346" i="80"/>
  <c r="B346" i="80"/>
  <c r="AF346" i="80" s="1"/>
  <c r="AE345" i="80"/>
  <c r="AD345" i="80"/>
  <c r="AC345" i="80"/>
  <c r="AB345" i="80"/>
  <c r="Z345" i="80"/>
  <c r="Y345" i="80"/>
  <c r="X345" i="80"/>
  <c r="W345" i="80"/>
  <c r="V345" i="80"/>
  <c r="B345" i="80"/>
  <c r="AG345" i="80" s="1"/>
  <c r="AG344" i="80"/>
  <c r="AF344" i="80"/>
  <c r="AE344" i="80"/>
  <c r="AD344" i="80"/>
  <c r="AC344" i="80"/>
  <c r="AB344" i="80"/>
  <c r="Z344" i="80"/>
  <c r="Y344" i="80"/>
  <c r="X344" i="80"/>
  <c r="W344" i="80"/>
  <c r="V344" i="80"/>
  <c r="B344" i="80"/>
  <c r="Z343" i="80"/>
  <c r="Y343" i="80"/>
  <c r="X343" i="80"/>
  <c r="W343" i="80"/>
  <c r="V343" i="80"/>
  <c r="B343" i="80"/>
  <c r="Z342" i="80"/>
  <c r="Y342" i="80"/>
  <c r="X342" i="80"/>
  <c r="W342" i="80"/>
  <c r="V342" i="80"/>
  <c r="B342" i="80"/>
  <c r="AF341" i="80"/>
  <c r="AE341" i="80"/>
  <c r="AD341" i="80"/>
  <c r="Z341" i="80"/>
  <c r="Y341" i="80"/>
  <c r="X341" i="80"/>
  <c r="W341" i="80"/>
  <c r="V341" i="80"/>
  <c r="B341" i="80"/>
  <c r="AG341" i="80" s="1"/>
  <c r="AB340" i="80"/>
  <c r="Z340" i="80"/>
  <c r="Y340" i="80"/>
  <c r="X340" i="80"/>
  <c r="W340" i="80"/>
  <c r="V340" i="80"/>
  <c r="B340" i="80"/>
  <c r="AG340" i="80" s="1"/>
  <c r="AG339" i="80"/>
  <c r="AF339" i="80"/>
  <c r="AE339" i="80"/>
  <c r="AD339" i="80"/>
  <c r="AC339" i="80"/>
  <c r="AB339" i="80"/>
  <c r="Z339" i="80"/>
  <c r="Y339" i="80"/>
  <c r="X339" i="80"/>
  <c r="W339" i="80"/>
  <c r="V339" i="80"/>
  <c r="B339" i="80"/>
  <c r="Z338" i="80"/>
  <c r="Y338" i="80"/>
  <c r="X338" i="80"/>
  <c r="W338" i="80"/>
  <c r="V338" i="80"/>
  <c r="B338" i="80"/>
  <c r="AG338" i="80" s="1"/>
  <c r="AG337" i="80"/>
  <c r="AF337" i="80"/>
  <c r="AE337" i="80"/>
  <c r="AD337" i="80"/>
  <c r="AC337" i="80"/>
  <c r="AB337" i="80"/>
  <c r="Z337" i="80"/>
  <c r="Y337" i="80"/>
  <c r="X337" i="80"/>
  <c r="W337" i="80"/>
  <c r="V337" i="80"/>
  <c r="B337" i="80"/>
  <c r="AG336" i="80"/>
  <c r="AF336" i="80"/>
  <c r="AE336" i="80"/>
  <c r="AD336" i="80"/>
  <c r="AC336" i="80"/>
  <c r="Z336" i="80"/>
  <c r="Y336" i="80"/>
  <c r="X336" i="80"/>
  <c r="W336" i="80"/>
  <c r="V336" i="80"/>
  <c r="B336" i="80"/>
  <c r="AB336" i="80" s="1"/>
  <c r="AC335" i="80"/>
  <c r="Z335" i="80"/>
  <c r="Y335" i="80"/>
  <c r="X335" i="80"/>
  <c r="W335" i="80"/>
  <c r="V335" i="80"/>
  <c r="B335" i="80"/>
  <c r="AG334" i="80"/>
  <c r="AF334" i="80"/>
  <c r="AE334" i="80"/>
  <c r="AD334" i="80"/>
  <c r="AC334" i="80"/>
  <c r="Z334" i="80"/>
  <c r="Y334" i="80"/>
  <c r="X334" i="80"/>
  <c r="W334" i="80"/>
  <c r="V334" i="80"/>
  <c r="B334" i="80"/>
  <c r="AB334" i="80" s="1"/>
  <c r="Z333" i="80"/>
  <c r="Y333" i="80"/>
  <c r="X333" i="80"/>
  <c r="W333" i="80"/>
  <c r="V333" i="80"/>
  <c r="B333" i="80"/>
  <c r="AG333" i="80" s="1"/>
  <c r="AG332" i="80"/>
  <c r="AE332" i="80"/>
  <c r="AC332" i="80"/>
  <c r="AB332" i="80"/>
  <c r="Z332" i="80"/>
  <c r="Y332" i="80"/>
  <c r="X332" i="80"/>
  <c r="W332" i="80"/>
  <c r="V332" i="80"/>
  <c r="B332" i="80"/>
  <c r="AF332" i="80" s="1"/>
  <c r="Z331" i="80"/>
  <c r="Y331" i="80"/>
  <c r="X331" i="80"/>
  <c r="W331" i="80"/>
  <c r="V331" i="80"/>
  <c r="B331" i="80"/>
  <c r="AG331" i="80" s="1"/>
  <c r="AD330" i="80"/>
  <c r="AC330" i="80"/>
  <c r="Z330" i="80"/>
  <c r="Y330" i="80"/>
  <c r="X330" i="80"/>
  <c r="W330" i="80"/>
  <c r="V330" i="80"/>
  <c r="B330" i="80"/>
  <c r="AG330" i="80" s="1"/>
  <c r="AG329" i="80"/>
  <c r="AF329" i="80"/>
  <c r="AE329" i="80"/>
  <c r="AD329" i="80"/>
  <c r="AB329" i="80"/>
  <c r="Z329" i="80"/>
  <c r="Y329" i="80"/>
  <c r="X329" i="80"/>
  <c r="W329" i="80"/>
  <c r="V329" i="80"/>
  <c r="B329" i="80"/>
  <c r="AC329" i="80" s="1"/>
  <c r="Z328" i="80"/>
  <c r="Y328" i="80"/>
  <c r="X328" i="80"/>
  <c r="W328" i="80"/>
  <c r="V328" i="80"/>
  <c r="B328" i="80"/>
  <c r="AF327" i="80"/>
  <c r="AD327" i="80"/>
  <c r="AC327" i="80"/>
  <c r="AB327" i="80"/>
  <c r="Z327" i="80"/>
  <c r="Y327" i="80"/>
  <c r="X327" i="80"/>
  <c r="W327" i="80"/>
  <c r="V327" i="80"/>
  <c r="B327" i="80"/>
  <c r="AG327" i="80" s="1"/>
  <c r="AG326" i="80"/>
  <c r="Z326" i="80"/>
  <c r="Y326" i="80"/>
  <c r="X326" i="80"/>
  <c r="W326" i="80"/>
  <c r="V326" i="80"/>
  <c r="B326" i="80"/>
  <c r="AF326" i="80" s="1"/>
  <c r="AE325" i="80"/>
  <c r="AD325" i="80"/>
  <c r="AB325" i="80"/>
  <c r="Z325" i="80"/>
  <c r="Y325" i="80"/>
  <c r="X325" i="80"/>
  <c r="W325" i="80"/>
  <c r="V325" i="80"/>
  <c r="B325" i="80"/>
  <c r="AG324" i="80"/>
  <c r="AF324" i="80"/>
  <c r="AE324" i="80"/>
  <c r="AB324" i="80"/>
  <c r="Z324" i="80"/>
  <c r="Y324" i="80"/>
  <c r="X324" i="80"/>
  <c r="W324" i="80"/>
  <c r="V324" i="80"/>
  <c r="B324" i="80"/>
  <c r="AD324" i="80" s="1"/>
  <c r="AF323" i="80"/>
  <c r="AE323" i="80"/>
  <c r="AC323" i="80"/>
  <c r="AB323" i="80"/>
  <c r="Z323" i="80"/>
  <c r="Y323" i="80"/>
  <c r="X323" i="80"/>
  <c r="W323" i="80"/>
  <c r="V323" i="80"/>
  <c r="B323" i="80"/>
  <c r="AG323" i="80" s="1"/>
  <c r="AG322" i="80"/>
  <c r="AE322" i="80"/>
  <c r="AD322" i="80"/>
  <c r="AC322" i="80"/>
  <c r="AB322" i="80"/>
  <c r="Z322" i="80"/>
  <c r="Y322" i="80"/>
  <c r="X322" i="80"/>
  <c r="W322" i="80"/>
  <c r="V322" i="80"/>
  <c r="B322" i="80"/>
  <c r="AF322" i="80" s="1"/>
  <c r="Z321" i="80"/>
  <c r="Y321" i="80"/>
  <c r="X321" i="80"/>
  <c r="W321" i="80"/>
  <c r="V321" i="80"/>
  <c r="B321" i="80"/>
  <c r="AG321" i="80" s="1"/>
  <c r="AF320" i="80"/>
  <c r="AE320" i="80"/>
  <c r="Z320" i="80"/>
  <c r="Y320" i="80"/>
  <c r="X320" i="80"/>
  <c r="W320" i="80"/>
  <c r="V320" i="80"/>
  <c r="B320" i="80"/>
  <c r="AG319" i="80"/>
  <c r="AF319" i="80"/>
  <c r="AD319" i="80"/>
  <c r="AC319" i="80"/>
  <c r="AB319" i="80"/>
  <c r="Z319" i="80"/>
  <c r="Y319" i="80"/>
  <c r="X319" i="80"/>
  <c r="W319" i="80"/>
  <c r="V319" i="80"/>
  <c r="B319" i="80"/>
  <c r="AE319" i="80" s="1"/>
  <c r="Z318" i="80"/>
  <c r="Y318" i="80"/>
  <c r="X318" i="80"/>
  <c r="W318" i="80"/>
  <c r="V318" i="80"/>
  <c r="B318" i="80"/>
  <c r="AF317" i="80"/>
  <c r="AE317" i="80"/>
  <c r="AD317" i="80"/>
  <c r="AC317" i="80"/>
  <c r="AB317" i="80"/>
  <c r="Z317" i="80"/>
  <c r="Y317" i="80"/>
  <c r="X317" i="80"/>
  <c r="W317" i="80"/>
  <c r="V317" i="80"/>
  <c r="B317" i="80"/>
  <c r="AG317" i="80" s="1"/>
  <c r="Z316" i="80"/>
  <c r="Y316" i="80"/>
  <c r="X316" i="80"/>
  <c r="W316" i="80"/>
  <c r="V316" i="80"/>
  <c r="B316" i="80"/>
  <c r="AG316" i="80" s="1"/>
  <c r="AG315" i="80"/>
  <c r="AF315" i="80"/>
  <c r="AE315" i="80"/>
  <c r="AD315" i="80"/>
  <c r="AB315" i="80"/>
  <c r="Z315" i="80"/>
  <c r="Y315" i="80"/>
  <c r="X315" i="80"/>
  <c r="W315" i="80"/>
  <c r="V315" i="80"/>
  <c r="B315" i="80"/>
  <c r="AC315" i="80" s="1"/>
  <c r="AG314" i="80"/>
  <c r="AD314" i="80"/>
  <c r="Z314" i="80"/>
  <c r="Y314" i="80"/>
  <c r="X314" i="80"/>
  <c r="W314" i="80"/>
  <c r="V314" i="80"/>
  <c r="B314" i="80"/>
  <c r="AF314" i="80" s="1"/>
  <c r="AG313" i="80"/>
  <c r="AE313" i="80"/>
  <c r="AD313" i="80"/>
  <c r="AC313" i="80"/>
  <c r="AB313" i="80"/>
  <c r="Z313" i="80"/>
  <c r="Y313" i="80"/>
  <c r="X313" i="80"/>
  <c r="W313" i="80"/>
  <c r="V313" i="80"/>
  <c r="B313" i="80"/>
  <c r="AF313" i="80" s="1"/>
  <c r="AG312" i="80"/>
  <c r="AF312" i="80"/>
  <c r="AE312" i="80"/>
  <c r="AD312" i="80"/>
  <c r="AC312" i="80"/>
  <c r="AB312" i="80"/>
  <c r="Z312" i="80"/>
  <c r="Y312" i="80"/>
  <c r="X312" i="80"/>
  <c r="W312" i="80"/>
  <c r="V312" i="80"/>
  <c r="B312" i="80"/>
  <c r="Z311" i="80"/>
  <c r="Y311" i="80"/>
  <c r="X311" i="80"/>
  <c r="W311" i="80"/>
  <c r="V311" i="80"/>
  <c r="B311" i="80"/>
  <c r="Z310" i="80"/>
  <c r="Y310" i="80"/>
  <c r="X310" i="80"/>
  <c r="W310" i="80"/>
  <c r="V310" i="80"/>
  <c r="B310" i="80"/>
  <c r="AE309" i="80"/>
  <c r="Z309" i="80"/>
  <c r="Y309" i="80"/>
  <c r="X309" i="80"/>
  <c r="W309" i="80"/>
  <c r="V309" i="80"/>
  <c r="B309" i="80"/>
  <c r="AG309" i="80" s="1"/>
  <c r="AD308" i="80"/>
  <c r="AC308" i="80"/>
  <c r="AB308" i="80"/>
  <c r="Z308" i="80"/>
  <c r="Y308" i="80"/>
  <c r="X308" i="80"/>
  <c r="W308" i="80"/>
  <c r="V308" i="80"/>
  <c r="B308" i="80"/>
  <c r="AG307" i="80"/>
  <c r="AF307" i="80"/>
  <c r="AE307" i="80"/>
  <c r="AD307" i="80"/>
  <c r="AC307" i="80"/>
  <c r="AB307" i="80"/>
  <c r="Z307" i="80"/>
  <c r="Y307" i="80"/>
  <c r="X307" i="80"/>
  <c r="W307" i="80"/>
  <c r="V307" i="80"/>
  <c r="B307" i="80"/>
  <c r="Z306" i="80"/>
  <c r="Y306" i="80"/>
  <c r="X306" i="80"/>
  <c r="W306" i="80"/>
  <c r="V306" i="80"/>
  <c r="B306" i="80"/>
  <c r="AG305" i="80"/>
  <c r="AF305" i="80"/>
  <c r="AE305" i="80"/>
  <c r="AD305" i="80"/>
  <c r="AC305" i="80"/>
  <c r="AB305" i="80"/>
  <c r="Z305" i="80"/>
  <c r="Y305" i="80"/>
  <c r="X305" i="80"/>
  <c r="W305" i="80"/>
  <c r="V305" i="80"/>
  <c r="B305" i="80"/>
  <c r="AG304" i="80"/>
  <c r="AF304" i="80"/>
  <c r="AE304" i="80"/>
  <c r="AD304" i="80"/>
  <c r="AC304" i="80"/>
  <c r="AB304" i="80"/>
  <c r="Z304" i="80"/>
  <c r="Y304" i="80"/>
  <c r="X304" i="80"/>
  <c r="W304" i="80"/>
  <c r="V304" i="80"/>
  <c r="B304" i="80"/>
  <c r="AE303" i="80"/>
  <c r="AD303" i="80"/>
  <c r="AC303" i="80"/>
  <c r="AB303" i="80"/>
  <c r="Z303" i="80"/>
  <c r="Y303" i="80"/>
  <c r="X303" i="80"/>
  <c r="W303" i="80"/>
  <c r="V303" i="80"/>
  <c r="B303" i="80"/>
  <c r="AG302" i="80"/>
  <c r="AF302" i="80"/>
  <c r="AE302" i="80"/>
  <c r="AD302" i="80"/>
  <c r="AC302" i="80"/>
  <c r="Z302" i="80"/>
  <c r="Y302" i="80"/>
  <c r="X302" i="80"/>
  <c r="W302" i="80"/>
  <c r="V302" i="80"/>
  <c r="B302" i="80"/>
  <c r="AB302" i="80" s="1"/>
  <c r="Z301" i="80"/>
  <c r="Y301" i="80"/>
  <c r="X301" i="80"/>
  <c r="W301" i="80"/>
  <c r="V301" i="80"/>
  <c r="B301" i="80"/>
  <c r="AG300" i="80"/>
  <c r="AE300" i="80"/>
  <c r="AC300" i="80"/>
  <c r="AB300" i="80"/>
  <c r="Z300" i="80"/>
  <c r="Y300" i="80"/>
  <c r="X300" i="80"/>
  <c r="W300" i="80"/>
  <c r="V300" i="80"/>
  <c r="B300" i="80"/>
  <c r="AF300" i="80" s="1"/>
  <c r="Z299" i="80"/>
  <c r="Y299" i="80"/>
  <c r="X299" i="80"/>
  <c r="W299" i="80"/>
  <c r="V299" i="80"/>
  <c r="B299" i="80"/>
  <c r="AG299" i="80" s="1"/>
  <c r="Z298" i="80"/>
  <c r="Y298" i="80"/>
  <c r="X298" i="80"/>
  <c r="W298" i="80"/>
  <c r="V298" i="80"/>
  <c r="B298" i="80"/>
  <c r="AG298" i="80" s="1"/>
  <c r="AG297" i="80"/>
  <c r="AF297" i="80"/>
  <c r="AE297" i="80"/>
  <c r="AD297" i="80"/>
  <c r="AB297" i="80"/>
  <c r="Z297" i="80"/>
  <c r="Y297" i="80"/>
  <c r="X297" i="80"/>
  <c r="W297" i="80"/>
  <c r="V297" i="80"/>
  <c r="B297" i="80"/>
  <c r="AC297" i="80" s="1"/>
  <c r="Z296" i="80"/>
  <c r="Y296" i="80"/>
  <c r="X296" i="80"/>
  <c r="W296" i="80"/>
  <c r="V296" i="80"/>
  <c r="B296" i="80"/>
  <c r="AF295" i="80"/>
  <c r="AD295" i="80"/>
  <c r="AC295" i="80"/>
  <c r="AB295" i="80"/>
  <c r="Z295" i="80"/>
  <c r="Y295" i="80"/>
  <c r="X295" i="80"/>
  <c r="W295" i="80"/>
  <c r="V295" i="80"/>
  <c r="B295" i="80"/>
  <c r="AG295" i="80" s="1"/>
  <c r="AG294" i="80"/>
  <c r="Z294" i="80"/>
  <c r="Y294" i="80"/>
  <c r="X294" i="80"/>
  <c r="W294" i="80"/>
  <c r="V294" i="80"/>
  <c r="B294" i="80"/>
  <c r="AF294" i="80" s="1"/>
  <c r="AG293" i="80"/>
  <c r="AF293" i="80"/>
  <c r="AE293" i="80"/>
  <c r="AD293" i="80"/>
  <c r="AC293" i="80"/>
  <c r="AB293" i="80"/>
  <c r="Z293" i="80"/>
  <c r="Y293" i="80"/>
  <c r="X293" i="80"/>
  <c r="W293" i="80"/>
  <c r="V293" i="80"/>
  <c r="B293" i="80"/>
  <c r="AG292" i="80"/>
  <c r="AF292" i="80"/>
  <c r="AE292" i="80"/>
  <c r="Z292" i="80"/>
  <c r="Y292" i="80"/>
  <c r="X292" i="80"/>
  <c r="W292" i="80"/>
  <c r="V292" i="80"/>
  <c r="B292" i="80"/>
  <c r="AD292" i="80" s="1"/>
  <c r="AF291" i="80"/>
  <c r="AE291" i="80"/>
  <c r="AC291" i="80"/>
  <c r="AB291" i="80"/>
  <c r="Z291" i="80"/>
  <c r="Y291" i="80"/>
  <c r="X291" i="80"/>
  <c r="W291" i="80"/>
  <c r="V291" i="80"/>
  <c r="B291" i="80"/>
  <c r="AG291" i="80" s="1"/>
  <c r="AG290" i="80"/>
  <c r="AE290" i="80"/>
  <c r="AD290" i="80"/>
  <c r="AC290" i="80"/>
  <c r="AB290" i="80"/>
  <c r="Z290" i="80"/>
  <c r="Y290" i="80"/>
  <c r="X290" i="80"/>
  <c r="W290" i="80"/>
  <c r="V290" i="80"/>
  <c r="B290" i="80"/>
  <c r="AF290" i="80" s="1"/>
  <c r="Z289" i="80"/>
  <c r="Y289" i="80"/>
  <c r="X289" i="80"/>
  <c r="W289" i="80"/>
  <c r="V289" i="80"/>
  <c r="B289" i="80"/>
  <c r="Z288" i="80"/>
  <c r="Y288" i="80"/>
  <c r="X288" i="80"/>
  <c r="W288" i="80"/>
  <c r="V288" i="80"/>
  <c r="B288" i="80"/>
  <c r="AB288" i="80" s="1"/>
  <c r="AG287" i="80"/>
  <c r="AF287" i="80"/>
  <c r="AD287" i="80"/>
  <c r="AC287" i="80"/>
  <c r="AB287" i="80"/>
  <c r="Z287" i="80"/>
  <c r="Y287" i="80"/>
  <c r="X287" i="80"/>
  <c r="W287" i="80"/>
  <c r="V287" i="80"/>
  <c r="B287" i="80"/>
  <c r="AE287" i="80" s="1"/>
  <c r="Z286" i="80"/>
  <c r="Y286" i="80"/>
  <c r="X286" i="80"/>
  <c r="W286" i="80"/>
  <c r="V286" i="80"/>
  <c r="B286" i="80"/>
  <c r="AF285" i="80"/>
  <c r="AE285" i="80"/>
  <c r="AD285" i="80"/>
  <c r="AC285" i="80"/>
  <c r="AB285" i="80"/>
  <c r="Z285" i="80"/>
  <c r="Y285" i="80"/>
  <c r="X285" i="80"/>
  <c r="W285" i="80"/>
  <c r="V285" i="80"/>
  <c r="B285" i="80"/>
  <c r="AG285" i="80" s="1"/>
  <c r="Z284" i="80"/>
  <c r="Y284" i="80"/>
  <c r="X284" i="80"/>
  <c r="W284" i="80"/>
  <c r="V284" i="80"/>
  <c r="B284" i="80"/>
  <c r="AG283" i="80"/>
  <c r="AF283" i="80"/>
  <c r="AE283" i="80"/>
  <c r="AD283" i="80"/>
  <c r="Z283" i="80"/>
  <c r="Y283" i="80"/>
  <c r="X283" i="80"/>
  <c r="W283" i="80"/>
  <c r="V283" i="80"/>
  <c r="B283" i="80"/>
  <c r="AC283" i="80" s="1"/>
  <c r="AG282" i="80"/>
  <c r="AD282" i="80"/>
  <c r="Z282" i="80"/>
  <c r="Y282" i="80"/>
  <c r="X282" i="80"/>
  <c r="W282" i="80"/>
  <c r="V282" i="80"/>
  <c r="B282" i="80"/>
  <c r="AF282" i="80" s="1"/>
  <c r="AG281" i="80"/>
  <c r="AE281" i="80"/>
  <c r="AD281" i="80"/>
  <c r="AC281" i="80"/>
  <c r="AB281" i="80"/>
  <c r="Z281" i="80"/>
  <c r="Y281" i="80"/>
  <c r="X281" i="80"/>
  <c r="W281" i="80"/>
  <c r="V281" i="80"/>
  <c r="B281" i="80"/>
  <c r="AF281" i="80" s="1"/>
  <c r="AG280" i="80"/>
  <c r="AF280" i="80"/>
  <c r="AE280" i="80"/>
  <c r="AD280" i="80"/>
  <c r="AC280" i="80"/>
  <c r="AB280" i="80"/>
  <c r="Z280" i="80"/>
  <c r="Y280" i="80"/>
  <c r="X280" i="80"/>
  <c r="W280" i="80"/>
  <c r="V280" i="80"/>
  <c r="B280" i="80"/>
  <c r="Z279" i="80"/>
  <c r="Y279" i="80"/>
  <c r="X279" i="80"/>
  <c r="W279" i="80"/>
  <c r="V279" i="80"/>
  <c r="B279" i="80"/>
  <c r="AG278" i="80"/>
  <c r="AF278" i="80"/>
  <c r="AE278" i="80"/>
  <c r="AC278" i="80"/>
  <c r="Z278" i="80"/>
  <c r="Y278" i="80"/>
  <c r="X278" i="80"/>
  <c r="W278" i="80"/>
  <c r="V278" i="80"/>
  <c r="B278" i="80"/>
  <c r="AE277" i="80"/>
  <c r="AD277" i="80"/>
  <c r="Z277" i="80"/>
  <c r="Y277" i="80"/>
  <c r="X277" i="80"/>
  <c r="W277" i="80"/>
  <c r="V277" i="80"/>
  <c r="B277" i="80"/>
  <c r="AG277" i="80" s="1"/>
  <c r="Z276" i="80"/>
  <c r="Y276" i="80"/>
  <c r="X276" i="80"/>
  <c r="W276" i="80"/>
  <c r="V276" i="80"/>
  <c r="B276" i="80"/>
  <c r="AG275" i="80"/>
  <c r="AF275" i="80"/>
  <c r="AE275" i="80"/>
  <c r="AD275" i="80"/>
  <c r="AC275" i="80"/>
  <c r="AB275" i="80"/>
  <c r="Z275" i="80"/>
  <c r="Y275" i="80"/>
  <c r="X275" i="80"/>
  <c r="W275" i="80"/>
  <c r="V275" i="80"/>
  <c r="B275" i="80"/>
  <c r="Z274" i="80"/>
  <c r="Y274" i="80"/>
  <c r="X274" i="80"/>
  <c r="W274" i="80"/>
  <c r="V274" i="80"/>
  <c r="B274" i="80"/>
  <c r="AG273" i="80"/>
  <c r="AF273" i="80"/>
  <c r="AE273" i="80"/>
  <c r="AD273" i="80"/>
  <c r="AC273" i="80"/>
  <c r="AB273" i="80"/>
  <c r="Z273" i="80"/>
  <c r="Y273" i="80"/>
  <c r="X273" i="80"/>
  <c r="W273" i="80"/>
  <c r="V273" i="80"/>
  <c r="B273" i="80"/>
  <c r="AG272" i="80"/>
  <c r="AF272" i="80"/>
  <c r="AE272" i="80"/>
  <c r="AD272" i="80"/>
  <c r="AC272" i="80"/>
  <c r="AB272" i="80"/>
  <c r="Z272" i="80"/>
  <c r="Y272" i="80"/>
  <c r="X272" i="80"/>
  <c r="W272" i="80"/>
  <c r="V272" i="80"/>
  <c r="B272" i="80"/>
  <c r="AE271" i="80"/>
  <c r="AD271" i="80"/>
  <c r="AC271" i="80"/>
  <c r="Z271" i="80"/>
  <c r="Y271" i="80"/>
  <c r="X271" i="80"/>
  <c r="W271" i="80"/>
  <c r="V271" i="80"/>
  <c r="B271" i="80"/>
  <c r="AG270" i="80"/>
  <c r="AF270" i="80"/>
  <c r="AE270" i="80"/>
  <c r="AD270" i="80"/>
  <c r="AC270" i="80"/>
  <c r="Z270" i="80"/>
  <c r="Y270" i="80"/>
  <c r="X270" i="80"/>
  <c r="W270" i="80"/>
  <c r="V270" i="80"/>
  <c r="B270" i="80"/>
  <c r="AB270" i="80" s="1"/>
  <c r="Z269" i="80"/>
  <c r="Y269" i="80"/>
  <c r="X269" i="80"/>
  <c r="W269" i="80"/>
  <c r="V269" i="80"/>
  <c r="B269" i="80"/>
  <c r="AG268" i="80"/>
  <c r="AE268" i="80"/>
  <c r="AC268" i="80"/>
  <c r="AB268" i="80"/>
  <c r="Z268" i="80"/>
  <c r="Y268" i="80"/>
  <c r="X268" i="80"/>
  <c r="W268" i="80"/>
  <c r="V268" i="80"/>
  <c r="B268" i="80"/>
  <c r="AF268" i="80" s="1"/>
  <c r="Z267" i="80"/>
  <c r="Y267" i="80"/>
  <c r="X267" i="80"/>
  <c r="W267" i="80"/>
  <c r="V267" i="80"/>
  <c r="B267" i="80"/>
  <c r="AG267" i="80" s="1"/>
  <c r="AE266" i="80"/>
  <c r="AD266" i="80"/>
  <c r="AC266" i="80"/>
  <c r="Z266" i="80"/>
  <c r="Y266" i="80"/>
  <c r="X266" i="80"/>
  <c r="W266" i="80"/>
  <c r="V266" i="80"/>
  <c r="B266" i="80"/>
  <c r="AG266" i="80" s="1"/>
  <c r="AG265" i="80"/>
  <c r="AF265" i="80"/>
  <c r="AE265" i="80"/>
  <c r="AD265" i="80"/>
  <c r="AB265" i="80"/>
  <c r="Z265" i="80"/>
  <c r="Y265" i="80"/>
  <c r="X265" i="80"/>
  <c r="W265" i="80"/>
  <c r="V265" i="80"/>
  <c r="B265" i="80"/>
  <c r="AC265" i="80" s="1"/>
  <c r="Z264" i="80"/>
  <c r="Y264" i="80"/>
  <c r="X264" i="80"/>
  <c r="W264" i="80"/>
  <c r="V264" i="80"/>
  <c r="B264" i="80"/>
  <c r="AF263" i="80"/>
  <c r="AD263" i="80"/>
  <c r="AC263" i="80"/>
  <c r="AB263" i="80"/>
  <c r="Z263" i="80"/>
  <c r="Y263" i="80"/>
  <c r="X263" i="80"/>
  <c r="W263" i="80"/>
  <c r="V263" i="80"/>
  <c r="B263" i="80"/>
  <c r="AG263" i="80" s="1"/>
  <c r="AG262" i="80"/>
  <c r="AF262" i="80"/>
  <c r="Z262" i="80"/>
  <c r="Y262" i="80"/>
  <c r="X262" i="80"/>
  <c r="W262" i="80"/>
  <c r="V262" i="80"/>
  <c r="B262" i="80"/>
  <c r="AE262" i="80" s="1"/>
  <c r="AF261" i="80"/>
  <c r="Z261" i="80"/>
  <c r="Y261" i="80"/>
  <c r="X261" i="80"/>
  <c r="W261" i="80"/>
  <c r="V261" i="80"/>
  <c r="B261" i="80"/>
  <c r="AG261" i="80" s="1"/>
  <c r="AG260" i="80"/>
  <c r="AF260" i="80"/>
  <c r="AE260" i="80"/>
  <c r="Z260" i="80"/>
  <c r="Y260" i="80"/>
  <c r="X260" i="80"/>
  <c r="W260" i="80"/>
  <c r="V260" i="80"/>
  <c r="B260" i="80"/>
  <c r="AD260" i="80" s="1"/>
  <c r="AF259" i="80"/>
  <c r="AE259" i="80"/>
  <c r="AC259" i="80"/>
  <c r="AB259" i="80"/>
  <c r="Z259" i="80"/>
  <c r="Y259" i="80"/>
  <c r="X259" i="80"/>
  <c r="W259" i="80"/>
  <c r="V259" i="80"/>
  <c r="B259" i="80"/>
  <c r="AG259" i="80" s="1"/>
  <c r="AG258" i="80"/>
  <c r="AE258" i="80"/>
  <c r="AD258" i="80"/>
  <c r="AC258" i="80"/>
  <c r="AB258" i="80"/>
  <c r="Z258" i="80"/>
  <c r="Y258" i="80"/>
  <c r="X258" i="80"/>
  <c r="W258" i="80"/>
  <c r="V258" i="80"/>
  <c r="B258" i="80"/>
  <c r="AF258" i="80" s="1"/>
  <c r="Z257" i="80"/>
  <c r="Y257" i="80"/>
  <c r="X257" i="80"/>
  <c r="W257" i="80"/>
  <c r="V257" i="80"/>
  <c r="B257" i="80"/>
  <c r="AG256" i="80"/>
  <c r="AF256" i="80"/>
  <c r="AE256" i="80"/>
  <c r="AD256" i="80"/>
  <c r="AC256" i="80"/>
  <c r="Z256" i="80"/>
  <c r="Y256" i="80"/>
  <c r="X256" i="80"/>
  <c r="W256" i="80"/>
  <c r="V256" i="80"/>
  <c r="B256" i="80"/>
  <c r="AB256" i="80" s="1"/>
  <c r="AG255" i="80"/>
  <c r="AF255" i="80"/>
  <c r="AD255" i="80"/>
  <c r="AC255" i="80"/>
  <c r="AB255" i="80"/>
  <c r="Z255" i="80"/>
  <c r="Y255" i="80"/>
  <c r="X255" i="80"/>
  <c r="W255" i="80"/>
  <c r="V255" i="80"/>
  <c r="B255" i="80"/>
  <c r="AE255" i="80" s="1"/>
  <c r="Z254" i="80"/>
  <c r="Y254" i="80"/>
  <c r="X254" i="80"/>
  <c r="W254" i="80"/>
  <c r="V254" i="80"/>
  <c r="B254" i="80"/>
  <c r="AF253" i="80"/>
  <c r="AE253" i="80"/>
  <c r="AD253" i="80"/>
  <c r="AC253" i="80"/>
  <c r="AB253" i="80"/>
  <c r="Z253" i="80"/>
  <c r="Y253" i="80"/>
  <c r="X253" i="80"/>
  <c r="W253" i="80"/>
  <c r="V253" i="80"/>
  <c r="B253" i="80"/>
  <c r="AG253" i="80" s="1"/>
  <c r="Z252" i="80"/>
  <c r="Y252" i="80"/>
  <c r="X252" i="80"/>
  <c r="W252" i="80"/>
  <c r="V252" i="80"/>
  <c r="B252" i="80"/>
  <c r="Z251" i="80"/>
  <c r="Y251" i="80"/>
  <c r="X251" i="80"/>
  <c r="W251" i="80"/>
  <c r="V251" i="80"/>
  <c r="B251" i="80"/>
  <c r="AC251" i="80" s="1"/>
  <c r="AG250" i="80"/>
  <c r="AD250" i="80"/>
  <c r="AC250" i="80"/>
  <c r="AB250" i="80"/>
  <c r="Z250" i="80"/>
  <c r="Y250" i="80"/>
  <c r="X250" i="80"/>
  <c r="W250" i="80"/>
  <c r="V250" i="80"/>
  <c r="B250" i="80"/>
  <c r="AF250" i="80" s="1"/>
  <c r="AG249" i="80"/>
  <c r="AE249" i="80"/>
  <c r="AD249" i="80"/>
  <c r="AC249" i="80"/>
  <c r="AB249" i="80"/>
  <c r="Z249" i="80"/>
  <c r="Y249" i="80"/>
  <c r="X249" i="80"/>
  <c r="W249" i="80"/>
  <c r="V249" i="80"/>
  <c r="B249" i="80"/>
  <c r="AF249" i="80" s="1"/>
  <c r="AG248" i="80"/>
  <c r="AF248" i="80"/>
  <c r="AE248" i="80"/>
  <c r="AD248" i="80"/>
  <c r="AC248" i="80"/>
  <c r="AB248" i="80"/>
  <c r="Z248" i="80"/>
  <c r="Y248" i="80"/>
  <c r="X248" i="80"/>
  <c r="W248" i="80"/>
  <c r="V248" i="80"/>
  <c r="B248" i="80"/>
  <c r="Z247" i="80"/>
  <c r="Y247" i="80"/>
  <c r="X247" i="80"/>
  <c r="W247" i="80"/>
  <c r="V247" i="80"/>
  <c r="B247" i="80"/>
  <c r="AG246" i="80"/>
  <c r="AE246" i="80"/>
  <c r="AC246" i="80"/>
  <c r="Z246" i="80"/>
  <c r="Y246" i="80"/>
  <c r="X246" i="80"/>
  <c r="W246" i="80"/>
  <c r="V246" i="80"/>
  <c r="B246" i="80"/>
  <c r="AE245" i="80"/>
  <c r="AC245" i="80"/>
  <c r="Z245" i="80"/>
  <c r="Y245" i="80"/>
  <c r="X245" i="80"/>
  <c r="W245" i="80"/>
  <c r="V245" i="80"/>
  <c r="B245" i="80"/>
  <c r="AG245" i="80" s="1"/>
  <c r="AF244" i="80"/>
  <c r="AD244" i="80"/>
  <c r="AC244" i="80"/>
  <c r="AB244" i="80"/>
  <c r="Z244" i="80"/>
  <c r="Y244" i="80"/>
  <c r="X244" i="80"/>
  <c r="W244" i="80"/>
  <c r="V244" i="80"/>
  <c r="B244" i="80"/>
  <c r="AG243" i="80"/>
  <c r="AF243" i="80"/>
  <c r="AE243" i="80"/>
  <c r="AD243" i="80"/>
  <c r="AC243" i="80"/>
  <c r="AB243" i="80"/>
  <c r="Z243" i="80"/>
  <c r="Y243" i="80"/>
  <c r="X243" i="80"/>
  <c r="W243" i="80"/>
  <c r="V243" i="80"/>
  <c r="B243" i="80"/>
  <c r="Z242" i="80"/>
  <c r="Y242" i="80"/>
  <c r="X242" i="80"/>
  <c r="W242" i="80"/>
  <c r="V242" i="80"/>
  <c r="B242" i="80"/>
  <c r="AG241" i="80"/>
  <c r="AF241" i="80"/>
  <c r="AE241" i="80"/>
  <c r="AD241" i="80"/>
  <c r="AC241" i="80"/>
  <c r="AB241" i="80"/>
  <c r="Z241" i="80"/>
  <c r="Y241" i="80"/>
  <c r="X241" i="80"/>
  <c r="W241" i="80"/>
  <c r="V241" i="80"/>
  <c r="B241" i="80"/>
  <c r="AG240" i="80"/>
  <c r="AF240" i="80"/>
  <c r="AE240" i="80"/>
  <c r="AD240" i="80"/>
  <c r="AC240" i="80"/>
  <c r="AB240" i="80"/>
  <c r="Z240" i="80"/>
  <c r="Y240" i="80"/>
  <c r="X240" i="80"/>
  <c r="W240" i="80"/>
  <c r="V240" i="80"/>
  <c r="B240" i="80"/>
  <c r="AD239" i="80"/>
  <c r="AC239" i="80"/>
  <c r="AB239" i="80"/>
  <c r="Z239" i="80"/>
  <c r="Y239" i="80"/>
  <c r="X239" i="80"/>
  <c r="W239" i="80"/>
  <c r="V239" i="80"/>
  <c r="B239" i="80"/>
  <c r="AF239" i="80" s="1"/>
  <c r="AG238" i="80"/>
  <c r="AF238" i="80"/>
  <c r="AE238" i="80"/>
  <c r="AD238" i="80"/>
  <c r="AC238" i="80"/>
  <c r="Z238" i="80"/>
  <c r="Y238" i="80"/>
  <c r="X238" i="80"/>
  <c r="W238" i="80"/>
  <c r="V238" i="80"/>
  <c r="B238" i="80"/>
  <c r="AB238" i="80" s="1"/>
  <c r="Z237" i="80"/>
  <c r="Y237" i="80"/>
  <c r="X237" i="80"/>
  <c r="W237" i="80"/>
  <c r="V237" i="80"/>
  <c r="B237" i="80"/>
  <c r="AG236" i="80"/>
  <c r="AF236" i="80"/>
  <c r="AE236" i="80"/>
  <c r="AC236" i="80"/>
  <c r="AB236" i="80"/>
  <c r="Z236" i="80"/>
  <c r="Y236" i="80"/>
  <c r="X236" i="80"/>
  <c r="W236" i="80"/>
  <c r="V236" i="80"/>
  <c r="B236" i="80"/>
  <c r="AD236" i="80" s="1"/>
  <c r="Z235" i="80"/>
  <c r="Y235" i="80"/>
  <c r="X235" i="80"/>
  <c r="W235" i="80"/>
  <c r="V235" i="80"/>
  <c r="B235" i="80"/>
  <c r="AF234" i="80"/>
  <c r="AE234" i="80"/>
  <c r="AC234" i="80"/>
  <c r="AB234" i="80"/>
  <c r="Z234" i="80"/>
  <c r="Y234" i="80"/>
  <c r="X234" i="80"/>
  <c r="W234" i="80"/>
  <c r="V234" i="80"/>
  <c r="B234" i="80"/>
  <c r="AG234" i="80" s="1"/>
  <c r="AG233" i="80"/>
  <c r="AF233" i="80"/>
  <c r="AE233" i="80"/>
  <c r="AD233" i="80"/>
  <c r="Z233" i="80"/>
  <c r="Y233" i="80"/>
  <c r="X233" i="80"/>
  <c r="W233" i="80"/>
  <c r="V233" i="80"/>
  <c r="B233" i="80"/>
  <c r="AC233" i="80" s="1"/>
  <c r="AB232" i="80"/>
  <c r="Z232" i="80"/>
  <c r="Y232" i="80"/>
  <c r="X232" i="80"/>
  <c r="W232" i="80"/>
  <c r="V232" i="80"/>
  <c r="B232" i="80"/>
  <c r="AG231" i="80"/>
  <c r="AF231" i="80"/>
  <c r="AD231" i="80"/>
  <c r="AC231" i="80"/>
  <c r="AB231" i="80"/>
  <c r="Z231" i="80"/>
  <c r="Y231" i="80"/>
  <c r="X231" i="80"/>
  <c r="W231" i="80"/>
  <c r="V231" i="80"/>
  <c r="B231" i="80"/>
  <c r="AE231" i="80" s="1"/>
  <c r="Z230" i="80"/>
  <c r="Y230" i="80"/>
  <c r="X230" i="80"/>
  <c r="W230" i="80"/>
  <c r="V230" i="80"/>
  <c r="B230" i="80"/>
  <c r="AG230" i="80" s="1"/>
  <c r="AG229" i="80"/>
  <c r="AF229" i="80"/>
  <c r="AE229" i="80"/>
  <c r="AD229" i="80"/>
  <c r="AC229" i="80"/>
  <c r="AB229" i="80"/>
  <c r="Z229" i="80"/>
  <c r="Y229" i="80"/>
  <c r="X229" i="80"/>
  <c r="W229" i="80"/>
  <c r="V229" i="80"/>
  <c r="B229" i="80"/>
  <c r="AG228" i="80"/>
  <c r="AF228" i="80"/>
  <c r="AE228" i="80"/>
  <c r="Z228" i="80"/>
  <c r="Y228" i="80"/>
  <c r="X228" i="80"/>
  <c r="W228" i="80"/>
  <c r="V228" i="80"/>
  <c r="B228" i="80"/>
  <c r="AD228" i="80" s="1"/>
  <c r="Z227" i="80"/>
  <c r="Y227" i="80"/>
  <c r="X227" i="80"/>
  <c r="W227" i="80"/>
  <c r="V227" i="80"/>
  <c r="B227" i="80"/>
  <c r="AG226" i="80"/>
  <c r="AE226" i="80"/>
  <c r="AD226" i="80"/>
  <c r="AC226" i="80"/>
  <c r="AB226" i="80"/>
  <c r="Z226" i="80"/>
  <c r="Y226" i="80"/>
  <c r="X226" i="80"/>
  <c r="W226" i="80"/>
  <c r="V226" i="80"/>
  <c r="B226" i="80"/>
  <c r="AF226" i="80" s="1"/>
  <c r="Z225" i="80"/>
  <c r="Y225" i="80"/>
  <c r="X225" i="80"/>
  <c r="W225" i="80"/>
  <c r="V225" i="80"/>
  <c r="B225" i="80"/>
  <c r="Z224" i="80"/>
  <c r="Y224" i="80"/>
  <c r="X224" i="80"/>
  <c r="W224" i="80"/>
  <c r="V224" i="80"/>
  <c r="B224" i="80"/>
  <c r="AG224" i="80" s="1"/>
  <c r="AG223" i="80"/>
  <c r="AF223" i="80"/>
  <c r="AD223" i="80"/>
  <c r="AC223" i="80"/>
  <c r="AB223" i="80"/>
  <c r="Z223" i="80"/>
  <c r="Y223" i="80"/>
  <c r="X223" i="80"/>
  <c r="W223" i="80"/>
  <c r="V223" i="80"/>
  <c r="B223" i="80"/>
  <c r="AE223" i="80" s="1"/>
  <c r="AD222" i="80"/>
  <c r="AC222" i="80"/>
  <c r="AB222" i="80"/>
  <c r="Z222" i="80"/>
  <c r="Y222" i="80"/>
  <c r="X222" i="80"/>
  <c r="W222" i="80"/>
  <c r="V222" i="80"/>
  <c r="B222" i="80"/>
  <c r="AF221" i="80"/>
  <c r="AE221" i="80"/>
  <c r="AD221" i="80"/>
  <c r="AC221" i="80"/>
  <c r="AB221" i="80"/>
  <c r="Z221" i="80"/>
  <c r="Y221" i="80"/>
  <c r="X221" i="80"/>
  <c r="W221" i="80"/>
  <c r="V221" i="80"/>
  <c r="B221" i="80"/>
  <c r="AG221" i="80" s="1"/>
  <c r="Z220" i="80"/>
  <c r="Y220" i="80"/>
  <c r="X220" i="80"/>
  <c r="W220" i="80"/>
  <c r="V220" i="80"/>
  <c r="B220" i="80"/>
  <c r="AG219" i="80"/>
  <c r="AF219" i="80"/>
  <c r="AE219" i="80"/>
  <c r="AD219" i="80"/>
  <c r="AC219" i="80"/>
  <c r="AB219" i="80"/>
  <c r="Z219" i="80"/>
  <c r="Y219" i="80"/>
  <c r="X219" i="80"/>
  <c r="W219" i="80"/>
  <c r="V219" i="80"/>
  <c r="B219" i="80"/>
  <c r="AG218" i="80"/>
  <c r="AD218" i="80"/>
  <c r="AC218" i="80"/>
  <c r="AB218" i="80"/>
  <c r="Z218" i="80"/>
  <c r="Y218" i="80"/>
  <c r="X218" i="80"/>
  <c r="W218" i="80"/>
  <c r="V218" i="80"/>
  <c r="B218" i="80"/>
  <c r="AF218" i="80" s="1"/>
  <c r="AG217" i="80"/>
  <c r="AE217" i="80"/>
  <c r="AD217" i="80"/>
  <c r="AC217" i="80"/>
  <c r="AB217" i="80"/>
  <c r="Z217" i="80"/>
  <c r="Y217" i="80"/>
  <c r="X217" i="80"/>
  <c r="W217" i="80"/>
  <c r="V217" i="80"/>
  <c r="B217" i="80"/>
  <c r="AF217" i="80" s="1"/>
  <c r="AG216" i="80"/>
  <c r="AF216" i="80"/>
  <c r="AE216" i="80"/>
  <c r="AD216" i="80"/>
  <c r="AC216" i="80"/>
  <c r="AB216" i="80"/>
  <c r="Z216" i="80"/>
  <c r="Y216" i="80"/>
  <c r="X216" i="80"/>
  <c r="W216" i="80"/>
  <c r="V216" i="80"/>
  <c r="B216" i="80"/>
  <c r="Z215" i="80"/>
  <c r="Y215" i="80"/>
  <c r="X215" i="80"/>
  <c r="W215" i="80"/>
  <c r="V215" i="80"/>
  <c r="B215" i="80"/>
  <c r="Y214" i="80"/>
  <c r="X214" i="80"/>
  <c r="W214" i="80"/>
  <c r="V214" i="80"/>
  <c r="B214" i="80"/>
  <c r="AB214" i="80" s="1"/>
  <c r="Y213" i="80"/>
  <c r="X213" i="80"/>
  <c r="W213" i="80"/>
  <c r="V213" i="80"/>
  <c r="Z213" i="80" s="1"/>
  <c r="B213" i="80"/>
  <c r="AG213" i="80" s="1"/>
  <c r="Y212" i="80"/>
  <c r="X212" i="80"/>
  <c r="W212" i="80"/>
  <c r="V212" i="80"/>
  <c r="B212" i="80"/>
  <c r="AG212" i="80" s="1"/>
  <c r="Y211" i="80"/>
  <c r="X211" i="80"/>
  <c r="W211" i="80"/>
  <c r="V211" i="80"/>
  <c r="B211" i="80"/>
  <c r="AE211" i="80" s="1"/>
  <c r="Y210" i="80"/>
  <c r="X210" i="80"/>
  <c r="W210" i="80"/>
  <c r="V210" i="80"/>
  <c r="B210" i="80"/>
  <c r="AG210" i="80" s="1"/>
  <c r="Y209" i="80"/>
  <c r="X209" i="80"/>
  <c r="W209" i="80"/>
  <c r="V209" i="80"/>
  <c r="B209" i="80"/>
  <c r="AG209" i="80" s="1"/>
  <c r="Y208" i="80"/>
  <c r="X208" i="80"/>
  <c r="W208" i="80"/>
  <c r="V208" i="80"/>
  <c r="B208" i="80"/>
  <c r="AG208" i="80" s="1"/>
  <c r="Y207" i="80"/>
  <c r="X207" i="80"/>
  <c r="W207" i="80"/>
  <c r="V207" i="80"/>
  <c r="B207" i="80"/>
  <c r="AG207" i="80" s="1"/>
  <c r="Y206" i="80"/>
  <c r="X206" i="80"/>
  <c r="W206" i="80"/>
  <c r="V206" i="80"/>
  <c r="B206" i="80"/>
  <c r="AB206" i="80" s="1"/>
  <c r="Y205" i="80"/>
  <c r="X205" i="80"/>
  <c r="W205" i="80"/>
  <c r="V205" i="80"/>
  <c r="B205" i="80"/>
  <c r="AG205" i="80" s="1"/>
  <c r="Y204" i="80"/>
  <c r="X204" i="80"/>
  <c r="W204" i="80"/>
  <c r="V204" i="80"/>
  <c r="B204" i="80"/>
  <c r="AD204" i="80" s="1"/>
  <c r="Y203" i="80"/>
  <c r="X203" i="80"/>
  <c r="W203" i="80"/>
  <c r="V203" i="80"/>
  <c r="B203" i="80"/>
  <c r="Y202" i="80"/>
  <c r="X202" i="80"/>
  <c r="W202" i="80"/>
  <c r="V202" i="80"/>
  <c r="B202" i="80"/>
  <c r="AE202" i="80" s="1"/>
  <c r="Y201" i="80"/>
  <c r="X201" i="80"/>
  <c r="W201" i="80"/>
  <c r="V201" i="80"/>
  <c r="B201" i="80"/>
  <c r="Y200" i="80"/>
  <c r="X200" i="80"/>
  <c r="W200" i="80"/>
  <c r="V200" i="80"/>
  <c r="B200" i="80"/>
  <c r="Y199" i="80"/>
  <c r="X199" i="80"/>
  <c r="W199" i="80"/>
  <c r="V199" i="80"/>
  <c r="B199" i="80"/>
  <c r="AE199" i="80" s="1"/>
  <c r="Y198" i="80"/>
  <c r="X198" i="80"/>
  <c r="W198" i="80"/>
  <c r="V198" i="80"/>
  <c r="B198" i="80"/>
  <c r="Y197" i="80"/>
  <c r="X197" i="80"/>
  <c r="W197" i="80"/>
  <c r="V197" i="80"/>
  <c r="B197" i="80"/>
  <c r="AB197" i="80" s="1"/>
  <c r="Y196" i="80"/>
  <c r="X196" i="80"/>
  <c r="W196" i="80"/>
  <c r="V196" i="80"/>
  <c r="B196" i="80"/>
  <c r="AF196" i="80" s="1"/>
  <c r="Y195" i="80"/>
  <c r="X195" i="80"/>
  <c r="W195" i="80"/>
  <c r="V195" i="80"/>
  <c r="B195" i="80"/>
  <c r="AF195" i="80" s="1"/>
  <c r="Y194" i="80"/>
  <c r="X194" i="80"/>
  <c r="W194" i="80"/>
  <c r="V194" i="80"/>
  <c r="B194" i="80"/>
  <c r="AE194" i="80" s="1"/>
  <c r="Y193" i="80"/>
  <c r="X193" i="80"/>
  <c r="W193" i="80"/>
  <c r="V193" i="80"/>
  <c r="B193" i="80"/>
  <c r="AF193" i="80" s="1"/>
  <c r="Y192" i="80"/>
  <c r="X192" i="80"/>
  <c r="W192" i="80"/>
  <c r="V192" i="80"/>
  <c r="B192" i="80"/>
  <c r="AB192" i="80" s="1"/>
  <c r="Y191" i="80"/>
  <c r="X191" i="80"/>
  <c r="W191" i="80"/>
  <c r="V191" i="80"/>
  <c r="B191" i="80"/>
  <c r="Y190" i="80"/>
  <c r="X190" i="80"/>
  <c r="W190" i="80"/>
  <c r="V190" i="80"/>
  <c r="B190" i="80"/>
  <c r="AF190" i="80" s="1"/>
  <c r="Y189" i="80"/>
  <c r="X189" i="80"/>
  <c r="W189" i="80"/>
  <c r="V189" i="80"/>
  <c r="B189" i="80"/>
  <c r="AF189" i="80" s="1"/>
  <c r="Y188" i="80"/>
  <c r="X188" i="80"/>
  <c r="W188" i="80"/>
  <c r="V188" i="80"/>
  <c r="B188" i="80"/>
  <c r="AF188" i="80" s="1"/>
  <c r="Y187" i="80"/>
  <c r="X187" i="80"/>
  <c r="W187" i="80"/>
  <c r="V187" i="80"/>
  <c r="B187" i="80"/>
  <c r="AF187" i="80" s="1"/>
  <c r="Y186" i="80"/>
  <c r="X186" i="80"/>
  <c r="W186" i="80"/>
  <c r="V186" i="80"/>
  <c r="B186" i="80"/>
  <c r="AD186" i="80" s="1"/>
  <c r="Y185" i="80"/>
  <c r="X185" i="80"/>
  <c r="W185" i="80"/>
  <c r="V185" i="80"/>
  <c r="B185" i="80"/>
  <c r="Y184" i="80"/>
  <c r="X184" i="80"/>
  <c r="W184" i="80"/>
  <c r="V184" i="80"/>
  <c r="B184" i="80"/>
  <c r="AB184" i="80" s="1"/>
  <c r="Y183" i="80"/>
  <c r="X183" i="80"/>
  <c r="W183" i="80"/>
  <c r="V183" i="80"/>
  <c r="B183" i="80"/>
  <c r="Y182" i="80"/>
  <c r="X182" i="80"/>
  <c r="W182" i="80"/>
  <c r="V182" i="80"/>
  <c r="B182" i="80"/>
  <c r="AB182" i="80" s="1"/>
  <c r="Y181" i="80"/>
  <c r="X181" i="80"/>
  <c r="W181" i="80"/>
  <c r="V181" i="80"/>
  <c r="B181" i="80"/>
  <c r="Y180" i="80"/>
  <c r="X180" i="80"/>
  <c r="W180" i="80"/>
  <c r="V180" i="80"/>
  <c r="B180" i="80"/>
  <c r="AE180" i="80" s="1"/>
  <c r="Y179" i="80"/>
  <c r="X179" i="80"/>
  <c r="W179" i="80"/>
  <c r="V179" i="80"/>
  <c r="B179" i="80"/>
  <c r="AE179" i="80" s="1"/>
  <c r="Y178" i="80"/>
  <c r="X178" i="80"/>
  <c r="W178" i="80"/>
  <c r="V178" i="80"/>
  <c r="B178" i="80"/>
  <c r="Y177" i="80"/>
  <c r="X177" i="80"/>
  <c r="W177" i="80"/>
  <c r="V177" i="80"/>
  <c r="B177" i="80"/>
  <c r="AF177" i="80" s="1"/>
  <c r="Y176" i="80"/>
  <c r="X176" i="80"/>
  <c r="W176" i="80"/>
  <c r="V176" i="80"/>
  <c r="B176" i="80"/>
  <c r="AE176" i="80" s="1"/>
  <c r="Y175" i="80"/>
  <c r="X175" i="80"/>
  <c r="W175" i="80"/>
  <c r="V175" i="80"/>
  <c r="B175" i="80"/>
  <c r="AE175" i="80" s="1"/>
  <c r="Y174" i="80"/>
  <c r="X174" i="80"/>
  <c r="W174" i="80"/>
  <c r="V174" i="80"/>
  <c r="B174" i="80"/>
  <c r="AD174" i="80" s="1"/>
  <c r="Y173" i="80"/>
  <c r="X173" i="80"/>
  <c r="W173" i="80"/>
  <c r="V173" i="80"/>
  <c r="B173" i="80"/>
  <c r="AD173" i="80" s="1"/>
  <c r="Y172" i="80"/>
  <c r="X172" i="80"/>
  <c r="W172" i="80"/>
  <c r="V172" i="80"/>
  <c r="B172" i="80"/>
  <c r="AD172" i="80" s="1"/>
  <c r="Y171" i="80"/>
  <c r="X171" i="80"/>
  <c r="W171" i="80"/>
  <c r="V171" i="80"/>
  <c r="B171" i="80"/>
  <c r="AE171" i="80" s="1"/>
  <c r="Y170" i="80"/>
  <c r="X170" i="80"/>
  <c r="W170" i="80"/>
  <c r="V170" i="80"/>
  <c r="B170" i="80"/>
  <c r="AF170" i="80" s="1"/>
  <c r="Y169" i="80"/>
  <c r="X169" i="80"/>
  <c r="W169" i="80"/>
  <c r="V169" i="80"/>
  <c r="B169" i="80"/>
  <c r="AF169" i="80" s="1"/>
  <c r="Y168" i="80"/>
  <c r="X168" i="80"/>
  <c r="W168" i="80"/>
  <c r="V168" i="80"/>
  <c r="B168" i="80"/>
  <c r="AE168" i="80" s="1"/>
  <c r="Y167" i="80"/>
  <c r="X167" i="80"/>
  <c r="W167" i="80"/>
  <c r="V167" i="80"/>
  <c r="B167" i="80"/>
  <c r="AF167" i="80" s="1"/>
  <c r="Y166" i="80"/>
  <c r="X166" i="80"/>
  <c r="W166" i="80"/>
  <c r="V166" i="80"/>
  <c r="B166" i="80"/>
  <c r="AE166" i="80" s="1"/>
  <c r="Y165" i="80"/>
  <c r="X165" i="80"/>
  <c r="W165" i="80"/>
  <c r="V165" i="80"/>
  <c r="B165" i="80"/>
  <c r="Y164" i="80"/>
  <c r="X164" i="80"/>
  <c r="W164" i="80"/>
  <c r="V164" i="80"/>
  <c r="B164" i="80"/>
  <c r="AF164" i="80" s="1"/>
  <c r="Y163" i="80"/>
  <c r="X163" i="80"/>
  <c r="W163" i="80"/>
  <c r="V163" i="80"/>
  <c r="B163" i="80"/>
  <c r="AE163" i="80" s="1"/>
  <c r="Y162" i="80"/>
  <c r="X162" i="80"/>
  <c r="W162" i="80"/>
  <c r="V162" i="80"/>
  <c r="B162" i="80"/>
  <c r="AD162" i="80" s="1"/>
  <c r="Y161" i="80"/>
  <c r="X161" i="80"/>
  <c r="W161" i="80"/>
  <c r="V161" i="80"/>
  <c r="B161" i="80"/>
  <c r="AF161" i="80" s="1"/>
  <c r="Y160" i="80"/>
  <c r="X160" i="80"/>
  <c r="W160" i="80"/>
  <c r="V160" i="80"/>
  <c r="B160" i="80"/>
  <c r="AB160" i="80" s="1"/>
  <c r="Y159" i="80"/>
  <c r="X159" i="80"/>
  <c r="W159" i="80"/>
  <c r="V159" i="80"/>
  <c r="B159" i="80"/>
  <c r="Y158" i="80"/>
  <c r="X158" i="80"/>
  <c r="W158" i="80"/>
  <c r="V158" i="80"/>
  <c r="B158" i="80"/>
  <c r="AF158" i="80" s="1"/>
  <c r="Y157" i="80"/>
  <c r="X157" i="80"/>
  <c r="W157" i="80"/>
  <c r="V157" i="80"/>
  <c r="B157" i="80"/>
  <c r="Y156" i="80"/>
  <c r="X156" i="80"/>
  <c r="W156" i="80"/>
  <c r="V156" i="80"/>
  <c r="B156" i="80"/>
  <c r="AE156" i="80" s="1"/>
  <c r="Y155" i="80"/>
  <c r="X155" i="80"/>
  <c r="W155" i="80"/>
  <c r="V155" i="80"/>
  <c r="B155" i="80"/>
  <c r="AC155" i="80" s="1"/>
  <c r="Y154" i="80"/>
  <c r="X154" i="80"/>
  <c r="W154" i="80"/>
  <c r="V154" i="80"/>
  <c r="B154" i="80"/>
  <c r="AF154" i="80" s="1"/>
  <c r="Y153" i="80"/>
  <c r="X153" i="80"/>
  <c r="W153" i="80"/>
  <c r="V153" i="80"/>
  <c r="B153" i="80"/>
  <c r="AF153" i="80" s="1"/>
  <c r="Y152" i="80"/>
  <c r="X152" i="80"/>
  <c r="W152" i="80"/>
  <c r="V152" i="80"/>
  <c r="B152" i="80"/>
  <c r="AC152" i="80" s="1"/>
  <c r="Y151" i="80"/>
  <c r="X151" i="80"/>
  <c r="W151" i="80"/>
  <c r="V151" i="80"/>
  <c r="B151" i="80"/>
  <c r="AE151" i="80" s="1"/>
  <c r="Y150" i="80"/>
  <c r="X150" i="80"/>
  <c r="W150" i="80"/>
  <c r="V150" i="80"/>
  <c r="B150" i="80"/>
  <c r="AC150" i="80" s="1"/>
  <c r="Y149" i="80"/>
  <c r="X149" i="80"/>
  <c r="W149" i="80"/>
  <c r="V149" i="80"/>
  <c r="B149" i="80"/>
  <c r="AC149" i="80" s="1"/>
  <c r="Y148" i="80"/>
  <c r="X148" i="80"/>
  <c r="W148" i="80"/>
  <c r="V148" i="80"/>
  <c r="B148" i="80"/>
  <c r="Y147" i="80"/>
  <c r="X147" i="80"/>
  <c r="W147" i="80"/>
  <c r="V147" i="80"/>
  <c r="B147" i="80"/>
  <c r="AE147" i="80" s="1"/>
  <c r="Y146" i="80"/>
  <c r="X146" i="80"/>
  <c r="W146" i="80"/>
  <c r="V146" i="80"/>
  <c r="B146" i="80"/>
  <c r="Y145" i="80"/>
  <c r="X145" i="80"/>
  <c r="W145" i="80"/>
  <c r="V145" i="80"/>
  <c r="B145" i="80"/>
  <c r="AC145" i="80" s="1"/>
  <c r="Y144" i="80"/>
  <c r="X144" i="80"/>
  <c r="W144" i="80"/>
  <c r="V144" i="80"/>
  <c r="B144" i="80"/>
  <c r="AE144" i="80" s="1"/>
  <c r="Y143" i="80"/>
  <c r="X143" i="80"/>
  <c r="W143" i="80"/>
  <c r="V143" i="80"/>
  <c r="B143" i="80"/>
  <c r="AF143" i="80" s="1"/>
  <c r="Y142" i="80"/>
  <c r="X142" i="80"/>
  <c r="W142" i="80"/>
  <c r="V142" i="80"/>
  <c r="B142" i="80"/>
  <c r="AE142" i="80" s="1"/>
  <c r="Y141" i="80"/>
  <c r="X141" i="80"/>
  <c r="W141" i="80"/>
  <c r="V141" i="80"/>
  <c r="B141" i="80"/>
  <c r="AD141" i="80" s="1"/>
  <c r="Y140" i="80"/>
  <c r="X140" i="80"/>
  <c r="W140" i="80"/>
  <c r="V140" i="80"/>
  <c r="B140" i="80"/>
  <c r="AD140" i="80" s="1"/>
  <c r="Y139" i="80"/>
  <c r="X139" i="80"/>
  <c r="W139" i="80"/>
  <c r="V139" i="80"/>
  <c r="B139" i="80"/>
  <c r="Y138" i="80"/>
  <c r="X138" i="80"/>
  <c r="W138" i="80"/>
  <c r="V138" i="80"/>
  <c r="B138" i="80"/>
  <c r="AB138" i="80" s="1"/>
  <c r="Y137" i="80"/>
  <c r="X137" i="80"/>
  <c r="W137" i="80"/>
  <c r="V137" i="80"/>
  <c r="B137" i="80"/>
  <c r="AE137" i="80" s="1"/>
  <c r="Y136" i="80"/>
  <c r="X136" i="80"/>
  <c r="W136" i="80"/>
  <c r="V136" i="80"/>
  <c r="B136" i="80"/>
  <c r="Y135" i="80"/>
  <c r="X135" i="80"/>
  <c r="W135" i="80"/>
  <c r="V135" i="80"/>
  <c r="B135" i="80"/>
  <c r="Y134" i="80"/>
  <c r="X134" i="80"/>
  <c r="W134" i="80"/>
  <c r="V134" i="80"/>
  <c r="B134" i="80"/>
  <c r="AD134" i="80" s="1"/>
  <c r="Y133" i="80"/>
  <c r="X133" i="80"/>
  <c r="W133" i="80"/>
  <c r="V133" i="80"/>
  <c r="B133" i="80"/>
  <c r="AF133" i="80" s="1"/>
  <c r="Y132" i="80"/>
  <c r="X132" i="80"/>
  <c r="W132" i="80"/>
  <c r="V132" i="80"/>
  <c r="B132" i="80"/>
  <c r="AF132" i="80" s="1"/>
  <c r="Y131" i="80"/>
  <c r="X131" i="80"/>
  <c r="W131" i="80"/>
  <c r="V131" i="80"/>
  <c r="B131" i="80"/>
  <c r="AE131" i="80" s="1"/>
  <c r="Y130" i="80"/>
  <c r="X130" i="80"/>
  <c r="W130" i="80"/>
  <c r="V130" i="80"/>
  <c r="B130" i="80"/>
  <c r="AD130" i="80" s="1"/>
  <c r="Y129" i="80"/>
  <c r="X129" i="80"/>
  <c r="W129" i="80"/>
  <c r="V129" i="80"/>
  <c r="B129" i="80"/>
  <c r="AF129" i="80" s="1"/>
  <c r="Y128" i="80"/>
  <c r="X128" i="80"/>
  <c r="W128" i="80"/>
  <c r="V128" i="80"/>
  <c r="B128" i="80"/>
  <c r="AB128" i="80" s="1"/>
  <c r="Y127" i="80"/>
  <c r="X127" i="80"/>
  <c r="W127" i="80"/>
  <c r="V127" i="80"/>
  <c r="B127" i="80"/>
  <c r="AD127" i="80" s="1"/>
  <c r="Y126" i="80"/>
  <c r="X126" i="80"/>
  <c r="W126" i="80"/>
  <c r="V126" i="80"/>
  <c r="B126" i="80"/>
  <c r="Y125" i="80"/>
  <c r="X125" i="80"/>
  <c r="W125" i="80"/>
  <c r="V125" i="80"/>
  <c r="B125" i="80"/>
  <c r="AB125" i="80" s="1"/>
  <c r="Y124" i="80"/>
  <c r="X124" i="80"/>
  <c r="W124" i="80"/>
  <c r="V124" i="80"/>
  <c r="B124" i="80"/>
  <c r="AE124" i="80" s="1"/>
  <c r="Y123" i="80"/>
  <c r="X123" i="80"/>
  <c r="W123" i="80"/>
  <c r="V123" i="80"/>
  <c r="B123" i="80"/>
  <c r="Y122" i="80"/>
  <c r="X122" i="80"/>
  <c r="W122" i="80"/>
  <c r="V122" i="80"/>
  <c r="B122" i="80"/>
  <c r="Y121" i="80"/>
  <c r="X121" i="80"/>
  <c r="W121" i="80"/>
  <c r="V121" i="80"/>
  <c r="B121" i="80"/>
  <c r="Y120" i="80"/>
  <c r="X120" i="80"/>
  <c r="W120" i="80"/>
  <c r="V120" i="80"/>
  <c r="B120" i="80"/>
  <c r="AE120" i="80" s="1"/>
  <c r="Y119" i="80"/>
  <c r="X119" i="80"/>
  <c r="W119" i="80"/>
  <c r="V119" i="80"/>
  <c r="B119" i="80"/>
  <c r="Y118" i="80"/>
  <c r="X118" i="80"/>
  <c r="W118" i="80"/>
  <c r="V118" i="80"/>
  <c r="B118" i="80"/>
  <c r="AB118" i="80" s="1"/>
  <c r="Y117" i="80"/>
  <c r="X117" i="80"/>
  <c r="W117" i="80"/>
  <c r="V117" i="80"/>
  <c r="B117" i="80"/>
  <c r="Y116" i="80"/>
  <c r="X116" i="80"/>
  <c r="W116" i="80"/>
  <c r="V116" i="80"/>
  <c r="B116" i="80"/>
  <c r="AF116" i="80" s="1"/>
  <c r="Y115" i="80"/>
  <c r="X115" i="80"/>
  <c r="W115" i="80"/>
  <c r="V115" i="80"/>
  <c r="B115" i="80"/>
  <c r="AE115" i="80" s="1"/>
  <c r="Y114" i="80"/>
  <c r="X114" i="80"/>
  <c r="W114" i="80"/>
  <c r="V114" i="80"/>
  <c r="B114" i="80"/>
  <c r="Y113" i="80"/>
  <c r="X113" i="80"/>
  <c r="W113" i="80"/>
  <c r="V113" i="80"/>
  <c r="B113" i="80"/>
  <c r="AC113" i="80" s="1"/>
  <c r="Y112" i="80"/>
  <c r="X112" i="80"/>
  <c r="W112" i="80"/>
  <c r="V112" i="80"/>
  <c r="B112" i="80"/>
  <c r="Y111" i="80"/>
  <c r="X111" i="80"/>
  <c r="W111" i="80"/>
  <c r="V111" i="80"/>
  <c r="B111" i="80"/>
  <c r="AC111" i="80" s="1"/>
  <c r="Y110" i="80"/>
  <c r="X110" i="80"/>
  <c r="W110" i="80"/>
  <c r="V110" i="80"/>
  <c r="B110" i="80"/>
  <c r="Y109" i="80"/>
  <c r="X109" i="80"/>
  <c r="W109" i="80"/>
  <c r="V109" i="80"/>
  <c r="B109" i="80"/>
  <c r="AC109" i="80" s="1"/>
  <c r="Y108" i="80"/>
  <c r="X108" i="80"/>
  <c r="W108" i="80"/>
  <c r="V108" i="80"/>
  <c r="B108" i="80"/>
  <c r="Y107" i="80"/>
  <c r="X107" i="80"/>
  <c r="W107" i="80"/>
  <c r="V107" i="80"/>
  <c r="B107" i="80"/>
  <c r="AB107" i="80" s="1"/>
  <c r="Y106" i="80"/>
  <c r="X106" i="80"/>
  <c r="W106" i="80"/>
  <c r="V106" i="80"/>
  <c r="B106" i="80"/>
  <c r="Y105" i="80"/>
  <c r="X105" i="80"/>
  <c r="W105" i="80"/>
  <c r="V105" i="80"/>
  <c r="B105" i="80"/>
  <c r="AC105" i="80" s="1"/>
  <c r="Y104" i="80"/>
  <c r="X104" i="80"/>
  <c r="W104" i="80"/>
  <c r="V104" i="80"/>
  <c r="B104" i="80"/>
  <c r="Y103" i="80"/>
  <c r="X103" i="80"/>
  <c r="W103" i="80"/>
  <c r="V103" i="80"/>
  <c r="B103" i="80"/>
  <c r="AE103" i="80" s="1"/>
  <c r="Y102" i="80"/>
  <c r="X102" i="80"/>
  <c r="W102" i="80"/>
  <c r="V102" i="80"/>
  <c r="B102" i="80"/>
  <c r="Y101" i="80"/>
  <c r="X101" i="80"/>
  <c r="W101" i="80"/>
  <c r="V101" i="80"/>
  <c r="B101" i="80"/>
  <c r="AC101" i="80" s="1"/>
  <c r="Y100" i="80"/>
  <c r="X100" i="80"/>
  <c r="W100" i="80"/>
  <c r="V100" i="80"/>
  <c r="B100" i="80"/>
  <c r="AF100" i="80" s="1"/>
  <c r="Y99" i="80"/>
  <c r="X99" i="80"/>
  <c r="W99" i="80"/>
  <c r="V99" i="80"/>
  <c r="B99" i="80"/>
  <c r="Y98" i="80"/>
  <c r="X98" i="80"/>
  <c r="W98" i="80"/>
  <c r="V98" i="80"/>
  <c r="B98" i="80"/>
  <c r="AD98" i="80" s="1"/>
  <c r="Y97" i="80"/>
  <c r="X97" i="80"/>
  <c r="W97" i="80"/>
  <c r="V97" i="80"/>
  <c r="B97" i="80"/>
  <c r="Y96" i="80"/>
  <c r="X96" i="80"/>
  <c r="W96" i="80"/>
  <c r="V96" i="80"/>
  <c r="B96" i="80"/>
  <c r="AB96" i="80" s="1"/>
  <c r="Y95" i="80"/>
  <c r="X95" i="80"/>
  <c r="W95" i="80"/>
  <c r="V95" i="80"/>
  <c r="B95" i="80"/>
  <c r="Y94" i="80"/>
  <c r="X94" i="80"/>
  <c r="W94" i="80"/>
  <c r="V94" i="80"/>
  <c r="B94" i="80"/>
  <c r="AE94" i="80" s="1"/>
  <c r="Y93" i="80"/>
  <c r="X93" i="80"/>
  <c r="W93" i="80"/>
  <c r="V93" i="80"/>
  <c r="B93" i="80"/>
  <c r="Y92" i="80"/>
  <c r="X92" i="80"/>
  <c r="W92" i="80"/>
  <c r="V92" i="80"/>
  <c r="B92" i="80"/>
  <c r="AF92" i="80" s="1"/>
  <c r="Y91" i="80"/>
  <c r="X91" i="80"/>
  <c r="W91" i="80"/>
  <c r="V91" i="80"/>
  <c r="B91" i="80"/>
  <c r="Y90" i="80"/>
  <c r="X90" i="80"/>
  <c r="W90" i="80"/>
  <c r="V90" i="80"/>
  <c r="B90" i="80"/>
  <c r="AB90" i="80" s="1"/>
  <c r="Y89" i="80"/>
  <c r="X89" i="80"/>
  <c r="W89" i="80"/>
  <c r="V89" i="80"/>
  <c r="B89" i="80"/>
  <c r="AF89" i="80" s="1"/>
  <c r="Y88" i="80"/>
  <c r="X88" i="80"/>
  <c r="W88" i="80"/>
  <c r="V88" i="80"/>
  <c r="B88" i="80"/>
  <c r="AY88" i="80" s="1"/>
  <c r="Y87" i="80"/>
  <c r="X87" i="80"/>
  <c r="W87" i="80"/>
  <c r="V87" i="80"/>
  <c r="B87" i="80"/>
  <c r="AY87" i="80" s="1"/>
  <c r="Y86" i="80"/>
  <c r="X86" i="80"/>
  <c r="W86" i="80"/>
  <c r="V86" i="80"/>
  <c r="B86" i="80"/>
  <c r="AY86" i="80" s="1"/>
  <c r="Y85" i="80"/>
  <c r="X85" i="80"/>
  <c r="W85" i="80"/>
  <c r="V85" i="80"/>
  <c r="B85" i="80"/>
  <c r="AY85" i="80" s="1"/>
  <c r="Y84" i="80"/>
  <c r="X84" i="80"/>
  <c r="W84" i="80"/>
  <c r="V84" i="80"/>
  <c r="B84" i="80"/>
  <c r="AY84" i="80" s="1"/>
  <c r="Y83" i="80"/>
  <c r="X83" i="80"/>
  <c r="W83" i="80"/>
  <c r="V83" i="80"/>
  <c r="B83" i="80"/>
  <c r="AY83" i="80" s="1"/>
  <c r="Y82" i="80"/>
  <c r="X82" i="80"/>
  <c r="W82" i="80"/>
  <c r="V82" i="80"/>
  <c r="B82" i="80"/>
  <c r="AY82" i="80" s="1"/>
  <c r="Y81" i="80"/>
  <c r="X81" i="80"/>
  <c r="W81" i="80"/>
  <c r="V81" i="80"/>
  <c r="B81" i="80"/>
  <c r="AY81" i="80" s="1"/>
  <c r="Y80" i="80"/>
  <c r="X80" i="80"/>
  <c r="W80" i="80"/>
  <c r="V80" i="80"/>
  <c r="B80" i="80"/>
  <c r="AY80" i="80" s="1"/>
  <c r="Y79" i="80"/>
  <c r="X79" i="80"/>
  <c r="W79" i="80"/>
  <c r="V79" i="80"/>
  <c r="B79" i="80"/>
  <c r="AY79" i="80" s="1"/>
  <c r="Y78" i="80"/>
  <c r="X78" i="80"/>
  <c r="W78" i="80"/>
  <c r="V78" i="80"/>
  <c r="B78" i="80"/>
  <c r="AY78" i="80" s="1"/>
  <c r="Y77" i="80"/>
  <c r="X77" i="80"/>
  <c r="W77" i="80"/>
  <c r="V77" i="80"/>
  <c r="B77" i="80"/>
  <c r="AY77" i="80" s="1"/>
  <c r="Y76" i="80"/>
  <c r="X76" i="80"/>
  <c r="W76" i="80"/>
  <c r="V76" i="80"/>
  <c r="B76" i="80"/>
  <c r="AY76" i="80" s="1"/>
  <c r="Y75" i="80"/>
  <c r="X75" i="80"/>
  <c r="W75" i="80"/>
  <c r="V75" i="80"/>
  <c r="B75" i="80"/>
  <c r="Y74" i="80"/>
  <c r="X74" i="80"/>
  <c r="W74" i="80"/>
  <c r="V74" i="80"/>
  <c r="B74" i="80"/>
  <c r="AY74" i="80" s="1"/>
  <c r="Y73" i="80"/>
  <c r="X73" i="80"/>
  <c r="W73" i="80"/>
  <c r="V73" i="80"/>
  <c r="B73" i="80"/>
  <c r="Y72" i="80"/>
  <c r="X72" i="80"/>
  <c r="W72" i="80"/>
  <c r="V72" i="80"/>
  <c r="B72" i="80"/>
  <c r="AY72" i="80" s="1"/>
  <c r="Y71" i="80"/>
  <c r="X71" i="80"/>
  <c r="W71" i="80"/>
  <c r="V71" i="80"/>
  <c r="B71" i="80"/>
  <c r="Y70" i="80"/>
  <c r="X70" i="80"/>
  <c r="W70" i="80"/>
  <c r="V70" i="80"/>
  <c r="B70" i="80"/>
  <c r="AY70" i="80" s="1"/>
  <c r="Y69" i="80"/>
  <c r="X69" i="80"/>
  <c r="W69" i="80"/>
  <c r="V69" i="80"/>
  <c r="B69" i="80"/>
  <c r="Y68" i="80"/>
  <c r="X68" i="80"/>
  <c r="W68" i="80"/>
  <c r="V68" i="80"/>
  <c r="B68" i="80"/>
  <c r="AY68" i="80" s="1"/>
  <c r="Y67" i="80"/>
  <c r="X67" i="80"/>
  <c r="W67" i="80"/>
  <c r="V67" i="80"/>
  <c r="B67" i="80"/>
  <c r="Y66" i="80"/>
  <c r="X66" i="80"/>
  <c r="W66" i="80"/>
  <c r="V66" i="80"/>
  <c r="B66" i="80"/>
  <c r="AY66" i="80" s="1"/>
  <c r="Y65" i="80"/>
  <c r="X65" i="80"/>
  <c r="W65" i="80"/>
  <c r="V65" i="80"/>
  <c r="B65" i="80"/>
  <c r="Y64" i="80"/>
  <c r="X64" i="80"/>
  <c r="W64" i="80"/>
  <c r="V64" i="80"/>
  <c r="B64" i="80"/>
  <c r="AY64" i="80" s="1"/>
  <c r="Y63" i="80"/>
  <c r="X63" i="80"/>
  <c r="W63" i="80"/>
  <c r="V63" i="80"/>
  <c r="B63" i="80"/>
  <c r="Y62" i="80"/>
  <c r="X62" i="80"/>
  <c r="W62" i="80"/>
  <c r="V62" i="80"/>
  <c r="B62" i="80"/>
  <c r="AY62" i="80" s="1"/>
  <c r="Y61" i="80"/>
  <c r="X61" i="80"/>
  <c r="W61" i="80"/>
  <c r="V61" i="80"/>
  <c r="B61" i="80"/>
  <c r="AY61" i="80" s="1"/>
  <c r="Y60" i="80"/>
  <c r="X60" i="80"/>
  <c r="W60" i="80"/>
  <c r="V60" i="80"/>
  <c r="B60" i="80"/>
  <c r="Y59" i="80"/>
  <c r="X59" i="80"/>
  <c r="W59" i="80"/>
  <c r="V59" i="80"/>
  <c r="B59" i="80"/>
  <c r="AY59" i="80" s="1"/>
  <c r="Y58" i="80"/>
  <c r="X58" i="80"/>
  <c r="W58" i="80"/>
  <c r="V58" i="80"/>
  <c r="B58" i="80"/>
  <c r="Y57" i="80"/>
  <c r="X57" i="80"/>
  <c r="W57" i="80"/>
  <c r="V57" i="80"/>
  <c r="B57" i="80"/>
  <c r="Y56" i="80"/>
  <c r="X56" i="80"/>
  <c r="W56" i="80"/>
  <c r="V56" i="80"/>
  <c r="B56" i="80"/>
  <c r="Y55" i="80"/>
  <c r="X55" i="80"/>
  <c r="W55" i="80"/>
  <c r="V55" i="80"/>
  <c r="B55" i="80"/>
  <c r="Y54" i="80"/>
  <c r="X54" i="80"/>
  <c r="W54" i="80"/>
  <c r="V54" i="80"/>
  <c r="B54" i="80"/>
  <c r="Y53" i="80"/>
  <c r="X53" i="80"/>
  <c r="W53" i="80"/>
  <c r="V53" i="80"/>
  <c r="B53" i="80"/>
  <c r="AY53" i="80" s="1"/>
  <c r="Y52" i="80"/>
  <c r="X52" i="80"/>
  <c r="W52" i="80"/>
  <c r="V52" i="80"/>
  <c r="B52" i="80"/>
  <c r="AY52" i="80" s="1"/>
  <c r="Y51" i="80"/>
  <c r="X51" i="80"/>
  <c r="W51" i="80"/>
  <c r="V51" i="80"/>
  <c r="B51" i="80"/>
  <c r="AY51" i="80" s="1"/>
  <c r="Y50" i="80"/>
  <c r="X50" i="80"/>
  <c r="W50" i="80"/>
  <c r="V50" i="80"/>
  <c r="B50" i="80"/>
  <c r="Y49" i="80"/>
  <c r="X49" i="80"/>
  <c r="W49" i="80"/>
  <c r="V49" i="80"/>
  <c r="B49" i="80"/>
  <c r="AY49" i="80" s="1"/>
  <c r="Y48" i="80"/>
  <c r="X48" i="80"/>
  <c r="W48" i="80"/>
  <c r="V48" i="80"/>
  <c r="B48" i="80"/>
  <c r="AY48" i="80" s="1"/>
  <c r="Y47" i="80"/>
  <c r="X47" i="80"/>
  <c r="W47" i="80"/>
  <c r="V47" i="80"/>
  <c r="B47" i="80"/>
  <c r="AY47" i="80" s="1"/>
  <c r="Y46" i="80"/>
  <c r="X46" i="80"/>
  <c r="W46" i="80"/>
  <c r="V46" i="80"/>
  <c r="B46" i="80"/>
  <c r="Y45" i="80"/>
  <c r="X45" i="80"/>
  <c r="W45" i="80"/>
  <c r="V45" i="80"/>
  <c r="B45" i="80"/>
  <c r="AY45" i="80" s="1"/>
  <c r="Y44" i="80"/>
  <c r="X44" i="80"/>
  <c r="W44" i="80"/>
  <c r="V44" i="80"/>
  <c r="B44" i="80"/>
  <c r="AY44" i="80" s="1"/>
  <c r="Y43" i="80"/>
  <c r="X43" i="80"/>
  <c r="W43" i="80"/>
  <c r="V43" i="80"/>
  <c r="B43" i="80"/>
  <c r="AY43" i="80" s="1"/>
  <c r="Y42" i="80"/>
  <c r="X42" i="80"/>
  <c r="W42" i="80"/>
  <c r="V42" i="80"/>
  <c r="B42" i="80"/>
  <c r="AY42" i="80" s="1"/>
  <c r="Y41" i="80"/>
  <c r="X41" i="80"/>
  <c r="W41" i="80"/>
  <c r="V41" i="80"/>
  <c r="B41" i="80"/>
  <c r="Y40" i="80"/>
  <c r="X40" i="80"/>
  <c r="W40" i="80"/>
  <c r="V40" i="80"/>
  <c r="B40" i="80"/>
  <c r="AY40" i="80" s="1"/>
  <c r="Y39" i="80"/>
  <c r="X39" i="80"/>
  <c r="W39" i="80"/>
  <c r="V39" i="80"/>
  <c r="B39" i="80"/>
  <c r="AY39" i="80" s="1"/>
  <c r="Y38" i="80"/>
  <c r="X38" i="80"/>
  <c r="W38" i="80"/>
  <c r="V38" i="80"/>
  <c r="B38" i="80"/>
  <c r="AY38" i="80" s="1"/>
  <c r="Y37" i="80"/>
  <c r="X37" i="80"/>
  <c r="W37" i="80"/>
  <c r="V37" i="80"/>
  <c r="B37" i="80"/>
  <c r="Y36" i="80"/>
  <c r="X36" i="80"/>
  <c r="W36" i="80"/>
  <c r="V36" i="80"/>
  <c r="B36" i="80"/>
  <c r="Y35" i="80"/>
  <c r="X35" i="80"/>
  <c r="W35" i="80"/>
  <c r="V35" i="80"/>
  <c r="B35" i="80"/>
  <c r="AY35" i="80" s="1"/>
  <c r="Y34" i="80"/>
  <c r="X34" i="80"/>
  <c r="W34" i="80"/>
  <c r="V34" i="80"/>
  <c r="B34" i="80"/>
  <c r="AY34" i="80" s="1"/>
  <c r="Y33" i="80"/>
  <c r="X33" i="80"/>
  <c r="W33" i="80"/>
  <c r="V33" i="80"/>
  <c r="B33" i="80"/>
  <c r="AY33" i="80" s="1"/>
  <c r="Y32" i="80"/>
  <c r="X32" i="80"/>
  <c r="W32" i="80"/>
  <c r="V32" i="80"/>
  <c r="B32" i="80"/>
  <c r="AY32" i="80" s="1"/>
  <c r="Y31" i="80"/>
  <c r="X31" i="80"/>
  <c r="W31" i="80"/>
  <c r="V31" i="80"/>
  <c r="B31" i="80"/>
  <c r="AY31" i="80" s="1"/>
  <c r="Y30" i="80"/>
  <c r="X30" i="80"/>
  <c r="W30" i="80"/>
  <c r="V30" i="80"/>
  <c r="B30" i="80"/>
  <c r="AY30" i="80" s="1"/>
  <c r="Y29" i="80"/>
  <c r="X29" i="80"/>
  <c r="W29" i="80"/>
  <c r="V29" i="80"/>
  <c r="B29" i="80"/>
  <c r="AY29" i="80" s="1"/>
  <c r="Y28" i="80"/>
  <c r="X28" i="80"/>
  <c r="W28" i="80"/>
  <c r="V28" i="80"/>
  <c r="B28" i="80"/>
  <c r="Y27" i="80"/>
  <c r="X27" i="80"/>
  <c r="W27" i="80"/>
  <c r="V27" i="80"/>
  <c r="B27" i="80"/>
  <c r="Y26" i="80"/>
  <c r="X26" i="80"/>
  <c r="W26" i="80"/>
  <c r="V26" i="80"/>
  <c r="B26" i="80"/>
  <c r="AY26" i="80" s="1"/>
  <c r="Y25" i="80"/>
  <c r="X25" i="80"/>
  <c r="W25" i="80"/>
  <c r="V25" i="80"/>
  <c r="B25" i="80"/>
  <c r="AY25" i="80" s="1"/>
  <c r="Y24" i="80"/>
  <c r="X24" i="80"/>
  <c r="W24" i="80"/>
  <c r="V24" i="80"/>
  <c r="B24" i="80"/>
  <c r="Y23" i="80"/>
  <c r="X23" i="80"/>
  <c r="W23" i="80"/>
  <c r="V23" i="80"/>
  <c r="B23" i="80"/>
  <c r="Y22" i="80"/>
  <c r="X22" i="80"/>
  <c r="W22" i="80"/>
  <c r="V22" i="80"/>
  <c r="B22" i="80"/>
  <c r="AY22" i="80" s="1"/>
  <c r="Y21" i="80"/>
  <c r="X21" i="80"/>
  <c r="W21" i="80"/>
  <c r="V21" i="80"/>
  <c r="B21" i="80"/>
  <c r="Y20" i="80"/>
  <c r="X20" i="80"/>
  <c r="W20" i="80"/>
  <c r="V20" i="80"/>
  <c r="B20" i="80"/>
  <c r="Y19" i="80"/>
  <c r="X19" i="80"/>
  <c r="W19" i="80"/>
  <c r="V19" i="80"/>
  <c r="B19" i="80"/>
  <c r="AY19" i="80" s="1"/>
  <c r="AR18" i="80"/>
  <c r="AR19" i="80" s="1"/>
  <c r="AR20" i="80" s="1"/>
  <c r="AR21" i="80" s="1"/>
  <c r="AR22" i="80" s="1"/>
  <c r="AR23" i="80" s="1"/>
  <c r="AR24" i="80" s="1"/>
  <c r="AR25" i="80" s="1"/>
  <c r="AR26" i="80" s="1"/>
  <c r="AR27" i="80" s="1"/>
  <c r="AR28" i="80" s="1"/>
  <c r="AR29" i="80" s="1"/>
  <c r="AR30" i="80" s="1"/>
  <c r="AR31" i="80" s="1"/>
  <c r="AR32" i="80" s="1"/>
  <c r="AR33" i="80" s="1"/>
  <c r="AR34" i="80" s="1"/>
  <c r="AR35" i="80" s="1"/>
  <c r="AR36" i="80" s="1"/>
  <c r="AR37" i="80" s="1"/>
  <c r="AR38" i="80" s="1"/>
  <c r="AR39" i="80" s="1"/>
  <c r="AR40" i="80" s="1"/>
  <c r="AR41" i="80" s="1"/>
  <c r="AR42" i="80" s="1"/>
  <c r="AR43" i="80" s="1"/>
  <c r="AR44" i="80" s="1"/>
  <c r="AR45" i="80" s="1"/>
  <c r="AR46" i="80" s="1"/>
  <c r="AR47" i="80" s="1"/>
  <c r="AR48" i="80" s="1"/>
  <c r="AR49" i="80" s="1"/>
  <c r="AR50" i="80" s="1"/>
  <c r="AR51" i="80" s="1"/>
  <c r="AR52" i="80" s="1"/>
  <c r="AR53" i="80" s="1"/>
  <c r="AR54" i="80" s="1"/>
  <c r="AR55" i="80" s="1"/>
  <c r="AR56" i="80" s="1"/>
  <c r="AR57" i="80" s="1"/>
  <c r="AR58" i="80" s="1"/>
  <c r="AR59" i="80" s="1"/>
  <c r="AR60" i="80" s="1"/>
  <c r="AR61" i="80" s="1"/>
  <c r="AR62" i="80" s="1"/>
  <c r="AR63" i="80" s="1"/>
  <c r="AR64" i="80" s="1"/>
  <c r="AR65" i="80" s="1"/>
  <c r="AR66" i="80" s="1"/>
  <c r="AR67" i="80" s="1"/>
  <c r="AR68" i="80" s="1"/>
  <c r="AR69" i="80" s="1"/>
  <c r="AR70" i="80" s="1"/>
  <c r="AR71" i="80" s="1"/>
  <c r="AR72" i="80" s="1"/>
  <c r="AR73" i="80" s="1"/>
  <c r="AR74" i="80" s="1"/>
  <c r="AR75" i="80" s="1"/>
  <c r="AR76" i="80" s="1"/>
  <c r="AR77" i="80" s="1"/>
  <c r="AR78" i="80" s="1"/>
  <c r="AR79" i="80" s="1"/>
  <c r="AR80" i="80" s="1"/>
  <c r="AR81" i="80" s="1"/>
  <c r="AR82" i="80" s="1"/>
  <c r="AR83" i="80" s="1"/>
  <c r="AR84" i="80" s="1"/>
  <c r="AR85" i="80" s="1"/>
  <c r="AR86" i="80" s="1"/>
  <c r="AR87" i="80" s="1"/>
  <c r="AR88" i="80" s="1"/>
  <c r="AR89" i="80" s="1"/>
  <c r="AR90" i="80" s="1"/>
  <c r="AR91" i="80" s="1"/>
  <c r="AR92" i="80" s="1"/>
  <c r="AR93" i="80" s="1"/>
  <c r="AR94" i="80" s="1"/>
  <c r="AR95" i="80" s="1"/>
  <c r="AR96" i="80" s="1"/>
  <c r="AR97" i="80" s="1"/>
  <c r="AR98" i="80" s="1"/>
  <c r="AR99" i="80" s="1"/>
  <c r="AR100" i="80" s="1"/>
  <c r="AR101" i="80" s="1"/>
  <c r="AR102" i="80" s="1"/>
  <c r="AR103" i="80" s="1"/>
  <c r="AR104" i="80" s="1"/>
  <c r="AR105" i="80" s="1"/>
  <c r="AR106" i="80" s="1"/>
  <c r="AR107" i="80" s="1"/>
  <c r="AR108" i="80" s="1"/>
  <c r="AR109" i="80" s="1"/>
  <c r="AR110" i="80" s="1"/>
  <c r="AR111" i="80" s="1"/>
  <c r="AR112" i="80" s="1"/>
  <c r="AR113" i="80" s="1"/>
  <c r="AR114" i="80" s="1"/>
  <c r="AR115" i="80" s="1"/>
  <c r="AR116" i="80" s="1"/>
  <c r="AR117" i="80" s="1"/>
  <c r="AR118" i="80" s="1"/>
  <c r="AR119" i="80" s="1"/>
  <c r="AR120" i="80" s="1"/>
  <c r="AR121" i="80" s="1"/>
  <c r="AR122" i="80" s="1"/>
  <c r="AR123" i="80" s="1"/>
  <c r="AR124" i="80" s="1"/>
  <c r="AR125" i="80" s="1"/>
  <c r="AR126" i="80" s="1"/>
  <c r="AR127" i="80" s="1"/>
  <c r="AR128" i="80" s="1"/>
  <c r="AR129" i="80" s="1"/>
  <c r="AR130" i="80" s="1"/>
  <c r="AR131" i="80" s="1"/>
  <c r="AR132" i="80" s="1"/>
  <c r="AR133" i="80" s="1"/>
  <c r="AR134" i="80" s="1"/>
  <c r="AR135" i="80" s="1"/>
  <c r="AR136" i="80" s="1"/>
  <c r="AR137" i="80" s="1"/>
  <c r="AR138" i="80" s="1"/>
  <c r="AR139" i="80" s="1"/>
  <c r="AR140" i="80" s="1"/>
  <c r="AR141" i="80" s="1"/>
  <c r="AR142" i="80" s="1"/>
  <c r="AR143" i="80" s="1"/>
  <c r="AR144" i="80" s="1"/>
  <c r="AR145" i="80" s="1"/>
  <c r="AR146" i="80" s="1"/>
  <c r="AR147" i="80" s="1"/>
  <c r="AR148" i="80" s="1"/>
  <c r="AR149" i="80" s="1"/>
  <c r="AR150" i="80" s="1"/>
  <c r="AR151" i="80" s="1"/>
  <c r="AR152" i="80" s="1"/>
  <c r="AR153" i="80" s="1"/>
  <c r="AR154" i="80" s="1"/>
  <c r="AR155" i="80" s="1"/>
  <c r="AR156" i="80" s="1"/>
  <c r="AR157" i="80" s="1"/>
  <c r="AR158" i="80" s="1"/>
  <c r="AR159" i="80" s="1"/>
  <c r="AR160" i="80" s="1"/>
  <c r="AR161" i="80" s="1"/>
  <c r="AR162" i="80" s="1"/>
  <c r="AR163" i="80" s="1"/>
  <c r="AR164" i="80" s="1"/>
  <c r="AR165" i="80" s="1"/>
  <c r="AR166" i="80" s="1"/>
  <c r="AR167" i="80" s="1"/>
  <c r="AR168" i="80" s="1"/>
  <c r="AR169" i="80" s="1"/>
  <c r="AR170" i="80" s="1"/>
  <c r="AR171" i="80" s="1"/>
  <c r="AR172" i="80" s="1"/>
  <c r="AR173" i="80" s="1"/>
  <c r="AR174" i="80" s="1"/>
  <c r="AR175" i="80" s="1"/>
  <c r="AR176" i="80" s="1"/>
  <c r="AR177" i="80" s="1"/>
  <c r="AR178" i="80" s="1"/>
  <c r="AR179" i="80" s="1"/>
  <c r="AR180" i="80" s="1"/>
  <c r="AR181" i="80" s="1"/>
  <c r="AR182" i="80" s="1"/>
  <c r="AR183" i="80" s="1"/>
  <c r="AR184" i="80" s="1"/>
  <c r="AR185" i="80" s="1"/>
  <c r="AR186" i="80" s="1"/>
  <c r="AR187" i="80" s="1"/>
  <c r="AR188" i="80" s="1"/>
  <c r="AR189" i="80" s="1"/>
  <c r="AR190" i="80" s="1"/>
  <c r="AR191" i="80" s="1"/>
  <c r="AR192" i="80" s="1"/>
  <c r="AR193" i="80" s="1"/>
  <c r="AR194" i="80" s="1"/>
  <c r="AR195" i="80" s="1"/>
  <c r="AR196" i="80" s="1"/>
  <c r="Y18" i="80"/>
  <c r="X18" i="80"/>
  <c r="W18" i="80"/>
  <c r="V18" i="80"/>
  <c r="B18" i="80"/>
  <c r="AY18" i="80" s="1"/>
  <c r="Y17" i="80"/>
  <c r="X17" i="80"/>
  <c r="W17" i="80"/>
  <c r="V17" i="80"/>
  <c r="B17" i="80"/>
  <c r="AY17" i="80" s="1"/>
  <c r="Y16" i="80"/>
  <c r="X16" i="80"/>
  <c r="W16" i="80"/>
  <c r="V16" i="80"/>
  <c r="B16" i="80"/>
  <c r="AY16" i="80" s="1"/>
  <c r="AR15" i="80"/>
  <c r="AR16" i="80" s="1"/>
  <c r="AR17" i="80" s="1"/>
  <c r="Y15" i="80"/>
  <c r="X15" i="80"/>
  <c r="W15" i="80"/>
  <c r="V15" i="80"/>
  <c r="B15" i="80"/>
  <c r="AQ14" i="80"/>
  <c r="B14" i="80"/>
  <c r="AY14" i="80" s="1"/>
  <c r="AS11" i="80"/>
  <c r="AU32" i="91" l="1"/>
  <c r="AW32" i="91" s="1"/>
  <c r="AS32" i="91"/>
  <c r="AV32" i="91" s="1"/>
  <c r="AX32" i="91" s="1"/>
  <c r="AQ33" i="91"/>
  <c r="AU34" i="90"/>
  <c r="AW34" i="90" s="1"/>
  <c r="AS34" i="90"/>
  <c r="AV34" i="90" s="1"/>
  <c r="AX34" i="90" s="1"/>
  <c r="AQ35" i="90"/>
  <c r="AV29" i="89"/>
  <c r="AX29" i="89" s="1"/>
  <c r="AU30" i="89"/>
  <c r="AW30" i="89" s="1"/>
  <c r="AS30" i="89"/>
  <c r="AQ31" i="89"/>
  <c r="AV28" i="88"/>
  <c r="AX28" i="88" s="1"/>
  <c r="AU29" i="88"/>
  <c r="AW29" i="88" s="1"/>
  <c r="AS29" i="88"/>
  <c r="AQ30" i="88"/>
  <c r="AV26" i="87"/>
  <c r="AX26" i="87" s="1"/>
  <c r="AQ28" i="87"/>
  <c r="AU27" i="87"/>
  <c r="AW27" i="87" s="1"/>
  <c r="AS27" i="87"/>
  <c r="AV26" i="86"/>
  <c r="AX26" i="86" s="1"/>
  <c r="AU27" i="86"/>
  <c r="AW27" i="86" s="1"/>
  <c r="AS27" i="86"/>
  <c r="AQ28" i="86"/>
  <c r="AV26" i="85"/>
  <c r="AX26" i="85" s="1"/>
  <c r="AU27" i="85"/>
  <c r="AW27" i="85" s="1"/>
  <c r="AS27" i="85"/>
  <c r="AQ28" i="85"/>
  <c r="Z197" i="80"/>
  <c r="AB67" i="80"/>
  <c r="AY67" i="80"/>
  <c r="AE21" i="80"/>
  <c r="AY21" i="80"/>
  <c r="AD58" i="80"/>
  <c r="AY58" i="80"/>
  <c r="AC75" i="80"/>
  <c r="AY75" i="80"/>
  <c r="AE36" i="80"/>
  <c r="AY36" i="80"/>
  <c r="AF27" i="80"/>
  <c r="AY27" i="80"/>
  <c r="AF54" i="80"/>
  <c r="AY54" i="80"/>
  <c r="AD15" i="80"/>
  <c r="AY15" i="80"/>
  <c r="AE73" i="80"/>
  <c r="AY73" i="80"/>
  <c r="AC65" i="80"/>
  <c r="AY65" i="80"/>
  <c r="AE37" i="80"/>
  <c r="AY37" i="80"/>
  <c r="AF28" i="80"/>
  <c r="AY28" i="80"/>
  <c r="AB60" i="80"/>
  <c r="AY60" i="80"/>
  <c r="AD57" i="80"/>
  <c r="AY57" i="80"/>
  <c r="AE55" i="80"/>
  <c r="AY55" i="80"/>
  <c r="AE71" i="80"/>
  <c r="AY71" i="80"/>
  <c r="AC23" i="80"/>
  <c r="AY23" i="80"/>
  <c r="AE50" i="80"/>
  <c r="AY50" i="80"/>
  <c r="AB69" i="80"/>
  <c r="AY69" i="80"/>
  <c r="AB41" i="80"/>
  <c r="AY41" i="80"/>
  <c r="AB46" i="80"/>
  <c r="AY46" i="80"/>
  <c r="AD20" i="80"/>
  <c r="AY20" i="80"/>
  <c r="AC63" i="80"/>
  <c r="AY63" i="80"/>
  <c r="AE24" i="80"/>
  <c r="AY24" i="80"/>
  <c r="AF56" i="80"/>
  <c r="AY56" i="80"/>
  <c r="AS14" i="80"/>
  <c r="AB30" i="80"/>
  <c r="AD31" i="80"/>
  <c r="Z214" i="80"/>
  <c r="Z180" i="80"/>
  <c r="AG180" i="80" s="1"/>
  <c r="Z207" i="80"/>
  <c r="Z172" i="80"/>
  <c r="AG172" i="80" s="1"/>
  <c r="Z88" i="80"/>
  <c r="AG88" i="80" s="1"/>
  <c r="Z18" i="80"/>
  <c r="AG18" i="80" s="1"/>
  <c r="Z70" i="80"/>
  <c r="AG70" i="80" s="1"/>
  <c r="AE174" i="80"/>
  <c r="AB169" i="80"/>
  <c r="Z203" i="80"/>
  <c r="AG203" i="80" s="1"/>
  <c r="Z64" i="80"/>
  <c r="Z144" i="80"/>
  <c r="AG144" i="80" s="1"/>
  <c r="Z160" i="80"/>
  <c r="Z43" i="80"/>
  <c r="AG43" i="80" s="1"/>
  <c r="Z59" i="80"/>
  <c r="AG59" i="80" s="1"/>
  <c r="Z75" i="80"/>
  <c r="AG75" i="80" s="1"/>
  <c r="Z176" i="80"/>
  <c r="Z202" i="80"/>
  <c r="Z171" i="80"/>
  <c r="AD206" i="80"/>
  <c r="Z97" i="80"/>
  <c r="AG97" i="80" s="1"/>
  <c r="AE206" i="80"/>
  <c r="AC197" i="80"/>
  <c r="AF206" i="80"/>
  <c r="AF211" i="80"/>
  <c r="AD197" i="80"/>
  <c r="AC202" i="80"/>
  <c r="AG206" i="80"/>
  <c r="AG211" i="80"/>
  <c r="AE197" i="80"/>
  <c r="AB203" i="80"/>
  <c r="Z178" i="80"/>
  <c r="AG178" i="80" s="1"/>
  <c r="AE203" i="80"/>
  <c r="AF203" i="80"/>
  <c r="Z163" i="80"/>
  <c r="AG163" i="80" s="1"/>
  <c r="Z200" i="80"/>
  <c r="AG200" i="80" s="1"/>
  <c r="Z205" i="80"/>
  <c r="AD169" i="80"/>
  <c r="Z159" i="80"/>
  <c r="Z85" i="80"/>
  <c r="AG85" i="80" s="1"/>
  <c r="Z101" i="80"/>
  <c r="AG101" i="80" s="1"/>
  <c r="Z165" i="80"/>
  <c r="AG165" i="80" s="1"/>
  <c r="Z170" i="80"/>
  <c r="Z23" i="80"/>
  <c r="Z39" i="80"/>
  <c r="AG39" i="80" s="1"/>
  <c r="Z22" i="80"/>
  <c r="Z38" i="80"/>
  <c r="Z174" i="80"/>
  <c r="Z154" i="80"/>
  <c r="Z211" i="80"/>
  <c r="Z199" i="80"/>
  <c r="AC170" i="80"/>
  <c r="AC199" i="80"/>
  <c r="Z208" i="80"/>
  <c r="Z212" i="80"/>
  <c r="AD170" i="80"/>
  <c r="AD199" i="80"/>
  <c r="Z113" i="80"/>
  <c r="AG113" i="80" s="1"/>
  <c r="Z129" i="80"/>
  <c r="AG129" i="80" s="1"/>
  <c r="Z161" i="80"/>
  <c r="AE170" i="80"/>
  <c r="Z181" i="80"/>
  <c r="AG199" i="80"/>
  <c r="Z204" i="80"/>
  <c r="AG204" i="80" s="1"/>
  <c r="AB196" i="80"/>
  <c r="Z146" i="80"/>
  <c r="AC196" i="80"/>
  <c r="AD196" i="80"/>
  <c r="Z209" i="80"/>
  <c r="Z201" i="80"/>
  <c r="AG201" i="80" s="1"/>
  <c r="AE167" i="80"/>
  <c r="AF192" i="80"/>
  <c r="AB209" i="80"/>
  <c r="AE213" i="80"/>
  <c r="AC209" i="80"/>
  <c r="AC182" i="80"/>
  <c r="AD209" i="80"/>
  <c r="Z131" i="80"/>
  <c r="AG131" i="80" s="1"/>
  <c r="AD182" i="80"/>
  <c r="AE209" i="80"/>
  <c r="AF209" i="80"/>
  <c r="Z110" i="80"/>
  <c r="AG110" i="80" s="1"/>
  <c r="Z183" i="80"/>
  <c r="Z121" i="80"/>
  <c r="AG121" i="80" s="1"/>
  <c r="Z153" i="80"/>
  <c r="AB193" i="80"/>
  <c r="Z206" i="80"/>
  <c r="AC193" i="80"/>
  <c r="Z210" i="80"/>
  <c r="AD214" i="80"/>
  <c r="Z15" i="80"/>
  <c r="AG15" i="80" s="1"/>
  <c r="Z100" i="80"/>
  <c r="AG100" i="80" s="1"/>
  <c r="Z189" i="80"/>
  <c r="AD193" i="80"/>
  <c r="AC206" i="80"/>
  <c r="AE173" i="80"/>
  <c r="Z198" i="80"/>
  <c r="AG198" i="80" s="1"/>
  <c r="AC213" i="80"/>
  <c r="AD213" i="80"/>
  <c r="AF210" i="80"/>
  <c r="AB208" i="80"/>
  <c r="AC208" i="80"/>
  <c r="AC214" i="80"/>
  <c r="AD208" i="80"/>
  <c r="AE208" i="80"/>
  <c r="AB211" i="80"/>
  <c r="AE214" i="80"/>
  <c r="AF208" i="80"/>
  <c r="AC211" i="80"/>
  <c r="AF214" i="80"/>
  <c r="AD211" i="80"/>
  <c r="AG214" i="80"/>
  <c r="Z122" i="80"/>
  <c r="AG122" i="80" s="1"/>
  <c r="Z192" i="80"/>
  <c r="Z80" i="80"/>
  <c r="AG80" i="80" s="1"/>
  <c r="Z188" i="80"/>
  <c r="Z193" i="80"/>
  <c r="AG193" i="80" s="1"/>
  <c r="AB200" i="80"/>
  <c r="Z184" i="80"/>
  <c r="AG184" i="80" s="1"/>
  <c r="AC34" i="80"/>
  <c r="AE193" i="80"/>
  <c r="AF197" i="80"/>
  <c r="AB204" i="80"/>
  <c r="Z19" i="80"/>
  <c r="AG19" i="80" s="1"/>
  <c r="AD34" i="80"/>
  <c r="Z135" i="80"/>
  <c r="AG135" i="80" s="1"/>
  <c r="Z167" i="80"/>
  <c r="AG167" i="80" s="1"/>
  <c r="AG197" i="80"/>
  <c r="AC204" i="80"/>
  <c r="AE134" i="80"/>
  <c r="AE34" i="80"/>
  <c r="Z194" i="80"/>
  <c r="AG194" i="80" s="1"/>
  <c r="AE204" i="80"/>
  <c r="AF34" i="80"/>
  <c r="AF204" i="80"/>
  <c r="AC180" i="80"/>
  <c r="Z25" i="80"/>
  <c r="AG25" i="80" s="1"/>
  <c r="AF180" i="80"/>
  <c r="Z185" i="80"/>
  <c r="Z35" i="80"/>
  <c r="AG35" i="80" s="1"/>
  <c r="Z125" i="80"/>
  <c r="AD167" i="80"/>
  <c r="Z51" i="80"/>
  <c r="AG51" i="80" s="1"/>
  <c r="Z67" i="80"/>
  <c r="AG67" i="80" s="1"/>
  <c r="Z136" i="80"/>
  <c r="AG136" i="80" s="1"/>
  <c r="AC107" i="80"/>
  <c r="Z31" i="80"/>
  <c r="AG31" i="80" s="1"/>
  <c r="Z62" i="80"/>
  <c r="AG62" i="80" s="1"/>
  <c r="Z177" i="80"/>
  <c r="AG177" i="80" s="1"/>
  <c r="Z186" i="80"/>
  <c r="AG186" i="80" s="1"/>
  <c r="AB190" i="80"/>
  <c r="Z195" i="80"/>
  <c r="AG195" i="80" s="1"/>
  <c r="Z105" i="80"/>
  <c r="AG105" i="80" s="1"/>
  <c r="Z191" i="80"/>
  <c r="AG191" i="80" s="1"/>
  <c r="AD202" i="80"/>
  <c r="AF202" i="80"/>
  <c r="AF205" i="80"/>
  <c r="Z33" i="80"/>
  <c r="AG33" i="80" s="1"/>
  <c r="AB186" i="80"/>
  <c r="AG202" i="80"/>
  <c r="Z173" i="80"/>
  <c r="AG173" i="80" s="1"/>
  <c r="AD177" i="80"/>
  <c r="AC186" i="80"/>
  <c r="Z47" i="80"/>
  <c r="AG47" i="80" s="1"/>
  <c r="Z148" i="80"/>
  <c r="AG148" i="80" s="1"/>
  <c r="Z169" i="80"/>
  <c r="AG169" i="80" s="1"/>
  <c r="AE177" i="80"/>
  <c r="Z196" i="80"/>
  <c r="AG196" i="80" s="1"/>
  <c r="Z42" i="80"/>
  <c r="Z127" i="80"/>
  <c r="AG127" i="80" s="1"/>
  <c r="Z164" i="80"/>
  <c r="AF87" i="80"/>
  <c r="AF78" i="80"/>
  <c r="AB152" i="80"/>
  <c r="AB57" i="80"/>
  <c r="AB79" i="80"/>
  <c r="AE57" i="80"/>
  <c r="AB85" i="80"/>
  <c r="AB37" i="80"/>
  <c r="AD17" i="80"/>
  <c r="AD37" i="80"/>
  <c r="AE83" i="80"/>
  <c r="AD86" i="80"/>
  <c r="AC81" i="80"/>
  <c r="AQ15" i="80"/>
  <c r="AQ19" i="84"/>
  <c r="Z95" i="80"/>
  <c r="AG95" i="80" s="1"/>
  <c r="Z126" i="80"/>
  <c r="AG126" i="80" s="1"/>
  <c r="AC131" i="80"/>
  <c r="AD131" i="80"/>
  <c r="AB156" i="80"/>
  <c r="AC156" i="80"/>
  <c r="AD156" i="80"/>
  <c r="AD152" i="80"/>
  <c r="Z61" i="80"/>
  <c r="AG61" i="80" s="1"/>
  <c r="AB111" i="80"/>
  <c r="Z117" i="80"/>
  <c r="AE152" i="80"/>
  <c r="AF14" i="80"/>
  <c r="Z52" i="80"/>
  <c r="AG52" i="80" s="1"/>
  <c r="Z71" i="80"/>
  <c r="AG71" i="80" s="1"/>
  <c r="Z81" i="80"/>
  <c r="AG81" i="80" s="1"/>
  <c r="AC96" i="80"/>
  <c r="AF152" i="80"/>
  <c r="Z162" i="80"/>
  <c r="AG162" i="80" s="1"/>
  <c r="Z76" i="80"/>
  <c r="AG76" i="80" s="1"/>
  <c r="Z102" i="80"/>
  <c r="AG102" i="80" s="1"/>
  <c r="Z107" i="80"/>
  <c r="AG107" i="80" s="1"/>
  <c r="Z112" i="80"/>
  <c r="AG112" i="80" s="1"/>
  <c r="Z143" i="80"/>
  <c r="AG143" i="80" s="1"/>
  <c r="Z65" i="80"/>
  <c r="AG65" i="80" s="1"/>
  <c r="Z44" i="80"/>
  <c r="AG44" i="80" s="1"/>
  <c r="AE61" i="80"/>
  <c r="Z24" i="80"/>
  <c r="AG24" i="80" s="1"/>
  <c r="Z118" i="80"/>
  <c r="AG118" i="80" s="1"/>
  <c r="Z149" i="80"/>
  <c r="AC14" i="80"/>
  <c r="AG14" i="80"/>
  <c r="Z79" i="80"/>
  <c r="AG79" i="80" s="1"/>
  <c r="AF156" i="80"/>
  <c r="AF57" i="80"/>
  <c r="AE20" i="80"/>
  <c r="Z108" i="80"/>
  <c r="AG108" i="80" s="1"/>
  <c r="AF20" i="80"/>
  <c r="Z103" i="80"/>
  <c r="AG103" i="80" s="1"/>
  <c r="AD163" i="80"/>
  <c r="AF131" i="80"/>
  <c r="Z37" i="80"/>
  <c r="AG37" i="80" s="1"/>
  <c r="Z45" i="80"/>
  <c r="AG45" i="80" s="1"/>
  <c r="Z98" i="80"/>
  <c r="AG98" i="80" s="1"/>
  <c r="Z119" i="80"/>
  <c r="AG119" i="80" s="1"/>
  <c r="AF163" i="80"/>
  <c r="AD53" i="80"/>
  <c r="Z58" i="80"/>
  <c r="AG58" i="80" s="1"/>
  <c r="AD103" i="80"/>
  <c r="AF103" i="80"/>
  <c r="Z130" i="80"/>
  <c r="AG130" i="80" s="1"/>
  <c r="Z145" i="80"/>
  <c r="Z54" i="80"/>
  <c r="AG54" i="80" s="1"/>
  <c r="Z99" i="80"/>
  <c r="AG99" i="80" s="1"/>
  <c r="Z30" i="80"/>
  <c r="AG30" i="80" s="1"/>
  <c r="Z73" i="80"/>
  <c r="AG73" i="80" s="1"/>
  <c r="Z94" i="80"/>
  <c r="AG94" i="80" s="1"/>
  <c r="Z104" i="80"/>
  <c r="AG104" i="80" s="1"/>
  <c r="AF134" i="80"/>
  <c r="AB14" i="80"/>
  <c r="Z34" i="80"/>
  <c r="AG34" i="80" s="1"/>
  <c r="Z66" i="80"/>
  <c r="AG66" i="80" s="1"/>
  <c r="Z139" i="80"/>
  <c r="AG139" i="80" s="1"/>
  <c r="Z140" i="80"/>
  <c r="AG140" i="80" s="1"/>
  <c r="Z157" i="80"/>
  <c r="AG157" i="80" s="1"/>
  <c r="Z166" i="80"/>
  <c r="AG166" i="80" s="1"/>
  <c r="AF166" i="80"/>
  <c r="AE99" i="80"/>
  <c r="Z46" i="80"/>
  <c r="AG46" i="80" s="1"/>
  <c r="Z50" i="80"/>
  <c r="AG50" i="80" s="1"/>
  <c r="AB71" i="80"/>
  <c r="AF15" i="80"/>
  <c r="AB140" i="80"/>
  <c r="AD118" i="80"/>
  <c r="AD149" i="80"/>
  <c r="Z60" i="80"/>
  <c r="AG60" i="80" s="1"/>
  <c r="AD63" i="80"/>
  <c r="AF85" i="80"/>
  <c r="Z115" i="80"/>
  <c r="AG115" i="80" s="1"/>
  <c r="Z128" i="80"/>
  <c r="Z137" i="80"/>
  <c r="AG137" i="80" s="1"/>
  <c r="Z141" i="80"/>
  <c r="AG141" i="80" s="1"/>
  <c r="AB145" i="80"/>
  <c r="AE149" i="80"/>
  <c r="Z89" i="80"/>
  <c r="AG89" i="80" s="1"/>
  <c r="AE89" i="80"/>
  <c r="AE63" i="80"/>
  <c r="Z68" i="80"/>
  <c r="AG68" i="80" s="1"/>
  <c r="Z72" i="80"/>
  <c r="AG72" i="80" s="1"/>
  <c r="Z96" i="80"/>
  <c r="AG96" i="80" s="1"/>
  <c r="AD145" i="80"/>
  <c r="AF149" i="80"/>
  <c r="AB23" i="80"/>
  <c r="AF63" i="80"/>
  <c r="AB81" i="80"/>
  <c r="Z86" i="80"/>
  <c r="AG86" i="80" s="1"/>
  <c r="Z124" i="80"/>
  <c r="AG124" i="80" s="1"/>
  <c r="AE145" i="80"/>
  <c r="Z84" i="80"/>
  <c r="AG84" i="80" s="1"/>
  <c r="Z26" i="80"/>
  <c r="AG26" i="80" s="1"/>
  <c r="Z55" i="80"/>
  <c r="AG55" i="80" s="1"/>
  <c r="AF127" i="80"/>
  <c r="Z132" i="80"/>
  <c r="AG132" i="80" s="1"/>
  <c r="Z20" i="80"/>
  <c r="AG20" i="80" s="1"/>
  <c r="AE47" i="80"/>
  <c r="AD81" i="80"/>
  <c r="Z91" i="80"/>
  <c r="AG91" i="80" s="1"/>
  <c r="Z106" i="80"/>
  <c r="AF145" i="80"/>
  <c r="AC71" i="80"/>
  <c r="AD89" i="80"/>
  <c r="AF71" i="80"/>
  <c r="AD85" i="80"/>
  <c r="Z32" i="80"/>
  <c r="AG32" i="80" s="1"/>
  <c r="AE81" i="80"/>
  <c r="Z133" i="80"/>
  <c r="AG133" i="80" s="1"/>
  <c r="AG145" i="80"/>
  <c r="AB158" i="80"/>
  <c r="AC15" i="80"/>
  <c r="AD71" i="80"/>
  <c r="Z63" i="80"/>
  <c r="AG63" i="80" s="1"/>
  <c r="AE127" i="80"/>
  <c r="Z114" i="80"/>
  <c r="AG114" i="80" s="1"/>
  <c r="Z77" i="80"/>
  <c r="AG77" i="80" s="1"/>
  <c r="AF81" i="80"/>
  <c r="AF115" i="80"/>
  <c r="AB137" i="80"/>
  <c r="Z150" i="80"/>
  <c r="AG150" i="80" s="1"/>
  <c r="AC158" i="80"/>
  <c r="AC85" i="80"/>
  <c r="AC140" i="80"/>
  <c r="Z27" i="80"/>
  <c r="AG27" i="80" s="1"/>
  <c r="Z28" i="80"/>
  <c r="AG28" i="80" s="1"/>
  <c r="Z40" i="80"/>
  <c r="AG40" i="80" s="1"/>
  <c r="Z82" i="80"/>
  <c r="AG82" i="80" s="1"/>
  <c r="AE96" i="80"/>
  <c r="Z111" i="80"/>
  <c r="AG111" i="80" s="1"/>
  <c r="Z120" i="80"/>
  <c r="AG120" i="80" s="1"/>
  <c r="AD137" i="80"/>
  <c r="Z142" i="80"/>
  <c r="AG142" i="80" s="1"/>
  <c r="AB163" i="80"/>
  <c r="AC127" i="80"/>
  <c r="Z36" i="80"/>
  <c r="AG36" i="80" s="1"/>
  <c r="Z57" i="80"/>
  <c r="AG57" i="80" s="1"/>
  <c r="Z69" i="80"/>
  <c r="AG69" i="80" s="1"/>
  <c r="Z87" i="80"/>
  <c r="AG87" i="80" s="1"/>
  <c r="AF137" i="80"/>
  <c r="AC163" i="80"/>
  <c r="AE15" i="80"/>
  <c r="AB63" i="80"/>
  <c r="AC137" i="80"/>
  <c r="AB15" i="80"/>
  <c r="Z78" i="80"/>
  <c r="AG78" i="80" s="1"/>
  <c r="AD111" i="80"/>
  <c r="Z116" i="80"/>
  <c r="AG116" i="80" s="1"/>
  <c r="Z134" i="80"/>
  <c r="AG134" i="80" s="1"/>
  <c r="Z138" i="80"/>
  <c r="AG138" i="80" s="1"/>
  <c r="Z151" i="80"/>
  <c r="AG151" i="80" s="1"/>
  <c r="AD158" i="80"/>
  <c r="Z17" i="80"/>
  <c r="AG17" i="80" s="1"/>
  <c r="AE111" i="80"/>
  <c r="AD14" i="80"/>
  <c r="AE14" i="80"/>
  <c r="AC61" i="80"/>
  <c r="Z92" i="80"/>
  <c r="AG92" i="80" s="1"/>
  <c r="AF111" i="80"/>
  <c r="AB116" i="80"/>
  <c r="AB120" i="80"/>
  <c r="Z147" i="80"/>
  <c r="AF50" i="80"/>
  <c r="Z21" i="80"/>
  <c r="AG21" i="80" s="1"/>
  <c r="Z29" i="80"/>
  <c r="AG29" i="80" s="1"/>
  <c r="AD61" i="80"/>
  <c r="Z83" i="80"/>
  <c r="AG83" i="80" s="1"/>
  <c r="AC116" i="80"/>
  <c r="AC118" i="80"/>
  <c r="AD116" i="80"/>
  <c r="AB134" i="80"/>
  <c r="Z90" i="80"/>
  <c r="AG90" i="80" s="1"/>
  <c r="AF17" i="80"/>
  <c r="Z41" i="80"/>
  <c r="AG41" i="80" s="1"/>
  <c r="Z49" i="80"/>
  <c r="AG49" i="80" s="1"/>
  <c r="Z53" i="80"/>
  <c r="AG53" i="80" s="1"/>
  <c r="AF61" i="80"/>
  <c r="Z74" i="80"/>
  <c r="AG74" i="80" s="1"/>
  <c r="Z93" i="80"/>
  <c r="AG93" i="80" s="1"/>
  <c r="AE107" i="80"/>
  <c r="AE116" i="80"/>
  <c r="AC134" i="80"/>
  <c r="AD138" i="80"/>
  <c r="Z156" i="80"/>
  <c r="AG156" i="80" s="1"/>
  <c r="AE138" i="80"/>
  <c r="Z152" i="80"/>
  <c r="AG152" i="80" s="1"/>
  <c r="Z109" i="80"/>
  <c r="AG109" i="80" s="1"/>
  <c r="AB127" i="80"/>
  <c r="AE78" i="80"/>
  <c r="AB142" i="80"/>
  <c r="AC120" i="80"/>
  <c r="AC124" i="80"/>
  <c r="AB27" i="80"/>
  <c r="AF138" i="80"/>
  <c r="AE182" i="80"/>
  <c r="AE186" i="80"/>
  <c r="AC190" i="80"/>
  <c r="AF182" i="80"/>
  <c r="AF186" i="80"/>
  <c r="AD190" i="80"/>
  <c r="AB168" i="80"/>
  <c r="AB175" i="80"/>
  <c r="AB179" i="80"/>
  <c r="AE190" i="80"/>
  <c r="AB24" i="80"/>
  <c r="AB194" i="80"/>
  <c r="AF168" i="80"/>
  <c r="AC90" i="80"/>
  <c r="AC24" i="80"/>
  <c r="AC94" i="80"/>
  <c r="AD94" i="80"/>
  <c r="AF24" i="80"/>
  <c r="AD168" i="80"/>
  <c r="AC46" i="80"/>
  <c r="AB49" i="80"/>
  <c r="AF55" i="80"/>
  <c r="AD69" i="80"/>
  <c r="AC79" i="80"/>
  <c r="AB87" i="80"/>
  <c r="AF98" i="80"/>
  <c r="AF105" i="80"/>
  <c r="AD109" i="80"/>
  <c r="AB113" i="80"/>
  <c r="AD132" i="80"/>
  <c r="AB143" i="80"/>
  <c r="AE150" i="80"/>
  <c r="AC161" i="80"/>
  <c r="AF175" i="80"/>
  <c r="AF101" i="80"/>
  <c r="AF33" i="80"/>
  <c r="AF90" i="80"/>
  <c r="AC168" i="80"/>
  <c r="AD55" i="80"/>
  <c r="AD150" i="80"/>
  <c r="AB161" i="80"/>
  <c r="AB43" i="80"/>
  <c r="AD46" i="80"/>
  <c r="AC49" i="80"/>
  <c r="AB59" i="80"/>
  <c r="AE69" i="80"/>
  <c r="AD79" i="80"/>
  <c r="AC83" i="80"/>
  <c r="AD87" i="80"/>
  <c r="AE109" i="80"/>
  <c r="AE113" i="80"/>
  <c r="AG125" i="80"/>
  <c r="AE132" i="80"/>
  <c r="AB136" i="80"/>
  <c r="AC143" i="80"/>
  <c r="AF150" i="80"/>
  <c r="AD161" i="80"/>
  <c r="AB165" i="80"/>
  <c r="AD30" i="80"/>
  <c r="AE30" i="80"/>
  <c r="AF18" i="80"/>
  <c r="AD24" i="80"/>
  <c r="AF30" i="80"/>
  <c r="AC55" i="80"/>
  <c r="AG147" i="80"/>
  <c r="AC43" i="80"/>
  <c r="AE46" i="80"/>
  <c r="AD49" i="80"/>
  <c r="AB52" i="80"/>
  <c r="AD59" i="80"/>
  <c r="AF69" i="80"/>
  <c r="AE79" i="80"/>
  <c r="AD83" i="80"/>
  <c r="AE87" i="80"/>
  <c r="AF109" i="80"/>
  <c r="AF113" i="80"/>
  <c r="AC136" i="80"/>
  <c r="AD143" i="80"/>
  <c r="AG154" i="80"/>
  <c r="AE161" i="80"/>
  <c r="AD165" i="80"/>
  <c r="AB172" i="80"/>
  <c r="AD187" i="80"/>
  <c r="AD33" i="80"/>
  <c r="AC21" i="80"/>
  <c r="AE90" i="80"/>
  <c r="AC175" i="80"/>
  <c r="AD43" i="80"/>
  <c r="AF46" i="80"/>
  <c r="AE49" i="80"/>
  <c r="AC52" i="80"/>
  <c r="AE59" i="80"/>
  <c r="AF79" i="80"/>
  <c r="AF83" i="80"/>
  <c r="AE102" i="80"/>
  <c r="AC125" i="80"/>
  <c r="AD136" i="80"/>
  <c r="AE143" i="80"/>
  <c r="AG161" i="80"/>
  <c r="AC172" i="80"/>
  <c r="AE187" i="80"/>
  <c r="AC27" i="80"/>
  <c r="AD101" i="80"/>
  <c r="AB98" i="80"/>
  <c r="AD105" i="80"/>
  <c r="AD175" i="80"/>
  <c r="AF179" i="80"/>
  <c r="AE43" i="80"/>
  <c r="AF49" i="80"/>
  <c r="AF102" i="80"/>
  <c r="AD125" i="80"/>
  <c r="AE136" i="80"/>
  <c r="AB147" i="80"/>
  <c r="AB154" i="80"/>
  <c r="AE172" i="80"/>
  <c r="AD27" i="80"/>
  <c r="AC69" i="80"/>
  <c r="AB40" i="80"/>
  <c r="AF59" i="80"/>
  <c r="AD28" i="80"/>
  <c r="AB31" i="80"/>
  <c r="AC40" i="80"/>
  <c r="AF43" i="80"/>
  <c r="AE52" i="80"/>
  <c r="AB73" i="80"/>
  <c r="AE125" i="80"/>
  <c r="AB129" i="80"/>
  <c r="AF136" i="80"/>
  <c r="AC147" i="80"/>
  <c r="AC154" i="80"/>
  <c r="AD124" i="80"/>
  <c r="AB36" i="80"/>
  <c r="AD65" i="80"/>
  <c r="AB109" i="80"/>
  <c r="AD179" i="80"/>
  <c r="AF36" i="80"/>
  <c r="AE98" i="80"/>
  <c r="AD52" i="80"/>
  <c r="AE28" i="80"/>
  <c r="AC31" i="80"/>
  <c r="AD40" i="80"/>
  <c r="AF52" i="80"/>
  <c r="AC73" i="80"/>
  <c r="AF125" i="80"/>
  <c r="AC129" i="80"/>
  <c r="AD147" i="80"/>
  <c r="AD154" i="80"/>
  <c r="AB195" i="80"/>
  <c r="AC18" i="80"/>
  <c r="AB94" i="80"/>
  <c r="AC36" i="80"/>
  <c r="AB105" i="80"/>
  <c r="AE31" i="80"/>
  <c r="AE40" i="80"/>
  <c r="AD73" i="80"/>
  <c r="AD129" i="80"/>
  <c r="AF147" i="80"/>
  <c r="AE154" i="80"/>
  <c r="AC169" i="80"/>
  <c r="AB180" i="80"/>
  <c r="AC195" i="80"/>
  <c r="AF120" i="80"/>
  <c r="AF94" i="80"/>
  <c r="AF40" i="80"/>
  <c r="AF73" i="80"/>
  <c r="AE129" i="80"/>
  <c r="AD133" i="80"/>
  <c r="AC151" i="80"/>
  <c r="AG192" i="80"/>
  <c r="AD195" i="80"/>
  <c r="AB33" i="80"/>
  <c r="AC33" i="80"/>
  <c r="AE18" i="80"/>
  <c r="AF65" i="80"/>
  <c r="AE105" i="80"/>
  <c r="AC37" i="80"/>
  <c r="AE118" i="80"/>
  <c r="AC122" i="80"/>
  <c r="AE133" i="80"/>
  <c r="AE140" i="80"/>
  <c r="AD151" i="80"/>
  <c r="AE158" i="80"/>
  <c r="AB166" i="80"/>
  <c r="AE169" i="80"/>
  <c r="AD180" i="80"/>
  <c r="AC184" i="80"/>
  <c r="AE195" i="80"/>
  <c r="AD120" i="80"/>
  <c r="AE27" i="80"/>
  <c r="AD90" i="80"/>
  <c r="AD21" i="80"/>
  <c r="AD36" i="80"/>
  <c r="AB77" i="80"/>
  <c r="AB92" i="80"/>
  <c r="AF118" i="80"/>
  <c r="AD122" i="80"/>
  <c r="AF151" i="80"/>
  <c r="AC166" i="80"/>
  <c r="AE184" i="80"/>
  <c r="AC192" i="80"/>
  <c r="AB65" i="80"/>
  <c r="AF37" i="80"/>
  <c r="AC77" i="80"/>
  <c r="AC92" i="80"/>
  <c r="AB103" i="80"/>
  <c r="AE122" i="80"/>
  <c r="AF144" i="80"/>
  <c r="AD166" i="80"/>
  <c r="AC173" i="80"/>
  <c r="AF184" i="80"/>
  <c r="AD192" i="80"/>
  <c r="AB101" i="80"/>
  <c r="AC30" i="80"/>
  <c r="AD75" i="80"/>
  <c r="AF124" i="80"/>
  <c r="AE65" i="80"/>
  <c r="AC179" i="80"/>
  <c r="AF21" i="80"/>
  <c r="AF31" i="80"/>
  <c r="AB17" i="80"/>
  <c r="AC17" i="80"/>
  <c r="AD77" i="80"/>
  <c r="AD92" i="80"/>
  <c r="AC103" i="80"/>
  <c r="AF122" i="80"/>
  <c r="AE192" i="80"/>
  <c r="AE101" i="80"/>
  <c r="AE33" i="80"/>
  <c r="AB50" i="80"/>
  <c r="AC67" i="80"/>
  <c r="AE77" i="80"/>
  <c r="AE92" i="80"/>
  <c r="AB75" i="80"/>
  <c r="AD18" i="80"/>
  <c r="AE75" i="80"/>
  <c r="AE17" i="80"/>
  <c r="AB20" i="80"/>
  <c r="AC50" i="80"/>
  <c r="AD67" i="80"/>
  <c r="AF77" i="80"/>
  <c r="AD96" i="80"/>
  <c r="AB100" i="80"/>
  <c r="AD107" i="80"/>
  <c r="AB21" i="80"/>
  <c r="AF75" i="80"/>
  <c r="AC98" i="80"/>
  <c r="AC20" i="80"/>
  <c r="AD50" i="80"/>
  <c r="AE67" i="80"/>
  <c r="AC100" i="80"/>
  <c r="AE53" i="80"/>
  <c r="AC57" i="80"/>
  <c r="AF67" i="80"/>
  <c r="AF96" i="80"/>
  <c r="AE100" i="80"/>
  <c r="AF107" i="80"/>
  <c r="AG189" i="80"/>
  <c r="AE51" i="80"/>
  <c r="AB51" i="80"/>
  <c r="AF51" i="80"/>
  <c r="AC51" i="80"/>
  <c r="AD51" i="80"/>
  <c r="AE62" i="80"/>
  <c r="AC62" i="80"/>
  <c r="AB62" i="80"/>
  <c r="AF62" i="80"/>
  <c r="AD62" i="80"/>
  <c r="AB42" i="80"/>
  <c r="AC42" i="80"/>
  <c r="AF42" i="80"/>
  <c r="AD42" i="80"/>
  <c r="AE42" i="80"/>
  <c r="AG42" i="80"/>
  <c r="AC39" i="80"/>
  <c r="AF39" i="80"/>
  <c r="AE39" i="80"/>
  <c r="AD39" i="80"/>
  <c r="AF32" i="80"/>
  <c r="AB32" i="80"/>
  <c r="AE32" i="80"/>
  <c r="AC32" i="80"/>
  <c r="AD32" i="80"/>
  <c r="Z56" i="80"/>
  <c r="AG56" i="80" s="1"/>
  <c r="AB39" i="80"/>
  <c r="AG106" i="80"/>
  <c r="AF45" i="80"/>
  <c r="AB45" i="80"/>
  <c r="AC45" i="80"/>
  <c r="AD45" i="80"/>
  <c r="AE45" i="80"/>
  <c r="AC48" i="80"/>
  <c r="AB48" i="80"/>
  <c r="AD48" i="80"/>
  <c r="AF48" i="80"/>
  <c r="AE48" i="80"/>
  <c r="AC64" i="80"/>
  <c r="AG64" i="80"/>
  <c r="AB64" i="80"/>
  <c r="AF64" i="80"/>
  <c r="AE64" i="80"/>
  <c r="AD64" i="80"/>
  <c r="AE23" i="80"/>
  <c r="AG23" i="80"/>
  <c r="AF23" i="80"/>
  <c r="AD23" i="80"/>
  <c r="Z48" i="80"/>
  <c r="AG48" i="80" s="1"/>
  <c r="AF16" i="80"/>
  <c r="AE16" i="80"/>
  <c r="AC16" i="80"/>
  <c r="AD16" i="80"/>
  <c r="AB16" i="80"/>
  <c r="AF29" i="80"/>
  <c r="AE29" i="80"/>
  <c r="AB29" i="80"/>
  <c r="AD29" i="80"/>
  <c r="AC29" i="80"/>
  <c r="AD19" i="80"/>
  <c r="AE19" i="80"/>
  <c r="AF19" i="80"/>
  <c r="AC19" i="80"/>
  <c r="AB19" i="80"/>
  <c r="Z16" i="80"/>
  <c r="AG16" i="80" s="1"/>
  <c r="AD26" i="80"/>
  <c r="AE26" i="80"/>
  <c r="AB26" i="80"/>
  <c r="AF26" i="80"/>
  <c r="AC26" i="80"/>
  <c r="AG159" i="80"/>
  <c r="AD159" i="80"/>
  <c r="AF185" i="80"/>
  <c r="AE185" i="80"/>
  <c r="AG269" i="80"/>
  <c r="AF269" i="80"/>
  <c r="AE269" i="80"/>
  <c r="AD269" i="80"/>
  <c r="AC269" i="80"/>
  <c r="AB269" i="80"/>
  <c r="AG328" i="80"/>
  <c r="AF328" i="80"/>
  <c r="AE328" i="80"/>
  <c r="AD328" i="80"/>
  <c r="AC328" i="80"/>
  <c r="AB328" i="80"/>
  <c r="AG335" i="80"/>
  <c r="AF335" i="80"/>
  <c r="AE335" i="80"/>
  <c r="AD335" i="80"/>
  <c r="AB335" i="80"/>
  <c r="Z123" i="80"/>
  <c r="AG123" i="80" s="1"/>
  <c r="AG220" i="80"/>
  <c r="AF220" i="80"/>
  <c r="AE220" i="80"/>
  <c r="AD220" i="80"/>
  <c r="AC220" i="80"/>
  <c r="AB220" i="80"/>
  <c r="AG306" i="80"/>
  <c r="AF306" i="80"/>
  <c r="AE306" i="80"/>
  <c r="AD306" i="80"/>
  <c r="AC306" i="80"/>
  <c r="AB306" i="80"/>
  <c r="AG325" i="80"/>
  <c r="AF325" i="80"/>
  <c r="AC325" i="80"/>
  <c r="AE157" i="80"/>
  <c r="AB157" i="80"/>
  <c r="AE198" i="80"/>
  <c r="AD198" i="80"/>
  <c r="AC201" i="80"/>
  <c r="AB201" i="80"/>
  <c r="AG254" i="80"/>
  <c r="AF254" i="80"/>
  <c r="AE254" i="80"/>
  <c r="AD254" i="80"/>
  <c r="AC254" i="80"/>
  <c r="AG257" i="80"/>
  <c r="AF257" i="80"/>
  <c r="AE257" i="80"/>
  <c r="AD257" i="80"/>
  <c r="AC257" i="80"/>
  <c r="AB257" i="80"/>
  <c r="AB54" i="80"/>
  <c r="AB88" i="80"/>
  <c r="AB114" i="80"/>
  <c r="AB159" i="80"/>
  <c r="AD183" i="80"/>
  <c r="AC183" i="80"/>
  <c r="AB185" i="80"/>
  <c r="AC54" i="80"/>
  <c r="AB56" i="80"/>
  <c r="AC88" i="80"/>
  <c r="AC114" i="80"/>
  <c r="AB123" i="80"/>
  <c r="AB132" i="80"/>
  <c r="AB150" i="80"/>
  <c r="AC159" i="80"/>
  <c r="AC185" i="80"/>
  <c r="AG342" i="80"/>
  <c r="AF342" i="80"/>
  <c r="AD342" i="80"/>
  <c r="AB342" i="80"/>
  <c r="AD54" i="80"/>
  <c r="AC56" i="80"/>
  <c r="AB58" i="80"/>
  <c r="AD88" i="80"/>
  <c r="AB99" i="80"/>
  <c r="AD114" i="80"/>
  <c r="AC123" i="80"/>
  <c r="AC132" i="80"/>
  <c r="AG146" i="80"/>
  <c r="AE159" i="80"/>
  <c r="AB173" i="80"/>
  <c r="AD185" i="80"/>
  <c r="AG215" i="80"/>
  <c r="AF215" i="80"/>
  <c r="AC215" i="80"/>
  <c r="AB215" i="80"/>
  <c r="AG242" i="80"/>
  <c r="AF242" i="80"/>
  <c r="AE242" i="80"/>
  <c r="AD242" i="80"/>
  <c r="AC242" i="80"/>
  <c r="AB242" i="80"/>
  <c r="AB266" i="80"/>
  <c r="AD310" i="80"/>
  <c r="AB310" i="80"/>
  <c r="AC58" i="80"/>
  <c r="AB86" i="80"/>
  <c r="AE88" i="80"/>
  <c r="AC99" i="80"/>
  <c r="AB112" i="80"/>
  <c r="AE114" i="80"/>
  <c r="AG117" i="80"/>
  <c r="AD123" i="80"/>
  <c r="AB141" i="80"/>
  <c r="AF159" i="80"/>
  <c r="AG185" i="80"/>
  <c r="AG279" i="80"/>
  <c r="AF279" i="80"/>
  <c r="AE279" i="80"/>
  <c r="AD279" i="80"/>
  <c r="AC279" i="80"/>
  <c r="AB279" i="80"/>
  <c r="AC86" i="80"/>
  <c r="AF88" i="80"/>
  <c r="AD99" i="80"/>
  <c r="AC112" i="80"/>
  <c r="AF114" i="80"/>
  <c r="AB121" i="80"/>
  <c r="AE123" i="80"/>
  <c r="AC141" i="80"/>
  <c r="Z155" i="80"/>
  <c r="AG155" i="80" s="1"/>
  <c r="AB164" i="80"/>
  <c r="AB178" i="80"/>
  <c r="AF191" i="80"/>
  <c r="AD191" i="80"/>
  <c r="AG301" i="80"/>
  <c r="AF301" i="80"/>
  <c r="AE301" i="80"/>
  <c r="AD301" i="80"/>
  <c r="AC301" i="80"/>
  <c r="AB301" i="80"/>
  <c r="AB110" i="80"/>
  <c r="AD112" i="80"/>
  <c r="AC121" i="80"/>
  <c r="AF123" i="80"/>
  <c r="AB130" i="80"/>
  <c r="AB148" i="80"/>
  <c r="AC157" i="80"/>
  <c r="AC164" i="80"/>
  <c r="AC178" i="80"/>
  <c r="AB188" i="80"/>
  <c r="AB198" i="80"/>
  <c r="AD201" i="80"/>
  <c r="AG227" i="80"/>
  <c r="AF227" i="80"/>
  <c r="AE227" i="80"/>
  <c r="AD227" i="80"/>
  <c r="AB227" i="80"/>
  <c r="AG276" i="80"/>
  <c r="AF276" i="80"/>
  <c r="AE276" i="80"/>
  <c r="AB84" i="80"/>
  <c r="AC97" i="80"/>
  <c r="AF99" i="80"/>
  <c r="AE112" i="80"/>
  <c r="AB139" i="80"/>
  <c r="AE141" i="80"/>
  <c r="AC148" i="80"/>
  <c r="AD157" i="80"/>
  <c r="AD164" i="80"/>
  <c r="AF173" i="80"/>
  <c r="AD178" i="80"/>
  <c r="AG181" i="80"/>
  <c r="AF181" i="80"/>
  <c r="AB181" i="80"/>
  <c r="AC188" i="80"/>
  <c r="AC198" i="80"/>
  <c r="AE201" i="80"/>
  <c r="AE239" i="80"/>
  <c r="AB254" i="80"/>
  <c r="AF266" i="80"/>
  <c r="AC288" i="80"/>
  <c r="AE60" i="80"/>
  <c r="AC130" i="80"/>
  <c r="AB66" i="80"/>
  <c r="AC84" i="80"/>
  <c r="AF86" i="80"/>
  <c r="AD97" i="80"/>
  <c r="AB108" i="80"/>
  <c r="AD110" i="80"/>
  <c r="AF112" i="80"/>
  <c r="AB119" i="80"/>
  <c r="AE121" i="80"/>
  <c r="AE130" i="80"/>
  <c r="AC139" i="80"/>
  <c r="AF141" i="80"/>
  <c r="AD148" i="80"/>
  <c r="AF157" i="80"/>
  <c r="AE164" i="80"/>
  <c r="AB171" i="80"/>
  <c r="AE178" i="80"/>
  <c r="AB183" i="80"/>
  <c r="AD188" i="80"/>
  <c r="AF198" i="80"/>
  <c r="AF201" i="80"/>
  <c r="AB212" i="80"/>
  <c r="AG239" i="80"/>
  <c r="AB251" i="80"/>
  <c r="AD288" i="80"/>
  <c r="AD60" i="80"/>
  <c r="AD121" i="80"/>
  <c r="AC66" i="80"/>
  <c r="AB68" i="80"/>
  <c r="AD84" i="80"/>
  <c r="AB95" i="80"/>
  <c r="AE97" i="80"/>
  <c r="AC108" i="80"/>
  <c r="AE110" i="80"/>
  <c r="AC119" i="80"/>
  <c r="AF121" i="80"/>
  <c r="AF130" i="80"/>
  <c r="AD139" i="80"/>
  <c r="AE148" i="80"/>
  <c r="AB162" i="80"/>
  <c r="AG164" i="80"/>
  <c r="AC171" i="80"/>
  <c r="AF178" i="80"/>
  <c r="AE183" i="80"/>
  <c r="AE188" i="80"/>
  <c r="AC212" i="80"/>
  <c r="AD251" i="80"/>
  <c r="AG264" i="80"/>
  <c r="AF264" i="80"/>
  <c r="AE264" i="80"/>
  <c r="AD264" i="80"/>
  <c r="AC264" i="80"/>
  <c r="AB264" i="80"/>
  <c r="AE288" i="80"/>
  <c r="AG320" i="80"/>
  <c r="AB320" i="80"/>
  <c r="AC342" i="80"/>
  <c r="AB97" i="80"/>
  <c r="AE86" i="80"/>
  <c r="AC110" i="80"/>
  <c r="AB35" i="80"/>
  <c r="AD66" i="80"/>
  <c r="AC68" i="80"/>
  <c r="AB70" i="80"/>
  <c r="AB82" i="80"/>
  <c r="AE84" i="80"/>
  <c r="AC95" i="80"/>
  <c r="AF97" i="80"/>
  <c r="AB106" i="80"/>
  <c r="AD108" i="80"/>
  <c r="AF110" i="80"/>
  <c r="AD119" i="80"/>
  <c r="AC128" i="80"/>
  <c r="AE139" i="80"/>
  <c r="AB146" i="80"/>
  <c r="AF148" i="80"/>
  <c r="AB155" i="80"/>
  <c r="AC162" i="80"/>
  <c r="AD171" i="80"/>
  <c r="AF174" i="80"/>
  <c r="AC174" i="80"/>
  <c r="AF183" i="80"/>
  <c r="AG188" i="80"/>
  <c r="AB207" i="80"/>
  <c r="AD210" i="80"/>
  <c r="AC210" i="80"/>
  <c r="AB210" i="80"/>
  <c r="AD212" i="80"/>
  <c r="AD215" i="80"/>
  <c r="AG237" i="80"/>
  <c r="AF237" i="80"/>
  <c r="AE237" i="80"/>
  <c r="AD237" i="80"/>
  <c r="AC237" i="80"/>
  <c r="AB237" i="80"/>
  <c r="AE251" i="80"/>
  <c r="AF288" i="80"/>
  <c r="AC310" i="80"/>
  <c r="AE342" i="80"/>
  <c r="AF58" i="80"/>
  <c r="AC35" i="80"/>
  <c r="AE66" i="80"/>
  <c r="AD68" i="80"/>
  <c r="AC70" i="80"/>
  <c r="AB72" i="80"/>
  <c r="AC82" i="80"/>
  <c r="AF84" i="80"/>
  <c r="AD95" i="80"/>
  <c r="AC106" i="80"/>
  <c r="AE108" i="80"/>
  <c r="AB117" i="80"/>
  <c r="AE119" i="80"/>
  <c r="AD128" i="80"/>
  <c r="AF139" i="80"/>
  <c r="AC146" i="80"/>
  <c r="AD155" i="80"/>
  <c r="AE162" i="80"/>
  <c r="AF171" i="80"/>
  <c r="AB176" i="80"/>
  <c r="AG183" i="80"/>
  <c r="AD194" i="80"/>
  <c r="AC194" i="80"/>
  <c r="AC207" i="80"/>
  <c r="AE212" i="80"/>
  <c r="AE215" i="80"/>
  <c r="AD246" i="80"/>
  <c r="AB246" i="80"/>
  <c r="AF251" i="80"/>
  <c r="AG288" i="80"/>
  <c r="AE310" i="80"/>
  <c r="AG343" i="80"/>
  <c r="AF343" i="80"/>
  <c r="AE343" i="80"/>
  <c r="AD343" i="80"/>
  <c r="AC343" i="80"/>
  <c r="AB343" i="80"/>
  <c r="AB22" i="80"/>
  <c r="AD35" i="80"/>
  <c r="AF66" i="80"/>
  <c r="AE68" i="80"/>
  <c r="AD70" i="80"/>
  <c r="AC72" i="80"/>
  <c r="AB74" i="80"/>
  <c r="AD82" i="80"/>
  <c r="AB93" i="80"/>
  <c r="AE95" i="80"/>
  <c r="AB104" i="80"/>
  <c r="AD106" i="80"/>
  <c r="AF108" i="80"/>
  <c r="AC117" i="80"/>
  <c r="AF119" i="80"/>
  <c r="AE128" i="80"/>
  <c r="AF142" i="80"/>
  <c r="AC142" i="80"/>
  <c r="AD146" i="80"/>
  <c r="AE155" i="80"/>
  <c r="AF162" i="80"/>
  <c r="AG171" i="80"/>
  <c r="AC176" i="80"/>
  <c r="AB191" i="80"/>
  <c r="AD207" i="80"/>
  <c r="AF212" i="80"/>
  <c r="AG251" i="80"/>
  <c r="AG286" i="80"/>
  <c r="AF286" i="80"/>
  <c r="AE286" i="80"/>
  <c r="AD286" i="80"/>
  <c r="AC286" i="80"/>
  <c r="AG289" i="80"/>
  <c r="AF289" i="80"/>
  <c r="AE289" i="80"/>
  <c r="AD289" i="80"/>
  <c r="AC289" i="80"/>
  <c r="AB289" i="80"/>
  <c r="AF310" i="80"/>
  <c r="AD56" i="80"/>
  <c r="AB38" i="80"/>
  <c r="AE35" i="80"/>
  <c r="AC38" i="80"/>
  <c r="AB44" i="80"/>
  <c r="AF68" i="80"/>
  <c r="AE70" i="80"/>
  <c r="AD72" i="80"/>
  <c r="AC74" i="80"/>
  <c r="AB76" i="80"/>
  <c r="AB80" i="80"/>
  <c r="AE82" i="80"/>
  <c r="AC93" i="80"/>
  <c r="AF95" i="80"/>
  <c r="AC104" i="80"/>
  <c r="AE106" i="80"/>
  <c r="AD117" i="80"/>
  <c r="AB126" i="80"/>
  <c r="AF128" i="80"/>
  <c r="AB135" i="80"/>
  <c r="AE146" i="80"/>
  <c r="AG149" i="80"/>
  <c r="AF155" i="80"/>
  <c r="Z158" i="80"/>
  <c r="AG158" i="80" s="1"/>
  <c r="AD176" i="80"/>
  <c r="Z179" i="80"/>
  <c r="AG179" i="80" s="1"/>
  <c r="AE189" i="80"/>
  <c r="AD189" i="80"/>
  <c r="AB189" i="80"/>
  <c r="AC191" i="80"/>
  <c r="AE207" i="80"/>
  <c r="AB224" i="80"/>
  <c r="AC227" i="80"/>
  <c r="AG252" i="80"/>
  <c r="AF252" i="80"/>
  <c r="AE252" i="80"/>
  <c r="AD252" i="80"/>
  <c r="AC252" i="80"/>
  <c r="AB252" i="80"/>
  <c r="AG271" i="80"/>
  <c r="AF271" i="80"/>
  <c r="AB276" i="80"/>
  <c r="AG310" i="80"/>
  <c r="AE54" i="80"/>
  <c r="AD22" i="80"/>
  <c r="AB25" i="80"/>
  <c r="AF35" i="80"/>
  <c r="AD38" i="80"/>
  <c r="AC41" i="80"/>
  <c r="AC44" i="80"/>
  <c r="AF70" i="80"/>
  <c r="AE72" i="80"/>
  <c r="AD74" i="80"/>
  <c r="AC76" i="80"/>
  <c r="AC80" i="80"/>
  <c r="AF82" i="80"/>
  <c r="AB91" i="80"/>
  <c r="AD93" i="80"/>
  <c r="AD104" i="80"/>
  <c r="AF106" i="80"/>
  <c r="AE117" i="80"/>
  <c r="AC126" i="80"/>
  <c r="AG128" i="80"/>
  <c r="AC135" i="80"/>
  <c r="AF146" i="80"/>
  <c r="AB153" i="80"/>
  <c r="AC160" i="80"/>
  <c r="AF176" i="80"/>
  <c r="AC181" i="80"/>
  <c r="AE191" i="80"/>
  <c r="AE205" i="80"/>
  <c r="AD205" i="80"/>
  <c r="AC205" i="80"/>
  <c r="AB205" i="80"/>
  <c r="AF207" i="80"/>
  <c r="AC224" i="80"/>
  <c r="AC276" i="80"/>
  <c r="AB298" i="80"/>
  <c r="AG311" i="80"/>
  <c r="AF311" i="80"/>
  <c r="AE311" i="80"/>
  <c r="AD311" i="80"/>
  <c r="AC311" i="80"/>
  <c r="AB311" i="80"/>
  <c r="AD41" i="80"/>
  <c r="AB47" i="80"/>
  <c r="AF72" i="80"/>
  <c r="AE74" i="80"/>
  <c r="AD76" i="80"/>
  <c r="AB78" i="80"/>
  <c r="AD80" i="80"/>
  <c r="AC91" i="80"/>
  <c r="AE93" i="80"/>
  <c r="AB102" i="80"/>
  <c r="AE104" i="80"/>
  <c r="AB115" i="80"/>
  <c r="AF117" i="80"/>
  <c r="AD126" i="80"/>
  <c r="AD135" i="80"/>
  <c r="AB144" i="80"/>
  <c r="AC153" i="80"/>
  <c r="AD160" i="80"/>
  <c r="AG176" i="80"/>
  <c r="AD181" i="80"/>
  <c r="AD224" i="80"/>
  <c r="AB261" i="80"/>
  <c r="AD276" i="80"/>
  <c r="AC298" i="80"/>
  <c r="AE58" i="80"/>
  <c r="AC22" i="80"/>
  <c r="AE38" i="80"/>
  <c r="AF22" i="80"/>
  <c r="AD25" i="80"/>
  <c r="AB28" i="80"/>
  <c r="AF38" i="80"/>
  <c r="AE41" i="80"/>
  <c r="AE44" i="80"/>
  <c r="AC47" i="80"/>
  <c r="AB53" i="80"/>
  <c r="AF74" i="80"/>
  <c r="AE76" i="80"/>
  <c r="AC78" i="80"/>
  <c r="AE80" i="80"/>
  <c r="AB89" i="80"/>
  <c r="AD91" i="80"/>
  <c r="AF93" i="80"/>
  <c r="AC102" i="80"/>
  <c r="AF104" i="80"/>
  <c r="AC115" i="80"/>
  <c r="AE126" i="80"/>
  <c r="AB133" i="80"/>
  <c r="AE135" i="80"/>
  <c r="AC144" i="80"/>
  <c r="AD153" i="80"/>
  <c r="AE160" i="80"/>
  <c r="AB167" i="80"/>
  <c r="AE181" i="80"/>
  <c r="AG222" i="80"/>
  <c r="AF222" i="80"/>
  <c r="AE222" i="80"/>
  <c r="AE224" i="80"/>
  <c r="AC261" i="80"/>
  <c r="AD298" i="80"/>
  <c r="AC320" i="80"/>
  <c r="AE22" i="80"/>
  <c r="AC25" i="80"/>
  <c r="AD44" i="80"/>
  <c r="AG22" i="80"/>
  <c r="AE25" i="80"/>
  <c r="AC28" i="80"/>
  <c r="AG38" i="80"/>
  <c r="AF41" i="80"/>
  <c r="AF44" i="80"/>
  <c r="AD47" i="80"/>
  <c r="AC53" i="80"/>
  <c r="AB55" i="80"/>
  <c r="AF76" i="80"/>
  <c r="AD78" i="80"/>
  <c r="AF80" i="80"/>
  <c r="AC89" i="80"/>
  <c r="AE91" i="80"/>
  <c r="AD102" i="80"/>
  <c r="AD115" i="80"/>
  <c r="AB124" i="80"/>
  <c r="AF126" i="80"/>
  <c r="AC133" i="80"/>
  <c r="AF135" i="80"/>
  <c r="AD144" i="80"/>
  <c r="AB151" i="80"/>
  <c r="AE153" i="80"/>
  <c r="AF160" i="80"/>
  <c r="AC167" i="80"/>
  <c r="AB174" i="80"/>
  <c r="AC177" i="80"/>
  <c r="AB177" i="80"/>
  <c r="AB199" i="80"/>
  <c r="AB202" i="80"/>
  <c r="AE210" i="80"/>
  <c r="AF224" i="80"/>
  <c r="AD261" i="80"/>
  <c r="AE298" i="80"/>
  <c r="AG308" i="80"/>
  <c r="AF308" i="80"/>
  <c r="AE308" i="80"/>
  <c r="AD320" i="80"/>
  <c r="AF91" i="80"/>
  <c r="AG153" i="80"/>
  <c r="AG160" i="80"/>
  <c r="AE261" i="80"/>
  <c r="AG274" i="80"/>
  <c r="AF274" i="80"/>
  <c r="AE274" i="80"/>
  <c r="AD274" i="80"/>
  <c r="AC274" i="80"/>
  <c r="AB274" i="80"/>
  <c r="AF298" i="80"/>
  <c r="AG350" i="80"/>
  <c r="AF350" i="80"/>
  <c r="AE350" i="80"/>
  <c r="AD350" i="80"/>
  <c r="AC350" i="80"/>
  <c r="AB350" i="80"/>
  <c r="AF25" i="80"/>
  <c r="AG225" i="80"/>
  <c r="AF225" i="80"/>
  <c r="AE225" i="80"/>
  <c r="AD225" i="80"/>
  <c r="AC225" i="80"/>
  <c r="AB225" i="80"/>
  <c r="AB286" i="80"/>
  <c r="AF60" i="80"/>
  <c r="AF47" i="80"/>
  <c r="AB18" i="80"/>
  <c r="AB34" i="80"/>
  <c r="AF53" i="80"/>
  <c r="AC59" i="80"/>
  <c r="AB61" i="80"/>
  <c r="AC87" i="80"/>
  <c r="AD100" i="80"/>
  <c r="AD113" i="80"/>
  <c r="AB122" i="80"/>
  <c r="AB131" i="80"/>
  <c r="AD142" i="80"/>
  <c r="AB149" i="80"/>
  <c r="AC165" i="80"/>
  <c r="AG170" i="80"/>
  <c r="AB170" i="80"/>
  <c r="AG174" i="80"/>
  <c r="Z182" i="80"/>
  <c r="AG182" i="80" s="1"/>
  <c r="AD184" i="80"/>
  <c r="AC189" i="80"/>
  <c r="AF194" i="80"/>
  <c r="AF199" i="80"/>
  <c r="AD234" i="80"/>
  <c r="AF246" i="80"/>
  <c r="AB271" i="80"/>
  <c r="AB283" i="80"/>
  <c r="AG296" i="80"/>
  <c r="AF296" i="80"/>
  <c r="AE296" i="80"/>
  <c r="AD296" i="80"/>
  <c r="AC296" i="80"/>
  <c r="AB296" i="80"/>
  <c r="AC187" i="80"/>
  <c r="AB187" i="80"/>
  <c r="AE165" i="80"/>
  <c r="Z187" i="80"/>
  <c r="AG187" i="80" s="1"/>
  <c r="AF200" i="80"/>
  <c r="AE200" i="80"/>
  <c r="AD200" i="80"/>
  <c r="AC200" i="80"/>
  <c r="AG247" i="80"/>
  <c r="AF247" i="80"/>
  <c r="AE247" i="80"/>
  <c r="AD247" i="80"/>
  <c r="AC247" i="80"/>
  <c r="AB247" i="80"/>
  <c r="AG318" i="80"/>
  <c r="AF318" i="80"/>
  <c r="AE318" i="80"/>
  <c r="AD318" i="80"/>
  <c r="AC318" i="80"/>
  <c r="AB318" i="80"/>
  <c r="AE56" i="80"/>
  <c r="AF165" i="80"/>
  <c r="AD203" i="80"/>
  <c r="AC203" i="80"/>
  <c r="AG235" i="80"/>
  <c r="AF235" i="80"/>
  <c r="AE235" i="80"/>
  <c r="AD235" i="80"/>
  <c r="AC235" i="80"/>
  <c r="AB235" i="80"/>
  <c r="AG244" i="80"/>
  <c r="AE244" i="80"/>
  <c r="AG232" i="80"/>
  <c r="AF232" i="80"/>
  <c r="AE232" i="80"/>
  <c r="AD232" i="80"/>
  <c r="AC232" i="80"/>
  <c r="AG303" i="80"/>
  <c r="AF303" i="80"/>
  <c r="AC60" i="80"/>
  <c r="AB83" i="80"/>
  <c r="AE85" i="80"/>
  <c r="AC138" i="80"/>
  <c r="AF140" i="80"/>
  <c r="Z168" i="80"/>
  <c r="AG168" i="80" s="1"/>
  <c r="AF172" i="80"/>
  <c r="Z175" i="80"/>
  <c r="AG175" i="80" s="1"/>
  <c r="Z190" i="80"/>
  <c r="AG190" i="80" s="1"/>
  <c r="AD278" i="80"/>
  <c r="AB278" i="80"/>
  <c r="AG284" i="80"/>
  <c r="AF284" i="80"/>
  <c r="AE284" i="80"/>
  <c r="AD284" i="80"/>
  <c r="AC284" i="80"/>
  <c r="AB284" i="80"/>
  <c r="AE263" i="80"/>
  <c r="AD268" i="80"/>
  <c r="AE295" i="80"/>
  <c r="AD300" i="80"/>
  <c r="AE327" i="80"/>
  <c r="AD332" i="80"/>
  <c r="AE359" i="80"/>
  <c r="AD364" i="80"/>
  <c r="AC347" i="80"/>
  <c r="AB352" i="80"/>
  <c r="AB330" i="80"/>
  <c r="AE347" i="80"/>
  <c r="AB362" i="80"/>
  <c r="AF347" i="80"/>
  <c r="AC362" i="80"/>
  <c r="AB367" i="80"/>
  <c r="AE330" i="80"/>
  <c r="AC340" i="80"/>
  <c r="AF357" i="80"/>
  <c r="AE362" i="80"/>
  <c r="AD367" i="80"/>
  <c r="AC372" i="80"/>
  <c r="AF330" i="80"/>
  <c r="AD340" i="80"/>
  <c r="AF362" i="80"/>
  <c r="AE367" i="80"/>
  <c r="AD372" i="80"/>
  <c r="AE340" i="80"/>
  <c r="AF367" i="80"/>
  <c r="AE372" i="80"/>
  <c r="AF340" i="80"/>
  <c r="AB360" i="80"/>
  <c r="AF372" i="80"/>
  <c r="AD259" i="80"/>
  <c r="AD291" i="80"/>
  <c r="AD323" i="80"/>
  <c r="AB333" i="80"/>
  <c r="AF345" i="80"/>
  <c r="AD355" i="80"/>
  <c r="AC360" i="80"/>
  <c r="AB365" i="80"/>
  <c r="AC333" i="80"/>
  <c r="AB338" i="80"/>
  <c r="AE355" i="80"/>
  <c r="AD360" i="80"/>
  <c r="AC365" i="80"/>
  <c r="AB370" i="80"/>
  <c r="AD333" i="80"/>
  <c r="AC338" i="80"/>
  <c r="AF355" i="80"/>
  <c r="AE360" i="80"/>
  <c r="AD365" i="80"/>
  <c r="AC370" i="80"/>
  <c r="AB316" i="80"/>
  <c r="AE333" i="80"/>
  <c r="AD338" i="80"/>
  <c r="AB348" i="80"/>
  <c r="AF360" i="80"/>
  <c r="AE365" i="80"/>
  <c r="AD370" i="80"/>
  <c r="AC316" i="80"/>
  <c r="AB321" i="80"/>
  <c r="AF333" i="80"/>
  <c r="AE338" i="80"/>
  <c r="AC348" i="80"/>
  <c r="AB353" i="80"/>
  <c r="AF365" i="80"/>
  <c r="AE370" i="80"/>
  <c r="AB230" i="80"/>
  <c r="AB262" i="80"/>
  <c r="AB294" i="80"/>
  <c r="AD316" i="80"/>
  <c r="AC321" i="80"/>
  <c r="AB326" i="80"/>
  <c r="AF338" i="80"/>
  <c r="AD348" i="80"/>
  <c r="AC353" i="80"/>
  <c r="AF370" i="80"/>
  <c r="AC230" i="80"/>
  <c r="AC262" i="80"/>
  <c r="AB267" i="80"/>
  <c r="AC294" i="80"/>
  <c r="AB299" i="80"/>
  <c r="AE316" i="80"/>
  <c r="AD321" i="80"/>
  <c r="AC326" i="80"/>
  <c r="AB331" i="80"/>
  <c r="AE348" i="80"/>
  <c r="AD353" i="80"/>
  <c r="AD230" i="80"/>
  <c r="AD262" i="80"/>
  <c r="AC267" i="80"/>
  <c r="AD294" i="80"/>
  <c r="AC299" i="80"/>
  <c r="AF316" i="80"/>
  <c r="AE321" i="80"/>
  <c r="AD326" i="80"/>
  <c r="AC331" i="80"/>
  <c r="AF348" i="80"/>
  <c r="AE353" i="80"/>
  <c r="AD358" i="80"/>
  <c r="AC363" i="80"/>
  <c r="AB213" i="80"/>
  <c r="AE230" i="80"/>
  <c r="AB245" i="80"/>
  <c r="AD267" i="80"/>
  <c r="AB277" i="80"/>
  <c r="AE294" i="80"/>
  <c r="AD299" i="80"/>
  <c r="AB309" i="80"/>
  <c r="AF321" i="80"/>
  <c r="AE326" i="80"/>
  <c r="AD331" i="80"/>
  <c r="AB341" i="80"/>
  <c r="AF353" i="80"/>
  <c r="AE358" i="80"/>
  <c r="AD363" i="80"/>
  <c r="AB373" i="80"/>
  <c r="AF230" i="80"/>
  <c r="AE267" i="80"/>
  <c r="AC277" i="80"/>
  <c r="AB282" i="80"/>
  <c r="AE299" i="80"/>
  <c r="AC309" i="80"/>
  <c r="AB314" i="80"/>
  <c r="AE331" i="80"/>
  <c r="AC341" i="80"/>
  <c r="AB346" i="80"/>
  <c r="AF358" i="80"/>
  <c r="AE363" i="80"/>
  <c r="AC373" i="80"/>
  <c r="AD245" i="80"/>
  <c r="AF267" i="80"/>
  <c r="AC282" i="80"/>
  <c r="AF299" i="80"/>
  <c r="AD309" i="80"/>
  <c r="AC314" i="80"/>
  <c r="AF331" i="80"/>
  <c r="AF363" i="80"/>
  <c r="AD373" i="80"/>
  <c r="AB228" i="80"/>
  <c r="AB260" i="80"/>
  <c r="AB292" i="80"/>
  <c r="AB356" i="80"/>
  <c r="AE373" i="80"/>
  <c r="AE196" i="80"/>
  <c r="AF213" i="80"/>
  <c r="AE218" i="80"/>
  <c r="AC228" i="80"/>
  <c r="AB233" i="80"/>
  <c r="AF245" i="80"/>
  <c r="AE250" i="80"/>
  <c r="AC260" i="80"/>
  <c r="AF277" i="80"/>
  <c r="AE282" i="80"/>
  <c r="AC292" i="80"/>
  <c r="AF309" i="80"/>
  <c r="AE314" i="80"/>
  <c r="AC324" i="80"/>
  <c r="AB361" i="80"/>
  <c r="AF373" i="80"/>
  <c r="AQ34" i="91" l="1"/>
  <c r="AU33" i="91"/>
  <c r="AW33" i="91" s="1"/>
  <c r="AS33" i="91"/>
  <c r="AS35" i="90"/>
  <c r="AU35" i="90"/>
  <c r="AW35" i="90" s="1"/>
  <c r="AQ36" i="90"/>
  <c r="AS31" i="89"/>
  <c r="AU31" i="89"/>
  <c r="AW31" i="89" s="1"/>
  <c r="AQ32" i="89"/>
  <c r="AV30" i="89"/>
  <c r="AX30" i="89" s="1"/>
  <c r="AV29" i="88"/>
  <c r="AX29" i="88" s="1"/>
  <c r="AQ31" i="88"/>
  <c r="AU30" i="88"/>
  <c r="AW30" i="88" s="1"/>
  <c r="AS30" i="88"/>
  <c r="AV27" i="86"/>
  <c r="AX27" i="86" s="1"/>
  <c r="AV27" i="87"/>
  <c r="AX27" i="87" s="1"/>
  <c r="AU28" i="87"/>
  <c r="AW28" i="87" s="1"/>
  <c r="AS28" i="87"/>
  <c r="AQ29" i="87"/>
  <c r="AU28" i="86"/>
  <c r="AW28" i="86" s="1"/>
  <c r="AS28" i="86"/>
  <c r="AQ29" i="86"/>
  <c r="AV27" i="85"/>
  <c r="AX27" i="85" s="1"/>
  <c r="AQ29" i="85"/>
  <c r="AU28" i="85"/>
  <c r="AW28" i="85" s="1"/>
  <c r="AS28" i="85"/>
  <c r="AS15" i="80"/>
  <c r="AQ16" i="80"/>
  <c r="BF14" i="80"/>
  <c r="BG14" i="80" s="1"/>
  <c r="AQ20" i="84"/>
  <c r="AS10" i="34"/>
  <c r="AR14" i="34"/>
  <c r="AR15" i="34" s="1"/>
  <c r="AR16" i="34" s="1"/>
  <c r="AR17" i="34" s="1"/>
  <c r="AR18" i="34" s="1"/>
  <c r="AR19" i="34" s="1"/>
  <c r="AR20" i="34" s="1"/>
  <c r="AR21" i="34" s="1"/>
  <c r="AR22" i="34" s="1"/>
  <c r="AR23" i="34" s="1"/>
  <c r="AR24" i="34" s="1"/>
  <c r="AR25" i="34" s="1"/>
  <c r="AR26" i="34" s="1"/>
  <c r="AR27" i="34" s="1"/>
  <c r="AR28" i="34" s="1"/>
  <c r="AR29" i="34" s="1"/>
  <c r="AR30" i="34" s="1"/>
  <c r="AR31" i="34" s="1"/>
  <c r="AR32" i="34" s="1"/>
  <c r="AR33" i="34" s="1"/>
  <c r="AR34" i="34" s="1"/>
  <c r="AR35" i="34" s="1"/>
  <c r="AR36" i="34" s="1"/>
  <c r="AR37" i="34" s="1"/>
  <c r="AR38" i="34" s="1"/>
  <c r="AR39" i="34" s="1"/>
  <c r="AR40" i="34" s="1"/>
  <c r="AR41" i="34" s="1"/>
  <c r="AR42" i="34" s="1"/>
  <c r="AR43" i="34" s="1"/>
  <c r="AR44" i="34" s="1"/>
  <c r="AR45" i="34" s="1"/>
  <c r="AR46" i="34" s="1"/>
  <c r="AR47" i="34" s="1"/>
  <c r="AR48" i="34" s="1"/>
  <c r="AR49" i="34" s="1"/>
  <c r="AR50" i="34" s="1"/>
  <c r="AR51" i="34" s="1"/>
  <c r="AR52" i="34" s="1"/>
  <c r="AR53" i="34" s="1"/>
  <c r="AR54" i="34" s="1"/>
  <c r="AR55" i="34" s="1"/>
  <c r="AR56" i="34" s="1"/>
  <c r="AR57" i="34" s="1"/>
  <c r="AR58" i="34" s="1"/>
  <c r="AR59" i="34" s="1"/>
  <c r="AR60" i="34" s="1"/>
  <c r="AR61" i="34" s="1"/>
  <c r="AR62" i="34" s="1"/>
  <c r="AR63" i="34" s="1"/>
  <c r="AR64" i="34" s="1"/>
  <c r="AR65" i="34" s="1"/>
  <c r="AR66" i="34" s="1"/>
  <c r="AR67" i="34" s="1"/>
  <c r="AR68" i="34" s="1"/>
  <c r="AR69" i="34" s="1"/>
  <c r="AR70" i="34" s="1"/>
  <c r="AR71" i="34" s="1"/>
  <c r="AR72" i="34" s="1"/>
  <c r="AR73" i="34" s="1"/>
  <c r="AR74" i="34" s="1"/>
  <c r="AR75" i="34" s="1"/>
  <c r="AR76" i="34" s="1"/>
  <c r="AR77" i="34" s="1"/>
  <c r="AR78" i="34" s="1"/>
  <c r="AR79" i="34" s="1"/>
  <c r="AR80" i="34" s="1"/>
  <c r="AR81" i="34" s="1"/>
  <c r="AR82" i="34" s="1"/>
  <c r="AR83" i="34" s="1"/>
  <c r="AR84" i="34" s="1"/>
  <c r="AR85" i="34" s="1"/>
  <c r="AR86" i="34" s="1"/>
  <c r="AR87" i="34" s="1"/>
  <c r="AR88" i="34" s="1"/>
  <c r="AR89" i="34" s="1"/>
  <c r="AR90" i="34" s="1"/>
  <c r="AR91" i="34" s="1"/>
  <c r="AR92" i="34" s="1"/>
  <c r="AR93" i="34" s="1"/>
  <c r="AR94" i="34" s="1"/>
  <c r="AR95" i="34" s="1"/>
  <c r="AR96" i="34" s="1"/>
  <c r="AR97" i="34" s="1"/>
  <c r="AR98" i="34" s="1"/>
  <c r="AR99" i="34" s="1"/>
  <c r="AR100" i="34" s="1"/>
  <c r="AR101" i="34" s="1"/>
  <c r="AR102" i="34" s="1"/>
  <c r="AR103" i="34" s="1"/>
  <c r="AR104" i="34" s="1"/>
  <c r="AR105" i="34" s="1"/>
  <c r="AR106" i="34" s="1"/>
  <c r="AR107" i="34" s="1"/>
  <c r="AR108" i="34" s="1"/>
  <c r="AR109" i="34" s="1"/>
  <c r="AR110" i="34" s="1"/>
  <c r="AR111" i="34" s="1"/>
  <c r="AR112" i="34" s="1"/>
  <c r="AR113" i="34" s="1"/>
  <c r="AR114" i="34" s="1"/>
  <c r="AR115" i="34" s="1"/>
  <c r="AR116" i="34" s="1"/>
  <c r="AR117" i="34" s="1"/>
  <c r="AR118" i="34" s="1"/>
  <c r="AR119" i="34" s="1"/>
  <c r="AR120" i="34" s="1"/>
  <c r="AR121" i="34" s="1"/>
  <c r="AR122" i="34" s="1"/>
  <c r="AR123" i="34" s="1"/>
  <c r="AR124" i="34" s="1"/>
  <c r="AR125" i="34" s="1"/>
  <c r="AR126" i="34" s="1"/>
  <c r="AR127" i="34" s="1"/>
  <c r="AR128" i="34" s="1"/>
  <c r="AR129" i="34" s="1"/>
  <c r="AR130" i="34" s="1"/>
  <c r="AR131" i="34" s="1"/>
  <c r="AR132" i="34" s="1"/>
  <c r="AR133" i="34" s="1"/>
  <c r="AR134" i="34" s="1"/>
  <c r="AR135" i="34" s="1"/>
  <c r="AR136" i="34" s="1"/>
  <c r="AR137" i="34" s="1"/>
  <c r="AR138" i="34" s="1"/>
  <c r="AR139" i="34" s="1"/>
  <c r="AR140" i="34" s="1"/>
  <c r="AR141" i="34" s="1"/>
  <c r="AR142" i="34" s="1"/>
  <c r="AR143" i="34" s="1"/>
  <c r="AR144" i="34" s="1"/>
  <c r="AR145" i="34" s="1"/>
  <c r="AR146" i="34" s="1"/>
  <c r="AR147" i="34" s="1"/>
  <c r="AR148" i="34" s="1"/>
  <c r="AR149" i="34" s="1"/>
  <c r="AR150" i="34" s="1"/>
  <c r="AR151" i="34" s="1"/>
  <c r="AR152" i="34" s="1"/>
  <c r="AR153" i="34" s="1"/>
  <c r="AR154" i="34" s="1"/>
  <c r="AR155" i="34" s="1"/>
  <c r="AR156" i="34" s="1"/>
  <c r="AR157" i="34" s="1"/>
  <c r="AR158" i="34" s="1"/>
  <c r="AR159" i="34" s="1"/>
  <c r="AR160" i="34" s="1"/>
  <c r="AR161" i="34" s="1"/>
  <c r="AR162" i="34" s="1"/>
  <c r="AR163" i="34" s="1"/>
  <c r="AR164" i="34" s="1"/>
  <c r="AR165" i="34" s="1"/>
  <c r="AR166" i="34" s="1"/>
  <c r="AR167" i="34" s="1"/>
  <c r="AR168" i="34" s="1"/>
  <c r="AR169" i="34" s="1"/>
  <c r="AR170" i="34" s="1"/>
  <c r="AR171" i="34" s="1"/>
  <c r="AR172" i="34" s="1"/>
  <c r="AR173" i="34" s="1"/>
  <c r="AR174" i="34" s="1"/>
  <c r="AR175" i="34" s="1"/>
  <c r="AR176" i="34" s="1"/>
  <c r="AR177" i="34" s="1"/>
  <c r="AR178" i="34" s="1"/>
  <c r="AR179" i="34" s="1"/>
  <c r="AR180" i="34" s="1"/>
  <c r="AR181" i="34" s="1"/>
  <c r="AR182" i="34" s="1"/>
  <c r="AR183" i="34" s="1"/>
  <c r="AR184" i="34" s="1"/>
  <c r="AR185" i="34" s="1"/>
  <c r="AR186" i="34" s="1"/>
  <c r="AR187" i="34" s="1"/>
  <c r="AR188" i="34" s="1"/>
  <c r="AR189" i="34" s="1"/>
  <c r="AR190" i="34" s="1"/>
  <c r="AR191" i="34" s="1"/>
  <c r="AR192" i="34" s="1"/>
  <c r="AR193" i="34" s="1"/>
  <c r="AR194" i="34" s="1"/>
  <c r="AR195" i="34" s="1"/>
  <c r="O9" i="34"/>
  <c r="N9" i="34"/>
  <c r="AV33" i="91" l="1"/>
  <c r="AX33" i="91" s="1"/>
  <c r="AU34" i="91"/>
  <c r="AW34" i="91" s="1"/>
  <c r="AS34" i="91"/>
  <c r="AQ35" i="91"/>
  <c r="AS36" i="90"/>
  <c r="AQ37" i="90"/>
  <c r="AU36" i="90"/>
  <c r="AW36" i="90" s="1"/>
  <c r="AV35" i="90"/>
  <c r="AX35" i="90" s="1"/>
  <c r="AQ33" i="89"/>
  <c r="AU32" i="89"/>
  <c r="AW32" i="89" s="1"/>
  <c r="AS32" i="89"/>
  <c r="AV31" i="89"/>
  <c r="AX31" i="89" s="1"/>
  <c r="AV30" i="88"/>
  <c r="AX30" i="88" s="1"/>
  <c r="AU31" i="88"/>
  <c r="AW31" i="88" s="1"/>
  <c r="AS31" i="88"/>
  <c r="AQ32" i="88"/>
  <c r="AV28" i="86"/>
  <c r="AX28" i="86" s="1"/>
  <c r="AV28" i="87"/>
  <c r="AX28" i="87" s="1"/>
  <c r="AU29" i="87"/>
  <c r="AW29" i="87" s="1"/>
  <c r="AS29" i="87"/>
  <c r="AQ30" i="87"/>
  <c r="AQ30" i="86"/>
  <c r="AU29" i="86"/>
  <c r="AW29" i="86" s="1"/>
  <c r="AS29" i="86"/>
  <c r="AV28" i="85"/>
  <c r="AX28" i="85" s="1"/>
  <c r="AU29" i="85"/>
  <c r="AW29" i="85" s="1"/>
  <c r="AQ30" i="85"/>
  <c r="AS29" i="85"/>
  <c r="AS16" i="80"/>
  <c r="AQ17" i="80"/>
  <c r="AY59" i="34"/>
  <c r="AY78" i="34"/>
  <c r="AY77" i="34"/>
  <c r="AY84" i="34"/>
  <c r="AY76" i="34"/>
  <c r="AY83" i="34"/>
  <c r="AY75" i="34"/>
  <c r="AY82" i="34"/>
  <c r="AY81" i="34"/>
  <c r="AY80" i="34"/>
  <c r="AY79" i="34"/>
  <c r="AY65" i="34"/>
  <c r="AY66" i="34"/>
  <c r="AY63" i="34"/>
  <c r="AY64" i="34"/>
  <c r="AY67" i="34"/>
  <c r="AY68" i="34"/>
  <c r="AQ21" i="84"/>
  <c r="AY29" i="34"/>
  <c r="AY31" i="34"/>
  <c r="AY37" i="34"/>
  <c r="AY38" i="34"/>
  <c r="AY39" i="34"/>
  <c r="AY40" i="34"/>
  <c r="AY42" i="34"/>
  <c r="AY45" i="34"/>
  <c r="AY41" i="34"/>
  <c r="AY43" i="34"/>
  <c r="AY60" i="34"/>
  <c r="AY61" i="34"/>
  <c r="AY62" i="34"/>
  <c r="AY69" i="34"/>
  <c r="AY70" i="34"/>
  <c r="AY71" i="34"/>
  <c r="AY72" i="34"/>
  <c r="AY73" i="34"/>
  <c r="AY19" i="34"/>
  <c r="AY74" i="34"/>
  <c r="AY28" i="34"/>
  <c r="AY30" i="34"/>
  <c r="AY32" i="34"/>
  <c r="AY33" i="34"/>
  <c r="AY34" i="34"/>
  <c r="AY35" i="34"/>
  <c r="AY36" i="34"/>
  <c r="AY44" i="34"/>
  <c r="AY14" i="34"/>
  <c r="AY15" i="34"/>
  <c r="AY47" i="34"/>
  <c r="AY16" i="34"/>
  <c r="AY48" i="34"/>
  <c r="AY17" i="34"/>
  <c r="AY49" i="34"/>
  <c r="AY46" i="34"/>
  <c r="AY18" i="34"/>
  <c r="AY50" i="34"/>
  <c r="AY20" i="34"/>
  <c r="AY52" i="34"/>
  <c r="AY51" i="34"/>
  <c r="AY21" i="34"/>
  <c r="AY53" i="34"/>
  <c r="AY22" i="34"/>
  <c r="AY54" i="34"/>
  <c r="AY55" i="34"/>
  <c r="AY24" i="34"/>
  <c r="AY56" i="34"/>
  <c r="AY25" i="34"/>
  <c r="AY57" i="34"/>
  <c r="AY26" i="34"/>
  <c r="AY58" i="34"/>
  <c r="AY23" i="34"/>
  <c r="AY27" i="34"/>
  <c r="A46" i="34"/>
  <c r="AQ13" i="34"/>
  <c r="X44" i="20"/>
  <c r="W38" i="20"/>
  <c r="W44" i="20"/>
  <c r="W40" i="20"/>
  <c r="W43" i="20" s="1"/>
  <c r="AV34" i="91" l="1"/>
  <c r="AX34" i="91" s="1"/>
  <c r="AU35" i="91"/>
  <c r="AW35" i="91" s="1"/>
  <c r="AS35" i="91"/>
  <c r="AQ36" i="91"/>
  <c r="AU37" i="90"/>
  <c r="AW37" i="90" s="1"/>
  <c r="AS37" i="90"/>
  <c r="AV37" i="90" s="1"/>
  <c r="AX37" i="90" s="1"/>
  <c r="AQ38" i="90"/>
  <c r="AV36" i="90"/>
  <c r="AX36" i="90" s="1"/>
  <c r="AV32" i="89"/>
  <c r="AX32" i="89" s="1"/>
  <c r="AU33" i="89"/>
  <c r="AW33" i="89" s="1"/>
  <c r="AS33" i="89"/>
  <c r="AQ34" i="89"/>
  <c r="AV29" i="87"/>
  <c r="AX29" i="87" s="1"/>
  <c r="AV31" i="88"/>
  <c r="AX31" i="88" s="1"/>
  <c r="AU32" i="88"/>
  <c r="AW32" i="88" s="1"/>
  <c r="AS32" i="88"/>
  <c r="AQ33" i="88"/>
  <c r="AV29" i="86"/>
  <c r="AX29" i="86" s="1"/>
  <c r="AQ31" i="87"/>
  <c r="AU30" i="87"/>
  <c r="AW30" i="87" s="1"/>
  <c r="AS30" i="87"/>
  <c r="AQ31" i="86"/>
  <c r="AU30" i="86"/>
  <c r="AW30" i="86" s="1"/>
  <c r="AS30" i="86"/>
  <c r="AV29" i="85"/>
  <c r="AX29" i="85" s="1"/>
  <c r="AS30" i="85"/>
  <c r="AQ31" i="85"/>
  <c r="AU30" i="85"/>
  <c r="AW30" i="85" s="1"/>
  <c r="AS17" i="80"/>
  <c r="AQ18" i="80"/>
  <c r="AQ22" i="84"/>
  <c r="AQ14" i="34"/>
  <c r="O31" i="67"/>
  <c r="O32" i="67" s="1"/>
  <c r="O33" i="67" s="1"/>
  <c r="O34" i="67" s="1"/>
  <c r="O35" i="67" s="1"/>
  <c r="O36" i="67" s="1"/>
  <c r="O37" i="67" s="1"/>
  <c r="O38" i="67" s="1"/>
  <c r="O39" i="67" s="1"/>
  <c r="O40" i="67" s="1"/>
  <c r="O41" i="67" s="1"/>
  <c r="O42" i="67" s="1"/>
  <c r="O43" i="67" s="1"/>
  <c r="O44" i="67" s="1"/>
  <c r="O45" i="67" s="1"/>
  <c r="O46" i="67" s="1"/>
  <c r="O47" i="67" s="1"/>
  <c r="O48" i="67" s="1"/>
  <c r="O49" i="67" s="1"/>
  <c r="O50" i="67" s="1"/>
  <c r="O51" i="67" s="1"/>
  <c r="O52" i="67" s="1"/>
  <c r="O53" i="67" s="1"/>
  <c r="O54" i="67" s="1"/>
  <c r="O55" i="67" s="1"/>
  <c r="O56" i="67" s="1"/>
  <c r="O57" i="67" s="1"/>
  <c r="O58" i="67" s="1"/>
  <c r="O59" i="67" s="1"/>
  <c r="O60" i="67" s="1"/>
  <c r="O61" i="67" s="1"/>
  <c r="O62" i="67" s="1"/>
  <c r="O63" i="67" s="1"/>
  <c r="O64" i="67" s="1"/>
  <c r="O65" i="67" s="1"/>
  <c r="O66" i="67" s="1"/>
  <c r="O67" i="67" s="1"/>
  <c r="O68" i="67" s="1"/>
  <c r="O69" i="67" s="1"/>
  <c r="O70" i="67" s="1"/>
  <c r="O71" i="67" s="1"/>
  <c r="O72" i="67" s="1"/>
  <c r="O73" i="67" s="1"/>
  <c r="O74" i="67" s="1"/>
  <c r="O75" i="67" s="1"/>
  <c r="O76" i="67" s="1"/>
  <c r="O77" i="67" s="1"/>
  <c r="O78" i="67" s="1"/>
  <c r="O79" i="67" s="1"/>
  <c r="O80" i="67" s="1"/>
  <c r="O81" i="67" s="1"/>
  <c r="O82" i="67" s="1"/>
  <c r="O83" i="67" s="1"/>
  <c r="O84" i="67" s="1"/>
  <c r="O85" i="67" s="1"/>
  <c r="O86" i="67" s="1"/>
  <c r="O87" i="67" s="1"/>
  <c r="O88" i="67" s="1"/>
  <c r="O89" i="67" s="1"/>
  <c r="O90" i="67" s="1"/>
  <c r="O91" i="67" s="1"/>
  <c r="O92" i="67" s="1"/>
  <c r="O93" i="67" s="1"/>
  <c r="O94" i="67" s="1"/>
  <c r="O95" i="67" s="1"/>
  <c r="O96" i="67" s="1"/>
  <c r="O97" i="67" s="1"/>
  <c r="O98" i="67" s="1"/>
  <c r="O99" i="67" s="1"/>
  <c r="O100" i="67" s="1"/>
  <c r="O101" i="67" s="1"/>
  <c r="O102" i="67" s="1"/>
  <c r="O103" i="67" s="1"/>
  <c r="O104" i="67" s="1"/>
  <c r="O105" i="67" s="1"/>
  <c r="O106" i="67" s="1"/>
  <c r="O107" i="67" s="1"/>
  <c r="O108" i="67" s="1"/>
  <c r="O109" i="67" s="1"/>
  <c r="O110" i="67" s="1"/>
  <c r="O111" i="67" s="1"/>
  <c r="O112" i="67" s="1"/>
  <c r="O113" i="67" s="1"/>
  <c r="O114" i="67" s="1"/>
  <c r="O115" i="67" s="1"/>
  <c r="O116" i="67" s="1"/>
  <c r="O117" i="67" s="1"/>
  <c r="O118" i="67" s="1"/>
  <c r="O119" i="67" s="1"/>
  <c r="O120" i="67" s="1"/>
  <c r="O121" i="67" s="1"/>
  <c r="O122" i="67" s="1"/>
  <c r="O123" i="67" s="1"/>
  <c r="O124" i="67" s="1"/>
  <c r="O125" i="67" s="1"/>
  <c r="O126" i="67" s="1"/>
  <c r="O127" i="67" s="1"/>
  <c r="O128" i="67" s="1"/>
  <c r="O129" i="67" s="1"/>
  <c r="O130" i="67" s="1"/>
  <c r="O131" i="67" s="1"/>
  <c r="O132" i="67" s="1"/>
  <c r="O133" i="67" s="1"/>
  <c r="O134" i="67" s="1"/>
  <c r="O135" i="67" s="1"/>
  <c r="O136" i="67" s="1"/>
  <c r="O137" i="67" s="1"/>
  <c r="O138" i="67" s="1"/>
  <c r="O139" i="67" s="1"/>
  <c r="O140" i="67" s="1"/>
  <c r="O141" i="67" s="1"/>
  <c r="O142" i="67" s="1"/>
  <c r="O143" i="67" s="1"/>
  <c r="O144" i="67" s="1"/>
  <c r="O145" i="67" s="1"/>
  <c r="O146" i="67" s="1"/>
  <c r="O147" i="67" s="1"/>
  <c r="O148" i="67" s="1"/>
  <c r="O149" i="67" s="1"/>
  <c r="O150" i="67" s="1"/>
  <c r="O151" i="67" s="1"/>
  <c r="O152" i="67" s="1"/>
  <c r="O153" i="67" s="1"/>
  <c r="O154" i="67" s="1"/>
  <c r="O155" i="67" s="1"/>
  <c r="O156" i="67" s="1"/>
  <c r="O157" i="67" s="1"/>
  <c r="O158" i="67" s="1"/>
  <c r="O159" i="67" s="1"/>
  <c r="O160" i="67" s="1"/>
  <c r="O161" i="67" s="1"/>
  <c r="O162" i="67" s="1"/>
  <c r="O163" i="67" s="1"/>
  <c r="O164" i="67" s="1"/>
  <c r="O165" i="67" s="1"/>
  <c r="O166" i="67" s="1"/>
  <c r="O167" i="67" s="1"/>
  <c r="O168" i="67" s="1"/>
  <c r="X30" i="67"/>
  <c r="X31" i="67" s="1"/>
  <c r="X32" i="67" s="1"/>
  <c r="X33" i="67" s="1"/>
  <c r="X34" i="67" s="1"/>
  <c r="X35" i="67" s="1"/>
  <c r="X36" i="67" s="1"/>
  <c r="X37" i="67" s="1"/>
  <c r="X38" i="67" s="1"/>
  <c r="X39" i="67" s="1"/>
  <c r="X40" i="67" s="1"/>
  <c r="X41" i="67" s="1"/>
  <c r="X42" i="67" s="1"/>
  <c r="X43" i="67" s="1"/>
  <c r="X44" i="67" s="1"/>
  <c r="X45" i="67" s="1"/>
  <c r="X46" i="67" s="1"/>
  <c r="X47" i="67" s="1"/>
  <c r="X48" i="67" s="1"/>
  <c r="X49" i="67" s="1"/>
  <c r="X50" i="67" s="1"/>
  <c r="X51" i="67" s="1"/>
  <c r="X52" i="67" s="1"/>
  <c r="X53" i="67" s="1"/>
  <c r="X54" i="67" s="1"/>
  <c r="X55" i="67" s="1"/>
  <c r="X56" i="67" s="1"/>
  <c r="X57" i="67" s="1"/>
  <c r="X58" i="67" s="1"/>
  <c r="X59" i="67" s="1"/>
  <c r="X60" i="67" s="1"/>
  <c r="X61" i="67" s="1"/>
  <c r="X62" i="67" s="1"/>
  <c r="X63" i="67" s="1"/>
  <c r="X64" i="67" s="1"/>
  <c r="X65" i="67" s="1"/>
  <c r="X66" i="67" s="1"/>
  <c r="X67" i="67" s="1"/>
  <c r="X68" i="67" s="1"/>
  <c r="X69" i="67" s="1"/>
  <c r="X70" i="67" s="1"/>
  <c r="X71" i="67" s="1"/>
  <c r="X72" i="67" s="1"/>
  <c r="X73" i="67" s="1"/>
  <c r="X74" i="67" s="1"/>
  <c r="X75" i="67" s="1"/>
  <c r="X76" i="67" s="1"/>
  <c r="X77" i="67" s="1"/>
  <c r="X78" i="67" s="1"/>
  <c r="X79" i="67" s="1"/>
  <c r="X80" i="67" s="1"/>
  <c r="X81" i="67" s="1"/>
  <c r="X82" i="67" s="1"/>
  <c r="X83" i="67" s="1"/>
  <c r="X84" i="67" s="1"/>
  <c r="X85" i="67" s="1"/>
  <c r="X86" i="67" s="1"/>
  <c r="X87" i="67" s="1"/>
  <c r="X88" i="67" s="1"/>
  <c r="X89" i="67" s="1"/>
  <c r="X90" i="67" s="1"/>
  <c r="X91" i="67" s="1"/>
  <c r="X92" i="67" s="1"/>
  <c r="X93" i="67" s="1"/>
  <c r="X94" i="67" s="1"/>
  <c r="X95" i="67" s="1"/>
  <c r="X96" i="67" s="1"/>
  <c r="X97" i="67" s="1"/>
  <c r="X98" i="67" s="1"/>
  <c r="X99" i="67" s="1"/>
  <c r="X100" i="67" s="1"/>
  <c r="X101" i="67" s="1"/>
  <c r="X102" i="67" s="1"/>
  <c r="X103" i="67" s="1"/>
  <c r="X104" i="67" s="1"/>
  <c r="X105" i="67" s="1"/>
  <c r="X106" i="67" s="1"/>
  <c r="X107" i="67" s="1"/>
  <c r="X108" i="67" s="1"/>
  <c r="X109" i="67" s="1"/>
  <c r="X110" i="67" s="1"/>
  <c r="X111" i="67" s="1"/>
  <c r="X112" i="67" s="1"/>
  <c r="X113" i="67" s="1"/>
  <c r="X114" i="67" s="1"/>
  <c r="X115" i="67" s="1"/>
  <c r="X116" i="67" s="1"/>
  <c r="X117" i="67" s="1"/>
  <c r="X118" i="67" s="1"/>
  <c r="X119" i="67" s="1"/>
  <c r="X120" i="67" s="1"/>
  <c r="X121" i="67" s="1"/>
  <c r="X122" i="67" s="1"/>
  <c r="X123" i="67" s="1"/>
  <c r="X124" i="67" s="1"/>
  <c r="X125" i="67" s="1"/>
  <c r="X126" i="67" s="1"/>
  <c r="X127" i="67" s="1"/>
  <c r="X128" i="67" s="1"/>
  <c r="X129" i="67" s="1"/>
  <c r="X130" i="67" s="1"/>
  <c r="X131" i="67" s="1"/>
  <c r="X132" i="67" s="1"/>
  <c r="X133" i="67" s="1"/>
  <c r="X134" i="67" s="1"/>
  <c r="X135" i="67" s="1"/>
  <c r="X136" i="67" s="1"/>
  <c r="X137" i="67" s="1"/>
  <c r="X138" i="67" s="1"/>
  <c r="X139" i="67" s="1"/>
  <c r="X140" i="67" s="1"/>
  <c r="X141" i="67" s="1"/>
  <c r="X142" i="67" s="1"/>
  <c r="X143" i="67" s="1"/>
  <c r="X144" i="67" s="1"/>
  <c r="X145" i="67" s="1"/>
  <c r="X146" i="67" s="1"/>
  <c r="X147" i="67" s="1"/>
  <c r="X148" i="67" s="1"/>
  <c r="X149" i="67" s="1"/>
  <c r="X150" i="67" s="1"/>
  <c r="X151" i="67" s="1"/>
  <c r="X152" i="67" s="1"/>
  <c r="X153" i="67" s="1"/>
  <c r="X154" i="67" s="1"/>
  <c r="X155" i="67" s="1"/>
  <c r="X156" i="67" s="1"/>
  <c r="X157" i="67" s="1"/>
  <c r="X158" i="67" s="1"/>
  <c r="X159" i="67" s="1"/>
  <c r="X160" i="67" s="1"/>
  <c r="X161" i="67" s="1"/>
  <c r="X162" i="67" s="1"/>
  <c r="X163" i="67" s="1"/>
  <c r="X164" i="67" s="1"/>
  <c r="X165" i="67" s="1"/>
  <c r="X166" i="67" s="1"/>
  <c r="X167" i="67" s="1"/>
  <c r="X168" i="67" s="1"/>
  <c r="U30" i="67"/>
  <c r="U31" i="67" s="1"/>
  <c r="U32" i="67" s="1"/>
  <c r="U33" i="67" s="1"/>
  <c r="U34" i="67" s="1"/>
  <c r="U35" i="67" s="1"/>
  <c r="U36" i="67" s="1"/>
  <c r="U37" i="67" s="1"/>
  <c r="U38" i="67" s="1"/>
  <c r="U39" i="67" s="1"/>
  <c r="U40" i="67" s="1"/>
  <c r="U41" i="67" s="1"/>
  <c r="U42" i="67" s="1"/>
  <c r="U43" i="67" s="1"/>
  <c r="U44" i="67" s="1"/>
  <c r="U45" i="67" s="1"/>
  <c r="U46" i="67" s="1"/>
  <c r="U47" i="67" s="1"/>
  <c r="U48" i="67" s="1"/>
  <c r="U49" i="67" s="1"/>
  <c r="U50" i="67" s="1"/>
  <c r="U51" i="67" s="1"/>
  <c r="U52" i="67" s="1"/>
  <c r="U53" i="67" s="1"/>
  <c r="U54" i="67" s="1"/>
  <c r="U55" i="67" s="1"/>
  <c r="U56" i="67" s="1"/>
  <c r="U57" i="67" s="1"/>
  <c r="U58" i="67" s="1"/>
  <c r="U59" i="67" s="1"/>
  <c r="U60" i="67" s="1"/>
  <c r="U61" i="67" s="1"/>
  <c r="U62" i="67" s="1"/>
  <c r="U63" i="67" s="1"/>
  <c r="U64" i="67" s="1"/>
  <c r="U65" i="67" s="1"/>
  <c r="U66" i="67" s="1"/>
  <c r="U67" i="67" s="1"/>
  <c r="U68" i="67" s="1"/>
  <c r="U69" i="67" s="1"/>
  <c r="U70" i="67" s="1"/>
  <c r="U71" i="67" s="1"/>
  <c r="U72" i="67" s="1"/>
  <c r="U73" i="67" s="1"/>
  <c r="U74" i="67" s="1"/>
  <c r="U75" i="67" s="1"/>
  <c r="U76" i="67" s="1"/>
  <c r="U77" i="67" s="1"/>
  <c r="U78" i="67" s="1"/>
  <c r="U79" i="67" s="1"/>
  <c r="U80" i="67" s="1"/>
  <c r="U81" i="67" s="1"/>
  <c r="U82" i="67" s="1"/>
  <c r="U83" i="67" s="1"/>
  <c r="U84" i="67" s="1"/>
  <c r="U85" i="67" s="1"/>
  <c r="U86" i="67" s="1"/>
  <c r="U87" i="67" s="1"/>
  <c r="U88" i="67" s="1"/>
  <c r="U89" i="67" s="1"/>
  <c r="U90" i="67" s="1"/>
  <c r="U91" i="67" s="1"/>
  <c r="U92" i="67" s="1"/>
  <c r="U93" i="67" s="1"/>
  <c r="U94" i="67" s="1"/>
  <c r="U95" i="67" s="1"/>
  <c r="U96" i="67" s="1"/>
  <c r="U97" i="67" s="1"/>
  <c r="U98" i="67" s="1"/>
  <c r="U99" i="67" s="1"/>
  <c r="U100" i="67" s="1"/>
  <c r="U101" i="67" s="1"/>
  <c r="U102" i="67" s="1"/>
  <c r="U103" i="67" s="1"/>
  <c r="U104" i="67" s="1"/>
  <c r="U105" i="67" s="1"/>
  <c r="U106" i="67" s="1"/>
  <c r="U107" i="67" s="1"/>
  <c r="U108" i="67" s="1"/>
  <c r="U109" i="67" s="1"/>
  <c r="U110" i="67" s="1"/>
  <c r="U111" i="67" s="1"/>
  <c r="U112" i="67" s="1"/>
  <c r="U113" i="67" s="1"/>
  <c r="U114" i="67" s="1"/>
  <c r="U115" i="67" s="1"/>
  <c r="U116" i="67" s="1"/>
  <c r="U117" i="67" s="1"/>
  <c r="U118" i="67" s="1"/>
  <c r="U119" i="67" s="1"/>
  <c r="U120" i="67" s="1"/>
  <c r="U121" i="67" s="1"/>
  <c r="U122" i="67" s="1"/>
  <c r="U123" i="67" s="1"/>
  <c r="U124" i="67" s="1"/>
  <c r="U125" i="67" s="1"/>
  <c r="U126" i="67" s="1"/>
  <c r="U127" i="67" s="1"/>
  <c r="U128" i="67" s="1"/>
  <c r="U129" i="67" s="1"/>
  <c r="U130" i="67" s="1"/>
  <c r="U131" i="67" s="1"/>
  <c r="U132" i="67" s="1"/>
  <c r="U133" i="67" s="1"/>
  <c r="U134" i="67" s="1"/>
  <c r="U135" i="67" s="1"/>
  <c r="U136" i="67" s="1"/>
  <c r="U137" i="67" s="1"/>
  <c r="U138" i="67" s="1"/>
  <c r="U139" i="67" s="1"/>
  <c r="U140" i="67" s="1"/>
  <c r="U141" i="67" s="1"/>
  <c r="U142" i="67" s="1"/>
  <c r="U143" i="67" s="1"/>
  <c r="U144" i="67" s="1"/>
  <c r="U145" i="67" s="1"/>
  <c r="U146" i="67" s="1"/>
  <c r="U147" i="67" s="1"/>
  <c r="U148" i="67" s="1"/>
  <c r="U149" i="67" s="1"/>
  <c r="U150" i="67" s="1"/>
  <c r="U151" i="67" s="1"/>
  <c r="U152" i="67" s="1"/>
  <c r="U153" i="67" s="1"/>
  <c r="U154" i="67" s="1"/>
  <c r="U155" i="67" s="1"/>
  <c r="U156" i="67" s="1"/>
  <c r="U157" i="67" s="1"/>
  <c r="U158" i="67" s="1"/>
  <c r="U159" i="67" s="1"/>
  <c r="U160" i="67" s="1"/>
  <c r="U161" i="67" s="1"/>
  <c r="U162" i="67" s="1"/>
  <c r="U163" i="67" s="1"/>
  <c r="U164" i="67" s="1"/>
  <c r="U165" i="67" s="1"/>
  <c r="U166" i="67" s="1"/>
  <c r="U167" i="67" s="1"/>
  <c r="U168" i="67" s="1"/>
  <c r="R30" i="67"/>
  <c r="R31" i="67" s="1"/>
  <c r="R32" i="67" s="1"/>
  <c r="R33" i="67" s="1"/>
  <c r="R34" i="67" s="1"/>
  <c r="R35" i="67" s="1"/>
  <c r="R36" i="67" s="1"/>
  <c r="R37" i="67" s="1"/>
  <c r="R38" i="67" s="1"/>
  <c r="R39" i="67" s="1"/>
  <c r="R40" i="67" s="1"/>
  <c r="R41" i="67" s="1"/>
  <c r="R42" i="67" s="1"/>
  <c r="R43" i="67" s="1"/>
  <c r="R44" i="67" s="1"/>
  <c r="R45" i="67" s="1"/>
  <c r="R46" i="67" s="1"/>
  <c r="R47" i="67" s="1"/>
  <c r="R48" i="67" s="1"/>
  <c r="R49" i="67" s="1"/>
  <c r="R50" i="67" s="1"/>
  <c r="R51" i="67" s="1"/>
  <c r="R52" i="67" s="1"/>
  <c r="R53" i="67" s="1"/>
  <c r="R54" i="67" s="1"/>
  <c r="R55" i="67" s="1"/>
  <c r="R56" i="67" s="1"/>
  <c r="R57" i="67" s="1"/>
  <c r="R58" i="67" s="1"/>
  <c r="R59" i="67" s="1"/>
  <c r="R60" i="67" s="1"/>
  <c r="R61" i="67" s="1"/>
  <c r="R62" i="67" s="1"/>
  <c r="R63" i="67" s="1"/>
  <c r="R64" i="67" s="1"/>
  <c r="R65" i="67" s="1"/>
  <c r="R66" i="67" s="1"/>
  <c r="R67" i="67" s="1"/>
  <c r="R68" i="67" s="1"/>
  <c r="R69" i="67" s="1"/>
  <c r="R70" i="67" s="1"/>
  <c r="R71" i="67" s="1"/>
  <c r="R72" i="67" s="1"/>
  <c r="R73" i="67" s="1"/>
  <c r="R74" i="67" s="1"/>
  <c r="R75" i="67" s="1"/>
  <c r="R76" i="67" s="1"/>
  <c r="R77" i="67" s="1"/>
  <c r="R78" i="67" s="1"/>
  <c r="R79" i="67" s="1"/>
  <c r="R80" i="67" s="1"/>
  <c r="R81" i="67" s="1"/>
  <c r="R82" i="67" s="1"/>
  <c r="R83" i="67" s="1"/>
  <c r="R84" i="67" s="1"/>
  <c r="R85" i="67" s="1"/>
  <c r="R86" i="67" s="1"/>
  <c r="R87" i="67" s="1"/>
  <c r="R88" i="67" s="1"/>
  <c r="R89" i="67" s="1"/>
  <c r="R90" i="67" s="1"/>
  <c r="R91" i="67" s="1"/>
  <c r="R92" i="67" s="1"/>
  <c r="R93" i="67" s="1"/>
  <c r="R94" i="67" s="1"/>
  <c r="R95" i="67" s="1"/>
  <c r="R96" i="67" s="1"/>
  <c r="R97" i="67" s="1"/>
  <c r="R98" i="67" s="1"/>
  <c r="R99" i="67" s="1"/>
  <c r="R100" i="67" s="1"/>
  <c r="R101" i="67" s="1"/>
  <c r="R102" i="67" s="1"/>
  <c r="R103" i="67" s="1"/>
  <c r="R104" i="67" s="1"/>
  <c r="R105" i="67" s="1"/>
  <c r="R106" i="67" s="1"/>
  <c r="R107" i="67" s="1"/>
  <c r="R108" i="67" s="1"/>
  <c r="R109" i="67" s="1"/>
  <c r="R110" i="67" s="1"/>
  <c r="R111" i="67" s="1"/>
  <c r="R112" i="67" s="1"/>
  <c r="R113" i="67" s="1"/>
  <c r="R114" i="67" s="1"/>
  <c r="R115" i="67" s="1"/>
  <c r="R116" i="67" s="1"/>
  <c r="R117" i="67" s="1"/>
  <c r="R118" i="67" s="1"/>
  <c r="R119" i="67" s="1"/>
  <c r="R120" i="67" s="1"/>
  <c r="R121" i="67" s="1"/>
  <c r="R122" i="67" s="1"/>
  <c r="R123" i="67" s="1"/>
  <c r="R124" i="67" s="1"/>
  <c r="R125" i="67" s="1"/>
  <c r="R126" i="67" s="1"/>
  <c r="R127" i="67" s="1"/>
  <c r="R128" i="67" s="1"/>
  <c r="R129" i="67" s="1"/>
  <c r="R130" i="67" s="1"/>
  <c r="R131" i="67" s="1"/>
  <c r="R132" i="67" s="1"/>
  <c r="R133" i="67" s="1"/>
  <c r="R134" i="67" s="1"/>
  <c r="R135" i="67" s="1"/>
  <c r="R136" i="67" s="1"/>
  <c r="R137" i="67" s="1"/>
  <c r="R138" i="67" s="1"/>
  <c r="R139" i="67" s="1"/>
  <c r="R140" i="67" s="1"/>
  <c r="R141" i="67" s="1"/>
  <c r="R142" i="67" s="1"/>
  <c r="R143" i="67" s="1"/>
  <c r="R144" i="67" s="1"/>
  <c r="R145" i="67" s="1"/>
  <c r="R146" i="67" s="1"/>
  <c r="R147" i="67" s="1"/>
  <c r="R148" i="67" s="1"/>
  <c r="R149" i="67" s="1"/>
  <c r="R150" i="67" s="1"/>
  <c r="R151" i="67" s="1"/>
  <c r="R152" i="67" s="1"/>
  <c r="R153" i="67" s="1"/>
  <c r="R154" i="67" s="1"/>
  <c r="R155" i="67" s="1"/>
  <c r="R156" i="67" s="1"/>
  <c r="R157" i="67" s="1"/>
  <c r="R158" i="67" s="1"/>
  <c r="R159" i="67" s="1"/>
  <c r="R160" i="67" s="1"/>
  <c r="R161" i="67" s="1"/>
  <c r="R162" i="67" s="1"/>
  <c r="R163" i="67" s="1"/>
  <c r="R164" i="67" s="1"/>
  <c r="R165" i="67" s="1"/>
  <c r="R166" i="67" s="1"/>
  <c r="R167" i="67" s="1"/>
  <c r="R168" i="67" s="1"/>
  <c r="O30" i="67"/>
  <c r="AV35" i="91" l="1"/>
  <c r="AX35" i="91" s="1"/>
  <c r="AQ37" i="91"/>
  <c r="AS36" i="91"/>
  <c r="AU36" i="91"/>
  <c r="AW36" i="91" s="1"/>
  <c r="AQ39" i="90"/>
  <c r="AU38" i="90"/>
  <c r="AW38" i="90" s="1"/>
  <c r="AS38" i="90"/>
  <c r="AV33" i="89"/>
  <c r="AX33" i="89" s="1"/>
  <c r="AU34" i="89"/>
  <c r="AW34" i="89" s="1"/>
  <c r="AS34" i="89"/>
  <c r="AQ35" i="89"/>
  <c r="AV30" i="87"/>
  <c r="AX30" i="87" s="1"/>
  <c r="AV32" i="88"/>
  <c r="AX32" i="88" s="1"/>
  <c r="AQ34" i="88"/>
  <c r="AU33" i="88"/>
  <c r="AW33" i="88" s="1"/>
  <c r="AS33" i="88"/>
  <c r="AU31" i="87"/>
  <c r="AW31" i="87" s="1"/>
  <c r="AS31" i="87"/>
  <c r="AQ32" i="87"/>
  <c r="AV30" i="86"/>
  <c r="AX30" i="86" s="1"/>
  <c r="AU31" i="86"/>
  <c r="AW31" i="86" s="1"/>
  <c r="AS31" i="86"/>
  <c r="AQ32" i="86"/>
  <c r="AU31" i="85"/>
  <c r="AW31" i="85" s="1"/>
  <c r="AS31" i="85"/>
  <c r="AQ32" i="85"/>
  <c r="AV30" i="85"/>
  <c r="AX30" i="85" s="1"/>
  <c r="AS18" i="80"/>
  <c r="AQ19" i="80"/>
  <c r="AQ23" i="84"/>
  <c r="AQ15" i="34"/>
  <c r="AV36" i="91" l="1"/>
  <c r="AX36" i="91" s="1"/>
  <c r="AS37" i="91"/>
  <c r="AQ38" i="91"/>
  <c r="AU37" i="91"/>
  <c r="AW37" i="91" s="1"/>
  <c r="AV38" i="90"/>
  <c r="AX38" i="90" s="1"/>
  <c r="AQ40" i="90"/>
  <c r="AU39" i="90"/>
  <c r="AW39" i="90" s="1"/>
  <c r="AS39" i="90"/>
  <c r="AV34" i="89"/>
  <c r="AX34" i="89" s="1"/>
  <c r="AQ36" i="89"/>
  <c r="AU35" i="89"/>
  <c r="AW35" i="89" s="1"/>
  <c r="AS35" i="89"/>
  <c r="AV31" i="87"/>
  <c r="AX31" i="87" s="1"/>
  <c r="AV33" i="88"/>
  <c r="AX33" i="88" s="1"/>
  <c r="AS34" i="88"/>
  <c r="AQ35" i="88"/>
  <c r="AU34" i="88"/>
  <c r="AW34" i="88" s="1"/>
  <c r="AU32" i="87"/>
  <c r="AW32" i="87" s="1"/>
  <c r="AS32" i="87"/>
  <c r="AQ33" i="87"/>
  <c r="AV31" i="86"/>
  <c r="AX31" i="86" s="1"/>
  <c r="AU32" i="86"/>
  <c r="AW32" i="86" s="1"/>
  <c r="AS32" i="86"/>
  <c r="AQ33" i="86"/>
  <c r="AV31" i="85"/>
  <c r="AX31" i="85" s="1"/>
  <c r="AS32" i="85"/>
  <c r="AU32" i="85"/>
  <c r="AW32" i="85" s="1"/>
  <c r="AQ33" i="85"/>
  <c r="AS19" i="80"/>
  <c r="AQ20" i="80"/>
  <c r="AQ24" i="84"/>
  <c r="AQ16" i="34"/>
  <c r="W26" i="20"/>
  <c r="W25" i="20"/>
  <c r="W9" i="20"/>
  <c r="W8" i="20"/>
  <c r="AV37" i="91" l="1"/>
  <c r="AX37" i="91" s="1"/>
  <c r="AU38" i="91"/>
  <c r="AW38" i="91" s="1"/>
  <c r="AS38" i="91"/>
  <c r="AQ39" i="91"/>
  <c r="AV39" i="90"/>
  <c r="AX39" i="90" s="1"/>
  <c r="AU40" i="90"/>
  <c r="AW40" i="90" s="1"/>
  <c r="AS40" i="90"/>
  <c r="AQ41" i="90"/>
  <c r="AV35" i="89"/>
  <c r="AX35" i="89" s="1"/>
  <c r="AU36" i="89"/>
  <c r="AW36" i="89" s="1"/>
  <c r="AS36" i="89"/>
  <c r="AQ37" i="89"/>
  <c r="AV32" i="87"/>
  <c r="AX32" i="87" s="1"/>
  <c r="AU35" i="88"/>
  <c r="AW35" i="88" s="1"/>
  <c r="AS35" i="88"/>
  <c r="AQ36" i="88"/>
  <c r="AV34" i="88"/>
  <c r="AX34" i="88" s="1"/>
  <c r="AU33" i="87"/>
  <c r="AW33" i="87" s="1"/>
  <c r="AS33" i="87"/>
  <c r="AQ34" i="87"/>
  <c r="AV32" i="86"/>
  <c r="AX32" i="86" s="1"/>
  <c r="AQ34" i="86"/>
  <c r="AU33" i="86"/>
  <c r="AW33" i="86" s="1"/>
  <c r="AS33" i="86"/>
  <c r="AQ34" i="85"/>
  <c r="AU33" i="85"/>
  <c r="AW33" i="85" s="1"/>
  <c r="AS33" i="85"/>
  <c r="AV32" i="85"/>
  <c r="AX32" i="85" s="1"/>
  <c r="AS20" i="80"/>
  <c r="AQ21" i="80"/>
  <c r="AQ25" i="84"/>
  <c r="AQ17" i="34"/>
  <c r="O7" i="34"/>
  <c r="O10" i="34"/>
  <c r="AV38" i="91" l="1"/>
  <c r="AX38" i="91" s="1"/>
  <c r="AQ40" i="91"/>
  <c r="AU39" i="91"/>
  <c r="AW39" i="91" s="1"/>
  <c r="AS39" i="91"/>
  <c r="AV40" i="90"/>
  <c r="AX40" i="90" s="1"/>
  <c r="AU41" i="90"/>
  <c r="AW41" i="90" s="1"/>
  <c r="AS41" i="90"/>
  <c r="AQ42" i="90"/>
  <c r="AV36" i="89"/>
  <c r="AX36" i="89" s="1"/>
  <c r="AU37" i="89"/>
  <c r="AW37" i="89" s="1"/>
  <c r="AS37" i="89"/>
  <c r="AQ38" i="89"/>
  <c r="AV33" i="87"/>
  <c r="AX33" i="87" s="1"/>
  <c r="AV35" i="88"/>
  <c r="AX35" i="88" s="1"/>
  <c r="AQ37" i="88"/>
  <c r="AS36" i="88"/>
  <c r="AU36" i="88"/>
  <c r="AW36" i="88" s="1"/>
  <c r="AQ35" i="87"/>
  <c r="AU34" i="87"/>
  <c r="AW34" i="87" s="1"/>
  <c r="AS34" i="87"/>
  <c r="AV33" i="86"/>
  <c r="AX33" i="86" s="1"/>
  <c r="AU34" i="86"/>
  <c r="AS34" i="86"/>
  <c r="AQ35" i="86"/>
  <c r="AV33" i="85"/>
  <c r="AX33" i="85" s="1"/>
  <c r="AS34" i="85"/>
  <c r="AU34" i="85"/>
  <c r="AW34" i="85" s="1"/>
  <c r="AQ35" i="85"/>
  <c r="AS21" i="80"/>
  <c r="AQ22" i="80"/>
  <c r="AQ26" i="84"/>
  <c r="AQ18" i="34"/>
  <c r="P9" i="34"/>
  <c r="P10" i="34" s="1"/>
  <c r="N10" i="34"/>
  <c r="AV39" i="91" l="1"/>
  <c r="AX39" i="91" s="1"/>
  <c r="AQ41" i="91"/>
  <c r="AU40" i="91"/>
  <c r="AW40" i="91" s="1"/>
  <c r="AS40" i="91"/>
  <c r="AV41" i="90"/>
  <c r="AX41" i="90" s="1"/>
  <c r="AQ43" i="90"/>
  <c r="AS42" i="90"/>
  <c r="AU42" i="90"/>
  <c r="AW42" i="90" s="1"/>
  <c r="AV37" i="89"/>
  <c r="AX37" i="89" s="1"/>
  <c r="AQ39" i="89"/>
  <c r="AU38" i="89"/>
  <c r="AW38" i="89" s="1"/>
  <c r="AS38" i="89"/>
  <c r="AV34" i="87"/>
  <c r="AX34" i="87" s="1"/>
  <c r="AV36" i="88"/>
  <c r="AX36" i="88" s="1"/>
  <c r="AQ38" i="88"/>
  <c r="AU37" i="88"/>
  <c r="AW37" i="88" s="1"/>
  <c r="AS37" i="88"/>
  <c r="AW34" i="86"/>
  <c r="AV34" i="86"/>
  <c r="AX34" i="86" s="1"/>
  <c r="AU35" i="87"/>
  <c r="AW35" i="87" s="1"/>
  <c r="AS35" i="87"/>
  <c r="AQ36" i="87"/>
  <c r="AU35" i="86"/>
  <c r="AS35" i="86"/>
  <c r="AQ36" i="86"/>
  <c r="AV34" i="85"/>
  <c r="AX34" i="85" s="1"/>
  <c r="AQ36" i="85"/>
  <c r="AU35" i="85"/>
  <c r="AW35" i="85" s="1"/>
  <c r="AS35" i="85"/>
  <c r="AS22" i="80"/>
  <c r="AQ23" i="80"/>
  <c r="AQ27" i="84"/>
  <c r="AQ19" i="34"/>
  <c r="J3" i="20"/>
  <c r="H3" i="20"/>
  <c r="AV40" i="91" l="1"/>
  <c r="AX40" i="91" s="1"/>
  <c r="AU41" i="91"/>
  <c r="AW41" i="91" s="1"/>
  <c r="AS41" i="91"/>
  <c r="AQ42" i="91"/>
  <c r="AV42" i="90"/>
  <c r="AX42" i="90" s="1"/>
  <c r="AS43" i="90"/>
  <c r="AQ44" i="90"/>
  <c r="AU43" i="90"/>
  <c r="AW43" i="90" s="1"/>
  <c r="AV38" i="89"/>
  <c r="AX38" i="89" s="1"/>
  <c r="AS39" i="89"/>
  <c r="AQ40" i="89"/>
  <c r="AU39" i="89"/>
  <c r="AW39" i="89" s="1"/>
  <c r="AT14" i="85"/>
  <c r="AT14" i="88"/>
  <c r="AT14" i="86"/>
  <c r="AT14" i="87"/>
  <c r="AV37" i="88"/>
  <c r="AX37" i="88" s="1"/>
  <c r="AU38" i="88"/>
  <c r="AS38" i="88"/>
  <c r="AQ39" i="88"/>
  <c r="AW35" i="86"/>
  <c r="AV35" i="86"/>
  <c r="AX35" i="86" s="1"/>
  <c r="AV35" i="87"/>
  <c r="AX35" i="87" s="1"/>
  <c r="AU36" i="87"/>
  <c r="AW36" i="87" s="1"/>
  <c r="AQ37" i="87"/>
  <c r="AS36" i="87"/>
  <c r="AV36" i="87" s="1"/>
  <c r="AX36" i="87" s="1"/>
  <c r="AQ37" i="86"/>
  <c r="AS36" i="86"/>
  <c r="AV35" i="85"/>
  <c r="AX35" i="85" s="1"/>
  <c r="AQ37" i="85"/>
  <c r="AU36" i="85"/>
  <c r="AW36" i="85" s="1"/>
  <c r="AS36" i="85"/>
  <c r="AS23" i="80"/>
  <c r="AQ24" i="80"/>
  <c r="AT13" i="84"/>
  <c r="AQ28" i="84"/>
  <c r="AT14" i="80"/>
  <c r="AT13" i="34"/>
  <c r="AQ20" i="34"/>
  <c r="Y324" i="62"/>
  <c r="Y323" i="62"/>
  <c r="Y322" i="62"/>
  <c r="Y321" i="62"/>
  <c r="Y320" i="62"/>
  <c r="Y319" i="62"/>
  <c r="Y318" i="62"/>
  <c r="Y317" i="62"/>
  <c r="Y316" i="62"/>
  <c r="Y315" i="62"/>
  <c r="Y314" i="62"/>
  <c r="Y313" i="62"/>
  <c r="Y312" i="62"/>
  <c r="Y311" i="62"/>
  <c r="Y310" i="62"/>
  <c r="Y309" i="62"/>
  <c r="Y308" i="62"/>
  <c r="Y307" i="62"/>
  <c r="Y306" i="62"/>
  <c r="Y305" i="62"/>
  <c r="Y304" i="62"/>
  <c r="Y303" i="62"/>
  <c r="Y302" i="62"/>
  <c r="Y301" i="62"/>
  <c r="Y300" i="62"/>
  <c r="Y299" i="62"/>
  <c r="Y298" i="62"/>
  <c r="Y297" i="62"/>
  <c r="Y296" i="62"/>
  <c r="Y295" i="62"/>
  <c r="Y294" i="62"/>
  <c r="Y293" i="62"/>
  <c r="Y292" i="62"/>
  <c r="Y291" i="62"/>
  <c r="Y290" i="62"/>
  <c r="Y289" i="62"/>
  <c r="Y288" i="62"/>
  <c r="Y287" i="62"/>
  <c r="Y286" i="62"/>
  <c r="Y285" i="62"/>
  <c r="Y284" i="62"/>
  <c r="Y283" i="62"/>
  <c r="Y282" i="62"/>
  <c r="Y281" i="62"/>
  <c r="Y280" i="62"/>
  <c r="Y279" i="62"/>
  <c r="Y278" i="62"/>
  <c r="Y277" i="62"/>
  <c r="Y276" i="62"/>
  <c r="Y275" i="62"/>
  <c r="Y274" i="62"/>
  <c r="Y273" i="62"/>
  <c r="Y272" i="62"/>
  <c r="Y271" i="62"/>
  <c r="Y270" i="62"/>
  <c r="Y269" i="62"/>
  <c r="Y268" i="62"/>
  <c r="Y267" i="62"/>
  <c r="Y266" i="62"/>
  <c r="Y265" i="62"/>
  <c r="Y264" i="62"/>
  <c r="Y263" i="62"/>
  <c r="Y262" i="62"/>
  <c r="Y261" i="62"/>
  <c r="Y260" i="62"/>
  <c r="Y259" i="62"/>
  <c r="Y258" i="62"/>
  <c r="Y257" i="62"/>
  <c r="Y256" i="62"/>
  <c r="Y255" i="62"/>
  <c r="Y254" i="62"/>
  <c r="Y253" i="62"/>
  <c r="Y252" i="62"/>
  <c r="Y251" i="62"/>
  <c r="Y250" i="62"/>
  <c r="Y249" i="62"/>
  <c r="Y248" i="62"/>
  <c r="Y247" i="62"/>
  <c r="Y246" i="62"/>
  <c r="Y245" i="62"/>
  <c r="Y244" i="62"/>
  <c r="Y243" i="62"/>
  <c r="Y242" i="62"/>
  <c r="Y241" i="62"/>
  <c r="Y240" i="62"/>
  <c r="Y239" i="62"/>
  <c r="Y238" i="62"/>
  <c r="Y237" i="62"/>
  <c r="Y236" i="62"/>
  <c r="Y235" i="62"/>
  <c r="Y234" i="62"/>
  <c r="Y233" i="62"/>
  <c r="Y232" i="62"/>
  <c r="Y231" i="62"/>
  <c r="Y230" i="62"/>
  <c r="Y229" i="62"/>
  <c r="Y228" i="62"/>
  <c r="Y227" i="62"/>
  <c r="Y226" i="62"/>
  <c r="Y225" i="62"/>
  <c r="Y224" i="62"/>
  <c r="Y223" i="62"/>
  <c r="Y222" i="62"/>
  <c r="Y221" i="62"/>
  <c r="Y220" i="62"/>
  <c r="Y219" i="62"/>
  <c r="Y218" i="62"/>
  <c r="Y217" i="62"/>
  <c r="Y216" i="62"/>
  <c r="Y215" i="62"/>
  <c r="Y214" i="62"/>
  <c r="Y213" i="62"/>
  <c r="Y212" i="62"/>
  <c r="Y211" i="62"/>
  <c r="Y210" i="62"/>
  <c r="Y209" i="62"/>
  <c r="Y208" i="62"/>
  <c r="Y207" i="62"/>
  <c r="Y206" i="62"/>
  <c r="Y205" i="62"/>
  <c r="Y204" i="62"/>
  <c r="Y203" i="62"/>
  <c r="Y202" i="62"/>
  <c r="Y201" i="62"/>
  <c r="Y200" i="62"/>
  <c r="Y199" i="62"/>
  <c r="Y198" i="62"/>
  <c r="Y197" i="62"/>
  <c r="Y196" i="62"/>
  <c r="Y195" i="62"/>
  <c r="Y194" i="62"/>
  <c r="Y193" i="62"/>
  <c r="Y192" i="62"/>
  <c r="Y191" i="62"/>
  <c r="Y190" i="62"/>
  <c r="Y189" i="62"/>
  <c r="Y188" i="62"/>
  <c r="Y187" i="62"/>
  <c r="Y186" i="62"/>
  <c r="Y185" i="62"/>
  <c r="Y184" i="62"/>
  <c r="Y183" i="62"/>
  <c r="L324" i="62"/>
  <c r="L323" i="62"/>
  <c r="L322" i="62"/>
  <c r="L321" i="62"/>
  <c r="L320" i="62"/>
  <c r="L319" i="62"/>
  <c r="L318" i="62"/>
  <c r="L317" i="62"/>
  <c r="L316" i="62"/>
  <c r="L315" i="62"/>
  <c r="L314" i="62"/>
  <c r="L313" i="62"/>
  <c r="L312" i="62"/>
  <c r="L311" i="62"/>
  <c r="L310" i="62"/>
  <c r="L309" i="62"/>
  <c r="L308" i="62"/>
  <c r="L307" i="62"/>
  <c r="L306" i="62"/>
  <c r="L305" i="62"/>
  <c r="L304" i="62"/>
  <c r="L303" i="62"/>
  <c r="L302" i="62"/>
  <c r="L301" i="62"/>
  <c r="L300" i="62"/>
  <c r="L299" i="62"/>
  <c r="L298" i="62"/>
  <c r="L297" i="62"/>
  <c r="L296" i="62"/>
  <c r="L295" i="62"/>
  <c r="L294" i="62"/>
  <c r="L293" i="62"/>
  <c r="L292" i="62"/>
  <c r="L291" i="62"/>
  <c r="L290" i="62"/>
  <c r="L289" i="62"/>
  <c r="L288" i="62"/>
  <c r="L287" i="62"/>
  <c r="L286" i="62"/>
  <c r="L285" i="62"/>
  <c r="L284" i="62"/>
  <c r="L283" i="62"/>
  <c r="L282" i="62"/>
  <c r="L281" i="62"/>
  <c r="L280" i="62"/>
  <c r="L279" i="62"/>
  <c r="L278" i="62"/>
  <c r="L277" i="62"/>
  <c r="L276" i="62"/>
  <c r="L275" i="62"/>
  <c r="L274" i="62"/>
  <c r="L273" i="62"/>
  <c r="L272" i="62"/>
  <c r="L271" i="62"/>
  <c r="L270" i="62"/>
  <c r="L269" i="62"/>
  <c r="L268" i="62"/>
  <c r="L267" i="62"/>
  <c r="L266" i="62"/>
  <c r="L265" i="62"/>
  <c r="L264" i="62"/>
  <c r="L263" i="62"/>
  <c r="L262" i="62"/>
  <c r="L261" i="62"/>
  <c r="L260" i="62"/>
  <c r="L259" i="62"/>
  <c r="L258" i="62"/>
  <c r="L257" i="62"/>
  <c r="L256" i="62"/>
  <c r="L255" i="62"/>
  <c r="L254" i="62"/>
  <c r="L253" i="62"/>
  <c r="L252" i="62"/>
  <c r="L251" i="62"/>
  <c r="L250" i="62"/>
  <c r="L249" i="62"/>
  <c r="L248" i="62"/>
  <c r="L247" i="62"/>
  <c r="L246" i="62"/>
  <c r="L245" i="62"/>
  <c r="L244" i="62"/>
  <c r="L243" i="62"/>
  <c r="L242" i="62"/>
  <c r="L241" i="62"/>
  <c r="L240" i="62"/>
  <c r="L239" i="62"/>
  <c r="L238" i="62"/>
  <c r="L237" i="62"/>
  <c r="L236" i="62"/>
  <c r="L235" i="62"/>
  <c r="L234" i="62"/>
  <c r="L233" i="62"/>
  <c r="L232" i="62"/>
  <c r="L231" i="62"/>
  <c r="L230" i="62"/>
  <c r="L229" i="62"/>
  <c r="L228" i="62"/>
  <c r="L227" i="62"/>
  <c r="L226" i="62"/>
  <c r="L225" i="62"/>
  <c r="L224" i="62"/>
  <c r="L223" i="62"/>
  <c r="L222" i="62"/>
  <c r="L221" i="62"/>
  <c r="L220" i="62"/>
  <c r="L219" i="62"/>
  <c r="L218" i="62"/>
  <c r="L217" i="62"/>
  <c r="L216" i="62"/>
  <c r="L215" i="62"/>
  <c r="L214" i="62"/>
  <c r="L213" i="62"/>
  <c r="L212" i="62"/>
  <c r="L211" i="62"/>
  <c r="L210" i="62"/>
  <c r="L209" i="62"/>
  <c r="L208" i="62"/>
  <c r="L207" i="62"/>
  <c r="L206" i="62"/>
  <c r="L205" i="62"/>
  <c r="L204" i="62"/>
  <c r="L203" i="62"/>
  <c r="L202" i="62"/>
  <c r="L201" i="62"/>
  <c r="L200" i="62"/>
  <c r="L199" i="62"/>
  <c r="L198" i="62"/>
  <c r="L197" i="62"/>
  <c r="L196" i="62"/>
  <c r="L195" i="62"/>
  <c r="L194" i="62"/>
  <c r="L193" i="62"/>
  <c r="L192" i="62"/>
  <c r="L191" i="62"/>
  <c r="L190" i="62"/>
  <c r="L189" i="62"/>
  <c r="L188" i="62"/>
  <c r="L187" i="62"/>
  <c r="L186" i="62"/>
  <c r="L185" i="62"/>
  <c r="L184" i="62"/>
  <c r="L183" i="62"/>
  <c r="L182" i="62"/>
  <c r="L181" i="62"/>
  <c r="L180" i="62"/>
  <c r="L179" i="62"/>
  <c r="L178" i="62"/>
  <c r="L177" i="62"/>
  <c r="L176" i="62"/>
  <c r="L175" i="62"/>
  <c r="L174" i="62"/>
  <c r="L173" i="62"/>
  <c r="L172" i="62"/>
  <c r="L171" i="62"/>
  <c r="L170" i="62"/>
  <c r="L169" i="62"/>
  <c r="L168" i="62"/>
  <c r="L167" i="62"/>
  <c r="L166" i="62"/>
  <c r="L165" i="62"/>
  <c r="L164" i="62"/>
  <c r="L163" i="62"/>
  <c r="L162" i="62"/>
  <c r="L161" i="62"/>
  <c r="L160" i="62"/>
  <c r="L159" i="62"/>
  <c r="L158" i="62"/>
  <c r="L157" i="62"/>
  <c r="L156" i="62"/>
  <c r="L155" i="62"/>
  <c r="L154" i="62"/>
  <c r="L153" i="62"/>
  <c r="L152" i="62"/>
  <c r="L151" i="62"/>
  <c r="L150" i="62"/>
  <c r="L149" i="62"/>
  <c r="L148" i="62"/>
  <c r="L147" i="62"/>
  <c r="L146" i="62"/>
  <c r="L145" i="62"/>
  <c r="L144" i="62"/>
  <c r="L143" i="62"/>
  <c r="L142" i="62"/>
  <c r="L141" i="62"/>
  <c r="L140" i="62"/>
  <c r="L139" i="62"/>
  <c r="L138" i="62"/>
  <c r="L137" i="62"/>
  <c r="L136" i="62"/>
  <c r="L135" i="62"/>
  <c r="L134" i="62"/>
  <c r="L133" i="62"/>
  <c r="L132" i="62"/>
  <c r="L131" i="62"/>
  <c r="L130" i="62"/>
  <c r="L129" i="62"/>
  <c r="L128" i="62"/>
  <c r="L127" i="62"/>
  <c r="L126" i="62"/>
  <c r="L125" i="62"/>
  <c r="L124" i="62"/>
  <c r="L123" i="62"/>
  <c r="L122" i="62"/>
  <c r="L121" i="62"/>
  <c r="L120" i="62"/>
  <c r="L119" i="62"/>
  <c r="L118" i="62"/>
  <c r="L117" i="62"/>
  <c r="L116" i="62"/>
  <c r="L115" i="62"/>
  <c r="L114" i="62"/>
  <c r="L113" i="62"/>
  <c r="L112" i="62"/>
  <c r="L111" i="62"/>
  <c r="L110" i="62"/>
  <c r="L109" i="62"/>
  <c r="L108" i="62"/>
  <c r="L107" i="62"/>
  <c r="L106" i="62"/>
  <c r="L105" i="62"/>
  <c r="L104" i="62"/>
  <c r="L103" i="62"/>
  <c r="L102" i="62"/>
  <c r="L101" i="62"/>
  <c r="L100" i="62"/>
  <c r="L99" i="62"/>
  <c r="L98" i="62"/>
  <c r="L97" i="62"/>
  <c r="L96" i="62"/>
  <c r="L95" i="62"/>
  <c r="L94" i="62"/>
  <c r="L93" i="62"/>
  <c r="L92" i="62"/>
  <c r="L91" i="62"/>
  <c r="L90" i="62"/>
  <c r="L89" i="62"/>
  <c r="L88" i="62"/>
  <c r="L87" i="62"/>
  <c r="L86" i="62"/>
  <c r="L85" i="62"/>
  <c r="L84" i="62"/>
  <c r="L83" i="62"/>
  <c r="L82" i="62"/>
  <c r="L81" i="62"/>
  <c r="L80" i="62"/>
  <c r="L79" i="62"/>
  <c r="AA367" i="71"/>
  <c r="Z367" i="71"/>
  <c r="Y367" i="71"/>
  <c r="X367" i="71"/>
  <c r="W367" i="71"/>
  <c r="V367" i="71"/>
  <c r="B367" i="71"/>
  <c r="AG367" i="71" s="1"/>
  <c r="AA366" i="71"/>
  <c r="Z366" i="71"/>
  <c r="Y366" i="71"/>
  <c r="X366" i="71"/>
  <c r="W366" i="71"/>
  <c r="V366" i="71"/>
  <c r="B366" i="71"/>
  <c r="AG366" i="71" s="1"/>
  <c r="AG365" i="71"/>
  <c r="AF365" i="71"/>
  <c r="AE365" i="71"/>
  <c r="AD365" i="71"/>
  <c r="AC365" i="71"/>
  <c r="AB365" i="71"/>
  <c r="AA365" i="71"/>
  <c r="Z365" i="71"/>
  <c r="Y365" i="71"/>
  <c r="X365" i="71"/>
  <c r="W365" i="71"/>
  <c r="V365" i="71"/>
  <c r="B365" i="71"/>
  <c r="AA364" i="71"/>
  <c r="Z364" i="71"/>
  <c r="Y364" i="71"/>
  <c r="X364" i="71"/>
  <c r="W364" i="71"/>
  <c r="V364" i="71"/>
  <c r="B364" i="71"/>
  <c r="AG364" i="71" s="1"/>
  <c r="AG363" i="71"/>
  <c r="AF363" i="71"/>
  <c r="AE363" i="71"/>
  <c r="AD363" i="71"/>
  <c r="AC363" i="71"/>
  <c r="AB363" i="71"/>
  <c r="AA363" i="71"/>
  <c r="Z363" i="71"/>
  <c r="Y363" i="71"/>
  <c r="X363" i="71"/>
  <c r="W363" i="71"/>
  <c r="V363" i="71"/>
  <c r="B363" i="71"/>
  <c r="AG362" i="71"/>
  <c r="AF362" i="71"/>
  <c r="AE362" i="71"/>
  <c r="AD362" i="71"/>
  <c r="AC362" i="71"/>
  <c r="AB362" i="71"/>
  <c r="AA362" i="71"/>
  <c r="Z362" i="71"/>
  <c r="Y362" i="71"/>
  <c r="X362" i="71"/>
  <c r="W362" i="71"/>
  <c r="V362" i="71"/>
  <c r="B362" i="71"/>
  <c r="AA361" i="71"/>
  <c r="Z361" i="71"/>
  <c r="Y361" i="71"/>
  <c r="X361" i="71"/>
  <c r="W361" i="71"/>
  <c r="V361" i="71"/>
  <c r="B361" i="71"/>
  <c r="AG361" i="71" s="1"/>
  <c r="AG360" i="71"/>
  <c r="AF360" i="71"/>
  <c r="AE360" i="71"/>
  <c r="AD360" i="71"/>
  <c r="AC360" i="71"/>
  <c r="AA360" i="71"/>
  <c r="Z360" i="71"/>
  <c r="Y360" i="71"/>
  <c r="X360" i="71"/>
  <c r="W360" i="71"/>
  <c r="V360" i="71"/>
  <c r="B360" i="71"/>
  <c r="AB360" i="71" s="1"/>
  <c r="AA359" i="71"/>
  <c r="Z359" i="71"/>
  <c r="Y359" i="71"/>
  <c r="X359" i="71"/>
  <c r="W359" i="71"/>
  <c r="V359" i="71"/>
  <c r="B359" i="71"/>
  <c r="AG359" i="71" s="1"/>
  <c r="AG358" i="71"/>
  <c r="AF358" i="71"/>
  <c r="AE358" i="71"/>
  <c r="AD358" i="71"/>
  <c r="AC358" i="71"/>
  <c r="AB358" i="71"/>
  <c r="AA358" i="71"/>
  <c r="Z358" i="71"/>
  <c r="Y358" i="71"/>
  <c r="X358" i="71"/>
  <c r="W358" i="71"/>
  <c r="V358" i="71"/>
  <c r="B358" i="71"/>
  <c r="AB357" i="71"/>
  <c r="AA357" i="71"/>
  <c r="Z357" i="71"/>
  <c r="Y357" i="71"/>
  <c r="X357" i="71"/>
  <c r="W357" i="71"/>
  <c r="V357" i="71"/>
  <c r="B357" i="71"/>
  <c r="AG357" i="71" s="1"/>
  <c r="AC356" i="71"/>
  <c r="AB356" i="71"/>
  <c r="AA356" i="71"/>
  <c r="Z356" i="71"/>
  <c r="Y356" i="71"/>
  <c r="X356" i="71"/>
  <c r="W356" i="71"/>
  <c r="V356" i="71"/>
  <c r="B356" i="71"/>
  <c r="AG356" i="71" s="1"/>
  <c r="AG355" i="71"/>
  <c r="AF355" i="71"/>
  <c r="AE355" i="71"/>
  <c r="AD355" i="71"/>
  <c r="AB355" i="71"/>
  <c r="AA355" i="71"/>
  <c r="Z355" i="71"/>
  <c r="Y355" i="71"/>
  <c r="X355" i="71"/>
  <c r="W355" i="71"/>
  <c r="V355" i="71"/>
  <c r="B355" i="71"/>
  <c r="AC355" i="71" s="1"/>
  <c r="AA354" i="71"/>
  <c r="Z354" i="71"/>
  <c r="Y354" i="71"/>
  <c r="X354" i="71"/>
  <c r="W354" i="71"/>
  <c r="V354" i="71"/>
  <c r="B354" i="71"/>
  <c r="AG354" i="71" s="1"/>
  <c r="AG353" i="71"/>
  <c r="AF353" i="71"/>
  <c r="AE353" i="71"/>
  <c r="AD353" i="71"/>
  <c r="AC353" i="71"/>
  <c r="AB353" i="71"/>
  <c r="AA353" i="71"/>
  <c r="Z353" i="71"/>
  <c r="Y353" i="71"/>
  <c r="X353" i="71"/>
  <c r="W353" i="71"/>
  <c r="V353" i="71"/>
  <c r="B353" i="71"/>
  <c r="AC352" i="71"/>
  <c r="AB352" i="71"/>
  <c r="AA352" i="71"/>
  <c r="Z352" i="71"/>
  <c r="Y352" i="71"/>
  <c r="X352" i="71"/>
  <c r="W352" i="71"/>
  <c r="V352" i="71"/>
  <c r="B352" i="71"/>
  <c r="AG352" i="71" s="1"/>
  <c r="AC351" i="71"/>
  <c r="AA351" i="71"/>
  <c r="Z351" i="71"/>
  <c r="Y351" i="71"/>
  <c r="X351" i="71"/>
  <c r="W351" i="71"/>
  <c r="V351" i="71"/>
  <c r="B351" i="71"/>
  <c r="AG351" i="71" s="1"/>
  <c r="AG350" i="71"/>
  <c r="AF350" i="71"/>
  <c r="AE350" i="71"/>
  <c r="AC350" i="71"/>
  <c r="AB350" i="71"/>
  <c r="AA350" i="71"/>
  <c r="Z350" i="71"/>
  <c r="Y350" i="71"/>
  <c r="X350" i="71"/>
  <c r="W350" i="71"/>
  <c r="V350" i="71"/>
  <c r="B350" i="71"/>
  <c r="AD350" i="71" s="1"/>
  <c r="AA349" i="71"/>
  <c r="Z349" i="71"/>
  <c r="Y349" i="71"/>
  <c r="X349" i="71"/>
  <c r="W349" i="71"/>
  <c r="V349" i="71"/>
  <c r="B349" i="71"/>
  <c r="AG349" i="71" s="1"/>
  <c r="AG348" i="71"/>
  <c r="AF348" i="71"/>
  <c r="AE348" i="71"/>
  <c r="AD348" i="71"/>
  <c r="AC348" i="71"/>
  <c r="AB348" i="71"/>
  <c r="AA348" i="71"/>
  <c r="Z348" i="71"/>
  <c r="Y348" i="71"/>
  <c r="X348" i="71"/>
  <c r="W348" i="71"/>
  <c r="V348" i="71"/>
  <c r="B348" i="71"/>
  <c r="AD347" i="71"/>
  <c r="AC347" i="71"/>
  <c r="AA347" i="71"/>
  <c r="Z347" i="71"/>
  <c r="Y347" i="71"/>
  <c r="X347" i="71"/>
  <c r="W347" i="71"/>
  <c r="V347" i="71"/>
  <c r="B347" i="71"/>
  <c r="AG347" i="71" s="1"/>
  <c r="AD346" i="71"/>
  <c r="AC346" i="71"/>
  <c r="AB346" i="71"/>
  <c r="AA346" i="71"/>
  <c r="Z346" i="71"/>
  <c r="Y346" i="71"/>
  <c r="X346" i="71"/>
  <c r="W346" i="71"/>
  <c r="V346" i="71"/>
  <c r="B346" i="71"/>
  <c r="AG346" i="71" s="1"/>
  <c r="AG345" i="71"/>
  <c r="AF345" i="71"/>
  <c r="AD345" i="71"/>
  <c r="AC345" i="71"/>
  <c r="AA345" i="71"/>
  <c r="Z345" i="71"/>
  <c r="Y345" i="71"/>
  <c r="X345" i="71"/>
  <c r="W345" i="71"/>
  <c r="V345" i="71"/>
  <c r="B345" i="71"/>
  <c r="AE345" i="71" s="1"/>
  <c r="AA344" i="71"/>
  <c r="Z344" i="71"/>
  <c r="Y344" i="71"/>
  <c r="X344" i="71"/>
  <c r="W344" i="71"/>
  <c r="V344" i="71"/>
  <c r="B344" i="71"/>
  <c r="AG344" i="71" s="1"/>
  <c r="AG343" i="71"/>
  <c r="AF343" i="71"/>
  <c r="AE343" i="71"/>
  <c r="AD343" i="71"/>
  <c r="AC343" i="71"/>
  <c r="AB343" i="71"/>
  <c r="AA343" i="71"/>
  <c r="Z343" i="71"/>
  <c r="Y343" i="71"/>
  <c r="X343" i="71"/>
  <c r="W343" i="71"/>
  <c r="V343" i="71"/>
  <c r="B343" i="71"/>
  <c r="AE342" i="71"/>
  <c r="AD342" i="71"/>
  <c r="AC342" i="71"/>
  <c r="AB342" i="71"/>
  <c r="AA342" i="71"/>
  <c r="Z342" i="71"/>
  <c r="Y342" i="71"/>
  <c r="X342" i="71"/>
  <c r="W342" i="71"/>
  <c r="V342" i="71"/>
  <c r="B342" i="71"/>
  <c r="AG342" i="71" s="1"/>
  <c r="AE341" i="71"/>
  <c r="AD341" i="71"/>
  <c r="AC341" i="71"/>
  <c r="AA341" i="71"/>
  <c r="Z341" i="71"/>
  <c r="Y341" i="71"/>
  <c r="X341" i="71"/>
  <c r="W341" i="71"/>
  <c r="V341" i="71"/>
  <c r="B341" i="71"/>
  <c r="AG341" i="71" s="1"/>
  <c r="AG340" i="71"/>
  <c r="AE340" i="71"/>
  <c r="AD340" i="71"/>
  <c r="AA340" i="71"/>
  <c r="Z340" i="71"/>
  <c r="Y340" i="71"/>
  <c r="X340" i="71"/>
  <c r="W340" i="71"/>
  <c r="V340" i="71"/>
  <c r="B340" i="71"/>
  <c r="AF340" i="71" s="1"/>
  <c r="AA339" i="71"/>
  <c r="Z339" i="71"/>
  <c r="Y339" i="71"/>
  <c r="X339" i="71"/>
  <c r="W339" i="71"/>
  <c r="V339" i="71"/>
  <c r="B339" i="71"/>
  <c r="AG339" i="71" s="1"/>
  <c r="AG338" i="71"/>
  <c r="AF338" i="71"/>
  <c r="AE338" i="71"/>
  <c r="AD338" i="71"/>
  <c r="AC338" i="71"/>
  <c r="AB338" i="71"/>
  <c r="AA338" i="71"/>
  <c r="Z338" i="71"/>
  <c r="Y338" i="71"/>
  <c r="X338" i="71"/>
  <c r="W338" i="71"/>
  <c r="V338" i="71"/>
  <c r="B338" i="71"/>
  <c r="AA337" i="71"/>
  <c r="Z337" i="71"/>
  <c r="Y337" i="71"/>
  <c r="X337" i="71"/>
  <c r="W337" i="71"/>
  <c r="V337" i="71"/>
  <c r="B337" i="71"/>
  <c r="AG337" i="71" s="1"/>
  <c r="AF336" i="71"/>
  <c r="AE336" i="71"/>
  <c r="AD336" i="71"/>
  <c r="AC336" i="71"/>
  <c r="AA336" i="71"/>
  <c r="Z336" i="71"/>
  <c r="Y336" i="71"/>
  <c r="X336" i="71"/>
  <c r="W336" i="71"/>
  <c r="V336" i="71"/>
  <c r="B336" i="71"/>
  <c r="AG336" i="71" s="1"/>
  <c r="AF335" i="71"/>
  <c r="AE335" i="71"/>
  <c r="AD335" i="71"/>
  <c r="AC335" i="71"/>
  <c r="AA335" i="71"/>
  <c r="Z335" i="71"/>
  <c r="Y335" i="71"/>
  <c r="X335" i="71"/>
  <c r="W335" i="71"/>
  <c r="V335" i="71"/>
  <c r="B335" i="71"/>
  <c r="AG335" i="71" s="1"/>
  <c r="AA334" i="71"/>
  <c r="Z334" i="71"/>
  <c r="Y334" i="71"/>
  <c r="X334" i="71"/>
  <c r="W334" i="71"/>
  <c r="V334" i="71"/>
  <c r="B334" i="71"/>
  <c r="AG334" i="71" s="1"/>
  <c r="AG333" i="71"/>
  <c r="AF333" i="71"/>
  <c r="AE333" i="71"/>
  <c r="AD333" i="71"/>
  <c r="AC333" i="71"/>
  <c r="AB333" i="71"/>
  <c r="AA333" i="71"/>
  <c r="Z333" i="71"/>
  <c r="Y333" i="71"/>
  <c r="X333" i="71"/>
  <c r="W333" i="71"/>
  <c r="V333" i="71"/>
  <c r="B333" i="71"/>
  <c r="AA332" i="71"/>
  <c r="Z332" i="71"/>
  <c r="Y332" i="71"/>
  <c r="X332" i="71"/>
  <c r="W332" i="71"/>
  <c r="V332" i="71"/>
  <c r="B332" i="71"/>
  <c r="AG332" i="71" s="1"/>
  <c r="AG331" i="71"/>
  <c r="AF331" i="71"/>
  <c r="AE331" i="71"/>
  <c r="AD331" i="71"/>
  <c r="AC331" i="71"/>
  <c r="AB331" i="71"/>
  <c r="AA331" i="71"/>
  <c r="Z331" i="71"/>
  <c r="Y331" i="71"/>
  <c r="X331" i="71"/>
  <c r="W331" i="71"/>
  <c r="V331" i="71"/>
  <c r="B331" i="71"/>
  <c r="AG330" i="71"/>
  <c r="AF330" i="71"/>
  <c r="AE330" i="71"/>
  <c r="AD330" i="71"/>
  <c r="AC330" i="71"/>
  <c r="AB330" i="71"/>
  <c r="AA330" i="71"/>
  <c r="Z330" i="71"/>
  <c r="Y330" i="71"/>
  <c r="X330" i="71"/>
  <c r="W330" i="71"/>
  <c r="V330" i="71"/>
  <c r="B330" i="71"/>
  <c r="AA329" i="71"/>
  <c r="Z329" i="71"/>
  <c r="Y329" i="71"/>
  <c r="X329" i="71"/>
  <c r="W329" i="71"/>
  <c r="V329" i="71"/>
  <c r="B329" i="71"/>
  <c r="AG329" i="71" s="1"/>
  <c r="AG328" i="71"/>
  <c r="AF328" i="71"/>
  <c r="AE328" i="71"/>
  <c r="AD328" i="71"/>
  <c r="AC328" i="71"/>
  <c r="AA328" i="71"/>
  <c r="Z328" i="71"/>
  <c r="Y328" i="71"/>
  <c r="X328" i="71"/>
  <c r="W328" i="71"/>
  <c r="V328" i="71"/>
  <c r="B328" i="71"/>
  <c r="AB328" i="71" s="1"/>
  <c r="AA327" i="71"/>
  <c r="Z327" i="71"/>
  <c r="Y327" i="71"/>
  <c r="X327" i="71"/>
  <c r="W327" i="71"/>
  <c r="V327" i="71"/>
  <c r="B327" i="71"/>
  <c r="AG327" i="71" s="1"/>
  <c r="AG326" i="71"/>
  <c r="AF326" i="71"/>
  <c r="AE326" i="71"/>
  <c r="AD326" i="71"/>
  <c r="AC326" i="71"/>
  <c r="AB326" i="71"/>
  <c r="AA326" i="71"/>
  <c r="Z326" i="71"/>
  <c r="Y326" i="71"/>
  <c r="X326" i="71"/>
  <c r="W326" i="71"/>
  <c r="V326" i="71"/>
  <c r="B326" i="71"/>
  <c r="AG325" i="71"/>
  <c r="AB325" i="71"/>
  <c r="AA325" i="71"/>
  <c r="Z325" i="71"/>
  <c r="Y325" i="71"/>
  <c r="X325" i="71"/>
  <c r="W325" i="71"/>
  <c r="V325" i="71"/>
  <c r="B325" i="71"/>
  <c r="AF325" i="71" s="1"/>
  <c r="AA324" i="71"/>
  <c r="Z324" i="71"/>
  <c r="Y324" i="71"/>
  <c r="X324" i="71"/>
  <c r="W324" i="71"/>
  <c r="V324" i="71"/>
  <c r="B324" i="71"/>
  <c r="AG324" i="71" s="1"/>
  <c r="AG323" i="71"/>
  <c r="AF323" i="71"/>
  <c r="AE323" i="71"/>
  <c r="AD323" i="71"/>
  <c r="AB323" i="71"/>
  <c r="AA323" i="71"/>
  <c r="Z323" i="71"/>
  <c r="Y323" i="71"/>
  <c r="X323" i="71"/>
  <c r="W323" i="71"/>
  <c r="V323" i="71"/>
  <c r="B323" i="71"/>
  <c r="AC323" i="71" s="1"/>
  <c r="AA322" i="71"/>
  <c r="Z322" i="71"/>
  <c r="Y322" i="71"/>
  <c r="X322" i="71"/>
  <c r="W322" i="71"/>
  <c r="V322" i="71"/>
  <c r="B322" i="71"/>
  <c r="AG322" i="71" s="1"/>
  <c r="AG321" i="71"/>
  <c r="AF321" i="71"/>
  <c r="AE321" i="71"/>
  <c r="AD321" i="71"/>
  <c r="AC321" i="71"/>
  <c r="AB321" i="71"/>
  <c r="AA321" i="71"/>
  <c r="Z321" i="71"/>
  <c r="Y321" i="71"/>
  <c r="X321" i="71"/>
  <c r="W321" i="71"/>
  <c r="V321" i="71"/>
  <c r="B321" i="71"/>
  <c r="AC320" i="71"/>
  <c r="AA320" i="71"/>
  <c r="Z320" i="71"/>
  <c r="Y320" i="71"/>
  <c r="X320" i="71"/>
  <c r="W320" i="71"/>
  <c r="V320" i="71"/>
  <c r="B320" i="71"/>
  <c r="AG320" i="71" s="1"/>
  <c r="AA319" i="71"/>
  <c r="Z319" i="71"/>
  <c r="Y319" i="71"/>
  <c r="X319" i="71"/>
  <c r="W319" i="71"/>
  <c r="V319" i="71"/>
  <c r="B319" i="71"/>
  <c r="AG319" i="71" s="1"/>
  <c r="AG318" i="71"/>
  <c r="AF318" i="71"/>
  <c r="AE318" i="71"/>
  <c r="AC318" i="71"/>
  <c r="AB318" i="71"/>
  <c r="AA318" i="71"/>
  <c r="Z318" i="71"/>
  <c r="Y318" i="71"/>
  <c r="X318" i="71"/>
  <c r="W318" i="71"/>
  <c r="V318" i="71"/>
  <c r="B318" i="71"/>
  <c r="AD318" i="71" s="1"/>
  <c r="AA317" i="71"/>
  <c r="Z317" i="71"/>
  <c r="Y317" i="71"/>
  <c r="X317" i="71"/>
  <c r="W317" i="71"/>
  <c r="V317" i="71"/>
  <c r="B317" i="71"/>
  <c r="AG317" i="71" s="1"/>
  <c r="AG316" i="71"/>
  <c r="AF316" i="71"/>
  <c r="AE316" i="71"/>
  <c r="AD316" i="71"/>
  <c r="AC316" i="71"/>
  <c r="AB316" i="71"/>
  <c r="AA316" i="71"/>
  <c r="Z316" i="71"/>
  <c r="Y316" i="71"/>
  <c r="X316" i="71"/>
  <c r="W316" i="71"/>
  <c r="V316" i="71"/>
  <c r="B316" i="71"/>
  <c r="AA315" i="71"/>
  <c r="Z315" i="71"/>
  <c r="Y315" i="71"/>
  <c r="X315" i="71"/>
  <c r="W315" i="71"/>
  <c r="V315" i="71"/>
  <c r="B315" i="71"/>
  <c r="AG315" i="71" s="1"/>
  <c r="AA314" i="71"/>
  <c r="Z314" i="71"/>
  <c r="Y314" i="71"/>
  <c r="X314" i="71"/>
  <c r="W314" i="71"/>
  <c r="V314" i="71"/>
  <c r="B314" i="71"/>
  <c r="AG313" i="71"/>
  <c r="AF313" i="71"/>
  <c r="AE313" i="71"/>
  <c r="AD313" i="71"/>
  <c r="AC313" i="71"/>
  <c r="AA313" i="71"/>
  <c r="Z313" i="71"/>
  <c r="Y313" i="71"/>
  <c r="X313" i="71"/>
  <c r="W313" i="71"/>
  <c r="V313" i="71"/>
  <c r="B313" i="71"/>
  <c r="AB313" i="71" s="1"/>
  <c r="AA312" i="71"/>
  <c r="Z312" i="71"/>
  <c r="Y312" i="71"/>
  <c r="X312" i="71"/>
  <c r="W312" i="71"/>
  <c r="V312" i="71"/>
  <c r="B312" i="71"/>
  <c r="AG312" i="71" s="1"/>
  <c r="AG311" i="71"/>
  <c r="AF311" i="71"/>
  <c r="AE311" i="71"/>
  <c r="AD311" i="71"/>
  <c r="AC311" i="71"/>
  <c r="AB311" i="71"/>
  <c r="AA311" i="71"/>
  <c r="Z311" i="71"/>
  <c r="Y311" i="71"/>
  <c r="X311" i="71"/>
  <c r="W311" i="71"/>
  <c r="V311" i="71"/>
  <c r="B311" i="71"/>
  <c r="AA310" i="71"/>
  <c r="Z310" i="71"/>
  <c r="Y310" i="71"/>
  <c r="X310" i="71"/>
  <c r="W310" i="71"/>
  <c r="V310" i="71"/>
  <c r="B310" i="71"/>
  <c r="AG310" i="71" s="1"/>
  <c r="AD309" i="71"/>
  <c r="AA309" i="71"/>
  <c r="Z309" i="71"/>
  <c r="Y309" i="71"/>
  <c r="X309" i="71"/>
  <c r="W309" i="71"/>
  <c r="V309" i="71"/>
  <c r="B309" i="71"/>
  <c r="AG309" i="71" s="1"/>
  <c r="AG308" i="71"/>
  <c r="AF308" i="71"/>
  <c r="AE308" i="71"/>
  <c r="AD308" i="71"/>
  <c r="AB308" i="71"/>
  <c r="AA308" i="71"/>
  <c r="Z308" i="71"/>
  <c r="Y308" i="71"/>
  <c r="X308" i="71"/>
  <c r="W308" i="71"/>
  <c r="V308" i="71"/>
  <c r="B308" i="71"/>
  <c r="AC308" i="71" s="1"/>
  <c r="AA307" i="71"/>
  <c r="Z307" i="71"/>
  <c r="Y307" i="71"/>
  <c r="X307" i="71"/>
  <c r="W307" i="71"/>
  <c r="V307" i="71"/>
  <c r="B307" i="71"/>
  <c r="AG307" i="71" s="1"/>
  <c r="AG306" i="71"/>
  <c r="AF306" i="71"/>
  <c r="AE306" i="71"/>
  <c r="AD306" i="71"/>
  <c r="AC306" i="71"/>
  <c r="AB306" i="71"/>
  <c r="AA306" i="71"/>
  <c r="Z306" i="71"/>
  <c r="Y306" i="71"/>
  <c r="X306" i="71"/>
  <c r="W306" i="71"/>
  <c r="V306" i="71"/>
  <c r="B306" i="71"/>
  <c r="AA305" i="71"/>
  <c r="Z305" i="71"/>
  <c r="Y305" i="71"/>
  <c r="X305" i="71"/>
  <c r="W305" i="71"/>
  <c r="V305" i="71"/>
  <c r="B305" i="71"/>
  <c r="AG305" i="71" s="1"/>
  <c r="AF304" i="71"/>
  <c r="AE304" i="71"/>
  <c r="AC304" i="71"/>
  <c r="AB304" i="71"/>
  <c r="AA304" i="71"/>
  <c r="Z304" i="71"/>
  <c r="Y304" i="71"/>
  <c r="X304" i="71"/>
  <c r="W304" i="71"/>
  <c r="V304" i="71"/>
  <c r="B304" i="71"/>
  <c r="AG304" i="71" s="1"/>
  <c r="AG303" i="71"/>
  <c r="AF303" i="71"/>
  <c r="AE303" i="71"/>
  <c r="AC303" i="71"/>
  <c r="AA303" i="71"/>
  <c r="Z303" i="71"/>
  <c r="Y303" i="71"/>
  <c r="X303" i="71"/>
  <c r="W303" i="71"/>
  <c r="V303" i="71"/>
  <c r="B303" i="71"/>
  <c r="AD303" i="71" s="1"/>
  <c r="AA302" i="71"/>
  <c r="Z302" i="71"/>
  <c r="Y302" i="71"/>
  <c r="X302" i="71"/>
  <c r="W302" i="71"/>
  <c r="V302" i="71"/>
  <c r="B302" i="71"/>
  <c r="AG302" i="71" s="1"/>
  <c r="AG301" i="71"/>
  <c r="AF301" i="71"/>
  <c r="AE301" i="71"/>
  <c r="AD301" i="71"/>
  <c r="AC301" i="71"/>
  <c r="AB301" i="71"/>
  <c r="AA301" i="71"/>
  <c r="Z301" i="71"/>
  <c r="Y301" i="71"/>
  <c r="X301" i="71"/>
  <c r="W301" i="71"/>
  <c r="V301" i="71"/>
  <c r="B301" i="71"/>
  <c r="AD300" i="71"/>
  <c r="AA300" i="71"/>
  <c r="Z300" i="71"/>
  <c r="Y300" i="71"/>
  <c r="X300" i="71"/>
  <c r="W300" i="71"/>
  <c r="V300" i="71"/>
  <c r="B300" i="71"/>
  <c r="AG300" i="71" s="1"/>
  <c r="AA299" i="71"/>
  <c r="Z299" i="71"/>
  <c r="Y299" i="71"/>
  <c r="X299" i="71"/>
  <c r="W299" i="71"/>
  <c r="V299" i="71"/>
  <c r="B299" i="71"/>
  <c r="AG298" i="71"/>
  <c r="AF298" i="71"/>
  <c r="AD298" i="71"/>
  <c r="AC298" i="71"/>
  <c r="AB298" i="71"/>
  <c r="AA298" i="71"/>
  <c r="Z298" i="71"/>
  <c r="Y298" i="71"/>
  <c r="X298" i="71"/>
  <c r="W298" i="71"/>
  <c r="V298" i="71"/>
  <c r="B298" i="71"/>
  <c r="AE298" i="71" s="1"/>
  <c r="AC297" i="71"/>
  <c r="AA297" i="71"/>
  <c r="Z297" i="71"/>
  <c r="Y297" i="71"/>
  <c r="X297" i="71"/>
  <c r="W297" i="71"/>
  <c r="V297" i="71"/>
  <c r="B297" i="71"/>
  <c r="AG297" i="71" s="1"/>
  <c r="AG296" i="71"/>
  <c r="AF296" i="71"/>
  <c r="AE296" i="71"/>
  <c r="AD296" i="71"/>
  <c r="AC296" i="71"/>
  <c r="AB296" i="71"/>
  <c r="AA296" i="71"/>
  <c r="Z296" i="71"/>
  <c r="Y296" i="71"/>
  <c r="X296" i="71"/>
  <c r="W296" i="71"/>
  <c r="V296" i="71"/>
  <c r="B296" i="71"/>
  <c r="AE295" i="71"/>
  <c r="AA295" i="71"/>
  <c r="Z295" i="71"/>
  <c r="Y295" i="71"/>
  <c r="X295" i="71"/>
  <c r="W295" i="71"/>
  <c r="V295" i="71"/>
  <c r="B295" i="71"/>
  <c r="AG295" i="71" s="1"/>
  <c r="AG294" i="71"/>
  <c r="AF294" i="71"/>
  <c r="AE294" i="71"/>
  <c r="AD294" i="71"/>
  <c r="AB294" i="71"/>
  <c r="AA294" i="71"/>
  <c r="Z294" i="71"/>
  <c r="Y294" i="71"/>
  <c r="X294" i="71"/>
  <c r="W294" i="71"/>
  <c r="V294" i="71"/>
  <c r="B294" i="71"/>
  <c r="AC294" i="71" s="1"/>
  <c r="AG293" i="71"/>
  <c r="AA293" i="71"/>
  <c r="Z293" i="71"/>
  <c r="Y293" i="71"/>
  <c r="X293" i="71"/>
  <c r="W293" i="71"/>
  <c r="V293" i="71"/>
  <c r="B293" i="71"/>
  <c r="AF293" i="71" s="1"/>
  <c r="AE292" i="71"/>
  <c r="AA292" i="71"/>
  <c r="Z292" i="71"/>
  <c r="Y292" i="71"/>
  <c r="X292" i="71"/>
  <c r="W292" i="71"/>
  <c r="V292" i="71"/>
  <c r="B292" i="71"/>
  <c r="AG292" i="71" s="1"/>
  <c r="AG291" i="71"/>
  <c r="AF291" i="71"/>
  <c r="AE291" i="71"/>
  <c r="AD291" i="71"/>
  <c r="AC291" i="71"/>
  <c r="AB291" i="71"/>
  <c r="AA291" i="71"/>
  <c r="Z291" i="71"/>
  <c r="Y291" i="71"/>
  <c r="X291" i="71"/>
  <c r="W291" i="71"/>
  <c r="V291" i="71"/>
  <c r="B291" i="71"/>
  <c r="AF290" i="71"/>
  <c r="AA290" i="71"/>
  <c r="Z290" i="71"/>
  <c r="Y290" i="71"/>
  <c r="X290" i="71"/>
  <c r="W290" i="71"/>
  <c r="V290" i="71"/>
  <c r="B290" i="71"/>
  <c r="AG290" i="71" s="1"/>
  <c r="AG289" i="71"/>
  <c r="AF289" i="71"/>
  <c r="AE289" i="71"/>
  <c r="AD289" i="71"/>
  <c r="AC289" i="71"/>
  <c r="AB289" i="71"/>
  <c r="AA289" i="71"/>
  <c r="Z289" i="71"/>
  <c r="Y289" i="71"/>
  <c r="X289" i="71"/>
  <c r="W289" i="71"/>
  <c r="V289" i="71"/>
  <c r="B289" i="71"/>
  <c r="AE288" i="71"/>
  <c r="AC288" i="71"/>
  <c r="AA288" i="71"/>
  <c r="Z288" i="71"/>
  <c r="Y288" i="71"/>
  <c r="X288" i="71"/>
  <c r="W288" i="71"/>
  <c r="V288" i="71"/>
  <c r="B288" i="71"/>
  <c r="AG288" i="71" s="1"/>
  <c r="AA287" i="71"/>
  <c r="Z287" i="71"/>
  <c r="Y287" i="71"/>
  <c r="X287" i="71"/>
  <c r="W287" i="71"/>
  <c r="V287" i="71"/>
  <c r="B287" i="71"/>
  <c r="AG287" i="71" s="1"/>
  <c r="AG286" i="71"/>
  <c r="AF286" i="71"/>
  <c r="AE286" i="71"/>
  <c r="AD286" i="71"/>
  <c r="AC286" i="71"/>
  <c r="AA286" i="71"/>
  <c r="Z286" i="71"/>
  <c r="Y286" i="71"/>
  <c r="X286" i="71"/>
  <c r="W286" i="71"/>
  <c r="V286" i="71"/>
  <c r="B286" i="71"/>
  <c r="AB286" i="71" s="1"/>
  <c r="AG285" i="71"/>
  <c r="AA285" i="71"/>
  <c r="Z285" i="71"/>
  <c r="Y285" i="71"/>
  <c r="X285" i="71"/>
  <c r="W285" i="71"/>
  <c r="V285" i="71"/>
  <c r="B285" i="71"/>
  <c r="AF285" i="71" s="1"/>
  <c r="AG284" i="71"/>
  <c r="AF284" i="71"/>
  <c r="AE284" i="71"/>
  <c r="AD284" i="71"/>
  <c r="AC284" i="71"/>
  <c r="AB284" i="71"/>
  <c r="AA284" i="71"/>
  <c r="Z284" i="71"/>
  <c r="Y284" i="71"/>
  <c r="X284" i="71"/>
  <c r="W284" i="71"/>
  <c r="V284" i="71"/>
  <c r="B284" i="71"/>
  <c r="AF283" i="71"/>
  <c r="AD283" i="71"/>
  <c r="AB283" i="71"/>
  <c r="AA283" i="71"/>
  <c r="Z283" i="71"/>
  <c r="Y283" i="71"/>
  <c r="X283" i="71"/>
  <c r="W283" i="71"/>
  <c r="V283" i="71"/>
  <c r="B283" i="71"/>
  <c r="AG283" i="71" s="1"/>
  <c r="AA282" i="71"/>
  <c r="Z282" i="71"/>
  <c r="Y282" i="71"/>
  <c r="X282" i="71"/>
  <c r="W282" i="71"/>
  <c r="V282" i="71"/>
  <c r="B282" i="71"/>
  <c r="AE281" i="71"/>
  <c r="AA281" i="71"/>
  <c r="Z281" i="71"/>
  <c r="Y281" i="71"/>
  <c r="X281" i="71"/>
  <c r="W281" i="71"/>
  <c r="V281" i="71"/>
  <c r="B281" i="71"/>
  <c r="AD281" i="71" s="1"/>
  <c r="AA280" i="71"/>
  <c r="Z280" i="71"/>
  <c r="Y280" i="71"/>
  <c r="X280" i="71"/>
  <c r="W280" i="71"/>
  <c r="V280" i="71"/>
  <c r="B280" i="71"/>
  <c r="AG280" i="71" s="1"/>
  <c r="AG279" i="71"/>
  <c r="AF279" i="71"/>
  <c r="AE279" i="71"/>
  <c r="AD279" i="71"/>
  <c r="AC279" i="71"/>
  <c r="AB279" i="71"/>
  <c r="AA279" i="71"/>
  <c r="Z279" i="71"/>
  <c r="Y279" i="71"/>
  <c r="X279" i="71"/>
  <c r="W279" i="71"/>
  <c r="V279" i="71"/>
  <c r="B279" i="71"/>
  <c r="AG278" i="71"/>
  <c r="AE278" i="71"/>
  <c r="AB278" i="71"/>
  <c r="AA278" i="71"/>
  <c r="Z278" i="71"/>
  <c r="Y278" i="71"/>
  <c r="X278" i="71"/>
  <c r="W278" i="71"/>
  <c r="V278" i="71"/>
  <c r="B278" i="71"/>
  <c r="AF278" i="71" s="1"/>
  <c r="AG277" i="71"/>
  <c r="AF277" i="71"/>
  <c r="AE277" i="71"/>
  <c r="AD277" i="71"/>
  <c r="AC277" i="71"/>
  <c r="AB277" i="71"/>
  <c r="AA277" i="71"/>
  <c r="Z277" i="71"/>
  <c r="Y277" i="71"/>
  <c r="X277" i="71"/>
  <c r="W277" i="71"/>
  <c r="V277" i="71"/>
  <c r="B277" i="71"/>
  <c r="AG276" i="71"/>
  <c r="AF276" i="71"/>
  <c r="AE276" i="71"/>
  <c r="AD276" i="71"/>
  <c r="AC276" i="71"/>
  <c r="AB276" i="71"/>
  <c r="AA276" i="71"/>
  <c r="Z276" i="71"/>
  <c r="Y276" i="71"/>
  <c r="X276" i="71"/>
  <c r="W276" i="71"/>
  <c r="V276" i="71"/>
  <c r="B276" i="71"/>
  <c r="AD275" i="71"/>
  <c r="AB275" i="71"/>
  <c r="AA275" i="71"/>
  <c r="Z275" i="71"/>
  <c r="Y275" i="71"/>
  <c r="X275" i="71"/>
  <c r="W275" i="71"/>
  <c r="V275" i="71"/>
  <c r="B275" i="71"/>
  <c r="AG275" i="71" s="1"/>
  <c r="AA274" i="71"/>
  <c r="Z274" i="71"/>
  <c r="Y274" i="71"/>
  <c r="X274" i="71"/>
  <c r="W274" i="71"/>
  <c r="V274" i="71"/>
  <c r="B274" i="71"/>
  <c r="AF273" i="71"/>
  <c r="AC273" i="71"/>
  <c r="AA273" i="71"/>
  <c r="Z273" i="71"/>
  <c r="Y273" i="71"/>
  <c r="X273" i="71"/>
  <c r="W273" i="71"/>
  <c r="V273" i="71"/>
  <c r="B273" i="71"/>
  <c r="AG273" i="71" s="1"/>
  <c r="AG272" i="71"/>
  <c r="AF272" i="71"/>
  <c r="AE272" i="71"/>
  <c r="AD272" i="71"/>
  <c r="AC272" i="71"/>
  <c r="AA272" i="71"/>
  <c r="Z272" i="71"/>
  <c r="Y272" i="71"/>
  <c r="X272" i="71"/>
  <c r="W272" i="71"/>
  <c r="V272" i="71"/>
  <c r="B272" i="71"/>
  <c r="AB272" i="71" s="1"/>
  <c r="AG271" i="71"/>
  <c r="AF271" i="71"/>
  <c r="AE271" i="71"/>
  <c r="AD271" i="71"/>
  <c r="AC271" i="71"/>
  <c r="AB271" i="71"/>
  <c r="AA271" i="71"/>
  <c r="Z271" i="71"/>
  <c r="Y271" i="71"/>
  <c r="X271" i="71"/>
  <c r="W271" i="71"/>
  <c r="V271" i="71"/>
  <c r="B271" i="71"/>
  <c r="AF270" i="71"/>
  <c r="AE270" i="71"/>
  <c r="AC270" i="71"/>
  <c r="AA270" i="71"/>
  <c r="Z270" i="71"/>
  <c r="Y270" i="71"/>
  <c r="X270" i="71"/>
  <c r="W270" i="71"/>
  <c r="V270" i="71"/>
  <c r="B270" i="71"/>
  <c r="AG270" i="71" s="1"/>
  <c r="AG269" i="71"/>
  <c r="AF269" i="71"/>
  <c r="AE269" i="71"/>
  <c r="AD269" i="71"/>
  <c r="AC269" i="71"/>
  <c r="AB269" i="71"/>
  <c r="AA269" i="71"/>
  <c r="Z269" i="71"/>
  <c r="Y269" i="71"/>
  <c r="X269" i="71"/>
  <c r="W269" i="71"/>
  <c r="V269" i="71"/>
  <c r="B269" i="71"/>
  <c r="AG268" i="71"/>
  <c r="AD268" i="71"/>
  <c r="AC268" i="71"/>
  <c r="AA268" i="71"/>
  <c r="Z268" i="71"/>
  <c r="Y268" i="71"/>
  <c r="X268" i="71"/>
  <c r="W268" i="71"/>
  <c r="V268" i="71"/>
  <c r="B268" i="71"/>
  <c r="AF268" i="71" s="1"/>
  <c r="AE267" i="71"/>
  <c r="AA267" i="71"/>
  <c r="Z267" i="71"/>
  <c r="Y267" i="71"/>
  <c r="X267" i="71"/>
  <c r="W267" i="71"/>
  <c r="V267" i="71"/>
  <c r="B267" i="71"/>
  <c r="AG266" i="71"/>
  <c r="AF266" i="71"/>
  <c r="AE266" i="71"/>
  <c r="AD266" i="71"/>
  <c r="AC266" i="71"/>
  <c r="AB266" i="71"/>
  <c r="AA266" i="71"/>
  <c r="Z266" i="71"/>
  <c r="Y266" i="71"/>
  <c r="X266" i="71"/>
  <c r="W266" i="71"/>
  <c r="V266" i="71"/>
  <c r="B266" i="71"/>
  <c r="AG265" i="71"/>
  <c r="AF265" i="71"/>
  <c r="AA265" i="71"/>
  <c r="Z265" i="71"/>
  <c r="Y265" i="71"/>
  <c r="X265" i="71"/>
  <c r="W265" i="71"/>
  <c r="V265" i="71"/>
  <c r="B265" i="71"/>
  <c r="AE265" i="71" s="1"/>
  <c r="AG264" i="71"/>
  <c r="AE264" i="71"/>
  <c r="AB264" i="71"/>
  <c r="AA264" i="71"/>
  <c r="Z264" i="71"/>
  <c r="Y264" i="71"/>
  <c r="X264" i="71"/>
  <c r="W264" i="71"/>
  <c r="V264" i="71"/>
  <c r="B264" i="71"/>
  <c r="AE263" i="71"/>
  <c r="AD263" i="71"/>
  <c r="AA263" i="71"/>
  <c r="Z263" i="71"/>
  <c r="Y263" i="71"/>
  <c r="X263" i="71"/>
  <c r="W263" i="71"/>
  <c r="V263" i="71"/>
  <c r="B263" i="71"/>
  <c r="AG263" i="71" s="1"/>
  <c r="AG262" i="71"/>
  <c r="AF262" i="71"/>
  <c r="AE262" i="71"/>
  <c r="AD262" i="71"/>
  <c r="AC262" i="71"/>
  <c r="AB262" i="71"/>
  <c r="AA262" i="71"/>
  <c r="Z262" i="71"/>
  <c r="Y262" i="71"/>
  <c r="X262" i="71"/>
  <c r="W262" i="71"/>
  <c r="V262" i="71"/>
  <c r="B262" i="71"/>
  <c r="AD261" i="71"/>
  <c r="AB261" i="71"/>
  <c r="AA261" i="71"/>
  <c r="Z261" i="71"/>
  <c r="Y261" i="71"/>
  <c r="X261" i="71"/>
  <c r="W261" i="71"/>
  <c r="V261" i="71"/>
  <c r="B261" i="71"/>
  <c r="AA260" i="71"/>
  <c r="Z260" i="71"/>
  <c r="Y260" i="71"/>
  <c r="X260" i="71"/>
  <c r="W260" i="71"/>
  <c r="V260" i="71"/>
  <c r="B260" i="71"/>
  <c r="AG259" i="71"/>
  <c r="AF259" i="71"/>
  <c r="AE259" i="71"/>
  <c r="AD259" i="71"/>
  <c r="AC259" i="71"/>
  <c r="AB259" i="71"/>
  <c r="AA259" i="71"/>
  <c r="Z259" i="71"/>
  <c r="Y259" i="71"/>
  <c r="X259" i="71"/>
  <c r="W259" i="71"/>
  <c r="V259" i="71"/>
  <c r="B259" i="71"/>
  <c r="AF258" i="71"/>
  <c r="AE258" i="71"/>
  <c r="AB258" i="71"/>
  <c r="AA258" i="71"/>
  <c r="Z258" i="71"/>
  <c r="Y258" i="71"/>
  <c r="X258" i="71"/>
  <c r="W258" i="71"/>
  <c r="V258" i="71"/>
  <c r="B258" i="71"/>
  <c r="AG258" i="71" s="1"/>
  <c r="AG257" i="71"/>
  <c r="AF257" i="71"/>
  <c r="AE257" i="71"/>
  <c r="AD257" i="71"/>
  <c r="AC257" i="71"/>
  <c r="AB257" i="71"/>
  <c r="AA257" i="71"/>
  <c r="Z257" i="71"/>
  <c r="Y257" i="71"/>
  <c r="X257" i="71"/>
  <c r="W257" i="71"/>
  <c r="V257" i="71"/>
  <c r="B257" i="71"/>
  <c r="AA256" i="71"/>
  <c r="Z256" i="71"/>
  <c r="Y256" i="71"/>
  <c r="X256" i="71"/>
  <c r="W256" i="71"/>
  <c r="V256" i="71"/>
  <c r="B256" i="71"/>
  <c r="AC255" i="71"/>
  <c r="AA255" i="71"/>
  <c r="Z255" i="71"/>
  <c r="Y255" i="71"/>
  <c r="X255" i="71"/>
  <c r="W255" i="71"/>
  <c r="V255" i="71"/>
  <c r="B255" i="71"/>
  <c r="AG255" i="71" s="1"/>
  <c r="AG254" i="71"/>
  <c r="AF254" i="71"/>
  <c r="AE254" i="71"/>
  <c r="AD254" i="71"/>
  <c r="AC254" i="71"/>
  <c r="AA254" i="71"/>
  <c r="Z254" i="71"/>
  <c r="Y254" i="71"/>
  <c r="X254" i="71"/>
  <c r="W254" i="71"/>
  <c r="V254" i="71"/>
  <c r="B254" i="71"/>
  <c r="AB254" i="71" s="1"/>
  <c r="AA253" i="71"/>
  <c r="Z253" i="71"/>
  <c r="Y253" i="71"/>
  <c r="X253" i="71"/>
  <c r="W253" i="71"/>
  <c r="V253" i="71"/>
  <c r="B253" i="71"/>
  <c r="AG252" i="71"/>
  <c r="AD252" i="71"/>
  <c r="AC252" i="71"/>
  <c r="AB252" i="71"/>
  <c r="AA252" i="71"/>
  <c r="Z252" i="71"/>
  <c r="Y252" i="71"/>
  <c r="X252" i="71"/>
  <c r="W252" i="71"/>
  <c r="V252" i="71"/>
  <c r="B252" i="71"/>
  <c r="AF252" i="71" s="1"/>
  <c r="AF251" i="71"/>
  <c r="AE251" i="71"/>
  <c r="AD251" i="71"/>
  <c r="AA251" i="71"/>
  <c r="Z251" i="71"/>
  <c r="Y251" i="71"/>
  <c r="X251" i="71"/>
  <c r="W251" i="71"/>
  <c r="V251" i="71"/>
  <c r="B251" i="71"/>
  <c r="AG251" i="71" s="1"/>
  <c r="AA250" i="71"/>
  <c r="Z250" i="71"/>
  <c r="Y250" i="71"/>
  <c r="X250" i="71"/>
  <c r="W250" i="71"/>
  <c r="V250" i="71"/>
  <c r="B250" i="71"/>
  <c r="AE249" i="71"/>
  <c r="AD249" i="71"/>
  <c r="AA249" i="71"/>
  <c r="Z249" i="71"/>
  <c r="Y249" i="71"/>
  <c r="X249" i="71"/>
  <c r="W249" i="71"/>
  <c r="V249" i="71"/>
  <c r="B249" i="71"/>
  <c r="AG248" i="71"/>
  <c r="AF248" i="71"/>
  <c r="AD248" i="71"/>
  <c r="AC248" i="71"/>
  <c r="AA248" i="71"/>
  <c r="Z248" i="71"/>
  <c r="Y248" i="71"/>
  <c r="X248" i="71"/>
  <c r="W248" i="71"/>
  <c r="V248" i="71"/>
  <c r="B248" i="71"/>
  <c r="AG247" i="71"/>
  <c r="AF247" i="71"/>
  <c r="AE247" i="71"/>
  <c r="AD247" i="71"/>
  <c r="AC247" i="71"/>
  <c r="AB247" i="71"/>
  <c r="AA247" i="71"/>
  <c r="Z247" i="71"/>
  <c r="Y247" i="71"/>
  <c r="X247" i="71"/>
  <c r="W247" i="71"/>
  <c r="V247" i="71"/>
  <c r="B247" i="71"/>
  <c r="AG246" i="71"/>
  <c r="AF246" i="71"/>
  <c r="AE246" i="71"/>
  <c r="AB246" i="71"/>
  <c r="AA246" i="71"/>
  <c r="Z246" i="71"/>
  <c r="Y246" i="71"/>
  <c r="X246" i="71"/>
  <c r="W246" i="71"/>
  <c r="V246" i="71"/>
  <c r="B246" i="71"/>
  <c r="AD246" i="71" s="1"/>
  <c r="AF245" i="71"/>
  <c r="AE245" i="71"/>
  <c r="AC245" i="71"/>
  <c r="AB245" i="71"/>
  <c r="AA245" i="71"/>
  <c r="Z245" i="71"/>
  <c r="Y245" i="71"/>
  <c r="X245" i="71"/>
  <c r="W245" i="71"/>
  <c r="V245" i="71"/>
  <c r="B245" i="71"/>
  <c r="AG245" i="71" s="1"/>
  <c r="AA244" i="71"/>
  <c r="Z244" i="71"/>
  <c r="Y244" i="71"/>
  <c r="X244" i="71"/>
  <c r="W244" i="71"/>
  <c r="V244" i="71"/>
  <c r="B244" i="71"/>
  <c r="AG243" i="71"/>
  <c r="AE243" i="71"/>
  <c r="AD243" i="71"/>
  <c r="AB243" i="71"/>
  <c r="AA243" i="71"/>
  <c r="Z243" i="71"/>
  <c r="Y243" i="71"/>
  <c r="X243" i="71"/>
  <c r="W243" i="71"/>
  <c r="V243" i="71"/>
  <c r="B243" i="71"/>
  <c r="AF243" i="71" s="1"/>
  <c r="AE242" i="71"/>
  <c r="AC242" i="71"/>
  <c r="AA242" i="71"/>
  <c r="Z242" i="71"/>
  <c r="Y242" i="71"/>
  <c r="X242" i="71"/>
  <c r="W242" i="71"/>
  <c r="V242" i="71"/>
  <c r="B242" i="71"/>
  <c r="AG241" i="71"/>
  <c r="AF241" i="71"/>
  <c r="AC241" i="71"/>
  <c r="AB241" i="71"/>
  <c r="AA241" i="71"/>
  <c r="Z241" i="71"/>
  <c r="Y241" i="71"/>
  <c r="X241" i="71"/>
  <c r="W241" i="71"/>
  <c r="V241" i="71"/>
  <c r="B241" i="71"/>
  <c r="AE241" i="71" s="1"/>
  <c r="AG240" i="71"/>
  <c r="AF240" i="71"/>
  <c r="AE240" i="71"/>
  <c r="AD240" i="71"/>
  <c r="AC240" i="71"/>
  <c r="AA240" i="71"/>
  <c r="Z240" i="71"/>
  <c r="Y240" i="71"/>
  <c r="X240" i="71"/>
  <c r="W240" i="71"/>
  <c r="V240" i="71"/>
  <c r="B240" i="71"/>
  <c r="AB240" i="71" s="1"/>
  <c r="AF239" i="71"/>
  <c r="AA239" i="71"/>
  <c r="Z239" i="71"/>
  <c r="Y239" i="71"/>
  <c r="X239" i="71"/>
  <c r="W239" i="71"/>
  <c r="V239" i="71"/>
  <c r="B239" i="71"/>
  <c r="AF238" i="71"/>
  <c r="AE238" i="71"/>
  <c r="AA238" i="71"/>
  <c r="Z238" i="71"/>
  <c r="Y238" i="71"/>
  <c r="X238" i="71"/>
  <c r="W238" i="71"/>
  <c r="V238" i="71"/>
  <c r="B238" i="71"/>
  <c r="AG238" i="71" s="1"/>
  <c r="AG237" i="71"/>
  <c r="AF237" i="71"/>
  <c r="AE237" i="71"/>
  <c r="AD237" i="71"/>
  <c r="AA237" i="71"/>
  <c r="Z237" i="71"/>
  <c r="Y237" i="71"/>
  <c r="X237" i="71"/>
  <c r="W237" i="71"/>
  <c r="V237" i="71"/>
  <c r="B237" i="71"/>
  <c r="AC237" i="71" s="1"/>
  <c r="AG236" i="71"/>
  <c r="AC236" i="71"/>
  <c r="AA236" i="71"/>
  <c r="Z236" i="71"/>
  <c r="Y236" i="71"/>
  <c r="X236" i="71"/>
  <c r="W236" i="71"/>
  <c r="V236" i="71"/>
  <c r="B236" i="71"/>
  <c r="AE236" i="71" s="1"/>
  <c r="AA235" i="71"/>
  <c r="Z235" i="71"/>
  <c r="Y235" i="71"/>
  <c r="X235" i="71"/>
  <c r="W235" i="71"/>
  <c r="V235" i="71"/>
  <c r="B235" i="71"/>
  <c r="AG234" i="71"/>
  <c r="AF234" i="71"/>
  <c r="AE234" i="71"/>
  <c r="AD234" i="71"/>
  <c r="AC234" i="71"/>
  <c r="AB234" i="71"/>
  <c r="AA234" i="71"/>
  <c r="Z234" i="71"/>
  <c r="Y234" i="71"/>
  <c r="X234" i="71"/>
  <c r="W234" i="71"/>
  <c r="V234" i="71"/>
  <c r="B234" i="71"/>
  <c r="AG233" i="71"/>
  <c r="AF233" i="71"/>
  <c r="AB233" i="71"/>
  <c r="AA233" i="71"/>
  <c r="Z233" i="71"/>
  <c r="Y233" i="71"/>
  <c r="X233" i="71"/>
  <c r="W233" i="71"/>
  <c r="V233" i="71"/>
  <c r="B233" i="71"/>
  <c r="AE233" i="71" s="1"/>
  <c r="AA232" i="71"/>
  <c r="Z232" i="71"/>
  <c r="Y232" i="71"/>
  <c r="X232" i="71"/>
  <c r="W232" i="71"/>
  <c r="V232" i="71"/>
  <c r="B232" i="71"/>
  <c r="AG231" i="71"/>
  <c r="AE231" i="71"/>
  <c r="AD231" i="71"/>
  <c r="AC231" i="71"/>
  <c r="AA231" i="71"/>
  <c r="Z231" i="71"/>
  <c r="Y231" i="71"/>
  <c r="X231" i="71"/>
  <c r="W231" i="71"/>
  <c r="V231" i="71"/>
  <c r="B231" i="71"/>
  <c r="AF230" i="71"/>
  <c r="AE230" i="71"/>
  <c r="AA230" i="71"/>
  <c r="Z230" i="71"/>
  <c r="Y230" i="71"/>
  <c r="X230" i="71"/>
  <c r="W230" i="71"/>
  <c r="V230" i="71"/>
  <c r="B230" i="71"/>
  <c r="AD229" i="71"/>
  <c r="AB229" i="71"/>
  <c r="AA229" i="71"/>
  <c r="Z229" i="71"/>
  <c r="Y229" i="71"/>
  <c r="X229" i="71"/>
  <c r="W229" i="71"/>
  <c r="V229" i="71"/>
  <c r="B229" i="71"/>
  <c r="AB228" i="71"/>
  <c r="AA228" i="71"/>
  <c r="Z228" i="71"/>
  <c r="Y228" i="71"/>
  <c r="X228" i="71"/>
  <c r="W228" i="71"/>
  <c r="V228" i="71"/>
  <c r="B228" i="71"/>
  <c r="AF227" i="71"/>
  <c r="AC227" i="71"/>
  <c r="AB227" i="71"/>
  <c r="AA227" i="71"/>
  <c r="Z227" i="71"/>
  <c r="Y227" i="71"/>
  <c r="X227" i="71"/>
  <c r="W227" i="71"/>
  <c r="V227" i="71"/>
  <c r="B227" i="71"/>
  <c r="AF226" i="71"/>
  <c r="AE226" i="71"/>
  <c r="AD226" i="71"/>
  <c r="AC226" i="71"/>
  <c r="AB226" i="71"/>
  <c r="AA226" i="71"/>
  <c r="Z226" i="71"/>
  <c r="Y226" i="71"/>
  <c r="X226" i="71"/>
  <c r="W226" i="71"/>
  <c r="V226" i="71"/>
  <c r="B226" i="71"/>
  <c r="AG226" i="71" s="1"/>
  <c r="AG225" i="71"/>
  <c r="AF225" i="71"/>
  <c r="AE225" i="71"/>
  <c r="AD225" i="71"/>
  <c r="AC225" i="71"/>
  <c r="AB225" i="71"/>
  <c r="AA225" i="71"/>
  <c r="Z225" i="71"/>
  <c r="Y225" i="71"/>
  <c r="X225" i="71"/>
  <c r="W225" i="71"/>
  <c r="V225" i="71"/>
  <c r="B225" i="71"/>
  <c r="AE224" i="71"/>
  <c r="AC224" i="71"/>
  <c r="AB224" i="71"/>
  <c r="AA224" i="71"/>
  <c r="Z224" i="71"/>
  <c r="Y224" i="71"/>
  <c r="X224" i="71"/>
  <c r="W224" i="71"/>
  <c r="V224" i="71"/>
  <c r="B224" i="71"/>
  <c r="AD223" i="71"/>
  <c r="AC223" i="71"/>
  <c r="AA223" i="71"/>
  <c r="Z223" i="71"/>
  <c r="Y223" i="71"/>
  <c r="X223" i="71"/>
  <c r="W223" i="71"/>
  <c r="V223" i="71"/>
  <c r="B223" i="71"/>
  <c r="AG223" i="71" s="1"/>
  <c r="AG222" i="71"/>
  <c r="AF222" i="71"/>
  <c r="AE222" i="71"/>
  <c r="AD222" i="71"/>
  <c r="AC222" i="71"/>
  <c r="AA222" i="71"/>
  <c r="Z222" i="71"/>
  <c r="Y222" i="71"/>
  <c r="X222" i="71"/>
  <c r="W222" i="71"/>
  <c r="V222" i="71"/>
  <c r="B222" i="71"/>
  <c r="AB222" i="71" s="1"/>
  <c r="AG221" i="71"/>
  <c r="AD221" i="71"/>
  <c r="AA221" i="71"/>
  <c r="Z221" i="71"/>
  <c r="Y221" i="71"/>
  <c r="X221" i="71"/>
  <c r="W221" i="71"/>
  <c r="V221" i="71"/>
  <c r="B221" i="71"/>
  <c r="AF221" i="71" s="1"/>
  <c r="AG220" i="71"/>
  <c r="AF220" i="71"/>
  <c r="AD220" i="71"/>
  <c r="AC220" i="71"/>
  <c r="AB220" i="71"/>
  <c r="AA220" i="71"/>
  <c r="Z220" i="71"/>
  <c r="Y220" i="71"/>
  <c r="X220" i="71"/>
  <c r="W220" i="71"/>
  <c r="V220" i="71"/>
  <c r="B220" i="71"/>
  <c r="AE220" i="71" s="1"/>
  <c r="AG219" i="71"/>
  <c r="AF219" i="71"/>
  <c r="AE219" i="71"/>
  <c r="AD219" i="71"/>
  <c r="AC219" i="71"/>
  <c r="AA219" i="71"/>
  <c r="Z219" i="71"/>
  <c r="Y219" i="71"/>
  <c r="X219" i="71"/>
  <c r="W219" i="71"/>
  <c r="V219" i="71"/>
  <c r="B219" i="71"/>
  <c r="AB219" i="71" s="1"/>
  <c r="AD218" i="71"/>
  <c r="AA218" i="71"/>
  <c r="Z218" i="71"/>
  <c r="Y218" i="71"/>
  <c r="X218" i="71"/>
  <c r="W218" i="71"/>
  <c r="V218" i="71"/>
  <c r="B218" i="71"/>
  <c r="AA217" i="71"/>
  <c r="Z217" i="71"/>
  <c r="Y217" i="71"/>
  <c r="X217" i="71"/>
  <c r="W217" i="71"/>
  <c r="V217" i="71"/>
  <c r="B217" i="71"/>
  <c r="AG216" i="71"/>
  <c r="AF216" i="71"/>
  <c r="AE216" i="71"/>
  <c r="AD216" i="71"/>
  <c r="AC216" i="71"/>
  <c r="AA216" i="71"/>
  <c r="Z216" i="71"/>
  <c r="Y216" i="71"/>
  <c r="X216" i="71"/>
  <c r="W216" i="71"/>
  <c r="V216" i="71"/>
  <c r="B216" i="71"/>
  <c r="AB216" i="71" s="1"/>
  <c r="AG215" i="71"/>
  <c r="AF215" i="71"/>
  <c r="AE215" i="71"/>
  <c r="AD215" i="71"/>
  <c r="AC215" i="71"/>
  <c r="AB215" i="71"/>
  <c r="AA215" i="71"/>
  <c r="Z215" i="71"/>
  <c r="Y215" i="71"/>
  <c r="X215" i="71"/>
  <c r="W215" i="71"/>
  <c r="V215" i="71"/>
  <c r="B215" i="71"/>
  <c r="AG214" i="71"/>
  <c r="AF214" i="71"/>
  <c r="AE214" i="71"/>
  <c r="AD214" i="71"/>
  <c r="AB214" i="71"/>
  <c r="AA214" i="71"/>
  <c r="Z214" i="71"/>
  <c r="Y214" i="71"/>
  <c r="X214" i="71"/>
  <c r="W214" i="71"/>
  <c r="V214" i="71"/>
  <c r="B214" i="71"/>
  <c r="AC214" i="71" s="1"/>
  <c r="AF213" i="71"/>
  <c r="AE213" i="71"/>
  <c r="AD213" i="71"/>
  <c r="AC213" i="71"/>
  <c r="AB213" i="71"/>
  <c r="AA213" i="71"/>
  <c r="Z213" i="71"/>
  <c r="Y213" i="71"/>
  <c r="X213" i="71"/>
  <c r="W213" i="71"/>
  <c r="V213" i="71"/>
  <c r="B213" i="71"/>
  <c r="AG213" i="71" s="1"/>
  <c r="AC212" i="71"/>
  <c r="AA212" i="71"/>
  <c r="Z212" i="71"/>
  <c r="Y212" i="71"/>
  <c r="X212" i="71"/>
  <c r="W212" i="71"/>
  <c r="V212" i="71"/>
  <c r="B212" i="71"/>
  <c r="AD211" i="71"/>
  <c r="AA211" i="71"/>
  <c r="Z211" i="71"/>
  <c r="Y211" i="71"/>
  <c r="X211" i="71"/>
  <c r="W211" i="71"/>
  <c r="V211" i="71"/>
  <c r="B211" i="71"/>
  <c r="AF210" i="71"/>
  <c r="AE210" i="71"/>
  <c r="AD210" i="71"/>
  <c r="AA210" i="71"/>
  <c r="Z210" i="71"/>
  <c r="Y210" i="71"/>
  <c r="X210" i="71"/>
  <c r="W210" i="71"/>
  <c r="V210" i="71"/>
  <c r="B210" i="71"/>
  <c r="AG209" i="71"/>
  <c r="AF209" i="71"/>
  <c r="AE209" i="71"/>
  <c r="AC209" i="71"/>
  <c r="AB209" i="71"/>
  <c r="AA209" i="71"/>
  <c r="Z209" i="71"/>
  <c r="Y209" i="71"/>
  <c r="X209" i="71"/>
  <c r="W209" i="71"/>
  <c r="V209" i="71"/>
  <c r="B209" i="71"/>
  <c r="AD209" i="71" s="1"/>
  <c r="AG208" i="71"/>
  <c r="AF208" i="71"/>
  <c r="AD208" i="71"/>
  <c r="AC208" i="71"/>
  <c r="AB208" i="71"/>
  <c r="AA208" i="71"/>
  <c r="Z208" i="71"/>
  <c r="Y208" i="71"/>
  <c r="X208" i="71"/>
  <c r="W208" i="71"/>
  <c r="V208" i="71"/>
  <c r="B208" i="71"/>
  <c r="AE208" i="71" s="1"/>
  <c r="AD207" i="71"/>
  <c r="AA207" i="71"/>
  <c r="Z207" i="71"/>
  <c r="Y207" i="71"/>
  <c r="X207" i="71"/>
  <c r="W207" i="71"/>
  <c r="V207" i="71"/>
  <c r="B207" i="71"/>
  <c r="AG206" i="71"/>
  <c r="AF206" i="71"/>
  <c r="AE206" i="71"/>
  <c r="AA206" i="71"/>
  <c r="Z206" i="71"/>
  <c r="Y206" i="71"/>
  <c r="X206" i="71"/>
  <c r="W206" i="71"/>
  <c r="V206" i="71"/>
  <c r="B206" i="71"/>
  <c r="AD206" i="71" s="1"/>
  <c r="AG205" i="71"/>
  <c r="AF205" i="71"/>
  <c r="AE205" i="71"/>
  <c r="AD205" i="71"/>
  <c r="AA205" i="71"/>
  <c r="Z205" i="71"/>
  <c r="Y205" i="71"/>
  <c r="X205" i="71"/>
  <c r="W205" i="71"/>
  <c r="V205" i="71"/>
  <c r="B205" i="71"/>
  <c r="AD204" i="71"/>
  <c r="AA204" i="71"/>
  <c r="Z204" i="71"/>
  <c r="Y204" i="71"/>
  <c r="X204" i="71"/>
  <c r="W204" i="71"/>
  <c r="V204" i="71"/>
  <c r="B204" i="71"/>
  <c r="AE204" i="71" s="1"/>
  <c r="AA203" i="71"/>
  <c r="Z203" i="71"/>
  <c r="Y203" i="71"/>
  <c r="X203" i="71"/>
  <c r="W203" i="71"/>
  <c r="V203" i="71"/>
  <c r="B203" i="71"/>
  <c r="AF203" i="71" s="1"/>
  <c r="AG202" i="71"/>
  <c r="AE202" i="71"/>
  <c r="AD202" i="71"/>
  <c r="AC202" i="71"/>
  <c r="AB202" i="71"/>
  <c r="AA202" i="71"/>
  <c r="Z202" i="71"/>
  <c r="Y202" i="71"/>
  <c r="X202" i="71"/>
  <c r="W202" i="71"/>
  <c r="V202" i="71"/>
  <c r="B202" i="71"/>
  <c r="AF202" i="71" s="1"/>
  <c r="AF201" i="71"/>
  <c r="AA201" i="71"/>
  <c r="Z201" i="71"/>
  <c r="Y201" i="71"/>
  <c r="X201" i="71"/>
  <c r="W201" i="71"/>
  <c r="V201" i="71"/>
  <c r="B201" i="71"/>
  <c r="AA200" i="71"/>
  <c r="Z200" i="71"/>
  <c r="Y200" i="71"/>
  <c r="X200" i="71"/>
  <c r="W200" i="71"/>
  <c r="V200" i="71"/>
  <c r="B200" i="71"/>
  <c r="AD200" i="71" s="1"/>
  <c r="AG199" i="71"/>
  <c r="AE199" i="71"/>
  <c r="AD199" i="71"/>
  <c r="AC199" i="71"/>
  <c r="AB199" i="71"/>
  <c r="AA199" i="71"/>
  <c r="Z199" i="71"/>
  <c r="Y199" i="71"/>
  <c r="X199" i="71"/>
  <c r="W199" i="71"/>
  <c r="V199" i="71"/>
  <c r="B199" i="71"/>
  <c r="AF199" i="71" s="1"/>
  <c r="AF198" i="71"/>
  <c r="AB198" i="71"/>
  <c r="AA198" i="71"/>
  <c r="Z198" i="71"/>
  <c r="Y198" i="71"/>
  <c r="X198" i="71"/>
  <c r="W198" i="71"/>
  <c r="V198" i="71"/>
  <c r="B198" i="71"/>
  <c r="AG198" i="71" s="1"/>
  <c r="AD197" i="71"/>
  <c r="AC197" i="71"/>
  <c r="AA197" i="71"/>
  <c r="Z197" i="71"/>
  <c r="Y197" i="71"/>
  <c r="X197" i="71"/>
  <c r="W197" i="71"/>
  <c r="V197" i="71"/>
  <c r="B197" i="71"/>
  <c r="AG197" i="71" s="1"/>
  <c r="AG196" i="71"/>
  <c r="AC196" i="71"/>
  <c r="AA196" i="71"/>
  <c r="Z196" i="71"/>
  <c r="Y196" i="71"/>
  <c r="X196" i="71"/>
  <c r="W196" i="71"/>
  <c r="V196" i="71"/>
  <c r="B196" i="71"/>
  <c r="AA195" i="71"/>
  <c r="Z195" i="71"/>
  <c r="Y195" i="71"/>
  <c r="X195" i="71"/>
  <c r="W195" i="71"/>
  <c r="V195" i="71"/>
  <c r="B195" i="71"/>
  <c r="AE195" i="71" s="1"/>
  <c r="AF194" i="71"/>
  <c r="AE194" i="71"/>
  <c r="AD194" i="71"/>
  <c r="AC194" i="71"/>
  <c r="AB194" i="71"/>
  <c r="AA194" i="71"/>
  <c r="Z194" i="71"/>
  <c r="Y194" i="71"/>
  <c r="X194" i="71"/>
  <c r="W194" i="71"/>
  <c r="V194" i="71"/>
  <c r="B194" i="71"/>
  <c r="AG194" i="71" s="1"/>
  <c r="AG193" i="71"/>
  <c r="AF193" i="71"/>
  <c r="AE193" i="71"/>
  <c r="AD193" i="71"/>
  <c r="AC193" i="71"/>
  <c r="AB193" i="71"/>
  <c r="AA193" i="71"/>
  <c r="Z193" i="71"/>
  <c r="Y193" i="71"/>
  <c r="X193" i="71"/>
  <c r="W193" i="71"/>
  <c r="V193" i="71"/>
  <c r="B193" i="71"/>
  <c r="AA192" i="71"/>
  <c r="Z192" i="71"/>
  <c r="Y192" i="71"/>
  <c r="X192" i="71"/>
  <c r="W192" i="71"/>
  <c r="V192" i="71"/>
  <c r="B192" i="71"/>
  <c r="AG192" i="71" s="1"/>
  <c r="AD191" i="71"/>
  <c r="AC191" i="71"/>
  <c r="AB191" i="71"/>
  <c r="AA191" i="71"/>
  <c r="Z191" i="71"/>
  <c r="Y191" i="71"/>
  <c r="X191" i="71"/>
  <c r="W191" i="71"/>
  <c r="V191" i="71"/>
  <c r="B191" i="71"/>
  <c r="AG190" i="71"/>
  <c r="AF190" i="71"/>
  <c r="AE190" i="71"/>
  <c r="AD190" i="71"/>
  <c r="AC190" i="71"/>
  <c r="AB190" i="71"/>
  <c r="AA190" i="71"/>
  <c r="Z190" i="71"/>
  <c r="Y190" i="71"/>
  <c r="X190" i="71"/>
  <c r="W190" i="71"/>
  <c r="V190" i="71"/>
  <c r="B190" i="71"/>
  <c r="AD189" i="71"/>
  <c r="AC189" i="71"/>
  <c r="AA189" i="71"/>
  <c r="Z189" i="71"/>
  <c r="Y189" i="71"/>
  <c r="X189" i="71"/>
  <c r="W189" i="71"/>
  <c r="V189" i="71"/>
  <c r="B189" i="71"/>
  <c r="AG189" i="71" s="1"/>
  <c r="AG188" i="71"/>
  <c r="AF188" i="71"/>
  <c r="AC188" i="71"/>
  <c r="AA188" i="71"/>
  <c r="Z188" i="71"/>
  <c r="Y188" i="71"/>
  <c r="X188" i="71"/>
  <c r="W188" i="71"/>
  <c r="V188" i="71"/>
  <c r="B188" i="71"/>
  <c r="AE188" i="71" s="1"/>
  <c r="AG187" i="71"/>
  <c r="AF187" i="71"/>
  <c r="AE187" i="71"/>
  <c r="AD187" i="71"/>
  <c r="AC187" i="71"/>
  <c r="AA187" i="71"/>
  <c r="Z187" i="71"/>
  <c r="Y187" i="71"/>
  <c r="X187" i="71"/>
  <c r="W187" i="71"/>
  <c r="V187" i="71"/>
  <c r="B187" i="71"/>
  <c r="AB187" i="71" s="1"/>
  <c r="AE186" i="71"/>
  <c r="AD186" i="71"/>
  <c r="AC186" i="71"/>
  <c r="AB186" i="71"/>
  <c r="AA186" i="71"/>
  <c r="Z186" i="71"/>
  <c r="Y186" i="71"/>
  <c r="X186" i="71"/>
  <c r="W186" i="71"/>
  <c r="V186" i="71"/>
  <c r="B186" i="71"/>
  <c r="AF185" i="71"/>
  <c r="AD185" i="71"/>
  <c r="AB185" i="71"/>
  <c r="AA185" i="71"/>
  <c r="Z185" i="71"/>
  <c r="Y185" i="71"/>
  <c r="X185" i="71"/>
  <c r="W185" i="71"/>
  <c r="V185" i="71"/>
  <c r="B185" i="71"/>
  <c r="AA184" i="71"/>
  <c r="Z184" i="71"/>
  <c r="Y184" i="71"/>
  <c r="X184" i="71"/>
  <c r="W184" i="71"/>
  <c r="V184" i="71"/>
  <c r="B184" i="71"/>
  <c r="AB184" i="71" s="1"/>
  <c r="AG183" i="71"/>
  <c r="AF183" i="71"/>
  <c r="AE183" i="71"/>
  <c r="AD183" i="71"/>
  <c r="AC183" i="71"/>
  <c r="AB183" i="71"/>
  <c r="AA183" i="71"/>
  <c r="Z183" i="71"/>
  <c r="Y183" i="71"/>
  <c r="X183" i="71"/>
  <c r="W183" i="71"/>
  <c r="V183" i="71"/>
  <c r="B183" i="71"/>
  <c r="AG182" i="71"/>
  <c r="AF182" i="71"/>
  <c r="AE182" i="71"/>
  <c r="AD182" i="71"/>
  <c r="AB182" i="71"/>
  <c r="AA182" i="71"/>
  <c r="Z182" i="71"/>
  <c r="Y182" i="71"/>
  <c r="X182" i="71"/>
  <c r="W182" i="71"/>
  <c r="V182" i="71"/>
  <c r="B182" i="71"/>
  <c r="AC182" i="71" s="1"/>
  <c r="AF181" i="71"/>
  <c r="AE181" i="71"/>
  <c r="AD181" i="71"/>
  <c r="AC181" i="71"/>
  <c r="AB181" i="71"/>
  <c r="AA181" i="71"/>
  <c r="Z181" i="71"/>
  <c r="Y181" i="71"/>
  <c r="X181" i="71"/>
  <c r="W181" i="71"/>
  <c r="V181" i="71"/>
  <c r="B181" i="71"/>
  <c r="AG181" i="71" s="1"/>
  <c r="AG180" i="71"/>
  <c r="AF180" i="71"/>
  <c r="AE180" i="71"/>
  <c r="AC180" i="71"/>
  <c r="AB180" i="71"/>
  <c r="AA180" i="71"/>
  <c r="Z180" i="71"/>
  <c r="Y180" i="71"/>
  <c r="X180" i="71"/>
  <c r="W180" i="71"/>
  <c r="V180" i="71"/>
  <c r="B180" i="71"/>
  <c r="AD180" i="71" s="1"/>
  <c r="AA179" i="71"/>
  <c r="Z179" i="71"/>
  <c r="Y179" i="71"/>
  <c r="X179" i="71"/>
  <c r="W179" i="71"/>
  <c r="V179" i="71"/>
  <c r="B179" i="71"/>
  <c r="AG178" i="71"/>
  <c r="AF178" i="71"/>
  <c r="AE178" i="71"/>
  <c r="AD178" i="71"/>
  <c r="AC178" i="71"/>
  <c r="AA178" i="71"/>
  <c r="Z178" i="71"/>
  <c r="Y178" i="71"/>
  <c r="X178" i="71"/>
  <c r="W178" i="71"/>
  <c r="V178" i="71"/>
  <c r="B178" i="71"/>
  <c r="AB178" i="71" s="1"/>
  <c r="AG177" i="71"/>
  <c r="AF177" i="71"/>
  <c r="AE177" i="71"/>
  <c r="AC177" i="71"/>
  <c r="AB177" i="71"/>
  <c r="AA177" i="71"/>
  <c r="Z177" i="71"/>
  <c r="Y177" i="71"/>
  <c r="X177" i="71"/>
  <c r="W177" i="71"/>
  <c r="V177" i="71"/>
  <c r="B177" i="71"/>
  <c r="AD177" i="71" s="1"/>
  <c r="AA176" i="71"/>
  <c r="Z176" i="71"/>
  <c r="Y176" i="71"/>
  <c r="X176" i="71"/>
  <c r="W176" i="71"/>
  <c r="V176" i="71"/>
  <c r="B176" i="71"/>
  <c r="AG176" i="71" s="1"/>
  <c r="AG175" i="71"/>
  <c r="AF175" i="71"/>
  <c r="AD175" i="71"/>
  <c r="AC175" i="71"/>
  <c r="AB175" i="71"/>
  <c r="AA175" i="71"/>
  <c r="Z175" i="71"/>
  <c r="Y175" i="71"/>
  <c r="X175" i="71"/>
  <c r="W175" i="71"/>
  <c r="V175" i="71"/>
  <c r="B175" i="71"/>
  <c r="AE175" i="71" s="1"/>
  <c r="AA174" i="71"/>
  <c r="Z174" i="71"/>
  <c r="Y174" i="71"/>
  <c r="X174" i="71"/>
  <c r="W174" i="71"/>
  <c r="V174" i="71"/>
  <c r="B174" i="71"/>
  <c r="AB173" i="71"/>
  <c r="AA173" i="71"/>
  <c r="Z173" i="71"/>
  <c r="Y173" i="71"/>
  <c r="X173" i="71"/>
  <c r="W173" i="71"/>
  <c r="V173" i="71"/>
  <c r="B173" i="71"/>
  <c r="AG173" i="71" s="1"/>
  <c r="AG172" i="71"/>
  <c r="AF172" i="71"/>
  <c r="AD172" i="71"/>
  <c r="AB172" i="71"/>
  <c r="AA172" i="71"/>
  <c r="Z172" i="71"/>
  <c r="Y172" i="71"/>
  <c r="X172" i="71"/>
  <c r="W172" i="71"/>
  <c r="V172" i="71"/>
  <c r="B172" i="71"/>
  <c r="AE172" i="71" s="1"/>
  <c r="AA171" i="71"/>
  <c r="Z171" i="71"/>
  <c r="Y171" i="71"/>
  <c r="X171" i="71"/>
  <c r="W171" i="71"/>
  <c r="V171" i="71"/>
  <c r="B171" i="71"/>
  <c r="AG171" i="71" s="1"/>
  <c r="AG170" i="71"/>
  <c r="AE170" i="71"/>
  <c r="AD170" i="71"/>
  <c r="AC170" i="71"/>
  <c r="AB170" i="71"/>
  <c r="AA170" i="71"/>
  <c r="Z170" i="71"/>
  <c r="Y170" i="71"/>
  <c r="X170" i="71"/>
  <c r="W170" i="71"/>
  <c r="V170" i="71"/>
  <c r="B170" i="71"/>
  <c r="AF170" i="71" s="1"/>
  <c r="AG169" i="71"/>
  <c r="AA169" i="71"/>
  <c r="Z169" i="71"/>
  <c r="Y169" i="71"/>
  <c r="X169" i="71"/>
  <c r="W169" i="71"/>
  <c r="V169" i="71"/>
  <c r="B169" i="71"/>
  <c r="AA168" i="71"/>
  <c r="Z168" i="71"/>
  <c r="Y168" i="71"/>
  <c r="X168" i="71"/>
  <c r="W168" i="71"/>
  <c r="V168" i="71"/>
  <c r="B168" i="71"/>
  <c r="AG168" i="71" s="1"/>
  <c r="AG167" i="71"/>
  <c r="AE167" i="71"/>
  <c r="AD167" i="71"/>
  <c r="AC167" i="71"/>
  <c r="AB167" i="71"/>
  <c r="AA167" i="71"/>
  <c r="Z167" i="71"/>
  <c r="Y167" i="71"/>
  <c r="X167" i="71"/>
  <c r="W167" i="71"/>
  <c r="V167" i="71"/>
  <c r="B167" i="71"/>
  <c r="AF167" i="71" s="1"/>
  <c r="AG166" i="71"/>
  <c r="AF166" i="71"/>
  <c r="AB166" i="71"/>
  <c r="AA166" i="71"/>
  <c r="Z166" i="71"/>
  <c r="Y166" i="71"/>
  <c r="X166" i="71"/>
  <c r="W166" i="71"/>
  <c r="V166" i="71"/>
  <c r="B166" i="71"/>
  <c r="AE166" i="71" s="1"/>
  <c r="AD165" i="71"/>
  <c r="AC165" i="71"/>
  <c r="AA165" i="71"/>
  <c r="Z165" i="71"/>
  <c r="Y165" i="71"/>
  <c r="X165" i="71"/>
  <c r="W165" i="71"/>
  <c r="V165" i="71"/>
  <c r="B165" i="71"/>
  <c r="AG165" i="71" s="1"/>
  <c r="AG164" i="71"/>
  <c r="AC164" i="71"/>
  <c r="AA164" i="71"/>
  <c r="Z164" i="71"/>
  <c r="Y164" i="71"/>
  <c r="X164" i="71"/>
  <c r="W164" i="71"/>
  <c r="V164" i="71"/>
  <c r="B164" i="71"/>
  <c r="AA163" i="71"/>
  <c r="Z163" i="71"/>
  <c r="Y163" i="71"/>
  <c r="X163" i="71"/>
  <c r="W163" i="71"/>
  <c r="V163" i="71"/>
  <c r="B163" i="71"/>
  <c r="AG163" i="71" s="1"/>
  <c r="AA162" i="71"/>
  <c r="Y162" i="71"/>
  <c r="X162" i="71"/>
  <c r="W162" i="71"/>
  <c r="V162" i="71"/>
  <c r="Z162" i="71" s="1"/>
  <c r="B162" i="71"/>
  <c r="AF162" i="71" s="1"/>
  <c r="AF161" i="71"/>
  <c r="AE161" i="71"/>
  <c r="AC161" i="71"/>
  <c r="AB161" i="71"/>
  <c r="AA161" i="71"/>
  <c r="Y161" i="71"/>
  <c r="X161" i="71"/>
  <c r="W161" i="71"/>
  <c r="V161" i="71"/>
  <c r="Z161" i="71" s="1"/>
  <c r="B161" i="71"/>
  <c r="AG161" i="71" s="1"/>
  <c r="AA160" i="71"/>
  <c r="Y160" i="71"/>
  <c r="X160" i="71"/>
  <c r="W160" i="71"/>
  <c r="V160" i="71"/>
  <c r="Z160" i="71" s="1"/>
  <c r="B160" i="71"/>
  <c r="AA159" i="71"/>
  <c r="Z159" i="71"/>
  <c r="Y159" i="71"/>
  <c r="X159" i="71"/>
  <c r="W159" i="71"/>
  <c r="V159" i="71"/>
  <c r="B159" i="71"/>
  <c r="AD159" i="71" s="1"/>
  <c r="AF158" i="71"/>
  <c r="AE158" i="71"/>
  <c r="AC158" i="71"/>
  <c r="AB158" i="71"/>
  <c r="AA158" i="71"/>
  <c r="Y158" i="71"/>
  <c r="X158" i="71"/>
  <c r="W158" i="71"/>
  <c r="V158" i="71"/>
  <c r="Z158" i="71" s="1"/>
  <c r="AG158" i="71" s="1"/>
  <c r="B158" i="71"/>
  <c r="AD158" i="71" s="1"/>
  <c r="AC157" i="71"/>
  <c r="AA157" i="71"/>
  <c r="Y157" i="71"/>
  <c r="X157" i="71"/>
  <c r="W157" i="71"/>
  <c r="V157" i="71"/>
  <c r="B157" i="71"/>
  <c r="AD156" i="71"/>
  <c r="AC156" i="71"/>
  <c r="AB156" i="71"/>
  <c r="AA156" i="71"/>
  <c r="Y156" i="71"/>
  <c r="X156" i="71"/>
  <c r="Z156" i="71" s="1"/>
  <c r="AG156" i="71" s="1"/>
  <c r="W156" i="71"/>
  <c r="V156" i="71"/>
  <c r="B156" i="71"/>
  <c r="AF156" i="71" s="1"/>
  <c r="AC155" i="71"/>
  <c r="AA155" i="71"/>
  <c r="Y155" i="71"/>
  <c r="X155" i="71"/>
  <c r="W155" i="71"/>
  <c r="V155" i="71"/>
  <c r="Z155" i="71" s="1"/>
  <c r="AG155" i="71" s="1"/>
  <c r="B155" i="71"/>
  <c r="AB155" i="71" s="1"/>
  <c r="AE154" i="71"/>
  <c r="AD154" i="71"/>
  <c r="AC154" i="71"/>
  <c r="AB154" i="71"/>
  <c r="AA154" i="71"/>
  <c r="Y154" i="71"/>
  <c r="X154" i="71"/>
  <c r="W154" i="71"/>
  <c r="V154" i="71"/>
  <c r="Z154" i="71" s="1"/>
  <c r="B154" i="71"/>
  <c r="AA153" i="71"/>
  <c r="Y153" i="71"/>
  <c r="X153" i="71"/>
  <c r="W153" i="71"/>
  <c r="Z153" i="71" s="1"/>
  <c r="AG153" i="71" s="1"/>
  <c r="V153" i="71"/>
  <c r="B153" i="71"/>
  <c r="AE153" i="71" s="1"/>
  <c r="AA152" i="71"/>
  <c r="Y152" i="71"/>
  <c r="X152" i="71"/>
  <c r="W152" i="71"/>
  <c r="V152" i="71"/>
  <c r="B152" i="71"/>
  <c r="AB152" i="71" s="1"/>
  <c r="AC151" i="71"/>
  <c r="AB151" i="71"/>
  <c r="AA151" i="71"/>
  <c r="Y151" i="71"/>
  <c r="X151" i="71"/>
  <c r="W151" i="71"/>
  <c r="V151" i="71"/>
  <c r="Z151" i="71" s="1"/>
  <c r="B151" i="71"/>
  <c r="AF151" i="71" s="1"/>
  <c r="AF150" i="71"/>
  <c r="AA150" i="71"/>
  <c r="Y150" i="71"/>
  <c r="X150" i="71"/>
  <c r="W150" i="71"/>
  <c r="Z150" i="71" s="1"/>
  <c r="V150" i="71"/>
  <c r="B150" i="71"/>
  <c r="AC150" i="71" s="1"/>
  <c r="AC149" i="71"/>
  <c r="AA149" i="71"/>
  <c r="Y149" i="71"/>
  <c r="Z149" i="71" s="1"/>
  <c r="X149" i="71"/>
  <c r="W149" i="71"/>
  <c r="V149" i="71"/>
  <c r="B149" i="71"/>
  <c r="AA148" i="71"/>
  <c r="Z148" i="71"/>
  <c r="Y148" i="71"/>
  <c r="X148" i="71"/>
  <c r="W148" i="71"/>
  <c r="V148" i="71"/>
  <c r="B148" i="71"/>
  <c r="AE148" i="71" s="1"/>
  <c r="AA147" i="71"/>
  <c r="Y147" i="71"/>
  <c r="X147" i="71"/>
  <c r="W147" i="71"/>
  <c r="V147" i="71"/>
  <c r="Z147" i="71" s="1"/>
  <c r="B147" i="71"/>
  <c r="AD146" i="71"/>
  <c r="AA146" i="71"/>
  <c r="Y146" i="71"/>
  <c r="Z146" i="71" s="1"/>
  <c r="AG146" i="71" s="1"/>
  <c r="X146" i="71"/>
  <c r="W146" i="71"/>
  <c r="V146" i="71"/>
  <c r="B146" i="71"/>
  <c r="AF146" i="71" s="1"/>
  <c r="AA145" i="71"/>
  <c r="Y145" i="71"/>
  <c r="X145" i="71"/>
  <c r="Z145" i="71" s="1"/>
  <c r="W145" i="71"/>
  <c r="V145" i="71"/>
  <c r="B145" i="71"/>
  <c r="AD145" i="71" s="1"/>
  <c r="AA144" i="71"/>
  <c r="Y144" i="71"/>
  <c r="X144" i="71"/>
  <c r="W144" i="71"/>
  <c r="Z144" i="71" s="1"/>
  <c r="V144" i="71"/>
  <c r="B144" i="71"/>
  <c r="AC144" i="71" s="1"/>
  <c r="AF143" i="71"/>
  <c r="AE143" i="71"/>
  <c r="AD143" i="71"/>
  <c r="AA143" i="71"/>
  <c r="Y143" i="71"/>
  <c r="X143" i="71"/>
  <c r="W143" i="71"/>
  <c r="V143" i="71"/>
  <c r="Z143" i="71" s="1"/>
  <c r="B143" i="71"/>
  <c r="AC143" i="71" s="1"/>
  <c r="AF142" i="71"/>
  <c r="AE142" i="71"/>
  <c r="AA142" i="71"/>
  <c r="Y142" i="71"/>
  <c r="X142" i="71"/>
  <c r="Z142" i="71" s="1"/>
  <c r="W142" i="71"/>
  <c r="V142" i="71"/>
  <c r="B142" i="71"/>
  <c r="AB141" i="71"/>
  <c r="AA141" i="71"/>
  <c r="Y141" i="71"/>
  <c r="X141" i="71"/>
  <c r="W141" i="71"/>
  <c r="V141" i="71"/>
  <c r="Z141" i="71" s="1"/>
  <c r="AG141" i="71" s="1"/>
  <c r="B141" i="71"/>
  <c r="AE141" i="71" s="1"/>
  <c r="AD140" i="71"/>
  <c r="AB140" i="71"/>
  <c r="AA140" i="71"/>
  <c r="Z140" i="71"/>
  <c r="Y140" i="71"/>
  <c r="X140" i="71"/>
  <c r="W140" i="71"/>
  <c r="V140" i="71"/>
  <c r="B140" i="71"/>
  <c r="AE140" i="71" s="1"/>
  <c r="AA139" i="71"/>
  <c r="Y139" i="71"/>
  <c r="X139" i="71"/>
  <c r="W139" i="71"/>
  <c r="V139" i="71"/>
  <c r="Z139" i="71" s="1"/>
  <c r="B139" i="71"/>
  <c r="AG139" i="71" s="1"/>
  <c r="AA138" i="71"/>
  <c r="Y138" i="71"/>
  <c r="X138" i="71"/>
  <c r="W138" i="71"/>
  <c r="V138" i="71"/>
  <c r="Z138" i="71" s="1"/>
  <c r="B138" i="71"/>
  <c r="AF138" i="71" s="1"/>
  <c r="AA137" i="71"/>
  <c r="Y137" i="71"/>
  <c r="Z137" i="71" s="1"/>
  <c r="X137" i="71"/>
  <c r="W137" i="71"/>
  <c r="V137" i="71"/>
  <c r="B137" i="71"/>
  <c r="AB136" i="71"/>
  <c r="AA136" i="71"/>
  <c r="Y136" i="71"/>
  <c r="X136" i="71"/>
  <c r="Z136" i="71" s="1"/>
  <c r="W136" i="71"/>
  <c r="V136" i="71"/>
  <c r="B136" i="71"/>
  <c r="AG136" i="71" s="1"/>
  <c r="AD135" i="71"/>
  <c r="AA135" i="71"/>
  <c r="Y135" i="71"/>
  <c r="X135" i="71"/>
  <c r="W135" i="71"/>
  <c r="V135" i="71"/>
  <c r="Z135" i="71" s="1"/>
  <c r="AG135" i="71" s="1"/>
  <c r="B135" i="71"/>
  <c r="AF135" i="71" s="1"/>
  <c r="AA134" i="71"/>
  <c r="Y134" i="71"/>
  <c r="X134" i="71"/>
  <c r="W134" i="71"/>
  <c r="V134" i="71"/>
  <c r="Z134" i="71" s="1"/>
  <c r="B134" i="71"/>
  <c r="AC133" i="71"/>
  <c r="AB133" i="71"/>
  <c r="AA133" i="71"/>
  <c r="Y133" i="71"/>
  <c r="X133" i="71"/>
  <c r="W133" i="71"/>
  <c r="V133" i="71"/>
  <c r="B133" i="71"/>
  <c r="AD133" i="71" s="1"/>
  <c r="AA132" i="71"/>
  <c r="Z132" i="71"/>
  <c r="AG132" i="71" s="1"/>
  <c r="Y132" i="71"/>
  <c r="X132" i="71"/>
  <c r="W132" i="71"/>
  <c r="V132" i="71"/>
  <c r="B132" i="71"/>
  <c r="AA131" i="71"/>
  <c r="Y131" i="71"/>
  <c r="X131" i="71"/>
  <c r="W131" i="71"/>
  <c r="V131" i="71"/>
  <c r="Z131" i="71" s="1"/>
  <c r="B131" i="71"/>
  <c r="AA130" i="71"/>
  <c r="Y130" i="71"/>
  <c r="X130" i="71"/>
  <c r="W130" i="71"/>
  <c r="V130" i="71"/>
  <c r="Z130" i="71" s="1"/>
  <c r="B130" i="71"/>
  <c r="AF130" i="71" s="1"/>
  <c r="AA129" i="71"/>
  <c r="Y129" i="71"/>
  <c r="X129" i="71"/>
  <c r="W129" i="71"/>
  <c r="V129" i="71"/>
  <c r="Z129" i="71" s="1"/>
  <c r="B129" i="71"/>
  <c r="AB129" i="71" s="1"/>
  <c r="AC128" i="71"/>
  <c r="AA128" i="71"/>
  <c r="Z128" i="71"/>
  <c r="Y128" i="71"/>
  <c r="X128" i="71"/>
  <c r="W128" i="71"/>
  <c r="V128" i="71"/>
  <c r="B128" i="71"/>
  <c r="AG128" i="71" s="1"/>
  <c r="AA127" i="71"/>
  <c r="Y127" i="71"/>
  <c r="X127" i="71"/>
  <c r="W127" i="71"/>
  <c r="Z127" i="71" s="1"/>
  <c r="V127" i="71"/>
  <c r="B127" i="71"/>
  <c r="AD127" i="71" s="1"/>
  <c r="AA126" i="71"/>
  <c r="Y126" i="71"/>
  <c r="X126" i="71"/>
  <c r="W126" i="71"/>
  <c r="V126" i="71"/>
  <c r="Z126" i="71" s="1"/>
  <c r="B126" i="71"/>
  <c r="AB126" i="71" s="1"/>
  <c r="AF125" i="71"/>
  <c r="AE125" i="71"/>
  <c r="AD125" i="71"/>
  <c r="AC125" i="71"/>
  <c r="AB125" i="71"/>
  <c r="AA125" i="71"/>
  <c r="Y125" i="71"/>
  <c r="X125" i="71"/>
  <c r="W125" i="71"/>
  <c r="V125" i="71"/>
  <c r="B125" i="71"/>
  <c r="AA124" i="71"/>
  <c r="Y124" i="71"/>
  <c r="X124" i="71"/>
  <c r="W124" i="71"/>
  <c r="Z124" i="71" s="1"/>
  <c r="V124" i="71"/>
  <c r="B124" i="71"/>
  <c r="AE124" i="71" s="1"/>
  <c r="AA123" i="71"/>
  <c r="Y123" i="71"/>
  <c r="X123" i="71"/>
  <c r="W123" i="71"/>
  <c r="V123" i="71"/>
  <c r="Z123" i="71" s="1"/>
  <c r="B123" i="71"/>
  <c r="AB123" i="71" s="1"/>
  <c r="AE122" i="71"/>
  <c r="AD122" i="71"/>
  <c r="AC122" i="71"/>
  <c r="AB122" i="71"/>
  <c r="AA122" i="71"/>
  <c r="Z122" i="71"/>
  <c r="Y122" i="71"/>
  <c r="X122" i="71"/>
  <c r="W122" i="71"/>
  <c r="V122" i="71"/>
  <c r="B122" i="71"/>
  <c r="AF121" i="71"/>
  <c r="AA121" i="71"/>
  <c r="Y121" i="71"/>
  <c r="X121" i="71"/>
  <c r="W121" i="71"/>
  <c r="Z121" i="71" s="1"/>
  <c r="AG121" i="71" s="1"/>
  <c r="V121" i="71"/>
  <c r="B121" i="71"/>
  <c r="AE121" i="71" s="1"/>
  <c r="AA120" i="71"/>
  <c r="Y120" i="71"/>
  <c r="X120" i="71"/>
  <c r="W120" i="71"/>
  <c r="V120" i="71"/>
  <c r="B120" i="71"/>
  <c r="AB120" i="71" s="1"/>
  <c r="AC119" i="71"/>
  <c r="AA119" i="71"/>
  <c r="Y119" i="71"/>
  <c r="X119" i="71"/>
  <c r="Z119" i="71" s="1"/>
  <c r="AG119" i="71" s="1"/>
  <c r="W119" i="71"/>
  <c r="V119" i="71"/>
  <c r="B119" i="71"/>
  <c r="AF119" i="71" s="1"/>
  <c r="AF118" i="71"/>
  <c r="AE118" i="71"/>
  <c r="AD118" i="71"/>
  <c r="AB118" i="71"/>
  <c r="AA118" i="71"/>
  <c r="Y118" i="71"/>
  <c r="X118" i="71"/>
  <c r="W118" i="71"/>
  <c r="Z118" i="71" s="1"/>
  <c r="V118" i="71"/>
  <c r="B118" i="71"/>
  <c r="AC118" i="71" s="1"/>
  <c r="AA117" i="71"/>
  <c r="Y117" i="71"/>
  <c r="X117" i="71"/>
  <c r="Z117" i="71" s="1"/>
  <c r="W117" i="71"/>
  <c r="V117" i="71"/>
  <c r="B117" i="71"/>
  <c r="AF117" i="71" s="1"/>
  <c r="AA116" i="71"/>
  <c r="Y116" i="71"/>
  <c r="X116" i="71"/>
  <c r="W116" i="71"/>
  <c r="V116" i="71"/>
  <c r="Z116" i="71" s="1"/>
  <c r="AG116" i="71" s="1"/>
  <c r="B116" i="71"/>
  <c r="AF116" i="71" s="1"/>
  <c r="AA115" i="71"/>
  <c r="Y115" i="71"/>
  <c r="X115" i="71"/>
  <c r="W115" i="71"/>
  <c r="V115" i="71"/>
  <c r="Z115" i="71" s="1"/>
  <c r="B115" i="71"/>
  <c r="AD114" i="71"/>
  <c r="AA114" i="71"/>
  <c r="Y114" i="71"/>
  <c r="X114" i="71"/>
  <c r="W114" i="71"/>
  <c r="V114" i="71"/>
  <c r="Z114" i="71" s="1"/>
  <c r="AG114" i="71" s="1"/>
  <c r="B114" i="71"/>
  <c r="AF114" i="71" s="1"/>
  <c r="AA113" i="71"/>
  <c r="Y113" i="71"/>
  <c r="X113" i="71"/>
  <c r="Z113" i="71" s="1"/>
  <c r="W113" i="71"/>
  <c r="V113" i="71"/>
  <c r="B113" i="71"/>
  <c r="AD113" i="71" s="1"/>
  <c r="AA112" i="71"/>
  <c r="Y112" i="71"/>
  <c r="X112" i="71"/>
  <c r="W112" i="71"/>
  <c r="V112" i="71"/>
  <c r="Z112" i="71" s="1"/>
  <c r="B112" i="71"/>
  <c r="AG112" i="71" s="1"/>
  <c r="AA111" i="71"/>
  <c r="Y111" i="71"/>
  <c r="X111" i="71"/>
  <c r="W111" i="71"/>
  <c r="V111" i="71"/>
  <c r="B111" i="71"/>
  <c r="AC111" i="71" s="1"/>
  <c r="AA110" i="71"/>
  <c r="Y110" i="71"/>
  <c r="X110" i="71"/>
  <c r="W110" i="71"/>
  <c r="V110" i="71"/>
  <c r="Z110" i="71" s="1"/>
  <c r="B110" i="71"/>
  <c r="Y181" i="62" s="1"/>
  <c r="AA109" i="71"/>
  <c r="Y109" i="71"/>
  <c r="X109" i="71"/>
  <c r="W109" i="71"/>
  <c r="V109" i="71"/>
  <c r="Z109" i="71" s="1"/>
  <c r="B109" i="71"/>
  <c r="AD109" i="71" s="1"/>
  <c r="AA108" i="71"/>
  <c r="Y108" i="71"/>
  <c r="X108" i="71"/>
  <c r="W108" i="71"/>
  <c r="V108" i="71"/>
  <c r="B108" i="71"/>
  <c r="AE108" i="71" s="1"/>
  <c r="AA107" i="71"/>
  <c r="Y107" i="71"/>
  <c r="X107" i="71"/>
  <c r="W107" i="71"/>
  <c r="V107" i="71"/>
  <c r="Z107" i="71" s="1"/>
  <c r="B107" i="71"/>
  <c r="AD107" i="71" s="1"/>
  <c r="AA106" i="71"/>
  <c r="Z106" i="71"/>
  <c r="Y106" i="71"/>
  <c r="X106" i="71"/>
  <c r="W106" i="71"/>
  <c r="V106" i="71"/>
  <c r="B106" i="71"/>
  <c r="AE106" i="71" s="1"/>
  <c r="AA105" i="71"/>
  <c r="Y105" i="71"/>
  <c r="X105" i="71"/>
  <c r="W105" i="71"/>
  <c r="V105" i="71"/>
  <c r="B105" i="71"/>
  <c r="Y176" i="62" s="1"/>
  <c r="AA104" i="71"/>
  <c r="Y104" i="71"/>
  <c r="X104" i="71"/>
  <c r="W104" i="71"/>
  <c r="V104" i="71"/>
  <c r="B104" i="71"/>
  <c r="AB104" i="71" s="1"/>
  <c r="AA103" i="71"/>
  <c r="Y103" i="71"/>
  <c r="X103" i="71"/>
  <c r="W103" i="71"/>
  <c r="V103" i="71"/>
  <c r="B103" i="71"/>
  <c r="AF103" i="71" s="1"/>
  <c r="AA102" i="71"/>
  <c r="Y102" i="71"/>
  <c r="X102" i="71"/>
  <c r="W102" i="71"/>
  <c r="V102" i="71"/>
  <c r="B102" i="71"/>
  <c r="AC102" i="71" s="1"/>
  <c r="AA101" i="71"/>
  <c r="Y101" i="71"/>
  <c r="X101" i="71"/>
  <c r="W101" i="71"/>
  <c r="V101" i="71"/>
  <c r="B101" i="71"/>
  <c r="AC101" i="71" s="1"/>
  <c r="AA100" i="71"/>
  <c r="Y100" i="71"/>
  <c r="X100" i="71"/>
  <c r="W100" i="71"/>
  <c r="V100" i="71"/>
  <c r="B100" i="71"/>
  <c r="AB100" i="71" s="1"/>
  <c r="AA99" i="71"/>
  <c r="Y99" i="71"/>
  <c r="X99" i="71"/>
  <c r="W99" i="71"/>
  <c r="V99" i="71"/>
  <c r="B99" i="71"/>
  <c r="Y170" i="62" s="1"/>
  <c r="AA98" i="71"/>
  <c r="Y98" i="71"/>
  <c r="X98" i="71"/>
  <c r="W98" i="71"/>
  <c r="V98" i="71"/>
  <c r="B98" i="71"/>
  <c r="AD98" i="71" s="1"/>
  <c r="AA97" i="71"/>
  <c r="Y97" i="71"/>
  <c r="X97" i="71"/>
  <c r="W97" i="71"/>
  <c r="V97" i="71"/>
  <c r="B97" i="71"/>
  <c r="Y168" i="62" s="1"/>
  <c r="AA96" i="71"/>
  <c r="Y96" i="71"/>
  <c r="X96" i="71"/>
  <c r="W96" i="71"/>
  <c r="V96" i="71"/>
  <c r="B96" i="71"/>
  <c r="AE96" i="71" s="1"/>
  <c r="AA95" i="71"/>
  <c r="Y95" i="71"/>
  <c r="X95" i="71"/>
  <c r="W95" i="71"/>
  <c r="V95" i="71"/>
  <c r="B95" i="71"/>
  <c r="AD95" i="71" s="1"/>
  <c r="AA94" i="71"/>
  <c r="Y94" i="71"/>
  <c r="X94" i="71"/>
  <c r="W94" i="71"/>
  <c r="V94" i="71"/>
  <c r="B94" i="71"/>
  <c r="AB94" i="71" s="1"/>
  <c r="AA93" i="71"/>
  <c r="Y93" i="71"/>
  <c r="X93" i="71"/>
  <c r="W93" i="71"/>
  <c r="V93" i="71"/>
  <c r="B93" i="71"/>
  <c r="AD93" i="71" s="1"/>
  <c r="AA92" i="71"/>
  <c r="Y92" i="71"/>
  <c r="X92" i="71"/>
  <c r="W92" i="71"/>
  <c r="V92" i="71"/>
  <c r="B92" i="71"/>
  <c r="Y163" i="62" s="1"/>
  <c r="AA91" i="71"/>
  <c r="Y91" i="71"/>
  <c r="X91" i="71"/>
  <c r="W91" i="71"/>
  <c r="V91" i="71"/>
  <c r="B91" i="71"/>
  <c r="AB91" i="71" s="1"/>
  <c r="AA90" i="71"/>
  <c r="Y90" i="71"/>
  <c r="X90" i="71"/>
  <c r="W90" i="71"/>
  <c r="V90" i="71"/>
  <c r="B90" i="71"/>
  <c r="Y161" i="62" s="1"/>
  <c r="AA89" i="71"/>
  <c r="Y89" i="71"/>
  <c r="X89" i="71"/>
  <c r="W89" i="71"/>
  <c r="V89" i="71"/>
  <c r="B89" i="71"/>
  <c r="Y160" i="62" s="1"/>
  <c r="AA88" i="71"/>
  <c r="Y88" i="71"/>
  <c r="X88" i="71"/>
  <c r="W88" i="71"/>
  <c r="V88" i="71"/>
  <c r="B88" i="71"/>
  <c r="AB88" i="71" s="1"/>
  <c r="AA87" i="71"/>
  <c r="Y87" i="71"/>
  <c r="X87" i="71"/>
  <c r="W87" i="71"/>
  <c r="V87" i="71"/>
  <c r="B87" i="71"/>
  <c r="Y158" i="62" s="1"/>
  <c r="AA86" i="71"/>
  <c r="Y86" i="71"/>
  <c r="X86" i="71"/>
  <c r="W86" i="71"/>
  <c r="V86" i="71"/>
  <c r="B86" i="71"/>
  <c r="AC86" i="71" s="1"/>
  <c r="AA85" i="71"/>
  <c r="Y85" i="71"/>
  <c r="X85" i="71"/>
  <c r="W85" i="71"/>
  <c r="V85" i="71"/>
  <c r="B85" i="71"/>
  <c r="Y156" i="62" s="1"/>
  <c r="AA84" i="71"/>
  <c r="Y84" i="71"/>
  <c r="X84" i="71"/>
  <c r="W84" i="71"/>
  <c r="V84" i="71"/>
  <c r="B84" i="71"/>
  <c r="Y155" i="62" s="1"/>
  <c r="AA83" i="71"/>
  <c r="Y83" i="71"/>
  <c r="X83" i="71"/>
  <c r="W83" i="71"/>
  <c r="V83" i="71"/>
  <c r="B83" i="71"/>
  <c r="AC83" i="71" s="1"/>
  <c r="AA82" i="71"/>
  <c r="Y82" i="71"/>
  <c r="X82" i="71"/>
  <c r="W82" i="71"/>
  <c r="V82" i="71"/>
  <c r="B82" i="71"/>
  <c r="AE82" i="71" s="1"/>
  <c r="AA81" i="71"/>
  <c r="Y81" i="71"/>
  <c r="X81" i="71"/>
  <c r="W81" i="71"/>
  <c r="V81" i="71"/>
  <c r="B81" i="71"/>
  <c r="AD81" i="71" s="1"/>
  <c r="AA80" i="71"/>
  <c r="Y80" i="71"/>
  <c r="X80" i="71"/>
  <c r="W80" i="71"/>
  <c r="V80" i="71"/>
  <c r="Z80" i="71" s="1"/>
  <c r="L150" i="66" s="1"/>
  <c r="B80" i="71"/>
  <c r="AF80" i="71" s="1"/>
  <c r="AA79" i="71"/>
  <c r="Y79" i="71"/>
  <c r="X79" i="71"/>
  <c r="W79" i="71"/>
  <c r="V79" i="71"/>
  <c r="B79" i="71"/>
  <c r="Y150" i="62" s="1"/>
  <c r="AA78" i="71"/>
  <c r="Y78" i="71"/>
  <c r="X78" i="71"/>
  <c r="W78" i="71"/>
  <c r="V78" i="71"/>
  <c r="B78" i="71"/>
  <c r="AD78" i="71" s="1"/>
  <c r="AA77" i="71"/>
  <c r="Y77" i="71"/>
  <c r="X77" i="71"/>
  <c r="W77" i="71"/>
  <c r="V77" i="71"/>
  <c r="B77" i="71"/>
  <c r="AC77" i="71" s="1"/>
  <c r="AA76" i="71"/>
  <c r="Y76" i="71"/>
  <c r="X76" i="71"/>
  <c r="W76" i="71"/>
  <c r="V76" i="71"/>
  <c r="B76" i="71"/>
  <c r="AE76" i="71" s="1"/>
  <c r="AA75" i="71"/>
  <c r="Y75" i="71"/>
  <c r="X75" i="71"/>
  <c r="W75" i="71"/>
  <c r="V75" i="71"/>
  <c r="B75" i="71"/>
  <c r="AE75" i="71" s="1"/>
  <c r="AA74" i="71"/>
  <c r="Y74" i="71"/>
  <c r="X74" i="71"/>
  <c r="W74" i="71"/>
  <c r="V74" i="71"/>
  <c r="B74" i="71"/>
  <c r="Y145" i="62" s="1"/>
  <c r="AA73" i="71"/>
  <c r="Y73" i="71"/>
  <c r="X73" i="71"/>
  <c r="W73" i="71"/>
  <c r="V73" i="71"/>
  <c r="B73" i="71"/>
  <c r="AE73" i="71" s="1"/>
  <c r="AA72" i="71"/>
  <c r="Y72" i="71"/>
  <c r="X72" i="71"/>
  <c r="W72" i="71"/>
  <c r="V72" i="71"/>
  <c r="B72" i="71"/>
  <c r="AB72" i="71" s="1"/>
  <c r="AA71" i="71"/>
  <c r="Y71" i="71"/>
  <c r="X71" i="71"/>
  <c r="W71" i="71"/>
  <c r="V71" i="71"/>
  <c r="B71" i="71"/>
  <c r="AF71" i="71" s="1"/>
  <c r="AA70" i="71"/>
  <c r="Y70" i="71"/>
  <c r="X70" i="71"/>
  <c r="W70" i="71"/>
  <c r="V70" i="71"/>
  <c r="B70" i="71"/>
  <c r="AF70" i="71" s="1"/>
  <c r="AA69" i="71"/>
  <c r="Y69" i="71"/>
  <c r="X69" i="71"/>
  <c r="W69" i="71"/>
  <c r="V69" i="71"/>
  <c r="B69" i="71"/>
  <c r="Y140" i="62" s="1"/>
  <c r="AA68" i="71"/>
  <c r="Y68" i="71"/>
  <c r="X68" i="71"/>
  <c r="W68" i="71"/>
  <c r="V68" i="71"/>
  <c r="B68" i="71"/>
  <c r="AF68" i="71" s="1"/>
  <c r="AA67" i="71"/>
  <c r="Y67" i="71"/>
  <c r="X67" i="71"/>
  <c r="W67" i="71"/>
  <c r="V67" i="71"/>
  <c r="B67" i="71"/>
  <c r="AF67" i="71" s="1"/>
  <c r="AA66" i="71"/>
  <c r="Y66" i="71"/>
  <c r="X66" i="71"/>
  <c r="W66" i="71"/>
  <c r="V66" i="71"/>
  <c r="B66" i="71"/>
  <c r="Y137" i="62" s="1"/>
  <c r="AA65" i="71"/>
  <c r="Y65" i="71"/>
  <c r="X65" i="71"/>
  <c r="W65" i="71"/>
  <c r="V65" i="71"/>
  <c r="B65" i="71"/>
  <c r="AB65" i="71" s="1"/>
  <c r="AA64" i="71"/>
  <c r="Y64" i="71"/>
  <c r="X64" i="71"/>
  <c r="W64" i="71"/>
  <c r="V64" i="71"/>
  <c r="B64" i="71"/>
  <c r="Y135" i="62" s="1"/>
  <c r="AA63" i="71"/>
  <c r="Y63" i="71"/>
  <c r="X63" i="71"/>
  <c r="W63" i="71"/>
  <c r="V63" i="71"/>
  <c r="B63" i="71"/>
  <c r="AD63" i="71" s="1"/>
  <c r="AA62" i="71"/>
  <c r="Y62" i="71"/>
  <c r="X62" i="71"/>
  <c r="W62" i="71"/>
  <c r="V62" i="71"/>
  <c r="B62" i="71"/>
  <c r="AB62" i="71" s="1"/>
  <c r="AA61" i="71"/>
  <c r="Y61" i="71"/>
  <c r="X61" i="71"/>
  <c r="W61" i="71"/>
  <c r="V61" i="71"/>
  <c r="B61" i="71"/>
  <c r="Y132" i="62" s="1"/>
  <c r="AA60" i="71"/>
  <c r="Y60" i="71"/>
  <c r="X60" i="71"/>
  <c r="W60" i="71"/>
  <c r="V60" i="71"/>
  <c r="B60" i="71"/>
  <c r="AC60" i="71" s="1"/>
  <c r="AA59" i="71"/>
  <c r="Y59" i="71"/>
  <c r="X59" i="71"/>
  <c r="W59" i="71"/>
  <c r="V59" i="71"/>
  <c r="B59" i="71"/>
  <c r="AB59" i="71" s="1"/>
  <c r="AA58" i="71"/>
  <c r="Y58" i="71"/>
  <c r="X58" i="71"/>
  <c r="W58" i="71"/>
  <c r="V58" i="71"/>
  <c r="B58" i="71"/>
  <c r="AF58" i="71" s="1"/>
  <c r="AA57" i="71"/>
  <c r="Y57" i="71"/>
  <c r="X57" i="71"/>
  <c r="W57" i="71"/>
  <c r="V57" i="71"/>
  <c r="B57" i="71"/>
  <c r="AF57" i="71" s="1"/>
  <c r="AA56" i="71"/>
  <c r="Y56" i="71"/>
  <c r="X56" i="71"/>
  <c r="W56" i="71"/>
  <c r="V56" i="71"/>
  <c r="B56" i="71"/>
  <c r="AB56" i="71" s="1"/>
  <c r="AA55" i="71"/>
  <c r="Y55" i="71"/>
  <c r="X55" i="71"/>
  <c r="W55" i="71"/>
  <c r="V55" i="71"/>
  <c r="B55" i="71"/>
  <c r="AF55" i="71" s="1"/>
  <c r="AA54" i="71"/>
  <c r="Y54" i="71"/>
  <c r="X54" i="71"/>
  <c r="W54" i="71"/>
  <c r="V54" i="71"/>
  <c r="B54" i="71"/>
  <c r="AC54" i="71" s="1"/>
  <c r="AA53" i="71"/>
  <c r="Y53" i="71"/>
  <c r="X53" i="71"/>
  <c r="W53" i="71"/>
  <c r="V53" i="71"/>
  <c r="B53" i="71"/>
  <c r="AD53" i="71" s="1"/>
  <c r="AA52" i="71"/>
  <c r="Y52" i="71"/>
  <c r="X52" i="71"/>
  <c r="W52" i="71"/>
  <c r="V52" i="71"/>
  <c r="B52" i="71"/>
  <c r="AF52" i="71" s="1"/>
  <c r="AA51" i="71"/>
  <c r="Y51" i="71"/>
  <c r="X51" i="71"/>
  <c r="W51" i="71"/>
  <c r="V51" i="71"/>
  <c r="B51" i="71"/>
  <c r="AC51" i="71" s="1"/>
  <c r="AA50" i="71"/>
  <c r="Y50" i="71"/>
  <c r="X50" i="71"/>
  <c r="W50" i="71"/>
  <c r="V50" i="71"/>
  <c r="Z50" i="71" s="1"/>
  <c r="L120" i="66" s="1"/>
  <c r="B50" i="71"/>
  <c r="AF50" i="71" s="1"/>
  <c r="AA49" i="71"/>
  <c r="Y49" i="71"/>
  <c r="X49" i="71"/>
  <c r="W49" i="71"/>
  <c r="V49" i="71"/>
  <c r="B49" i="71"/>
  <c r="AD49" i="71" s="1"/>
  <c r="AA48" i="71"/>
  <c r="Y48" i="71"/>
  <c r="X48" i="71"/>
  <c r="W48" i="71"/>
  <c r="V48" i="71"/>
  <c r="B48" i="71"/>
  <c r="AE48" i="71" s="1"/>
  <c r="AA47" i="71"/>
  <c r="Y47" i="71"/>
  <c r="X47" i="71"/>
  <c r="W47" i="71"/>
  <c r="V47" i="71"/>
  <c r="B47" i="71"/>
  <c r="AE47" i="71" s="1"/>
  <c r="AA46" i="71"/>
  <c r="Y46" i="71"/>
  <c r="X46" i="71"/>
  <c r="W46" i="71"/>
  <c r="V46" i="71"/>
  <c r="B46" i="71"/>
  <c r="AD46" i="71" s="1"/>
  <c r="AA45" i="71"/>
  <c r="Y45" i="71"/>
  <c r="X45" i="71"/>
  <c r="W45" i="71"/>
  <c r="V45" i="71"/>
  <c r="B45" i="71"/>
  <c r="AD45" i="71" s="1"/>
  <c r="AA44" i="71"/>
  <c r="Y44" i="71"/>
  <c r="X44" i="71"/>
  <c r="W44" i="71"/>
  <c r="V44" i="71"/>
  <c r="B44" i="71"/>
  <c r="AE44" i="71" s="1"/>
  <c r="AA43" i="71"/>
  <c r="Y43" i="71"/>
  <c r="X43" i="71"/>
  <c r="W43" i="71"/>
  <c r="V43" i="71"/>
  <c r="B43" i="71"/>
  <c r="AB43" i="71" s="1"/>
  <c r="AA42" i="71"/>
  <c r="Y42" i="71"/>
  <c r="X42" i="71"/>
  <c r="W42" i="71"/>
  <c r="V42" i="71"/>
  <c r="B42" i="71"/>
  <c r="AF42" i="71" s="1"/>
  <c r="AA41" i="71"/>
  <c r="Y41" i="71"/>
  <c r="X41" i="71"/>
  <c r="W41" i="71"/>
  <c r="V41" i="71"/>
  <c r="B41" i="71"/>
  <c r="AE41" i="71" s="1"/>
  <c r="AA40" i="71"/>
  <c r="Y40" i="71"/>
  <c r="X40" i="71"/>
  <c r="W40" i="71"/>
  <c r="V40" i="71"/>
  <c r="B40" i="71"/>
  <c r="AF40" i="71" s="1"/>
  <c r="AA39" i="71"/>
  <c r="Y39" i="71"/>
  <c r="X39" i="71"/>
  <c r="W39" i="71"/>
  <c r="V39" i="71"/>
  <c r="B39" i="71"/>
  <c r="AF39" i="71" s="1"/>
  <c r="AA38" i="71"/>
  <c r="Y38" i="71"/>
  <c r="X38" i="71"/>
  <c r="W38" i="71"/>
  <c r="V38" i="71"/>
  <c r="B38" i="71"/>
  <c r="AB38" i="71" s="1"/>
  <c r="AA37" i="71"/>
  <c r="Y37" i="71"/>
  <c r="X37" i="71"/>
  <c r="W37" i="71"/>
  <c r="V37" i="71"/>
  <c r="B37" i="71"/>
  <c r="AC37" i="71" s="1"/>
  <c r="AA36" i="71"/>
  <c r="Y36" i="71"/>
  <c r="X36" i="71"/>
  <c r="W36" i="71"/>
  <c r="V36" i="71"/>
  <c r="B36" i="71"/>
  <c r="AF36" i="71" s="1"/>
  <c r="AA35" i="71"/>
  <c r="Y35" i="71"/>
  <c r="X35" i="71"/>
  <c r="W35" i="71"/>
  <c r="V35" i="71"/>
  <c r="B35" i="71"/>
  <c r="AC35" i="71" s="1"/>
  <c r="AA34" i="71"/>
  <c r="Y34" i="71"/>
  <c r="X34" i="71"/>
  <c r="W34" i="71"/>
  <c r="V34" i="71"/>
  <c r="B34" i="71"/>
  <c r="AB34" i="71" s="1"/>
  <c r="AA33" i="71"/>
  <c r="Y33" i="71"/>
  <c r="X33" i="71"/>
  <c r="W33" i="71"/>
  <c r="V33" i="71"/>
  <c r="B33" i="71"/>
  <c r="Y104" i="62" s="1"/>
  <c r="AA32" i="71"/>
  <c r="Y32" i="71"/>
  <c r="X32" i="71"/>
  <c r="W32" i="71"/>
  <c r="V32" i="71"/>
  <c r="B32" i="71"/>
  <c r="AB32" i="71" s="1"/>
  <c r="AA31" i="71"/>
  <c r="Y31" i="71"/>
  <c r="X31" i="71"/>
  <c r="W31" i="71"/>
  <c r="Z31" i="71" s="1"/>
  <c r="L101" i="66" s="1"/>
  <c r="V31" i="71"/>
  <c r="B31" i="71"/>
  <c r="AD31" i="71" s="1"/>
  <c r="AA30" i="71"/>
  <c r="Y30" i="71"/>
  <c r="X30" i="71"/>
  <c r="W30" i="71"/>
  <c r="V30" i="71"/>
  <c r="B30" i="71"/>
  <c r="AD30" i="71" s="1"/>
  <c r="AA29" i="71"/>
  <c r="Y29" i="71"/>
  <c r="X29" i="71"/>
  <c r="W29" i="71"/>
  <c r="V29" i="71"/>
  <c r="B29" i="71"/>
  <c r="AF29" i="71" s="1"/>
  <c r="AA28" i="71"/>
  <c r="Y28" i="71"/>
  <c r="X28" i="71"/>
  <c r="W28" i="71"/>
  <c r="V28" i="71"/>
  <c r="B28" i="71"/>
  <c r="Y99" i="62" s="1"/>
  <c r="AA27" i="71"/>
  <c r="Y27" i="71"/>
  <c r="X27" i="71"/>
  <c r="W27" i="71"/>
  <c r="V27" i="71"/>
  <c r="B27" i="71"/>
  <c r="AB27" i="71" s="1"/>
  <c r="AA26" i="71"/>
  <c r="Y26" i="71"/>
  <c r="X26" i="71"/>
  <c r="W26" i="71"/>
  <c r="V26" i="71"/>
  <c r="B26" i="71"/>
  <c r="AC26" i="71" s="1"/>
  <c r="AA25" i="71"/>
  <c r="Y25" i="71"/>
  <c r="X25" i="71"/>
  <c r="W25" i="71"/>
  <c r="V25" i="71"/>
  <c r="B25" i="71"/>
  <c r="AD25" i="71" s="1"/>
  <c r="AA24" i="71"/>
  <c r="Y24" i="71"/>
  <c r="X24" i="71"/>
  <c r="W24" i="71"/>
  <c r="V24" i="71"/>
  <c r="B24" i="71"/>
  <c r="AB24" i="71" s="1"/>
  <c r="AA23" i="71"/>
  <c r="Y23" i="71"/>
  <c r="X23" i="71"/>
  <c r="W23" i="71"/>
  <c r="V23" i="71"/>
  <c r="Z23" i="71" s="1"/>
  <c r="L93" i="66" s="1"/>
  <c r="B23" i="71"/>
  <c r="Y94" i="62" s="1"/>
  <c r="AA22" i="71"/>
  <c r="Y22" i="71"/>
  <c r="X22" i="71"/>
  <c r="W22" i="71"/>
  <c r="V22" i="71"/>
  <c r="B22" i="71"/>
  <c r="AC22" i="71" s="1"/>
  <c r="AA21" i="71"/>
  <c r="Y21" i="71"/>
  <c r="X21" i="71"/>
  <c r="W21" i="71"/>
  <c r="V21" i="71"/>
  <c r="B21" i="71"/>
  <c r="AB21" i="71" s="1"/>
  <c r="AA20" i="71"/>
  <c r="Y20" i="71"/>
  <c r="X20" i="71"/>
  <c r="W20" i="71"/>
  <c r="V20" i="71"/>
  <c r="B20" i="71"/>
  <c r="AB20" i="71" s="1"/>
  <c r="AA19" i="71"/>
  <c r="Y19" i="71"/>
  <c r="X19" i="71"/>
  <c r="W19" i="71"/>
  <c r="V19" i="71"/>
  <c r="B19" i="71"/>
  <c r="AC19" i="71" s="1"/>
  <c r="AA18" i="71"/>
  <c r="Y18" i="71"/>
  <c r="X18" i="71"/>
  <c r="W18" i="71"/>
  <c r="V18" i="71"/>
  <c r="Z18" i="71" s="1"/>
  <c r="L88" i="66" s="1"/>
  <c r="B18" i="71"/>
  <c r="Y89" i="62" s="1"/>
  <c r="AA17" i="71"/>
  <c r="Y17" i="71"/>
  <c r="X17" i="71"/>
  <c r="W17" i="71"/>
  <c r="V17" i="71"/>
  <c r="B17" i="71"/>
  <c r="AD17" i="71" s="1"/>
  <c r="AA16" i="71"/>
  <c r="Y16" i="71"/>
  <c r="X16" i="71"/>
  <c r="W16" i="71"/>
  <c r="V16" i="71"/>
  <c r="B16" i="71"/>
  <c r="Y87" i="62" s="1"/>
  <c r="AA15" i="71"/>
  <c r="Y15" i="71"/>
  <c r="X15" i="71"/>
  <c r="W15" i="71"/>
  <c r="V15" i="71"/>
  <c r="B15" i="71"/>
  <c r="AC15" i="71" s="1"/>
  <c r="AA14" i="71"/>
  <c r="Y14" i="71"/>
  <c r="X14" i="71"/>
  <c r="W14" i="71"/>
  <c r="V14" i="71"/>
  <c r="B14" i="71"/>
  <c r="AD14" i="71" s="1"/>
  <c r="AA13" i="71"/>
  <c r="Y13" i="71"/>
  <c r="X13" i="71"/>
  <c r="W13" i="71"/>
  <c r="V13" i="71"/>
  <c r="B13" i="71"/>
  <c r="AE13" i="71" s="1"/>
  <c r="AA12" i="71"/>
  <c r="Y12" i="71"/>
  <c r="X12" i="71"/>
  <c r="W12" i="71"/>
  <c r="V12" i="71"/>
  <c r="B12" i="71"/>
  <c r="AE12" i="71" s="1"/>
  <c r="AA11" i="71"/>
  <c r="Y11" i="71"/>
  <c r="X11" i="71"/>
  <c r="W11" i="71"/>
  <c r="V11" i="71"/>
  <c r="B11" i="71"/>
  <c r="AF11" i="71" s="1"/>
  <c r="AA10" i="71"/>
  <c r="Y10" i="71"/>
  <c r="X10" i="71"/>
  <c r="W10" i="71"/>
  <c r="V10" i="71"/>
  <c r="B10" i="71"/>
  <c r="AB10" i="71" s="1"/>
  <c r="AA9" i="71"/>
  <c r="Y9" i="71"/>
  <c r="X9" i="71"/>
  <c r="W9" i="71"/>
  <c r="V9" i="71"/>
  <c r="B9" i="71"/>
  <c r="AE9" i="71" s="1"/>
  <c r="AA8" i="71"/>
  <c r="B8" i="71"/>
  <c r="AG8" i="71" s="1"/>
  <c r="AV41" i="91" l="1"/>
  <c r="AX41" i="91" s="1"/>
  <c r="AU42" i="91"/>
  <c r="AW42" i="91" s="1"/>
  <c r="AS42" i="91"/>
  <c r="AQ43" i="91"/>
  <c r="AU44" i="90"/>
  <c r="AW44" i="90" s="1"/>
  <c r="AS44" i="90"/>
  <c r="AV44" i="90" s="1"/>
  <c r="AX44" i="90" s="1"/>
  <c r="AQ45" i="90"/>
  <c r="AV43" i="90"/>
  <c r="AX43" i="90" s="1"/>
  <c r="AS40" i="89"/>
  <c r="AU40" i="89"/>
  <c r="AW40" i="89" s="1"/>
  <c r="AQ41" i="89"/>
  <c r="AV39" i="89"/>
  <c r="AX39" i="89" s="1"/>
  <c r="AW38" i="88"/>
  <c r="AU39" i="88"/>
  <c r="AQ40" i="88"/>
  <c r="AS39" i="88"/>
  <c r="AV38" i="88"/>
  <c r="AX38" i="88" s="1"/>
  <c r="AQ38" i="87"/>
  <c r="AU37" i="87"/>
  <c r="AW37" i="87" s="1"/>
  <c r="AS37" i="87"/>
  <c r="AQ38" i="86"/>
  <c r="AS37" i="86"/>
  <c r="AV36" i="85"/>
  <c r="AX36" i="85" s="1"/>
  <c r="AS37" i="85"/>
  <c r="AQ38" i="85"/>
  <c r="AU37" i="85"/>
  <c r="AW37" i="85" s="1"/>
  <c r="AS24" i="80"/>
  <c r="AC68" i="71"/>
  <c r="AD68" i="71"/>
  <c r="AE68" i="71"/>
  <c r="AQ25" i="80"/>
  <c r="AQ29" i="84"/>
  <c r="AQ21" i="34"/>
  <c r="Z13" i="71"/>
  <c r="L83" i="66" s="1"/>
  <c r="Z40" i="71"/>
  <c r="AE30" i="71"/>
  <c r="Z32" i="71"/>
  <c r="L102" i="66" s="1"/>
  <c r="Z69" i="71"/>
  <c r="L139" i="66" s="1"/>
  <c r="Z85" i="71"/>
  <c r="L155" i="66" s="1"/>
  <c r="Z49" i="71"/>
  <c r="L119" i="66" s="1"/>
  <c r="Z65" i="71"/>
  <c r="L135" i="66" s="1"/>
  <c r="Z75" i="71"/>
  <c r="L145" i="66" s="1"/>
  <c r="Z86" i="71"/>
  <c r="Z55" i="71"/>
  <c r="L125" i="66" s="1"/>
  <c r="Z12" i="71"/>
  <c r="L82" i="66" s="1"/>
  <c r="Z9" i="71"/>
  <c r="L79" i="66" s="1"/>
  <c r="Z20" i="71"/>
  <c r="L90" i="66" s="1"/>
  <c r="Z29" i="71"/>
  <c r="L99" i="66" s="1"/>
  <c r="Z15" i="71"/>
  <c r="L85" i="66" s="1"/>
  <c r="Z47" i="71"/>
  <c r="AB68" i="71"/>
  <c r="Y101" i="62"/>
  <c r="Y133" i="62"/>
  <c r="Y165" i="62"/>
  <c r="Y102" i="62"/>
  <c r="Y134" i="62"/>
  <c r="Y166" i="62"/>
  <c r="Y103" i="62"/>
  <c r="Y167" i="62"/>
  <c r="Y136" i="62"/>
  <c r="Y105" i="62"/>
  <c r="Y169" i="62"/>
  <c r="Y106" i="62"/>
  <c r="Y138" i="62"/>
  <c r="AB22" i="71"/>
  <c r="Y107" i="62"/>
  <c r="Y139" i="62"/>
  <c r="Y171" i="62"/>
  <c r="Y108" i="62"/>
  <c r="Y172" i="62"/>
  <c r="Y109" i="62"/>
  <c r="Y141" i="62"/>
  <c r="Y173" i="62"/>
  <c r="Y110" i="62"/>
  <c r="Y142" i="62"/>
  <c r="Y174" i="62"/>
  <c r="Y79" i="62"/>
  <c r="Y111" i="62"/>
  <c r="Y143" i="62"/>
  <c r="Y175" i="62"/>
  <c r="Y80" i="62"/>
  <c r="Y112" i="62"/>
  <c r="Y144" i="62"/>
  <c r="Y81" i="62"/>
  <c r="Y113" i="62"/>
  <c r="Y177" i="62"/>
  <c r="Y82" i="62"/>
  <c r="Y114" i="62"/>
  <c r="Y146" i="62"/>
  <c r="Y178" i="62"/>
  <c r="Y83" i="62"/>
  <c r="Y115" i="62"/>
  <c r="Y147" i="62"/>
  <c r="Y179" i="62"/>
  <c r="Y84" i="62"/>
  <c r="Y116" i="62"/>
  <c r="Y148" i="62"/>
  <c r="Y180" i="62"/>
  <c r="AC94" i="71"/>
  <c r="AB85" i="71"/>
  <c r="AD94" i="71"/>
  <c r="Y85" i="62"/>
  <c r="Y117" i="62"/>
  <c r="Y149" i="62"/>
  <c r="AC85" i="71"/>
  <c r="AE94" i="71"/>
  <c r="Y86" i="62"/>
  <c r="Y118" i="62"/>
  <c r="Y182" i="62"/>
  <c r="AD75" i="71"/>
  <c r="AE85" i="71"/>
  <c r="AB90" i="71"/>
  <c r="AF94" i="71"/>
  <c r="Y119" i="62"/>
  <c r="Y151" i="62"/>
  <c r="AF75" i="71"/>
  <c r="AF85" i="71"/>
  <c r="AC90" i="71"/>
  <c r="Y88" i="62"/>
  <c r="Y120" i="62"/>
  <c r="Y152" i="62"/>
  <c r="AD90" i="71"/>
  <c r="Y121" i="62"/>
  <c r="Y153" i="62"/>
  <c r="AF90" i="71"/>
  <c r="Y90" i="62"/>
  <c r="Y122" i="62"/>
  <c r="Y154" i="62"/>
  <c r="Y91" i="62"/>
  <c r="Y123" i="62"/>
  <c r="Y92" i="62"/>
  <c r="Y124" i="62"/>
  <c r="Y93" i="62"/>
  <c r="Y125" i="62"/>
  <c r="Y157" i="62"/>
  <c r="AB30" i="71"/>
  <c r="Y126" i="62"/>
  <c r="AG75" i="71"/>
  <c r="AE111" i="71"/>
  <c r="Y95" i="62"/>
  <c r="Y127" i="62"/>
  <c r="Y159" i="62"/>
  <c r="AF30" i="71"/>
  <c r="AF111" i="71"/>
  <c r="Y96" i="62"/>
  <c r="Y128" i="62"/>
  <c r="AD22" i="71"/>
  <c r="AE22" i="71"/>
  <c r="AC72" i="71"/>
  <c r="Y97" i="62"/>
  <c r="Y129" i="62"/>
  <c r="AD72" i="71"/>
  <c r="Y98" i="62"/>
  <c r="Y130" i="62"/>
  <c r="Y162" i="62"/>
  <c r="AE72" i="71"/>
  <c r="Y131" i="62"/>
  <c r="AF72" i="71"/>
  <c r="Y100" i="62"/>
  <c r="Y164" i="62"/>
  <c r="Z37" i="71"/>
  <c r="Z27" i="71"/>
  <c r="L97" i="66" s="1"/>
  <c r="Z73" i="71"/>
  <c r="L143" i="66" s="1"/>
  <c r="Z78" i="71"/>
  <c r="L148" i="66" s="1"/>
  <c r="Z48" i="71"/>
  <c r="L118" i="66" s="1"/>
  <c r="Z108" i="71"/>
  <c r="AG69" i="71"/>
  <c r="Z103" i="71"/>
  <c r="Z38" i="71"/>
  <c r="L108" i="66" s="1"/>
  <c r="AG18" i="71"/>
  <c r="Z28" i="71"/>
  <c r="Z74" i="71"/>
  <c r="L144" i="66" s="1"/>
  <c r="Z79" i="71"/>
  <c r="L149" i="66" s="1"/>
  <c r="Z39" i="71"/>
  <c r="L109" i="66" s="1"/>
  <c r="Z99" i="71"/>
  <c r="AG99" i="71" s="1"/>
  <c r="Z14" i="71"/>
  <c r="Z45" i="71"/>
  <c r="Z61" i="71"/>
  <c r="L131" i="66" s="1"/>
  <c r="Z56" i="71"/>
  <c r="L126" i="66" s="1"/>
  <c r="Z81" i="71"/>
  <c r="L151" i="66" s="1"/>
  <c r="Z51" i="71"/>
  <c r="Z111" i="71"/>
  <c r="Z46" i="71"/>
  <c r="Z62" i="71"/>
  <c r="Z76" i="71"/>
  <c r="Z41" i="71"/>
  <c r="Z21" i="71"/>
  <c r="L91" i="66" s="1"/>
  <c r="Z96" i="71"/>
  <c r="AG96" i="71" s="1"/>
  <c r="Z52" i="71"/>
  <c r="L122" i="66" s="1"/>
  <c r="Z16" i="71"/>
  <c r="Z26" i="71"/>
  <c r="Z83" i="71"/>
  <c r="Z90" i="71"/>
  <c r="Z60" i="71"/>
  <c r="Z42" i="71"/>
  <c r="L112" i="66" s="1"/>
  <c r="Z104" i="71"/>
  <c r="AG104" i="71" s="1"/>
  <c r="AC108" i="71"/>
  <c r="Z59" i="71"/>
  <c r="L129" i="66" s="1"/>
  <c r="Z36" i="71"/>
  <c r="L106" i="66" s="1"/>
  <c r="AG65" i="71"/>
  <c r="AB14" i="71"/>
  <c r="AD37" i="71"/>
  <c r="AD60" i="71"/>
  <c r="AB78" i="71"/>
  <c r="Z92" i="71"/>
  <c r="AG92" i="71" s="1"/>
  <c r="AD108" i="71"/>
  <c r="Z68" i="71"/>
  <c r="Z77" i="71"/>
  <c r="L147" i="66" s="1"/>
  <c r="AE14" i="71"/>
  <c r="AE19" i="71"/>
  <c r="AE37" i="71"/>
  <c r="AE60" i="71"/>
  <c r="Z70" i="71"/>
  <c r="AF78" i="71"/>
  <c r="Z87" i="71"/>
  <c r="AC100" i="71"/>
  <c r="AC104" i="71"/>
  <c r="AF108" i="71"/>
  <c r="Z63" i="71"/>
  <c r="AD27" i="71"/>
  <c r="Z95" i="71"/>
  <c r="AG95" i="71" s="1"/>
  <c r="Z10" i="71"/>
  <c r="AF14" i="71"/>
  <c r="AF19" i="71"/>
  <c r="Z24" i="71"/>
  <c r="Z33" i="71"/>
  <c r="L103" i="66" s="1"/>
  <c r="AF37" i="71"/>
  <c r="AB42" i="71"/>
  <c r="AF60" i="71"/>
  <c r="Z66" i="71"/>
  <c r="L136" i="66" s="1"/>
  <c r="AG78" i="71"/>
  <c r="AD104" i="71"/>
  <c r="Z54" i="71"/>
  <c r="AE27" i="71"/>
  <c r="AF45" i="71"/>
  <c r="AC42" i="71"/>
  <c r="AG79" i="71"/>
  <c r="AE104" i="71"/>
  <c r="AF31" i="71"/>
  <c r="AD42" i="71"/>
  <c r="Z84" i="71"/>
  <c r="Z88" i="71"/>
  <c r="AB96" i="71"/>
  <c r="AF104" i="71"/>
  <c r="AG49" i="71"/>
  <c r="AC103" i="71"/>
  <c r="AE103" i="71"/>
  <c r="Z100" i="71"/>
  <c r="AG100" i="71" s="1"/>
  <c r="AE42" i="71"/>
  <c r="AC96" i="71"/>
  <c r="AG105" i="71"/>
  <c r="Z22" i="71"/>
  <c r="AB82" i="71"/>
  <c r="Z25" i="71"/>
  <c r="Z57" i="71"/>
  <c r="Z71" i="71"/>
  <c r="AD96" i="71"/>
  <c r="Z105" i="71"/>
  <c r="AE45" i="71"/>
  <c r="AF96" i="71"/>
  <c r="AB31" i="71"/>
  <c r="AG108" i="71"/>
  <c r="AC45" i="71"/>
  <c r="Z91" i="71"/>
  <c r="AG91" i="71" s="1"/>
  <c r="Z11" i="71"/>
  <c r="Z67" i="71"/>
  <c r="AC75" i="71"/>
  <c r="AB101" i="71"/>
  <c r="Z82" i="71"/>
  <c r="AF86" i="71"/>
  <c r="Z30" i="71"/>
  <c r="Z43" i="71"/>
  <c r="AG89" i="71"/>
  <c r="AD101" i="71"/>
  <c r="AE86" i="71"/>
  <c r="AB57" i="71"/>
  <c r="Z97" i="71"/>
  <c r="AG97" i="71" s="1"/>
  <c r="AE101" i="71"/>
  <c r="AC27" i="71"/>
  <c r="Z64" i="71"/>
  <c r="AB86" i="71"/>
  <c r="Z19" i="71"/>
  <c r="AG52" i="71"/>
  <c r="AC57" i="71"/>
  <c r="Z72" i="71"/>
  <c r="L142" i="66" s="1"/>
  <c r="Z89" i="71"/>
  <c r="L159" i="66" s="1"/>
  <c r="AF93" i="71"/>
  <c r="AF101" i="71"/>
  <c r="Z17" i="71"/>
  <c r="AE31" i="71"/>
  <c r="AE57" i="71"/>
  <c r="AD103" i="71"/>
  <c r="AF27" i="71"/>
  <c r="AE11" i="71"/>
  <c r="AE34" i="71"/>
  <c r="Z53" i="71"/>
  <c r="AC67" i="71"/>
  <c r="AB45" i="71"/>
  <c r="Z44" i="71"/>
  <c r="L114" i="66" s="1"/>
  <c r="Z94" i="71"/>
  <c r="AG94" i="71" s="1"/>
  <c r="Z102" i="71"/>
  <c r="AD86" i="71"/>
  <c r="Z35" i="71"/>
  <c r="Z58" i="71"/>
  <c r="AG151" i="71"/>
  <c r="AG129" i="71"/>
  <c r="AB83" i="71"/>
  <c r="AB112" i="71"/>
  <c r="AC65" i="71"/>
  <c r="AD151" i="71"/>
  <c r="AG21" i="71"/>
  <c r="AG32" i="71"/>
  <c r="AD35" i="71"/>
  <c r="AD39" i="71"/>
  <c r="AD50" i="71"/>
  <c r="AB54" i="71"/>
  <c r="AF83" i="71"/>
  <c r="AC112" i="71"/>
  <c r="AG126" i="71"/>
  <c r="AC129" i="71"/>
  <c r="AB144" i="71"/>
  <c r="AF12" i="71"/>
  <c r="AE35" i="71"/>
  <c r="AE50" i="71"/>
  <c r="AE54" i="71"/>
  <c r="AD65" i="71"/>
  <c r="AC91" i="71"/>
  <c r="AD112" i="71"/>
  <c r="AB119" i="71"/>
  <c r="AG123" i="71"/>
  <c r="AD129" i="71"/>
  <c r="AG137" i="71"/>
  <c r="AE151" i="71"/>
  <c r="AE129" i="71"/>
  <c r="AF129" i="71"/>
  <c r="AE119" i="71"/>
  <c r="AC148" i="71"/>
  <c r="AD155" i="71"/>
  <c r="AB162" i="71"/>
  <c r="AC162" i="71"/>
  <c r="AE83" i="71"/>
  <c r="AF47" i="71"/>
  <c r="AD162" i="71"/>
  <c r="AD24" i="71"/>
  <c r="AD12" i="71"/>
  <c r="AF148" i="71"/>
  <c r="AD80" i="71"/>
  <c r="AF155" i="71"/>
  <c r="AF9" i="71"/>
  <c r="AE17" i="71"/>
  <c r="AE21" i="71"/>
  <c r="AD32" i="71"/>
  <c r="AC62" i="71"/>
  <c r="AD73" i="71"/>
  <c r="AG80" i="71"/>
  <c r="AC88" i="71"/>
  <c r="AE95" i="71"/>
  <c r="AF109" i="71"/>
  <c r="AD123" i="71"/>
  <c r="AD126" i="71"/>
  <c r="AF141" i="71"/>
  <c r="AE162" i="71"/>
  <c r="AC126" i="71"/>
  <c r="AF17" i="71"/>
  <c r="AD29" i="71"/>
  <c r="AB40" i="71"/>
  <c r="AG59" i="71"/>
  <c r="AD62" i="71"/>
  <c r="AF73" i="71"/>
  <c r="AD88" i="71"/>
  <c r="AB99" i="71"/>
  <c r="AC106" i="71"/>
  <c r="AG109" i="71"/>
  <c r="AE123" i="71"/>
  <c r="AE126" i="71"/>
  <c r="AB145" i="71"/>
  <c r="AB35" i="71"/>
  <c r="AE112" i="71"/>
  <c r="AF21" i="71"/>
  <c r="AE32" i="71"/>
  <c r="AG29" i="71"/>
  <c r="AF32" i="71"/>
  <c r="AC40" i="71"/>
  <c r="AB55" i="71"/>
  <c r="AE62" i="71"/>
  <c r="AB70" i="71"/>
  <c r="AG73" i="71"/>
  <c r="AB77" i="71"/>
  <c r="AE88" i="71"/>
  <c r="AC99" i="71"/>
  <c r="AF106" i="71"/>
  <c r="AF123" i="71"/>
  <c r="AF126" i="71"/>
  <c r="AB138" i="71"/>
  <c r="AC145" i="71"/>
  <c r="AF112" i="71"/>
  <c r="AC109" i="71"/>
  <c r="AD40" i="71"/>
  <c r="AD44" i="71"/>
  <c r="AC55" i="71"/>
  <c r="AF62" i="71"/>
  <c r="AC70" i="71"/>
  <c r="AD77" i="71"/>
  <c r="AF88" i="71"/>
  <c r="AD99" i="71"/>
  <c r="AG106" i="71"/>
  <c r="AB113" i="71"/>
  <c r="AB130" i="71"/>
  <c r="AC138" i="71"/>
  <c r="AE145" i="71"/>
  <c r="AD141" i="71"/>
  <c r="AD21" i="71"/>
  <c r="AE109" i="71"/>
  <c r="AF44" i="71"/>
  <c r="AD55" i="71"/>
  <c r="AC59" i="71"/>
  <c r="AD70" i="71"/>
  <c r="AE77" i="71"/>
  <c r="AE99" i="71"/>
  <c r="AC113" i="71"/>
  <c r="AC130" i="71"/>
  <c r="AD138" i="71"/>
  <c r="AF145" i="71"/>
  <c r="AB159" i="71"/>
  <c r="AG12" i="71"/>
  <c r="AF65" i="71"/>
  <c r="AF91" i="71"/>
  <c r="AD9" i="71"/>
  <c r="AE40" i="71"/>
  <c r="AB26" i="71"/>
  <c r="AE55" i="71"/>
  <c r="AD59" i="71"/>
  <c r="AE70" i="71"/>
  <c r="AF77" i="71"/>
  <c r="AF99" i="71"/>
  <c r="AB117" i="71"/>
  <c r="AD120" i="71"/>
  <c r="AG124" i="71"/>
  <c r="AD130" i="71"/>
  <c r="AE138" i="71"/>
  <c r="AC159" i="71"/>
  <c r="AB12" i="71"/>
  <c r="AD83" i="71"/>
  <c r="AD119" i="71"/>
  <c r="AB58" i="71"/>
  <c r="AC141" i="71"/>
  <c r="AC9" i="71"/>
  <c r="AC47" i="71"/>
  <c r="AB73" i="71"/>
  <c r="AB102" i="71"/>
  <c r="AD26" i="71"/>
  <c r="AE59" i="71"/>
  <c r="AC117" i="71"/>
  <c r="AE130" i="71"/>
  <c r="AC39" i="71"/>
  <c r="AD91" i="71"/>
  <c r="AE26" i="71"/>
  <c r="AF59" i="71"/>
  <c r="AD117" i="71"/>
  <c r="AF35" i="71"/>
  <c r="AE155" i="71"/>
  <c r="AF26" i="71"/>
  <c r="AE117" i="71"/>
  <c r="AB153" i="71"/>
  <c r="AB109" i="71"/>
  <c r="AD116" i="71"/>
  <c r="AG77" i="71"/>
  <c r="AB124" i="71"/>
  <c r="AC127" i="71"/>
  <c r="AG150" i="71"/>
  <c r="AC153" i="71"/>
  <c r="AE156" i="71"/>
  <c r="AD16" i="71"/>
  <c r="AE16" i="71"/>
  <c r="AE65" i="71"/>
  <c r="AG55" i="71"/>
  <c r="AB17" i="71"/>
  <c r="AG145" i="71"/>
  <c r="AC32" i="71"/>
  <c r="AC30" i="71"/>
  <c r="AB52" i="71"/>
  <c r="AB63" i="71"/>
  <c r="AD67" i="71"/>
  <c r="AB93" i="71"/>
  <c r="AC124" i="71"/>
  <c r="AG143" i="71"/>
  <c r="AD153" i="71"/>
  <c r="AB50" i="71"/>
  <c r="AC12" i="71"/>
  <c r="AC50" i="71"/>
  <c r="AG138" i="71"/>
  <c r="AG148" i="71"/>
  <c r="AF22" i="71"/>
  <c r="AD52" i="71"/>
  <c r="AE67" i="71"/>
  <c r="AC93" i="71"/>
  <c r="AC107" i="71"/>
  <c r="AB114" i="71"/>
  <c r="AD124" i="71"/>
  <c r="AB146" i="71"/>
  <c r="AF153" i="71"/>
  <c r="AF54" i="71"/>
  <c r="AC116" i="71"/>
  <c r="AE133" i="71"/>
  <c r="AE93" i="71"/>
  <c r="AC114" i="71"/>
  <c r="AG118" i="71"/>
  <c r="AB121" i="71"/>
  <c r="AF124" i="71"/>
  <c r="AB135" i="71"/>
  <c r="AC146" i="71"/>
  <c r="AG50" i="71"/>
  <c r="AE91" i="71"/>
  <c r="AC17" i="71"/>
  <c r="AC73" i="71"/>
  <c r="AF133" i="71"/>
  <c r="AC49" i="71"/>
  <c r="AB150" i="71"/>
  <c r="AE116" i="71"/>
  <c r="AC123" i="71"/>
  <c r="AB11" i="71"/>
  <c r="AC11" i="71"/>
  <c r="AB19" i="71"/>
  <c r="AG27" i="71"/>
  <c r="AE49" i="71"/>
  <c r="AB60" i="71"/>
  <c r="AG72" i="71"/>
  <c r="AC78" i="71"/>
  <c r="AC82" i="71"/>
  <c r="AB111" i="71"/>
  <c r="AE114" i="71"/>
  <c r="AE135" i="71"/>
  <c r="AE146" i="71"/>
  <c r="AD150" i="71"/>
  <c r="AG9" i="71"/>
  <c r="AC76" i="71"/>
  <c r="AC21" i="71"/>
  <c r="AD11" i="71"/>
  <c r="AD19" i="71"/>
  <c r="AG42" i="71"/>
  <c r="AF49" i="71"/>
  <c r="AE78" i="71"/>
  <c r="AF82" i="71"/>
  <c r="AB143" i="71"/>
  <c r="AE150" i="71"/>
  <c r="AG61" i="71"/>
  <c r="AG144" i="71"/>
  <c r="AG102" i="71"/>
  <c r="AG85" i="71"/>
  <c r="AG134" i="71"/>
  <c r="AG33" i="71"/>
  <c r="AG74" i="71"/>
  <c r="AG160" i="71"/>
  <c r="AG111" i="71"/>
  <c r="AG131" i="71"/>
  <c r="AG157" i="71"/>
  <c r="AG23" i="71"/>
  <c r="Z125" i="71"/>
  <c r="AG125" i="71" s="1"/>
  <c r="AG162" i="71"/>
  <c r="AC205" i="71"/>
  <c r="AB205" i="71"/>
  <c r="AC249" i="71"/>
  <c r="AB249" i="71"/>
  <c r="AG249" i="71"/>
  <c r="AF249" i="71"/>
  <c r="AG299" i="71"/>
  <c r="AF299" i="71"/>
  <c r="AE299" i="71"/>
  <c r="AD299" i="71"/>
  <c r="AC299" i="71"/>
  <c r="AB299" i="71"/>
  <c r="AG149" i="71"/>
  <c r="AC211" i="71"/>
  <c r="AB211" i="71"/>
  <c r="AF228" i="71"/>
  <c r="AE228" i="71"/>
  <c r="AD228" i="71"/>
  <c r="Z120" i="71"/>
  <c r="Z157" i="71"/>
  <c r="AG66" i="71"/>
  <c r="AC115" i="71"/>
  <c r="AB115" i="71"/>
  <c r="AG274" i="71"/>
  <c r="AF274" i="71"/>
  <c r="AD274" i="71"/>
  <c r="AB274" i="71"/>
  <c r="AG256" i="71"/>
  <c r="AF256" i="71"/>
  <c r="AD256" i="71"/>
  <c r="AB256" i="71"/>
  <c r="AB53" i="71"/>
  <c r="AC58" i="71"/>
  <c r="AC63" i="71"/>
  <c r="AB81" i="71"/>
  <c r="AD110" i="71"/>
  <c r="AC110" i="71"/>
  <c r="Z152" i="71"/>
  <c r="AG152" i="71" s="1"/>
  <c r="AE253" i="71"/>
  <c r="AD253" i="71"/>
  <c r="AC53" i="71"/>
  <c r="AB76" i="71"/>
  <c r="AC81" i="71"/>
  <c r="AB107" i="71"/>
  <c r="AC120" i="71"/>
  <c r="AB128" i="71"/>
  <c r="AB149" i="71"/>
  <c r="AB157" i="71"/>
  <c r="AB165" i="71"/>
  <c r="AB189" i="71"/>
  <c r="AB197" i="71"/>
  <c r="AC217" i="71"/>
  <c r="AB217" i="71"/>
  <c r="AG217" i="71"/>
  <c r="AF217" i="71"/>
  <c r="AC147" i="71"/>
  <c r="AB147" i="71"/>
  <c r="AF232" i="71"/>
  <c r="AD232" i="71"/>
  <c r="AC232" i="71"/>
  <c r="AD244" i="71"/>
  <c r="AC244" i="71"/>
  <c r="AB244" i="71"/>
  <c r="AG244" i="71"/>
  <c r="AG250" i="71"/>
  <c r="AF250" i="71"/>
  <c r="AE250" i="71"/>
  <c r="AC250" i="71"/>
  <c r="AC43" i="71"/>
  <c r="AF81" i="71"/>
  <c r="AE120" i="71"/>
  <c r="AD128" i="71"/>
  <c r="AC136" i="71"/>
  <c r="AD149" i="71"/>
  <c r="AD157" i="71"/>
  <c r="AC173" i="71"/>
  <c r="AC179" i="71"/>
  <c r="AB179" i="71"/>
  <c r="AE211" i="71"/>
  <c r="AC228" i="71"/>
  <c r="AF235" i="71"/>
  <c r="AC235" i="71"/>
  <c r="AB235" i="71"/>
  <c r="AB89" i="71"/>
  <c r="AF120" i="71"/>
  <c r="AE128" i="71"/>
  <c r="AE149" i="71"/>
  <c r="AE157" i="71"/>
  <c r="AE165" i="71"/>
  <c r="AD173" i="71"/>
  <c r="AE189" i="71"/>
  <c r="AE197" i="71"/>
  <c r="AF211" i="71"/>
  <c r="AG228" i="71"/>
  <c r="AD58" i="71"/>
  <c r="AC48" i="71"/>
  <c r="AE15" i="71"/>
  <c r="AF20" i="71"/>
  <c r="AD38" i="71"/>
  <c r="AE43" i="71"/>
  <c r="AF48" i="71"/>
  <c r="AB61" i="71"/>
  <c r="AC66" i="71"/>
  <c r="AE71" i="71"/>
  <c r="AB84" i="71"/>
  <c r="AC89" i="71"/>
  <c r="AF100" i="71"/>
  <c r="AE100" i="71"/>
  <c r="AD102" i="71"/>
  <c r="AF107" i="71"/>
  <c r="AD115" i="71"/>
  <c r="AG120" i="71"/>
  <c r="AF128" i="71"/>
  <c r="AE136" i="71"/>
  <c r="AD142" i="71"/>
  <c r="AC142" i="71"/>
  <c r="AB142" i="71"/>
  <c r="AD144" i="71"/>
  <c r="AF149" i="71"/>
  <c r="AC152" i="71"/>
  <c r="AF157" i="71"/>
  <c r="AB160" i="71"/>
  <c r="AF165" i="71"/>
  <c r="AE173" i="71"/>
  <c r="AB176" i="71"/>
  <c r="AF189" i="71"/>
  <c r="AB192" i="71"/>
  <c r="AF197" i="71"/>
  <c r="AB200" i="71"/>
  <c r="AG211" i="71"/>
  <c r="AG229" i="71"/>
  <c r="AF229" i="71"/>
  <c r="AE229" i="71"/>
  <c r="AC229" i="71"/>
  <c r="AC274" i="71"/>
  <c r="AC71" i="71"/>
  <c r="AD15" i="71"/>
  <c r="AC38" i="71"/>
  <c r="AD43" i="71"/>
  <c r="AD71" i="71"/>
  <c r="AE107" i="71"/>
  <c r="AD136" i="71"/>
  <c r="AD10" i="71"/>
  <c r="AE10" i="71"/>
  <c r="AF15" i="71"/>
  <c r="AG20" i="71"/>
  <c r="AB28" i="71"/>
  <c r="AC56" i="71"/>
  <c r="AD66" i="71"/>
  <c r="AB79" i="71"/>
  <c r="AC84" i="71"/>
  <c r="AD89" i="71"/>
  <c r="AE102" i="71"/>
  <c r="AG107" i="71"/>
  <c r="AE115" i="71"/>
  <c r="AB131" i="71"/>
  <c r="AF136" i="71"/>
  <c r="AB139" i="71"/>
  <c r="AE144" i="71"/>
  <c r="AD152" i="71"/>
  <c r="AC160" i="71"/>
  <c r="AB168" i="71"/>
  <c r="AF173" i="71"/>
  <c r="AC176" i="71"/>
  <c r="AC184" i="71"/>
  <c r="AC192" i="71"/>
  <c r="AC200" i="71"/>
  <c r="AD212" i="71"/>
  <c r="AB212" i="71"/>
  <c r="AG212" i="71"/>
  <c r="AC256" i="71"/>
  <c r="AE274" i="71"/>
  <c r="AF53" i="71"/>
  <c r="AG81" i="71"/>
  <c r="AG31" i="71"/>
  <c r="AB33" i="71"/>
  <c r="AE38" i="71"/>
  <c r="AF43" i="71"/>
  <c r="AG48" i="71"/>
  <c r="AC61" i="71"/>
  <c r="AF10" i="71"/>
  <c r="AG15" i="71"/>
  <c r="AB23" i="71"/>
  <c r="AC28" i="71"/>
  <c r="AC33" i="71"/>
  <c r="AF38" i="71"/>
  <c r="AB51" i="71"/>
  <c r="AD56" i="71"/>
  <c r="AD61" i="71"/>
  <c r="AE66" i="71"/>
  <c r="AB74" i="71"/>
  <c r="AC79" i="71"/>
  <c r="AD84" i="71"/>
  <c r="AE89" i="71"/>
  <c r="AB97" i="71"/>
  <c r="AF102" i="71"/>
  <c r="AB110" i="71"/>
  <c r="AF115" i="71"/>
  <c r="AC131" i="71"/>
  <c r="AC139" i="71"/>
  <c r="AF144" i="71"/>
  <c r="AE152" i="71"/>
  <c r="AD160" i="71"/>
  <c r="AC168" i="71"/>
  <c r="AD176" i="71"/>
  <c r="AD184" i="71"/>
  <c r="AD192" i="71"/>
  <c r="AE200" i="71"/>
  <c r="AB203" i="71"/>
  <c r="AB253" i="71"/>
  <c r="AE256" i="71"/>
  <c r="AB48" i="71"/>
  <c r="AF25" i="71"/>
  <c r="AD33" i="71"/>
  <c r="AG38" i="71"/>
  <c r="AB46" i="71"/>
  <c r="AD51" i="71"/>
  <c r="AE56" i="71"/>
  <c r="AE61" i="71"/>
  <c r="AF66" i="71"/>
  <c r="AB69" i="71"/>
  <c r="AC74" i="71"/>
  <c r="AD79" i="71"/>
  <c r="AE84" i="71"/>
  <c r="AF89" i="71"/>
  <c r="AF95" i="71"/>
  <c r="AC97" i="71"/>
  <c r="AE110" i="71"/>
  <c r="AG115" i="71"/>
  <c r="AD131" i="71"/>
  <c r="AE137" i="71"/>
  <c r="AD137" i="71"/>
  <c r="AC137" i="71"/>
  <c r="AD139" i="71"/>
  <c r="AF152" i="71"/>
  <c r="AE160" i="71"/>
  <c r="AD168" i="71"/>
  <c r="AD174" i="71"/>
  <c r="AC174" i="71"/>
  <c r="AB174" i="71"/>
  <c r="AE176" i="71"/>
  <c r="AE184" i="71"/>
  <c r="AE192" i="71"/>
  <c r="AF200" i="71"/>
  <c r="AC203" i="71"/>
  <c r="AD217" i="71"/>
  <c r="AC253" i="71"/>
  <c r="AG314" i="71"/>
  <c r="AF314" i="71"/>
  <c r="AE314" i="71"/>
  <c r="AD314" i="71"/>
  <c r="AC314" i="71"/>
  <c r="AB314" i="71"/>
  <c r="AB15" i="71"/>
  <c r="AE58" i="71"/>
  <c r="AC10" i="71"/>
  <c r="AB13" i="71"/>
  <c r="AC18" i="71"/>
  <c r="AE28" i="71"/>
  <c r="AE33" i="71"/>
  <c r="AB41" i="71"/>
  <c r="AC46" i="71"/>
  <c r="AE51" i="71"/>
  <c r="AF56" i="71"/>
  <c r="AF61" i="71"/>
  <c r="AC69" i="71"/>
  <c r="AD74" i="71"/>
  <c r="AE79" i="71"/>
  <c r="AF84" i="71"/>
  <c r="AB92" i="71"/>
  <c r="AD97" i="71"/>
  <c r="AB105" i="71"/>
  <c r="AF110" i="71"/>
  <c r="AE131" i="71"/>
  <c r="AB134" i="71"/>
  <c r="AE139" i="71"/>
  <c r="AD147" i="71"/>
  <c r="AF160" i="71"/>
  <c r="AE168" i="71"/>
  <c r="AB171" i="71"/>
  <c r="AF176" i="71"/>
  <c r="AF184" i="71"/>
  <c r="AF192" i="71"/>
  <c r="AG200" i="71"/>
  <c r="AD203" i="71"/>
  <c r="AE217" i="71"/>
  <c r="AB232" i="71"/>
  <c r="AE244" i="71"/>
  <c r="AB250" i="71"/>
  <c r="AF253" i="71"/>
  <c r="AF63" i="71"/>
  <c r="AD23" i="71"/>
  <c r="AF28" i="71"/>
  <c r="AC41" i="71"/>
  <c r="AE46" i="71"/>
  <c r="AF51" i="71"/>
  <c r="AG56" i="71"/>
  <c r="AD69" i="71"/>
  <c r="AE74" i="71"/>
  <c r="AF79" i="71"/>
  <c r="AG90" i="71"/>
  <c r="AC92" i="71"/>
  <c r="AE97" i="71"/>
  <c r="AC105" i="71"/>
  <c r="AG110" i="71"/>
  <c r="AF131" i="71"/>
  <c r="AC134" i="71"/>
  <c r="AF139" i="71"/>
  <c r="AE147" i="71"/>
  <c r="AB163" i="71"/>
  <c r="AF168" i="71"/>
  <c r="AC171" i="71"/>
  <c r="AD179" i="71"/>
  <c r="AG184" i="71"/>
  <c r="AE201" i="71"/>
  <c r="AD201" i="71"/>
  <c r="AC201" i="71"/>
  <c r="AE203" i="71"/>
  <c r="AG218" i="71"/>
  <c r="AF218" i="71"/>
  <c r="AC218" i="71"/>
  <c r="AE232" i="71"/>
  <c r="AD235" i="71"/>
  <c r="AF244" i="71"/>
  <c r="AD250" i="71"/>
  <c r="AG253" i="71"/>
  <c r="AB25" i="71"/>
  <c r="AE20" i="71"/>
  <c r="AB18" i="71"/>
  <c r="AD28" i="71"/>
  <c r="AB8" i="71"/>
  <c r="AC13" i="71"/>
  <c r="AD18" i="71"/>
  <c r="AE23" i="71"/>
  <c r="AF33" i="71"/>
  <c r="AC8" i="71"/>
  <c r="AD13" i="71"/>
  <c r="AE18" i="71"/>
  <c r="AF23" i="71"/>
  <c r="AB36" i="71"/>
  <c r="AD41" i="71"/>
  <c r="AF46" i="71"/>
  <c r="AB64" i="71"/>
  <c r="AE69" i="71"/>
  <c r="AF74" i="71"/>
  <c r="AB87" i="71"/>
  <c r="AD92" i="71"/>
  <c r="AF97" i="71"/>
  <c r="AF105" i="71"/>
  <c r="AD134" i="71"/>
  <c r="AF147" i="71"/>
  <c r="AC163" i="71"/>
  <c r="AD171" i="71"/>
  <c r="AE179" i="71"/>
  <c r="AC185" i="71"/>
  <c r="AG185" i="71"/>
  <c r="AB195" i="71"/>
  <c r="AG203" i="71"/>
  <c r="AG232" i="71"/>
  <c r="AE235" i="71"/>
  <c r="AC25" i="71"/>
  <c r="AD48" i="71"/>
  <c r="AB66" i="71"/>
  <c r="AD8" i="71"/>
  <c r="AF41" i="71"/>
  <c r="AC64" i="71"/>
  <c r="AF69" i="71"/>
  <c r="AC87" i="71"/>
  <c r="AE92" i="71"/>
  <c r="AF132" i="71"/>
  <c r="AE132" i="71"/>
  <c r="AD132" i="71"/>
  <c r="AE134" i="71"/>
  <c r="AG147" i="71"/>
  <c r="AD163" i="71"/>
  <c r="AE169" i="71"/>
  <c r="AD169" i="71"/>
  <c r="AC169" i="71"/>
  <c r="AE171" i="71"/>
  <c r="AF179" i="71"/>
  <c r="AC195" i="71"/>
  <c r="AG235" i="71"/>
  <c r="AF260" i="71"/>
  <c r="AE260" i="71"/>
  <c r="AD260" i="71"/>
  <c r="AC260" i="71"/>
  <c r="AB260" i="71"/>
  <c r="AE25" i="71"/>
  <c r="Z34" i="71"/>
  <c r="AD64" i="71"/>
  <c r="AD87" i="71"/>
  <c r="AF92" i="71"/>
  <c r="AF134" i="71"/>
  <c r="AE163" i="71"/>
  <c r="AF171" i="71"/>
  <c r="AG179" i="71"/>
  <c r="AD195" i="71"/>
  <c r="AE207" i="71"/>
  <c r="AC207" i="71"/>
  <c r="AE239" i="71"/>
  <c r="AD239" i="71"/>
  <c r="AC239" i="71"/>
  <c r="AF76" i="71"/>
  <c r="AF18" i="71"/>
  <c r="AF13" i="71"/>
  <c r="AD36" i="71"/>
  <c r="AF8" i="71"/>
  <c r="AG13" i="71"/>
  <c r="AC31" i="71"/>
  <c r="AE36" i="71"/>
  <c r="AB49" i="71"/>
  <c r="AD54" i="71"/>
  <c r="AE64" i="71"/>
  <c r="AD82" i="71"/>
  <c r="AE87" i="71"/>
  <c r="Z98" i="71"/>
  <c r="AG98" i="71" s="1"/>
  <c r="AD100" i="71"/>
  <c r="AB108" i="71"/>
  <c r="AE113" i="71"/>
  <c r="AC121" i="71"/>
  <c r="AG142" i="71"/>
  <c r="AF163" i="71"/>
  <c r="AC166" i="71"/>
  <c r="AF195" i="71"/>
  <c r="AC198" i="71"/>
  <c r="AE212" i="71"/>
  <c r="AG224" i="71"/>
  <c r="AF224" i="71"/>
  <c r="AD224" i="71"/>
  <c r="AG230" i="71"/>
  <c r="AD230" i="71"/>
  <c r="AC230" i="71"/>
  <c r="AB230" i="71"/>
  <c r="AG242" i="71"/>
  <c r="AF242" i="71"/>
  <c r="AD242" i="71"/>
  <c r="AB242" i="71"/>
  <c r="AE248" i="71"/>
  <c r="AB248" i="71"/>
  <c r="AC20" i="71"/>
  <c r="AE81" i="71"/>
  <c r="AC23" i="71"/>
  <c r="AC36" i="71"/>
  <c r="AE8" i="71"/>
  <c r="AB16" i="71"/>
  <c r="AG36" i="71"/>
  <c r="AB44" i="71"/>
  <c r="AF64" i="71"/>
  <c r="AF87" i="71"/>
  <c r="AB95" i="71"/>
  <c r="AF113" i="71"/>
  <c r="AD121" i="71"/>
  <c r="AB137" i="71"/>
  <c r="AD166" i="71"/>
  <c r="AE174" i="71"/>
  <c r="AG195" i="71"/>
  <c r="AD198" i="71"/>
  <c r="AF212" i="71"/>
  <c r="AE105" i="71"/>
  <c r="AD105" i="71"/>
  <c r="AC16" i="71"/>
  <c r="AB39" i="71"/>
  <c r="AC44" i="71"/>
  <c r="AB67" i="71"/>
  <c r="Z93" i="71"/>
  <c r="AG93" i="71" s="1"/>
  <c r="AC95" i="71"/>
  <c r="AB103" i="71"/>
  <c r="AG113" i="71"/>
  <c r="AB116" i="71"/>
  <c r="AG127" i="71"/>
  <c r="AF127" i="71"/>
  <c r="AE127" i="71"/>
  <c r="AF137" i="71"/>
  <c r="AF164" i="71"/>
  <c r="AE164" i="71"/>
  <c r="AD164" i="71"/>
  <c r="AF174" i="71"/>
  <c r="AF196" i="71"/>
  <c r="AE196" i="71"/>
  <c r="AD196" i="71"/>
  <c r="AE198" i="71"/>
  <c r="AG210" i="71"/>
  <c r="AB210" i="71"/>
  <c r="AG282" i="71"/>
  <c r="AF282" i="71"/>
  <c r="AE282" i="71"/>
  <c r="AD282" i="71"/>
  <c r="AC282" i="71"/>
  <c r="AB282" i="71"/>
  <c r="Z101" i="71"/>
  <c r="AG101" i="71" s="1"/>
  <c r="AG174" i="71"/>
  <c r="AB201" i="71"/>
  <c r="AB218" i="71"/>
  <c r="AG227" i="71"/>
  <c r="AE227" i="71"/>
  <c r="AD227" i="71"/>
  <c r="AD20" i="71"/>
  <c r="AE53" i="71"/>
  <c r="AE63" i="71"/>
  <c r="AE39" i="71"/>
  <c r="AB80" i="71"/>
  <c r="AB98" i="71"/>
  <c r="AG122" i="71"/>
  <c r="AF122" i="71"/>
  <c r="AB132" i="71"/>
  <c r="AB169" i="71"/>
  <c r="AG201" i="71"/>
  <c r="AB204" i="71"/>
  <c r="AE218" i="71"/>
  <c r="AB221" i="71"/>
  <c r="AG260" i="71"/>
  <c r="AF264" i="71"/>
  <c r="AD264" i="71"/>
  <c r="AC264" i="71"/>
  <c r="AG267" i="71"/>
  <c r="AF267" i="71"/>
  <c r="AD267" i="71"/>
  <c r="AC267" i="71"/>
  <c r="AB267" i="71"/>
  <c r="AF16" i="71"/>
  <c r="AB29" i="71"/>
  <c r="AC34" i="71"/>
  <c r="AG44" i="71"/>
  <c r="AC24" i="71"/>
  <c r="AC29" i="71"/>
  <c r="AD34" i="71"/>
  <c r="AG39" i="71"/>
  <c r="AB47" i="71"/>
  <c r="AC52" i="71"/>
  <c r="AD57" i="71"/>
  <c r="AB75" i="71"/>
  <c r="AC80" i="71"/>
  <c r="AD85" i="71"/>
  <c r="AE90" i="71"/>
  <c r="AC98" i="71"/>
  <c r="AG103" i="71"/>
  <c r="AB106" i="71"/>
  <c r="AD111" i="71"/>
  <c r="AG130" i="71"/>
  <c r="AC132" i="71"/>
  <c r="AC140" i="71"/>
  <c r="AB148" i="71"/>
  <c r="AG159" i="71"/>
  <c r="AF159" i="71"/>
  <c r="AE159" i="71"/>
  <c r="AD161" i="71"/>
  <c r="AF169" i="71"/>
  <c r="AE185" i="71"/>
  <c r="AB188" i="71"/>
  <c r="AG191" i="71"/>
  <c r="AF191" i="71"/>
  <c r="AE191" i="71"/>
  <c r="AC204" i="71"/>
  <c r="AB207" i="71"/>
  <c r="AC221" i="71"/>
  <c r="AB236" i="71"/>
  <c r="AB239" i="71"/>
  <c r="AG261" i="71"/>
  <c r="AF261" i="71"/>
  <c r="AE261" i="71"/>
  <c r="AC261" i="71"/>
  <c r="AD76" i="71"/>
  <c r="AB37" i="71"/>
  <c r="AE80" i="71"/>
  <c r="AE98" i="71"/>
  <c r="AD106" i="71"/>
  <c r="AG117" i="71"/>
  <c r="AF140" i="71"/>
  <c r="AD148" i="71"/>
  <c r="AG186" i="71"/>
  <c r="AF186" i="71"/>
  <c r="AD188" i="71"/>
  <c r="AF204" i="71"/>
  <c r="AF207" i="71"/>
  <c r="AE221" i="71"/>
  <c r="AD236" i="71"/>
  <c r="AG239" i="71"/>
  <c r="AB71" i="71"/>
  <c r="AE24" i="71"/>
  <c r="AE29" i="71"/>
  <c r="AF34" i="71"/>
  <c r="AD47" i="71"/>
  <c r="AE52" i="71"/>
  <c r="AB9" i="71"/>
  <c r="AC14" i="71"/>
  <c r="AF24" i="71"/>
  <c r="AF98" i="71"/>
  <c r="AB127" i="71"/>
  <c r="Z133" i="71"/>
  <c r="AG133" i="71" s="1"/>
  <c r="AC135" i="71"/>
  <c r="AG140" i="71"/>
  <c r="AG154" i="71"/>
  <c r="AF154" i="71"/>
  <c r="AB164" i="71"/>
  <c r="AC172" i="71"/>
  <c r="AB196" i="71"/>
  <c r="AG204" i="71"/>
  <c r="AG207" i="71"/>
  <c r="AC210" i="71"/>
  <c r="AF231" i="71"/>
  <c r="AB231" i="71"/>
  <c r="AF236" i="71"/>
  <c r="AB237" i="71"/>
  <c r="AF281" i="71"/>
  <c r="AG281" i="71"/>
  <c r="AE252" i="71"/>
  <c r="AB336" i="71"/>
  <c r="AB309" i="71"/>
  <c r="AB341" i="71"/>
  <c r="AD304" i="71"/>
  <c r="AC309" i="71"/>
  <c r="AB223" i="71"/>
  <c r="AD245" i="71"/>
  <c r="AB255" i="71"/>
  <c r="AB287" i="71"/>
  <c r="AB319" i="71"/>
  <c r="AB351" i="71"/>
  <c r="AC287" i="71"/>
  <c r="AB292" i="71"/>
  <c r="AE309" i="71"/>
  <c r="AC319" i="71"/>
  <c r="AB324" i="71"/>
  <c r="AD255" i="71"/>
  <c r="AB265" i="71"/>
  <c r="AD287" i="71"/>
  <c r="AC292" i="71"/>
  <c r="AB297" i="71"/>
  <c r="AF309" i="71"/>
  <c r="AD319" i="71"/>
  <c r="AC324" i="71"/>
  <c r="AB329" i="71"/>
  <c r="AF341" i="71"/>
  <c r="AE346" i="71"/>
  <c r="AD351" i="71"/>
  <c r="AB361" i="71"/>
  <c r="AB206" i="71"/>
  <c r="AE223" i="71"/>
  <c r="AC233" i="71"/>
  <c r="AB238" i="71"/>
  <c r="AE255" i="71"/>
  <c r="AC265" i="71"/>
  <c r="AB270" i="71"/>
  <c r="AE287" i="71"/>
  <c r="AD292" i="71"/>
  <c r="AB302" i="71"/>
  <c r="AE319" i="71"/>
  <c r="AD324" i="71"/>
  <c r="AC329" i="71"/>
  <c r="AB334" i="71"/>
  <c r="AF346" i="71"/>
  <c r="AE351" i="71"/>
  <c r="AD356" i="71"/>
  <c r="AC361" i="71"/>
  <c r="AB366" i="71"/>
  <c r="AC206" i="71"/>
  <c r="AF223" i="71"/>
  <c r="AD233" i="71"/>
  <c r="AC238" i="71"/>
  <c r="AF255" i="71"/>
  <c r="AD265" i="71"/>
  <c r="AF287" i="71"/>
  <c r="AD297" i="71"/>
  <c r="AC302" i="71"/>
  <c r="AB307" i="71"/>
  <c r="AF319" i="71"/>
  <c r="AE324" i="71"/>
  <c r="AD329" i="71"/>
  <c r="AC334" i="71"/>
  <c r="AB339" i="71"/>
  <c r="AF351" i="71"/>
  <c r="AE356" i="71"/>
  <c r="AD361" i="71"/>
  <c r="AC366" i="71"/>
  <c r="AD238" i="71"/>
  <c r="AC243" i="71"/>
  <c r="AD270" i="71"/>
  <c r="AC275" i="71"/>
  <c r="AB280" i="71"/>
  <c r="AF292" i="71"/>
  <c r="AE297" i="71"/>
  <c r="AD302" i="71"/>
  <c r="AC307" i="71"/>
  <c r="AB312" i="71"/>
  <c r="AF324" i="71"/>
  <c r="AE329" i="71"/>
  <c r="AD334" i="71"/>
  <c r="AC339" i="71"/>
  <c r="AB344" i="71"/>
  <c r="AF356" i="71"/>
  <c r="AE361" i="71"/>
  <c r="AD366" i="71"/>
  <c r="AC280" i="71"/>
  <c r="AB285" i="71"/>
  <c r="AF297" i="71"/>
  <c r="AE302" i="71"/>
  <c r="AD307" i="71"/>
  <c r="AC312" i="71"/>
  <c r="AB317" i="71"/>
  <c r="AF329" i="71"/>
  <c r="AE334" i="71"/>
  <c r="AD339" i="71"/>
  <c r="AC344" i="71"/>
  <c r="AB349" i="71"/>
  <c r="AF361" i="71"/>
  <c r="AE366" i="71"/>
  <c r="AE275" i="71"/>
  <c r="AD280" i="71"/>
  <c r="AC285" i="71"/>
  <c r="AB290" i="71"/>
  <c r="AF302" i="71"/>
  <c r="AE307" i="71"/>
  <c r="AD312" i="71"/>
  <c r="AC317" i="71"/>
  <c r="AB322" i="71"/>
  <c r="AF334" i="71"/>
  <c r="AE339" i="71"/>
  <c r="AD344" i="71"/>
  <c r="AC349" i="71"/>
  <c r="AB354" i="71"/>
  <c r="AF366" i="71"/>
  <c r="AC258" i="71"/>
  <c r="AB263" i="71"/>
  <c r="AF275" i="71"/>
  <c r="AE280" i="71"/>
  <c r="AD285" i="71"/>
  <c r="AC290" i="71"/>
  <c r="AB295" i="71"/>
  <c r="AF307" i="71"/>
  <c r="AE312" i="71"/>
  <c r="AD317" i="71"/>
  <c r="AC322" i="71"/>
  <c r="AB327" i="71"/>
  <c r="AF339" i="71"/>
  <c r="AE344" i="71"/>
  <c r="AD349" i="71"/>
  <c r="AC354" i="71"/>
  <c r="AB359" i="71"/>
  <c r="AD258" i="71"/>
  <c r="AC263" i="71"/>
  <c r="AB268" i="71"/>
  <c r="AF280" i="71"/>
  <c r="AE285" i="71"/>
  <c r="AD290" i="71"/>
  <c r="AC295" i="71"/>
  <c r="AB300" i="71"/>
  <c r="AF312" i="71"/>
  <c r="AE317" i="71"/>
  <c r="AD322" i="71"/>
  <c r="AC327" i="71"/>
  <c r="AB332" i="71"/>
  <c r="AF344" i="71"/>
  <c r="AE349" i="71"/>
  <c r="AD354" i="71"/>
  <c r="AC359" i="71"/>
  <c r="AB364" i="71"/>
  <c r="AB273" i="71"/>
  <c r="AE290" i="71"/>
  <c r="AD295" i="71"/>
  <c r="AC300" i="71"/>
  <c r="AB305" i="71"/>
  <c r="AF317" i="71"/>
  <c r="AE322" i="71"/>
  <c r="AD327" i="71"/>
  <c r="AC332" i="71"/>
  <c r="AB337" i="71"/>
  <c r="AF349" i="71"/>
  <c r="AE354" i="71"/>
  <c r="AD359" i="71"/>
  <c r="AC364" i="71"/>
  <c r="AC305" i="71"/>
  <c r="AB310" i="71"/>
  <c r="AF322" i="71"/>
  <c r="AE327" i="71"/>
  <c r="AD332" i="71"/>
  <c r="AC337" i="71"/>
  <c r="AF354" i="71"/>
  <c r="AE359" i="71"/>
  <c r="AD364" i="71"/>
  <c r="AD241" i="71"/>
  <c r="AC246" i="71"/>
  <c r="AB251" i="71"/>
  <c r="AF263" i="71"/>
  <c r="AE268" i="71"/>
  <c r="AD273" i="71"/>
  <c r="AC278" i="71"/>
  <c r="AF295" i="71"/>
  <c r="AE300" i="71"/>
  <c r="AD305" i="71"/>
  <c r="AC310" i="71"/>
  <c r="AB315" i="71"/>
  <c r="AF327" i="71"/>
  <c r="AE332" i="71"/>
  <c r="AD337" i="71"/>
  <c r="AB347" i="71"/>
  <c r="AF359" i="71"/>
  <c r="AE364" i="71"/>
  <c r="AC251" i="71"/>
  <c r="AE273" i="71"/>
  <c r="AD278" i="71"/>
  <c r="AC283" i="71"/>
  <c r="AB288" i="71"/>
  <c r="AF300" i="71"/>
  <c r="AE305" i="71"/>
  <c r="AD310" i="71"/>
  <c r="AC315" i="71"/>
  <c r="AB320" i="71"/>
  <c r="AF332" i="71"/>
  <c r="AE337" i="71"/>
  <c r="AF364" i="71"/>
  <c r="AB293" i="71"/>
  <c r="AF305" i="71"/>
  <c r="AE310" i="71"/>
  <c r="AD315" i="71"/>
  <c r="AF337" i="71"/>
  <c r="AE283" i="71"/>
  <c r="AD288" i="71"/>
  <c r="AC293" i="71"/>
  <c r="AF310" i="71"/>
  <c r="AE315" i="71"/>
  <c r="AD320" i="71"/>
  <c r="AC325" i="71"/>
  <c r="AF342" i="71"/>
  <c r="AE347" i="71"/>
  <c r="AD352" i="71"/>
  <c r="AC357" i="71"/>
  <c r="AD293" i="71"/>
  <c r="AB303" i="71"/>
  <c r="AF315" i="71"/>
  <c r="AE320" i="71"/>
  <c r="AD325" i="71"/>
  <c r="AB335" i="71"/>
  <c r="AF347" i="71"/>
  <c r="AE352" i="71"/>
  <c r="AD357" i="71"/>
  <c r="AB367" i="71"/>
  <c r="AF288" i="71"/>
  <c r="AE293" i="71"/>
  <c r="AF320" i="71"/>
  <c r="AE325" i="71"/>
  <c r="AB340" i="71"/>
  <c r="AF352" i="71"/>
  <c r="AE357" i="71"/>
  <c r="AC367" i="71"/>
  <c r="AB281" i="71"/>
  <c r="AC340" i="71"/>
  <c r="AB345" i="71"/>
  <c r="AF357" i="71"/>
  <c r="AD367" i="71"/>
  <c r="AC281" i="71"/>
  <c r="AE367" i="71"/>
  <c r="AF367" i="71"/>
  <c r="AV42" i="91" l="1"/>
  <c r="AX42" i="91" s="1"/>
  <c r="AQ44" i="91"/>
  <c r="AU43" i="91"/>
  <c r="AS43" i="91"/>
  <c r="AQ46" i="90"/>
  <c r="AU45" i="90"/>
  <c r="AW45" i="90" s="1"/>
  <c r="AS45" i="90"/>
  <c r="AV45" i="90" s="1"/>
  <c r="AX45" i="90" s="1"/>
  <c r="AV40" i="89"/>
  <c r="AX40" i="89" s="1"/>
  <c r="AQ42" i="89"/>
  <c r="AU41" i="89"/>
  <c r="AW41" i="89" s="1"/>
  <c r="AS41" i="89"/>
  <c r="AV37" i="87"/>
  <c r="AX37" i="87" s="1"/>
  <c r="AV39" i="88"/>
  <c r="AX39" i="88" s="1"/>
  <c r="AQ41" i="88"/>
  <c r="AS40" i="88"/>
  <c r="AU40" i="88"/>
  <c r="AW39" i="88"/>
  <c r="AS38" i="87"/>
  <c r="AQ39" i="87"/>
  <c r="AU38" i="87"/>
  <c r="AW38" i="87" s="1"/>
  <c r="AS38" i="86"/>
  <c r="AQ39" i="86"/>
  <c r="AU38" i="85"/>
  <c r="AW38" i="85" s="1"/>
  <c r="AS38" i="85"/>
  <c r="AQ39" i="85"/>
  <c r="AV37" i="85"/>
  <c r="AX37" i="85" s="1"/>
  <c r="AS25" i="80"/>
  <c r="AG70" i="71"/>
  <c r="L140" i="66"/>
  <c r="AG51" i="71"/>
  <c r="L121" i="66"/>
  <c r="AG34" i="71"/>
  <c r="L104" i="66"/>
  <c r="AG88" i="71"/>
  <c r="L158" i="66"/>
  <c r="AG47" i="71"/>
  <c r="L117" i="66"/>
  <c r="AG84" i="71"/>
  <c r="L154" i="66"/>
  <c r="AG45" i="71"/>
  <c r="L115" i="66"/>
  <c r="AG58" i="71"/>
  <c r="L128" i="66"/>
  <c r="AG43" i="71"/>
  <c r="L113" i="66"/>
  <c r="AG14" i="71"/>
  <c r="L84" i="66"/>
  <c r="AG35" i="71"/>
  <c r="L105" i="66"/>
  <c r="AG30" i="71"/>
  <c r="L100" i="66"/>
  <c r="AG68" i="71"/>
  <c r="L138" i="66"/>
  <c r="AG82" i="71"/>
  <c r="L152" i="66"/>
  <c r="AG28" i="71"/>
  <c r="L98" i="66"/>
  <c r="AG86" i="71"/>
  <c r="L156" i="66"/>
  <c r="AG53" i="71"/>
  <c r="L123" i="66"/>
  <c r="AG67" i="71"/>
  <c r="L137" i="66"/>
  <c r="AG54" i="71"/>
  <c r="L124" i="66"/>
  <c r="AG40" i="71"/>
  <c r="L110" i="66"/>
  <c r="AG60" i="71"/>
  <c r="L130" i="66"/>
  <c r="AG17" i="71"/>
  <c r="L87" i="66"/>
  <c r="AG24" i="71"/>
  <c r="L94" i="66"/>
  <c r="AG37" i="71"/>
  <c r="L107" i="66"/>
  <c r="AG71" i="71"/>
  <c r="L141" i="66"/>
  <c r="AG83" i="71"/>
  <c r="L153" i="66"/>
  <c r="AG57" i="71"/>
  <c r="L127" i="66"/>
  <c r="AG26" i="71"/>
  <c r="L96" i="66"/>
  <c r="AG25" i="71"/>
  <c r="L95" i="66"/>
  <c r="AG10" i="71"/>
  <c r="L80" i="66"/>
  <c r="AG16" i="71"/>
  <c r="L86" i="66"/>
  <c r="AG22" i="71"/>
  <c r="L92" i="66"/>
  <c r="AG63" i="71"/>
  <c r="L133" i="66"/>
  <c r="AG19" i="71"/>
  <c r="L89" i="66"/>
  <c r="AG41" i="71"/>
  <c r="L111" i="66"/>
  <c r="AG11" i="71"/>
  <c r="L81" i="66"/>
  <c r="AG76" i="71"/>
  <c r="L146" i="66"/>
  <c r="AG64" i="71"/>
  <c r="L134" i="66"/>
  <c r="AG62" i="71"/>
  <c r="L132" i="66"/>
  <c r="AG87" i="71"/>
  <c r="L157" i="66"/>
  <c r="AG46" i="71"/>
  <c r="L116" i="66"/>
  <c r="AQ26" i="80"/>
  <c r="AQ30" i="84"/>
  <c r="AQ22" i="34"/>
  <c r="U12" i="1"/>
  <c r="V12" i="1" s="1"/>
  <c r="V11" i="1"/>
  <c r="AW43" i="91" l="1"/>
  <c r="AV43" i="91"/>
  <c r="AX43" i="91" s="1"/>
  <c r="AU44" i="91"/>
  <c r="AS44" i="91"/>
  <c r="AQ45" i="91"/>
  <c r="AV41" i="89"/>
  <c r="AX41" i="89" s="1"/>
  <c r="AU46" i="90"/>
  <c r="AW46" i="90" s="1"/>
  <c r="AQ47" i="90"/>
  <c r="AS46" i="90"/>
  <c r="AV46" i="90" s="1"/>
  <c r="AX46" i="90" s="1"/>
  <c r="AQ43" i="89"/>
  <c r="AU42" i="89"/>
  <c r="AW42" i="89" s="1"/>
  <c r="AS42" i="89"/>
  <c r="AV42" i="89" s="1"/>
  <c r="AX42" i="89" s="1"/>
  <c r="AW40" i="88"/>
  <c r="AV40" i="88"/>
  <c r="AX40" i="88" s="1"/>
  <c r="AU41" i="88"/>
  <c r="AS41" i="88"/>
  <c r="AQ42" i="88"/>
  <c r="AU39" i="87"/>
  <c r="AW39" i="87" s="1"/>
  <c r="AS39" i="87"/>
  <c r="AQ40" i="87"/>
  <c r="AV38" i="87"/>
  <c r="AX38" i="87" s="1"/>
  <c r="AS39" i="86"/>
  <c r="AQ40" i="86"/>
  <c r="AV38" i="85"/>
  <c r="AX38" i="85" s="1"/>
  <c r="AU39" i="85"/>
  <c r="AS39" i="85"/>
  <c r="AQ40" i="85"/>
  <c r="AS26" i="80"/>
  <c r="AQ27" i="80"/>
  <c r="AQ31" i="84"/>
  <c r="AQ23" i="34"/>
  <c r="U13" i="1"/>
  <c r="V13" i="1" s="1"/>
  <c r="L324" i="67"/>
  <c r="L323" i="67"/>
  <c r="L322" i="67"/>
  <c r="L321" i="67"/>
  <c r="L320" i="67"/>
  <c r="L319" i="67"/>
  <c r="L318" i="67"/>
  <c r="L317" i="67"/>
  <c r="L316" i="67"/>
  <c r="L315" i="67"/>
  <c r="L314" i="67"/>
  <c r="L313" i="67"/>
  <c r="L312" i="67"/>
  <c r="L311" i="67"/>
  <c r="L310" i="67"/>
  <c r="L309" i="67"/>
  <c r="L308" i="67"/>
  <c r="L307" i="67"/>
  <c r="L306" i="67"/>
  <c r="L305" i="67"/>
  <c r="L304" i="67"/>
  <c r="L303" i="67"/>
  <c r="L302" i="67"/>
  <c r="L301" i="67"/>
  <c r="L300" i="67"/>
  <c r="L299" i="67"/>
  <c r="L298" i="67"/>
  <c r="L297" i="67"/>
  <c r="L296" i="67"/>
  <c r="L295" i="67"/>
  <c r="L294" i="67"/>
  <c r="L293" i="67"/>
  <c r="L292" i="67"/>
  <c r="L291" i="67"/>
  <c r="L290" i="67"/>
  <c r="L289" i="67"/>
  <c r="L288" i="67"/>
  <c r="L287" i="67"/>
  <c r="L286" i="67"/>
  <c r="L285" i="67"/>
  <c r="L284" i="67"/>
  <c r="L283" i="67"/>
  <c r="L282" i="67"/>
  <c r="L281" i="67"/>
  <c r="L280" i="67"/>
  <c r="L279" i="67"/>
  <c r="L278" i="67"/>
  <c r="L277" i="67"/>
  <c r="L276" i="67"/>
  <c r="L275" i="67"/>
  <c r="L274" i="67"/>
  <c r="L273" i="67"/>
  <c r="L272" i="67"/>
  <c r="L271" i="67"/>
  <c r="L270" i="67"/>
  <c r="L269" i="67"/>
  <c r="L268" i="67"/>
  <c r="L267" i="67"/>
  <c r="L266" i="67"/>
  <c r="L265" i="67"/>
  <c r="L264" i="67"/>
  <c r="L263" i="67"/>
  <c r="L262" i="67"/>
  <c r="L261" i="67"/>
  <c r="L260" i="67"/>
  <c r="L259" i="67"/>
  <c r="L258" i="67"/>
  <c r="L257" i="67"/>
  <c r="L256" i="67"/>
  <c r="L255" i="67"/>
  <c r="L254" i="67"/>
  <c r="L253" i="67"/>
  <c r="L252" i="67"/>
  <c r="L251" i="67"/>
  <c r="L250" i="67"/>
  <c r="L249" i="67"/>
  <c r="L248" i="67"/>
  <c r="L247" i="67"/>
  <c r="L246" i="67"/>
  <c r="L245" i="67"/>
  <c r="L244" i="67"/>
  <c r="L243" i="67"/>
  <c r="L242" i="67"/>
  <c r="L241" i="67"/>
  <c r="L240" i="67"/>
  <c r="L239" i="67"/>
  <c r="L238" i="67"/>
  <c r="L237" i="67"/>
  <c r="L236" i="67"/>
  <c r="L235" i="67"/>
  <c r="L234" i="67"/>
  <c r="L233" i="67"/>
  <c r="L232" i="67"/>
  <c r="L231" i="67"/>
  <c r="L230" i="67"/>
  <c r="L229" i="67"/>
  <c r="L228" i="67"/>
  <c r="L227" i="67"/>
  <c r="L226" i="67"/>
  <c r="L225" i="67"/>
  <c r="L224" i="67"/>
  <c r="L223" i="67"/>
  <c r="L222" i="67"/>
  <c r="L221" i="67"/>
  <c r="L220" i="67"/>
  <c r="L219" i="67"/>
  <c r="L218" i="67"/>
  <c r="L217" i="67"/>
  <c r="L216" i="67"/>
  <c r="L215" i="67"/>
  <c r="L214" i="67"/>
  <c r="L213" i="67"/>
  <c r="L212" i="67"/>
  <c r="L211" i="67"/>
  <c r="L210" i="67"/>
  <c r="L209" i="67"/>
  <c r="L208" i="67"/>
  <c r="L207" i="67"/>
  <c r="L206" i="67"/>
  <c r="L205" i="67"/>
  <c r="L204" i="67"/>
  <c r="L203" i="67"/>
  <c r="L202" i="67"/>
  <c r="L201" i="67"/>
  <c r="L200" i="67"/>
  <c r="L199" i="67"/>
  <c r="L198" i="67"/>
  <c r="L197" i="67"/>
  <c r="L196" i="67"/>
  <c r="L195" i="67"/>
  <c r="L194" i="67"/>
  <c r="L193" i="67"/>
  <c r="L192" i="67"/>
  <c r="L191" i="67"/>
  <c r="L190" i="67"/>
  <c r="L189" i="67"/>
  <c r="L188" i="67"/>
  <c r="L187" i="67"/>
  <c r="L186" i="67"/>
  <c r="L185" i="67"/>
  <c r="L184" i="67"/>
  <c r="L183" i="67"/>
  <c r="L182" i="67"/>
  <c r="L181" i="67"/>
  <c r="L180" i="67"/>
  <c r="L179" i="67"/>
  <c r="L178" i="67"/>
  <c r="L177" i="67"/>
  <c r="L176" i="67"/>
  <c r="L175" i="67"/>
  <c r="L174" i="67"/>
  <c r="L173" i="67"/>
  <c r="L172" i="67"/>
  <c r="L171" i="67"/>
  <c r="L170" i="67"/>
  <c r="L169" i="67"/>
  <c r="L168" i="67"/>
  <c r="L167" i="67"/>
  <c r="L166" i="67"/>
  <c r="L165" i="67"/>
  <c r="L164" i="67"/>
  <c r="L163" i="67"/>
  <c r="L162" i="67"/>
  <c r="L161" i="67"/>
  <c r="L160" i="67"/>
  <c r="L159" i="67"/>
  <c r="L158" i="67"/>
  <c r="L157" i="67"/>
  <c r="L156" i="67"/>
  <c r="L155" i="67"/>
  <c r="L154" i="67"/>
  <c r="L153" i="67"/>
  <c r="L152" i="67"/>
  <c r="L151" i="67"/>
  <c r="L150" i="67"/>
  <c r="L149" i="67"/>
  <c r="L148" i="67"/>
  <c r="L147" i="67"/>
  <c r="L146" i="67"/>
  <c r="L145" i="67"/>
  <c r="L144" i="67"/>
  <c r="L143" i="67"/>
  <c r="L142" i="67"/>
  <c r="L141" i="67"/>
  <c r="L140" i="67"/>
  <c r="L139" i="67"/>
  <c r="L138" i="67"/>
  <c r="L137" i="67"/>
  <c r="L136" i="67"/>
  <c r="L135" i="67"/>
  <c r="L134" i="67"/>
  <c r="L133" i="67"/>
  <c r="L132" i="67"/>
  <c r="L131" i="67"/>
  <c r="L130" i="67"/>
  <c r="L129" i="67"/>
  <c r="L128" i="67"/>
  <c r="L127" i="67"/>
  <c r="L126" i="67"/>
  <c r="L125" i="67"/>
  <c r="L124" i="67"/>
  <c r="L123" i="67"/>
  <c r="L122" i="67"/>
  <c r="L121" i="67"/>
  <c r="L120" i="67"/>
  <c r="L119" i="67"/>
  <c r="AA367" i="70"/>
  <c r="Z367" i="70"/>
  <c r="Y367" i="70"/>
  <c r="X367" i="70"/>
  <c r="W367" i="70"/>
  <c r="V367" i="70"/>
  <c r="B367" i="70"/>
  <c r="AG367" i="70" s="1"/>
  <c r="AA366" i="70"/>
  <c r="Z366" i="70"/>
  <c r="Y366" i="70"/>
  <c r="X366" i="70"/>
  <c r="W366" i="70"/>
  <c r="V366" i="70"/>
  <c r="B366" i="70"/>
  <c r="AG366" i="70" s="1"/>
  <c r="AG365" i="70"/>
  <c r="AF365" i="70"/>
  <c r="AE365" i="70"/>
  <c r="AD365" i="70"/>
  <c r="AC365" i="70"/>
  <c r="AB365" i="70"/>
  <c r="AA365" i="70"/>
  <c r="Z365" i="70"/>
  <c r="Y365" i="70"/>
  <c r="X365" i="70"/>
  <c r="W365" i="70"/>
  <c r="V365" i="70"/>
  <c r="B365" i="70"/>
  <c r="AA364" i="70"/>
  <c r="Z364" i="70"/>
  <c r="Y364" i="70"/>
  <c r="X364" i="70"/>
  <c r="W364" i="70"/>
  <c r="V364" i="70"/>
  <c r="B364" i="70"/>
  <c r="AG364" i="70" s="1"/>
  <c r="AG363" i="70"/>
  <c r="AF363" i="70"/>
  <c r="AE363" i="70"/>
  <c r="AD363" i="70"/>
  <c r="AC363" i="70"/>
  <c r="AB363" i="70"/>
  <c r="AA363" i="70"/>
  <c r="Z363" i="70"/>
  <c r="Y363" i="70"/>
  <c r="X363" i="70"/>
  <c r="W363" i="70"/>
  <c r="V363" i="70"/>
  <c r="B363" i="70"/>
  <c r="AE362" i="70"/>
  <c r="AB362" i="70"/>
  <c r="AA362" i="70"/>
  <c r="Z362" i="70"/>
  <c r="Y362" i="70"/>
  <c r="X362" i="70"/>
  <c r="W362" i="70"/>
  <c r="V362" i="70"/>
  <c r="B362" i="70"/>
  <c r="AG362" i="70" s="1"/>
  <c r="AC361" i="70"/>
  <c r="AA361" i="70"/>
  <c r="Z361" i="70"/>
  <c r="Y361" i="70"/>
  <c r="X361" i="70"/>
  <c r="W361" i="70"/>
  <c r="V361" i="70"/>
  <c r="B361" i="70"/>
  <c r="AG361" i="70" s="1"/>
  <c r="AG360" i="70"/>
  <c r="AF360" i="70"/>
  <c r="AE360" i="70"/>
  <c r="AD360" i="70"/>
  <c r="AC360" i="70"/>
  <c r="AA360" i="70"/>
  <c r="Z360" i="70"/>
  <c r="Y360" i="70"/>
  <c r="X360" i="70"/>
  <c r="W360" i="70"/>
  <c r="V360" i="70"/>
  <c r="B360" i="70"/>
  <c r="AB360" i="70" s="1"/>
  <c r="AA359" i="70"/>
  <c r="Z359" i="70"/>
  <c r="Y359" i="70"/>
  <c r="X359" i="70"/>
  <c r="W359" i="70"/>
  <c r="V359" i="70"/>
  <c r="B359" i="70"/>
  <c r="AG359" i="70" s="1"/>
  <c r="AG358" i="70"/>
  <c r="AF358" i="70"/>
  <c r="AE358" i="70"/>
  <c r="AD358" i="70"/>
  <c r="AC358" i="70"/>
  <c r="AB358" i="70"/>
  <c r="AA358" i="70"/>
  <c r="Z358" i="70"/>
  <c r="Y358" i="70"/>
  <c r="X358" i="70"/>
  <c r="W358" i="70"/>
  <c r="V358" i="70"/>
  <c r="B358" i="70"/>
  <c r="AC357" i="70"/>
  <c r="AB357" i="70"/>
  <c r="AA357" i="70"/>
  <c r="Z357" i="70"/>
  <c r="Y357" i="70"/>
  <c r="X357" i="70"/>
  <c r="W357" i="70"/>
  <c r="V357" i="70"/>
  <c r="B357" i="70"/>
  <c r="AG357" i="70" s="1"/>
  <c r="AD356" i="70"/>
  <c r="AC356" i="70"/>
  <c r="AA356" i="70"/>
  <c r="Z356" i="70"/>
  <c r="Y356" i="70"/>
  <c r="X356" i="70"/>
  <c r="W356" i="70"/>
  <c r="V356" i="70"/>
  <c r="B356" i="70"/>
  <c r="AG356" i="70" s="1"/>
  <c r="AG355" i="70"/>
  <c r="AF355" i="70"/>
  <c r="AE355" i="70"/>
  <c r="AD355" i="70"/>
  <c r="AC355" i="70"/>
  <c r="AB355" i="70"/>
  <c r="AA355" i="70"/>
  <c r="Z355" i="70"/>
  <c r="Y355" i="70"/>
  <c r="X355" i="70"/>
  <c r="W355" i="70"/>
  <c r="V355" i="70"/>
  <c r="B355" i="70"/>
  <c r="AA354" i="70"/>
  <c r="Z354" i="70"/>
  <c r="Y354" i="70"/>
  <c r="X354" i="70"/>
  <c r="W354" i="70"/>
  <c r="V354" i="70"/>
  <c r="B354" i="70"/>
  <c r="AG354" i="70" s="1"/>
  <c r="AG353" i="70"/>
  <c r="AF353" i="70"/>
  <c r="AE353" i="70"/>
  <c r="AD353" i="70"/>
  <c r="AC353" i="70"/>
  <c r="AB353" i="70"/>
  <c r="AA353" i="70"/>
  <c r="Z353" i="70"/>
  <c r="Y353" i="70"/>
  <c r="X353" i="70"/>
  <c r="W353" i="70"/>
  <c r="V353" i="70"/>
  <c r="B353" i="70"/>
  <c r="AG352" i="70"/>
  <c r="AD352" i="70"/>
  <c r="AC352" i="70"/>
  <c r="AA352" i="70"/>
  <c r="Z352" i="70"/>
  <c r="Y352" i="70"/>
  <c r="X352" i="70"/>
  <c r="W352" i="70"/>
  <c r="V352" i="70"/>
  <c r="B352" i="70"/>
  <c r="AF352" i="70" s="1"/>
  <c r="AE351" i="70"/>
  <c r="AD351" i="70"/>
  <c r="AC351" i="70"/>
  <c r="AB351" i="70"/>
  <c r="AA351" i="70"/>
  <c r="Z351" i="70"/>
  <c r="Y351" i="70"/>
  <c r="X351" i="70"/>
  <c r="W351" i="70"/>
  <c r="V351" i="70"/>
  <c r="B351" i="70"/>
  <c r="AG351" i="70" s="1"/>
  <c r="AG350" i="70"/>
  <c r="AF350" i="70"/>
  <c r="AE350" i="70"/>
  <c r="AA350" i="70"/>
  <c r="Z350" i="70"/>
  <c r="Y350" i="70"/>
  <c r="X350" i="70"/>
  <c r="W350" i="70"/>
  <c r="V350" i="70"/>
  <c r="B350" i="70"/>
  <c r="AD350" i="70" s="1"/>
  <c r="AA349" i="70"/>
  <c r="Z349" i="70"/>
  <c r="Y349" i="70"/>
  <c r="X349" i="70"/>
  <c r="W349" i="70"/>
  <c r="V349" i="70"/>
  <c r="B349" i="70"/>
  <c r="AG348" i="70"/>
  <c r="AF348" i="70"/>
  <c r="AE348" i="70"/>
  <c r="AD348" i="70"/>
  <c r="AC348" i="70"/>
  <c r="AB348" i="70"/>
  <c r="AA348" i="70"/>
  <c r="Z348" i="70"/>
  <c r="Y348" i="70"/>
  <c r="X348" i="70"/>
  <c r="W348" i="70"/>
  <c r="V348" i="70"/>
  <c r="B348" i="70"/>
  <c r="AE347" i="70"/>
  <c r="AD347" i="70"/>
  <c r="AB347" i="70"/>
  <c r="AA347" i="70"/>
  <c r="Z347" i="70"/>
  <c r="Y347" i="70"/>
  <c r="X347" i="70"/>
  <c r="W347" i="70"/>
  <c r="V347" i="70"/>
  <c r="B347" i="70"/>
  <c r="AG347" i="70" s="1"/>
  <c r="AF346" i="70"/>
  <c r="AE346" i="70"/>
  <c r="AC346" i="70"/>
  <c r="AB346" i="70"/>
  <c r="AA346" i="70"/>
  <c r="Z346" i="70"/>
  <c r="Y346" i="70"/>
  <c r="X346" i="70"/>
  <c r="W346" i="70"/>
  <c r="V346" i="70"/>
  <c r="B346" i="70"/>
  <c r="AG346" i="70" s="1"/>
  <c r="AG345" i="70"/>
  <c r="AF345" i="70"/>
  <c r="AB345" i="70"/>
  <c r="AA345" i="70"/>
  <c r="Z345" i="70"/>
  <c r="Y345" i="70"/>
  <c r="X345" i="70"/>
  <c r="W345" i="70"/>
  <c r="V345" i="70"/>
  <c r="B345" i="70"/>
  <c r="AE345" i="70" s="1"/>
  <c r="AA344" i="70"/>
  <c r="Z344" i="70"/>
  <c r="Y344" i="70"/>
  <c r="X344" i="70"/>
  <c r="W344" i="70"/>
  <c r="V344" i="70"/>
  <c r="B344" i="70"/>
  <c r="AG343" i="70"/>
  <c r="AF343" i="70"/>
  <c r="AE343" i="70"/>
  <c r="AD343" i="70"/>
  <c r="AC343" i="70"/>
  <c r="AB343" i="70"/>
  <c r="AA343" i="70"/>
  <c r="Z343" i="70"/>
  <c r="Y343" i="70"/>
  <c r="X343" i="70"/>
  <c r="W343" i="70"/>
  <c r="V343" i="70"/>
  <c r="B343" i="70"/>
  <c r="AE342" i="70"/>
  <c r="AA342" i="70"/>
  <c r="Z342" i="70"/>
  <c r="Y342" i="70"/>
  <c r="X342" i="70"/>
  <c r="W342" i="70"/>
  <c r="V342" i="70"/>
  <c r="B342" i="70"/>
  <c r="AG342" i="70" s="1"/>
  <c r="AG341" i="70"/>
  <c r="AC341" i="70"/>
  <c r="AB341" i="70"/>
  <c r="AA341" i="70"/>
  <c r="Z341" i="70"/>
  <c r="Y341" i="70"/>
  <c r="X341" i="70"/>
  <c r="W341" i="70"/>
  <c r="V341" i="70"/>
  <c r="B341" i="70"/>
  <c r="AF341" i="70" s="1"/>
  <c r="AG340" i="70"/>
  <c r="AC340" i="70"/>
  <c r="AB340" i="70"/>
  <c r="AA340" i="70"/>
  <c r="Z340" i="70"/>
  <c r="Y340" i="70"/>
  <c r="X340" i="70"/>
  <c r="W340" i="70"/>
  <c r="V340" i="70"/>
  <c r="B340" i="70"/>
  <c r="AF340" i="70" s="1"/>
  <c r="AA339" i="70"/>
  <c r="Z339" i="70"/>
  <c r="Y339" i="70"/>
  <c r="X339" i="70"/>
  <c r="W339" i="70"/>
  <c r="V339" i="70"/>
  <c r="B339" i="70"/>
  <c r="AG339" i="70" s="1"/>
  <c r="AG338" i="70"/>
  <c r="AF338" i="70"/>
  <c r="AE338" i="70"/>
  <c r="AD338" i="70"/>
  <c r="AC338" i="70"/>
  <c r="AB338" i="70"/>
  <c r="AA338" i="70"/>
  <c r="Z338" i="70"/>
  <c r="Y338" i="70"/>
  <c r="X338" i="70"/>
  <c r="W338" i="70"/>
  <c r="V338" i="70"/>
  <c r="B338" i="70"/>
  <c r="AA337" i="70"/>
  <c r="Z337" i="70"/>
  <c r="Y337" i="70"/>
  <c r="X337" i="70"/>
  <c r="W337" i="70"/>
  <c r="V337" i="70"/>
  <c r="B337" i="70"/>
  <c r="AE336" i="70"/>
  <c r="AD336" i="70"/>
  <c r="AC336" i="70"/>
  <c r="AA336" i="70"/>
  <c r="Z336" i="70"/>
  <c r="Y336" i="70"/>
  <c r="X336" i="70"/>
  <c r="W336" i="70"/>
  <c r="V336" i="70"/>
  <c r="B336" i="70"/>
  <c r="AG336" i="70" s="1"/>
  <c r="AG335" i="70"/>
  <c r="AE335" i="70"/>
  <c r="AD335" i="70"/>
  <c r="AC335" i="70"/>
  <c r="AA335" i="70"/>
  <c r="Z335" i="70"/>
  <c r="Y335" i="70"/>
  <c r="X335" i="70"/>
  <c r="W335" i="70"/>
  <c r="V335" i="70"/>
  <c r="B335" i="70"/>
  <c r="AF335" i="70" s="1"/>
  <c r="AB334" i="70"/>
  <c r="AA334" i="70"/>
  <c r="Z334" i="70"/>
  <c r="Y334" i="70"/>
  <c r="X334" i="70"/>
  <c r="W334" i="70"/>
  <c r="V334" i="70"/>
  <c r="B334" i="70"/>
  <c r="AG333" i="70"/>
  <c r="AF333" i="70"/>
  <c r="AE333" i="70"/>
  <c r="AD333" i="70"/>
  <c r="AC333" i="70"/>
  <c r="AB333" i="70"/>
  <c r="AA333" i="70"/>
  <c r="Z333" i="70"/>
  <c r="Y333" i="70"/>
  <c r="X333" i="70"/>
  <c r="W333" i="70"/>
  <c r="V333" i="70"/>
  <c r="B333" i="70"/>
  <c r="AA332" i="70"/>
  <c r="Z332" i="70"/>
  <c r="Y332" i="70"/>
  <c r="X332" i="70"/>
  <c r="W332" i="70"/>
  <c r="V332" i="70"/>
  <c r="B332" i="70"/>
  <c r="AG332" i="70" s="1"/>
  <c r="AG331" i="70"/>
  <c r="AF331" i="70"/>
  <c r="AE331" i="70"/>
  <c r="AD331" i="70"/>
  <c r="AC331" i="70"/>
  <c r="AB331" i="70"/>
  <c r="AA331" i="70"/>
  <c r="Z331" i="70"/>
  <c r="Y331" i="70"/>
  <c r="X331" i="70"/>
  <c r="W331" i="70"/>
  <c r="V331" i="70"/>
  <c r="B331" i="70"/>
  <c r="AE330" i="70"/>
  <c r="AD330" i="70"/>
  <c r="AB330" i="70"/>
  <c r="AA330" i="70"/>
  <c r="Z330" i="70"/>
  <c r="Y330" i="70"/>
  <c r="X330" i="70"/>
  <c r="W330" i="70"/>
  <c r="V330" i="70"/>
  <c r="B330" i="70"/>
  <c r="AG330" i="70" s="1"/>
  <c r="AC329" i="70"/>
  <c r="AB329" i="70"/>
  <c r="AA329" i="70"/>
  <c r="Z329" i="70"/>
  <c r="Y329" i="70"/>
  <c r="X329" i="70"/>
  <c r="W329" i="70"/>
  <c r="V329" i="70"/>
  <c r="B329" i="70"/>
  <c r="AG329" i="70" s="1"/>
  <c r="AG328" i="70"/>
  <c r="AF328" i="70"/>
  <c r="AE328" i="70"/>
  <c r="AD328" i="70"/>
  <c r="AC328" i="70"/>
  <c r="AA328" i="70"/>
  <c r="Z328" i="70"/>
  <c r="Y328" i="70"/>
  <c r="X328" i="70"/>
  <c r="W328" i="70"/>
  <c r="V328" i="70"/>
  <c r="B328" i="70"/>
  <c r="AB328" i="70" s="1"/>
  <c r="AA327" i="70"/>
  <c r="Z327" i="70"/>
  <c r="Y327" i="70"/>
  <c r="X327" i="70"/>
  <c r="W327" i="70"/>
  <c r="V327" i="70"/>
  <c r="B327" i="70"/>
  <c r="AG327" i="70" s="1"/>
  <c r="AG326" i="70"/>
  <c r="AF326" i="70"/>
  <c r="AE326" i="70"/>
  <c r="AD326" i="70"/>
  <c r="AC326" i="70"/>
  <c r="AB326" i="70"/>
  <c r="AA326" i="70"/>
  <c r="Z326" i="70"/>
  <c r="Y326" i="70"/>
  <c r="X326" i="70"/>
  <c r="W326" i="70"/>
  <c r="V326" i="70"/>
  <c r="B326" i="70"/>
  <c r="AF325" i="70"/>
  <c r="AE325" i="70"/>
  <c r="AC325" i="70"/>
  <c r="AB325" i="70"/>
  <c r="AA325" i="70"/>
  <c r="Z325" i="70"/>
  <c r="Y325" i="70"/>
  <c r="X325" i="70"/>
  <c r="W325" i="70"/>
  <c r="V325" i="70"/>
  <c r="B325" i="70"/>
  <c r="AG325" i="70" s="1"/>
  <c r="AD324" i="70"/>
  <c r="AC324" i="70"/>
  <c r="AA324" i="70"/>
  <c r="Z324" i="70"/>
  <c r="Y324" i="70"/>
  <c r="X324" i="70"/>
  <c r="W324" i="70"/>
  <c r="V324" i="70"/>
  <c r="B324" i="70"/>
  <c r="AG324" i="70" s="1"/>
  <c r="AG323" i="70"/>
  <c r="AF323" i="70"/>
  <c r="AE323" i="70"/>
  <c r="AD323" i="70"/>
  <c r="AC323" i="70"/>
  <c r="AB323" i="70"/>
  <c r="AA323" i="70"/>
  <c r="Z323" i="70"/>
  <c r="Y323" i="70"/>
  <c r="X323" i="70"/>
  <c r="W323" i="70"/>
  <c r="V323" i="70"/>
  <c r="B323" i="70"/>
  <c r="AA322" i="70"/>
  <c r="Z322" i="70"/>
  <c r="Y322" i="70"/>
  <c r="X322" i="70"/>
  <c r="W322" i="70"/>
  <c r="V322" i="70"/>
  <c r="B322" i="70"/>
  <c r="AG322" i="70" s="1"/>
  <c r="AG321" i="70"/>
  <c r="AF321" i="70"/>
  <c r="AE321" i="70"/>
  <c r="AD321" i="70"/>
  <c r="AC321" i="70"/>
  <c r="AB321" i="70"/>
  <c r="AA321" i="70"/>
  <c r="Z321" i="70"/>
  <c r="Y321" i="70"/>
  <c r="X321" i="70"/>
  <c r="W321" i="70"/>
  <c r="V321" i="70"/>
  <c r="B321" i="70"/>
  <c r="AF320" i="70"/>
  <c r="AD320" i="70"/>
  <c r="AC320" i="70"/>
  <c r="AA320" i="70"/>
  <c r="Z320" i="70"/>
  <c r="Y320" i="70"/>
  <c r="X320" i="70"/>
  <c r="W320" i="70"/>
  <c r="V320" i="70"/>
  <c r="B320" i="70"/>
  <c r="AG320" i="70" s="1"/>
  <c r="AE319" i="70"/>
  <c r="AD319" i="70"/>
  <c r="AC319" i="70"/>
  <c r="AB319" i="70"/>
  <c r="AA319" i="70"/>
  <c r="Z319" i="70"/>
  <c r="Y319" i="70"/>
  <c r="X319" i="70"/>
  <c r="W319" i="70"/>
  <c r="V319" i="70"/>
  <c r="B319" i="70"/>
  <c r="AG319" i="70" s="1"/>
  <c r="AG318" i="70"/>
  <c r="AF318" i="70"/>
  <c r="AE318" i="70"/>
  <c r="AA318" i="70"/>
  <c r="Z318" i="70"/>
  <c r="Y318" i="70"/>
  <c r="X318" i="70"/>
  <c r="W318" i="70"/>
  <c r="V318" i="70"/>
  <c r="B318" i="70"/>
  <c r="AD318" i="70" s="1"/>
  <c r="AA317" i="70"/>
  <c r="Z317" i="70"/>
  <c r="Y317" i="70"/>
  <c r="X317" i="70"/>
  <c r="W317" i="70"/>
  <c r="V317" i="70"/>
  <c r="B317" i="70"/>
  <c r="AG316" i="70"/>
  <c r="AF316" i="70"/>
  <c r="AE316" i="70"/>
  <c r="AD316" i="70"/>
  <c r="AC316" i="70"/>
  <c r="AB316" i="70"/>
  <c r="AA316" i="70"/>
  <c r="Z316" i="70"/>
  <c r="Y316" i="70"/>
  <c r="X316" i="70"/>
  <c r="W316" i="70"/>
  <c r="V316" i="70"/>
  <c r="B316" i="70"/>
  <c r="AG315" i="70"/>
  <c r="AE315" i="70"/>
  <c r="AD315" i="70"/>
  <c r="AB315" i="70"/>
  <c r="AA315" i="70"/>
  <c r="Z315" i="70"/>
  <c r="Y315" i="70"/>
  <c r="X315" i="70"/>
  <c r="W315" i="70"/>
  <c r="V315" i="70"/>
  <c r="B315" i="70"/>
  <c r="AF315" i="70" s="1"/>
  <c r="AF314" i="70"/>
  <c r="AE314" i="70"/>
  <c r="AC314" i="70"/>
  <c r="AB314" i="70"/>
  <c r="AA314" i="70"/>
  <c r="Z314" i="70"/>
  <c r="Y314" i="70"/>
  <c r="X314" i="70"/>
  <c r="W314" i="70"/>
  <c r="V314" i="70"/>
  <c r="B314" i="70"/>
  <c r="AG314" i="70" s="1"/>
  <c r="AG313" i="70"/>
  <c r="AF313" i="70"/>
  <c r="AB313" i="70"/>
  <c r="AA313" i="70"/>
  <c r="Z313" i="70"/>
  <c r="Y313" i="70"/>
  <c r="X313" i="70"/>
  <c r="W313" i="70"/>
  <c r="V313" i="70"/>
  <c r="B313" i="70"/>
  <c r="AE313" i="70" s="1"/>
  <c r="AA312" i="70"/>
  <c r="Z312" i="70"/>
  <c r="Y312" i="70"/>
  <c r="X312" i="70"/>
  <c r="W312" i="70"/>
  <c r="V312" i="70"/>
  <c r="B312" i="70"/>
  <c r="AA311" i="70"/>
  <c r="Z311" i="70"/>
  <c r="Y311" i="70"/>
  <c r="X311" i="70"/>
  <c r="W311" i="70"/>
  <c r="V311" i="70"/>
  <c r="B311" i="70"/>
  <c r="AE310" i="70"/>
  <c r="AC310" i="70"/>
  <c r="AA310" i="70"/>
  <c r="Z310" i="70"/>
  <c r="Y310" i="70"/>
  <c r="X310" i="70"/>
  <c r="W310" i="70"/>
  <c r="V310" i="70"/>
  <c r="B310" i="70"/>
  <c r="AG310" i="70" s="1"/>
  <c r="AA309" i="70"/>
  <c r="Z309" i="70"/>
  <c r="Y309" i="70"/>
  <c r="X309" i="70"/>
  <c r="W309" i="70"/>
  <c r="V309" i="70"/>
  <c r="B309" i="70"/>
  <c r="AE309" i="70" s="1"/>
  <c r="AG308" i="70"/>
  <c r="AB308" i="70"/>
  <c r="AA308" i="70"/>
  <c r="Z308" i="70"/>
  <c r="Y308" i="70"/>
  <c r="X308" i="70"/>
  <c r="W308" i="70"/>
  <c r="V308" i="70"/>
  <c r="B308" i="70"/>
  <c r="AF308" i="70" s="1"/>
  <c r="AA307" i="70"/>
  <c r="Z307" i="70"/>
  <c r="Y307" i="70"/>
  <c r="X307" i="70"/>
  <c r="W307" i="70"/>
  <c r="V307" i="70"/>
  <c r="B307" i="70"/>
  <c r="AG306" i="70"/>
  <c r="AF306" i="70"/>
  <c r="AE306" i="70"/>
  <c r="AD306" i="70"/>
  <c r="AC306" i="70"/>
  <c r="AB306" i="70"/>
  <c r="AA306" i="70"/>
  <c r="Z306" i="70"/>
  <c r="Y306" i="70"/>
  <c r="X306" i="70"/>
  <c r="W306" i="70"/>
  <c r="V306" i="70"/>
  <c r="B306" i="70"/>
  <c r="AF305" i="70"/>
  <c r="AA305" i="70"/>
  <c r="Z305" i="70"/>
  <c r="Y305" i="70"/>
  <c r="X305" i="70"/>
  <c r="W305" i="70"/>
  <c r="V305" i="70"/>
  <c r="B305" i="70"/>
  <c r="AG304" i="70"/>
  <c r="AE304" i="70"/>
  <c r="AD304" i="70"/>
  <c r="AC304" i="70"/>
  <c r="AB304" i="70"/>
  <c r="AA304" i="70"/>
  <c r="Z304" i="70"/>
  <c r="Y304" i="70"/>
  <c r="X304" i="70"/>
  <c r="W304" i="70"/>
  <c r="V304" i="70"/>
  <c r="B304" i="70"/>
  <c r="AF304" i="70" s="1"/>
  <c r="AG303" i="70"/>
  <c r="AE303" i="70"/>
  <c r="AD303" i="70"/>
  <c r="AC303" i="70"/>
  <c r="AA303" i="70"/>
  <c r="Z303" i="70"/>
  <c r="Y303" i="70"/>
  <c r="X303" i="70"/>
  <c r="W303" i="70"/>
  <c r="V303" i="70"/>
  <c r="B303" i="70"/>
  <c r="AF303" i="70" s="1"/>
  <c r="AB302" i="70"/>
  <c r="AA302" i="70"/>
  <c r="Z302" i="70"/>
  <c r="Y302" i="70"/>
  <c r="X302" i="70"/>
  <c r="W302" i="70"/>
  <c r="V302" i="70"/>
  <c r="B302" i="70"/>
  <c r="AG301" i="70"/>
  <c r="AF301" i="70"/>
  <c r="AE301" i="70"/>
  <c r="AD301" i="70"/>
  <c r="AC301" i="70"/>
  <c r="AB301" i="70"/>
  <c r="AA301" i="70"/>
  <c r="Z301" i="70"/>
  <c r="Y301" i="70"/>
  <c r="X301" i="70"/>
  <c r="W301" i="70"/>
  <c r="V301" i="70"/>
  <c r="B301" i="70"/>
  <c r="AA300" i="70"/>
  <c r="Z300" i="70"/>
  <c r="Y300" i="70"/>
  <c r="X300" i="70"/>
  <c r="W300" i="70"/>
  <c r="V300" i="70"/>
  <c r="B300" i="70"/>
  <c r="AG299" i="70"/>
  <c r="AF299" i="70"/>
  <c r="AE299" i="70"/>
  <c r="AD299" i="70"/>
  <c r="AC299" i="70"/>
  <c r="AB299" i="70"/>
  <c r="AA299" i="70"/>
  <c r="Z299" i="70"/>
  <c r="Y299" i="70"/>
  <c r="X299" i="70"/>
  <c r="W299" i="70"/>
  <c r="V299" i="70"/>
  <c r="B299" i="70"/>
  <c r="AE298" i="70"/>
  <c r="AD298" i="70"/>
  <c r="AB298" i="70"/>
  <c r="AA298" i="70"/>
  <c r="Z298" i="70"/>
  <c r="Y298" i="70"/>
  <c r="X298" i="70"/>
  <c r="W298" i="70"/>
  <c r="V298" i="70"/>
  <c r="B298" i="70"/>
  <c r="AG298" i="70" s="1"/>
  <c r="AD297" i="70"/>
  <c r="AC297" i="70"/>
  <c r="AB297" i="70"/>
  <c r="AA297" i="70"/>
  <c r="Z297" i="70"/>
  <c r="Y297" i="70"/>
  <c r="X297" i="70"/>
  <c r="W297" i="70"/>
  <c r="V297" i="70"/>
  <c r="B297" i="70"/>
  <c r="AG297" i="70" s="1"/>
  <c r="AA296" i="70"/>
  <c r="Z296" i="70"/>
  <c r="Y296" i="70"/>
  <c r="X296" i="70"/>
  <c r="W296" i="70"/>
  <c r="V296" i="70"/>
  <c r="B296" i="70"/>
  <c r="AF295" i="70"/>
  <c r="AA295" i="70"/>
  <c r="Z295" i="70"/>
  <c r="Y295" i="70"/>
  <c r="X295" i="70"/>
  <c r="W295" i="70"/>
  <c r="V295" i="70"/>
  <c r="B295" i="70"/>
  <c r="AG295" i="70" s="1"/>
  <c r="AG294" i="70"/>
  <c r="AF294" i="70"/>
  <c r="AE294" i="70"/>
  <c r="AD294" i="70"/>
  <c r="AC294" i="70"/>
  <c r="AB294" i="70"/>
  <c r="AA294" i="70"/>
  <c r="Z294" i="70"/>
  <c r="Y294" i="70"/>
  <c r="X294" i="70"/>
  <c r="W294" i="70"/>
  <c r="V294" i="70"/>
  <c r="B294" i="70"/>
  <c r="AF293" i="70"/>
  <c r="AE293" i="70"/>
  <c r="AC293" i="70"/>
  <c r="AB293" i="70"/>
  <c r="AA293" i="70"/>
  <c r="Z293" i="70"/>
  <c r="Y293" i="70"/>
  <c r="X293" i="70"/>
  <c r="W293" i="70"/>
  <c r="V293" i="70"/>
  <c r="B293" i="70"/>
  <c r="AG293" i="70" s="1"/>
  <c r="AE292" i="70"/>
  <c r="AD292" i="70"/>
  <c r="AC292" i="70"/>
  <c r="AA292" i="70"/>
  <c r="Z292" i="70"/>
  <c r="Y292" i="70"/>
  <c r="X292" i="70"/>
  <c r="W292" i="70"/>
  <c r="V292" i="70"/>
  <c r="B292" i="70"/>
  <c r="AG292" i="70" s="1"/>
  <c r="AG291" i="70"/>
  <c r="AF291" i="70"/>
  <c r="AE291" i="70"/>
  <c r="AD291" i="70"/>
  <c r="AC291" i="70"/>
  <c r="AB291" i="70"/>
  <c r="AA291" i="70"/>
  <c r="Z291" i="70"/>
  <c r="Y291" i="70"/>
  <c r="X291" i="70"/>
  <c r="W291" i="70"/>
  <c r="V291" i="70"/>
  <c r="B291" i="70"/>
  <c r="AA290" i="70"/>
  <c r="Z290" i="70"/>
  <c r="Y290" i="70"/>
  <c r="X290" i="70"/>
  <c r="W290" i="70"/>
  <c r="V290" i="70"/>
  <c r="B290" i="70"/>
  <c r="AG289" i="70"/>
  <c r="AF289" i="70"/>
  <c r="AE289" i="70"/>
  <c r="AD289" i="70"/>
  <c r="AC289" i="70"/>
  <c r="AB289" i="70"/>
  <c r="AA289" i="70"/>
  <c r="Z289" i="70"/>
  <c r="Y289" i="70"/>
  <c r="X289" i="70"/>
  <c r="W289" i="70"/>
  <c r="V289" i="70"/>
  <c r="B289" i="70"/>
  <c r="AF288" i="70"/>
  <c r="AD288" i="70"/>
  <c r="AC288" i="70"/>
  <c r="AA288" i="70"/>
  <c r="Z288" i="70"/>
  <c r="Y288" i="70"/>
  <c r="X288" i="70"/>
  <c r="W288" i="70"/>
  <c r="V288" i="70"/>
  <c r="B288" i="70"/>
  <c r="AG288" i="70" s="1"/>
  <c r="AA287" i="70"/>
  <c r="Z287" i="70"/>
  <c r="Y287" i="70"/>
  <c r="X287" i="70"/>
  <c r="W287" i="70"/>
  <c r="V287" i="70"/>
  <c r="B287" i="70"/>
  <c r="AG286" i="70"/>
  <c r="AF286" i="70"/>
  <c r="AE286" i="70"/>
  <c r="AA286" i="70"/>
  <c r="Z286" i="70"/>
  <c r="Y286" i="70"/>
  <c r="X286" i="70"/>
  <c r="W286" i="70"/>
  <c r="V286" i="70"/>
  <c r="B286" i="70"/>
  <c r="AD286" i="70" s="1"/>
  <c r="AA285" i="70"/>
  <c r="Z285" i="70"/>
  <c r="Y285" i="70"/>
  <c r="X285" i="70"/>
  <c r="W285" i="70"/>
  <c r="V285" i="70"/>
  <c r="B285" i="70"/>
  <c r="AG284" i="70"/>
  <c r="AF284" i="70"/>
  <c r="AE284" i="70"/>
  <c r="AD284" i="70"/>
  <c r="AC284" i="70"/>
  <c r="AB284" i="70"/>
  <c r="AA284" i="70"/>
  <c r="Z284" i="70"/>
  <c r="Y284" i="70"/>
  <c r="X284" i="70"/>
  <c r="W284" i="70"/>
  <c r="V284" i="70"/>
  <c r="B284" i="70"/>
  <c r="AG283" i="70"/>
  <c r="AE283" i="70"/>
  <c r="AD283" i="70"/>
  <c r="AB283" i="70"/>
  <c r="AA283" i="70"/>
  <c r="Z283" i="70"/>
  <c r="Y283" i="70"/>
  <c r="X283" i="70"/>
  <c r="W283" i="70"/>
  <c r="V283" i="70"/>
  <c r="B283" i="70"/>
  <c r="AF283" i="70" s="1"/>
  <c r="AG282" i="70"/>
  <c r="AF282" i="70"/>
  <c r="AE282" i="70"/>
  <c r="AB282" i="70"/>
  <c r="AA282" i="70"/>
  <c r="Z282" i="70"/>
  <c r="Y282" i="70"/>
  <c r="X282" i="70"/>
  <c r="W282" i="70"/>
  <c r="V282" i="70"/>
  <c r="B282" i="70"/>
  <c r="AD282" i="70" s="1"/>
  <c r="AG281" i="70"/>
  <c r="AF281" i="70"/>
  <c r="AE281" i="70"/>
  <c r="AD281" i="70"/>
  <c r="AB281" i="70"/>
  <c r="AA281" i="70"/>
  <c r="Z281" i="70"/>
  <c r="Y281" i="70"/>
  <c r="X281" i="70"/>
  <c r="W281" i="70"/>
  <c r="V281" i="70"/>
  <c r="B281" i="70"/>
  <c r="AC281" i="70" s="1"/>
  <c r="AA280" i="70"/>
  <c r="Z280" i="70"/>
  <c r="Y280" i="70"/>
  <c r="X280" i="70"/>
  <c r="W280" i="70"/>
  <c r="V280" i="70"/>
  <c r="B280" i="70"/>
  <c r="AG279" i="70"/>
  <c r="AF279" i="70"/>
  <c r="AD279" i="70"/>
  <c r="AC279" i="70"/>
  <c r="AA279" i="70"/>
  <c r="Z279" i="70"/>
  <c r="Y279" i="70"/>
  <c r="X279" i="70"/>
  <c r="W279" i="70"/>
  <c r="V279" i="70"/>
  <c r="B279" i="70"/>
  <c r="AE279" i="70" s="1"/>
  <c r="AA278" i="70"/>
  <c r="Z278" i="70"/>
  <c r="Y278" i="70"/>
  <c r="X278" i="70"/>
  <c r="W278" i="70"/>
  <c r="V278" i="70"/>
  <c r="B278" i="70"/>
  <c r="AD277" i="70"/>
  <c r="AC277" i="70"/>
  <c r="AB277" i="70"/>
  <c r="AA277" i="70"/>
  <c r="Z277" i="70"/>
  <c r="Y277" i="70"/>
  <c r="X277" i="70"/>
  <c r="W277" i="70"/>
  <c r="V277" i="70"/>
  <c r="B277" i="70"/>
  <c r="AE277" i="70" s="1"/>
  <c r="AG276" i="70"/>
  <c r="AF276" i="70"/>
  <c r="AB276" i="70"/>
  <c r="AA276" i="70"/>
  <c r="Z276" i="70"/>
  <c r="Y276" i="70"/>
  <c r="X276" i="70"/>
  <c r="W276" i="70"/>
  <c r="V276" i="70"/>
  <c r="B276" i="70"/>
  <c r="AE276" i="70" s="1"/>
  <c r="AA275" i="70"/>
  <c r="Z275" i="70"/>
  <c r="Y275" i="70"/>
  <c r="X275" i="70"/>
  <c r="W275" i="70"/>
  <c r="V275" i="70"/>
  <c r="B275" i="70"/>
  <c r="AG274" i="70"/>
  <c r="AF274" i="70"/>
  <c r="AE274" i="70"/>
  <c r="AD274" i="70"/>
  <c r="AC274" i="70"/>
  <c r="AB274" i="70"/>
  <c r="AA274" i="70"/>
  <c r="Z274" i="70"/>
  <c r="Y274" i="70"/>
  <c r="X274" i="70"/>
  <c r="W274" i="70"/>
  <c r="V274" i="70"/>
  <c r="B274" i="70"/>
  <c r="AG273" i="70"/>
  <c r="AF273" i="70"/>
  <c r="AA273" i="70"/>
  <c r="Z273" i="70"/>
  <c r="Y273" i="70"/>
  <c r="X273" i="70"/>
  <c r="W273" i="70"/>
  <c r="V273" i="70"/>
  <c r="B273" i="70"/>
  <c r="AA272" i="70"/>
  <c r="Z272" i="70"/>
  <c r="Y272" i="70"/>
  <c r="X272" i="70"/>
  <c r="W272" i="70"/>
  <c r="V272" i="70"/>
  <c r="B272" i="70"/>
  <c r="AF272" i="70" s="1"/>
  <c r="AG271" i="70"/>
  <c r="AF271" i="70"/>
  <c r="AE271" i="70"/>
  <c r="AD271" i="70"/>
  <c r="AC271" i="70"/>
  <c r="AA271" i="70"/>
  <c r="Z271" i="70"/>
  <c r="Y271" i="70"/>
  <c r="X271" i="70"/>
  <c r="W271" i="70"/>
  <c r="V271" i="70"/>
  <c r="B271" i="70"/>
  <c r="AB271" i="70" s="1"/>
  <c r="AF270" i="70"/>
  <c r="AD270" i="70"/>
  <c r="AB270" i="70"/>
  <c r="AA270" i="70"/>
  <c r="Z270" i="70"/>
  <c r="Y270" i="70"/>
  <c r="X270" i="70"/>
  <c r="W270" i="70"/>
  <c r="V270" i="70"/>
  <c r="B270" i="70"/>
  <c r="AA269" i="70"/>
  <c r="Z269" i="70"/>
  <c r="Y269" i="70"/>
  <c r="X269" i="70"/>
  <c r="W269" i="70"/>
  <c r="V269" i="70"/>
  <c r="B269" i="70"/>
  <c r="AG269" i="70" s="1"/>
  <c r="AG268" i="70"/>
  <c r="AA268" i="70"/>
  <c r="Z268" i="70"/>
  <c r="Y268" i="70"/>
  <c r="X268" i="70"/>
  <c r="W268" i="70"/>
  <c r="V268" i="70"/>
  <c r="B268" i="70"/>
  <c r="AF267" i="70"/>
  <c r="AE267" i="70"/>
  <c r="AD267" i="70"/>
  <c r="AB267" i="70"/>
  <c r="AA267" i="70"/>
  <c r="Z267" i="70"/>
  <c r="Y267" i="70"/>
  <c r="X267" i="70"/>
  <c r="W267" i="70"/>
  <c r="V267" i="70"/>
  <c r="B267" i="70"/>
  <c r="AG267" i="70" s="1"/>
  <c r="AG266" i="70"/>
  <c r="AE266" i="70"/>
  <c r="AD266" i="70"/>
  <c r="AB266" i="70"/>
  <c r="AA266" i="70"/>
  <c r="Z266" i="70"/>
  <c r="Y266" i="70"/>
  <c r="X266" i="70"/>
  <c r="W266" i="70"/>
  <c r="V266" i="70"/>
  <c r="B266" i="70"/>
  <c r="AF266" i="70" s="1"/>
  <c r="AG265" i="70"/>
  <c r="AE265" i="70"/>
  <c r="AD265" i="70"/>
  <c r="AC265" i="70"/>
  <c r="AB265" i="70"/>
  <c r="AA265" i="70"/>
  <c r="Z265" i="70"/>
  <c r="Y265" i="70"/>
  <c r="X265" i="70"/>
  <c r="W265" i="70"/>
  <c r="V265" i="70"/>
  <c r="B265" i="70"/>
  <c r="AF265" i="70" s="1"/>
  <c r="AF264" i="70"/>
  <c r="AD264" i="70"/>
  <c r="AC264" i="70"/>
  <c r="AB264" i="70"/>
  <c r="AA264" i="70"/>
  <c r="Z264" i="70"/>
  <c r="Y264" i="70"/>
  <c r="X264" i="70"/>
  <c r="W264" i="70"/>
  <c r="V264" i="70"/>
  <c r="B264" i="70"/>
  <c r="AG264" i="70" s="1"/>
  <c r="AF263" i="70"/>
  <c r="AD263" i="70"/>
  <c r="AA263" i="70"/>
  <c r="Z263" i="70"/>
  <c r="Y263" i="70"/>
  <c r="X263" i="70"/>
  <c r="W263" i="70"/>
  <c r="V263" i="70"/>
  <c r="B263" i="70"/>
  <c r="AG263" i="70" s="1"/>
  <c r="AG262" i="70"/>
  <c r="AF262" i="70"/>
  <c r="AE262" i="70"/>
  <c r="AD262" i="70"/>
  <c r="AC262" i="70"/>
  <c r="AB262" i="70"/>
  <c r="AA262" i="70"/>
  <c r="Z262" i="70"/>
  <c r="Y262" i="70"/>
  <c r="X262" i="70"/>
  <c r="W262" i="70"/>
  <c r="V262" i="70"/>
  <c r="B262" i="70"/>
  <c r="AE261" i="70"/>
  <c r="AC261" i="70"/>
  <c r="AB261" i="70"/>
  <c r="AA261" i="70"/>
  <c r="Z261" i="70"/>
  <c r="Y261" i="70"/>
  <c r="X261" i="70"/>
  <c r="W261" i="70"/>
  <c r="V261" i="70"/>
  <c r="B261" i="70"/>
  <c r="AA260" i="70"/>
  <c r="Z260" i="70"/>
  <c r="Y260" i="70"/>
  <c r="X260" i="70"/>
  <c r="W260" i="70"/>
  <c r="V260" i="70"/>
  <c r="B260" i="70"/>
  <c r="AG259" i="70"/>
  <c r="AF259" i="70"/>
  <c r="AE259" i="70"/>
  <c r="AD259" i="70"/>
  <c r="AC259" i="70"/>
  <c r="AB259" i="70"/>
  <c r="AA259" i="70"/>
  <c r="Z259" i="70"/>
  <c r="Y259" i="70"/>
  <c r="X259" i="70"/>
  <c r="W259" i="70"/>
  <c r="V259" i="70"/>
  <c r="B259" i="70"/>
  <c r="AA258" i="70"/>
  <c r="Z258" i="70"/>
  <c r="Y258" i="70"/>
  <c r="X258" i="70"/>
  <c r="W258" i="70"/>
  <c r="V258" i="70"/>
  <c r="B258" i="70"/>
  <c r="AG257" i="70"/>
  <c r="AF257" i="70"/>
  <c r="AE257" i="70"/>
  <c r="AD257" i="70"/>
  <c r="AC257" i="70"/>
  <c r="AB257" i="70"/>
  <c r="AA257" i="70"/>
  <c r="Z257" i="70"/>
  <c r="Y257" i="70"/>
  <c r="X257" i="70"/>
  <c r="W257" i="70"/>
  <c r="V257" i="70"/>
  <c r="B257" i="70"/>
  <c r="AG256" i="70"/>
  <c r="AF256" i="70"/>
  <c r="AD256" i="70"/>
  <c r="AC256" i="70"/>
  <c r="AA256" i="70"/>
  <c r="Z256" i="70"/>
  <c r="Y256" i="70"/>
  <c r="X256" i="70"/>
  <c r="W256" i="70"/>
  <c r="V256" i="70"/>
  <c r="B256" i="70"/>
  <c r="AE256" i="70" s="1"/>
  <c r="AB255" i="70"/>
  <c r="AA255" i="70"/>
  <c r="Z255" i="70"/>
  <c r="Y255" i="70"/>
  <c r="X255" i="70"/>
  <c r="W255" i="70"/>
  <c r="V255" i="70"/>
  <c r="B255" i="70"/>
  <c r="AG255" i="70" s="1"/>
  <c r="AG254" i="70"/>
  <c r="AF254" i="70"/>
  <c r="AE254" i="70"/>
  <c r="AD254" i="70"/>
  <c r="AA254" i="70"/>
  <c r="Z254" i="70"/>
  <c r="Y254" i="70"/>
  <c r="X254" i="70"/>
  <c r="W254" i="70"/>
  <c r="V254" i="70"/>
  <c r="B254" i="70"/>
  <c r="AC254" i="70" s="1"/>
  <c r="AF253" i="70"/>
  <c r="AC253" i="70"/>
  <c r="AA253" i="70"/>
  <c r="Z253" i="70"/>
  <c r="Y253" i="70"/>
  <c r="X253" i="70"/>
  <c r="W253" i="70"/>
  <c r="V253" i="70"/>
  <c r="B253" i="70"/>
  <c r="AG252" i="70"/>
  <c r="AF252" i="70"/>
  <c r="AE252" i="70"/>
  <c r="AD252" i="70"/>
  <c r="AC252" i="70"/>
  <c r="AB252" i="70"/>
  <c r="AA252" i="70"/>
  <c r="Z252" i="70"/>
  <c r="Y252" i="70"/>
  <c r="X252" i="70"/>
  <c r="W252" i="70"/>
  <c r="V252" i="70"/>
  <c r="B252" i="70"/>
  <c r="AA251" i="70"/>
  <c r="Z251" i="70"/>
  <c r="Y251" i="70"/>
  <c r="X251" i="70"/>
  <c r="W251" i="70"/>
  <c r="V251" i="70"/>
  <c r="B251" i="70"/>
  <c r="AG250" i="70"/>
  <c r="AF250" i="70"/>
  <c r="AD250" i="70"/>
  <c r="AB250" i="70"/>
  <c r="AA250" i="70"/>
  <c r="Z250" i="70"/>
  <c r="Y250" i="70"/>
  <c r="X250" i="70"/>
  <c r="W250" i="70"/>
  <c r="V250" i="70"/>
  <c r="B250" i="70"/>
  <c r="AE250" i="70" s="1"/>
  <c r="AG249" i="70"/>
  <c r="AF249" i="70"/>
  <c r="AE249" i="70"/>
  <c r="AD249" i="70"/>
  <c r="AB249" i="70"/>
  <c r="AA249" i="70"/>
  <c r="Z249" i="70"/>
  <c r="Y249" i="70"/>
  <c r="X249" i="70"/>
  <c r="W249" i="70"/>
  <c r="V249" i="70"/>
  <c r="B249" i="70"/>
  <c r="AC249" i="70" s="1"/>
  <c r="AG248" i="70"/>
  <c r="AD248" i="70"/>
  <c r="AB248" i="70"/>
  <c r="AA248" i="70"/>
  <c r="Z248" i="70"/>
  <c r="Y248" i="70"/>
  <c r="X248" i="70"/>
  <c r="W248" i="70"/>
  <c r="V248" i="70"/>
  <c r="B248" i="70"/>
  <c r="AA247" i="70"/>
  <c r="Z247" i="70"/>
  <c r="Y247" i="70"/>
  <c r="X247" i="70"/>
  <c r="W247" i="70"/>
  <c r="V247" i="70"/>
  <c r="B247" i="70"/>
  <c r="AG247" i="70" s="1"/>
  <c r="AA246" i="70"/>
  <c r="Z246" i="70"/>
  <c r="Y246" i="70"/>
  <c r="X246" i="70"/>
  <c r="W246" i="70"/>
  <c r="V246" i="70"/>
  <c r="B246" i="70"/>
  <c r="AG245" i="70"/>
  <c r="AF245" i="70"/>
  <c r="AE245" i="70"/>
  <c r="AD245" i="70"/>
  <c r="AC245" i="70"/>
  <c r="AB245" i="70"/>
  <c r="AA245" i="70"/>
  <c r="Z245" i="70"/>
  <c r="Y245" i="70"/>
  <c r="X245" i="70"/>
  <c r="W245" i="70"/>
  <c r="V245" i="70"/>
  <c r="B245" i="70"/>
  <c r="AA244" i="70"/>
  <c r="Z244" i="70"/>
  <c r="Y244" i="70"/>
  <c r="X244" i="70"/>
  <c r="W244" i="70"/>
  <c r="V244" i="70"/>
  <c r="B244" i="70"/>
  <c r="AA243" i="70"/>
  <c r="Z243" i="70"/>
  <c r="Y243" i="70"/>
  <c r="X243" i="70"/>
  <c r="W243" i="70"/>
  <c r="V243" i="70"/>
  <c r="B243" i="70"/>
  <c r="AG242" i="70"/>
  <c r="AF242" i="70"/>
  <c r="AE242" i="70"/>
  <c r="AD242" i="70"/>
  <c r="AC242" i="70"/>
  <c r="AB242" i="70"/>
  <c r="AA242" i="70"/>
  <c r="Z242" i="70"/>
  <c r="Y242" i="70"/>
  <c r="X242" i="70"/>
  <c r="W242" i="70"/>
  <c r="V242" i="70"/>
  <c r="B242" i="70"/>
  <c r="AG241" i="70"/>
  <c r="AF241" i="70"/>
  <c r="AA241" i="70"/>
  <c r="Z241" i="70"/>
  <c r="Y241" i="70"/>
  <c r="X241" i="70"/>
  <c r="W241" i="70"/>
  <c r="V241" i="70"/>
  <c r="B241" i="70"/>
  <c r="AA240" i="70"/>
  <c r="Z240" i="70"/>
  <c r="Y240" i="70"/>
  <c r="X240" i="70"/>
  <c r="W240" i="70"/>
  <c r="V240" i="70"/>
  <c r="B240" i="70"/>
  <c r="AG240" i="70" s="1"/>
  <c r="AG239" i="70"/>
  <c r="AF239" i="70"/>
  <c r="AE239" i="70"/>
  <c r="AD239" i="70"/>
  <c r="AC239" i="70"/>
  <c r="AA239" i="70"/>
  <c r="Z239" i="70"/>
  <c r="Y239" i="70"/>
  <c r="X239" i="70"/>
  <c r="W239" i="70"/>
  <c r="V239" i="70"/>
  <c r="B239" i="70"/>
  <c r="AB239" i="70" s="1"/>
  <c r="AB238" i="70"/>
  <c r="AA238" i="70"/>
  <c r="Z238" i="70"/>
  <c r="Y238" i="70"/>
  <c r="X238" i="70"/>
  <c r="W238" i="70"/>
  <c r="V238" i="70"/>
  <c r="B238" i="70"/>
  <c r="AA237" i="70"/>
  <c r="Z237" i="70"/>
  <c r="Y237" i="70"/>
  <c r="X237" i="70"/>
  <c r="W237" i="70"/>
  <c r="V237" i="70"/>
  <c r="B237" i="70"/>
  <c r="AG237" i="70" s="1"/>
  <c r="AC236" i="70"/>
  <c r="AA236" i="70"/>
  <c r="Z236" i="70"/>
  <c r="Y236" i="70"/>
  <c r="X236" i="70"/>
  <c r="W236" i="70"/>
  <c r="V236" i="70"/>
  <c r="B236" i="70"/>
  <c r="AA235" i="70"/>
  <c r="Z235" i="70"/>
  <c r="Y235" i="70"/>
  <c r="X235" i="70"/>
  <c r="W235" i="70"/>
  <c r="V235" i="70"/>
  <c r="B235" i="70"/>
  <c r="AG235" i="70" s="1"/>
  <c r="AG234" i="70"/>
  <c r="AE234" i="70"/>
  <c r="AD234" i="70"/>
  <c r="AC234" i="70"/>
  <c r="AB234" i="70"/>
  <c r="AA234" i="70"/>
  <c r="Z234" i="70"/>
  <c r="Y234" i="70"/>
  <c r="X234" i="70"/>
  <c r="W234" i="70"/>
  <c r="V234" i="70"/>
  <c r="B234" i="70"/>
  <c r="AF234" i="70" s="1"/>
  <c r="AA233" i="70"/>
  <c r="Z233" i="70"/>
  <c r="Y233" i="70"/>
  <c r="X233" i="70"/>
  <c r="W233" i="70"/>
  <c r="V233" i="70"/>
  <c r="B233" i="70"/>
  <c r="AF233" i="70" s="1"/>
  <c r="AA232" i="70"/>
  <c r="Z232" i="70"/>
  <c r="Y232" i="70"/>
  <c r="X232" i="70"/>
  <c r="W232" i="70"/>
  <c r="V232" i="70"/>
  <c r="B232" i="70"/>
  <c r="AG232" i="70" s="1"/>
  <c r="AD231" i="70"/>
  <c r="AA231" i="70"/>
  <c r="Z231" i="70"/>
  <c r="Y231" i="70"/>
  <c r="X231" i="70"/>
  <c r="W231" i="70"/>
  <c r="V231" i="70"/>
  <c r="B231" i="70"/>
  <c r="AG230" i="70"/>
  <c r="AF230" i="70"/>
  <c r="AE230" i="70"/>
  <c r="AD230" i="70"/>
  <c r="AC230" i="70"/>
  <c r="AB230" i="70"/>
  <c r="AA230" i="70"/>
  <c r="Z230" i="70"/>
  <c r="Y230" i="70"/>
  <c r="X230" i="70"/>
  <c r="W230" i="70"/>
  <c r="V230" i="70"/>
  <c r="B230" i="70"/>
  <c r="AA229" i="70"/>
  <c r="Z229" i="70"/>
  <c r="Y229" i="70"/>
  <c r="X229" i="70"/>
  <c r="W229" i="70"/>
  <c r="V229" i="70"/>
  <c r="B229" i="70"/>
  <c r="AF228" i="70"/>
  <c r="AE228" i="70"/>
  <c r="AD228" i="70"/>
  <c r="AC228" i="70"/>
  <c r="AB228" i="70"/>
  <c r="AA228" i="70"/>
  <c r="Z228" i="70"/>
  <c r="Y228" i="70"/>
  <c r="X228" i="70"/>
  <c r="W228" i="70"/>
  <c r="V228" i="70"/>
  <c r="B228" i="70"/>
  <c r="AG228" i="70" s="1"/>
  <c r="AF227" i="70"/>
  <c r="AE227" i="70"/>
  <c r="AD227" i="70"/>
  <c r="AC227" i="70"/>
  <c r="AA227" i="70"/>
  <c r="Y227" i="70"/>
  <c r="X227" i="70"/>
  <c r="W227" i="70"/>
  <c r="V227" i="70"/>
  <c r="B227" i="70"/>
  <c r="AB227" i="70" s="1"/>
  <c r="AE226" i="70"/>
  <c r="AA226" i="70"/>
  <c r="Y226" i="70"/>
  <c r="X226" i="70"/>
  <c r="W226" i="70"/>
  <c r="V226" i="70"/>
  <c r="Z226" i="70" s="1"/>
  <c r="B226" i="70"/>
  <c r="AD226" i="70" s="1"/>
  <c r="AA225" i="70"/>
  <c r="Y225" i="70"/>
  <c r="X225" i="70"/>
  <c r="Z225" i="70" s="1"/>
  <c r="AG225" i="70" s="1"/>
  <c r="W225" i="70"/>
  <c r="V225" i="70"/>
  <c r="B225" i="70"/>
  <c r="AF225" i="70" s="1"/>
  <c r="AF224" i="70"/>
  <c r="AE224" i="70"/>
  <c r="AD224" i="70"/>
  <c r="AC224" i="70"/>
  <c r="AA224" i="70"/>
  <c r="Y224" i="70"/>
  <c r="X224" i="70"/>
  <c r="W224" i="70"/>
  <c r="V224" i="70"/>
  <c r="Z224" i="70" s="1"/>
  <c r="AG224" i="70" s="1"/>
  <c r="B224" i="70"/>
  <c r="AB224" i="70" s="1"/>
  <c r="AF223" i="70"/>
  <c r="AE223" i="70"/>
  <c r="AD223" i="70"/>
  <c r="AA223" i="70"/>
  <c r="Y223" i="70"/>
  <c r="X223" i="70"/>
  <c r="W223" i="70"/>
  <c r="Z223" i="70" s="1"/>
  <c r="AG223" i="70" s="1"/>
  <c r="V223" i="70"/>
  <c r="B223" i="70"/>
  <c r="AC223" i="70" s="1"/>
  <c r="AA222" i="70"/>
  <c r="Y222" i="70"/>
  <c r="X222" i="70"/>
  <c r="Z222" i="70" s="1"/>
  <c r="W222" i="70"/>
  <c r="V222" i="70"/>
  <c r="B222" i="70"/>
  <c r="AC222" i="70" s="1"/>
  <c r="AA221" i="70"/>
  <c r="Y221" i="70"/>
  <c r="X221" i="70"/>
  <c r="W221" i="70"/>
  <c r="V221" i="70"/>
  <c r="Z221" i="70" s="1"/>
  <c r="B221" i="70"/>
  <c r="AF220" i="70"/>
  <c r="AE220" i="70"/>
  <c r="AD220" i="70"/>
  <c r="AC220" i="70"/>
  <c r="AB220" i="70"/>
  <c r="AA220" i="70"/>
  <c r="Y220" i="70"/>
  <c r="Z220" i="70" s="1"/>
  <c r="AG220" i="70" s="1"/>
  <c r="X220" i="70"/>
  <c r="W220" i="70"/>
  <c r="V220" i="70"/>
  <c r="B220" i="70"/>
  <c r="AA219" i="70"/>
  <c r="Z219" i="70"/>
  <c r="Y219" i="70"/>
  <c r="X219" i="70"/>
  <c r="W219" i="70"/>
  <c r="V219" i="70"/>
  <c r="B219" i="70"/>
  <c r="AG219" i="70" s="1"/>
  <c r="AA218" i="70"/>
  <c r="Y218" i="70"/>
  <c r="X218" i="70"/>
  <c r="W218" i="70"/>
  <c r="V218" i="70"/>
  <c r="Z218" i="70" s="1"/>
  <c r="B218" i="70"/>
  <c r="AG218" i="70" s="1"/>
  <c r="AF217" i="70"/>
  <c r="AE217" i="70"/>
  <c r="AB217" i="70"/>
  <c r="AA217" i="70"/>
  <c r="Y217" i="70"/>
  <c r="X217" i="70"/>
  <c r="Z217" i="70" s="1"/>
  <c r="AG217" i="70" s="1"/>
  <c r="W217" i="70"/>
  <c r="V217" i="70"/>
  <c r="B217" i="70"/>
  <c r="AD217" i="70" s="1"/>
  <c r="AA216" i="70"/>
  <c r="Y216" i="70"/>
  <c r="X216" i="70"/>
  <c r="W216" i="70"/>
  <c r="V216" i="70"/>
  <c r="Z216" i="70" s="1"/>
  <c r="B216" i="70"/>
  <c r="AA215" i="70"/>
  <c r="Y215" i="70"/>
  <c r="X215" i="70"/>
  <c r="W215" i="70"/>
  <c r="V215" i="70"/>
  <c r="Z215" i="70" s="1"/>
  <c r="B215" i="70"/>
  <c r="AF215" i="70" s="1"/>
  <c r="AA214" i="70"/>
  <c r="Z214" i="70"/>
  <c r="Y214" i="70"/>
  <c r="X214" i="70"/>
  <c r="W214" i="70"/>
  <c r="V214" i="70"/>
  <c r="B214" i="70"/>
  <c r="AG214" i="70" s="1"/>
  <c r="AA213" i="70"/>
  <c r="Y213" i="70"/>
  <c r="X213" i="70"/>
  <c r="W213" i="70"/>
  <c r="V213" i="70"/>
  <c r="Z213" i="70" s="1"/>
  <c r="B213" i="70"/>
  <c r="AG213" i="70" s="1"/>
  <c r="AF212" i="70"/>
  <c r="AC212" i="70"/>
  <c r="AB212" i="70"/>
  <c r="AA212" i="70"/>
  <c r="Z212" i="70"/>
  <c r="Y212" i="70"/>
  <c r="X212" i="70"/>
  <c r="W212" i="70"/>
  <c r="V212" i="70"/>
  <c r="B212" i="70"/>
  <c r="AG211" i="70"/>
  <c r="AC211" i="70"/>
  <c r="AA211" i="70"/>
  <c r="Z211" i="70"/>
  <c r="Y211" i="70"/>
  <c r="X211" i="70"/>
  <c r="W211" i="70"/>
  <c r="V211" i="70"/>
  <c r="B211" i="70"/>
  <c r="AA210" i="70"/>
  <c r="Y210" i="70"/>
  <c r="X210" i="70"/>
  <c r="W210" i="70"/>
  <c r="V210" i="70"/>
  <c r="Z210" i="70" s="1"/>
  <c r="B210" i="70"/>
  <c r="AF209" i="70"/>
  <c r="AB209" i="70"/>
  <c r="AA209" i="70"/>
  <c r="Y209" i="70"/>
  <c r="X209" i="70"/>
  <c r="W209" i="70"/>
  <c r="V209" i="70"/>
  <c r="B209" i="70"/>
  <c r="AF208" i="70"/>
  <c r="AE208" i="70"/>
  <c r="AC208" i="70"/>
  <c r="AA208" i="70"/>
  <c r="Y208" i="70"/>
  <c r="X208" i="70"/>
  <c r="W208" i="70"/>
  <c r="V208" i="70"/>
  <c r="Z208" i="70" s="1"/>
  <c r="B208" i="70"/>
  <c r="AG208" i="70" s="1"/>
  <c r="AA207" i="70"/>
  <c r="Y207" i="70"/>
  <c r="X207" i="70"/>
  <c r="W207" i="70"/>
  <c r="V207" i="70"/>
  <c r="Z207" i="70" s="1"/>
  <c r="B207" i="70"/>
  <c r="AA206" i="70"/>
  <c r="Z206" i="70"/>
  <c r="Y206" i="70"/>
  <c r="X206" i="70"/>
  <c r="W206" i="70"/>
  <c r="V206" i="70"/>
  <c r="B206" i="70"/>
  <c r="AF206" i="70" s="1"/>
  <c r="AF205" i="70"/>
  <c r="AA205" i="70"/>
  <c r="Y205" i="70"/>
  <c r="X205" i="70"/>
  <c r="W205" i="70"/>
  <c r="V205" i="70"/>
  <c r="B205" i="70"/>
  <c r="AA204" i="70"/>
  <c r="Y204" i="70"/>
  <c r="X204" i="70"/>
  <c r="W204" i="70"/>
  <c r="V204" i="70"/>
  <c r="Z204" i="70" s="1"/>
  <c r="B204" i="70"/>
  <c r="AA203" i="70"/>
  <c r="Y203" i="70"/>
  <c r="X203" i="70"/>
  <c r="W203" i="70"/>
  <c r="V203" i="70"/>
  <c r="Z203" i="70" s="1"/>
  <c r="B203" i="70"/>
  <c r="AB203" i="70" s="1"/>
  <c r="AA202" i="70"/>
  <c r="Y202" i="70"/>
  <c r="X202" i="70"/>
  <c r="W202" i="70"/>
  <c r="V202" i="70"/>
  <c r="B202" i="70"/>
  <c r="AF202" i="70" s="1"/>
  <c r="AA201" i="70"/>
  <c r="Y201" i="70"/>
  <c r="X201" i="70"/>
  <c r="W201" i="70"/>
  <c r="Z201" i="70" s="1"/>
  <c r="V201" i="70"/>
  <c r="B201" i="70"/>
  <c r="AF201" i="70" s="1"/>
  <c r="AF200" i="70"/>
  <c r="AD200" i="70"/>
  <c r="AA200" i="70"/>
  <c r="Y200" i="70"/>
  <c r="X200" i="70"/>
  <c r="W200" i="70"/>
  <c r="V200" i="70"/>
  <c r="B200" i="70"/>
  <c r="AE200" i="70" s="1"/>
  <c r="AA199" i="70"/>
  <c r="Y199" i="70"/>
  <c r="X199" i="70"/>
  <c r="W199" i="70"/>
  <c r="V199" i="70"/>
  <c r="B199" i="70"/>
  <c r="AC199" i="70" s="1"/>
  <c r="AA198" i="70"/>
  <c r="Y198" i="70"/>
  <c r="X198" i="70"/>
  <c r="Z198" i="70" s="1"/>
  <c r="W198" i="70"/>
  <c r="V198" i="70"/>
  <c r="B198" i="70"/>
  <c r="AF198" i="70" s="1"/>
  <c r="AF197" i="70"/>
  <c r="AD197" i="70"/>
  <c r="AB197" i="70"/>
  <c r="AA197" i="70"/>
  <c r="Y197" i="70"/>
  <c r="X197" i="70"/>
  <c r="W197" i="70"/>
  <c r="V197" i="70"/>
  <c r="B197" i="70"/>
  <c r="AA196" i="70"/>
  <c r="Y196" i="70"/>
  <c r="X196" i="70"/>
  <c r="W196" i="70"/>
  <c r="V196" i="70"/>
  <c r="Z196" i="70" s="1"/>
  <c r="B196" i="70"/>
  <c r="AA195" i="70"/>
  <c r="Y195" i="70"/>
  <c r="X195" i="70"/>
  <c r="Z195" i="70" s="1"/>
  <c r="W195" i="70"/>
  <c r="V195" i="70"/>
  <c r="B195" i="70"/>
  <c r="AF195" i="70" s="1"/>
  <c r="AE194" i="70"/>
  <c r="AB194" i="70"/>
  <c r="AA194" i="70"/>
  <c r="Y194" i="70"/>
  <c r="X194" i="70"/>
  <c r="W194" i="70"/>
  <c r="V194" i="70"/>
  <c r="Z194" i="70" s="1"/>
  <c r="B194" i="70"/>
  <c r="AD194" i="70" s="1"/>
  <c r="AF193" i="70"/>
  <c r="AE193" i="70"/>
  <c r="AD193" i="70"/>
  <c r="AC193" i="70"/>
  <c r="AA193" i="70"/>
  <c r="Y193" i="70"/>
  <c r="X193" i="70"/>
  <c r="W193" i="70"/>
  <c r="Z193" i="70" s="1"/>
  <c r="V193" i="70"/>
  <c r="B193" i="70"/>
  <c r="AB193" i="70" s="1"/>
  <c r="AA192" i="70"/>
  <c r="Y192" i="70"/>
  <c r="X192" i="70"/>
  <c r="W192" i="70"/>
  <c r="V192" i="70"/>
  <c r="Z192" i="70" s="1"/>
  <c r="B192" i="70"/>
  <c r="AB192" i="70" s="1"/>
  <c r="AA191" i="70"/>
  <c r="Y191" i="70"/>
  <c r="X191" i="70"/>
  <c r="W191" i="70"/>
  <c r="V191" i="70"/>
  <c r="Z191" i="70" s="1"/>
  <c r="B191" i="70"/>
  <c r="AG191" i="70" s="1"/>
  <c r="AF190" i="70"/>
  <c r="AE190" i="70"/>
  <c r="AD190" i="70"/>
  <c r="AA190" i="70"/>
  <c r="Y190" i="70"/>
  <c r="X190" i="70"/>
  <c r="Z190" i="70" s="1"/>
  <c r="AG190" i="70" s="1"/>
  <c r="W190" i="70"/>
  <c r="V190" i="70"/>
  <c r="B190" i="70"/>
  <c r="AC190" i="70" s="1"/>
  <c r="AF189" i="70"/>
  <c r="AE189" i="70"/>
  <c r="AC189" i="70"/>
  <c r="AA189" i="70"/>
  <c r="Y189" i="70"/>
  <c r="X189" i="70"/>
  <c r="Z189" i="70" s="1"/>
  <c r="W189" i="70"/>
  <c r="V189" i="70"/>
  <c r="B189" i="70"/>
  <c r="AA188" i="70"/>
  <c r="Y188" i="70"/>
  <c r="X188" i="70"/>
  <c r="Z188" i="70" s="1"/>
  <c r="W188" i="70"/>
  <c r="V188" i="70"/>
  <c r="B188" i="70"/>
  <c r="AG188" i="70" s="1"/>
  <c r="AA187" i="70"/>
  <c r="Z187" i="70"/>
  <c r="Y187" i="70"/>
  <c r="X187" i="70"/>
  <c r="W187" i="70"/>
  <c r="V187" i="70"/>
  <c r="B187" i="70"/>
  <c r="AG186" i="70"/>
  <c r="AE186" i="70"/>
  <c r="AC186" i="70"/>
  <c r="AA186" i="70"/>
  <c r="Z186" i="70"/>
  <c r="Y186" i="70"/>
  <c r="X186" i="70"/>
  <c r="W186" i="70"/>
  <c r="V186" i="70"/>
  <c r="B186" i="70"/>
  <c r="AF186" i="70" s="1"/>
  <c r="AF185" i="70"/>
  <c r="AE185" i="70"/>
  <c r="AB185" i="70"/>
  <c r="AA185" i="70"/>
  <c r="Y185" i="70"/>
  <c r="X185" i="70"/>
  <c r="Z185" i="70" s="1"/>
  <c r="AG185" i="70" s="1"/>
  <c r="W185" i="70"/>
  <c r="V185" i="70"/>
  <c r="B185" i="70"/>
  <c r="AD185" i="70" s="1"/>
  <c r="AA184" i="70"/>
  <c r="Y184" i="70"/>
  <c r="X184" i="70"/>
  <c r="W184" i="70"/>
  <c r="Z184" i="70" s="1"/>
  <c r="V184" i="70"/>
  <c r="B184" i="70"/>
  <c r="AF184" i="70" s="1"/>
  <c r="AD183" i="70"/>
  <c r="AC183" i="70"/>
  <c r="AA183" i="70"/>
  <c r="Y183" i="70"/>
  <c r="X183" i="70"/>
  <c r="W183" i="70"/>
  <c r="V183" i="70"/>
  <c r="Z183" i="70" s="1"/>
  <c r="B183" i="70"/>
  <c r="AG183" i="70" s="1"/>
  <c r="AA182" i="70"/>
  <c r="Y182" i="70"/>
  <c r="X182" i="70"/>
  <c r="W182" i="70"/>
  <c r="V182" i="70"/>
  <c r="Z182" i="70" s="1"/>
  <c r="B182" i="70"/>
  <c r="AA181" i="70"/>
  <c r="Y181" i="70"/>
  <c r="X181" i="70"/>
  <c r="W181" i="70"/>
  <c r="V181" i="70"/>
  <c r="Z181" i="70" s="1"/>
  <c r="B181" i="70"/>
  <c r="AF181" i="70" s="1"/>
  <c r="AA180" i="70"/>
  <c r="Z180" i="70"/>
  <c r="Y180" i="70"/>
  <c r="X180" i="70"/>
  <c r="W180" i="70"/>
  <c r="V180" i="70"/>
  <c r="B180" i="70"/>
  <c r="AA179" i="70"/>
  <c r="Y179" i="70"/>
  <c r="X179" i="70"/>
  <c r="W179" i="70"/>
  <c r="V179" i="70"/>
  <c r="Z179" i="70" s="1"/>
  <c r="B179" i="70"/>
  <c r="AG178" i="70"/>
  <c r="AF178" i="70"/>
  <c r="AE178" i="70"/>
  <c r="AD178" i="70"/>
  <c r="AB178" i="70"/>
  <c r="AA178" i="70"/>
  <c r="Z178" i="70"/>
  <c r="Y178" i="70"/>
  <c r="X178" i="70"/>
  <c r="W178" i="70"/>
  <c r="V178" i="70"/>
  <c r="B178" i="70"/>
  <c r="AC178" i="70" s="1"/>
  <c r="AA177" i="70"/>
  <c r="Y177" i="70"/>
  <c r="X177" i="70"/>
  <c r="W177" i="70"/>
  <c r="V177" i="70"/>
  <c r="B177" i="70"/>
  <c r="AB177" i="70" s="1"/>
  <c r="AA176" i="70"/>
  <c r="Z176" i="70"/>
  <c r="Y176" i="70"/>
  <c r="X176" i="70"/>
  <c r="W176" i="70"/>
  <c r="V176" i="70"/>
  <c r="B176" i="70"/>
  <c r="AF176" i="70" s="1"/>
  <c r="AG175" i="70"/>
  <c r="AC175" i="70"/>
  <c r="AA175" i="70"/>
  <c r="Z175" i="70"/>
  <c r="Y175" i="70"/>
  <c r="X175" i="70"/>
  <c r="W175" i="70"/>
  <c r="V175" i="70"/>
  <c r="B175" i="70"/>
  <c r="AA174" i="70"/>
  <c r="Y174" i="70"/>
  <c r="X174" i="70"/>
  <c r="W174" i="70"/>
  <c r="V174" i="70"/>
  <c r="Z174" i="70" s="1"/>
  <c r="B174" i="70"/>
  <c r="AF173" i="70"/>
  <c r="AE173" i="70"/>
  <c r="AD173" i="70"/>
  <c r="AC173" i="70"/>
  <c r="AA173" i="70"/>
  <c r="Y173" i="70"/>
  <c r="X173" i="70"/>
  <c r="W173" i="70"/>
  <c r="V173" i="70"/>
  <c r="Z173" i="70" s="1"/>
  <c r="AG173" i="70" s="1"/>
  <c r="B173" i="70"/>
  <c r="AB173" i="70" s="1"/>
  <c r="AA172" i="70"/>
  <c r="Z172" i="70"/>
  <c r="Y172" i="70"/>
  <c r="X172" i="70"/>
  <c r="W172" i="70"/>
  <c r="V172" i="70"/>
  <c r="B172" i="70"/>
  <c r="AG172" i="70" s="1"/>
  <c r="AA171" i="70"/>
  <c r="Y171" i="70"/>
  <c r="X171" i="70"/>
  <c r="W171" i="70"/>
  <c r="V171" i="70"/>
  <c r="Z171" i="70" s="1"/>
  <c r="B171" i="70"/>
  <c r="AG171" i="70" s="1"/>
  <c r="AE170" i="70"/>
  <c r="AD170" i="70"/>
  <c r="AA170" i="70"/>
  <c r="Y170" i="70"/>
  <c r="X170" i="70"/>
  <c r="W170" i="70"/>
  <c r="V170" i="70"/>
  <c r="B170" i="70"/>
  <c r="AF170" i="70" s="1"/>
  <c r="AA169" i="70"/>
  <c r="Y169" i="70"/>
  <c r="X169" i="70"/>
  <c r="W169" i="70"/>
  <c r="Z169" i="70" s="1"/>
  <c r="V169" i="70"/>
  <c r="B169" i="70"/>
  <c r="AF169" i="70" s="1"/>
  <c r="AA168" i="70"/>
  <c r="Y168" i="70"/>
  <c r="X168" i="70"/>
  <c r="W168" i="70"/>
  <c r="V168" i="70"/>
  <c r="B168" i="70"/>
  <c r="AB168" i="70" s="1"/>
  <c r="AF167" i="70"/>
  <c r="AD167" i="70"/>
  <c r="AC167" i="70"/>
  <c r="AA167" i="70"/>
  <c r="Y167" i="70"/>
  <c r="X167" i="70"/>
  <c r="W167" i="70"/>
  <c r="V167" i="70"/>
  <c r="B167" i="70"/>
  <c r="AF166" i="70"/>
  <c r="AE166" i="70"/>
  <c r="AD166" i="70"/>
  <c r="AC166" i="70"/>
  <c r="AB166" i="70"/>
  <c r="AA166" i="70"/>
  <c r="Y166" i="70"/>
  <c r="X166" i="70"/>
  <c r="W166" i="70"/>
  <c r="V166" i="70"/>
  <c r="Z166" i="70" s="1"/>
  <c r="AG166" i="70" s="1"/>
  <c r="B166" i="70"/>
  <c r="AA165" i="70"/>
  <c r="Y165" i="70"/>
  <c r="X165" i="70"/>
  <c r="W165" i="70"/>
  <c r="Z165" i="70" s="1"/>
  <c r="V165" i="70"/>
  <c r="B165" i="70"/>
  <c r="AA164" i="70"/>
  <c r="Y164" i="70"/>
  <c r="X164" i="70"/>
  <c r="W164" i="70"/>
  <c r="V164" i="70"/>
  <c r="Z164" i="70" s="1"/>
  <c r="B164" i="70"/>
  <c r="AF164" i="70" s="1"/>
  <c r="AF163" i="70"/>
  <c r="AE163" i="70"/>
  <c r="AD163" i="70"/>
  <c r="AC163" i="70"/>
  <c r="AB163" i="70"/>
  <c r="AA163" i="70"/>
  <c r="Y163" i="70"/>
  <c r="X163" i="70"/>
  <c r="W163" i="70"/>
  <c r="V163" i="70"/>
  <c r="Z163" i="70" s="1"/>
  <c r="B163" i="70"/>
  <c r="AA162" i="70"/>
  <c r="Y162" i="70"/>
  <c r="X162" i="70"/>
  <c r="W162" i="70"/>
  <c r="V162" i="70"/>
  <c r="B162" i="70"/>
  <c r="AA161" i="70"/>
  <c r="Y161" i="70"/>
  <c r="X161" i="70"/>
  <c r="W161" i="70"/>
  <c r="V161" i="70"/>
  <c r="B161" i="70"/>
  <c r="AF161" i="70" s="1"/>
  <c r="AA160" i="70"/>
  <c r="Y160" i="70"/>
  <c r="X160" i="70"/>
  <c r="W160" i="70"/>
  <c r="V160" i="70"/>
  <c r="B160" i="70"/>
  <c r="AB160" i="70" s="1"/>
  <c r="AA159" i="70"/>
  <c r="Y159" i="70"/>
  <c r="X159" i="70"/>
  <c r="W159" i="70"/>
  <c r="V159" i="70"/>
  <c r="B159" i="70"/>
  <c r="AF159" i="70" s="1"/>
  <c r="AA158" i="70"/>
  <c r="Y158" i="70"/>
  <c r="X158" i="70"/>
  <c r="W158" i="70"/>
  <c r="V158" i="70"/>
  <c r="B158" i="70"/>
  <c r="AA157" i="70"/>
  <c r="Y157" i="70"/>
  <c r="X157" i="70"/>
  <c r="W157" i="70"/>
  <c r="V157" i="70"/>
  <c r="B157" i="70"/>
  <c r="AA156" i="70"/>
  <c r="Y156" i="70"/>
  <c r="X156" i="70"/>
  <c r="W156" i="70"/>
  <c r="V156" i="70"/>
  <c r="B156" i="70"/>
  <c r="AB156" i="70" s="1"/>
  <c r="AA155" i="70"/>
  <c r="Y155" i="70"/>
  <c r="X155" i="70"/>
  <c r="W155" i="70"/>
  <c r="V155" i="70"/>
  <c r="B155" i="70"/>
  <c r="AC155" i="70" s="1"/>
  <c r="AA154" i="70"/>
  <c r="Y154" i="70"/>
  <c r="X154" i="70"/>
  <c r="W154" i="70"/>
  <c r="V154" i="70"/>
  <c r="B154" i="70"/>
  <c r="AA153" i="70"/>
  <c r="Y153" i="70"/>
  <c r="X153" i="70"/>
  <c r="W153" i="70"/>
  <c r="V153" i="70"/>
  <c r="B153" i="70"/>
  <c r="AD153" i="70" s="1"/>
  <c r="AA152" i="70"/>
  <c r="Y152" i="70"/>
  <c r="X152" i="70"/>
  <c r="W152" i="70"/>
  <c r="V152" i="70"/>
  <c r="B152" i="70"/>
  <c r="AA151" i="70"/>
  <c r="Y151" i="70"/>
  <c r="X151" i="70"/>
  <c r="W151" i="70"/>
  <c r="V151" i="70"/>
  <c r="B151" i="70"/>
  <c r="AF151" i="70" s="1"/>
  <c r="AA150" i="70"/>
  <c r="Y150" i="70"/>
  <c r="X150" i="70"/>
  <c r="W150" i="70"/>
  <c r="V150" i="70"/>
  <c r="B150" i="70"/>
  <c r="AA149" i="70"/>
  <c r="Y149" i="70"/>
  <c r="X149" i="70"/>
  <c r="W149" i="70"/>
  <c r="V149" i="70"/>
  <c r="B149" i="70"/>
  <c r="AB149" i="70" s="1"/>
  <c r="AA148" i="70"/>
  <c r="Y148" i="70"/>
  <c r="X148" i="70"/>
  <c r="W148" i="70"/>
  <c r="V148" i="70"/>
  <c r="B148" i="70"/>
  <c r="AF148" i="70" s="1"/>
  <c r="AA147" i="70"/>
  <c r="Y147" i="70"/>
  <c r="X147" i="70"/>
  <c r="W147" i="70"/>
  <c r="V147" i="70"/>
  <c r="B147" i="70"/>
  <c r="AA146" i="70"/>
  <c r="Y146" i="70"/>
  <c r="X146" i="70"/>
  <c r="W146" i="70"/>
  <c r="V146" i="70"/>
  <c r="B146" i="70"/>
  <c r="AE146" i="70" s="1"/>
  <c r="AA145" i="70"/>
  <c r="Y145" i="70"/>
  <c r="X145" i="70"/>
  <c r="W145" i="70"/>
  <c r="V145" i="70"/>
  <c r="B145" i="70"/>
  <c r="AF145" i="70" s="1"/>
  <c r="AA144" i="70"/>
  <c r="Y144" i="70"/>
  <c r="X144" i="70"/>
  <c r="W144" i="70"/>
  <c r="V144" i="70"/>
  <c r="B144" i="70"/>
  <c r="AA143" i="70"/>
  <c r="Y143" i="70"/>
  <c r="X143" i="70"/>
  <c r="W143" i="70"/>
  <c r="V143" i="70"/>
  <c r="B143" i="70"/>
  <c r="AA142" i="70"/>
  <c r="Y142" i="70"/>
  <c r="X142" i="70"/>
  <c r="W142" i="70"/>
  <c r="V142" i="70"/>
  <c r="B142" i="70"/>
  <c r="AD142" i="70" s="1"/>
  <c r="AA141" i="70"/>
  <c r="Y141" i="70"/>
  <c r="X141" i="70"/>
  <c r="W141" i="70"/>
  <c r="V141" i="70"/>
  <c r="B141" i="70"/>
  <c r="AA140" i="70"/>
  <c r="Y140" i="70"/>
  <c r="X140" i="70"/>
  <c r="W140" i="70"/>
  <c r="V140" i="70"/>
  <c r="B140" i="70"/>
  <c r="AE140" i="70" s="1"/>
  <c r="AA139" i="70"/>
  <c r="Y139" i="70"/>
  <c r="X139" i="70"/>
  <c r="W139" i="70"/>
  <c r="V139" i="70"/>
  <c r="B139" i="70"/>
  <c r="AF139" i="70" s="1"/>
  <c r="AA138" i="70"/>
  <c r="Y138" i="70"/>
  <c r="X138" i="70"/>
  <c r="W138" i="70"/>
  <c r="V138" i="70"/>
  <c r="B138" i="70"/>
  <c r="AF138" i="70" s="1"/>
  <c r="AA137" i="70"/>
  <c r="Y137" i="70"/>
  <c r="X137" i="70"/>
  <c r="W137" i="70"/>
  <c r="V137" i="70"/>
  <c r="B137" i="70"/>
  <c r="AF137" i="70" s="1"/>
  <c r="AA136" i="70"/>
  <c r="Y136" i="70"/>
  <c r="X136" i="70"/>
  <c r="W136" i="70"/>
  <c r="V136" i="70"/>
  <c r="B136" i="70"/>
  <c r="AA135" i="70"/>
  <c r="Y135" i="70"/>
  <c r="X135" i="70"/>
  <c r="W135" i="70"/>
  <c r="V135" i="70"/>
  <c r="B135" i="70"/>
  <c r="AA134" i="70"/>
  <c r="Y134" i="70"/>
  <c r="X134" i="70"/>
  <c r="W134" i="70"/>
  <c r="V134" i="70"/>
  <c r="B134" i="70"/>
  <c r="AC134" i="70" s="1"/>
  <c r="AA133" i="70"/>
  <c r="Y133" i="70"/>
  <c r="X133" i="70"/>
  <c r="W133" i="70"/>
  <c r="V133" i="70"/>
  <c r="B133" i="70"/>
  <c r="AB133" i="70" s="1"/>
  <c r="AA132" i="70"/>
  <c r="Y132" i="70"/>
  <c r="X132" i="70"/>
  <c r="W132" i="70"/>
  <c r="V132" i="70"/>
  <c r="B132" i="70"/>
  <c r="AA131" i="70"/>
  <c r="Y131" i="70"/>
  <c r="X131" i="70"/>
  <c r="W131" i="70"/>
  <c r="V131" i="70"/>
  <c r="B131" i="70"/>
  <c r="AE131" i="70" s="1"/>
  <c r="AA130" i="70"/>
  <c r="Y130" i="70"/>
  <c r="X130" i="70"/>
  <c r="W130" i="70"/>
  <c r="V130" i="70"/>
  <c r="B130" i="70"/>
  <c r="AA129" i="70"/>
  <c r="Y129" i="70"/>
  <c r="X129" i="70"/>
  <c r="W129" i="70"/>
  <c r="V129" i="70"/>
  <c r="B129" i="70"/>
  <c r="AF129" i="70" s="1"/>
  <c r="AA128" i="70"/>
  <c r="Y128" i="70"/>
  <c r="X128" i="70"/>
  <c r="W128" i="70"/>
  <c r="V128" i="70"/>
  <c r="B128" i="70"/>
  <c r="AB128" i="70" s="1"/>
  <c r="AA127" i="70"/>
  <c r="Y127" i="70"/>
  <c r="X127" i="70"/>
  <c r="W127" i="70"/>
  <c r="V127" i="70"/>
  <c r="B127" i="70"/>
  <c r="AC127" i="70" s="1"/>
  <c r="AA126" i="70"/>
  <c r="Y126" i="70"/>
  <c r="X126" i="70"/>
  <c r="W126" i="70"/>
  <c r="V126" i="70"/>
  <c r="B126" i="70"/>
  <c r="AF126" i="70" s="1"/>
  <c r="AA125" i="70"/>
  <c r="Y125" i="70"/>
  <c r="X125" i="70"/>
  <c r="W125" i="70"/>
  <c r="V125" i="70"/>
  <c r="B125" i="70"/>
  <c r="AA124" i="70"/>
  <c r="Y124" i="70"/>
  <c r="X124" i="70"/>
  <c r="W124" i="70"/>
  <c r="V124" i="70"/>
  <c r="B124" i="70"/>
  <c r="AE124" i="70" s="1"/>
  <c r="AA123" i="70"/>
  <c r="Y123" i="70"/>
  <c r="X123" i="70"/>
  <c r="W123" i="70"/>
  <c r="V123" i="70"/>
  <c r="B123" i="70"/>
  <c r="AC123" i="70" s="1"/>
  <c r="AA122" i="70"/>
  <c r="Y122" i="70"/>
  <c r="X122" i="70"/>
  <c r="W122" i="70"/>
  <c r="V122" i="70"/>
  <c r="B122" i="70"/>
  <c r="AA121" i="70"/>
  <c r="Y121" i="70"/>
  <c r="X121" i="70"/>
  <c r="W121" i="70"/>
  <c r="V121" i="70"/>
  <c r="B121" i="70"/>
  <c r="AD121" i="70" s="1"/>
  <c r="AA120" i="70"/>
  <c r="Y120" i="70"/>
  <c r="X120" i="70"/>
  <c r="W120" i="70"/>
  <c r="V120" i="70"/>
  <c r="B120" i="70"/>
  <c r="AD120" i="70" s="1"/>
  <c r="AA119" i="70"/>
  <c r="Y119" i="70"/>
  <c r="X119" i="70"/>
  <c r="W119" i="70"/>
  <c r="V119" i="70"/>
  <c r="B119" i="70"/>
  <c r="AA118" i="70"/>
  <c r="Y118" i="70"/>
  <c r="X118" i="70"/>
  <c r="W118" i="70"/>
  <c r="V118" i="70"/>
  <c r="B118" i="70"/>
  <c r="AF118" i="70" s="1"/>
  <c r="AA117" i="70"/>
  <c r="Y117" i="70"/>
  <c r="X117" i="70"/>
  <c r="W117" i="70"/>
  <c r="V117" i="70"/>
  <c r="B117" i="70"/>
  <c r="AD117" i="70" s="1"/>
  <c r="AA116" i="70"/>
  <c r="Y116" i="70"/>
  <c r="X116" i="70"/>
  <c r="W116" i="70"/>
  <c r="V116" i="70"/>
  <c r="B116" i="70"/>
  <c r="AF116" i="70" s="1"/>
  <c r="AA115" i="70"/>
  <c r="Y115" i="70"/>
  <c r="X115" i="70"/>
  <c r="W115" i="70"/>
  <c r="V115" i="70"/>
  <c r="B115" i="70"/>
  <c r="AC115" i="70" s="1"/>
  <c r="AA114" i="70"/>
  <c r="Y114" i="70"/>
  <c r="X114" i="70"/>
  <c r="W114" i="70"/>
  <c r="V114" i="70"/>
  <c r="B114" i="70"/>
  <c r="AA113" i="70"/>
  <c r="Y113" i="70"/>
  <c r="X113" i="70"/>
  <c r="W113" i="70"/>
  <c r="V113" i="70"/>
  <c r="B113" i="70"/>
  <c r="AA112" i="70"/>
  <c r="Y112" i="70"/>
  <c r="X112" i="70"/>
  <c r="W112" i="70"/>
  <c r="V112" i="70"/>
  <c r="B112" i="70"/>
  <c r="AF112" i="70" s="1"/>
  <c r="AA111" i="70"/>
  <c r="Y111" i="70"/>
  <c r="X111" i="70"/>
  <c r="W111" i="70"/>
  <c r="V111" i="70"/>
  <c r="B111" i="70"/>
  <c r="AA110" i="70"/>
  <c r="Y110" i="70"/>
  <c r="X110" i="70"/>
  <c r="W110" i="70"/>
  <c r="V110" i="70"/>
  <c r="B110" i="70"/>
  <c r="AF110" i="70" s="1"/>
  <c r="AA109" i="70"/>
  <c r="Y109" i="70"/>
  <c r="X109" i="70"/>
  <c r="W109" i="70"/>
  <c r="V109" i="70"/>
  <c r="B109" i="70"/>
  <c r="AA108" i="70"/>
  <c r="Y108" i="70"/>
  <c r="X108" i="70"/>
  <c r="W108" i="70"/>
  <c r="V108" i="70"/>
  <c r="B108" i="70"/>
  <c r="AA107" i="70"/>
  <c r="Y107" i="70"/>
  <c r="X107" i="70"/>
  <c r="W107" i="70"/>
  <c r="V107" i="70"/>
  <c r="B107" i="70"/>
  <c r="AD107" i="70" s="1"/>
  <c r="AA106" i="70"/>
  <c r="Y106" i="70"/>
  <c r="X106" i="70"/>
  <c r="W106" i="70"/>
  <c r="V106" i="70"/>
  <c r="B106" i="70"/>
  <c r="AF106" i="70" s="1"/>
  <c r="AA105" i="70"/>
  <c r="Y105" i="70"/>
  <c r="X105" i="70"/>
  <c r="W105" i="70"/>
  <c r="V105" i="70"/>
  <c r="B105" i="70"/>
  <c r="AD105" i="70" s="1"/>
  <c r="AA104" i="70"/>
  <c r="Y104" i="70"/>
  <c r="X104" i="70"/>
  <c r="W104" i="70"/>
  <c r="V104" i="70"/>
  <c r="B104" i="70"/>
  <c r="AE104" i="70" s="1"/>
  <c r="AA103" i="70"/>
  <c r="Y103" i="70"/>
  <c r="X103" i="70"/>
  <c r="W103" i="70"/>
  <c r="V103" i="70"/>
  <c r="B103" i="70"/>
  <c r="AA102" i="70"/>
  <c r="Y102" i="70"/>
  <c r="X102" i="70"/>
  <c r="W102" i="70"/>
  <c r="V102" i="70"/>
  <c r="B102" i="70"/>
  <c r="AE102" i="70" s="1"/>
  <c r="AA101" i="70"/>
  <c r="Y101" i="70"/>
  <c r="X101" i="70"/>
  <c r="W101" i="70"/>
  <c r="V101" i="70"/>
  <c r="B101" i="70"/>
  <c r="AF101" i="70" s="1"/>
  <c r="AA100" i="70"/>
  <c r="Y100" i="70"/>
  <c r="X100" i="70"/>
  <c r="W100" i="70"/>
  <c r="V100" i="70"/>
  <c r="B100" i="70"/>
  <c r="AA99" i="70"/>
  <c r="Y99" i="70"/>
  <c r="X99" i="70"/>
  <c r="W99" i="70"/>
  <c r="V99" i="70"/>
  <c r="B99" i="70"/>
  <c r="AF99" i="70" s="1"/>
  <c r="AA98" i="70"/>
  <c r="Y98" i="70"/>
  <c r="X98" i="70"/>
  <c r="W98" i="70"/>
  <c r="V98" i="70"/>
  <c r="B98" i="70"/>
  <c r="AD98" i="70" s="1"/>
  <c r="AA97" i="70"/>
  <c r="Y97" i="70"/>
  <c r="X97" i="70"/>
  <c r="W97" i="70"/>
  <c r="V97" i="70"/>
  <c r="B97" i="70"/>
  <c r="AC97" i="70" s="1"/>
  <c r="AA96" i="70"/>
  <c r="Y96" i="70"/>
  <c r="X96" i="70"/>
  <c r="W96" i="70"/>
  <c r="V96" i="70"/>
  <c r="B96" i="70"/>
  <c r="AB96" i="70" s="1"/>
  <c r="AA95" i="70"/>
  <c r="Y95" i="70"/>
  <c r="X95" i="70"/>
  <c r="W95" i="70"/>
  <c r="V95" i="70"/>
  <c r="B95" i="70"/>
  <c r="AA94" i="70"/>
  <c r="Y94" i="70"/>
  <c r="X94" i="70"/>
  <c r="W94" i="70"/>
  <c r="V94" i="70"/>
  <c r="B94" i="70"/>
  <c r="AD94" i="70" s="1"/>
  <c r="AA93" i="70"/>
  <c r="Y93" i="70"/>
  <c r="X93" i="70"/>
  <c r="W93" i="70"/>
  <c r="V93" i="70"/>
  <c r="B93" i="70"/>
  <c r="AC93" i="70" s="1"/>
  <c r="AA92" i="70"/>
  <c r="Y92" i="70"/>
  <c r="X92" i="70"/>
  <c r="W92" i="70"/>
  <c r="V92" i="70"/>
  <c r="B92" i="70"/>
  <c r="AA91" i="70"/>
  <c r="Y91" i="70"/>
  <c r="X91" i="70"/>
  <c r="W91" i="70"/>
  <c r="V91" i="70"/>
  <c r="B91" i="70"/>
  <c r="AC91" i="70" s="1"/>
  <c r="AA90" i="70"/>
  <c r="Y90" i="70"/>
  <c r="X90" i="70"/>
  <c r="W90" i="70"/>
  <c r="V90" i="70"/>
  <c r="B90" i="70"/>
  <c r="AE90" i="70" s="1"/>
  <c r="AA89" i="70"/>
  <c r="Y89" i="70"/>
  <c r="X89" i="70"/>
  <c r="W89" i="70"/>
  <c r="V89" i="70"/>
  <c r="B89" i="70"/>
  <c r="AD89" i="70" s="1"/>
  <c r="AA88" i="70"/>
  <c r="Y88" i="70"/>
  <c r="X88" i="70"/>
  <c r="W88" i="70"/>
  <c r="V88" i="70"/>
  <c r="B88" i="70"/>
  <c r="AE88" i="70" s="1"/>
  <c r="AA87" i="70"/>
  <c r="Y87" i="70"/>
  <c r="X87" i="70"/>
  <c r="W87" i="70"/>
  <c r="V87" i="70"/>
  <c r="B87" i="70"/>
  <c r="AA86" i="70"/>
  <c r="Y86" i="70"/>
  <c r="X86" i="70"/>
  <c r="W86" i="70"/>
  <c r="V86" i="70"/>
  <c r="B86" i="70"/>
  <c r="AF86" i="70" s="1"/>
  <c r="AA85" i="70"/>
  <c r="Y85" i="70"/>
  <c r="X85" i="70"/>
  <c r="W85" i="70"/>
  <c r="V85" i="70"/>
  <c r="B85" i="70"/>
  <c r="AB85" i="70" s="1"/>
  <c r="AA84" i="70"/>
  <c r="Y84" i="70"/>
  <c r="X84" i="70"/>
  <c r="W84" i="70"/>
  <c r="V84" i="70"/>
  <c r="B84" i="70"/>
  <c r="AA83" i="70"/>
  <c r="Y83" i="70"/>
  <c r="X83" i="70"/>
  <c r="W83" i="70"/>
  <c r="V83" i="70"/>
  <c r="B83" i="70"/>
  <c r="AF83" i="70" s="1"/>
  <c r="AF82" i="70"/>
  <c r="AD82" i="70"/>
  <c r="AA82" i="70"/>
  <c r="Y82" i="70"/>
  <c r="X82" i="70"/>
  <c r="W82" i="70"/>
  <c r="V82" i="70"/>
  <c r="B82" i="70"/>
  <c r="AE82" i="70" s="1"/>
  <c r="AA81" i="70"/>
  <c r="Y81" i="70"/>
  <c r="X81" i="70"/>
  <c r="W81" i="70"/>
  <c r="V81" i="70"/>
  <c r="B81" i="70"/>
  <c r="AF81" i="70" s="1"/>
  <c r="AA80" i="70"/>
  <c r="Y80" i="70"/>
  <c r="X80" i="70"/>
  <c r="W80" i="70"/>
  <c r="V80" i="70"/>
  <c r="B80" i="70"/>
  <c r="AD80" i="70" s="1"/>
  <c r="AA79" i="70"/>
  <c r="Y79" i="70"/>
  <c r="X79" i="70"/>
  <c r="W79" i="70"/>
  <c r="V79" i="70"/>
  <c r="B79" i="70"/>
  <c r="AA78" i="70"/>
  <c r="Y78" i="70"/>
  <c r="X78" i="70"/>
  <c r="W78" i="70"/>
  <c r="V78" i="70"/>
  <c r="B78" i="70"/>
  <c r="AF78" i="70" s="1"/>
  <c r="AA77" i="70"/>
  <c r="Y77" i="70"/>
  <c r="X77" i="70"/>
  <c r="W77" i="70"/>
  <c r="V77" i="70"/>
  <c r="B77" i="70"/>
  <c r="AF77" i="70" s="1"/>
  <c r="AA76" i="70"/>
  <c r="Y76" i="70"/>
  <c r="X76" i="70"/>
  <c r="W76" i="70"/>
  <c r="V76" i="70"/>
  <c r="B76" i="70"/>
  <c r="AA75" i="70"/>
  <c r="Y75" i="70"/>
  <c r="X75" i="70"/>
  <c r="W75" i="70"/>
  <c r="V75" i="70"/>
  <c r="B75" i="70"/>
  <c r="AB75" i="70" s="1"/>
  <c r="AA74" i="70"/>
  <c r="Y74" i="70"/>
  <c r="X74" i="70"/>
  <c r="W74" i="70"/>
  <c r="V74" i="70"/>
  <c r="B74" i="70"/>
  <c r="AF74" i="70" s="1"/>
  <c r="AA73" i="70"/>
  <c r="Y73" i="70"/>
  <c r="X73" i="70"/>
  <c r="W73" i="70"/>
  <c r="V73" i="70"/>
  <c r="B73" i="70"/>
  <c r="AB73" i="70" s="1"/>
  <c r="AA72" i="70"/>
  <c r="Y72" i="70"/>
  <c r="X72" i="70"/>
  <c r="W72" i="70"/>
  <c r="V72" i="70"/>
  <c r="B72" i="70"/>
  <c r="AC72" i="70" s="1"/>
  <c r="AA71" i="70"/>
  <c r="Y71" i="70"/>
  <c r="X71" i="70"/>
  <c r="W71" i="70"/>
  <c r="V71" i="70"/>
  <c r="B71" i="70"/>
  <c r="AD71" i="70" s="1"/>
  <c r="AA70" i="70"/>
  <c r="Y70" i="70"/>
  <c r="X70" i="70"/>
  <c r="W70" i="70"/>
  <c r="V70" i="70"/>
  <c r="B70" i="70"/>
  <c r="AF70" i="70" s="1"/>
  <c r="AA69" i="70"/>
  <c r="Y69" i="70"/>
  <c r="X69" i="70"/>
  <c r="W69" i="70"/>
  <c r="V69" i="70"/>
  <c r="B69" i="70"/>
  <c r="AF69" i="70" s="1"/>
  <c r="AA68" i="70"/>
  <c r="Y68" i="70"/>
  <c r="X68" i="70"/>
  <c r="W68" i="70"/>
  <c r="V68" i="70"/>
  <c r="B68" i="70"/>
  <c r="AA67" i="70"/>
  <c r="Y67" i="70"/>
  <c r="X67" i="70"/>
  <c r="W67" i="70"/>
  <c r="V67" i="70"/>
  <c r="B67" i="70"/>
  <c r="AF67" i="70" s="1"/>
  <c r="AA66" i="70"/>
  <c r="Y66" i="70"/>
  <c r="X66" i="70"/>
  <c r="W66" i="70"/>
  <c r="V66" i="70"/>
  <c r="B66" i="70"/>
  <c r="AA65" i="70"/>
  <c r="Y65" i="70"/>
  <c r="X65" i="70"/>
  <c r="W65" i="70"/>
  <c r="V65" i="70"/>
  <c r="B65" i="70"/>
  <c r="AF65" i="70" s="1"/>
  <c r="AA64" i="70"/>
  <c r="Y64" i="70"/>
  <c r="X64" i="70"/>
  <c r="W64" i="70"/>
  <c r="V64" i="70"/>
  <c r="B64" i="70"/>
  <c r="AB64" i="70" s="1"/>
  <c r="AA63" i="70"/>
  <c r="Y63" i="70"/>
  <c r="X63" i="70"/>
  <c r="W63" i="70"/>
  <c r="V63" i="70"/>
  <c r="B63" i="70"/>
  <c r="AA62" i="70"/>
  <c r="Y62" i="70"/>
  <c r="X62" i="70"/>
  <c r="W62" i="70"/>
  <c r="V62" i="70"/>
  <c r="B62" i="70"/>
  <c r="AA61" i="70"/>
  <c r="Y61" i="70"/>
  <c r="X61" i="70"/>
  <c r="W61" i="70"/>
  <c r="V61" i="70"/>
  <c r="B61" i="70"/>
  <c r="AE61" i="70" s="1"/>
  <c r="AA60" i="70"/>
  <c r="Y60" i="70"/>
  <c r="X60" i="70"/>
  <c r="W60" i="70"/>
  <c r="V60" i="70"/>
  <c r="B60" i="70"/>
  <c r="AA59" i="70"/>
  <c r="Y59" i="70"/>
  <c r="X59" i="70"/>
  <c r="W59" i="70"/>
  <c r="V59" i="70"/>
  <c r="B59" i="70"/>
  <c r="AC59" i="70" s="1"/>
  <c r="AA58" i="70"/>
  <c r="Y58" i="70"/>
  <c r="X58" i="70"/>
  <c r="W58" i="70"/>
  <c r="V58" i="70"/>
  <c r="B58" i="70"/>
  <c r="AA57" i="70"/>
  <c r="Y57" i="70"/>
  <c r="X57" i="70"/>
  <c r="W57" i="70"/>
  <c r="V57" i="70"/>
  <c r="B57" i="70"/>
  <c r="AA56" i="70"/>
  <c r="Y56" i="70"/>
  <c r="X56" i="70"/>
  <c r="W56" i="70"/>
  <c r="V56" i="70"/>
  <c r="B56" i="70"/>
  <c r="AA55" i="70"/>
  <c r="Y55" i="70"/>
  <c r="X55" i="70"/>
  <c r="W55" i="70"/>
  <c r="V55" i="70"/>
  <c r="B55" i="70"/>
  <c r="Y165" i="67" s="1"/>
  <c r="Z165" i="67" s="1"/>
  <c r="AA54" i="70"/>
  <c r="Y54" i="70"/>
  <c r="X54" i="70"/>
  <c r="W54" i="70"/>
  <c r="V54" i="70"/>
  <c r="B54" i="70"/>
  <c r="Y164" i="67" s="1"/>
  <c r="Z164" i="67" s="1"/>
  <c r="AA53" i="70"/>
  <c r="Y53" i="70"/>
  <c r="X53" i="70"/>
  <c r="W53" i="70"/>
  <c r="V53" i="70"/>
  <c r="B53" i="70"/>
  <c r="AA52" i="70"/>
  <c r="Y52" i="70"/>
  <c r="X52" i="70"/>
  <c r="W52" i="70"/>
  <c r="V52" i="70"/>
  <c r="B52" i="70"/>
  <c r="Y162" i="67" s="1"/>
  <c r="Z162" i="67" s="1"/>
  <c r="AA51" i="70"/>
  <c r="Y51" i="70"/>
  <c r="X51" i="70"/>
  <c r="W51" i="70"/>
  <c r="V51" i="70"/>
  <c r="B51" i="70"/>
  <c r="AA50" i="70"/>
  <c r="Y50" i="70"/>
  <c r="X50" i="70"/>
  <c r="W50" i="70"/>
  <c r="V50" i="70"/>
  <c r="B50" i="70"/>
  <c r="AA49" i="70"/>
  <c r="Y49" i="70"/>
  <c r="X49" i="70"/>
  <c r="W49" i="70"/>
  <c r="V49" i="70"/>
  <c r="B49" i="70"/>
  <c r="Y159" i="67" s="1"/>
  <c r="Z159" i="67" s="1"/>
  <c r="AA48" i="70"/>
  <c r="Y48" i="70"/>
  <c r="X48" i="70"/>
  <c r="W48" i="70"/>
  <c r="V48" i="70"/>
  <c r="B48" i="70"/>
  <c r="AA47" i="70"/>
  <c r="Y47" i="70"/>
  <c r="X47" i="70"/>
  <c r="W47" i="70"/>
  <c r="V47" i="70"/>
  <c r="B47" i="70"/>
  <c r="AA46" i="70"/>
  <c r="Y46" i="70"/>
  <c r="X46" i="70"/>
  <c r="W46" i="70"/>
  <c r="V46" i="70"/>
  <c r="B46" i="70"/>
  <c r="Y156" i="67" s="1"/>
  <c r="Z156" i="67" s="1"/>
  <c r="AA45" i="70"/>
  <c r="Y45" i="70"/>
  <c r="X45" i="70"/>
  <c r="W45" i="70"/>
  <c r="V45" i="70"/>
  <c r="B45" i="70"/>
  <c r="AA44" i="70"/>
  <c r="Y44" i="70"/>
  <c r="X44" i="70"/>
  <c r="W44" i="70"/>
  <c r="V44" i="70"/>
  <c r="B44" i="70"/>
  <c r="Y154" i="67" s="1"/>
  <c r="Z154" i="67" s="1"/>
  <c r="AA43" i="70"/>
  <c r="Y43" i="70"/>
  <c r="X43" i="70"/>
  <c r="W43" i="70"/>
  <c r="V43" i="70"/>
  <c r="B43" i="70"/>
  <c r="AA42" i="70"/>
  <c r="Y42" i="70"/>
  <c r="X42" i="70"/>
  <c r="W42" i="70"/>
  <c r="V42" i="70"/>
  <c r="B42" i="70"/>
  <c r="AA41" i="70"/>
  <c r="Y41" i="70"/>
  <c r="X41" i="70"/>
  <c r="W41" i="70"/>
  <c r="V41" i="70"/>
  <c r="B41" i="70"/>
  <c r="Y151" i="67" s="1"/>
  <c r="Z151" i="67" s="1"/>
  <c r="AA40" i="70"/>
  <c r="Y40" i="70"/>
  <c r="X40" i="70"/>
  <c r="W40" i="70"/>
  <c r="V40" i="70"/>
  <c r="B40" i="70"/>
  <c r="AA39" i="70"/>
  <c r="Y39" i="70"/>
  <c r="X39" i="70"/>
  <c r="W39" i="70"/>
  <c r="V39" i="70"/>
  <c r="B39" i="70"/>
  <c r="Y149" i="67" s="1"/>
  <c r="Z149" i="67" s="1"/>
  <c r="AA38" i="70"/>
  <c r="Y38" i="70"/>
  <c r="X38" i="70"/>
  <c r="W38" i="70"/>
  <c r="V38" i="70"/>
  <c r="B38" i="70"/>
  <c r="AA37" i="70"/>
  <c r="Y37" i="70"/>
  <c r="X37" i="70"/>
  <c r="W37" i="70"/>
  <c r="V37" i="70"/>
  <c r="B37" i="70"/>
  <c r="AA36" i="70"/>
  <c r="Y36" i="70"/>
  <c r="X36" i="70"/>
  <c r="W36" i="70"/>
  <c r="V36" i="70"/>
  <c r="B36" i="70"/>
  <c r="Y146" i="67" s="1"/>
  <c r="Z146" i="67" s="1"/>
  <c r="AA35" i="70"/>
  <c r="Y35" i="70"/>
  <c r="X35" i="70"/>
  <c r="W35" i="70"/>
  <c r="V35" i="70"/>
  <c r="B35" i="70"/>
  <c r="AA34" i="70"/>
  <c r="Y34" i="70"/>
  <c r="X34" i="70"/>
  <c r="W34" i="70"/>
  <c r="V34" i="70"/>
  <c r="B34" i="70"/>
  <c r="Y144" i="67" s="1"/>
  <c r="Z144" i="67" s="1"/>
  <c r="AA33" i="70"/>
  <c r="Y33" i="70"/>
  <c r="X33" i="70"/>
  <c r="W33" i="70"/>
  <c r="V33" i="70"/>
  <c r="B33" i="70"/>
  <c r="AA32" i="70"/>
  <c r="Y32" i="70"/>
  <c r="X32" i="70"/>
  <c r="W32" i="70"/>
  <c r="V32" i="70"/>
  <c r="B32" i="70"/>
  <c r="AA31" i="70"/>
  <c r="Y31" i="70"/>
  <c r="X31" i="70"/>
  <c r="W31" i="70"/>
  <c r="V31" i="70"/>
  <c r="B31" i="70"/>
  <c r="AA30" i="70"/>
  <c r="Y30" i="70"/>
  <c r="X30" i="70"/>
  <c r="W30" i="70"/>
  <c r="V30" i="70"/>
  <c r="B30" i="70"/>
  <c r="Y140" i="67" s="1"/>
  <c r="Z140" i="67" s="1"/>
  <c r="AA29" i="70"/>
  <c r="Y29" i="70"/>
  <c r="X29" i="70"/>
  <c r="W29" i="70"/>
  <c r="V29" i="70"/>
  <c r="B29" i="70"/>
  <c r="AA28" i="70"/>
  <c r="Y28" i="70"/>
  <c r="X28" i="70"/>
  <c r="W28" i="70"/>
  <c r="V28" i="70"/>
  <c r="B28" i="70"/>
  <c r="Y138" i="67" s="1"/>
  <c r="Z138" i="67" s="1"/>
  <c r="AA27" i="70"/>
  <c r="Y27" i="70"/>
  <c r="X27" i="70"/>
  <c r="W27" i="70"/>
  <c r="V27" i="70"/>
  <c r="B27" i="70"/>
  <c r="AA26" i="70"/>
  <c r="Y26" i="70"/>
  <c r="X26" i="70"/>
  <c r="W26" i="70"/>
  <c r="V26" i="70"/>
  <c r="B26" i="70"/>
  <c r="AA25" i="70"/>
  <c r="Y25" i="70"/>
  <c r="X25" i="70"/>
  <c r="W25" i="70"/>
  <c r="V25" i="70"/>
  <c r="B25" i="70"/>
  <c r="AA24" i="70"/>
  <c r="Y24" i="70"/>
  <c r="X24" i="70"/>
  <c r="W24" i="70"/>
  <c r="V24" i="70"/>
  <c r="B24" i="70"/>
  <c r="AA23" i="70"/>
  <c r="Y23" i="70"/>
  <c r="X23" i="70"/>
  <c r="W23" i="70"/>
  <c r="V23" i="70"/>
  <c r="B23" i="70"/>
  <c r="AA22" i="70"/>
  <c r="Y22" i="70"/>
  <c r="X22" i="70"/>
  <c r="W22" i="70"/>
  <c r="V22" i="70"/>
  <c r="B22" i="70"/>
  <c r="Y132" i="67" s="1"/>
  <c r="Z132" i="67" s="1"/>
  <c r="AA21" i="70"/>
  <c r="Y21" i="70"/>
  <c r="X21" i="70"/>
  <c r="W21" i="70"/>
  <c r="V21" i="70"/>
  <c r="B21" i="70"/>
  <c r="AA20" i="70"/>
  <c r="Y20" i="70"/>
  <c r="X20" i="70"/>
  <c r="W20" i="70"/>
  <c r="V20" i="70"/>
  <c r="B20" i="70"/>
  <c r="Y130" i="67" s="1"/>
  <c r="Z130" i="67" s="1"/>
  <c r="AA19" i="70"/>
  <c r="Y19" i="70"/>
  <c r="X19" i="70"/>
  <c r="W19" i="70"/>
  <c r="V19" i="70"/>
  <c r="B19" i="70"/>
  <c r="AA18" i="70"/>
  <c r="Y18" i="70"/>
  <c r="X18" i="70"/>
  <c r="W18" i="70"/>
  <c r="V18" i="70"/>
  <c r="B18" i="70"/>
  <c r="Y128" i="67" s="1"/>
  <c r="Z128" i="67" s="1"/>
  <c r="AA17" i="70"/>
  <c r="Y17" i="70"/>
  <c r="X17" i="70"/>
  <c r="W17" i="70"/>
  <c r="V17" i="70"/>
  <c r="B17" i="70"/>
  <c r="Y127" i="67" s="1"/>
  <c r="Z127" i="67" s="1"/>
  <c r="AA16" i="70"/>
  <c r="Y16" i="70"/>
  <c r="X16" i="70"/>
  <c r="W16" i="70"/>
  <c r="V16" i="70"/>
  <c r="B16" i="70"/>
  <c r="AA15" i="70"/>
  <c r="Y15" i="70"/>
  <c r="X15" i="70"/>
  <c r="W15" i="70"/>
  <c r="V15" i="70"/>
  <c r="B15" i="70"/>
  <c r="AA14" i="70"/>
  <c r="Y14" i="70"/>
  <c r="X14" i="70"/>
  <c r="W14" i="70"/>
  <c r="V14" i="70"/>
  <c r="B14" i="70"/>
  <c r="AA13" i="70"/>
  <c r="Y13" i="70"/>
  <c r="X13" i="70"/>
  <c r="W13" i="70"/>
  <c r="V13" i="70"/>
  <c r="B13" i="70"/>
  <c r="AA12" i="70"/>
  <c r="Y12" i="70"/>
  <c r="X12" i="70"/>
  <c r="W12" i="70"/>
  <c r="V12" i="70"/>
  <c r="B12" i="70"/>
  <c r="Y122" i="67" s="1"/>
  <c r="Z122" i="67" s="1"/>
  <c r="AA11" i="70"/>
  <c r="Y11" i="70"/>
  <c r="X11" i="70"/>
  <c r="W11" i="70"/>
  <c r="V11" i="70"/>
  <c r="B11" i="70"/>
  <c r="AA10" i="70"/>
  <c r="Y10" i="70"/>
  <c r="X10" i="70"/>
  <c r="W10" i="70"/>
  <c r="V10" i="70"/>
  <c r="B10" i="70"/>
  <c r="AA9" i="70"/>
  <c r="Y9" i="70"/>
  <c r="X9" i="70"/>
  <c r="W9" i="70"/>
  <c r="V9" i="70"/>
  <c r="B9" i="70"/>
  <c r="Y119" i="67" s="1"/>
  <c r="Z119" i="67" s="1"/>
  <c r="AA8" i="70"/>
  <c r="B8" i="70"/>
  <c r="AG8" i="70" s="1"/>
  <c r="I290" i="67"/>
  <c r="I289" i="67"/>
  <c r="I288" i="67"/>
  <c r="I287" i="67"/>
  <c r="I286" i="67"/>
  <c r="I285" i="67"/>
  <c r="I284" i="67"/>
  <c r="I283" i="67"/>
  <c r="I282" i="67"/>
  <c r="I281" i="67"/>
  <c r="I280" i="67"/>
  <c r="I279" i="67"/>
  <c r="I278" i="67"/>
  <c r="I277" i="67"/>
  <c r="I276" i="67"/>
  <c r="I275" i="67"/>
  <c r="I274" i="67"/>
  <c r="I273" i="67"/>
  <c r="I272" i="67"/>
  <c r="I271" i="67"/>
  <c r="I270" i="67"/>
  <c r="I269" i="67"/>
  <c r="I268" i="67"/>
  <c r="I267" i="67"/>
  <c r="I266" i="67"/>
  <c r="I265" i="67"/>
  <c r="I264" i="67"/>
  <c r="I263" i="67"/>
  <c r="I262" i="67"/>
  <c r="I261" i="67"/>
  <c r="I260" i="67"/>
  <c r="I259" i="67"/>
  <c r="I258" i="67"/>
  <c r="I257" i="67"/>
  <c r="I256" i="67"/>
  <c r="I255" i="67"/>
  <c r="I254" i="67"/>
  <c r="I253" i="67"/>
  <c r="I252" i="67"/>
  <c r="I251" i="67"/>
  <c r="I250" i="67"/>
  <c r="I249" i="67"/>
  <c r="I248" i="67"/>
  <c r="I247" i="67"/>
  <c r="I246" i="67"/>
  <c r="I245" i="67"/>
  <c r="I244" i="67"/>
  <c r="I243" i="67"/>
  <c r="I242" i="67"/>
  <c r="I241" i="67"/>
  <c r="I240" i="67"/>
  <c r="I239" i="67"/>
  <c r="I238" i="67"/>
  <c r="I237" i="67"/>
  <c r="I236" i="67"/>
  <c r="I235" i="67"/>
  <c r="I234" i="67"/>
  <c r="I233" i="67"/>
  <c r="I232" i="67"/>
  <c r="I231" i="67"/>
  <c r="I230" i="67"/>
  <c r="I229" i="67"/>
  <c r="I228" i="67"/>
  <c r="I227" i="67"/>
  <c r="I226" i="67"/>
  <c r="I225" i="67"/>
  <c r="I224" i="67"/>
  <c r="I223" i="67"/>
  <c r="I222" i="67"/>
  <c r="I221" i="67"/>
  <c r="I220" i="67"/>
  <c r="I219" i="67"/>
  <c r="I218" i="67"/>
  <c r="I217" i="67"/>
  <c r="I216" i="67"/>
  <c r="I215" i="67"/>
  <c r="I214" i="67"/>
  <c r="I213" i="67"/>
  <c r="I212" i="67"/>
  <c r="I211" i="67"/>
  <c r="I210" i="67"/>
  <c r="I209" i="67"/>
  <c r="I208" i="67"/>
  <c r="I207" i="67"/>
  <c r="I206" i="67"/>
  <c r="I205" i="67"/>
  <c r="I204" i="67"/>
  <c r="I203" i="67"/>
  <c r="I202" i="67"/>
  <c r="I201" i="67"/>
  <c r="I200" i="67"/>
  <c r="I199" i="67"/>
  <c r="I198" i="67"/>
  <c r="I197" i="67"/>
  <c r="I196" i="67"/>
  <c r="I195" i="67"/>
  <c r="I194" i="67"/>
  <c r="I193" i="67"/>
  <c r="I192" i="67"/>
  <c r="I191" i="67"/>
  <c r="I190" i="67"/>
  <c r="I189" i="67"/>
  <c r="I188" i="67"/>
  <c r="I187" i="67"/>
  <c r="I186" i="67"/>
  <c r="I185" i="67"/>
  <c r="I184" i="67"/>
  <c r="I183" i="67"/>
  <c r="I182" i="67"/>
  <c r="I181" i="67"/>
  <c r="I180" i="67"/>
  <c r="I179" i="67"/>
  <c r="I178" i="67"/>
  <c r="I177" i="67"/>
  <c r="I176" i="67"/>
  <c r="I175" i="67"/>
  <c r="I174" i="67"/>
  <c r="I173" i="67"/>
  <c r="I172" i="67"/>
  <c r="I171" i="67"/>
  <c r="I170" i="67"/>
  <c r="I169" i="67"/>
  <c r="I168" i="67"/>
  <c r="I167" i="67"/>
  <c r="I166" i="67"/>
  <c r="I165" i="67"/>
  <c r="I164" i="67"/>
  <c r="I163" i="67"/>
  <c r="I162" i="67"/>
  <c r="I161" i="67"/>
  <c r="I160" i="67"/>
  <c r="I159" i="67"/>
  <c r="I158" i="67"/>
  <c r="I157" i="67"/>
  <c r="I156" i="67"/>
  <c r="I155" i="67"/>
  <c r="I154" i="67"/>
  <c r="I153" i="67"/>
  <c r="I152" i="67"/>
  <c r="I151" i="67"/>
  <c r="I150" i="67"/>
  <c r="I149" i="67"/>
  <c r="I148" i="67"/>
  <c r="I147" i="67"/>
  <c r="I146" i="67"/>
  <c r="I145" i="67"/>
  <c r="I144" i="67"/>
  <c r="I143" i="67"/>
  <c r="I142" i="67"/>
  <c r="I141" i="67"/>
  <c r="I140" i="67"/>
  <c r="I139" i="67"/>
  <c r="I138" i="67"/>
  <c r="I137" i="67"/>
  <c r="I136" i="67"/>
  <c r="I135" i="67"/>
  <c r="I134" i="67"/>
  <c r="I133" i="67"/>
  <c r="I132" i="67"/>
  <c r="I131" i="67"/>
  <c r="I130" i="67"/>
  <c r="I129" i="67"/>
  <c r="I128" i="67"/>
  <c r="I127" i="67"/>
  <c r="I126" i="67"/>
  <c r="I125" i="67"/>
  <c r="I124" i="67"/>
  <c r="I123" i="67"/>
  <c r="I122" i="67"/>
  <c r="I121" i="67"/>
  <c r="I120" i="67"/>
  <c r="I119" i="67"/>
  <c r="I118" i="67"/>
  <c r="I117" i="67"/>
  <c r="I116" i="67"/>
  <c r="I115" i="67"/>
  <c r="I114" i="67"/>
  <c r="I113" i="67"/>
  <c r="I112" i="67"/>
  <c r="I111" i="67"/>
  <c r="I110" i="67"/>
  <c r="I109" i="67"/>
  <c r="I108" i="67"/>
  <c r="I107" i="67"/>
  <c r="I106" i="67"/>
  <c r="I105" i="67"/>
  <c r="I104" i="67"/>
  <c r="I103" i="67"/>
  <c r="I102" i="67"/>
  <c r="I101" i="67"/>
  <c r="I100" i="67"/>
  <c r="I99" i="67"/>
  <c r="I98" i="67"/>
  <c r="AA367" i="69"/>
  <c r="Z367" i="69"/>
  <c r="Y367" i="69"/>
  <c r="X367" i="69"/>
  <c r="W367" i="69"/>
  <c r="V367" i="69"/>
  <c r="B367" i="69"/>
  <c r="AG367" i="69" s="1"/>
  <c r="AA366" i="69"/>
  <c r="Z366" i="69"/>
  <c r="Y366" i="69"/>
  <c r="X366" i="69"/>
  <c r="W366" i="69"/>
  <c r="V366" i="69"/>
  <c r="B366" i="69"/>
  <c r="AG366" i="69" s="1"/>
  <c r="AA365" i="69"/>
  <c r="Z365" i="69"/>
  <c r="Y365" i="69"/>
  <c r="X365" i="69"/>
  <c r="W365" i="69"/>
  <c r="V365" i="69"/>
  <c r="B365" i="69"/>
  <c r="AG365" i="69" s="1"/>
  <c r="AA364" i="69"/>
  <c r="Z364" i="69"/>
  <c r="Y364" i="69"/>
  <c r="X364" i="69"/>
  <c r="W364" i="69"/>
  <c r="V364" i="69"/>
  <c r="B364" i="69"/>
  <c r="AG364" i="69" s="1"/>
  <c r="AG363" i="69"/>
  <c r="AF363" i="69"/>
  <c r="AE363" i="69"/>
  <c r="AD363" i="69"/>
  <c r="AC363" i="69"/>
  <c r="AB363" i="69"/>
  <c r="AA363" i="69"/>
  <c r="Z363" i="69"/>
  <c r="Y363" i="69"/>
  <c r="X363" i="69"/>
  <c r="W363" i="69"/>
  <c r="V363" i="69"/>
  <c r="B363" i="69"/>
  <c r="AA362" i="69"/>
  <c r="Z362" i="69"/>
  <c r="Y362" i="69"/>
  <c r="X362" i="69"/>
  <c r="W362" i="69"/>
  <c r="V362" i="69"/>
  <c r="B362" i="69"/>
  <c r="AG362" i="69" s="1"/>
  <c r="AF361" i="69"/>
  <c r="AE361" i="69"/>
  <c r="AD361" i="69"/>
  <c r="AB361" i="69"/>
  <c r="AA361" i="69"/>
  <c r="Z361" i="69"/>
  <c r="Y361" i="69"/>
  <c r="X361" i="69"/>
  <c r="W361" i="69"/>
  <c r="V361" i="69"/>
  <c r="B361" i="69"/>
  <c r="AG361" i="69" s="1"/>
  <c r="AE360" i="69"/>
  <c r="AD360" i="69"/>
  <c r="AA360" i="69"/>
  <c r="Z360" i="69"/>
  <c r="Y360" i="69"/>
  <c r="X360" i="69"/>
  <c r="W360" i="69"/>
  <c r="V360" i="69"/>
  <c r="B360" i="69"/>
  <c r="AB360" i="69" s="1"/>
  <c r="AA359" i="69"/>
  <c r="Z359" i="69"/>
  <c r="Y359" i="69"/>
  <c r="X359" i="69"/>
  <c r="W359" i="69"/>
  <c r="V359" i="69"/>
  <c r="B359" i="69"/>
  <c r="AG358" i="69"/>
  <c r="AF358" i="69"/>
  <c r="AE358" i="69"/>
  <c r="AD358" i="69"/>
  <c r="AC358" i="69"/>
  <c r="AB358" i="69"/>
  <c r="AA358" i="69"/>
  <c r="Z358" i="69"/>
  <c r="Y358" i="69"/>
  <c r="X358" i="69"/>
  <c r="W358" i="69"/>
  <c r="V358" i="69"/>
  <c r="B358" i="69"/>
  <c r="AG357" i="69"/>
  <c r="AF357" i="69"/>
  <c r="AE357" i="69"/>
  <c r="AD357" i="69"/>
  <c r="AC357" i="69"/>
  <c r="AB357" i="69"/>
  <c r="AA357" i="69"/>
  <c r="Z357" i="69"/>
  <c r="Y357" i="69"/>
  <c r="X357" i="69"/>
  <c r="W357" i="69"/>
  <c r="V357" i="69"/>
  <c r="B357" i="69"/>
  <c r="AG356" i="69"/>
  <c r="AF356" i="69"/>
  <c r="AE356" i="69"/>
  <c r="AD356" i="69"/>
  <c r="AC356" i="69"/>
  <c r="AB356" i="69"/>
  <c r="AA356" i="69"/>
  <c r="Z356" i="69"/>
  <c r="Y356" i="69"/>
  <c r="X356" i="69"/>
  <c r="W356" i="69"/>
  <c r="V356" i="69"/>
  <c r="B356" i="69"/>
  <c r="AF355" i="69"/>
  <c r="AE355" i="69"/>
  <c r="AA355" i="69"/>
  <c r="Z355" i="69"/>
  <c r="Y355" i="69"/>
  <c r="X355" i="69"/>
  <c r="W355" i="69"/>
  <c r="V355" i="69"/>
  <c r="B355" i="69"/>
  <c r="AC355" i="69" s="1"/>
  <c r="AA354" i="69"/>
  <c r="Z354" i="69"/>
  <c r="Y354" i="69"/>
  <c r="X354" i="69"/>
  <c r="W354" i="69"/>
  <c r="V354" i="69"/>
  <c r="B354" i="69"/>
  <c r="AA353" i="69"/>
  <c r="Z353" i="69"/>
  <c r="Y353" i="69"/>
  <c r="X353" i="69"/>
  <c r="W353" i="69"/>
  <c r="V353" i="69"/>
  <c r="B353" i="69"/>
  <c r="AB353" i="69" s="1"/>
  <c r="AA352" i="69"/>
  <c r="Z352" i="69"/>
  <c r="Y352" i="69"/>
  <c r="X352" i="69"/>
  <c r="W352" i="69"/>
  <c r="V352" i="69"/>
  <c r="B352" i="69"/>
  <c r="AB352" i="69" s="1"/>
  <c r="AG351" i="69"/>
  <c r="AF351" i="69"/>
  <c r="AE351" i="69"/>
  <c r="AD351" i="69"/>
  <c r="AC351" i="69"/>
  <c r="AB351" i="69"/>
  <c r="AA351" i="69"/>
  <c r="Z351" i="69"/>
  <c r="Y351" i="69"/>
  <c r="X351" i="69"/>
  <c r="W351" i="69"/>
  <c r="V351" i="69"/>
  <c r="B351" i="69"/>
  <c r="AG350" i="69"/>
  <c r="AF350" i="69"/>
  <c r="AB350" i="69"/>
  <c r="AA350" i="69"/>
  <c r="Z350" i="69"/>
  <c r="Y350" i="69"/>
  <c r="X350" i="69"/>
  <c r="W350" i="69"/>
  <c r="V350" i="69"/>
  <c r="B350" i="69"/>
  <c r="AD350" i="69" s="1"/>
  <c r="AA349" i="69"/>
  <c r="Z349" i="69"/>
  <c r="Y349" i="69"/>
  <c r="X349" i="69"/>
  <c r="W349" i="69"/>
  <c r="V349" i="69"/>
  <c r="B349" i="69"/>
  <c r="AG348" i="69"/>
  <c r="AF348" i="69"/>
  <c r="AE348" i="69"/>
  <c r="AD348" i="69"/>
  <c r="AA348" i="69"/>
  <c r="Z348" i="69"/>
  <c r="Y348" i="69"/>
  <c r="X348" i="69"/>
  <c r="W348" i="69"/>
  <c r="V348" i="69"/>
  <c r="B348" i="69"/>
  <c r="AA347" i="69"/>
  <c r="Z347" i="69"/>
  <c r="Y347" i="69"/>
  <c r="X347" i="69"/>
  <c r="W347" i="69"/>
  <c r="V347" i="69"/>
  <c r="B347" i="69"/>
  <c r="AB346" i="69"/>
  <c r="AA346" i="69"/>
  <c r="Z346" i="69"/>
  <c r="Y346" i="69"/>
  <c r="X346" i="69"/>
  <c r="W346" i="69"/>
  <c r="V346" i="69"/>
  <c r="B346" i="69"/>
  <c r="AG346" i="69" s="1"/>
  <c r="AG345" i="69"/>
  <c r="AC345" i="69"/>
  <c r="AB345" i="69"/>
  <c r="AA345" i="69"/>
  <c r="Z345" i="69"/>
  <c r="Y345" i="69"/>
  <c r="X345" i="69"/>
  <c r="W345" i="69"/>
  <c r="V345" i="69"/>
  <c r="B345" i="69"/>
  <c r="AE345" i="69" s="1"/>
  <c r="AA344" i="69"/>
  <c r="Z344" i="69"/>
  <c r="Y344" i="69"/>
  <c r="X344" i="69"/>
  <c r="W344" i="69"/>
  <c r="V344" i="69"/>
  <c r="B344" i="69"/>
  <c r="AA343" i="69"/>
  <c r="Z343" i="69"/>
  <c r="Y343" i="69"/>
  <c r="X343" i="69"/>
  <c r="W343" i="69"/>
  <c r="V343" i="69"/>
  <c r="B343" i="69"/>
  <c r="AG342" i="69"/>
  <c r="AF342" i="69"/>
  <c r="AE342" i="69"/>
  <c r="AA342" i="69"/>
  <c r="Z342" i="69"/>
  <c r="Y342" i="69"/>
  <c r="X342" i="69"/>
  <c r="W342" i="69"/>
  <c r="V342" i="69"/>
  <c r="B342" i="69"/>
  <c r="AA341" i="69"/>
  <c r="Z341" i="69"/>
  <c r="Y341" i="69"/>
  <c r="X341" i="69"/>
  <c r="W341" i="69"/>
  <c r="V341" i="69"/>
  <c r="B341" i="69"/>
  <c r="AG341" i="69" s="1"/>
  <c r="AD340" i="69"/>
  <c r="AC340" i="69"/>
  <c r="AB340" i="69"/>
  <c r="AA340" i="69"/>
  <c r="Z340" i="69"/>
  <c r="Y340" i="69"/>
  <c r="X340" i="69"/>
  <c r="W340" i="69"/>
  <c r="V340" i="69"/>
  <c r="B340" i="69"/>
  <c r="AF340" i="69" s="1"/>
  <c r="AD339" i="69"/>
  <c r="AC339" i="69"/>
  <c r="AB339" i="69"/>
  <c r="AA339" i="69"/>
  <c r="Z339" i="69"/>
  <c r="Y339" i="69"/>
  <c r="X339" i="69"/>
  <c r="W339" i="69"/>
  <c r="V339" i="69"/>
  <c r="B339" i="69"/>
  <c r="AA338" i="69"/>
  <c r="Z338" i="69"/>
  <c r="Y338" i="69"/>
  <c r="X338" i="69"/>
  <c r="W338" i="69"/>
  <c r="V338" i="69"/>
  <c r="B338" i="69"/>
  <c r="AA337" i="69"/>
  <c r="Z337" i="69"/>
  <c r="Y337" i="69"/>
  <c r="X337" i="69"/>
  <c r="W337" i="69"/>
  <c r="V337" i="69"/>
  <c r="B337" i="69"/>
  <c r="AG336" i="69"/>
  <c r="AF336" i="69"/>
  <c r="AE336" i="69"/>
  <c r="AD336" i="69"/>
  <c r="AC336" i="69"/>
  <c r="AB336" i="69"/>
  <c r="AA336" i="69"/>
  <c r="Z336" i="69"/>
  <c r="Y336" i="69"/>
  <c r="X336" i="69"/>
  <c r="W336" i="69"/>
  <c r="V336" i="69"/>
  <c r="B336" i="69"/>
  <c r="AE335" i="69"/>
  <c r="AD335" i="69"/>
  <c r="AC335" i="69"/>
  <c r="AB335" i="69"/>
  <c r="AA335" i="69"/>
  <c r="Z335" i="69"/>
  <c r="Y335" i="69"/>
  <c r="X335" i="69"/>
  <c r="W335" i="69"/>
  <c r="V335" i="69"/>
  <c r="B335" i="69"/>
  <c r="AG335" i="69" s="1"/>
  <c r="AC334" i="69"/>
  <c r="AB334" i="69"/>
  <c r="AA334" i="69"/>
  <c r="Z334" i="69"/>
  <c r="Y334" i="69"/>
  <c r="X334" i="69"/>
  <c r="W334" i="69"/>
  <c r="V334" i="69"/>
  <c r="B334" i="69"/>
  <c r="AG333" i="69"/>
  <c r="AD333" i="69"/>
  <c r="AC333" i="69"/>
  <c r="AA333" i="69"/>
  <c r="Z333" i="69"/>
  <c r="Y333" i="69"/>
  <c r="X333" i="69"/>
  <c r="W333" i="69"/>
  <c r="V333" i="69"/>
  <c r="B333" i="69"/>
  <c r="AA332" i="69"/>
  <c r="Z332" i="69"/>
  <c r="Y332" i="69"/>
  <c r="X332" i="69"/>
  <c r="W332" i="69"/>
  <c r="V332" i="69"/>
  <c r="B332" i="69"/>
  <c r="AG331" i="69"/>
  <c r="AF331" i="69"/>
  <c r="AE331" i="69"/>
  <c r="AD331" i="69"/>
  <c r="AC331" i="69"/>
  <c r="AB331" i="69"/>
  <c r="AA331" i="69"/>
  <c r="Z331" i="69"/>
  <c r="Y331" i="69"/>
  <c r="X331" i="69"/>
  <c r="W331" i="69"/>
  <c r="V331" i="69"/>
  <c r="B331" i="69"/>
  <c r="AF330" i="69"/>
  <c r="AE330" i="69"/>
  <c r="AD330" i="69"/>
  <c r="AC330" i="69"/>
  <c r="AB330" i="69"/>
  <c r="AA330" i="69"/>
  <c r="Z330" i="69"/>
  <c r="Y330" i="69"/>
  <c r="X330" i="69"/>
  <c r="W330" i="69"/>
  <c r="V330" i="69"/>
  <c r="B330" i="69"/>
  <c r="AG330" i="69" s="1"/>
  <c r="AA329" i="69"/>
  <c r="Z329" i="69"/>
  <c r="Y329" i="69"/>
  <c r="X329" i="69"/>
  <c r="W329" i="69"/>
  <c r="V329" i="69"/>
  <c r="B329" i="69"/>
  <c r="AG329" i="69" s="1"/>
  <c r="AE328" i="69"/>
  <c r="AD328" i="69"/>
  <c r="AA328" i="69"/>
  <c r="Z328" i="69"/>
  <c r="Y328" i="69"/>
  <c r="X328" i="69"/>
  <c r="W328" i="69"/>
  <c r="V328" i="69"/>
  <c r="B328" i="69"/>
  <c r="AA327" i="69"/>
  <c r="Z327" i="69"/>
  <c r="Y327" i="69"/>
  <c r="X327" i="69"/>
  <c r="W327" i="69"/>
  <c r="V327" i="69"/>
  <c r="B327" i="69"/>
  <c r="AG326" i="69"/>
  <c r="AF326" i="69"/>
  <c r="AE326" i="69"/>
  <c r="AD326" i="69"/>
  <c r="AC326" i="69"/>
  <c r="AB326" i="69"/>
  <c r="AA326" i="69"/>
  <c r="Z326" i="69"/>
  <c r="Y326" i="69"/>
  <c r="X326" i="69"/>
  <c r="W326" i="69"/>
  <c r="V326" i="69"/>
  <c r="B326" i="69"/>
  <c r="AG325" i="69"/>
  <c r="AF325" i="69"/>
  <c r="AE325" i="69"/>
  <c r="AD325" i="69"/>
  <c r="AC325" i="69"/>
  <c r="AB325" i="69"/>
  <c r="AA325" i="69"/>
  <c r="Z325" i="69"/>
  <c r="Y325" i="69"/>
  <c r="X325" i="69"/>
  <c r="W325" i="69"/>
  <c r="V325" i="69"/>
  <c r="B325" i="69"/>
  <c r="AG324" i="69"/>
  <c r="AF324" i="69"/>
  <c r="AE324" i="69"/>
  <c r="AD324" i="69"/>
  <c r="AC324" i="69"/>
  <c r="AB324" i="69"/>
  <c r="AA324" i="69"/>
  <c r="Z324" i="69"/>
  <c r="Y324" i="69"/>
  <c r="X324" i="69"/>
  <c r="W324" i="69"/>
  <c r="V324" i="69"/>
  <c r="B324" i="69"/>
  <c r="AF323" i="69"/>
  <c r="AE323" i="69"/>
  <c r="AA323" i="69"/>
  <c r="Z323" i="69"/>
  <c r="Y323" i="69"/>
  <c r="X323" i="69"/>
  <c r="W323" i="69"/>
  <c r="V323" i="69"/>
  <c r="B323" i="69"/>
  <c r="AC323" i="69" s="1"/>
  <c r="AA322" i="69"/>
  <c r="Z322" i="69"/>
  <c r="Y322" i="69"/>
  <c r="X322" i="69"/>
  <c r="W322" i="69"/>
  <c r="V322" i="69"/>
  <c r="B322" i="69"/>
  <c r="AG321" i="69"/>
  <c r="AF321" i="69"/>
  <c r="AE321" i="69"/>
  <c r="AD321" i="69"/>
  <c r="AC321" i="69"/>
  <c r="AA321" i="69"/>
  <c r="Z321" i="69"/>
  <c r="Y321" i="69"/>
  <c r="X321" i="69"/>
  <c r="W321" i="69"/>
  <c r="V321" i="69"/>
  <c r="B321" i="69"/>
  <c r="AB321" i="69" s="1"/>
  <c r="AA320" i="69"/>
  <c r="Z320" i="69"/>
  <c r="Y320" i="69"/>
  <c r="X320" i="69"/>
  <c r="W320" i="69"/>
  <c r="V320" i="69"/>
  <c r="B320" i="69"/>
  <c r="AB320" i="69" s="1"/>
  <c r="AG319" i="69"/>
  <c r="AF319" i="69"/>
  <c r="AE319" i="69"/>
  <c r="AD319" i="69"/>
  <c r="AC319" i="69"/>
  <c r="AB319" i="69"/>
  <c r="AA319" i="69"/>
  <c r="Z319" i="69"/>
  <c r="Y319" i="69"/>
  <c r="X319" i="69"/>
  <c r="W319" i="69"/>
  <c r="V319" i="69"/>
  <c r="B319" i="69"/>
  <c r="AG318" i="69"/>
  <c r="AF318" i="69"/>
  <c r="AB318" i="69"/>
  <c r="AA318" i="69"/>
  <c r="Z318" i="69"/>
  <c r="Y318" i="69"/>
  <c r="X318" i="69"/>
  <c r="W318" i="69"/>
  <c r="V318" i="69"/>
  <c r="B318" i="69"/>
  <c r="AD318" i="69" s="1"/>
  <c r="AA317" i="69"/>
  <c r="Z317" i="69"/>
  <c r="Y317" i="69"/>
  <c r="X317" i="69"/>
  <c r="W317" i="69"/>
  <c r="V317" i="69"/>
  <c r="B317" i="69"/>
  <c r="AA316" i="69"/>
  <c r="Z316" i="69"/>
  <c r="Y316" i="69"/>
  <c r="X316" i="69"/>
  <c r="W316" i="69"/>
  <c r="V316" i="69"/>
  <c r="B316" i="69"/>
  <c r="AG315" i="69"/>
  <c r="AF315" i="69"/>
  <c r="AE315" i="69"/>
  <c r="AD315" i="69"/>
  <c r="AA315" i="69"/>
  <c r="Z315" i="69"/>
  <c r="Y315" i="69"/>
  <c r="X315" i="69"/>
  <c r="W315" i="69"/>
  <c r="V315" i="69"/>
  <c r="B315" i="69"/>
  <c r="AA314" i="69"/>
  <c r="Z314" i="69"/>
  <c r="Y314" i="69"/>
  <c r="X314" i="69"/>
  <c r="W314" i="69"/>
  <c r="V314" i="69"/>
  <c r="B314" i="69"/>
  <c r="AG314" i="69" s="1"/>
  <c r="AG313" i="69"/>
  <c r="AF313" i="69"/>
  <c r="AE313" i="69"/>
  <c r="AC313" i="69"/>
  <c r="AB313" i="69"/>
  <c r="AA313" i="69"/>
  <c r="Z313" i="69"/>
  <c r="Y313" i="69"/>
  <c r="X313" i="69"/>
  <c r="W313" i="69"/>
  <c r="V313" i="69"/>
  <c r="B313" i="69"/>
  <c r="AD313" i="69" s="1"/>
  <c r="AA312" i="69"/>
  <c r="Z312" i="69"/>
  <c r="Y312" i="69"/>
  <c r="X312" i="69"/>
  <c r="W312" i="69"/>
  <c r="V312" i="69"/>
  <c r="B312" i="69"/>
  <c r="AA311" i="69"/>
  <c r="Z311" i="69"/>
  <c r="Y311" i="69"/>
  <c r="X311" i="69"/>
  <c r="W311" i="69"/>
  <c r="V311" i="69"/>
  <c r="B311" i="69"/>
  <c r="AF310" i="69"/>
  <c r="AE310" i="69"/>
  <c r="AA310" i="69"/>
  <c r="Z310" i="69"/>
  <c r="Y310" i="69"/>
  <c r="X310" i="69"/>
  <c r="W310" i="69"/>
  <c r="V310" i="69"/>
  <c r="B310" i="69"/>
  <c r="AG309" i="69"/>
  <c r="AF309" i="69"/>
  <c r="AA309" i="69"/>
  <c r="Z309" i="69"/>
  <c r="Y309" i="69"/>
  <c r="X309" i="69"/>
  <c r="W309" i="69"/>
  <c r="V309" i="69"/>
  <c r="B309" i="69"/>
  <c r="AE309" i="69" s="1"/>
  <c r="AG308" i="69"/>
  <c r="AF308" i="69"/>
  <c r="AD308" i="69"/>
  <c r="AC308" i="69"/>
  <c r="AB308" i="69"/>
  <c r="AA308" i="69"/>
  <c r="Z308" i="69"/>
  <c r="Y308" i="69"/>
  <c r="X308" i="69"/>
  <c r="W308" i="69"/>
  <c r="V308" i="69"/>
  <c r="B308" i="69"/>
  <c r="AE308" i="69" s="1"/>
  <c r="AD307" i="69"/>
  <c r="AC307" i="69"/>
  <c r="AB307" i="69"/>
  <c r="AA307" i="69"/>
  <c r="Z307" i="69"/>
  <c r="Y307" i="69"/>
  <c r="X307" i="69"/>
  <c r="W307" i="69"/>
  <c r="V307" i="69"/>
  <c r="B307" i="69"/>
  <c r="AA306" i="69"/>
  <c r="Z306" i="69"/>
  <c r="Y306" i="69"/>
  <c r="X306" i="69"/>
  <c r="W306" i="69"/>
  <c r="V306" i="69"/>
  <c r="B306" i="69"/>
  <c r="AA305" i="69"/>
  <c r="Z305" i="69"/>
  <c r="Y305" i="69"/>
  <c r="X305" i="69"/>
  <c r="W305" i="69"/>
  <c r="V305" i="69"/>
  <c r="B305" i="69"/>
  <c r="AG304" i="69"/>
  <c r="AF304" i="69"/>
  <c r="AE304" i="69"/>
  <c r="AD304" i="69"/>
  <c r="AC304" i="69"/>
  <c r="AB304" i="69"/>
  <c r="AA304" i="69"/>
  <c r="Z304" i="69"/>
  <c r="Y304" i="69"/>
  <c r="X304" i="69"/>
  <c r="W304" i="69"/>
  <c r="V304" i="69"/>
  <c r="B304" i="69"/>
  <c r="AG303" i="69"/>
  <c r="AF303" i="69"/>
  <c r="AE303" i="69"/>
  <c r="AD303" i="69"/>
  <c r="AC303" i="69"/>
  <c r="AB303" i="69"/>
  <c r="AA303" i="69"/>
  <c r="Z303" i="69"/>
  <c r="Y303" i="69"/>
  <c r="X303" i="69"/>
  <c r="W303" i="69"/>
  <c r="V303" i="69"/>
  <c r="B303" i="69"/>
  <c r="AA302" i="69"/>
  <c r="Z302" i="69"/>
  <c r="Y302" i="69"/>
  <c r="X302" i="69"/>
  <c r="W302" i="69"/>
  <c r="V302" i="69"/>
  <c r="B302" i="69"/>
  <c r="AG301" i="69"/>
  <c r="AD301" i="69"/>
  <c r="AC301" i="69"/>
  <c r="AB301" i="69"/>
  <c r="AA301" i="69"/>
  <c r="Z301" i="69"/>
  <c r="Y301" i="69"/>
  <c r="X301" i="69"/>
  <c r="W301" i="69"/>
  <c r="V301" i="69"/>
  <c r="B301" i="69"/>
  <c r="AA300" i="69"/>
  <c r="Z300" i="69"/>
  <c r="Y300" i="69"/>
  <c r="X300" i="69"/>
  <c r="W300" i="69"/>
  <c r="V300" i="69"/>
  <c r="B300" i="69"/>
  <c r="AA299" i="69"/>
  <c r="Z299" i="69"/>
  <c r="Y299" i="69"/>
  <c r="X299" i="69"/>
  <c r="W299" i="69"/>
  <c r="V299" i="69"/>
  <c r="B299" i="69"/>
  <c r="AG299" i="69" s="1"/>
  <c r="AG298" i="69"/>
  <c r="AF298" i="69"/>
  <c r="AE298" i="69"/>
  <c r="AD298" i="69"/>
  <c r="AC298" i="69"/>
  <c r="AB298" i="69"/>
  <c r="AA298" i="69"/>
  <c r="Z298" i="69"/>
  <c r="Y298" i="69"/>
  <c r="X298" i="69"/>
  <c r="W298" i="69"/>
  <c r="V298" i="69"/>
  <c r="B298" i="69"/>
  <c r="AA297" i="69"/>
  <c r="Z297" i="69"/>
  <c r="Y297" i="69"/>
  <c r="X297" i="69"/>
  <c r="W297" i="69"/>
  <c r="V297" i="69"/>
  <c r="B297" i="69"/>
  <c r="AG297" i="69" s="1"/>
  <c r="AC296" i="69"/>
  <c r="AB296" i="69"/>
  <c r="AA296" i="69"/>
  <c r="Z296" i="69"/>
  <c r="Y296" i="69"/>
  <c r="X296" i="69"/>
  <c r="W296" i="69"/>
  <c r="V296" i="69"/>
  <c r="B296" i="69"/>
  <c r="AA295" i="69"/>
  <c r="Z295" i="69"/>
  <c r="Y295" i="69"/>
  <c r="X295" i="69"/>
  <c r="W295" i="69"/>
  <c r="V295" i="69"/>
  <c r="B295" i="69"/>
  <c r="AA294" i="69"/>
  <c r="Z294" i="69"/>
  <c r="Y294" i="69"/>
  <c r="X294" i="69"/>
  <c r="W294" i="69"/>
  <c r="V294" i="69"/>
  <c r="B294" i="69"/>
  <c r="AG294" i="69" s="1"/>
  <c r="AG293" i="69"/>
  <c r="AF293" i="69"/>
  <c r="AE293" i="69"/>
  <c r="AD293" i="69"/>
  <c r="AC293" i="69"/>
  <c r="AB293" i="69"/>
  <c r="AA293" i="69"/>
  <c r="Z293" i="69"/>
  <c r="Y293" i="69"/>
  <c r="X293" i="69"/>
  <c r="W293" i="69"/>
  <c r="V293" i="69"/>
  <c r="B293" i="69"/>
  <c r="AG292" i="69"/>
  <c r="AF292" i="69"/>
  <c r="AE292" i="69"/>
  <c r="AD292" i="69"/>
  <c r="AC292" i="69"/>
  <c r="AB292" i="69"/>
  <c r="AA292" i="69"/>
  <c r="Z292" i="69"/>
  <c r="Y292" i="69"/>
  <c r="X292" i="69"/>
  <c r="W292" i="69"/>
  <c r="V292" i="69"/>
  <c r="B292" i="69"/>
  <c r="AF291" i="69"/>
  <c r="AE291" i="69"/>
  <c r="AD291" i="69"/>
  <c r="AC291" i="69"/>
  <c r="AB291" i="69"/>
  <c r="AA291" i="69"/>
  <c r="Z291" i="69"/>
  <c r="Y291" i="69"/>
  <c r="X291" i="69"/>
  <c r="W291" i="69"/>
  <c r="V291" i="69"/>
  <c r="B291" i="69"/>
  <c r="AG291" i="69" s="1"/>
  <c r="AA290" i="69"/>
  <c r="Z290" i="69"/>
  <c r="Y290" i="69"/>
  <c r="X290" i="69"/>
  <c r="W290" i="69"/>
  <c r="V290" i="69"/>
  <c r="B290" i="69"/>
  <c r="AG289" i="69"/>
  <c r="AA289" i="69"/>
  <c r="Z289" i="69"/>
  <c r="Y289" i="69"/>
  <c r="X289" i="69"/>
  <c r="W289" i="69"/>
  <c r="V289" i="69"/>
  <c r="B289" i="69"/>
  <c r="AB289" i="69" s="1"/>
  <c r="AA288" i="69"/>
  <c r="Z288" i="69"/>
  <c r="Y288" i="69"/>
  <c r="X288" i="69"/>
  <c r="W288" i="69"/>
  <c r="V288" i="69"/>
  <c r="B288" i="69"/>
  <c r="AG287" i="69"/>
  <c r="AF287" i="69"/>
  <c r="AE287" i="69"/>
  <c r="AD287" i="69"/>
  <c r="AC287" i="69"/>
  <c r="AB287" i="69"/>
  <c r="AA287" i="69"/>
  <c r="Z287" i="69"/>
  <c r="Y287" i="69"/>
  <c r="X287" i="69"/>
  <c r="W287" i="69"/>
  <c r="V287" i="69"/>
  <c r="B287" i="69"/>
  <c r="AG286" i="69"/>
  <c r="AF286" i="69"/>
  <c r="AE286" i="69"/>
  <c r="AD286" i="69"/>
  <c r="AC286" i="69"/>
  <c r="AB286" i="69"/>
  <c r="AA286" i="69"/>
  <c r="Z286" i="69"/>
  <c r="Y286" i="69"/>
  <c r="X286" i="69"/>
  <c r="W286" i="69"/>
  <c r="V286" i="69"/>
  <c r="B286" i="69"/>
  <c r="AB285" i="69"/>
  <c r="AA285" i="69"/>
  <c r="Z285" i="69"/>
  <c r="Y285" i="69"/>
  <c r="X285" i="69"/>
  <c r="W285" i="69"/>
  <c r="V285" i="69"/>
  <c r="B285" i="69"/>
  <c r="AG284" i="69"/>
  <c r="AF284" i="69"/>
  <c r="AE284" i="69"/>
  <c r="AD284" i="69"/>
  <c r="AA284" i="69"/>
  <c r="Z284" i="69"/>
  <c r="Y284" i="69"/>
  <c r="X284" i="69"/>
  <c r="W284" i="69"/>
  <c r="V284" i="69"/>
  <c r="B284" i="69"/>
  <c r="AE283" i="69"/>
  <c r="AA283" i="69"/>
  <c r="Z283" i="69"/>
  <c r="Y283" i="69"/>
  <c r="X283" i="69"/>
  <c r="W283" i="69"/>
  <c r="V283" i="69"/>
  <c r="B283" i="69"/>
  <c r="AE282" i="69"/>
  <c r="AA282" i="69"/>
  <c r="Z282" i="69"/>
  <c r="Y282" i="69"/>
  <c r="X282" i="69"/>
  <c r="W282" i="69"/>
  <c r="V282" i="69"/>
  <c r="B282" i="69"/>
  <c r="AG282" i="69" s="1"/>
  <c r="AG281" i="69"/>
  <c r="AF281" i="69"/>
  <c r="AE281" i="69"/>
  <c r="AD281" i="69"/>
  <c r="AC281" i="69"/>
  <c r="AB281" i="69"/>
  <c r="AA281" i="69"/>
  <c r="Z281" i="69"/>
  <c r="Y281" i="69"/>
  <c r="X281" i="69"/>
  <c r="W281" i="69"/>
  <c r="V281" i="69"/>
  <c r="B281" i="69"/>
  <c r="AA280" i="69"/>
  <c r="Z280" i="69"/>
  <c r="Y280" i="69"/>
  <c r="X280" i="69"/>
  <c r="W280" i="69"/>
  <c r="V280" i="69"/>
  <c r="B280" i="69"/>
  <c r="AB279" i="69"/>
  <c r="AA279" i="69"/>
  <c r="Z279" i="69"/>
  <c r="Y279" i="69"/>
  <c r="X279" i="69"/>
  <c r="W279" i="69"/>
  <c r="V279" i="69"/>
  <c r="B279" i="69"/>
  <c r="AG278" i="69"/>
  <c r="AF278" i="69"/>
  <c r="AE278" i="69"/>
  <c r="AA278" i="69"/>
  <c r="Z278" i="69"/>
  <c r="Y278" i="69"/>
  <c r="X278" i="69"/>
  <c r="W278" i="69"/>
  <c r="V278" i="69"/>
  <c r="B278" i="69"/>
  <c r="AA277" i="69"/>
  <c r="Z277" i="69"/>
  <c r="Y277" i="69"/>
  <c r="X277" i="69"/>
  <c r="W277" i="69"/>
  <c r="V277" i="69"/>
  <c r="B277" i="69"/>
  <c r="AG277" i="69" s="1"/>
  <c r="AG276" i="69"/>
  <c r="AF276" i="69"/>
  <c r="AE276" i="69"/>
  <c r="AD276" i="69"/>
  <c r="AC276" i="69"/>
  <c r="AB276" i="69"/>
  <c r="AA276" i="69"/>
  <c r="Z276" i="69"/>
  <c r="Y276" i="69"/>
  <c r="X276" i="69"/>
  <c r="W276" i="69"/>
  <c r="V276" i="69"/>
  <c r="B276" i="69"/>
  <c r="AA275" i="69"/>
  <c r="Z275" i="69"/>
  <c r="Y275" i="69"/>
  <c r="X275" i="69"/>
  <c r="W275" i="69"/>
  <c r="V275" i="69"/>
  <c r="B275" i="69"/>
  <c r="AA274" i="69"/>
  <c r="Z274" i="69"/>
  <c r="Y274" i="69"/>
  <c r="X274" i="69"/>
  <c r="W274" i="69"/>
  <c r="V274" i="69"/>
  <c r="B274" i="69"/>
  <c r="AG273" i="69"/>
  <c r="AF273" i="69"/>
  <c r="AA273" i="69"/>
  <c r="Z273" i="69"/>
  <c r="Y273" i="69"/>
  <c r="X273" i="69"/>
  <c r="W273" i="69"/>
  <c r="V273" i="69"/>
  <c r="B273" i="69"/>
  <c r="AG272" i="69"/>
  <c r="AB272" i="69"/>
  <c r="AA272" i="69"/>
  <c r="Z272" i="69"/>
  <c r="Y272" i="69"/>
  <c r="X272" i="69"/>
  <c r="W272" i="69"/>
  <c r="V272" i="69"/>
  <c r="B272" i="69"/>
  <c r="AF272" i="69" s="1"/>
  <c r="AG271" i="69"/>
  <c r="AF271" i="69"/>
  <c r="AE271" i="69"/>
  <c r="AD271" i="69"/>
  <c r="AC271" i="69"/>
  <c r="AB271" i="69"/>
  <c r="AA271" i="69"/>
  <c r="Z271" i="69"/>
  <c r="Y271" i="69"/>
  <c r="X271" i="69"/>
  <c r="W271" i="69"/>
  <c r="V271" i="69"/>
  <c r="B271" i="69"/>
  <c r="AE270" i="69"/>
  <c r="AD270" i="69"/>
  <c r="AC270" i="69"/>
  <c r="AB270" i="69"/>
  <c r="AA270" i="69"/>
  <c r="Z270" i="69"/>
  <c r="Y270" i="69"/>
  <c r="X270" i="69"/>
  <c r="W270" i="69"/>
  <c r="V270" i="69"/>
  <c r="B270" i="69"/>
  <c r="AG269" i="69"/>
  <c r="AC269" i="69"/>
  <c r="AA269" i="69"/>
  <c r="Z269" i="69"/>
  <c r="Y269" i="69"/>
  <c r="X269" i="69"/>
  <c r="W269" i="69"/>
  <c r="V269" i="69"/>
  <c r="B269" i="69"/>
  <c r="AA268" i="69"/>
  <c r="Z268" i="69"/>
  <c r="Y268" i="69"/>
  <c r="X268" i="69"/>
  <c r="W268" i="69"/>
  <c r="V268" i="69"/>
  <c r="B268" i="69"/>
  <c r="AG267" i="69"/>
  <c r="AF267" i="69"/>
  <c r="AE267" i="69"/>
  <c r="AD267" i="69"/>
  <c r="AC267" i="69"/>
  <c r="AB267" i="69"/>
  <c r="AA267" i="69"/>
  <c r="Z267" i="69"/>
  <c r="Y267" i="69"/>
  <c r="X267" i="69"/>
  <c r="W267" i="69"/>
  <c r="V267" i="69"/>
  <c r="B267" i="69"/>
  <c r="AG266" i="69"/>
  <c r="AF266" i="69"/>
  <c r="AE266" i="69"/>
  <c r="AD266" i="69"/>
  <c r="AC266" i="69"/>
  <c r="AB266" i="69"/>
  <c r="AA266" i="69"/>
  <c r="Z266" i="69"/>
  <c r="Y266" i="69"/>
  <c r="X266" i="69"/>
  <c r="W266" i="69"/>
  <c r="V266" i="69"/>
  <c r="B266" i="69"/>
  <c r="AF265" i="69"/>
  <c r="AD265" i="69"/>
  <c r="AB265" i="69"/>
  <c r="AA265" i="69"/>
  <c r="Z265" i="69"/>
  <c r="Y265" i="69"/>
  <c r="X265" i="69"/>
  <c r="W265" i="69"/>
  <c r="V265" i="69"/>
  <c r="B265" i="69"/>
  <c r="AG265" i="69" s="1"/>
  <c r="AE264" i="69"/>
  <c r="AD264" i="69"/>
  <c r="AC264" i="69"/>
  <c r="AA264" i="69"/>
  <c r="Z264" i="69"/>
  <c r="Y264" i="69"/>
  <c r="X264" i="69"/>
  <c r="W264" i="69"/>
  <c r="V264" i="69"/>
  <c r="B264" i="69"/>
  <c r="AA263" i="69"/>
  <c r="Z263" i="69"/>
  <c r="Y263" i="69"/>
  <c r="X263" i="69"/>
  <c r="W263" i="69"/>
  <c r="V263" i="69"/>
  <c r="B263" i="69"/>
  <c r="AE262" i="69"/>
  <c r="AA262" i="69"/>
  <c r="Z262" i="69"/>
  <c r="Y262" i="69"/>
  <c r="X262" i="69"/>
  <c r="W262" i="69"/>
  <c r="V262" i="69"/>
  <c r="B262" i="69"/>
  <c r="AG262" i="69" s="1"/>
  <c r="AG261" i="69"/>
  <c r="AF261" i="69"/>
  <c r="AE261" i="69"/>
  <c r="AD261" i="69"/>
  <c r="AC261" i="69"/>
  <c r="AB261" i="69"/>
  <c r="AA261" i="69"/>
  <c r="Z261" i="69"/>
  <c r="Y261" i="69"/>
  <c r="X261" i="69"/>
  <c r="W261" i="69"/>
  <c r="V261" i="69"/>
  <c r="B261" i="69"/>
  <c r="AG260" i="69"/>
  <c r="AF260" i="69"/>
  <c r="AE260" i="69"/>
  <c r="AD260" i="69"/>
  <c r="AC260" i="69"/>
  <c r="AB260" i="69"/>
  <c r="AA260" i="69"/>
  <c r="Z260" i="69"/>
  <c r="Y260" i="69"/>
  <c r="X260" i="69"/>
  <c r="W260" i="69"/>
  <c r="V260" i="69"/>
  <c r="B260" i="69"/>
  <c r="AF259" i="69"/>
  <c r="AE259" i="69"/>
  <c r="AD259" i="69"/>
  <c r="AC259" i="69"/>
  <c r="AB259" i="69"/>
  <c r="AA259" i="69"/>
  <c r="Z259" i="69"/>
  <c r="Y259" i="69"/>
  <c r="X259" i="69"/>
  <c r="W259" i="69"/>
  <c r="V259" i="69"/>
  <c r="B259" i="69"/>
  <c r="AG259" i="69" s="1"/>
  <c r="AA258" i="69"/>
  <c r="Z258" i="69"/>
  <c r="Y258" i="69"/>
  <c r="X258" i="69"/>
  <c r="W258" i="69"/>
  <c r="V258" i="69"/>
  <c r="B258" i="69"/>
  <c r="AA257" i="69"/>
  <c r="Z257" i="69"/>
  <c r="Y257" i="69"/>
  <c r="X257" i="69"/>
  <c r="W257" i="69"/>
  <c r="V257" i="69"/>
  <c r="B257" i="69"/>
  <c r="AB257" i="69" s="1"/>
  <c r="AG256" i="69"/>
  <c r="AF256" i="69"/>
  <c r="AE256" i="69"/>
  <c r="AD256" i="69"/>
  <c r="AC256" i="69"/>
  <c r="AA256" i="69"/>
  <c r="Z256" i="69"/>
  <c r="Y256" i="69"/>
  <c r="X256" i="69"/>
  <c r="W256" i="69"/>
  <c r="V256" i="69"/>
  <c r="B256" i="69"/>
  <c r="AB256" i="69" s="1"/>
  <c r="AG255" i="69"/>
  <c r="AF255" i="69"/>
  <c r="AE255" i="69"/>
  <c r="AD255" i="69"/>
  <c r="AC255" i="69"/>
  <c r="AB255" i="69"/>
  <c r="AA255" i="69"/>
  <c r="Z255" i="69"/>
  <c r="Y255" i="69"/>
  <c r="X255" i="69"/>
  <c r="W255" i="69"/>
  <c r="V255" i="69"/>
  <c r="B255" i="69"/>
  <c r="AG254" i="69"/>
  <c r="AF254" i="69"/>
  <c r="AE254" i="69"/>
  <c r="AD254" i="69"/>
  <c r="AC254" i="69"/>
  <c r="AB254" i="69"/>
  <c r="AA254" i="69"/>
  <c r="Z254" i="69"/>
  <c r="Y254" i="69"/>
  <c r="X254" i="69"/>
  <c r="W254" i="69"/>
  <c r="V254" i="69"/>
  <c r="B254" i="69"/>
  <c r="AB253" i="69"/>
  <c r="AA253" i="69"/>
  <c r="Z253" i="69"/>
  <c r="Y253" i="69"/>
  <c r="X253" i="69"/>
  <c r="W253" i="69"/>
  <c r="V253" i="69"/>
  <c r="B253" i="69"/>
  <c r="AF252" i="69"/>
  <c r="AD252" i="69"/>
  <c r="AA252" i="69"/>
  <c r="Z252" i="69"/>
  <c r="Y252" i="69"/>
  <c r="X252" i="69"/>
  <c r="W252" i="69"/>
  <c r="V252" i="69"/>
  <c r="B252" i="69"/>
  <c r="AD251" i="69"/>
  <c r="AA251" i="69"/>
  <c r="Z251" i="69"/>
  <c r="Y251" i="69"/>
  <c r="X251" i="69"/>
  <c r="W251" i="69"/>
  <c r="V251" i="69"/>
  <c r="B251" i="69"/>
  <c r="AG250" i="69"/>
  <c r="AF250" i="69"/>
  <c r="AE250" i="69"/>
  <c r="AD250" i="69"/>
  <c r="AC250" i="69"/>
  <c r="AB250" i="69"/>
  <c r="AA250" i="69"/>
  <c r="Z250" i="69"/>
  <c r="Y250" i="69"/>
  <c r="X250" i="69"/>
  <c r="W250" i="69"/>
  <c r="V250" i="69"/>
  <c r="B250" i="69"/>
  <c r="AG249" i="69"/>
  <c r="AF249" i="69"/>
  <c r="AE249" i="69"/>
  <c r="AD249" i="69"/>
  <c r="AC249" i="69"/>
  <c r="AB249" i="69"/>
  <c r="AA249" i="69"/>
  <c r="Z249" i="69"/>
  <c r="Y249" i="69"/>
  <c r="X249" i="69"/>
  <c r="W249" i="69"/>
  <c r="V249" i="69"/>
  <c r="B249" i="69"/>
  <c r="AC248" i="69"/>
  <c r="AA248" i="69"/>
  <c r="Z248" i="69"/>
  <c r="Y248" i="69"/>
  <c r="X248" i="69"/>
  <c r="W248" i="69"/>
  <c r="V248" i="69"/>
  <c r="B248" i="69"/>
  <c r="AF247" i="69"/>
  <c r="AB247" i="69"/>
  <c r="AA247" i="69"/>
  <c r="Z247" i="69"/>
  <c r="Y247" i="69"/>
  <c r="X247" i="69"/>
  <c r="W247" i="69"/>
  <c r="V247" i="69"/>
  <c r="B247" i="69"/>
  <c r="AG247" i="69" s="1"/>
  <c r="AE246" i="69"/>
  <c r="AA246" i="69"/>
  <c r="Z246" i="69"/>
  <c r="Y246" i="69"/>
  <c r="X246" i="69"/>
  <c r="W246" i="69"/>
  <c r="V246" i="69"/>
  <c r="B246" i="69"/>
  <c r="AA245" i="69"/>
  <c r="Z245" i="69"/>
  <c r="Y245" i="69"/>
  <c r="X245" i="69"/>
  <c r="W245" i="69"/>
  <c r="V245" i="69"/>
  <c r="B245" i="69"/>
  <c r="AG244" i="69"/>
  <c r="AF244" i="69"/>
  <c r="AE244" i="69"/>
  <c r="AD244" i="69"/>
  <c r="AC244" i="69"/>
  <c r="AB244" i="69"/>
  <c r="AA244" i="69"/>
  <c r="Z244" i="69"/>
  <c r="Y244" i="69"/>
  <c r="X244" i="69"/>
  <c r="W244" i="69"/>
  <c r="V244" i="69"/>
  <c r="B244" i="69"/>
  <c r="AA243" i="69"/>
  <c r="Z243" i="69"/>
  <c r="Y243" i="69"/>
  <c r="X243" i="69"/>
  <c r="W243" i="69"/>
  <c r="V243" i="69"/>
  <c r="B243" i="69"/>
  <c r="AF242" i="69"/>
  <c r="AA242" i="69"/>
  <c r="Z242" i="69"/>
  <c r="Y242" i="69"/>
  <c r="X242" i="69"/>
  <c r="W242" i="69"/>
  <c r="V242" i="69"/>
  <c r="B242" i="69"/>
  <c r="AA241" i="69"/>
  <c r="Z241" i="69"/>
  <c r="Y241" i="69"/>
  <c r="X241" i="69"/>
  <c r="W241" i="69"/>
  <c r="V241" i="69"/>
  <c r="B241" i="69"/>
  <c r="AG240" i="69"/>
  <c r="AA240" i="69"/>
  <c r="Z240" i="69"/>
  <c r="Y240" i="69"/>
  <c r="X240" i="69"/>
  <c r="W240" i="69"/>
  <c r="V240" i="69"/>
  <c r="B240" i="69"/>
  <c r="AF240" i="69" s="1"/>
  <c r="AG239" i="69"/>
  <c r="AF239" i="69"/>
  <c r="AE239" i="69"/>
  <c r="AD239" i="69"/>
  <c r="AC239" i="69"/>
  <c r="AB239" i="69"/>
  <c r="AA239" i="69"/>
  <c r="Z239" i="69"/>
  <c r="Y239" i="69"/>
  <c r="X239" i="69"/>
  <c r="W239" i="69"/>
  <c r="V239" i="69"/>
  <c r="B239" i="69"/>
  <c r="AD238" i="69"/>
  <c r="AC238" i="69"/>
  <c r="AB238" i="69"/>
  <c r="AA238" i="69"/>
  <c r="Z238" i="69"/>
  <c r="Y238" i="69"/>
  <c r="X238" i="69"/>
  <c r="W238" i="69"/>
  <c r="V238" i="69"/>
  <c r="B238" i="69"/>
  <c r="AB237" i="69"/>
  <c r="AA237" i="69"/>
  <c r="Z237" i="69"/>
  <c r="Y237" i="69"/>
  <c r="X237" i="69"/>
  <c r="W237" i="69"/>
  <c r="V237" i="69"/>
  <c r="B237" i="69"/>
  <c r="AG236" i="69"/>
  <c r="AA236" i="69"/>
  <c r="Z236" i="69"/>
  <c r="Y236" i="69"/>
  <c r="X236" i="69"/>
  <c r="W236" i="69"/>
  <c r="V236" i="69"/>
  <c r="B236" i="69"/>
  <c r="AD235" i="69"/>
  <c r="AC235" i="69"/>
  <c r="AB235" i="69"/>
  <c r="AA235" i="69"/>
  <c r="Z235" i="69"/>
  <c r="Y235" i="69"/>
  <c r="X235" i="69"/>
  <c r="W235" i="69"/>
  <c r="V235" i="69"/>
  <c r="B235" i="69"/>
  <c r="AG235" i="69" s="1"/>
  <c r="AG234" i="69"/>
  <c r="AF234" i="69"/>
  <c r="AE234" i="69"/>
  <c r="AD234" i="69"/>
  <c r="AC234" i="69"/>
  <c r="AB234" i="69"/>
  <c r="AA234" i="69"/>
  <c r="Z234" i="69"/>
  <c r="Y234" i="69"/>
  <c r="X234" i="69"/>
  <c r="W234" i="69"/>
  <c r="V234" i="69"/>
  <c r="B234" i="69"/>
  <c r="AF233" i="69"/>
  <c r="AE233" i="69"/>
  <c r="AD233" i="69"/>
  <c r="AB233" i="69"/>
  <c r="AA233" i="69"/>
  <c r="Z233" i="69"/>
  <c r="Y233" i="69"/>
  <c r="X233" i="69"/>
  <c r="W233" i="69"/>
  <c r="V233" i="69"/>
  <c r="B233" i="69"/>
  <c r="AG233" i="69" s="1"/>
  <c r="AC232" i="69"/>
  <c r="AA232" i="69"/>
  <c r="Z232" i="69"/>
  <c r="Y232" i="69"/>
  <c r="X232" i="69"/>
  <c r="W232" i="69"/>
  <c r="V232" i="69"/>
  <c r="B232" i="69"/>
  <c r="AA231" i="69"/>
  <c r="Z231" i="69"/>
  <c r="Y231" i="69"/>
  <c r="X231" i="69"/>
  <c r="W231" i="69"/>
  <c r="V231" i="69"/>
  <c r="B231" i="69"/>
  <c r="AG230" i="69"/>
  <c r="AF230" i="69"/>
  <c r="AE230" i="69"/>
  <c r="AD230" i="69"/>
  <c r="AC230" i="69"/>
  <c r="AB230" i="69"/>
  <c r="AA230" i="69"/>
  <c r="Z230" i="69"/>
  <c r="Y230" i="69"/>
  <c r="X230" i="69"/>
  <c r="W230" i="69"/>
  <c r="V230" i="69"/>
  <c r="B230" i="69"/>
  <c r="AG229" i="69"/>
  <c r="AF229" i="69"/>
  <c r="AE229" i="69"/>
  <c r="AD229" i="69"/>
  <c r="AC229" i="69"/>
  <c r="AB229" i="69"/>
  <c r="AA229" i="69"/>
  <c r="Z229" i="69"/>
  <c r="Y229" i="69"/>
  <c r="X229" i="69"/>
  <c r="W229" i="69"/>
  <c r="V229" i="69"/>
  <c r="B229" i="69"/>
  <c r="AG228" i="69"/>
  <c r="AF228" i="69"/>
  <c r="AE228" i="69"/>
  <c r="AD228" i="69"/>
  <c r="AC228" i="69"/>
  <c r="AB228" i="69"/>
  <c r="AA228" i="69"/>
  <c r="Z228" i="69"/>
  <c r="Y228" i="69"/>
  <c r="X228" i="69"/>
  <c r="W228" i="69"/>
  <c r="V228" i="69"/>
  <c r="B228" i="69"/>
  <c r="AA227" i="69"/>
  <c r="Y227" i="69"/>
  <c r="X227" i="69"/>
  <c r="W227" i="69"/>
  <c r="V227" i="69"/>
  <c r="B227" i="69"/>
  <c r="AF227" i="69" s="1"/>
  <c r="AA226" i="69"/>
  <c r="Y226" i="69"/>
  <c r="X226" i="69"/>
  <c r="W226" i="69"/>
  <c r="V226" i="69"/>
  <c r="B226" i="69"/>
  <c r="AA225" i="69"/>
  <c r="Y225" i="69"/>
  <c r="X225" i="69"/>
  <c r="W225" i="69"/>
  <c r="V225" i="69"/>
  <c r="B225" i="69"/>
  <c r="AB225" i="69" s="1"/>
  <c r="AA224" i="69"/>
  <c r="Y224" i="69"/>
  <c r="X224" i="69"/>
  <c r="W224" i="69"/>
  <c r="V224" i="69"/>
  <c r="B224" i="69"/>
  <c r="AB224" i="69" s="1"/>
  <c r="AF223" i="69"/>
  <c r="AE223" i="69"/>
  <c r="AD223" i="69"/>
  <c r="AA223" i="69"/>
  <c r="Y223" i="69"/>
  <c r="X223" i="69"/>
  <c r="W223" i="69"/>
  <c r="Z223" i="69" s="1"/>
  <c r="AG223" i="69" s="1"/>
  <c r="V223" i="69"/>
  <c r="B223" i="69"/>
  <c r="AB223" i="69" s="1"/>
  <c r="AA222" i="69"/>
  <c r="Y222" i="69"/>
  <c r="X222" i="69"/>
  <c r="W222" i="69"/>
  <c r="V222" i="69"/>
  <c r="B222" i="69"/>
  <c r="AD222" i="69" s="1"/>
  <c r="AA221" i="69"/>
  <c r="Y221" i="69"/>
  <c r="X221" i="69"/>
  <c r="W221" i="69"/>
  <c r="V221" i="69"/>
  <c r="Z221" i="69" s="1"/>
  <c r="B221" i="69"/>
  <c r="AB221" i="69" s="1"/>
  <c r="AA220" i="69"/>
  <c r="Y220" i="69"/>
  <c r="X220" i="69"/>
  <c r="W220" i="69"/>
  <c r="V220" i="69"/>
  <c r="Z220" i="69" s="1"/>
  <c r="B220" i="69"/>
  <c r="AA219" i="69"/>
  <c r="Y219" i="69"/>
  <c r="X219" i="69"/>
  <c r="W219" i="69"/>
  <c r="V219" i="69"/>
  <c r="B219" i="69"/>
  <c r="AF218" i="69"/>
  <c r="AA218" i="69"/>
  <c r="Y218" i="69"/>
  <c r="X218" i="69"/>
  <c r="W218" i="69"/>
  <c r="V218" i="69"/>
  <c r="B218" i="69"/>
  <c r="AA217" i="69"/>
  <c r="Y217" i="69"/>
  <c r="X217" i="69"/>
  <c r="W217" i="69"/>
  <c r="V217" i="69"/>
  <c r="B217" i="69"/>
  <c r="AF217" i="69" s="1"/>
  <c r="AA216" i="69"/>
  <c r="Y216" i="69"/>
  <c r="X216" i="69"/>
  <c r="W216" i="69"/>
  <c r="V216" i="69"/>
  <c r="Z216" i="69" s="1"/>
  <c r="B216" i="69"/>
  <c r="AC216" i="69" s="1"/>
  <c r="AA215" i="69"/>
  <c r="Y215" i="69"/>
  <c r="X215" i="69"/>
  <c r="W215" i="69"/>
  <c r="V215" i="69"/>
  <c r="B215" i="69"/>
  <c r="AB215" i="69" s="1"/>
  <c r="AA214" i="69"/>
  <c r="Y214" i="69"/>
  <c r="X214" i="69"/>
  <c r="W214" i="69"/>
  <c r="V214" i="69"/>
  <c r="B214" i="69"/>
  <c r="AA213" i="69"/>
  <c r="Y213" i="69"/>
  <c r="X213" i="69"/>
  <c r="W213" i="69"/>
  <c r="V213" i="69"/>
  <c r="B213" i="69"/>
  <c r="AB213" i="69" s="1"/>
  <c r="AA212" i="69"/>
  <c r="Y212" i="69"/>
  <c r="X212" i="69"/>
  <c r="W212" i="69"/>
  <c r="V212" i="69"/>
  <c r="Z212" i="69" s="1"/>
  <c r="B212" i="69"/>
  <c r="AE212" i="69" s="1"/>
  <c r="AA211" i="69"/>
  <c r="Y211" i="69"/>
  <c r="X211" i="69"/>
  <c r="W211" i="69"/>
  <c r="Z211" i="69" s="1"/>
  <c r="V211" i="69"/>
  <c r="B211" i="69"/>
  <c r="AB211" i="69" s="1"/>
  <c r="AA210" i="69"/>
  <c r="Y210" i="69"/>
  <c r="X210" i="69"/>
  <c r="W210" i="69"/>
  <c r="V210" i="69"/>
  <c r="B210" i="69"/>
  <c r="AA209" i="69"/>
  <c r="Z209" i="69"/>
  <c r="Y209" i="69"/>
  <c r="X209" i="69"/>
  <c r="W209" i="69"/>
  <c r="V209" i="69"/>
  <c r="B209" i="69"/>
  <c r="AA208" i="69"/>
  <c r="Y208" i="69"/>
  <c r="X208" i="69"/>
  <c r="W208" i="69"/>
  <c r="V208" i="69"/>
  <c r="B208" i="69"/>
  <c r="AA207" i="69"/>
  <c r="Y207" i="69"/>
  <c r="X207" i="69"/>
  <c r="W207" i="69"/>
  <c r="V207" i="69"/>
  <c r="B207" i="69"/>
  <c r="AA206" i="69"/>
  <c r="Y206" i="69"/>
  <c r="X206" i="69"/>
  <c r="W206" i="69"/>
  <c r="V206" i="69"/>
  <c r="B206" i="69"/>
  <c r="AA205" i="69"/>
  <c r="Y205" i="69"/>
  <c r="X205" i="69"/>
  <c r="W205" i="69"/>
  <c r="V205" i="69"/>
  <c r="B205" i="69"/>
  <c r="AD205" i="69" s="1"/>
  <c r="AA204" i="69"/>
  <c r="Y204" i="69"/>
  <c r="X204" i="69"/>
  <c r="W204" i="69"/>
  <c r="V204" i="69"/>
  <c r="B204" i="69"/>
  <c r="AA203" i="69"/>
  <c r="Y203" i="69"/>
  <c r="X203" i="69"/>
  <c r="W203" i="69"/>
  <c r="V203" i="69"/>
  <c r="B203" i="69"/>
  <c r="AA202" i="69"/>
  <c r="Y202" i="69"/>
  <c r="X202" i="69"/>
  <c r="W202" i="69"/>
  <c r="V202" i="69"/>
  <c r="B202" i="69"/>
  <c r="AC202" i="69" s="1"/>
  <c r="AB201" i="69"/>
  <c r="AA201" i="69"/>
  <c r="Y201" i="69"/>
  <c r="X201" i="69"/>
  <c r="W201" i="69"/>
  <c r="V201" i="69"/>
  <c r="B201" i="69"/>
  <c r="AA200" i="69"/>
  <c r="Y200" i="69"/>
  <c r="X200" i="69"/>
  <c r="W200" i="69"/>
  <c r="V200" i="69"/>
  <c r="B200" i="69"/>
  <c r="AE200" i="69" s="1"/>
  <c r="AA199" i="69"/>
  <c r="Y199" i="69"/>
  <c r="X199" i="69"/>
  <c r="W199" i="69"/>
  <c r="V199" i="69"/>
  <c r="B199" i="69"/>
  <c r="AA198" i="69"/>
  <c r="Y198" i="69"/>
  <c r="X198" i="69"/>
  <c r="W198" i="69"/>
  <c r="V198" i="69"/>
  <c r="B198" i="69"/>
  <c r="AB198" i="69" s="1"/>
  <c r="AF197" i="69"/>
  <c r="AD197" i="69"/>
  <c r="AC197" i="69"/>
  <c r="AB197" i="69"/>
  <c r="AA197" i="69"/>
  <c r="Y197" i="69"/>
  <c r="X197" i="69"/>
  <c r="W197" i="69"/>
  <c r="Z197" i="69" s="1"/>
  <c r="AG197" i="69" s="1"/>
  <c r="V197" i="69"/>
  <c r="B197" i="69"/>
  <c r="AE197" i="69" s="1"/>
  <c r="AA196" i="69"/>
  <c r="Y196" i="69"/>
  <c r="X196" i="69"/>
  <c r="W196" i="69"/>
  <c r="V196" i="69"/>
  <c r="B196" i="69"/>
  <c r="AC196" i="69" s="1"/>
  <c r="AA195" i="69"/>
  <c r="Y195" i="69"/>
  <c r="X195" i="69"/>
  <c r="W195" i="69"/>
  <c r="V195" i="69"/>
  <c r="B195" i="69"/>
  <c r="AA194" i="69"/>
  <c r="Y194" i="69"/>
  <c r="X194" i="69"/>
  <c r="W194" i="69"/>
  <c r="Z194" i="69" s="1"/>
  <c r="V194" i="69"/>
  <c r="B194" i="69"/>
  <c r="AA193" i="69"/>
  <c r="Y193" i="69"/>
  <c r="X193" i="69"/>
  <c r="W193" i="69"/>
  <c r="V193" i="69"/>
  <c r="B193" i="69"/>
  <c r="AB193" i="69" s="1"/>
  <c r="AA192" i="69"/>
  <c r="Y192" i="69"/>
  <c r="X192" i="69"/>
  <c r="W192" i="69"/>
  <c r="V192" i="69"/>
  <c r="Z192" i="69" s="1"/>
  <c r="B192" i="69"/>
  <c r="AB192" i="69" s="1"/>
  <c r="AA191" i="69"/>
  <c r="Y191" i="69"/>
  <c r="X191" i="69"/>
  <c r="W191" i="69"/>
  <c r="V191" i="69"/>
  <c r="B191" i="69"/>
  <c r="AA190" i="69"/>
  <c r="Y190" i="69"/>
  <c r="X190" i="69"/>
  <c r="W190" i="69"/>
  <c r="V190" i="69"/>
  <c r="B190" i="69"/>
  <c r="AC190" i="69" s="1"/>
  <c r="AA189" i="69"/>
  <c r="Y189" i="69"/>
  <c r="X189" i="69"/>
  <c r="W189" i="69"/>
  <c r="V189" i="69"/>
  <c r="B189" i="69"/>
  <c r="AA188" i="69"/>
  <c r="Y188" i="69"/>
  <c r="X188" i="69"/>
  <c r="W188" i="69"/>
  <c r="V188" i="69"/>
  <c r="B188" i="69"/>
  <c r="AA187" i="69"/>
  <c r="Y187" i="69"/>
  <c r="X187" i="69"/>
  <c r="W187" i="69"/>
  <c r="V187" i="69"/>
  <c r="Z187" i="69" s="1"/>
  <c r="B187" i="69"/>
  <c r="AA186" i="69"/>
  <c r="Y186" i="69"/>
  <c r="X186" i="69"/>
  <c r="W186" i="69"/>
  <c r="V186" i="69"/>
  <c r="Z186" i="69" s="1"/>
  <c r="B186" i="69"/>
  <c r="AA185" i="69"/>
  <c r="Y185" i="69"/>
  <c r="X185" i="69"/>
  <c r="W185" i="69"/>
  <c r="V185" i="69"/>
  <c r="B185" i="69"/>
  <c r="AF185" i="69" s="1"/>
  <c r="AB184" i="69"/>
  <c r="AA184" i="69"/>
  <c r="Y184" i="69"/>
  <c r="X184" i="69"/>
  <c r="W184" i="69"/>
  <c r="V184" i="69"/>
  <c r="B184" i="69"/>
  <c r="AC184" i="69" s="1"/>
  <c r="AA183" i="69"/>
  <c r="Y183" i="69"/>
  <c r="X183" i="69"/>
  <c r="W183" i="69"/>
  <c r="V183" i="69"/>
  <c r="B183" i="69"/>
  <c r="AA182" i="69"/>
  <c r="Y182" i="69"/>
  <c r="X182" i="69"/>
  <c r="W182" i="69"/>
  <c r="V182" i="69"/>
  <c r="Z182" i="69" s="1"/>
  <c r="B182" i="69"/>
  <c r="AG182" i="69" s="1"/>
  <c r="AA181" i="69"/>
  <c r="Y181" i="69"/>
  <c r="X181" i="69"/>
  <c r="W181" i="69"/>
  <c r="V181" i="69"/>
  <c r="B181" i="69"/>
  <c r="AA180" i="69"/>
  <c r="Y180" i="69"/>
  <c r="X180" i="69"/>
  <c r="W180" i="69"/>
  <c r="V180" i="69"/>
  <c r="B180" i="69"/>
  <c r="AA179" i="69"/>
  <c r="Y179" i="69"/>
  <c r="X179" i="69"/>
  <c r="W179" i="69"/>
  <c r="V179" i="69"/>
  <c r="B179" i="69"/>
  <c r="AD179" i="69" s="1"/>
  <c r="AA178" i="69"/>
  <c r="Y178" i="69"/>
  <c r="X178" i="69"/>
  <c r="W178" i="69"/>
  <c r="V178" i="69"/>
  <c r="Z178" i="69" s="1"/>
  <c r="B178" i="69"/>
  <c r="AF177" i="69"/>
  <c r="AA177" i="69"/>
  <c r="Y177" i="69"/>
  <c r="X177" i="69"/>
  <c r="W177" i="69"/>
  <c r="Z177" i="69" s="1"/>
  <c r="AG177" i="69" s="1"/>
  <c r="V177" i="69"/>
  <c r="B177" i="69"/>
  <c r="AA176" i="69"/>
  <c r="Y176" i="69"/>
  <c r="X176" i="69"/>
  <c r="W176" i="69"/>
  <c r="V176" i="69"/>
  <c r="B176" i="69"/>
  <c r="AA175" i="69"/>
  <c r="Y175" i="69"/>
  <c r="X175" i="69"/>
  <c r="W175" i="69"/>
  <c r="V175" i="69"/>
  <c r="B175" i="69"/>
  <c r="AF175" i="69" s="1"/>
  <c r="AA174" i="69"/>
  <c r="Y174" i="69"/>
  <c r="X174" i="69"/>
  <c r="W174" i="69"/>
  <c r="V174" i="69"/>
  <c r="B174" i="69"/>
  <c r="AC174" i="69" s="1"/>
  <c r="AA173" i="69"/>
  <c r="Y173" i="69"/>
  <c r="X173" i="69"/>
  <c r="W173" i="69"/>
  <c r="V173" i="69"/>
  <c r="Z173" i="69" s="1"/>
  <c r="B173" i="69"/>
  <c r="AA172" i="69"/>
  <c r="Y172" i="69"/>
  <c r="X172" i="69"/>
  <c r="W172" i="69"/>
  <c r="V172" i="69"/>
  <c r="B172" i="69"/>
  <c r="AA171" i="69"/>
  <c r="Y171" i="69"/>
  <c r="X171" i="69"/>
  <c r="W171" i="69"/>
  <c r="V171" i="69"/>
  <c r="B171" i="69"/>
  <c r="AD171" i="69" s="1"/>
  <c r="AA170" i="69"/>
  <c r="Y170" i="69"/>
  <c r="X170" i="69"/>
  <c r="W170" i="69"/>
  <c r="V170" i="69"/>
  <c r="B170" i="69"/>
  <c r="AA169" i="69"/>
  <c r="Y169" i="69"/>
  <c r="X169" i="69"/>
  <c r="W169" i="69"/>
  <c r="V169" i="69"/>
  <c r="B169" i="69"/>
  <c r="AB169" i="69" s="1"/>
  <c r="AE168" i="69"/>
  <c r="AA168" i="69"/>
  <c r="Y168" i="69"/>
  <c r="X168" i="69"/>
  <c r="W168" i="69"/>
  <c r="V168" i="69"/>
  <c r="B168" i="69"/>
  <c r="AD168" i="69" s="1"/>
  <c r="AA167" i="69"/>
  <c r="Y167" i="69"/>
  <c r="X167" i="69"/>
  <c r="W167" i="69"/>
  <c r="V167" i="69"/>
  <c r="B167" i="69"/>
  <c r="AA166" i="69"/>
  <c r="Y166" i="69"/>
  <c r="X166" i="69"/>
  <c r="W166" i="69"/>
  <c r="V166" i="69"/>
  <c r="B166" i="69"/>
  <c r="AA165" i="69"/>
  <c r="Y165" i="69"/>
  <c r="X165" i="69"/>
  <c r="Z165" i="69" s="1"/>
  <c r="W165" i="69"/>
  <c r="V165" i="69"/>
  <c r="B165" i="69"/>
  <c r="AD165" i="69" s="1"/>
  <c r="AA164" i="69"/>
  <c r="Y164" i="69"/>
  <c r="X164" i="69"/>
  <c r="W164" i="69"/>
  <c r="V164" i="69"/>
  <c r="B164" i="69"/>
  <c r="AA163" i="69"/>
  <c r="Y163" i="69"/>
  <c r="X163" i="69"/>
  <c r="W163" i="69"/>
  <c r="V163" i="69"/>
  <c r="B163" i="69"/>
  <c r="AA162" i="69"/>
  <c r="Y162" i="69"/>
  <c r="X162" i="69"/>
  <c r="W162" i="69"/>
  <c r="V162" i="69"/>
  <c r="B162" i="69"/>
  <c r="AA161" i="69"/>
  <c r="Y161" i="69"/>
  <c r="X161" i="69"/>
  <c r="W161" i="69"/>
  <c r="V161" i="69"/>
  <c r="Z161" i="69" s="1"/>
  <c r="B161" i="69"/>
  <c r="AB161" i="69" s="1"/>
  <c r="AA160" i="69"/>
  <c r="Y160" i="69"/>
  <c r="X160" i="69"/>
  <c r="W160" i="69"/>
  <c r="V160" i="69"/>
  <c r="Z160" i="69" s="1"/>
  <c r="B160" i="69"/>
  <c r="AE160" i="69" s="1"/>
  <c r="AD159" i="69"/>
  <c r="AA159" i="69"/>
  <c r="Y159" i="69"/>
  <c r="X159" i="69"/>
  <c r="W159" i="69"/>
  <c r="V159" i="69"/>
  <c r="B159" i="69"/>
  <c r="AC159" i="69" s="1"/>
  <c r="AA158" i="69"/>
  <c r="Y158" i="69"/>
  <c r="X158" i="69"/>
  <c r="W158" i="69"/>
  <c r="V158" i="69"/>
  <c r="B158" i="69"/>
  <c r="AA157" i="69"/>
  <c r="Y157" i="69"/>
  <c r="X157" i="69"/>
  <c r="W157" i="69"/>
  <c r="V157" i="69"/>
  <c r="B157" i="69"/>
  <c r="AB157" i="69" s="1"/>
  <c r="AA156" i="69"/>
  <c r="Y156" i="69"/>
  <c r="X156" i="69"/>
  <c r="W156" i="69"/>
  <c r="V156" i="69"/>
  <c r="B156" i="69"/>
  <c r="AE156" i="69" s="1"/>
  <c r="AA155" i="69"/>
  <c r="Y155" i="69"/>
  <c r="X155" i="69"/>
  <c r="W155" i="69"/>
  <c r="V155" i="69"/>
  <c r="B155" i="69"/>
  <c r="AA154" i="69"/>
  <c r="Y154" i="69"/>
  <c r="X154" i="69"/>
  <c r="W154" i="69"/>
  <c r="V154" i="69"/>
  <c r="B154" i="69"/>
  <c r="AA153" i="69"/>
  <c r="Y153" i="69"/>
  <c r="X153" i="69"/>
  <c r="W153" i="69"/>
  <c r="V153" i="69"/>
  <c r="B153" i="69"/>
  <c r="AA152" i="69"/>
  <c r="Y152" i="69"/>
  <c r="X152" i="69"/>
  <c r="W152" i="69"/>
  <c r="V152" i="69"/>
  <c r="B152" i="69"/>
  <c r="AA151" i="69"/>
  <c r="Y151" i="69"/>
  <c r="X151" i="69"/>
  <c r="W151" i="69"/>
  <c r="Z151" i="69" s="1"/>
  <c r="V151" i="69"/>
  <c r="B151" i="69"/>
  <c r="AA150" i="69"/>
  <c r="Y150" i="69"/>
  <c r="X150" i="69"/>
  <c r="W150" i="69"/>
  <c r="V150" i="69"/>
  <c r="B150" i="69"/>
  <c r="AA149" i="69"/>
  <c r="Y149" i="69"/>
  <c r="X149" i="69"/>
  <c r="W149" i="69"/>
  <c r="V149" i="69"/>
  <c r="B149" i="69"/>
  <c r="AA148" i="69"/>
  <c r="Y148" i="69"/>
  <c r="X148" i="69"/>
  <c r="W148" i="69"/>
  <c r="V148" i="69"/>
  <c r="B148" i="69"/>
  <c r="AA147" i="69"/>
  <c r="Y147" i="69"/>
  <c r="X147" i="69"/>
  <c r="W147" i="69"/>
  <c r="V147" i="69"/>
  <c r="B147" i="69"/>
  <c r="AC146" i="69"/>
  <c r="AA146" i="69"/>
  <c r="Y146" i="69"/>
  <c r="X146" i="69"/>
  <c r="W146" i="69"/>
  <c r="V146" i="69"/>
  <c r="B146" i="69"/>
  <c r="AA145" i="69"/>
  <c r="Y145" i="69"/>
  <c r="X145" i="69"/>
  <c r="W145" i="69"/>
  <c r="V145" i="69"/>
  <c r="B145" i="69"/>
  <c r="AA144" i="69"/>
  <c r="Y144" i="69"/>
  <c r="X144" i="69"/>
  <c r="W144" i="69"/>
  <c r="V144" i="69"/>
  <c r="B144" i="69"/>
  <c r="AF143" i="69"/>
  <c r="AE143" i="69"/>
  <c r="AD143" i="69"/>
  <c r="AC143" i="69"/>
  <c r="AB143" i="69"/>
  <c r="AA143" i="69"/>
  <c r="Y143" i="69"/>
  <c r="X143" i="69"/>
  <c r="W143" i="69"/>
  <c r="V143" i="69"/>
  <c r="B143" i="69"/>
  <c r="AA142" i="69"/>
  <c r="Y142" i="69"/>
  <c r="X142" i="69"/>
  <c r="W142" i="69"/>
  <c r="V142" i="69"/>
  <c r="Z142" i="69" s="1"/>
  <c r="B142" i="69"/>
  <c r="AF142" i="69" s="1"/>
  <c r="AA141" i="69"/>
  <c r="Y141" i="69"/>
  <c r="X141" i="69"/>
  <c r="W141" i="69"/>
  <c r="V141" i="69"/>
  <c r="B141" i="69"/>
  <c r="AA140" i="69"/>
  <c r="Y140" i="69"/>
  <c r="X140" i="69"/>
  <c r="W140" i="69"/>
  <c r="V140" i="69"/>
  <c r="B140" i="69"/>
  <c r="AA139" i="69"/>
  <c r="Y139" i="69"/>
  <c r="X139" i="69"/>
  <c r="W139" i="69"/>
  <c r="V139" i="69"/>
  <c r="B139" i="69"/>
  <c r="AA138" i="69"/>
  <c r="Y138" i="69"/>
  <c r="X138" i="69"/>
  <c r="W138" i="69"/>
  <c r="V138" i="69"/>
  <c r="B138" i="69"/>
  <c r="AA137" i="69"/>
  <c r="Y137" i="69"/>
  <c r="X137" i="69"/>
  <c r="W137" i="69"/>
  <c r="V137" i="69"/>
  <c r="Z137" i="69" s="1"/>
  <c r="B137" i="69"/>
  <c r="AA136" i="69"/>
  <c r="Y136" i="69"/>
  <c r="X136" i="69"/>
  <c r="W136" i="69"/>
  <c r="V136" i="69"/>
  <c r="Z136" i="69" s="1"/>
  <c r="B136" i="69"/>
  <c r="AA135" i="69"/>
  <c r="Y135" i="69"/>
  <c r="X135" i="69"/>
  <c r="W135" i="69"/>
  <c r="V135" i="69"/>
  <c r="B135" i="69"/>
  <c r="AE135" i="69" s="1"/>
  <c r="AA134" i="69"/>
  <c r="Y134" i="69"/>
  <c r="X134" i="69"/>
  <c r="W134" i="69"/>
  <c r="V134" i="69"/>
  <c r="B134" i="69"/>
  <c r="AF134" i="69" s="1"/>
  <c r="AD133" i="69"/>
  <c r="AA133" i="69"/>
  <c r="Y133" i="69"/>
  <c r="X133" i="69"/>
  <c r="W133" i="69"/>
  <c r="V133" i="69"/>
  <c r="B133" i="69"/>
  <c r="AF133" i="69" s="1"/>
  <c r="AA132" i="69"/>
  <c r="Y132" i="69"/>
  <c r="X132" i="69"/>
  <c r="W132" i="69"/>
  <c r="V132" i="69"/>
  <c r="B132" i="69"/>
  <c r="AA131" i="69"/>
  <c r="Y131" i="69"/>
  <c r="X131" i="69"/>
  <c r="W131" i="69"/>
  <c r="V131" i="69"/>
  <c r="Z131" i="69" s="1"/>
  <c r="B131" i="69"/>
  <c r="AG131" i="69" s="1"/>
  <c r="AA130" i="69"/>
  <c r="Y130" i="69"/>
  <c r="X130" i="69"/>
  <c r="W130" i="69"/>
  <c r="V130" i="69"/>
  <c r="B130" i="69"/>
  <c r="AA129" i="69"/>
  <c r="Y129" i="69"/>
  <c r="X129" i="69"/>
  <c r="W129" i="69"/>
  <c r="V129" i="69"/>
  <c r="B129" i="69"/>
  <c r="AA128" i="69"/>
  <c r="Y128" i="69"/>
  <c r="X128" i="69"/>
  <c r="W128" i="69"/>
  <c r="V128" i="69"/>
  <c r="Z128" i="69" s="1"/>
  <c r="B128" i="69"/>
  <c r="AA127" i="69"/>
  <c r="Y127" i="69"/>
  <c r="X127" i="69"/>
  <c r="W127" i="69"/>
  <c r="V127" i="69"/>
  <c r="B127" i="69"/>
  <c r="AF126" i="69"/>
  <c r="AE126" i="69"/>
  <c r="AD126" i="69"/>
  <c r="AA126" i="69"/>
  <c r="Y126" i="69"/>
  <c r="X126" i="69"/>
  <c r="W126" i="69"/>
  <c r="Z126" i="69" s="1"/>
  <c r="V126" i="69"/>
  <c r="B126" i="69"/>
  <c r="AB126" i="69" s="1"/>
  <c r="AA125" i="69"/>
  <c r="Y125" i="69"/>
  <c r="X125" i="69"/>
  <c r="W125" i="69"/>
  <c r="V125" i="69"/>
  <c r="B125" i="69"/>
  <c r="AA124" i="69"/>
  <c r="Y124" i="69"/>
  <c r="X124" i="69"/>
  <c r="W124" i="69"/>
  <c r="V124" i="69"/>
  <c r="B124" i="69"/>
  <c r="AF124" i="69" s="1"/>
  <c r="AA123" i="69"/>
  <c r="Y123" i="69"/>
  <c r="X123" i="69"/>
  <c r="W123" i="69"/>
  <c r="V123" i="69"/>
  <c r="B123" i="69"/>
  <c r="AD123" i="69" s="1"/>
  <c r="AA122" i="69"/>
  <c r="Y122" i="69"/>
  <c r="X122" i="69"/>
  <c r="W122" i="69"/>
  <c r="V122" i="69"/>
  <c r="B122" i="69"/>
  <c r="AA121" i="69"/>
  <c r="Y121" i="69"/>
  <c r="X121" i="69"/>
  <c r="W121" i="69"/>
  <c r="V121" i="69"/>
  <c r="Z121" i="69" s="1"/>
  <c r="B121" i="69"/>
  <c r="AE121" i="69" s="1"/>
  <c r="AA120" i="69"/>
  <c r="Y120" i="69"/>
  <c r="X120" i="69"/>
  <c r="W120" i="69"/>
  <c r="V120" i="69"/>
  <c r="B120" i="69"/>
  <c r="AB120" i="69" s="1"/>
  <c r="AA119" i="69"/>
  <c r="Y119" i="69"/>
  <c r="X119" i="69"/>
  <c r="W119" i="69"/>
  <c r="V119" i="69"/>
  <c r="B119" i="69"/>
  <c r="AA118" i="69"/>
  <c r="Y118" i="69"/>
  <c r="X118" i="69"/>
  <c r="W118" i="69"/>
  <c r="V118" i="69"/>
  <c r="Z118" i="69" s="1"/>
  <c r="B118" i="69"/>
  <c r="AA117" i="69"/>
  <c r="Y117" i="69"/>
  <c r="X117" i="69"/>
  <c r="W117" i="69"/>
  <c r="V117" i="69"/>
  <c r="B117" i="69"/>
  <c r="AE116" i="69"/>
  <c r="AA116" i="69"/>
  <c r="Y116" i="69"/>
  <c r="X116" i="69"/>
  <c r="W116" i="69"/>
  <c r="Z116" i="69" s="1"/>
  <c r="V116" i="69"/>
  <c r="B116" i="69"/>
  <c r="AB116" i="69" s="1"/>
  <c r="AA115" i="69"/>
  <c r="Y115" i="69"/>
  <c r="X115" i="69"/>
  <c r="W115" i="69"/>
  <c r="V115" i="69"/>
  <c r="B115" i="69"/>
  <c r="AC115" i="69" s="1"/>
  <c r="AA114" i="69"/>
  <c r="Y114" i="69"/>
  <c r="X114" i="69"/>
  <c r="W114" i="69"/>
  <c r="V114" i="69"/>
  <c r="B114" i="69"/>
  <c r="AA113" i="69"/>
  <c r="Y113" i="69"/>
  <c r="X113" i="69"/>
  <c r="W113" i="69"/>
  <c r="V113" i="69"/>
  <c r="B113" i="69"/>
  <c r="AC113" i="69" s="1"/>
  <c r="AA112" i="69"/>
  <c r="Y112" i="69"/>
  <c r="X112" i="69"/>
  <c r="W112" i="69"/>
  <c r="V112" i="69"/>
  <c r="B112" i="69"/>
  <c r="AA111" i="69"/>
  <c r="Y111" i="69"/>
  <c r="X111" i="69"/>
  <c r="W111" i="69"/>
  <c r="V111" i="69"/>
  <c r="B111" i="69"/>
  <c r="AB111" i="69" s="1"/>
  <c r="AA110" i="69"/>
  <c r="Y110" i="69"/>
  <c r="X110" i="69"/>
  <c r="W110" i="69"/>
  <c r="V110" i="69"/>
  <c r="Z110" i="69" s="1"/>
  <c r="B110" i="69"/>
  <c r="AA109" i="69"/>
  <c r="Y109" i="69"/>
  <c r="X109" i="69"/>
  <c r="W109" i="69"/>
  <c r="V109" i="69"/>
  <c r="B109" i="69"/>
  <c r="AC109" i="69" s="1"/>
  <c r="AA108" i="69"/>
  <c r="Y108" i="69"/>
  <c r="X108" i="69"/>
  <c r="W108" i="69"/>
  <c r="V108" i="69"/>
  <c r="B108" i="69"/>
  <c r="AA107" i="69"/>
  <c r="Y107" i="69"/>
  <c r="X107" i="69"/>
  <c r="W107" i="69"/>
  <c r="V107" i="69"/>
  <c r="B107" i="69"/>
  <c r="AE107" i="69" s="1"/>
  <c r="AA106" i="69"/>
  <c r="Y106" i="69"/>
  <c r="X106" i="69"/>
  <c r="W106" i="69"/>
  <c r="V106" i="69"/>
  <c r="B106" i="69"/>
  <c r="AA105" i="69"/>
  <c r="Y105" i="69"/>
  <c r="X105" i="69"/>
  <c r="W105" i="69"/>
  <c r="V105" i="69"/>
  <c r="B105" i="69"/>
  <c r="AA104" i="69"/>
  <c r="Y104" i="69"/>
  <c r="X104" i="69"/>
  <c r="W104" i="69"/>
  <c r="V104" i="69"/>
  <c r="B104" i="69"/>
  <c r="AC104" i="69" s="1"/>
  <c r="AA103" i="69"/>
  <c r="Y103" i="69"/>
  <c r="X103" i="69"/>
  <c r="W103" i="69"/>
  <c r="V103" i="69"/>
  <c r="B103" i="69"/>
  <c r="AA102" i="69"/>
  <c r="Y102" i="69"/>
  <c r="X102" i="69"/>
  <c r="W102" i="69"/>
  <c r="V102" i="69"/>
  <c r="B102" i="69"/>
  <c r="AF102" i="69" s="1"/>
  <c r="AA101" i="69"/>
  <c r="Y101" i="69"/>
  <c r="X101" i="69"/>
  <c r="W101" i="69"/>
  <c r="V101" i="69"/>
  <c r="B101" i="69"/>
  <c r="AB101" i="69" s="1"/>
  <c r="AA100" i="69"/>
  <c r="Y100" i="69"/>
  <c r="X100" i="69"/>
  <c r="W100" i="69"/>
  <c r="V100" i="69"/>
  <c r="B100" i="69"/>
  <c r="AB100" i="69" s="1"/>
  <c r="AA99" i="69"/>
  <c r="Y99" i="69"/>
  <c r="X99" i="69"/>
  <c r="W99" i="69"/>
  <c r="V99" i="69"/>
  <c r="B99" i="69"/>
  <c r="AF99" i="69" s="1"/>
  <c r="AA98" i="69"/>
  <c r="Y98" i="69"/>
  <c r="X98" i="69"/>
  <c r="W98" i="69"/>
  <c r="V98" i="69"/>
  <c r="B98" i="69"/>
  <c r="AC98" i="69" s="1"/>
  <c r="AA97" i="69"/>
  <c r="Y97" i="69"/>
  <c r="X97" i="69"/>
  <c r="W97" i="69"/>
  <c r="V97" i="69"/>
  <c r="B97" i="69"/>
  <c r="AA96" i="69"/>
  <c r="Y96" i="69"/>
  <c r="X96" i="69"/>
  <c r="W96" i="69"/>
  <c r="V96" i="69"/>
  <c r="B96" i="69"/>
  <c r="AB96" i="69" s="1"/>
  <c r="AA95" i="69"/>
  <c r="Y95" i="69"/>
  <c r="X95" i="69"/>
  <c r="W95" i="69"/>
  <c r="V95" i="69"/>
  <c r="B95" i="69"/>
  <c r="AF95" i="69" s="1"/>
  <c r="AA94" i="69"/>
  <c r="Y94" i="69"/>
  <c r="X94" i="69"/>
  <c r="W94" i="69"/>
  <c r="V94" i="69"/>
  <c r="B94" i="69"/>
  <c r="AC94" i="69" s="1"/>
  <c r="AA93" i="69"/>
  <c r="Y93" i="69"/>
  <c r="X93" i="69"/>
  <c r="W93" i="69"/>
  <c r="V93" i="69"/>
  <c r="B93" i="69"/>
  <c r="AB93" i="69" s="1"/>
  <c r="AA92" i="69"/>
  <c r="Y92" i="69"/>
  <c r="X92" i="69"/>
  <c r="W92" i="69"/>
  <c r="V92" i="69"/>
  <c r="B92" i="69"/>
  <c r="AA91" i="69"/>
  <c r="Y91" i="69"/>
  <c r="X91" i="69"/>
  <c r="W91" i="69"/>
  <c r="V91" i="69"/>
  <c r="B91" i="69"/>
  <c r="AC91" i="69" s="1"/>
  <c r="AA90" i="69"/>
  <c r="Y90" i="69"/>
  <c r="X90" i="69"/>
  <c r="W90" i="69"/>
  <c r="V90" i="69"/>
  <c r="B90" i="69"/>
  <c r="AE90" i="69" s="1"/>
  <c r="AA89" i="69"/>
  <c r="Y89" i="69"/>
  <c r="X89" i="69"/>
  <c r="W89" i="69"/>
  <c r="V89" i="69"/>
  <c r="B89" i="69"/>
  <c r="AB89" i="69" s="1"/>
  <c r="AA88" i="69"/>
  <c r="Y88" i="69"/>
  <c r="X88" i="69"/>
  <c r="W88" i="69"/>
  <c r="V88" i="69"/>
  <c r="B88" i="69"/>
  <c r="AA87" i="69"/>
  <c r="Y87" i="69"/>
  <c r="X87" i="69"/>
  <c r="W87" i="69"/>
  <c r="V87" i="69"/>
  <c r="B87" i="69"/>
  <c r="AA86" i="69"/>
  <c r="Y86" i="69"/>
  <c r="X86" i="69"/>
  <c r="W86" i="69"/>
  <c r="V86" i="69"/>
  <c r="B86" i="69"/>
  <c r="AA85" i="69"/>
  <c r="Y85" i="69"/>
  <c r="X85" i="69"/>
  <c r="W85" i="69"/>
  <c r="V85" i="69"/>
  <c r="B85" i="69"/>
  <c r="AE85" i="69" s="1"/>
  <c r="AA84" i="69"/>
  <c r="Y84" i="69"/>
  <c r="X84" i="69"/>
  <c r="W84" i="69"/>
  <c r="V84" i="69"/>
  <c r="B84" i="69"/>
  <c r="AD84" i="69" s="1"/>
  <c r="AA83" i="69"/>
  <c r="Y83" i="69"/>
  <c r="X83" i="69"/>
  <c r="W83" i="69"/>
  <c r="V83" i="69"/>
  <c r="B83" i="69"/>
  <c r="AF83" i="69" s="1"/>
  <c r="AA82" i="69"/>
  <c r="Y82" i="69"/>
  <c r="X82" i="69"/>
  <c r="W82" i="69"/>
  <c r="V82" i="69"/>
  <c r="B82" i="69"/>
  <c r="AB82" i="69" s="1"/>
  <c r="AA81" i="69"/>
  <c r="Y81" i="69"/>
  <c r="X81" i="69"/>
  <c r="W81" i="69"/>
  <c r="V81" i="69"/>
  <c r="B81" i="69"/>
  <c r="AC81" i="69" s="1"/>
  <c r="AA80" i="69"/>
  <c r="Y80" i="69"/>
  <c r="X80" i="69"/>
  <c r="W80" i="69"/>
  <c r="V80" i="69"/>
  <c r="B80" i="69"/>
  <c r="AB80" i="69" s="1"/>
  <c r="AA79" i="69"/>
  <c r="Y79" i="69"/>
  <c r="X79" i="69"/>
  <c r="W79" i="69"/>
  <c r="V79" i="69"/>
  <c r="B79" i="69"/>
  <c r="AA78" i="69"/>
  <c r="Y78" i="69"/>
  <c r="X78" i="69"/>
  <c r="W78" i="69"/>
  <c r="V78" i="69"/>
  <c r="B78" i="69"/>
  <c r="AA77" i="69"/>
  <c r="Y77" i="69"/>
  <c r="X77" i="69"/>
  <c r="W77" i="69"/>
  <c r="V77" i="69"/>
  <c r="B77" i="69"/>
  <c r="AA76" i="69"/>
  <c r="Y76" i="69"/>
  <c r="X76" i="69"/>
  <c r="W76" i="69"/>
  <c r="V76" i="69"/>
  <c r="B76" i="69"/>
  <c r="V165" i="67" s="1"/>
  <c r="W165" i="67" s="1"/>
  <c r="AA75" i="69"/>
  <c r="Y75" i="69"/>
  <c r="X75" i="69"/>
  <c r="W75" i="69"/>
  <c r="V75" i="69"/>
  <c r="B75" i="69"/>
  <c r="AA74" i="69"/>
  <c r="Y74" i="69"/>
  <c r="X74" i="69"/>
  <c r="W74" i="69"/>
  <c r="V74" i="69"/>
  <c r="B74" i="69"/>
  <c r="V163" i="67" s="1"/>
  <c r="W163" i="67" s="1"/>
  <c r="AA73" i="69"/>
  <c r="Y73" i="69"/>
  <c r="X73" i="69"/>
  <c r="W73" i="69"/>
  <c r="V73" i="69"/>
  <c r="B73" i="69"/>
  <c r="AA72" i="69"/>
  <c r="Y72" i="69"/>
  <c r="X72" i="69"/>
  <c r="W72" i="69"/>
  <c r="V72" i="69"/>
  <c r="B72" i="69"/>
  <c r="AA71" i="69"/>
  <c r="Y71" i="69"/>
  <c r="X71" i="69"/>
  <c r="W71" i="69"/>
  <c r="V71" i="69"/>
  <c r="Z71" i="69" s="1"/>
  <c r="B71" i="69"/>
  <c r="V160" i="67" s="1"/>
  <c r="W160" i="67" s="1"/>
  <c r="AA70" i="69"/>
  <c r="Y70" i="69"/>
  <c r="X70" i="69"/>
  <c r="W70" i="69"/>
  <c r="V70" i="69"/>
  <c r="B70" i="69"/>
  <c r="V159" i="67" s="1"/>
  <c r="W159" i="67" s="1"/>
  <c r="AA69" i="69"/>
  <c r="Y69" i="69"/>
  <c r="X69" i="69"/>
  <c r="W69" i="69"/>
  <c r="V69" i="69"/>
  <c r="B69" i="69"/>
  <c r="AA68" i="69"/>
  <c r="Y68" i="69"/>
  <c r="X68" i="69"/>
  <c r="W68" i="69"/>
  <c r="V68" i="69"/>
  <c r="B68" i="69"/>
  <c r="AA67" i="69"/>
  <c r="Y67" i="69"/>
  <c r="X67" i="69"/>
  <c r="W67" i="69"/>
  <c r="V67" i="69"/>
  <c r="B67" i="69"/>
  <c r="AA66" i="69"/>
  <c r="Y66" i="69"/>
  <c r="X66" i="69"/>
  <c r="W66" i="69"/>
  <c r="V66" i="69"/>
  <c r="Z66" i="69" s="1"/>
  <c r="B66" i="69"/>
  <c r="V155" i="67" s="1"/>
  <c r="W155" i="67" s="1"/>
  <c r="AA65" i="69"/>
  <c r="Y65" i="69"/>
  <c r="X65" i="69"/>
  <c r="W65" i="69"/>
  <c r="V65" i="69"/>
  <c r="B65" i="69"/>
  <c r="AA64" i="69"/>
  <c r="Y64" i="69"/>
  <c r="X64" i="69"/>
  <c r="W64" i="69"/>
  <c r="V64" i="69"/>
  <c r="B64" i="69"/>
  <c r="AA63" i="69"/>
  <c r="Y63" i="69"/>
  <c r="X63" i="69"/>
  <c r="W63" i="69"/>
  <c r="V63" i="69"/>
  <c r="B63" i="69"/>
  <c r="AA62" i="69"/>
  <c r="Y62" i="69"/>
  <c r="X62" i="69"/>
  <c r="W62" i="69"/>
  <c r="V62" i="69"/>
  <c r="B62" i="69"/>
  <c r="AA61" i="69"/>
  <c r="Y61" i="69"/>
  <c r="X61" i="69"/>
  <c r="W61" i="69"/>
  <c r="V61" i="69"/>
  <c r="B61" i="69"/>
  <c r="AA60" i="69"/>
  <c r="Y60" i="69"/>
  <c r="X60" i="69"/>
  <c r="W60" i="69"/>
  <c r="V60" i="69"/>
  <c r="B60" i="69"/>
  <c r="AA59" i="69"/>
  <c r="Y59" i="69"/>
  <c r="X59" i="69"/>
  <c r="W59" i="69"/>
  <c r="V59" i="69"/>
  <c r="B59" i="69"/>
  <c r="AA58" i="69"/>
  <c r="Y58" i="69"/>
  <c r="X58" i="69"/>
  <c r="W58" i="69"/>
  <c r="V58" i="69"/>
  <c r="B58" i="69"/>
  <c r="V147" i="67" s="1"/>
  <c r="W147" i="67" s="1"/>
  <c r="AA57" i="69"/>
  <c r="Y57" i="69"/>
  <c r="X57" i="69"/>
  <c r="W57" i="69"/>
  <c r="V57" i="69"/>
  <c r="B57" i="69"/>
  <c r="AA56" i="69"/>
  <c r="Y56" i="69"/>
  <c r="X56" i="69"/>
  <c r="W56" i="69"/>
  <c r="V56" i="69"/>
  <c r="B56" i="69"/>
  <c r="AA55" i="69"/>
  <c r="Y55" i="69"/>
  <c r="X55" i="69"/>
  <c r="W55" i="69"/>
  <c r="V55" i="69"/>
  <c r="B55" i="69"/>
  <c r="AA54" i="69"/>
  <c r="Y54" i="69"/>
  <c r="X54" i="69"/>
  <c r="W54" i="69"/>
  <c r="V54" i="69"/>
  <c r="B54" i="69"/>
  <c r="AA53" i="69"/>
  <c r="Y53" i="69"/>
  <c r="X53" i="69"/>
  <c r="W53" i="69"/>
  <c r="V53" i="69"/>
  <c r="B53" i="69"/>
  <c r="AA52" i="69"/>
  <c r="Y52" i="69"/>
  <c r="X52" i="69"/>
  <c r="W52" i="69"/>
  <c r="V52" i="69"/>
  <c r="B52" i="69"/>
  <c r="AA51" i="69"/>
  <c r="Y51" i="69"/>
  <c r="X51" i="69"/>
  <c r="W51" i="69"/>
  <c r="V51" i="69"/>
  <c r="B51" i="69"/>
  <c r="AA50" i="69"/>
  <c r="Y50" i="69"/>
  <c r="X50" i="69"/>
  <c r="W50" i="69"/>
  <c r="V50" i="69"/>
  <c r="B50" i="69"/>
  <c r="AA49" i="69"/>
  <c r="Y49" i="69"/>
  <c r="X49" i="69"/>
  <c r="W49" i="69"/>
  <c r="V49" i="69"/>
  <c r="B49" i="69"/>
  <c r="AE48" i="69"/>
  <c r="AA48" i="69"/>
  <c r="Y48" i="69"/>
  <c r="X48" i="69"/>
  <c r="W48" i="69"/>
  <c r="V48" i="69"/>
  <c r="B48" i="69"/>
  <c r="AA47" i="69"/>
  <c r="Y47" i="69"/>
  <c r="X47" i="69"/>
  <c r="W47" i="69"/>
  <c r="V47" i="69"/>
  <c r="B47" i="69"/>
  <c r="AA46" i="69"/>
  <c r="Y46" i="69"/>
  <c r="X46" i="69"/>
  <c r="W46" i="69"/>
  <c r="V46" i="69"/>
  <c r="B46" i="69"/>
  <c r="V135" i="67" s="1"/>
  <c r="W135" i="67" s="1"/>
  <c r="AA45" i="69"/>
  <c r="Y45" i="69"/>
  <c r="X45" i="69"/>
  <c r="W45" i="69"/>
  <c r="V45" i="69"/>
  <c r="Z45" i="69" s="1"/>
  <c r="B45" i="69"/>
  <c r="AA44" i="69"/>
  <c r="Y44" i="69"/>
  <c r="X44" i="69"/>
  <c r="W44" i="69"/>
  <c r="V44" i="69"/>
  <c r="B44" i="69"/>
  <c r="V133" i="67" s="1"/>
  <c r="W133" i="67" s="1"/>
  <c r="AA43" i="69"/>
  <c r="Y43" i="69"/>
  <c r="X43" i="69"/>
  <c r="W43" i="69"/>
  <c r="V43" i="69"/>
  <c r="B43" i="69"/>
  <c r="V132" i="67" s="1"/>
  <c r="W132" i="67" s="1"/>
  <c r="AA42" i="69"/>
  <c r="Y42" i="69"/>
  <c r="X42" i="69"/>
  <c r="W42" i="69"/>
  <c r="V42" i="69"/>
  <c r="B42" i="69"/>
  <c r="AA41" i="69"/>
  <c r="Y41" i="69"/>
  <c r="X41" i="69"/>
  <c r="W41" i="69"/>
  <c r="V41" i="69"/>
  <c r="B41" i="69"/>
  <c r="AA40" i="69"/>
  <c r="Y40" i="69"/>
  <c r="X40" i="69"/>
  <c r="W40" i="69"/>
  <c r="V40" i="69"/>
  <c r="B40" i="69"/>
  <c r="AA39" i="69"/>
  <c r="Y39" i="69"/>
  <c r="X39" i="69"/>
  <c r="W39" i="69"/>
  <c r="V39" i="69"/>
  <c r="B39" i="69"/>
  <c r="AA38" i="69"/>
  <c r="Y38" i="69"/>
  <c r="X38" i="69"/>
  <c r="W38" i="69"/>
  <c r="V38" i="69"/>
  <c r="B38" i="69"/>
  <c r="AA37" i="69"/>
  <c r="Y37" i="69"/>
  <c r="X37" i="69"/>
  <c r="W37" i="69"/>
  <c r="V37" i="69"/>
  <c r="B37" i="69"/>
  <c r="AA36" i="69"/>
  <c r="Y36" i="69"/>
  <c r="X36" i="69"/>
  <c r="W36" i="69"/>
  <c r="V36" i="69"/>
  <c r="B36" i="69"/>
  <c r="AA35" i="69"/>
  <c r="Y35" i="69"/>
  <c r="X35" i="69"/>
  <c r="W35" i="69"/>
  <c r="V35" i="69"/>
  <c r="B35" i="69"/>
  <c r="AA34" i="69"/>
  <c r="Y34" i="69"/>
  <c r="X34" i="69"/>
  <c r="W34" i="69"/>
  <c r="V34" i="69"/>
  <c r="B34" i="69"/>
  <c r="AA33" i="69"/>
  <c r="Y33" i="69"/>
  <c r="X33" i="69"/>
  <c r="W33" i="69"/>
  <c r="V33" i="69"/>
  <c r="B33" i="69"/>
  <c r="AA32" i="69"/>
  <c r="Y32" i="69"/>
  <c r="X32" i="69"/>
  <c r="W32" i="69"/>
  <c r="V32" i="69"/>
  <c r="B32" i="69"/>
  <c r="V121" i="67" s="1"/>
  <c r="W121" i="67" s="1"/>
  <c r="AA31" i="69"/>
  <c r="Y31" i="69"/>
  <c r="X31" i="69"/>
  <c r="W31" i="69"/>
  <c r="V31" i="69"/>
  <c r="B31" i="69"/>
  <c r="AA30" i="69"/>
  <c r="Y30" i="69"/>
  <c r="X30" i="69"/>
  <c r="W30" i="69"/>
  <c r="V30" i="69"/>
  <c r="B30" i="69"/>
  <c r="V119" i="67" s="1"/>
  <c r="W119" i="67" s="1"/>
  <c r="AA29" i="69"/>
  <c r="Y29" i="69"/>
  <c r="X29" i="69"/>
  <c r="W29" i="69"/>
  <c r="V29" i="69"/>
  <c r="B29" i="69"/>
  <c r="AA28" i="69"/>
  <c r="Y28" i="69"/>
  <c r="X28" i="69"/>
  <c r="W28" i="69"/>
  <c r="V28" i="69"/>
  <c r="B28" i="69"/>
  <c r="V117" i="67" s="1"/>
  <c r="W117" i="67" s="1"/>
  <c r="AA27" i="69"/>
  <c r="Y27" i="69"/>
  <c r="X27" i="69"/>
  <c r="W27" i="69"/>
  <c r="V27" i="69"/>
  <c r="B27" i="69"/>
  <c r="V116" i="67" s="1"/>
  <c r="W116" i="67" s="1"/>
  <c r="AA26" i="69"/>
  <c r="Y26" i="69"/>
  <c r="X26" i="69"/>
  <c r="W26" i="69"/>
  <c r="V26" i="69"/>
  <c r="B26" i="69"/>
  <c r="AA25" i="69"/>
  <c r="Y25" i="69"/>
  <c r="X25" i="69"/>
  <c r="W25" i="69"/>
  <c r="V25" i="69"/>
  <c r="B25" i="69"/>
  <c r="AA24" i="69"/>
  <c r="Y24" i="69"/>
  <c r="X24" i="69"/>
  <c r="W24" i="69"/>
  <c r="V24" i="69"/>
  <c r="B24" i="69"/>
  <c r="AA23" i="69"/>
  <c r="Y23" i="69"/>
  <c r="X23" i="69"/>
  <c r="W23" i="69"/>
  <c r="V23" i="69"/>
  <c r="B23" i="69"/>
  <c r="V112" i="67" s="1"/>
  <c r="W112" i="67" s="1"/>
  <c r="AA22" i="69"/>
  <c r="Y22" i="69"/>
  <c r="X22" i="69"/>
  <c r="W22" i="69"/>
  <c r="V22" i="69"/>
  <c r="B22" i="69"/>
  <c r="AA21" i="69"/>
  <c r="Y21" i="69"/>
  <c r="X21" i="69"/>
  <c r="W21" i="69"/>
  <c r="V21" i="69"/>
  <c r="B21" i="69"/>
  <c r="AA20" i="69"/>
  <c r="Y20" i="69"/>
  <c r="X20" i="69"/>
  <c r="W20" i="69"/>
  <c r="V20" i="69"/>
  <c r="B20" i="69"/>
  <c r="AA19" i="69"/>
  <c r="Y19" i="69"/>
  <c r="X19" i="69"/>
  <c r="W19" i="69"/>
  <c r="V19" i="69"/>
  <c r="B19" i="69"/>
  <c r="V108" i="67" s="1"/>
  <c r="W108" i="67" s="1"/>
  <c r="AA18" i="69"/>
  <c r="Y18" i="69"/>
  <c r="X18" i="69"/>
  <c r="W18" i="69"/>
  <c r="V18" i="69"/>
  <c r="Z18" i="69" s="1"/>
  <c r="B18" i="69"/>
  <c r="AA17" i="69"/>
  <c r="Y17" i="69"/>
  <c r="X17" i="69"/>
  <c r="W17" i="69"/>
  <c r="V17" i="69"/>
  <c r="B17" i="69"/>
  <c r="AA16" i="69"/>
  <c r="Y16" i="69"/>
  <c r="X16" i="69"/>
  <c r="W16" i="69"/>
  <c r="V16" i="69"/>
  <c r="B16" i="69"/>
  <c r="AA15" i="69"/>
  <c r="Y15" i="69"/>
  <c r="X15" i="69"/>
  <c r="W15" i="69"/>
  <c r="V15" i="69"/>
  <c r="B15" i="69"/>
  <c r="V104" i="67" s="1"/>
  <c r="W104" i="67" s="1"/>
  <c r="AA14" i="69"/>
  <c r="Y14" i="69"/>
  <c r="X14" i="69"/>
  <c r="W14" i="69"/>
  <c r="V14" i="69"/>
  <c r="B14" i="69"/>
  <c r="V103" i="67" s="1"/>
  <c r="W103" i="67" s="1"/>
  <c r="AA13" i="69"/>
  <c r="Y13" i="69"/>
  <c r="X13" i="69"/>
  <c r="W13" i="69"/>
  <c r="V13" i="69"/>
  <c r="Z13" i="69" s="1"/>
  <c r="B13" i="69"/>
  <c r="AA12" i="69"/>
  <c r="Y12" i="69"/>
  <c r="X12" i="69"/>
  <c r="W12" i="69"/>
  <c r="V12" i="69"/>
  <c r="B12" i="69"/>
  <c r="AA11" i="69"/>
  <c r="Y11" i="69"/>
  <c r="X11" i="69"/>
  <c r="W11" i="69"/>
  <c r="V11" i="69"/>
  <c r="B11" i="69"/>
  <c r="V100" i="67" s="1"/>
  <c r="W100" i="67" s="1"/>
  <c r="AA10" i="69"/>
  <c r="Y10" i="69"/>
  <c r="X10" i="69"/>
  <c r="W10" i="69"/>
  <c r="V10" i="69"/>
  <c r="B10" i="69"/>
  <c r="AA9" i="69"/>
  <c r="Y9" i="69"/>
  <c r="X9" i="69"/>
  <c r="W9" i="69"/>
  <c r="V9" i="69"/>
  <c r="B9" i="69"/>
  <c r="AA8" i="69"/>
  <c r="B8" i="69"/>
  <c r="AB8" i="69" s="1"/>
  <c r="AV44" i="91" l="1"/>
  <c r="AX44" i="91" s="1"/>
  <c r="AS45" i="91"/>
  <c r="AU45" i="91"/>
  <c r="AW45" i="91" s="1"/>
  <c r="AQ46" i="91"/>
  <c r="AW44" i="91"/>
  <c r="AU47" i="90"/>
  <c r="AW47" i="90" s="1"/>
  <c r="AS47" i="90"/>
  <c r="AQ48" i="90"/>
  <c r="AU43" i="89"/>
  <c r="AQ44" i="89"/>
  <c r="AS43" i="89"/>
  <c r="AV41" i="88"/>
  <c r="AX41" i="88" s="1"/>
  <c r="AU42" i="88"/>
  <c r="AS42" i="88"/>
  <c r="AQ43" i="88"/>
  <c r="AW41" i="88"/>
  <c r="AV39" i="87"/>
  <c r="AX39" i="87" s="1"/>
  <c r="AU40" i="87"/>
  <c r="AW40" i="87" s="1"/>
  <c r="AS40" i="87"/>
  <c r="AQ41" i="87"/>
  <c r="AQ41" i="86"/>
  <c r="AS40" i="86"/>
  <c r="AW39" i="85"/>
  <c r="AV39" i="85"/>
  <c r="AX39" i="85" s="1"/>
  <c r="AU40" i="85"/>
  <c r="AQ41" i="85"/>
  <c r="AS40" i="85"/>
  <c r="AS27" i="80"/>
  <c r="AE24" i="70"/>
  <c r="Y134" i="67"/>
  <c r="Z134" i="67" s="1"/>
  <c r="AF40" i="70"/>
  <c r="Y150" i="67"/>
  <c r="Z150" i="67" s="1"/>
  <c r="AE56" i="70"/>
  <c r="Y166" i="67"/>
  <c r="Z166" i="67" s="1"/>
  <c r="AF19" i="70"/>
  <c r="Y129" i="67"/>
  <c r="Z129" i="67" s="1"/>
  <c r="AD35" i="70"/>
  <c r="Y145" i="67"/>
  <c r="Z145" i="67" s="1"/>
  <c r="AF51" i="70"/>
  <c r="Y161" i="67"/>
  <c r="Z161" i="67" s="1"/>
  <c r="AB14" i="70"/>
  <c r="Y124" i="67"/>
  <c r="Z124" i="67" s="1"/>
  <c r="AD25" i="70"/>
  <c r="Y135" i="67"/>
  <c r="Z135" i="67" s="1"/>
  <c r="AD57" i="70"/>
  <c r="Y167" i="67"/>
  <c r="Z167" i="67" s="1"/>
  <c r="AD15" i="70"/>
  <c r="Y125" i="67"/>
  <c r="Z125" i="67" s="1"/>
  <c r="AE31" i="70"/>
  <c r="Y141" i="67"/>
  <c r="Z141" i="67" s="1"/>
  <c r="AD47" i="70"/>
  <c r="Y157" i="67"/>
  <c r="Z157" i="67" s="1"/>
  <c r="AF10" i="70"/>
  <c r="Y120" i="67"/>
  <c r="Z120" i="67" s="1"/>
  <c r="AD26" i="70"/>
  <c r="Y136" i="67"/>
  <c r="Z136" i="67" s="1"/>
  <c r="AF42" i="70"/>
  <c r="Y152" i="67"/>
  <c r="Z152" i="67" s="1"/>
  <c r="AC58" i="70"/>
  <c r="Y168" i="67"/>
  <c r="Z168" i="67" s="1"/>
  <c r="AC16" i="70"/>
  <c r="Y126" i="67"/>
  <c r="Z126" i="67" s="1"/>
  <c r="AB32" i="70"/>
  <c r="Y142" i="67"/>
  <c r="Z142" i="67" s="1"/>
  <c r="AB48" i="70"/>
  <c r="Y158" i="67"/>
  <c r="Z158" i="67" s="1"/>
  <c r="AF11" i="70"/>
  <c r="Y121" i="67"/>
  <c r="Z121" i="67" s="1"/>
  <c r="AC27" i="70"/>
  <c r="Y137" i="67"/>
  <c r="Z137" i="67" s="1"/>
  <c r="AF43" i="70"/>
  <c r="Y153" i="67"/>
  <c r="Z153" i="67" s="1"/>
  <c r="AF38" i="70"/>
  <c r="Y148" i="67"/>
  <c r="Z148" i="67" s="1"/>
  <c r="AD33" i="70"/>
  <c r="Y143" i="67"/>
  <c r="Z143" i="67" s="1"/>
  <c r="AB37" i="70"/>
  <c r="Y147" i="67"/>
  <c r="Z147" i="67" s="1"/>
  <c r="AC160" i="70"/>
  <c r="AE23" i="70"/>
  <c r="Y133" i="67"/>
  <c r="Z133" i="67" s="1"/>
  <c r="AD160" i="70"/>
  <c r="AE160" i="70"/>
  <c r="AC50" i="70"/>
  <c r="Y160" i="67"/>
  <c r="Z160" i="67" s="1"/>
  <c r="AF134" i="70"/>
  <c r="AF160" i="70"/>
  <c r="AD13" i="70"/>
  <c r="Y123" i="67"/>
  <c r="Z123" i="67" s="1"/>
  <c r="AB29" i="70"/>
  <c r="Y139" i="67"/>
  <c r="Z139" i="67" s="1"/>
  <c r="AF45" i="70"/>
  <c r="Y155" i="67"/>
  <c r="Z155" i="67" s="1"/>
  <c r="AE21" i="70"/>
  <c r="Y131" i="67"/>
  <c r="Z131" i="67" s="1"/>
  <c r="AF53" i="70"/>
  <c r="Y163" i="67"/>
  <c r="Z163" i="67" s="1"/>
  <c r="AB67" i="69"/>
  <c r="V156" i="67"/>
  <c r="W156" i="67" s="1"/>
  <c r="AF78" i="69"/>
  <c r="V167" i="67"/>
  <c r="W167" i="67" s="1"/>
  <c r="AF20" i="69"/>
  <c r="V109" i="67"/>
  <c r="W109" i="67" s="1"/>
  <c r="AB36" i="69"/>
  <c r="V125" i="67"/>
  <c r="W125" i="67" s="1"/>
  <c r="AF73" i="69"/>
  <c r="V162" i="67"/>
  <c r="W162" i="67" s="1"/>
  <c r="AB61" i="69"/>
  <c r="V150" i="67"/>
  <c r="W150" i="67" s="1"/>
  <c r="AD52" i="69"/>
  <c r="V141" i="67"/>
  <c r="W141" i="67" s="1"/>
  <c r="AF68" i="69"/>
  <c r="V157" i="67"/>
  <c r="W157" i="67" s="1"/>
  <c r="AE55" i="69"/>
  <c r="V144" i="67"/>
  <c r="W144" i="67" s="1"/>
  <c r="AC50" i="69"/>
  <c r="V139" i="67"/>
  <c r="W139" i="67" s="1"/>
  <c r="AF31" i="69"/>
  <c r="V120" i="67"/>
  <c r="W120" i="67" s="1"/>
  <c r="AF47" i="69"/>
  <c r="V136" i="67"/>
  <c r="W136" i="67" s="1"/>
  <c r="AF39" i="69"/>
  <c r="V128" i="67"/>
  <c r="W128" i="67" s="1"/>
  <c r="AB35" i="69"/>
  <c r="V124" i="67"/>
  <c r="W124" i="67" s="1"/>
  <c r="AC63" i="69"/>
  <c r="V152" i="67"/>
  <c r="W152" i="67" s="1"/>
  <c r="AC62" i="69"/>
  <c r="V151" i="67"/>
  <c r="W151" i="67" s="1"/>
  <c r="AC10" i="69"/>
  <c r="V99" i="67"/>
  <c r="W99" i="67" s="1"/>
  <c r="AD26" i="69"/>
  <c r="V115" i="67"/>
  <c r="W115" i="67" s="1"/>
  <c r="AF42" i="69"/>
  <c r="V131" i="67"/>
  <c r="W131" i="67" s="1"/>
  <c r="AF79" i="69"/>
  <c r="V168" i="67"/>
  <c r="W168" i="67" s="1"/>
  <c r="AC45" i="69"/>
  <c r="V134" i="67"/>
  <c r="W134" i="67" s="1"/>
  <c r="AC51" i="69"/>
  <c r="V140" i="67"/>
  <c r="W140" i="67" s="1"/>
  <c r="AC37" i="69"/>
  <c r="V126" i="67"/>
  <c r="W126" i="67" s="1"/>
  <c r="AE24" i="69"/>
  <c r="V113" i="67"/>
  <c r="W113" i="67" s="1"/>
  <c r="AF25" i="69"/>
  <c r="V114" i="67"/>
  <c r="W114" i="67" s="1"/>
  <c r="AC21" i="69"/>
  <c r="V110" i="67"/>
  <c r="W110" i="67" s="1"/>
  <c r="AE53" i="69"/>
  <c r="V142" i="67"/>
  <c r="W142" i="67" s="1"/>
  <c r="AF69" i="69"/>
  <c r="V158" i="67"/>
  <c r="W158" i="67" s="1"/>
  <c r="AD77" i="69"/>
  <c r="V166" i="67"/>
  <c r="W166" i="67" s="1"/>
  <c r="AF16" i="69"/>
  <c r="V105" i="67"/>
  <c r="W105" i="67" s="1"/>
  <c r="AD48" i="69"/>
  <c r="V137" i="67"/>
  <c r="W137" i="67" s="1"/>
  <c r="AC34" i="69"/>
  <c r="V123" i="67"/>
  <c r="W123" i="67" s="1"/>
  <c r="AC40" i="69"/>
  <c r="V129" i="67"/>
  <c r="W129" i="67" s="1"/>
  <c r="AE72" i="69"/>
  <c r="V161" i="67"/>
  <c r="W161" i="67" s="1"/>
  <c r="AB64" i="69"/>
  <c r="V153" i="67"/>
  <c r="W153" i="67" s="1"/>
  <c r="AD13" i="69"/>
  <c r="V102" i="67"/>
  <c r="W102" i="67" s="1"/>
  <c r="AE56" i="69"/>
  <c r="V145" i="67"/>
  <c r="W145" i="67" s="1"/>
  <c r="AD57" i="69"/>
  <c r="V146" i="67"/>
  <c r="W146" i="67" s="1"/>
  <c r="AC59" i="69"/>
  <c r="V148" i="67"/>
  <c r="W148" i="67" s="1"/>
  <c r="AD38" i="69"/>
  <c r="V127" i="67"/>
  <c r="W127" i="67" s="1"/>
  <c r="AC75" i="69"/>
  <c r="V164" i="67"/>
  <c r="W164" i="67" s="1"/>
  <c r="AE22" i="69"/>
  <c r="V111" i="67"/>
  <c r="W111" i="67" s="1"/>
  <c r="AF54" i="69"/>
  <c r="V143" i="67"/>
  <c r="W143" i="67" s="1"/>
  <c r="AE69" i="69"/>
  <c r="AB33" i="69"/>
  <c r="V122" i="67"/>
  <c r="W122" i="67" s="1"/>
  <c r="AB49" i="69"/>
  <c r="V138" i="67"/>
  <c r="W138" i="67" s="1"/>
  <c r="AE65" i="69"/>
  <c r="V154" i="67"/>
  <c r="W154" i="67" s="1"/>
  <c r="AB29" i="69"/>
  <c r="V118" i="67"/>
  <c r="W118" i="67" s="1"/>
  <c r="AB17" i="69"/>
  <c r="V106" i="67"/>
  <c r="W106" i="67" s="1"/>
  <c r="AG18" i="69"/>
  <c r="V107" i="67"/>
  <c r="W107" i="67" s="1"/>
  <c r="AF9" i="69"/>
  <c r="V98" i="67"/>
  <c r="W98" i="67" s="1"/>
  <c r="AF41" i="69"/>
  <c r="V130" i="67"/>
  <c r="W130" i="67" s="1"/>
  <c r="AF12" i="69"/>
  <c r="V101" i="67"/>
  <c r="W101" i="67" s="1"/>
  <c r="AE60" i="69"/>
  <c r="V149" i="67"/>
  <c r="W149" i="67" s="1"/>
  <c r="AQ28" i="80"/>
  <c r="U14" i="1"/>
  <c r="AQ32" i="84"/>
  <c r="AQ24" i="34"/>
  <c r="Z156" i="70"/>
  <c r="Z137" i="70"/>
  <c r="AB116" i="70"/>
  <c r="Z90" i="70"/>
  <c r="AG90" i="70" s="1"/>
  <c r="Z75" i="70"/>
  <c r="AG75" i="70" s="1"/>
  <c r="Z112" i="70"/>
  <c r="Z39" i="69"/>
  <c r="Z81" i="69"/>
  <c r="Z108" i="69"/>
  <c r="AD33" i="69"/>
  <c r="AB25" i="69"/>
  <c r="AC25" i="69"/>
  <c r="AD29" i="69"/>
  <c r="AD25" i="69"/>
  <c r="Z41" i="69"/>
  <c r="AE25" i="69"/>
  <c r="Z73" i="69"/>
  <c r="Z47" i="69"/>
  <c r="AF120" i="70"/>
  <c r="AC156" i="70"/>
  <c r="AD151" i="70"/>
  <c r="AF156" i="70"/>
  <c r="AC131" i="70"/>
  <c r="AD131" i="70"/>
  <c r="AB90" i="70"/>
  <c r="AC116" i="70"/>
  <c r="AE107" i="70"/>
  <c r="AC112" i="70"/>
  <c r="AF107" i="70"/>
  <c r="AD134" i="70"/>
  <c r="AE134" i="70"/>
  <c r="AE159" i="69"/>
  <c r="AF159" i="69"/>
  <c r="AB185" i="69"/>
  <c r="AC185" i="69"/>
  <c r="AD185" i="69"/>
  <c r="AE185" i="69"/>
  <c r="AC200" i="69"/>
  <c r="AB200" i="69"/>
  <c r="AG116" i="69"/>
  <c r="AG126" i="69"/>
  <c r="AB84" i="69"/>
  <c r="AE84" i="69"/>
  <c r="AF84" i="69"/>
  <c r="AD156" i="69"/>
  <c r="AC116" i="69"/>
  <c r="AC126" i="69"/>
  <c r="AB48" i="69"/>
  <c r="AD116" i="69"/>
  <c r="AF48" i="69"/>
  <c r="AF116" i="69"/>
  <c r="AB227" i="69"/>
  <c r="AC227" i="69"/>
  <c r="AD227" i="69"/>
  <c r="AE227" i="69"/>
  <c r="AC223" i="69"/>
  <c r="Z115" i="70"/>
  <c r="Z69" i="70"/>
  <c r="Z161" i="70"/>
  <c r="AG161" i="70" s="1"/>
  <c r="Z162" i="70"/>
  <c r="AG162" i="70" s="1"/>
  <c r="Z117" i="70"/>
  <c r="Z103" i="70"/>
  <c r="AG103" i="70" s="1"/>
  <c r="Z118" i="70"/>
  <c r="Z88" i="70"/>
  <c r="AG88" i="70" s="1"/>
  <c r="Z78" i="70"/>
  <c r="Z109" i="70"/>
  <c r="AG109" i="70" s="1"/>
  <c r="Z155" i="70"/>
  <c r="Z99" i="70"/>
  <c r="AG99" i="70" s="1"/>
  <c r="Z199" i="69"/>
  <c r="Z88" i="69"/>
  <c r="Z195" i="69"/>
  <c r="Z36" i="69"/>
  <c r="Z78" i="69"/>
  <c r="Z129" i="69"/>
  <c r="Z140" i="69"/>
  <c r="Z170" i="69"/>
  <c r="AG170" i="69" s="1"/>
  <c r="Z204" i="69"/>
  <c r="Z214" i="69"/>
  <c r="Z57" i="69"/>
  <c r="Z115" i="69"/>
  <c r="Z224" i="69"/>
  <c r="Z135" i="69"/>
  <c r="Z181" i="69"/>
  <c r="Z89" i="69"/>
  <c r="Z141" i="69"/>
  <c r="AG141" i="69" s="1"/>
  <c r="Z27" i="69"/>
  <c r="Z156" i="69"/>
  <c r="AG186" i="69"/>
  <c r="Z225" i="69"/>
  <c r="Z112" i="69"/>
  <c r="AG112" i="69" s="1"/>
  <c r="Z122" i="69"/>
  <c r="Z132" i="69"/>
  <c r="AG132" i="69" s="1"/>
  <c r="Z222" i="69"/>
  <c r="Z44" i="69"/>
  <c r="Z147" i="69"/>
  <c r="AG147" i="69" s="1"/>
  <c r="Z127" i="69"/>
  <c r="AG127" i="69" s="1"/>
  <c r="Z162" i="69"/>
  <c r="AG178" i="69"/>
  <c r="Z207" i="69"/>
  <c r="AG207" i="69" s="1"/>
  <c r="Z227" i="69"/>
  <c r="Z14" i="69"/>
  <c r="Z153" i="69"/>
  <c r="Z158" i="69"/>
  <c r="Z188" i="69"/>
  <c r="AG188" i="69" s="1"/>
  <c r="Z97" i="69"/>
  <c r="Z133" i="69"/>
  <c r="AG133" i="69" s="1"/>
  <c r="AG108" i="69"/>
  <c r="Z113" i="69"/>
  <c r="AG118" i="69"/>
  <c r="Z184" i="69"/>
  <c r="Z179" i="69"/>
  <c r="Z189" i="69"/>
  <c r="Z203" i="69"/>
  <c r="Z30" i="69"/>
  <c r="Z114" i="69"/>
  <c r="Z164" i="69"/>
  <c r="AG164" i="69" s="1"/>
  <c r="Z46" i="69"/>
  <c r="AG46" i="69" s="1"/>
  <c r="Z72" i="69"/>
  <c r="Z169" i="69"/>
  <c r="U15" i="1"/>
  <c r="V14" i="1"/>
  <c r="Z146" i="70"/>
  <c r="AG146" i="70" s="1"/>
  <c r="Z151" i="70"/>
  <c r="AG151" i="70" s="1"/>
  <c r="Z136" i="70"/>
  <c r="AG136" i="70" s="1"/>
  <c r="Z83" i="70"/>
  <c r="AG83" i="70" s="1"/>
  <c r="Z9" i="70"/>
  <c r="AG9" i="70" s="1"/>
  <c r="Z73" i="70"/>
  <c r="AG117" i="70"/>
  <c r="AE112" i="70"/>
  <c r="AD156" i="70"/>
  <c r="AC83" i="70"/>
  <c r="AG112" i="70"/>
  <c r="Z152" i="70"/>
  <c r="AE156" i="70"/>
  <c r="AE83" i="70"/>
  <c r="AB142" i="70"/>
  <c r="Z123" i="70"/>
  <c r="AG123" i="70" s="1"/>
  <c r="Z133" i="70"/>
  <c r="Z143" i="70"/>
  <c r="Z80" i="70"/>
  <c r="AG80" i="70" s="1"/>
  <c r="Z94" i="70"/>
  <c r="AG94" i="70" s="1"/>
  <c r="AB148" i="70"/>
  <c r="AC109" i="70"/>
  <c r="AC148" i="70"/>
  <c r="AE94" i="70"/>
  <c r="AE109" i="70"/>
  <c r="Z119" i="70"/>
  <c r="AG119" i="70" s="1"/>
  <c r="AF94" i="70"/>
  <c r="Z139" i="70"/>
  <c r="AG139" i="70" s="1"/>
  <c r="Z144" i="70"/>
  <c r="AG144" i="70" s="1"/>
  <c r="Z154" i="70"/>
  <c r="AG154" i="70" s="1"/>
  <c r="Z159" i="70"/>
  <c r="AG159" i="70" s="1"/>
  <c r="AD90" i="70"/>
  <c r="Z106" i="70"/>
  <c r="Z120" i="70"/>
  <c r="AF90" i="70"/>
  <c r="Z82" i="70"/>
  <c r="AG82" i="70" s="1"/>
  <c r="AE115" i="70"/>
  <c r="Z150" i="70"/>
  <c r="AG150" i="70" s="1"/>
  <c r="AC86" i="70"/>
  <c r="AE86" i="70"/>
  <c r="Z101" i="70"/>
  <c r="AB120" i="70"/>
  <c r="Z131" i="70"/>
  <c r="AG131" i="70" s="1"/>
  <c r="Z121" i="70"/>
  <c r="AG121" i="70" s="1"/>
  <c r="Z134" i="70"/>
  <c r="AG134" i="70" s="1"/>
  <c r="Z74" i="70"/>
  <c r="AG74" i="70" s="1"/>
  <c r="Z95" i="70"/>
  <c r="AG95" i="70" s="1"/>
  <c r="Z126" i="70"/>
  <c r="AG126" i="70" s="1"/>
  <c r="Z113" i="70"/>
  <c r="Z100" i="70"/>
  <c r="AG100" i="70" s="1"/>
  <c r="Z122" i="70"/>
  <c r="AG122" i="70" s="1"/>
  <c r="Z157" i="70"/>
  <c r="AG157" i="70" s="1"/>
  <c r="AB104" i="70"/>
  <c r="AC117" i="70"/>
  <c r="AB139" i="70"/>
  <c r="Z153" i="70"/>
  <c r="AG153" i="70" s="1"/>
  <c r="Z79" i="70"/>
  <c r="Z87" i="70"/>
  <c r="AG87" i="70" s="1"/>
  <c r="Z91" i="70"/>
  <c r="AG91" i="70" s="1"/>
  <c r="AD104" i="70"/>
  <c r="AF117" i="70"/>
  <c r="Z127" i="70"/>
  <c r="AG127" i="70" s="1"/>
  <c r="AC139" i="70"/>
  <c r="Z149" i="70"/>
  <c r="AF104" i="70"/>
  <c r="AD139" i="70"/>
  <c r="AB83" i="70"/>
  <c r="AB109" i="70"/>
  <c r="AE139" i="70"/>
  <c r="Z114" i="70"/>
  <c r="AD83" i="70"/>
  <c r="Z105" i="70"/>
  <c r="AD109" i="70"/>
  <c r="AB131" i="70"/>
  <c r="Z158" i="70"/>
  <c r="Z128" i="70"/>
  <c r="AG128" i="70" s="1"/>
  <c r="Z140" i="70"/>
  <c r="AG140" i="70" s="1"/>
  <c r="AB65" i="70"/>
  <c r="AC75" i="70"/>
  <c r="Z84" i="70"/>
  <c r="AG84" i="70" s="1"/>
  <c r="AF131" i="70"/>
  <c r="AC65" i="70"/>
  <c r="AD75" i="70"/>
  <c r="Z92" i="70"/>
  <c r="AG92" i="70" s="1"/>
  <c r="AB101" i="70"/>
  <c r="Z110" i="70"/>
  <c r="AG110" i="70" s="1"/>
  <c r="AE75" i="70"/>
  <c r="Z97" i="70"/>
  <c r="AG97" i="70" s="1"/>
  <c r="AC101" i="70"/>
  <c r="AD123" i="70"/>
  <c r="AF75" i="70"/>
  <c r="AD101" i="70"/>
  <c r="AF123" i="70"/>
  <c r="AC128" i="70"/>
  <c r="Z132" i="70"/>
  <c r="AG132" i="70" s="1"/>
  <c r="Z141" i="70"/>
  <c r="AG141" i="70" s="1"/>
  <c r="AF80" i="70"/>
  <c r="Z93" i="70"/>
  <c r="AD128" i="70"/>
  <c r="Z76" i="70"/>
  <c r="AG76" i="70" s="1"/>
  <c r="Z85" i="70"/>
  <c r="AD97" i="70"/>
  <c r="Z111" i="70"/>
  <c r="AE128" i="70"/>
  <c r="Z81" i="70"/>
  <c r="AE97" i="70"/>
  <c r="Z102" i="70"/>
  <c r="AG102" i="70" s="1"/>
  <c r="AF128" i="70"/>
  <c r="AF97" i="70"/>
  <c r="Z89" i="70"/>
  <c r="AG89" i="70" s="1"/>
  <c r="AB159" i="70"/>
  <c r="Z67" i="70"/>
  <c r="AG67" i="70" s="1"/>
  <c r="AE93" i="70"/>
  <c r="Z98" i="70"/>
  <c r="AG98" i="70" s="1"/>
  <c r="Z107" i="70"/>
  <c r="AG107" i="70" s="1"/>
  <c r="Z124" i="70"/>
  <c r="AG124" i="70" s="1"/>
  <c r="Z147" i="70"/>
  <c r="AB155" i="70"/>
  <c r="AC159" i="70"/>
  <c r="AC85" i="70"/>
  <c r="AB89" i="70"/>
  <c r="AD159" i="70"/>
  <c r="Z77" i="70"/>
  <c r="AG77" i="70" s="1"/>
  <c r="AD85" i="70"/>
  <c r="AE89" i="70"/>
  <c r="Z129" i="70"/>
  <c r="AG129" i="70" s="1"/>
  <c r="AB151" i="70"/>
  <c r="AE159" i="70"/>
  <c r="AE85" i="70"/>
  <c r="AF89" i="70"/>
  <c r="Z116" i="70"/>
  <c r="Z125" i="70"/>
  <c r="Z138" i="70"/>
  <c r="Z142" i="70"/>
  <c r="AC151" i="70"/>
  <c r="AF85" i="70"/>
  <c r="AB129" i="70"/>
  <c r="AG156" i="70"/>
  <c r="AD129" i="70"/>
  <c r="AE151" i="70"/>
  <c r="AF33" i="70"/>
  <c r="Z108" i="70"/>
  <c r="AB77" i="70"/>
  <c r="Z86" i="70"/>
  <c r="AG86" i="70" s="1"/>
  <c r="Z130" i="70"/>
  <c r="AG130" i="70" s="1"/>
  <c r="Z148" i="70"/>
  <c r="AG148" i="70" s="1"/>
  <c r="AC64" i="70"/>
  <c r="AF64" i="70"/>
  <c r="AB69" i="70"/>
  <c r="AD69" i="70"/>
  <c r="AE8" i="70"/>
  <c r="Z61" i="70"/>
  <c r="AC8" i="70"/>
  <c r="AD65" i="70"/>
  <c r="AF8" i="70"/>
  <c r="AE65" i="70"/>
  <c r="AB61" i="70"/>
  <c r="AB19" i="70"/>
  <c r="Z58" i="70"/>
  <c r="AG58" i="70" s="1"/>
  <c r="Z63" i="70"/>
  <c r="AG63" i="70" s="1"/>
  <c r="Z53" i="70"/>
  <c r="AG53" i="70" s="1"/>
  <c r="AE72" i="70"/>
  <c r="Z70" i="70"/>
  <c r="Z10" i="70"/>
  <c r="AG10" i="70" s="1"/>
  <c r="AD56" i="70"/>
  <c r="Z62" i="70"/>
  <c r="Z66" i="70"/>
  <c r="Z71" i="70"/>
  <c r="AG71" i="70" s="1"/>
  <c r="AB21" i="70"/>
  <c r="AE37" i="70"/>
  <c r="AF37" i="70"/>
  <c r="Z43" i="70"/>
  <c r="Z54" i="70"/>
  <c r="AG54" i="70" s="1"/>
  <c r="Z68" i="70"/>
  <c r="AG68" i="70" s="1"/>
  <c r="Z23" i="70"/>
  <c r="AG23" i="70" s="1"/>
  <c r="Z59" i="70"/>
  <c r="AG59" i="70" s="1"/>
  <c r="AB72" i="70"/>
  <c r="AE33" i="70"/>
  <c r="AD72" i="70"/>
  <c r="AE64" i="70"/>
  <c r="AF72" i="70"/>
  <c r="AC13" i="70"/>
  <c r="Z65" i="70"/>
  <c r="AC45" i="70"/>
  <c r="AC56" i="70"/>
  <c r="AF56" i="70"/>
  <c r="AD37" i="70"/>
  <c r="AB42" i="70"/>
  <c r="AC42" i="70"/>
  <c r="AD42" i="70"/>
  <c r="AE42" i="70"/>
  <c r="AB8" i="70"/>
  <c r="AD8" i="70"/>
  <c r="AE13" i="70"/>
  <c r="AF13" i="70"/>
  <c r="Z33" i="70"/>
  <c r="AG33" i="70" s="1"/>
  <c r="Z28" i="70"/>
  <c r="AG28" i="70" s="1"/>
  <c r="Z47" i="70"/>
  <c r="AG47" i="70" s="1"/>
  <c r="Z14" i="70"/>
  <c r="AG14" i="70" s="1"/>
  <c r="Z52" i="70"/>
  <c r="AG52" i="70" s="1"/>
  <c r="AB38" i="70"/>
  <c r="Z29" i="70"/>
  <c r="AC38" i="70"/>
  <c r="AD38" i="70"/>
  <c r="AE38" i="70"/>
  <c r="Z48" i="70"/>
  <c r="AG48" i="70" s="1"/>
  <c r="AE48" i="70"/>
  <c r="Z16" i="70"/>
  <c r="AG16" i="70" s="1"/>
  <c r="Z31" i="70"/>
  <c r="AG31" i="70" s="1"/>
  <c r="AD16" i="70"/>
  <c r="AE26" i="70"/>
  <c r="AD31" i="70"/>
  <c r="AF59" i="70"/>
  <c r="AE16" i="70"/>
  <c r="AF26" i="70"/>
  <c r="Z37" i="70"/>
  <c r="AG37" i="70" s="1"/>
  <c r="Z22" i="70"/>
  <c r="AG22" i="70" s="1"/>
  <c r="AE45" i="70"/>
  <c r="AB50" i="70"/>
  <c r="AF50" i="70"/>
  <c r="Z56" i="70"/>
  <c r="AG56" i="70" s="1"/>
  <c r="Z46" i="70"/>
  <c r="AG46" i="70" s="1"/>
  <c r="Z27" i="70"/>
  <c r="AG27" i="70" s="1"/>
  <c r="AB35" i="70"/>
  <c r="AE35" i="70"/>
  <c r="Z39" i="70"/>
  <c r="AG39" i="70" s="1"/>
  <c r="Z19" i="70"/>
  <c r="AG19" i="70" s="1"/>
  <c r="AB31" i="70"/>
  <c r="AF35" i="70"/>
  <c r="Z44" i="70"/>
  <c r="AG44" i="70" s="1"/>
  <c r="Z57" i="70"/>
  <c r="AG57" i="70" s="1"/>
  <c r="AB27" i="70"/>
  <c r="AD27" i="70"/>
  <c r="AF31" i="70"/>
  <c r="Z36" i="70"/>
  <c r="AG36" i="70" s="1"/>
  <c r="AC48" i="70"/>
  <c r="Z24" i="70"/>
  <c r="AG24" i="70" s="1"/>
  <c r="AE27" i="70"/>
  <c r="AD48" i="70"/>
  <c r="Z15" i="70"/>
  <c r="AG15" i="70" s="1"/>
  <c r="AC19" i="70"/>
  <c r="AF48" i="70"/>
  <c r="AB57" i="70"/>
  <c r="AB10" i="70"/>
  <c r="AD19" i="70"/>
  <c r="Z45" i="70"/>
  <c r="AG45" i="70" s="1"/>
  <c r="AB53" i="70"/>
  <c r="AE57" i="70"/>
  <c r="AE19" i="70"/>
  <c r="Z49" i="70"/>
  <c r="AG49" i="70" s="1"/>
  <c r="AC53" i="70"/>
  <c r="AF57" i="70"/>
  <c r="Z11" i="70"/>
  <c r="AG11" i="70" s="1"/>
  <c r="AB24" i="70"/>
  <c r="AD53" i="70"/>
  <c r="AC24" i="70"/>
  <c r="AD32" i="70"/>
  <c r="Z20" i="70"/>
  <c r="AG20" i="70" s="1"/>
  <c r="AD24" i="70"/>
  <c r="Z41" i="70"/>
  <c r="AG41" i="70" s="1"/>
  <c r="AF27" i="70"/>
  <c r="AF24" i="70"/>
  <c r="Z25" i="70"/>
  <c r="AG25" i="70" s="1"/>
  <c r="Z50" i="70"/>
  <c r="AG50" i="70" s="1"/>
  <c r="Z12" i="70"/>
  <c r="AG12" i="70" s="1"/>
  <c r="AB16" i="70"/>
  <c r="AD58" i="70"/>
  <c r="Z21" i="70"/>
  <c r="AG21" i="70" s="1"/>
  <c r="Z42" i="70"/>
  <c r="AG42" i="70" s="1"/>
  <c r="AF16" i="70"/>
  <c r="Z55" i="70"/>
  <c r="AG55" i="70" s="1"/>
  <c r="AB25" i="70"/>
  <c r="Z17" i="70"/>
  <c r="AG17" i="70" s="1"/>
  <c r="Z38" i="70"/>
  <c r="AG38" i="70" s="1"/>
  <c r="Z26" i="70"/>
  <c r="AG26" i="70" s="1"/>
  <c r="Z34" i="70"/>
  <c r="AG34" i="70" s="1"/>
  <c r="Z30" i="70"/>
  <c r="AG30" i="70" s="1"/>
  <c r="Z51" i="70"/>
  <c r="AG51" i="70" s="1"/>
  <c r="Z18" i="70"/>
  <c r="AG18" i="70" s="1"/>
  <c r="Z60" i="70"/>
  <c r="AG60" i="70" s="1"/>
  <c r="Z35" i="70"/>
  <c r="AG35" i="70" s="1"/>
  <c r="AG106" i="70"/>
  <c r="AC35" i="70"/>
  <c r="AC10" i="70"/>
  <c r="AD21" i="70"/>
  <c r="AD50" i="70"/>
  <c r="AG70" i="70"/>
  <c r="AC80" i="70"/>
  <c r="AF109" i="70"/>
  <c r="AG198" i="70"/>
  <c r="AG222" i="70"/>
  <c r="AD10" i="70"/>
  <c r="AF21" i="70"/>
  <c r="AC32" i="70"/>
  <c r="AG43" i="70"/>
  <c r="AE50" i="70"/>
  <c r="AB58" i="70"/>
  <c r="AE80" i="70"/>
  <c r="AB102" i="70"/>
  <c r="AB106" i="70"/>
  <c r="AE117" i="70"/>
  <c r="AC129" i="70"/>
  <c r="AE183" i="70"/>
  <c r="AB225" i="70"/>
  <c r="AE10" i="70"/>
  <c r="AC102" i="70"/>
  <c r="AC106" i="70"/>
  <c r="AB121" i="70"/>
  <c r="AG137" i="70"/>
  <c r="AF183" i="70"/>
  <c r="AC225" i="70"/>
  <c r="AD102" i="70"/>
  <c r="AD106" i="70"/>
  <c r="AE121" i="70"/>
  <c r="AE129" i="70"/>
  <c r="AB140" i="70"/>
  <c r="AB153" i="70"/>
  <c r="AC164" i="70"/>
  <c r="AB198" i="70"/>
  <c r="AD222" i="70"/>
  <c r="AD225" i="70"/>
  <c r="AF121" i="70"/>
  <c r="AB137" i="70"/>
  <c r="AC140" i="70"/>
  <c r="AD164" i="70"/>
  <c r="AC198" i="70"/>
  <c r="AB202" i="70"/>
  <c r="AE222" i="70"/>
  <c r="AE225" i="70"/>
  <c r="AB43" i="70"/>
  <c r="AC18" i="70"/>
  <c r="AC43" i="70"/>
  <c r="AB70" i="70"/>
  <c r="AD77" i="70"/>
  <c r="AD91" i="70"/>
  <c r="AF102" i="70"/>
  <c r="AC137" i="70"/>
  <c r="AF153" i="70"/>
  <c r="AE164" i="70"/>
  <c r="AB172" i="70"/>
  <c r="AG184" i="70"/>
  <c r="AD198" i="70"/>
  <c r="AC202" i="70"/>
  <c r="AF222" i="70"/>
  <c r="AE25" i="70"/>
  <c r="AE58" i="70"/>
  <c r="AD18" i="70"/>
  <c r="AD43" i="70"/>
  <c r="AC70" i="70"/>
  <c r="AE77" i="70"/>
  <c r="AE91" i="70"/>
  <c r="AB99" i="70"/>
  <c r="AD137" i="70"/>
  <c r="AB145" i="70"/>
  <c r="AG195" i="70"/>
  <c r="AE198" i="70"/>
  <c r="AD202" i="70"/>
  <c r="AB206" i="70"/>
  <c r="AE153" i="70"/>
  <c r="AE18" i="70"/>
  <c r="AE43" i="70"/>
  <c r="AB47" i="70"/>
  <c r="AD70" i="70"/>
  <c r="AB74" i="70"/>
  <c r="AF91" i="70"/>
  <c r="AC99" i="70"/>
  <c r="AD126" i="70"/>
  <c r="AE137" i="70"/>
  <c r="AB161" i="70"/>
  <c r="AE202" i="70"/>
  <c r="AC206" i="70"/>
  <c r="AE214" i="70"/>
  <c r="AE70" i="70"/>
  <c r="AC74" i="70"/>
  <c r="AC88" i="70"/>
  <c r="AD99" i="70"/>
  <c r="AB110" i="70"/>
  <c r="AG118" i="70"/>
  <c r="AE126" i="70"/>
  <c r="AC161" i="70"/>
  <c r="AD206" i="70"/>
  <c r="AB11" i="70"/>
  <c r="AE29" i="70"/>
  <c r="AB40" i="70"/>
  <c r="AB51" i="70"/>
  <c r="AD74" i="70"/>
  <c r="AF88" i="70"/>
  <c r="AE99" i="70"/>
  <c r="AC110" i="70"/>
  <c r="AG138" i="70"/>
  <c r="AD161" i="70"/>
  <c r="AG181" i="70"/>
  <c r="AB184" i="70"/>
  <c r="AB195" i="70"/>
  <c r="AG203" i="70"/>
  <c r="AC14" i="70"/>
  <c r="AC11" i="70"/>
  <c r="AF29" i="70"/>
  <c r="AC40" i="70"/>
  <c r="AC51" i="70"/>
  <c r="AB67" i="70"/>
  <c r="AE74" i="70"/>
  <c r="AB81" i="70"/>
  <c r="AD110" i="70"/>
  <c r="AG115" i="70"/>
  <c r="AC118" i="70"/>
  <c r="AE161" i="70"/>
  <c r="AD184" i="70"/>
  <c r="AC192" i="70"/>
  <c r="AC195" i="70"/>
  <c r="AD11" i="70"/>
  <c r="AB15" i="70"/>
  <c r="AB26" i="70"/>
  <c r="AB33" i="70"/>
  <c r="AD40" i="70"/>
  <c r="AD51" i="70"/>
  <c r="AB59" i="70"/>
  <c r="AC67" i="70"/>
  <c r="AD81" i="70"/>
  <c r="AB107" i="70"/>
  <c r="AE110" i="70"/>
  <c r="AE118" i="70"/>
  <c r="AD192" i="70"/>
  <c r="AD195" i="70"/>
  <c r="AF32" i="70"/>
  <c r="AE11" i="70"/>
  <c r="AC26" i="70"/>
  <c r="AC33" i="70"/>
  <c r="AE40" i="70"/>
  <c r="AE51" i="70"/>
  <c r="AD59" i="70"/>
  <c r="AD67" i="70"/>
  <c r="AC96" i="70"/>
  <c r="AC107" i="70"/>
  <c r="AB134" i="70"/>
  <c r="AE192" i="70"/>
  <c r="AE195" i="70"/>
  <c r="AB223" i="70"/>
  <c r="AB226" i="70"/>
  <c r="AE59" i="70"/>
  <c r="AE67" i="70"/>
  <c r="AE96" i="70"/>
  <c r="AE169" i="70"/>
  <c r="AF192" i="70"/>
  <c r="AF18" i="70"/>
  <c r="AB78" i="70"/>
  <c r="AB138" i="70"/>
  <c r="AB181" i="70"/>
  <c r="AG192" i="70"/>
  <c r="AC203" i="70"/>
  <c r="AF25" i="70"/>
  <c r="AF58" i="70"/>
  <c r="AB23" i="70"/>
  <c r="AC78" i="70"/>
  <c r="AC138" i="70"/>
  <c r="AC181" i="70"/>
  <c r="AD203" i="70"/>
  <c r="AC77" i="70"/>
  <c r="AD23" i="70"/>
  <c r="AD78" i="70"/>
  <c r="AD138" i="70"/>
  <c r="AD181" i="70"/>
  <c r="AE203" i="70"/>
  <c r="AF23" i="70"/>
  <c r="AE78" i="70"/>
  <c r="AE138" i="70"/>
  <c r="AE181" i="70"/>
  <c r="AG193" i="70"/>
  <c r="AF203" i="70"/>
  <c r="AG163" i="70"/>
  <c r="AE32" i="70"/>
  <c r="AE106" i="70"/>
  <c r="AB82" i="70"/>
  <c r="AB93" i="70"/>
  <c r="AB97" i="70"/>
  <c r="AB170" i="70"/>
  <c r="AB18" i="70"/>
  <c r="AB91" i="70"/>
  <c r="AB45" i="70"/>
  <c r="AG65" i="70"/>
  <c r="AC170" i="70"/>
  <c r="AB200" i="70"/>
  <c r="AG212" i="70"/>
  <c r="AG210" i="70"/>
  <c r="AG114" i="70"/>
  <c r="AG85" i="70"/>
  <c r="AD54" i="70"/>
  <c r="AB54" i="70"/>
  <c r="AC62" i="70"/>
  <c r="AB62" i="70"/>
  <c r="AF143" i="70"/>
  <c r="AE143" i="70"/>
  <c r="AF162" i="70"/>
  <c r="AC162" i="70"/>
  <c r="AE113" i="70"/>
  <c r="AC113" i="70"/>
  <c r="AC187" i="70"/>
  <c r="AB187" i="70"/>
  <c r="AD22" i="70"/>
  <c r="AB22" i="70"/>
  <c r="AC30" i="70"/>
  <c r="AB30" i="70"/>
  <c r="AF251" i="70"/>
  <c r="AC251" i="70"/>
  <c r="AB251" i="70"/>
  <c r="AG307" i="70"/>
  <c r="AF307" i="70"/>
  <c r="AE307" i="70"/>
  <c r="AD307" i="70"/>
  <c r="AC307" i="70"/>
  <c r="AB307" i="70"/>
  <c r="AE81" i="70"/>
  <c r="AC81" i="70"/>
  <c r="AE116" i="70"/>
  <c r="AD116" i="70"/>
  <c r="AG226" i="70"/>
  <c r="AF226" i="70"/>
  <c r="AC226" i="70"/>
  <c r="AF268" i="70"/>
  <c r="AE268" i="70"/>
  <c r="AD268" i="70"/>
  <c r="AC268" i="70"/>
  <c r="AB268" i="70"/>
  <c r="AG165" i="70"/>
  <c r="AF179" i="70"/>
  <c r="AD179" i="70"/>
  <c r="AG280" i="70"/>
  <c r="AF280" i="70"/>
  <c r="AE280" i="70"/>
  <c r="AD280" i="70"/>
  <c r="AC280" i="70"/>
  <c r="AB280" i="70"/>
  <c r="AG317" i="70"/>
  <c r="AF317" i="70"/>
  <c r="AE317" i="70"/>
  <c r="AD317" i="70"/>
  <c r="AC317" i="70"/>
  <c r="AB317" i="70"/>
  <c r="AE49" i="70"/>
  <c r="AC49" i="70"/>
  <c r="AF204" i="70"/>
  <c r="AE204" i="70"/>
  <c r="AD204" i="70"/>
  <c r="AG229" i="70"/>
  <c r="AF229" i="70"/>
  <c r="AE84" i="70"/>
  <c r="AD84" i="70"/>
  <c r="AF108" i="70"/>
  <c r="AD108" i="70"/>
  <c r="AE135" i="70"/>
  <c r="AB135" i="70"/>
  <c r="AD157" i="70"/>
  <c r="AB157" i="70"/>
  <c r="AF207" i="70"/>
  <c r="AE207" i="70"/>
  <c r="AE17" i="70"/>
  <c r="AC17" i="70"/>
  <c r="AC54" i="70"/>
  <c r="AD62" i="70"/>
  <c r="AB113" i="70"/>
  <c r="Z135" i="70"/>
  <c r="AG135" i="70" s="1"/>
  <c r="AB143" i="70"/>
  <c r="AB154" i="70"/>
  <c r="AB162" i="70"/>
  <c r="Z168" i="70"/>
  <c r="AD182" i="70"/>
  <c r="AC182" i="70"/>
  <c r="AB182" i="70"/>
  <c r="AB237" i="70"/>
  <c r="AE311" i="70"/>
  <c r="AD311" i="70"/>
  <c r="AC311" i="70"/>
  <c r="AB311" i="70"/>
  <c r="AG349" i="70"/>
  <c r="AF349" i="70"/>
  <c r="AE349" i="70"/>
  <c r="AD349" i="70"/>
  <c r="AC349" i="70"/>
  <c r="AB349" i="70"/>
  <c r="AB46" i="70"/>
  <c r="AE52" i="70"/>
  <c r="AD52" i="70"/>
  <c r="AE54" i="70"/>
  <c r="AE62" i="70"/>
  <c r="AF76" i="70"/>
  <c r="AD76" i="70"/>
  <c r="AD113" i="70"/>
  <c r="AB132" i="70"/>
  <c r="AC143" i="70"/>
  <c r="AC154" i="70"/>
  <c r="AD162" i="70"/>
  <c r="AB176" i="70"/>
  <c r="AD187" i="70"/>
  <c r="AB215" i="70"/>
  <c r="AC237" i="70"/>
  <c r="AG243" i="70"/>
  <c r="AF243" i="70"/>
  <c r="AD243" i="70"/>
  <c r="AG260" i="70"/>
  <c r="AB260" i="70"/>
  <c r="AC22" i="70"/>
  <c r="AD30" i="70"/>
  <c r="AC46" i="70"/>
  <c r="AF54" i="70"/>
  <c r="AF62" i="70"/>
  <c r="AB105" i="70"/>
  <c r="AF111" i="70"/>
  <c r="AE111" i="70"/>
  <c r="AF113" i="70"/>
  <c r="AB124" i="70"/>
  <c r="AF130" i="70"/>
  <c r="AC130" i="70"/>
  <c r="AC132" i="70"/>
  <c r="AD143" i="70"/>
  <c r="AB146" i="70"/>
  <c r="AD154" i="70"/>
  <c r="Z160" i="70"/>
  <c r="AG160" i="70" s="1"/>
  <c r="AE162" i="70"/>
  <c r="AC176" i="70"/>
  <c r="AE187" i="70"/>
  <c r="AB201" i="70"/>
  <c r="AC215" i="70"/>
  <c r="AG221" i="70"/>
  <c r="AD221" i="70"/>
  <c r="AB221" i="70"/>
  <c r="AD237" i="70"/>
  <c r="AG246" i="70"/>
  <c r="AD246" i="70"/>
  <c r="AC246" i="70"/>
  <c r="AB246" i="70"/>
  <c r="AD251" i="70"/>
  <c r="AE22" i="70"/>
  <c r="AC105" i="70"/>
  <c r="AG113" i="70"/>
  <c r="AC124" i="70"/>
  <c r="AD132" i="70"/>
  <c r="AG143" i="70"/>
  <c r="AC146" i="70"/>
  <c r="AE152" i="70"/>
  <c r="AC152" i="70"/>
  <c r="AE154" i="70"/>
  <c r="AD176" i="70"/>
  <c r="AF187" i="70"/>
  <c r="AG196" i="70"/>
  <c r="AC201" i="70"/>
  <c r="AD215" i="70"/>
  <c r="AE237" i="70"/>
  <c r="AE251" i="70"/>
  <c r="AD124" i="70"/>
  <c r="AE132" i="70"/>
  <c r="AD146" i="70"/>
  <c r="AF154" i="70"/>
  <c r="AB165" i="70"/>
  <c r="AG174" i="70"/>
  <c r="AE174" i="70"/>
  <c r="AE176" i="70"/>
  <c r="AB179" i="70"/>
  <c r="AG187" i="70"/>
  <c r="AD201" i="70"/>
  <c r="AE215" i="70"/>
  <c r="AB218" i="70"/>
  <c r="AF237" i="70"/>
  <c r="AB240" i="70"/>
  <c r="AG251" i="70"/>
  <c r="AF132" i="70"/>
  <c r="AE201" i="70"/>
  <c r="AB204" i="70"/>
  <c r="AC218" i="70"/>
  <c r="AB229" i="70"/>
  <c r="AB232" i="70"/>
  <c r="AC240" i="70"/>
  <c r="AG287" i="70"/>
  <c r="AC287" i="70"/>
  <c r="AB296" i="70"/>
  <c r="AG296" i="70"/>
  <c r="AD14" i="70"/>
  <c r="AE14" i="70"/>
  <c r="AB17" i="70"/>
  <c r="AB41" i="70"/>
  <c r="AF47" i="70"/>
  <c r="AE47" i="70"/>
  <c r="AF49" i="70"/>
  <c r="AD73" i="70"/>
  <c r="AB84" i="70"/>
  <c r="AB92" i="70"/>
  <c r="AB100" i="70"/>
  <c r="AF105" i="70"/>
  <c r="AB108" i="70"/>
  <c r="AG116" i="70"/>
  <c r="AB119" i="70"/>
  <c r="AF124" i="70"/>
  <c r="AD127" i="70"/>
  <c r="AG133" i="70"/>
  <c r="AD135" i="70"/>
  <c r="AF146" i="70"/>
  <c r="AC149" i="70"/>
  <c r="AC157" i="70"/>
  <c r="AD165" i="70"/>
  <c r="AC168" i="70"/>
  <c r="AG176" i="70"/>
  <c r="AE179" i="70"/>
  <c r="AG201" i="70"/>
  <c r="AC204" i="70"/>
  <c r="AB207" i="70"/>
  <c r="AG215" i="70"/>
  <c r="AD218" i="70"/>
  <c r="AC229" i="70"/>
  <c r="AC232" i="70"/>
  <c r="AG238" i="70"/>
  <c r="AE238" i="70"/>
  <c r="AD240" i="70"/>
  <c r="AF277" i="70"/>
  <c r="AG302" i="70"/>
  <c r="AF302" i="70"/>
  <c r="AE302" i="70"/>
  <c r="AD302" i="70"/>
  <c r="AG305" i="70"/>
  <c r="AE305" i="70"/>
  <c r="AD305" i="70"/>
  <c r="AC305" i="70"/>
  <c r="AB305" i="70"/>
  <c r="AG62" i="70"/>
  <c r="AB49" i="70"/>
  <c r="AF46" i="70"/>
  <c r="AE105" i="70"/>
  <c r="AF14" i="70"/>
  <c r="AD17" i="70"/>
  <c r="AC41" i="70"/>
  <c r="AE71" i="70"/>
  <c r="AB71" i="70"/>
  <c r="AE73" i="70"/>
  <c r="AC84" i="70"/>
  <c r="AC92" i="70"/>
  <c r="AF98" i="70"/>
  <c r="AC98" i="70"/>
  <c r="AC100" i="70"/>
  <c r="AG105" i="70"/>
  <c r="AC108" i="70"/>
  <c r="AC119" i="70"/>
  <c r="AE127" i="70"/>
  <c r="AF135" i="70"/>
  <c r="AD149" i="70"/>
  <c r="AE157" i="70"/>
  <c r="AE165" i="70"/>
  <c r="AD168" i="70"/>
  <c r="AE177" i="70"/>
  <c r="AD177" i="70"/>
  <c r="AC177" i="70"/>
  <c r="AG179" i="70"/>
  <c r="AE182" i="70"/>
  <c r="AF199" i="70"/>
  <c r="AE199" i="70"/>
  <c r="AB199" i="70"/>
  <c r="AG204" i="70"/>
  <c r="AC207" i="70"/>
  <c r="AB210" i="70"/>
  <c r="AE216" i="70"/>
  <c r="AC216" i="70"/>
  <c r="AE218" i="70"/>
  <c r="Z227" i="70"/>
  <c r="AG227" i="70" s="1"/>
  <c r="AD229" i="70"/>
  <c r="AD232" i="70"/>
  <c r="AE240" i="70"/>
  <c r="AG277" i="70"/>
  <c r="AG290" i="70"/>
  <c r="AF290" i="70"/>
  <c r="AE290" i="70"/>
  <c r="AD290" i="70"/>
  <c r="AC290" i="70"/>
  <c r="AB290" i="70"/>
  <c r="AF311" i="70"/>
  <c r="AF12" i="70"/>
  <c r="AD12" i="70"/>
  <c r="AD49" i="70"/>
  <c r="AC73" i="70"/>
  <c r="AE103" i="70"/>
  <c r="AB103" i="70"/>
  <c r="AB9" i="70"/>
  <c r="AF15" i="70"/>
  <c r="AE15" i="70"/>
  <c r="AF17" i="70"/>
  <c r="AD41" i="70"/>
  <c r="AB52" i="70"/>
  <c r="AB60" i="70"/>
  <c r="AB68" i="70"/>
  <c r="AF73" i="70"/>
  <c r="AB76" i="70"/>
  <c r="AF84" i="70"/>
  <c r="AD92" i="70"/>
  <c r="AD100" i="70"/>
  <c r="AE108" i="70"/>
  <c r="AD119" i="70"/>
  <c r="AG125" i="70"/>
  <c r="AD125" i="70"/>
  <c r="AB125" i="70"/>
  <c r="AF127" i="70"/>
  <c r="AB141" i="70"/>
  <c r="AF147" i="70"/>
  <c r="AD147" i="70"/>
  <c r="AE149" i="70"/>
  <c r="AF157" i="70"/>
  <c r="AF165" i="70"/>
  <c r="AE168" i="70"/>
  <c r="AB171" i="70"/>
  <c r="Z177" i="70"/>
  <c r="AG177" i="70" s="1"/>
  <c r="AE180" i="70"/>
  <c r="AD180" i="70"/>
  <c r="AF182" i="70"/>
  <c r="Z199" i="70"/>
  <c r="AG199" i="70" s="1"/>
  <c r="Z202" i="70"/>
  <c r="AG202" i="70" s="1"/>
  <c r="AD207" i="70"/>
  <c r="AC210" i="70"/>
  <c r="AF218" i="70"/>
  <c r="AE229" i="70"/>
  <c r="AE232" i="70"/>
  <c r="AF240" i="70"/>
  <c r="AB243" i="70"/>
  <c r="AC260" i="70"/>
  <c r="AG278" i="70"/>
  <c r="AD278" i="70"/>
  <c r="AC278" i="70"/>
  <c r="AB278" i="70"/>
  <c r="AG311" i="70"/>
  <c r="AE41" i="70"/>
  <c r="AC68" i="70"/>
  <c r="AG73" i="70"/>
  <c r="AB87" i="70"/>
  <c r="AE92" i="70"/>
  <c r="AB95" i="70"/>
  <c r="AE100" i="70"/>
  <c r="AG108" i="70"/>
  <c r="AB111" i="70"/>
  <c r="AE119" i="70"/>
  <c r="AB122" i="70"/>
  <c r="AB130" i="70"/>
  <c r="AC141" i="70"/>
  <c r="AF149" i="70"/>
  <c r="AC158" i="70"/>
  <c r="AB158" i="70"/>
  <c r="AF168" i="70"/>
  <c r="AC171" i="70"/>
  <c r="AG182" i="70"/>
  <c r="Z205" i="70"/>
  <c r="AG205" i="70" s="1"/>
  <c r="AG207" i="70"/>
  <c r="AD210" i="70"/>
  <c r="AC221" i="70"/>
  <c r="AF232" i="70"/>
  <c r="AC243" i="70"/>
  <c r="AE246" i="70"/>
  <c r="AD260" i="70"/>
  <c r="AG275" i="70"/>
  <c r="AF275" i="70"/>
  <c r="AD275" i="70"/>
  <c r="AC275" i="70"/>
  <c r="AG312" i="70"/>
  <c r="AF312" i="70"/>
  <c r="AE312" i="70"/>
  <c r="AD312" i="70"/>
  <c r="AC312" i="70"/>
  <c r="AB312" i="70"/>
  <c r="AG337" i="70"/>
  <c r="AF337" i="70"/>
  <c r="AE337" i="70"/>
  <c r="AD337" i="70"/>
  <c r="AC337" i="70"/>
  <c r="AB337" i="70"/>
  <c r="AE20" i="70"/>
  <c r="AD20" i="70"/>
  <c r="AE30" i="70"/>
  <c r="AD46" i="70"/>
  <c r="AB127" i="70"/>
  <c r="AG81" i="70"/>
  <c r="AC135" i="70"/>
  <c r="AC9" i="70"/>
  <c r="AE39" i="70"/>
  <c r="AB39" i="70"/>
  <c r="AC52" i="70"/>
  <c r="AC60" i="70"/>
  <c r="AF66" i="70"/>
  <c r="AC66" i="70"/>
  <c r="AC76" i="70"/>
  <c r="AD9" i="70"/>
  <c r="AB20" i="70"/>
  <c r="AB28" i="70"/>
  <c r="AB36" i="70"/>
  <c r="AF41" i="70"/>
  <c r="AB44" i="70"/>
  <c r="AF52" i="70"/>
  <c r="AD60" i="70"/>
  <c r="AD68" i="70"/>
  <c r="AE76" i="70"/>
  <c r="AC87" i="70"/>
  <c r="AF92" i="70"/>
  <c r="AC95" i="70"/>
  <c r="AF100" i="70"/>
  <c r="AC111" i="70"/>
  <c r="AF119" i="70"/>
  <c r="AC122" i="70"/>
  <c r="AD130" i="70"/>
  <c r="AD141" i="70"/>
  <c r="AG149" i="70"/>
  <c r="AB152" i="70"/>
  <c r="AG168" i="70"/>
  <c r="AD171" i="70"/>
  <c r="AB196" i="70"/>
  <c r="AE210" i="70"/>
  <c r="AB213" i="70"/>
  <c r="AC219" i="70"/>
  <c r="AB219" i="70"/>
  <c r="AE221" i="70"/>
  <c r="AB235" i="70"/>
  <c r="AE241" i="70"/>
  <c r="AD241" i="70"/>
  <c r="AC241" i="70"/>
  <c r="AE243" i="70"/>
  <c r="AF246" i="70"/>
  <c r="AE260" i="70"/>
  <c r="AE46" i="70"/>
  <c r="AF79" i="70"/>
  <c r="AE79" i="70"/>
  <c r="AE60" i="70"/>
  <c r="AB63" i="70"/>
  <c r="AE68" i="70"/>
  <c r="AB79" i="70"/>
  <c r="AD87" i="70"/>
  <c r="AD95" i="70"/>
  <c r="AD111" i="70"/>
  <c r="AB114" i="70"/>
  <c r="AD122" i="70"/>
  <c r="AE130" i="70"/>
  <c r="AE141" i="70"/>
  <c r="AB144" i="70"/>
  <c r="AD150" i="70"/>
  <c r="AB150" i="70"/>
  <c r="AD152" i="70"/>
  <c r="AE171" i="70"/>
  <c r="AB174" i="70"/>
  <c r="AC196" i="70"/>
  <c r="AF210" i="70"/>
  <c r="AC213" i="70"/>
  <c r="AF221" i="70"/>
  <c r="AC235" i="70"/>
  <c r="AE244" i="70"/>
  <c r="AD244" i="70"/>
  <c r="AC244" i="70"/>
  <c r="AG258" i="70"/>
  <c r="AF258" i="70"/>
  <c r="AD258" i="70"/>
  <c r="AC258" i="70"/>
  <c r="AF260" i="70"/>
  <c r="AB269" i="70"/>
  <c r="AC179" i="70"/>
  <c r="AE9" i="70"/>
  <c r="AC20" i="70"/>
  <c r="AC28" i="70"/>
  <c r="AF34" i="70"/>
  <c r="AC34" i="70"/>
  <c r="AC36" i="70"/>
  <c r="AC44" i="70"/>
  <c r="AB55" i="70"/>
  <c r="AF9" i="70"/>
  <c r="AB12" i="70"/>
  <c r="AF20" i="70"/>
  <c r="AD28" i="70"/>
  <c r="AD36" i="70"/>
  <c r="AE44" i="70"/>
  <c r="AC55" i="70"/>
  <c r="AF60" i="70"/>
  <c r="AC63" i="70"/>
  <c r="AF68" i="70"/>
  <c r="AC79" i="70"/>
  <c r="AE87" i="70"/>
  <c r="AG93" i="70"/>
  <c r="AD93" i="70"/>
  <c r="AE95" i="70"/>
  <c r="AG101" i="70"/>
  <c r="AC103" i="70"/>
  <c r="AG111" i="70"/>
  <c r="AC114" i="70"/>
  <c r="AE120" i="70"/>
  <c r="AC120" i="70"/>
  <c r="AE122" i="70"/>
  <c r="AF141" i="70"/>
  <c r="AC144" i="70"/>
  <c r="AF152" i="70"/>
  <c r="AF171" i="70"/>
  <c r="AC174" i="70"/>
  <c r="AB188" i="70"/>
  <c r="AG194" i="70"/>
  <c r="AF194" i="70"/>
  <c r="AC194" i="70"/>
  <c r="AD196" i="70"/>
  <c r="AD213" i="70"/>
  <c r="AD235" i="70"/>
  <c r="AG261" i="70"/>
  <c r="AF261" i="70"/>
  <c r="AD261" i="70"/>
  <c r="AC269" i="70"/>
  <c r="AB287" i="70"/>
  <c r="AC296" i="70"/>
  <c r="AG334" i="70"/>
  <c r="AF334" i="70"/>
  <c r="AE334" i="70"/>
  <c r="AD334" i="70"/>
  <c r="AC334" i="70"/>
  <c r="AC12" i="70"/>
  <c r="AE28" i="70"/>
  <c r="AE36" i="70"/>
  <c r="AD55" i="70"/>
  <c r="AD63" i="70"/>
  <c r="AD79" i="70"/>
  <c r="AF87" i="70"/>
  <c r="AF95" i="70"/>
  <c r="AD103" i="70"/>
  <c r="AD114" i="70"/>
  <c r="AF122" i="70"/>
  <c r="AD144" i="70"/>
  <c r="AG152" i="70"/>
  <c r="AD174" i="70"/>
  <c r="AC188" i="70"/>
  <c r="AE196" i="70"/>
  <c r="AF211" i="70"/>
  <c r="AD211" i="70"/>
  <c r="AE213" i="70"/>
  <c r="AE235" i="70"/>
  <c r="AD269" i="70"/>
  <c r="AD287" i="70"/>
  <c r="AD296" i="70"/>
  <c r="AG344" i="70"/>
  <c r="AF344" i="70"/>
  <c r="AE344" i="70"/>
  <c r="AD344" i="70"/>
  <c r="AC344" i="70"/>
  <c r="AB344" i="70"/>
  <c r="AC165" i="70"/>
  <c r="AE12" i="70"/>
  <c r="AC23" i="70"/>
  <c r="AF28" i="70"/>
  <c r="AC31" i="70"/>
  <c r="AF36" i="70"/>
  <c r="AC47" i="70"/>
  <c r="AE55" i="70"/>
  <c r="AG61" i="70"/>
  <c r="AD61" i="70"/>
  <c r="AE63" i="70"/>
  <c r="AG69" i="70"/>
  <c r="AC71" i="70"/>
  <c r="AG79" i="70"/>
  <c r="AC82" i="70"/>
  <c r="AC90" i="70"/>
  <c r="AB98" i="70"/>
  <c r="AF103" i="70"/>
  <c r="AE114" i="70"/>
  <c r="AB117" i="70"/>
  <c r="AC133" i="70"/>
  <c r="AB136" i="70"/>
  <c r="AG142" i="70"/>
  <c r="AE142" i="70"/>
  <c r="AE144" i="70"/>
  <c r="AD155" i="70"/>
  <c r="AF172" i="70"/>
  <c r="AE172" i="70"/>
  <c r="AD172" i="70"/>
  <c r="AF174" i="70"/>
  <c r="AF177" i="70"/>
  <c r="AD188" i="70"/>
  <c r="AB191" i="70"/>
  <c r="AF196" i="70"/>
  <c r="AD199" i="70"/>
  <c r="AB205" i="70"/>
  <c r="AF213" i="70"/>
  <c r="AB216" i="70"/>
  <c r="AF235" i="70"/>
  <c r="AC238" i="70"/>
  <c r="AC255" i="70"/>
  <c r="AE269" i="70"/>
  <c r="AB272" i="70"/>
  <c r="AE287" i="70"/>
  <c r="AE296" i="70"/>
  <c r="AC302" i="70"/>
  <c r="AF55" i="70"/>
  <c r="AF63" i="70"/>
  <c r="AF114" i="70"/>
  <c r="AC125" i="70"/>
  <c r="AD133" i="70"/>
  <c r="AC136" i="70"/>
  <c r="AF144" i="70"/>
  <c r="AB147" i="70"/>
  <c r="AE155" i="70"/>
  <c r="AF175" i="70"/>
  <c r="AE175" i="70"/>
  <c r="AB180" i="70"/>
  <c r="AE188" i="70"/>
  <c r="AC191" i="70"/>
  <c r="AC205" i="70"/>
  <c r="AD216" i="70"/>
  <c r="AD238" i="70"/>
  <c r="AD255" i="70"/>
  <c r="AF269" i="70"/>
  <c r="AC272" i="70"/>
  <c r="AE278" i="70"/>
  <c r="AF287" i="70"/>
  <c r="AF296" i="70"/>
  <c r="AC15" i="70"/>
  <c r="AG29" i="70"/>
  <c r="AD29" i="70"/>
  <c r="AC39" i="70"/>
  <c r="AB66" i="70"/>
  <c r="AF71" i="70"/>
  <c r="Z96" i="70"/>
  <c r="AG96" i="70" s="1"/>
  <c r="AE98" i="70"/>
  <c r="Z104" i="70"/>
  <c r="AG104" i="70" s="1"/>
  <c r="AE125" i="70"/>
  <c r="AE133" i="70"/>
  <c r="AD136" i="70"/>
  <c r="AC147" i="70"/>
  <c r="AF155" i="70"/>
  <c r="AD158" i="70"/>
  <c r="AC180" i="70"/>
  <c r="AF188" i="70"/>
  <c r="AD191" i="70"/>
  <c r="Z200" i="70"/>
  <c r="AG200" i="70" s="1"/>
  <c r="AD205" i="70"/>
  <c r="AD214" i="70"/>
  <c r="AC214" i="70"/>
  <c r="AB214" i="70"/>
  <c r="AF216" i="70"/>
  <c r="AF236" i="70"/>
  <c r="AE236" i="70"/>
  <c r="AD236" i="70"/>
  <c r="AB236" i="70"/>
  <c r="AF238" i="70"/>
  <c r="AE255" i="70"/>
  <c r="AG270" i="70"/>
  <c r="AE270" i="70"/>
  <c r="AD272" i="70"/>
  <c r="AB275" i="70"/>
  <c r="AF278" i="70"/>
  <c r="Z13" i="70"/>
  <c r="AG13" i="70" s="1"/>
  <c r="AD39" i="70"/>
  <c r="AD66" i="70"/>
  <c r="AF115" i="70"/>
  <c r="AD115" i="70"/>
  <c r="AF125" i="70"/>
  <c r="AF133" i="70"/>
  <c r="AE136" i="70"/>
  <c r="AE145" i="70"/>
  <c r="AC145" i="70"/>
  <c r="AE147" i="70"/>
  <c r="AG155" i="70"/>
  <c r="AE158" i="70"/>
  <c r="AG164" i="70"/>
  <c r="AF180" i="70"/>
  <c r="AB183" i="70"/>
  <c r="AE191" i="70"/>
  <c r="Z197" i="70"/>
  <c r="AG197" i="70" s="1"/>
  <c r="AE205" i="70"/>
  <c r="AB208" i="70"/>
  <c r="AG216" i="70"/>
  <c r="AD219" i="70"/>
  <c r="AB241" i="70"/>
  <c r="AF255" i="70"/>
  <c r="AE272" i="70"/>
  <c r="AE275" i="70"/>
  <c r="AF300" i="70"/>
  <c r="AE300" i="70"/>
  <c r="AD300" i="70"/>
  <c r="AC300" i="70"/>
  <c r="AB300" i="70"/>
  <c r="AB34" i="70"/>
  <c r="AF39" i="70"/>
  <c r="Z64" i="70"/>
  <c r="AG64" i="70" s="1"/>
  <c r="AE66" i="70"/>
  <c r="Z72" i="70"/>
  <c r="AG72" i="70" s="1"/>
  <c r="AC126" i="70"/>
  <c r="AB126" i="70"/>
  <c r="AF136" i="70"/>
  <c r="Z145" i="70"/>
  <c r="AG145" i="70" s="1"/>
  <c r="AG147" i="70"/>
  <c r="AC150" i="70"/>
  <c r="AF158" i="70"/>
  <c r="AB169" i="70"/>
  <c r="AG180" i="70"/>
  <c r="AG189" i="70"/>
  <c r="AD189" i="70"/>
  <c r="AB189" i="70"/>
  <c r="AF191" i="70"/>
  <c r="AE219" i="70"/>
  <c r="AB233" i="70"/>
  <c r="AB244" i="70"/>
  <c r="AB247" i="70"/>
  <c r="AG253" i="70"/>
  <c r="AE253" i="70"/>
  <c r="AD253" i="70"/>
  <c r="AB253" i="70"/>
  <c r="AB258" i="70"/>
  <c r="AG272" i="70"/>
  <c r="AB309" i="70"/>
  <c r="AD34" i="70"/>
  <c r="AG66" i="70"/>
  <c r="AE148" i="70"/>
  <c r="AD148" i="70"/>
  <c r="AE150" i="70"/>
  <c r="AG158" i="70"/>
  <c r="AC169" i="70"/>
  <c r="AD208" i="70"/>
  <c r="AF219" i="70"/>
  <c r="AC233" i="70"/>
  <c r="AF244" i="70"/>
  <c r="AC247" i="70"/>
  <c r="AE258" i="70"/>
  <c r="AE273" i="70"/>
  <c r="AD273" i="70"/>
  <c r="AC273" i="70"/>
  <c r="AB273" i="70"/>
  <c r="AC309" i="70"/>
  <c r="AF22" i="70"/>
  <c r="Z32" i="70"/>
  <c r="AG32" i="70" s="1"/>
  <c r="AE34" i="70"/>
  <c r="Z40" i="70"/>
  <c r="AG40" i="70" s="1"/>
  <c r="AB112" i="70"/>
  <c r="AD118" i="70"/>
  <c r="AB118" i="70"/>
  <c r="AF150" i="70"/>
  <c r="AD169" i="70"/>
  <c r="AB186" i="70"/>
  <c r="AG206" i="70"/>
  <c r="AE206" i="70"/>
  <c r="AB211" i="70"/>
  <c r="AD233" i="70"/>
  <c r="AG244" i="70"/>
  <c r="AD247" i="70"/>
  <c r="AG285" i="70"/>
  <c r="AF285" i="70"/>
  <c r="AE285" i="70"/>
  <c r="AD285" i="70"/>
  <c r="AC285" i="70"/>
  <c r="AB285" i="70"/>
  <c r="AD309" i="70"/>
  <c r="AE233" i="70"/>
  <c r="AE247" i="70"/>
  <c r="AF309" i="70"/>
  <c r="AF30" i="70"/>
  <c r="AB13" i="70"/>
  <c r="AC21" i="70"/>
  <c r="AD45" i="70"/>
  <c r="AE53" i="70"/>
  <c r="AC61" i="70"/>
  <c r="AC69" i="70"/>
  <c r="AB80" i="70"/>
  <c r="AB88" i="70"/>
  <c r="AF93" i="70"/>
  <c r="AD96" i="70"/>
  <c r="AE101" i="70"/>
  <c r="AC104" i="70"/>
  <c r="AD112" i="70"/>
  <c r="AG120" i="70"/>
  <c r="AB123" i="70"/>
  <c r="AC142" i="70"/>
  <c r="AE167" i="70"/>
  <c r="AB167" i="70"/>
  <c r="AG169" i="70"/>
  <c r="AC172" i="70"/>
  <c r="AB175" i="70"/>
  <c r="AD186" i="70"/>
  <c r="AC197" i="70"/>
  <c r="AC200" i="70"/>
  <c r="AE211" i="70"/>
  <c r="AG231" i="70"/>
  <c r="AF231" i="70"/>
  <c r="AE231" i="70"/>
  <c r="AC231" i="70"/>
  <c r="AB231" i="70"/>
  <c r="AG233" i="70"/>
  <c r="AF247" i="70"/>
  <c r="AC250" i="70"/>
  <c r="AE264" i="70"/>
  <c r="AG309" i="70"/>
  <c r="AF44" i="70"/>
  <c r="AD44" i="70"/>
  <c r="AD86" i="70"/>
  <c r="AB86" i="70"/>
  <c r="AC94" i="70"/>
  <c r="AB94" i="70"/>
  <c r="AF140" i="70"/>
  <c r="AD140" i="70"/>
  <c r="Z167" i="70"/>
  <c r="AG167" i="70" s="1"/>
  <c r="AE184" i="70"/>
  <c r="AC184" i="70"/>
  <c r="AE209" i="70"/>
  <c r="AD209" i="70"/>
  <c r="AC209" i="70"/>
  <c r="AC29" i="70"/>
  <c r="AC37" i="70"/>
  <c r="AB56" i="70"/>
  <c r="AF61" i="70"/>
  <c r="AD64" i="70"/>
  <c r="AE69" i="70"/>
  <c r="AG78" i="70"/>
  <c r="AD88" i="70"/>
  <c r="AF96" i="70"/>
  <c r="AB115" i="70"/>
  <c r="AE123" i="70"/>
  <c r="AF142" i="70"/>
  <c r="AD145" i="70"/>
  <c r="AB164" i="70"/>
  <c r="Z170" i="70"/>
  <c r="AG170" i="70" s="1"/>
  <c r="AD175" i="70"/>
  <c r="AE197" i="70"/>
  <c r="Z209" i="70"/>
  <c r="AG209" i="70" s="1"/>
  <c r="AE212" i="70"/>
  <c r="AD212" i="70"/>
  <c r="AF214" i="70"/>
  <c r="AG236" i="70"/>
  <c r="AF248" i="70"/>
  <c r="AE248" i="70"/>
  <c r="AC248" i="70"/>
  <c r="AC267" i="70"/>
  <c r="AC270" i="70"/>
  <c r="AB279" i="70"/>
  <c r="AC282" i="70"/>
  <c r="AG300" i="70"/>
  <c r="AB336" i="70"/>
  <c r="AD341" i="70"/>
  <c r="AB292" i="70"/>
  <c r="AD314" i="70"/>
  <c r="AB324" i="70"/>
  <c r="AF336" i="70"/>
  <c r="AE341" i="70"/>
  <c r="AD346" i="70"/>
  <c r="AB356" i="70"/>
  <c r="AB361" i="70"/>
  <c r="AB366" i="70"/>
  <c r="AF319" i="70"/>
  <c r="AE324" i="70"/>
  <c r="AD329" i="70"/>
  <c r="AB339" i="70"/>
  <c r="AF351" i="70"/>
  <c r="AE356" i="70"/>
  <c r="AD361" i="70"/>
  <c r="AC366" i="70"/>
  <c r="AF292" i="70"/>
  <c r="AE297" i="70"/>
  <c r="AF324" i="70"/>
  <c r="AE329" i="70"/>
  <c r="AC339" i="70"/>
  <c r="AF356" i="70"/>
  <c r="AE361" i="70"/>
  <c r="AD366" i="70"/>
  <c r="AF297" i="70"/>
  <c r="AF329" i="70"/>
  <c r="AD339" i="70"/>
  <c r="AF361" i="70"/>
  <c r="AE366" i="70"/>
  <c r="AB322" i="70"/>
  <c r="AE339" i="70"/>
  <c r="AB354" i="70"/>
  <c r="AF366" i="70"/>
  <c r="AB263" i="70"/>
  <c r="AB295" i="70"/>
  <c r="AC322" i="70"/>
  <c r="AB327" i="70"/>
  <c r="AF339" i="70"/>
  <c r="AC354" i="70"/>
  <c r="AB359" i="70"/>
  <c r="AC263" i="70"/>
  <c r="AC295" i="70"/>
  <c r="AD322" i="70"/>
  <c r="AC327" i="70"/>
  <c r="AB332" i="70"/>
  <c r="AD354" i="70"/>
  <c r="AC359" i="70"/>
  <c r="AB364" i="70"/>
  <c r="AD295" i="70"/>
  <c r="AE322" i="70"/>
  <c r="AD327" i="70"/>
  <c r="AC332" i="70"/>
  <c r="AE354" i="70"/>
  <c r="AD359" i="70"/>
  <c r="AC364" i="70"/>
  <c r="AE263" i="70"/>
  <c r="AE295" i="70"/>
  <c r="AB310" i="70"/>
  <c r="AF322" i="70"/>
  <c r="AE327" i="70"/>
  <c r="AD332" i="70"/>
  <c r="AB342" i="70"/>
  <c r="AF354" i="70"/>
  <c r="AE359" i="70"/>
  <c r="AD364" i="70"/>
  <c r="AF327" i="70"/>
  <c r="AE332" i="70"/>
  <c r="AC342" i="70"/>
  <c r="AF359" i="70"/>
  <c r="AE364" i="70"/>
  <c r="AB256" i="70"/>
  <c r="AC283" i="70"/>
  <c r="AB288" i="70"/>
  <c r="AD310" i="70"/>
  <c r="AC315" i="70"/>
  <c r="AB320" i="70"/>
  <c r="AF332" i="70"/>
  <c r="AD342" i="70"/>
  <c r="AC347" i="70"/>
  <c r="AB352" i="70"/>
  <c r="AF364" i="70"/>
  <c r="AF310" i="70"/>
  <c r="AF342" i="70"/>
  <c r="AC266" i="70"/>
  <c r="AE288" i="70"/>
  <c r="AD293" i="70"/>
  <c r="AC298" i="70"/>
  <c r="AB303" i="70"/>
  <c r="AE320" i="70"/>
  <c r="AD325" i="70"/>
  <c r="AC330" i="70"/>
  <c r="AB335" i="70"/>
  <c r="AF347" i="70"/>
  <c r="AE352" i="70"/>
  <c r="AD357" i="70"/>
  <c r="AC362" i="70"/>
  <c r="AB367" i="70"/>
  <c r="AE357" i="70"/>
  <c r="AD362" i="70"/>
  <c r="AC367" i="70"/>
  <c r="AC276" i="70"/>
  <c r="AC308" i="70"/>
  <c r="AF357" i="70"/>
  <c r="AD367" i="70"/>
  <c r="AC25" i="70"/>
  <c r="AC57" i="70"/>
  <c r="AC89" i="70"/>
  <c r="AC121" i="70"/>
  <c r="AC153" i="70"/>
  <c r="AC185" i="70"/>
  <c r="AB190" i="70"/>
  <c r="AC217" i="70"/>
  <c r="AB222" i="70"/>
  <c r="AB254" i="70"/>
  <c r="AD276" i="70"/>
  <c r="AB286" i="70"/>
  <c r="AF298" i="70"/>
  <c r="AD308" i="70"/>
  <c r="AC313" i="70"/>
  <c r="AB318" i="70"/>
  <c r="AF330" i="70"/>
  <c r="AD340" i="70"/>
  <c r="AC345" i="70"/>
  <c r="AB350" i="70"/>
  <c r="AF362" i="70"/>
  <c r="AE367" i="70"/>
  <c r="AC286" i="70"/>
  <c r="AE308" i="70"/>
  <c r="AD313" i="70"/>
  <c r="AC318" i="70"/>
  <c r="AE340" i="70"/>
  <c r="AD345" i="70"/>
  <c r="AC350" i="70"/>
  <c r="AF367" i="70"/>
  <c r="AG181" i="69"/>
  <c r="Z185" i="69"/>
  <c r="AG185" i="69" s="1"/>
  <c r="Z134" i="69"/>
  <c r="AG134" i="69" s="1"/>
  <c r="Z139" i="69"/>
  <c r="AG139" i="69" s="1"/>
  <c r="Z76" i="69"/>
  <c r="AG76" i="69" s="1"/>
  <c r="Z101" i="69"/>
  <c r="Z219" i="69"/>
  <c r="AG219" i="69" s="1"/>
  <c r="Z107" i="69"/>
  <c r="AG107" i="69" s="1"/>
  <c r="Z130" i="69"/>
  <c r="AG122" i="69"/>
  <c r="Z206" i="69"/>
  <c r="AC139" i="69"/>
  <c r="Z148" i="69"/>
  <c r="AG148" i="69" s="1"/>
  <c r="Z152" i="69"/>
  <c r="AG152" i="69" s="1"/>
  <c r="Z201" i="69"/>
  <c r="AG201" i="69" s="1"/>
  <c r="Z210" i="69"/>
  <c r="AG210" i="69" s="1"/>
  <c r="Z215" i="69"/>
  <c r="AG215" i="69" s="1"/>
  <c r="Z117" i="69"/>
  <c r="AG117" i="69" s="1"/>
  <c r="AF139" i="69"/>
  <c r="Z144" i="69"/>
  <c r="Z157" i="69"/>
  <c r="AG157" i="69" s="1"/>
  <c r="Z190" i="69"/>
  <c r="AG190" i="69" s="1"/>
  <c r="AG140" i="69"/>
  <c r="Z198" i="69"/>
  <c r="AG198" i="69" s="1"/>
  <c r="AG195" i="69"/>
  <c r="AE201" i="69"/>
  <c r="AG158" i="69"/>
  <c r="Z202" i="69"/>
  <c r="AC17" i="69"/>
  <c r="AB165" i="69"/>
  <c r="Z123" i="69"/>
  <c r="AG123" i="69" s="1"/>
  <c r="Z32" i="69"/>
  <c r="AB127" i="69"/>
  <c r="Z149" i="69"/>
  <c r="AG149" i="69" s="1"/>
  <c r="AC161" i="69"/>
  <c r="AF165" i="69"/>
  <c r="AE174" i="69"/>
  <c r="AB195" i="69"/>
  <c r="AD198" i="69"/>
  <c r="AB207" i="69"/>
  <c r="AD211" i="69"/>
  <c r="AE17" i="69"/>
  <c r="Z104" i="69"/>
  <c r="AG104" i="69" s="1"/>
  <c r="AC127" i="69"/>
  <c r="AF161" i="69"/>
  <c r="AG165" i="69"/>
  <c r="Z183" i="69"/>
  <c r="AC195" i="69"/>
  <c r="AE198" i="69"/>
  <c r="AG203" i="69"/>
  <c r="AC207" i="69"/>
  <c r="AF17" i="69"/>
  <c r="Z109" i="69"/>
  <c r="AD127" i="69"/>
  <c r="AC145" i="69"/>
  <c r="AB149" i="69"/>
  <c r="AB178" i="69"/>
  <c r="AB191" i="69"/>
  <c r="AD195" i="69"/>
  <c r="AF198" i="69"/>
  <c r="AD207" i="69"/>
  <c r="AF113" i="69"/>
  <c r="AB174" i="69"/>
  <c r="AF182" i="69"/>
  <c r="Z23" i="69"/>
  <c r="AG23" i="69" s="1"/>
  <c r="AD93" i="69"/>
  <c r="Z99" i="69"/>
  <c r="AG99" i="69" s="1"/>
  <c r="Z119" i="69"/>
  <c r="AG119" i="69" s="1"/>
  <c r="Z124" i="69"/>
  <c r="AE127" i="69"/>
  <c r="AF145" i="69"/>
  <c r="AC149" i="69"/>
  <c r="Z154" i="69"/>
  <c r="AG154" i="69" s="1"/>
  <c r="AB158" i="69"/>
  <c r="Z166" i="69"/>
  <c r="AG166" i="69" s="1"/>
  <c r="AC191" i="69"/>
  <c r="AE195" i="69"/>
  <c r="AE207" i="69"/>
  <c r="Z217" i="69"/>
  <c r="AG217" i="69" s="1"/>
  <c r="AC165" i="69"/>
  <c r="AE165" i="69"/>
  <c r="Z48" i="69"/>
  <c r="AG48" i="69" s="1"/>
  <c r="AF127" i="69"/>
  <c r="AG137" i="69"/>
  <c r="AD149" i="69"/>
  <c r="AD158" i="69"/>
  <c r="Z171" i="69"/>
  <c r="AD191" i="69"/>
  <c r="AF195" i="69"/>
  <c r="AF207" i="69"/>
  <c r="Z174" i="69"/>
  <c r="AE149" i="69"/>
  <c r="AE158" i="69"/>
  <c r="Z175" i="69"/>
  <c r="AG175" i="69" s="1"/>
  <c r="AE191" i="69"/>
  <c r="AF21" i="69"/>
  <c r="AF149" i="69"/>
  <c r="AF158" i="69"/>
  <c r="AF191" i="69"/>
  <c r="Z196" i="69"/>
  <c r="AG196" i="69" s="1"/>
  <c r="AG208" i="69"/>
  <c r="Z226" i="69"/>
  <c r="AG226" i="69" s="1"/>
  <c r="AE182" i="69"/>
  <c r="AG224" i="69"/>
  <c r="Z191" i="69"/>
  <c r="AG191" i="69" s="1"/>
  <c r="Z105" i="69"/>
  <c r="AG105" i="69" s="1"/>
  <c r="AB175" i="69"/>
  <c r="AC212" i="69"/>
  <c r="AB21" i="69"/>
  <c r="AC48" i="69"/>
  <c r="Z74" i="69"/>
  <c r="AG74" i="69" s="1"/>
  <c r="AC84" i="69"/>
  <c r="Z146" i="69"/>
  <c r="AG146" i="69" s="1"/>
  <c r="AC175" i="69"/>
  <c r="AB217" i="69"/>
  <c r="AE21" i="69"/>
  <c r="Z103" i="69"/>
  <c r="AG103" i="69" s="1"/>
  <c r="Z59" i="69"/>
  <c r="Z120" i="69"/>
  <c r="Z125" i="69"/>
  <c r="Z150" i="69"/>
  <c r="AG150" i="69" s="1"/>
  <c r="Z159" i="69"/>
  <c r="AG159" i="69" s="1"/>
  <c r="Z167" i="69"/>
  <c r="AE171" i="69"/>
  <c r="AD175" i="69"/>
  <c r="Z208" i="69"/>
  <c r="Z213" i="69"/>
  <c r="Z80" i="69"/>
  <c r="AG80" i="69" s="1"/>
  <c r="AB133" i="69"/>
  <c r="Z163" i="69"/>
  <c r="AG163" i="69" s="1"/>
  <c r="AF171" i="69"/>
  <c r="AE175" i="69"/>
  <c r="AG180" i="69"/>
  <c r="AG218" i="69"/>
  <c r="Z77" i="69"/>
  <c r="AD21" i="69"/>
  <c r="AC33" i="69"/>
  <c r="Z54" i="69"/>
  <c r="AG54" i="69" s="1"/>
  <c r="AB69" i="69"/>
  <c r="Z90" i="69"/>
  <c r="AG90" i="69" s="1"/>
  <c r="Z111" i="69"/>
  <c r="AG111" i="69" s="1"/>
  <c r="AC133" i="69"/>
  <c r="Z138" i="69"/>
  <c r="AG138" i="69" s="1"/>
  <c r="Z143" i="69"/>
  <c r="AG143" i="69" s="1"/>
  <c r="AB146" i="69"/>
  <c r="Z155" i="69"/>
  <c r="AG171" i="69"/>
  <c r="Z180" i="69"/>
  <c r="Z200" i="69"/>
  <c r="Z218" i="69"/>
  <c r="AG227" i="69"/>
  <c r="Z25" i="69"/>
  <c r="AG25" i="69" s="1"/>
  <c r="Z17" i="69"/>
  <c r="AG17" i="69" s="1"/>
  <c r="AG113" i="69"/>
  <c r="AB135" i="69"/>
  <c r="AG209" i="69"/>
  <c r="AG153" i="69"/>
  <c r="Z29" i="69"/>
  <c r="Z49" i="69"/>
  <c r="AG49" i="69" s="1"/>
  <c r="Z106" i="69"/>
  <c r="AE133" i="69"/>
  <c r="AF146" i="69"/>
  <c r="AB159" i="69"/>
  <c r="AD188" i="69"/>
  <c r="AG205" i="69"/>
  <c r="Z145" i="69"/>
  <c r="AG145" i="69" s="1"/>
  <c r="AD174" i="69"/>
  <c r="AC198" i="69"/>
  <c r="AC211" i="69"/>
  <c r="Z65" i="69"/>
  <c r="AG65" i="69" s="1"/>
  <c r="AG151" i="69"/>
  <c r="Z176" i="69"/>
  <c r="AG176" i="69" s="1"/>
  <c r="AE188" i="69"/>
  <c r="Z193" i="69"/>
  <c r="Z205" i="69"/>
  <c r="AD61" i="69"/>
  <c r="AC148" i="69"/>
  <c r="Z34" i="69"/>
  <c r="Z168" i="69"/>
  <c r="Z172" i="69"/>
  <c r="AF188" i="69"/>
  <c r="AG192" i="69"/>
  <c r="AD208" i="69"/>
  <c r="AB205" i="69"/>
  <c r="AD218" i="69"/>
  <c r="AC205" i="69"/>
  <c r="AB212" i="69"/>
  <c r="AE218" i="69"/>
  <c r="AC222" i="69"/>
  <c r="Z53" i="69"/>
  <c r="AG53" i="69" s="1"/>
  <c r="AB153" i="69"/>
  <c r="Z40" i="69"/>
  <c r="AG40" i="69" s="1"/>
  <c r="AD131" i="69"/>
  <c r="AC53" i="69"/>
  <c r="AG212" i="69"/>
  <c r="Z10" i="69"/>
  <c r="AG10" i="69" s="1"/>
  <c r="Z63" i="69"/>
  <c r="AG63" i="69" s="1"/>
  <c r="AC72" i="69"/>
  <c r="Z96" i="69"/>
  <c r="AD100" i="69"/>
  <c r="AC134" i="69"/>
  <c r="AD157" i="69"/>
  <c r="AD190" i="69"/>
  <c r="AE193" i="69"/>
  <c r="AE196" i="69"/>
  <c r="AD202" i="69"/>
  <c r="AF209" i="69"/>
  <c r="AE222" i="69"/>
  <c r="AD225" i="69"/>
  <c r="AC111" i="69"/>
  <c r="AE100" i="69"/>
  <c r="AB115" i="69"/>
  <c r="AB150" i="69"/>
  <c r="AB170" i="69"/>
  <c r="AE190" i="69"/>
  <c r="AF193" i="69"/>
  <c r="AF196" i="69"/>
  <c r="AE202" i="69"/>
  <c r="AF222" i="69"/>
  <c r="AE225" i="69"/>
  <c r="AB131" i="69"/>
  <c r="AD163" i="69"/>
  <c r="AF131" i="69"/>
  <c r="AF163" i="69"/>
  <c r="AB18" i="69"/>
  <c r="AF100" i="69"/>
  <c r="AD108" i="69"/>
  <c r="AB122" i="69"/>
  <c r="AB154" i="69"/>
  <c r="AC170" i="69"/>
  <c r="AB180" i="69"/>
  <c r="AF190" i="69"/>
  <c r="AG193" i="69"/>
  <c r="AF202" i="69"/>
  <c r="AG222" i="69"/>
  <c r="AF225" i="69"/>
  <c r="AC107" i="69"/>
  <c r="AC131" i="69"/>
  <c r="AB163" i="69"/>
  <c r="AB222" i="69"/>
  <c r="Z15" i="69"/>
  <c r="AG15" i="69" s="1"/>
  <c r="AF18" i="69"/>
  <c r="AD10" i="69"/>
  <c r="AE36" i="69"/>
  <c r="Z82" i="69"/>
  <c r="AC122" i="69"/>
  <c r="AB141" i="69"/>
  <c r="AC154" i="69"/>
  <c r="AD170" i="69"/>
  <c r="AC180" i="69"/>
  <c r="AG202" i="69"/>
  <c r="AB216" i="69"/>
  <c r="AD219" i="69"/>
  <c r="AG225" i="69"/>
  <c r="AE131" i="69"/>
  <c r="AB104" i="69"/>
  <c r="AE163" i="69"/>
  <c r="AF212" i="69"/>
  <c r="AC18" i="69"/>
  <c r="AE10" i="69"/>
  <c r="AB15" i="69"/>
  <c r="Z19" i="69"/>
  <c r="AG19" i="69" s="1"/>
  <c r="AF36" i="69"/>
  <c r="AB41" i="69"/>
  <c r="AE96" i="69"/>
  <c r="AD122" i="69"/>
  <c r="AC141" i="69"/>
  <c r="AD154" i="69"/>
  <c r="AE170" i="69"/>
  <c r="AD180" i="69"/>
  <c r="AE219" i="69"/>
  <c r="Z26" i="69"/>
  <c r="AF111" i="69"/>
  <c r="AB190" i="69"/>
  <c r="AD196" i="69"/>
  <c r="AD36" i="69"/>
  <c r="AF10" i="69"/>
  <c r="AC41" i="69"/>
  <c r="Z50" i="69"/>
  <c r="AG50" i="69" s="1"/>
  <c r="AE54" i="69"/>
  <c r="Z87" i="69"/>
  <c r="AG87" i="69" s="1"/>
  <c r="Z92" i="69"/>
  <c r="AG92" i="69" s="1"/>
  <c r="AF122" i="69"/>
  <c r="AB132" i="69"/>
  <c r="AB138" i="69"/>
  <c r="AD141" i="69"/>
  <c r="AE154" i="69"/>
  <c r="AF170" i="69"/>
  <c r="AE180" i="69"/>
  <c r="AF219" i="69"/>
  <c r="AC163" i="69"/>
  <c r="AB202" i="69"/>
  <c r="AC36" i="69"/>
  <c r="AC15" i="69"/>
  <c r="AD15" i="69"/>
  <c r="AD41" i="69"/>
  <c r="AB59" i="69"/>
  <c r="Z64" i="69"/>
  <c r="AG64" i="69" s="1"/>
  <c r="Z69" i="69"/>
  <c r="AG69" i="69" s="1"/>
  <c r="AB105" i="69"/>
  <c r="AB112" i="69"/>
  <c r="AB119" i="69"/>
  <c r="AC132" i="69"/>
  <c r="AC138" i="69"/>
  <c r="AF154" i="69"/>
  <c r="AB164" i="69"/>
  <c r="AF180" i="69"/>
  <c r="Z94" i="69"/>
  <c r="AG94" i="69" s="1"/>
  <c r="AC137" i="69"/>
  <c r="AD111" i="69"/>
  <c r="AF137" i="69"/>
  <c r="AB10" i="69"/>
  <c r="AE15" i="69"/>
  <c r="AE41" i="69"/>
  <c r="AB50" i="69"/>
  <c r="AD59" i="69"/>
  <c r="AB78" i="69"/>
  <c r="AC105" i="69"/>
  <c r="AC112" i="69"/>
  <c r="AE119" i="69"/>
  <c r="AD132" i="69"/>
  <c r="AD138" i="69"/>
  <c r="AB148" i="69"/>
  <c r="AC164" i="69"/>
  <c r="AC213" i="69"/>
  <c r="AE124" i="69"/>
  <c r="AE111" i="69"/>
  <c r="AC100" i="69"/>
  <c r="AC225" i="69"/>
  <c r="AF15" i="69"/>
  <c r="AF50" i="69"/>
  <c r="Z55" i="69"/>
  <c r="AE59" i="69"/>
  <c r="AC78" i="69"/>
  <c r="AD105" i="69"/>
  <c r="AD112" i="69"/>
  <c r="AF119" i="69"/>
  <c r="AE132" i="69"/>
  <c r="AE138" i="69"/>
  <c r="AD164" i="69"/>
  <c r="AD213" i="69"/>
  <c r="Z35" i="69"/>
  <c r="AG35" i="69" s="1"/>
  <c r="AE80" i="69"/>
  <c r="Z95" i="69"/>
  <c r="AG95" i="69" s="1"/>
  <c r="AG36" i="69"/>
  <c r="AB62" i="69"/>
  <c r="Z28" i="69"/>
  <c r="AG28" i="69" s="1"/>
  <c r="Z33" i="69"/>
  <c r="AG33" i="69" s="1"/>
  <c r="AC69" i="69"/>
  <c r="AD78" i="69"/>
  <c r="Z83" i="69"/>
  <c r="AG83" i="69" s="1"/>
  <c r="AE105" i="69"/>
  <c r="AF132" i="69"/>
  <c r="AF138" i="69"/>
  <c r="AD148" i="69"/>
  <c r="AE164" i="69"/>
  <c r="AE213" i="69"/>
  <c r="Z61" i="69"/>
  <c r="AG61" i="69" s="1"/>
  <c r="Z9" i="69"/>
  <c r="AD124" i="69"/>
  <c r="AG121" i="69"/>
  <c r="AD212" i="69"/>
  <c r="AB196" i="69"/>
  <c r="AB134" i="69"/>
  <c r="Z37" i="69"/>
  <c r="Z20" i="69"/>
  <c r="AG20" i="69" s="1"/>
  <c r="Z24" i="69"/>
  <c r="Z51" i="69"/>
  <c r="AD69" i="69"/>
  <c r="AE78" i="69"/>
  <c r="AF105" i="69"/>
  <c r="AE148" i="69"/>
  <c r="AF151" i="69"/>
  <c r="AC158" i="69"/>
  <c r="AF164" i="69"/>
  <c r="AF213" i="69"/>
  <c r="AG57" i="69"/>
  <c r="AD137" i="69"/>
  <c r="AG78" i="69"/>
  <c r="AF148" i="69"/>
  <c r="AG213" i="69"/>
  <c r="Z62" i="69"/>
  <c r="AG62" i="69" s="1"/>
  <c r="AG124" i="69"/>
  <c r="AE137" i="69"/>
  <c r="Z68" i="69"/>
  <c r="AG68" i="69" s="1"/>
  <c r="Z16" i="69"/>
  <c r="AG16" i="69" s="1"/>
  <c r="Z38" i="69"/>
  <c r="AG38" i="69" s="1"/>
  <c r="AG29" i="69"/>
  <c r="AC217" i="69"/>
  <c r="Z67" i="69"/>
  <c r="AB137" i="69"/>
  <c r="Z100" i="69"/>
  <c r="AG100" i="69" s="1"/>
  <c r="Z85" i="69"/>
  <c r="AG85" i="69" s="1"/>
  <c r="AF53" i="69"/>
  <c r="Z42" i="69"/>
  <c r="AG42" i="69" s="1"/>
  <c r="AE33" i="69"/>
  <c r="Z79" i="69"/>
  <c r="Z98" i="69"/>
  <c r="AE123" i="69"/>
  <c r="AB142" i="69"/>
  <c r="AB168" i="69"/>
  <c r="AB171" i="69"/>
  <c r="AD217" i="69"/>
  <c r="Z52" i="69"/>
  <c r="AF107" i="69"/>
  <c r="Z58" i="69"/>
  <c r="AG58" i="69" s="1"/>
  <c r="AB51" i="69"/>
  <c r="Z56" i="69"/>
  <c r="AG56" i="69" s="1"/>
  <c r="Z84" i="69"/>
  <c r="AG84" i="69" s="1"/>
  <c r="AF123" i="69"/>
  <c r="AE142" i="69"/>
  <c r="AC168" i="69"/>
  <c r="AC171" i="69"/>
  <c r="AC181" i="69"/>
  <c r="AE217" i="69"/>
  <c r="AE153" i="69"/>
  <c r="Z21" i="69"/>
  <c r="AG21" i="69" s="1"/>
  <c r="Z43" i="69"/>
  <c r="AG43" i="69" s="1"/>
  <c r="AB63" i="69"/>
  <c r="AF63" i="69"/>
  <c r="AE67" i="69"/>
  <c r="AB75" i="69"/>
  <c r="AF52" i="69"/>
  <c r="AF60" i="69"/>
  <c r="AD75" i="69"/>
  <c r="AD94" i="69"/>
  <c r="AC101" i="69"/>
  <c r="AD90" i="69"/>
  <c r="AE26" i="69"/>
  <c r="AG13" i="69"/>
  <c r="AB16" i="69"/>
  <c r="AF26" i="69"/>
  <c r="AC49" i="69"/>
  <c r="AE75" i="69"/>
  <c r="AB79" i="69"/>
  <c r="AE94" i="69"/>
  <c r="AD101" i="69"/>
  <c r="AG82" i="69"/>
  <c r="AB45" i="69"/>
  <c r="AB90" i="69"/>
  <c r="AG101" i="69"/>
  <c r="AF34" i="69"/>
  <c r="AB94" i="69"/>
  <c r="AF90" i="69"/>
  <c r="AC16" i="69"/>
  <c r="AB31" i="69"/>
  <c r="AC38" i="69"/>
  <c r="AB42" i="69"/>
  <c r="AD49" i="69"/>
  <c r="AC64" i="69"/>
  <c r="AF75" i="69"/>
  <c r="AC79" i="69"/>
  <c r="AF94" i="69"/>
  <c r="AE101" i="69"/>
  <c r="AB9" i="69"/>
  <c r="AD16" i="69"/>
  <c r="AC31" i="69"/>
  <c r="AC42" i="69"/>
  <c r="AE49" i="69"/>
  <c r="AD64" i="69"/>
  <c r="AD79" i="69"/>
  <c r="AF101" i="69"/>
  <c r="AB52" i="69"/>
  <c r="AB26" i="69"/>
  <c r="AD60" i="69"/>
  <c r="AD31" i="69"/>
  <c r="AD42" i="69"/>
  <c r="AF49" i="69"/>
  <c r="AE64" i="69"/>
  <c r="AB68" i="69"/>
  <c r="AE79" i="69"/>
  <c r="AG26" i="69"/>
  <c r="AD45" i="69"/>
  <c r="AF67" i="69"/>
  <c r="AC9" i="69"/>
  <c r="AD9" i="69"/>
  <c r="AE31" i="69"/>
  <c r="AE42" i="69"/>
  <c r="AF64" i="69"/>
  <c r="AC68" i="69"/>
  <c r="AB83" i="69"/>
  <c r="AD37" i="69"/>
  <c r="AF37" i="69"/>
  <c r="AC26" i="69"/>
  <c r="AB20" i="69"/>
  <c r="AE9" i="69"/>
  <c r="AB13" i="69"/>
  <c r="AC20" i="69"/>
  <c r="AD68" i="69"/>
  <c r="AC83" i="69"/>
  <c r="AB91" i="69"/>
  <c r="AC52" i="69"/>
  <c r="AC13" i="69"/>
  <c r="AD20" i="69"/>
  <c r="AG47" i="69"/>
  <c r="AB53" i="69"/>
  <c r="AE68" i="69"/>
  <c r="AB72" i="69"/>
  <c r="AD83" i="69"/>
  <c r="AD91" i="69"/>
  <c r="AD63" i="69"/>
  <c r="AC67" i="69"/>
  <c r="AD67" i="69"/>
  <c r="AG79" i="69"/>
  <c r="AE20" i="69"/>
  <c r="AE91" i="69"/>
  <c r="AG37" i="69"/>
  <c r="AG52" i="69"/>
  <c r="AE63" i="69"/>
  <c r="AC24" i="69"/>
  <c r="AB47" i="69"/>
  <c r="AD53" i="69"/>
  <c r="AD72" i="69"/>
  <c r="AF91" i="69"/>
  <c r="AB95" i="69"/>
  <c r="AB99" i="69"/>
  <c r="AB24" i="69"/>
  <c r="AC47" i="69"/>
  <c r="AC95" i="69"/>
  <c r="AC99" i="69"/>
  <c r="AB102" i="69"/>
  <c r="AD47" i="69"/>
  <c r="AD95" i="69"/>
  <c r="AD99" i="69"/>
  <c r="AC102" i="69"/>
  <c r="AE37" i="69"/>
  <c r="AC90" i="69"/>
  <c r="AC82" i="69"/>
  <c r="AF82" i="69"/>
  <c r="AD17" i="69"/>
  <c r="AE47" i="69"/>
  <c r="AE95" i="69"/>
  <c r="AE99" i="69"/>
  <c r="AD102" i="69"/>
  <c r="AB37" i="69"/>
  <c r="AC80" i="69"/>
  <c r="AE102" i="69"/>
  <c r="AE52" i="69"/>
  <c r="AG45" i="69"/>
  <c r="AG34" i="69"/>
  <c r="AD54" i="69"/>
  <c r="AC54" i="69"/>
  <c r="AB54" i="69"/>
  <c r="AC58" i="69"/>
  <c r="AB58" i="69"/>
  <c r="AE58" i="69"/>
  <c r="AF85" i="69"/>
  <c r="AD85" i="69"/>
  <c r="AC85" i="69"/>
  <c r="AB85" i="69"/>
  <c r="AC92" i="69"/>
  <c r="AB92" i="69"/>
  <c r="AF92" i="69"/>
  <c r="AE92" i="69"/>
  <c r="AF125" i="69"/>
  <c r="AE125" i="69"/>
  <c r="AC125" i="69"/>
  <c r="AG125" i="69"/>
  <c r="AD125" i="69"/>
  <c r="AB125" i="69"/>
  <c r="AB128" i="69"/>
  <c r="AG128" i="69"/>
  <c r="AF128" i="69"/>
  <c r="AD128" i="69"/>
  <c r="AC128" i="69"/>
  <c r="AD176" i="69"/>
  <c r="AC176" i="69"/>
  <c r="AB176" i="69"/>
  <c r="AF176" i="69"/>
  <c r="AE176" i="69"/>
  <c r="AD183" i="69"/>
  <c r="AC183" i="69"/>
  <c r="AG183" i="69"/>
  <c r="AF183" i="69"/>
  <c r="AE183" i="69"/>
  <c r="AB183" i="69"/>
  <c r="AF58" i="69"/>
  <c r="AD86" i="69"/>
  <c r="AC86" i="69"/>
  <c r="AD89" i="69"/>
  <c r="AE128" i="69"/>
  <c r="AC187" i="69"/>
  <c r="AB187" i="69"/>
  <c r="AG187" i="69"/>
  <c r="AF187" i="69"/>
  <c r="AE187" i="69"/>
  <c r="AD187" i="69"/>
  <c r="AE66" i="69"/>
  <c r="AD66" i="69"/>
  <c r="AB66" i="69"/>
  <c r="AG66" i="69"/>
  <c r="AF66" i="69"/>
  <c r="Z93" i="69"/>
  <c r="AG93" i="69" s="1"/>
  <c r="AG106" i="69"/>
  <c r="AE106" i="69"/>
  <c r="AD106" i="69"/>
  <c r="AC106" i="69"/>
  <c r="AB106" i="69"/>
  <c r="AG167" i="69"/>
  <c r="AF167" i="69"/>
  <c r="AE167" i="69"/>
  <c r="AD167" i="69"/>
  <c r="AB167" i="69"/>
  <c r="AC167" i="69"/>
  <c r="AG32" i="69"/>
  <c r="AF32" i="69"/>
  <c r="AB32" i="69"/>
  <c r="AF14" i="69"/>
  <c r="AG14" i="69"/>
  <c r="AE14" i="69"/>
  <c r="AB14" i="69"/>
  <c r="AG30" i="69"/>
  <c r="AD30" i="69"/>
  <c r="AC30" i="69"/>
  <c r="AB30" i="69"/>
  <c r="AG144" i="69"/>
  <c r="AF144" i="69"/>
  <c r="AE144" i="69"/>
  <c r="AD144" i="69"/>
  <c r="AC144" i="69"/>
  <c r="AB144" i="69"/>
  <c r="AD23" i="69"/>
  <c r="AC23" i="69"/>
  <c r="AB23" i="69"/>
  <c r="AF23" i="69"/>
  <c r="AB86" i="69"/>
  <c r="AF110" i="69"/>
  <c r="AD110" i="69"/>
  <c r="AC110" i="69"/>
  <c r="AB110" i="69"/>
  <c r="AG110" i="69"/>
  <c r="AG245" i="69"/>
  <c r="AF245" i="69"/>
  <c r="AE245" i="69"/>
  <c r="AD245" i="69"/>
  <c r="AC245" i="69"/>
  <c r="AE32" i="69"/>
  <c r="AE76" i="69"/>
  <c r="AE86" i="69"/>
  <c r="AE210" i="69"/>
  <c r="AD210" i="69"/>
  <c r="AF210" i="69"/>
  <c r="AC210" i="69"/>
  <c r="AB210" i="69"/>
  <c r="AD92" i="69"/>
  <c r="AF86" i="69"/>
  <c r="AF103" i="69"/>
  <c r="AD103" i="69"/>
  <c r="AC103" i="69"/>
  <c r="AE103" i="69"/>
  <c r="AB103" i="69"/>
  <c r="AB22" i="69"/>
  <c r="AC32" i="69"/>
  <c r="AF46" i="69"/>
  <c r="AE46" i="69"/>
  <c r="AD46" i="69"/>
  <c r="AC46" i="69"/>
  <c r="AB46" i="69"/>
  <c r="AE23" i="69"/>
  <c r="AF43" i="69"/>
  <c r="AE43" i="69"/>
  <c r="AD43" i="69"/>
  <c r="AC43" i="69"/>
  <c r="AB160" i="69"/>
  <c r="AG160" i="69"/>
  <c r="AF160" i="69"/>
  <c r="AD160" i="69"/>
  <c r="AC160" i="69"/>
  <c r="AF22" i="69"/>
  <c r="AB129" i="69"/>
  <c r="AE129" i="69"/>
  <c r="AD129" i="69"/>
  <c r="AC129" i="69"/>
  <c r="AG129" i="69"/>
  <c r="AC66" i="69"/>
  <c r="AD87" i="69"/>
  <c r="AC87" i="69"/>
  <c r="AF87" i="69"/>
  <c r="AB97" i="69"/>
  <c r="AC97" i="69"/>
  <c r="AF129" i="69"/>
  <c r="AC14" i="69"/>
  <c r="AE30" i="69"/>
  <c r="AG67" i="69"/>
  <c r="AF106" i="69"/>
  <c r="AG130" i="69"/>
  <c r="AE130" i="69"/>
  <c r="AD130" i="69"/>
  <c r="AB130" i="69"/>
  <c r="AC22" i="69"/>
  <c r="AD65" i="69"/>
  <c r="AD11" i="69"/>
  <c r="AC11" i="69"/>
  <c r="AB11" i="69"/>
  <c r="AD14" i="69"/>
  <c r="AF30" i="69"/>
  <c r="Z11" i="69"/>
  <c r="AG11" i="69" s="1"/>
  <c r="AF27" i="69"/>
  <c r="AE27" i="69"/>
  <c r="AD27" i="69"/>
  <c r="AC27" i="69"/>
  <c r="AB27" i="69"/>
  <c r="AB40" i="69"/>
  <c r="AB56" i="69"/>
  <c r="Z60" i="69"/>
  <c r="AE110" i="69"/>
  <c r="AF117" i="69"/>
  <c r="AD117" i="69"/>
  <c r="AC117" i="69"/>
  <c r="AB117" i="69"/>
  <c r="AF152" i="69"/>
  <c r="AD152" i="69"/>
  <c r="AE152" i="69"/>
  <c r="AC152" i="69"/>
  <c r="AB245" i="69"/>
  <c r="AD58" i="69"/>
  <c r="AF173" i="69"/>
  <c r="AE173" i="69"/>
  <c r="AG173" i="69"/>
  <c r="AD173" i="69"/>
  <c r="AC173" i="69"/>
  <c r="AB173" i="69"/>
  <c r="AC56" i="69"/>
  <c r="AF70" i="69"/>
  <c r="AE70" i="69"/>
  <c r="AD70" i="69"/>
  <c r="AC70" i="69"/>
  <c r="AE74" i="69"/>
  <c r="AD74" i="69"/>
  <c r="AB74" i="69"/>
  <c r="AC74" i="69"/>
  <c r="AC89" i="69"/>
  <c r="AF40" i="69"/>
  <c r="Z31" i="69"/>
  <c r="AG31" i="69" s="1"/>
  <c r="AD40" i="69"/>
  <c r="AB43" i="69"/>
  <c r="AE114" i="69"/>
  <c r="AD114" i="69"/>
  <c r="AG114" i="69"/>
  <c r="AF114" i="69"/>
  <c r="AB114" i="69"/>
  <c r="AE40" i="69"/>
  <c r="AC44" i="69"/>
  <c r="AB44" i="69"/>
  <c r="AG44" i="69"/>
  <c r="AF44" i="69"/>
  <c r="AE44" i="69"/>
  <c r="AF57" i="69"/>
  <c r="AE57" i="69"/>
  <c r="AB57" i="69"/>
  <c r="AE81" i="69"/>
  <c r="AB81" i="69"/>
  <c r="AG81" i="69"/>
  <c r="AF81" i="69"/>
  <c r="AD81" i="69"/>
  <c r="AB87" i="69"/>
  <c r="AD121" i="69"/>
  <c r="AC121" i="69"/>
  <c r="AB121" i="69"/>
  <c r="AF121" i="69"/>
  <c r="AB288" i="69"/>
  <c r="AG288" i="69"/>
  <c r="AF288" i="69"/>
  <c r="AE288" i="69"/>
  <c r="AD288" i="69"/>
  <c r="AC288" i="69"/>
  <c r="AB65" i="69"/>
  <c r="AF65" i="69"/>
  <c r="AC65" i="69"/>
  <c r="AD32" i="69"/>
  <c r="AE89" i="69"/>
  <c r="AE87" i="69"/>
  <c r="AD97" i="69"/>
  <c r="AD214" i="69"/>
  <c r="AC214" i="69"/>
  <c r="AB214" i="69"/>
  <c r="AG214" i="69"/>
  <c r="AF214" i="69"/>
  <c r="AE214" i="69"/>
  <c r="AF268" i="69"/>
  <c r="AE268" i="69"/>
  <c r="AD268" i="69"/>
  <c r="AC268" i="69"/>
  <c r="AB268" i="69"/>
  <c r="AG268" i="69"/>
  <c r="AD39" i="69"/>
  <c r="AC39" i="69"/>
  <c r="AE39" i="69"/>
  <c r="AB39" i="69"/>
  <c r="AG39" i="69"/>
  <c r="AF76" i="69"/>
  <c r="AC76" i="69"/>
  <c r="AB76" i="69"/>
  <c r="AD76" i="69"/>
  <c r="AE11" i="69"/>
  <c r="AG88" i="69"/>
  <c r="AF88" i="69"/>
  <c r="AD88" i="69"/>
  <c r="AE88" i="69"/>
  <c r="AC88" i="69"/>
  <c r="AB88" i="69"/>
  <c r="AE97" i="69"/>
  <c r="AC130" i="69"/>
  <c r="AF89" i="69"/>
  <c r="AF56" i="69"/>
  <c r="AD56" i="69"/>
  <c r="AG8" i="69"/>
  <c r="AF8" i="69"/>
  <c r="AE8" i="69"/>
  <c r="AD8" i="69"/>
  <c r="AC8" i="69"/>
  <c r="AF11" i="69"/>
  <c r="AG27" i="69"/>
  <c r="AF97" i="69"/>
  <c r="AF130" i="69"/>
  <c r="AG89" i="69"/>
  <c r="AC28" i="69"/>
  <c r="AB28" i="69"/>
  <c r="AF28" i="69"/>
  <c r="AE28" i="69"/>
  <c r="AD28" i="69"/>
  <c r="AB70" i="69"/>
  <c r="AF74" i="69"/>
  <c r="AG97" i="69"/>
  <c r="AE117" i="69"/>
  <c r="AB152" i="69"/>
  <c r="AF109" i="69"/>
  <c r="AE109" i="69"/>
  <c r="AG109" i="69"/>
  <c r="AD109" i="69"/>
  <c r="AB109" i="69"/>
  <c r="AD22" i="69"/>
  <c r="Z12" i="69"/>
  <c r="AG12" i="69" s="1"/>
  <c r="AF35" i="69"/>
  <c r="AE35" i="69"/>
  <c r="AD35" i="69"/>
  <c r="AC35" i="69"/>
  <c r="AG71" i="69"/>
  <c r="AD71" i="69"/>
  <c r="AC71" i="69"/>
  <c r="AB71" i="69"/>
  <c r="AF71" i="69"/>
  <c r="AE71" i="69"/>
  <c r="AE98" i="69"/>
  <c r="AD98" i="69"/>
  <c r="AB98" i="69"/>
  <c r="AG98" i="69"/>
  <c r="AF98" i="69"/>
  <c r="AF108" i="69"/>
  <c r="AE108" i="69"/>
  <c r="AC108" i="69"/>
  <c r="AB108" i="69"/>
  <c r="AD118" i="69"/>
  <c r="AC118" i="69"/>
  <c r="AF118" i="69"/>
  <c r="AE118" i="69"/>
  <c r="AB118" i="69"/>
  <c r="AG189" i="69"/>
  <c r="AF189" i="69"/>
  <c r="AD189" i="69"/>
  <c r="AE189" i="69"/>
  <c r="AC189" i="69"/>
  <c r="AB189" i="69"/>
  <c r="AE19" i="69"/>
  <c r="AF19" i="69"/>
  <c r="AD19" i="69"/>
  <c r="AC19" i="69"/>
  <c r="AB19" i="69"/>
  <c r="AF38" i="69"/>
  <c r="AE38" i="69"/>
  <c r="AB38" i="69"/>
  <c r="AD44" i="69"/>
  <c r="AC57" i="69"/>
  <c r="Z75" i="69"/>
  <c r="AG75" i="69" s="1"/>
  <c r="AC114" i="69"/>
  <c r="AG169" i="69"/>
  <c r="AF169" i="69"/>
  <c r="AE169" i="69"/>
  <c r="AD169" i="69"/>
  <c r="AC169" i="69"/>
  <c r="AE242" i="69"/>
  <c r="AD242" i="69"/>
  <c r="AD80" i="69"/>
  <c r="Z86" i="69"/>
  <c r="AG86" i="69" s="1"/>
  <c r="AD119" i="69"/>
  <c r="AC119" i="69"/>
  <c r="AF141" i="69"/>
  <c r="AE141" i="69"/>
  <c r="AG211" i="69"/>
  <c r="AF211" i="69"/>
  <c r="AE211" i="69"/>
  <c r="AC233" i="69"/>
  <c r="AE247" i="69"/>
  <c r="AE273" i="69"/>
  <c r="AD273" i="69"/>
  <c r="AC273" i="69"/>
  <c r="AB273" i="69"/>
  <c r="AG290" i="69"/>
  <c r="AF290" i="69"/>
  <c r="AE290" i="69"/>
  <c r="AD290" i="69"/>
  <c r="AC290" i="69"/>
  <c r="AB290" i="69"/>
  <c r="AG296" i="69"/>
  <c r="AF296" i="69"/>
  <c r="AD310" i="69"/>
  <c r="AC310" i="69"/>
  <c r="AB310" i="69"/>
  <c r="AG24" i="69"/>
  <c r="AF24" i="69"/>
  <c r="AD24" i="69"/>
  <c r="AF80" i="69"/>
  <c r="AE177" i="69"/>
  <c r="AD177" i="69"/>
  <c r="AC177" i="69"/>
  <c r="AB177" i="69"/>
  <c r="AG194" i="69"/>
  <c r="AF194" i="69"/>
  <c r="AE194" i="69"/>
  <c r="AC194" i="69"/>
  <c r="AD194" i="69"/>
  <c r="AB194" i="69"/>
  <c r="AD279" i="69"/>
  <c r="AC279" i="69"/>
  <c r="AG51" i="69"/>
  <c r="AE51" i="69"/>
  <c r="AG200" i="69"/>
  <c r="AF200" i="69"/>
  <c r="AG248" i="69"/>
  <c r="AF248" i="69"/>
  <c r="AE248" i="69"/>
  <c r="AD248" i="69"/>
  <c r="AC316" i="69"/>
  <c r="AB316" i="69"/>
  <c r="AB328" i="69"/>
  <c r="AG328" i="69"/>
  <c r="AF328" i="69"/>
  <c r="AC328" i="69"/>
  <c r="AG334" i="69"/>
  <c r="AF334" i="69"/>
  <c r="AC155" i="69"/>
  <c r="AB155" i="69"/>
  <c r="AG302" i="69"/>
  <c r="AF302" i="69"/>
  <c r="AG322" i="69"/>
  <c r="AF322" i="69"/>
  <c r="AE322" i="69"/>
  <c r="AD322" i="69"/>
  <c r="AC322" i="69"/>
  <c r="AB322" i="69"/>
  <c r="AD343" i="69"/>
  <c r="AC343" i="69"/>
  <c r="Z70" i="69"/>
  <c r="AG70" i="69" s="1"/>
  <c r="AG73" i="69"/>
  <c r="AG136" i="69"/>
  <c r="AF136" i="69"/>
  <c r="AE147" i="69"/>
  <c r="AB208" i="69"/>
  <c r="AG231" i="69"/>
  <c r="AF231" i="69"/>
  <c r="AE231" i="69"/>
  <c r="AD231" i="69"/>
  <c r="AC231" i="69"/>
  <c r="AB231" i="69"/>
  <c r="AF237" i="69"/>
  <c r="AE237" i="69"/>
  <c r="AB242" i="69"/>
  <c r="AC251" i="69"/>
  <c r="AB251" i="69"/>
  <c r="AG285" i="69"/>
  <c r="AF285" i="69"/>
  <c r="AE285" i="69"/>
  <c r="AD285" i="69"/>
  <c r="AC285" i="69"/>
  <c r="AE337" i="69"/>
  <c r="AD337" i="69"/>
  <c r="AC337" i="69"/>
  <c r="AB337" i="69"/>
  <c r="AG349" i="69"/>
  <c r="AF349" i="69"/>
  <c r="AE349" i="69"/>
  <c r="AD349" i="69"/>
  <c r="AC349" i="69"/>
  <c r="AG206" i="69"/>
  <c r="AF206" i="69"/>
  <c r="AC208" i="69"/>
  <c r="AC220" i="69"/>
  <c r="AB220" i="69"/>
  <c r="AC242" i="69"/>
  <c r="AE208" i="69"/>
  <c r="AG242" i="69"/>
  <c r="AE274" i="69"/>
  <c r="AD274" i="69"/>
  <c r="AF172" i="69"/>
  <c r="AE172" i="69"/>
  <c r="AD172" i="69"/>
  <c r="AC172" i="69"/>
  <c r="AB172" i="69"/>
  <c r="AF208" i="69"/>
  <c r="AG243" i="69"/>
  <c r="AF243" i="69"/>
  <c r="AE243" i="69"/>
  <c r="AB248" i="69"/>
  <c r="AB262" i="69"/>
  <c r="AC265" i="69"/>
  <c r="AE279" i="69"/>
  <c r="AB282" i="69"/>
  <c r="AD296" i="69"/>
  <c r="AE305" i="69"/>
  <c r="AD305" i="69"/>
  <c r="AC305" i="69"/>
  <c r="AB305" i="69"/>
  <c r="AG310" i="69"/>
  <c r="AD316" i="69"/>
  <c r="AG120" i="69"/>
  <c r="AF120" i="69"/>
  <c r="AD120" i="69"/>
  <c r="AD150" i="69"/>
  <c r="AC150" i="69"/>
  <c r="AE178" i="69"/>
  <c r="AD178" i="69"/>
  <c r="AC262" i="69"/>
  <c r="AF279" i="69"/>
  <c r="AC282" i="69"/>
  <c r="AE296" i="69"/>
  <c r="AD311" i="69"/>
  <c r="AC311" i="69"/>
  <c r="AE316" i="69"/>
  <c r="AC346" i="69"/>
  <c r="AE16" i="69"/>
  <c r="Z22" i="69"/>
  <c r="AG22" i="69" s="1"/>
  <c r="AG41" i="69"/>
  <c r="AD51" i="69"/>
  <c r="AF59" i="69"/>
  <c r="AD62" i="69"/>
  <c r="AE122" i="69"/>
  <c r="AD155" i="69"/>
  <c r="AB166" i="69"/>
  <c r="AB186" i="69"/>
  <c r="AD200" i="69"/>
  <c r="AE209" i="69"/>
  <c r="AD209" i="69"/>
  <c r="AC209" i="69"/>
  <c r="AB209" i="69"/>
  <c r="AF226" i="69"/>
  <c r="AE226" i="69"/>
  <c r="AD226" i="69"/>
  <c r="AC226" i="69"/>
  <c r="AB226" i="69"/>
  <c r="AD262" i="69"/>
  <c r="AE265" i="69"/>
  <c r="AG279" i="69"/>
  <c r="AD282" i="69"/>
  <c r="AB299" i="69"/>
  <c r="AB302" i="69"/>
  <c r="AF316" i="69"/>
  <c r="AD334" i="69"/>
  <c r="AB343" i="69"/>
  <c r="AD346" i="69"/>
  <c r="AC352" i="69"/>
  <c r="AB136" i="69"/>
  <c r="AB147" i="69"/>
  <c r="AE155" i="69"/>
  <c r="AC166" i="69"/>
  <c r="AC186" i="69"/>
  <c r="AG232" i="69"/>
  <c r="AF232" i="69"/>
  <c r="AG280" i="69"/>
  <c r="AF280" i="69"/>
  <c r="AE280" i="69"/>
  <c r="AD280" i="69"/>
  <c r="AC299" i="69"/>
  <c r="AC302" i="69"/>
  <c r="AG316" i="69"/>
  <c r="AE334" i="69"/>
  <c r="AF337" i="69"/>
  <c r="AE343" i="69"/>
  <c r="AE346" i="69"/>
  <c r="AB349" i="69"/>
  <c r="AD352" i="69"/>
  <c r="AD215" i="69"/>
  <c r="AC215" i="69"/>
  <c r="AD220" i="69"/>
  <c r="AC237" i="69"/>
  <c r="AD246" i="69"/>
  <c r="AC246" i="69"/>
  <c r="AB246" i="69"/>
  <c r="AE251" i="69"/>
  <c r="AF262" i="69"/>
  <c r="AF282" i="69"/>
  <c r="AD299" i="69"/>
  <c r="AD302" i="69"/>
  <c r="AG317" i="69"/>
  <c r="AF317" i="69"/>
  <c r="AE317" i="69"/>
  <c r="AD317" i="69"/>
  <c r="AC317" i="69"/>
  <c r="AG337" i="69"/>
  <c r="AF343" i="69"/>
  <c r="AF346" i="69"/>
  <c r="AE352" i="69"/>
  <c r="AF51" i="69"/>
  <c r="AG59" i="69"/>
  <c r="AE62" i="69"/>
  <c r="AB73" i="69"/>
  <c r="AC60" i="69"/>
  <c r="AB60" i="69"/>
  <c r="AF62" i="69"/>
  <c r="AC73" i="69"/>
  <c r="AC136" i="69"/>
  <c r="AC147" i="69"/>
  <c r="AF155" i="69"/>
  <c r="AD166" i="69"/>
  <c r="AD186" i="69"/>
  <c r="AB203" i="69"/>
  <c r="AB206" i="69"/>
  <c r="AG9" i="69"/>
  <c r="AD73" i="69"/>
  <c r="AE82" i="69"/>
  <c r="AD82" i="69"/>
  <c r="AF93" i="69"/>
  <c r="AE93" i="69"/>
  <c r="AC93" i="69"/>
  <c r="AC123" i="69"/>
  <c r="AB123" i="69"/>
  <c r="AD136" i="69"/>
  <c r="AD147" i="69"/>
  <c r="AG155" i="69"/>
  <c r="AE166" i="69"/>
  <c r="AG184" i="69"/>
  <c r="AF184" i="69"/>
  <c r="AE184" i="69"/>
  <c r="AD184" i="69"/>
  <c r="AE186" i="69"/>
  <c r="AC203" i="69"/>
  <c r="AC206" i="69"/>
  <c r="AE220" i="69"/>
  <c r="AD237" i="69"/>
  <c r="AF251" i="69"/>
  <c r="AE299" i="69"/>
  <c r="AE302" i="69"/>
  <c r="AE338" i="69"/>
  <c r="AD338" i="69"/>
  <c r="AG343" i="69"/>
  <c r="AF352" i="69"/>
  <c r="AE73" i="69"/>
  <c r="AF104" i="69"/>
  <c r="AG115" i="69"/>
  <c r="AE115" i="69"/>
  <c r="AE136" i="69"/>
  <c r="AF147" i="69"/>
  <c r="AC156" i="69"/>
  <c r="AB156" i="69"/>
  <c r="AF166" i="69"/>
  <c r="AF186" i="69"/>
  <c r="AD203" i="69"/>
  <c r="AD206" i="69"/>
  <c r="AF220" i="69"/>
  <c r="AG237" i="69"/>
  <c r="AB240" i="69"/>
  <c r="AG251" i="69"/>
  <c r="AG263" i="69"/>
  <c r="AF263" i="69"/>
  <c r="AE263" i="69"/>
  <c r="AD263" i="69"/>
  <c r="AC263" i="69"/>
  <c r="AB263" i="69"/>
  <c r="AF269" i="69"/>
  <c r="AE269" i="69"/>
  <c r="AB274" i="69"/>
  <c r="AC283" i="69"/>
  <c r="AB283" i="69"/>
  <c r="AF299" i="69"/>
  <c r="AG344" i="69"/>
  <c r="AF344" i="69"/>
  <c r="AE344" i="69"/>
  <c r="AD344" i="69"/>
  <c r="AC347" i="69"/>
  <c r="AB347" i="69"/>
  <c r="AG352" i="69"/>
  <c r="AB139" i="69"/>
  <c r="AE145" i="69"/>
  <c r="AD145" i="69"/>
  <c r="AB145" i="69"/>
  <c r="AG172" i="69"/>
  <c r="AC192" i="69"/>
  <c r="AE203" i="69"/>
  <c r="AE206" i="69"/>
  <c r="AG220" i="69"/>
  <c r="AG238" i="69"/>
  <c r="AF238" i="69"/>
  <c r="AC240" i="69"/>
  <c r="AB243" i="69"/>
  <c r="AC252" i="69"/>
  <c r="AB252" i="69"/>
  <c r="AC257" i="69"/>
  <c r="AC274" i="69"/>
  <c r="AF305" i="69"/>
  <c r="AF332" i="69"/>
  <c r="AE332" i="69"/>
  <c r="AD332" i="69"/>
  <c r="AC332" i="69"/>
  <c r="AB332" i="69"/>
  <c r="AD192" i="69"/>
  <c r="AF203" i="69"/>
  <c r="AG221" i="69"/>
  <c r="AF221" i="69"/>
  <c r="AE221" i="69"/>
  <c r="AD221" i="69"/>
  <c r="AC221" i="69"/>
  <c r="AD240" i="69"/>
  <c r="AC243" i="69"/>
  <c r="AD257" i="69"/>
  <c r="AF274" i="69"/>
  <c r="AB277" i="69"/>
  <c r="AF300" i="69"/>
  <c r="AE300" i="69"/>
  <c r="AD300" i="69"/>
  <c r="AC300" i="69"/>
  <c r="AB300" i="69"/>
  <c r="AG305" i="69"/>
  <c r="AB311" i="69"/>
  <c r="AB314" i="69"/>
  <c r="AF77" i="69"/>
  <c r="AE77" i="69"/>
  <c r="AC120" i="69"/>
  <c r="AD139" i="69"/>
  <c r="AC142" i="69"/>
  <c r="AE150" i="69"/>
  <c r="AC153" i="69"/>
  <c r="AD161" i="69"/>
  <c r="AC178" i="69"/>
  <c r="AE192" i="69"/>
  <c r="AE240" i="69"/>
  <c r="AD243" i="69"/>
  <c r="AE257" i="69"/>
  <c r="AG274" i="69"/>
  <c r="AC277" i="69"/>
  <c r="AB297" i="69"/>
  <c r="AE306" i="69"/>
  <c r="AD306" i="69"/>
  <c r="AE311" i="69"/>
  <c r="AC314" i="69"/>
  <c r="AB329" i="69"/>
  <c r="AC12" i="69"/>
  <c r="AB12" i="69"/>
  <c r="AD55" i="69"/>
  <c r="AC55" i="69"/>
  <c r="AE120" i="69"/>
  <c r="AE139" i="69"/>
  <c r="AD142" i="69"/>
  <c r="AF150" i="69"/>
  <c r="AD153" i="69"/>
  <c r="AE161" i="69"/>
  <c r="AF178" i="69"/>
  <c r="AB181" i="69"/>
  <c r="AF192" i="69"/>
  <c r="AF204" i="69"/>
  <c r="AE204" i="69"/>
  <c r="AD204" i="69"/>
  <c r="AC204" i="69"/>
  <c r="AB204" i="69"/>
  <c r="AB232" i="69"/>
  <c r="AF257" i="69"/>
  <c r="AG275" i="69"/>
  <c r="AF275" i="69"/>
  <c r="AE275" i="69"/>
  <c r="AD277" i="69"/>
  <c r="AB280" i="69"/>
  <c r="AB294" i="69"/>
  <c r="AC297" i="69"/>
  <c r="AF311" i="69"/>
  <c r="AD314" i="69"/>
  <c r="AC320" i="69"/>
  <c r="AC329" i="69"/>
  <c r="AG359" i="69"/>
  <c r="AF359" i="69"/>
  <c r="AE359" i="69"/>
  <c r="AD359" i="69"/>
  <c r="AC359" i="69"/>
  <c r="AB359" i="69"/>
  <c r="AG257" i="69"/>
  <c r="AE277" i="69"/>
  <c r="AC280" i="69"/>
  <c r="AC294" i="69"/>
  <c r="AD297" i="69"/>
  <c r="AG311" i="69"/>
  <c r="AE314" i="69"/>
  <c r="AB317" i="69"/>
  <c r="AD320" i="69"/>
  <c r="AD329" i="69"/>
  <c r="AB341" i="69"/>
  <c r="AG142" i="69"/>
  <c r="AD151" i="69"/>
  <c r="AC151" i="69"/>
  <c r="AF153" i="69"/>
  <c r="AG161" i="69"/>
  <c r="AF179" i="69"/>
  <c r="AG179" i="69"/>
  <c r="AE179" i="69"/>
  <c r="AD181" i="69"/>
  <c r="AC201" i="69"/>
  <c r="AE215" i="69"/>
  <c r="AB218" i="69"/>
  <c r="AD232" i="69"/>
  <c r="AE241" i="69"/>
  <c r="AD241" i="69"/>
  <c r="AC241" i="69"/>
  <c r="AB241" i="69"/>
  <c r="AF246" i="69"/>
  <c r="AG258" i="69"/>
  <c r="AF258" i="69"/>
  <c r="AE258" i="69"/>
  <c r="AD258" i="69"/>
  <c r="AC258" i="69"/>
  <c r="AB258" i="69"/>
  <c r="AF277" i="69"/>
  <c r="AD294" i="69"/>
  <c r="AE297" i="69"/>
  <c r="AG312" i="69"/>
  <c r="AF312" i="69"/>
  <c r="AE312" i="69"/>
  <c r="AD312" i="69"/>
  <c r="AF314" i="69"/>
  <c r="AE320" i="69"/>
  <c r="AE329" i="69"/>
  <c r="AB338" i="69"/>
  <c r="AC341" i="69"/>
  <c r="AE181" i="69"/>
  <c r="AD201" i="69"/>
  <c r="AF215" i="69"/>
  <c r="AC218" i="69"/>
  <c r="AE232" i="69"/>
  <c r="AG246" i="69"/>
  <c r="AG264" i="69"/>
  <c r="AF264" i="69"/>
  <c r="AB269" i="69"/>
  <c r="AD283" i="69"/>
  <c r="AE294" i="69"/>
  <c r="AF297" i="69"/>
  <c r="AF320" i="69"/>
  <c r="AF329" i="69"/>
  <c r="AC338" i="69"/>
  <c r="AD341" i="69"/>
  <c r="AB344" i="69"/>
  <c r="AD347" i="69"/>
  <c r="AF181" i="69"/>
  <c r="AD247" i="69"/>
  <c r="AC247" i="69"/>
  <c r="AD278" i="69"/>
  <c r="AC278" i="69"/>
  <c r="AB278" i="69"/>
  <c r="AF294" i="69"/>
  <c r="AC315" i="69"/>
  <c r="AB315" i="69"/>
  <c r="AG320" i="69"/>
  <c r="AG332" i="69"/>
  <c r="AF338" i="69"/>
  <c r="AE341" i="69"/>
  <c r="AC344" i="69"/>
  <c r="AE347" i="69"/>
  <c r="AC353" i="69"/>
  <c r="AF140" i="69"/>
  <c r="AE140" i="69"/>
  <c r="AC140" i="69"/>
  <c r="AB140" i="69"/>
  <c r="AG162" i="69"/>
  <c r="AF162" i="69"/>
  <c r="AE162" i="69"/>
  <c r="AD162" i="69"/>
  <c r="AB162" i="69"/>
  <c r="AF33" i="69"/>
  <c r="AG60" i="69"/>
  <c r="AE112" i="69"/>
  <c r="AF61" i="69"/>
  <c r="AE61" i="69"/>
  <c r="AC61" i="69"/>
  <c r="AD104" i="69"/>
  <c r="AF112" i="69"/>
  <c r="AD115" i="69"/>
  <c r="AD134" i="69"/>
  <c r="AF156" i="69"/>
  <c r="AG168" i="69"/>
  <c r="AF168" i="69"/>
  <c r="AF201" i="69"/>
  <c r="AG216" i="69"/>
  <c r="AF216" i="69"/>
  <c r="AE216" i="69"/>
  <c r="AD216" i="69"/>
  <c r="AE252" i="69"/>
  <c r="AD269" i="69"/>
  <c r="AF283" i="69"/>
  <c r="AG300" i="69"/>
  <c r="AF333" i="69"/>
  <c r="AE333" i="69"/>
  <c r="AB333" i="69"/>
  <c r="AG338" i="69"/>
  <c r="AF341" i="69"/>
  <c r="AF347" i="69"/>
  <c r="AD353" i="69"/>
  <c r="AC96" i="69"/>
  <c r="AE104" i="69"/>
  <c r="AG283" i="69"/>
  <c r="AG295" i="69"/>
  <c r="AF295" i="69"/>
  <c r="AE295" i="69"/>
  <c r="AD295" i="69"/>
  <c r="AC295" i="69"/>
  <c r="AB295" i="69"/>
  <c r="AF301" i="69"/>
  <c r="AE301" i="69"/>
  <c r="AB306" i="69"/>
  <c r="AG339" i="69"/>
  <c r="AF339" i="69"/>
  <c r="AE339" i="69"/>
  <c r="AG347" i="69"/>
  <c r="AE353" i="69"/>
  <c r="AE50" i="69"/>
  <c r="AD50" i="69"/>
  <c r="AD12" i="69"/>
  <c r="AE34" i="69"/>
  <c r="AD34" i="69"/>
  <c r="AB34" i="69"/>
  <c r="AB77" i="69"/>
  <c r="AE83" i="69"/>
  <c r="Z91" i="69"/>
  <c r="AG91" i="69" s="1"/>
  <c r="AF115" i="69"/>
  <c r="AC124" i="69"/>
  <c r="AB124" i="69"/>
  <c r="AE134" i="69"/>
  <c r="AG156" i="69"/>
  <c r="AD182" i="69"/>
  <c r="AC182" i="69"/>
  <c r="AB182" i="69"/>
  <c r="AE12" i="69"/>
  <c r="AE18" i="69"/>
  <c r="AD18" i="69"/>
  <c r="AF45" i="69"/>
  <c r="AE45" i="69"/>
  <c r="AB55" i="69"/>
  <c r="AG72" i="69"/>
  <c r="AF72" i="69"/>
  <c r="AC77" i="69"/>
  <c r="AD96" i="69"/>
  <c r="AB107" i="69"/>
  <c r="AE113" i="69"/>
  <c r="AD113" i="69"/>
  <c r="AB113" i="69"/>
  <c r="AE146" i="69"/>
  <c r="AD146" i="69"/>
  <c r="AF157" i="69"/>
  <c r="AE157" i="69"/>
  <c r="AC157" i="69"/>
  <c r="AG204" i="69"/>
  <c r="AC224" i="69"/>
  <c r="AE235" i="69"/>
  <c r="AE238" i="69"/>
  <c r="AG252" i="69"/>
  <c r="AG270" i="69"/>
  <c r="AF270" i="69"/>
  <c r="AC272" i="69"/>
  <c r="AB275" i="69"/>
  <c r="AC284" i="69"/>
  <c r="AB284" i="69"/>
  <c r="AC289" i="69"/>
  <c r="AC306" i="69"/>
  <c r="AB309" i="69"/>
  <c r="AD342" i="69"/>
  <c r="AC342" i="69"/>
  <c r="AB342" i="69"/>
  <c r="AC348" i="69"/>
  <c r="AB348" i="69"/>
  <c r="AF353" i="69"/>
  <c r="AG199" i="69"/>
  <c r="AF199" i="69"/>
  <c r="AE199" i="69"/>
  <c r="AD199" i="69"/>
  <c r="AC199" i="69"/>
  <c r="AB199" i="69"/>
  <c r="AF205" i="69"/>
  <c r="AE205" i="69"/>
  <c r="AC219" i="69"/>
  <c r="AB219" i="69"/>
  <c r="AD224" i="69"/>
  <c r="AF235" i="69"/>
  <c r="AG253" i="69"/>
  <c r="AF253" i="69"/>
  <c r="AE253" i="69"/>
  <c r="AD253" i="69"/>
  <c r="AC253" i="69"/>
  <c r="AD272" i="69"/>
  <c r="AC275" i="69"/>
  <c r="AD289" i="69"/>
  <c r="AF306" i="69"/>
  <c r="AC309" i="69"/>
  <c r="AG327" i="69"/>
  <c r="AF327" i="69"/>
  <c r="AE327" i="69"/>
  <c r="AD327" i="69"/>
  <c r="AC327" i="69"/>
  <c r="AB327" i="69"/>
  <c r="AG353" i="69"/>
  <c r="Z102" i="69"/>
  <c r="AG102" i="69" s="1"/>
  <c r="AF29" i="69"/>
  <c r="AE29" i="69"/>
  <c r="AC29" i="69"/>
  <c r="AF55" i="69"/>
  <c r="AG77" i="69"/>
  <c r="AF96" i="69"/>
  <c r="AD107" i="69"/>
  <c r="AG135" i="69"/>
  <c r="AF135" i="69"/>
  <c r="AD135" i="69"/>
  <c r="AC135" i="69"/>
  <c r="AB151" i="69"/>
  <c r="AG174" i="69"/>
  <c r="AF174" i="69"/>
  <c r="AB179" i="69"/>
  <c r="AC188" i="69"/>
  <c r="AB188" i="69"/>
  <c r="AC193" i="69"/>
  <c r="AE224" i="69"/>
  <c r="AF241" i="69"/>
  <c r="AE272" i="69"/>
  <c r="AD275" i="69"/>
  <c r="AE289" i="69"/>
  <c r="AG306" i="69"/>
  <c r="AD309" i="69"/>
  <c r="AB312" i="69"/>
  <c r="AG354" i="69"/>
  <c r="AF354" i="69"/>
  <c r="AE354" i="69"/>
  <c r="AD354" i="69"/>
  <c r="AC354" i="69"/>
  <c r="AB354" i="69"/>
  <c r="AF13" i="69"/>
  <c r="AE13" i="69"/>
  <c r="AG55" i="69"/>
  <c r="AG96" i="69"/>
  <c r="AD140" i="69"/>
  <c r="AE151" i="69"/>
  <c r="AC162" i="69"/>
  <c r="AC179" i="69"/>
  <c r="AD193" i="69"/>
  <c r="AF224" i="69"/>
  <c r="AF236" i="69"/>
  <c r="AE236" i="69"/>
  <c r="AD236" i="69"/>
  <c r="AC236" i="69"/>
  <c r="AB236" i="69"/>
  <c r="AG241" i="69"/>
  <c r="AB264" i="69"/>
  <c r="AF289" i="69"/>
  <c r="AG307" i="69"/>
  <c r="AF307" i="69"/>
  <c r="AE307" i="69"/>
  <c r="AC312" i="69"/>
  <c r="AE318" i="69"/>
  <c r="AD323" i="69"/>
  <c r="AG340" i="69"/>
  <c r="AF345" i="69"/>
  <c r="AE350" i="69"/>
  <c r="AD355" i="69"/>
  <c r="AC360" i="69"/>
  <c r="AB365" i="69"/>
  <c r="AC365" i="69"/>
  <c r="AD365" i="69"/>
  <c r="AG323" i="69"/>
  <c r="AG355" i="69"/>
  <c r="AF360" i="69"/>
  <c r="AE365" i="69"/>
  <c r="AG360" i="69"/>
  <c r="AF365" i="69"/>
  <c r="AC361" i="69"/>
  <c r="AB366" i="69"/>
  <c r="AC366" i="69"/>
  <c r="AD366" i="69"/>
  <c r="AE366" i="69"/>
  <c r="AF366" i="69"/>
  <c r="AB364" i="69"/>
  <c r="AC364" i="69"/>
  <c r="AD364" i="69"/>
  <c r="AE364" i="69"/>
  <c r="AF364" i="69"/>
  <c r="AB362" i="69"/>
  <c r="AC362" i="69"/>
  <c r="AB367" i="69"/>
  <c r="AD362" i="69"/>
  <c r="AC367" i="69"/>
  <c r="AE362" i="69"/>
  <c r="AD367" i="69"/>
  <c r="AF362" i="69"/>
  <c r="AE367" i="69"/>
  <c r="AC318" i="69"/>
  <c r="AB323" i="69"/>
  <c r="AF335" i="69"/>
  <c r="AE340" i="69"/>
  <c r="AD345" i="69"/>
  <c r="AC350" i="69"/>
  <c r="AB355" i="69"/>
  <c r="AF367" i="69"/>
  <c r="F239" i="67"/>
  <c r="F238" i="67"/>
  <c r="G238" i="67" s="1"/>
  <c r="F237" i="67"/>
  <c r="G237" i="67" s="1"/>
  <c r="F236" i="67"/>
  <c r="G236" i="67" s="1"/>
  <c r="F235" i="67"/>
  <c r="G235" i="67" s="1"/>
  <c r="F234" i="67"/>
  <c r="F233" i="67"/>
  <c r="F232" i="67"/>
  <c r="G232" i="67" s="1"/>
  <c r="F231" i="67"/>
  <c r="F230" i="67"/>
  <c r="F229" i="67"/>
  <c r="F228" i="67"/>
  <c r="F227" i="67"/>
  <c r="F226" i="67"/>
  <c r="G226" i="67" s="1"/>
  <c r="F225" i="67"/>
  <c r="F224" i="67"/>
  <c r="G224" i="67" s="1"/>
  <c r="F223" i="67"/>
  <c r="G223" i="67" s="1"/>
  <c r="F222" i="67"/>
  <c r="G222" i="67" s="1"/>
  <c r="F221" i="67"/>
  <c r="G221" i="67" s="1"/>
  <c r="F220" i="67"/>
  <c r="G220" i="67" s="1"/>
  <c r="F219" i="67"/>
  <c r="G219" i="67" s="1"/>
  <c r="F218" i="67"/>
  <c r="G218" i="67" s="1"/>
  <c r="F217" i="67"/>
  <c r="F216" i="67"/>
  <c r="G216" i="67" s="1"/>
  <c r="F215" i="67"/>
  <c r="G215" i="67" s="1"/>
  <c r="F214" i="67"/>
  <c r="F213" i="67"/>
  <c r="G213" i="67" s="1"/>
  <c r="F212" i="67"/>
  <c r="F211" i="67"/>
  <c r="F210" i="67"/>
  <c r="F209" i="67"/>
  <c r="G209" i="67" s="1"/>
  <c r="F208" i="67"/>
  <c r="F207" i="67"/>
  <c r="F206" i="67"/>
  <c r="G206" i="67" s="1"/>
  <c r="F205" i="67"/>
  <c r="G205" i="67" s="1"/>
  <c r="F204" i="67"/>
  <c r="F203" i="67"/>
  <c r="G203" i="67" s="1"/>
  <c r="F202" i="67"/>
  <c r="F201" i="67"/>
  <c r="F200" i="67"/>
  <c r="F199" i="67"/>
  <c r="F198" i="67"/>
  <c r="F197" i="67"/>
  <c r="F196" i="67"/>
  <c r="F195" i="67"/>
  <c r="F194" i="67"/>
  <c r="G194" i="67" s="1"/>
  <c r="F193" i="67"/>
  <c r="F192" i="67"/>
  <c r="G192" i="67" s="1"/>
  <c r="F191" i="67"/>
  <c r="F190" i="67"/>
  <c r="G190" i="67" s="1"/>
  <c r="F189" i="67"/>
  <c r="F188" i="67"/>
  <c r="G188" i="67" s="1"/>
  <c r="F187" i="67"/>
  <c r="F186" i="67"/>
  <c r="F185" i="67"/>
  <c r="F184" i="67"/>
  <c r="F183" i="67"/>
  <c r="G183" i="67" s="1"/>
  <c r="F182" i="67"/>
  <c r="F181" i="67"/>
  <c r="G181" i="67" s="1"/>
  <c r="F180" i="67"/>
  <c r="G180" i="67" s="1"/>
  <c r="F179" i="67"/>
  <c r="F178" i="67"/>
  <c r="F177" i="67"/>
  <c r="G177" i="67" s="1"/>
  <c r="F176" i="67"/>
  <c r="G176" i="67" s="1"/>
  <c r="F175" i="67"/>
  <c r="F174" i="67"/>
  <c r="G174" i="67" s="1"/>
  <c r="F173" i="67"/>
  <c r="F172" i="67"/>
  <c r="G172" i="67" s="1"/>
  <c r="F171" i="67"/>
  <c r="G171" i="67" s="1"/>
  <c r="F170" i="67"/>
  <c r="G170" i="67" s="1"/>
  <c r="F169" i="67"/>
  <c r="F168" i="67"/>
  <c r="G168" i="67" s="1"/>
  <c r="F167" i="67"/>
  <c r="F166" i="67"/>
  <c r="G166" i="67" s="1"/>
  <c r="F165" i="67"/>
  <c r="G165" i="67" s="1"/>
  <c r="F164" i="67"/>
  <c r="G164" i="67" s="1"/>
  <c r="F163" i="67"/>
  <c r="G163" i="67" s="1"/>
  <c r="F162" i="67"/>
  <c r="G162" i="67" s="1"/>
  <c r="F161" i="67"/>
  <c r="G161" i="67" s="1"/>
  <c r="F160" i="67"/>
  <c r="G160" i="67" s="1"/>
  <c r="F159" i="67"/>
  <c r="G159" i="67" s="1"/>
  <c r="F158" i="67"/>
  <c r="G158" i="67" s="1"/>
  <c r="F157" i="67"/>
  <c r="F156" i="67"/>
  <c r="G156" i="67" s="1"/>
  <c r="F155" i="67"/>
  <c r="F154" i="67"/>
  <c r="G154" i="67" s="1"/>
  <c r="F153" i="67"/>
  <c r="G153" i="67" s="1"/>
  <c r="F152" i="67"/>
  <c r="G152" i="67" s="1"/>
  <c r="F151" i="67"/>
  <c r="G151" i="67" s="1"/>
  <c r="F150" i="67"/>
  <c r="G150" i="67" s="1"/>
  <c r="F149" i="67"/>
  <c r="G149" i="67" s="1"/>
  <c r="F148" i="67"/>
  <c r="G148" i="67" s="1"/>
  <c r="F147" i="67"/>
  <c r="G147" i="67" s="1"/>
  <c r="F146" i="67"/>
  <c r="G146" i="67" s="1"/>
  <c r="F145" i="67"/>
  <c r="G145" i="67" s="1"/>
  <c r="F144" i="67"/>
  <c r="G144" i="67" s="1"/>
  <c r="F143" i="67"/>
  <c r="G143" i="67" s="1"/>
  <c r="F142" i="67"/>
  <c r="G142" i="67" s="1"/>
  <c r="F141" i="67"/>
  <c r="G141" i="67" s="1"/>
  <c r="F140" i="67"/>
  <c r="G140" i="67" s="1"/>
  <c r="F139" i="67"/>
  <c r="G139" i="67" s="1"/>
  <c r="F138" i="67"/>
  <c r="G138" i="67" s="1"/>
  <c r="F137" i="67"/>
  <c r="G137" i="67" s="1"/>
  <c r="F136" i="67"/>
  <c r="G136" i="67" s="1"/>
  <c r="F135" i="67"/>
  <c r="G135" i="67" s="1"/>
  <c r="F134" i="67"/>
  <c r="G134" i="67" s="1"/>
  <c r="F133" i="67"/>
  <c r="F132" i="67"/>
  <c r="F131" i="67"/>
  <c r="G131" i="67" s="1"/>
  <c r="F130" i="67"/>
  <c r="G130" i="67" s="1"/>
  <c r="F129" i="67"/>
  <c r="G129" i="67" s="1"/>
  <c r="F128" i="67"/>
  <c r="G128" i="67" s="1"/>
  <c r="F127" i="67"/>
  <c r="F126" i="67"/>
  <c r="G126" i="67" s="1"/>
  <c r="F125" i="67"/>
  <c r="G125" i="67" s="1"/>
  <c r="F124" i="67"/>
  <c r="G124" i="67" s="1"/>
  <c r="F123" i="67"/>
  <c r="G123" i="67" s="1"/>
  <c r="F122" i="67"/>
  <c r="G122" i="67" s="1"/>
  <c r="F121" i="67"/>
  <c r="G121" i="67" s="1"/>
  <c r="F120" i="67"/>
  <c r="G120" i="67" s="1"/>
  <c r="F119" i="67"/>
  <c r="G119" i="67" s="1"/>
  <c r="F118" i="67"/>
  <c r="G118" i="67" s="1"/>
  <c r="F117" i="67"/>
  <c r="G117" i="67" s="1"/>
  <c r="F116" i="67"/>
  <c r="G116" i="67" s="1"/>
  <c r="F115" i="67"/>
  <c r="G115" i="67" s="1"/>
  <c r="F114" i="67"/>
  <c r="G114" i="67" s="1"/>
  <c r="F113" i="67"/>
  <c r="G113" i="67" s="1"/>
  <c r="F112" i="67"/>
  <c r="G112" i="67" s="1"/>
  <c r="F111" i="67"/>
  <c r="F110" i="67"/>
  <c r="G110" i="67" s="1"/>
  <c r="F109" i="67"/>
  <c r="G109" i="67" s="1"/>
  <c r="F108" i="67"/>
  <c r="G108" i="67" s="1"/>
  <c r="F107" i="67"/>
  <c r="G107" i="67" s="1"/>
  <c r="F106" i="67"/>
  <c r="G106" i="67" s="1"/>
  <c r="F105" i="67"/>
  <c r="G105" i="67" s="1"/>
  <c r="F104" i="67"/>
  <c r="F103" i="67"/>
  <c r="F102" i="67"/>
  <c r="G102" i="67" s="1"/>
  <c r="F101" i="67"/>
  <c r="G101" i="67" s="1"/>
  <c r="F100" i="67"/>
  <c r="G100" i="67" s="1"/>
  <c r="F99" i="67"/>
  <c r="G99" i="67" s="1"/>
  <c r="F98" i="67"/>
  <c r="G98" i="67" s="1"/>
  <c r="F97" i="67"/>
  <c r="G97" i="67" s="1"/>
  <c r="F96" i="67"/>
  <c r="G96" i="67" s="1"/>
  <c r="F95" i="67"/>
  <c r="G95" i="67" s="1"/>
  <c r="F94" i="67"/>
  <c r="G94" i="67" s="1"/>
  <c r="F93" i="67"/>
  <c r="G93" i="67" s="1"/>
  <c r="F92" i="67"/>
  <c r="G92" i="67" s="1"/>
  <c r="F91" i="67"/>
  <c r="G91" i="67" s="1"/>
  <c r="F90" i="67"/>
  <c r="G90" i="67" s="1"/>
  <c r="F89" i="67"/>
  <c r="G89" i="67" s="1"/>
  <c r="F88" i="67"/>
  <c r="G88" i="67" s="1"/>
  <c r="F87" i="67"/>
  <c r="G87" i="67" s="1"/>
  <c r="F86" i="67"/>
  <c r="G86" i="67" s="1"/>
  <c r="F85" i="67"/>
  <c r="G85" i="67" s="1"/>
  <c r="F84" i="67"/>
  <c r="G84" i="67" s="1"/>
  <c r="AB367" i="68"/>
  <c r="AA367" i="68"/>
  <c r="Z367" i="68"/>
  <c r="Y367" i="68"/>
  <c r="X367" i="68"/>
  <c r="W367" i="68"/>
  <c r="V367" i="68"/>
  <c r="B367" i="68"/>
  <c r="AG367" i="68" s="1"/>
  <c r="AA366" i="68"/>
  <c r="Z366" i="68"/>
  <c r="Y366" i="68"/>
  <c r="X366" i="68"/>
  <c r="W366" i="68"/>
  <c r="V366" i="68"/>
  <c r="B366" i="68"/>
  <c r="AG366" i="68" s="1"/>
  <c r="AG365" i="68"/>
  <c r="AF365" i="68"/>
  <c r="AE365" i="68"/>
  <c r="AD365" i="68"/>
  <c r="AC365" i="68"/>
  <c r="AB365" i="68"/>
  <c r="AA365" i="68"/>
  <c r="Z365" i="68"/>
  <c r="Y365" i="68"/>
  <c r="X365" i="68"/>
  <c r="W365" i="68"/>
  <c r="V365" i="68"/>
  <c r="B365" i="68"/>
  <c r="AG364" i="68"/>
  <c r="AF364" i="68"/>
  <c r="AB364" i="68"/>
  <c r="AA364" i="68"/>
  <c r="Z364" i="68"/>
  <c r="Y364" i="68"/>
  <c r="X364" i="68"/>
  <c r="W364" i="68"/>
  <c r="V364" i="68"/>
  <c r="B364" i="68"/>
  <c r="AE364" i="68" s="1"/>
  <c r="AG363" i="68"/>
  <c r="AF363" i="68"/>
  <c r="AE363" i="68"/>
  <c r="AD363" i="68"/>
  <c r="AC363" i="68"/>
  <c r="AB363" i="68"/>
  <c r="AA363" i="68"/>
  <c r="Z363" i="68"/>
  <c r="Y363" i="68"/>
  <c r="X363" i="68"/>
  <c r="W363" i="68"/>
  <c r="V363" i="68"/>
  <c r="B363" i="68"/>
  <c r="AG362" i="68"/>
  <c r="AC362" i="68"/>
  <c r="AA362" i="68"/>
  <c r="Z362" i="68"/>
  <c r="Y362" i="68"/>
  <c r="X362" i="68"/>
  <c r="W362" i="68"/>
  <c r="V362" i="68"/>
  <c r="B362" i="68"/>
  <c r="AF362" i="68" s="1"/>
  <c r="AA361" i="68"/>
  <c r="Z361" i="68"/>
  <c r="Y361" i="68"/>
  <c r="X361" i="68"/>
  <c r="W361" i="68"/>
  <c r="V361" i="68"/>
  <c r="B361" i="68"/>
  <c r="AG361" i="68" s="1"/>
  <c r="AG360" i="68"/>
  <c r="AF360" i="68"/>
  <c r="AE360" i="68"/>
  <c r="AD360" i="68"/>
  <c r="AC360" i="68"/>
  <c r="AA360" i="68"/>
  <c r="Z360" i="68"/>
  <c r="Y360" i="68"/>
  <c r="X360" i="68"/>
  <c r="W360" i="68"/>
  <c r="V360" i="68"/>
  <c r="B360" i="68"/>
  <c r="AB360" i="68" s="1"/>
  <c r="AG359" i="68"/>
  <c r="AA359" i="68"/>
  <c r="Z359" i="68"/>
  <c r="Y359" i="68"/>
  <c r="X359" i="68"/>
  <c r="W359" i="68"/>
  <c r="V359" i="68"/>
  <c r="B359" i="68"/>
  <c r="AF359" i="68" s="1"/>
  <c r="AG358" i="68"/>
  <c r="AF358" i="68"/>
  <c r="AE358" i="68"/>
  <c r="AD358" i="68"/>
  <c r="AC358" i="68"/>
  <c r="AB358" i="68"/>
  <c r="AA358" i="68"/>
  <c r="Z358" i="68"/>
  <c r="Y358" i="68"/>
  <c r="X358" i="68"/>
  <c r="W358" i="68"/>
  <c r="V358" i="68"/>
  <c r="B358" i="68"/>
  <c r="AD357" i="68"/>
  <c r="AB357" i="68"/>
  <c r="AA357" i="68"/>
  <c r="Z357" i="68"/>
  <c r="Y357" i="68"/>
  <c r="X357" i="68"/>
  <c r="W357" i="68"/>
  <c r="V357" i="68"/>
  <c r="B357" i="68"/>
  <c r="AG357" i="68" s="1"/>
  <c r="AA356" i="68"/>
  <c r="Z356" i="68"/>
  <c r="Y356" i="68"/>
  <c r="X356" i="68"/>
  <c r="W356" i="68"/>
  <c r="V356" i="68"/>
  <c r="B356" i="68"/>
  <c r="AG356" i="68" s="1"/>
  <c r="AG355" i="68"/>
  <c r="AF355" i="68"/>
  <c r="AE355" i="68"/>
  <c r="AA355" i="68"/>
  <c r="Z355" i="68"/>
  <c r="Y355" i="68"/>
  <c r="X355" i="68"/>
  <c r="W355" i="68"/>
  <c r="V355" i="68"/>
  <c r="B355" i="68"/>
  <c r="AC355" i="68" s="1"/>
  <c r="AA354" i="68"/>
  <c r="Z354" i="68"/>
  <c r="Y354" i="68"/>
  <c r="X354" i="68"/>
  <c r="W354" i="68"/>
  <c r="V354" i="68"/>
  <c r="B354" i="68"/>
  <c r="AG354" i="68" s="1"/>
  <c r="AG353" i="68"/>
  <c r="AF353" i="68"/>
  <c r="AE353" i="68"/>
  <c r="AD353" i="68"/>
  <c r="AC353" i="68"/>
  <c r="AB353" i="68"/>
  <c r="AA353" i="68"/>
  <c r="Z353" i="68"/>
  <c r="Y353" i="68"/>
  <c r="X353" i="68"/>
  <c r="W353" i="68"/>
  <c r="V353" i="68"/>
  <c r="B353" i="68"/>
  <c r="AE352" i="68"/>
  <c r="AC352" i="68"/>
  <c r="AB352" i="68"/>
  <c r="AA352" i="68"/>
  <c r="Z352" i="68"/>
  <c r="Y352" i="68"/>
  <c r="X352" i="68"/>
  <c r="W352" i="68"/>
  <c r="V352" i="68"/>
  <c r="B352" i="68"/>
  <c r="AG352" i="68" s="1"/>
  <c r="AC351" i="68"/>
  <c r="AB351" i="68"/>
  <c r="AA351" i="68"/>
  <c r="Z351" i="68"/>
  <c r="Y351" i="68"/>
  <c r="X351" i="68"/>
  <c r="W351" i="68"/>
  <c r="V351" i="68"/>
  <c r="B351" i="68"/>
  <c r="AG351" i="68" s="1"/>
  <c r="AG350" i="68"/>
  <c r="AF350" i="68"/>
  <c r="AE350" i="68"/>
  <c r="AC350" i="68"/>
  <c r="AB350" i="68"/>
  <c r="AA350" i="68"/>
  <c r="Z350" i="68"/>
  <c r="Y350" i="68"/>
  <c r="X350" i="68"/>
  <c r="W350" i="68"/>
  <c r="V350" i="68"/>
  <c r="B350" i="68"/>
  <c r="AD350" i="68" s="1"/>
  <c r="AA349" i="68"/>
  <c r="Z349" i="68"/>
  <c r="Y349" i="68"/>
  <c r="X349" i="68"/>
  <c r="W349" i="68"/>
  <c r="V349" i="68"/>
  <c r="B349" i="68"/>
  <c r="AG349" i="68" s="1"/>
  <c r="AG348" i="68"/>
  <c r="AF348" i="68"/>
  <c r="AE348" i="68"/>
  <c r="AD348" i="68"/>
  <c r="AC348" i="68"/>
  <c r="AB348" i="68"/>
  <c r="AA348" i="68"/>
  <c r="Z348" i="68"/>
  <c r="Y348" i="68"/>
  <c r="X348" i="68"/>
  <c r="W348" i="68"/>
  <c r="V348" i="68"/>
  <c r="B348" i="68"/>
  <c r="AG347" i="68"/>
  <c r="AF347" i="68"/>
  <c r="AD347" i="68"/>
  <c r="AC347" i="68"/>
  <c r="AB347" i="68"/>
  <c r="AA347" i="68"/>
  <c r="Z347" i="68"/>
  <c r="Y347" i="68"/>
  <c r="X347" i="68"/>
  <c r="W347" i="68"/>
  <c r="V347" i="68"/>
  <c r="B347" i="68"/>
  <c r="AE347" i="68" s="1"/>
  <c r="AC346" i="68"/>
  <c r="AA346" i="68"/>
  <c r="Z346" i="68"/>
  <c r="Y346" i="68"/>
  <c r="X346" i="68"/>
  <c r="W346" i="68"/>
  <c r="V346" i="68"/>
  <c r="B346" i="68"/>
  <c r="AG346" i="68" s="1"/>
  <c r="AG345" i="68"/>
  <c r="AF345" i="68"/>
  <c r="AD345" i="68"/>
  <c r="AC345" i="68"/>
  <c r="AA345" i="68"/>
  <c r="Z345" i="68"/>
  <c r="Y345" i="68"/>
  <c r="X345" i="68"/>
  <c r="W345" i="68"/>
  <c r="V345" i="68"/>
  <c r="B345" i="68"/>
  <c r="AE345" i="68" s="1"/>
  <c r="AA344" i="68"/>
  <c r="Z344" i="68"/>
  <c r="Y344" i="68"/>
  <c r="X344" i="68"/>
  <c r="W344" i="68"/>
  <c r="V344" i="68"/>
  <c r="B344" i="68"/>
  <c r="AG344" i="68" s="1"/>
  <c r="AG343" i="68"/>
  <c r="AF343" i="68"/>
  <c r="AE343" i="68"/>
  <c r="AD343" i="68"/>
  <c r="AC343" i="68"/>
  <c r="AB343" i="68"/>
  <c r="AA343" i="68"/>
  <c r="Z343" i="68"/>
  <c r="Y343" i="68"/>
  <c r="X343" i="68"/>
  <c r="W343" i="68"/>
  <c r="V343" i="68"/>
  <c r="B343" i="68"/>
  <c r="AG342" i="68"/>
  <c r="AE342" i="68"/>
  <c r="AD342" i="68"/>
  <c r="AC342" i="68"/>
  <c r="AB342" i="68"/>
  <c r="AA342" i="68"/>
  <c r="Z342" i="68"/>
  <c r="Y342" i="68"/>
  <c r="X342" i="68"/>
  <c r="W342" i="68"/>
  <c r="V342" i="68"/>
  <c r="B342" i="68"/>
  <c r="AF342" i="68" s="1"/>
  <c r="AD341" i="68"/>
  <c r="AC341" i="68"/>
  <c r="AA341" i="68"/>
  <c r="Z341" i="68"/>
  <c r="Y341" i="68"/>
  <c r="X341" i="68"/>
  <c r="W341" i="68"/>
  <c r="V341" i="68"/>
  <c r="B341" i="68"/>
  <c r="AG341" i="68" s="1"/>
  <c r="AG340" i="68"/>
  <c r="AE340" i="68"/>
  <c r="AD340" i="68"/>
  <c r="AB340" i="68"/>
  <c r="AA340" i="68"/>
  <c r="Z340" i="68"/>
  <c r="Y340" i="68"/>
  <c r="X340" i="68"/>
  <c r="W340" i="68"/>
  <c r="V340" i="68"/>
  <c r="B340" i="68"/>
  <c r="AF340" i="68" s="1"/>
  <c r="AA339" i="68"/>
  <c r="Z339" i="68"/>
  <c r="Y339" i="68"/>
  <c r="X339" i="68"/>
  <c r="W339" i="68"/>
  <c r="V339" i="68"/>
  <c r="B339" i="68"/>
  <c r="AG339" i="68" s="1"/>
  <c r="AE338" i="68"/>
  <c r="AC338" i="68"/>
  <c r="AA338" i="68"/>
  <c r="Z338" i="68"/>
  <c r="Y338" i="68"/>
  <c r="X338" i="68"/>
  <c r="W338" i="68"/>
  <c r="V338" i="68"/>
  <c r="B338" i="68"/>
  <c r="AG338" i="68" s="1"/>
  <c r="AF337" i="68"/>
  <c r="AE337" i="68"/>
  <c r="AD337" i="68"/>
  <c r="AC337" i="68"/>
  <c r="AA337" i="68"/>
  <c r="Z337" i="68"/>
  <c r="Y337" i="68"/>
  <c r="X337" i="68"/>
  <c r="W337" i="68"/>
  <c r="V337" i="68"/>
  <c r="B337" i="68"/>
  <c r="AG337" i="68" s="1"/>
  <c r="AE336" i="68"/>
  <c r="AD336" i="68"/>
  <c r="AC336" i="68"/>
  <c r="AB336" i="68"/>
  <c r="AA336" i="68"/>
  <c r="Z336" i="68"/>
  <c r="Y336" i="68"/>
  <c r="X336" i="68"/>
  <c r="W336" i="68"/>
  <c r="V336" i="68"/>
  <c r="B336" i="68"/>
  <c r="AG336" i="68" s="1"/>
  <c r="AF335" i="68"/>
  <c r="AE335" i="68"/>
  <c r="AC335" i="68"/>
  <c r="AB335" i="68"/>
  <c r="AA335" i="68"/>
  <c r="Z335" i="68"/>
  <c r="Y335" i="68"/>
  <c r="X335" i="68"/>
  <c r="W335" i="68"/>
  <c r="V335" i="68"/>
  <c r="B335" i="68"/>
  <c r="AG335" i="68" s="1"/>
  <c r="AA334" i="68"/>
  <c r="Z334" i="68"/>
  <c r="Y334" i="68"/>
  <c r="X334" i="68"/>
  <c r="W334" i="68"/>
  <c r="V334" i="68"/>
  <c r="B334" i="68"/>
  <c r="AG334" i="68" s="1"/>
  <c r="AG333" i="68"/>
  <c r="AF333" i="68"/>
  <c r="AE333" i="68"/>
  <c r="AD333" i="68"/>
  <c r="AC333" i="68"/>
  <c r="AB333" i="68"/>
  <c r="AA333" i="68"/>
  <c r="Z333" i="68"/>
  <c r="Y333" i="68"/>
  <c r="X333" i="68"/>
  <c r="W333" i="68"/>
  <c r="V333" i="68"/>
  <c r="B333" i="68"/>
  <c r="AG332" i="68"/>
  <c r="AF332" i="68"/>
  <c r="AE332" i="68"/>
  <c r="AD332" i="68"/>
  <c r="AC332" i="68"/>
  <c r="AA332" i="68"/>
  <c r="Z332" i="68"/>
  <c r="Y332" i="68"/>
  <c r="X332" i="68"/>
  <c r="W332" i="68"/>
  <c r="V332" i="68"/>
  <c r="B332" i="68"/>
  <c r="AB332" i="68" s="1"/>
  <c r="AG331" i="68"/>
  <c r="AF331" i="68"/>
  <c r="AE331" i="68"/>
  <c r="AD331" i="68"/>
  <c r="AC331" i="68"/>
  <c r="AB331" i="68"/>
  <c r="AA331" i="68"/>
  <c r="Z331" i="68"/>
  <c r="Y331" i="68"/>
  <c r="X331" i="68"/>
  <c r="W331" i="68"/>
  <c r="V331" i="68"/>
  <c r="B331" i="68"/>
  <c r="AG330" i="68"/>
  <c r="AF330" i="68"/>
  <c r="AE330" i="68"/>
  <c r="AD330" i="68"/>
  <c r="AC330" i="68"/>
  <c r="AB330" i="68"/>
  <c r="AA330" i="68"/>
  <c r="Z330" i="68"/>
  <c r="Y330" i="68"/>
  <c r="X330" i="68"/>
  <c r="W330" i="68"/>
  <c r="V330" i="68"/>
  <c r="B330" i="68"/>
  <c r="AA329" i="68"/>
  <c r="Z329" i="68"/>
  <c r="Y329" i="68"/>
  <c r="X329" i="68"/>
  <c r="W329" i="68"/>
  <c r="V329" i="68"/>
  <c r="B329" i="68"/>
  <c r="AG329" i="68" s="1"/>
  <c r="AG328" i="68"/>
  <c r="AF328" i="68"/>
  <c r="AE328" i="68"/>
  <c r="AD328" i="68"/>
  <c r="AC328" i="68"/>
  <c r="AA328" i="68"/>
  <c r="Z328" i="68"/>
  <c r="Y328" i="68"/>
  <c r="X328" i="68"/>
  <c r="W328" i="68"/>
  <c r="V328" i="68"/>
  <c r="B328" i="68"/>
  <c r="AB328" i="68" s="1"/>
  <c r="AA327" i="68"/>
  <c r="Z327" i="68"/>
  <c r="Y327" i="68"/>
  <c r="X327" i="68"/>
  <c r="W327" i="68"/>
  <c r="V327" i="68"/>
  <c r="B327" i="68"/>
  <c r="AG327" i="68" s="1"/>
  <c r="AG326" i="68"/>
  <c r="AF326" i="68"/>
  <c r="AE326" i="68"/>
  <c r="AD326" i="68"/>
  <c r="AC326" i="68"/>
  <c r="AB326" i="68"/>
  <c r="AA326" i="68"/>
  <c r="Z326" i="68"/>
  <c r="Y326" i="68"/>
  <c r="X326" i="68"/>
  <c r="W326" i="68"/>
  <c r="V326" i="68"/>
  <c r="B326" i="68"/>
  <c r="AG325" i="68"/>
  <c r="AD325" i="68"/>
  <c r="AB325" i="68"/>
  <c r="AA325" i="68"/>
  <c r="Z325" i="68"/>
  <c r="Y325" i="68"/>
  <c r="X325" i="68"/>
  <c r="W325" i="68"/>
  <c r="V325" i="68"/>
  <c r="B325" i="68"/>
  <c r="AF325" i="68" s="1"/>
  <c r="AA324" i="68"/>
  <c r="Z324" i="68"/>
  <c r="Y324" i="68"/>
  <c r="X324" i="68"/>
  <c r="W324" i="68"/>
  <c r="V324" i="68"/>
  <c r="B324" i="68"/>
  <c r="AG324" i="68" s="1"/>
  <c r="AG323" i="68"/>
  <c r="AF323" i="68"/>
  <c r="AE323" i="68"/>
  <c r="AD323" i="68"/>
  <c r="AA323" i="68"/>
  <c r="Z323" i="68"/>
  <c r="Y323" i="68"/>
  <c r="X323" i="68"/>
  <c r="W323" i="68"/>
  <c r="V323" i="68"/>
  <c r="B323" i="68"/>
  <c r="AC323" i="68" s="1"/>
  <c r="AA322" i="68"/>
  <c r="Z322" i="68"/>
  <c r="Y322" i="68"/>
  <c r="X322" i="68"/>
  <c r="W322" i="68"/>
  <c r="V322" i="68"/>
  <c r="B322" i="68"/>
  <c r="AG322" i="68" s="1"/>
  <c r="AG321" i="68"/>
  <c r="AF321" i="68"/>
  <c r="AE321" i="68"/>
  <c r="AD321" i="68"/>
  <c r="AC321" i="68"/>
  <c r="AB321" i="68"/>
  <c r="AA321" i="68"/>
  <c r="Z321" i="68"/>
  <c r="Y321" i="68"/>
  <c r="X321" i="68"/>
  <c r="W321" i="68"/>
  <c r="V321" i="68"/>
  <c r="B321" i="68"/>
  <c r="AF320" i="68"/>
  <c r="AE320" i="68"/>
  <c r="AC320" i="68"/>
  <c r="AB320" i="68"/>
  <c r="AA320" i="68"/>
  <c r="Z320" i="68"/>
  <c r="Y320" i="68"/>
  <c r="X320" i="68"/>
  <c r="W320" i="68"/>
  <c r="V320" i="68"/>
  <c r="B320" i="68"/>
  <c r="AG320" i="68" s="1"/>
  <c r="AB319" i="68"/>
  <c r="AA319" i="68"/>
  <c r="Z319" i="68"/>
  <c r="Y319" i="68"/>
  <c r="X319" i="68"/>
  <c r="W319" i="68"/>
  <c r="V319" i="68"/>
  <c r="B319" i="68"/>
  <c r="AG319" i="68" s="1"/>
  <c r="AG318" i="68"/>
  <c r="AF318" i="68"/>
  <c r="AE318" i="68"/>
  <c r="AC318" i="68"/>
  <c r="AB318" i="68"/>
  <c r="AA318" i="68"/>
  <c r="Z318" i="68"/>
  <c r="Y318" i="68"/>
  <c r="X318" i="68"/>
  <c r="W318" i="68"/>
  <c r="V318" i="68"/>
  <c r="B318" i="68"/>
  <c r="AD318" i="68" s="1"/>
  <c r="AA317" i="68"/>
  <c r="Z317" i="68"/>
  <c r="Y317" i="68"/>
  <c r="X317" i="68"/>
  <c r="W317" i="68"/>
  <c r="V317" i="68"/>
  <c r="B317" i="68"/>
  <c r="AG317" i="68" s="1"/>
  <c r="AG316" i="68"/>
  <c r="AF316" i="68"/>
  <c r="AE316" i="68"/>
  <c r="AD316" i="68"/>
  <c r="AC316" i="68"/>
  <c r="AB316" i="68"/>
  <c r="AA316" i="68"/>
  <c r="Z316" i="68"/>
  <c r="Y316" i="68"/>
  <c r="X316" i="68"/>
  <c r="W316" i="68"/>
  <c r="V316" i="68"/>
  <c r="B316" i="68"/>
  <c r="AG315" i="68"/>
  <c r="AF315" i="68"/>
  <c r="AD315" i="68"/>
  <c r="AC315" i="68"/>
  <c r="AB315" i="68"/>
  <c r="AA315" i="68"/>
  <c r="Z315" i="68"/>
  <c r="Y315" i="68"/>
  <c r="X315" i="68"/>
  <c r="W315" i="68"/>
  <c r="V315" i="68"/>
  <c r="B315" i="68"/>
  <c r="AE315" i="68" s="1"/>
  <c r="AC314" i="68"/>
  <c r="AB314" i="68"/>
  <c r="AA314" i="68"/>
  <c r="Z314" i="68"/>
  <c r="Y314" i="68"/>
  <c r="X314" i="68"/>
  <c r="W314" i="68"/>
  <c r="V314" i="68"/>
  <c r="B314" i="68"/>
  <c r="AG314" i="68" s="1"/>
  <c r="AG313" i="68"/>
  <c r="AF313" i="68"/>
  <c r="AD313" i="68"/>
  <c r="AC313" i="68"/>
  <c r="AA313" i="68"/>
  <c r="Z313" i="68"/>
  <c r="Y313" i="68"/>
  <c r="X313" i="68"/>
  <c r="W313" i="68"/>
  <c r="V313" i="68"/>
  <c r="B313" i="68"/>
  <c r="AE313" i="68" s="1"/>
  <c r="AA312" i="68"/>
  <c r="Z312" i="68"/>
  <c r="Y312" i="68"/>
  <c r="X312" i="68"/>
  <c r="W312" i="68"/>
  <c r="V312" i="68"/>
  <c r="B312" i="68"/>
  <c r="AG312" i="68" s="1"/>
  <c r="AG311" i="68"/>
  <c r="AF311" i="68"/>
  <c r="AE311" i="68"/>
  <c r="AD311" i="68"/>
  <c r="AC311" i="68"/>
  <c r="AB311" i="68"/>
  <c r="AA311" i="68"/>
  <c r="Z311" i="68"/>
  <c r="Y311" i="68"/>
  <c r="X311" i="68"/>
  <c r="W311" i="68"/>
  <c r="V311" i="68"/>
  <c r="B311" i="68"/>
  <c r="AG310" i="68"/>
  <c r="AE310" i="68"/>
  <c r="AD310" i="68"/>
  <c r="AB310" i="68"/>
  <c r="AA310" i="68"/>
  <c r="Z310" i="68"/>
  <c r="Y310" i="68"/>
  <c r="X310" i="68"/>
  <c r="W310" i="68"/>
  <c r="V310" i="68"/>
  <c r="B310" i="68"/>
  <c r="AF310" i="68" s="1"/>
  <c r="AD309" i="68"/>
  <c r="AC309" i="68"/>
  <c r="AB309" i="68"/>
  <c r="AA309" i="68"/>
  <c r="Z309" i="68"/>
  <c r="Y309" i="68"/>
  <c r="X309" i="68"/>
  <c r="W309" i="68"/>
  <c r="V309" i="68"/>
  <c r="B309" i="68"/>
  <c r="AG309" i="68" s="1"/>
  <c r="AG308" i="68"/>
  <c r="AE308" i="68"/>
  <c r="AD308" i="68"/>
  <c r="AC308" i="68"/>
  <c r="AB308" i="68"/>
  <c r="AA308" i="68"/>
  <c r="Z308" i="68"/>
  <c r="Y308" i="68"/>
  <c r="X308" i="68"/>
  <c r="W308" i="68"/>
  <c r="V308" i="68"/>
  <c r="B308" i="68"/>
  <c r="AF308" i="68" s="1"/>
  <c r="AA307" i="68"/>
  <c r="Z307" i="68"/>
  <c r="Y307" i="68"/>
  <c r="X307" i="68"/>
  <c r="W307" i="68"/>
  <c r="V307" i="68"/>
  <c r="B307" i="68"/>
  <c r="AG307" i="68" s="1"/>
  <c r="AA306" i="68"/>
  <c r="Z306" i="68"/>
  <c r="Y306" i="68"/>
  <c r="X306" i="68"/>
  <c r="W306" i="68"/>
  <c r="V306" i="68"/>
  <c r="B306" i="68"/>
  <c r="AG306" i="68" s="1"/>
  <c r="AF305" i="68"/>
  <c r="AE305" i="68"/>
  <c r="AD305" i="68"/>
  <c r="AC305" i="68"/>
  <c r="AA305" i="68"/>
  <c r="Z305" i="68"/>
  <c r="Y305" i="68"/>
  <c r="X305" i="68"/>
  <c r="W305" i="68"/>
  <c r="V305" i="68"/>
  <c r="B305" i="68"/>
  <c r="AG305" i="68" s="1"/>
  <c r="AE304" i="68"/>
  <c r="AD304" i="68"/>
  <c r="AC304" i="68"/>
  <c r="AB304" i="68"/>
  <c r="AA304" i="68"/>
  <c r="Z304" i="68"/>
  <c r="Y304" i="68"/>
  <c r="X304" i="68"/>
  <c r="W304" i="68"/>
  <c r="V304" i="68"/>
  <c r="B304" i="68"/>
  <c r="AG304" i="68" s="1"/>
  <c r="AG303" i="68"/>
  <c r="AF303" i="68"/>
  <c r="AE303" i="68"/>
  <c r="AD303" i="68"/>
  <c r="AC303" i="68"/>
  <c r="AB303" i="68"/>
  <c r="AA303" i="68"/>
  <c r="Z303" i="68"/>
  <c r="Y303" i="68"/>
  <c r="X303" i="68"/>
  <c r="W303" i="68"/>
  <c r="V303" i="68"/>
  <c r="B303" i="68"/>
  <c r="AA302" i="68"/>
  <c r="Z302" i="68"/>
  <c r="Y302" i="68"/>
  <c r="X302" i="68"/>
  <c r="W302" i="68"/>
  <c r="V302" i="68"/>
  <c r="B302" i="68"/>
  <c r="AG302" i="68" s="1"/>
  <c r="AG301" i="68"/>
  <c r="AF301" i="68"/>
  <c r="AE301" i="68"/>
  <c r="AD301" i="68"/>
  <c r="AC301" i="68"/>
  <c r="AB301" i="68"/>
  <c r="AA301" i="68"/>
  <c r="Z301" i="68"/>
  <c r="Y301" i="68"/>
  <c r="X301" i="68"/>
  <c r="W301" i="68"/>
  <c r="V301" i="68"/>
  <c r="B301" i="68"/>
  <c r="AF300" i="68"/>
  <c r="AA300" i="68"/>
  <c r="Z300" i="68"/>
  <c r="Y300" i="68"/>
  <c r="X300" i="68"/>
  <c r="W300" i="68"/>
  <c r="V300" i="68"/>
  <c r="B300" i="68"/>
  <c r="AG300" i="68" s="1"/>
  <c r="AG299" i="68"/>
  <c r="AF299" i="68"/>
  <c r="AE299" i="68"/>
  <c r="AD299" i="68"/>
  <c r="AC299" i="68"/>
  <c r="AB299" i="68"/>
  <c r="AA299" i="68"/>
  <c r="Z299" i="68"/>
  <c r="Y299" i="68"/>
  <c r="X299" i="68"/>
  <c r="W299" i="68"/>
  <c r="V299" i="68"/>
  <c r="B299" i="68"/>
  <c r="AG298" i="68"/>
  <c r="AF298" i="68"/>
  <c r="AE298" i="68"/>
  <c r="AD298" i="68"/>
  <c r="AC298" i="68"/>
  <c r="AB298" i="68"/>
  <c r="AA298" i="68"/>
  <c r="Z298" i="68"/>
  <c r="Y298" i="68"/>
  <c r="X298" i="68"/>
  <c r="W298" i="68"/>
  <c r="V298" i="68"/>
  <c r="B298" i="68"/>
  <c r="AA297" i="68"/>
  <c r="Z297" i="68"/>
  <c r="Y297" i="68"/>
  <c r="X297" i="68"/>
  <c r="W297" i="68"/>
  <c r="V297" i="68"/>
  <c r="B297" i="68"/>
  <c r="AG297" i="68" s="1"/>
  <c r="AG296" i="68"/>
  <c r="AF296" i="68"/>
  <c r="AE296" i="68"/>
  <c r="AD296" i="68"/>
  <c r="AC296" i="68"/>
  <c r="AA296" i="68"/>
  <c r="Z296" i="68"/>
  <c r="Y296" i="68"/>
  <c r="X296" i="68"/>
  <c r="W296" i="68"/>
  <c r="V296" i="68"/>
  <c r="B296" i="68"/>
  <c r="AB296" i="68" s="1"/>
  <c r="AG295" i="68"/>
  <c r="AA295" i="68"/>
  <c r="Z295" i="68"/>
  <c r="Y295" i="68"/>
  <c r="X295" i="68"/>
  <c r="W295" i="68"/>
  <c r="V295" i="68"/>
  <c r="B295" i="68"/>
  <c r="AF295" i="68" s="1"/>
  <c r="AG294" i="68"/>
  <c r="AF294" i="68"/>
  <c r="AE294" i="68"/>
  <c r="AD294" i="68"/>
  <c r="AC294" i="68"/>
  <c r="AB294" i="68"/>
  <c r="AA294" i="68"/>
  <c r="Z294" i="68"/>
  <c r="Y294" i="68"/>
  <c r="X294" i="68"/>
  <c r="W294" i="68"/>
  <c r="V294" i="68"/>
  <c r="B294" i="68"/>
  <c r="AE293" i="68"/>
  <c r="AD293" i="68"/>
  <c r="AA293" i="68"/>
  <c r="Z293" i="68"/>
  <c r="Y293" i="68"/>
  <c r="X293" i="68"/>
  <c r="W293" i="68"/>
  <c r="V293" i="68"/>
  <c r="B293" i="68"/>
  <c r="AG293" i="68" s="1"/>
  <c r="AA292" i="68"/>
  <c r="Z292" i="68"/>
  <c r="Y292" i="68"/>
  <c r="X292" i="68"/>
  <c r="W292" i="68"/>
  <c r="V292" i="68"/>
  <c r="B292" i="68"/>
  <c r="AG292" i="68" s="1"/>
  <c r="AG291" i="68"/>
  <c r="AF291" i="68"/>
  <c r="AE291" i="68"/>
  <c r="AD291" i="68"/>
  <c r="AA291" i="68"/>
  <c r="Z291" i="68"/>
  <c r="Y291" i="68"/>
  <c r="X291" i="68"/>
  <c r="W291" i="68"/>
  <c r="V291" i="68"/>
  <c r="B291" i="68"/>
  <c r="AC291" i="68" s="1"/>
  <c r="AA290" i="68"/>
  <c r="Z290" i="68"/>
  <c r="Y290" i="68"/>
  <c r="X290" i="68"/>
  <c r="W290" i="68"/>
  <c r="V290" i="68"/>
  <c r="B290" i="68"/>
  <c r="AG290" i="68" s="1"/>
  <c r="AG289" i="68"/>
  <c r="AF289" i="68"/>
  <c r="AE289" i="68"/>
  <c r="AD289" i="68"/>
  <c r="AC289" i="68"/>
  <c r="AB289" i="68"/>
  <c r="AA289" i="68"/>
  <c r="Z289" i="68"/>
  <c r="Y289" i="68"/>
  <c r="X289" i="68"/>
  <c r="W289" i="68"/>
  <c r="V289" i="68"/>
  <c r="B289" i="68"/>
  <c r="AF288" i="68"/>
  <c r="AE288" i="68"/>
  <c r="AD288" i="68"/>
  <c r="AC288" i="68"/>
  <c r="AB288" i="68"/>
  <c r="AA288" i="68"/>
  <c r="Z288" i="68"/>
  <c r="Y288" i="68"/>
  <c r="X288" i="68"/>
  <c r="W288" i="68"/>
  <c r="V288" i="68"/>
  <c r="B288" i="68"/>
  <c r="AG288" i="68" s="1"/>
  <c r="AB287" i="68"/>
  <c r="AA287" i="68"/>
  <c r="Z287" i="68"/>
  <c r="Y287" i="68"/>
  <c r="X287" i="68"/>
  <c r="W287" i="68"/>
  <c r="V287" i="68"/>
  <c r="B287" i="68"/>
  <c r="AG287" i="68" s="1"/>
  <c r="AG286" i="68"/>
  <c r="AF286" i="68"/>
  <c r="AE286" i="68"/>
  <c r="AC286" i="68"/>
  <c r="AB286" i="68"/>
  <c r="AA286" i="68"/>
  <c r="Z286" i="68"/>
  <c r="Y286" i="68"/>
  <c r="X286" i="68"/>
  <c r="W286" i="68"/>
  <c r="V286" i="68"/>
  <c r="B286" i="68"/>
  <c r="AD286" i="68" s="1"/>
  <c r="AA285" i="68"/>
  <c r="Z285" i="68"/>
  <c r="Y285" i="68"/>
  <c r="X285" i="68"/>
  <c r="W285" i="68"/>
  <c r="V285" i="68"/>
  <c r="B285" i="68"/>
  <c r="AG285" i="68" s="1"/>
  <c r="AG284" i="68"/>
  <c r="AF284" i="68"/>
  <c r="AE284" i="68"/>
  <c r="AD284" i="68"/>
  <c r="AC284" i="68"/>
  <c r="AB284" i="68"/>
  <c r="AA284" i="68"/>
  <c r="Z284" i="68"/>
  <c r="Y284" i="68"/>
  <c r="X284" i="68"/>
  <c r="W284" i="68"/>
  <c r="V284" i="68"/>
  <c r="B284" i="68"/>
  <c r="AG283" i="68"/>
  <c r="AF283" i="68"/>
  <c r="AE283" i="68"/>
  <c r="AD283" i="68"/>
  <c r="AC283" i="68"/>
  <c r="AB283" i="68"/>
  <c r="AA283" i="68"/>
  <c r="Z283" i="68"/>
  <c r="Y283" i="68"/>
  <c r="X283" i="68"/>
  <c r="W283" i="68"/>
  <c r="V283" i="68"/>
  <c r="B283" i="68"/>
  <c r="AC282" i="68"/>
  <c r="AB282" i="68"/>
  <c r="AA282" i="68"/>
  <c r="Z282" i="68"/>
  <c r="Y282" i="68"/>
  <c r="X282" i="68"/>
  <c r="W282" i="68"/>
  <c r="V282" i="68"/>
  <c r="B282" i="68"/>
  <c r="AG282" i="68" s="1"/>
  <c r="AG281" i="68"/>
  <c r="AF281" i="68"/>
  <c r="AC281" i="68"/>
  <c r="AA281" i="68"/>
  <c r="Z281" i="68"/>
  <c r="Y281" i="68"/>
  <c r="X281" i="68"/>
  <c r="W281" i="68"/>
  <c r="V281" i="68"/>
  <c r="B281" i="68"/>
  <c r="AE281" i="68" s="1"/>
  <c r="AA280" i="68"/>
  <c r="Z280" i="68"/>
  <c r="Y280" i="68"/>
  <c r="X280" i="68"/>
  <c r="W280" i="68"/>
  <c r="V280" i="68"/>
  <c r="B280" i="68"/>
  <c r="AG280" i="68" s="1"/>
  <c r="AA279" i="68"/>
  <c r="Z279" i="68"/>
  <c r="Y279" i="68"/>
  <c r="X279" i="68"/>
  <c r="W279" i="68"/>
  <c r="V279" i="68"/>
  <c r="B279" i="68"/>
  <c r="AG279" i="68" s="1"/>
  <c r="AG278" i="68"/>
  <c r="AF278" i="68"/>
  <c r="AE278" i="68"/>
  <c r="AD278" i="68"/>
  <c r="AA278" i="68"/>
  <c r="Z278" i="68"/>
  <c r="Y278" i="68"/>
  <c r="X278" i="68"/>
  <c r="W278" i="68"/>
  <c r="V278" i="68"/>
  <c r="B278" i="68"/>
  <c r="AC278" i="68" s="1"/>
  <c r="AD277" i="68"/>
  <c r="AC277" i="68"/>
  <c r="AB277" i="68"/>
  <c r="AA277" i="68"/>
  <c r="Z277" i="68"/>
  <c r="Y277" i="68"/>
  <c r="X277" i="68"/>
  <c r="W277" i="68"/>
  <c r="V277" i="68"/>
  <c r="B277" i="68"/>
  <c r="AG277" i="68" s="1"/>
  <c r="AG276" i="68"/>
  <c r="AB276" i="68"/>
  <c r="AA276" i="68"/>
  <c r="Z276" i="68"/>
  <c r="Y276" i="68"/>
  <c r="X276" i="68"/>
  <c r="W276" i="68"/>
  <c r="V276" i="68"/>
  <c r="B276" i="68"/>
  <c r="AF276" i="68" s="1"/>
  <c r="AE275" i="68"/>
  <c r="AA275" i="68"/>
  <c r="Z275" i="68"/>
  <c r="Y275" i="68"/>
  <c r="X275" i="68"/>
  <c r="W275" i="68"/>
  <c r="V275" i="68"/>
  <c r="B275" i="68"/>
  <c r="AG275" i="68" s="1"/>
  <c r="AA274" i="68"/>
  <c r="Z274" i="68"/>
  <c r="Y274" i="68"/>
  <c r="X274" i="68"/>
  <c r="W274" i="68"/>
  <c r="V274" i="68"/>
  <c r="B274" i="68"/>
  <c r="AG274" i="68" s="1"/>
  <c r="AG273" i="68"/>
  <c r="AF273" i="68"/>
  <c r="AE273" i="68"/>
  <c r="AD273" i="68"/>
  <c r="AC273" i="68"/>
  <c r="AB273" i="68"/>
  <c r="AA273" i="68"/>
  <c r="Z273" i="68"/>
  <c r="Y273" i="68"/>
  <c r="X273" i="68"/>
  <c r="W273" i="68"/>
  <c r="V273" i="68"/>
  <c r="B273" i="68"/>
  <c r="AE272" i="68"/>
  <c r="AD272" i="68"/>
  <c r="AC272" i="68"/>
  <c r="AB272" i="68"/>
  <c r="AA272" i="68"/>
  <c r="Z272" i="68"/>
  <c r="Y272" i="68"/>
  <c r="X272" i="68"/>
  <c r="W272" i="68"/>
  <c r="V272" i="68"/>
  <c r="B272" i="68"/>
  <c r="AG272" i="68" s="1"/>
  <c r="AG271" i="68"/>
  <c r="AF271" i="68"/>
  <c r="AE271" i="68"/>
  <c r="AD271" i="68"/>
  <c r="AC271" i="68"/>
  <c r="AB271" i="68"/>
  <c r="AA271" i="68"/>
  <c r="Z271" i="68"/>
  <c r="Y271" i="68"/>
  <c r="X271" i="68"/>
  <c r="W271" i="68"/>
  <c r="V271" i="68"/>
  <c r="B271" i="68"/>
  <c r="AF270" i="68"/>
  <c r="AA270" i="68"/>
  <c r="Z270" i="68"/>
  <c r="Y270" i="68"/>
  <c r="X270" i="68"/>
  <c r="W270" i="68"/>
  <c r="V270" i="68"/>
  <c r="B270" i="68"/>
  <c r="AG270" i="68" s="1"/>
  <c r="AG269" i="68"/>
  <c r="AF269" i="68"/>
  <c r="AE269" i="68"/>
  <c r="AD269" i="68"/>
  <c r="AC269" i="68"/>
  <c r="AB269" i="68"/>
  <c r="AA269" i="68"/>
  <c r="Z269" i="68"/>
  <c r="Y269" i="68"/>
  <c r="X269" i="68"/>
  <c r="W269" i="68"/>
  <c r="V269" i="68"/>
  <c r="B269" i="68"/>
  <c r="AF268" i="68"/>
  <c r="AE268" i="68"/>
  <c r="AA268" i="68"/>
  <c r="Z268" i="68"/>
  <c r="Y268" i="68"/>
  <c r="X268" i="68"/>
  <c r="W268" i="68"/>
  <c r="V268" i="68"/>
  <c r="B268" i="68"/>
  <c r="AG268" i="68" s="1"/>
  <c r="AG267" i="68"/>
  <c r="AF267" i="68"/>
  <c r="AE267" i="68"/>
  <c r="AD267" i="68"/>
  <c r="AC267" i="68"/>
  <c r="AB267" i="68"/>
  <c r="AA267" i="68"/>
  <c r="Z267" i="68"/>
  <c r="Y267" i="68"/>
  <c r="X267" i="68"/>
  <c r="W267" i="68"/>
  <c r="V267" i="68"/>
  <c r="B267" i="68"/>
  <c r="AF266" i="68"/>
  <c r="AD266" i="68"/>
  <c r="AC266" i="68"/>
  <c r="AB266" i="68"/>
  <c r="AA266" i="68"/>
  <c r="Z266" i="68"/>
  <c r="Y266" i="68"/>
  <c r="X266" i="68"/>
  <c r="W266" i="68"/>
  <c r="V266" i="68"/>
  <c r="B266" i="68"/>
  <c r="AG266" i="68" s="1"/>
  <c r="AG265" i="68"/>
  <c r="AA265" i="68"/>
  <c r="Z265" i="68"/>
  <c r="Y265" i="68"/>
  <c r="X265" i="68"/>
  <c r="W265" i="68"/>
  <c r="V265" i="68"/>
  <c r="B265" i="68"/>
  <c r="AF265" i="68" s="1"/>
  <c r="AG264" i="68"/>
  <c r="AF264" i="68"/>
  <c r="AE264" i="68"/>
  <c r="AD264" i="68"/>
  <c r="AC264" i="68"/>
  <c r="AA264" i="68"/>
  <c r="Z264" i="68"/>
  <c r="Y264" i="68"/>
  <c r="X264" i="68"/>
  <c r="W264" i="68"/>
  <c r="V264" i="68"/>
  <c r="B264" i="68"/>
  <c r="AB264" i="68" s="1"/>
  <c r="AG263" i="68"/>
  <c r="AF263" i="68"/>
  <c r="AA263" i="68"/>
  <c r="Z263" i="68"/>
  <c r="Y263" i="68"/>
  <c r="X263" i="68"/>
  <c r="W263" i="68"/>
  <c r="V263" i="68"/>
  <c r="B263" i="68"/>
  <c r="AE263" i="68" s="1"/>
  <c r="AG262" i="68"/>
  <c r="AF262" i="68"/>
  <c r="AE262" i="68"/>
  <c r="AD262" i="68"/>
  <c r="AC262" i="68"/>
  <c r="AB262" i="68"/>
  <c r="AA262" i="68"/>
  <c r="Z262" i="68"/>
  <c r="Y262" i="68"/>
  <c r="X262" i="68"/>
  <c r="W262" i="68"/>
  <c r="V262" i="68"/>
  <c r="B262" i="68"/>
  <c r="AE261" i="68"/>
  <c r="AA261" i="68"/>
  <c r="Z261" i="68"/>
  <c r="Y261" i="68"/>
  <c r="X261" i="68"/>
  <c r="W261" i="68"/>
  <c r="V261" i="68"/>
  <c r="B261" i="68"/>
  <c r="AG261" i="68" s="1"/>
  <c r="AA260" i="68"/>
  <c r="Z260" i="68"/>
  <c r="Y260" i="68"/>
  <c r="X260" i="68"/>
  <c r="W260" i="68"/>
  <c r="V260" i="68"/>
  <c r="B260" i="68"/>
  <c r="AG260" i="68" s="1"/>
  <c r="AG259" i="68"/>
  <c r="AF259" i="68"/>
  <c r="AD259" i="68"/>
  <c r="AA259" i="68"/>
  <c r="Z259" i="68"/>
  <c r="Y259" i="68"/>
  <c r="X259" i="68"/>
  <c r="W259" i="68"/>
  <c r="V259" i="68"/>
  <c r="B259" i="68"/>
  <c r="AC259" i="68" s="1"/>
  <c r="AA258" i="68"/>
  <c r="Z258" i="68"/>
  <c r="Y258" i="68"/>
  <c r="X258" i="68"/>
  <c r="W258" i="68"/>
  <c r="V258" i="68"/>
  <c r="B258" i="68"/>
  <c r="AG258" i="68" s="1"/>
  <c r="AG257" i="68"/>
  <c r="AF257" i="68"/>
  <c r="AE257" i="68"/>
  <c r="AD257" i="68"/>
  <c r="AC257" i="68"/>
  <c r="AB257" i="68"/>
  <c r="AA257" i="68"/>
  <c r="Z257" i="68"/>
  <c r="Y257" i="68"/>
  <c r="X257" i="68"/>
  <c r="W257" i="68"/>
  <c r="V257" i="68"/>
  <c r="B257" i="68"/>
  <c r="AG256" i="68"/>
  <c r="AF256" i="68"/>
  <c r="AE256" i="68"/>
  <c r="AD256" i="68"/>
  <c r="AC256" i="68"/>
  <c r="AB256" i="68"/>
  <c r="AA256" i="68"/>
  <c r="Z256" i="68"/>
  <c r="Y256" i="68"/>
  <c r="X256" i="68"/>
  <c r="W256" i="68"/>
  <c r="V256" i="68"/>
  <c r="B256" i="68"/>
  <c r="AB255" i="68"/>
  <c r="AA255" i="68"/>
  <c r="Z255" i="68"/>
  <c r="Y255" i="68"/>
  <c r="X255" i="68"/>
  <c r="W255" i="68"/>
  <c r="V255" i="68"/>
  <c r="B255" i="68"/>
  <c r="AG255" i="68" s="1"/>
  <c r="AE254" i="68"/>
  <c r="AA254" i="68"/>
  <c r="Z254" i="68"/>
  <c r="Y254" i="68"/>
  <c r="X254" i="68"/>
  <c r="W254" i="68"/>
  <c r="V254" i="68"/>
  <c r="B254" i="68"/>
  <c r="AD254" i="68" s="1"/>
  <c r="AA253" i="68"/>
  <c r="Z253" i="68"/>
  <c r="Y253" i="68"/>
  <c r="X253" i="68"/>
  <c r="W253" i="68"/>
  <c r="V253" i="68"/>
  <c r="B253" i="68"/>
  <c r="AG253" i="68" s="1"/>
  <c r="AG252" i="68"/>
  <c r="AF252" i="68"/>
  <c r="AE252" i="68"/>
  <c r="AD252" i="68"/>
  <c r="AC252" i="68"/>
  <c r="AB252" i="68"/>
  <c r="AA252" i="68"/>
  <c r="Z252" i="68"/>
  <c r="Y252" i="68"/>
  <c r="X252" i="68"/>
  <c r="W252" i="68"/>
  <c r="V252" i="68"/>
  <c r="B252" i="68"/>
  <c r="AG251" i="68"/>
  <c r="AF251" i="68"/>
  <c r="AC251" i="68"/>
  <c r="AB251" i="68"/>
  <c r="AA251" i="68"/>
  <c r="Z251" i="68"/>
  <c r="Y251" i="68"/>
  <c r="X251" i="68"/>
  <c r="W251" i="68"/>
  <c r="V251" i="68"/>
  <c r="B251" i="68"/>
  <c r="AE251" i="68" s="1"/>
  <c r="AC250" i="68"/>
  <c r="AB250" i="68"/>
  <c r="AA250" i="68"/>
  <c r="Z250" i="68"/>
  <c r="Y250" i="68"/>
  <c r="X250" i="68"/>
  <c r="W250" i="68"/>
  <c r="V250" i="68"/>
  <c r="B250" i="68"/>
  <c r="AG250" i="68" s="1"/>
  <c r="AG249" i="68"/>
  <c r="AF249" i="68"/>
  <c r="AD249" i="68"/>
  <c r="AC249" i="68"/>
  <c r="AA249" i="68"/>
  <c r="Z249" i="68"/>
  <c r="Y249" i="68"/>
  <c r="X249" i="68"/>
  <c r="W249" i="68"/>
  <c r="V249" i="68"/>
  <c r="B249" i="68"/>
  <c r="AE249" i="68" s="1"/>
  <c r="AD248" i="68"/>
  <c r="AA248" i="68"/>
  <c r="Z248" i="68"/>
  <c r="Y248" i="68"/>
  <c r="X248" i="68"/>
  <c r="W248" i="68"/>
  <c r="V248" i="68"/>
  <c r="B248" i="68"/>
  <c r="AG248" i="68" s="1"/>
  <c r="AA247" i="68"/>
  <c r="Z247" i="68"/>
  <c r="Y247" i="68"/>
  <c r="X247" i="68"/>
  <c r="W247" i="68"/>
  <c r="V247" i="68"/>
  <c r="B247" i="68"/>
  <c r="AG247" i="68" s="1"/>
  <c r="AG246" i="68"/>
  <c r="AC246" i="68"/>
  <c r="AA246" i="68"/>
  <c r="Z246" i="68"/>
  <c r="Y246" i="68"/>
  <c r="X246" i="68"/>
  <c r="W246" i="68"/>
  <c r="V246" i="68"/>
  <c r="B246" i="68"/>
  <c r="AF246" i="68" s="1"/>
  <c r="AD245" i="68"/>
  <c r="AC245" i="68"/>
  <c r="AB245" i="68"/>
  <c r="AA245" i="68"/>
  <c r="Z245" i="68"/>
  <c r="Y245" i="68"/>
  <c r="X245" i="68"/>
  <c r="W245" i="68"/>
  <c r="V245" i="68"/>
  <c r="B245" i="68"/>
  <c r="AG245" i="68" s="1"/>
  <c r="AG244" i="68"/>
  <c r="AD244" i="68"/>
  <c r="AB244" i="68"/>
  <c r="AA244" i="68"/>
  <c r="Z244" i="68"/>
  <c r="Y244" i="68"/>
  <c r="X244" i="68"/>
  <c r="W244" i="68"/>
  <c r="V244" i="68"/>
  <c r="B244" i="68"/>
  <c r="AF244" i="68" s="1"/>
  <c r="AE243" i="68"/>
  <c r="AA243" i="68"/>
  <c r="Z243" i="68"/>
  <c r="Y243" i="68"/>
  <c r="X243" i="68"/>
  <c r="W243" i="68"/>
  <c r="V243" i="68"/>
  <c r="B243" i="68"/>
  <c r="AG243" i="68" s="1"/>
  <c r="AD242" i="68"/>
  <c r="AA242" i="68"/>
  <c r="Z242" i="68"/>
  <c r="Y242" i="68"/>
  <c r="X242" i="68"/>
  <c r="W242" i="68"/>
  <c r="V242" i="68"/>
  <c r="B242" i="68"/>
  <c r="AG242" i="68" s="1"/>
  <c r="AE241" i="68"/>
  <c r="AD241" i="68"/>
  <c r="AB241" i="68"/>
  <c r="AA241" i="68"/>
  <c r="Z241" i="68"/>
  <c r="Y241" i="68"/>
  <c r="X241" i="68"/>
  <c r="W241" i="68"/>
  <c r="V241" i="68"/>
  <c r="B241" i="68"/>
  <c r="AG241" i="68" s="1"/>
  <c r="AE240" i="68"/>
  <c r="AA240" i="68"/>
  <c r="Z240" i="68"/>
  <c r="Y240" i="68"/>
  <c r="X240" i="68"/>
  <c r="W240" i="68"/>
  <c r="V240" i="68"/>
  <c r="B240" i="68"/>
  <c r="AG240" i="68" s="1"/>
  <c r="AG239" i="68"/>
  <c r="AF239" i="68"/>
  <c r="AE239" i="68"/>
  <c r="AD239" i="68"/>
  <c r="AC239" i="68"/>
  <c r="AB239" i="68"/>
  <c r="AA239" i="68"/>
  <c r="Z239" i="68"/>
  <c r="Y239" i="68"/>
  <c r="X239" i="68"/>
  <c r="W239" i="68"/>
  <c r="V239" i="68"/>
  <c r="B239" i="68"/>
  <c r="AF238" i="68"/>
  <c r="AC238" i="68"/>
  <c r="AA238" i="68"/>
  <c r="Z238" i="68"/>
  <c r="Y238" i="68"/>
  <c r="X238" i="68"/>
  <c r="W238" i="68"/>
  <c r="V238" i="68"/>
  <c r="B238" i="68"/>
  <c r="AG238" i="68" s="1"/>
  <c r="AG237" i="68"/>
  <c r="AF237" i="68"/>
  <c r="AE237" i="68"/>
  <c r="AD237" i="68"/>
  <c r="AC237" i="68"/>
  <c r="AB237" i="68"/>
  <c r="AA237" i="68"/>
  <c r="Z237" i="68"/>
  <c r="Y237" i="68"/>
  <c r="X237" i="68"/>
  <c r="W237" i="68"/>
  <c r="V237" i="68"/>
  <c r="B237" i="68"/>
  <c r="AF236" i="68"/>
  <c r="AE236" i="68"/>
  <c r="AA236" i="68"/>
  <c r="Z236" i="68"/>
  <c r="Y236" i="68"/>
  <c r="X236" i="68"/>
  <c r="W236" i="68"/>
  <c r="V236" i="68"/>
  <c r="B236" i="68"/>
  <c r="AG236" i="68" s="1"/>
  <c r="AG235" i="68"/>
  <c r="AF235" i="68"/>
  <c r="AE235" i="68"/>
  <c r="AD235" i="68"/>
  <c r="AC235" i="68"/>
  <c r="AB235" i="68"/>
  <c r="AA235" i="68"/>
  <c r="Z235" i="68"/>
  <c r="Y235" i="68"/>
  <c r="X235" i="68"/>
  <c r="W235" i="68"/>
  <c r="V235" i="68"/>
  <c r="B235" i="68"/>
  <c r="AG234" i="68"/>
  <c r="AF234" i="68"/>
  <c r="AD234" i="68"/>
  <c r="AC234" i="68"/>
  <c r="AA234" i="68"/>
  <c r="Z234" i="68"/>
  <c r="Y234" i="68"/>
  <c r="X234" i="68"/>
  <c r="W234" i="68"/>
  <c r="V234" i="68"/>
  <c r="B234" i="68"/>
  <c r="AE234" i="68" s="1"/>
  <c r="AG233" i="68"/>
  <c r="AD233" i="68"/>
  <c r="AA233" i="68"/>
  <c r="Z233" i="68"/>
  <c r="Y233" i="68"/>
  <c r="X233" i="68"/>
  <c r="W233" i="68"/>
  <c r="V233" i="68"/>
  <c r="B233" i="68"/>
  <c r="AF233" i="68" s="1"/>
  <c r="AG232" i="68"/>
  <c r="AF232" i="68"/>
  <c r="AE232" i="68"/>
  <c r="AD232" i="68"/>
  <c r="AC232" i="68"/>
  <c r="AA232" i="68"/>
  <c r="Z232" i="68"/>
  <c r="Y232" i="68"/>
  <c r="X232" i="68"/>
  <c r="W232" i="68"/>
  <c r="V232" i="68"/>
  <c r="B232" i="68"/>
  <c r="AB232" i="68" s="1"/>
  <c r="AG231" i="68"/>
  <c r="AF231" i="68"/>
  <c r="AA231" i="68"/>
  <c r="Z231" i="68"/>
  <c r="Y231" i="68"/>
  <c r="X231" i="68"/>
  <c r="W231" i="68"/>
  <c r="V231" i="68"/>
  <c r="B231" i="68"/>
  <c r="AE231" i="68" s="1"/>
  <c r="AG230" i="68"/>
  <c r="AF230" i="68"/>
  <c r="AE230" i="68"/>
  <c r="AD230" i="68"/>
  <c r="AC230" i="68"/>
  <c r="AB230" i="68"/>
  <c r="AA230" i="68"/>
  <c r="Z230" i="68"/>
  <c r="Y230" i="68"/>
  <c r="X230" i="68"/>
  <c r="W230" i="68"/>
  <c r="V230" i="68"/>
  <c r="B230" i="68"/>
  <c r="AE229" i="68"/>
  <c r="AD229" i="68"/>
  <c r="AA229" i="68"/>
  <c r="Z229" i="68"/>
  <c r="Y229" i="68"/>
  <c r="X229" i="68"/>
  <c r="W229" i="68"/>
  <c r="V229" i="68"/>
  <c r="B229" i="68"/>
  <c r="AG229" i="68" s="1"/>
  <c r="AE228" i="68"/>
  <c r="AC228" i="68"/>
  <c r="AA228" i="68"/>
  <c r="Z228" i="68"/>
  <c r="Y228" i="68"/>
  <c r="X228" i="68"/>
  <c r="W228" i="68"/>
  <c r="V228" i="68"/>
  <c r="B228" i="68"/>
  <c r="AG228" i="68" s="1"/>
  <c r="AG227" i="68"/>
  <c r="AF227" i="68"/>
  <c r="AD227" i="68"/>
  <c r="AA227" i="68"/>
  <c r="Z227" i="68"/>
  <c r="Y227" i="68"/>
  <c r="X227" i="68"/>
  <c r="W227" i="68"/>
  <c r="V227" i="68"/>
  <c r="B227" i="68"/>
  <c r="AC227" i="68" s="1"/>
  <c r="AA226" i="68"/>
  <c r="Z226" i="68"/>
  <c r="Y226" i="68"/>
  <c r="X226" i="68"/>
  <c r="W226" i="68"/>
  <c r="V226" i="68"/>
  <c r="B226" i="68"/>
  <c r="AG226" i="68" s="1"/>
  <c r="AG225" i="68"/>
  <c r="AA225" i="68"/>
  <c r="Z225" i="68"/>
  <c r="Y225" i="68"/>
  <c r="X225" i="68"/>
  <c r="W225" i="68"/>
  <c r="V225" i="68"/>
  <c r="B225" i="68"/>
  <c r="AF225" i="68" s="1"/>
  <c r="AG224" i="68"/>
  <c r="AF224" i="68"/>
  <c r="AE224" i="68"/>
  <c r="AD224" i="68"/>
  <c r="AC224" i="68"/>
  <c r="AB224" i="68"/>
  <c r="AA224" i="68"/>
  <c r="Z224" i="68"/>
  <c r="Y224" i="68"/>
  <c r="X224" i="68"/>
  <c r="W224" i="68"/>
  <c r="V224" i="68"/>
  <c r="B224" i="68"/>
  <c r="AF223" i="68"/>
  <c r="AD223" i="68"/>
  <c r="AB223" i="68"/>
  <c r="AA223" i="68"/>
  <c r="Z223" i="68"/>
  <c r="Y223" i="68"/>
  <c r="X223" i="68"/>
  <c r="W223" i="68"/>
  <c r="V223" i="68"/>
  <c r="B223" i="68"/>
  <c r="AG223" i="68" s="1"/>
  <c r="AE222" i="68"/>
  <c r="AB222" i="68"/>
  <c r="AA222" i="68"/>
  <c r="Z222" i="68"/>
  <c r="Y222" i="68"/>
  <c r="X222" i="68"/>
  <c r="W222" i="68"/>
  <c r="V222" i="68"/>
  <c r="B222" i="68"/>
  <c r="AD222" i="68" s="1"/>
  <c r="AA221" i="68"/>
  <c r="Z221" i="68"/>
  <c r="Y221" i="68"/>
  <c r="X221" i="68"/>
  <c r="W221" i="68"/>
  <c r="V221" i="68"/>
  <c r="B221" i="68"/>
  <c r="AG221" i="68" s="1"/>
  <c r="AG220" i="68"/>
  <c r="AA220" i="68"/>
  <c r="Z220" i="68"/>
  <c r="Y220" i="68"/>
  <c r="X220" i="68"/>
  <c r="W220" i="68"/>
  <c r="V220" i="68"/>
  <c r="B220" i="68"/>
  <c r="AF220" i="68" s="1"/>
  <c r="AG219" i="68"/>
  <c r="AF219" i="68"/>
  <c r="AC219" i="68"/>
  <c r="AB219" i="68"/>
  <c r="AA219" i="68"/>
  <c r="Z219" i="68"/>
  <c r="Y219" i="68"/>
  <c r="X219" i="68"/>
  <c r="W219" i="68"/>
  <c r="V219" i="68"/>
  <c r="B219" i="68"/>
  <c r="AE219" i="68" s="1"/>
  <c r="AG218" i="68"/>
  <c r="AE218" i="68"/>
  <c r="AC218" i="68"/>
  <c r="AB218" i="68"/>
  <c r="AA218" i="68"/>
  <c r="Z218" i="68"/>
  <c r="Y218" i="68"/>
  <c r="X218" i="68"/>
  <c r="W218" i="68"/>
  <c r="V218" i="68"/>
  <c r="B218" i="68"/>
  <c r="AF218" i="68" s="1"/>
  <c r="AG217" i="68"/>
  <c r="AF217" i="68"/>
  <c r="AD217" i="68"/>
  <c r="AC217" i="68"/>
  <c r="AB217" i="68"/>
  <c r="AA217" i="68"/>
  <c r="Z217" i="68"/>
  <c r="Y217" i="68"/>
  <c r="X217" i="68"/>
  <c r="W217" i="68"/>
  <c r="V217" i="68"/>
  <c r="B217" i="68"/>
  <c r="AE217" i="68" s="1"/>
  <c r="AD216" i="68"/>
  <c r="AA216" i="68"/>
  <c r="Z216" i="68"/>
  <c r="Y216" i="68"/>
  <c r="X216" i="68"/>
  <c r="W216" i="68"/>
  <c r="V216" i="68"/>
  <c r="B216" i="68"/>
  <c r="AG216" i="68" s="1"/>
  <c r="AA215" i="68"/>
  <c r="Z215" i="68"/>
  <c r="Y215" i="68"/>
  <c r="X215" i="68"/>
  <c r="W215" i="68"/>
  <c r="V215" i="68"/>
  <c r="B215" i="68"/>
  <c r="AG215" i="68" s="1"/>
  <c r="AG214" i="68"/>
  <c r="AA214" i="68"/>
  <c r="Z214" i="68"/>
  <c r="Y214" i="68"/>
  <c r="X214" i="68"/>
  <c r="W214" i="68"/>
  <c r="V214" i="68"/>
  <c r="B214" i="68"/>
  <c r="AF214" i="68" s="1"/>
  <c r="AF213" i="68"/>
  <c r="AE213" i="68"/>
  <c r="AD213" i="68"/>
  <c r="AC213" i="68"/>
  <c r="AB213" i="68"/>
  <c r="AA213" i="68"/>
  <c r="Z213" i="68"/>
  <c r="Y213" i="68"/>
  <c r="X213" i="68"/>
  <c r="W213" i="68"/>
  <c r="V213" i="68"/>
  <c r="B213" i="68"/>
  <c r="AG213" i="68" s="1"/>
  <c r="AG212" i="68"/>
  <c r="AD212" i="68"/>
  <c r="AC212" i="68"/>
  <c r="AB212" i="68"/>
  <c r="AA212" i="68"/>
  <c r="Z212" i="68"/>
  <c r="Y212" i="68"/>
  <c r="X212" i="68"/>
  <c r="W212" i="68"/>
  <c r="V212" i="68"/>
  <c r="B212" i="68"/>
  <c r="AF212" i="68" s="1"/>
  <c r="AE211" i="68"/>
  <c r="AB211" i="68"/>
  <c r="AA211" i="68"/>
  <c r="Z211" i="68"/>
  <c r="Y211" i="68"/>
  <c r="X211" i="68"/>
  <c r="W211" i="68"/>
  <c r="V211" i="68"/>
  <c r="B211" i="68"/>
  <c r="AG211" i="68" s="1"/>
  <c r="AA210" i="68"/>
  <c r="Z210" i="68"/>
  <c r="Y210" i="68"/>
  <c r="X210" i="68"/>
  <c r="W210" i="68"/>
  <c r="V210" i="68"/>
  <c r="B210" i="68"/>
  <c r="AG210" i="68" s="1"/>
  <c r="AE209" i="68"/>
  <c r="AD209" i="68"/>
  <c r="AA209" i="68"/>
  <c r="Z209" i="68"/>
  <c r="Y209" i="68"/>
  <c r="X209" i="68"/>
  <c r="W209" i="68"/>
  <c r="V209" i="68"/>
  <c r="B209" i="68"/>
  <c r="AG209" i="68" s="1"/>
  <c r="AE208" i="68"/>
  <c r="AD208" i="68"/>
  <c r="AA208" i="68"/>
  <c r="Z208" i="68"/>
  <c r="Y208" i="68"/>
  <c r="X208" i="68"/>
  <c r="W208" i="68"/>
  <c r="V208" i="68"/>
  <c r="B208" i="68"/>
  <c r="AG208" i="68" s="1"/>
  <c r="AG207" i="68"/>
  <c r="AF207" i="68"/>
  <c r="AE207" i="68"/>
  <c r="AD207" i="68"/>
  <c r="AC207" i="68"/>
  <c r="AB207" i="68"/>
  <c r="AA207" i="68"/>
  <c r="Z207" i="68"/>
  <c r="Y207" i="68"/>
  <c r="X207" i="68"/>
  <c r="W207" i="68"/>
  <c r="V207" i="68"/>
  <c r="B207" i="68"/>
  <c r="AF206" i="68"/>
  <c r="AC206" i="68"/>
  <c r="AA206" i="68"/>
  <c r="Z206" i="68"/>
  <c r="Y206" i="68"/>
  <c r="X206" i="68"/>
  <c r="W206" i="68"/>
  <c r="V206" i="68"/>
  <c r="B206" i="68"/>
  <c r="AG206" i="68" s="1"/>
  <c r="AG205" i="68"/>
  <c r="AF205" i="68"/>
  <c r="AE205" i="68"/>
  <c r="AD205" i="68"/>
  <c r="AC205" i="68"/>
  <c r="AB205" i="68"/>
  <c r="AA205" i="68"/>
  <c r="Z205" i="68"/>
  <c r="Y205" i="68"/>
  <c r="X205" i="68"/>
  <c r="W205" i="68"/>
  <c r="V205" i="68"/>
  <c r="B205" i="68"/>
  <c r="AD204" i="68"/>
  <c r="AA204" i="68"/>
  <c r="Z204" i="68"/>
  <c r="Y204" i="68"/>
  <c r="X204" i="68"/>
  <c r="W204" i="68"/>
  <c r="V204" i="68"/>
  <c r="B204" i="68"/>
  <c r="AG204" i="68" s="1"/>
  <c r="AG203" i="68"/>
  <c r="AF203" i="68"/>
  <c r="AE203" i="68"/>
  <c r="AD203" i="68"/>
  <c r="AC203" i="68"/>
  <c r="AB203" i="68"/>
  <c r="AA203" i="68"/>
  <c r="Z203" i="68"/>
  <c r="Y203" i="68"/>
  <c r="X203" i="68"/>
  <c r="W203" i="68"/>
  <c r="V203" i="68"/>
  <c r="B203" i="68"/>
  <c r="AF202" i="68"/>
  <c r="AE202" i="68"/>
  <c r="AD202" i="68"/>
  <c r="AC202" i="68"/>
  <c r="AA202" i="68"/>
  <c r="Z202" i="68"/>
  <c r="Y202" i="68"/>
  <c r="X202" i="68"/>
  <c r="W202" i="68"/>
  <c r="V202" i="68"/>
  <c r="B202" i="68"/>
  <c r="AG202" i="68" s="1"/>
  <c r="AG201" i="68"/>
  <c r="AD201" i="68"/>
  <c r="AB201" i="68"/>
  <c r="AA201" i="68"/>
  <c r="Z201" i="68"/>
  <c r="Y201" i="68"/>
  <c r="X201" i="68"/>
  <c r="W201" i="68"/>
  <c r="V201" i="68"/>
  <c r="B201" i="68"/>
  <c r="AF201" i="68" s="1"/>
  <c r="AG200" i="68"/>
  <c r="AF200" i="68"/>
  <c r="AE200" i="68"/>
  <c r="AD200" i="68"/>
  <c r="AC200" i="68"/>
  <c r="AA200" i="68"/>
  <c r="Z200" i="68"/>
  <c r="Y200" i="68"/>
  <c r="X200" i="68"/>
  <c r="W200" i="68"/>
  <c r="V200" i="68"/>
  <c r="B200" i="68"/>
  <c r="AB200" i="68" s="1"/>
  <c r="AG199" i="68"/>
  <c r="AF199" i="68"/>
  <c r="AE199" i="68"/>
  <c r="AA199" i="68"/>
  <c r="Z199" i="68"/>
  <c r="Y199" i="68"/>
  <c r="X199" i="68"/>
  <c r="W199" i="68"/>
  <c r="V199" i="68"/>
  <c r="B199" i="68"/>
  <c r="AD199" i="68" s="1"/>
  <c r="AG198" i="68"/>
  <c r="AF198" i="68"/>
  <c r="AE198" i="68"/>
  <c r="AD198" i="68"/>
  <c r="AC198" i="68"/>
  <c r="AB198" i="68"/>
  <c r="AA198" i="68"/>
  <c r="Z198" i="68"/>
  <c r="Y198" i="68"/>
  <c r="X198" i="68"/>
  <c r="W198" i="68"/>
  <c r="V198" i="68"/>
  <c r="B198" i="68"/>
  <c r="AE197" i="68"/>
  <c r="AD197" i="68"/>
  <c r="AA197" i="68"/>
  <c r="Z197" i="68"/>
  <c r="Y197" i="68"/>
  <c r="X197" i="68"/>
  <c r="W197" i="68"/>
  <c r="V197" i="68"/>
  <c r="B197" i="68"/>
  <c r="AG197" i="68" s="1"/>
  <c r="AE196" i="68"/>
  <c r="AC196" i="68"/>
  <c r="AA196" i="68"/>
  <c r="Z196" i="68"/>
  <c r="Y196" i="68"/>
  <c r="X196" i="68"/>
  <c r="W196" i="68"/>
  <c r="V196" i="68"/>
  <c r="B196" i="68"/>
  <c r="AG196" i="68" s="1"/>
  <c r="AG195" i="68"/>
  <c r="AF195" i="68"/>
  <c r="AD195" i="68"/>
  <c r="AA195" i="68"/>
  <c r="Z195" i="68"/>
  <c r="Y195" i="68"/>
  <c r="X195" i="68"/>
  <c r="W195" i="68"/>
  <c r="V195" i="68"/>
  <c r="B195" i="68"/>
  <c r="AC195" i="68" s="1"/>
  <c r="AA194" i="68"/>
  <c r="Z194" i="68"/>
  <c r="Y194" i="68"/>
  <c r="X194" i="68"/>
  <c r="W194" i="68"/>
  <c r="V194" i="68"/>
  <c r="B194" i="68"/>
  <c r="AG194" i="68" s="1"/>
  <c r="AG193" i="68"/>
  <c r="AF193" i="68"/>
  <c r="AA193" i="68"/>
  <c r="Z193" i="68"/>
  <c r="Y193" i="68"/>
  <c r="X193" i="68"/>
  <c r="W193" i="68"/>
  <c r="V193" i="68"/>
  <c r="B193" i="68"/>
  <c r="AE193" i="68" s="1"/>
  <c r="AG192" i="68"/>
  <c r="AF192" i="68"/>
  <c r="AE192" i="68"/>
  <c r="AB192" i="68"/>
  <c r="AA192" i="68"/>
  <c r="Z192" i="68"/>
  <c r="Y192" i="68"/>
  <c r="X192" i="68"/>
  <c r="W192" i="68"/>
  <c r="V192" i="68"/>
  <c r="B192" i="68"/>
  <c r="AD192" i="68" s="1"/>
  <c r="AF191" i="68"/>
  <c r="AD191" i="68"/>
  <c r="AB191" i="68"/>
  <c r="AA191" i="68"/>
  <c r="Z191" i="68"/>
  <c r="Y191" i="68"/>
  <c r="X191" i="68"/>
  <c r="W191" i="68"/>
  <c r="V191" i="68"/>
  <c r="B191" i="68"/>
  <c r="AG191" i="68" s="1"/>
  <c r="AE190" i="68"/>
  <c r="AA190" i="68"/>
  <c r="Z190" i="68"/>
  <c r="Y190" i="68"/>
  <c r="X190" i="68"/>
  <c r="W190" i="68"/>
  <c r="V190" i="68"/>
  <c r="B190" i="68"/>
  <c r="AD190" i="68" s="1"/>
  <c r="AA189" i="68"/>
  <c r="Z189" i="68"/>
  <c r="Y189" i="68"/>
  <c r="X189" i="68"/>
  <c r="W189" i="68"/>
  <c r="V189" i="68"/>
  <c r="B189" i="68"/>
  <c r="AG189" i="68" s="1"/>
  <c r="AG188" i="68"/>
  <c r="AA188" i="68"/>
  <c r="Z188" i="68"/>
  <c r="Y188" i="68"/>
  <c r="X188" i="68"/>
  <c r="W188" i="68"/>
  <c r="V188" i="68"/>
  <c r="B188" i="68"/>
  <c r="AF188" i="68" s="1"/>
  <c r="AG187" i="68"/>
  <c r="AF187" i="68"/>
  <c r="AE187" i="68"/>
  <c r="AC187" i="68"/>
  <c r="AB187" i="68"/>
  <c r="AA187" i="68"/>
  <c r="Z187" i="68"/>
  <c r="Y187" i="68"/>
  <c r="X187" i="68"/>
  <c r="W187" i="68"/>
  <c r="V187" i="68"/>
  <c r="B187" i="68"/>
  <c r="AD187" i="68" s="1"/>
  <c r="AG186" i="68"/>
  <c r="AE186" i="68"/>
  <c r="AC186" i="68"/>
  <c r="AB186" i="68"/>
  <c r="AA186" i="68"/>
  <c r="Z186" i="68"/>
  <c r="Y186" i="68"/>
  <c r="X186" i="68"/>
  <c r="W186" i="68"/>
  <c r="V186" i="68"/>
  <c r="B186" i="68"/>
  <c r="AF186" i="68" s="1"/>
  <c r="AA185" i="68"/>
  <c r="Z185" i="68"/>
  <c r="Y185" i="68"/>
  <c r="X185" i="68"/>
  <c r="W185" i="68"/>
  <c r="V185" i="68"/>
  <c r="B185" i="68"/>
  <c r="AE185" i="68" s="1"/>
  <c r="AD184" i="68"/>
  <c r="AA184" i="68"/>
  <c r="Z184" i="68"/>
  <c r="Y184" i="68"/>
  <c r="X184" i="68"/>
  <c r="W184" i="68"/>
  <c r="V184" i="68"/>
  <c r="B184" i="68"/>
  <c r="AG184" i="68" s="1"/>
  <c r="AA183" i="68"/>
  <c r="Z183" i="68"/>
  <c r="Y183" i="68"/>
  <c r="X183" i="68"/>
  <c r="W183" i="68"/>
  <c r="V183" i="68"/>
  <c r="B183" i="68"/>
  <c r="AG183" i="68" s="1"/>
  <c r="AG182" i="68"/>
  <c r="AC182" i="68"/>
  <c r="AB182" i="68"/>
  <c r="AA182" i="68"/>
  <c r="Z182" i="68"/>
  <c r="Y182" i="68"/>
  <c r="X182" i="68"/>
  <c r="W182" i="68"/>
  <c r="V182" i="68"/>
  <c r="B182" i="68"/>
  <c r="AF182" i="68" s="1"/>
  <c r="AF181" i="68"/>
  <c r="AE181" i="68"/>
  <c r="AD181" i="68"/>
  <c r="AC181" i="68"/>
  <c r="AB181" i="68"/>
  <c r="AA181" i="68"/>
  <c r="Z181" i="68"/>
  <c r="Y181" i="68"/>
  <c r="X181" i="68"/>
  <c r="W181" i="68"/>
  <c r="V181" i="68"/>
  <c r="B181" i="68"/>
  <c r="AG181" i="68" s="1"/>
  <c r="AG180" i="68"/>
  <c r="AD180" i="68"/>
  <c r="AC180" i="68"/>
  <c r="AB180" i="68"/>
  <c r="AA180" i="68"/>
  <c r="Z180" i="68"/>
  <c r="Y180" i="68"/>
  <c r="X180" i="68"/>
  <c r="W180" i="68"/>
  <c r="V180" i="68"/>
  <c r="B180" i="68"/>
  <c r="AF180" i="68" s="1"/>
  <c r="AE179" i="68"/>
  <c r="AD179" i="68"/>
  <c r="AB179" i="68"/>
  <c r="AA179" i="68"/>
  <c r="Z179" i="68"/>
  <c r="Y179" i="68"/>
  <c r="X179" i="68"/>
  <c r="W179" i="68"/>
  <c r="V179" i="68"/>
  <c r="B179" i="68"/>
  <c r="AG179" i="68" s="1"/>
  <c r="AA178" i="68"/>
  <c r="Z178" i="68"/>
  <c r="Y178" i="68"/>
  <c r="X178" i="68"/>
  <c r="W178" i="68"/>
  <c r="V178" i="68"/>
  <c r="B178" i="68"/>
  <c r="AG178" i="68" s="1"/>
  <c r="AG177" i="68"/>
  <c r="AE177" i="68"/>
  <c r="AD177" i="68"/>
  <c r="AC177" i="68"/>
  <c r="AB177" i="68"/>
  <c r="AA177" i="68"/>
  <c r="Z177" i="68"/>
  <c r="Y177" i="68"/>
  <c r="X177" i="68"/>
  <c r="W177" i="68"/>
  <c r="V177" i="68"/>
  <c r="B177" i="68"/>
  <c r="AF177" i="68" s="1"/>
  <c r="AE176" i="68"/>
  <c r="AD176" i="68"/>
  <c r="AA176" i="68"/>
  <c r="Z176" i="68"/>
  <c r="Y176" i="68"/>
  <c r="X176" i="68"/>
  <c r="W176" i="68"/>
  <c r="V176" i="68"/>
  <c r="B176" i="68"/>
  <c r="AG176" i="68" s="1"/>
  <c r="AG175" i="68"/>
  <c r="AF175" i="68"/>
  <c r="AE175" i="68"/>
  <c r="AD175" i="68"/>
  <c r="AC175" i="68"/>
  <c r="AB175" i="68"/>
  <c r="AA175" i="68"/>
  <c r="Z175" i="68"/>
  <c r="Y175" i="68"/>
  <c r="X175" i="68"/>
  <c r="W175" i="68"/>
  <c r="V175" i="68"/>
  <c r="B175" i="68"/>
  <c r="AF174" i="68"/>
  <c r="AE174" i="68"/>
  <c r="AC174" i="68"/>
  <c r="AA174" i="68"/>
  <c r="Z174" i="68"/>
  <c r="Y174" i="68"/>
  <c r="X174" i="68"/>
  <c r="W174" i="68"/>
  <c r="V174" i="68"/>
  <c r="B174" i="68"/>
  <c r="AG174" i="68" s="1"/>
  <c r="AG173" i="68"/>
  <c r="AF173" i="68"/>
  <c r="AE173" i="68"/>
  <c r="AD173" i="68"/>
  <c r="AC173" i="68"/>
  <c r="AB173" i="68"/>
  <c r="AA173" i="68"/>
  <c r="Z173" i="68"/>
  <c r="Y173" i="68"/>
  <c r="X173" i="68"/>
  <c r="W173" i="68"/>
  <c r="V173" i="68"/>
  <c r="B173" i="68"/>
  <c r="AE172" i="68"/>
  <c r="AD172" i="68"/>
  <c r="AA172" i="68"/>
  <c r="Z172" i="68"/>
  <c r="Y172" i="68"/>
  <c r="X172" i="68"/>
  <c r="W172" i="68"/>
  <c r="V172" i="68"/>
  <c r="B172" i="68"/>
  <c r="AG172" i="68" s="1"/>
  <c r="AG171" i="68"/>
  <c r="AF171" i="68"/>
  <c r="AE171" i="68"/>
  <c r="AD171" i="68"/>
  <c r="AC171" i="68"/>
  <c r="AB171" i="68"/>
  <c r="AA171" i="68"/>
  <c r="Z171" i="68"/>
  <c r="Y171" i="68"/>
  <c r="X171" i="68"/>
  <c r="W171" i="68"/>
  <c r="V171" i="68"/>
  <c r="B171" i="68"/>
  <c r="AF170" i="68"/>
  <c r="AE170" i="68"/>
  <c r="AD170" i="68"/>
  <c r="AC170" i="68"/>
  <c r="AA170" i="68"/>
  <c r="Z170" i="68"/>
  <c r="Y170" i="68"/>
  <c r="X170" i="68"/>
  <c r="W170" i="68"/>
  <c r="V170" i="68"/>
  <c r="B170" i="68"/>
  <c r="AG170" i="68" s="1"/>
  <c r="AG169" i="68"/>
  <c r="AF169" i="68"/>
  <c r="AE169" i="68"/>
  <c r="AD169" i="68"/>
  <c r="AB169" i="68"/>
  <c r="AA169" i="68"/>
  <c r="Z169" i="68"/>
  <c r="Y169" i="68"/>
  <c r="X169" i="68"/>
  <c r="W169" i="68"/>
  <c r="V169" i="68"/>
  <c r="B169" i="68"/>
  <c r="AC169" i="68" s="1"/>
  <c r="AG168" i="68"/>
  <c r="AF168" i="68"/>
  <c r="AE168" i="68"/>
  <c r="AD168" i="68"/>
  <c r="AC168" i="68"/>
  <c r="AA168" i="68"/>
  <c r="Z168" i="68"/>
  <c r="Y168" i="68"/>
  <c r="X168" i="68"/>
  <c r="W168" i="68"/>
  <c r="V168" i="68"/>
  <c r="B168" i="68"/>
  <c r="AB168" i="68" s="1"/>
  <c r="AG167" i="68"/>
  <c r="AF167" i="68"/>
  <c r="AE167" i="68"/>
  <c r="AA167" i="68"/>
  <c r="Z167" i="68"/>
  <c r="Y167" i="68"/>
  <c r="X167" i="68"/>
  <c r="W167" i="68"/>
  <c r="V167" i="68"/>
  <c r="B167" i="68"/>
  <c r="AD167" i="68" s="1"/>
  <c r="AG166" i="68"/>
  <c r="AF166" i="68"/>
  <c r="AE166" i="68"/>
  <c r="AD166" i="68"/>
  <c r="AC166" i="68"/>
  <c r="AB166" i="68"/>
  <c r="AA166" i="68"/>
  <c r="Z166" i="68"/>
  <c r="Y166" i="68"/>
  <c r="X166" i="68"/>
  <c r="W166" i="68"/>
  <c r="V166" i="68"/>
  <c r="B166" i="68"/>
  <c r="AE165" i="68"/>
  <c r="AD165" i="68"/>
  <c r="AA165" i="68"/>
  <c r="Z165" i="68"/>
  <c r="Y165" i="68"/>
  <c r="X165" i="68"/>
  <c r="W165" i="68"/>
  <c r="V165" i="68"/>
  <c r="B165" i="68"/>
  <c r="AG165" i="68" s="1"/>
  <c r="AG164" i="68"/>
  <c r="AF164" i="68"/>
  <c r="AE164" i="68"/>
  <c r="AC164" i="68"/>
  <c r="AA164" i="68"/>
  <c r="Z164" i="68"/>
  <c r="Y164" i="68"/>
  <c r="X164" i="68"/>
  <c r="W164" i="68"/>
  <c r="V164" i="68"/>
  <c r="B164" i="68"/>
  <c r="AD164" i="68" s="1"/>
  <c r="AG163" i="68"/>
  <c r="AF163" i="68"/>
  <c r="AD163" i="68"/>
  <c r="AA163" i="68"/>
  <c r="Z163" i="68"/>
  <c r="Y163" i="68"/>
  <c r="X163" i="68"/>
  <c r="W163" i="68"/>
  <c r="V163" i="68"/>
  <c r="B163" i="68"/>
  <c r="AC163" i="68" s="1"/>
  <c r="AA162" i="68"/>
  <c r="Z162" i="68"/>
  <c r="Y162" i="68"/>
  <c r="X162" i="68"/>
  <c r="W162" i="68"/>
  <c r="V162" i="68"/>
  <c r="B162" i="68"/>
  <c r="AG162" i="68" s="1"/>
  <c r="AG161" i="68"/>
  <c r="AF161" i="68"/>
  <c r="AA161" i="68"/>
  <c r="Z161" i="68"/>
  <c r="Y161" i="68"/>
  <c r="X161" i="68"/>
  <c r="W161" i="68"/>
  <c r="V161" i="68"/>
  <c r="B161" i="68"/>
  <c r="AE161" i="68" s="1"/>
  <c r="AA160" i="68"/>
  <c r="Z160" i="68"/>
  <c r="Y160" i="68"/>
  <c r="X160" i="68"/>
  <c r="W160" i="68"/>
  <c r="V160" i="68"/>
  <c r="B160" i="68"/>
  <c r="AG160" i="68" s="1"/>
  <c r="AG159" i="68"/>
  <c r="AF159" i="68"/>
  <c r="AD159" i="68"/>
  <c r="AB159" i="68"/>
  <c r="AA159" i="68"/>
  <c r="Z159" i="68"/>
  <c r="Y159" i="68"/>
  <c r="X159" i="68"/>
  <c r="W159" i="68"/>
  <c r="V159" i="68"/>
  <c r="B159" i="68"/>
  <c r="AE159" i="68" s="1"/>
  <c r="AE158" i="68"/>
  <c r="AA158" i="68"/>
  <c r="Z158" i="68"/>
  <c r="Y158" i="68"/>
  <c r="X158" i="68"/>
  <c r="W158" i="68"/>
  <c r="V158" i="68"/>
  <c r="B158" i="68"/>
  <c r="AD158" i="68" s="1"/>
  <c r="AA157" i="68"/>
  <c r="Z157" i="68"/>
  <c r="Y157" i="68"/>
  <c r="X157" i="68"/>
  <c r="W157" i="68"/>
  <c r="V157" i="68"/>
  <c r="B157" i="68"/>
  <c r="AG157" i="68" s="1"/>
  <c r="AG156" i="68"/>
  <c r="AA156" i="68"/>
  <c r="Z156" i="68"/>
  <c r="Y156" i="68"/>
  <c r="X156" i="68"/>
  <c r="W156" i="68"/>
  <c r="V156" i="68"/>
  <c r="B156" i="68"/>
  <c r="AF156" i="68" s="1"/>
  <c r="AG155" i="68"/>
  <c r="AF155" i="68"/>
  <c r="AA155" i="68"/>
  <c r="Z155" i="68"/>
  <c r="Y155" i="68"/>
  <c r="X155" i="68"/>
  <c r="W155" i="68"/>
  <c r="V155" i="68"/>
  <c r="B155" i="68"/>
  <c r="AE155" i="68" s="1"/>
  <c r="AG154" i="68"/>
  <c r="AE154" i="68"/>
  <c r="AC154" i="68"/>
  <c r="AB154" i="68"/>
  <c r="AA154" i="68"/>
  <c r="Z154" i="68"/>
  <c r="Y154" i="68"/>
  <c r="X154" i="68"/>
  <c r="W154" i="68"/>
  <c r="V154" i="68"/>
  <c r="B154" i="68"/>
  <c r="AF154" i="68" s="1"/>
  <c r="AA153" i="68"/>
  <c r="Z153" i="68"/>
  <c r="Y153" i="68"/>
  <c r="X153" i="68"/>
  <c r="W153" i="68"/>
  <c r="V153" i="68"/>
  <c r="B153" i="68"/>
  <c r="AE153" i="68" s="1"/>
  <c r="AD152" i="68"/>
  <c r="AC152" i="68"/>
  <c r="AB152" i="68"/>
  <c r="AA152" i="68"/>
  <c r="Z152" i="68"/>
  <c r="Y152" i="68"/>
  <c r="X152" i="68"/>
  <c r="W152" i="68"/>
  <c r="V152" i="68"/>
  <c r="B152" i="68"/>
  <c r="AG152" i="68" s="1"/>
  <c r="AA151" i="68"/>
  <c r="Z151" i="68"/>
  <c r="Y151" i="68"/>
  <c r="X151" i="68"/>
  <c r="W151" i="68"/>
  <c r="V151" i="68"/>
  <c r="B151" i="68"/>
  <c r="AG151" i="68" s="1"/>
  <c r="AG150" i="68"/>
  <c r="AC150" i="68"/>
  <c r="AB150" i="68"/>
  <c r="AA150" i="68"/>
  <c r="Z150" i="68"/>
  <c r="Y150" i="68"/>
  <c r="X150" i="68"/>
  <c r="W150" i="68"/>
  <c r="V150" i="68"/>
  <c r="B150" i="68"/>
  <c r="AF150" i="68" s="1"/>
  <c r="AF149" i="68"/>
  <c r="AE149" i="68"/>
  <c r="AD149" i="68"/>
  <c r="AC149" i="68"/>
  <c r="AB149" i="68"/>
  <c r="AA149" i="68"/>
  <c r="Z149" i="68"/>
  <c r="Y149" i="68"/>
  <c r="X149" i="68"/>
  <c r="W149" i="68"/>
  <c r="V149" i="68"/>
  <c r="B149" i="68"/>
  <c r="AG149" i="68" s="1"/>
  <c r="AG148" i="68"/>
  <c r="AD148" i="68"/>
  <c r="AC148" i="68"/>
  <c r="AB148" i="68"/>
  <c r="AA148" i="68"/>
  <c r="Z148" i="68"/>
  <c r="Y148" i="68"/>
  <c r="X148" i="68"/>
  <c r="W148" i="68"/>
  <c r="V148" i="68"/>
  <c r="B148" i="68"/>
  <c r="AF148" i="68" s="1"/>
  <c r="AE147" i="68"/>
  <c r="AD147" i="68"/>
  <c r="AC147" i="68"/>
  <c r="AB147" i="68"/>
  <c r="AA147" i="68"/>
  <c r="Z147" i="68"/>
  <c r="Y147" i="68"/>
  <c r="X147" i="68"/>
  <c r="W147" i="68"/>
  <c r="V147" i="68"/>
  <c r="B147" i="68"/>
  <c r="AG147" i="68" s="1"/>
  <c r="AA146" i="68"/>
  <c r="Z146" i="68"/>
  <c r="Y146" i="68"/>
  <c r="X146" i="68"/>
  <c r="W146" i="68"/>
  <c r="V146" i="68"/>
  <c r="B146" i="68"/>
  <c r="AG146" i="68" s="1"/>
  <c r="AG145" i="68"/>
  <c r="AE145" i="68"/>
  <c r="AD145" i="68"/>
  <c r="AC145" i="68"/>
  <c r="AB145" i="68"/>
  <c r="AA145" i="68"/>
  <c r="Z145" i="68"/>
  <c r="Y145" i="68"/>
  <c r="X145" i="68"/>
  <c r="W145" i="68"/>
  <c r="V145" i="68"/>
  <c r="B145" i="68"/>
  <c r="AF145" i="68" s="1"/>
  <c r="AG144" i="68"/>
  <c r="AE144" i="68"/>
  <c r="AD144" i="68"/>
  <c r="AA144" i="68"/>
  <c r="Z144" i="68"/>
  <c r="Y144" i="68"/>
  <c r="X144" i="68"/>
  <c r="W144" i="68"/>
  <c r="V144" i="68"/>
  <c r="B144" i="68"/>
  <c r="AF144" i="68" s="1"/>
  <c r="AF143" i="68"/>
  <c r="AE143" i="68"/>
  <c r="AD143" i="68"/>
  <c r="AC143" i="68"/>
  <c r="AB143" i="68"/>
  <c r="AA143" i="68"/>
  <c r="Z143" i="68"/>
  <c r="Y143" i="68"/>
  <c r="X143" i="68"/>
  <c r="W143" i="68"/>
  <c r="V143" i="68"/>
  <c r="B143" i="68"/>
  <c r="AG143" i="68" s="1"/>
  <c r="AF142" i="68"/>
  <c r="AE142" i="68"/>
  <c r="AD142" i="68"/>
  <c r="AC142" i="68"/>
  <c r="AA142" i="68"/>
  <c r="Z142" i="68"/>
  <c r="Y142" i="68"/>
  <c r="X142" i="68"/>
  <c r="W142" i="68"/>
  <c r="V142" i="68"/>
  <c r="B142" i="68"/>
  <c r="AG142" i="68" s="1"/>
  <c r="AG141" i="68"/>
  <c r="AF141" i="68"/>
  <c r="AE141" i="68"/>
  <c r="AD141" i="68"/>
  <c r="AC141" i="68"/>
  <c r="AB141" i="68"/>
  <c r="AA141" i="68"/>
  <c r="Z141" i="68"/>
  <c r="Y141" i="68"/>
  <c r="X141" i="68"/>
  <c r="W141" i="68"/>
  <c r="V141" i="68"/>
  <c r="B141" i="68"/>
  <c r="AA140" i="68"/>
  <c r="Z140" i="68"/>
  <c r="Y140" i="68"/>
  <c r="X140" i="68"/>
  <c r="W140" i="68"/>
  <c r="V140" i="68"/>
  <c r="B140" i="68"/>
  <c r="AG140" i="68" s="1"/>
  <c r="AG139" i="68"/>
  <c r="AF139" i="68"/>
  <c r="AE139" i="68"/>
  <c r="AD139" i="68"/>
  <c r="AC139" i="68"/>
  <c r="AB139" i="68"/>
  <c r="AA139" i="68"/>
  <c r="Z139" i="68"/>
  <c r="Y139" i="68"/>
  <c r="X139" i="68"/>
  <c r="W139" i="68"/>
  <c r="V139" i="68"/>
  <c r="B139" i="68"/>
  <c r="AG138" i="68"/>
  <c r="AF138" i="68"/>
  <c r="AE138" i="68"/>
  <c r="AD138" i="68"/>
  <c r="AC138" i="68"/>
  <c r="AA138" i="68"/>
  <c r="Z138" i="68"/>
  <c r="Y138" i="68"/>
  <c r="X138" i="68"/>
  <c r="W138" i="68"/>
  <c r="V138" i="68"/>
  <c r="B138" i="68"/>
  <c r="AB138" i="68" s="1"/>
  <c r="AG137" i="68"/>
  <c r="AF137" i="68"/>
  <c r="AE137" i="68"/>
  <c r="AD137" i="68"/>
  <c r="AB137" i="68"/>
  <c r="AA137" i="68"/>
  <c r="Z137" i="68"/>
  <c r="Y137" i="68"/>
  <c r="X137" i="68"/>
  <c r="W137" i="68"/>
  <c r="V137" i="68"/>
  <c r="B137" i="68"/>
  <c r="AC137" i="68" s="1"/>
  <c r="AG136" i="68"/>
  <c r="AF136" i="68"/>
  <c r="AE136" i="68"/>
  <c r="AD136" i="68"/>
  <c r="AC136" i="68"/>
  <c r="AA136" i="68"/>
  <c r="Z136" i="68"/>
  <c r="Y136" i="68"/>
  <c r="X136" i="68"/>
  <c r="W136" i="68"/>
  <c r="V136" i="68"/>
  <c r="B136" i="68"/>
  <c r="AB136" i="68" s="1"/>
  <c r="AG135" i="68"/>
  <c r="AF135" i="68"/>
  <c r="AE135" i="68"/>
  <c r="AA135" i="68"/>
  <c r="Z135" i="68"/>
  <c r="Y135" i="68"/>
  <c r="X135" i="68"/>
  <c r="W135" i="68"/>
  <c r="V135" i="68"/>
  <c r="B135" i="68"/>
  <c r="AD135" i="68" s="1"/>
  <c r="AG134" i="68"/>
  <c r="AF134" i="68"/>
  <c r="AE134" i="68"/>
  <c r="AD134" i="68"/>
  <c r="AC134" i="68"/>
  <c r="AB134" i="68"/>
  <c r="AA134" i="68"/>
  <c r="Z134" i="68"/>
  <c r="Y134" i="68"/>
  <c r="X134" i="68"/>
  <c r="W134" i="68"/>
  <c r="V134" i="68"/>
  <c r="B134" i="68"/>
  <c r="AE133" i="68"/>
  <c r="AD133" i="68"/>
  <c r="AA133" i="68"/>
  <c r="Z133" i="68"/>
  <c r="Y133" i="68"/>
  <c r="X133" i="68"/>
  <c r="W133" i="68"/>
  <c r="V133" i="68"/>
  <c r="B133" i="68"/>
  <c r="AG133" i="68" s="1"/>
  <c r="AA132" i="68"/>
  <c r="Z132" i="68"/>
  <c r="Y132" i="68"/>
  <c r="X132" i="68"/>
  <c r="W132" i="68"/>
  <c r="V132" i="68"/>
  <c r="B132" i="68"/>
  <c r="AD132" i="68" s="1"/>
  <c r="AA131" i="68"/>
  <c r="Y131" i="68"/>
  <c r="X131" i="68"/>
  <c r="W131" i="68"/>
  <c r="V131" i="68"/>
  <c r="Z131" i="68" s="1"/>
  <c r="B131" i="68"/>
  <c r="AC131" i="68" s="1"/>
  <c r="AA130" i="68"/>
  <c r="Y130" i="68"/>
  <c r="Z130" i="68" s="1"/>
  <c r="X130" i="68"/>
  <c r="W130" i="68"/>
  <c r="V130" i="68"/>
  <c r="B130" i="68"/>
  <c r="AG130" i="68" s="1"/>
  <c r="AA129" i="68"/>
  <c r="Y129" i="68"/>
  <c r="X129" i="68"/>
  <c r="W129" i="68"/>
  <c r="V129" i="68"/>
  <c r="Z129" i="68" s="1"/>
  <c r="B129" i="68"/>
  <c r="AE129" i="68" s="1"/>
  <c r="AA128" i="68"/>
  <c r="Y128" i="68"/>
  <c r="X128" i="68"/>
  <c r="W128" i="68"/>
  <c r="V128" i="68"/>
  <c r="Z128" i="68" s="1"/>
  <c r="B128" i="68"/>
  <c r="AG128" i="68" s="1"/>
  <c r="AA127" i="68"/>
  <c r="Y127" i="68"/>
  <c r="X127" i="68"/>
  <c r="W127" i="68"/>
  <c r="V127" i="68"/>
  <c r="B127" i="68"/>
  <c r="AE127" i="68" s="1"/>
  <c r="AA126" i="68"/>
  <c r="Y126" i="68"/>
  <c r="X126" i="68"/>
  <c r="W126" i="68"/>
  <c r="V126" i="68"/>
  <c r="B126" i="68"/>
  <c r="AD126" i="68" s="1"/>
  <c r="AA125" i="68"/>
  <c r="Y125" i="68"/>
  <c r="X125" i="68"/>
  <c r="W125" i="68"/>
  <c r="V125" i="68"/>
  <c r="B125" i="68"/>
  <c r="AB124" i="68"/>
  <c r="AA124" i="68"/>
  <c r="Y124" i="68"/>
  <c r="X124" i="68"/>
  <c r="W124" i="68"/>
  <c r="Z124" i="68" s="1"/>
  <c r="AG124" i="68" s="1"/>
  <c r="V124" i="68"/>
  <c r="B124" i="68"/>
  <c r="AF124" i="68" s="1"/>
  <c r="AB123" i="68"/>
  <c r="AA123" i="68"/>
  <c r="Y123" i="68"/>
  <c r="X123" i="68"/>
  <c r="W123" i="68"/>
  <c r="V123" i="68"/>
  <c r="B123" i="68"/>
  <c r="AE123" i="68" s="1"/>
  <c r="AA122" i="68"/>
  <c r="Y122" i="68"/>
  <c r="X122" i="68"/>
  <c r="W122" i="68"/>
  <c r="V122" i="68"/>
  <c r="B122" i="68"/>
  <c r="AF122" i="68" s="1"/>
  <c r="AA121" i="68"/>
  <c r="Y121" i="68"/>
  <c r="X121" i="68"/>
  <c r="W121" i="68"/>
  <c r="V121" i="68"/>
  <c r="B121" i="68"/>
  <c r="AE121" i="68" s="1"/>
  <c r="AA120" i="68"/>
  <c r="Y120" i="68"/>
  <c r="X120" i="68"/>
  <c r="W120" i="68"/>
  <c r="V120" i="68"/>
  <c r="B120" i="68"/>
  <c r="AA119" i="68"/>
  <c r="Y119" i="68"/>
  <c r="X119" i="68"/>
  <c r="W119" i="68"/>
  <c r="V119" i="68"/>
  <c r="B119" i="68"/>
  <c r="AA118" i="68"/>
  <c r="Y118" i="68"/>
  <c r="X118" i="68"/>
  <c r="W118" i="68"/>
  <c r="Z118" i="68" s="1"/>
  <c r="V118" i="68"/>
  <c r="B118" i="68"/>
  <c r="AF118" i="68" s="1"/>
  <c r="AE117" i="68"/>
  <c r="AA117" i="68"/>
  <c r="Y117" i="68"/>
  <c r="X117" i="68"/>
  <c r="W117" i="68"/>
  <c r="V117" i="68"/>
  <c r="B117" i="68"/>
  <c r="AD117" i="68" s="1"/>
  <c r="AA116" i="68"/>
  <c r="Y116" i="68"/>
  <c r="X116" i="68"/>
  <c r="W116" i="68"/>
  <c r="V116" i="68"/>
  <c r="Z116" i="68" s="1"/>
  <c r="B116" i="68"/>
  <c r="AF116" i="68" s="1"/>
  <c r="AA115" i="68"/>
  <c r="Y115" i="68"/>
  <c r="X115" i="68"/>
  <c r="W115" i="68"/>
  <c r="V115" i="68"/>
  <c r="Z115" i="68" s="1"/>
  <c r="B115" i="68"/>
  <c r="AA114" i="68"/>
  <c r="Y114" i="68"/>
  <c r="X114" i="68"/>
  <c r="W114" i="68"/>
  <c r="V114" i="68"/>
  <c r="Z114" i="68" s="1"/>
  <c r="B114" i="68"/>
  <c r="AC113" i="68"/>
  <c r="AA113" i="68"/>
  <c r="Y113" i="68"/>
  <c r="X113" i="68"/>
  <c r="W113" i="68"/>
  <c r="V113" i="68"/>
  <c r="B113" i="68"/>
  <c r="AF113" i="68" s="1"/>
  <c r="AA112" i="68"/>
  <c r="Y112" i="68"/>
  <c r="X112" i="68"/>
  <c r="W112" i="68"/>
  <c r="V112" i="68"/>
  <c r="B112" i="68"/>
  <c r="AF112" i="68" s="1"/>
  <c r="AA111" i="68"/>
  <c r="Y111" i="68"/>
  <c r="X111" i="68"/>
  <c r="Z111" i="68" s="1"/>
  <c r="W111" i="68"/>
  <c r="V111" i="68"/>
  <c r="B111" i="68"/>
  <c r="AA110" i="68"/>
  <c r="Y110" i="68"/>
  <c r="X110" i="68"/>
  <c r="W110" i="68"/>
  <c r="V110" i="68"/>
  <c r="B110" i="68"/>
  <c r="AA109" i="68"/>
  <c r="Y109" i="68"/>
  <c r="X109" i="68"/>
  <c r="W109" i="68"/>
  <c r="V109" i="68"/>
  <c r="B109" i="68"/>
  <c r="AA108" i="68"/>
  <c r="Y108" i="68"/>
  <c r="X108" i="68"/>
  <c r="W108" i="68"/>
  <c r="V108" i="68"/>
  <c r="Z108" i="68" s="1"/>
  <c r="B108" i="68"/>
  <c r="AA107" i="68"/>
  <c r="Y107" i="68"/>
  <c r="X107" i="68"/>
  <c r="W107" i="68"/>
  <c r="V107" i="68"/>
  <c r="B107" i="68"/>
  <c r="AA106" i="68"/>
  <c r="Y106" i="68"/>
  <c r="X106" i="68"/>
  <c r="Z106" i="68" s="1"/>
  <c r="AG106" i="68" s="1"/>
  <c r="W106" i="68"/>
  <c r="V106" i="68"/>
  <c r="B106" i="68"/>
  <c r="AF106" i="68" s="1"/>
  <c r="AA105" i="68"/>
  <c r="Y105" i="68"/>
  <c r="X105" i="68"/>
  <c r="W105" i="68"/>
  <c r="V105" i="68"/>
  <c r="B105" i="68"/>
  <c r="AC105" i="68" s="1"/>
  <c r="AA104" i="68"/>
  <c r="Y104" i="68"/>
  <c r="X104" i="68"/>
  <c r="W104" i="68"/>
  <c r="V104" i="68"/>
  <c r="B104" i="68"/>
  <c r="AB104" i="68" s="1"/>
  <c r="AA103" i="68"/>
  <c r="Y103" i="68"/>
  <c r="X103" i="68"/>
  <c r="W103" i="68"/>
  <c r="V103" i="68"/>
  <c r="B103" i="68"/>
  <c r="AB102" i="68"/>
  <c r="AA102" i="68"/>
  <c r="Y102" i="68"/>
  <c r="X102" i="68"/>
  <c r="W102" i="68"/>
  <c r="V102" i="68"/>
  <c r="B102" i="68"/>
  <c r="AF102" i="68" s="1"/>
  <c r="AA101" i="68"/>
  <c r="Y101" i="68"/>
  <c r="X101" i="68"/>
  <c r="W101" i="68"/>
  <c r="V101" i="68"/>
  <c r="B101" i="68"/>
  <c r="AA100" i="68"/>
  <c r="Y100" i="68"/>
  <c r="X100" i="68"/>
  <c r="W100" i="68"/>
  <c r="V100" i="68"/>
  <c r="B100" i="68"/>
  <c r="AD100" i="68" s="1"/>
  <c r="AA99" i="68"/>
  <c r="Y99" i="68"/>
  <c r="X99" i="68"/>
  <c r="W99" i="68"/>
  <c r="V99" i="68"/>
  <c r="B99" i="68"/>
  <c r="AC99" i="68" s="1"/>
  <c r="AA98" i="68"/>
  <c r="Y98" i="68"/>
  <c r="X98" i="68"/>
  <c r="W98" i="68"/>
  <c r="V98" i="68"/>
  <c r="B98" i="68"/>
  <c r="AA97" i="68"/>
  <c r="Y97" i="68"/>
  <c r="X97" i="68"/>
  <c r="W97" i="68"/>
  <c r="V97" i="68"/>
  <c r="B97" i="68"/>
  <c r="AE97" i="68" s="1"/>
  <c r="AA96" i="68"/>
  <c r="Y96" i="68"/>
  <c r="X96" i="68"/>
  <c r="W96" i="68"/>
  <c r="V96" i="68"/>
  <c r="B96" i="68"/>
  <c r="AA95" i="68"/>
  <c r="Y95" i="68"/>
  <c r="X95" i="68"/>
  <c r="W95" i="68"/>
  <c r="V95" i="68"/>
  <c r="B95" i="68"/>
  <c r="AE95" i="68" s="1"/>
  <c r="AA94" i="68"/>
  <c r="Y94" i="68"/>
  <c r="X94" i="68"/>
  <c r="W94" i="68"/>
  <c r="V94" i="68"/>
  <c r="B94" i="68"/>
  <c r="AD94" i="68" s="1"/>
  <c r="AA93" i="68"/>
  <c r="Y93" i="68"/>
  <c r="X93" i="68"/>
  <c r="W93" i="68"/>
  <c r="V93" i="68"/>
  <c r="B93" i="68"/>
  <c r="AA92" i="68"/>
  <c r="Y92" i="68"/>
  <c r="X92" i="68"/>
  <c r="W92" i="68"/>
  <c r="V92" i="68"/>
  <c r="B92" i="68"/>
  <c r="AA91" i="68"/>
  <c r="Y91" i="68"/>
  <c r="X91" i="68"/>
  <c r="W91" i="68"/>
  <c r="V91" i="68"/>
  <c r="B91" i="68"/>
  <c r="AA90" i="68"/>
  <c r="Y90" i="68"/>
  <c r="X90" i="68"/>
  <c r="W90" i="68"/>
  <c r="V90" i="68"/>
  <c r="B90" i="68"/>
  <c r="AA89" i="68"/>
  <c r="Y89" i="68"/>
  <c r="X89" i="68"/>
  <c r="W89" i="68"/>
  <c r="V89" i="68"/>
  <c r="B89" i="68"/>
  <c r="AA88" i="68"/>
  <c r="Y88" i="68"/>
  <c r="X88" i="68"/>
  <c r="W88" i="68"/>
  <c r="V88" i="68"/>
  <c r="B88" i="68"/>
  <c r="AA87" i="68"/>
  <c r="Y87" i="68"/>
  <c r="X87" i="68"/>
  <c r="W87" i="68"/>
  <c r="V87" i="68"/>
  <c r="B87" i="68"/>
  <c r="S163" i="67" s="1"/>
  <c r="T163" i="67" s="1"/>
  <c r="AA86" i="68"/>
  <c r="Y86" i="68"/>
  <c r="X86" i="68"/>
  <c r="W86" i="68"/>
  <c r="V86" i="68"/>
  <c r="B86" i="68"/>
  <c r="AA85" i="68"/>
  <c r="Y85" i="68"/>
  <c r="X85" i="68"/>
  <c r="W85" i="68"/>
  <c r="V85" i="68"/>
  <c r="B85" i="68"/>
  <c r="AA84" i="68"/>
  <c r="Y84" i="68"/>
  <c r="X84" i="68"/>
  <c r="W84" i="68"/>
  <c r="V84" i="68"/>
  <c r="B84" i="68"/>
  <c r="AA83" i="68"/>
  <c r="Y83" i="68"/>
  <c r="X83" i="68"/>
  <c r="W83" i="68"/>
  <c r="V83" i="68"/>
  <c r="B83" i="68"/>
  <c r="AA82" i="68"/>
  <c r="Y82" i="68"/>
  <c r="X82" i="68"/>
  <c r="W82" i="68"/>
  <c r="V82" i="68"/>
  <c r="B82" i="68"/>
  <c r="S158" i="67" s="1"/>
  <c r="T158" i="67" s="1"/>
  <c r="AA81" i="68"/>
  <c r="Y81" i="68"/>
  <c r="X81" i="68"/>
  <c r="W81" i="68"/>
  <c r="V81" i="68"/>
  <c r="B81" i="68"/>
  <c r="AA80" i="68"/>
  <c r="Y80" i="68"/>
  <c r="X80" i="68"/>
  <c r="W80" i="68"/>
  <c r="V80" i="68"/>
  <c r="B80" i="68"/>
  <c r="AA79" i="68"/>
  <c r="Y79" i="68"/>
  <c r="X79" i="68"/>
  <c r="W79" i="68"/>
  <c r="V79" i="68"/>
  <c r="B79" i="68"/>
  <c r="AA78" i="68"/>
  <c r="Y78" i="68"/>
  <c r="X78" i="68"/>
  <c r="W78" i="68"/>
  <c r="V78" i="68"/>
  <c r="B78" i="68"/>
  <c r="S154" i="67" s="1"/>
  <c r="T154" i="67" s="1"/>
  <c r="AA77" i="68"/>
  <c r="Y77" i="68"/>
  <c r="X77" i="68"/>
  <c r="W77" i="68"/>
  <c r="V77" i="68"/>
  <c r="B77" i="68"/>
  <c r="AA76" i="68"/>
  <c r="Y76" i="68"/>
  <c r="X76" i="68"/>
  <c r="W76" i="68"/>
  <c r="V76" i="68"/>
  <c r="B76" i="68"/>
  <c r="S152" i="67" s="1"/>
  <c r="T152" i="67" s="1"/>
  <c r="AE75" i="68"/>
  <c r="AC75" i="68"/>
  <c r="AA75" i="68"/>
  <c r="Y75" i="68"/>
  <c r="X75" i="68"/>
  <c r="W75" i="68"/>
  <c r="V75" i="68"/>
  <c r="B75" i="68"/>
  <c r="AA74" i="68"/>
  <c r="Y74" i="68"/>
  <c r="X74" i="68"/>
  <c r="W74" i="68"/>
  <c r="V74" i="68"/>
  <c r="B74" i="68"/>
  <c r="S150" i="67" s="1"/>
  <c r="T150" i="67" s="1"/>
  <c r="AA73" i="68"/>
  <c r="Y73" i="68"/>
  <c r="X73" i="68"/>
  <c r="W73" i="68"/>
  <c r="V73" i="68"/>
  <c r="Z73" i="68" s="1"/>
  <c r="B73" i="68"/>
  <c r="AA72" i="68"/>
  <c r="Y72" i="68"/>
  <c r="X72" i="68"/>
  <c r="W72" i="68"/>
  <c r="V72" i="68"/>
  <c r="B72" i="68"/>
  <c r="AA71" i="68"/>
  <c r="Y71" i="68"/>
  <c r="X71" i="68"/>
  <c r="W71" i="68"/>
  <c r="V71" i="68"/>
  <c r="B71" i="68"/>
  <c r="S147" i="67" s="1"/>
  <c r="T147" i="67" s="1"/>
  <c r="AC70" i="68"/>
  <c r="AA70" i="68"/>
  <c r="Y70" i="68"/>
  <c r="Z70" i="68" s="1"/>
  <c r="X70" i="68"/>
  <c r="W70" i="68"/>
  <c r="V70" i="68"/>
  <c r="B70" i="68"/>
  <c r="AA69" i="68"/>
  <c r="Y69" i="68"/>
  <c r="X69" i="68"/>
  <c r="W69" i="68"/>
  <c r="V69" i="68"/>
  <c r="B69" i="68"/>
  <c r="AA68" i="68"/>
  <c r="Y68" i="68"/>
  <c r="X68" i="68"/>
  <c r="W68" i="68"/>
  <c r="V68" i="68"/>
  <c r="B68" i="68"/>
  <c r="AA67" i="68"/>
  <c r="Y67" i="68"/>
  <c r="X67" i="68"/>
  <c r="W67" i="68"/>
  <c r="V67" i="68"/>
  <c r="B67" i="68"/>
  <c r="AA66" i="68"/>
  <c r="Y66" i="68"/>
  <c r="X66" i="68"/>
  <c r="W66" i="68"/>
  <c r="V66" i="68"/>
  <c r="B66" i="68"/>
  <c r="S142" i="67" s="1"/>
  <c r="T142" i="67" s="1"/>
  <c r="AA65" i="68"/>
  <c r="Y65" i="68"/>
  <c r="X65" i="68"/>
  <c r="W65" i="68"/>
  <c r="V65" i="68"/>
  <c r="B65" i="68"/>
  <c r="AA64" i="68"/>
  <c r="Y64" i="68"/>
  <c r="X64" i="68"/>
  <c r="W64" i="68"/>
  <c r="V64" i="68"/>
  <c r="B64" i="68"/>
  <c r="S140" i="67" s="1"/>
  <c r="T140" i="67" s="1"/>
  <c r="AA63" i="68"/>
  <c r="Y63" i="68"/>
  <c r="X63" i="68"/>
  <c r="W63" i="68"/>
  <c r="V63" i="68"/>
  <c r="B63" i="68"/>
  <c r="AA62" i="68"/>
  <c r="Y62" i="68"/>
  <c r="X62" i="68"/>
  <c r="W62" i="68"/>
  <c r="V62" i="68"/>
  <c r="B62" i="68"/>
  <c r="AA61" i="68"/>
  <c r="Y61" i="68"/>
  <c r="X61" i="68"/>
  <c r="W61" i="68"/>
  <c r="V61" i="68"/>
  <c r="B61" i="68"/>
  <c r="S137" i="67" s="1"/>
  <c r="T137" i="67" s="1"/>
  <c r="AA60" i="68"/>
  <c r="Y60" i="68"/>
  <c r="X60" i="68"/>
  <c r="W60" i="68"/>
  <c r="V60" i="68"/>
  <c r="B60" i="68"/>
  <c r="AA59" i="68"/>
  <c r="Y59" i="68"/>
  <c r="X59" i="68"/>
  <c r="W59" i="68"/>
  <c r="V59" i="68"/>
  <c r="B59" i="68"/>
  <c r="AA58" i="68"/>
  <c r="Y58" i="68"/>
  <c r="X58" i="68"/>
  <c r="W58" i="68"/>
  <c r="V58" i="68"/>
  <c r="B58" i="68"/>
  <c r="AA57" i="68"/>
  <c r="Y57" i="68"/>
  <c r="X57" i="68"/>
  <c r="W57" i="68"/>
  <c r="V57" i="68"/>
  <c r="B57" i="68"/>
  <c r="AA56" i="68"/>
  <c r="Y56" i="68"/>
  <c r="X56" i="68"/>
  <c r="W56" i="68"/>
  <c r="V56" i="68"/>
  <c r="B56" i="68"/>
  <c r="S132" i="67" s="1"/>
  <c r="T132" i="67" s="1"/>
  <c r="AA55" i="68"/>
  <c r="Y55" i="68"/>
  <c r="X55" i="68"/>
  <c r="W55" i="68"/>
  <c r="V55" i="68"/>
  <c r="B55" i="68"/>
  <c r="S131" i="67" s="1"/>
  <c r="T131" i="67" s="1"/>
  <c r="AA54" i="68"/>
  <c r="Y54" i="68"/>
  <c r="X54" i="68"/>
  <c r="W54" i="68"/>
  <c r="V54" i="68"/>
  <c r="B54" i="68"/>
  <c r="AA53" i="68"/>
  <c r="Y53" i="68"/>
  <c r="X53" i="68"/>
  <c r="W53" i="68"/>
  <c r="V53" i="68"/>
  <c r="B53" i="68"/>
  <c r="S129" i="67" s="1"/>
  <c r="T129" i="67" s="1"/>
  <c r="AA52" i="68"/>
  <c r="Y52" i="68"/>
  <c r="X52" i="68"/>
  <c r="W52" i="68"/>
  <c r="V52" i="68"/>
  <c r="B52" i="68"/>
  <c r="AA51" i="68"/>
  <c r="Y51" i="68"/>
  <c r="X51" i="68"/>
  <c r="W51" i="68"/>
  <c r="V51" i="68"/>
  <c r="B51" i="68"/>
  <c r="AA50" i="68"/>
  <c r="Y50" i="68"/>
  <c r="X50" i="68"/>
  <c r="W50" i="68"/>
  <c r="V50" i="68"/>
  <c r="B50" i="68"/>
  <c r="S126" i="67" s="1"/>
  <c r="T126" i="67" s="1"/>
  <c r="AA49" i="68"/>
  <c r="Y49" i="68"/>
  <c r="X49" i="68"/>
  <c r="W49" i="68"/>
  <c r="V49" i="68"/>
  <c r="B49" i="68"/>
  <c r="AA48" i="68"/>
  <c r="Y48" i="68"/>
  <c r="X48" i="68"/>
  <c r="W48" i="68"/>
  <c r="V48" i="68"/>
  <c r="B48" i="68"/>
  <c r="AA47" i="68"/>
  <c r="Y47" i="68"/>
  <c r="X47" i="68"/>
  <c r="W47" i="68"/>
  <c r="V47" i="68"/>
  <c r="B47" i="68"/>
  <c r="AA46" i="68"/>
  <c r="Y46" i="68"/>
  <c r="X46" i="68"/>
  <c r="W46" i="68"/>
  <c r="V46" i="68"/>
  <c r="B46" i="68"/>
  <c r="AA45" i="68"/>
  <c r="Y45" i="68"/>
  <c r="X45" i="68"/>
  <c r="W45" i="68"/>
  <c r="V45" i="68"/>
  <c r="B45" i="68"/>
  <c r="AA44" i="68"/>
  <c r="Y44" i="68"/>
  <c r="X44" i="68"/>
  <c r="W44" i="68"/>
  <c r="V44" i="68"/>
  <c r="B44" i="68"/>
  <c r="S120" i="67" s="1"/>
  <c r="T120" i="67" s="1"/>
  <c r="AA43" i="68"/>
  <c r="Y43" i="68"/>
  <c r="X43" i="68"/>
  <c r="W43" i="68"/>
  <c r="V43" i="68"/>
  <c r="B43" i="68"/>
  <c r="AA42" i="68"/>
  <c r="Y42" i="68"/>
  <c r="X42" i="68"/>
  <c r="W42" i="68"/>
  <c r="V42" i="68"/>
  <c r="B42" i="68"/>
  <c r="AA41" i="68"/>
  <c r="Y41" i="68"/>
  <c r="X41" i="68"/>
  <c r="W41" i="68"/>
  <c r="V41" i="68"/>
  <c r="B41" i="68"/>
  <c r="AA40" i="68"/>
  <c r="Y40" i="68"/>
  <c r="X40" i="68"/>
  <c r="W40" i="68"/>
  <c r="V40" i="68"/>
  <c r="B40" i="68"/>
  <c r="S116" i="67" s="1"/>
  <c r="T116" i="67" s="1"/>
  <c r="AA39" i="68"/>
  <c r="Y39" i="68"/>
  <c r="X39" i="68"/>
  <c r="W39" i="68"/>
  <c r="V39" i="68"/>
  <c r="B39" i="68"/>
  <c r="S115" i="67" s="1"/>
  <c r="T115" i="67" s="1"/>
  <c r="AA38" i="68"/>
  <c r="Y38" i="68"/>
  <c r="X38" i="68"/>
  <c r="W38" i="68"/>
  <c r="V38" i="68"/>
  <c r="B38" i="68"/>
  <c r="AA37" i="68"/>
  <c r="Y37" i="68"/>
  <c r="X37" i="68"/>
  <c r="W37" i="68"/>
  <c r="V37" i="68"/>
  <c r="B37" i="68"/>
  <c r="S113" i="67" s="1"/>
  <c r="T113" i="67" s="1"/>
  <c r="AA36" i="68"/>
  <c r="Y36" i="68"/>
  <c r="X36" i="68"/>
  <c r="W36" i="68"/>
  <c r="V36" i="68"/>
  <c r="B36" i="68"/>
  <c r="AA35" i="68"/>
  <c r="Y35" i="68"/>
  <c r="X35" i="68"/>
  <c r="W35" i="68"/>
  <c r="V35" i="68"/>
  <c r="B35" i="68"/>
  <c r="AA34" i="68"/>
  <c r="Y34" i="68"/>
  <c r="X34" i="68"/>
  <c r="W34" i="68"/>
  <c r="V34" i="68"/>
  <c r="B34" i="68"/>
  <c r="S110" i="67" s="1"/>
  <c r="T110" i="67" s="1"/>
  <c r="AA33" i="68"/>
  <c r="Y33" i="68"/>
  <c r="X33" i="68"/>
  <c r="W33" i="68"/>
  <c r="V33" i="68"/>
  <c r="B33" i="68"/>
  <c r="AA32" i="68"/>
  <c r="Y32" i="68"/>
  <c r="X32" i="68"/>
  <c r="W32" i="68"/>
  <c r="V32" i="68"/>
  <c r="B32" i="68"/>
  <c r="S108" i="67" s="1"/>
  <c r="T108" i="67" s="1"/>
  <c r="AA31" i="68"/>
  <c r="Y31" i="68"/>
  <c r="X31" i="68"/>
  <c r="W31" i="68"/>
  <c r="V31" i="68"/>
  <c r="B31" i="68"/>
  <c r="S107" i="67" s="1"/>
  <c r="T107" i="67" s="1"/>
  <c r="AA30" i="68"/>
  <c r="Y30" i="68"/>
  <c r="X30" i="68"/>
  <c r="W30" i="68"/>
  <c r="V30" i="68"/>
  <c r="B30" i="68"/>
  <c r="AA29" i="68"/>
  <c r="Y29" i="68"/>
  <c r="X29" i="68"/>
  <c r="W29" i="68"/>
  <c r="V29" i="68"/>
  <c r="B29" i="68"/>
  <c r="S105" i="67" s="1"/>
  <c r="T105" i="67" s="1"/>
  <c r="AA28" i="68"/>
  <c r="Y28" i="68"/>
  <c r="X28" i="68"/>
  <c r="W28" i="68"/>
  <c r="V28" i="68"/>
  <c r="B28" i="68"/>
  <c r="S104" i="67" s="1"/>
  <c r="T104" i="67" s="1"/>
  <c r="AA27" i="68"/>
  <c r="Y27" i="68"/>
  <c r="X27" i="68"/>
  <c r="W27" i="68"/>
  <c r="V27" i="68"/>
  <c r="B27" i="68"/>
  <c r="AA26" i="68"/>
  <c r="Y26" i="68"/>
  <c r="X26" i="68"/>
  <c r="W26" i="68"/>
  <c r="V26" i="68"/>
  <c r="B26" i="68"/>
  <c r="S102" i="67" s="1"/>
  <c r="T102" i="67" s="1"/>
  <c r="AA25" i="68"/>
  <c r="Y25" i="68"/>
  <c r="X25" i="68"/>
  <c r="W25" i="68"/>
  <c r="V25" i="68"/>
  <c r="B25" i="68"/>
  <c r="AA24" i="68"/>
  <c r="Y24" i="68"/>
  <c r="X24" i="68"/>
  <c r="W24" i="68"/>
  <c r="V24" i="68"/>
  <c r="B24" i="68"/>
  <c r="AA23" i="68"/>
  <c r="Y23" i="68"/>
  <c r="X23" i="68"/>
  <c r="W23" i="68"/>
  <c r="V23" i="68"/>
  <c r="B23" i="68"/>
  <c r="S99" i="67" s="1"/>
  <c r="T99" i="67" s="1"/>
  <c r="AA22" i="68"/>
  <c r="Y22" i="68"/>
  <c r="X22" i="68"/>
  <c r="W22" i="68"/>
  <c r="V22" i="68"/>
  <c r="B22" i="68"/>
  <c r="AA21" i="68"/>
  <c r="Y21" i="68"/>
  <c r="X21" i="68"/>
  <c r="W21" i="68"/>
  <c r="V21" i="68"/>
  <c r="B21" i="68"/>
  <c r="S97" i="67" s="1"/>
  <c r="T97" i="67" s="1"/>
  <c r="AA20" i="68"/>
  <c r="Y20" i="68"/>
  <c r="X20" i="68"/>
  <c r="W20" i="68"/>
  <c r="V20" i="68"/>
  <c r="B20" i="68"/>
  <c r="AA19" i="68"/>
  <c r="Y19" i="68"/>
  <c r="X19" i="68"/>
  <c r="W19" i="68"/>
  <c r="V19" i="68"/>
  <c r="B19" i="68"/>
  <c r="AA18" i="68"/>
  <c r="Y18" i="68"/>
  <c r="X18" i="68"/>
  <c r="W18" i="68"/>
  <c r="V18" i="68"/>
  <c r="B18" i="68"/>
  <c r="S94" i="67" s="1"/>
  <c r="T94" i="67" s="1"/>
  <c r="AA17" i="68"/>
  <c r="Y17" i="68"/>
  <c r="X17" i="68"/>
  <c r="W17" i="68"/>
  <c r="V17" i="68"/>
  <c r="B17" i="68"/>
  <c r="AA16" i="68"/>
  <c r="Y16" i="68"/>
  <c r="X16" i="68"/>
  <c r="W16" i="68"/>
  <c r="V16" i="68"/>
  <c r="B16" i="68"/>
  <c r="AA15" i="68"/>
  <c r="Y15" i="68"/>
  <c r="X15" i="68"/>
  <c r="W15" i="68"/>
  <c r="V15" i="68"/>
  <c r="B15" i="68"/>
  <c r="S91" i="67" s="1"/>
  <c r="T91" i="67" s="1"/>
  <c r="AA14" i="68"/>
  <c r="Y14" i="68"/>
  <c r="X14" i="68"/>
  <c r="W14" i="68"/>
  <c r="V14" i="68"/>
  <c r="B14" i="68"/>
  <c r="S90" i="67" s="1"/>
  <c r="T90" i="67" s="1"/>
  <c r="AA13" i="68"/>
  <c r="Y13" i="68"/>
  <c r="X13" i="68"/>
  <c r="W13" i="68"/>
  <c r="V13" i="68"/>
  <c r="B13" i="68"/>
  <c r="AA12" i="68"/>
  <c r="Y12" i="68"/>
  <c r="X12" i="68"/>
  <c r="W12" i="68"/>
  <c r="V12" i="68"/>
  <c r="B12" i="68"/>
  <c r="S88" i="67" s="1"/>
  <c r="T88" i="67" s="1"/>
  <c r="AA11" i="68"/>
  <c r="Y11" i="68"/>
  <c r="X11" i="68"/>
  <c r="W11" i="68"/>
  <c r="V11" i="68"/>
  <c r="B11" i="68"/>
  <c r="AA10" i="68"/>
  <c r="Y10" i="68"/>
  <c r="X10" i="68"/>
  <c r="W10" i="68"/>
  <c r="V10" i="68"/>
  <c r="B10" i="68"/>
  <c r="S86" i="67" s="1"/>
  <c r="T86" i="67" s="1"/>
  <c r="AA9" i="68"/>
  <c r="Y9" i="68"/>
  <c r="X9" i="68"/>
  <c r="W9" i="68"/>
  <c r="V9" i="68"/>
  <c r="B9" i="68"/>
  <c r="AA8" i="68"/>
  <c r="B8" i="68"/>
  <c r="M322" i="67"/>
  <c r="M320" i="67"/>
  <c r="M318" i="67"/>
  <c r="M316" i="67"/>
  <c r="M314" i="67"/>
  <c r="M313" i="67"/>
  <c r="M312" i="67"/>
  <c r="M311" i="67"/>
  <c r="M310" i="67"/>
  <c r="M309" i="67"/>
  <c r="M307" i="67"/>
  <c r="M305" i="67"/>
  <c r="M304" i="67"/>
  <c r="M303" i="67"/>
  <c r="M302" i="67"/>
  <c r="M301" i="67"/>
  <c r="M300" i="67"/>
  <c r="M299" i="67"/>
  <c r="M298" i="67"/>
  <c r="M297" i="67"/>
  <c r="M296" i="67"/>
  <c r="M295" i="67"/>
  <c r="M294" i="67"/>
  <c r="M293" i="67"/>
  <c r="M289" i="67"/>
  <c r="M288" i="67"/>
  <c r="M287" i="67"/>
  <c r="M286" i="67"/>
  <c r="M285" i="67"/>
  <c r="M284" i="67"/>
  <c r="M283" i="67"/>
  <c r="M281" i="67"/>
  <c r="M279" i="67"/>
  <c r="M278" i="67"/>
  <c r="M277" i="67"/>
  <c r="M276" i="67"/>
  <c r="M273" i="67"/>
  <c r="M272" i="67"/>
  <c r="M271" i="67"/>
  <c r="M270" i="67"/>
  <c r="M269" i="67"/>
  <c r="M268" i="67"/>
  <c r="M266" i="67"/>
  <c r="M265" i="67"/>
  <c r="M264" i="67"/>
  <c r="M262" i="67"/>
  <c r="M257" i="67"/>
  <c r="M256" i="67"/>
  <c r="M255" i="67"/>
  <c r="M254" i="67"/>
  <c r="M253" i="67"/>
  <c r="M252" i="67"/>
  <c r="M251" i="67"/>
  <c r="M250" i="67"/>
  <c r="M249" i="67"/>
  <c r="M248" i="67"/>
  <c r="M247" i="67"/>
  <c r="M245" i="67"/>
  <c r="M242" i="67"/>
  <c r="M241" i="67"/>
  <c r="M240" i="67"/>
  <c r="M238" i="67"/>
  <c r="M237" i="67"/>
  <c r="M236" i="67"/>
  <c r="M232" i="67"/>
  <c r="M231" i="67"/>
  <c r="M225" i="67"/>
  <c r="M224" i="67"/>
  <c r="M223" i="67"/>
  <c r="M222" i="67"/>
  <c r="M221" i="67"/>
  <c r="M220" i="67"/>
  <c r="M219" i="67"/>
  <c r="M218" i="67"/>
  <c r="M215" i="67"/>
  <c r="M213" i="67"/>
  <c r="M212" i="67"/>
  <c r="M211" i="67"/>
  <c r="M209" i="67"/>
  <c r="M208" i="67"/>
  <c r="M207" i="67"/>
  <c r="M206" i="67"/>
  <c r="M205" i="67"/>
  <c r="M203" i="67"/>
  <c r="M202" i="67"/>
  <c r="M200" i="67"/>
  <c r="M199" i="67"/>
  <c r="M198" i="67"/>
  <c r="M193" i="67"/>
  <c r="M192" i="67"/>
  <c r="M191" i="67"/>
  <c r="M190" i="67"/>
  <c r="M189" i="67"/>
  <c r="M188" i="67"/>
  <c r="M187" i="67"/>
  <c r="M183" i="67"/>
  <c r="M181" i="67"/>
  <c r="M180" i="67"/>
  <c r="M179" i="67"/>
  <c r="M177" i="67"/>
  <c r="M176" i="67"/>
  <c r="M175" i="67"/>
  <c r="M174" i="67"/>
  <c r="M172" i="67"/>
  <c r="M171" i="67"/>
  <c r="M170" i="67"/>
  <c r="M167" i="67"/>
  <c r="M166" i="67"/>
  <c r="M165" i="67"/>
  <c r="M161" i="67"/>
  <c r="M160" i="67"/>
  <c r="M157" i="67"/>
  <c r="M156" i="67"/>
  <c r="M155" i="67"/>
  <c r="M154" i="67"/>
  <c r="M153" i="67"/>
  <c r="M149" i="67"/>
  <c r="M146" i="67"/>
  <c r="M145" i="67"/>
  <c r="M143" i="67"/>
  <c r="M141" i="67"/>
  <c r="M140" i="67"/>
  <c r="M139" i="67"/>
  <c r="M138" i="67"/>
  <c r="M137" i="67"/>
  <c r="M136" i="67"/>
  <c r="M134" i="67"/>
  <c r="M129" i="67"/>
  <c r="M128" i="67"/>
  <c r="M126" i="67"/>
  <c r="M124" i="67"/>
  <c r="M123" i="67"/>
  <c r="M122" i="67"/>
  <c r="M121" i="67"/>
  <c r="M120" i="67"/>
  <c r="L118" i="67"/>
  <c r="M118" i="67" s="1"/>
  <c r="L117" i="67"/>
  <c r="M117" i="67" s="1"/>
  <c r="L116" i="67"/>
  <c r="M116" i="67" s="1"/>
  <c r="L115" i="67"/>
  <c r="M115" i="67" s="1"/>
  <c r="L114" i="67"/>
  <c r="M114" i="67" s="1"/>
  <c r="L113" i="67"/>
  <c r="M113" i="67" s="1"/>
  <c r="L112" i="67"/>
  <c r="M112" i="67" s="1"/>
  <c r="L111" i="67"/>
  <c r="M111" i="67" s="1"/>
  <c r="L110" i="67"/>
  <c r="M110" i="67" s="1"/>
  <c r="L109" i="67"/>
  <c r="M109" i="67" s="1"/>
  <c r="L108" i="67"/>
  <c r="M108" i="67" s="1"/>
  <c r="L107" i="67"/>
  <c r="M107" i="67" s="1"/>
  <c r="L106" i="67"/>
  <c r="M106" i="67" s="1"/>
  <c r="L105" i="67"/>
  <c r="M105" i="67" s="1"/>
  <c r="L104" i="67"/>
  <c r="M104" i="67" s="1"/>
  <c r="L103" i="67"/>
  <c r="M103" i="67" s="1"/>
  <c r="L102" i="67"/>
  <c r="M102" i="67" s="1"/>
  <c r="L101" i="67"/>
  <c r="M101" i="67" s="1"/>
  <c r="L100" i="67"/>
  <c r="M100" i="67" s="1"/>
  <c r="L99" i="67"/>
  <c r="M99" i="67" s="1"/>
  <c r="L98" i="67"/>
  <c r="M98" i="67" s="1"/>
  <c r="L97" i="67"/>
  <c r="M97" i="67" s="1"/>
  <c r="L96" i="67"/>
  <c r="M96" i="67" s="1"/>
  <c r="L95" i="67"/>
  <c r="M95" i="67" s="1"/>
  <c r="L94" i="67"/>
  <c r="M94" i="67" s="1"/>
  <c r="L93" i="67"/>
  <c r="M93" i="67" s="1"/>
  <c r="L92" i="67"/>
  <c r="M92" i="67" s="1"/>
  <c r="L91" i="67"/>
  <c r="M91" i="67" s="1"/>
  <c r="L90" i="67"/>
  <c r="M90" i="67" s="1"/>
  <c r="L89" i="67"/>
  <c r="M89" i="67" s="1"/>
  <c r="L88" i="67"/>
  <c r="M88" i="67" s="1"/>
  <c r="L87" i="67"/>
  <c r="M87" i="67" s="1"/>
  <c r="L86" i="67"/>
  <c r="M86" i="67" s="1"/>
  <c r="L85" i="67"/>
  <c r="M85" i="67" s="1"/>
  <c r="L84" i="67"/>
  <c r="M84" i="67" s="1"/>
  <c r="L83" i="67"/>
  <c r="M83" i="67" s="1"/>
  <c r="L82" i="67"/>
  <c r="M82" i="67" s="1"/>
  <c r="L81" i="67"/>
  <c r="M81" i="67" s="1"/>
  <c r="L80" i="67"/>
  <c r="M80" i="67" s="1"/>
  <c r="L79" i="67"/>
  <c r="M79" i="67" s="1"/>
  <c r="L78" i="67"/>
  <c r="M78" i="67" s="1"/>
  <c r="L77" i="67"/>
  <c r="M77" i="67" s="1"/>
  <c r="L76" i="67"/>
  <c r="M76" i="67" s="1"/>
  <c r="L75" i="67"/>
  <c r="M75" i="67" s="1"/>
  <c r="L74" i="67"/>
  <c r="M74" i="67" s="1"/>
  <c r="L73" i="67"/>
  <c r="M73" i="67" s="1"/>
  <c r="L72" i="67"/>
  <c r="M72" i="67" s="1"/>
  <c r="L71" i="67"/>
  <c r="M71" i="67" s="1"/>
  <c r="L70" i="67"/>
  <c r="M70" i="67" s="1"/>
  <c r="L69" i="67"/>
  <c r="M69" i="67" s="1"/>
  <c r="G228" i="67"/>
  <c r="G212" i="67"/>
  <c r="G211" i="67"/>
  <c r="G210" i="67"/>
  <c r="G208" i="67"/>
  <c r="G195" i="67"/>
  <c r="G191" i="67"/>
  <c r="G187" i="67"/>
  <c r="G186" i="67"/>
  <c r="G182" i="67"/>
  <c r="G179" i="67"/>
  <c r="G178" i="67"/>
  <c r="G155" i="67"/>
  <c r="F83" i="67"/>
  <c r="G83" i="67" s="1"/>
  <c r="F82" i="67"/>
  <c r="G82" i="67" s="1"/>
  <c r="F81" i="67"/>
  <c r="G81" i="67" s="1"/>
  <c r="F80" i="67"/>
  <c r="G80" i="67" s="1"/>
  <c r="F79" i="67"/>
  <c r="G79" i="67" s="1"/>
  <c r="F78" i="67"/>
  <c r="G78" i="67" s="1"/>
  <c r="F77" i="67"/>
  <c r="G77" i="67" s="1"/>
  <c r="F76" i="67"/>
  <c r="G76" i="67" s="1"/>
  <c r="F75" i="67"/>
  <c r="G75" i="67" s="1"/>
  <c r="F74" i="67"/>
  <c r="G74" i="67" s="1"/>
  <c r="F73" i="67"/>
  <c r="G73" i="67" s="1"/>
  <c r="F72" i="67"/>
  <c r="G72" i="67" s="1"/>
  <c r="F71" i="67"/>
  <c r="G71" i="67" s="1"/>
  <c r="F70" i="67"/>
  <c r="G70" i="67" s="1"/>
  <c r="F69" i="67"/>
  <c r="G69" i="67" s="1"/>
  <c r="F68" i="67"/>
  <c r="G68" i="67" s="1"/>
  <c r="F67" i="67"/>
  <c r="G67" i="67" s="1"/>
  <c r="F66" i="67"/>
  <c r="G66" i="67" s="1"/>
  <c r="F65" i="67"/>
  <c r="G65" i="67" s="1"/>
  <c r="F64" i="67"/>
  <c r="G64" i="67" s="1"/>
  <c r="F63" i="67"/>
  <c r="G63" i="67" s="1"/>
  <c r="F62" i="67"/>
  <c r="G62" i="67" s="1"/>
  <c r="F61" i="67"/>
  <c r="G61" i="67" s="1"/>
  <c r="F60" i="67"/>
  <c r="G60" i="67" s="1"/>
  <c r="F59" i="67"/>
  <c r="G59" i="67" s="1"/>
  <c r="M324" i="67"/>
  <c r="M323" i="67"/>
  <c r="M321" i="67"/>
  <c r="M319" i="67"/>
  <c r="M317" i="67"/>
  <c r="M315" i="67"/>
  <c r="M308" i="67"/>
  <c r="M306" i="67"/>
  <c r="M292" i="67"/>
  <c r="M291" i="67"/>
  <c r="M290" i="67"/>
  <c r="J290" i="67"/>
  <c r="J289" i="67"/>
  <c r="J288" i="67"/>
  <c r="J287" i="67"/>
  <c r="J286" i="67"/>
  <c r="J285" i="67"/>
  <c r="J284" i="67"/>
  <c r="J283" i="67"/>
  <c r="M282" i="67"/>
  <c r="J282" i="67"/>
  <c r="J281" i="67"/>
  <c r="M280" i="67"/>
  <c r="J280" i="67"/>
  <c r="J279" i="67"/>
  <c r="J278" i="67"/>
  <c r="J277" i="67"/>
  <c r="J276" i="67"/>
  <c r="M275" i="67"/>
  <c r="J275" i="67"/>
  <c r="M274" i="67"/>
  <c r="J274" i="67"/>
  <c r="J273" i="67"/>
  <c r="J272" i="67"/>
  <c r="J271" i="67"/>
  <c r="J270" i="67"/>
  <c r="J269" i="67"/>
  <c r="J268" i="67"/>
  <c r="M267" i="67"/>
  <c r="J267" i="67"/>
  <c r="J266" i="67"/>
  <c r="J265" i="67"/>
  <c r="J264" i="67"/>
  <c r="M263" i="67"/>
  <c r="J263" i="67"/>
  <c r="J262" i="67"/>
  <c r="M261" i="67"/>
  <c r="J261" i="67"/>
  <c r="M260" i="67"/>
  <c r="J260" i="67"/>
  <c r="M259" i="67"/>
  <c r="J259" i="67"/>
  <c r="M258" i="67"/>
  <c r="J258" i="67"/>
  <c r="J257" i="67"/>
  <c r="J256" i="67"/>
  <c r="J255" i="67"/>
  <c r="J254" i="67"/>
  <c r="J253" i="67"/>
  <c r="J252" i="67"/>
  <c r="J251" i="67"/>
  <c r="J250" i="67"/>
  <c r="J249" i="67"/>
  <c r="J248" i="67"/>
  <c r="J247" i="67"/>
  <c r="M246" i="67"/>
  <c r="J246" i="67"/>
  <c r="J245" i="67"/>
  <c r="M244" i="67"/>
  <c r="J244" i="67"/>
  <c r="M243" i="67"/>
  <c r="J243" i="67"/>
  <c r="J242" i="67"/>
  <c r="J241" i="67"/>
  <c r="J240" i="67"/>
  <c r="M239" i="67"/>
  <c r="J239" i="67"/>
  <c r="G239" i="67"/>
  <c r="J238" i="67"/>
  <c r="J237" i="67"/>
  <c r="J236" i="67"/>
  <c r="M235" i="67"/>
  <c r="J235" i="67"/>
  <c r="M234" i="67"/>
  <c r="J234" i="67"/>
  <c r="G234" i="67"/>
  <c r="M233" i="67"/>
  <c r="J233" i="67"/>
  <c r="G233" i="67"/>
  <c r="J232" i="67"/>
  <c r="J231" i="67"/>
  <c r="G231" i="67"/>
  <c r="M230" i="67"/>
  <c r="J230" i="67"/>
  <c r="G230" i="67"/>
  <c r="M229" i="67"/>
  <c r="J229" i="67"/>
  <c r="G229" i="67"/>
  <c r="M228" i="67"/>
  <c r="J228" i="67"/>
  <c r="M227" i="67"/>
  <c r="J227" i="67"/>
  <c r="G227" i="67"/>
  <c r="M226" i="67"/>
  <c r="J226" i="67"/>
  <c r="J225" i="67"/>
  <c r="G225" i="67"/>
  <c r="J224" i="67"/>
  <c r="J223" i="67"/>
  <c r="J222" i="67"/>
  <c r="J221" i="67"/>
  <c r="J220" i="67"/>
  <c r="J219" i="67"/>
  <c r="J218" i="67"/>
  <c r="M217" i="67"/>
  <c r="J217" i="67"/>
  <c r="G217" i="67"/>
  <c r="M216" i="67"/>
  <c r="J216" i="67"/>
  <c r="J215" i="67"/>
  <c r="M214" i="67"/>
  <c r="J214" i="67"/>
  <c r="G214" i="67"/>
  <c r="J213" i="67"/>
  <c r="J212" i="67"/>
  <c r="J211" i="67"/>
  <c r="M210" i="67"/>
  <c r="J210" i="67"/>
  <c r="J209" i="67"/>
  <c r="J208" i="67"/>
  <c r="J207" i="67"/>
  <c r="G207" i="67"/>
  <c r="J206" i="67"/>
  <c r="J205" i="67"/>
  <c r="M204" i="67"/>
  <c r="J204" i="67"/>
  <c r="G204" i="67"/>
  <c r="J203" i="67"/>
  <c r="J202" i="67"/>
  <c r="G202" i="67"/>
  <c r="M201" i="67"/>
  <c r="J201" i="67"/>
  <c r="G201" i="67"/>
  <c r="J200" i="67"/>
  <c r="G200" i="67"/>
  <c r="J199" i="67"/>
  <c r="G199" i="67"/>
  <c r="J198" i="67"/>
  <c r="G198" i="67"/>
  <c r="M197" i="67"/>
  <c r="J197" i="67"/>
  <c r="G197" i="67"/>
  <c r="M196" i="67"/>
  <c r="J196" i="67"/>
  <c r="G196" i="67"/>
  <c r="M195" i="67"/>
  <c r="J195" i="67"/>
  <c r="M194" i="67"/>
  <c r="J194" i="67"/>
  <c r="J193" i="67"/>
  <c r="G193" i="67"/>
  <c r="J192" i="67"/>
  <c r="J191" i="67"/>
  <c r="J190" i="67"/>
  <c r="J189" i="67"/>
  <c r="G189" i="67"/>
  <c r="J188" i="67"/>
  <c r="J187" i="67"/>
  <c r="M186" i="67"/>
  <c r="J186" i="67"/>
  <c r="M185" i="67"/>
  <c r="J185" i="67"/>
  <c r="G185" i="67"/>
  <c r="M184" i="67"/>
  <c r="J184" i="67"/>
  <c r="G184" i="67"/>
  <c r="J183" i="67"/>
  <c r="M182" i="67"/>
  <c r="J182" i="67"/>
  <c r="J181" i="67"/>
  <c r="J180" i="67"/>
  <c r="J179" i="67"/>
  <c r="M178" i="67"/>
  <c r="J178" i="67"/>
  <c r="J177" i="67"/>
  <c r="J176" i="67"/>
  <c r="J175" i="67"/>
  <c r="G175" i="67"/>
  <c r="J174" i="67"/>
  <c r="M173" i="67"/>
  <c r="J173" i="67"/>
  <c r="G173" i="67"/>
  <c r="J172" i="67"/>
  <c r="J171" i="67"/>
  <c r="J170" i="67"/>
  <c r="M169" i="67"/>
  <c r="J169" i="67"/>
  <c r="G169" i="67"/>
  <c r="M168" i="67"/>
  <c r="J168" i="67"/>
  <c r="C168" i="67"/>
  <c r="D168" i="67" s="1"/>
  <c r="J167" i="67"/>
  <c r="G167" i="67"/>
  <c r="C167" i="67"/>
  <c r="D167" i="67" s="1"/>
  <c r="J166" i="67"/>
  <c r="C166" i="67"/>
  <c r="D166" i="67" s="1"/>
  <c r="J165" i="67"/>
  <c r="C165" i="67"/>
  <c r="D165" i="67" s="1"/>
  <c r="M164" i="67"/>
  <c r="J164" i="67"/>
  <c r="C164" i="67"/>
  <c r="D164" i="67" s="1"/>
  <c r="M163" i="67"/>
  <c r="J163" i="67"/>
  <c r="C163" i="67"/>
  <c r="D163" i="67" s="1"/>
  <c r="M162" i="67"/>
  <c r="J162" i="67"/>
  <c r="C162" i="67"/>
  <c r="D162" i="67" s="1"/>
  <c r="J161" i="67"/>
  <c r="C161" i="67"/>
  <c r="D161" i="67" s="1"/>
  <c r="J160" i="67"/>
  <c r="C160" i="67"/>
  <c r="D160" i="67" s="1"/>
  <c r="M159" i="67"/>
  <c r="J159" i="67"/>
  <c r="C159" i="67"/>
  <c r="D159" i="67" s="1"/>
  <c r="M158" i="67"/>
  <c r="J158" i="67"/>
  <c r="C158" i="67"/>
  <c r="D158" i="67" s="1"/>
  <c r="J157" i="67"/>
  <c r="G157" i="67"/>
  <c r="C157" i="67"/>
  <c r="D157" i="67" s="1"/>
  <c r="J156" i="67"/>
  <c r="C156" i="67"/>
  <c r="D156" i="67" s="1"/>
  <c r="J155" i="67"/>
  <c r="C155" i="67"/>
  <c r="D155" i="67" s="1"/>
  <c r="J154" i="67"/>
  <c r="C154" i="67"/>
  <c r="D154" i="67" s="1"/>
  <c r="J153" i="67"/>
  <c r="C153" i="67"/>
  <c r="D153" i="67" s="1"/>
  <c r="M152" i="67"/>
  <c r="J152" i="67"/>
  <c r="C152" i="67"/>
  <c r="D152" i="67" s="1"/>
  <c r="M151" i="67"/>
  <c r="J151" i="67"/>
  <c r="C151" i="67"/>
  <c r="D151" i="67" s="1"/>
  <c r="M150" i="67"/>
  <c r="J150" i="67"/>
  <c r="C150" i="67"/>
  <c r="D150" i="67" s="1"/>
  <c r="J149" i="67"/>
  <c r="C149" i="67"/>
  <c r="D149" i="67" s="1"/>
  <c r="M148" i="67"/>
  <c r="J148" i="67"/>
  <c r="C148" i="67"/>
  <c r="D148" i="67" s="1"/>
  <c r="M147" i="67"/>
  <c r="J147" i="67"/>
  <c r="C147" i="67"/>
  <c r="D147" i="67" s="1"/>
  <c r="J146" i="67"/>
  <c r="C146" i="67"/>
  <c r="D146" i="67" s="1"/>
  <c r="J145" i="67"/>
  <c r="C145" i="67"/>
  <c r="D145" i="67" s="1"/>
  <c r="M144" i="67"/>
  <c r="J144" i="67"/>
  <c r="C144" i="67"/>
  <c r="D144" i="67" s="1"/>
  <c r="J143" i="67"/>
  <c r="C143" i="67"/>
  <c r="D143" i="67" s="1"/>
  <c r="M142" i="67"/>
  <c r="J142" i="67"/>
  <c r="C142" i="67"/>
  <c r="D142" i="67" s="1"/>
  <c r="J141" i="67"/>
  <c r="C141" i="67"/>
  <c r="D141" i="67" s="1"/>
  <c r="J140" i="67"/>
  <c r="C140" i="67"/>
  <c r="D140" i="67" s="1"/>
  <c r="J139" i="67"/>
  <c r="C139" i="67"/>
  <c r="D139" i="67" s="1"/>
  <c r="J138" i="67"/>
  <c r="C138" i="67"/>
  <c r="D138" i="67" s="1"/>
  <c r="J137" i="67"/>
  <c r="C137" i="67"/>
  <c r="D137" i="67" s="1"/>
  <c r="J136" i="67"/>
  <c r="C136" i="67"/>
  <c r="D136" i="67" s="1"/>
  <c r="M135" i="67"/>
  <c r="J135" i="67"/>
  <c r="C135" i="67"/>
  <c r="D135" i="67" s="1"/>
  <c r="J134" i="67"/>
  <c r="C134" i="67"/>
  <c r="D134" i="67" s="1"/>
  <c r="M133" i="67"/>
  <c r="J133" i="67"/>
  <c r="G133" i="67"/>
  <c r="C133" i="67"/>
  <c r="D133" i="67" s="1"/>
  <c r="M132" i="67"/>
  <c r="J132" i="67"/>
  <c r="G132" i="67"/>
  <c r="C132" i="67"/>
  <c r="D132" i="67" s="1"/>
  <c r="M131" i="67"/>
  <c r="J131" i="67"/>
  <c r="C131" i="67"/>
  <c r="D131" i="67" s="1"/>
  <c r="M130" i="67"/>
  <c r="J130" i="67"/>
  <c r="C130" i="67"/>
  <c r="D130" i="67" s="1"/>
  <c r="J129" i="67"/>
  <c r="C129" i="67"/>
  <c r="D129" i="67" s="1"/>
  <c r="J128" i="67"/>
  <c r="C128" i="67"/>
  <c r="D128" i="67" s="1"/>
  <c r="M127" i="67"/>
  <c r="J127" i="67"/>
  <c r="G127" i="67"/>
  <c r="C127" i="67"/>
  <c r="D127" i="67" s="1"/>
  <c r="J126" i="67"/>
  <c r="C126" i="67"/>
  <c r="D126" i="67" s="1"/>
  <c r="M125" i="67"/>
  <c r="J125" i="67"/>
  <c r="C125" i="67"/>
  <c r="D125" i="67" s="1"/>
  <c r="J124" i="67"/>
  <c r="C124" i="67"/>
  <c r="D124" i="67" s="1"/>
  <c r="J123" i="67"/>
  <c r="C123" i="67"/>
  <c r="D123" i="67" s="1"/>
  <c r="J122" i="67"/>
  <c r="C122" i="67"/>
  <c r="D122" i="67" s="1"/>
  <c r="J121" i="67"/>
  <c r="C121" i="67"/>
  <c r="D121" i="67" s="1"/>
  <c r="J120" i="67"/>
  <c r="C120" i="67"/>
  <c r="D120" i="67" s="1"/>
  <c r="M119" i="67"/>
  <c r="J119" i="67"/>
  <c r="C119" i="67"/>
  <c r="D119" i="67" s="1"/>
  <c r="J118" i="67"/>
  <c r="C118" i="67"/>
  <c r="D118" i="67" s="1"/>
  <c r="J117" i="67"/>
  <c r="C117" i="67"/>
  <c r="D117" i="67" s="1"/>
  <c r="J116" i="67"/>
  <c r="C116" i="67"/>
  <c r="D116" i="67" s="1"/>
  <c r="J115" i="67"/>
  <c r="C115" i="67"/>
  <c r="D115" i="67" s="1"/>
  <c r="J114" i="67"/>
  <c r="C114" i="67"/>
  <c r="D114" i="67" s="1"/>
  <c r="J113" i="67"/>
  <c r="C113" i="67"/>
  <c r="D113" i="67" s="1"/>
  <c r="J112" i="67"/>
  <c r="C112" i="67"/>
  <c r="D112" i="67" s="1"/>
  <c r="J111" i="67"/>
  <c r="G111" i="67"/>
  <c r="C111" i="67"/>
  <c r="D111" i="67" s="1"/>
  <c r="J110" i="67"/>
  <c r="C110" i="67"/>
  <c r="D110" i="67" s="1"/>
  <c r="J109" i="67"/>
  <c r="C109" i="67"/>
  <c r="D109" i="67" s="1"/>
  <c r="J108" i="67"/>
  <c r="C108" i="67"/>
  <c r="D108" i="67" s="1"/>
  <c r="J107" i="67"/>
  <c r="C107" i="67"/>
  <c r="D107" i="67" s="1"/>
  <c r="J106" i="67"/>
  <c r="C106" i="67"/>
  <c r="D106" i="67" s="1"/>
  <c r="J105" i="67"/>
  <c r="C105" i="67"/>
  <c r="D105" i="67" s="1"/>
  <c r="J104" i="67"/>
  <c r="G104" i="67"/>
  <c r="C104" i="67"/>
  <c r="D104" i="67" s="1"/>
  <c r="J103" i="67"/>
  <c r="G103" i="67"/>
  <c r="C103" i="67"/>
  <c r="D103" i="67" s="1"/>
  <c r="J102" i="67"/>
  <c r="C102" i="67"/>
  <c r="D102" i="67" s="1"/>
  <c r="J101" i="67"/>
  <c r="C101" i="67"/>
  <c r="D101" i="67" s="1"/>
  <c r="J100" i="67"/>
  <c r="C100" i="67"/>
  <c r="D100" i="67" s="1"/>
  <c r="J99" i="67"/>
  <c r="C99" i="67"/>
  <c r="D99" i="67" s="1"/>
  <c r="J98" i="67"/>
  <c r="C98" i="67"/>
  <c r="D98" i="67" s="1"/>
  <c r="I97" i="67"/>
  <c r="J97" i="67" s="1"/>
  <c r="C97" i="67"/>
  <c r="D97" i="67" s="1"/>
  <c r="I96" i="67"/>
  <c r="J96" i="67" s="1"/>
  <c r="C96" i="67"/>
  <c r="D96" i="67" s="1"/>
  <c r="I95" i="67"/>
  <c r="J95" i="67" s="1"/>
  <c r="C95" i="67"/>
  <c r="D95" i="67" s="1"/>
  <c r="I94" i="67"/>
  <c r="J94" i="67" s="1"/>
  <c r="C94" i="67"/>
  <c r="D94" i="67" s="1"/>
  <c r="I93" i="67"/>
  <c r="J93" i="67" s="1"/>
  <c r="C93" i="67"/>
  <c r="D93" i="67" s="1"/>
  <c r="I92" i="67"/>
  <c r="J92" i="67" s="1"/>
  <c r="C92" i="67"/>
  <c r="D92" i="67" s="1"/>
  <c r="I91" i="67"/>
  <c r="J91" i="67" s="1"/>
  <c r="C91" i="67"/>
  <c r="D91" i="67" s="1"/>
  <c r="I90" i="67"/>
  <c r="J90" i="67" s="1"/>
  <c r="C90" i="67"/>
  <c r="D90" i="67" s="1"/>
  <c r="I89" i="67"/>
  <c r="J89" i="67" s="1"/>
  <c r="C89" i="67"/>
  <c r="D89" i="67" s="1"/>
  <c r="I88" i="67"/>
  <c r="J88" i="67" s="1"/>
  <c r="C88" i="67"/>
  <c r="D88" i="67" s="1"/>
  <c r="I87" i="67"/>
  <c r="J87" i="67" s="1"/>
  <c r="C87" i="67"/>
  <c r="D87" i="67" s="1"/>
  <c r="I86" i="67"/>
  <c r="J86" i="67" s="1"/>
  <c r="C86" i="67"/>
  <c r="D86" i="67" s="1"/>
  <c r="I85" i="67"/>
  <c r="J85" i="67" s="1"/>
  <c r="C85" i="67"/>
  <c r="D85" i="67" s="1"/>
  <c r="I84" i="67"/>
  <c r="J84" i="67" s="1"/>
  <c r="C84" i="67"/>
  <c r="D84" i="67" s="1"/>
  <c r="I83" i="67"/>
  <c r="J83" i="67" s="1"/>
  <c r="C83" i="67"/>
  <c r="D83" i="67" s="1"/>
  <c r="I82" i="67"/>
  <c r="J82" i="67" s="1"/>
  <c r="C82" i="67"/>
  <c r="D82" i="67" s="1"/>
  <c r="I81" i="67"/>
  <c r="J81" i="67" s="1"/>
  <c r="C81" i="67"/>
  <c r="D81" i="67" s="1"/>
  <c r="I80" i="67"/>
  <c r="J80" i="67" s="1"/>
  <c r="C80" i="67"/>
  <c r="D80" i="67" s="1"/>
  <c r="I79" i="67"/>
  <c r="J79" i="67" s="1"/>
  <c r="C79" i="67"/>
  <c r="D79" i="67" s="1"/>
  <c r="I78" i="67"/>
  <c r="J78" i="67" s="1"/>
  <c r="C78" i="67"/>
  <c r="D78" i="67" s="1"/>
  <c r="I77" i="67"/>
  <c r="J77" i="67" s="1"/>
  <c r="C77" i="67"/>
  <c r="D77" i="67" s="1"/>
  <c r="I76" i="67"/>
  <c r="J76" i="67" s="1"/>
  <c r="C76" i="67"/>
  <c r="D76" i="67" s="1"/>
  <c r="I75" i="67"/>
  <c r="J75" i="67" s="1"/>
  <c r="C75" i="67"/>
  <c r="D75" i="67" s="1"/>
  <c r="I74" i="67"/>
  <c r="J74" i="67" s="1"/>
  <c r="C74" i="67"/>
  <c r="D74" i="67" s="1"/>
  <c r="I73" i="67"/>
  <c r="J73" i="67" s="1"/>
  <c r="C73" i="67"/>
  <c r="D73" i="67" s="1"/>
  <c r="I72" i="67"/>
  <c r="J72" i="67" s="1"/>
  <c r="C72" i="67"/>
  <c r="D72" i="67" s="1"/>
  <c r="I71" i="67"/>
  <c r="J71" i="67" s="1"/>
  <c r="C71" i="67"/>
  <c r="D71" i="67" s="1"/>
  <c r="I70" i="67"/>
  <c r="J70" i="67" s="1"/>
  <c r="C70" i="67"/>
  <c r="D70" i="67" s="1"/>
  <c r="I69" i="67"/>
  <c r="J69" i="67" s="1"/>
  <c r="C69" i="67"/>
  <c r="D69" i="67" s="1"/>
  <c r="L68" i="67"/>
  <c r="M68" i="67" s="1"/>
  <c r="I68" i="67"/>
  <c r="J68" i="67" s="1"/>
  <c r="C68" i="67"/>
  <c r="D68" i="67" s="1"/>
  <c r="L67" i="67"/>
  <c r="M67" i="67" s="1"/>
  <c r="I67" i="67"/>
  <c r="J67" i="67" s="1"/>
  <c r="C67" i="67"/>
  <c r="D67" i="67" s="1"/>
  <c r="L66" i="67"/>
  <c r="M66" i="67" s="1"/>
  <c r="I66" i="67"/>
  <c r="J66" i="67" s="1"/>
  <c r="C66" i="67"/>
  <c r="D66" i="67" s="1"/>
  <c r="L65" i="67"/>
  <c r="M65" i="67" s="1"/>
  <c r="I65" i="67"/>
  <c r="J65" i="67" s="1"/>
  <c r="C65" i="67"/>
  <c r="D65" i="67" s="1"/>
  <c r="L64" i="67"/>
  <c r="M64" i="67" s="1"/>
  <c r="I64" i="67"/>
  <c r="J64" i="67" s="1"/>
  <c r="C64" i="67"/>
  <c r="D64" i="67" s="1"/>
  <c r="L63" i="67"/>
  <c r="M63" i="67" s="1"/>
  <c r="I63" i="67"/>
  <c r="J63" i="67" s="1"/>
  <c r="C63" i="67"/>
  <c r="D63" i="67" s="1"/>
  <c r="L62" i="67"/>
  <c r="M62" i="67" s="1"/>
  <c r="I62" i="67"/>
  <c r="J62" i="67" s="1"/>
  <c r="C62" i="67"/>
  <c r="D62" i="67" s="1"/>
  <c r="L61" i="67"/>
  <c r="M61" i="67" s="1"/>
  <c r="I61" i="67"/>
  <c r="J61" i="67" s="1"/>
  <c r="C61" i="67"/>
  <c r="D61" i="67" s="1"/>
  <c r="L60" i="67"/>
  <c r="M60" i="67" s="1"/>
  <c r="I60" i="67"/>
  <c r="J60" i="67" s="1"/>
  <c r="C60" i="67"/>
  <c r="D60" i="67" s="1"/>
  <c r="L59" i="67"/>
  <c r="M59" i="67" s="1"/>
  <c r="I59" i="67"/>
  <c r="J59" i="67" s="1"/>
  <c r="C59" i="67"/>
  <c r="D59" i="67" s="1"/>
  <c r="L58" i="67"/>
  <c r="M58" i="67" s="1"/>
  <c r="I58" i="67"/>
  <c r="J58" i="67" s="1"/>
  <c r="F58" i="67"/>
  <c r="G58" i="67" s="1"/>
  <c r="C58" i="67"/>
  <c r="D58" i="67" s="1"/>
  <c r="L57" i="67"/>
  <c r="M57" i="67" s="1"/>
  <c r="I57" i="67"/>
  <c r="J57" i="67" s="1"/>
  <c r="F57" i="67"/>
  <c r="G57" i="67" s="1"/>
  <c r="C57" i="67"/>
  <c r="D57" i="67" s="1"/>
  <c r="L56" i="67"/>
  <c r="M56" i="67" s="1"/>
  <c r="I56" i="67"/>
  <c r="J56" i="67" s="1"/>
  <c r="F56" i="67"/>
  <c r="G56" i="67" s="1"/>
  <c r="C56" i="67"/>
  <c r="D56" i="67" s="1"/>
  <c r="L55" i="67"/>
  <c r="M55" i="67" s="1"/>
  <c r="I55" i="67"/>
  <c r="J55" i="67" s="1"/>
  <c r="F55" i="67"/>
  <c r="G55" i="67" s="1"/>
  <c r="C55" i="67"/>
  <c r="D55" i="67" s="1"/>
  <c r="L54" i="67"/>
  <c r="M54" i="67" s="1"/>
  <c r="I54" i="67"/>
  <c r="J54" i="67" s="1"/>
  <c r="F54" i="67"/>
  <c r="G54" i="67" s="1"/>
  <c r="C54" i="67"/>
  <c r="D54" i="67" s="1"/>
  <c r="L53" i="67"/>
  <c r="M53" i="67" s="1"/>
  <c r="I53" i="67"/>
  <c r="J53" i="67" s="1"/>
  <c r="F53" i="67"/>
  <c r="G53" i="67" s="1"/>
  <c r="C53" i="67"/>
  <c r="D53" i="67" s="1"/>
  <c r="L52" i="67"/>
  <c r="M52" i="67" s="1"/>
  <c r="I52" i="67"/>
  <c r="J52" i="67" s="1"/>
  <c r="F52" i="67"/>
  <c r="G52" i="67" s="1"/>
  <c r="C52" i="67"/>
  <c r="D52" i="67" s="1"/>
  <c r="L51" i="67"/>
  <c r="M51" i="67" s="1"/>
  <c r="I51" i="67"/>
  <c r="J51" i="67" s="1"/>
  <c r="F51" i="67"/>
  <c r="G51" i="67" s="1"/>
  <c r="C51" i="67"/>
  <c r="D51" i="67" s="1"/>
  <c r="L50" i="67"/>
  <c r="M50" i="67" s="1"/>
  <c r="I50" i="67"/>
  <c r="J50" i="67" s="1"/>
  <c r="F50" i="67"/>
  <c r="G50" i="67" s="1"/>
  <c r="C50" i="67"/>
  <c r="D50" i="67" s="1"/>
  <c r="L49" i="67"/>
  <c r="M49" i="67" s="1"/>
  <c r="I49" i="67"/>
  <c r="J49" i="67" s="1"/>
  <c r="F49" i="67"/>
  <c r="G49" i="67" s="1"/>
  <c r="C49" i="67"/>
  <c r="D49" i="67" s="1"/>
  <c r="L48" i="67"/>
  <c r="M48" i="67" s="1"/>
  <c r="I48" i="67"/>
  <c r="J48" i="67" s="1"/>
  <c r="F48" i="67"/>
  <c r="G48" i="67" s="1"/>
  <c r="C48" i="67"/>
  <c r="D48" i="67" s="1"/>
  <c r="L47" i="67"/>
  <c r="M47" i="67" s="1"/>
  <c r="I47" i="67"/>
  <c r="J47" i="67" s="1"/>
  <c r="F47" i="67"/>
  <c r="G47" i="67" s="1"/>
  <c r="C47" i="67"/>
  <c r="D47" i="67" s="1"/>
  <c r="L46" i="67"/>
  <c r="M46" i="67" s="1"/>
  <c r="I46" i="67"/>
  <c r="J46" i="67" s="1"/>
  <c r="F46" i="67"/>
  <c r="G46" i="67" s="1"/>
  <c r="C46" i="67"/>
  <c r="D46" i="67" s="1"/>
  <c r="L45" i="67"/>
  <c r="M45" i="67" s="1"/>
  <c r="I45" i="67"/>
  <c r="J45" i="67" s="1"/>
  <c r="F45" i="67"/>
  <c r="G45" i="67" s="1"/>
  <c r="C45" i="67"/>
  <c r="D45" i="67" s="1"/>
  <c r="L44" i="67"/>
  <c r="M44" i="67" s="1"/>
  <c r="I44" i="67"/>
  <c r="J44" i="67" s="1"/>
  <c r="F44" i="67"/>
  <c r="G44" i="67" s="1"/>
  <c r="C44" i="67"/>
  <c r="D44" i="67" s="1"/>
  <c r="L43" i="67"/>
  <c r="M43" i="67" s="1"/>
  <c r="I43" i="67"/>
  <c r="J43" i="67" s="1"/>
  <c r="F43" i="67"/>
  <c r="G43" i="67" s="1"/>
  <c r="C43" i="67"/>
  <c r="D43" i="67" s="1"/>
  <c r="L42" i="67"/>
  <c r="M42" i="67" s="1"/>
  <c r="I42" i="67"/>
  <c r="J42" i="67" s="1"/>
  <c r="F42" i="67"/>
  <c r="G42" i="67" s="1"/>
  <c r="C42" i="67"/>
  <c r="D42" i="67" s="1"/>
  <c r="L41" i="67"/>
  <c r="M41" i="67" s="1"/>
  <c r="I41" i="67"/>
  <c r="J41" i="67" s="1"/>
  <c r="F41" i="67"/>
  <c r="G41" i="67" s="1"/>
  <c r="C41" i="67"/>
  <c r="D41" i="67" s="1"/>
  <c r="L40" i="67"/>
  <c r="M40" i="67" s="1"/>
  <c r="I40" i="67"/>
  <c r="J40" i="67" s="1"/>
  <c r="F40" i="67"/>
  <c r="G40" i="67" s="1"/>
  <c r="C40" i="67"/>
  <c r="D40" i="67" s="1"/>
  <c r="L39" i="67"/>
  <c r="M39" i="67" s="1"/>
  <c r="I39" i="67"/>
  <c r="J39" i="67" s="1"/>
  <c r="F39" i="67"/>
  <c r="G39" i="67" s="1"/>
  <c r="C39" i="67"/>
  <c r="D39" i="67" s="1"/>
  <c r="L38" i="67"/>
  <c r="M38" i="67" s="1"/>
  <c r="I38" i="67"/>
  <c r="J38" i="67" s="1"/>
  <c r="F38" i="67"/>
  <c r="G38" i="67" s="1"/>
  <c r="C38" i="67"/>
  <c r="D38" i="67" s="1"/>
  <c r="L37" i="67"/>
  <c r="M37" i="67" s="1"/>
  <c r="I37" i="67"/>
  <c r="J37" i="67" s="1"/>
  <c r="F37" i="67"/>
  <c r="G37" i="67" s="1"/>
  <c r="C37" i="67"/>
  <c r="D37" i="67" s="1"/>
  <c r="L36" i="67"/>
  <c r="M36" i="67" s="1"/>
  <c r="I36" i="67"/>
  <c r="J36" i="67" s="1"/>
  <c r="F36" i="67"/>
  <c r="G36" i="67" s="1"/>
  <c r="C36" i="67"/>
  <c r="D36" i="67" s="1"/>
  <c r="L35" i="67"/>
  <c r="M35" i="67" s="1"/>
  <c r="I35" i="67"/>
  <c r="J35" i="67" s="1"/>
  <c r="F35" i="67"/>
  <c r="G35" i="67" s="1"/>
  <c r="C35" i="67"/>
  <c r="D35" i="67" s="1"/>
  <c r="L34" i="67"/>
  <c r="M34" i="67" s="1"/>
  <c r="I34" i="67"/>
  <c r="J34" i="67" s="1"/>
  <c r="F34" i="67"/>
  <c r="G34" i="67" s="1"/>
  <c r="C34" i="67"/>
  <c r="D34" i="67" s="1"/>
  <c r="L33" i="67"/>
  <c r="M33" i="67" s="1"/>
  <c r="I33" i="67"/>
  <c r="J33" i="67" s="1"/>
  <c r="F33" i="67"/>
  <c r="G33" i="67" s="1"/>
  <c r="C33" i="67"/>
  <c r="D33" i="67" s="1"/>
  <c r="L32" i="67"/>
  <c r="M32" i="67" s="1"/>
  <c r="I32" i="67"/>
  <c r="J32" i="67" s="1"/>
  <c r="F32" i="67"/>
  <c r="G32" i="67" s="1"/>
  <c r="C32" i="67"/>
  <c r="D32" i="67" s="1"/>
  <c r="L31" i="67"/>
  <c r="M31" i="67" s="1"/>
  <c r="I31" i="67"/>
  <c r="J31" i="67" s="1"/>
  <c r="F31" i="67"/>
  <c r="G31" i="67" s="1"/>
  <c r="C31" i="67"/>
  <c r="D31" i="67" s="1"/>
  <c r="L30" i="67"/>
  <c r="M30" i="67" s="1"/>
  <c r="K30" i="67"/>
  <c r="K31" i="67" s="1"/>
  <c r="K32" i="67" s="1"/>
  <c r="K33" i="67" s="1"/>
  <c r="K34" i="67" s="1"/>
  <c r="K35" i="67" s="1"/>
  <c r="K36" i="67" s="1"/>
  <c r="K37" i="67" s="1"/>
  <c r="K38" i="67" s="1"/>
  <c r="K39" i="67" s="1"/>
  <c r="K40" i="67" s="1"/>
  <c r="K41" i="67" s="1"/>
  <c r="K42" i="67" s="1"/>
  <c r="K43" i="67" s="1"/>
  <c r="K44" i="67" s="1"/>
  <c r="K45" i="67" s="1"/>
  <c r="K46" i="67" s="1"/>
  <c r="K47" i="67" s="1"/>
  <c r="K48" i="67" s="1"/>
  <c r="K49" i="67" s="1"/>
  <c r="K50" i="67" s="1"/>
  <c r="K51" i="67" s="1"/>
  <c r="K52" i="67" s="1"/>
  <c r="K53" i="67" s="1"/>
  <c r="K54" i="67" s="1"/>
  <c r="K55" i="67" s="1"/>
  <c r="K56" i="67" s="1"/>
  <c r="K57" i="67" s="1"/>
  <c r="K58" i="67" s="1"/>
  <c r="K59" i="67" s="1"/>
  <c r="K60" i="67" s="1"/>
  <c r="K61" i="67" s="1"/>
  <c r="K62" i="67" s="1"/>
  <c r="K63" i="67" s="1"/>
  <c r="K64" i="67" s="1"/>
  <c r="K65" i="67" s="1"/>
  <c r="K66" i="67" s="1"/>
  <c r="K67" i="67" s="1"/>
  <c r="K68" i="67" s="1"/>
  <c r="K69" i="67" s="1"/>
  <c r="K70" i="67" s="1"/>
  <c r="K71" i="67" s="1"/>
  <c r="K72" i="67" s="1"/>
  <c r="K73" i="67" s="1"/>
  <c r="K74" i="67" s="1"/>
  <c r="K75" i="67" s="1"/>
  <c r="K76" i="67" s="1"/>
  <c r="K77" i="67" s="1"/>
  <c r="K78" i="67" s="1"/>
  <c r="K79" i="67" s="1"/>
  <c r="K80" i="67" s="1"/>
  <c r="K81" i="67" s="1"/>
  <c r="K82" i="67" s="1"/>
  <c r="K83" i="67" s="1"/>
  <c r="K84" i="67" s="1"/>
  <c r="K85" i="67" s="1"/>
  <c r="K86" i="67" s="1"/>
  <c r="K87" i="67" s="1"/>
  <c r="K88" i="67" s="1"/>
  <c r="K89" i="67" s="1"/>
  <c r="K90" i="67" s="1"/>
  <c r="K91" i="67" s="1"/>
  <c r="K92" i="67" s="1"/>
  <c r="K93" i="67" s="1"/>
  <c r="K94" i="67" s="1"/>
  <c r="K95" i="67" s="1"/>
  <c r="K96" i="67" s="1"/>
  <c r="K97" i="67" s="1"/>
  <c r="K98" i="67" s="1"/>
  <c r="K99" i="67" s="1"/>
  <c r="K100" i="67" s="1"/>
  <c r="K101" i="67" s="1"/>
  <c r="K102" i="67" s="1"/>
  <c r="K103" i="67" s="1"/>
  <c r="K104" i="67" s="1"/>
  <c r="K105" i="67" s="1"/>
  <c r="K106" i="67" s="1"/>
  <c r="K107" i="67" s="1"/>
  <c r="K108" i="67" s="1"/>
  <c r="K109" i="67" s="1"/>
  <c r="K110" i="67" s="1"/>
  <c r="K111" i="67" s="1"/>
  <c r="K112" i="67" s="1"/>
  <c r="K113" i="67" s="1"/>
  <c r="K114" i="67" s="1"/>
  <c r="K115" i="67" s="1"/>
  <c r="K116" i="67" s="1"/>
  <c r="K117" i="67" s="1"/>
  <c r="K118" i="67" s="1"/>
  <c r="K119" i="67" s="1"/>
  <c r="K120" i="67" s="1"/>
  <c r="K121" i="67" s="1"/>
  <c r="K122" i="67" s="1"/>
  <c r="K123" i="67" s="1"/>
  <c r="K124" i="67" s="1"/>
  <c r="K125" i="67" s="1"/>
  <c r="K126" i="67" s="1"/>
  <c r="K127" i="67" s="1"/>
  <c r="K128" i="67" s="1"/>
  <c r="K129" i="67" s="1"/>
  <c r="K130" i="67" s="1"/>
  <c r="K131" i="67" s="1"/>
  <c r="K132" i="67" s="1"/>
  <c r="K133" i="67" s="1"/>
  <c r="K134" i="67" s="1"/>
  <c r="K135" i="67" s="1"/>
  <c r="K136" i="67" s="1"/>
  <c r="K137" i="67" s="1"/>
  <c r="K138" i="67" s="1"/>
  <c r="K139" i="67" s="1"/>
  <c r="K140" i="67" s="1"/>
  <c r="K141" i="67" s="1"/>
  <c r="K142" i="67" s="1"/>
  <c r="K143" i="67" s="1"/>
  <c r="K144" i="67" s="1"/>
  <c r="K145" i="67" s="1"/>
  <c r="K146" i="67" s="1"/>
  <c r="K147" i="67" s="1"/>
  <c r="K148" i="67" s="1"/>
  <c r="K149" i="67" s="1"/>
  <c r="K150" i="67" s="1"/>
  <c r="K151" i="67" s="1"/>
  <c r="K152" i="67" s="1"/>
  <c r="K153" i="67" s="1"/>
  <c r="K154" i="67" s="1"/>
  <c r="K155" i="67" s="1"/>
  <c r="K156" i="67" s="1"/>
  <c r="K157" i="67" s="1"/>
  <c r="K158" i="67" s="1"/>
  <c r="K159" i="67" s="1"/>
  <c r="K160" i="67" s="1"/>
  <c r="K161" i="67" s="1"/>
  <c r="K162" i="67" s="1"/>
  <c r="K163" i="67" s="1"/>
  <c r="K164" i="67" s="1"/>
  <c r="K165" i="67" s="1"/>
  <c r="K166" i="67" s="1"/>
  <c r="K167" i="67" s="1"/>
  <c r="K168" i="67" s="1"/>
  <c r="K169" i="67" s="1"/>
  <c r="K170" i="67" s="1"/>
  <c r="K171" i="67" s="1"/>
  <c r="K172" i="67" s="1"/>
  <c r="K173" i="67" s="1"/>
  <c r="K174" i="67" s="1"/>
  <c r="K175" i="67" s="1"/>
  <c r="K176" i="67" s="1"/>
  <c r="K177" i="67" s="1"/>
  <c r="K178" i="67" s="1"/>
  <c r="K179" i="67" s="1"/>
  <c r="K180" i="67" s="1"/>
  <c r="K181" i="67" s="1"/>
  <c r="K182" i="67" s="1"/>
  <c r="K183" i="67" s="1"/>
  <c r="K184" i="67" s="1"/>
  <c r="K185" i="67" s="1"/>
  <c r="K186" i="67" s="1"/>
  <c r="K187" i="67" s="1"/>
  <c r="K188" i="67" s="1"/>
  <c r="K189" i="67" s="1"/>
  <c r="K190" i="67" s="1"/>
  <c r="K191" i="67" s="1"/>
  <c r="K192" i="67" s="1"/>
  <c r="K193" i="67" s="1"/>
  <c r="K194" i="67" s="1"/>
  <c r="K195" i="67" s="1"/>
  <c r="K196" i="67" s="1"/>
  <c r="K197" i="67" s="1"/>
  <c r="K198" i="67" s="1"/>
  <c r="K199" i="67" s="1"/>
  <c r="K200" i="67" s="1"/>
  <c r="K201" i="67" s="1"/>
  <c r="K202" i="67" s="1"/>
  <c r="K203" i="67" s="1"/>
  <c r="K204" i="67" s="1"/>
  <c r="K205" i="67" s="1"/>
  <c r="K206" i="67" s="1"/>
  <c r="K207" i="67" s="1"/>
  <c r="K208" i="67" s="1"/>
  <c r="K209" i="67" s="1"/>
  <c r="K210" i="67" s="1"/>
  <c r="K211" i="67" s="1"/>
  <c r="K212" i="67" s="1"/>
  <c r="K213" i="67" s="1"/>
  <c r="K214" i="67" s="1"/>
  <c r="K215" i="67" s="1"/>
  <c r="K216" i="67" s="1"/>
  <c r="K217" i="67" s="1"/>
  <c r="K218" i="67" s="1"/>
  <c r="K219" i="67" s="1"/>
  <c r="K220" i="67" s="1"/>
  <c r="K221" i="67" s="1"/>
  <c r="K222" i="67" s="1"/>
  <c r="K223" i="67" s="1"/>
  <c r="K224" i="67" s="1"/>
  <c r="K225" i="67" s="1"/>
  <c r="K226" i="67" s="1"/>
  <c r="K227" i="67" s="1"/>
  <c r="K228" i="67" s="1"/>
  <c r="K229" i="67" s="1"/>
  <c r="K230" i="67" s="1"/>
  <c r="K231" i="67" s="1"/>
  <c r="K232" i="67" s="1"/>
  <c r="K233" i="67" s="1"/>
  <c r="K234" i="67" s="1"/>
  <c r="K235" i="67" s="1"/>
  <c r="K236" i="67" s="1"/>
  <c r="K237" i="67" s="1"/>
  <c r="K238" i="67" s="1"/>
  <c r="K239" i="67" s="1"/>
  <c r="K240" i="67" s="1"/>
  <c r="K241" i="67" s="1"/>
  <c r="K242" i="67" s="1"/>
  <c r="K243" i="67" s="1"/>
  <c r="K244" i="67" s="1"/>
  <c r="K245" i="67" s="1"/>
  <c r="K246" i="67" s="1"/>
  <c r="K247" i="67" s="1"/>
  <c r="K248" i="67" s="1"/>
  <c r="K249" i="67" s="1"/>
  <c r="K250" i="67" s="1"/>
  <c r="K251" i="67" s="1"/>
  <c r="K252" i="67" s="1"/>
  <c r="K253" i="67" s="1"/>
  <c r="K254" i="67" s="1"/>
  <c r="K255" i="67" s="1"/>
  <c r="K256" i="67" s="1"/>
  <c r="K257" i="67" s="1"/>
  <c r="K258" i="67" s="1"/>
  <c r="K259" i="67" s="1"/>
  <c r="K260" i="67" s="1"/>
  <c r="K261" i="67" s="1"/>
  <c r="K262" i="67" s="1"/>
  <c r="K263" i="67" s="1"/>
  <c r="K264" i="67" s="1"/>
  <c r="K265" i="67" s="1"/>
  <c r="K266" i="67" s="1"/>
  <c r="K267" i="67" s="1"/>
  <c r="K268" i="67" s="1"/>
  <c r="K269" i="67" s="1"/>
  <c r="K270" i="67" s="1"/>
  <c r="K271" i="67" s="1"/>
  <c r="K272" i="67" s="1"/>
  <c r="K273" i="67" s="1"/>
  <c r="K274" i="67" s="1"/>
  <c r="K275" i="67" s="1"/>
  <c r="K276" i="67" s="1"/>
  <c r="K277" i="67" s="1"/>
  <c r="K278" i="67" s="1"/>
  <c r="K279" i="67" s="1"/>
  <c r="K280" i="67" s="1"/>
  <c r="K281" i="67" s="1"/>
  <c r="K282" i="67" s="1"/>
  <c r="K283" i="67" s="1"/>
  <c r="K284" i="67" s="1"/>
  <c r="K285" i="67" s="1"/>
  <c r="K286" i="67" s="1"/>
  <c r="K287" i="67" s="1"/>
  <c r="K288" i="67" s="1"/>
  <c r="K289" i="67" s="1"/>
  <c r="K290" i="67" s="1"/>
  <c r="K291" i="67" s="1"/>
  <c r="K292" i="67" s="1"/>
  <c r="K293" i="67" s="1"/>
  <c r="K294" i="67" s="1"/>
  <c r="K295" i="67" s="1"/>
  <c r="K296" i="67" s="1"/>
  <c r="K297" i="67" s="1"/>
  <c r="K298" i="67" s="1"/>
  <c r="K299" i="67" s="1"/>
  <c r="K300" i="67" s="1"/>
  <c r="K301" i="67" s="1"/>
  <c r="K302" i="67" s="1"/>
  <c r="K303" i="67" s="1"/>
  <c r="K304" i="67" s="1"/>
  <c r="K305" i="67" s="1"/>
  <c r="K306" i="67" s="1"/>
  <c r="K307" i="67" s="1"/>
  <c r="K308" i="67" s="1"/>
  <c r="K309" i="67" s="1"/>
  <c r="K310" i="67" s="1"/>
  <c r="K311" i="67" s="1"/>
  <c r="K312" i="67" s="1"/>
  <c r="K313" i="67" s="1"/>
  <c r="K314" i="67" s="1"/>
  <c r="K315" i="67" s="1"/>
  <c r="K316" i="67" s="1"/>
  <c r="K317" i="67" s="1"/>
  <c r="K318" i="67" s="1"/>
  <c r="K319" i="67" s="1"/>
  <c r="K320" i="67" s="1"/>
  <c r="K321" i="67" s="1"/>
  <c r="K322" i="67" s="1"/>
  <c r="K323" i="67" s="1"/>
  <c r="K324" i="67" s="1"/>
  <c r="I30" i="67"/>
  <c r="J30" i="67" s="1"/>
  <c r="H30" i="67"/>
  <c r="H31" i="67" s="1"/>
  <c r="H32" i="67" s="1"/>
  <c r="H33" i="67" s="1"/>
  <c r="H34" i="67" s="1"/>
  <c r="H35" i="67" s="1"/>
  <c r="H36" i="67" s="1"/>
  <c r="H37" i="67" s="1"/>
  <c r="H38" i="67" s="1"/>
  <c r="H39" i="67" s="1"/>
  <c r="H40" i="67" s="1"/>
  <c r="H41" i="67" s="1"/>
  <c r="H42" i="67" s="1"/>
  <c r="H43" i="67" s="1"/>
  <c r="H44" i="67" s="1"/>
  <c r="H45" i="67" s="1"/>
  <c r="H46" i="67" s="1"/>
  <c r="H47" i="67" s="1"/>
  <c r="H48" i="67" s="1"/>
  <c r="H49" i="67" s="1"/>
  <c r="H50" i="67" s="1"/>
  <c r="H51" i="67" s="1"/>
  <c r="H52" i="67" s="1"/>
  <c r="H53" i="67" s="1"/>
  <c r="H54" i="67" s="1"/>
  <c r="H55" i="67" s="1"/>
  <c r="H56" i="67" s="1"/>
  <c r="H57" i="67" s="1"/>
  <c r="H58" i="67" s="1"/>
  <c r="H59" i="67" s="1"/>
  <c r="H60" i="67" s="1"/>
  <c r="H61" i="67" s="1"/>
  <c r="H62" i="67" s="1"/>
  <c r="H63" i="67" s="1"/>
  <c r="H64" i="67" s="1"/>
  <c r="H65" i="67" s="1"/>
  <c r="H66" i="67" s="1"/>
  <c r="H67" i="67" s="1"/>
  <c r="H68" i="67" s="1"/>
  <c r="H69" i="67" s="1"/>
  <c r="H70" i="67" s="1"/>
  <c r="H71" i="67" s="1"/>
  <c r="H72" i="67" s="1"/>
  <c r="H73" i="67" s="1"/>
  <c r="H74" i="67" s="1"/>
  <c r="H75" i="67" s="1"/>
  <c r="H76" i="67" s="1"/>
  <c r="H77" i="67" s="1"/>
  <c r="H78" i="67" s="1"/>
  <c r="H79" i="67" s="1"/>
  <c r="H80" i="67" s="1"/>
  <c r="H81" i="67" s="1"/>
  <c r="H82" i="67" s="1"/>
  <c r="H83" i="67" s="1"/>
  <c r="H84" i="67" s="1"/>
  <c r="H85" i="67" s="1"/>
  <c r="H86" i="67" s="1"/>
  <c r="H87" i="67" s="1"/>
  <c r="H88" i="67" s="1"/>
  <c r="H89" i="67" s="1"/>
  <c r="H90" i="67" s="1"/>
  <c r="H91" i="67" s="1"/>
  <c r="H92" i="67" s="1"/>
  <c r="H93" i="67" s="1"/>
  <c r="H94" i="67" s="1"/>
  <c r="H95" i="67" s="1"/>
  <c r="H96" i="67" s="1"/>
  <c r="H97" i="67" s="1"/>
  <c r="H98" i="67" s="1"/>
  <c r="H99" i="67" s="1"/>
  <c r="H100" i="67" s="1"/>
  <c r="H101" i="67" s="1"/>
  <c r="H102" i="67" s="1"/>
  <c r="H103" i="67" s="1"/>
  <c r="H104" i="67" s="1"/>
  <c r="H105" i="67" s="1"/>
  <c r="H106" i="67" s="1"/>
  <c r="H107" i="67" s="1"/>
  <c r="H108" i="67" s="1"/>
  <c r="H109" i="67" s="1"/>
  <c r="H110" i="67" s="1"/>
  <c r="H111" i="67" s="1"/>
  <c r="H112" i="67" s="1"/>
  <c r="H113" i="67" s="1"/>
  <c r="H114" i="67" s="1"/>
  <c r="H115" i="67" s="1"/>
  <c r="H116" i="67" s="1"/>
  <c r="H117" i="67" s="1"/>
  <c r="H118" i="67" s="1"/>
  <c r="H119" i="67" s="1"/>
  <c r="H120" i="67" s="1"/>
  <c r="H121" i="67" s="1"/>
  <c r="H122" i="67" s="1"/>
  <c r="H123" i="67" s="1"/>
  <c r="H124" i="67" s="1"/>
  <c r="H125" i="67" s="1"/>
  <c r="H126" i="67" s="1"/>
  <c r="H127" i="67" s="1"/>
  <c r="H128" i="67" s="1"/>
  <c r="H129" i="67" s="1"/>
  <c r="H130" i="67" s="1"/>
  <c r="H131" i="67" s="1"/>
  <c r="H132" i="67" s="1"/>
  <c r="H133" i="67" s="1"/>
  <c r="H134" i="67" s="1"/>
  <c r="H135" i="67" s="1"/>
  <c r="H136" i="67" s="1"/>
  <c r="H137" i="67" s="1"/>
  <c r="H138" i="67" s="1"/>
  <c r="H139" i="67" s="1"/>
  <c r="H140" i="67" s="1"/>
  <c r="H141" i="67" s="1"/>
  <c r="H142" i="67" s="1"/>
  <c r="H143" i="67" s="1"/>
  <c r="H144" i="67" s="1"/>
  <c r="H145" i="67" s="1"/>
  <c r="H146" i="67" s="1"/>
  <c r="H147" i="67" s="1"/>
  <c r="H148" i="67" s="1"/>
  <c r="H149" i="67" s="1"/>
  <c r="H150" i="67" s="1"/>
  <c r="H151" i="67" s="1"/>
  <c r="H152" i="67" s="1"/>
  <c r="H153" i="67" s="1"/>
  <c r="H154" i="67" s="1"/>
  <c r="H155" i="67" s="1"/>
  <c r="H156" i="67" s="1"/>
  <c r="H157" i="67" s="1"/>
  <c r="H158" i="67" s="1"/>
  <c r="H159" i="67" s="1"/>
  <c r="H160" i="67" s="1"/>
  <c r="H161" i="67" s="1"/>
  <c r="H162" i="67" s="1"/>
  <c r="H163" i="67" s="1"/>
  <c r="H164" i="67" s="1"/>
  <c r="H165" i="67" s="1"/>
  <c r="H166" i="67" s="1"/>
  <c r="H167" i="67" s="1"/>
  <c r="H168" i="67" s="1"/>
  <c r="H169" i="67" s="1"/>
  <c r="H170" i="67" s="1"/>
  <c r="H171" i="67" s="1"/>
  <c r="H172" i="67" s="1"/>
  <c r="H173" i="67" s="1"/>
  <c r="H174" i="67" s="1"/>
  <c r="H175" i="67" s="1"/>
  <c r="H176" i="67" s="1"/>
  <c r="H177" i="67" s="1"/>
  <c r="H178" i="67" s="1"/>
  <c r="H179" i="67" s="1"/>
  <c r="H180" i="67" s="1"/>
  <c r="H181" i="67" s="1"/>
  <c r="H182" i="67" s="1"/>
  <c r="H183" i="67" s="1"/>
  <c r="H184" i="67" s="1"/>
  <c r="H185" i="67" s="1"/>
  <c r="H186" i="67" s="1"/>
  <c r="H187" i="67" s="1"/>
  <c r="H188" i="67" s="1"/>
  <c r="H189" i="67" s="1"/>
  <c r="H190" i="67" s="1"/>
  <c r="H191" i="67" s="1"/>
  <c r="H192" i="67" s="1"/>
  <c r="H193" i="67" s="1"/>
  <c r="H194" i="67" s="1"/>
  <c r="H195" i="67" s="1"/>
  <c r="H196" i="67" s="1"/>
  <c r="H197" i="67" s="1"/>
  <c r="H198" i="67" s="1"/>
  <c r="H199" i="67" s="1"/>
  <c r="H200" i="67" s="1"/>
  <c r="H201" i="67" s="1"/>
  <c r="H202" i="67" s="1"/>
  <c r="H203" i="67" s="1"/>
  <c r="H204" i="67" s="1"/>
  <c r="H205" i="67" s="1"/>
  <c r="H206" i="67" s="1"/>
  <c r="H207" i="67" s="1"/>
  <c r="H208" i="67" s="1"/>
  <c r="H209" i="67" s="1"/>
  <c r="H210" i="67" s="1"/>
  <c r="H211" i="67" s="1"/>
  <c r="H212" i="67" s="1"/>
  <c r="H213" i="67" s="1"/>
  <c r="H214" i="67" s="1"/>
  <c r="H215" i="67" s="1"/>
  <c r="H216" i="67" s="1"/>
  <c r="H217" i="67" s="1"/>
  <c r="H218" i="67" s="1"/>
  <c r="H219" i="67" s="1"/>
  <c r="H220" i="67" s="1"/>
  <c r="H221" i="67" s="1"/>
  <c r="H222" i="67" s="1"/>
  <c r="H223" i="67" s="1"/>
  <c r="H224" i="67" s="1"/>
  <c r="H225" i="67" s="1"/>
  <c r="H226" i="67" s="1"/>
  <c r="H227" i="67" s="1"/>
  <c r="H228" i="67" s="1"/>
  <c r="H229" i="67" s="1"/>
  <c r="H230" i="67" s="1"/>
  <c r="H231" i="67" s="1"/>
  <c r="H232" i="67" s="1"/>
  <c r="H233" i="67" s="1"/>
  <c r="H234" i="67" s="1"/>
  <c r="H235" i="67" s="1"/>
  <c r="H236" i="67" s="1"/>
  <c r="H237" i="67" s="1"/>
  <c r="H238" i="67" s="1"/>
  <c r="H239" i="67" s="1"/>
  <c r="H240" i="67" s="1"/>
  <c r="H241" i="67" s="1"/>
  <c r="H242" i="67" s="1"/>
  <c r="H243" i="67" s="1"/>
  <c r="H244" i="67" s="1"/>
  <c r="H245" i="67" s="1"/>
  <c r="H246" i="67" s="1"/>
  <c r="H247" i="67" s="1"/>
  <c r="H248" i="67" s="1"/>
  <c r="H249" i="67" s="1"/>
  <c r="H250" i="67" s="1"/>
  <c r="H251" i="67" s="1"/>
  <c r="H252" i="67" s="1"/>
  <c r="H253" i="67" s="1"/>
  <c r="H254" i="67" s="1"/>
  <c r="H255" i="67" s="1"/>
  <c r="H256" i="67" s="1"/>
  <c r="H257" i="67" s="1"/>
  <c r="H258" i="67" s="1"/>
  <c r="H259" i="67" s="1"/>
  <c r="H260" i="67" s="1"/>
  <c r="H261" i="67" s="1"/>
  <c r="H262" i="67" s="1"/>
  <c r="H263" i="67" s="1"/>
  <c r="H264" i="67" s="1"/>
  <c r="H265" i="67" s="1"/>
  <c r="H266" i="67" s="1"/>
  <c r="H267" i="67" s="1"/>
  <c r="H268" i="67" s="1"/>
  <c r="H269" i="67" s="1"/>
  <c r="H270" i="67" s="1"/>
  <c r="H271" i="67" s="1"/>
  <c r="H272" i="67" s="1"/>
  <c r="H273" i="67" s="1"/>
  <c r="H274" i="67" s="1"/>
  <c r="H275" i="67" s="1"/>
  <c r="H276" i="67" s="1"/>
  <c r="H277" i="67" s="1"/>
  <c r="H278" i="67" s="1"/>
  <c r="H279" i="67" s="1"/>
  <c r="H280" i="67" s="1"/>
  <c r="H281" i="67" s="1"/>
  <c r="H282" i="67" s="1"/>
  <c r="H283" i="67" s="1"/>
  <c r="H284" i="67" s="1"/>
  <c r="H285" i="67" s="1"/>
  <c r="H286" i="67" s="1"/>
  <c r="H287" i="67" s="1"/>
  <c r="H288" i="67" s="1"/>
  <c r="H289" i="67" s="1"/>
  <c r="H290" i="67" s="1"/>
  <c r="F30" i="67"/>
  <c r="G30" i="67" s="1"/>
  <c r="E30" i="67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E227" i="67" s="1"/>
  <c r="E228" i="67" s="1"/>
  <c r="E229" i="67" s="1"/>
  <c r="E230" i="67" s="1"/>
  <c r="E231" i="67" s="1"/>
  <c r="E232" i="67" s="1"/>
  <c r="E233" i="67" s="1"/>
  <c r="E234" i="67" s="1"/>
  <c r="E235" i="67" s="1"/>
  <c r="E236" i="67" s="1"/>
  <c r="E237" i="67" s="1"/>
  <c r="E238" i="67" s="1"/>
  <c r="E239" i="67" s="1"/>
  <c r="C30" i="67"/>
  <c r="D30" i="67" s="1"/>
  <c r="B30" i="67"/>
  <c r="B31" i="67" s="1"/>
  <c r="B32" i="67" s="1"/>
  <c r="B33" i="67" s="1"/>
  <c r="B34" i="67" s="1"/>
  <c r="B35" i="67" s="1"/>
  <c r="B36" i="67" s="1"/>
  <c r="B37" i="67" s="1"/>
  <c r="B38" i="67" s="1"/>
  <c r="B39" i="67" s="1"/>
  <c r="B40" i="67" s="1"/>
  <c r="B41" i="67" s="1"/>
  <c r="B42" i="67" s="1"/>
  <c r="B43" i="67" s="1"/>
  <c r="B44" i="67" s="1"/>
  <c r="B45" i="67" s="1"/>
  <c r="B46" i="67" s="1"/>
  <c r="B47" i="67" s="1"/>
  <c r="B48" i="67" s="1"/>
  <c r="B49" i="67" s="1"/>
  <c r="B50" i="67" s="1"/>
  <c r="B51" i="67" s="1"/>
  <c r="B52" i="67" s="1"/>
  <c r="B53" i="67" s="1"/>
  <c r="B54" i="67" s="1"/>
  <c r="B55" i="67" s="1"/>
  <c r="B56" i="67" s="1"/>
  <c r="B57" i="67" s="1"/>
  <c r="B58" i="67" s="1"/>
  <c r="B59" i="67" s="1"/>
  <c r="B60" i="67" s="1"/>
  <c r="B61" i="67" s="1"/>
  <c r="B62" i="67" s="1"/>
  <c r="B63" i="67" s="1"/>
  <c r="B64" i="67" s="1"/>
  <c r="B65" i="67" s="1"/>
  <c r="B66" i="67" s="1"/>
  <c r="B67" i="67" s="1"/>
  <c r="B68" i="67" s="1"/>
  <c r="B69" i="67" s="1"/>
  <c r="B70" i="67" s="1"/>
  <c r="B71" i="67" s="1"/>
  <c r="B72" i="67" s="1"/>
  <c r="B73" i="67" s="1"/>
  <c r="B74" i="67" s="1"/>
  <c r="B75" i="67" s="1"/>
  <c r="B76" i="67" s="1"/>
  <c r="B77" i="67" s="1"/>
  <c r="B78" i="67" s="1"/>
  <c r="B79" i="67" s="1"/>
  <c r="B80" i="67" s="1"/>
  <c r="B81" i="67" s="1"/>
  <c r="B82" i="67" s="1"/>
  <c r="B83" i="67" s="1"/>
  <c r="B84" i="67" s="1"/>
  <c r="B85" i="67" s="1"/>
  <c r="B86" i="67" s="1"/>
  <c r="B87" i="67" s="1"/>
  <c r="B88" i="67" s="1"/>
  <c r="B89" i="67" s="1"/>
  <c r="B90" i="67" s="1"/>
  <c r="B91" i="67" s="1"/>
  <c r="B92" i="67" s="1"/>
  <c r="B93" i="67" s="1"/>
  <c r="B94" i="67" s="1"/>
  <c r="B95" i="67" s="1"/>
  <c r="B96" i="67" s="1"/>
  <c r="B97" i="67" s="1"/>
  <c r="B98" i="67" s="1"/>
  <c r="B99" i="67" s="1"/>
  <c r="B100" i="67" s="1"/>
  <c r="B101" i="67" s="1"/>
  <c r="B102" i="67" s="1"/>
  <c r="B103" i="67" s="1"/>
  <c r="B104" i="67" s="1"/>
  <c r="B105" i="67" s="1"/>
  <c r="B106" i="67" s="1"/>
  <c r="B107" i="67" s="1"/>
  <c r="B108" i="67" s="1"/>
  <c r="B109" i="67" s="1"/>
  <c r="B110" i="67" s="1"/>
  <c r="B111" i="67" s="1"/>
  <c r="B112" i="67" s="1"/>
  <c r="B113" i="67" s="1"/>
  <c r="B114" i="67" s="1"/>
  <c r="B115" i="67" s="1"/>
  <c r="B116" i="67" s="1"/>
  <c r="B117" i="67" s="1"/>
  <c r="B118" i="67" s="1"/>
  <c r="B119" i="67" s="1"/>
  <c r="B120" i="67" s="1"/>
  <c r="B121" i="67" s="1"/>
  <c r="B122" i="67" s="1"/>
  <c r="B123" i="67" s="1"/>
  <c r="B124" i="67" s="1"/>
  <c r="B125" i="67" s="1"/>
  <c r="B126" i="67" s="1"/>
  <c r="B127" i="67" s="1"/>
  <c r="B128" i="67" s="1"/>
  <c r="B129" i="67" s="1"/>
  <c r="B130" i="67" s="1"/>
  <c r="B131" i="67" s="1"/>
  <c r="B132" i="67" s="1"/>
  <c r="B133" i="67" s="1"/>
  <c r="B134" i="67" s="1"/>
  <c r="B135" i="67" s="1"/>
  <c r="B136" i="67" s="1"/>
  <c r="B137" i="67" s="1"/>
  <c r="B138" i="67" s="1"/>
  <c r="B139" i="67" s="1"/>
  <c r="B140" i="67" s="1"/>
  <c r="B141" i="67" s="1"/>
  <c r="B142" i="67" s="1"/>
  <c r="B143" i="67" s="1"/>
  <c r="B144" i="67" s="1"/>
  <c r="B145" i="67" s="1"/>
  <c r="B146" i="67" s="1"/>
  <c r="B147" i="67" s="1"/>
  <c r="B148" i="67" s="1"/>
  <c r="B149" i="67" s="1"/>
  <c r="B150" i="67" s="1"/>
  <c r="B151" i="67" s="1"/>
  <c r="B152" i="67" s="1"/>
  <c r="B153" i="67" s="1"/>
  <c r="B154" i="67" s="1"/>
  <c r="B155" i="67" s="1"/>
  <c r="B156" i="67" s="1"/>
  <c r="B157" i="67" s="1"/>
  <c r="B158" i="67" s="1"/>
  <c r="B159" i="67" s="1"/>
  <c r="B160" i="67" s="1"/>
  <c r="B161" i="67" s="1"/>
  <c r="B162" i="67" s="1"/>
  <c r="B163" i="67" s="1"/>
  <c r="B164" i="67" s="1"/>
  <c r="B165" i="67" s="1"/>
  <c r="B166" i="67" s="1"/>
  <c r="B167" i="67" s="1"/>
  <c r="B168" i="67" s="1"/>
  <c r="L29" i="67"/>
  <c r="M29" i="67" s="1"/>
  <c r="I29" i="67"/>
  <c r="J29" i="67" s="1"/>
  <c r="F29" i="67"/>
  <c r="G29" i="67" s="1"/>
  <c r="C29" i="67"/>
  <c r="D29" i="67" s="1"/>
  <c r="N630" i="20"/>
  <c r="N421" i="20"/>
  <c r="N402" i="20"/>
  <c r="N383" i="20"/>
  <c r="N364" i="20"/>
  <c r="N345" i="20"/>
  <c r="N326" i="20"/>
  <c r="N307" i="20"/>
  <c r="N288" i="20"/>
  <c r="N269" i="20"/>
  <c r="N250" i="20"/>
  <c r="N231" i="20"/>
  <c r="N212" i="20"/>
  <c r="N193" i="20"/>
  <c r="N174" i="20"/>
  <c r="N155" i="20"/>
  <c r="N136" i="20"/>
  <c r="G4" i="20"/>
  <c r="G5" i="20"/>
  <c r="G6" i="20" s="1"/>
  <c r="N79" i="20"/>
  <c r="N117" i="20"/>
  <c r="N649" i="20"/>
  <c r="M321" i="66"/>
  <c r="M313" i="66"/>
  <c r="M312" i="66"/>
  <c r="M311" i="66"/>
  <c r="M310" i="66"/>
  <c r="M309" i="66"/>
  <c r="M308" i="66"/>
  <c r="M307" i="66"/>
  <c r="M306" i="66"/>
  <c r="M305" i="66"/>
  <c r="M304" i="66"/>
  <c r="M303" i="66"/>
  <c r="M302" i="66"/>
  <c r="M301" i="66"/>
  <c r="M300" i="66"/>
  <c r="M299" i="66"/>
  <c r="M296" i="66"/>
  <c r="M295" i="66"/>
  <c r="M294" i="66"/>
  <c r="M293" i="66"/>
  <c r="M292" i="66"/>
  <c r="M291" i="66"/>
  <c r="M290" i="66"/>
  <c r="M289" i="66"/>
  <c r="M283" i="66"/>
  <c r="M282" i="66"/>
  <c r="M281" i="66"/>
  <c r="M280" i="66"/>
  <c r="M279" i="66"/>
  <c r="M278" i="66"/>
  <c r="M277" i="66"/>
  <c r="M276" i="66"/>
  <c r="M275" i="66"/>
  <c r="M274" i="66"/>
  <c r="M273" i="66"/>
  <c r="M270" i="66"/>
  <c r="M269" i="66"/>
  <c r="M268" i="66"/>
  <c r="M267" i="66"/>
  <c r="M266" i="66"/>
  <c r="M265" i="66"/>
  <c r="M263" i="66"/>
  <c r="M262" i="66"/>
  <c r="M261" i="66"/>
  <c r="M260" i="66"/>
  <c r="M259" i="66"/>
  <c r="M258" i="66"/>
  <c r="M257" i="66"/>
  <c r="M245" i="66"/>
  <c r="M244" i="66"/>
  <c r="M243" i="66"/>
  <c r="M242" i="66"/>
  <c r="M241" i="66"/>
  <c r="M240" i="66"/>
  <c r="M239" i="66"/>
  <c r="M238" i="66"/>
  <c r="M237" i="66"/>
  <c r="M236" i="66"/>
  <c r="M235" i="66"/>
  <c r="M234" i="66"/>
  <c r="M233" i="66"/>
  <c r="M230" i="66"/>
  <c r="M225" i="66"/>
  <c r="M219" i="66"/>
  <c r="M218" i="66"/>
  <c r="M217" i="66"/>
  <c r="M216" i="66"/>
  <c r="M215" i="66"/>
  <c r="M214" i="66"/>
  <c r="M213" i="66"/>
  <c r="M212" i="66"/>
  <c r="M211" i="66"/>
  <c r="M210" i="66"/>
  <c r="M209" i="66"/>
  <c r="M208" i="66"/>
  <c r="M207" i="66"/>
  <c r="M206" i="66"/>
  <c r="M205" i="66"/>
  <c r="M204" i="66"/>
  <c r="M203" i="66"/>
  <c r="M199" i="66"/>
  <c r="M198" i="66"/>
  <c r="M187" i="66"/>
  <c r="M186" i="66"/>
  <c r="M185" i="66"/>
  <c r="M184" i="66"/>
  <c r="M183" i="66"/>
  <c r="M182" i="66"/>
  <c r="M179" i="66"/>
  <c r="M178" i="66"/>
  <c r="M177" i="66"/>
  <c r="M175" i="66"/>
  <c r="M174" i="66"/>
  <c r="M173" i="66"/>
  <c r="M172" i="66"/>
  <c r="M171" i="66"/>
  <c r="M170" i="66"/>
  <c r="M169" i="66"/>
  <c r="M168" i="66"/>
  <c r="M167" i="66"/>
  <c r="M166" i="66"/>
  <c r="M165" i="66"/>
  <c r="M164" i="66"/>
  <c r="M163" i="66"/>
  <c r="M162" i="66"/>
  <c r="M161" i="66"/>
  <c r="M160" i="66"/>
  <c r="M159" i="66"/>
  <c r="M158" i="66"/>
  <c r="M157" i="66"/>
  <c r="M156" i="66"/>
  <c r="M155" i="66"/>
  <c r="M154" i="66"/>
  <c r="M153" i="66"/>
  <c r="M152" i="66"/>
  <c r="M151" i="66"/>
  <c r="M150" i="66"/>
  <c r="M149" i="66"/>
  <c r="M148" i="66"/>
  <c r="M147" i="66"/>
  <c r="M146" i="66"/>
  <c r="M145" i="66"/>
  <c r="M144" i="66"/>
  <c r="M143" i="66"/>
  <c r="M142" i="66"/>
  <c r="M141" i="66"/>
  <c r="M140" i="66"/>
  <c r="M139" i="66"/>
  <c r="M138" i="66"/>
  <c r="M137" i="66"/>
  <c r="M136" i="66"/>
  <c r="M135" i="66"/>
  <c r="M134" i="66"/>
  <c r="M133" i="66"/>
  <c r="M132" i="66"/>
  <c r="M131" i="66"/>
  <c r="M130" i="66"/>
  <c r="M129" i="66"/>
  <c r="M128" i="66"/>
  <c r="M127" i="66"/>
  <c r="M126" i="66"/>
  <c r="M125" i="66"/>
  <c r="M124" i="66"/>
  <c r="M123" i="66"/>
  <c r="M122" i="66"/>
  <c r="M121" i="66"/>
  <c r="M120" i="66"/>
  <c r="M119" i="66"/>
  <c r="M118" i="66"/>
  <c r="M117" i="66"/>
  <c r="M116" i="66"/>
  <c r="M115" i="66"/>
  <c r="M114" i="66"/>
  <c r="M113" i="66"/>
  <c r="M112" i="66"/>
  <c r="M111" i="66"/>
  <c r="M110" i="66"/>
  <c r="M109" i="66"/>
  <c r="M108" i="66"/>
  <c r="M107" i="66"/>
  <c r="M106" i="66"/>
  <c r="M105" i="66"/>
  <c r="M104" i="66"/>
  <c r="M103" i="66"/>
  <c r="M102" i="66"/>
  <c r="M101" i="66"/>
  <c r="M100" i="66"/>
  <c r="M99" i="66"/>
  <c r="M98" i="66"/>
  <c r="M97" i="66"/>
  <c r="M96" i="66"/>
  <c r="M95" i="66"/>
  <c r="M94" i="66"/>
  <c r="M93" i="66"/>
  <c r="M92" i="66"/>
  <c r="M91" i="66"/>
  <c r="M90" i="66"/>
  <c r="M89" i="66"/>
  <c r="M88" i="66"/>
  <c r="M87" i="66"/>
  <c r="M86" i="66"/>
  <c r="M85" i="66"/>
  <c r="M84" i="66"/>
  <c r="M83" i="66"/>
  <c r="M82" i="66"/>
  <c r="M81" i="66"/>
  <c r="M80" i="66"/>
  <c r="M79" i="66"/>
  <c r="L29" i="66"/>
  <c r="M29" i="66" s="1"/>
  <c r="F29" i="66"/>
  <c r="G29" i="66" s="1"/>
  <c r="M298" i="66"/>
  <c r="M297" i="66"/>
  <c r="M229" i="66"/>
  <c r="M202" i="66"/>
  <c r="M201" i="66"/>
  <c r="M200" i="66"/>
  <c r="M197" i="66"/>
  <c r="I29" i="66"/>
  <c r="J29" i="66" s="1"/>
  <c r="C29" i="66"/>
  <c r="D29" i="66" s="1"/>
  <c r="M324" i="66"/>
  <c r="M323" i="66"/>
  <c r="M322" i="66"/>
  <c r="M320" i="66"/>
  <c r="M319" i="66"/>
  <c r="M318" i="66"/>
  <c r="M317" i="66"/>
  <c r="M316" i="66"/>
  <c r="M315" i="66"/>
  <c r="M314" i="66"/>
  <c r="M288" i="66"/>
  <c r="M287" i="66"/>
  <c r="M286" i="66"/>
  <c r="M285" i="66"/>
  <c r="M284" i="66"/>
  <c r="M272" i="66"/>
  <c r="M271" i="66"/>
  <c r="M264" i="66"/>
  <c r="M256" i="66"/>
  <c r="M255" i="66"/>
  <c r="M254" i="66"/>
  <c r="M253" i="66"/>
  <c r="M252" i="66"/>
  <c r="M251" i="66"/>
  <c r="M250" i="66"/>
  <c r="M249" i="66"/>
  <c r="M248" i="66"/>
  <c r="M247" i="66"/>
  <c r="M246" i="66"/>
  <c r="M232" i="66"/>
  <c r="M231" i="66"/>
  <c r="M228" i="66"/>
  <c r="M227" i="66"/>
  <c r="M226" i="66"/>
  <c r="M224" i="66"/>
  <c r="M223" i="66"/>
  <c r="M222" i="66"/>
  <c r="M221" i="66"/>
  <c r="M220" i="66"/>
  <c r="M196" i="66"/>
  <c r="M195" i="66"/>
  <c r="M194" i="66"/>
  <c r="M193" i="66"/>
  <c r="M192" i="66"/>
  <c r="M191" i="66"/>
  <c r="M190" i="66"/>
  <c r="M189" i="66"/>
  <c r="M188" i="66"/>
  <c r="M181" i="66"/>
  <c r="M180" i="66"/>
  <c r="M176" i="66"/>
  <c r="K30" i="66"/>
  <c r="K31" i="66" s="1"/>
  <c r="K32" i="66" s="1"/>
  <c r="K33" i="66" s="1"/>
  <c r="K34" i="66" s="1"/>
  <c r="K35" i="66" s="1"/>
  <c r="K36" i="66" s="1"/>
  <c r="K37" i="66" s="1"/>
  <c r="K38" i="66" s="1"/>
  <c r="K39" i="66" s="1"/>
  <c r="K40" i="66" s="1"/>
  <c r="K41" i="66" s="1"/>
  <c r="K42" i="66" s="1"/>
  <c r="K43" i="66" s="1"/>
  <c r="K44" i="66" s="1"/>
  <c r="K45" i="66" s="1"/>
  <c r="K46" i="66" s="1"/>
  <c r="K47" i="66" s="1"/>
  <c r="K48" i="66" s="1"/>
  <c r="K49" i="66" s="1"/>
  <c r="K50" i="66" s="1"/>
  <c r="K51" i="66" s="1"/>
  <c r="K52" i="66" s="1"/>
  <c r="K53" i="66" s="1"/>
  <c r="K54" i="66" s="1"/>
  <c r="K55" i="66" s="1"/>
  <c r="K56" i="66" s="1"/>
  <c r="K57" i="66" s="1"/>
  <c r="K58" i="66" s="1"/>
  <c r="K59" i="66" s="1"/>
  <c r="K60" i="66" s="1"/>
  <c r="K61" i="66" s="1"/>
  <c r="K62" i="66" s="1"/>
  <c r="K63" i="66" s="1"/>
  <c r="K64" i="66" s="1"/>
  <c r="K65" i="66" s="1"/>
  <c r="K66" i="66" s="1"/>
  <c r="K67" i="66" s="1"/>
  <c r="K68" i="66" s="1"/>
  <c r="K69" i="66" s="1"/>
  <c r="K70" i="66" s="1"/>
  <c r="K71" i="66" s="1"/>
  <c r="K72" i="66" s="1"/>
  <c r="K73" i="66" s="1"/>
  <c r="K74" i="66" s="1"/>
  <c r="K75" i="66" s="1"/>
  <c r="K76" i="66" s="1"/>
  <c r="K77" i="66" s="1"/>
  <c r="K78" i="66" s="1"/>
  <c r="K79" i="66" s="1"/>
  <c r="K80" i="66" s="1"/>
  <c r="K81" i="66" s="1"/>
  <c r="K82" i="66" s="1"/>
  <c r="K83" i="66" s="1"/>
  <c r="K84" i="66" s="1"/>
  <c r="K85" i="66" s="1"/>
  <c r="K86" i="66" s="1"/>
  <c r="K87" i="66" s="1"/>
  <c r="K88" i="66" s="1"/>
  <c r="K89" i="66" s="1"/>
  <c r="K90" i="66" s="1"/>
  <c r="K91" i="66" s="1"/>
  <c r="K92" i="66" s="1"/>
  <c r="K93" i="66" s="1"/>
  <c r="K94" i="66" s="1"/>
  <c r="K95" i="66" s="1"/>
  <c r="K96" i="66" s="1"/>
  <c r="K97" i="66" s="1"/>
  <c r="K98" i="66" s="1"/>
  <c r="K99" i="66" s="1"/>
  <c r="K100" i="66" s="1"/>
  <c r="K101" i="66" s="1"/>
  <c r="K102" i="66" s="1"/>
  <c r="K103" i="66" s="1"/>
  <c r="K104" i="66" s="1"/>
  <c r="K105" i="66" s="1"/>
  <c r="K106" i="66" s="1"/>
  <c r="K107" i="66" s="1"/>
  <c r="K108" i="66" s="1"/>
  <c r="K109" i="66" s="1"/>
  <c r="K110" i="66" s="1"/>
  <c r="K111" i="66" s="1"/>
  <c r="K112" i="66" s="1"/>
  <c r="K113" i="66" s="1"/>
  <c r="K114" i="66" s="1"/>
  <c r="K115" i="66" s="1"/>
  <c r="K116" i="66" s="1"/>
  <c r="K117" i="66" s="1"/>
  <c r="K118" i="66" s="1"/>
  <c r="K119" i="66" s="1"/>
  <c r="K120" i="66" s="1"/>
  <c r="K121" i="66" s="1"/>
  <c r="K122" i="66" s="1"/>
  <c r="K123" i="66" s="1"/>
  <c r="K124" i="66" s="1"/>
  <c r="K125" i="66" s="1"/>
  <c r="K126" i="66" s="1"/>
  <c r="K127" i="66" s="1"/>
  <c r="K128" i="66" s="1"/>
  <c r="K129" i="66" s="1"/>
  <c r="K130" i="66" s="1"/>
  <c r="K131" i="66" s="1"/>
  <c r="K132" i="66" s="1"/>
  <c r="K133" i="66" s="1"/>
  <c r="K134" i="66" s="1"/>
  <c r="K135" i="66" s="1"/>
  <c r="K136" i="66" s="1"/>
  <c r="K137" i="66" s="1"/>
  <c r="K138" i="66" s="1"/>
  <c r="K139" i="66" s="1"/>
  <c r="K140" i="66" s="1"/>
  <c r="K141" i="66" s="1"/>
  <c r="K142" i="66" s="1"/>
  <c r="K143" i="66" s="1"/>
  <c r="K144" i="66" s="1"/>
  <c r="K145" i="66" s="1"/>
  <c r="K146" i="66" s="1"/>
  <c r="K147" i="66" s="1"/>
  <c r="K148" i="66" s="1"/>
  <c r="K149" i="66" s="1"/>
  <c r="K150" i="66" s="1"/>
  <c r="K151" i="66" s="1"/>
  <c r="K152" i="66" s="1"/>
  <c r="K153" i="66" s="1"/>
  <c r="K154" i="66" s="1"/>
  <c r="K155" i="66" s="1"/>
  <c r="K156" i="66" s="1"/>
  <c r="K157" i="66" s="1"/>
  <c r="K158" i="66" s="1"/>
  <c r="K159" i="66" s="1"/>
  <c r="K160" i="66" s="1"/>
  <c r="K161" i="66" s="1"/>
  <c r="K162" i="66" s="1"/>
  <c r="K163" i="66" s="1"/>
  <c r="K164" i="66" s="1"/>
  <c r="K165" i="66" s="1"/>
  <c r="K166" i="66" s="1"/>
  <c r="K167" i="66" s="1"/>
  <c r="K168" i="66" s="1"/>
  <c r="K169" i="66" s="1"/>
  <c r="K170" i="66" s="1"/>
  <c r="K171" i="66" s="1"/>
  <c r="K172" i="66" s="1"/>
  <c r="K173" i="66" s="1"/>
  <c r="K174" i="66" s="1"/>
  <c r="K175" i="66" s="1"/>
  <c r="K176" i="66" s="1"/>
  <c r="K177" i="66" s="1"/>
  <c r="K178" i="66" s="1"/>
  <c r="K179" i="66" s="1"/>
  <c r="K180" i="66" s="1"/>
  <c r="K181" i="66" s="1"/>
  <c r="K182" i="66" s="1"/>
  <c r="K183" i="66" s="1"/>
  <c r="K184" i="66" s="1"/>
  <c r="K185" i="66" s="1"/>
  <c r="K186" i="66" s="1"/>
  <c r="K187" i="66" s="1"/>
  <c r="K188" i="66" s="1"/>
  <c r="K189" i="66" s="1"/>
  <c r="K190" i="66" s="1"/>
  <c r="K191" i="66" s="1"/>
  <c r="K192" i="66" s="1"/>
  <c r="K193" i="66" s="1"/>
  <c r="K194" i="66" s="1"/>
  <c r="K195" i="66" s="1"/>
  <c r="K196" i="66" s="1"/>
  <c r="K197" i="66" s="1"/>
  <c r="K198" i="66" s="1"/>
  <c r="K199" i="66" s="1"/>
  <c r="K200" i="66" s="1"/>
  <c r="K201" i="66" s="1"/>
  <c r="K202" i="66" s="1"/>
  <c r="K203" i="66" s="1"/>
  <c r="K204" i="66" s="1"/>
  <c r="K205" i="66" s="1"/>
  <c r="K206" i="66" s="1"/>
  <c r="K207" i="66" s="1"/>
  <c r="K208" i="66" s="1"/>
  <c r="K209" i="66" s="1"/>
  <c r="K210" i="66" s="1"/>
  <c r="K211" i="66" s="1"/>
  <c r="K212" i="66" s="1"/>
  <c r="K213" i="66" s="1"/>
  <c r="K214" i="66" s="1"/>
  <c r="K215" i="66" s="1"/>
  <c r="K216" i="66" s="1"/>
  <c r="K217" i="66" s="1"/>
  <c r="K218" i="66" s="1"/>
  <c r="K219" i="66" s="1"/>
  <c r="K220" i="66" s="1"/>
  <c r="K221" i="66" s="1"/>
  <c r="K222" i="66" s="1"/>
  <c r="K223" i="66" s="1"/>
  <c r="K224" i="66" s="1"/>
  <c r="K225" i="66" s="1"/>
  <c r="K226" i="66" s="1"/>
  <c r="K227" i="66" s="1"/>
  <c r="K228" i="66" s="1"/>
  <c r="K229" i="66" s="1"/>
  <c r="K230" i="66" s="1"/>
  <c r="K231" i="66" s="1"/>
  <c r="K232" i="66" s="1"/>
  <c r="K233" i="66" s="1"/>
  <c r="K234" i="66" s="1"/>
  <c r="K235" i="66" s="1"/>
  <c r="K236" i="66" s="1"/>
  <c r="K237" i="66" s="1"/>
  <c r="K238" i="66" s="1"/>
  <c r="K239" i="66" s="1"/>
  <c r="K240" i="66" s="1"/>
  <c r="K241" i="66" s="1"/>
  <c r="K242" i="66" s="1"/>
  <c r="K243" i="66" s="1"/>
  <c r="K244" i="66" s="1"/>
  <c r="K245" i="66" s="1"/>
  <c r="K246" i="66" s="1"/>
  <c r="K247" i="66" s="1"/>
  <c r="K248" i="66" s="1"/>
  <c r="K249" i="66" s="1"/>
  <c r="K250" i="66" s="1"/>
  <c r="K251" i="66" s="1"/>
  <c r="K252" i="66" s="1"/>
  <c r="K253" i="66" s="1"/>
  <c r="K254" i="66" s="1"/>
  <c r="K255" i="66" s="1"/>
  <c r="K256" i="66" s="1"/>
  <c r="K257" i="66" s="1"/>
  <c r="K258" i="66" s="1"/>
  <c r="K259" i="66" s="1"/>
  <c r="K260" i="66" s="1"/>
  <c r="K261" i="66" s="1"/>
  <c r="K262" i="66" s="1"/>
  <c r="K263" i="66" s="1"/>
  <c r="K264" i="66" s="1"/>
  <c r="K265" i="66" s="1"/>
  <c r="K266" i="66" s="1"/>
  <c r="K267" i="66" s="1"/>
  <c r="K268" i="66" s="1"/>
  <c r="K269" i="66" s="1"/>
  <c r="K270" i="66" s="1"/>
  <c r="K271" i="66" s="1"/>
  <c r="K272" i="66" s="1"/>
  <c r="K273" i="66" s="1"/>
  <c r="K274" i="66" s="1"/>
  <c r="K275" i="66" s="1"/>
  <c r="K276" i="66" s="1"/>
  <c r="K277" i="66" s="1"/>
  <c r="K278" i="66" s="1"/>
  <c r="K279" i="66" s="1"/>
  <c r="K280" i="66" s="1"/>
  <c r="K281" i="66" s="1"/>
  <c r="K282" i="66" s="1"/>
  <c r="K283" i="66" s="1"/>
  <c r="K284" i="66" s="1"/>
  <c r="K285" i="66" s="1"/>
  <c r="K286" i="66" s="1"/>
  <c r="K287" i="66" s="1"/>
  <c r="K288" i="66" s="1"/>
  <c r="K289" i="66" s="1"/>
  <c r="K290" i="66" s="1"/>
  <c r="K291" i="66" s="1"/>
  <c r="K292" i="66" s="1"/>
  <c r="K293" i="66" s="1"/>
  <c r="K294" i="66" s="1"/>
  <c r="K295" i="66" s="1"/>
  <c r="K296" i="66" s="1"/>
  <c r="K297" i="66" s="1"/>
  <c r="K298" i="66" s="1"/>
  <c r="K299" i="66" s="1"/>
  <c r="K300" i="66" s="1"/>
  <c r="K301" i="66" s="1"/>
  <c r="K302" i="66" s="1"/>
  <c r="K303" i="66" s="1"/>
  <c r="K304" i="66" s="1"/>
  <c r="K305" i="66" s="1"/>
  <c r="K306" i="66" s="1"/>
  <c r="K307" i="66" s="1"/>
  <c r="K308" i="66" s="1"/>
  <c r="K309" i="66" s="1"/>
  <c r="K310" i="66" s="1"/>
  <c r="K311" i="66" s="1"/>
  <c r="K312" i="66" s="1"/>
  <c r="K313" i="66" s="1"/>
  <c r="K314" i="66" s="1"/>
  <c r="K315" i="66" s="1"/>
  <c r="K316" i="66" s="1"/>
  <c r="K317" i="66" s="1"/>
  <c r="K318" i="66" s="1"/>
  <c r="K319" i="66" s="1"/>
  <c r="K320" i="66" s="1"/>
  <c r="K321" i="66" s="1"/>
  <c r="K322" i="66" s="1"/>
  <c r="K323" i="66" s="1"/>
  <c r="K324" i="66" s="1"/>
  <c r="H30" i="66"/>
  <c r="H31" i="66" s="1"/>
  <c r="H32" i="66" s="1"/>
  <c r="H33" i="66" s="1"/>
  <c r="H34" i="66" s="1"/>
  <c r="H35" i="66" s="1"/>
  <c r="H36" i="66" s="1"/>
  <c r="H37" i="66" s="1"/>
  <c r="H38" i="66" s="1"/>
  <c r="H39" i="66" s="1"/>
  <c r="H40" i="66" s="1"/>
  <c r="H41" i="66" s="1"/>
  <c r="H42" i="66" s="1"/>
  <c r="H43" i="66" s="1"/>
  <c r="H44" i="66" s="1"/>
  <c r="H45" i="66" s="1"/>
  <c r="H46" i="66" s="1"/>
  <c r="H47" i="66" s="1"/>
  <c r="H48" i="66" s="1"/>
  <c r="H49" i="66" s="1"/>
  <c r="H50" i="66" s="1"/>
  <c r="H51" i="66" s="1"/>
  <c r="H52" i="66" s="1"/>
  <c r="H53" i="66" s="1"/>
  <c r="H54" i="66" s="1"/>
  <c r="H55" i="66" s="1"/>
  <c r="H56" i="66" s="1"/>
  <c r="H57" i="66" s="1"/>
  <c r="H58" i="66" s="1"/>
  <c r="H59" i="66" s="1"/>
  <c r="H60" i="66" s="1"/>
  <c r="H61" i="66" s="1"/>
  <c r="H62" i="66" s="1"/>
  <c r="H63" i="66" s="1"/>
  <c r="H64" i="66" s="1"/>
  <c r="H65" i="66" s="1"/>
  <c r="H66" i="66" s="1"/>
  <c r="H67" i="66" s="1"/>
  <c r="H68" i="66" s="1"/>
  <c r="H69" i="66" s="1"/>
  <c r="H70" i="66" s="1"/>
  <c r="H71" i="66" s="1"/>
  <c r="H72" i="66" s="1"/>
  <c r="H73" i="66" s="1"/>
  <c r="H74" i="66" s="1"/>
  <c r="H75" i="66" s="1"/>
  <c r="H76" i="66" s="1"/>
  <c r="H77" i="66" s="1"/>
  <c r="H78" i="66" s="1"/>
  <c r="H79" i="66" s="1"/>
  <c r="H80" i="66" s="1"/>
  <c r="H81" i="66" s="1"/>
  <c r="H82" i="66" s="1"/>
  <c r="H83" i="66" s="1"/>
  <c r="H84" i="66" s="1"/>
  <c r="H85" i="66" s="1"/>
  <c r="H86" i="66" s="1"/>
  <c r="H87" i="66" s="1"/>
  <c r="H88" i="66" s="1"/>
  <c r="H89" i="66" s="1"/>
  <c r="H90" i="66" s="1"/>
  <c r="H91" i="66" s="1"/>
  <c r="H92" i="66" s="1"/>
  <c r="H93" i="66" s="1"/>
  <c r="H94" i="66" s="1"/>
  <c r="H95" i="66" s="1"/>
  <c r="H96" i="66" s="1"/>
  <c r="H97" i="66" s="1"/>
  <c r="H98" i="66" s="1"/>
  <c r="H99" i="66" s="1"/>
  <c r="H100" i="66" s="1"/>
  <c r="H101" i="66" s="1"/>
  <c r="H102" i="66" s="1"/>
  <c r="H103" i="66" s="1"/>
  <c r="H104" i="66" s="1"/>
  <c r="H105" i="66" s="1"/>
  <c r="H106" i="66" s="1"/>
  <c r="H107" i="66" s="1"/>
  <c r="H108" i="66" s="1"/>
  <c r="H109" i="66" s="1"/>
  <c r="H110" i="66" s="1"/>
  <c r="H111" i="66" s="1"/>
  <c r="H112" i="66" s="1"/>
  <c r="H113" i="66" s="1"/>
  <c r="H114" i="66" s="1"/>
  <c r="H115" i="66" s="1"/>
  <c r="H116" i="66" s="1"/>
  <c r="H117" i="66" s="1"/>
  <c r="H118" i="66" s="1"/>
  <c r="H119" i="66" s="1"/>
  <c r="H120" i="66" s="1"/>
  <c r="H121" i="66" s="1"/>
  <c r="H122" i="66" s="1"/>
  <c r="H123" i="66" s="1"/>
  <c r="H124" i="66" s="1"/>
  <c r="H125" i="66" s="1"/>
  <c r="H126" i="66" s="1"/>
  <c r="H127" i="66" s="1"/>
  <c r="H128" i="66" s="1"/>
  <c r="H129" i="66" s="1"/>
  <c r="H130" i="66" s="1"/>
  <c r="H131" i="66" s="1"/>
  <c r="H132" i="66" s="1"/>
  <c r="H133" i="66" s="1"/>
  <c r="H134" i="66" s="1"/>
  <c r="H135" i="66" s="1"/>
  <c r="H136" i="66" s="1"/>
  <c r="H137" i="66" s="1"/>
  <c r="H138" i="66" s="1"/>
  <c r="H139" i="66" s="1"/>
  <c r="H140" i="66" s="1"/>
  <c r="H141" i="66" s="1"/>
  <c r="H142" i="66" s="1"/>
  <c r="H143" i="66" s="1"/>
  <c r="H144" i="66" s="1"/>
  <c r="H145" i="66" s="1"/>
  <c r="H146" i="66" s="1"/>
  <c r="H147" i="66" s="1"/>
  <c r="H148" i="66" s="1"/>
  <c r="H149" i="66" s="1"/>
  <c r="H150" i="66" s="1"/>
  <c r="H151" i="66" s="1"/>
  <c r="H152" i="66" s="1"/>
  <c r="H153" i="66" s="1"/>
  <c r="H154" i="66" s="1"/>
  <c r="H155" i="66" s="1"/>
  <c r="H156" i="66" s="1"/>
  <c r="H157" i="66" s="1"/>
  <c r="H158" i="66" s="1"/>
  <c r="H159" i="66" s="1"/>
  <c r="H160" i="66" s="1"/>
  <c r="H161" i="66" s="1"/>
  <c r="H162" i="66" s="1"/>
  <c r="H163" i="66" s="1"/>
  <c r="H164" i="66" s="1"/>
  <c r="H165" i="66" s="1"/>
  <c r="H166" i="66" s="1"/>
  <c r="H167" i="66" s="1"/>
  <c r="H168" i="66" s="1"/>
  <c r="H169" i="66" s="1"/>
  <c r="H170" i="66" s="1"/>
  <c r="H171" i="66" s="1"/>
  <c r="H172" i="66" s="1"/>
  <c r="H173" i="66" s="1"/>
  <c r="H174" i="66" s="1"/>
  <c r="H175" i="66" s="1"/>
  <c r="H176" i="66" s="1"/>
  <c r="H177" i="66" s="1"/>
  <c r="H178" i="66" s="1"/>
  <c r="H179" i="66" s="1"/>
  <c r="H180" i="66" s="1"/>
  <c r="H181" i="66" s="1"/>
  <c r="H182" i="66" s="1"/>
  <c r="H183" i="66" s="1"/>
  <c r="H184" i="66" s="1"/>
  <c r="H185" i="66" s="1"/>
  <c r="H186" i="66" s="1"/>
  <c r="H187" i="66" s="1"/>
  <c r="H188" i="66" s="1"/>
  <c r="H189" i="66" s="1"/>
  <c r="H190" i="66" s="1"/>
  <c r="H191" i="66" s="1"/>
  <c r="H192" i="66" s="1"/>
  <c r="H193" i="66" s="1"/>
  <c r="H194" i="66" s="1"/>
  <c r="H195" i="66" s="1"/>
  <c r="H196" i="66" s="1"/>
  <c r="H197" i="66" s="1"/>
  <c r="H198" i="66" s="1"/>
  <c r="H199" i="66" s="1"/>
  <c r="H200" i="66" s="1"/>
  <c r="H201" i="66" s="1"/>
  <c r="H202" i="66" s="1"/>
  <c r="H203" i="66" s="1"/>
  <c r="H204" i="66" s="1"/>
  <c r="H205" i="66" s="1"/>
  <c r="H206" i="66" s="1"/>
  <c r="H207" i="66" s="1"/>
  <c r="H208" i="66" s="1"/>
  <c r="H209" i="66" s="1"/>
  <c r="H210" i="66" s="1"/>
  <c r="H211" i="66" s="1"/>
  <c r="H212" i="66" s="1"/>
  <c r="H213" i="66" s="1"/>
  <c r="H214" i="66" s="1"/>
  <c r="H215" i="66" s="1"/>
  <c r="H216" i="66" s="1"/>
  <c r="H217" i="66" s="1"/>
  <c r="H218" i="66" s="1"/>
  <c r="H219" i="66" s="1"/>
  <c r="H220" i="66" s="1"/>
  <c r="H221" i="66" s="1"/>
  <c r="H222" i="66" s="1"/>
  <c r="H223" i="66" s="1"/>
  <c r="H224" i="66" s="1"/>
  <c r="H225" i="66" s="1"/>
  <c r="H226" i="66" s="1"/>
  <c r="H227" i="66" s="1"/>
  <c r="H228" i="66" s="1"/>
  <c r="H229" i="66" s="1"/>
  <c r="H230" i="66" s="1"/>
  <c r="H231" i="66" s="1"/>
  <c r="H232" i="66" s="1"/>
  <c r="H233" i="66" s="1"/>
  <c r="H234" i="66" s="1"/>
  <c r="H235" i="66" s="1"/>
  <c r="H236" i="66" s="1"/>
  <c r="H237" i="66" s="1"/>
  <c r="H238" i="66" s="1"/>
  <c r="H239" i="66" s="1"/>
  <c r="H240" i="66" s="1"/>
  <c r="H241" i="66" s="1"/>
  <c r="H242" i="66" s="1"/>
  <c r="H243" i="66" s="1"/>
  <c r="H244" i="66" s="1"/>
  <c r="H245" i="66" s="1"/>
  <c r="H246" i="66" s="1"/>
  <c r="H247" i="66" s="1"/>
  <c r="H248" i="66" s="1"/>
  <c r="H249" i="66" s="1"/>
  <c r="H250" i="66" s="1"/>
  <c r="H251" i="66" s="1"/>
  <c r="H252" i="66" s="1"/>
  <c r="H253" i="66" s="1"/>
  <c r="H254" i="66" s="1"/>
  <c r="H255" i="66" s="1"/>
  <c r="H256" i="66" s="1"/>
  <c r="H257" i="66" s="1"/>
  <c r="H258" i="66" s="1"/>
  <c r="H259" i="66" s="1"/>
  <c r="H260" i="66" s="1"/>
  <c r="H261" i="66" s="1"/>
  <c r="H262" i="66" s="1"/>
  <c r="H263" i="66" s="1"/>
  <c r="H264" i="66" s="1"/>
  <c r="H265" i="66" s="1"/>
  <c r="H266" i="66" s="1"/>
  <c r="H267" i="66" s="1"/>
  <c r="H268" i="66" s="1"/>
  <c r="H269" i="66" s="1"/>
  <c r="H270" i="66" s="1"/>
  <c r="H271" i="66" s="1"/>
  <c r="H272" i="66" s="1"/>
  <c r="H273" i="66" s="1"/>
  <c r="H274" i="66" s="1"/>
  <c r="H275" i="66" s="1"/>
  <c r="H276" i="66" s="1"/>
  <c r="H277" i="66" s="1"/>
  <c r="H278" i="66" s="1"/>
  <c r="H279" i="66" s="1"/>
  <c r="H280" i="66" s="1"/>
  <c r="H281" i="66" s="1"/>
  <c r="H282" i="66" s="1"/>
  <c r="H283" i="66" s="1"/>
  <c r="H284" i="66" s="1"/>
  <c r="H285" i="66" s="1"/>
  <c r="H286" i="66" s="1"/>
  <c r="H287" i="66" s="1"/>
  <c r="H288" i="66" s="1"/>
  <c r="H289" i="66" s="1"/>
  <c r="H290" i="66" s="1"/>
  <c r="E30" i="66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E227" i="66" s="1"/>
  <c r="E228" i="66" s="1"/>
  <c r="E229" i="66" s="1"/>
  <c r="E230" i="66" s="1"/>
  <c r="E231" i="66" s="1"/>
  <c r="E232" i="66" s="1"/>
  <c r="E233" i="66" s="1"/>
  <c r="E234" i="66" s="1"/>
  <c r="E235" i="66" s="1"/>
  <c r="E236" i="66" s="1"/>
  <c r="E237" i="66" s="1"/>
  <c r="E238" i="66" s="1"/>
  <c r="E239" i="66" s="1"/>
  <c r="B30" i="66"/>
  <c r="B31" i="66" s="1"/>
  <c r="B32" i="66" s="1"/>
  <c r="B33" i="66" s="1"/>
  <c r="B34" i="66" s="1"/>
  <c r="B35" i="66" s="1"/>
  <c r="B36" i="66" s="1"/>
  <c r="B37" i="66" s="1"/>
  <c r="B38" i="66" s="1"/>
  <c r="B39" i="66" s="1"/>
  <c r="B40" i="66" s="1"/>
  <c r="B41" i="66" s="1"/>
  <c r="B42" i="66" s="1"/>
  <c r="B43" i="66" s="1"/>
  <c r="B44" i="66" s="1"/>
  <c r="B45" i="66" s="1"/>
  <c r="B46" i="66" s="1"/>
  <c r="B47" i="66" s="1"/>
  <c r="B48" i="66" s="1"/>
  <c r="B49" i="66" s="1"/>
  <c r="B50" i="66" s="1"/>
  <c r="B51" i="66" s="1"/>
  <c r="B52" i="66" s="1"/>
  <c r="B53" i="66" s="1"/>
  <c r="B54" i="66" s="1"/>
  <c r="B55" i="66" s="1"/>
  <c r="B56" i="66" s="1"/>
  <c r="B57" i="66" s="1"/>
  <c r="B58" i="66" s="1"/>
  <c r="B59" i="66" s="1"/>
  <c r="B60" i="66" s="1"/>
  <c r="B61" i="66" s="1"/>
  <c r="B62" i="66" s="1"/>
  <c r="B63" i="66" s="1"/>
  <c r="B64" i="66" s="1"/>
  <c r="B65" i="66" s="1"/>
  <c r="B66" i="66" s="1"/>
  <c r="B67" i="66" s="1"/>
  <c r="B68" i="66" s="1"/>
  <c r="B69" i="66" s="1"/>
  <c r="B70" i="66" s="1"/>
  <c r="B71" i="66" s="1"/>
  <c r="B72" i="66" s="1"/>
  <c r="B73" i="66" s="1"/>
  <c r="B74" i="66" s="1"/>
  <c r="B75" i="66" s="1"/>
  <c r="B76" i="66" s="1"/>
  <c r="B77" i="66" s="1"/>
  <c r="B78" i="66" s="1"/>
  <c r="B79" i="66" s="1"/>
  <c r="B80" i="66" s="1"/>
  <c r="B81" i="66" s="1"/>
  <c r="B82" i="66" s="1"/>
  <c r="B83" i="66" s="1"/>
  <c r="B84" i="66" s="1"/>
  <c r="B85" i="66" s="1"/>
  <c r="B86" i="66" s="1"/>
  <c r="B87" i="66" s="1"/>
  <c r="B88" i="66" s="1"/>
  <c r="B89" i="66" s="1"/>
  <c r="B90" i="66" s="1"/>
  <c r="B91" i="66" s="1"/>
  <c r="B92" i="66" s="1"/>
  <c r="B93" i="66" s="1"/>
  <c r="B94" i="66" s="1"/>
  <c r="B95" i="66" s="1"/>
  <c r="B96" i="66" s="1"/>
  <c r="B97" i="66" s="1"/>
  <c r="B98" i="66" s="1"/>
  <c r="B99" i="66" s="1"/>
  <c r="B100" i="66" s="1"/>
  <c r="B101" i="66" s="1"/>
  <c r="B102" i="66" s="1"/>
  <c r="B103" i="66" s="1"/>
  <c r="B104" i="66" s="1"/>
  <c r="B105" i="66" s="1"/>
  <c r="B106" i="66" s="1"/>
  <c r="B107" i="66" s="1"/>
  <c r="B108" i="66" s="1"/>
  <c r="B109" i="66" s="1"/>
  <c r="B110" i="66" s="1"/>
  <c r="B111" i="66" s="1"/>
  <c r="B112" i="66" s="1"/>
  <c r="B113" i="66" s="1"/>
  <c r="B114" i="66" s="1"/>
  <c r="B115" i="66" s="1"/>
  <c r="B116" i="66" s="1"/>
  <c r="B117" i="66" s="1"/>
  <c r="B118" i="66" s="1"/>
  <c r="B119" i="66" s="1"/>
  <c r="B120" i="66" s="1"/>
  <c r="B121" i="66" s="1"/>
  <c r="B122" i="66" s="1"/>
  <c r="B123" i="66" s="1"/>
  <c r="B124" i="66" s="1"/>
  <c r="B125" i="66" s="1"/>
  <c r="B126" i="66" s="1"/>
  <c r="B127" i="66" s="1"/>
  <c r="B128" i="66" s="1"/>
  <c r="B129" i="66" s="1"/>
  <c r="B130" i="66" s="1"/>
  <c r="B131" i="66" s="1"/>
  <c r="B132" i="66" s="1"/>
  <c r="B133" i="66" s="1"/>
  <c r="B134" i="66" s="1"/>
  <c r="B135" i="66" s="1"/>
  <c r="B136" i="66" s="1"/>
  <c r="B137" i="66" s="1"/>
  <c r="B138" i="66" s="1"/>
  <c r="B139" i="66" s="1"/>
  <c r="B140" i="66" s="1"/>
  <c r="B141" i="66" s="1"/>
  <c r="B142" i="66" s="1"/>
  <c r="B143" i="66" s="1"/>
  <c r="B144" i="66" s="1"/>
  <c r="B145" i="66" s="1"/>
  <c r="B146" i="66" s="1"/>
  <c r="B147" i="66" s="1"/>
  <c r="B148" i="66" s="1"/>
  <c r="B149" i="66" s="1"/>
  <c r="B150" i="66" s="1"/>
  <c r="B151" i="66" s="1"/>
  <c r="B152" i="66" s="1"/>
  <c r="B153" i="66" s="1"/>
  <c r="B154" i="66" s="1"/>
  <c r="B155" i="66" s="1"/>
  <c r="B156" i="66" s="1"/>
  <c r="B157" i="66" s="1"/>
  <c r="B158" i="66" s="1"/>
  <c r="B159" i="66" s="1"/>
  <c r="B160" i="66" s="1"/>
  <c r="B161" i="66" s="1"/>
  <c r="B162" i="66" s="1"/>
  <c r="B163" i="66" s="1"/>
  <c r="B164" i="66" s="1"/>
  <c r="B165" i="66" s="1"/>
  <c r="B166" i="66" s="1"/>
  <c r="B167" i="66" s="1"/>
  <c r="B168" i="66" s="1"/>
  <c r="AQ47" i="91" l="1"/>
  <c r="AU46" i="91"/>
  <c r="AS46" i="91"/>
  <c r="AV45" i="91"/>
  <c r="AX45" i="91" s="1"/>
  <c r="AS48" i="90"/>
  <c r="AU48" i="90"/>
  <c r="AW48" i="90" s="1"/>
  <c r="AQ49" i="90"/>
  <c r="AV47" i="90"/>
  <c r="AX47" i="90" s="1"/>
  <c r="AW43" i="89"/>
  <c r="AV43" i="89"/>
  <c r="AX43" i="89" s="1"/>
  <c r="AU44" i="89"/>
  <c r="AS44" i="89"/>
  <c r="AQ45" i="89"/>
  <c r="AW42" i="88"/>
  <c r="AQ44" i="88"/>
  <c r="AU43" i="88"/>
  <c r="AS43" i="88"/>
  <c r="AV42" i="88"/>
  <c r="AX42" i="88" s="1"/>
  <c r="AQ42" i="87"/>
  <c r="AU41" i="87"/>
  <c r="AW41" i="87" s="1"/>
  <c r="AS41" i="87"/>
  <c r="AV41" i="87" s="1"/>
  <c r="AX41" i="87" s="1"/>
  <c r="AV40" i="87"/>
  <c r="AX40" i="87" s="1"/>
  <c r="AS41" i="86"/>
  <c r="AQ42" i="86"/>
  <c r="AW40" i="85"/>
  <c r="AV40" i="85"/>
  <c r="AX40" i="85" s="1"/>
  <c r="AS41" i="85"/>
  <c r="AQ42" i="85"/>
  <c r="AS28" i="80"/>
  <c r="AB24" i="68"/>
  <c r="S100" i="67"/>
  <c r="T100" i="67" s="1"/>
  <c r="AB72" i="68"/>
  <c r="S148" i="67"/>
  <c r="T148" i="67" s="1"/>
  <c r="AC77" i="68"/>
  <c r="S153" i="67"/>
  <c r="T153" i="67" s="1"/>
  <c r="AF19" i="68"/>
  <c r="S95" i="67"/>
  <c r="T95" i="67" s="1"/>
  <c r="AC35" i="68"/>
  <c r="S111" i="67"/>
  <c r="T111" i="67" s="1"/>
  <c r="AF51" i="68"/>
  <c r="S127" i="67"/>
  <c r="T127" i="67" s="1"/>
  <c r="AC67" i="68"/>
  <c r="S143" i="67"/>
  <c r="T143" i="67" s="1"/>
  <c r="AB8" i="68"/>
  <c r="S84" i="67"/>
  <c r="T84" i="67" s="1"/>
  <c r="AD30" i="68"/>
  <c r="S106" i="67"/>
  <c r="T106" i="67" s="1"/>
  <c r="AE46" i="68"/>
  <c r="S122" i="67"/>
  <c r="T122" i="67" s="1"/>
  <c r="AD62" i="68"/>
  <c r="S138" i="67"/>
  <c r="T138" i="67" s="1"/>
  <c r="AD88" i="68"/>
  <c r="S164" i="67"/>
  <c r="T164" i="67" s="1"/>
  <c r="AF83" i="68"/>
  <c r="S159" i="67"/>
  <c r="T159" i="67" s="1"/>
  <c r="AC9" i="68"/>
  <c r="S85" i="67"/>
  <c r="T85" i="67" s="1"/>
  <c r="AE25" i="68"/>
  <c r="S101" i="67"/>
  <c r="T101" i="67" s="1"/>
  <c r="AC41" i="68"/>
  <c r="S117" i="67"/>
  <c r="T117" i="67" s="1"/>
  <c r="AE57" i="68"/>
  <c r="S133" i="67"/>
  <c r="T133" i="67" s="1"/>
  <c r="AC73" i="68"/>
  <c r="S149" i="67"/>
  <c r="T149" i="67" s="1"/>
  <c r="AF20" i="68"/>
  <c r="S96" i="67"/>
  <c r="T96" i="67" s="1"/>
  <c r="AD36" i="68"/>
  <c r="S112" i="67"/>
  <c r="T112" i="67" s="1"/>
  <c r="AF52" i="68"/>
  <c r="S128" i="67"/>
  <c r="T128" i="67" s="1"/>
  <c r="AD68" i="68"/>
  <c r="S144" i="67"/>
  <c r="T144" i="67" s="1"/>
  <c r="AD47" i="68"/>
  <c r="S123" i="67"/>
  <c r="T123" i="67" s="1"/>
  <c r="AD63" i="68"/>
  <c r="S139" i="67"/>
  <c r="T139" i="67" s="1"/>
  <c r="AE89" i="68"/>
  <c r="S165" i="67"/>
  <c r="T165" i="67" s="1"/>
  <c r="AF84" i="68"/>
  <c r="S160" i="67"/>
  <c r="T160" i="67" s="1"/>
  <c r="AD104" i="68"/>
  <c r="AB42" i="68"/>
  <c r="S118" i="67"/>
  <c r="T118" i="67" s="1"/>
  <c r="AF58" i="68"/>
  <c r="S134" i="67"/>
  <c r="T134" i="67" s="1"/>
  <c r="AF104" i="68"/>
  <c r="AB79" i="68"/>
  <c r="S155" i="67"/>
  <c r="T155" i="67" s="1"/>
  <c r="AF16" i="68"/>
  <c r="S92" i="67"/>
  <c r="T92" i="67" s="1"/>
  <c r="AF48" i="68"/>
  <c r="S124" i="67"/>
  <c r="T124" i="67" s="1"/>
  <c r="AF90" i="68"/>
  <c r="S166" i="67"/>
  <c r="T166" i="67" s="1"/>
  <c r="AD85" i="68"/>
  <c r="S161" i="67"/>
  <c r="T161" i="67" s="1"/>
  <c r="AF11" i="68"/>
  <c r="S87" i="67"/>
  <c r="T87" i="67" s="1"/>
  <c r="AE27" i="68"/>
  <c r="S103" i="67"/>
  <c r="T103" i="67" s="1"/>
  <c r="AF43" i="68"/>
  <c r="S119" i="67"/>
  <c r="T119" i="67" s="1"/>
  <c r="AE59" i="68"/>
  <c r="S135" i="67"/>
  <c r="T135" i="67" s="1"/>
  <c r="AD75" i="68"/>
  <c r="S151" i="67"/>
  <c r="T151" i="67" s="1"/>
  <c r="AF80" i="68"/>
  <c r="S156" i="67"/>
  <c r="T156" i="67" s="1"/>
  <c r="AF22" i="68"/>
  <c r="S98" i="67"/>
  <c r="T98" i="67" s="1"/>
  <c r="AC38" i="68"/>
  <c r="S114" i="67"/>
  <c r="T114" i="67" s="1"/>
  <c r="AF54" i="68"/>
  <c r="S130" i="67"/>
  <c r="T130" i="67" s="1"/>
  <c r="AB70" i="68"/>
  <c r="S146" i="67"/>
  <c r="T146" i="67" s="1"/>
  <c r="AF17" i="68"/>
  <c r="S93" i="67"/>
  <c r="T93" i="67" s="1"/>
  <c r="AE33" i="68"/>
  <c r="S109" i="67"/>
  <c r="T109" i="67" s="1"/>
  <c r="AF49" i="68"/>
  <c r="S125" i="67"/>
  <c r="T125" i="67" s="1"/>
  <c r="AE65" i="68"/>
  <c r="S141" i="67"/>
  <c r="T141" i="67" s="1"/>
  <c r="AE91" i="68"/>
  <c r="S167" i="67"/>
  <c r="T167" i="67" s="1"/>
  <c r="AF85" i="68"/>
  <c r="AF60" i="68"/>
  <c r="S136" i="67"/>
  <c r="T136" i="67" s="1"/>
  <c r="AF86" i="68"/>
  <c r="S162" i="67"/>
  <c r="T162" i="67" s="1"/>
  <c r="AF81" i="68"/>
  <c r="S157" i="67"/>
  <c r="T157" i="67" s="1"/>
  <c r="AE69" i="68"/>
  <c r="S145" i="67"/>
  <c r="T145" i="67" s="1"/>
  <c r="AF92" i="68"/>
  <c r="S168" i="67"/>
  <c r="T168" i="67" s="1"/>
  <c r="AC127" i="68"/>
  <c r="AC13" i="68"/>
  <c r="S89" i="67"/>
  <c r="T89" i="67" s="1"/>
  <c r="AC45" i="68"/>
  <c r="S121" i="67"/>
  <c r="T121" i="67" s="1"/>
  <c r="AQ29" i="80"/>
  <c r="AS29" i="80" s="1"/>
  <c r="AQ33" i="84"/>
  <c r="AQ25" i="34"/>
  <c r="AG111" i="68"/>
  <c r="Z120" i="68"/>
  <c r="AG120" i="68" s="1"/>
  <c r="Z125" i="68"/>
  <c r="AG125" i="68" s="1"/>
  <c r="Z107" i="68"/>
  <c r="AG107" i="68" s="1"/>
  <c r="Z112" i="68"/>
  <c r="Z103" i="68"/>
  <c r="AG103" i="68" s="1"/>
  <c r="Z121" i="68"/>
  <c r="AB116" i="68"/>
  <c r="AC116" i="68"/>
  <c r="AB107" i="68"/>
  <c r="AD116" i="68"/>
  <c r="AE103" i="68"/>
  <c r="AC107" i="68"/>
  <c r="AG112" i="68"/>
  <c r="AG116" i="68"/>
  <c r="Z126" i="68"/>
  <c r="AE107" i="68"/>
  <c r="AG108" i="68"/>
  <c r="Z113" i="68"/>
  <c r="AG113" i="68" s="1"/>
  <c r="Z117" i="68"/>
  <c r="AG117" i="68" s="1"/>
  <c r="Z122" i="68"/>
  <c r="AG122" i="68" s="1"/>
  <c r="Z104" i="68"/>
  <c r="AG104" i="68" s="1"/>
  <c r="Z127" i="68"/>
  <c r="AG127" i="68" s="1"/>
  <c r="AC104" i="68"/>
  <c r="AB113" i="68"/>
  <c r="AG109" i="68"/>
  <c r="Z123" i="68"/>
  <c r="AG123" i="68" s="1"/>
  <c r="AE104" i="68"/>
  <c r="AE113" i="68"/>
  <c r="Z109" i="68"/>
  <c r="AG114" i="68"/>
  <c r="Z105" i="68"/>
  <c r="AC79" i="68"/>
  <c r="Z110" i="68"/>
  <c r="AG110" i="68" s="1"/>
  <c r="AG115" i="68"/>
  <c r="Z119" i="68"/>
  <c r="AG119" i="68" s="1"/>
  <c r="AC110" i="68"/>
  <c r="AD110" i="68"/>
  <c r="AE110" i="68"/>
  <c r="AD107" i="68"/>
  <c r="AF110" i="68"/>
  <c r="AD113" i="68"/>
  <c r="AD70" i="68"/>
  <c r="AF75" i="68"/>
  <c r="Z86" i="68"/>
  <c r="AF107" i="68"/>
  <c r="AF123" i="68"/>
  <c r="AB127" i="68"/>
  <c r="AB120" i="68"/>
  <c r="AD127" i="68"/>
  <c r="Z102" i="68"/>
  <c r="AG102" i="68" s="1"/>
  <c r="AB105" i="68"/>
  <c r="AC120" i="68"/>
  <c r="AF127" i="68"/>
  <c r="AD131" i="68"/>
  <c r="AD105" i="68"/>
  <c r="AD120" i="68"/>
  <c r="AF131" i="68"/>
  <c r="AE105" i="68"/>
  <c r="AB117" i="68"/>
  <c r="AG131" i="68"/>
  <c r="AF105" i="68"/>
  <c r="AB111" i="68"/>
  <c r="AC117" i="68"/>
  <c r="Z82" i="68"/>
  <c r="AG105" i="68"/>
  <c r="AC111" i="68"/>
  <c r="AD111" i="68"/>
  <c r="AE111" i="68"/>
  <c r="AF117" i="68"/>
  <c r="AF111" i="68"/>
  <c r="AC132" i="68"/>
  <c r="AE132" i="68"/>
  <c r="AF103" i="68"/>
  <c r="AB106" i="68"/>
  <c r="AB115" i="68"/>
  <c r="AF132" i="68"/>
  <c r="Z63" i="68"/>
  <c r="AC106" i="68"/>
  <c r="AB109" i="68"/>
  <c r="AC115" i="68"/>
  <c r="AG132" i="68"/>
  <c r="AD106" i="68"/>
  <c r="AD109" i="68"/>
  <c r="AD115" i="68"/>
  <c r="AB118" i="68"/>
  <c r="Z42" i="68"/>
  <c r="AB63" i="68"/>
  <c r="AE106" i="68"/>
  <c r="AE109" i="68"/>
  <c r="AD112" i="68"/>
  <c r="AE115" i="68"/>
  <c r="AC118" i="68"/>
  <c r="Z89" i="68"/>
  <c r="AF109" i="68"/>
  <c r="AE112" i="68"/>
  <c r="AG118" i="68"/>
  <c r="AB122" i="68"/>
  <c r="AF129" i="68"/>
  <c r="AC122" i="68"/>
  <c r="AG129" i="68"/>
  <c r="Z79" i="68"/>
  <c r="Z100" i="68"/>
  <c r="AG100" i="68" s="1"/>
  <c r="AD122" i="68"/>
  <c r="AE122" i="68"/>
  <c r="AC81" i="68"/>
  <c r="AE81" i="68"/>
  <c r="AC72" i="68"/>
  <c r="AC102" i="68"/>
  <c r="AD102" i="68"/>
  <c r="AE102" i="68"/>
  <c r="AE73" i="68"/>
  <c r="AF59" i="68"/>
  <c r="AD69" i="68"/>
  <c r="AF73" i="68"/>
  <c r="AG73" i="68"/>
  <c r="AB60" i="68"/>
  <c r="AD99" i="68"/>
  <c r="Z68" i="68"/>
  <c r="Z47" i="68"/>
  <c r="Z77" i="68"/>
  <c r="Z97" i="68"/>
  <c r="Z83" i="68"/>
  <c r="AG83" i="68" s="1"/>
  <c r="Z49" i="68"/>
  <c r="Z60" i="68"/>
  <c r="AG60" i="68" s="1"/>
  <c r="AG70" i="68"/>
  <c r="Z74" i="68"/>
  <c r="AG74" i="68" s="1"/>
  <c r="Z88" i="68"/>
  <c r="AG88" i="68" s="1"/>
  <c r="Z94" i="68"/>
  <c r="Z99" i="68"/>
  <c r="Z56" i="68"/>
  <c r="Z95" i="68"/>
  <c r="AG95" i="68" s="1"/>
  <c r="Z85" i="68"/>
  <c r="Z62" i="68"/>
  <c r="AG62" i="68" s="1"/>
  <c r="Z101" i="68"/>
  <c r="AG101" i="68" s="1"/>
  <c r="Z81" i="68"/>
  <c r="AG81" i="68" s="1"/>
  <c r="Z96" i="68"/>
  <c r="AG96" i="68" s="1"/>
  <c r="H6" i="20"/>
  <c r="J6" i="20"/>
  <c r="G7" i="20"/>
  <c r="H5" i="20"/>
  <c r="J5" i="20"/>
  <c r="H4" i="20"/>
  <c r="J4" i="20"/>
  <c r="K4" i="20" s="1"/>
  <c r="U16" i="1"/>
  <c r="V15" i="1"/>
  <c r="AG85" i="68"/>
  <c r="Z98" i="68"/>
  <c r="AG98" i="68" s="1"/>
  <c r="Z65" i="68"/>
  <c r="AG65" i="68" s="1"/>
  <c r="Z40" i="68"/>
  <c r="AB73" i="68"/>
  <c r="AB85" i="68"/>
  <c r="Z61" i="68"/>
  <c r="AG61" i="68" s="1"/>
  <c r="Z66" i="68"/>
  <c r="AG66" i="68" s="1"/>
  <c r="AD73" i="68"/>
  <c r="AB81" i="68"/>
  <c r="AC85" i="68"/>
  <c r="Z46" i="68"/>
  <c r="Z78" i="68"/>
  <c r="AG78" i="68" s="1"/>
  <c r="Z90" i="68"/>
  <c r="AG90" i="68" s="1"/>
  <c r="AG82" i="68"/>
  <c r="AF99" i="68"/>
  <c r="AE70" i="68"/>
  <c r="AG99" i="68"/>
  <c r="AF70" i="68"/>
  <c r="AC78" i="68"/>
  <c r="Z91" i="68"/>
  <c r="AG91" i="68" s="1"/>
  <c r="AD78" i="68"/>
  <c r="AB95" i="68"/>
  <c r="Z58" i="68"/>
  <c r="AG58" i="68" s="1"/>
  <c r="Z67" i="68"/>
  <c r="AG67" i="68" s="1"/>
  <c r="AF78" i="68"/>
  <c r="AD95" i="68"/>
  <c r="Z71" i="68"/>
  <c r="AG71" i="68" s="1"/>
  <c r="AG79" i="68"/>
  <c r="Z87" i="68"/>
  <c r="AG87" i="68" s="1"/>
  <c r="AF95" i="68"/>
  <c r="AG63" i="68"/>
  <c r="AD67" i="68"/>
  <c r="Z75" i="68"/>
  <c r="AG75" i="68" s="1"/>
  <c r="AB91" i="68"/>
  <c r="AF67" i="68"/>
  <c r="AF91" i="68"/>
  <c r="Z48" i="68"/>
  <c r="AG48" i="68" s="1"/>
  <c r="Z92" i="68"/>
  <c r="Z59" i="68"/>
  <c r="AG59" i="68" s="1"/>
  <c r="AB75" i="68"/>
  <c r="Z84" i="68"/>
  <c r="AG84" i="68" s="1"/>
  <c r="Z72" i="68"/>
  <c r="AE79" i="68"/>
  <c r="AB59" i="68"/>
  <c r="Z64" i="68"/>
  <c r="AG64" i="68" s="1"/>
  <c r="AG92" i="68"/>
  <c r="Z80" i="68"/>
  <c r="AG80" i="68" s="1"/>
  <c r="Z69" i="68"/>
  <c r="AG69" i="68" s="1"/>
  <c r="AD72" i="68"/>
  <c r="AB88" i="68"/>
  <c r="Z93" i="68"/>
  <c r="AG93" i="68" s="1"/>
  <c r="AE72" i="68"/>
  <c r="Z76" i="68"/>
  <c r="AG76" i="68" s="1"/>
  <c r="AC84" i="68"/>
  <c r="AC88" i="68"/>
  <c r="Z45" i="68"/>
  <c r="AG45" i="68" s="1"/>
  <c r="Z50" i="68"/>
  <c r="AG50" i="68" s="1"/>
  <c r="AD79" i="68"/>
  <c r="AE85" i="68"/>
  <c r="Z35" i="68"/>
  <c r="AG35" i="68" s="1"/>
  <c r="AB68" i="68"/>
  <c r="AC68" i="68"/>
  <c r="AC100" i="68"/>
  <c r="Z57" i="68"/>
  <c r="AG57" i="68" s="1"/>
  <c r="AE68" i="68"/>
  <c r="AE71" i="68"/>
  <c r="AE100" i="68"/>
  <c r="AF68" i="68"/>
  <c r="AF71" i="68"/>
  <c r="AB74" i="68"/>
  <c r="AB83" i="68"/>
  <c r="AF100" i="68"/>
  <c r="AG68" i="68"/>
  <c r="AC74" i="68"/>
  <c r="AB77" i="68"/>
  <c r="AC83" i="68"/>
  <c r="AD74" i="68"/>
  <c r="AD77" i="68"/>
  <c r="AD83" i="68"/>
  <c r="AF65" i="68"/>
  <c r="AE74" i="68"/>
  <c r="AE77" i="68"/>
  <c r="AD80" i="68"/>
  <c r="AE83" i="68"/>
  <c r="AB86" i="68"/>
  <c r="AF74" i="68"/>
  <c r="AF77" i="68"/>
  <c r="AE80" i="68"/>
  <c r="AC86" i="68"/>
  <c r="AF97" i="68"/>
  <c r="AG77" i="68"/>
  <c r="AG86" i="68"/>
  <c r="AB90" i="68"/>
  <c r="AG97" i="68"/>
  <c r="AC90" i="68"/>
  <c r="Z53" i="68"/>
  <c r="AG53" i="68" s="1"/>
  <c r="AD90" i="68"/>
  <c r="AE90" i="68"/>
  <c r="AD101" i="68"/>
  <c r="AE94" i="68"/>
  <c r="AE101" i="68"/>
  <c r="AE62" i="68"/>
  <c r="AF72" i="68"/>
  <c r="AG72" i="68"/>
  <c r="AB84" i="68"/>
  <c r="AD84" i="68"/>
  <c r="AE78" i="68"/>
  <c r="AD81" i="68"/>
  <c r="AB47" i="68"/>
  <c r="AC47" i="68"/>
  <c r="Z55" i="68"/>
  <c r="AG55" i="68" s="1"/>
  <c r="AG56" i="68"/>
  <c r="Z52" i="68"/>
  <c r="AG52" i="68" s="1"/>
  <c r="AB52" i="68"/>
  <c r="AD52" i="68"/>
  <c r="AB56" i="68"/>
  <c r="AG34" i="68"/>
  <c r="AE52" i="68"/>
  <c r="AC56" i="68"/>
  <c r="AD56" i="68"/>
  <c r="AC49" i="68"/>
  <c r="AD49" i="68"/>
  <c r="AB53" i="68"/>
  <c r="AG46" i="68"/>
  <c r="AE49" i="68"/>
  <c r="AC53" i="68"/>
  <c r="AG49" i="68"/>
  <c r="AD53" i="68"/>
  <c r="AF53" i="68"/>
  <c r="Z54" i="68"/>
  <c r="AG54" i="68" s="1"/>
  <c r="Z31" i="68"/>
  <c r="AG31" i="68" s="1"/>
  <c r="AG47" i="68"/>
  <c r="Z51" i="68"/>
  <c r="AG51" i="68" s="1"/>
  <c r="Z43" i="68"/>
  <c r="AG43" i="68" s="1"/>
  <c r="Z38" i="68"/>
  <c r="AG38" i="68" s="1"/>
  <c r="Z44" i="68"/>
  <c r="AG44" i="68" s="1"/>
  <c r="AE47" i="68"/>
  <c r="AE53" i="68"/>
  <c r="Z34" i="68"/>
  <c r="AB51" i="68"/>
  <c r="Z29" i="68"/>
  <c r="AG29" i="68" s="1"/>
  <c r="AC51" i="68"/>
  <c r="AD51" i="68"/>
  <c r="AD48" i="68"/>
  <c r="AE51" i="68"/>
  <c r="AE48" i="68"/>
  <c r="AB54" i="68"/>
  <c r="AC54" i="68"/>
  <c r="AB58" i="68"/>
  <c r="Z30" i="68"/>
  <c r="AG30" i="68" s="1"/>
  <c r="Z41" i="68"/>
  <c r="AG41" i="68" s="1"/>
  <c r="AC58" i="68"/>
  <c r="AD58" i="68"/>
  <c r="AE58" i="68"/>
  <c r="Z26" i="68"/>
  <c r="AG26" i="68" s="1"/>
  <c r="AC46" i="68"/>
  <c r="AB49" i="68"/>
  <c r="AC52" i="68"/>
  <c r="AD46" i="68"/>
  <c r="AF46" i="68"/>
  <c r="AD35" i="68"/>
  <c r="AF35" i="68"/>
  <c r="AC36" i="68"/>
  <c r="Z39" i="68"/>
  <c r="AG39" i="68" s="1"/>
  <c r="AE39" i="68"/>
  <c r="AB31" i="68"/>
  <c r="AG40" i="68"/>
  <c r="AC31" i="68"/>
  <c r="AD31" i="68"/>
  <c r="Z27" i="68"/>
  <c r="AG27" i="68" s="1"/>
  <c r="Z36" i="68"/>
  <c r="AG36" i="68" s="1"/>
  <c r="Z32" i="68"/>
  <c r="AG32" i="68" s="1"/>
  <c r="AB36" i="68"/>
  <c r="Z33" i="68"/>
  <c r="AG33" i="68" s="1"/>
  <c r="Z37" i="68"/>
  <c r="AG37" i="68" s="1"/>
  <c r="AD37" i="68"/>
  <c r="AB41" i="68"/>
  <c r="AD41" i="68"/>
  <c r="AE41" i="68"/>
  <c r="AF41" i="68"/>
  <c r="AG42" i="68"/>
  <c r="AB38" i="68"/>
  <c r="AD38" i="68"/>
  <c r="AE38" i="68"/>
  <c r="AF38" i="68"/>
  <c r="Z28" i="68"/>
  <c r="AG28" i="68" s="1"/>
  <c r="AD44" i="68"/>
  <c r="AE32" i="68"/>
  <c r="Z24" i="68"/>
  <c r="AG24" i="68" s="1"/>
  <c r="AE36" i="68"/>
  <c r="AC24" i="68"/>
  <c r="AF36" i="68"/>
  <c r="AC42" i="68"/>
  <c r="AD42" i="68"/>
  <c r="AB45" i="68"/>
  <c r="AB33" i="68"/>
  <c r="AE42" i="68"/>
  <c r="AD45" i="68"/>
  <c r="AF33" i="68"/>
  <c r="AF42" i="68"/>
  <c r="AE45" i="68"/>
  <c r="AF45" i="68"/>
  <c r="AB40" i="68"/>
  <c r="AC40" i="68"/>
  <c r="AE30" i="68"/>
  <c r="AD40" i="68"/>
  <c r="AE40" i="68"/>
  <c r="AE37" i="68"/>
  <c r="AF40" i="68"/>
  <c r="AB43" i="68"/>
  <c r="AC43" i="68"/>
  <c r="AD43" i="68"/>
  <c r="Z22" i="68"/>
  <c r="AG22" i="68" s="1"/>
  <c r="AE43" i="68"/>
  <c r="AB28" i="68"/>
  <c r="Z16" i="68"/>
  <c r="AG16" i="68" s="1"/>
  <c r="Z11" i="68"/>
  <c r="AG11" i="68" s="1"/>
  <c r="Z20" i="68"/>
  <c r="AG20" i="68" s="1"/>
  <c r="Z25" i="68"/>
  <c r="AG25" i="68" s="1"/>
  <c r="AB26" i="68"/>
  <c r="AC26" i="68"/>
  <c r="AD26" i="68"/>
  <c r="AE26" i="68"/>
  <c r="Z23" i="68"/>
  <c r="AB27" i="68"/>
  <c r="AF27" i="68"/>
  <c r="Z19" i="68"/>
  <c r="AG19" i="68" s="1"/>
  <c r="Z9" i="68"/>
  <c r="AG9" i="68" s="1"/>
  <c r="Z10" i="68"/>
  <c r="AG10" i="68" s="1"/>
  <c r="Z17" i="68"/>
  <c r="AG17" i="68" s="1"/>
  <c r="Z12" i="68"/>
  <c r="AG12" i="68" s="1"/>
  <c r="AG23" i="68"/>
  <c r="Z18" i="68"/>
  <c r="AG18" i="68" s="1"/>
  <c r="AD15" i="68"/>
  <c r="AE15" i="68"/>
  <c r="Z21" i="68"/>
  <c r="AG21" i="68" s="1"/>
  <c r="AD16" i="68"/>
  <c r="Z13" i="68"/>
  <c r="AG13" i="68" s="1"/>
  <c r="Z15" i="68"/>
  <c r="AG15" i="68" s="1"/>
  <c r="Z14" i="68"/>
  <c r="AG14" i="68" s="1"/>
  <c r="AD20" i="68"/>
  <c r="AE16" i="68"/>
  <c r="AC21" i="68"/>
  <c r="AD21" i="68"/>
  <c r="AC17" i="68"/>
  <c r="AE21" i="68"/>
  <c r="AE17" i="68"/>
  <c r="AF13" i="68"/>
  <c r="AB9" i="68"/>
  <c r="AD9" i="68"/>
  <c r="AE9" i="68"/>
  <c r="AF9" i="68"/>
  <c r="AC15" i="68"/>
  <c r="AB15" i="68"/>
  <c r="AB21" i="68"/>
  <c r="AF21" i="68"/>
  <c r="AB10" i="68"/>
  <c r="AB19" i="68"/>
  <c r="AC10" i="68"/>
  <c r="AB13" i="68"/>
  <c r="AC19" i="68"/>
  <c r="AD10" i="68"/>
  <c r="AD13" i="68"/>
  <c r="AD19" i="68"/>
  <c r="AE10" i="68"/>
  <c r="AE13" i="68"/>
  <c r="AE19" i="68"/>
  <c r="AF10" i="68"/>
  <c r="AB22" i="68"/>
  <c r="AC22" i="68"/>
  <c r="AC8" i="68"/>
  <c r="AE8" i="68"/>
  <c r="AF8" i="68"/>
  <c r="AG8" i="68"/>
  <c r="AB20" i="68"/>
  <c r="AB11" i="68"/>
  <c r="AC14" i="68"/>
  <c r="AB17" i="68"/>
  <c r="AC20" i="68"/>
  <c r="AC11" i="68"/>
  <c r="AD14" i="68"/>
  <c r="AD11" i="68"/>
  <c r="AE14" i="68"/>
  <c r="AD17" i="68"/>
  <c r="AE20" i="68"/>
  <c r="AE11" i="68"/>
  <c r="AF14" i="68"/>
  <c r="AF153" i="68"/>
  <c r="AF185" i="68"/>
  <c r="AD355" i="68"/>
  <c r="AF25" i="68"/>
  <c r="AF57" i="68"/>
  <c r="AF89" i="68"/>
  <c r="AF121" i="68"/>
  <c r="AE126" i="68"/>
  <c r="AD8" i="68"/>
  <c r="AB18" i="68"/>
  <c r="AF30" i="68"/>
  <c r="AE35" i="68"/>
  <c r="AB50" i="68"/>
  <c r="AF62" i="68"/>
  <c r="AE67" i="68"/>
  <c r="AB82" i="68"/>
  <c r="AG89" i="68"/>
  <c r="AF94" i="68"/>
  <c r="AE99" i="68"/>
  <c r="AC109" i="68"/>
  <c r="AB114" i="68"/>
  <c r="AG121" i="68"/>
  <c r="AF126" i="68"/>
  <c r="AE131" i="68"/>
  <c r="AB146" i="68"/>
  <c r="AG153" i="68"/>
  <c r="AF158" i="68"/>
  <c r="AE163" i="68"/>
  <c r="AB178" i="68"/>
  <c r="AG185" i="68"/>
  <c r="AF190" i="68"/>
  <c r="AE195" i="68"/>
  <c r="AB210" i="68"/>
  <c r="AF222" i="68"/>
  <c r="AE227" i="68"/>
  <c r="AB242" i="68"/>
  <c r="AF254" i="68"/>
  <c r="AE259" i="68"/>
  <c r="AB274" i="68"/>
  <c r="AB306" i="68"/>
  <c r="AB338" i="68"/>
  <c r="AC18" i="68"/>
  <c r="AB23" i="68"/>
  <c r="AC50" i="68"/>
  <c r="AB55" i="68"/>
  <c r="AC82" i="68"/>
  <c r="AB87" i="68"/>
  <c r="AG94" i="68"/>
  <c r="AC114" i="68"/>
  <c r="AB119" i="68"/>
  <c r="AG126" i="68"/>
  <c r="AC146" i="68"/>
  <c r="AB151" i="68"/>
  <c r="AG158" i="68"/>
  <c r="AC178" i="68"/>
  <c r="AB183" i="68"/>
  <c r="AG190" i="68"/>
  <c r="AC210" i="68"/>
  <c r="AB215" i="68"/>
  <c r="AG222" i="68"/>
  <c r="AC242" i="68"/>
  <c r="AB247" i="68"/>
  <c r="AG254" i="68"/>
  <c r="AC274" i="68"/>
  <c r="AB279" i="68"/>
  <c r="AC306" i="68"/>
  <c r="AD18" i="68"/>
  <c r="AC23" i="68"/>
  <c r="AD50" i="68"/>
  <c r="AC55" i="68"/>
  <c r="AD82" i="68"/>
  <c r="AC87" i="68"/>
  <c r="AB92" i="68"/>
  <c r="AD114" i="68"/>
  <c r="AC119" i="68"/>
  <c r="AD146" i="68"/>
  <c r="AC151" i="68"/>
  <c r="AB156" i="68"/>
  <c r="AD178" i="68"/>
  <c r="AC183" i="68"/>
  <c r="AB188" i="68"/>
  <c r="AD210" i="68"/>
  <c r="AC215" i="68"/>
  <c r="AB220" i="68"/>
  <c r="AC247" i="68"/>
  <c r="AD274" i="68"/>
  <c r="AC279" i="68"/>
  <c r="AD306" i="68"/>
  <c r="AD338" i="68"/>
  <c r="AE50" i="68"/>
  <c r="AD55" i="68"/>
  <c r="AC60" i="68"/>
  <c r="AB65" i="68"/>
  <c r="AE82" i="68"/>
  <c r="AD87" i="68"/>
  <c r="AC92" i="68"/>
  <c r="AB97" i="68"/>
  <c r="AE114" i="68"/>
  <c r="AD119" i="68"/>
  <c r="AC124" i="68"/>
  <c r="AB129" i="68"/>
  <c r="AE146" i="68"/>
  <c r="AD151" i="68"/>
  <c r="AC156" i="68"/>
  <c r="AB161" i="68"/>
  <c r="AE178" i="68"/>
  <c r="AD183" i="68"/>
  <c r="AC188" i="68"/>
  <c r="AB193" i="68"/>
  <c r="AE210" i="68"/>
  <c r="AD215" i="68"/>
  <c r="AC220" i="68"/>
  <c r="AB225" i="68"/>
  <c r="AE242" i="68"/>
  <c r="AD247" i="68"/>
  <c r="AE274" i="68"/>
  <c r="AD279" i="68"/>
  <c r="AE306" i="68"/>
  <c r="AF82" i="68"/>
  <c r="AE87" i="68"/>
  <c r="AC97" i="68"/>
  <c r="AF114" i="68"/>
  <c r="AE119" i="68"/>
  <c r="AD124" i="68"/>
  <c r="AC129" i="68"/>
  <c r="AF146" i="68"/>
  <c r="AE151" i="68"/>
  <c r="AD156" i="68"/>
  <c r="AC161" i="68"/>
  <c r="AF178" i="68"/>
  <c r="AE183" i="68"/>
  <c r="AD188" i="68"/>
  <c r="AC193" i="68"/>
  <c r="AF210" i="68"/>
  <c r="AE215" i="68"/>
  <c r="AD220" i="68"/>
  <c r="AC225" i="68"/>
  <c r="AF242" i="68"/>
  <c r="AE247" i="68"/>
  <c r="AF274" i="68"/>
  <c r="AE279" i="68"/>
  <c r="AF306" i="68"/>
  <c r="AF338" i="68"/>
  <c r="AE18" i="68"/>
  <c r="AD23" i="68"/>
  <c r="AC28" i="68"/>
  <c r="AF18" i="68"/>
  <c r="AE23" i="68"/>
  <c r="AD28" i="68"/>
  <c r="AC33" i="68"/>
  <c r="AF50" i="68"/>
  <c r="AE55" i="68"/>
  <c r="AD60" i="68"/>
  <c r="AC65" i="68"/>
  <c r="AD92" i="68"/>
  <c r="AF23" i="68"/>
  <c r="AE28" i="68"/>
  <c r="AD33" i="68"/>
  <c r="AF55" i="68"/>
  <c r="AE60" i="68"/>
  <c r="AD65" i="68"/>
  <c r="AF87" i="68"/>
  <c r="AE92" i="68"/>
  <c r="AD97" i="68"/>
  <c r="AF119" i="68"/>
  <c r="AE124" i="68"/>
  <c r="AD129" i="68"/>
  <c r="AF151" i="68"/>
  <c r="AE156" i="68"/>
  <c r="AD161" i="68"/>
  <c r="AF183" i="68"/>
  <c r="AE188" i="68"/>
  <c r="AD193" i="68"/>
  <c r="AF215" i="68"/>
  <c r="AE220" i="68"/>
  <c r="AD225" i="68"/>
  <c r="AF247" i="68"/>
  <c r="AF279" i="68"/>
  <c r="AB16" i="68"/>
  <c r="AF28" i="68"/>
  <c r="AB48" i="68"/>
  <c r="AB80" i="68"/>
  <c r="AB112" i="68"/>
  <c r="AB144" i="68"/>
  <c r="AB176" i="68"/>
  <c r="AB208" i="68"/>
  <c r="AE225" i="68"/>
  <c r="AB240" i="68"/>
  <c r="AC16" i="68"/>
  <c r="AC48" i="68"/>
  <c r="AC80" i="68"/>
  <c r="AC112" i="68"/>
  <c r="AC144" i="68"/>
  <c r="AC176" i="68"/>
  <c r="AC208" i="68"/>
  <c r="AC240" i="68"/>
  <c r="AB341" i="68"/>
  <c r="AD240" i="68"/>
  <c r="AB346" i="68"/>
  <c r="AC63" i="68"/>
  <c r="AC95" i="68"/>
  <c r="AB100" i="68"/>
  <c r="AB132" i="68"/>
  <c r="AD154" i="68"/>
  <c r="AC159" i="68"/>
  <c r="AB164" i="68"/>
  <c r="AF176" i="68"/>
  <c r="AD186" i="68"/>
  <c r="AC191" i="68"/>
  <c r="AB196" i="68"/>
  <c r="AF208" i="68"/>
  <c r="AD218" i="68"/>
  <c r="AC223" i="68"/>
  <c r="AB228" i="68"/>
  <c r="AF240" i="68"/>
  <c r="AE245" i="68"/>
  <c r="AD250" i="68"/>
  <c r="AC255" i="68"/>
  <c r="AB260" i="68"/>
  <c r="AF272" i="68"/>
  <c r="AE277" i="68"/>
  <c r="AD282" i="68"/>
  <c r="AC287" i="68"/>
  <c r="AB292" i="68"/>
  <c r="AF304" i="68"/>
  <c r="AE309" i="68"/>
  <c r="AD314" i="68"/>
  <c r="AC319" i="68"/>
  <c r="AB324" i="68"/>
  <c r="AF336" i="68"/>
  <c r="AE341" i="68"/>
  <c r="AD346" i="68"/>
  <c r="AB356" i="68"/>
  <c r="AB233" i="68"/>
  <c r="AF245" i="68"/>
  <c r="AE250" i="68"/>
  <c r="AD255" i="68"/>
  <c r="AC260" i="68"/>
  <c r="AB265" i="68"/>
  <c r="AF277" i="68"/>
  <c r="AE282" i="68"/>
  <c r="AD287" i="68"/>
  <c r="AC292" i="68"/>
  <c r="AB297" i="68"/>
  <c r="AF309" i="68"/>
  <c r="AE314" i="68"/>
  <c r="AD319" i="68"/>
  <c r="AC324" i="68"/>
  <c r="AB329" i="68"/>
  <c r="AF341" i="68"/>
  <c r="AE346" i="68"/>
  <c r="AD351" i="68"/>
  <c r="AC356" i="68"/>
  <c r="AB361" i="68"/>
  <c r="AB14" i="68"/>
  <c r="AF26" i="68"/>
  <c r="AE31" i="68"/>
  <c r="AB46" i="68"/>
  <c r="AE63" i="68"/>
  <c r="AB78" i="68"/>
  <c r="AB110" i="68"/>
  <c r="AB142" i="68"/>
  <c r="AB174" i="68"/>
  <c r="AE191" i="68"/>
  <c r="AD196" i="68"/>
  <c r="AC201" i="68"/>
  <c r="AB206" i="68"/>
  <c r="AE223" i="68"/>
  <c r="AD228" i="68"/>
  <c r="AC233" i="68"/>
  <c r="AB238" i="68"/>
  <c r="AF250" i="68"/>
  <c r="AE255" i="68"/>
  <c r="AD260" i="68"/>
  <c r="AC265" i="68"/>
  <c r="AB270" i="68"/>
  <c r="AF282" i="68"/>
  <c r="AE287" i="68"/>
  <c r="AD292" i="68"/>
  <c r="AC297" i="68"/>
  <c r="AB302" i="68"/>
  <c r="AF314" i="68"/>
  <c r="AE319" i="68"/>
  <c r="AD324" i="68"/>
  <c r="AC329" i="68"/>
  <c r="AB334" i="68"/>
  <c r="AF346" i="68"/>
  <c r="AE351" i="68"/>
  <c r="AD356" i="68"/>
  <c r="AC361" i="68"/>
  <c r="AB366" i="68"/>
  <c r="AF31" i="68"/>
  <c r="AF63" i="68"/>
  <c r="AB243" i="68"/>
  <c r="AF255" i="68"/>
  <c r="AE260" i="68"/>
  <c r="AD265" i="68"/>
  <c r="AC270" i="68"/>
  <c r="AB275" i="68"/>
  <c r="AF287" i="68"/>
  <c r="AE292" i="68"/>
  <c r="AD297" i="68"/>
  <c r="AC302" i="68"/>
  <c r="AB307" i="68"/>
  <c r="AF319" i="68"/>
  <c r="AE324" i="68"/>
  <c r="AD329" i="68"/>
  <c r="AC334" i="68"/>
  <c r="AB339" i="68"/>
  <c r="AF351" i="68"/>
  <c r="AE356" i="68"/>
  <c r="AD361" i="68"/>
  <c r="AC366" i="68"/>
  <c r="AD174" i="68"/>
  <c r="AC179" i="68"/>
  <c r="AB184" i="68"/>
  <c r="AF196" i="68"/>
  <c r="AE201" i="68"/>
  <c r="AD206" i="68"/>
  <c r="AC211" i="68"/>
  <c r="AB216" i="68"/>
  <c r="AF228" i="68"/>
  <c r="AE233" i="68"/>
  <c r="AD238" i="68"/>
  <c r="AC243" i="68"/>
  <c r="AB248" i="68"/>
  <c r="AF260" i="68"/>
  <c r="AE265" i="68"/>
  <c r="AD270" i="68"/>
  <c r="AC275" i="68"/>
  <c r="AB280" i="68"/>
  <c r="AF292" i="68"/>
  <c r="AE297" i="68"/>
  <c r="AD302" i="68"/>
  <c r="AC307" i="68"/>
  <c r="AB312" i="68"/>
  <c r="AF324" i="68"/>
  <c r="AE329" i="68"/>
  <c r="AD334" i="68"/>
  <c r="AC339" i="68"/>
  <c r="AB344" i="68"/>
  <c r="AF356" i="68"/>
  <c r="AE361" i="68"/>
  <c r="AD366" i="68"/>
  <c r="AB29" i="68"/>
  <c r="AB93" i="68"/>
  <c r="AB157" i="68"/>
  <c r="AC184" i="68"/>
  <c r="AB189" i="68"/>
  <c r="AE206" i="68"/>
  <c r="AD211" i="68"/>
  <c r="AC216" i="68"/>
  <c r="AB221" i="68"/>
  <c r="AE238" i="68"/>
  <c r="AD243" i="68"/>
  <c r="AC248" i="68"/>
  <c r="AB253" i="68"/>
  <c r="AE270" i="68"/>
  <c r="AD275" i="68"/>
  <c r="AC280" i="68"/>
  <c r="AB285" i="68"/>
  <c r="AF297" i="68"/>
  <c r="AE302" i="68"/>
  <c r="AD307" i="68"/>
  <c r="AC312" i="68"/>
  <c r="AB317" i="68"/>
  <c r="AF329" i="68"/>
  <c r="AE334" i="68"/>
  <c r="AD339" i="68"/>
  <c r="AC344" i="68"/>
  <c r="AB349" i="68"/>
  <c r="AF361" i="68"/>
  <c r="AE366" i="68"/>
  <c r="AC253" i="68"/>
  <c r="AB258" i="68"/>
  <c r="AD280" i="68"/>
  <c r="AC285" i="68"/>
  <c r="AB290" i="68"/>
  <c r="AF302" i="68"/>
  <c r="AE307" i="68"/>
  <c r="AD312" i="68"/>
  <c r="AC317" i="68"/>
  <c r="AB322" i="68"/>
  <c r="AF334" i="68"/>
  <c r="AE339" i="68"/>
  <c r="AD344" i="68"/>
  <c r="AC349" i="68"/>
  <c r="AB354" i="68"/>
  <c r="AF366" i="68"/>
  <c r="AB125" i="68"/>
  <c r="AB66" i="68"/>
  <c r="AC93" i="68"/>
  <c r="AC125" i="68"/>
  <c r="AB162" i="68"/>
  <c r="AB194" i="68"/>
  <c r="AC221" i="68"/>
  <c r="AB226" i="68"/>
  <c r="AE24" i="68"/>
  <c r="AD29" i="68"/>
  <c r="AC34" i="68"/>
  <c r="AB39" i="68"/>
  <c r="AE56" i="68"/>
  <c r="AD61" i="68"/>
  <c r="AC66" i="68"/>
  <c r="AB71" i="68"/>
  <c r="AE88" i="68"/>
  <c r="AD93" i="68"/>
  <c r="AC98" i="68"/>
  <c r="AB103" i="68"/>
  <c r="AF115" i="68"/>
  <c r="AE120" i="68"/>
  <c r="AD125" i="68"/>
  <c r="AC130" i="68"/>
  <c r="AB135" i="68"/>
  <c r="AF147" i="68"/>
  <c r="AE152" i="68"/>
  <c r="AD157" i="68"/>
  <c r="AC162" i="68"/>
  <c r="AB167" i="68"/>
  <c r="AF179" i="68"/>
  <c r="AE184" i="68"/>
  <c r="AD189" i="68"/>
  <c r="AC194" i="68"/>
  <c r="AB199" i="68"/>
  <c r="AF211" i="68"/>
  <c r="AE216" i="68"/>
  <c r="AD221" i="68"/>
  <c r="AC226" i="68"/>
  <c r="AB231" i="68"/>
  <c r="AF243" i="68"/>
  <c r="AE248" i="68"/>
  <c r="AD253" i="68"/>
  <c r="AC258" i="68"/>
  <c r="AB263" i="68"/>
  <c r="AF275" i="68"/>
  <c r="AE280" i="68"/>
  <c r="AD285" i="68"/>
  <c r="AC290" i="68"/>
  <c r="AB295" i="68"/>
  <c r="AF307" i="68"/>
  <c r="AE312" i="68"/>
  <c r="AD317" i="68"/>
  <c r="AC322" i="68"/>
  <c r="AB327" i="68"/>
  <c r="AF339" i="68"/>
  <c r="AE344" i="68"/>
  <c r="AD349" i="68"/>
  <c r="AC354" i="68"/>
  <c r="AB359" i="68"/>
  <c r="AB61" i="68"/>
  <c r="AD24" i="68"/>
  <c r="AC29" i="68"/>
  <c r="AB34" i="68"/>
  <c r="AC61" i="68"/>
  <c r="AB130" i="68"/>
  <c r="AB12" i="68"/>
  <c r="AF24" i="68"/>
  <c r="AE29" i="68"/>
  <c r="AC39" i="68"/>
  <c r="AB44" i="68"/>
  <c r="AF56" i="68"/>
  <c r="AC71" i="68"/>
  <c r="AB76" i="68"/>
  <c r="AF88" i="68"/>
  <c r="AE93" i="68"/>
  <c r="AC103" i="68"/>
  <c r="AB108" i="68"/>
  <c r="AF120" i="68"/>
  <c r="AE125" i="68"/>
  <c r="AD130" i="68"/>
  <c r="AC135" i="68"/>
  <c r="AB140" i="68"/>
  <c r="AF152" i="68"/>
  <c r="AE157" i="68"/>
  <c r="AD162" i="68"/>
  <c r="AC167" i="68"/>
  <c r="AB172" i="68"/>
  <c r="AF184" i="68"/>
  <c r="AE189" i="68"/>
  <c r="AD194" i="68"/>
  <c r="AC199" i="68"/>
  <c r="AB204" i="68"/>
  <c r="AF216" i="68"/>
  <c r="AE221" i="68"/>
  <c r="AD226" i="68"/>
  <c r="AC231" i="68"/>
  <c r="AB236" i="68"/>
  <c r="AF248" i="68"/>
  <c r="AE253" i="68"/>
  <c r="AD258" i="68"/>
  <c r="AC263" i="68"/>
  <c r="AB268" i="68"/>
  <c r="AF280" i="68"/>
  <c r="AE285" i="68"/>
  <c r="AD290" i="68"/>
  <c r="AC295" i="68"/>
  <c r="AB300" i="68"/>
  <c r="AF312" i="68"/>
  <c r="AE317" i="68"/>
  <c r="AD322" i="68"/>
  <c r="AC327" i="68"/>
  <c r="AF344" i="68"/>
  <c r="AE349" i="68"/>
  <c r="AD354" i="68"/>
  <c r="AC359" i="68"/>
  <c r="AB98" i="68"/>
  <c r="AC157" i="68"/>
  <c r="AC189" i="68"/>
  <c r="AD34" i="68"/>
  <c r="AE61" i="68"/>
  <c r="AD66" i="68"/>
  <c r="AD98" i="68"/>
  <c r="AC12" i="68"/>
  <c r="AF29" i="68"/>
  <c r="AE34" i="68"/>
  <c r="AD39" i="68"/>
  <c r="AC44" i="68"/>
  <c r="AF61" i="68"/>
  <c r="AE66" i="68"/>
  <c r="AD71" i="68"/>
  <c r="AC76" i="68"/>
  <c r="AF93" i="68"/>
  <c r="AE98" i="68"/>
  <c r="AD103" i="68"/>
  <c r="AC108" i="68"/>
  <c r="AF125" i="68"/>
  <c r="AE130" i="68"/>
  <c r="AC140" i="68"/>
  <c r="AF157" i="68"/>
  <c r="AE162" i="68"/>
  <c r="AC172" i="68"/>
  <c r="AF189" i="68"/>
  <c r="AE194" i="68"/>
  <c r="AC204" i="68"/>
  <c r="AB209" i="68"/>
  <c r="AF221" i="68"/>
  <c r="AE226" i="68"/>
  <c r="AD231" i="68"/>
  <c r="AC236" i="68"/>
  <c r="AF253" i="68"/>
  <c r="AE258" i="68"/>
  <c r="AD263" i="68"/>
  <c r="AC268" i="68"/>
  <c r="AF285" i="68"/>
  <c r="AE290" i="68"/>
  <c r="AD295" i="68"/>
  <c r="AC300" i="68"/>
  <c r="AB305" i="68"/>
  <c r="AF317" i="68"/>
  <c r="AE322" i="68"/>
  <c r="AD327" i="68"/>
  <c r="AB337" i="68"/>
  <c r="AF349" i="68"/>
  <c r="AE354" i="68"/>
  <c r="AD359" i="68"/>
  <c r="AC364" i="68"/>
  <c r="AF34" i="68"/>
  <c r="AF66" i="68"/>
  <c r="AD76" i="68"/>
  <c r="AF98" i="68"/>
  <c r="AD108" i="68"/>
  <c r="AF130" i="68"/>
  <c r="AD140" i="68"/>
  <c r="AF162" i="68"/>
  <c r="AF194" i="68"/>
  <c r="AC209" i="68"/>
  <c r="AB214" i="68"/>
  <c r="AF226" i="68"/>
  <c r="AD236" i="68"/>
  <c r="AC241" i="68"/>
  <c r="AB246" i="68"/>
  <c r="AF258" i="68"/>
  <c r="AD268" i="68"/>
  <c r="AB278" i="68"/>
  <c r="AF290" i="68"/>
  <c r="AE295" i="68"/>
  <c r="AD300" i="68"/>
  <c r="AF322" i="68"/>
  <c r="AE327" i="68"/>
  <c r="AF354" i="68"/>
  <c r="AE359" i="68"/>
  <c r="AD364" i="68"/>
  <c r="AD12" i="68"/>
  <c r="AF39" i="68"/>
  <c r="AE44" i="68"/>
  <c r="AE76" i="68"/>
  <c r="AE108" i="68"/>
  <c r="AB155" i="68"/>
  <c r="AE204" i="68"/>
  <c r="AC214" i="68"/>
  <c r="AE300" i="68"/>
  <c r="AC310" i="68"/>
  <c r="AF327" i="68"/>
  <c r="AB128" i="68"/>
  <c r="AF140" i="68"/>
  <c r="AD150" i="68"/>
  <c r="AC155" i="68"/>
  <c r="AB160" i="68"/>
  <c r="AF172" i="68"/>
  <c r="AD182" i="68"/>
  <c r="AF204" i="68"/>
  <c r="AD214" i="68"/>
  <c r="AD246" i="68"/>
  <c r="AE12" i="68"/>
  <c r="AE140" i="68"/>
  <c r="AF12" i="68"/>
  <c r="AD22" i="68"/>
  <c r="AC27" i="68"/>
  <c r="AB32" i="68"/>
  <c r="AF44" i="68"/>
  <c r="AD54" i="68"/>
  <c r="AC59" i="68"/>
  <c r="AB64" i="68"/>
  <c r="AF76" i="68"/>
  <c r="AD86" i="68"/>
  <c r="AC91" i="68"/>
  <c r="AB96" i="68"/>
  <c r="AF108" i="68"/>
  <c r="AD118" i="68"/>
  <c r="AC123" i="68"/>
  <c r="AE22" i="68"/>
  <c r="AD27" i="68"/>
  <c r="AC32" i="68"/>
  <c r="AB37" i="68"/>
  <c r="AE54" i="68"/>
  <c r="AD59" i="68"/>
  <c r="AC64" i="68"/>
  <c r="AB69" i="68"/>
  <c r="AE86" i="68"/>
  <c r="AD91" i="68"/>
  <c r="AC96" i="68"/>
  <c r="AB101" i="68"/>
  <c r="AE118" i="68"/>
  <c r="AD123" i="68"/>
  <c r="AC128" i="68"/>
  <c r="AB133" i="68"/>
  <c r="AE150" i="68"/>
  <c r="AD155" i="68"/>
  <c r="AC160" i="68"/>
  <c r="AB165" i="68"/>
  <c r="AE182" i="68"/>
  <c r="AC192" i="68"/>
  <c r="AB197" i="68"/>
  <c r="AF209" i="68"/>
  <c r="AE214" i="68"/>
  <c r="AD219" i="68"/>
  <c r="AB229" i="68"/>
  <c r="AF241" i="68"/>
  <c r="AE246" i="68"/>
  <c r="AD251" i="68"/>
  <c r="AB261" i="68"/>
  <c r="AB293" i="68"/>
  <c r="AD32" i="68"/>
  <c r="AC37" i="68"/>
  <c r="AD64" i="68"/>
  <c r="AC69" i="68"/>
  <c r="AD96" i="68"/>
  <c r="AC101" i="68"/>
  <c r="AD128" i="68"/>
  <c r="AC133" i="68"/>
  <c r="AD160" i="68"/>
  <c r="AC165" i="68"/>
  <c r="AB170" i="68"/>
  <c r="AC197" i="68"/>
  <c r="AB202" i="68"/>
  <c r="AC229" i="68"/>
  <c r="AB234" i="68"/>
  <c r="AC261" i="68"/>
  <c r="AC293" i="68"/>
  <c r="AD320" i="68"/>
  <c r="AC325" i="68"/>
  <c r="AD352" i="68"/>
  <c r="AC357" i="68"/>
  <c r="AB362" i="68"/>
  <c r="AE64" i="68"/>
  <c r="AE96" i="68"/>
  <c r="AE128" i="68"/>
  <c r="AE160" i="68"/>
  <c r="AD261" i="68"/>
  <c r="AF32" i="68"/>
  <c r="AF64" i="68"/>
  <c r="AF96" i="68"/>
  <c r="AF128" i="68"/>
  <c r="AF160" i="68"/>
  <c r="AE325" i="68"/>
  <c r="AF352" i="68"/>
  <c r="AE357" i="68"/>
  <c r="AD362" i="68"/>
  <c r="AC367" i="68"/>
  <c r="AB25" i="68"/>
  <c r="AF37" i="68"/>
  <c r="AB57" i="68"/>
  <c r="AF69" i="68"/>
  <c r="AB89" i="68"/>
  <c r="AF101" i="68"/>
  <c r="AB121" i="68"/>
  <c r="AF133" i="68"/>
  <c r="AB153" i="68"/>
  <c r="AF165" i="68"/>
  <c r="AB185" i="68"/>
  <c r="AF197" i="68"/>
  <c r="AF229" i="68"/>
  <c r="AC244" i="68"/>
  <c r="AB249" i="68"/>
  <c r="AF261" i="68"/>
  <c r="AE266" i="68"/>
  <c r="AC276" i="68"/>
  <c r="AB281" i="68"/>
  <c r="AF293" i="68"/>
  <c r="AB313" i="68"/>
  <c r="AD335" i="68"/>
  <c r="AC340" i="68"/>
  <c r="AB345" i="68"/>
  <c r="AF357" i="68"/>
  <c r="AE362" i="68"/>
  <c r="AD367" i="68"/>
  <c r="AB30" i="68"/>
  <c r="AC57" i="68"/>
  <c r="AB62" i="68"/>
  <c r="AC185" i="68"/>
  <c r="AB190" i="68"/>
  <c r="AB254" i="68"/>
  <c r="AD276" i="68"/>
  <c r="AE367" i="68"/>
  <c r="AC25" i="68"/>
  <c r="AC89" i="68"/>
  <c r="AF15" i="68"/>
  <c r="AD25" i="68"/>
  <c r="AC30" i="68"/>
  <c r="AB35" i="68"/>
  <c r="AF47" i="68"/>
  <c r="AD57" i="68"/>
  <c r="AC62" i="68"/>
  <c r="AB67" i="68"/>
  <c r="AF79" i="68"/>
  <c r="AE84" i="68"/>
  <c r="AD89" i="68"/>
  <c r="AC94" i="68"/>
  <c r="AB99" i="68"/>
  <c r="AE116" i="68"/>
  <c r="AD121" i="68"/>
  <c r="AC126" i="68"/>
  <c r="AB131" i="68"/>
  <c r="AE148" i="68"/>
  <c r="AD153" i="68"/>
  <c r="AC158" i="68"/>
  <c r="AB163" i="68"/>
  <c r="AE180" i="68"/>
  <c r="AD185" i="68"/>
  <c r="AC190" i="68"/>
  <c r="AB195" i="68"/>
  <c r="AE212" i="68"/>
  <c r="AC222" i="68"/>
  <c r="AB227" i="68"/>
  <c r="AE244" i="68"/>
  <c r="AC254" i="68"/>
  <c r="AB259" i="68"/>
  <c r="AE276" i="68"/>
  <c r="AD281" i="68"/>
  <c r="AB291" i="68"/>
  <c r="AB323" i="68"/>
  <c r="AB355" i="68"/>
  <c r="AF367" i="68"/>
  <c r="AB94" i="68"/>
  <c r="AC121" i="68"/>
  <c r="AB126" i="68"/>
  <c r="AC153" i="68"/>
  <c r="AB158" i="68"/>
  <c r="V290" i="62"/>
  <c r="V289" i="62"/>
  <c r="V288" i="62"/>
  <c r="W288" i="62" s="1"/>
  <c r="V287" i="62"/>
  <c r="V286" i="62"/>
  <c r="V285" i="62"/>
  <c r="V284" i="62"/>
  <c r="V283" i="62"/>
  <c r="V282" i="62"/>
  <c r="V281" i="62"/>
  <c r="V280" i="62"/>
  <c r="V279" i="62"/>
  <c r="V278" i="62"/>
  <c r="V277" i="62"/>
  <c r="V276" i="62"/>
  <c r="V275" i="62"/>
  <c r="V274" i="62"/>
  <c r="V273" i="62"/>
  <c r="V272" i="62"/>
  <c r="V271" i="62"/>
  <c r="V270" i="62"/>
  <c r="V269" i="62"/>
  <c r="V268" i="62"/>
  <c r="V267" i="62"/>
  <c r="V266" i="62"/>
  <c r="V265" i="62"/>
  <c r="V264" i="62"/>
  <c r="V263" i="62"/>
  <c r="V262" i="62"/>
  <c r="V261" i="62"/>
  <c r="V260" i="62"/>
  <c r="V259" i="62"/>
  <c r="V258" i="62"/>
  <c r="V257" i="62"/>
  <c r="V256" i="62"/>
  <c r="V255" i="62"/>
  <c r="V254" i="62"/>
  <c r="V253" i="62"/>
  <c r="V252" i="62"/>
  <c r="V251" i="62"/>
  <c r="V250" i="62"/>
  <c r="V249" i="62"/>
  <c r="V248" i="62"/>
  <c r="V247" i="62"/>
  <c r="V246" i="62"/>
  <c r="V245" i="62"/>
  <c r="V244" i="62"/>
  <c r="V243" i="62"/>
  <c r="V242" i="62"/>
  <c r="V241" i="62"/>
  <c r="V240" i="62"/>
  <c r="V239" i="62"/>
  <c r="V238" i="62"/>
  <c r="V237" i="62"/>
  <c r="V236" i="62"/>
  <c r="V235" i="62"/>
  <c r="V234" i="62"/>
  <c r="V233" i="62"/>
  <c r="V232" i="62"/>
  <c r="V231" i="62"/>
  <c r="V230" i="62"/>
  <c r="V229" i="62"/>
  <c r="V228" i="62"/>
  <c r="V227" i="62"/>
  <c r="V226" i="62"/>
  <c r="V225" i="62"/>
  <c r="V224" i="62"/>
  <c r="W224" i="62" s="1"/>
  <c r="V223" i="62"/>
  <c r="V222" i="62"/>
  <c r="V221" i="62"/>
  <c r="V220" i="62"/>
  <c r="V219" i="62"/>
  <c r="V218" i="62"/>
  <c r="V217" i="62"/>
  <c r="V216" i="62"/>
  <c r="V215" i="62"/>
  <c r="V214" i="62"/>
  <c r="V213" i="62"/>
  <c r="V212" i="62"/>
  <c r="V211" i="62"/>
  <c r="V210" i="62"/>
  <c r="V209" i="62"/>
  <c r="V208" i="62"/>
  <c r="V207" i="62"/>
  <c r="V206" i="62"/>
  <c r="V205" i="62"/>
  <c r="V204" i="62"/>
  <c r="V203" i="62"/>
  <c r="V202" i="62"/>
  <c r="V201" i="62"/>
  <c r="V200" i="62"/>
  <c r="V199" i="62"/>
  <c r="V198" i="62"/>
  <c r="V197" i="62"/>
  <c r="V196" i="62"/>
  <c r="V195" i="62"/>
  <c r="V194" i="62"/>
  <c r="V193" i="62"/>
  <c r="V192" i="62"/>
  <c r="V191" i="62"/>
  <c r="V190" i="62"/>
  <c r="V189" i="62"/>
  <c r="S239" i="62"/>
  <c r="S238" i="62"/>
  <c r="S237" i="62"/>
  <c r="S236" i="62"/>
  <c r="S235" i="62"/>
  <c r="S234" i="62"/>
  <c r="S233" i="62"/>
  <c r="S232" i="62"/>
  <c r="S231" i="62"/>
  <c r="S230" i="62"/>
  <c r="S229" i="62"/>
  <c r="S228" i="62"/>
  <c r="S227" i="62"/>
  <c r="S226" i="62"/>
  <c r="S225" i="62"/>
  <c r="S224" i="62"/>
  <c r="S223" i="62"/>
  <c r="S222" i="62"/>
  <c r="S221" i="62"/>
  <c r="S220" i="62"/>
  <c r="S219" i="62"/>
  <c r="I290" i="62"/>
  <c r="I289" i="62"/>
  <c r="I288" i="62"/>
  <c r="I287" i="62"/>
  <c r="I286" i="62"/>
  <c r="I285" i="62"/>
  <c r="I284" i="62"/>
  <c r="I283" i="62"/>
  <c r="I282" i="62"/>
  <c r="I281" i="62"/>
  <c r="I280" i="62"/>
  <c r="J280" i="62" s="1"/>
  <c r="I279" i="62"/>
  <c r="I278" i="62"/>
  <c r="J278" i="62" s="1"/>
  <c r="I277" i="62"/>
  <c r="J277" i="62" s="1"/>
  <c r="I276" i="62"/>
  <c r="J276" i="62" s="1"/>
  <c r="I275" i="62"/>
  <c r="I274" i="62"/>
  <c r="I273" i="62"/>
  <c r="I272" i="62"/>
  <c r="J272" i="62" s="1"/>
  <c r="I271" i="62"/>
  <c r="J271" i="62" s="1"/>
  <c r="I270" i="62"/>
  <c r="I269" i="62"/>
  <c r="I268" i="62"/>
  <c r="I267" i="62"/>
  <c r="I266" i="62"/>
  <c r="I265" i="62"/>
  <c r="I264" i="62"/>
  <c r="I263" i="62"/>
  <c r="I262" i="62"/>
  <c r="I261" i="62"/>
  <c r="I260" i="62"/>
  <c r="I259" i="62"/>
  <c r="I258" i="62"/>
  <c r="I257" i="62"/>
  <c r="I256" i="62"/>
  <c r="I255" i="62"/>
  <c r="I254" i="62"/>
  <c r="I253" i="62"/>
  <c r="I252" i="62"/>
  <c r="I251" i="62"/>
  <c r="I250" i="62"/>
  <c r="I249" i="62"/>
  <c r="I248" i="62"/>
  <c r="J248" i="62" s="1"/>
  <c r="I247" i="62"/>
  <c r="I246" i="62"/>
  <c r="J246" i="62" s="1"/>
  <c r="I245" i="62"/>
  <c r="J245" i="62" s="1"/>
  <c r="I244" i="62"/>
  <c r="J244" i="62" s="1"/>
  <c r="I243" i="62"/>
  <c r="I242" i="62"/>
  <c r="I241" i="62"/>
  <c r="I240" i="62"/>
  <c r="J240" i="62" s="1"/>
  <c r="I239" i="62"/>
  <c r="J239" i="62" s="1"/>
  <c r="I238" i="62"/>
  <c r="J238" i="62" s="1"/>
  <c r="I237" i="62"/>
  <c r="I236" i="62"/>
  <c r="I235" i="62"/>
  <c r="I234" i="62"/>
  <c r="I233" i="62"/>
  <c r="I232" i="62"/>
  <c r="I231" i="62"/>
  <c r="I230" i="62"/>
  <c r="I229" i="62"/>
  <c r="I228" i="62"/>
  <c r="I227" i="62"/>
  <c r="I226" i="62"/>
  <c r="I225" i="62"/>
  <c r="I224" i="62"/>
  <c r="I223" i="62"/>
  <c r="I222" i="62"/>
  <c r="I221" i="62"/>
  <c r="I220" i="62"/>
  <c r="I219" i="62"/>
  <c r="I218" i="62"/>
  <c r="J218" i="62" s="1"/>
  <c r="I217" i="62"/>
  <c r="I216" i="62"/>
  <c r="J216" i="62" s="1"/>
  <c r="I215" i="62"/>
  <c r="I214" i="62"/>
  <c r="I213" i="62"/>
  <c r="I212" i="62"/>
  <c r="I211" i="62"/>
  <c r="I210" i="62"/>
  <c r="J210" i="62" s="1"/>
  <c r="I209" i="62"/>
  <c r="J209" i="62" s="1"/>
  <c r="I208" i="62"/>
  <c r="I207" i="62"/>
  <c r="I206" i="62"/>
  <c r="I205" i="62"/>
  <c r="I204" i="62"/>
  <c r="I203" i="62"/>
  <c r="I202" i="62"/>
  <c r="I201" i="62"/>
  <c r="I200" i="62"/>
  <c r="I199" i="62"/>
  <c r="I198" i="62"/>
  <c r="I197" i="62"/>
  <c r="I196" i="62"/>
  <c r="I195" i="62"/>
  <c r="I194" i="62"/>
  <c r="I193" i="62"/>
  <c r="I192" i="62"/>
  <c r="I191" i="62"/>
  <c r="I190" i="62"/>
  <c r="I189" i="62"/>
  <c r="I188" i="62"/>
  <c r="I187" i="62"/>
  <c r="I186" i="62"/>
  <c r="I185" i="62"/>
  <c r="I184" i="62"/>
  <c r="I183" i="62"/>
  <c r="J183" i="62" s="1"/>
  <c r="I182" i="62"/>
  <c r="I181" i="62"/>
  <c r="I180" i="62"/>
  <c r="I179" i="62"/>
  <c r="I178" i="62"/>
  <c r="I177" i="62"/>
  <c r="I176" i="62"/>
  <c r="I175" i="62"/>
  <c r="J175" i="62" s="1"/>
  <c r="I174" i="62"/>
  <c r="I173" i="62"/>
  <c r="I172" i="62"/>
  <c r="I171" i="62"/>
  <c r="I170" i="62"/>
  <c r="I169" i="62"/>
  <c r="I168" i="62"/>
  <c r="I167" i="62"/>
  <c r="I166" i="62"/>
  <c r="I165" i="62"/>
  <c r="I164" i="62"/>
  <c r="I163" i="62"/>
  <c r="I162" i="62"/>
  <c r="I161" i="62"/>
  <c r="I160" i="62"/>
  <c r="I159" i="62"/>
  <c r="I158" i="62"/>
  <c r="I157" i="62"/>
  <c r="I156" i="62"/>
  <c r="I155" i="62"/>
  <c r="I154" i="62"/>
  <c r="I153" i="62"/>
  <c r="J153" i="62" s="1"/>
  <c r="I152" i="62"/>
  <c r="J152" i="62" s="1"/>
  <c r="I151" i="62"/>
  <c r="I150" i="62"/>
  <c r="I149" i="62"/>
  <c r="I148" i="62"/>
  <c r="I147" i="62"/>
  <c r="I146" i="62"/>
  <c r="I145" i="62"/>
  <c r="I144" i="62"/>
  <c r="I143" i="62"/>
  <c r="I142" i="62"/>
  <c r="I141" i="62"/>
  <c r="I140" i="62"/>
  <c r="I139" i="62"/>
  <c r="I138" i="62"/>
  <c r="I137" i="62"/>
  <c r="I136" i="62"/>
  <c r="I135" i="62"/>
  <c r="I134" i="62"/>
  <c r="I133" i="62"/>
  <c r="I132" i="62"/>
  <c r="I131" i="62"/>
  <c r="I130" i="62"/>
  <c r="I129" i="62"/>
  <c r="I128" i="62"/>
  <c r="I127" i="62"/>
  <c r="I126" i="62"/>
  <c r="I125" i="62"/>
  <c r="I124" i="62"/>
  <c r="I123" i="62"/>
  <c r="I122" i="62"/>
  <c r="I121" i="62"/>
  <c r="I120" i="62"/>
  <c r="I119" i="62"/>
  <c r="I118" i="62"/>
  <c r="I117" i="62"/>
  <c r="I116" i="62"/>
  <c r="I115" i="62"/>
  <c r="I114" i="62"/>
  <c r="I113" i="62"/>
  <c r="I112" i="62"/>
  <c r="I111" i="62"/>
  <c r="I110" i="62"/>
  <c r="I109" i="62"/>
  <c r="I108" i="62"/>
  <c r="I107" i="62"/>
  <c r="I106" i="62"/>
  <c r="I105" i="62"/>
  <c r="I104" i="62"/>
  <c r="I103" i="62"/>
  <c r="I102" i="62"/>
  <c r="I101" i="62"/>
  <c r="I100" i="62"/>
  <c r="I99" i="62"/>
  <c r="I98" i="62"/>
  <c r="I97" i="62"/>
  <c r="I96" i="62"/>
  <c r="I95" i="62"/>
  <c r="I94" i="62"/>
  <c r="I93" i="62"/>
  <c r="I92" i="62"/>
  <c r="I91" i="62"/>
  <c r="I90" i="62"/>
  <c r="I89" i="62"/>
  <c r="I88" i="62"/>
  <c r="I87" i="62"/>
  <c r="I86" i="62"/>
  <c r="I85" i="62"/>
  <c r="I84" i="62"/>
  <c r="I83" i="62"/>
  <c r="I82" i="62"/>
  <c r="I81" i="62"/>
  <c r="I80" i="62"/>
  <c r="I79" i="62"/>
  <c r="I78" i="62"/>
  <c r="I77" i="62"/>
  <c r="I76" i="62"/>
  <c r="I75" i="62"/>
  <c r="I74" i="62"/>
  <c r="I73" i="62"/>
  <c r="I72" i="62"/>
  <c r="I71" i="62"/>
  <c r="I70" i="62"/>
  <c r="F239" i="62"/>
  <c r="G239" i="62" s="1"/>
  <c r="F238" i="62"/>
  <c r="G238" i="62" s="1"/>
  <c r="F237" i="62"/>
  <c r="G237" i="62" s="1"/>
  <c r="F236" i="62"/>
  <c r="F235" i="62"/>
  <c r="F234" i="62"/>
  <c r="F233" i="62"/>
  <c r="F232" i="62"/>
  <c r="F231" i="62"/>
  <c r="F230" i="62"/>
  <c r="F229" i="62"/>
  <c r="F228" i="62"/>
  <c r="F227" i="62"/>
  <c r="F226" i="62"/>
  <c r="F225" i="62"/>
  <c r="F224" i="62"/>
  <c r="F223" i="62"/>
  <c r="F222" i="62"/>
  <c r="F221" i="62"/>
  <c r="F220" i="62"/>
  <c r="F219" i="62"/>
  <c r="F218" i="62"/>
  <c r="F217" i="62"/>
  <c r="G217" i="62" s="1"/>
  <c r="F216" i="62"/>
  <c r="G216" i="62" s="1"/>
  <c r="F215" i="62"/>
  <c r="G215" i="62" s="1"/>
  <c r="F214" i="62"/>
  <c r="F213" i="62"/>
  <c r="F212" i="62"/>
  <c r="G212" i="62" s="1"/>
  <c r="F211" i="62"/>
  <c r="G211" i="62" s="1"/>
  <c r="F210" i="62"/>
  <c r="G210" i="62" s="1"/>
  <c r="F209" i="62"/>
  <c r="G209" i="62" s="1"/>
  <c r="F208" i="62"/>
  <c r="F207" i="62"/>
  <c r="F206" i="62"/>
  <c r="F205" i="62"/>
  <c r="G205" i="62" s="1"/>
  <c r="F204" i="62"/>
  <c r="F203" i="62"/>
  <c r="F202" i="62"/>
  <c r="F201" i="62"/>
  <c r="F200" i="62"/>
  <c r="F199" i="62"/>
  <c r="F198" i="62"/>
  <c r="F197" i="62"/>
  <c r="F196" i="62"/>
  <c r="F195" i="62"/>
  <c r="F194" i="62"/>
  <c r="F193" i="62"/>
  <c r="F192" i="62"/>
  <c r="F191" i="62"/>
  <c r="F190" i="62"/>
  <c r="F189" i="62"/>
  <c r="F188" i="62"/>
  <c r="F187" i="62"/>
  <c r="F186" i="62"/>
  <c r="F185" i="62"/>
  <c r="G185" i="62" s="1"/>
  <c r="F184" i="62"/>
  <c r="G184" i="62" s="1"/>
  <c r="F183" i="62"/>
  <c r="G183" i="62" s="1"/>
  <c r="F182" i="62"/>
  <c r="G182" i="62" s="1"/>
  <c r="F181" i="62"/>
  <c r="G181" i="62" s="1"/>
  <c r="F180" i="62"/>
  <c r="F179" i="62"/>
  <c r="F178" i="62"/>
  <c r="F177" i="62"/>
  <c r="F176" i="62"/>
  <c r="F175" i="62"/>
  <c r="G175" i="62" s="1"/>
  <c r="F174" i="62"/>
  <c r="G174" i="62" s="1"/>
  <c r="F173" i="62"/>
  <c r="G173" i="62" s="1"/>
  <c r="F172" i="62"/>
  <c r="F171" i="62"/>
  <c r="F170" i="62"/>
  <c r="F169" i="62"/>
  <c r="F168" i="62"/>
  <c r="F167" i="62"/>
  <c r="F166" i="62"/>
  <c r="F165" i="62"/>
  <c r="F164" i="62"/>
  <c r="G164" i="62" s="1"/>
  <c r="F163" i="62"/>
  <c r="F162" i="62"/>
  <c r="F161" i="62"/>
  <c r="F160" i="62"/>
  <c r="F159" i="62"/>
  <c r="F158" i="62"/>
  <c r="F157" i="62"/>
  <c r="F156" i="62"/>
  <c r="F155" i="62"/>
  <c r="F154" i="62"/>
  <c r="F153" i="62"/>
  <c r="G153" i="62" s="1"/>
  <c r="F152" i="62"/>
  <c r="G152" i="62" s="1"/>
  <c r="F151" i="62"/>
  <c r="G151" i="62" s="1"/>
  <c r="F150" i="62"/>
  <c r="F149" i="62"/>
  <c r="G149" i="62" s="1"/>
  <c r="F148" i="62"/>
  <c r="G148" i="62" s="1"/>
  <c r="F147" i="62"/>
  <c r="G147" i="62" s="1"/>
  <c r="F146" i="62"/>
  <c r="G146" i="62" s="1"/>
  <c r="F145" i="62"/>
  <c r="F144" i="62"/>
  <c r="F143" i="62"/>
  <c r="G143" i="62" s="1"/>
  <c r="F142" i="62"/>
  <c r="G142" i="62" s="1"/>
  <c r="F141" i="62"/>
  <c r="G141" i="62" s="1"/>
  <c r="F140" i="62"/>
  <c r="F139" i="62"/>
  <c r="F138" i="62"/>
  <c r="F137" i="62"/>
  <c r="F136" i="62"/>
  <c r="F135" i="62"/>
  <c r="F134" i="62"/>
  <c r="F133" i="62"/>
  <c r="F132" i="62"/>
  <c r="F131" i="62"/>
  <c r="F130" i="62"/>
  <c r="F129" i="62"/>
  <c r="F128" i="62"/>
  <c r="F127" i="62"/>
  <c r="F126" i="62"/>
  <c r="F125" i="62"/>
  <c r="F124" i="62"/>
  <c r="F123" i="62"/>
  <c r="F122" i="62"/>
  <c r="F121" i="62"/>
  <c r="F120" i="62"/>
  <c r="F119" i="62"/>
  <c r="G119" i="62" s="1"/>
  <c r="F118" i="62"/>
  <c r="G118" i="62" s="1"/>
  <c r="F117" i="62"/>
  <c r="G117" i="62" s="1"/>
  <c r="F116" i="62"/>
  <c r="G116" i="62" s="1"/>
  <c r="F115" i="62"/>
  <c r="F114" i="62"/>
  <c r="F113" i="62"/>
  <c r="G113" i="62" s="1"/>
  <c r="F112" i="62"/>
  <c r="G112" i="62" s="1"/>
  <c r="F111" i="62"/>
  <c r="G111" i="62" s="1"/>
  <c r="F110" i="62"/>
  <c r="F109" i="62"/>
  <c r="F108" i="62"/>
  <c r="F107" i="62"/>
  <c r="F106" i="62"/>
  <c r="F105" i="62"/>
  <c r="F104" i="62"/>
  <c r="F103" i="62"/>
  <c r="F102" i="62"/>
  <c r="F101" i="62"/>
  <c r="F100" i="62"/>
  <c r="F99" i="62"/>
  <c r="F98" i="62"/>
  <c r="F97" i="62"/>
  <c r="F96" i="62"/>
  <c r="F95" i="62"/>
  <c r="F94" i="62"/>
  <c r="F93" i="62"/>
  <c r="F92" i="62"/>
  <c r="F91" i="62"/>
  <c r="F90" i="62"/>
  <c r="F89" i="62"/>
  <c r="G89" i="62" s="1"/>
  <c r="F88" i="62"/>
  <c r="F87" i="62"/>
  <c r="F86" i="62"/>
  <c r="F85" i="62"/>
  <c r="G85" i="62" s="1"/>
  <c r="F84" i="62"/>
  <c r="G84" i="62" s="1"/>
  <c r="F83" i="62"/>
  <c r="G83" i="62" s="1"/>
  <c r="F82" i="62"/>
  <c r="F81" i="62"/>
  <c r="F80" i="62"/>
  <c r="G80" i="62" s="1"/>
  <c r="F79" i="62"/>
  <c r="G79" i="62" s="1"/>
  <c r="F78" i="62"/>
  <c r="G78" i="62" s="1"/>
  <c r="F77" i="62"/>
  <c r="F76" i="62"/>
  <c r="F75" i="62"/>
  <c r="F74" i="62"/>
  <c r="F73" i="62"/>
  <c r="F72" i="62"/>
  <c r="F71" i="62"/>
  <c r="F70" i="62"/>
  <c r="F69" i="62"/>
  <c r="F68" i="62"/>
  <c r="F67" i="62"/>
  <c r="F66" i="62"/>
  <c r="F65" i="62"/>
  <c r="F64" i="62"/>
  <c r="F63" i="62"/>
  <c r="F62" i="62"/>
  <c r="F61" i="62"/>
  <c r="F60" i="62"/>
  <c r="F59" i="62"/>
  <c r="Z167" i="62"/>
  <c r="Z161" i="62"/>
  <c r="Z159" i="62"/>
  <c r="Z156" i="62"/>
  <c r="Z154" i="62"/>
  <c r="Z140" i="62"/>
  <c r="Z135" i="62"/>
  <c r="Z122" i="62"/>
  <c r="Z114" i="62"/>
  <c r="Z97" i="62"/>
  <c r="Z95" i="62"/>
  <c r="Z93" i="62"/>
  <c r="AA367" i="64"/>
  <c r="Z367" i="64"/>
  <c r="Y367" i="64"/>
  <c r="X367" i="64"/>
  <c r="W367" i="64"/>
  <c r="V367" i="64"/>
  <c r="B367" i="64"/>
  <c r="AG367" i="64" s="1"/>
  <c r="AA366" i="64"/>
  <c r="Z366" i="64"/>
  <c r="Y366" i="64"/>
  <c r="X366" i="64"/>
  <c r="W366" i="64"/>
  <c r="V366" i="64"/>
  <c r="B366" i="64"/>
  <c r="AG366" i="64" s="1"/>
  <c r="AG365" i="64"/>
  <c r="AF365" i="64"/>
  <c r="AE365" i="64"/>
  <c r="AD365" i="64"/>
  <c r="AC365" i="64"/>
  <c r="AB365" i="64"/>
  <c r="AA365" i="64"/>
  <c r="Z365" i="64"/>
  <c r="Y365" i="64"/>
  <c r="X365" i="64"/>
  <c r="W365" i="64"/>
  <c r="V365" i="64"/>
  <c r="B365" i="64"/>
  <c r="AA364" i="64"/>
  <c r="Z364" i="64"/>
  <c r="Y364" i="64"/>
  <c r="X364" i="64"/>
  <c r="W364" i="64"/>
  <c r="V364" i="64"/>
  <c r="B364" i="64"/>
  <c r="AG364" i="64" s="1"/>
  <c r="AG363" i="64"/>
  <c r="AF363" i="64"/>
  <c r="AE363" i="64"/>
  <c r="AD363" i="64"/>
  <c r="AC363" i="64"/>
  <c r="AB363" i="64"/>
  <c r="AA363" i="64"/>
  <c r="Z363" i="64"/>
  <c r="Y363" i="64"/>
  <c r="X363" i="64"/>
  <c r="W363" i="64"/>
  <c r="V363" i="64"/>
  <c r="B363" i="64"/>
  <c r="AB362" i="64"/>
  <c r="AA362" i="64"/>
  <c r="Z362" i="64"/>
  <c r="Y362" i="64"/>
  <c r="X362" i="64"/>
  <c r="W362" i="64"/>
  <c r="V362" i="64"/>
  <c r="B362" i="64"/>
  <c r="AG362" i="64" s="1"/>
  <c r="AA361" i="64"/>
  <c r="Z361" i="64"/>
  <c r="Y361" i="64"/>
  <c r="X361" i="64"/>
  <c r="W361" i="64"/>
  <c r="V361" i="64"/>
  <c r="B361" i="64"/>
  <c r="AG361" i="64" s="1"/>
  <c r="AG360" i="64"/>
  <c r="AF360" i="64"/>
  <c r="AE360" i="64"/>
  <c r="AD360" i="64"/>
  <c r="AC360" i="64"/>
  <c r="AA360" i="64"/>
  <c r="Z360" i="64"/>
  <c r="Y360" i="64"/>
  <c r="X360" i="64"/>
  <c r="W360" i="64"/>
  <c r="V360" i="64"/>
  <c r="B360" i="64"/>
  <c r="AB360" i="64" s="1"/>
  <c r="AA359" i="64"/>
  <c r="Z359" i="64"/>
  <c r="Y359" i="64"/>
  <c r="X359" i="64"/>
  <c r="W359" i="64"/>
  <c r="V359" i="64"/>
  <c r="B359" i="64"/>
  <c r="AG359" i="64" s="1"/>
  <c r="AG358" i="64"/>
  <c r="AF358" i="64"/>
  <c r="AE358" i="64"/>
  <c r="AD358" i="64"/>
  <c r="AC358" i="64"/>
  <c r="AB358" i="64"/>
  <c r="AA358" i="64"/>
  <c r="Z358" i="64"/>
  <c r="Y358" i="64"/>
  <c r="X358" i="64"/>
  <c r="W358" i="64"/>
  <c r="V358" i="64"/>
  <c r="B358" i="64"/>
  <c r="AC357" i="64"/>
  <c r="AA357" i="64"/>
  <c r="Z357" i="64"/>
  <c r="Y357" i="64"/>
  <c r="X357" i="64"/>
  <c r="W357" i="64"/>
  <c r="V357" i="64"/>
  <c r="B357" i="64"/>
  <c r="AG357" i="64" s="1"/>
  <c r="AA356" i="64"/>
  <c r="Z356" i="64"/>
  <c r="Y356" i="64"/>
  <c r="X356" i="64"/>
  <c r="W356" i="64"/>
  <c r="V356" i="64"/>
  <c r="B356" i="64"/>
  <c r="AG356" i="64" s="1"/>
  <c r="AG355" i="64"/>
  <c r="AF355" i="64"/>
  <c r="AE355" i="64"/>
  <c r="AD355" i="64"/>
  <c r="AB355" i="64"/>
  <c r="AA355" i="64"/>
  <c r="Z355" i="64"/>
  <c r="Y355" i="64"/>
  <c r="X355" i="64"/>
  <c r="W355" i="64"/>
  <c r="V355" i="64"/>
  <c r="B355" i="64"/>
  <c r="AC355" i="64" s="1"/>
  <c r="AA354" i="64"/>
  <c r="Z354" i="64"/>
  <c r="Y354" i="64"/>
  <c r="X354" i="64"/>
  <c r="W354" i="64"/>
  <c r="V354" i="64"/>
  <c r="B354" i="64"/>
  <c r="AG354" i="64" s="1"/>
  <c r="AG353" i="64"/>
  <c r="AF353" i="64"/>
  <c r="AE353" i="64"/>
  <c r="AD353" i="64"/>
  <c r="AC353" i="64"/>
  <c r="AB353" i="64"/>
  <c r="AA353" i="64"/>
  <c r="Z353" i="64"/>
  <c r="Y353" i="64"/>
  <c r="X353" i="64"/>
  <c r="W353" i="64"/>
  <c r="V353" i="64"/>
  <c r="B353" i="64"/>
  <c r="AD352" i="64"/>
  <c r="AA352" i="64"/>
  <c r="Z352" i="64"/>
  <c r="Y352" i="64"/>
  <c r="X352" i="64"/>
  <c r="W352" i="64"/>
  <c r="V352" i="64"/>
  <c r="B352" i="64"/>
  <c r="AG352" i="64" s="1"/>
  <c r="AB351" i="64"/>
  <c r="AA351" i="64"/>
  <c r="Z351" i="64"/>
  <c r="Y351" i="64"/>
  <c r="X351" i="64"/>
  <c r="W351" i="64"/>
  <c r="V351" i="64"/>
  <c r="B351" i="64"/>
  <c r="AG351" i="64" s="1"/>
  <c r="AG350" i="64"/>
  <c r="AF350" i="64"/>
  <c r="AE350" i="64"/>
  <c r="AC350" i="64"/>
  <c r="AB350" i="64"/>
  <c r="AA350" i="64"/>
  <c r="Z350" i="64"/>
  <c r="Y350" i="64"/>
  <c r="X350" i="64"/>
  <c r="W350" i="64"/>
  <c r="V350" i="64"/>
  <c r="B350" i="64"/>
  <c r="AD350" i="64" s="1"/>
  <c r="AA349" i="64"/>
  <c r="Z349" i="64"/>
  <c r="Y349" i="64"/>
  <c r="X349" i="64"/>
  <c r="W349" i="64"/>
  <c r="V349" i="64"/>
  <c r="B349" i="64"/>
  <c r="AG349" i="64" s="1"/>
  <c r="AG348" i="64"/>
  <c r="AF348" i="64"/>
  <c r="AE348" i="64"/>
  <c r="AD348" i="64"/>
  <c r="AC348" i="64"/>
  <c r="AB348" i="64"/>
  <c r="AA348" i="64"/>
  <c r="Z348" i="64"/>
  <c r="Y348" i="64"/>
  <c r="X348" i="64"/>
  <c r="W348" i="64"/>
  <c r="V348" i="64"/>
  <c r="B348" i="64"/>
  <c r="AE347" i="64"/>
  <c r="AA347" i="64"/>
  <c r="Z347" i="64"/>
  <c r="Y347" i="64"/>
  <c r="X347" i="64"/>
  <c r="W347" i="64"/>
  <c r="V347" i="64"/>
  <c r="B347" i="64"/>
  <c r="AG347" i="64" s="1"/>
  <c r="AC346" i="64"/>
  <c r="AB346" i="64"/>
  <c r="AA346" i="64"/>
  <c r="Z346" i="64"/>
  <c r="Y346" i="64"/>
  <c r="X346" i="64"/>
  <c r="W346" i="64"/>
  <c r="V346" i="64"/>
  <c r="B346" i="64"/>
  <c r="AG346" i="64" s="1"/>
  <c r="AG345" i="64"/>
  <c r="AF345" i="64"/>
  <c r="AD345" i="64"/>
  <c r="AC345" i="64"/>
  <c r="AB345" i="64"/>
  <c r="AA345" i="64"/>
  <c r="Z345" i="64"/>
  <c r="Y345" i="64"/>
  <c r="X345" i="64"/>
  <c r="W345" i="64"/>
  <c r="V345" i="64"/>
  <c r="B345" i="64"/>
  <c r="AE345" i="64" s="1"/>
  <c r="AA344" i="64"/>
  <c r="Z344" i="64"/>
  <c r="Y344" i="64"/>
  <c r="X344" i="64"/>
  <c r="W344" i="64"/>
  <c r="V344" i="64"/>
  <c r="B344" i="64"/>
  <c r="AG344" i="64" s="1"/>
  <c r="AG343" i="64"/>
  <c r="AF343" i="64"/>
  <c r="AE343" i="64"/>
  <c r="AD343" i="64"/>
  <c r="AC343" i="64"/>
  <c r="AB343" i="64"/>
  <c r="AA343" i="64"/>
  <c r="Z343" i="64"/>
  <c r="Y343" i="64"/>
  <c r="X343" i="64"/>
  <c r="W343" i="64"/>
  <c r="V343" i="64"/>
  <c r="B343" i="64"/>
  <c r="AA342" i="64"/>
  <c r="Z342" i="64"/>
  <c r="Y342" i="64"/>
  <c r="X342" i="64"/>
  <c r="W342" i="64"/>
  <c r="V342" i="64"/>
  <c r="B342" i="64"/>
  <c r="AG342" i="64" s="1"/>
  <c r="AD341" i="64"/>
  <c r="AC341" i="64"/>
  <c r="AB341" i="64"/>
  <c r="AA341" i="64"/>
  <c r="Z341" i="64"/>
  <c r="Y341" i="64"/>
  <c r="X341" i="64"/>
  <c r="W341" i="64"/>
  <c r="V341" i="64"/>
  <c r="B341" i="64"/>
  <c r="AG341" i="64" s="1"/>
  <c r="AG340" i="64"/>
  <c r="AE340" i="64"/>
  <c r="AD340" i="64"/>
  <c r="AC340" i="64"/>
  <c r="AB340" i="64"/>
  <c r="AA340" i="64"/>
  <c r="Z340" i="64"/>
  <c r="Y340" i="64"/>
  <c r="X340" i="64"/>
  <c r="W340" i="64"/>
  <c r="V340" i="64"/>
  <c r="B340" i="64"/>
  <c r="AF340" i="64" s="1"/>
  <c r="AA339" i="64"/>
  <c r="Z339" i="64"/>
  <c r="Y339" i="64"/>
  <c r="X339" i="64"/>
  <c r="W339" i="64"/>
  <c r="V339" i="64"/>
  <c r="B339" i="64"/>
  <c r="AG339" i="64" s="1"/>
  <c r="AG338" i="64"/>
  <c r="AF338" i="64"/>
  <c r="AE338" i="64"/>
  <c r="AD338" i="64"/>
  <c r="AC338" i="64"/>
  <c r="AB338" i="64"/>
  <c r="AA338" i="64"/>
  <c r="Z338" i="64"/>
  <c r="Y338" i="64"/>
  <c r="X338" i="64"/>
  <c r="W338" i="64"/>
  <c r="V338" i="64"/>
  <c r="B338" i="64"/>
  <c r="AA337" i="64"/>
  <c r="Z337" i="64"/>
  <c r="Y337" i="64"/>
  <c r="X337" i="64"/>
  <c r="W337" i="64"/>
  <c r="V337" i="64"/>
  <c r="B337" i="64"/>
  <c r="AG337" i="64" s="1"/>
  <c r="AA336" i="64"/>
  <c r="Z336" i="64"/>
  <c r="Y336" i="64"/>
  <c r="X336" i="64"/>
  <c r="W336" i="64"/>
  <c r="V336" i="64"/>
  <c r="B336" i="64"/>
  <c r="AG336" i="64" s="1"/>
  <c r="AF335" i="64"/>
  <c r="AE335" i="64"/>
  <c r="AD335" i="64"/>
  <c r="AC335" i="64"/>
  <c r="AA335" i="64"/>
  <c r="Z335" i="64"/>
  <c r="Y335" i="64"/>
  <c r="X335" i="64"/>
  <c r="W335" i="64"/>
  <c r="V335" i="64"/>
  <c r="B335" i="64"/>
  <c r="AG335" i="64" s="1"/>
  <c r="AA334" i="64"/>
  <c r="Z334" i="64"/>
  <c r="Y334" i="64"/>
  <c r="X334" i="64"/>
  <c r="W334" i="64"/>
  <c r="V334" i="64"/>
  <c r="B334" i="64"/>
  <c r="AG334" i="64" s="1"/>
  <c r="AG333" i="64"/>
  <c r="AF333" i="64"/>
  <c r="AE333" i="64"/>
  <c r="AD333" i="64"/>
  <c r="AC333" i="64"/>
  <c r="AB333" i="64"/>
  <c r="AA333" i="64"/>
  <c r="Z333" i="64"/>
  <c r="Y333" i="64"/>
  <c r="X333" i="64"/>
  <c r="W333" i="64"/>
  <c r="V333" i="64"/>
  <c r="B333" i="64"/>
  <c r="AA332" i="64"/>
  <c r="Z332" i="64"/>
  <c r="Y332" i="64"/>
  <c r="X332" i="64"/>
  <c r="W332" i="64"/>
  <c r="V332" i="64"/>
  <c r="B332" i="64"/>
  <c r="AG332" i="64" s="1"/>
  <c r="AG331" i="64"/>
  <c r="AF331" i="64"/>
  <c r="AE331" i="64"/>
  <c r="AD331" i="64"/>
  <c r="AC331" i="64"/>
  <c r="AB331" i="64"/>
  <c r="AA331" i="64"/>
  <c r="Z331" i="64"/>
  <c r="Y331" i="64"/>
  <c r="X331" i="64"/>
  <c r="W331" i="64"/>
  <c r="V331" i="64"/>
  <c r="B331" i="64"/>
  <c r="AG330" i="64"/>
  <c r="AE330" i="64"/>
  <c r="AB330" i="64"/>
  <c r="AA330" i="64"/>
  <c r="Z330" i="64"/>
  <c r="Y330" i="64"/>
  <c r="X330" i="64"/>
  <c r="W330" i="64"/>
  <c r="V330" i="64"/>
  <c r="B330" i="64"/>
  <c r="AF330" i="64" s="1"/>
  <c r="AA329" i="64"/>
  <c r="Z329" i="64"/>
  <c r="Y329" i="64"/>
  <c r="X329" i="64"/>
  <c r="W329" i="64"/>
  <c r="V329" i="64"/>
  <c r="B329" i="64"/>
  <c r="AG329" i="64" s="1"/>
  <c r="AG328" i="64"/>
  <c r="AF328" i="64"/>
  <c r="AE328" i="64"/>
  <c r="AD328" i="64"/>
  <c r="AC328" i="64"/>
  <c r="AA328" i="64"/>
  <c r="Z328" i="64"/>
  <c r="Y328" i="64"/>
  <c r="X328" i="64"/>
  <c r="W328" i="64"/>
  <c r="V328" i="64"/>
  <c r="B328" i="64"/>
  <c r="AB328" i="64" s="1"/>
  <c r="AA327" i="64"/>
  <c r="Z327" i="64"/>
  <c r="Y327" i="64"/>
  <c r="X327" i="64"/>
  <c r="W327" i="64"/>
  <c r="V327" i="64"/>
  <c r="B327" i="64"/>
  <c r="AG327" i="64" s="1"/>
  <c r="AG326" i="64"/>
  <c r="AF326" i="64"/>
  <c r="AE326" i="64"/>
  <c r="AD326" i="64"/>
  <c r="AC326" i="64"/>
  <c r="AB326" i="64"/>
  <c r="AA326" i="64"/>
  <c r="Z326" i="64"/>
  <c r="Y326" i="64"/>
  <c r="X326" i="64"/>
  <c r="W326" i="64"/>
  <c r="V326" i="64"/>
  <c r="B326" i="64"/>
  <c r="AA325" i="64"/>
  <c r="Z325" i="64"/>
  <c r="Y325" i="64"/>
  <c r="X325" i="64"/>
  <c r="W325" i="64"/>
  <c r="V325" i="64"/>
  <c r="B325" i="64"/>
  <c r="AG325" i="64" s="1"/>
  <c r="AA324" i="64"/>
  <c r="Z324" i="64"/>
  <c r="Y324" i="64"/>
  <c r="X324" i="64"/>
  <c r="W324" i="64"/>
  <c r="V324" i="64"/>
  <c r="B324" i="64"/>
  <c r="AG324" i="64" s="1"/>
  <c r="AG323" i="64"/>
  <c r="AF323" i="64"/>
  <c r="AE323" i="64"/>
  <c r="AD323" i="64"/>
  <c r="AB323" i="64"/>
  <c r="AA323" i="64"/>
  <c r="Z323" i="64"/>
  <c r="Y323" i="64"/>
  <c r="X323" i="64"/>
  <c r="W323" i="64"/>
  <c r="V323" i="64"/>
  <c r="B323" i="64"/>
  <c r="AC323" i="64" s="1"/>
  <c r="AA322" i="64"/>
  <c r="Z322" i="64"/>
  <c r="Y322" i="64"/>
  <c r="X322" i="64"/>
  <c r="W322" i="64"/>
  <c r="V322" i="64"/>
  <c r="B322" i="64"/>
  <c r="AG322" i="64" s="1"/>
  <c r="AG321" i="64"/>
  <c r="AF321" i="64"/>
  <c r="AE321" i="64"/>
  <c r="AD321" i="64"/>
  <c r="AC321" i="64"/>
  <c r="AB321" i="64"/>
  <c r="AA321" i="64"/>
  <c r="Z321" i="64"/>
  <c r="Y321" i="64"/>
  <c r="X321" i="64"/>
  <c r="W321" i="64"/>
  <c r="V321" i="64"/>
  <c r="B321" i="64"/>
  <c r="AG320" i="64"/>
  <c r="AD320" i="64"/>
  <c r="AA320" i="64"/>
  <c r="Z320" i="64"/>
  <c r="Y320" i="64"/>
  <c r="X320" i="64"/>
  <c r="W320" i="64"/>
  <c r="V320" i="64"/>
  <c r="B320" i="64"/>
  <c r="AF320" i="64" s="1"/>
  <c r="AD319" i="64"/>
  <c r="AB319" i="64"/>
  <c r="AA319" i="64"/>
  <c r="Z319" i="64"/>
  <c r="Y319" i="64"/>
  <c r="X319" i="64"/>
  <c r="W319" i="64"/>
  <c r="V319" i="64"/>
  <c r="B319" i="64"/>
  <c r="AG319" i="64" s="1"/>
  <c r="AG318" i="64"/>
  <c r="AF318" i="64"/>
  <c r="AE318" i="64"/>
  <c r="AC318" i="64"/>
  <c r="AB318" i="64"/>
  <c r="AA318" i="64"/>
  <c r="Z318" i="64"/>
  <c r="Y318" i="64"/>
  <c r="X318" i="64"/>
  <c r="W318" i="64"/>
  <c r="V318" i="64"/>
  <c r="B318" i="64"/>
  <c r="AD318" i="64" s="1"/>
  <c r="AA317" i="64"/>
  <c r="Z317" i="64"/>
  <c r="Y317" i="64"/>
  <c r="X317" i="64"/>
  <c r="W317" i="64"/>
  <c r="V317" i="64"/>
  <c r="B317" i="64"/>
  <c r="AG317" i="64" s="1"/>
  <c r="AG316" i="64"/>
  <c r="AF316" i="64"/>
  <c r="AE316" i="64"/>
  <c r="AD316" i="64"/>
  <c r="AC316" i="64"/>
  <c r="AB316" i="64"/>
  <c r="AA316" i="64"/>
  <c r="Z316" i="64"/>
  <c r="Y316" i="64"/>
  <c r="X316" i="64"/>
  <c r="W316" i="64"/>
  <c r="V316" i="64"/>
  <c r="B316" i="64"/>
  <c r="AE315" i="64"/>
  <c r="AA315" i="64"/>
  <c r="Z315" i="64"/>
  <c r="Y315" i="64"/>
  <c r="X315" i="64"/>
  <c r="W315" i="64"/>
  <c r="V315" i="64"/>
  <c r="B315" i="64"/>
  <c r="AG315" i="64" s="1"/>
  <c r="AE314" i="64"/>
  <c r="AD314" i="64"/>
  <c r="AC314" i="64"/>
  <c r="AB314" i="64"/>
  <c r="AA314" i="64"/>
  <c r="Z314" i="64"/>
  <c r="Y314" i="64"/>
  <c r="X314" i="64"/>
  <c r="W314" i="64"/>
  <c r="V314" i="64"/>
  <c r="B314" i="64"/>
  <c r="AG314" i="64" s="1"/>
  <c r="AG313" i="64"/>
  <c r="AF313" i="64"/>
  <c r="AD313" i="64"/>
  <c r="AC313" i="64"/>
  <c r="AB313" i="64"/>
  <c r="AA313" i="64"/>
  <c r="Z313" i="64"/>
  <c r="Y313" i="64"/>
  <c r="X313" i="64"/>
  <c r="W313" i="64"/>
  <c r="V313" i="64"/>
  <c r="B313" i="64"/>
  <c r="AE313" i="64" s="1"/>
  <c r="AA312" i="64"/>
  <c r="Z312" i="64"/>
  <c r="Y312" i="64"/>
  <c r="X312" i="64"/>
  <c r="W312" i="64"/>
  <c r="V312" i="64"/>
  <c r="B312" i="64"/>
  <c r="AG312" i="64" s="1"/>
  <c r="AG311" i="64"/>
  <c r="AF311" i="64"/>
  <c r="AE311" i="64"/>
  <c r="AD311" i="64"/>
  <c r="AC311" i="64"/>
  <c r="AB311" i="64"/>
  <c r="AA311" i="64"/>
  <c r="Z311" i="64"/>
  <c r="Y311" i="64"/>
  <c r="X311" i="64"/>
  <c r="W311" i="64"/>
  <c r="V311" i="64"/>
  <c r="B311" i="64"/>
  <c r="AF310" i="64"/>
  <c r="AA310" i="64"/>
  <c r="Z310" i="64"/>
  <c r="Y310" i="64"/>
  <c r="X310" i="64"/>
  <c r="W310" i="64"/>
  <c r="V310" i="64"/>
  <c r="B310" i="64"/>
  <c r="AG310" i="64" s="1"/>
  <c r="AA309" i="64"/>
  <c r="Z309" i="64"/>
  <c r="Y309" i="64"/>
  <c r="X309" i="64"/>
  <c r="W309" i="64"/>
  <c r="V309" i="64"/>
  <c r="B309" i="64"/>
  <c r="AG309" i="64" s="1"/>
  <c r="AG308" i="64"/>
  <c r="AE308" i="64"/>
  <c r="AD308" i="64"/>
  <c r="AC308" i="64"/>
  <c r="AB308" i="64"/>
  <c r="AA308" i="64"/>
  <c r="Z308" i="64"/>
  <c r="Y308" i="64"/>
  <c r="X308" i="64"/>
  <c r="W308" i="64"/>
  <c r="V308" i="64"/>
  <c r="B308" i="64"/>
  <c r="AF308" i="64" s="1"/>
  <c r="AA307" i="64"/>
  <c r="Z307" i="64"/>
  <c r="Y307" i="64"/>
  <c r="X307" i="64"/>
  <c r="W307" i="64"/>
  <c r="V307" i="64"/>
  <c r="B307" i="64"/>
  <c r="AG307" i="64" s="1"/>
  <c r="AG306" i="64"/>
  <c r="AF306" i="64"/>
  <c r="AE306" i="64"/>
  <c r="AD306" i="64"/>
  <c r="AC306" i="64"/>
  <c r="AB306" i="64"/>
  <c r="AA306" i="64"/>
  <c r="Z306" i="64"/>
  <c r="Y306" i="64"/>
  <c r="X306" i="64"/>
  <c r="W306" i="64"/>
  <c r="V306" i="64"/>
  <c r="B306" i="64"/>
  <c r="AA305" i="64"/>
  <c r="Z305" i="64"/>
  <c r="Y305" i="64"/>
  <c r="X305" i="64"/>
  <c r="W305" i="64"/>
  <c r="V305" i="64"/>
  <c r="B305" i="64"/>
  <c r="AG305" i="64" s="1"/>
  <c r="AA304" i="64"/>
  <c r="Z304" i="64"/>
  <c r="Y304" i="64"/>
  <c r="X304" i="64"/>
  <c r="W304" i="64"/>
  <c r="V304" i="64"/>
  <c r="B304" i="64"/>
  <c r="AG304" i="64" s="1"/>
  <c r="AF303" i="64"/>
  <c r="AE303" i="64"/>
  <c r="AD303" i="64"/>
  <c r="AA303" i="64"/>
  <c r="Z303" i="64"/>
  <c r="Y303" i="64"/>
  <c r="X303" i="64"/>
  <c r="W303" i="64"/>
  <c r="V303" i="64"/>
  <c r="B303" i="64"/>
  <c r="AG303" i="64" s="1"/>
  <c r="AA302" i="64"/>
  <c r="Z302" i="64"/>
  <c r="Y302" i="64"/>
  <c r="X302" i="64"/>
  <c r="W302" i="64"/>
  <c r="V302" i="64"/>
  <c r="B302" i="64"/>
  <c r="AG302" i="64" s="1"/>
  <c r="AG301" i="64"/>
  <c r="AF301" i="64"/>
  <c r="AE301" i="64"/>
  <c r="AD301" i="64"/>
  <c r="AC301" i="64"/>
  <c r="AB301" i="64"/>
  <c r="AA301" i="64"/>
  <c r="Z301" i="64"/>
  <c r="Y301" i="64"/>
  <c r="X301" i="64"/>
  <c r="W301" i="64"/>
  <c r="V301" i="64"/>
  <c r="B301" i="64"/>
  <c r="AA300" i="64"/>
  <c r="Z300" i="64"/>
  <c r="Y300" i="64"/>
  <c r="X300" i="64"/>
  <c r="W300" i="64"/>
  <c r="V300" i="64"/>
  <c r="B300" i="64"/>
  <c r="AG300" i="64" s="1"/>
  <c r="AG299" i="64"/>
  <c r="AF299" i="64"/>
  <c r="AE299" i="64"/>
  <c r="AD299" i="64"/>
  <c r="AC299" i="64"/>
  <c r="AB299" i="64"/>
  <c r="AA299" i="64"/>
  <c r="Z299" i="64"/>
  <c r="Y299" i="64"/>
  <c r="X299" i="64"/>
  <c r="W299" i="64"/>
  <c r="V299" i="64"/>
  <c r="B299" i="64"/>
  <c r="AG298" i="64"/>
  <c r="AF298" i="64"/>
  <c r="AE298" i="64"/>
  <c r="AB298" i="64"/>
  <c r="AA298" i="64"/>
  <c r="Z298" i="64"/>
  <c r="Y298" i="64"/>
  <c r="X298" i="64"/>
  <c r="W298" i="64"/>
  <c r="V298" i="64"/>
  <c r="B298" i="64"/>
  <c r="AD298" i="64" s="1"/>
  <c r="AA297" i="64"/>
  <c r="Z297" i="64"/>
  <c r="Y297" i="64"/>
  <c r="X297" i="64"/>
  <c r="W297" i="64"/>
  <c r="V297" i="64"/>
  <c r="B297" i="64"/>
  <c r="AG297" i="64" s="1"/>
  <c r="AG296" i="64"/>
  <c r="AF296" i="64"/>
  <c r="AE296" i="64"/>
  <c r="AD296" i="64"/>
  <c r="AC296" i="64"/>
  <c r="AA296" i="64"/>
  <c r="Z296" i="64"/>
  <c r="Y296" i="64"/>
  <c r="X296" i="64"/>
  <c r="W296" i="64"/>
  <c r="V296" i="64"/>
  <c r="B296" i="64"/>
  <c r="AB296" i="64" s="1"/>
  <c r="AA295" i="64"/>
  <c r="Z295" i="64"/>
  <c r="Y295" i="64"/>
  <c r="X295" i="64"/>
  <c r="W295" i="64"/>
  <c r="V295" i="64"/>
  <c r="B295" i="64"/>
  <c r="AG295" i="64" s="1"/>
  <c r="AG294" i="64"/>
  <c r="AF294" i="64"/>
  <c r="AE294" i="64"/>
  <c r="AD294" i="64"/>
  <c r="AC294" i="64"/>
  <c r="AB294" i="64"/>
  <c r="AA294" i="64"/>
  <c r="Z294" i="64"/>
  <c r="Y294" i="64"/>
  <c r="X294" i="64"/>
  <c r="W294" i="64"/>
  <c r="V294" i="64"/>
  <c r="B294" i="64"/>
  <c r="AF293" i="64"/>
  <c r="AA293" i="64"/>
  <c r="Z293" i="64"/>
  <c r="Y293" i="64"/>
  <c r="X293" i="64"/>
  <c r="W293" i="64"/>
  <c r="V293" i="64"/>
  <c r="B293" i="64"/>
  <c r="AG293" i="64" s="1"/>
  <c r="AC292" i="64"/>
  <c r="AA292" i="64"/>
  <c r="Z292" i="64"/>
  <c r="Y292" i="64"/>
  <c r="X292" i="64"/>
  <c r="W292" i="64"/>
  <c r="V292" i="64"/>
  <c r="B292" i="64"/>
  <c r="AG292" i="64" s="1"/>
  <c r="AG291" i="64"/>
  <c r="AF291" i="64"/>
  <c r="AE291" i="64"/>
  <c r="AD291" i="64"/>
  <c r="AB291" i="64"/>
  <c r="AA291" i="64"/>
  <c r="Z291" i="64"/>
  <c r="Y291" i="64"/>
  <c r="X291" i="64"/>
  <c r="W291" i="64"/>
  <c r="V291" i="64"/>
  <c r="B291" i="64"/>
  <c r="AC291" i="64" s="1"/>
  <c r="AA290" i="64"/>
  <c r="Z290" i="64"/>
  <c r="Y290" i="64"/>
  <c r="X290" i="64"/>
  <c r="W290" i="64"/>
  <c r="V290" i="64"/>
  <c r="B290" i="64"/>
  <c r="AG290" i="64" s="1"/>
  <c r="AG289" i="64"/>
  <c r="AF289" i="64"/>
  <c r="AE289" i="64"/>
  <c r="AD289" i="64"/>
  <c r="AC289" i="64"/>
  <c r="AB289" i="64"/>
  <c r="AA289" i="64"/>
  <c r="Z289" i="64"/>
  <c r="Y289" i="64"/>
  <c r="X289" i="64"/>
  <c r="W289" i="64"/>
  <c r="V289" i="64"/>
  <c r="B289" i="64"/>
  <c r="AG288" i="64"/>
  <c r="AF288" i="64"/>
  <c r="AD288" i="64"/>
  <c r="AA288" i="64"/>
  <c r="Z288" i="64"/>
  <c r="Y288" i="64"/>
  <c r="X288" i="64"/>
  <c r="W288" i="64"/>
  <c r="V288" i="64"/>
  <c r="B288" i="64"/>
  <c r="AE288" i="64" s="1"/>
  <c r="AE287" i="64"/>
  <c r="AD287" i="64"/>
  <c r="AC287" i="64"/>
  <c r="AA287" i="64"/>
  <c r="Z287" i="64"/>
  <c r="Y287" i="64"/>
  <c r="X287" i="64"/>
  <c r="W287" i="64"/>
  <c r="V287" i="64"/>
  <c r="B287" i="64"/>
  <c r="AG287" i="64" s="1"/>
  <c r="AG286" i="64"/>
  <c r="AF286" i="64"/>
  <c r="AE286" i="64"/>
  <c r="AC286" i="64"/>
  <c r="AB286" i="64"/>
  <c r="AA286" i="64"/>
  <c r="Z286" i="64"/>
  <c r="Y286" i="64"/>
  <c r="X286" i="64"/>
  <c r="W286" i="64"/>
  <c r="V286" i="64"/>
  <c r="B286" i="64"/>
  <c r="AD286" i="64" s="1"/>
  <c r="AA285" i="64"/>
  <c r="Z285" i="64"/>
  <c r="Y285" i="64"/>
  <c r="X285" i="64"/>
  <c r="W285" i="64"/>
  <c r="V285" i="64"/>
  <c r="B285" i="64"/>
  <c r="AG285" i="64" s="1"/>
  <c r="AG284" i="64"/>
  <c r="AF284" i="64"/>
  <c r="AE284" i="64"/>
  <c r="AD284" i="64"/>
  <c r="AC284" i="64"/>
  <c r="AB284" i="64"/>
  <c r="AA284" i="64"/>
  <c r="Z284" i="64"/>
  <c r="Y284" i="64"/>
  <c r="X284" i="64"/>
  <c r="W284" i="64"/>
  <c r="V284" i="64"/>
  <c r="B284" i="64"/>
  <c r="AE283" i="64"/>
  <c r="AA283" i="64"/>
  <c r="Z283" i="64"/>
  <c r="Y283" i="64"/>
  <c r="X283" i="64"/>
  <c r="W283" i="64"/>
  <c r="V283" i="64"/>
  <c r="B283" i="64"/>
  <c r="AG283" i="64" s="1"/>
  <c r="AF282" i="64"/>
  <c r="AE282" i="64"/>
  <c r="AD282" i="64"/>
  <c r="AA282" i="64"/>
  <c r="Z282" i="64"/>
  <c r="Y282" i="64"/>
  <c r="X282" i="64"/>
  <c r="W282" i="64"/>
  <c r="V282" i="64"/>
  <c r="B282" i="64"/>
  <c r="AG282" i="64" s="1"/>
  <c r="AG281" i="64"/>
  <c r="AF281" i="64"/>
  <c r="AD281" i="64"/>
  <c r="AC281" i="64"/>
  <c r="AB281" i="64"/>
  <c r="AA281" i="64"/>
  <c r="Z281" i="64"/>
  <c r="Y281" i="64"/>
  <c r="X281" i="64"/>
  <c r="W281" i="64"/>
  <c r="V281" i="64"/>
  <c r="B281" i="64"/>
  <c r="AE281" i="64" s="1"/>
  <c r="AA280" i="64"/>
  <c r="Z280" i="64"/>
  <c r="Y280" i="64"/>
  <c r="X280" i="64"/>
  <c r="W280" i="64"/>
  <c r="V280" i="64"/>
  <c r="B280" i="64"/>
  <c r="AG280" i="64" s="1"/>
  <c r="AG279" i="64"/>
  <c r="AF279" i="64"/>
  <c r="AE279" i="64"/>
  <c r="AD279" i="64"/>
  <c r="AC279" i="64"/>
  <c r="AB279" i="64"/>
  <c r="AA279" i="64"/>
  <c r="Z279" i="64"/>
  <c r="Y279" i="64"/>
  <c r="X279" i="64"/>
  <c r="W279" i="64"/>
  <c r="V279" i="64"/>
  <c r="B279" i="64"/>
  <c r="AF278" i="64"/>
  <c r="AA278" i="64"/>
  <c r="Z278" i="64"/>
  <c r="Y278" i="64"/>
  <c r="X278" i="64"/>
  <c r="W278" i="64"/>
  <c r="V278" i="64"/>
  <c r="B278" i="64"/>
  <c r="AG278" i="64" s="1"/>
  <c r="AF277" i="64"/>
  <c r="AE277" i="64"/>
  <c r="AA277" i="64"/>
  <c r="Z277" i="64"/>
  <c r="Y277" i="64"/>
  <c r="X277" i="64"/>
  <c r="W277" i="64"/>
  <c r="V277" i="64"/>
  <c r="B277" i="64"/>
  <c r="AG277" i="64" s="1"/>
  <c r="AG276" i="64"/>
  <c r="AE276" i="64"/>
  <c r="AD276" i="64"/>
  <c r="AC276" i="64"/>
  <c r="AB276" i="64"/>
  <c r="AA276" i="64"/>
  <c r="Z276" i="64"/>
  <c r="Y276" i="64"/>
  <c r="X276" i="64"/>
  <c r="W276" i="64"/>
  <c r="V276" i="64"/>
  <c r="B276" i="64"/>
  <c r="AF276" i="64" s="1"/>
  <c r="AA275" i="64"/>
  <c r="Z275" i="64"/>
  <c r="Y275" i="64"/>
  <c r="X275" i="64"/>
  <c r="W275" i="64"/>
  <c r="V275" i="64"/>
  <c r="B275" i="64"/>
  <c r="AG275" i="64" s="1"/>
  <c r="AG274" i="64"/>
  <c r="AF274" i="64"/>
  <c r="AE274" i="64"/>
  <c r="AD274" i="64"/>
  <c r="AC274" i="64"/>
  <c r="AB274" i="64"/>
  <c r="AA274" i="64"/>
  <c r="Z274" i="64"/>
  <c r="Y274" i="64"/>
  <c r="X274" i="64"/>
  <c r="W274" i="64"/>
  <c r="V274" i="64"/>
  <c r="B274" i="64"/>
  <c r="AA273" i="64"/>
  <c r="Z273" i="64"/>
  <c r="Y273" i="64"/>
  <c r="X273" i="64"/>
  <c r="W273" i="64"/>
  <c r="V273" i="64"/>
  <c r="B273" i="64"/>
  <c r="AG273" i="64" s="1"/>
  <c r="AG272" i="64"/>
  <c r="AF272" i="64"/>
  <c r="AC272" i="64"/>
  <c r="AA272" i="64"/>
  <c r="Z272" i="64"/>
  <c r="Y272" i="64"/>
  <c r="X272" i="64"/>
  <c r="W272" i="64"/>
  <c r="V272" i="64"/>
  <c r="B272" i="64"/>
  <c r="AE272" i="64" s="1"/>
  <c r="AF271" i="64"/>
  <c r="AE271" i="64"/>
  <c r="AD271" i="64"/>
  <c r="AA271" i="64"/>
  <c r="Z271" i="64"/>
  <c r="Y271" i="64"/>
  <c r="X271" i="64"/>
  <c r="W271" i="64"/>
  <c r="V271" i="64"/>
  <c r="B271" i="64"/>
  <c r="AG271" i="64" s="1"/>
  <c r="AF270" i="64"/>
  <c r="AC270" i="64"/>
  <c r="AB270" i="64"/>
  <c r="AA270" i="64"/>
  <c r="Z270" i="64"/>
  <c r="Y270" i="64"/>
  <c r="X270" i="64"/>
  <c r="W270" i="64"/>
  <c r="V270" i="64"/>
  <c r="B270" i="64"/>
  <c r="AG270" i="64" s="1"/>
  <c r="AG269" i="64"/>
  <c r="AF269" i="64"/>
  <c r="AE269" i="64"/>
  <c r="AD269" i="64"/>
  <c r="AC269" i="64"/>
  <c r="AB269" i="64"/>
  <c r="AA269" i="64"/>
  <c r="Z269" i="64"/>
  <c r="Y269" i="64"/>
  <c r="X269" i="64"/>
  <c r="W269" i="64"/>
  <c r="V269" i="64"/>
  <c r="B269" i="64"/>
  <c r="AA268" i="64"/>
  <c r="Z268" i="64"/>
  <c r="Y268" i="64"/>
  <c r="X268" i="64"/>
  <c r="W268" i="64"/>
  <c r="V268" i="64"/>
  <c r="B268" i="64"/>
  <c r="AG267" i="64"/>
  <c r="AF267" i="64"/>
  <c r="AE267" i="64"/>
  <c r="AD267" i="64"/>
  <c r="AC267" i="64"/>
  <c r="AB267" i="64"/>
  <c r="AA267" i="64"/>
  <c r="Z267" i="64"/>
  <c r="Y267" i="64"/>
  <c r="X267" i="64"/>
  <c r="W267" i="64"/>
  <c r="V267" i="64"/>
  <c r="B267" i="64"/>
  <c r="AE266" i="64"/>
  <c r="AB266" i="64"/>
  <c r="AA266" i="64"/>
  <c r="Z266" i="64"/>
  <c r="Y266" i="64"/>
  <c r="X266" i="64"/>
  <c r="W266" i="64"/>
  <c r="V266" i="64"/>
  <c r="B266" i="64"/>
  <c r="AG266" i="64" s="1"/>
  <c r="AD265" i="64"/>
  <c r="AB265" i="64"/>
  <c r="AA265" i="64"/>
  <c r="Z265" i="64"/>
  <c r="Y265" i="64"/>
  <c r="X265" i="64"/>
  <c r="W265" i="64"/>
  <c r="V265" i="64"/>
  <c r="B265" i="64"/>
  <c r="AG265" i="64" s="1"/>
  <c r="AG264" i="64"/>
  <c r="AF264" i="64"/>
  <c r="AE264" i="64"/>
  <c r="AD264" i="64"/>
  <c r="AC264" i="64"/>
  <c r="AA264" i="64"/>
  <c r="Z264" i="64"/>
  <c r="Y264" i="64"/>
  <c r="X264" i="64"/>
  <c r="W264" i="64"/>
  <c r="V264" i="64"/>
  <c r="B264" i="64"/>
  <c r="AB264" i="64" s="1"/>
  <c r="AA263" i="64"/>
  <c r="Z263" i="64"/>
  <c r="Y263" i="64"/>
  <c r="X263" i="64"/>
  <c r="W263" i="64"/>
  <c r="V263" i="64"/>
  <c r="B263" i="64"/>
  <c r="AG263" i="64" s="1"/>
  <c r="AG262" i="64"/>
  <c r="AF262" i="64"/>
  <c r="AE262" i="64"/>
  <c r="AD262" i="64"/>
  <c r="AC262" i="64"/>
  <c r="AB262" i="64"/>
  <c r="AA262" i="64"/>
  <c r="Z262" i="64"/>
  <c r="Y262" i="64"/>
  <c r="X262" i="64"/>
  <c r="W262" i="64"/>
  <c r="V262" i="64"/>
  <c r="B262" i="64"/>
  <c r="AA261" i="64"/>
  <c r="Z261" i="64"/>
  <c r="Y261" i="64"/>
  <c r="X261" i="64"/>
  <c r="W261" i="64"/>
  <c r="V261" i="64"/>
  <c r="B261" i="64"/>
  <c r="AG261" i="64" s="1"/>
  <c r="AE260" i="64"/>
  <c r="AC260" i="64"/>
  <c r="AA260" i="64"/>
  <c r="Z260" i="64"/>
  <c r="Y260" i="64"/>
  <c r="X260" i="64"/>
  <c r="W260" i="64"/>
  <c r="V260" i="64"/>
  <c r="B260" i="64"/>
  <c r="AG260" i="64" s="1"/>
  <c r="AG259" i="64"/>
  <c r="AF259" i="64"/>
  <c r="AE259" i="64"/>
  <c r="AD259" i="64"/>
  <c r="AB259" i="64"/>
  <c r="AA259" i="64"/>
  <c r="Z259" i="64"/>
  <c r="Y259" i="64"/>
  <c r="X259" i="64"/>
  <c r="W259" i="64"/>
  <c r="V259" i="64"/>
  <c r="B259" i="64"/>
  <c r="AC259" i="64" s="1"/>
  <c r="AA258" i="64"/>
  <c r="Z258" i="64"/>
  <c r="Y258" i="64"/>
  <c r="X258" i="64"/>
  <c r="W258" i="64"/>
  <c r="V258" i="64"/>
  <c r="B258" i="64"/>
  <c r="AG258" i="64" s="1"/>
  <c r="AG257" i="64"/>
  <c r="AF257" i="64"/>
  <c r="AE257" i="64"/>
  <c r="AD257" i="64"/>
  <c r="AC257" i="64"/>
  <c r="AB257" i="64"/>
  <c r="AA257" i="64"/>
  <c r="Z257" i="64"/>
  <c r="Y257" i="64"/>
  <c r="X257" i="64"/>
  <c r="W257" i="64"/>
  <c r="V257" i="64"/>
  <c r="B257" i="64"/>
  <c r="AG256" i="64"/>
  <c r="AD256" i="64"/>
  <c r="AB256" i="64"/>
  <c r="AA256" i="64"/>
  <c r="Z256" i="64"/>
  <c r="Y256" i="64"/>
  <c r="X256" i="64"/>
  <c r="W256" i="64"/>
  <c r="V256" i="64"/>
  <c r="B256" i="64"/>
  <c r="AF256" i="64" s="1"/>
  <c r="AF255" i="64"/>
  <c r="AE255" i="64"/>
  <c r="AD255" i="64"/>
  <c r="AC255" i="64"/>
  <c r="AB255" i="64"/>
  <c r="AA255" i="64"/>
  <c r="Z255" i="64"/>
  <c r="Y255" i="64"/>
  <c r="X255" i="64"/>
  <c r="W255" i="64"/>
  <c r="V255" i="64"/>
  <c r="B255" i="64"/>
  <c r="AG255" i="64" s="1"/>
  <c r="AG254" i="64"/>
  <c r="AF254" i="64"/>
  <c r="AE254" i="64"/>
  <c r="AC254" i="64"/>
  <c r="AB254" i="64"/>
  <c r="AA254" i="64"/>
  <c r="Z254" i="64"/>
  <c r="Y254" i="64"/>
  <c r="X254" i="64"/>
  <c r="W254" i="64"/>
  <c r="V254" i="64"/>
  <c r="B254" i="64"/>
  <c r="AD254" i="64" s="1"/>
  <c r="AA253" i="64"/>
  <c r="Z253" i="64"/>
  <c r="Y253" i="64"/>
  <c r="X253" i="64"/>
  <c r="W253" i="64"/>
  <c r="V253" i="64"/>
  <c r="B253" i="64"/>
  <c r="AG253" i="64" s="1"/>
  <c r="AG252" i="64"/>
  <c r="AF252" i="64"/>
  <c r="AE252" i="64"/>
  <c r="AD252" i="64"/>
  <c r="AC252" i="64"/>
  <c r="AB252" i="64"/>
  <c r="AA252" i="64"/>
  <c r="Z252" i="64"/>
  <c r="Y252" i="64"/>
  <c r="X252" i="64"/>
  <c r="W252" i="64"/>
  <c r="V252" i="64"/>
  <c r="B252" i="64"/>
  <c r="AE251" i="64"/>
  <c r="AA251" i="64"/>
  <c r="Z251" i="64"/>
  <c r="Y251" i="64"/>
  <c r="X251" i="64"/>
  <c r="W251" i="64"/>
  <c r="V251" i="64"/>
  <c r="B251" i="64"/>
  <c r="AG251" i="64" s="1"/>
  <c r="AG250" i="64"/>
  <c r="AF250" i="64"/>
  <c r="AE250" i="64"/>
  <c r="AD250" i="64"/>
  <c r="AC250" i="64"/>
  <c r="AB250" i="64"/>
  <c r="AA250" i="64"/>
  <c r="Z250" i="64"/>
  <c r="Y250" i="64"/>
  <c r="X250" i="64"/>
  <c r="W250" i="64"/>
  <c r="V250" i="64"/>
  <c r="B250" i="64"/>
  <c r="AG249" i="64"/>
  <c r="AF249" i="64"/>
  <c r="AD249" i="64"/>
  <c r="AC249" i="64"/>
  <c r="AB249" i="64"/>
  <c r="AA249" i="64"/>
  <c r="Z249" i="64"/>
  <c r="Y249" i="64"/>
  <c r="X249" i="64"/>
  <c r="W249" i="64"/>
  <c r="V249" i="64"/>
  <c r="B249" i="64"/>
  <c r="AE249" i="64" s="1"/>
  <c r="AA248" i="64"/>
  <c r="Z248" i="64"/>
  <c r="Y248" i="64"/>
  <c r="X248" i="64"/>
  <c r="W248" i="64"/>
  <c r="V248" i="64"/>
  <c r="B248" i="64"/>
  <c r="AG248" i="64" s="1"/>
  <c r="AG247" i="64"/>
  <c r="AF247" i="64"/>
  <c r="AE247" i="64"/>
  <c r="AD247" i="64"/>
  <c r="AC247" i="64"/>
  <c r="AB247" i="64"/>
  <c r="AA247" i="64"/>
  <c r="Z247" i="64"/>
  <c r="Y247" i="64"/>
  <c r="X247" i="64"/>
  <c r="W247" i="64"/>
  <c r="V247" i="64"/>
  <c r="B247" i="64"/>
  <c r="AA246" i="64"/>
  <c r="Z246" i="64"/>
  <c r="Y246" i="64"/>
  <c r="X246" i="64"/>
  <c r="W246" i="64"/>
  <c r="V246" i="64"/>
  <c r="B246" i="64"/>
  <c r="AG246" i="64" s="1"/>
  <c r="AF245" i="64"/>
  <c r="AE245" i="64"/>
  <c r="AD245" i="64"/>
  <c r="AB245" i="64"/>
  <c r="AA245" i="64"/>
  <c r="Z245" i="64"/>
  <c r="Y245" i="64"/>
  <c r="X245" i="64"/>
  <c r="W245" i="64"/>
  <c r="V245" i="64"/>
  <c r="B245" i="64"/>
  <c r="AG245" i="64" s="1"/>
  <c r="AG244" i="64"/>
  <c r="AC244" i="64"/>
  <c r="AA244" i="64"/>
  <c r="Z244" i="64"/>
  <c r="Y244" i="64"/>
  <c r="X244" i="64"/>
  <c r="W244" i="64"/>
  <c r="V244" i="64"/>
  <c r="B244" i="64"/>
  <c r="AF244" i="64" s="1"/>
  <c r="AA243" i="64"/>
  <c r="Z243" i="64"/>
  <c r="Y243" i="64"/>
  <c r="X243" i="64"/>
  <c r="W243" i="64"/>
  <c r="V243" i="64"/>
  <c r="B243" i="64"/>
  <c r="AG242" i="64"/>
  <c r="AF242" i="64"/>
  <c r="AE242" i="64"/>
  <c r="AD242" i="64"/>
  <c r="AC242" i="64"/>
  <c r="AB242" i="64"/>
  <c r="AA242" i="64"/>
  <c r="Z242" i="64"/>
  <c r="Y242" i="64"/>
  <c r="X242" i="64"/>
  <c r="W242" i="64"/>
  <c r="V242" i="64"/>
  <c r="B242" i="64"/>
  <c r="AA241" i="64"/>
  <c r="Z241" i="64"/>
  <c r="Y241" i="64"/>
  <c r="X241" i="64"/>
  <c r="W241" i="64"/>
  <c r="V241" i="64"/>
  <c r="B241" i="64"/>
  <c r="AG241" i="64" s="1"/>
  <c r="AG240" i="64"/>
  <c r="AF240" i="64"/>
  <c r="AE240" i="64"/>
  <c r="AC240" i="64"/>
  <c r="AB240" i="64"/>
  <c r="AA240" i="64"/>
  <c r="Z240" i="64"/>
  <c r="Y240" i="64"/>
  <c r="X240" i="64"/>
  <c r="W240" i="64"/>
  <c r="V240" i="64"/>
  <c r="B240" i="64"/>
  <c r="AD240" i="64" s="1"/>
  <c r="AA239" i="64"/>
  <c r="Z239" i="64"/>
  <c r="Y239" i="64"/>
  <c r="X239" i="64"/>
  <c r="W239" i="64"/>
  <c r="V239" i="64"/>
  <c r="B239" i="64"/>
  <c r="AG239" i="64" s="1"/>
  <c r="AF238" i="64"/>
  <c r="AC238" i="64"/>
  <c r="AB238" i="64"/>
  <c r="AA238" i="64"/>
  <c r="Z238" i="64"/>
  <c r="Y238" i="64"/>
  <c r="X238" i="64"/>
  <c r="W238" i="64"/>
  <c r="V238" i="64"/>
  <c r="B238" i="64"/>
  <c r="AG238" i="64" s="1"/>
  <c r="AG237" i="64"/>
  <c r="AF237" i="64"/>
  <c r="AE237" i="64"/>
  <c r="AD237" i="64"/>
  <c r="AC237" i="64"/>
  <c r="AB237" i="64"/>
  <c r="AA237" i="64"/>
  <c r="Z237" i="64"/>
  <c r="Y237" i="64"/>
  <c r="X237" i="64"/>
  <c r="W237" i="64"/>
  <c r="V237" i="64"/>
  <c r="B237" i="64"/>
  <c r="AA236" i="64"/>
  <c r="Z236" i="64"/>
  <c r="Y236" i="64"/>
  <c r="X236" i="64"/>
  <c r="W236" i="64"/>
  <c r="V236" i="64"/>
  <c r="B236" i="64"/>
  <c r="AG235" i="64"/>
  <c r="AF235" i="64"/>
  <c r="AE235" i="64"/>
  <c r="AD235" i="64"/>
  <c r="AC235" i="64"/>
  <c r="AB235" i="64"/>
  <c r="AA235" i="64"/>
  <c r="Z235" i="64"/>
  <c r="Y235" i="64"/>
  <c r="X235" i="64"/>
  <c r="W235" i="64"/>
  <c r="V235" i="64"/>
  <c r="B235" i="64"/>
  <c r="AG234" i="64"/>
  <c r="AF234" i="64"/>
  <c r="AE234" i="64"/>
  <c r="AB234" i="64"/>
  <c r="AA234" i="64"/>
  <c r="Z234" i="64"/>
  <c r="Y234" i="64"/>
  <c r="X234" i="64"/>
  <c r="W234" i="64"/>
  <c r="V234" i="64"/>
  <c r="B234" i="64"/>
  <c r="AD234" i="64" s="1"/>
  <c r="AB233" i="64"/>
  <c r="AA233" i="64"/>
  <c r="Z233" i="64"/>
  <c r="Y233" i="64"/>
  <c r="X233" i="64"/>
  <c r="W233" i="64"/>
  <c r="V233" i="64"/>
  <c r="B233" i="64"/>
  <c r="AG233" i="64" s="1"/>
  <c r="AG232" i="64"/>
  <c r="AF232" i="64"/>
  <c r="AE232" i="64"/>
  <c r="AD232" i="64"/>
  <c r="AC232" i="64"/>
  <c r="AA232" i="64"/>
  <c r="Z232" i="64"/>
  <c r="Y232" i="64"/>
  <c r="X232" i="64"/>
  <c r="W232" i="64"/>
  <c r="V232" i="64"/>
  <c r="B232" i="64"/>
  <c r="AB232" i="64" s="1"/>
  <c r="AA231" i="64"/>
  <c r="Z231" i="64"/>
  <c r="Y231" i="64"/>
  <c r="X231" i="64"/>
  <c r="W231" i="64"/>
  <c r="V231" i="64"/>
  <c r="B231" i="64"/>
  <c r="AG231" i="64" s="1"/>
  <c r="AG230" i="64"/>
  <c r="AF230" i="64"/>
  <c r="AE230" i="64"/>
  <c r="AD230" i="64"/>
  <c r="AC230" i="64"/>
  <c r="AB230" i="64"/>
  <c r="AA230" i="64"/>
  <c r="Z230" i="64"/>
  <c r="I290" i="66" s="1"/>
  <c r="J290" i="66" s="1"/>
  <c r="Y230" i="64"/>
  <c r="X230" i="64"/>
  <c r="W230" i="64"/>
  <c r="V230" i="64"/>
  <c r="B230" i="64"/>
  <c r="AA229" i="64"/>
  <c r="Z229" i="64"/>
  <c r="I289" i="66" s="1"/>
  <c r="J289" i="66" s="1"/>
  <c r="Y229" i="64"/>
  <c r="X229" i="64"/>
  <c r="W229" i="64"/>
  <c r="V229" i="64"/>
  <c r="B229" i="64"/>
  <c r="AG229" i="64" s="1"/>
  <c r="AE228" i="64"/>
  <c r="AC228" i="64"/>
  <c r="AA228" i="64"/>
  <c r="Z228" i="64"/>
  <c r="I288" i="66" s="1"/>
  <c r="J288" i="66" s="1"/>
  <c r="Y228" i="64"/>
  <c r="X228" i="64"/>
  <c r="W228" i="64"/>
  <c r="V228" i="64"/>
  <c r="B228" i="64"/>
  <c r="AG228" i="64" s="1"/>
  <c r="AG227" i="64"/>
  <c r="AF227" i="64"/>
  <c r="AE227" i="64"/>
  <c r="AD227" i="64"/>
  <c r="AB227" i="64"/>
  <c r="AA227" i="64"/>
  <c r="Z227" i="64"/>
  <c r="I287" i="66" s="1"/>
  <c r="J287" i="66" s="1"/>
  <c r="Y227" i="64"/>
  <c r="X227" i="64"/>
  <c r="W227" i="64"/>
  <c r="V227" i="64"/>
  <c r="B227" i="64"/>
  <c r="AC227" i="64" s="1"/>
  <c r="AA226" i="64"/>
  <c r="Z226" i="64"/>
  <c r="I286" i="66" s="1"/>
  <c r="J286" i="66" s="1"/>
  <c r="Y226" i="64"/>
  <c r="X226" i="64"/>
  <c r="W226" i="64"/>
  <c r="V226" i="64"/>
  <c r="B226" i="64"/>
  <c r="AG226" i="64" s="1"/>
  <c r="AG225" i="64"/>
  <c r="AF225" i="64"/>
  <c r="AE225" i="64"/>
  <c r="AD225" i="64"/>
  <c r="AC225" i="64"/>
  <c r="AB225" i="64"/>
  <c r="AA225" i="64"/>
  <c r="Z225" i="64"/>
  <c r="I285" i="66" s="1"/>
  <c r="J285" i="66" s="1"/>
  <c r="Y225" i="64"/>
  <c r="X225" i="64"/>
  <c r="W225" i="64"/>
  <c r="V225" i="64"/>
  <c r="B225" i="64"/>
  <c r="AG224" i="64"/>
  <c r="AD224" i="64"/>
  <c r="AA224" i="64"/>
  <c r="Z224" i="64"/>
  <c r="I284" i="66" s="1"/>
  <c r="J284" i="66" s="1"/>
  <c r="Y224" i="64"/>
  <c r="X224" i="64"/>
  <c r="W224" i="64"/>
  <c r="V224" i="64"/>
  <c r="B224" i="64"/>
  <c r="AF224" i="64" s="1"/>
  <c r="AF223" i="64"/>
  <c r="AE223" i="64"/>
  <c r="AD223" i="64"/>
  <c r="AC223" i="64"/>
  <c r="AB223" i="64"/>
  <c r="AA223" i="64"/>
  <c r="Z223" i="64"/>
  <c r="I283" i="66" s="1"/>
  <c r="J283" i="66" s="1"/>
  <c r="Y223" i="64"/>
  <c r="X223" i="64"/>
  <c r="W223" i="64"/>
  <c r="V223" i="64"/>
  <c r="B223" i="64"/>
  <c r="AG223" i="64" s="1"/>
  <c r="AG222" i="64"/>
  <c r="AF222" i="64"/>
  <c r="AE222" i="64"/>
  <c r="AD222" i="64"/>
  <c r="AC222" i="64"/>
  <c r="AB222" i="64"/>
  <c r="AA222" i="64"/>
  <c r="Z222" i="64"/>
  <c r="I282" i="66" s="1"/>
  <c r="J282" i="66" s="1"/>
  <c r="Y222" i="64"/>
  <c r="X222" i="64"/>
  <c r="W222" i="64"/>
  <c r="V222" i="64"/>
  <c r="B222" i="64"/>
  <c r="AE221" i="64"/>
  <c r="AA221" i="64"/>
  <c r="Z221" i="64"/>
  <c r="I281" i="66" s="1"/>
  <c r="J281" i="66" s="1"/>
  <c r="Y221" i="64"/>
  <c r="X221" i="64"/>
  <c r="W221" i="64"/>
  <c r="V221" i="64"/>
  <c r="B221" i="64"/>
  <c r="AG221" i="64" s="1"/>
  <c r="AG220" i="64"/>
  <c r="AF220" i="64"/>
  <c r="AE220" i="64"/>
  <c r="AD220" i="64"/>
  <c r="AC220" i="64"/>
  <c r="AA220" i="64"/>
  <c r="Z220" i="64"/>
  <c r="I280" i="66" s="1"/>
  <c r="J280" i="66" s="1"/>
  <c r="Y220" i="64"/>
  <c r="X220" i="64"/>
  <c r="W220" i="64"/>
  <c r="V220" i="64"/>
  <c r="B220" i="64"/>
  <c r="AB220" i="64" s="1"/>
  <c r="AE219" i="64"/>
  <c r="AC219" i="64"/>
  <c r="AA219" i="64"/>
  <c r="Z219" i="64"/>
  <c r="I279" i="66" s="1"/>
  <c r="J279" i="66" s="1"/>
  <c r="Y219" i="64"/>
  <c r="X219" i="64"/>
  <c r="W219" i="64"/>
  <c r="V219" i="64"/>
  <c r="B219" i="64"/>
  <c r="AG219" i="64" s="1"/>
  <c r="AG218" i="64"/>
  <c r="AF218" i="64"/>
  <c r="AE218" i="64"/>
  <c r="AD218" i="64"/>
  <c r="AC218" i="64"/>
  <c r="AA218" i="64"/>
  <c r="Z218" i="64"/>
  <c r="I278" i="66" s="1"/>
  <c r="J278" i="66" s="1"/>
  <c r="Y218" i="64"/>
  <c r="X218" i="64"/>
  <c r="W218" i="64"/>
  <c r="V218" i="64"/>
  <c r="B218" i="64"/>
  <c r="AB218" i="64" s="1"/>
  <c r="AG217" i="64"/>
  <c r="AF217" i="64"/>
  <c r="AE217" i="64"/>
  <c r="AD217" i="64"/>
  <c r="AC217" i="64"/>
  <c r="AB217" i="64"/>
  <c r="AA217" i="64"/>
  <c r="Z217" i="64"/>
  <c r="I277" i="66" s="1"/>
  <c r="J277" i="66" s="1"/>
  <c r="Y217" i="64"/>
  <c r="X217" i="64"/>
  <c r="W217" i="64"/>
  <c r="V217" i="64"/>
  <c r="B217" i="64"/>
  <c r="AF216" i="64"/>
  <c r="AA216" i="64"/>
  <c r="Z216" i="64"/>
  <c r="I276" i="66" s="1"/>
  <c r="J276" i="66" s="1"/>
  <c r="Y216" i="64"/>
  <c r="X216" i="64"/>
  <c r="W216" i="64"/>
  <c r="V216" i="64"/>
  <c r="B216" i="64"/>
  <c r="AG216" i="64" s="1"/>
  <c r="AG215" i="64"/>
  <c r="AF215" i="64"/>
  <c r="AE215" i="64"/>
  <c r="AD215" i="64"/>
  <c r="AC215" i="64"/>
  <c r="AB215" i="64"/>
  <c r="AA215" i="64"/>
  <c r="Z215" i="64"/>
  <c r="I275" i="66" s="1"/>
  <c r="J275" i="66" s="1"/>
  <c r="Y215" i="64"/>
  <c r="X215" i="64"/>
  <c r="W215" i="64"/>
  <c r="V215" i="64"/>
  <c r="B215" i="64"/>
  <c r="AA214" i="64"/>
  <c r="Z214" i="64"/>
  <c r="I274" i="66" s="1"/>
  <c r="J274" i="66" s="1"/>
  <c r="Y214" i="64"/>
  <c r="X214" i="64"/>
  <c r="W214" i="64"/>
  <c r="V214" i="64"/>
  <c r="B214" i="64"/>
  <c r="AG214" i="64" s="1"/>
  <c r="AG213" i="64"/>
  <c r="AF213" i="64"/>
  <c r="AE213" i="64"/>
  <c r="AA213" i="64"/>
  <c r="Z213" i="64"/>
  <c r="I273" i="66" s="1"/>
  <c r="J273" i="66" s="1"/>
  <c r="Y213" i="64"/>
  <c r="X213" i="64"/>
  <c r="W213" i="64"/>
  <c r="V213" i="64"/>
  <c r="B213" i="64"/>
  <c r="AD213" i="64" s="1"/>
  <c r="AG212" i="64"/>
  <c r="AC212" i="64"/>
  <c r="AA212" i="64"/>
  <c r="Z212" i="64"/>
  <c r="I272" i="66" s="1"/>
  <c r="J272" i="66" s="1"/>
  <c r="Y212" i="64"/>
  <c r="X212" i="64"/>
  <c r="W212" i="64"/>
  <c r="V212" i="64"/>
  <c r="B212" i="64"/>
  <c r="AF212" i="64" s="1"/>
  <c r="AA211" i="64"/>
  <c r="Z211" i="64"/>
  <c r="I271" i="66" s="1"/>
  <c r="J271" i="66" s="1"/>
  <c r="Y211" i="64"/>
  <c r="X211" i="64"/>
  <c r="W211" i="64"/>
  <c r="V211" i="64"/>
  <c r="B211" i="64"/>
  <c r="AG210" i="64"/>
  <c r="AF210" i="64"/>
  <c r="AE210" i="64"/>
  <c r="AD210" i="64"/>
  <c r="AC210" i="64"/>
  <c r="AB210" i="64"/>
  <c r="AA210" i="64"/>
  <c r="Z210" i="64"/>
  <c r="I270" i="66" s="1"/>
  <c r="J270" i="66" s="1"/>
  <c r="Y210" i="64"/>
  <c r="X210" i="64"/>
  <c r="W210" i="64"/>
  <c r="V210" i="64"/>
  <c r="B210" i="64"/>
  <c r="AA209" i="64"/>
  <c r="Z209" i="64"/>
  <c r="I269" i="66" s="1"/>
  <c r="J269" i="66" s="1"/>
  <c r="Y209" i="64"/>
  <c r="X209" i="64"/>
  <c r="W209" i="64"/>
  <c r="V209" i="64"/>
  <c r="B209" i="64"/>
  <c r="AG208" i="64"/>
  <c r="AF208" i="64"/>
  <c r="AE208" i="64"/>
  <c r="AB208" i="64"/>
  <c r="AA208" i="64"/>
  <c r="Z208" i="64"/>
  <c r="I268" i="66" s="1"/>
  <c r="J268" i="66" s="1"/>
  <c r="Y208" i="64"/>
  <c r="X208" i="64"/>
  <c r="W208" i="64"/>
  <c r="V208" i="64"/>
  <c r="B208" i="64"/>
  <c r="AD208" i="64" s="1"/>
  <c r="AA207" i="64"/>
  <c r="Z207" i="64"/>
  <c r="I267" i="66" s="1"/>
  <c r="J267" i="66" s="1"/>
  <c r="Y207" i="64"/>
  <c r="X207" i="64"/>
  <c r="W207" i="64"/>
  <c r="V207" i="64"/>
  <c r="B207" i="64"/>
  <c r="AG207" i="64" s="1"/>
  <c r="AC206" i="64"/>
  <c r="AB206" i="64"/>
  <c r="AA206" i="64"/>
  <c r="Z206" i="64"/>
  <c r="I266" i="66" s="1"/>
  <c r="J266" i="66" s="1"/>
  <c r="Y206" i="64"/>
  <c r="X206" i="64"/>
  <c r="W206" i="64"/>
  <c r="V206" i="64"/>
  <c r="B206" i="64"/>
  <c r="AG206" i="64" s="1"/>
  <c r="AG205" i="64"/>
  <c r="AF205" i="64"/>
  <c r="AE205" i="64"/>
  <c r="AD205" i="64"/>
  <c r="AC205" i="64"/>
  <c r="AB205" i="64"/>
  <c r="AA205" i="64"/>
  <c r="Z205" i="64"/>
  <c r="I265" i="66" s="1"/>
  <c r="J265" i="66" s="1"/>
  <c r="Y205" i="64"/>
  <c r="X205" i="64"/>
  <c r="W205" i="64"/>
  <c r="V205" i="64"/>
  <c r="B205" i="64"/>
  <c r="AA204" i="64"/>
  <c r="Z204" i="64"/>
  <c r="I264" i="66" s="1"/>
  <c r="J264" i="66" s="1"/>
  <c r="Y204" i="64"/>
  <c r="X204" i="64"/>
  <c r="W204" i="64"/>
  <c r="V204" i="64"/>
  <c r="B204" i="64"/>
  <c r="AG203" i="64"/>
  <c r="AF203" i="64"/>
  <c r="AE203" i="64"/>
  <c r="AD203" i="64"/>
  <c r="AC203" i="64"/>
  <c r="AB203" i="64"/>
  <c r="AA203" i="64"/>
  <c r="Z203" i="64"/>
  <c r="I263" i="66" s="1"/>
  <c r="J263" i="66" s="1"/>
  <c r="Y203" i="64"/>
  <c r="X203" i="64"/>
  <c r="W203" i="64"/>
  <c r="V203" i="64"/>
  <c r="B203" i="64"/>
  <c r="AG202" i="64"/>
  <c r="AE202" i="64"/>
  <c r="AB202" i="64"/>
  <c r="AA202" i="64"/>
  <c r="Z202" i="64"/>
  <c r="I262" i="66" s="1"/>
  <c r="J262" i="66" s="1"/>
  <c r="Y202" i="64"/>
  <c r="X202" i="64"/>
  <c r="W202" i="64"/>
  <c r="V202" i="64"/>
  <c r="B202" i="64"/>
  <c r="AF202" i="64" s="1"/>
  <c r="AD201" i="64"/>
  <c r="AC201" i="64"/>
  <c r="AB201" i="64"/>
  <c r="AA201" i="64"/>
  <c r="Z201" i="64"/>
  <c r="I261" i="66" s="1"/>
  <c r="J261" i="66" s="1"/>
  <c r="Y201" i="64"/>
  <c r="X201" i="64"/>
  <c r="W201" i="64"/>
  <c r="V201" i="64"/>
  <c r="B201" i="64"/>
  <c r="AG201" i="64" s="1"/>
  <c r="AG200" i="64"/>
  <c r="AF200" i="64"/>
  <c r="AE200" i="64"/>
  <c r="AD200" i="64"/>
  <c r="AC200" i="64"/>
  <c r="AB200" i="64"/>
  <c r="AA200" i="64"/>
  <c r="Z200" i="64"/>
  <c r="I260" i="66" s="1"/>
  <c r="J260" i="66" s="1"/>
  <c r="Y200" i="64"/>
  <c r="X200" i="64"/>
  <c r="W200" i="64"/>
  <c r="V200" i="64"/>
  <c r="B200" i="64"/>
  <c r="AA199" i="64"/>
  <c r="Z199" i="64"/>
  <c r="I259" i="66" s="1"/>
  <c r="J259" i="66" s="1"/>
  <c r="Y199" i="64"/>
  <c r="X199" i="64"/>
  <c r="W199" i="64"/>
  <c r="V199" i="64"/>
  <c r="B199" i="64"/>
  <c r="AG199" i="64" s="1"/>
  <c r="AG198" i="64"/>
  <c r="AF198" i="64"/>
  <c r="AE198" i="64"/>
  <c r="AD198" i="64"/>
  <c r="AC198" i="64"/>
  <c r="AB198" i="64"/>
  <c r="AA198" i="64"/>
  <c r="Z198" i="64"/>
  <c r="I258" i="66" s="1"/>
  <c r="J258" i="66" s="1"/>
  <c r="Y198" i="64"/>
  <c r="X198" i="64"/>
  <c r="W198" i="64"/>
  <c r="V198" i="64"/>
  <c r="B198" i="64"/>
  <c r="AF197" i="64"/>
  <c r="AA197" i="64"/>
  <c r="Z197" i="64"/>
  <c r="I257" i="66" s="1"/>
  <c r="J257" i="66" s="1"/>
  <c r="Y197" i="64"/>
  <c r="X197" i="64"/>
  <c r="W197" i="64"/>
  <c r="V197" i="64"/>
  <c r="B197" i="64"/>
  <c r="AG197" i="64" s="1"/>
  <c r="AE196" i="64"/>
  <c r="AD196" i="64"/>
  <c r="AC196" i="64"/>
  <c r="AA196" i="64"/>
  <c r="Z196" i="64"/>
  <c r="I256" i="66" s="1"/>
  <c r="J256" i="66" s="1"/>
  <c r="Y196" i="64"/>
  <c r="X196" i="64"/>
  <c r="W196" i="64"/>
  <c r="V196" i="64"/>
  <c r="B196" i="64"/>
  <c r="AG196" i="64" s="1"/>
  <c r="AG195" i="64"/>
  <c r="AF195" i="64"/>
  <c r="AE195" i="64"/>
  <c r="AD195" i="64"/>
  <c r="AC195" i="64"/>
  <c r="AB195" i="64"/>
  <c r="AA195" i="64"/>
  <c r="Z195" i="64"/>
  <c r="I255" i="66" s="1"/>
  <c r="J255" i="66" s="1"/>
  <c r="Y195" i="64"/>
  <c r="X195" i="64"/>
  <c r="W195" i="64"/>
  <c r="V195" i="64"/>
  <c r="B195" i="64"/>
  <c r="AA194" i="64"/>
  <c r="Z194" i="64"/>
  <c r="I254" i="66" s="1"/>
  <c r="J254" i="66" s="1"/>
  <c r="Y194" i="64"/>
  <c r="X194" i="64"/>
  <c r="W194" i="64"/>
  <c r="V194" i="64"/>
  <c r="B194" i="64"/>
  <c r="AG194" i="64" s="1"/>
  <c r="AG193" i="64"/>
  <c r="AF193" i="64"/>
  <c r="AE193" i="64"/>
  <c r="AD193" i="64"/>
  <c r="AC193" i="64"/>
  <c r="AB193" i="64"/>
  <c r="AA193" i="64"/>
  <c r="Z193" i="64"/>
  <c r="I253" i="66" s="1"/>
  <c r="J253" i="66" s="1"/>
  <c r="Y193" i="64"/>
  <c r="X193" i="64"/>
  <c r="W193" i="64"/>
  <c r="V193" i="64"/>
  <c r="B193" i="64"/>
  <c r="AG192" i="64"/>
  <c r="AF192" i="64"/>
  <c r="AD192" i="64"/>
  <c r="AB192" i="64"/>
  <c r="AA192" i="64"/>
  <c r="Z192" i="64"/>
  <c r="I252" i="66" s="1"/>
  <c r="J252" i="66" s="1"/>
  <c r="Y192" i="64"/>
  <c r="X192" i="64"/>
  <c r="W192" i="64"/>
  <c r="V192" i="64"/>
  <c r="B192" i="64"/>
  <c r="AE192" i="64" s="1"/>
  <c r="AF191" i="64"/>
  <c r="AE191" i="64"/>
  <c r="AD191" i="64"/>
  <c r="AC191" i="64"/>
  <c r="AB191" i="64"/>
  <c r="AA191" i="64"/>
  <c r="Z191" i="64"/>
  <c r="I251" i="66" s="1"/>
  <c r="J251" i="66" s="1"/>
  <c r="Y191" i="64"/>
  <c r="X191" i="64"/>
  <c r="W191" i="64"/>
  <c r="V191" i="64"/>
  <c r="B191" i="64"/>
  <c r="AG191" i="64" s="1"/>
  <c r="AG190" i="64"/>
  <c r="AF190" i="64"/>
  <c r="AE190" i="64"/>
  <c r="AD190" i="64"/>
  <c r="AC190" i="64"/>
  <c r="AB190" i="64"/>
  <c r="AA190" i="64"/>
  <c r="Z190" i="64"/>
  <c r="I250" i="66" s="1"/>
  <c r="J250" i="66" s="1"/>
  <c r="Y190" i="64"/>
  <c r="X190" i="64"/>
  <c r="W190" i="64"/>
  <c r="V190" i="64"/>
  <c r="B190" i="64"/>
  <c r="AG189" i="64"/>
  <c r="AF189" i="64"/>
  <c r="AE189" i="64"/>
  <c r="AC189" i="64"/>
  <c r="AA189" i="64"/>
  <c r="Z189" i="64"/>
  <c r="I249" i="66" s="1"/>
  <c r="J249" i="66" s="1"/>
  <c r="Y189" i="64"/>
  <c r="X189" i="64"/>
  <c r="W189" i="64"/>
  <c r="V189" i="64"/>
  <c r="B189" i="64"/>
  <c r="AD189" i="64" s="1"/>
  <c r="AG188" i="64"/>
  <c r="AF188" i="64"/>
  <c r="AE188" i="64"/>
  <c r="AD188" i="64"/>
  <c r="AC188" i="64"/>
  <c r="AA188" i="64"/>
  <c r="Z188" i="64"/>
  <c r="I248" i="66" s="1"/>
  <c r="J248" i="66" s="1"/>
  <c r="Y188" i="64"/>
  <c r="X188" i="64"/>
  <c r="W188" i="64"/>
  <c r="V188" i="64"/>
  <c r="B188" i="64"/>
  <c r="AB188" i="64" s="1"/>
  <c r="AG187" i="64"/>
  <c r="AE187" i="64"/>
  <c r="AC187" i="64"/>
  <c r="AA187" i="64"/>
  <c r="Z187" i="64"/>
  <c r="I247" i="66" s="1"/>
  <c r="J247" i="66" s="1"/>
  <c r="Y187" i="64"/>
  <c r="X187" i="64"/>
  <c r="W187" i="64"/>
  <c r="V187" i="64"/>
  <c r="B187" i="64"/>
  <c r="AF187" i="64" s="1"/>
  <c r="AG186" i="64"/>
  <c r="AF186" i="64"/>
  <c r="AE186" i="64"/>
  <c r="AD186" i="64"/>
  <c r="AC186" i="64"/>
  <c r="AB186" i="64"/>
  <c r="AA186" i="64"/>
  <c r="Z186" i="64"/>
  <c r="I246" i="66" s="1"/>
  <c r="J246" i="66" s="1"/>
  <c r="Y186" i="64"/>
  <c r="X186" i="64"/>
  <c r="W186" i="64"/>
  <c r="V186" i="64"/>
  <c r="B186" i="64"/>
  <c r="AG185" i="64"/>
  <c r="AF185" i="64"/>
  <c r="AE185" i="64"/>
  <c r="AD185" i="64"/>
  <c r="AB185" i="64"/>
  <c r="AA185" i="64"/>
  <c r="Z185" i="64"/>
  <c r="I245" i="66" s="1"/>
  <c r="J245" i="66" s="1"/>
  <c r="Y185" i="64"/>
  <c r="X185" i="64"/>
  <c r="W185" i="64"/>
  <c r="V185" i="64"/>
  <c r="B185" i="64"/>
  <c r="AC185" i="64" s="1"/>
  <c r="AF184" i="64"/>
  <c r="AA184" i="64"/>
  <c r="Z184" i="64"/>
  <c r="I244" i="66" s="1"/>
  <c r="J244" i="66" s="1"/>
  <c r="Y184" i="64"/>
  <c r="X184" i="64"/>
  <c r="W184" i="64"/>
  <c r="V184" i="64"/>
  <c r="B184" i="64"/>
  <c r="AG184" i="64" s="1"/>
  <c r="AG183" i="64"/>
  <c r="AF183" i="64"/>
  <c r="AE183" i="64"/>
  <c r="AD183" i="64"/>
  <c r="AC183" i="64"/>
  <c r="AB183" i="64"/>
  <c r="AA183" i="64"/>
  <c r="Z183" i="64"/>
  <c r="I243" i="66" s="1"/>
  <c r="J243" i="66" s="1"/>
  <c r="Y183" i="64"/>
  <c r="X183" i="64"/>
  <c r="W183" i="64"/>
  <c r="V183" i="64"/>
  <c r="B183" i="64"/>
  <c r="AA182" i="64"/>
  <c r="Z182" i="64"/>
  <c r="I242" i="66" s="1"/>
  <c r="J242" i="66" s="1"/>
  <c r="Y182" i="64"/>
  <c r="X182" i="64"/>
  <c r="W182" i="64"/>
  <c r="V182" i="64"/>
  <c r="B182" i="64"/>
  <c r="AG182" i="64" s="1"/>
  <c r="AG181" i="64"/>
  <c r="AF181" i="64"/>
  <c r="AE181" i="64"/>
  <c r="AD181" i="64"/>
  <c r="AB181" i="64"/>
  <c r="AA181" i="64"/>
  <c r="Z181" i="64"/>
  <c r="I241" i="66" s="1"/>
  <c r="J241" i="66" s="1"/>
  <c r="Y181" i="64"/>
  <c r="X181" i="64"/>
  <c r="W181" i="64"/>
  <c r="V181" i="64"/>
  <c r="B181" i="64"/>
  <c r="AC181" i="64" s="1"/>
  <c r="AG180" i="64"/>
  <c r="AF180" i="64"/>
  <c r="AE180" i="64"/>
  <c r="AC180" i="64"/>
  <c r="AA180" i="64"/>
  <c r="Z180" i="64"/>
  <c r="I240" i="66" s="1"/>
  <c r="J240" i="66" s="1"/>
  <c r="Y180" i="64"/>
  <c r="X180" i="64"/>
  <c r="W180" i="64"/>
  <c r="V180" i="64"/>
  <c r="B180" i="64"/>
  <c r="AD180" i="64" s="1"/>
  <c r="AA179" i="64"/>
  <c r="Z179" i="64"/>
  <c r="I239" i="66" s="1"/>
  <c r="J239" i="66" s="1"/>
  <c r="Y179" i="64"/>
  <c r="X179" i="64"/>
  <c r="W179" i="64"/>
  <c r="V179" i="64"/>
  <c r="B179" i="64"/>
  <c r="AG178" i="64"/>
  <c r="AF178" i="64"/>
  <c r="AE178" i="64"/>
  <c r="AD178" i="64"/>
  <c r="AC178" i="64"/>
  <c r="AB178" i="64"/>
  <c r="AA178" i="64"/>
  <c r="Z178" i="64"/>
  <c r="I238" i="66" s="1"/>
  <c r="J238" i="66" s="1"/>
  <c r="Y178" i="64"/>
  <c r="X178" i="64"/>
  <c r="W178" i="64"/>
  <c r="V178" i="64"/>
  <c r="B178" i="64"/>
  <c r="AA177" i="64"/>
  <c r="Z177" i="64"/>
  <c r="I237" i="66" s="1"/>
  <c r="J237" i="66" s="1"/>
  <c r="Y177" i="64"/>
  <c r="X177" i="64"/>
  <c r="W177" i="64"/>
  <c r="V177" i="64"/>
  <c r="B177" i="64"/>
  <c r="AG176" i="64"/>
  <c r="AF176" i="64"/>
  <c r="AE176" i="64"/>
  <c r="AC176" i="64"/>
  <c r="AB176" i="64"/>
  <c r="AA176" i="64"/>
  <c r="Z176" i="64"/>
  <c r="I236" i="66" s="1"/>
  <c r="J236" i="66" s="1"/>
  <c r="Y176" i="64"/>
  <c r="X176" i="64"/>
  <c r="W176" i="64"/>
  <c r="V176" i="64"/>
  <c r="B176" i="64"/>
  <c r="AD176" i="64" s="1"/>
  <c r="AA175" i="64"/>
  <c r="Z175" i="64"/>
  <c r="I235" i="66" s="1"/>
  <c r="J235" i="66" s="1"/>
  <c r="Y175" i="64"/>
  <c r="X175" i="64"/>
  <c r="W175" i="64"/>
  <c r="V175" i="64"/>
  <c r="B175" i="64"/>
  <c r="AG175" i="64" s="1"/>
  <c r="AC174" i="64"/>
  <c r="AB174" i="64"/>
  <c r="AA174" i="64"/>
  <c r="Z174" i="64"/>
  <c r="I234" i="66" s="1"/>
  <c r="J234" i="66" s="1"/>
  <c r="Y174" i="64"/>
  <c r="X174" i="64"/>
  <c r="W174" i="64"/>
  <c r="V174" i="64"/>
  <c r="B174" i="64"/>
  <c r="AG174" i="64" s="1"/>
  <c r="AG173" i="64"/>
  <c r="AF173" i="64"/>
  <c r="AE173" i="64"/>
  <c r="AD173" i="64"/>
  <c r="AC173" i="64"/>
  <c r="AB173" i="64"/>
  <c r="AA173" i="64"/>
  <c r="Z173" i="64"/>
  <c r="I233" i="66" s="1"/>
  <c r="J233" i="66" s="1"/>
  <c r="Y173" i="64"/>
  <c r="X173" i="64"/>
  <c r="W173" i="64"/>
  <c r="V173" i="64"/>
  <c r="B173" i="64"/>
  <c r="AA172" i="64"/>
  <c r="Z172" i="64"/>
  <c r="I232" i="66" s="1"/>
  <c r="J232" i="66" s="1"/>
  <c r="Y172" i="64"/>
  <c r="X172" i="64"/>
  <c r="W172" i="64"/>
  <c r="V172" i="64"/>
  <c r="B172" i="64"/>
  <c r="AG171" i="64"/>
  <c r="AF171" i="64"/>
  <c r="AD171" i="64"/>
  <c r="AC171" i="64"/>
  <c r="AB171" i="64"/>
  <c r="AA171" i="64"/>
  <c r="Z171" i="64"/>
  <c r="I231" i="66" s="1"/>
  <c r="J231" i="66" s="1"/>
  <c r="Y171" i="64"/>
  <c r="X171" i="64"/>
  <c r="W171" i="64"/>
  <c r="V171" i="64"/>
  <c r="B171" i="64"/>
  <c r="AE171" i="64" s="1"/>
  <c r="AG170" i="64"/>
  <c r="AF170" i="64"/>
  <c r="AE170" i="64"/>
  <c r="AD170" i="64"/>
  <c r="AB170" i="64"/>
  <c r="AA170" i="64"/>
  <c r="Z170" i="64"/>
  <c r="I230" i="66" s="1"/>
  <c r="J230" i="66" s="1"/>
  <c r="Y170" i="64"/>
  <c r="X170" i="64"/>
  <c r="W170" i="64"/>
  <c r="V170" i="64"/>
  <c r="B170" i="64"/>
  <c r="AC170" i="64" s="1"/>
  <c r="AC169" i="64"/>
  <c r="AB169" i="64"/>
  <c r="AA169" i="64"/>
  <c r="Z169" i="64"/>
  <c r="I229" i="66" s="1"/>
  <c r="J229" i="66" s="1"/>
  <c r="Y169" i="64"/>
  <c r="X169" i="64"/>
  <c r="W169" i="64"/>
  <c r="V169" i="64"/>
  <c r="B169" i="64"/>
  <c r="AG169" i="64" s="1"/>
  <c r="AG168" i="64"/>
  <c r="AF168" i="64"/>
  <c r="AE168" i="64"/>
  <c r="AD168" i="64"/>
  <c r="AC168" i="64"/>
  <c r="AB168" i="64"/>
  <c r="AA168" i="64"/>
  <c r="Z168" i="64"/>
  <c r="I228" i="66" s="1"/>
  <c r="J228" i="66" s="1"/>
  <c r="Y168" i="64"/>
  <c r="X168" i="64"/>
  <c r="W168" i="64"/>
  <c r="V168" i="64"/>
  <c r="B168" i="64"/>
  <c r="AC167" i="64"/>
  <c r="AA167" i="64"/>
  <c r="Z167" i="64"/>
  <c r="I227" i="66" s="1"/>
  <c r="J227" i="66" s="1"/>
  <c r="Y167" i="64"/>
  <c r="X167" i="64"/>
  <c r="W167" i="64"/>
  <c r="V167" i="64"/>
  <c r="B167" i="64"/>
  <c r="AG167" i="64" s="1"/>
  <c r="AG166" i="64"/>
  <c r="AD166" i="64"/>
  <c r="AC166" i="64"/>
  <c r="AB166" i="64"/>
  <c r="AA166" i="64"/>
  <c r="Z166" i="64"/>
  <c r="I226" i="66" s="1"/>
  <c r="J226" i="66" s="1"/>
  <c r="Y166" i="64"/>
  <c r="X166" i="64"/>
  <c r="W166" i="64"/>
  <c r="V166" i="64"/>
  <c r="B166" i="64"/>
  <c r="AF166" i="64" s="1"/>
  <c r="AF165" i="64"/>
  <c r="AA165" i="64"/>
  <c r="Z165" i="64"/>
  <c r="I225" i="66" s="1"/>
  <c r="J225" i="66" s="1"/>
  <c r="Y165" i="64"/>
  <c r="X165" i="64"/>
  <c r="W165" i="64"/>
  <c r="V165" i="64"/>
  <c r="B165" i="64"/>
  <c r="AG165" i="64" s="1"/>
  <c r="AD164" i="64"/>
  <c r="AC164" i="64"/>
  <c r="AA164" i="64"/>
  <c r="Z164" i="64"/>
  <c r="I224" i="66" s="1"/>
  <c r="J224" i="66" s="1"/>
  <c r="Y164" i="64"/>
  <c r="X164" i="64"/>
  <c r="W164" i="64"/>
  <c r="V164" i="64"/>
  <c r="B164" i="64"/>
  <c r="AG164" i="64" s="1"/>
  <c r="AG163" i="64"/>
  <c r="AF163" i="64"/>
  <c r="AE163" i="64"/>
  <c r="AD163" i="64"/>
  <c r="AC163" i="64"/>
  <c r="AB163" i="64"/>
  <c r="AA163" i="64"/>
  <c r="Z163" i="64"/>
  <c r="I223" i="66" s="1"/>
  <c r="J223" i="66" s="1"/>
  <c r="Y163" i="64"/>
  <c r="X163" i="64"/>
  <c r="W163" i="64"/>
  <c r="V163" i="64"/>
  <c r="B163" i="64"/>
  <c r="AA162" i="64"/>
  <c r="Z162" i="64"/>
  <c r="I222" i="66" s="1"/>
  <c r="J222" i="66" s="1"/>
  <c r="Y162" i="64"/>
  <c r="X162" i="64"/>
  <c r="W162" i="64"/>
  <c r="V162" i="64"/>
  <c r="B162" i="64"/>
  <c r="AG162" i="64" s="1"/>
  <c r="AG161" i="64"/>
  <c r="AF161" i="64"/>
  <c r="AE161" i="64"/>
  <c r="AD161" i="64"/>
  <c r="AC161" i="64"/>
  <c r="AB161" i="64"/>
  <c r="AA161" i="64"/>
  <c r="Z161" i="64"/>
  <c r="I221" i="66" s="1"/>
  <c r="J221" i="66" s="1"/>
  <c r="Y161" i="64"/>
  <c r="X161" i="64"/>
  <c r="W161" i="64"/>
  <c r="V161" i="64"/>
  <c r="B161" i="64"/>
  <c r="AG160" i="64"/>
  <c r="AF160" i="64"/>
  <c r="AD160" i="64"/>
  <c r="AC160" i="64"/>
  <c r="AA160" i="64"/>
  <c r="Z160" i="64"/>
  <c r="I220" i="66" s="1"/>
  <c r="J220" i="66" s="1"/>
  <c r="Y160" i="64"/>
  <c r="X160" i="64"/>
  <c r="W160" i="64"/>
  <c r="V160" i="64"/>
  <c r="B160" i="64"/>
  <c r="AE160" i="64" s="1"/>
  <c r="AF159" i="64"/>
  <c r="AE159" i="64"/>
  <c r="AD159" i="64"/>
  <c r="AC159" i="64"/>
  <c r="AB159" i="64"/>
  <c r="AA159" i="64"/>
  <c r="Z159" i="64"/>
  <c r="I219" i="66" s="1"/>
  <c r="J219" i="66" s="1"/>
  <c r="Y159" i="64"/>
  <c r="X159" i="64"/>
  <c r="W159" i="64"/>
  <c r="V159" i="64"/>
  <c r="B159" i="64"/>
  <c r="AG159" i="64" s="1"/>
  <c r="AG158" i="64"/>
  <c r="AF158" i="64"/>
  <c r="AE158" i="64"/>
  <c r="AD158" i="64"/>
  <c r="AC158" i="64"/>
  <c r="AB158" i="64"/>
  <c r="AA158" i="64"/>
  <c r="Z158" i="64"/>
  <c r="I218" i="66" s="1"/>
  <c r="J218" i="66" s="1"/>
  <c r="Y158" i="64"/>
  <c r="X158" i="64"/>
  <c r="W158" i="64"/>
  <c r="V158" i="64"/>
  <c r="B158" i="64"/>
  <c r="AF157" i="64"/>
  <c r="AE157" i="64"/>
  <c r="AC157" i="64"/>
  <c r="AA157" i="64"/>
  <c r="Z157" i="64"/>
  <c r="I217" i="66" s="1"/>
  <c r="J217" i="66" s="1"/>
  <c r="Y157" i="64"/>
  <c r="X157" i="64"/>
  <c r="W157" i="64"/>
  <c r="V157" i="64"/>
  <c r="B157" i="64"/>
  <c r="AG157" i="64" s="1"/>
  <c r="AG156" i="64"/>
  <c r="AF156" i="64"/>
  <c r="AE156" i="64"/>
  <c r="AD156" i="64"/>
  <c r="AC156" i="64"/>
  <c r="AA156" i="64"/>
  <c r="Z156" i="64"/>
  <c r="I216" i="66" s="1"/>
  <c r="J216" i="66" s="1"/>
  <c r="Y156" i="64"/>
  <c r="X156" i="64"/>
  <c r="W156" i="64"/>
  <c r="V156" i="64"/>
  <c r="B156" i="64"/>
  <c r="AB156" i="64" s="1"/>
  <c r="AG155" i="64"/>
  <c r="AF155" i="64"/>
  <c r="AE155" i="64"/>
  <c r="AD155" i="64"/>
  <c r="AC155" i="64"/>
  <c r="AA155" i="64"/>
  <c r="Z155" i="64"/>
  <c r="I215" i="66" s="1"/>
  <c r="J215" i="66" s="1"/>
  <c r="Y155" i="64"/>
  <c r="X155" i="64"/>
  <c r="W155" i="64"/>
  <c r="V155" i="64"/>
  <c r="B155" i="64"/>
  <c r="AB155" i="64" s="1"/>
  <c r="AG154" i="64"/>
  <c r="AF154" i="64"/>
  <c r="AE154" i="64"/>
  <c r="AD154" i="64"/>
  <c r="AC154" i="64"/>
  <c r="AA154" i="64"/>
  <c r="Z154" i="64"/>
  <c r="I214" i="66" s="1"/>
  <c r="J214" i="66" s="1"/>
  <c r="Y154" i="64"/>
  <c r="X154" i="64"/>
  <c r="W154" i="64"/>
  <c r="V154" i="64"/>
  <c r="B154" i="64"/>
  <c r="AB154" i="64" s="1"/>
  <c r="AG153" i="64"/>
  <c r="AF153" i="64"/>
  <c r="AE153" i="64"/>
  <c r="AD153" i="64"/>
  <c r="AB153" i="64"/>
  <c r="AA153" i="64"/>
  <c r="Z153" i="64"/>
  <c r="I213" i="66" s="1"/>
  <c r="J213" i="66" s="1"/>
  <c r="Y153" i="64"/>
  <c r="X153" i="64"/>
  <c r="W153" i="64"/>
  <c r="V153" i="64"/>
  <c r="B153" i="64"/>
  <c r="AC153" i="64" s="1"/>
  <c r="AF152" i="64"/>
  <c r="AA152" i="64"/>
  <c r="Z152" i="64"/>
  <c r="I212" i="66" s="1"/>
  <c r="J212" i="66" s="1"/>
  <c r="Y152" i="64"/>
  <c r="X152" i="64"/>
  <c r="W152" i="64"/>
  <c r="V152" i="64"/>
  <c r="B152" i="64"/>
  <c r="AG152" i="64" s="1"/>
  <c r="AG151" i="64"/>
  <c r="AF151" i="64"/>
  <c r="AE151" i="64"/>
  <c r="AD151" i="64"/>
  <c r="AC151" i="64"/>
  <c r="AB151" i="64"/>
  <c r="AA151" i="64"/>
  <c r="Z151" i="64"/>
  <c r="I211" i="66" s="1"/>
  <c r="J211" i="66" s="1"/>
  <c r="Y151" i="64"/>
  <c r="X151" i="64"/>
  <c r="W151" i="64"/>
  <c r="V151" i="64"/>
  <c r="B151" i="64"/>
  <c r="AA150" i="64"/>
  <c r="Z150" i="64"/>
  <c r="I210" i="66" s="1"/>
  <c r="J210" i="66" s="1"/>
  <c r="Y150" i="64"/>
  <c r="X150" i="64"/>
  <c r="W150" i="64"/>
  <c r="V150" i="64"/>
  <c r="B150" i="64"/>
  <c r="AG150" i="64" s="1"/>
  <c r="AG149" i="64"/>
  <c r="AF149" i="64"/>
  <c r="AD149" i="64"/>
  <c r="AA149" i="64"/>
  <c r="Z149" i="64"/>
  <c r="I209" i="66" s="1"/>
  <c r="J209" i="66" s="1"/>
  <c r="Y149" i="64"/>
  <c r="X149" i="64"/>
  <c r="W149" i="64"/>
  <c r="V149" i="64"/>
  <c r="B149" i="64"/>
  <c r="AE149" i="64" s="1"/>
  <c r="AG148" i="64"/>
  <c r="AF148" i="64"/>
  <c r="AE148" i="64"/>
  <c r="AC148" i="64"/>
  <c r="AA148" i="64"/>
  <c r="Z148" i="64"/>
  <c r="I208" i="66" s="1"/>
  <c r="J208" i="66" s="1"/>
  <c r="Y148" i="64"/>
  <c r="X148" i="64"/>
  <c r="W148" i="64"/>
  <c r="V148" i="64"/>
  <c r="B148" i="64"/>
  <c r="AD148" i="64" s="1"/>
  <c r="AA147" i="64"/>
  <c r="Z147" i="64"/>
  <c r="I207" i="66" s="1"/>
  <c r="J207" i="66" s="1"/>
  <c r="Y147" i="64"/>
  <c r="X147" i="64"/>
  <c r="W147" i="64"/>
  <c r="V147" i="64"/>
  <c r="B147" i="64"/>
  <c r="AG146" i="64"/>
  <c r="AF146" i="64"/>
  <c r="AE146" i="64"/>
  <c r="AD146" i="64"/>
  <c r="AC146" i="64"/>
  <c r="AB146" i="64"/>
  <c r="AA146" i="64"/>
  <c r="Z146" i="64"/>
  <c r="I206" i="66" s="1"/>
  <c r="J206" i="66" s="1"/>
  <c r="Y146" i="64"/>
  <c r="X146" i="64"/>
  <c r="W146" i="64"/>
  <c r="V146" i="64"/>
  <c r="B146" i="64"/>
  <c r="AA145" i="64"/>
  <c r="Z145" i="64"/>
  <c r="I205" i="66" s="1"/>
  <c r="J205" i="66" s="1"/>
  <c r="Y145" i="64"/>
  <c r="X145" i="64"/>
  <c r="W145" i="64"/>
  <c r="V145" i="64"/>
  <c r="B145" i="64"/>
  <c r="AG144" i="64"/>
  <c r="AE144" i="64"/>
  <c r="AC144" i="64"/>
  <c r="AB144" i="64"/>
  <c r="AA144" i="64"/>
  <c r="Z144" i="64"/>
  <c r="I204" i="66" s="1"/>
  <c r="J204" i="66" s="1"/>
  <c r="Y144" i="64"/>
  <c r="X144" i="64"/>
  <c r="W144" i="64"/>
  <c r="V144" i="64"/>
  <c r="B144" i="64"/>
  <c r="AF144" i="64" s="1"/>
  <c r="AA143" i="64"/>
  <c r="Z143" i="64"/>
  <c r="I203" i="66" s="1"/>
  <c r="J203" i="66" s="1"/>
  <c r="Y143" i="64"/>
  <c r="X143" i="64"/>
  <c r="W143" i="64"/>
  <c r="V143" i="64"/>
  <c r="B143" i="64"/>
  <c r="AG143" i="64" s="1"/>
  <c r="AC142" i="64"/>
  <c r="AB142" i="64"/>
  <c r="AA142" i="64"/>
  <c r="Z142" i="64"/>
  <c r="I202" i="66" s="1"/>
  <c r="J202" i="66" s="1"/>
  <c r="Y142" i="64"/>
  <c r="X142" i="64"/>
  <c r="W142" i="64"/>
  <c r="V142" i="64"/>
  <c r="B142" i="64"/>
  <c r="AG142" i="64" s="1"/>
  <c r="AG141" i="64"/>
  <c r="AF141" i="64"/>
  <c r="AE141" i="64"/>
  <c r="AD141" i="64"/>
  <c r="AC141" i="64"/>
  <c r="AB141" i="64"/>
  <c r="AA141" i="64"/>
  <c r="Z141" i="64"/>
  <c r="I201" i="66" s="1"/>
  <c r="J201" i="66" s="1"/>
  <c r="Y141" i="64"/>
  <c r="X141" i="64"/>
  <c r="W141" i="64"/>
  <c r="V141" i="64"/>
  <c r="B141" i="64"/>
  <c r="AA140" i="64"/>
  <c r="Z140" i="64"/>
  <c r="I200" i="66" s="1"/>
  <c r="J200" i="66" s="1"/>
  <c r="Y140" i="64"/>
  <c r="X140" i="64"/>
  <c r="W140" i="64"/>
  <c r="V140" i="64"/>
  <c r="B140" i="64"/>
  <c r="AG139" i="64"/>
  <c r="AF139" i="64"/>
  <c r="AD139" i="64"/>
  <c r="AC139" i="64"/>
  <c r="AB139" i="64"/>
  <c r="AA139" i="64"/>
  <c r="Z139" i="64"/>
  <c r="I199" i="66" s="1"/>
  <c r="J199" i="66" s="1"/>
  <c r="Y139" i="64"/>
  <c r="X139" i="64"/>
  <c r="W139" i="64"/>
  <c r="V139" i="64"/>
  <c r="B139" i="64"/>
  <c r="AE139" i="64" s="1"/>
  <c r="AG138" i="64"/>
  <c r="AE138" i="64"/>
  <c r="AD138" i="64"/>
  <c r="AB138" i="64"/>
  <c r="AA138" i="64"/>
  <c r="Z138" i="64"/>
  <c r="I198" i="66" s="1"/>
  <c r="J198" i="66" s="1"/>
  <c r="Y138" i="64"/>
  <c r="X138" i="64"/>
  <c r="W138" i="64"/>
  <c r="V138" i="64"/>
  <c r="B138" i="64"/>
  <c r="AF138" i="64" s="1"/>
  <c r="AD137" i="64"/>
  <c r="AC137" i="64"/>
  <c r="AB137" i="64"/>
  <c r="AA137" i="64"/>
  <c r="Z137" i="64"/>
  <c r="I197" i="66" s="1"/>
  <c r="J197" i="66" s="1"/>
  <c r="Y137" i="64"/>
  <c r="X137" i="64"/>
  <c r="W137" i="64"/>
  <c r="V137" i="64"/>
  <c r="B137" i="64"/>
  <c r="AG136" i="64"/>
  <c r="AF136" i="64"/>
  <c r="AE136" i="64"/>
  <c r="AD136" i="64"/>
  <c r="AC136" i="64"/>
  <c r="AB136" i="64"/>
  <c r="AA136" i="64"/>
  <c r="Z136" i="64"/>
  <c r="I196" i="66" s="1"/>
  <c r="J196" i="66" s="1"/>
  <c r="Y136" i="64"/>
  <c r="X136" i="64"/>
  <c r="W136" i="64"/>
  <c r="V136" i="64"/>
  <c r="B136" i="64"/>
  <c r="AG135" i="64"/>
  <c r="AC135" i="64"/>
  <c r="AA135" i="64"/>
  <c r="Z135" i="64"/>
  <c r="I195" i="66" s="1"/>
  <c r="J195" i="66" s="1"/>
  <c r="Y135" i="64"/>
  <c r="X135" i="64"/>
  <c r="W135" i="64"/>
  <c r="V135" i="64"/>
  <c r="B135" i="64"/>
  <c r="AF135" i="64" s="1"/>
  <c r="AG134" i="64"/>
  <c r="AE134" i="64"/>
  <c r="AD134" i="64"/>
  <c r="AC134" i="64"/>
  <c r="AB134" i="64"/>
  <c r="AA134" i="64"/>
  <c r="Z134" i="64"/>
  <c r="I194" i="66" s="1"/>
  <c r="J194" i="66" s="1"/>
  <c r="Y134" i="64"/>
  <c r="X134" i="64"/>
  <c r="W134" i="64"/>
  <c r="V134" i="64"/>
  <c r="B134" i="64"/>
  <c r="AF134" i="64" s="1"/>
  <c r="AF133" i="64"/>
  <c r="AE133" i="64"/>
  <c r="AA133" i="64"/>
  <c r="Z133" i="64"/>
  <c r="I193" i="66" s="1"/>
  <c r="J193" i="66" s="1"/>
  <c r="Y133" i="64"/>
  <c r="X133" i="64"/>
  <c r="W133" i="64"/>
  <c r="V133" i="64"/>
  <c r="B133" i="64"/>
  <c r="AG133" i="64" s="1"/>
  <c r="AA132" i="64"/>
  <c r="Z132" i="64"/>
  <c r="I192" i="66" s="1"/>
  <c r="J192" i="66" s="1"/>
  <c r="Y132" i="64"/>
  <c r="X132" i="64"/>
  <c r="W132" i="64"/>
  <c r="V132" i="64"/>
  <c r="B132" i="64"/>
  <c r="AF131" i="64"/>
  <c r="AE131" i="64"/>
  <c r="AD131" i="64"/>
  <c r="AC131" i="64"/>
  <c r="AB131" i="64"/>
  <c r="AA131" i="64"/>
  <c r="Z131" i="64"/>
  <c r="I191" i="66" s="1"/>
  <c r="J191" i="66" s="1"/>
  <c r="Y131" i="64"/>
  <c r="X131" i="64"/>
  <c r="W131" i="64"/>
  <c r="V131" i="64"/>
  <c r="B131" i="64"/>
  <c r="AG131" i="64" s="1"/>
  <c r="AA130" i="64"/>
  <c r="Z130" i="64"/>
  <c r="I190" i="66" s="1"/>
  <c r="J190" i="66" s="1"/>
  <c r="Y130" i="64"/>
  <c r="X130" i="64"/>
  <c r="W130" i="64"/>
  <c r="V130" i="64"/>
  <c r="B130" i="64"/>
  <c r="AG130" i="64" s="1"/>
  <c r="AG129" i="64"/>
  <c r="AF129" i="64"/>
  <c r="AE129" i="64"/>
  <c r="AD129" i="64"/>
  <c r="AC129" i="64"/>
  <c r="AB129" i="64"/>
  <c r="AA129" i="64"/>
  <c r="Z129" i="64"/>
  <c r="I189" i="66" s="1"/>
  <c r="J189" i="66" s="1"/>
  <c r="Y129" i="64"/>
  <c r="X129" i="64"/>
  <c r="W129" i="64"/>
  <c r="V129" i="64"/>
  <c r="B129" i="64"/>
  <c r="AG128" i="64"/>
  <c r="AF128" i="64"/>
  <c r="AE128" i="64"/>
  <c r="AD128" i="64"/>
  <c r="AC128" i="64"/>
  <c r="AB128" i="64"/>
  <c r="AA128" i="64"/>
  <c r="Z128" i="64"/>
  <c r="I188" i="66" s="1"/>
  <c r="J188" i="66" s="1"/>
  <c r="Y128" i="64"/>
  <c r="X128" i="64"/>
  <c r="W128" i="64"/>
  <c r="V128" i="64"/>
  <c r="B128" i="64"/>
  <c r="AA127" i="64"/>
  <c r="Y127" i="64"/>
  <c r="X127" i="64"/>
  <c r="W127" i="64"/>
  <c r="V127" i="64"/>
  <c r="Z127" i="64" s="1"/>
  <c r="I187" i="66" s="1"/>
  <c r="J187" i="66" s="1"/>
  <c r="B127" i="64"/>
  <c r="AA126" i="64"/>
  <c r="Y126" i="64"/>
  <c r="X126" i="64"/>
  <c r="W126" i="64"/>
  <c r="V126" i="64"/>
  <c r="Z126" i="64" s="1"/>
  <c r="I186" i="66" s="1"/>
  <c r="J186" i="66" s="1"/>
  <c r="B126" i="64"/>
  <c r="AA125" i="64"/>
  <c r="Y125" i="64"/>
  <c r="X125" i="64"/>
  <c r="W125" i="64"/>
  <c r="V125" i="64"/>
  <c r="B125" i="64"/>
  <c r="AD125" i="64" s="1"/>
  <c r="AA124" i="64"/>
  <c r="Y124" i="64"/>
  <c r="X124" i="64"/>
  <c r="W124" i="64"/>
  <c r="V124" i="64"/>
  <c r="Z124" i="64" s="1"/>
  <c r="I184" i="66" s="1"/>
  <c r="J184" i="66" s="1"/>
  <c r="B124" i="64"/>
  <c r="AB124" i="64" s="1"/>
  <c r="AA123" i="64"/>
  <c r="Y123" i="64"/>
  <c r="X123" i="64"/>
  <c r="W123" i="64"/>
  <c r="V123" i="64"/>
  <c r="B123" i="64"/>
  <c r="AD123" i="64" s="1"/>
  <c r="AA122" i="64"/>
  <c r="Y122" i="64"/>
  <c r="X122" i="64"/>
  <c r="W122" i="64"/>
  <c r="V122" i="64"/>
  <c r="B122" i="64"/>
  <c r="AD122" i="64" s="1"/>
  <c r="AA121" i="64"/>
  <c r="Y121" i="64"/>
  <c r="X121" i="64"/>
  <c r="W121" i="64"/>
  <c r="V121" i="64"/>
  <c r="B121" i="64"/>
  <c r="AC121" i="64" s="1"/>
  <c r="AA120" i="64"/>
  <c r="Y120" i="64"/>
  <c r="X120" i="64"/>
  <c r="W120" i="64"/>
  <c r="V120" i="64"/>
  <c r="Z120" i="64" s="1"/>
  <c r="I180" i="66" s="1"/>
  <c r="J180" i="66" s="1"/>
  <c r="B120" i="64"/>
  <c r="AA119" i="64"/>
  <c r="Y119" i="64"/>
  <c r="X119" i="64"/>
  <c r="W119" i="64"/>
  <c r="V119" i="64"/>
  <c r="B119" i="64"/>
  <c r="AC119" i="64" s="1"/>
  <c r="AA118" i="64"/>
  <c r="Y118" i="64"/>
  <c r="X118" i="64"/>
  <c r="W118" i="64"/>
  <c r="V118" i="64"/>
  <c r="B118" i="64"/>
  <c r="V179" i="62" s="1"/>
  <c r="W179" i="62" s="1"/>
  <c r="AA117" i="64"/>
  <c r="Y117" i="64"/>
  <c r="X117" i="64"/>
  <c r="W117" i="64"/>
  <c r="V117" i="64"/>
  <c r="B117" i="64"/>
  <c r="AE117" i="64" s="1"/>
  <c r="AA116" i="64"/>
  <c r="Y116" i="64"/>
  <c r="X116" i="64"/>
  <c r="W116" i="64"/>
  <c r="V116" i="64"/>
  <c r="B116" i="64"/>
  <c r="AD116" i="64" s="1"/>
  <c r="AA115" i="64"/>
  <c r="Y115" i="64"/>
  <c r="X115" i="64"/>
  <c r="W115" i="64"/>
  <c r="V115" i="64"/>
  <c r="B115" i="64"/>
  <c r="V176" i="62" s="1"/>
  <c r="W176" i="62" s="1"/>
  <c r="AA114" i="64"/>
  <c r="Y114" i="64"/>
  <c r="X114" i="64"/>
  <c r="W114" i="64"/>
  <c r="V114" i="64"/>
  <c r="B114" i="64"/>
  <c r="V175" i="62" s="1"/>
  <c r="W175" i="62" s="1"/>
  <c r="AA113" i="64"/>
  <c r="Y113" i="64"/>
  <c r="X113" i="64"/>
  <c r="W113" i="64"/>
  <c r="V113" i="64"/>
  <c r="B113" i="64"/>
  <c r="V174" i="62" s="1"/>
  <c r="W174" i="62" s="1"/>
  <c r="AA112" i="64"/>
  <c r="Y112" i="64"/>
  <c r="X112" i="64"/>
  <c r="W112" i="64"/>
  <c r="V112" i="64"/>
  <c r="B112" i="64"/>
  <c r="AF112" i="64" s="1"/>
  <c r="AA111" i="64"/>
  <c r="Y111" i="64"/>
  <c r="X111" i="64"/>
  <c r="W111" i="64"/>
  <c r="V111" i="64"/>
  <c r="B111" i="64"/>
  <c r="AA110" i="64"/>
  <c r="Y110" i="64"/>
  <c r="X110" i="64"/>
  <c r="W110" i="64"/>
  <c r="V110" i="64"/>
  <c r="B110" i="64"/>
  <c r="AA109" i="64"/>
  <c r="Y109" i="64"/>
  <c r="X109" i="64"/>
  <c r="W109" i="64"/>
  <c r="V109" i="64"/>
  <c r="B109" i="64"/>
  <c r="AF109" i="64" s="1"/>
  <c r="AA108" i="64"/>
  <c r="Y108" i="64"/>
  <c r="X108" i="64"/>
  <c r="W108" i="64"/>
  <c r="V108" i="64"/>
  <c r="B108" i="64"/>
  <c r="V169" i="62" s="1"/>
  <c r="W169" i="62" s="1"/>
  <c r="AA107" i="64"/>
  <c r="Y107" i="64"/>
  <c r="X107" i="64"/>
  <c r="W107" i="64"/>
  <c r="V107" i="64"/>
  <c r="B107" i="64"/>
  <c r="AC107" i="64" s="1"/>
  <c r="AA106" i="64"/>
  <c r="Y106" i="64"/>
  <c r="X106" i="64"/>
  <c r="W106" i="64"/>
  <c r="V106" i="64"/>
  <c r="B106" i="64"/>
  <c r="AB106" i="64" s="1"/>
  <c r="AA105" i="64"/>
  <c r="Y105" i="64"/>
  <c r="X105" i="64"/>
  <c r="W105" i="64"/>
  <c r="V105" i="64"/>
  <c r="B105" i="64"/>
  <c r="AD105" i="64" s="1"/>
  <c r="AA104" i="64"/>
  <c r="Y104" i="64"/>
  <c r="X104" i="64"/>
  <c r="W104" i="64"/>
  <c r="V104" i="64"/>
  <c r="B104" i="64"/>
  <c r="AF104" i="64" s="1"/>
  <c r="AA103" i="64"/>
  <c r="Y103" i="64"/>
  <c r="X103" i="64"/>
  <c r="W103" i="64"/>
  <c r="V103" i="64"/>
  <c r="B103" i="64"/>
  <c r="V164" i="62" s="1"/>
  <c r="W164" i="62" s="1"/>
  <c r="AA102" i="64"/>
  <c r="Y102" i="64"/>
  <c r="X102" i="64"/>
  <c r="W102" i="64"/>
  <c r="V102" i="64"/>
  <c r="B102" i="64"/>
  <c r="AF102" i="64" s="1"/>
  <c r="AA101" i="64"/>
  <c r="Y101" i="64"/>
  <c r="X101" i="64"/>
  <c r="W101" i="64"/>
  <c r="V101" i="64"/>
  <c r="B101" i="64"/>
  <c r="AA100" i="64"/>
  <c r="Y100" i="64"/>
  <c r="X100" i="64"/>
  <c r="W100" i="64"/>
  <c r="V100" i="64"/>
  <c r="B100" i="64"/>
  <c r="V161" i="62" s="1"/>
  <c r="W161" i="62" s="1"/>
  <c r="AA99" i="64"/>
  <c r="Y99" i="64"/>
  <c r="X99" i="64"/>
  <c r="W99" i="64"/>
  <c r="V99" i="64"/>
  <c r="B99" i="64"/>
  <c r="AA98" i="64"/>
  <c r="Y98" i="64"/>
  <c r="X98" i="64"/>
  <c r="W98" i="64"/>
  <c r="V98" i="64"/>
  <c r="B98" i="64"/>
  <c r="V159" i="62" s="1"/>
  <c r="W159" i="62" s="1"/>
  <c r="AA97" i="64"/>
  <c r="Y97" i="64"/>
  <c r="X97" i="64"/>
  <c r="W97" i="64"/>
  <c r="V97" i="64"/>
  <c r="B97" i="64"/>
  <c r="AF97" i="64" s="1"/>
  <c r="AA96" i="64"/>
  <c r="Y96" i="64"/>
  <c r="X96" i="64"/>
  <c r="W96" i="64"/>
  <c r="V96" i="64"/>
  <c r="B96" i="64"/>
  <c r="AE96" i="64" s="1"/>
  <c r="AA95" i="64"/>
  <c r="Y95" i="64"/>
  <c r="X95" i="64"/>
  <c r="W95" i="64"/>
  <c r="V95" i="64"/>
  <c r="B95" i="64"/>
  <c r="AD95" i="64" s="1"/>
  <c r="AA94" i="64"/>
  <c r="Y94" i="64"/>
  <c r="X94" i="64"/>
  <c r="W94" i="64"/>
  <c r="V94" i="64"/>
  <c r="B94" i="64"/>
  <c r="AF94" i="64" s="1"/>
  <c r="AA93" i="64"/>
  <c r="Y93" i="64"/>
  <c r="X93" i="64"/>
  <c r="W93" i="64"/>
  <c r="V93" i="64"/>
  <c r="B93" i="64"/>
  <c r="AF93" i="64" s="1"/>
  <c r="AA92" i="64"/>
  <c r="Y92" i="64"/>
  <c r="X92" i="64"/>
  <c r="W92" i="64"/>
  <c r="V92" i="64"/>
  <c r="B92" i="64"/>
  <c r="AB92" i="64" s="1"/>
  <c r="AA91" i="64"/>
  <c r="Y91" i="64"/>
  <c r="X91" i="64"/>
  <c r="W91" i="64"/>
  <c r="V91" i="64"/>
  <c r="B91" i="64"/>
  <c r="AA90" i="64"/>
  <c r="Y90" i="64"/>
  <c r="X90" i="64"/>
  <c r="W90" i="64"/>
  <c r="V90" i="64"/>
  <c r="B90" i="64"/>
  <c r="V151" i="62" s="1"/>
  <c r="W151" i="62" s="1"/>
  <c r="AA89" i="64"/>
  <c r="Y89" i="64"/>
  <c r="X89" i="64"/>
  <c r="W89" i="64"/>
  <c r="V89" i="64"/>
  <c r="B89" i="64"/>
  <c r="AC89" i="64" s="1"/>
  <c r="AA88" i="64"/>
  <c r="Y88" i="64"/>
  <c r="X88" i="64"/>
  <c r="W88" i="64"/>
  <c r="V88" i="64"/>
  <c r="B88" i="64"/>
  <c r="V149" i="62" s="1"/>
  <c r="W149" i="62" s="1"/>
  <c r="AA87" i="64"/>
  <c r="Y87" i="64"/>
  <c r="X87" i="64"/>
  <c r="W87" i="64"/>
  <c r="V87" i="64"/>
  <c r="B87" i="64"/>
  <c r="AC87" i="64" s="1"/>
  <c r="AA86" i="64"/>
  <c r="Y86" i="64"/>
  <c r="X86" i="64"/>
  <c r="W86" i="64"/>
  <c r="V86" i="64"/>
  <c r="B86" i="64"/>
  <c r="V147" i="62" s="1"/>
  <c r="W147" i="62" s="1"/>
  <c r="AA85" i="64"/>
  <c r="Y85" i="64"/>
  <c r="X85" i="64"/>
  <c r="W85" i="64"/>
  <c r="V85" i="64"/>
  <c r="B85" i="64"/>
  <c r="AE85" i="64" s="1"/>
  <c r="AA84" i="64"/>
  <c r="Y84" i="64"/>
  <c r="X84" i="64"/>
  <c r="W84" i="64"/>
  <c r="V84" i="64"/>
  <c r="B84" i="64"/>
  <c r="AD84" i="64" s="1"/>
  <c r="AA83" i="64"/>
  <c r="Y83" i="64"/>
  <c r="X83" i="64"/>
  <c r="W83" i="64"/>
  <c r="V83" i="64"/>
  <c r="B83" i="64"/>
  <c r="V144" i="62" s="1"/>
  <c r="W144" i="62" s="1"/>
  <c r="AA82" i="64"/>
  <c r="Y82" i="64"/>
  <c r="X82" i="64"/>
  <c r="W82" i="64"/>
  <c r="V82" i="64"/>
  <c r="B82" i="64"/>
  <c r="V143" i="62" s="1"/>
  <c r="W143" i="62" s="1"/>
  <c r="AA81" i="64"/>
  <c r="Y81" i="64"/>
  <c r="X81" i="64"/>
  <c r="W81" i="64"/>
  <c r="V81" i="64"/>
  <c r="B81" i="64"/>
  <c r="V142" i="62" s="1"/>
  <c r="W142" i="62" s="1"/>
  <c r="AA80" i="64"/>
  <c r="Y80" i="64"/>
  <c r="X80" i="64"/>
  <c r="W80" i="64"/>
  <c r="V80" i="64"/>
  <c r="B80" i="64"/>
  <c r="V141" i="62" s="1"/>
  <c r="W141" i="62" s="1"/>
  <c r="AA79" i="64"/>
  <c r="Y79" i="64"/>
  <c r="X79" i="64"/>
  <c r="W79" i="64"/>
  <c r="V79" i="64"/>
  <c r="B79" i="64"/>
  <c r="AA78" i="64"/>
  <c r="Y78" i="64"/>
  <c r="X78" i="64"/>
  <c r="W78" i="64"/>
  <c r="V78" i="64"/>
  <c r="B78" i="64"/>
  <c r="V139" i="62" s="1"/>
  <c r="W139" i="62" s="1"/>
  <c r="AC77" i="64"/>
  <c r="AA77" i="64"/>
  <c r="Y77" i="64"/>
  <c r="X77" i="64"/>
  <c r="W77" i="64"/>
  <c r="V77" i="64"/>
  <c r="B77" i="64"/>
  <c r="V138" i="62" s="1"/>
  <c r="W138" i="62" s="1"/>
  <c r="AA76" i="64"/>
  <c r="Y76" i="64"/>
  <c r="X76" i="64"/>
  <c r="W76" i="64"/>
  <c r="V76" i="64"/>
  <c r="B76" i="64"/>
  <c r="V137" i="62" s="1"/>
  <c r="W137" i="62" s="1"/>
  <c r="AA75" i="64"/>
  <c r="Y75" i="64"/>
  <c r="X75" i="64"/>
  <c r="W75" i="64"/>
  <c r="V75" i="64"/>
  <c r="B75" i="64"/>
  <c r="AF75" i="64" s="1"/>
  <c r="AA74" i="64"/>
  <c r="Y74" i="64"/>
  <c r="X74" i="64"/>
  <c r="W74" i="64"/>
  <c r="V74" i="64"/>
  <c r="B74" i="64"/>
  <c r="V135" i="62" s="1"/>
  <c r="W135" i="62" s="1"/>
  <c r="AA73" i="64"/>
  <c r="Y73" i="64"/>
  <c r="X73" i="64"/>
  <c r="W73" i="64"/>
  <c r="V73" i="64"/>
  <c r="B73" i="64"/>
  <c r="V134" i="62" s="1"/>
  <c r="W134" i="62" s="1"/>
  <c r="AA72" i="64"/>
  <c r="Y72" i="64"/>
  <c r="X72" i="64"/>
  <c r="W72" i="64"/>
  <c r="V72" i="64"/>
  <c r="B72" i="64"/>
  <c r="AD72" i="64" s="1"/>
  <c r="AA71" i="64"/>
  <c r="Y71" i="64"/>
  <c r="X71" i="64"/>
  <c r="W71" i="64"/>
  <c r="V71" i="64"/>
  <c r="B71" i="64"/>
  <c r="AC71" i="64" s="1"/>
  <c r="AA70" i="64"/>
  <c r="Y70" i="64"/>
  <c r="X70" i="64"/>
  <c r="W70" i="64"/>
  <c r="V70" i="64"/>
  <c r="B70" i="64"/>
  <c r="AF70" i="64" s="1"/>
  <c r="AA69" i="64"/>
  <c r="Y69" i="64"/>
  <c r="X69" i="64"/>
  <c r="W69" i="64"/>
  <c r="V69" i="64"/>
  <c r="B69" i="64"/>
  <c r="AA68" i="64"/>
  <c r="Y68" i="64"/>
  <c r="X68" i="64"/>
  <c r="W68" i="64"/>
  <c r="V68" i="64"/>
  <c r="B68" i="64"/>
  <c r="AE68" i="64" s="1"/>
  <c r="AA67" i="64"/>
  <c r="Y67" i="64"/>
  <c r="X67" i="64"/>
  <c r="W67" i="64"/>
  <c r="V67" i="64"/>
  <c r="B67" i="64"/>
  <c r="AA66" i="64"/>
  <c r="Y66" i="64"/>
  <c r="X66" i="64"/>
  <c r="W66" i="64"/>
  <c r="V66" i="64"/>
  <c r="B66" i="64"/>
  <c r="V127" i="62" s="1"/>
  <c r="W127" i="62" s="1"/>
  <c r="AA65" i="64"/>
  <c r="Y65" i="64"/>
  <c r="X65" i="64"/>
  <c r="W65" i="64"/>
  <c r="V65" i="64"/>
  <c r="B65" i="64"/>
  <c r="AE65" i="64" s="1"/>
  <c r="AA64" i="64"/>
  <c r="Y64" i="64"/>
  <c r="X64" i="64"/>
  <c r="W64" i="64"/>
  <c r="V64" i="64"/>
  <c r="B64" i="64"/>
  <c r="AE64" i="64" s="1"/>
  <c r="AA63" i="64"/>
  <c r="Y63" i="64"/>
  <c r="X63" i="64"/>
  <c r="W63" i="64"/>
  <c r="V63" i="64"/>
  <c r="B63" i="64"/>
  <c r="AF63" i="64" s="1"/>
  <c r="AA62" i="64"/>
  <c r="Y62" i="64"/>
  <c r="X62" i="64"/>
  <c r="W62" i="64"/>
  <c r="V62" i="64"/>
  <c r="B62" i="64"/>
  <c r="AE62" i="64" s="1"/>
  <c r="AA61" i="64"/>
  <c r="Y61" i="64"/>
  <c r="X61" i="64"/>
  <c r="W61" i="64"/>
  <c r="V61" i="64"/>
  <c r="B61" i="64"/>
  <c r="AA60" i="64"/>
  <c r="Y60" i="64"/>
  <c r="X60" i="64"/>
  <c r="W60" i="64"/>
  <c r="V60" i="64"/>
  <c r="B60" i="64"/>
  <c r="AB60" i="64" s="1"/>
  <c r="AA59" i="64"/>
  <c r="Y59" i="64"/>
  <c r="X59" i="64"/>
  <c r="W59" i="64"/>
  <c r="V59" i="64"/>
  <c r="B59" i="64"/>
  <c r="V120" i="62" s="1"/>
  <c r="W120" i="62" s="1"/>
  <c r="AA58" i="64"/>
  <c r="Y58" i="64"/>
  <c r="X58" i="64"/>
  <c r="W58" i="64"/>
  <c r="V58" i="64"/>
  <c r="B58" i="64"/>
  <c r="V119" i="62" s="1"/>
  <c r="W119" i="62" s="1"/>
  <c r="AA57" i="64"/>
  <c r="Y57" i="64"/>
  <c r="X57" i="64"/>
  <c r="W57" i="64"/>
  <c r="V57" i="64"/>
  <c r="B57" i="64"/>
  <c r="AA56" i="64"/>
  <c r="Y56" i="64"/>
  <c r="X56" i="64"/>
  <c r="W56" i="64"/>
  <c r="V56" i="64"/>
  <c r="B56" i="64"/>
  <c r="AA55" i="64"/>
  <c r="Y55" i="64"/>
  <c r="X55" i="64"/>
  <c r="W55" i="64"/>
  <c r="V55" i="64"/>
  <c r="B55" i="64"/>
  <c r="AA54" i="64"/>
  <c r="Y54" i="64"/>
  <c r="X54" i="64"/>
  <c r="W54" i="64"/>
  <c r="V54" i="64"/>
  <c r="B54" i="64"/>
  <c r="AA53" i="64"/>
  <c r="Y53" i="64"/>
  <c r="X53" i="64"/>
  <c r="W53" i="64"/>
  <c r="V53" i="64"/>
  <c r="B53" i="64"/>
  <c r="AA52" i="64"/>
  <c r="Y52" i="64"/>
  <c r="X52" i="64"/>
  <c r="W52" i="64"/>
  <c r="V52" i="64"/>
  <c r="B52" i="64"/>
  <c r="AA51" i="64"/>
  <c r="Y51" i="64"/>
  <c r="X51" i="64"/>
  <c r="W51" i="64"/>
  <c r="V51" i="64"/>
  <c r="B51" i="64"/>
  <c r="AA50" i="64"/>
  <c r="Y50" i="64"/>
  <c r="X50" i="64"/>
  <c r="W50" i="64"/>
  <c r="V50" i="64"/>
  <c r="B50" i="64"/>
  <c r="AA49" i="64"/>
  <c r="Y49" i="64"/>
  <c r="X49" i="64"/>
  <c r="W49" i="64"/>
  <c r="V49" i="64"/>
  <c r="B49" i="64"/>
  <c r="AA48" i="64"/>
  <c r="Y48" i="64"/>
  <c r="X48" i="64"/>
  <c r="W48" i="64"/>
  <c r="V48" i="64"/>
  <c r="B48" i="64"/>
  <c r="AA47" i="64"/>
  <c r="Y47" i="64"/>
  <c r="X47" i="64"/>
  <c r="W47" i="64"/>
  <c r="V47" i="64"/>
  <c r="B47" i="64"/>
  <c r="AA46" i="64"/>
  <c r="Y46" i="64"/>
  <c r="X46" i="64"/>
  <c r="W46" i="64"/>
  <c r="V46" i="64"/>
  <c r="B46" i="64"/>
  <c r="AA45" i="64"/>
  <c r="Y45" i="64"/>
  <c r="X45" i="64"/>
  <c r="W45" i="64"/>
  <c r="V45" i="64"/>
  <c r="B45" i="64"/>
  <c r="Y106" i="67" s="1"/>
  <c r="Z106" i="67" s="1"/>
  <c r="AA44" i="64"/>
  <c r="Y44" i="64"/>
  <c r="X44" i="64"/>
  <c r="W44" i="64"/>
  <c r="V44" i="64"/>
  <c r="B44" i="64"/>
  <c r="AA43" i="64"/>
  <c r="Y43" i="64"/>
  <c r="X43" i="64"/>
  <c r="W43" i="64"/>
  <c r="V43" i="64"/>
  <c r="B43" i="64"/>
  <c r="AA42" i="64"/>
  <c r="Y42" i="64"/>
  <c r="X42" i="64"/>
  <c r="W42" i="64"/>
  <c r="V42" i="64"/>
  <c r="B42" i="64"/>
  <c r="Y103" i="67" s="1"/>
  <c r="Z103" i="67" s="1"/>
  <c r="AA41" i="64"/>
  <c r="Y41" i="64"/>
  <c r="X41" i="64"/>
  <c r="W41" i="64"/>
  <c r="V41" i="64"/>
  <c r="B41" i="64"/>
  <c r="AA40" i="64"/>
  <c r="Y40" i="64"/>
  <c r="X40" i="64"/>
  <c r="W40" i="64"/>
  <c r="V40" i="64"/>
  <c r="B40" i="64"/>
  <c r="AA39" i="64"/>
  <c r="Y39" i="64"/>
  <c r="X39" i="64"/>
  <c r="W39" i="64"/>
  <c r="V39" i="64"/>
  <c r="B39" i="64"/>
  <c r="AA38" i="64"/>
  <c r="Y38" i="64"/>
  <c r="X38" i="64"/>
  <c r="W38" i="64"/>
  <c r="V38" i="64"/>
  <c r="B38" i="64"/>
  <c r="AA37" i="64"/>
  <c r="Y37" i="64"/>
  <c r="X37" i="64"/>
  <c r="W37" i="64"/>
  <c r="V37" i="64"/>
  <c r="B37" i="64"/>
  <c r="Y98" i="67" s="1"/>
  <c r="Z98" i="67" s="1"/>
  <c r="AA36" i="64"/>
  <c r="Y36" i="64"/>
  <c r="X36" i="64"/>
  <c r="W36" i="64"/>
  <c r="V36" i="64"/>
  <c r="B36" i="64"/>
  <c r="AA35" i="64"/>
  <c r="Y35" i="64"/>
  <c r="X35" i="64"/>
  <c r="W35" i="64"/>
  <c r="V35" i="64"/>
  <c r="B35" i="64"/>
  <c r="AA34" i="64"/>
  <c r="Y34" i="64"/>
  <c r="X34" i="64"/>
  <c r="W34" i="64"/>
  <c r="V34" i="64"/>
  <c r="B34" i="64"/>
  <c r="AA33" i="64"/>
  <c r="Y33" i="64"/>
  <c r="X33" i="64"/>
  <c r="W33" i="64"/>
  <c r="V33" i="64"/>
  <c r="B33" i="64"/>
  <c r="AA32" i="64"/>
  <c r="Y32" i="64"/>
  <c r="X32" i="64"/>
  <c r="W32" i="64"/>
  <c r="V32" i="64"/>
  <c r="B32" i="64"/>
  <c r="AA31" i="64"/>
  <c r="Y31" i="64"/>
  <c r="X31" i="64"/>
  <c r="W31" i="64"/>
  <c r="V31" i="64"/>
  <c r="B31" i="64"/>
  <c r="AA30" i="64"/>
  <c r="Y30" i="64"/>
  <c r="X30" i="64"/>
  <c r="W30" i="64"/>
  <c r="V30" i="64"/>
  <c r="B30" i="64"/>
  <c r="AA29" i="64"/>
  <c r="Y29" i="64"/>
  <c r="X29" i="64"/>
  <c r="W29" i="64"/>
  <c r="V29" i="64"/>
  <c r="B29" i="64"/>
  <c r="AA28" i="64"/>
  <c r="Y28" i="64"/>
  <c r="X28" i="64"/>
  <c r="W28" i="64"/>
  <c r="V28" i="64"/>
  <c r="B28" i="64"/>
  <c r="AA27" i="64"/>
  <c r="Y27" i="64"/>
  <c r="X27" i="64"/>
  <c r="W27" i="64"/>
  <c r="V27" i="64"/>
  <c r="B27" i="64"/>
  <c r="AA26" i="64"/>
  <c r="Y26" i="64"/>
  <c r="X26" i="64"/>
  <c r="W26" i="64"/>
  <c r="V26" i="64"/>
  <c r="B26" i="64"/>
  <c r="AA25" i="64"/>
  <c r="Y25" i="64"/>
  <c r="X25" i="64"/>
  <c r="W25" i="64"/>
  <c r="V25" i="64"/>
  <c r="B25" i="64"/>
  <c r="AA24" i="64"/>
  <c r="Y24" i="64"/>
  <c r="X24" i="64"/>
  <c r="W24" i="64"/>
  <c r="V24" i="64"/>
  <c r="B24" i="64"/>
  <c r="AA23" i="64"/>
  <c r="Y23" i="64"/>
  <c r="X23" i="64"/>
  <c r="W23" i="64"/>
  <c r="V23" i="64"/>
  <c r="B23" i="64"/>
  <c r="AA22" i="64"/>
  <c r="Y22" i="64"/>
  <c r="X22" i="64"/>
  <c r="W22" i="64"/>
  <c r="V22" i="64"/>
  <c r="B22" i="64"/>
  <c r="AA21" i="64"/>
  <c r="Y21" i="64"/>
  <c r="X21" i="64"/>
  <c r="W21" i="64"/>
  <c r="V21" i="64"/>
  <c r="B21" i="64"/>
  <c r="AA20" i="64"/>
  <c r="Y20" i="64"/>
  <c r="X20" i="64"/>
  <c r="W20" i="64"/>
  <c r="V20" i="64"/>
  <c r="B20" i="64"/>
  <c r="AA19" i="64"/>
  <c r="Y19" i="64"/>
  <c r="X19" i="64"/>
  <c r="W19" i="64"/>
  <c r="V19" i="64"/>
  <c r="B19" i="64"/>
  <c r="AA18" i="64"/>
  <c r="Y18" i="64"/>
  <c r="X18" i="64"/>
  <c r="W18" i="64"/>
  <c r="V18" i="64"/>
  <c r="B18" i="64"/>
  <c r="AA17" i="64"/>
  <c r="Y17" i="64"/>
  <c r="X17" i="64"/>
  <c r="W17" i="64"/>
  <c r="V17" i="64"/>
  <c r="B17" i="64"/>
  <c r="AA16" i="64"/>
  <c r="Y16" i="64"/>
  <c r="X16" i="64"/>
  <c r="W16" i="64"/>
  <c r="V16" i="64"/>
  <c r="B16" i="64"/>
  <c r="AA15" i="64"/>
  <c r="Y15" i="64"/>
  <c r="X15" i="64"/>
  <c r="W15" i="64"/>
  <c r="V15" i="64"/>
  <c r="B15" i="64"/>
  <c r="AA14" i="64"/>
  <c r="Y14" i="64"/>
  <c r="X14" i="64"/>
  <c r="W14" i="64"/>
  <c r="V14" i="64"/>
  <c r="B14" i="64"/>
  <c r="AA13" i="64"/>
  <c r="Y13" i="64"/>
  <c r="X13" i="64"/>
  <c r="W13" i="64"/>
  <c r="V13" i="64"/>
  <c r="B13" i="64"/>
  <c r="AA12" i="64"/>
  <c r="Y12" i="64"/>
  <c r="X12" i="64"/>
  <c r="W12" i="64"/>
  <c r="V12" i="64"/>
  <c r="B12" i="64"/>
  <c r="AA11" i="64"/>
  <c r="Y11" i="64"/>
  <c r="X11" i="64"/>
  <c r="W11" i="64"/>
  <c r="V11" i="64"/>
  <c r="B11" i="64"/>
  <c r="AA10" i="64"/>
  <c r="Y10" i="64"/>
  <c r="X10" i="64"/>
  <c r="W10" i="64"/>
  <c r="V10" i="64"/>
  <c r="B10" i="64"/>
  <c r="AA9" i="64"/>
  <c r="Y9" i="64"/>
  <c r="X9" i="64"/>
  <c r="W9" i="64"/>
  <c r="V9" i="64"/>
  <c r="Z9" i="64" s="1"/>
  <c r="I69" i="66" s="1"/>
  <c r="J69" i="66" s="1"/>
  <c r="B9" i="64"/>
  <c r="AA8" i="64"/>
  <c r="B8" i="64"/>
  <c r="AA367" i="63"/>
  <c r="Z367" i="63"/>
  <c r="Y367" i="63"/>
  <c r="X367" i="63"/>
  <c r="W367" i="63"/>
  <c r="V367" i="63"/>
  <c r="B367" i="63"/>
  <c r="AG367" i="63" s="1"/>
  <c r="AA366" i="63"/>
  <c r="Z366" i="63"/>
  <c r="Y366" i="63"/>
  <c r="X366" i="63"/>
  <c r="W366" i="63"/>
  <c r="V366" i="63"/>
  <c r="B366" i="63"/>
  <c r="AG366" i="63" s="1"/>
  <c r="AG365" i="63"/>
  <c r="AF365" i="63"/>
  <c r="AE365" i="63"/>
  <c r="AD365" i="63"/>
  <c r="AC365" i="63"/>
  <c r="AB365" i="63"/>
  <c r="AA365" i="63"/>
  <c r="Z365" i="63"/>
  <c r="Y365" i="63"/>
  <c r="X365" i="63"/>
  <c r="W365" i="63"/>
  <c r="V365" i="63"/>
  <c r="B365" i="63"/>
  <c r="AF364" i="63"/>
  <c r="AA364" i="63"/>
  <c r="Z364" i="63"/>
  <c r="Y364" i="63"/>
  <c r="X364" i="63"/>
  <c r="W364" i="63"/>
  <c r="V364" i="63"/>
  <c r="B364" i="63"/>
  <c r="AG364" i="63" s="1"/>
  <c r="AG363" i="63"/>
  <c r="AF363" i="63"/>
  <c r="AE363" i="63"/>
  <c r="AD363" i="63"/>
  <c r="AC363" i="63"/>
  <c r="AB363" i="63"/>
  <c r="AA363" i="63"/>
  <c r="Z363" i="63"/>
  <c r="Y363" i="63"/>
  <c r="X363" i="63"/>
  <c r="W363" i="63"/>
  <c r="V363" i="63"/>
  <c r="B363" i="63"/>
  <c r="AF362" i="63"/>
  <c r="AE362" i="63"/>
  <c r="AC362" i="63"/>
  <c r="AA362" i="63"/>
  <c r="Z362" i="63"/>
  <c r="Y362" i="63"/>
  <c r="X362" i="63"/>
  <c r="W362" i="63"/>
  <c r="V362" i="63"/>
  <c r="B362" i="63"/>
  <c r="AG362" i="63" s="1"/>
  <c r="AC361" i="63"/>
  <c r="AA361" i="63"/>
  <c r="Z361" i="63"/>
  <c r="Y361" i="63"/>
  <c r="X361" i="63"/>
  <c r="W361" i="63"/>
  <c r="V361" i="63"/>
  <c r="B361" i="63"/>
  <c r="AG361" i="63" s="1"/>
  <c r="AG360" i="63"/>
  <c r="AF360" i="63"/>
  <c r="AE360" i="63"/>
  <c r="AD360" i="63"/>
  <c r="AC360" i="63"/>
  <c r="AA360" i="63"/>
  <c r="Z360" i="63"/>
  <c r="Y360" i="63"/>
  <c r="X360" i="63"/>
  <c r="W360" i="63"/>
  <c r="V360" i="63"/>
  <c r="B360" i="63"/>
  <c r="AB360" i="63" s="1"/>
  <c r="AG359" i="63"/>
  <c r="AA359" i="63"/>
  <c r="Z359" i="63"/>
  <c r="Y359" i="63"/>
  <c r="X359" i="63"/>
  <c r="W359" i="63"/>
  <c r="V359" i="63"/>
  <c r="B359" i="63"/>
  <c r="AF359" i="63" s="1"/>
  <c r="AG358" i="63"/>
  <c r="AF358" i="63"/>
  <c r="AE358" i="63"/>
  <c r="AD358" i="63"/>
  <c r="AC358" i="63"/>
  <c r="AB358" i="63"/>
  <c r="AA358" i="63"/>
  <c r="Z358" i="63"/>
  <c r="Y358" i="63"/>
  <c r="X358" i="63"/>
  <c r="W358" i="63"/>
  <c r="V358" i="63"/>
  <c r="B358" i="63"/>
  <c r="AG357" i="63"/>
  <c r="AF357" i="63"/>
  <c r="AD357" i="63"/>
  <c r="AA357" i="63"/>
  <c r="Z357" i="63"/>
  <c r="Y357" i="63"/>
  <c r="X357" i="63"/>
  <c r="W357" i="63"/>
  <c r="V357" i="63"/>
  <c r="B357" i="63"/>
  <c r="AE357" i="63" s="1"/>
  <c r="AD356" i="63"/>
  <c r="AA356" i="63"/>
  <c r="Z356" i="63"/>
  <c r="Y356" i="63"/>
  <c r="X356" i="63"/>
  <c r="W356" i="63"/>
  <c r="V356" i="63"/>
  <c r="B356" i="63"/>
  <c r="AG356" i="63" s="1"/>
  <c r="AA355" i="63"/>
  <c r="Z355" i="63"/>
  <c r="Y355" i="63"/>
  <c r="X355" i="63"/>
  <c r="W355" i="63"/>
  <c r="V355" i="63"/>
  <c r="B355" i="63"/>
  <c r="AC355" i="63" s="1"/>
  <c r="AA354" i="63"/>
  <c r="Z354" i="63"/>
  <c r="Y354" i="63"/>
  <c r="X354" i="63"/>
  <c r="W354" i="63"/>
  <c r="V354" i="63"/>
  <c r="B354" i="63"/>
  <c r="AG354" i="63" s="1"/>
  <c r="AG353" i="63"/>
  <c r="AF353" i="63"/>
  <c r="AE353" i="63"/>
  <c r="AD353" i="63"/>
  <c r="AC353" i="63"/>
  <c r="AB353" i="63"/>
  <c r="AA353" i="63"/>
  <c r="Z353" i="63"/>
  <c r="Y353" i="63"/>
  <c r="X353" i="63"/>
  <c r="W353" i="63"/>
  <c r="V353" i="63"/>
  <c r="B353" i="63"/>
  <c r="AG352" i="63"/>
  <c r="AF352" i="63"/>
  <c r="AE352" i="63"/>
  <c r="AC352" i="63"/>
  <c r="AB352" i="63"/>
  <c r="AA352" i="63"/>
  <c r="Z352" i="63"/>
  <c r="Y352" i="63"/>
  <c r="X352" i="63"/>
  <c r="W352" i="63"/>
  <c r="V352" i="63"/>
  <c r="B352" i="63"/>
  <c r="AD352" i="63" s="1"/>
  <c r="AE351" i="63"/>
  <c r="AD351" i="63"/>
  <c r="AB351" i="63"/>
  <c r="AA351" i="63"/>
  <c r="Z351" i="63"/>
  <c r="Y351" i="63"/>
  <c r="X351" i="63"/>
  <c r="W351" i="63"/>
  <c r="V351" i="63"/>
  <c r="B351" i="63"/>
  <c r="AG351" i="63" s="1"/>
  <c r="AG350" i="63"/>
  <c r="AF350" i="63"/>
  <c r="AE350" i="63"/>
  <c r="AC350" i="63"/>
  <c r="AB350" i="63"/>
  <c r="AA350" i="63"/>
  <c r="Z350" i="63"/>
  <c r="Y350" i="63"/>
  <c r="X350" i="63"/>
  <c r="W350" i="63"/>
  <c r="V350" i="63"/>
  <c r="B350" i="63"/>
  <c r="AD350" i="63" s="1"/>
  <c r="AA349" i="63"/>
  <c r="Z349" i="63"/>
  <c r="Y349" i="63"/>
  <c r="X349" i="63"/>
  <c r="W349" i="63"/>
  <c r="V349" i="63"/>
  <c r="B349" i="63"/>
  <c r="AG349" i="63" s="1"/>
  <c r="AG348" i="63"/>
  <c r="AF348" i="63"/>
  <c r="AE348" i="63"/>
  <c r="AD348" i="63"/>
  <c r="AC348" i="63"/>
  <c r="AB348" i="63"/>
  <c r="AA348" i="63"/>
  <c r="Z348" i="63"/>
  <c r="Y348" i="63"/>
  <c r="X348" i="63"/>
  <c r="W348" i="63"/>
  <c r="V348" i="63"/>
  <c r="B348" i="63"/>
  <c r="AG347" i="63"/>
  <c r="AF347" i="63"/>
  <c r="AD347" i="63"/>
  <c r="AC347" i="63"/>
  <c r="AA347" i="63"/>
  <c r="Z347" i="63"/>
  <c r="Y347" i="63"/>
  <c r="X347" i="63"/>
  <c r="W347" i="63"/>
  <c r="V347" i="63"/>
  <c r="B347" i="63"/>
  <c r="AE347" i="63" s="1"/>
  <c r="AF346" i="63"/>
  <c r="AE346" i="63"/>
  <c r="AC346" i="63"/>
  <c r="AB346" i="63"/>
  <c r="AA346" i="63"/>
  <c r="Z346" i="63"/>
  <c r="Y346" i="63"/>
  <c r="X346" i="63"/>
  <c r="W346" i="63"/>
  <c r="V346" i="63"/>
  <c r="B346" i="63"/>
  <c r="AG346" i="63" s="1"/>
  <c r="AG345" i="63"/>
  <c r="AF345" i="63"/>
  <c r="AD345" i="63"/>
  <c r="AC345" i="63"/>
  <c r="AB345" i="63"/>
  <c r="AA345" i="63"/>
  <c r="Z345" i="63"/>
  <c r="Y345" i="63"/>
  <c r="X345" i="63"/>
  <c r="W345" i="63"/>
  <c r="V345" i="63"/>
  <c r="B345" i="63"/>
  <c r="AE345" i="63" s="1"/>
  <c r="AA344" i="63"/>
  <c r="Z344" i="63"/>
  <c r="Y344" i="63"/>
  <c r="X344" i="63"/>
  <c r="W344" i="63"/>
  <c r="V344" i="63"/>
  <c r="B344" i="63"/>
  <c r="AG344" i="63" s="1"/>
  <c r="AG343" i="63"/>
  <c r="AF343" i="63"/>
  <c r="AE343" i="63"/>
  <c r="AD343" i="63"/>
  <c r="AC343" i="63"/>
  <c r="AB343" i="63"/>
  <c r="AA343" i="63"/>
  <c r="Z343" i="63"/>
  <c r="Y343" i="63"/>
  <c r="X343" i="63"/>
  <c r="W343" i="63"/>
  <c r="V343" i="63"/>
  <c r="B343" i="63"/>
  <c r="AG342" i="63"/>
  <c r="AD342" i="63"/>
  <c r="AA342" i="63"/>
  <c r="Z342" i="63"/>
  <c r="Y342" i="63"/>
  <c r="X342" i="63"/>
  <c r="W342" i="63"/>
  <c r="V342" i="63"/>
  <c r="B342" i="63"/>
  <c r="AF342" i="63" s="1"/>
  <c r="AG341" i="63"/>
  <c r="AF341" i="63"/>
  <c r="AD341" i="63"/>
  <c r="AC341" i="63"/>
  <c r="AB341" i="63"/>
  <c r="AA341" i="63"/>
  <c r="Z341" i="63"/>
  <c r="Y341" i="63"/>
  <c r="X341" i="63"/>
  <c r="W341" i="63"/>
  <c r="V341" i="63"/>
  <c r="B341" i="63"/>
  <c r="AE341" i="63" s="1"/>
  <c r="AG340" i="63"/>
  <c r="AE340" i="63"/>
  <c r="AD340" i="63"/>
  <c r="AC340" i="63"/>
  <c r="AB340" i="63"/>
  <c r="AA340" i="63"/>
  <c r="Z340" i="63"/>
  <c r="Y340" i="63"/>
  <c r="X340" i="63"/>
  <c r="W340" i="63"/>
  <c r="V340" i="63"/>
  <c r="B340" i="63"/>
  <c r="AF340" i="63" s="1"/>
  <c r="AA339" i="63"/>
  <c r="Z339" i="63"/>
  <c r="Y339" i="63"/>
  <c r="X339" i="63"/>
  <c r="W339" i="63"/>
  <c r="V339" i="63"/>
  <c r="B339" i="63"/>
  <c r="AG339" i="63" s="1"/>
  <c r="AG338" i="63"/>
  <c r="AF338" i="63"/>
  <c r="AE338" i="63"/>
  <c r="AD338" i="63"/>
  <c r="AC338" i="63"/>
  <c r="AB338" i="63"/>
  <c r="AA338" i="63"/>
  <c r="Z338" i="63"/>
  <c r="Y338" i="63"/>
  <c r="X338" i="63"/>
  <c r="W338" i="63"/>
  <c r="V338" i="63"/>
  <c r="B338" i="63"/>
  <c r="AA337" i="63"/>
  <c r="Z337" i="63"/>
  <c r="Y337" i="63"/>
  <c r="X337" i="63"/>
  <c r="W337" i="63"/>
  <c r="V337" i="63"/>
  <c r="B337" i="63"/>
  <c r="AG336" i="63"/>
  <c r="AE336" i="63"/>
  <c r="AD336" i="63"/>
  <c r="AC336" i="63"/>
  <c r="AB336" i="63"/>
  <c r="AA336" i="63"/>
  <c r="Z336" i="63"/>
  <c r="Y336" i="63"/>
  <c r="X336" i="63"/>
  <c r="W336" i="63"/>
  <c r="V336" i="63"/>
  <c r="B336" i="63"/>
  <c r="AF336" i="63" s="1"/>
  <c r="AF335" i="63"/>
  <c r="AE335" i="63"/>
  <c r="AD335" i="63"/>
  <c r="AC335" i="63"/>
  <c r="AB335" i="63"/>
  <c r="AA335" i="63"/>
  <c r="Z335" i="63"/>
  <c r="Y335" i="63"/>
  <c r="X335" i="63"/>
  <c r="W335" i="63"/>
  <c r="V335" i="63"/>
  <c r="B335" i="63"/>
  <c r="AG335" i="63" s="1"/>
  <c r="AB334" i="63"/>
  <c r="AA334" i="63"/>
  <c r="Z334" i="63"/>
  <c r="Y334" i="63"/>
  <c r="X334" i="63"/>
  <c r="W334" i="63"/>
  <c r="V334" i="63"/>
  <c r="B334" i="63"/>
  <c r="AG334" i="63" s="1"/>
  <c r="AG333" i="63"/>
  <c r="AF333" i="63"/>
  <c r="AE333" i="63"/>
  <c r="AD333" i="63"/>
  <c r="AC333" i="63"/>
  <c r="AB333" i="63"/>
  <c r="AA333" i="63"/>
  <c r="Z333" i="63"/>
  <c r="Y333" i="63"/>
  <c r="X333" i="63"/>
  <c r="W333" i="63"/>
  <c r="V333" i="63"/>
  <c r="B333" i="63"/>
  <c r="AA332" i="63"/>
  <c r="Z332" i="63"/>
  <c r="Y332" i="63"/>
  <c r="X332" i="63"/>
  <c r="W332" i="63"/>
  <c r="V332" i="63"/>
  <c r="B332" i="63"/>
  <c r="AG332" i="63" s="1"/>
  <c r="AG331" i="63"/>
  <c r="AF331" i="63"/>
  <c r="AE331" i="63"/>
  <c r="AD331" i="63"/>
  <c r="AC331" i="63"/>
  <c r="AB331" i="63"/>
  <c r="AA331" i="63"/>
  <c r="Z331" i="63"/>
  <c r="Y331" i="63"/>
  <c r="X331" i="63"/>
  <c r="W331" i="63"/>
  <c r="V331" i="63"/>
  <c r="B331" i="63"/>
  <c r="AG330" i="63"/>
  <c r="AF330" i="63"/>
  <c r="AE330" i="63"/>
  <c r="AD330" i="63"/>
  <c r="AC330" i="63"/>
  <c r="AA330" i="63"/>
  <c r="Z330" i="63"/>
  <c r="Y330" i="63"/>
  <c r="X330" i="63"/>
  <c r="W330" i="63"/>
  <c r="V330" i="63"/>
  <c r="B330" i="63"/>
  <c r="AB330" i="63" s="1"/>
  <c r="AC329" i="63"/>
  <c r="AB329" i="63"/>
  <c r="AA329" i="63"/>
  <c r="Z329" i="63"/>
  <c r="Y329" i="63"/>
  <c r="X329" i="63"/>
  <c r="W329" i="63"/>
  <c r="V329" i="63"/>
  <c r="B329" i="63"/>
  <c r="AG329" i="63" s="1"/>
  <c r="AG328" i="63"/>
  <c r="AF328" i="63"/>
  <c r="AE328" i="63"/>
  <c r="AD328" i="63"/>
  <c r="AC328" i="63"/>
  <c r="AA328" i="63"/>
  <c r="Z328" i="63"/>
  <c r="Y328" i="63"/>
  <c r="X328" i="63"/>
  <c r="W328" i="63"/>
  <c r="V328" i="63"/>
  <c r="B328" i="63"/>
  <c r="AB328" i="63" s="1"/>
  <c r="AG327" i="63"/>
  <c r="AA327" i="63"/>
  <c r="Z327" i="63"/>
  <c r="Y327" i="63"/>
  <c r="X327" i="63"/>
  <c r="W327" i="63"/>
  <c r="V327" i="63"/>
  <c r="B327" i="63"/>
  <c r="AF327" i="63" s="1"/>
  <c r="AG326" i="63"/>
  <c r="AF326" i="63"/>
  <c r="AE326" i="63"/>
  <c r="AD326" i="63"/>
  <c r="AA326" i="63"/>
  <c r="Z326" i="63"/>
  <c r="Y326" i="63"/>
  <c r="X326" i="63"/>
  <c r="W326" i="63"/>
  <c r="V326" i="63"/>
  <c r="B326" i="63"/>
  <c r="AC326" i="63" s="1"/>
  <c r="AG325" i="63"/>
  <c r="AF325" i="63"/>
  <c r="AA325" i="63"/>
  <c r="Z325" i="63"/>
  <c r="Y325" i="63"/>
  <c r="X325" i="63"/>
  <c r="W325" i="63"/>
  <c r="V325" i="63"/>
  <c r="B325" i="63"/>
  <c r="AE325" i="63" s="1"/>
  <c r="AD324" i="63"/>
  <c r="AA324" i="63"/>
  <c r="Z324" i="63"/>
  <c r="Y324" i="63"/>
  <c r="X324" i="63"/>
  <c r="W324" i="63"/>
  <c r="V324" i="63"/>
  <c r="B324" i="63"/>
  <c r="AG323" i="63"/>
  <c r="AF323" i="63"/>
  <c r="AE323" i="63"/>
  <c r="AD323" i="63"/>
  <c r="AB323" i="63"/>
  <c r="AA323" i="63"/>
  <c r="Z323" i="63"/>
  <c r="Y323" i="63"/>
  <c r="X323" i="63"/>
  <c r="W323" i="63"/>
  <c r="V323" i="63"/>
  <c r="B323" i="63"/>
  <c r="AC323" i="63" s="1"/>
  <c r="AA322" i="63"/>
  <c r="Z322" i="63"/>
  <c r="Y322" i="63"/>
  <c r="X322" i="63"/>
  <c r="W322" i="63"/>
  <c r="V322" i="63"/>
  <c r="B322" i="63"/>
  <c r="AG322" i="63" s="1"/>
  <c r="AG321" i="63"/>
  <c r="AF321" i="63"/>
  <c r="AE321" i="63"/>
  <c r="AD321" i="63"/>
  <c r="AC321" i="63"/>
  <c r="AB321" i="63"/>
  <c r="AA321" i="63"/>
  <c r="Z321" i="63"/>
  <c r="Y321" i="63"/>
  <c r="X321" i="63"/>
  <c r="W321" i="63"/>
  <c r="V321" i="63"/>
  <c r="B321" i="63"/>
  <c r="AG320" i="63"/>
  <c r="AF320" i="63"/>
  <c r="AE320" i="63"/>
  <c r="AC320" i="63"/>
  <c r="AB320" i="63"/>
  <c r="AA320" i="63"/>
  <c r="Z320" i="63"/>
  <c r="Y320" i="63"/>
  <c r="X320" i="63"/>
  <c r="W320" i="63"/>
  <c r="V320" i="63"/>
  <c r="B320" i="63"/>
  <c r="AD320" i="63" s="1"/>
  <c r="AE319" i="63"/>
  <c r="AB319" i="63"/>
  <c r="AA319" i="63"/>
  <c r="Z319" i="63"/>
  <c r="Y319" i="63"/>
  <c r="X319" i="63"/>
  <c r="W319" i="63"/>
  <c r="V319" i="63"/>
  <c r="B319" i="63"/>
  <c r="AG319" i="63" s="1"/>
  <c r="AG318" i="63"/>
  <c r="AF318" i="63"/>
  <c r="AE318" i="63"/>
  <c r="AC318" i="63"/>
  <c r="AB318" i="63"/>
  <c r="AA318" i="63"/>
  <c r="Z318" i="63"/>
  <c r="Y318" i="63"/>
  <c r="X318" i="63"/>
  <c r="W318" i="63"/>
  <c r="V318" i="63"/>
  <c r="B318" i="63"/>
  <c r="AD318" i="63" s="1"/>
  <c r="AA317" i="63"/>
  <c r="Z317" i="63"/>
  <c r="Y317" i="63"/>
  <c r="X317" i="63"/>
  <c r="W317" i="63"/>
  <c r="V317" i="63"/>
  <c r="B317" i="63"/>
  <c r="AG317" i="63" s="1"/>
  <c r="AG316" i="63"/>
  <c r="AF316" i="63"/>
  <c r="AE316" i="63"/>
  <c r="AD316" i="63"/>
  <c r="AC316" i="63"/>
  <c r="AB316" i="63"/>
  <c r="AA316" i="63"/>
  <c r="Z316" i="63"/>
  <c r="Y316" i="63"/>
  <c r="X316" i="63"/>
  <c r="W316" i="63"/>
  <c r="V316" i="63"/>
  <c r="B316" i="63"/>
  <c r="AC315" i="63"/>
  <c r="AA315" i="63"/>
  <c r="Z315" i="63"/>
  <c r="Y315" i="63"/>
  <c r="X315" i="63"/>
  <c r="W315" i="63"/>
  <c r="V315" i="63"/>
  <c r="B315" i="63"/>
  <c r="AG315" i="63" s="1"/>
  <c r="AF314" i="63"/>
  <c r="AE314" i="63"/>
  <c r="AC314" i="63"/>
  <c r="AB314" i="63"/>
  <c r="AA314" i="63"/>
  <c r="Z314" i="63"/>
  <c r="Y314" i="63"/>
  <c r="X314" i="63"/>
  <c r="W314" i="63"/>
  <c r="V314" i="63"/>
  <c r="B314" i="63"/>
  <c r="AG314" i="63" s="1"/>
  <c r="AG313" i="63"/>
  <c r="AF313" i="63"/>
  <c r="AD313" i="63"/>
  <c r="AC313" i="63"/>
  <c r="AB313" i="63"/>
  <c r="AA313" i="63"/>
  <c r="Z313" i="63"/>
  <c r="Y313" i="63"/>
  <c r="X313" i="63"/>
  <c r="W313" i="63"/>
  <c r="V313" i="63"/>
  <c r="B313" i="63"/>
  <c r="AE313" i="63" s="1"/>
  <c r="AA312" i="63"/>
  <c r="Z312" i="63"/>
  <c r="Y312" i="63"/>
  <c r="X312" i="63"/>
  <c r="W312" i="63"/>
  <c r="V312" i="63"/>
  <c r="B312" i="63"/>
  <c r="AG312" i="63" s="1"/>
  <c r="AG311" i="63"/>
  <c r="AF311" i="63"/>
  <c r="AE311" i="63"/>
  <c r="AD311" i="63"/>
  <c r="AC311" i="63"/>
  <c r="AB311" i="63"/>
  <c r="AA311" i="63"/>
  <c r="Z311" i="63"/>
  <c r="Y311" i="63"/>
  <c r="X311" i="63"/>
  <c r="W311" i="63"/>
  <c r="V311" i="63"/>
  <c r="B311" i="63"/>
  <c r="AD310" i="63"/>
  <c r="AA310" i="63"/>
  <c r="Z310" i="63"/>
  <c r="Y310" i="63"/>
  <c r="X310" i="63"/>
  <c r="W310" i="63"/>
  <c r="V310" i="63"/>
  <c r="B310" i="63"/>
  <c r="AG310" i="63" s="1"/>
  <c r="AG309" i="63"/>
  <c r="AF309" i="63"/>
  <c r="AD309" i="63"/>
  <c r="AC309" i="63"/>
  <c r="AB309" i="63"/>
  <c r="AA309" i="63"/>
  <c r="Z309" i="63"/>
  <c r="Y309" i="63"/>
  <c r="X309" i="63"/>
  <c r="W309" i="63"/>
  <c r="V309" i="63"/>
  <c r="B309" i="63"/>
  <c r="AE309" i="63" s="1"/>
  <c r="AG308" i="63"/>
  <c r="AE308" i="63"/>
  <c r="AD308" i="63"/>
  <c r="AC308" i="63"/>
  <c r="AB308" i="63"/>
  <c r="AA308" i="63"/>
  <c r="Z308" i="63"/>
  <c r="Y308" i="63"/>
  <c r="X308" i="63"/>
  <c r="W308" i="63"/>
  <c r="V308" i="63"/>
  <c r="B308" i="63"/>
  <c r="AF308" i="63" s="1"/>
  <c r="AA307" i="63"/>
  <c r="Z307" i="63"/>
  <c r="Y307" i="63"/>
  <c r="X307" i="63"/>
  <c r="W307" i="63"/>
  <c r="V307" i="63"/>
  <c r="B307" i="63"/>
  <c r="AG307" i="63" s="1"/>
  <c r="AG306" i="63"/>
  <c r="AF306" i="63"/>
  <c r="AE306" i="63"/>
  <c r="AD306" i="63"/>
  <c r="AC306" i="63"/>
  <c r="AB306" i="63"/>
  <c r="AA306" i="63"/>
  <c r="Z306" i="63"/>
  <c r="Y306" i="63"/>
  <c r="X306" i="63"/>
  <c r="W306" i="63"/>
  <c r="V306" i="63"/>
  <c r="B306" i="63"/>
  <c r="AA305" i="63"/>
  <c r="Z305" i="63"/>
  <c r="Y305" i="63"/>
  <c r="X305" i="63"/>
  <c r="W305" i="63"/>
  <c r="V305" i="63"/>
  <c r="B305" i="63"/>
  <c r="AE304" i="63"/>
  <c r="AD304" i="63"/>
  <c r="AB304" i="63"/>
  <c r="AA304" i="63"/>
  <c r="Z304" i="63"/>
  <c r="Y304" i="63"/>
  <c r="X304" i="63"/>
  <c r="W304" i="63"/>
  <c r="V304" i="63"/>
  <c r="B304" i="63"/>
  <c r="AG304" i="63" s="1"/>
  <c r="AF303" i="63"/>
  <c r="AE303" i="63"/>
  <c r="AD303" i="63"/>
  <c r="AC303" i="63"/>
  <c r="AB303" i="63"/>
  <c r="AA303" i="63"/>
  <c r="Z303" i="63"/>
  <c r="Y303" i="63"/>
  <c r="X303" i="63"/>
  <c r="W303" i="63"/>
  <c r="V303" i="63"/>
  <c r="B303" i="63"/>
  <c r="AG303" i="63" s="1"/>
  <c r="AB302" i="63"/>
  <c r="AA302" i="63"/>
  <c r="Z302" i="63"/>
  <c r="Y302" i="63"/>
  <c r="X302" i="63"/>
  <c r="W302" i="63"/>
  <c r="V302" i="63"/>
  <c r="B302" i="63"/>
  <c r="AG302" i="63" s="1"/>
  <c r="AG301" i="63"/>
  <c r="AF301" i="63"/>
  <c r="AE301" i="63"/>
  <c r="AD301" i="63"/>
  <c r="AC301" i="63"/>
  <c r="AB301" i="63"/>
  <c r="AA301" i="63"/>
  <c r="Z301" i="63"/>
  <c r="Y301" i="63"/>
  <c r="X301" i="63"/>
  <c r="W301" i="63"/>
  <c r="V301" i="63"/>
  <c r="B301" i="63"/>
  <c r="AA300" i="63"/>
  <c r="Z300" i="63"/>
  <c r="Y300" i="63"/>
  <c r="X300" i="63"/>
  <c r="W300" i="63"/>
  <c r="V300" i="63"/>
  <c r="B300" i="63"/>
  <c r="AG300" i="63" s="1"/>
  <c r="AG299" i="63"/>
  <c r="AF299" i="63"/>
  <c r="AE299" i="63"/>
  <c r="AD299" i="63"/>
  <c r="AC299" i="63"/>
  <c r="AB299" i="63"/>
  <c r="AA299" i="63"/>
  <c r="Z299" i="63"/>
  <c r="Y299" i="63"/>
  <c r="X299" i="63"/>
  <c r="W299" i="63"/>
  <c r="V299" i="63"/>
  <c r="B299" i="63"/>
  <c r="AG298" i="63"/>
  <c r="AE298" i="63"/>
  <c r="AA298" i="63"/>
  <c r="Z298" i="63"/>
  <c r="Y298" i="63"/>
  <c r="X298" i="63"/>
  <c r="W298" i="63"/>
  <c r="V298" i="63"/>
  <c r="B298" i="63"/>
  <c r="AF298" i="63" s="1"/>
  <c r="AC297" i="63"/>
  <c r="AB297" i="63"/>
  <c r="AA297" i="63"/>
  <c r="Z297" i="63"/>
  <c r="Y297" i="63"/>
  <c r="X297" i="63"/>
  <c r="W297" i="63"/>
  <c r="V297" i="63"/>
  <c r="B297" i="63"/>
  <c r="AG297" i="63" s="1"/>
  <c r="AG296" i="63"/>
  <c r="AF296" i="63"/>
  <c r="AE296" i="63"/>
  <c r="AD296" i="63"/>
  <c r="AC296" i="63"/>
  <c r="AA296" i="63"/>
  <c r="Z296" i="63"/>
  <c r="Y296" i="63"/>
  <c r="X296" i="63"/>
  <c r="W296" i="63"/>
  <c r="V296" i="63"/>
  <c r="B296" i="63"/>
  <c r="AB296" i="63" s="1"/>
  <c r="AG295" i="63"/>
  <c r="AB295" i="63"/>
  <c r="AA295" i="63"/>
  <c r="Z295" i="63"/>
  <c r="Y295" i="63"/>
  <c r="X295" i="63"/>
  <c r="W295" i="63"/>
  <c r="V295" i="63"/>
  <c r="B295" i="63"/>
  <c r="AF295" i="63" s="1"/>
  <c r="AG294" i="63"/>
  <c r="AF294" i="63"/>
  <c r="AD294" i="63"/>
  <c r="AC294" i="63"/>
  <c r="AA294" i="63"/>
  <c r="Z294" i="63"/>
  <c r="Y294" i="63"/>
  <c r="X294" i="63"/>
  <c r="W294" i="63"/>
  <c r="V294" i="63"/>
  <c r="B294" i="63"/>
  <c r="AE294" i="63" s="1"/>
  <c r="AG293" i="63"/>
  <c r="AF293" i="63"/>
  <c r="AE293" i="63"/>
  <c r="AA293" i="63"/>
  <c r="Z293" i="63"/>
  <c r="Y293" i="63"/>
  <c r="X293" i="63"/>
  <c r="W293" i="63"/>
  <c r="V293" i="63"/>
  <c r="B293" i="63"/>
  <c r="AD293" i="63" s="1"/>
  <c r="AD292" i="63"/>
  <c r="AA292" i="63"/>
  <c r="Z292" i="63"/>
  <c r="Y292" i="63"/>
  <c r="X292" i="63"/>
  <c r="W292" i="63"/>
  <c r="V292" i="63"/>
  <c r="B292" i="63"/>
  <c r="AG291" i="63"/>
  <c r="AF291" i="63"/>
  <c r="AE291" i="63"/>
  <c r="AD291" i="63"/>
  <c r="AB291" i="63"/>
  <c r="AA291" i="63"/>
  <c r="Z291" i="63"/>
  <c r="Y291" i="63"/>
  <c r="X291" i="63"/>
  <c r="W291" i="63"/>
  <c r="V291" i="63"/>
  <c r="B291" i="63"/>
  <c r="AC291" i="63" s="1"/>
  <c r="AA290" i="63"/>
  <c r="Z290" i="63"/>
  <c r="Y290" i="63"/>
  <c r="X290" i="63"/>
  <c r="W290" i="63"/>
  <c r="V290" i="63"/>
  <c r="B290" i="63"/>
  <c r="AG290" i="63" s="1"/>
  <c r="AG289" i="63"/>
  <c r="AF289" i="63"/>
  <c r="AE289" i="63"/>
  <c r="AD289" i="63"/>
  <c r="AC289" i="63"/>
  <c r="AB289" i="63"/>
  <c r="AA289" i="63"/>
  <c r="Z289" i="63"/>
  <c r="Y289" i="63"/>
  <c r="X289" i="63"/>
  <c r="W289" i="63"/>
  <c r="V289" i="63"/>
  <c r="B289" i="63"/>
  <c r="AG288" i="63"/>
  <c r="AF288" i="63"/>
  <c r="AE288" i="63"/>
  <c r="AB288" i="63"/>
  <c r="AA288" i="63"/>
  <c r="Z288" i="63"/>
  <c r="Y288" i="63"/>
  <c r="X288" i="63"/>
  <c r="W288" i="63"/>
  <c r="V288" i="63"/>
  <c r="B288" i="63"/>
  <c r="AD288" i="63" s="1"/>
  <c r="AE287" i="63"/>
  <c r="AB287" i="63"/>
  <c r="AA287" i="63"/>
  <c r="Z287" i="63"/>
  <c r="Y287" i="63"/>
  <c r="X287" i="63"/>
  <c r="W287" i="63"/>
  <c r="V287" i="63"/>
  <c r="B287" i="63"/>
  <c r="AG287" i="63" s="1"/>
  <c r="AG286" i="63"/>
  <c r="AF286" i="63"/>
  <c r="AE286" i="63"/>
  <c r="AC286" i="63"/>
  <c r="AB286" i="63"/>
  <c r="AA286" i="63"/>
  <c r="Z286" i="63"/>
  <c r="Y286" i="63"/>
  <c r="X286" i="63"/>
  <c r="W286" i="63"/>
  <c r="V286" i="63"/>
  <c r="B286" i="63"/>
  <c r="AD286" i="63" s="1"/>
  <c r="AA285" i="63"/>
  <c r="Z285" i="63"/>
  <c r="Y285" i="63"/>
  <c r="X285" i="63"/>
  <c r="W285" i="63"/>
  <c r="V285" i="63"/>
  <c r="B285" i="63"/>
  <c r="AG285" i="63" s="1"/>
  <c r="AG284" i="63"/>
  <c r="AF284" i="63"/>
  <c r="AE284" i="63"/>
  <c r="AD284" i="63"/>
  <c r="AC284" i="63"/>
  <c r="AB284" i="63"/>
  <c r="AA284" i="63"/>
  <c r="Z284" i="63"/>
  <c r="Y284" i="63"/>
  <c r="X284" i="63"/>
  <c r="W284" i="63"/>
  <c r="V284" i="63"/>
  <c r="B284" i="63"/>
  <c r="AG283" i="63"/>
  <c r="AC283" i="63"/>
  <c r="AA283" i="63"/>
  <c r="Z283" i="63"/>
  <c r="Y283" i="63"/>
  <c r="X283" i="63"/>
  <c r="W283" i="63"/>
  <c r="V283" i="63"/>
  <c r="B283" i="63"/>
  <c r="AF283" i="63" s="1"/>
  <c r="AF282" i="63"/>
  <c r="AC282" i="63"/>
  <c r="AA282" i="63"/>
  <c r="Z282" i="63"/>
  <c r="Y282" i="63"/>
  <c r="X282" i="63"/>
  <c r="W282" i="63"/>
  <c r="V282" i="63"/>
  <c r="B282" i="63"/>
  <c r="AG282" i="63" s="1"/>
  <c r="AG281" i="63"/>
  <c r="AF281" i="63"/>
  <c r="AD281" i="63"/>
  <c r="AC281" i="63"/>
  <c r="AB281" i="63"/>
  <c r="AA281" i="63"/>
  <c r="Z281" i="63"/>
  <c r="Y281" i="63"/>
  <c r="X281" i="63"/>
  <c r="W281" i="63"/>
  <c r="V281" i="63"/>
  <c r="B281" i="63"/>
  <c r="AE281" i="63" s="1"/>
  <c r="AA280" i="63"/>
  <c r="Z280" i="63"/>
  <c r="Y280" i="63"/>
  <c r="X280" i="63"/>
  <c r="W280" i="63"/>
  <c r="V280" i="63"/>
  <c r="B280" i="63"/>
  <c r="AG280" i="63" s="1"/>
  <c r="AF279" i="63"/>
  <c r="AD279" i="63"/>
  <c r="AB279" i="63"/>
  <c r="AA279" i="63"/>
  <c r="Z279" i="63"/>
  <c r="Y279" i="63"/>
  <c r="X279" i="63"/>
  <c r="W279" i="63"/>
  <c r="V279" i="63"/>
  <c r="B279" i="63"/>
  <c r="AG279" i="63" s="1"/>
  <c r="AD278" i="63"/>
  <c r="AA278" i="63"/>
  <c r="Z278" i="63"/>
  <c r="Y278" i="63"/>
  <c r="X278" i="63"/>
  <c r="W278" i="63"/>
  <c r="V278" i="63"/>
  <c r="B278" i="63"/>
  <c r="AG278" i="63" s="1"/>
  <c r="AG277" i="63"/>
  <c r="AF277" i="63"/>
  <c r="AD277" i="63"/>
  <c r="AC277" i="63"/>
  <c r="AB277" i="63"/>
  <c r="AA277" i="63"/>
  <c r="Z277" i="63"/>
  <c r="Y277" i="63"/>
  <c r="X277" i="63"/>
  <c r="W277" i="63"/>
  <c r="V277" i="63"/>
  <c r="B277" i="63"/>
  <c r="AE277" i="63" s="1"/>
  <c r="AG276" i="63"/>
  <c r="AE276" i="63"/>
  <c r="AD276" i="63"/>
  <c r="AC276" i="63"/>
  <c r="AB276" i="63"/>
  <c r="AA276" i="63"/>
  <c r="Z276" i="63"/>
  <c r="Y276" i="63"/>
  <c r="X276" i="63"/>
  <c r="W276" i="63"/>
  <c r="V276" i="63"/>
  <c r="B276" i="63"/>
  <c r="AF276" i="63" s="1"/>
  <c r="AA275" i="63"/>
  <c r="Z275" i="63"/>
  <c r="Y275" i="63"/>
  <c r="X275" i="63"/>
  <c r="W275" i="63"/>
  <c r="V275" i="63"/>
  <c r="B275" i="63"/>
  <c r="AG275" i="63" s="1"/>
  <c r="AG274" i="63"/>
  <c r="AF274" i="63"/>
  <c r="AE274" i="63"/>
  <c r="AD274" i="63"/>
  <c r="AC274" i="63"/>
  <c r="AB274" i="63"/>
  <c r="AA274" i="63"/>
  <c r="Z274" i="63"/>
  <c r="Y274" i="63"/>
  <c r="X274" i="63"/>
  <c r="W274" i="63"/>
  <c r="V274" i="63"/>
  <c r="B274" i="63"/>
  <c r="AA273" i="63"/>
  <c r="Z273" i="63"/>
  <c r="Y273" i="63"/>
  <c r="X273" i="63"/>
  <c r="W273" i="63"/>
  <c r="V273" i="63"/>
  <c r="B273" i="63"/>
  <c r="AE272" i="63"/>
  <c r="AD272" i="63"/>
  <c r="AB272" i="63"/>
  <c r="AA272" i="63"/>
  <c r="Z272" i="63"/>
  <c r="Y272" i="63"/>
  <c r="X272" i="63"/>
  <c r="W272" i="63"/>
  <c r="V272" i="63"/>
  <c r="B272" i="63"/>
  <c r="AG272" i="63" s="1"/>
  <c r="AF271" i="63"/>
  <c r="AE271" i="63"/>
  <c r="AD271" i="63"/>
  <c r="AC271" i="63"/>
  <c r="AB271" i="63"/>
  <c r="AA271" i="63"/>
  <c r="Z271" i="63"/>
  <c r="Y271" i="63"/>
  <c r="X271" i="63"/>
  <c r="W271" i="63"/>
  <c r="V271" i="63"/>
  <c r="B271" i="63"/>
  <c r="AG271" i="63" s="1"/>
  <c r="AC270" i="63"/>
  <c r="AB270" i="63"/>
  <c r="AA270" i="63"/>
  <c r="Z270" i="63"/>
  <c r="Y270" i="63"/>
  <c r="X270" i="63"/>
  <c r="W270" i="63"/>
  <c r="V270" i="63"/>
  <c r="B270" i="63"/>
  <c r="AG270" i="63" s="1"/>
  <c r="AG269" i="63"/>
  <c r="AF269" i="63"/>
  <c r="AE269" i="63"/>
  <c r="AD269" i="63"/>
  <c r="AC269" i="63"/>
  <c r="AB269" i="63"/>
  <c r="AA269" i="63"/>
  <c r="Z269" i="63"/>
  <c r="Y269" i="63"/>
  <c r="X269" i="63"/>
  <c r="W269" i="63"/>
  <c r="V269" i="63"/>
  <c r="B269" i="63"/>
  <c r="AA268" i="63"/>
  <c r="Z268" i="63"/>
  <c r="Y268" i="63"/>
  <c r="X268" i="63"/>
  <c r="W268" i="63"/>
  <c r="V268" i="63"/>
  <c r="B268" i="63"/>
  <c r="AG268" i="63" s="1"/>
  <c r="AG267" i="63"/>
  <c r="AF267" i="63"/>
  <c r="AE267" i="63"/>
  <c r="AD267" i="63"/>
  <c r="AC267" i="63"/>
  <c r="AB267" i="63"/>
  <c r="AA267" i="63"/>
  <c r="Z267" i="63"/>
  <c r="Y267" i="63"/>
  <c r="X267" i="63"/>
  <c r="W267" i="63"/>
  <c r="V267" i="63"/>
  <c r="B267" i="63"/>
  <c r="AG266" i="63"/>
  <c r="AE266" i="63"/>
  <c r="AD266" i="63"/>
  <c r="AA266" i="63"/>
  <c r="Z266" i="63"/>
  <c r="Y266" i="63"/>
  <c r="X266" i="63"/>
  <c r="W266" i="63"/>
  <c r="V266" i="63"/>
  <c r="B266" i="63"/>
  <c r="AF266" i="63" s="1"/>
  <c r="AE265" i="63"/>
  <c r="AD265" i="63"/>
  <c r="AC265" i="63"/>
  <c r="AB265" i="63"/>
  <c r="AA265" i="63"/>
  <c r="Z265" i="63"/>
  <c r="Y265" i="63"/>
  <c r="X265" i="63"/>
  <c r="W265" i="63"/>
  <c r="V265" i="63"/>
  <c r="B265" i="63"/>
  <c r="AG265" i="63" s="1"/>
  <c r="AG264" i="63"/>
  <c r="AF264" i="63"/>
  <c r="AE264" i="63"/>
  <c r="AD264" i="63"/>
  <c r="AC264" i="63"/>
  <c r="AA264" i="63"/>
  <c r="Z264" i="63"/>
  <c r="Y264" i="63"/>
  <c r="X264" i="63"/>
  <c r="W264" i="63"/>
  <c r="V264" i="63"/>
  <c r="B264" i="63"/>
  <c r="AB264" i="63" s="1"/>
  <c r="AG263" i="63"/>
  <c r="AB263" i="63"/>
  <c r="AA263" i="63"/>
  <c r="Z263" i="63"/>
  <c r="Y263" i="63"/>
  <c r="X263" i="63"/>
  <c r="W263" i="63"/>
  <c r="V263" i="63"/>
  <c r="B263" i="63"/>
  <c r="AF263" i="63" s="1"/>
  <c r="AG262" i="63"/>
  <c r="AC262" i="63"/>
  <c r="AA262" i="63"/>
  <c r="Z262" i="63"/>
  <c r="Y262" i="63"/>
  <c r="X262" i="63"/>
  <c r="W262" i="63"/>
  <c r="V262" i="63"/>
  <c r="B262" i="63"/>
  <c r="AF262" i="63" s="1"/>
  <c r="AG261" i="63"/>
  <c r="AF261" i="63"/>
  <c r="AE261" i="63"/>
  <c r="AD261" i="63"/>
  <c r="AA261" i="63"/>
  <c r="Z261" i="63"/>
  <c r="Y261" i="63"/>
  <c r="X261" i="63"/>
  <c r="W261" i="63"/>
  <c r="V261" i="63"/>
  <c r="B261" i="63"/>
  <c r="AC261" i="63" s="1"/>
  <c r="AA260" i="63"/>
  <c r="Z260" i="63"/>
  <c r="Y260" i="63"/>
  <c r="X260" i="63"/>
  <c r="W260" i="63"/>
  <c r="V260" i="63"/>
  <c r="B260" i="63"/>
  <c r="AG259" i="63"/>
  <c r="AF259" i="63"/>
  <c r="AE259" i="63"/>
  <c r="AD259" i="63"/>
  <c r="AB259" i="63"/>
  <c r="AA259" i="63"/>
  <c r="Z259" i="63"/>
  <c r="Y259" i="63"/>
  <c r="X259" i="63"/>
  <c r="W259" i="63"/>
  <c r="V259" i="63"/>
  <c r="B259" i="63"/>
  <c r="AC259" i="63" s="1"/>
  <c r="AA258" i="63"/>
  <c r="Z258" i="63"/>
  <c r="Y258" i="63"/>
  <c r="X258" i="63"/>
  <c r="W258" i="63"/>
  <c r="V258" i="63"/>
  <c r="B258" i="63"/>
  <c r="AG257" i="63"/>
  <c r="AF257" i="63"/>
  <c r="AE257" i="63"/>
  <c r="AD257" i="63"/>
  <c r="AC257" i="63"/>
  <c r="AB257" i="63"/>
  <c r="AA257" i="63"/>
  <c r="Z257" i="63"/>
  <c r="Y257" i="63"/>
  <c r="X257" i="63"/>
  <c r="W257" i="63"/>
  <c r="V257" i="63"/>
  <c r="B257" i="63"/>
  <c r="AG256" i="63"/>
  <c r="AF256" i="63"/>
  <c r="AE256" i="63"/>
  <c r="AC256" i="63"/>
  <c r="AB256" i="63"/>
  <c r="AA256" i="63"/>
  <c r="Z256" i="63"/>
  <c r="Y256" i="63"/>
  <c r="X256" i="63"/>
  <c r="W256" i="63"/>
  <c r="V256" i="63"/>
  <c r="B256" i="63"/>
  <c r="AD256" i="63" s="1"/>
  <c r="AF255" i="63"/>
  <c r="AE255" i="63"/>
  <c r="AB255" i="63"/>
  <c r="AA255" i="63"/>
  <c r="Z255" i="63"/>
  <c r="Y255" i="63"/>
  <c r="X255" i="63"/>
  <c r="W255" i="63"/>
  <c r="V255" i="63"/>
  <c r="B255" i="63"/>
  <c r="AG255" i="63" s="1"/>
  <c r="AG254" i="63"/>
  <c r="AF254" i="63"/>
  <c r="AE254" i="63"/>
  <c r="AD254" i="63"/>
  <c r="AC254" i="63"/>
  <c r="AB254" i="63"/>
  <c r="AA254" i="63"/>
  <c r="Z254" i="63"/>
  <c r="Y254" i="63"/>
  <c r="X254" i="63"/>
  <c r="W254" i="63"/>
  <c r="V254" i="63"/>
  <c r="B254" i="63"/>
  <c r="AA253" i="63"/>
  <c r="Z253" i="63"/>
  <c r="Y253" i="63"/>
  <c r="X253" i="63"/>
  <c r="W253" i="63"/>
  <c r="V253" i="63"/>
  <c r="B253" i="63"/>
  <c r="AG253" i="63" s="1"/>
  <c r="AA252" i="63"/>
  <c r="Z252" i="63"/>
  <c r="Y252" i="63"/>
  <c r="X252" i="63"/>
  <c r="W252" i="63"/>
  <c r="V252" i="63"/>
  <c r="B252" i="63"/>
  <c r="AG251" i="63"/>
  <c r="AF251" i="63"/>
  <c r="AA251" i="63"/>
  <c r="Z251" i="63"/>
  <c r="Y251" i="63"/>
  <c r="X251" i="63"/>
  <c r="W251" i="63"/>
  <c r="V251" i="63"/>
  <c r="B251" i="63"/>
  <c r="AE251" i="63" s="1"/>
  <c r="AF250" i="63"/>
  <c r="AA250" i="63"/>
  <c r="Z250" i="63"/>
  <c r="Y250" i="63"/>
  <c r="X250" i="63"/>
  <c r="W250" i="63"/>
  <c r="V250" i="63"/>
  <c r="B250" i="63"/>
  <c r="AG249" i="63"/>
  <c r="AF249" i="63"/>
  <c r="AD249" i="63"/>
  <c r="AC249" i="63"/>
  <c r="AB249" i="63"/>
  <c r="AA249" i="63"/>
  <c r="Z249" i="63"/>
  <c r="Y249" i="63"/>
  <c r="X249" i="63"/>
  <c r="W249" i="63"/>
  <c r="V249" i="63"/>
  <c r="B249" i="63"/>
  <c r="AE249" i="63" s="1"/>
  <c r="AA248" i="63"/>
  <c r="Z248" i="63"/>
  <c r="Y248" i="63"/>
  <c r="X248" i="63"/>
  <c r="W248" i="63"/>
  <c r="V248" i="63"/>
  <c r="B248" i="63"/>
  <c r="AG248" i="63" s="1"/>
  <c r="AF247" i="63"/>
  <c r="AD247" i="63"/>
  <c r="AB247" i="63"/>
  <c r="AA247" i="63"/>
  <c r="Z247" i="63"/>
  <c r="Y247" i="63"/>
  <c r="X247" i="63"/>
  <c r="W247" i="63"/>
  <c r="V247" i="63"/>
  <c r="B247" i="63"/>
  <c r="AG247" i="63" s="1"/>
  <c r="AA246" i="63"/>
  <c r="Z246" i="63"/>
  <c r="Y246" i="63"/>
  <c r="X246" i="63"/>
  <c r="W246" i="63"/>
  <c r="V246" i="63"/>
  <c r="B246" i="63"/>
  <c r="AG245" i="63"/>
  <c r="AE245" i="63"/>
  <c r="AD245" i="63"/>
  <c r="AC245" i="63"/>
  <c r="AB245" i="63"/>
  <c r="AA245" i="63"/>
  <c r="Z245" i="63"/>
  <c r="Y245" i="63"/>
  <c r="X245" i="63"/>
  <c r="W245" i="63"/>
  <c r="V245" i="63"/>
  <c r="B245" i="63"/>
  <c r="AF245" i="63" s="1"/>
  <c r="AG244" i="63"/>
  <c r="AE244" i="63"/>
  <c r="AD244" i="63"/>
  <c r="AC244" i="63"/>
  <c r="AB244" i="63"/>
  <c r="AA244" i="63"/>
  <c r="Z244" i="63"/>
  <c r="Y244" i="63"/>
  <c r="X244" i="63"/>
  <c r="W244" i="63"/>
  <c r="V244" i="63"/>
  <c r="B244" i="63"/>
  <c r="AF244" i="63" s="1"/>
  <c r="AD243" i="63"/>
  <c r="AB243" i="63"/>
  <c r="AA243" i="63"/>
  <c r="Z243" i="63"/>
  <c r="Y243" i="63"/>
  <c r="X243" i="63"/>
  <c r="W243" i="63"/>
  <c r="V243" i="63"/>
  <c r="B243" i="63"/>
  <c r="AG243" i="63" s="1"/>
  <c r="AG242" i="63"/>
  <c r="AE242" i="63"/>
  <c r="AC242" i="63"/>
  <c r="AA242" i="63"/>
  <c r="Z242" i="63"/>
  <c r="Y242" i="63"/>
  <c r="X242" i="63"/>
  <c r="W242" i="63"/>
  <c r="V242" i="63"/>
  <c r="B242" i="63"/>
  <c r="AF242" i="63" s="1"/>
  <c r="AA241" i="63"/>
  <c r="Z241" i="63"/>
  <c r="Y241" i="63"/>
  <c r="X241" i="63"/>
  <c r="W241" i="63"/>
  <c r="V241" i="63"/>
  <c r="B241" i="63"/>
  <c r="AE240" i="63"/>
  <c r="AD240" i="63"/>
  <c r="AB240" i="63"/>
  <c r="AA240" i="63"/>
  <c r="Z240" i="63"/>
  <c r="Y240" i="63"/>
  <c r="X240" i="63"/>
  <c r="W240" i="63"/>
  <c r="V240" i="63"/>
  <c r="B240" i="63"/>
  <c r="AG240" i="63" s="1"/>
  <c r="AF239" i="63"/>
  <c r="AE239" i="63"/>
  <c r="AD239" i="63"/>
  <c r="AC239" i="63"/>
  <c r="AB239" i="63"/>
  <c r="AA239" i="63"/>
  <c r="Z239" i="63"/>
  <c r="Y239" i="63"/>
  <c r="X239" i="63"/>
  <c r="W239" i="63"/>
  <c r="V239" i="63"/>
  <c r="B239" i="63"/>
  <c r="AG239" i="63" s="1"/>
  <c r="AE238" i="63"/>
  <c r="AC238" i="63"/>
  <c r="AB238" i="63"/>
  <c r="AA238" i="63"/>
  <c r="Z238" i="63"/>
  <c r="Y238" i="63"/>
  <c r="X238" i="63"/>
  <c r="W238" i="63"/>
  <c r="V238" i="63"/>
  <c r="B238" i="63"/>
  <c r="AG237" i="63"/>
  <c r="AF237" i="63"/>
  <c r="AE237" i="63"/>
  <c r="AD237" i="63"/>
  <c r="AC237" i="63"/>
  <c r="AB237" i="63"/>
  <c r="AA237" i="63"/>
  <c r="Z237" i="63"/>
  <c r="Y237" i="63"/>
  <c r="X237" i="63"/>
  <c r="W237" i="63"/>
  <c r="V237" i="63"/>
  <c r="B237" i="63"/>
  <c r="AA236" i="63"/>
  <c r="Z236" i="63"/>
  <c r="Y236" i="63"/>
  <c r="X236" i="63"/>
  <c r="W236" i="63"/>
  <c r="V236" i="63"/>
  <c r="B236" i="63"/>
  <c r="AG236" i="63" s="1"/>
  <c r="AG235" i="63"/>
  <c r="AF235" i="63"/>
  <c r="AE235" i="63"/>
  <c r="AD235" i="63"/>
  <c r="AC235" i="63"/>
  <c r="AB235" i="63"/>
  <c r="AA235" i="63"/>
  <c r="Z235" i="63"/>
  <c r="Y235" i="63"/>
  <c r="X235" i="63"/>
  <c r="W235" i="63"/>
  <c r="V235" i="63"/>
  <c r="B235" i="63"/>
  <c r="AG234" i="63"/>
  <c r="AF234" i="63"/>
  <c r="AE234" i="63"/>
  <c r="AD234" i="63"/>
  <c r="AC234" i="63"/>
  <c r="AA234" i="63"/>
  <c r="Z234" i="63"/>
  <c r="Y234" i="63"/>
  <c r="X234" i="63"/>
  <c r="W234" i="63"/>
  <c r="V234" i="63"/>
  <c r="B234" i="63"/>
  <c r="AB234" i="63" s="1"/>
  <c r="AF233" i="63"/>
  <c r="AE233" i="63"/>
  <c r="AD233" i="63"/>
  <c r="AC233" i="63"/>
  <c r="AB233" i="63"/>
  <c r="AA233" i="63"/>
  <c r="Z233" i="63"/>
  <c r="Y233" i="63"/>
  <c r="X233" i="63"/>
  <c r="W233" i="63"/>
  <c r="V233" i="63"/>
  <c r="B233" i="63"/>
  <c r="AG233" i="63" s="1"/>
  <c r="AG232" i="63"/>
  <c r="AF232" i="63"/>
  <c r="AE232" i="63"/>
  <c r="AD232" i="63"/>
  <c r="AC232" i="63"/>
  <c r="AA232" i="63"/>
  <c r="Z232" i="63"/>
  <c r="Y232" i="63"/>
  <c r="X232" i="63"/>
  <c r="W232" i="63"/>
  <c r="V232" i="63"/>
  <c r="B232" i="63"/>
  <c r="AB232" i="63" s="1"/>
  <c r="AA231" i="63"/>
  <c r="Z231" i="63"/>
  <c r="Y231" i="63"/>
  <c r="X231" i="63"/>
  <c r="W231" i="63"/>
  <c r="V231" i="63"/>
  <c r="B231" i="63"/>
  <c r="AG231" i="63" s="1"/>
  <c r="AA230" i="63"/>
  <c r="Z230" i="63"/>
  <c r="Y230" i="63"/>
  <c r="X230" i="63"/>
  <c r="W230" i="63"/>
  <c r="V230" i="63"/>
  <c r="B230" i="63"/>
  <c r="AG229" i="63"/>
  <c r="AF229" i="63"/>
  <c r="AE229" i="63"/>
  <c r="AD229" i="63"/>
  <c r="AA229" i="63"/>
  <c r="Z229" i="63"/>
  <c r="Y229" i="63"/>
  <c r="X229" i="63"/>
  <c r="W229" i="63"/>
  <c r="V229" i="63"/>
  <c r="B229" i="63"/>
  <c r="AC229" i="63" s="1"/>
  <c r="AG228" i="63"/>
  <c r="AE228" i="63"/>
  <c r="AA228" i="63"/>
  <c r="Z228" i="63"/>
  <c r="Y228" i="63"/>
  <c r="X228" i="63"/>
  <c r="W228" i="63"/>
  <c r="V228" i="63"/>
  <c r="B228" i="63"/>
  <c r="AG227" i="63"/>
  <c r="AF227" i="63"/>
  <c r="AE227" i="63"/>
  <c r="AD227" i="63"/>
  <c r="AB227" i="63"/>
  <c r="AA227" i="63"/>
  <c r="Z227" i="63"/>
  <c r="Y227" i="63"/>
  <c r="X227" i="63"/>
  <c r="W227" i="63"/>
  <c r="V227" i="63"/>
  <c r="B227" i="63"/>
  <c r="AC227" i="63" s="1"/>
  <c r="AA226" i="63"/>
  <c r="Z226" i="63"/>
  <c r="Y226" i="63"/>
  <c r="X226" i="63"/>
  <c r="W226" i="63"/>
  <c r="V226" i="63"/>
  <c r="B226" i="63"/>
  <c r="AG225" i="63"/>
  <c r="AF225" i="63"/>
  <c r="AE225" i="63"/>
  <c r="AD225" i="63"/>
  <c r="AC225" i="63"/>
  <c r="AB225" i="63"/>
  <c r="AA225" i="63"/>
  <c r="Z225" i="63"/>
  <c r="Y225" i="63"/>
  <c r="X225" i="63"/>
  <c r="W225" i="63"/>
  <c r="V225" i="63"/>
  <c r="B225" i="63"/>
  <c r="AA224" i="63"/>
  <c r="Z224" i="63"/>
  <c r="Y224" i="63"/>
  <c r="X224" i="63"/>
  <c r="W224" i="63"/>
  <c r="V224" i="63"/>
  <c r="B224" i="63"/>
  <c r="AF223" i="63"/>
  <c r="AE223" i="63"/>
  <c r="AC223" i="63"/>
  <c r="AB223" i="63"/>
  <c r="AA223" i="63"/>
  <c r="Z223" i="63"/>
  <c r="Y223" i="63"/>
  <c r="X223" i="63"/>
  <c r="W223" i="63"/>
  <c r="V223" i="63"/>
  <c r="B223" i="63"/>
  <c r="AG223" i="63" s="1"/>
  <c r="AG222" i="63"/>
  <c r="AF222" i="63"/>
  <c r="AE222" i="63"/>
  <c r="AC222" i="63"/>
  <c r="AB222" i="63"/>
  <c r="AA222" i="63"/>
  <c r="Z222" i="63"/>
  <c r="Y222" i="63"/>
  <c r="X222" i="63"/>
  <c r="W222" i="63"/>
  <c r="V222" i="63"/>
  <c r="B222" i="63"/>
  <c r="AD222" i="63" s="1"/>
  <c r="AA221" i="63"/>
  <c r="Z221" i="63"/>
  <c r="Y221" i="63"/>
  <c r="X221" i="63"/>
  <c r="W221" i="63"/>
  <c r="V221" i="63"/>
  <c r="B221" i="63"/>
  <c r="AE220" i="63"/>
  <c r="AC220" i="63"/>
  <c r="AA220" i="63"/>
  <c r="Z220" i="63"/>
  <c r="Y220" i="63"/>
  <c r="X220" i="63"/>
  <c r="W220" i="63"/>
  <c r="V220" i="63"/>
  <c r="B220" i="63"/>
  <c r="AG219" i="63"/>
  <c r="AF219" i="63"/>
  <c r="AC219" i="63"/>
  <c r="AA219" i="63"/>
  <c r="Z219" i="63"/>
  <c r="Y219" i="63"/>
  <c r="X219" i="63"/>
  <c r="W219" i="63"/>
  <c r="V219" i="63"/>
  <c r="B219" i="63"/>
  <c r="AE219" i="63" s="1"/>
  <c r="AA218" i="63"/>
  <c r="Z218" i="63"/>
  <c r="Y218" i="63"/>
  <c r="X218" i="63"/>
  <c r="W218" i="63"/>
  <c r="V218" i="63"/>
  <c r="B218" i="63"/>
  <c r="AG217" i="63"/>
  <c r="AF217" i="63"/>
  <c r="AD217" i="63"/>
  <c r="AC217" i="63"/>
  <c r="AB217" i="63"/>
  <c r="AA217" i="63"/>
  <c r="Z217" i="63"/>
  <c r="Y217" i="63"/>
  <c r="X217" i="63"/>
  <c r="W217" i="63"/>
  <c r="V217" i="63"/>
  <c r="B217" i="63"/>
  <c r="AE217" i="63" s="1"/>
  <c r="AC216" i="63"/>
  <c r="AA216" i="63"/>
  <c r="Z216" i="63"/>
  <c r="Y216" i="63"/>
  <c r="X216" i="63"/>
  <c r="W216" i="63"/>
  <c r="V216" i="63"/>
  <c r="B216" i="63"/>
  <c r="AG216" i="63" s="1"/>
  <c r="AA215" i="63"/>
  <c r="Z215" i="63"/>
  <c r="Y215" i="63"/>
  <c r="X215" i="63"/>
  <c r="W215" i="63"/>
  <c r="V215" i="63"/>
  <c r="B215" i="63"/>
  <c r="AA214" i="63"/>
  <c r="Z214" i="63"/>
  <c r="Y214" i="63"/>
  <c r="X214" i="63"/>
  <c r="W214" i="63"/>
  <c r="V214" i="63"/>
  <c r="B214" i="63"/>
  <c r="AG213" i="63"/>
  <c r="AF213" i="63"/>
  <c r="AE213" i="63"/>
  <c r="AD213" i="63"/>
  <c r="AC213" i="63"/>
  <c r="AB213" i="63"/>
  <c r="AA213" i="63"/>
  <c r="Z213" i="63"/>
  <c r="Y213" i="63"/>
  <c r="X213" i="63"/>
  <c r="W213" i="63"/>
  <c r="V213" i="63"/>
  <c r="B213" i="63"/>
  <c r="AG212" i="63"/>
  <c r="AE212" i="63"/>
  <c r="AD212" i="63"/>
  <c r="AC212" i="63"/>
  <c r="AB212" i="63"/>
  <c r="AA212" i="63"/>
  <c r="Z212" i="63"/>
  <c r="Y212" i="63"/>
  <c r="X212" i="63"/>
  <c r="W212" i="63"/>
  <c r="V212" i="63"/>
  <c r="B212" i="63"/>
  <c r="AF212" i="63" s="1"/>
  <c r="AD211" i="63"/>
  <c r="AB211" i="63"/>
  <c r="AA211" i="63"/>
  <c r="Z211" i="63"/>
  <c r="Y211" i="63"/>
  <c r="X211" i="63"/>
  <c r="W211" i="63"/>
  <c r="V211" i="63"/>
  <c r="B211" i="63"/>
  <c r="AG211" i="63" s="1"/>
  <c r="AG210" i="63"/>
  <c r="AE210" i="63"/>
  <c r="AC210" i="63"/>
  <c r="AA210" i="63"/>
  <c r="Z210" i="63"/>
  <c r="Y210" i="63"/>
  <c r="X210" i="63"/>
  <c r="W210" i="63"/>
  <c r="V210" i="63"/>
  <c r="B210" i="63"/>
  <c r="AF210" i="63" s="1"/>
  <c r="AA209" i="63"/>
  <c r="Z209" i="63"/>
  <c r="Y209" i="63"/>
  <c r="X209" i="63"/>
  <c r="W209" i="63"/>
  <c r="V209" i="63"/>
  <c r="B209" i="63"/>
  <c r="AA208" i="63"/>
  <c r="Z208" i="63"/>
  <c r="Y208" i="63"/>
  <c r="X208" i="63"/>
  <c r="W208" i="63"/>
  <c r="V208" i="63"/>
  <c r="B208" i="63"/>
  <c r="AF207" i="63"/>
  <c r="AE207" i="63"/>
  <c r="AD207" i="63"/>
  <c r="AC207" i="63"/>
  <c r="AB207" i="63"/>
  <c r="AA207" i="63"/>
  <c r="Z207" i="63"/>
  <c r="Y207" i="63"/>
  <c r="X207" i="63"/>
  <c r="W207" i="63"/>
  <c r="V207" i="63"/>
  <c r="B207" i="63"/>
  <c r="AG207" i="63" s="1"/>
  <c r="AA206" i="63"/>
  <c r="Z206" i="63"/>
  <c r="Y206" i="63"/>
  <c r="X206" i="63"/>
  <c r="W206" i="63"/>
  <c r="V206" i="63"/>
  <c r="B206" i="63"/>
  <c r="AG205" i="63"/>
  <c r="AF205" i="63"/>
  <c r="AE205" i="63"/>
  <c r="AD205" i="63"/>
  <c r="AC205" i="63"/>
  <c r="AB205" i="63"/>
  <c r="AA205" i="63"/>
  <c r="Z205" i="63"/>
  <c r="Y205" i="63"/>
  <c r="X205" i="63"/>
  <c r="W205" i="63"/>
  <c r="V205" i="63"/>
  <c r="B205" i="63"/>
  <c r="AA204" i="63"/>
  <c r="Z204" i="63"/>
  <c r="Y204" i="63"/>
  <c r="X204" i="63"/>
  <c r="W204" i="63"/>
  <c r="V204" i="63"/>
  <c r="B204" i="63"/>
  <c r="AG204" i="63" s="1"/>
  <c r="AG203" i="63"/>
  <c r="AF203" i="63"/>
  <c r="AE203" i="63"/>
  <c r="AD203" i="63"/>
  <c r="AC203" i="63"/>
  <c r="AB203" i="63"/>
  <c r="AA203" i="63"/>
  <c r="Z203" i="63"/>
  <c r="Y203" i="63"/>
  <c r="X203" i="63"/>
  <c r="W203" i="63"/>
  <c r="V203" i="63"/>
  <c r="B203" i="63"/>
  <c r="AG202" i="63"/>
  <c r="AF202" i="63"/>
  <c r="AE202" i="63"/>
  <c r="AD202" i="63"/>
  <c r="AC202" i="63"/>
  <c r="AA202" i="63"/>
  <c r="Z202" i="63"/>
  <c r="Y202" i="63"/>
  <c r="X202" i="63"/>
  <c r="W202" i="63"/>
  <c r="V202" i="63"/>
  <c r="B202" i="63"/>
  <c r="AB202" i="63" s="1"/>
  <c r="AF201" i="63"/>
  <c r="AE201" i="63"/>
  <c r="AD201" i="63"/>
  <c r="AC201" i="63"/>
  <c r="AB201" i="63"/>
  <c r="AA201" i="63"/>
  <c r="Z201" i="63"/>
  <c r="Y201" i="63"/>
  <c r="X201" i="63"/>
  <c r="W201" i="63"/>
  <c r="V201" i="63"/>
  <c r="B201" i="63"/>
  <c r="AG201" i="63" s="1"/>
  <c r="AG200" i="63"/>
  <c r="AF200" i="63"/>
  <c r="AE200" i="63"/>
  <c r="AD200" i="63"/>
  <c r="AC200" i="63"/>
  <c r="AA200" i="63"/>
  <c r="Z200" i="63"/>
  <c r="Y200" i="63"/>
  <c r="X200" i="63"/>
  <c r="W200" i="63"/>
  <c r="V200" i="63"/>
  <c r="B200" i="63"/>
  <c r="AB200" i="63" s="1"/>
  <c r="AA199" i="63"/>
  <c r="Z199" i="63"/>
  <c r="Y199" i="63"/>
  <c r="X199" i="63"/>
  <c r="W199" i="63"/>
  <c r="V199" i="63"/>
  <c r="B199" i="63"/>
  <c r="AG199" i="63" s="1"/>
  <c r="AG198" i="63"/>
  <c r="AF198" i="63"/>
  <c r="AC198" i="63"/>
  <c r="AA198" i="63"/>
  <c r="Z198" i="63"/>
  <c r="Y198" i="63"/>
  <c r="X198" i="63"/>
  <c r="W198" i="63"/>
  <c r="V198" i="63"/>
  <c r="B198" i="63"/>
  <c r="AF197" i="63"/>
  <c r="AE197" i="63"/>
  <c r="AD197" i="63"/>
  <c r="AA197" i="63"/>
  <c r="Z197" i="63"/>
  <c r="Y197" i="63"/>
  <c r="X197" i="63"/>
  <c r="W197" i="63"/>
  <c r="V197" i="63"/>
  <c r="B197" i="63"/>
  <c r="AG197" i="63" s="1"/>
  <c r="AA196" i="63"/>
  <c r="Z196" i="63"/>
  <c r="Y196" i="63"/>
  <c r="X196" i="63"/>
  <c r="W196" i="63"/>
  <c r="V196" i="63"/>
  <c r="B196" i="63"/>
  <c r="AG195" i="63"/>
  <c r="AF195" i="63"/>
  <c r="AE195" i="63"/>
  <c r="AD195" i="63"/>
  <c r="AB195" i="63"/>
  <c r="AA195" i="63"/>
  <c r="Z195" i="63"/>
  <c r="Y195" i="63"/>
  <c r="X195" i="63"/>
  <c r="W195" i="63"/>
  <c r="V195" i="63"/>
  <c r="B195" i="63"/>
  <c r="AC195" i="63" s="1"/>
  <c r="AA194" i="63"/>
  <c r="Z194" i="63"/>
  <c r="Y194" i="63"/>
  <c r="X194" i="63"/>
  <c r="W194" i="63"/>
  <c r="V194" i="63"/>
  <c r="B194" i="63"/>
  <c r="AG193" i="63"/>
  <c r="AF193" i="63"/>
  <c r="AE193" i="63"/>
  <c r="AD193" i="63"/>
  <c r="AC193" i="63"/>
  <c r="AB193" i="63"/>
  <c r="AA193" i="63"/>
  <c r="Z193" i="63"/>
  <c r="Y193" i="63"/>
  <c r="X193" i="63"/>
  <c r="W193" i="63"/>
  <c r="V193" i="63"/>
  <c r="B193" i="63"/>
  <c r="AG192" i="63"/>
  <c r="AF192" i="63"/>
  <c r="AA192" i="63"/>
  <c r="Z192" i="63"/>
  <c r="Y192" i="63"/>
  <c r="X192" i="63"/>
  <c r="W192" i="63"/>
  <c r="V192" i="63"/>
  <c r="B192" i="63"/>
  <c r="AF191" i="63"/>
  <c r="AE191" i="63"/>
  <c r="AC191" i="63"/>
  <c r="AB191" i="63"/>
  <c r="AA191" i="63"/>
  <c r="Z191" i="63"/>
  <c r="Y191" i="63"/>
  <c r="X191" i="63"/>
  <c r="W191" i="63"/>
  <c r="V191" i="63"/>
  <c r="B191" i="63"/>
  <c r="AG191" i="63" s="1"/>
  <c r="AG190" i="63"/>
  <c r="AF190" i="63"/>
  <c r="AE190" i="63"/>
  <c r="AC190" i="63"/>
  <c r="AB190" i="63"/>
  <c r="AA190" i="63"/>
  <c r="Z190" i="63"/>
  <c r="Y190" i="63"/>
  <c r="X190" i="63"/>
  <c r="W190" i="63"/>
  <c r="V190" i="63"/>
  <c r="B190" i="63"/>
  <c r="AD190" i="63" s="1"/>
  <c r="AA189" i="63"/>
  <c r="Z189" i="63"/>
  <c r="F239" i="66" s="1"/>
  <c r="G239" i="66" s="1"/>
  <c r="Y189" i="63"/>
  <c r="X189" i="63"/>
  <c r="W189" i="63"/>
  <c r="V189" i="63"/>
  <c r="B189" i="63"/>
  <c r="AE188" i="63"/>
  <c r="AA188" i="63"/>
  <c r="Z188" i="63"/>
  <c r="F238" i="66" s="1"/>
  <c r="G238" i="66" s="1"/>
  <c r="Y188" i="63"/>
  <c r="X188" i="63"/>
  <c r="W188" i="63"/>
  <c r="V188" i="63"/>
  <c r="B188" i="63"/>
  <c r="AG187" i="63"/>
  <c r="AF187" i="63"/>
  <c r="AA187" i="63"/>
  <c r="Z187" i="63"/>
  <c r="F237" i="66" s="1"/>
  <c r="G237" i="66" s="1"/>
  <c r="Y187" i="63"/>
  <c r="X187" i="63"/>
  <c r="W187" i="63"/>
  <c r="V187" i="63"/>
  <c r="B187" i="63"/>
  <c r="AE187" i="63" s="1"/>
  <c r="AA186" i="63"/>
  <c r="Z186" i="63"/>
  <c r="F236" i="66" s="1"/>
  <c r="G236" i="66" s="1"/>
  <c r="Y186" i="63"/>
  <c r="X186" i="63"/>
  <c r="W186" i="63"/>
  <c r="V186" i="63"/>
  <c r="B186" i="63"/>
  <c r="AE186" i="63" s="1"/>
  <c r="AG185" i="63"/>
  <c r="AF185" i="63"/>
  <c r="AD185" i="63"/>
  <c r="AC185" i="63"/>
  <c r="AB185" i="63"/>
  <c r="AA185" i="63"/>
  <c r="Z185" i="63"/>
  <c r="F235" i="66" s="1"/>
  <c r="G235" i="66" s="1"/>
  <c r="Y185" i="63"/>
  <c r="X185" i="63"/>
  <c r="W185" i="63"/>
  <c r="V185" i="63"/>
  <c r="B185" i="63"/>
  <c r="AE185" i="63" s="1"/>
  <c r="AC184" i="63"/>
  <c r="AA184" i="63"/>
  <c r="Z184" i="63"/>
  <c r="F234" i="66" s="1"/>
  <c r="G234" i="66" s="1"/>
  <c r="Y184" i="63"/>
  <c r="X184" i="63"/>
  <c r="W184" i="63"/>
  <c r="V184" i="63"/>
  <c r="B184" i="63"/>
  <c r="AG184" i="63" s="1"/>
  <c r="AA183" i="63"/>
  <c r="Z183" i="63"/>
  <c r="F233" i="66" s="1"/>
  <c r="G233" i="66" s="1"/>
  <c r="Y183" i="63"/>
  <c r="X183" i="63"/>
  <c r="W183" i="63"/>
  <c r="V183" i="63"/>
  <c r="B183" i="63"/>
  <c r="AA182" i="63"/>
  <c r="Z182" i="63"/>
  <c r="F232" i="66" s="1"/>
  <c r="G232" i="66" s="1"/>
  <c r="Y182" i="63"/>
  <c r="X182" i="63"/>
  <c r="W182" i="63"/>
  <c r="V182" i="63"/>
  <c r="B182" i="63"/>
  <c r="AG181" i="63"/>
  <c r="AA181" i="63"/>
  <c r="Z181" i="63"/>
  <c r="F231" i="66" s="1"/>
  <c r="G231" i="66" s="1"/>
  <c r="Y181" i="63"/>
  <c r="X181" i="63"/>
  <c r="W181" i="63"/>
  <c r="V181" i="63"/>
  <c r="B181" i="63"/>
  <c r="AG180" i="63"/>
  <c r="AE180" i="63"/>
  <c r="AD180" i="63"/>
  <c r="AC180" i="63"/>
  <c r="AB180" i="63"/>
  <c r="AA180" i="63"/>
  <c r="Z180" i="63"/>
  <c r="F230" i="66" s="1"/>
  <c r="G230" i="66" s="1"/>
  <c r="Y180" i="63"/>
  <c r="X180" i="63"/>
  <c r="W180" i="63"/>
  <c r="V180" i="63"/>
  <c r="B180" i="63"/>
  <c r="AF180" i="63" s="1"/>
  <c r="AD179" i="63"/>
  <c r="AB179" i="63"/>
  <c r="AA179" i="63"/>
  <c r="Z179" i="63"/>
  <c r="F229" i="66" s="1"/>
  <c r="G229" i="66" s="1"/>
  <c r="Y179" i="63"/>
  <c r="X179" i="63"/>
  <c r="W179" i="63"/>
  <c r="V179" i="63"/>
  <c r="B179" i="63"/>
  <c r="AG179" i="63" s="1"/>
  <c r="AG178" i="63"/>
  <c r="AE178" i="63"/>
  <c r="AD178" i="63"/>
  <c r="AC178" i="63"/>
  <c r="AB178" i="63"/>
  <c r="AA178" i="63"/>
  <c r="Z178" i="63"/>
  <c r="F228" i="66" s="1"/>
  <c r="G228" i="66" s="1"/>
  <c r="Y178" i="63"/>
  <c r="X178" i="63"/>
  <c r="W178" i="63"/>
  <c r="V178" i="63"/>
  <c r="B178" i="63"/>
  <c r="AF178" i="63" s="1"/>
  <c r="AA177" i="63"/>
  <c r="Z177" i="63"/>
  <c r="F227" i="66" s="1"/>
  <c r="G227" i="66" s="1"/>
  <c r="Y177" i="63"/>
  <c r="X177" i="63"/>
  <c r="W177" i="63"/>
  <c r="V177" i="63"/>
  <c r="B177" i="63"/>
  <c r="AA176" i="63"/>
  <c r="Z176" i="63"/>
  <c r="F226" i="66" s="1"/>
  <c r="G226" i="66" s="1"/>
  <c r="Y176" i="63"/>
  <c r="X176" i="63"/>
  <c r="W176" i="63"/>
  <c r="V176" i="63"/>
  <c r="B176" i="63"/>
  <c r="AF175" i="63"/>
  <c r="AD175" i="63"/>
  <c r="AC175" i="63"/>
  <c r="AA175" i="63"/>
  <c r="Z175" i="63"/>
  <c r="F225" i="66" s="1"/>
  <c r="G225" i="66" s="1"/>
  <c r="Y175" i="63"/>
  <c r="X175" i="63"/>
  <c r="W175" i="63"/>
  <c r="V175" i="63"/>
  <c r="B175" i="63"/>
  <c r="AG175" i="63" s="1"/>
  <c r="AA174" i="63"/>
  <c r="Z174" i="63"/>
  <c r="F224" i="66" s="1"/>
  <c r="G224" i="66" s="1"/>
  <c r="Y174" i="63"/>
  <c r="X174" i="63"/>
  <c r="W174" i="63"/>
  <c r="V174" i="63"/>
  <c r="B174" i="63"/>
  <c r="AG173" i="63"/>
  <c r="AF173" i="63"/>
  <c r="AE173" i="63"/>
  <c r="AD173" i="63"/>
  <c r="AC173" i="63"/>
  <c r="AB173" i="63"/>
  <c r="AA173" i="63"/>
  <c r="Z173" i="63"/>
  <c r="F223" i="66" s="1"/>
  <c r="G223" i="66" s="1"/>
  <c r="Y173" i="63"/>
  <c r="X173" i="63"/>
  <c r="W173" i="63"/>
  <c r="V173" i="63"/>
  <c r="B173" i="63"/>
  <c r="AB172" i="63"/>
  <c r="AA172" i="63"/>
  <c r="Z172" i="63"/>
  <c r="F222" i="66" s="1"/>
  <c r="G222" i="66" s="1"/>
  <c r="Y172" i="63"/>
  <c r="X172" i="63"/>
  <c r="W172" i="63"/>
  <c r="V172" i="63"/>
  <c r="B172" i="63"/>
  <c r="AG172" i="63" s="1"/>
  <c r="AG171" i="63"/>
  <c r="AF171" i="63"/>
  <c r="AE171" i="63"/>
  <c r="AD171" i="63"/>
  <c r="AC171" i="63"/>
  <c r="AB171" i="63"/>
  <c r="AA171" i="63"/>
  <c r="Z171" i="63"/>
  <c r="F221" i="66" s="1"/>
  <c r="G221" i="66" s="1"/>
  <c r="Y171" i="63"/>
  <c r="X171" i="63"/>
  <c r="W171" i="63"/>
  <c r="V171" i="63"/>
  <c r="B171" i="63"/>
  <c r="AG170" i="63"/>
  <c r="AF170" i="63"/>
  <c r="AE170" i="63"/>
  <c r="AD170" i="63"/>
  <c r="AC170" i="63"/>
  <c r="AA170" i="63"/>
  <c r="Z170" i="63"/>
  <c r="F220" i="66" s="1"/>
  <c r="G220" i="66" s="1"/>
  <c r="Y170" i="63"/>
  <c r="X170" i="63"/>
  <c r="W170" i="63"/>
  <c r="V170" i="63"/>
  <c r="B170" i="63"/>
  <c r="AB170" i="63" s="1"/>
  <c r="AG169" i="63"/>
  <c r="AF169" i="63"/>
  <c r="AE169" i="63"/>
  <c r="AD169" i="63"/>
  <c r="AC169" i="63"/>
  <c r="AB169" i="63"/>
  <c r="AA169" i="63"/>
  <c r="Z169" i="63"/>
  <c r="F219" i="66" s="1"/>
  <c r="G219" i="66" s="1"/>
  <c r="Y169" i="63"/>
  <c r="X169" i="63"/>
  <c r="W169" i="63"/>
  <c r="V169" i="63"/>
  <c r="B169" i="63"/>
  <c r="AG168" i="63"/>
  <c r="AF168" i="63"/>
  <c r="AE168" i="63"/>
  <c r="AD168" i="63"/>
  <c r="AC168" i="63"/>
  <c r="AA168" i="63"/>
  <c r="Z168" i="63"/>
  <c r="F218" i="66" s="1"/>
  <c r="G218" i="66" s="1"/>
  <c r="Y168" i="63"/>
  <c r="X168" i="63"/>
  <c r="W168" i="63"/>
  <c r="V168" i="63"/>
  <c r="B168" i="63"/>
  <c r="AB168" i="63" s="1"/>
  <c r="AA167" i="63"/>
  <c r="Y167" i="63"/>
  <c r="X167" i="63"/>
  <c r="W167" i="63"/>
  <c r="V167" i="63"/>
  <c r="B167" i="63"/>
  <c r="S218" i="62" s="1"/>
  <c r="T218" i="62" s="1"/>
  <c r="AA166" i="63"/>
  <c r="Y166" i="63"/>
  <c r="X166" i="63"/>
  <c r="W166" i="63"/>
  <c r="V166" i="63"/>
  <c r="B166" i="63"/>
  <c r="AB166" i="63" s="1"/>
  <c r="AA165" i="63"/>
  <c r="Y165" i="63"/>
  <c r="X165" i="63"/>
  <c r="W165" i="63"/>
  <c r="V165" i="63"/>
  <c r="B165" i="63"/>
  <c r="AA164" i="63"/>
  <c r="Y164" i="63"/>
  <c r="X164" i="63"/>
  <c r="W164" i="63"/>
  <c r="V164" i="63"/>
  <c r="B164" i="63"/>
  <c r="S215" i="62" s="1"/>
  <c r="T215" i="62" s="1"/>
  <c r="AA163" i="63"/>
  <c r="Y163" i="63"/>
  <c r="X163" i="63"/>
  <c r="W163" i="63"/>
  <c r="V163" i="63"/>
  <c r="B163" i="63"/>
  <c r="AC163" i="63" s="1"/>
  <c r="AA162" i="63"/>
  <c r="Y162" i="63"/>
  <c r="X162" i="63"/>
  <c r="W162" i="63"/>
  <c r="V162" i="63"/>
  <c r="Z162" i="63" s="1"/>
  <c r="F212" i="66" s="1"/>
  <c r="G212" i="66" s="1"/>
  <c r="B162" i="63"/>
  <c r="S213" i="62" s="1"/>
  <c r="T213" i="62" s="1"/>
  <c r="AA161" i="63"/>
  <c r="Y161" i="63"/>
  <c r="X161" i="63"/>
  <c r="W161" i="63"/>
  <c r="V161" i="63"/>
  <c r="B161" i="63"/>
  <c r="S212" i="62" s="1"/>
  <c r="T212" i="62" s="1"/>
  <c r="AA160" i="63"/>
  <c r="Y160" i="63"/>
  <c r="X160" i="63"/>
  <c r="W160" i="63"/>
  <c r="V160" i="63"/>
  <c r="B160" i="63"/>
  <c r="AE160" i="63" s="1"/>
  <c r="AA159" i="63"/>
  <c r="Y159" i="63"/>
  <c r="X159" i="63"/>
  <c r="W159" i="63"/>
  <c r="V159" i="63"/>
  <c r="B159" i="63"/>
  <c r="AA158" i="63"/>
  <c r="Y158" i="63"/>
  <c r="X158" i="63"/>
  <c r="W158" i="63"/>
  <c r="V158" i="63"/>
  <c r="B158" i="63"/>
  <c r="AD158" i="63" s="1"/>
  <c r="AA157" i="63"/>
  <c r="Y157" i="63"/>
  <c r="X157" i="63"/>
  <c r="W157" i="63"/>
  <c r="V157" i="63"/>
  <c r="B157" i="63"/>
  <c r="S208" i="62" s="1"/>
  <c r="T208" i="62" s="1"/>
  <c r="AA156" i="63"/>
  <c r="Y156" i="63"/>
  <c r="X156" i="63"/>
  <c r="W156" i="63"/>
  <c r="V156" i="63"/>
  <c r="B156" i="63"/>
  <c r="AD156" i="63" s="1"/>
  <c r="AA155" i="63"/>
  <c r="Y155" i="63"/>
  <c r="X155" i="63"/>
  <c r="W155" i="63"/>
  <c r="V155" i="63"/>
  <c r="B155" i="63"/>
  <c r="AE155" i="63" s="1"/>
  <c r="AA154" i="63"/>
  <c r="Y154" i="63"/>
  <c r="X154" i="63"/>
  <c r="W154" i="63"/>
  <c r="V154" i="63"/>
  <c r="B154" i="63"/>
  <c r="AE154" i="63" s="1"/>
  <c r="AF153" i="63"/>
  <c r="AE153" i="63"/>
  <c r="AB153" i="63"/>
  <c r="AA153" i="63"/>
  <c r="Y153" i="63"/>
  <c r="X153" i="63"/>
  <c r="W153" i="63"/>
  <c r="V153" i="63"/>
  <c r="B153" i="63"/>
  <c r="S204" i="62" s="1"/>
  <c r="T204" i="62" s="1"/>
  <c r="AA152" i="63"/>
  <c r="Y152" i="63"/>
  <c r="X152" i="63"/>
  <c r="W152" i="63"/>
  <c r="V152" i="63"/>
  <c r="B152" i="63"/>
  <c r="AC152" i="63" s="1"/>
  <c r="AA151" i="63"/>
  <c r="Y151" i="63"/>
  <c r="X151" i="63"/>
  <c r="W151" i="63"/>
  <c r="V151" i="63"/>
  <c r="B151" i="63"/>
  <c r="AE151" i="63" s="1"/>
  <c r="AA150" i="63"/>
  <c r="Y150" i="63"/>
  <c r="X150" i="63"/>
  <c r="W150" i="63"/>
  <c r="V150" i="63"/>
  <c r="B150" i="63"/>
  <c r="S201" i="62" s="1"/>
  <c r="T201" i="62" s="1"/>
  <c r="AA149" i="63"/>
  <c r="Y149" i="63"/>
  <c r="X149" i="63"/>
  <c r="W149" i="63"/>
  <c r="V149" i="63"/>
  <c r="B149" i="63"/>
  <c r="AF149" i="63" s="1"/>
  <c r="AA148" i="63"/>
  <c r="Y148" i="63"/>
  <c r="X148" i="63"/>
  <c r="W148" i="63"/>
  <c r="V148" i="63"/>
  <c r="B148" i="63"/>
  <c r="AF148" i="63" s="1"/>
  <c r="AA147" i="63"/>
  <c r="Y147" i="63"/>
  <c r="X147" i="63"/>
  <c r="W147" i="63"/>
  <c r="V147" i="63"/>
  <c r="B147" i="63"/>
  <c r="S198" i="62" s="1"/>
  <c r="T198" i="62" s="1"/>
  <c r="AA146" i="63"/>
  <c r="Y146" i="63"/>
  <c r="X146" i="63"/>
  <c r="W146" i="63"/>
  <c r="V146" i="63"/>
  <c r="Z146" i="63" s="1"/>
  <c r="F196" i="66" s="1"/>
  <c r="G196" i="66" s="1"/>
  <c r="B146" i="63"/>
  <c r="AF146" i="63" s="1"/>
  <c r="AA145" i="63"/>
  <c r="Y145" i="63"/>
  <c r="X145" i="63"/>
  <c r="W145" i="63"/>
  <c r="V145" i="63"/>
  <c r="B145" i="63"/>
  <c r="S196" i="62" s="1"/>
  <c r="T196" i="62" s="1"/>
  <c r="AA144" i="63"/>
  <c r="Y144" i="63"/>
  <c r="X144" i="63"/>
  <c r="W144" i="63"/>
  <c r="V144" i="63"/>
  <c r="B144" i="63"/>
  <c r="AC143" i="63"/>
  <c r="AB143" i="63"/>
  <c r="AA143" i="63"/>
  <c r="Y143" i="63"/>
  <c r="X143" i="63"/>
  <c r="Z143" i="63" s="1"/>
  <c r="F193" i="66" s="1"/>
  <c r="G193" i="66" s="1"/>
  <c r="W143" i="63"/>
  <c r="V143" i="63"/>
  <c r="B143" i="63"/>
  <c r="AF143" i="63" s="1"/>
  <c r="AA142" i="63"/>
  <c r="Y142" i="63"/>
  <c r="X142" i="63"/>
  <c r="W142" i="63"/>
  <c r="V142" i="63"/>
  <c r="Z142" i="63" s="1"/>
  <c r="F192" i="66" s="1"/>
  <c r="G192" i="66" s="1"/>
  <c r="B142" i="63"/>
  <c r="S193" i="62" s="1"/>
  <c r="T193" i="62" s="1"/>
  <c r="AA141" i="63"/>
  <c r="Y141" i="63"/>
  <c r="X141" i="63"/>
  <c r="W141" i="63"/>
  <c r="V141" i="63"/>
  <c r="B141" i="63"/>
  <c r="S192" i="62" s="1"/>
  <c r="T192" i="62" s="1"/>
  <c r="AB140" i="63"/>
  <c r="AA140" i="63"/>
  <c r="Y140" i="63"/>
  <c r="X140" i="63"/>
  <c r="W140" i="63"/>
  <c r="V140" i="63"/>
  <c r="B140" i="63"/>
  <c r="AF140" i="63" s="1"/>
  <c r="AA139" i="63"/>
  <c r="Y139" i="63"/>
  <c r="X139" i="63"/>
  <c r="W139" i="63"/>
  <c r="V139" i="63"/>
  <c r="B139" i="63"/>
  <c r="S190" i="62" s="1"/>
  <c r="T190" i="62" s="1"/>
  <c r="AA138" i="63"/>
  <c r="Y138" i="63"/>
  <c r="X138" i="63"/>
  <c r="W138" i="63"/>
  <c r="V138" i="63"/>
  <c r="B138" i="63"/>
  <c r="AB138" i="63" s="1"/>
  <c r="AA137" i="63"/>
  <c r="Y137" i="63"/>
  <c r="X137" i="63"/>
  <c r="W137" i="63"/>
  <c r="V137" i="63"/>
  <c r="B137" i="63"/>
  <c r="S188" i="62" s="1"/>
  <c r="T188" i="62" s="1"/>
  <c r="AD136" i="63"/>
  <c r="AA136" i="63"/>
  <c r="Y136" i="63"/>
  <c r="X136" i="63"/>
  <c r="W136" i="63"/>
  <c r="Z136" i="63" s="1"/>
  <c r="V136" i="63"/>
  <c r="B136" i="63"/>
  <c r="S187" i="62" s="1"/>
  <c r="T187" i="62" s="1"/>
  <c r="AA135" i="63"/>
  <c r="Y135" i="63"/>
  <c r="X135" i="63"/>
  <c r="W135" i="63"/>
  <c r="V135" i="63"/>
  <c r="B135" i="63"/>
  <c r="S186" i="62" s="1"/>
  <c r="T186" i="62" s="1"/>
  <c r="AA134" i="63"/>
  <c r="Y134" i="63"/>
  <c r="X134" i="63"/>
  <c r="W134" i="63"/>
  <c r="V134" i="63"/>
  <c r="B134" i="63"/>
  <c r="AB134" i="63" s="1"/>
  <c r="AA133" i="63"/>
  <c r="Y133" i="63"/>
  <c r="X133" i="63"/>
  <c r="W133" i="63"/>
  <c r="V133" i="63"/>
  <c r="B133" i="63"/>
  <c r="AA132" i="63"/>
  <c r="Y132" i="63"/>
  <c r="X132" i="63"/>
  <c r="W132" i="63"/>
  <c r="V132" i="63"/>
  <c r="B132" i="63"/>
  <c r="S183" i="62" s="1"/>
  <c r="T183" i="62" s="1"/>
  <c r="AA131" i="63"/>
  <c r="Y131" i="63"/>
  <c r="X131" i="63"/>
  <c r="W131" i="63"/>
  <c r="V131" i="63"/>
  <c r="B131" i="63"/>
  <c r="AC131" i="63" s="1"/>
  <c r="AA130" i="63"/>
  <c r="Y130" i="63"/>
  <c r="X130" i="63"/>
  <c r="W130" i="63"/>
  <c r="V130" i="63"/>
  <c r="Z130" i="63" s="1"/>
  <c r="F180" i="66" s="1"/>
  <c r="G180" i="66" s="1"/>
  <c r="B130" i="63"/>
  <c r="S181" i="62" s="1"/>
  <c r="T181" i="62" s="1"/>
  <c r="AA129" i="63"/>
  <c r="Y129" i="63"/>
  <c r="X129" i="63"/>
  <c r="W129" i="63"/>
  <c r="V129" i="63"/>
  <c r="B129" i="63"/>
  <c r="AC129" i="63" s="1"/>
  <c r="AF128" i="63"/>
  <c r="AA128" i="63"/>
  <c r="Y128" i="63"/>
  <c r="X128" i="63"/>
  <c r="W128" i="63"/>
  <c r="V128" i="63"/>
  <c r="B128" i="63"/>
  <c r="S179" i="62" s="1"/>
  <c r="T179" i="62" s="1"/>
  <c r="AA127" i="63"/>
  <c r="Y127" i="63"/>
  <c r="X127" i="63"/>
  <c r="W127" i="63"/>
  <c r="V127" i="63"/>
  <c r="B127" i="63"/>
  <c r="S178" i="62" s="1"/>
  <c r="T178" i="62" s="1"/>
  <c r="AA126" i="63"/>
  <c r="Y126" i="63"/>
  <c r="X126" i="63"/>
  <c r="W126" i="63"/>
  <c r="V126" i="63"/>
  <c r="B126" i="63"/>
  <c r="AD126" i="63" s="1"/>
  <c r="AA125" i="63"/>
  <c r="Y125" i="63"/>
  <c r="X125" i="63"/>
  <c r="W125" i="63"/>
  <c r="V125" i="63"/>
  <c r="B125" i="63"/>
  <c r="S176" i="62" s="1"/>
  <c r="T176" i="62" s="1"/>
  <c r="AA124" i="63"/>
  <c r="Y124" i="63"/>
  <c r="X124" i="63"/>
  <c r="W124" i="63"/>
  <c r="V124" i="63"/>
  <c r="B124" i="63"/>
  <c r="AD124" i="63" s="1"/>
  <c r="AA123" i="63"/>
  <c r="Y123" i="63"/>
  <c r="X123" i="63"/>
  <c r="W123" i="63"/>
  <c r="V123" i="63"/>
  <c r="B123" i="63"/>
  <c r="AE123" i="63" s="1"/>
  <c r="AA122" i="63"/>
  <c r="Y122" i="63"/>
  <c r="X122" i="63"/>
  <c r="W122" i="63"/>
  <c r="V122" i="63"/>
  <c r="B122" i="63"/>
  <c r="AE122" i="63" s="1"/>
  <c r="AA121" i="63"/>
  <c r="Y121" i="63"/>
  <c r="X121" i="63"/>
  <c r="W121" i="63"/>
  <c r="V121" i="63"/>
  <c r="B121" i="63"/>
  <c r="AD121" i="63" s="1"/>
  <c r="AA120" i="63"/>
  <c r="Y120" i="63"/>
  <c r="X120" i="63"/>
  <c r="W120" i="63"/>
  <c r="V120" i="63"/>
  <c r="B120" i="63"/>
  <c r="AC120" i="63" s="1"/>
  <c r="AA119" i="63"/>
  <c r="Y119" i="63"/>
  <c r="X119" i="63"/>
  <c r="W119" i="63"/>
  <c r="V119" i="63"/>
  <c r="B119" i="63"/>
  <c r="AE119" i="63" s="1"/>
  <c r="AA118" i="63"/>
  <c r="Y118" i="63"/>
  <c r="X118" i="63"/>
  <c r="W118" i="63"/>
  <c r="V118" i="63"/>
  <c r="B118" i="63"/>
  <c r="S169" i="62" s="1"/>
  <c r="T169" i="62" s="1"/>
  <c r="AA117" i="63"/>
  <c r="Y117" i="63"/>
  <c r="X117" i="63"/>
  <c r="W117" i="63"/>
  <c r="V117" i="63"/>
  <c r="B117" i="63"/>
  <c r="AF117" i="63" s="1"/>
  <c r="AA116" i="63"/>
  <c r="Y116" i="63"/>
  <c r="X116" i="63"/>
  <c r="W116" i="63"/>
  <c r="V116" i="63"/>
  <c r="B116" i="63"/>
  <c r="AF116" i="63" s="1"/>
  <c r="AA115" i="63"/>
  <c r="Y115" i="63"/>
  <c r="X115" i="63"/>
  <c r="W115" i="63"/>
  <c r="V115" i="63"/>
  <c r="B115" i="63"/>
  <c r="S166" i="62" s="1"/>
  <c r="T166" i="62" s="1"/>
  <c r="AA114" i="63"/>
  <c r="Y114" i="63"/>
  <c r="X114" i="63"/>
  <c r="W114" i="63"/>
  <c r="V114" i="63"/>
  <c r="B114" i="63"/>
  <c r="AF114" i="63" s="1"/>
  <c r="AA113" i="63"/>
  <c r="Y113" i="63"/>
  <c r="X113" i="63"/>
  <c r="W113" i="63"/>
  <c r="V113" i="63"/>
  <c r="B113" i="63"/>
  <c r="S164" i="62" s="1"/>
  <c r="T164" i="62" s="1"/>
  <c r="AA112" i="63"/>
  <c r="Y112" i="63"/>
  <c r="X112" i="63"/>
  <c r="W112" i="63"/>
  <c r="V112" i="63"/>
  <c r="B112" i="63"/>
  <c r="S163" i="62" s="1"/>
  <c r="T163" i="62" s="1"/>
  <c r="AA111" i="63"/>
  <c r="Y111" i="63"/>
  <c r="X111" i="63"/>
  <c r="W111" i="63"/>
  <c r="V111" i="63"/>
  <c r="B111" i="63"/>
  <c r="AD111" i="63" s="1"/>
  <c r="AA110" i="63"/>
  <c r="Y110" i="63"/>
  <c r="X110" i="63"/>
  <c r="W110" i="63"/>
  <c r="V110" i="63"/>
  <c r="B110" i="63"/>
  <c r="S161" i="62" s="1"/>
  <c r="T161" i="62" s="1"/>
  <c r="AA109" i="63"/>
  <c r="Y109" i="63"/>
  <c r="X109" i="63"/>
  <c r="W109" i="63"/>
  <c r="V109" i="63"/>
  <c r="B109" i="63"/>
  <c r="S160" i="62" s="1"/>
  <c r="T160" i="62" s="1"/>
  <c r="AA108" i="63"/>
  <c r="Y108" i="63"/>
  <c r="X108" i="63"/>
  <c r="W108" i="63"/>
  <c r="V108" i="63"/>
  <c r="B108" i="63"/>
  <c r="S159" i="62" s="1"/>
  <c r="T159" i="62" s="1"/>
  <c r="AA107" i="63"/>
  <c r="Y107" i="63"/>
  <c r="X107" i="63"/>
  <c r="W107" i="63"/>
  <c r="V107" i="63"/>
  <c r="B107" i="63"/>
  <c r="AF107" i="63" s="1"/>
  <c r="AA106" i="63"/>
  <c r="Y106" i="63"/>
  <c r="X106" i="63"/>
  <c r="W106" i="63"/>
  <c r="V106" i="63"/>
  <c r="B106" i="63"/>
  <c r="AB106" i="63" s="1"/>
  <c r="AA105" i="63"/>
  <c r="Y105" i="63"/>
  <c r="X105" i="63"/>
  <c r="W105" i="63"/>
  <c r="V105" i="63"/>
  <c r="B105" i="63"/>
  <c r="S156" i="62" s="1"/>
  <c r="T156" i="62" s="1"/>
  <c r="AA104" i="63"/>
  <c r="Y104" i="63"/>
  <c r="X104" i="63"/>
  <c r="W104" i="63"/>
  <c r="V104" i="63"/>
  <c r="B104" i="63"/>
  <c r="AB104" i="63" s="1"/>
  <c r="AA103" i="63"/>
  <c r="Y103" i="63"/>
  <c r="X103" i="63"/>
  <c r="W103" i="63"/>
  <c r="V103" i="63"/>
  <c r="B103" i="63"/>
  <c r="S154" i="62" s="1"/>
  <c r="T154" i="62" s="1"/>
  <c r="AA102" i="63"/>
  <c r="Y102" i="63"/>
  <c r="X102" i="63"/>
  <c r="W102" i="63"/>
  <c r="V102" i="63"/>
  <c r="B102" i="63"/>
  <c r="AB102" i="63" s="1"/>
  <c r="AA101" i="63"/>
  <c r="Y101" i="63"/>
  <c r="X101" i="63"/>
  <c r="W101" i="63"/>
  <c r="V101" i="63"/>
  <c r="B101" i="63"/>
  <c r="AF101" i="63" s="1"/>
  <c r="AA100" i="63"/>
  <c r="Y100" i="63"/>
  <c r="X100" i="63"/>
  <c r="W100" i="63"/>
  <c r="V100" i="63"/>
  <c r="B100" i="63"/>
  <c r="AC100" i="63" s="1"/>
  <c r="AA99" i="63"/>
  <c r="Y99" i="63"/>
  <c r="X99" i="63"/>
  <c r="W99" i="63"/>
  <c r="V99" i="63"/>
  <c r="B99" i="63"/>
  <c r="AC99" i="63" s="1"/>
  <c r="AA98" i="63"/>
  <c r="Y98" i="63"/>
  <c r="X98" i="63"/>
  <c r="W98" i="63"/>
  <c r="V98" i="63"/>
  <c r="B98" i="63"/>
  <c r="S149" i="62" s="1"/>
  <c r="T149" i="62" s="1"/>
  <c r="AA97" i="63"/>
  <c r="Y97" i="63"/>
  <c r="X97" i="63"/>
  <c r="W97" i="63"/>
  <c r="V97" i="63"/>
  <c r="B97" i="63"/>
  <c r="AC97" i="63" s="1"/>
  <c r="AA96" i="63"/>
  <c r="Y96" i="63"/>
  <c r="X96" i="63"/>
  <c r="W96" i="63"/>
  <c r="V96" i="63"/>
  <c r="B96" i="63"/>
  <c r="AA95" i="63"/>
  <c r="Y95" i="63"/>
  <c r="X95" i="63"/>
  <c r="W95" i="63"/>
  <c r="V95" i="63"/>
  <c r="B95" i="63"/>
  <c r="AD95" i="63" s="1"/>
  <c r="AA94" i="63"/>
  <c r="Y94" i="63"/>
  <c r="X94" i="63"/>
  <c r="W94" i="63"/>
  <c r="V94" i="63"/>
  <c r="B94" i="63"/>
  <c r="AD94" i="63" s="1"/>
  <c r="AA93" i="63"/>
  <c r="Y93" i="63"/>
  <c r="X93" i="63"/>
  <c r="W93" i="63"/>
  <c r="V93" i="63"/>
  <c r="B93" i="63"/>
  <c r="AC93" i="63" s="1"/>
  <c r="AA92" i="63"/>
  <c r="Y92" i="63"/>
  <c r="X92" i="63"/>
  <c r="W92" i="63"/>
  <c r="V92" i="63"/>
  <c r="B92" i="63"/>
  <c r="AD92" i="63" s="1"/>
  <c r="AA91" i="63"/>
  <c r="Y91" i="63"/>
  <c r="X91" i="63"/>
  <c r="W91" i="63"/>
  <c r="V91" i="63"/>
  <c r="B91" i="63"/>
  <c r="S142" i="62" s="1"/>
  <c r="T142" i="62" s="1"/>
  <c r="AA90" i="63"/>
  <c r="Y90" i="63"/>
  <c r="X90" i="63"/>
  <c r="W90" i="63"/>
  <c r="V90" i="63"/>
  <c r="B90" i="63"/>
  <c r="AE90" i="63" s="1"/>
  <c r="AA89" i="63"/>
  <c r="Y89" i="63"/>
  <c r="X89" i="63"/>
  <c r="W89" i="63"/>
  <c r="V89" i="63"/>
  <c r="B89" i="63"/>
  <c r="AF89" i="63" s="1"/>
  <c r="AA88" i="63"/>
  <c r="Y88" i="63"/>
  <c r="X88" i="63"/>
  <c r="W88" i="63"/>
  <c r="V88" i="63"/>
  <c r="B88" i="63"/>
  <c r="S139" i="62" s="1"/>
  <c r="T139" i="62" s="1"/>
  <c r="AA87" i="63"/>
  <c r="Y87" i="63"/>
  <c r="X87" i="63"/>
  <c r="W87" i="63"/>
  <c r="V87" i="63"/>
  <c r="B87" i="63"/>
  <c r="AE87" i="63" s="1"/>
  <c r="AA86" i="63"/>
  <c r="Y86" i="63"/>
  <c r="X86" i="63"/>
  <c r="W86" i="63"/>
  <c r="V86" i="63"/>
  <c r="B86" i="63"/>
  <c r="S137" i="62" s="1"/>
  <c r="T137" i="62" s="1"/>
  <c r="AA85" i="63"/>
  <c r="Y85" i="63"/>
  <c r="X85" i="63"/>
  <c r="W85" i="63"/>
  <c r="V85" i="63"/>
  <c r="B85" i="63"/>
  <c r="AF85" i="63" s="1"/>
  <c r="AA84" i="63"/>
  <c r="Y84" i="63"/>
  <c r="X84" i="63"/>
  <c r="W84" i="63"/>
  <c r="V84" i="63"/>
  <c r="B84" i="63"/>
  <c r="AF84" i="63" s="1"/>
  <c r="AA83" i="63"/>
  <c r="Y83" i="63"/>
  <c r="X83" i="63"/>
  <c r="W83" i="63"/>
  <c r="V83" i="63"/>
  <c r="B83" i="63"/>
  <c r="S134" i="62" s="1"/>
  <c r="T134" i="62" s="1"/>
  <c r="AA82" i="63"/>
  <c r="Y82" i="63"/>
  <c r="X82" i="63"/>
  <c r="W82" i="63"/>
  <c r="V82" i="63"/>
  <c r="B82" i="63"/>
  <c r="AF82" i="63" s="1"/>
  <c r="AA81" i="63"/>
  <c r="Y81" i="63"/>
  <c r="X81" i="63"/>
  <c r="W81" i="63"/>
  <c r="V81" i="63"/>
  <c r="B81" i="63"/>
  <c r="S132" i="62" s="1"/>
  <c r="T132" i="62" s="1"/>
  <c r="AA80" i="63"/>
  <c r="Y80" i="63"/>
  <c r="X80" i="63"/>
  <c r="W80" i="63"/>
  <c r="V80" i="63"/>
  <c r="B80" i="63"/>
  <c r="S131" i="62" s="1"/>
  <c r="T131" i="62" s="1"/>
  <c r="AA79" i="63"/>
  <c r="Y79" i="63"/>
  <c r="X79" i="63"/>
  <c r="W79" i="63"/>
  <c r="V79" i="63"/>
  <c r="B79" i="63"/>
  <c r="S130" i="62" s="1"/>
  <c r="T130" i="62" s="1"/>
  <c r="AA78" i="63"/>
  <c r="Y78" i="63"/>
  <c r="X78" i="63"/>
  <c r="W78" i="63"/>
  <c r="V78" i="63"/>
  <c r="B78" i="63"/>
  <c r="S129" i="62" s="1"/>
  <c r="T129" i="62" s="1"/>
  <c r="AA77" i="63"/>
  <c r="Y77" i="63"/>
  <c r="X77" i="63"/>
  <c r="W77" i="63"/>
  <c r="V77" i="63"/>
  <c r="B77" i="63"/>
  <c r="S128" i="62" s="1"/>
  <c r="T128" i="62" s="1"/>
  <c r="AA76" i="63"/>
  <c r="Y76" i="63"/>
  <c r="X76" i="63"/>
  <c r="W76" i="63"/>
  <c r="V76" i="63"/>
  <c r="B76" i="63"/>
  <c r="S127" i="62" s="1"/>
  <c r="T127" i="62" s="1"/>
  <c r="AA75" i="63"/>
  <c r="Y75" i="63"/>
  <c r="X75" i="63"/>
  <c r="W75" i="63"/>
  <c r="V75" i="63"/>
  <c r="B75" i="63"/>
  <c r="S126" i="62" s="1"/>
  <c r="T126" i="62" s="1"/>
  <c r="AA74" i="63"/>
  <c r="Y74" i="63"/>
  <c r="X74" i="63"/>
  <c r="W74" i="63"/>
  <c r="V74" i="63"/>
  <c r="B74" i="63"/>
  <c r="AB74" i="63" s="1"/>
  <c r="AA73" i="63"/>
  <c r="Y73" i="63"/>
  <c r="X73" i="63"/>
  <c r="W73" i="63"/>
  <c r="V73" i="63"/>
  <c r="B73" i="63"/>
  <c r="AB73" i="63" s="1"/>
  <c r="AA72" i="63"/>
  <c r="Y72" i="63"/>
  <c r="X72" i="63"/>
  <c r="W72" i="63"/>
  <c r="V72" i="63"/>
  <c r="B72" i="63"/>
  <c r="AB72" i="63" s="1"/>
  <c r="AA71" i="63"/>
  <c r="Y71" i="63"/>
  <c r="X71" i="63"/>
  <c r="W71" i="63"/>
  <c r="V71" i="63"/>
  <c r="B71" i="63"/>
  <c r="S122" i="62" s="1"/>
  <c r="T122" i="62" s="1"/>
  <c r="AA70" i="63"/>
  <c r="Y70" i="63"/>
  <c r="X70" i="63"/>
  <c r="W70" i="63"/>
  <c r="V70" i="63"/>
  <c r="B70" i="63"/>
  <c r="AB70" i="63" s="1"/>
  <c r="AA69" i="63"/>
  <c r="Y69" i="63"/>
  <c r="X69" i="63"/>
  <c r="W69" i="63"/>
  <c r="V69" i="63"/>
  <c r="B69" i="63"/>
  <c r="S120" i="62" s="1"/>
  <c r="T120" i="62" s="1"/>
  <c r="AA68" i="63"/>
  <c r="Y68" i="63"/>
  <c r="X68" i="63"/>
  <c r="W68" i="63"/>
  <c r="V68" i="63"/>
  <c r="B68" i="63"/>
  <c r="AC68" i="63" s="1"/>
  <c r="AA67" i="63"/>
  <c r="Y67" i="63"/>
  <c r="X67" i="63"/>
  <c r="W67" i="63"/>
  <c r="V67" i="63"/>
  <c r="B67" i="63"/>
  <c r="AC67" i="63" s="1"/>
  <c r="AA66" i="63"/>
  <c r="Y66" i="63"/>
  <c r="X66" i="63"/>
  <c r="W66" i="63"/>
  <c r="V66" i="63"/>
  <c r="B66" i="63"/>
  <c r="S117" i="62" s="1"/>
  <c r="T117" i="62" s="1"/>
  <c r="AA65" i="63"/>
  <c r="Y65" i="63"/>
  <c r="X65" i="63"/>
  <c r="W65" i="63"/>
  <c r="V65" i="63"/>
  <c r="B65" i="63"/>
  <c r="S116" i="62" s="1"/>
  <c r="T116" i="62" s="1"/>
  <c r="AA64" i="63"/>
  <c r="Y64" i="63"/>
  <c r="X64" i="63"/>
  <c r="W64" i="63"/>
  <c r="V64" i="63"/>
  <c r="B64" i="63"/>
  <c r="S115" i="62" s="1"/>
  <c r="T115" i="62" s="1"/>
  <c r="AA63" i="63"/>
  <c r="Y63" i="63"/>
  <c r="X63" i="63"/>
  <c r="W63" i="63"/>
  <c r="V63" i="63"/>
  <c r="B63" i="63"/>
  <c r="AD63" i="63" s="1"/>
  <c r="AA62" i="63"/>
  <c r="Y62" i="63"/>
  <c r="X62" i="63"/>
  <c r="W62" i="63"/>
  <c r="V62" i="63"/>
  <c r="B62" i="63"/>
  <c r="AD62" i="63" s="1"/>
  <c r="AA61" i="63"/>
  <c r="Y61" i="63"/>
  <c r="X61" i="63"/>
  <c r="W61" i="63"/>
  <c r="V61" i="63"/>
  <c r="B61" i="63"/>
  <c r="AC61" i="63" s="1"/>
  <c r="AA60" i="63"/>
  <c r="Y60" i="63"/>
  <c r="X60" i="63"/>
  <c r="W60" i="63"/>
  <c r="V60" i="63"/>
  <c r="B60" i="63"/>
  <c r="S111" i="62" s="1"/>
  <c r="T111" i="62" s="1"/>
  <c r="AA59" i="63"/>
  <c r="Y59" i="63"/>
  <c r="X59" i="63"/>
  <c r="W59" i="63"/>
  <c r="V59" i="63"/>
  <c r="B59" i="63"/>
  <c r="S110" i="62" s="1"/>
  <c r="T110" i="62" s="1"/>
  <c r="AA58" i="63"/>
  <c r="Y58" i="63"/>
  <c r="X58" i="63"/>
  <c r="W58" i="63"/>
  <c r="V58" i="63"/>
  <c r="B58" i="63"/>
  <c r="AF58" i="63" s="1"/>
  <c r="AA57" i="63"/>
  <c r="Y57" i="63"/>
  <c r="X57" i="63"/>
  <c r="W57" i="63"/>
  <c r="V57" i="63"/>
  <c r="B57" i="63"/>
  <c r="AF57" i="63" s="1"/>
  <c r="AA56" i="63"/>
  <c r="Y56" i="63"/>
  <c r="X56" i="63"/>
  <c r="W56" i="63"/>
  <c r="V56" i="63"/>
  <c r="B56" i="63"/>
  <c r="S107" i="62" s="1"/>
  <c r="T107" i="62" s="1"/>
  <c r="AA55" i="63"/>
  <c r="Y55" i="63"/>
  <c r="X55" i="63"/>
  <c r="W55" i="63"/>
  <c r="V55" i="63"/>
  <c r="B55" i="63"/>
  <c r="AB55" i="63" s="1"/>
  <c r="AA54" i="63"/>
  <c r="Y54" i="63"/>
  <c r="X54" i="63"/>
  <c r="W54" i="63"/>
  <c r="V54" i="63"/>
  <c r="B54" i="63"/>
  <c r="S105" i="62" s="1"/>
  <c r="T105" i="62" s="1"/>
  <c r="AA53" i="63"/>
  <c r="Y53" i="63"/>
  <c r="X53" i="63"/>
  <c r="W53" i="63"/>
  <c r="V53" i="63"/>
  <c r="B53" i="63"/>
  <c r="S104" i="62" s="1"/>
  <c r="T104" i="62" s="1"/>
  <c r="AA52" i="63"/>
  <c r="Y52" i="63"/>
  <c r="X52" i="63"/>
  <c r="W52" i="63"/>
  <c r="V52" i="63"/>
  <c r="B52" i="63"/>
  <c r="AF52" i="63" s="1"/>
  <c r="AA51" i="63"/>
  <c r="Y51" i="63"/>
  <c r="X51" i="63"/>
  <c r="W51" i="63"/>
  <c r="V51" i="63"/>
  <c r="B51" i="63"/>
  <c r="AF51" i="63" s="1"/>
  <c r="AA50" i="63"/>
  <c r="Y50" i="63"/>
  <c r="X50" i="63"/>
  <c r="W50" i="63"/>
  <c r="V50" i="63"/>
  <c r="B50" i="63"/>
  <c r="AF50" i="63" s="1"/>
  <c r="AA49" i="63"/>
  <c r="Y49" i="63"/>
  <c r="X49" i="63"/>
  <c r="W49" i="63"/>
  <c r="V49" i="63"/>
  <c r="B49" i="63"/>
  <c r="S100" i="62" s="1"/>
  <c r="T100" i="62" s="1"/>
  <c r="AA48" i="63"/>
  <c r="Y48" i="63"/>
  <c r="X48" i="63"/>
  <c r="W48" i="63"/>
  <c r="V48" i="63"/>
  <c r="B48" i="63"/>
  <c r="AA47" i="63"/>
  <c r="Y47" i="63"/>
  <c r="X47" i="63"/>
  <c r="W47" i="63"/>
  <c r="V47" i="63"/>
  <c r="B47" i="63"/>
  <c r="AA46" i="63"/>
  <c r="Y46" i="63"/>
  <c r="X46" i="63"/>
  <c r="W46" i="63"/>
  <c r="V46" i="63"/>
  <c r="B46" i="63"/>
  <c r="S97" i="62" s="1"/>
  <c r="T97" i="62" s="1"/>
  <c r="AA45" i="63"/>
  <c r="Y45" i="63"/>
  <c r="X45" i="63"/>
  <c r="W45" i="63"/>
  <c r="V45" i="63"/>
  <c r="B45" i="63"/>
  <c r="S96" i="62" s="1"/>
  <c r="T96" i="62" s="1"/>
  <c r="AA44" i="63"/>
  <c r="Y44" i="63"/>
  <c r="X44" i="63"/>
  <c r="W44" i="63"/>
  <c r="V44" i="63"/>
  <c r="B44" i="63"/>
  <c r="S95" i="62" s="1"/>
  <c r="T95" i="62" s="1"/>
  <c r="AA43" i="63"/>
  <c r="Y43" i="63"/>
  <c r="X43" i="63"/>
  <c r="W43" i="63"/>
  <c r="V43" i="63"/>
  <c r="B43" i="63"/>
  <c r="AF43" i="63" s="1"/>
  <c r="AA42" i="63"/>
  <c r="Y42" i="63"/>
  <c r="X42" i="63"/>
  <c r="W42" i="63"/>
  <c r="V42" i="63"/>
  <c r="B42" i="63"/>
  <c r="AB42" i="63" s="1"/>
  <c r="AA41" i="63"/>
  <c r="Y41" i="63"/>
  <c r="X41" i="63"/>
  <c r="W41" i="63"/>
  <c r="V41" i="63"/>
  <c r="B41" i="63"/>
  <c r="AB41" i="63" s="1"/>
  <c r="AA40" i="63"/>
  <c r="Y40" i="63"/>
  <c r="X40" i="63"/>
  <c r="W40" i="63"/>
  <c r="V40" i="63"/>
  <c r="B40" i="63"/>
  <c r="AB40" i="63" s="1"/>
  <c r="AA39" i="63"/>
  <c r="Y39" i="63"/>
  <c r="X39" i="63"/>
  <c r="W39" i="63"/>
  <c r="V39" i="63"/>
  <c r="B39" i="63"/>
  <c r="S90" i="62" s="1"/>
  <c r="T90" i="62" s="1"/>
  <c r="AA38" i="63"/>
  <c r="Y38" i="63"/>
  <c r="X38" i="63"/>
  <c r="W38" i="63"/>
  <c r="V38" i="63"/>
  <c r="B38" i="63"/>
  <c r="AD38" i="63" s="1"/>
  <c r="AA37" i="63"/>
  <c r="Y37" i="63"/>
  <c r="X37" i="63"/>
  <c r="W37" i="63"/>
  <c r="V37" i="63"/>
  <c r="B37" i="63"/>
  <c r="S88" i="62" s="1"/>
  <c r="T88" i="62" s="1"/>
  <c r="AA36" i="63"/>
  <c r="Y36" i="63"/>
  <c r="X36" i="63"/>
  <c r="W36" i="63"/>
  <c r="V36" i="63"/>
  <c r="B36" i="63"/>
  <c r="AF36" i="63" s="1"/>
  <c r="AA35" i="63"/>
  <c r="Y35" i="63"/>
  <c r="X35" i="63"/>
  <c r="W35" i="63"/>
  <c r="V35" i="63"/>
  <c r="B35" i="63"/>
  <c r="AC35" i="63" s="1"/>
  <c r="AA34" i="63"/>
  <c r="Y34" i="63"/>
  <c r="X34" i="63"/>
  <c r="W34" i="63"/>
  <c r="V34" i="63"/>
  <c r="B34" i="63"/>
  <c r="S85" i="62" s="1"/>
  <c r="T85" i="62" s="1"/>
  <c r="AA33" i="63"/>
  <c r="Y33" i="63"/>
  <c r="X33" i="63"/>
  <c r="W33" i="63"/>
  <c r="V33" i="63"/>
  <c r="B33" i="63"/>
  <c r="S84" i="62" s="1"/>
  <c r="T84" i="62" s="1"/>
  <c r="AA32" i="63"/>
  <c r="Y32" i="63"/>
  <c r="X32" i="63"/>
  <c r="W32" i="63"/>
  <c r="V32" i="63"/>
  <c r="B32" i="63"/>
  <c r="AB32" i="63" s="1"/>
  <c r="AA31" i="63"/>
  <c r="Y31" i="63"/>
  <c r="X31" i="63"/>
  <c r="W31" i="63"/>
  <c r="V31" i="63"/>
  <c r="B31" i="63"/>
  <c r="AA30" i="63"/>
  <c r="Y30" i="63"/>
  <c r="X30" i="63"/>
  <c r="W30" i="63"/>
  <c r="V30" i="63"/>
  <c r="B30" i="63"/>
  <c r="AD30" i="63" s="1"/>
  <c r="AA29" i="63"/>
  <c r="Y29" i="63"/>
  <c r="X29" i="63"/>
  <c r="W29" i="63"/>
  <c r="V29" i="63"/>
  <c r="B29" i="63"/>
  <c r="S80" i="62" s="1"/>
  <c r="T80" i="62" s="1"/>
  <c r="AA28" i="63"/>
  <c r="Y28" i="63"/>
  <c r="X28" i="63"/>
  <c r="W28" i="63"/>
  <c r="V28" i="63"/>
  <c r="B28" i="63"/>
  <c r="S79" i="62" s="1"/>
  <c r="T79" i="62" s="1"/>
  <c r="AA27" i="63"/>
  <c r="Y27" i="63"/>
  <c r="X27" i="63"/>
  <c r="W27" i="63"/>
  <c r="V27" i="63"/>
  <c r="B27" i="63"/>
  <c r="AA26" i="63"/>
  <c r="Y26" i="63"/>
  <c r="X26" i="63"/>
  <c r="W26" i="63"/>
  <c r="V26" i="63"/>
  <c r="B26" i="63"/>
  <c r="S77" i="62" s="1"/>
  <c r="T77" i="62" s="1"/>
  <c r="AA25" i="63"/>
  <c r="Y25" i="63"/>
  <c r="X25" i="63"/>
  <c r="W25" i="63"/>
  <c r="V25" i="63"/>
  <c r="B25" i="63"/>
  <c r="AF25" i="63" s="1"/>
  <c r="AA24" i="63"/>
  <c r="Y24" i="63"/>
  <c r="X24" i="63"/>
  <c r="W24" i="63"/>
  <c r="V24" i="63"/>
  <c r="B24" i="63"/>
  <c r="AC24" i="63" s="1"/>
  <c r="AA23" i="63"/>
  <c r="Y23" i="63"/>
  <c r="X23" i="63"/>
  <c r="W23" i="63"/>
  <c r="V23" i="63"/>
  <c r="B23" i="63"/>
  <c r="AA22" i="63"/>
  <c r="Y22" i="63"/>
  <c r="X22" i="63"/>
  <c r="W22" i="63"/>
  <c r="V22" i="63"/>
  <c r="B22" i="63"/>
  <c r="S73" i="62" s="1"/>
  <c r="T73" i="62" s="1"/>
  <c r="AA21" i="63"/>
  <c r="Y21" i="63"/>
  <c r="X21" i="63"/>
  <c r="W21" i="63"/>
  <c r="V21" i="63"/>
  <c r="B21" i="63"/>
  <c r="AA20" i="63"/>
  <c r="Y20" i="63"/>
  <c r="X20" i="63"/>
  <c r="W20" i="63"/>
  <c r="V20" i="63"/>
  <c r="B20" i="63"/>
  <c r="AF20" i="63" s="1"/>
  <c r="AA19" i="63"/>
  <c r="Y19" i="63"/>
  <c r="X19" i="63"/>
  <c r="W19" i="63"/>
  <c r="V19" i="63"/>
  <c r="B19" i="63"/>
  <c r="AF19" i="63" s="1"/>
  <c r="AA18" i="63"/>
  <c r="Y18" i="63"/>
  <c r="X18" i="63"/>
  <c r="W18" i="63"/>
  <c r="V18" i="63"/>
  <c r="B18" i="63"/>
  <c r="S69" i="62" s="1"/>
  <c r="T69" i="62" s="1"/>
  <c r="AA17" i="63"/>
  <c r="Y17" i="63"/>
  <c r="X17" i="63"/>
  <c r="W17" i="63"/>
  <c r="V17" i="63"/>
  <c r="B17" i="63"/>
  <c r="S68" i="62" s="1"/>
  <c r="T68" i="62" s="1"/>
  <c r="AA16" i="63"/>
  <c r="Y16" i="63"/>
  <c r="X16" i="63"/>
  <c r="W16" i="63"/>
  <c r="V16" i="63"/>
  <c r="B16" i="63"/>
  <c r="S67" i="62" s="1"/>
  <c r="T67" i="62" s="1"/>
  <c r="AA15" i="63"/>
  <c r="Y15" i="63"/>
  <c r="X15" i="63"/>
  <c r="W15" i="63"/>
  <c r="V15" i="63"/>
  <c r="B15" i="63"/>
  <c r="S66" i="62" s="1"/>
  <c r="T66" i="62" s="1"/>
  <c r="AA14" i="63"/>
  <c r="Y14" i="63"/>
  <c r="X14" i="63"/>
  <c r="W14" i="63"/>
  <c r="V14" i="63"/>
  <c r="B14" i="63"/>
  <c r="S65" i="62" s="1"/>
  <c r="T65" i="62" s="1"/>
  <c r="AA13" i="63"/>
  <c r="Y13" i="63"/>
  <c r="X13" i="63"/>
  <c r="W13" i="63"/>
  <c r="V13" i="63"/>
  <c r="B13" i="63"/>
  <c r="S64" i="62" s="1"/>
  <c r="T64" i="62" s="1"/>
  <c r="AA12" i="63"/>
  <c r="Y12" i="63"/>
  <c r="X12" i="63"/>
  <c r="W12" i="63"/>
  <c r="V12" i="63"/>
  <c r="B12" i="63"/>
  <c r="S63" i="62" s="1"/>
  <c r="T63" i="62" s="1"/>
  <c r="AA11" i="63"/>
  <c r="Y11" i="63"/>
  <c r="X11" i="63"/>
  <c r="W11" i="63"/>
  <c r="V11" i="63"/>
  <c r="B11" i="63"/>
  <c r="S62" i="62" s="1"/>
  <c r="T62" i="62" s="1"/>
  <c r="AA10" i="63"/>
  <c r="Y10" i="63"/>
  <c r="X10" i="63"/>
  <c r="W10" i="63"/>
  <c r="V10" i="63"/>
  <c r="B10" i="63"/>
  <c r="AB10" i="63" s="1"/>
  <c r="AA9" i="63"/>
  <c r="Y9" i="63"/>
  <c r="X9" i="63"/>
  <c r="W9" i="63"/>
  <c r="V9" i="63"/>
  <c r="B9" i="63"/>
  <c r="AA8" i="63"/>
  <c r="B8" i="63"/>
  <c r="AB8" i="63" s="1"/>
  <c r="Z324" i="62"/>
  <c r="M324" i="62"/>
  <c r="Z323" i="62"/>
  <c r="M323" i="62"/>
  <c r="Z322" i="62"/>
  <c r="M322" i="62"/>
  <c r="Z321" i="62"/>
  <c r="M321" i="62"/>
  <c r="Z320" i="62"/>
  <c r="M320" i="62"/>
  <c r="Z319" i="62"/>
  <c r="M319" i="62"/>
  <c r="Z318" i="62"/>
  <c r="M318" i="62"/>
  <c r="Z317" i="62"/>
  <c r="M317" i="62"/>
  <c r="Z316" i="62"/>
  <c r="M316" i="62"/>
  <c r="Z315" i="62"/>
  <c r="M315" i="62"/>
  <c r="Z314" i="62"/>
  <c r="M314" i="62"/>
  <c r="Z313" i="62"/>
  <c r="M313" i="62"/>
  <c r="Z312" i="62"/>
  <c r="M312" i="62"/>
  <c r="Z311" i="62"/>
  <c r="M311" i="62"/>
  <c r="Z310" i="62"/>
  <c r="M310" i="62"/>
  <c r="Z309" i="62"/>
  <c r="M309" i="62"/>
  <c r="Z308" i="62"/>
  <c r="M308" i="62"/>
  <c r="Z307" i="62"/>
  <c r="M307" i="62"/>
  <c r="Z306" i="62"/>
  <c r="M306" i="62"/>
  <c r="Z305" i="62"/>
  <c r="M305" i="62"/>
  <c r="Z304" i="62"/>
  <c r="M304" i="62"/>
  <c r="Z303" i="62"/>
  <c r="M303" i="62"/>
  <c r="Z302" i="62"/>
  <c r="M302" i="62"/>
  <c r="Z301" i="62"/>
  <c r="M301" i="62"/>
  <c r="Z300" i="62"/>
  <c r="M300" i="62"/>
  <c r="Z299" i="62"/>
  <c r="M299" i="62"/>
  <c r="Z298" i="62"/>
  <c r="M298" i="62"/>
  <c r="Z297" i="62"/>
  <c r="M297" i="62"/>
  <c r="Z296" i="62"/>
  <c r="M296" i="62"/>
  <c r="Z295" i="62"/>
  <c r="M295" i="62"/>
  <c r="Z294" i="62"/>
  <c r="M294" i="62"/>
  <c r="Z293" i="62"/>
  <c r="M293" i="62"/>
  <c r="Z292" i="62"/>
  <c r="M292" i="62"/>
  <c r="Z291" i="62"/>
  <c r="M291" i="62"/>
  <c r="Z290" i="62"/>
  <c r="W290" i="62"/>
  <c r="M290" i="62"/>
  <c r="J290" i="62"/>
  <c r="Z289" i="62"/>
  <c r="W289" i="62"/>
  <c r="M289" i="62"/>
  <c r="J289" i="62"/>
  <c r="Z288" i="62"/>
  <c r="M288" i="62"/>
  <c r="J288" i="62"/>
  <c r="Z287" i="62"/>
  <c r="W287" i="62"/>
  <c r="M287" i="62"/>
  <c r="J287" i="62"/>
  <c r="Z286" i="62"/>
  <c r="W286" i="62"/>
  <c r="M286" i="62"/>
  <c r="J286" i="62"/>
  <c r="Z285" i="62"/>
  <c r="W285" i="62"/>
  <c r="M285" i="62"/>
  <c r="J285" i="62"/>
  <c r="Z284" i="62"/>
  <c r="W284" i="62"/>
  <c r="M284" i="62"/>
  <c r="J284" i="62"/>
  <c r="Z283" i="62"/>
  <c r="W283" i="62"/>
  <c r="M283" i="62"/>
  <c r="J283" i="62"/>
  <c r="Z282" i="62"/>
  <c r="W282" i="62"/>
  <c r="M282" i="62"/>
  <c r="J282" i="62"/>
  <c r="Z281" i="62"/>
  <c r="W281" i="62"/>
  <c r="M281" i="62"/>
  <c r="J281" i="62"/>
  <c r="Z280" i="62"/>
  <c r="W280" i="62"/>
  <c r="M280" i="62"/>
  <c r="Z279" i="62"/>
  <c r="W279" i="62"/>
  <c r="M279" i="62"/>
  <c r="J279" i="62"/>
  <c r="Z278" i="62"/>
  <c r="W278" i="62"/>
  <c r="M278" i="62"/>
  <c r="Z277" i="62"/>
  <c r="W277" i="62"/>
  <c r="M277" i="62"/>
  <c r="Z276" i="62"/>
  <c r="W276" i="62"/>
  <c r="M276" i="62"/>
  <c r="Z275" i="62"/>
  <c r="W275" i="62"/>
  <c r="M275" i="62"/>
  <c r="J275" i="62"/>
  <c r="Z274" i="62"/>
  <c r="W274" i="62"/>
  <c r="M274" i="62"/>
  <c r="J274" i="62"/>
  <c r="Z273" i="62"/>
  <c r="W273" i="62"/>
  <c r="M273" i="62"/>
  <c r="J273" i="62"/>
  <c r="Z272" i="62"/>
  <c r="W272" i="62"/>
  <c r="M272" i="62"/>
  <c r="Z271" i="62"/>
  <c r="W271" i="62"/>
  <c r="M271" i="62"/>
  <c r="Z270" i="62"/>
  <c r="W270" i="62"/>
  <c r="M270" i="62"/>
  <c r="J270" i="62"/>
  <c r="Z269" i="62"/>
  <c r="W269" i="62"/>
  <c r="M269" i="62"/>
  <c r="J269" i="62"/>
  <c r="Z268" i="62"/>
  <c r="W268" i="62"/>
  <c r="M268" i="62"/>
  <c r="J268" i="62"/>
  <c r="Z267" i="62"/>
  <c r="W267" i="62"/>
  <c r="M267" i="62"/>
  <c r="J267" i="62"/>
  <c r="Z266" i="62"/>
  <c r="W266" i="62"/>
  <c r="M266" i="62"/>
  <c r="J266" i="62"/>
  <c r="Z265" i="62"/>
  <c r="W265" i="62"/>
  <c r="M265" i="62"/>
  <c r="J265" i="62"/>
  <c r="Z264" i="62"/>
  <c r="W264" i="62"/>
  <c r="M264" i="62"/>
  <c r="J264" i="62"/>
  <c r="Z263" i="62"/>
  <c r="W263" i="62"/>
  <c r="M263" i="62"/>
  <c r="J263" i="62"/>
  <c r="Z262" i="62"/>
  <c r="W262" i="62"/>
  <c r="M262" i="62"/>
  <c r="J262" i="62"/>
  <c r="Z261" i="62"/>
  <c r="W261" i="62"/>
  <c r="M261" i="62"/>
  <c r="J261" i="62"/>
  <c r="Z260" i="62"/>
  <c r="W260" i="62"/>
  <c r="M260" i="62"/>
  <c r="J260" i="62"/>
  <c r="Z259" i="62"/>
  <c r="W259" i="62"/>
  <c r="M259" i="62"/>
  <c r="J259" i="62"/>
  <c r="Z258" i="62"/>
  <c r="W258" i="62"/>
  <c r="M258" i="62"/>
  <c r="J258" i="62"/>
  <c r="Z257" i="62"/>
  <c r="W257" i="62"/>
  <c r="M257" i="62"/>
  <c r="J257" i="62"/>
  <c r="Z256" i="62"/>
  <c r="W256" i="62"/>
  <c r="M256" i="62"/>
  <c r="J256" i="62"/>
  <c r="Z255" i="62"/>
  <c r="W255" i="62"/>
  <c r="M255" i="62"/>
  <c r="J255" i="62"/>
  <c r="Z254" i="62"/>
  <c r="W254" i="62"/>
  <c r="M254" i="62"/>
  <c r="J254" i="62"/>
  <c r="Z253" i="62"/>
  <c r="W253" i="62"/>
  <c r="M253" i="62"/>
  <c r="J253" i="62"/>
  <c r="Z252" i="62"/>
  <c r="W252" i="62"/>
  <c r="M252" i="62"/>
  <c r="J252" i="62"/>
  <c r="Z251" i="62"/>
  <c r="W251" i="62"/>
  <c r="M251" i="62"/>
  <c r="J251" i="62"/>
  <c r="Z250" i="62"/>
  <c r="W250" i="62"/>
  <c r="M250" i="62"/>
  <c r="J250" i="62"/>
  <c r="Z249" i="62"/>
  <c r="W249" i="62"/>
  <c r="M249" i="62"/>
  <c r="J249" i="62"/>
  <c r="Z248" i="62"/>
  <c r="W248" i="62"/>
  <c r="M248" i="62"/>
  <c r="Z247" i="62"/>
  <c r="W247" i="62"/>
  <c r="M247" i="62"/>
  <c r="J247" i="62"/>
  <c r="Z246" i="62"/>
  <c r="W246" i="62"/>
  <c r="M246" i="62"/>
  <c r="Z245" i="62"/>
  <c r="W245" i="62"/>
  <c r="M245" i="62"/>
  <c r="Z244" i="62"/>
  <c r="W244" i="62"/>
  <c r="M244" i="62"/>
  <c r="Z243" i="62"/>
  <c r="W243" i="62"/>
  <c r="M243" i="62"/>
  <c r="J243" i="62"/>
  <c r="Z242" i="62"/>
  <c r="W242" i="62"/>
  <c r="M242" i="62"/>
  <c r="J242" i="62"/>
  <c r="Z241" i="62"/>
  <c r="W241" i="62"/>
  <c r="M241" i="62"/>
  <c r="J241" i="62"/>
  <c r="Z240" i="62"/>
  <c r="W240" i="62"/>
  <c r="M240" i="62"/>
  <c r="Z239" i="62"/>
  <c r="W239" i="62"/>
  <c r="T239" i="62"/>
  <c r="M239" i="62"/>
  <c r="Z238" i="62"/>
  <c r="W238" i="62"/>
  <c r="T238" i="62"/>
  <c r="M238" i="62"/>
  <c r="Z237" i="62"/>
  <c r="W237" i="62"/>
  <c r="T237" i="62"/>
  <c r="M237" i="62"/>
  <c r="J237" i="62"/>
  <c r="Z236" i="62"/>
  <c r="W236" i="62"/>
  <c r="T236" i="62"/>
  <c r="M236" i="62"/>
  <c r="J236" i="62"/>
  <c r="G236" i="62"/>
  <c r="Z235" i="62"/>
  <c r="W235" i="62"/>
  <c r="T235" i="62"/>
  <c r="M235" i="62"/>
  <c r="J235" i="62"/>
  <c r="G235" i="62"/>
  <c r="Z234" i="62"/>
  <c r="W234" i="62"/>
  <c r="T234" i="62"/>
  <c r="M234" i="62"/>
  <c r="J234" i="62"/>
  <c r="G234" i="62"/>
  <c r="Z233" i="62"/>
  <c r="W233" i="62"/>
  <c r="T233" i="62"/>
  <c r="M233" i="62"/>
  <c r="J233" i="62"/>
  <c r="G233" i="62"/>
  <c r="Z232" i="62"/>
  <c r="W232" i="62"/>
  <c r="T232" i="62"/>
  <c r="M232" i="62"/>
  <c r="J232" i="62"/>
  <c r="G232" i="62"/>
  <c r="Z231" i="62"/>
  <c r="W231" i="62"/>
  <c r="T231" i="62"/>
  <c r="M231" i="62"/>
  <c r="J231" i="62"/>
  <c r="G231" i="62"/>
  <c r="Z230" i="62"/>
  <c r="W230" i="62"/>
  <c r="T230" i="62"/>
  <c r="M230" i="62"/>
  <c r="J230" i="62"/>
  <c r="G230" i="62"/>
  <c r="Z229" i="62"/>
  <c r="W229" i="62"/>
  <c r="T229" i="62"/>
  <c r="M229" i="62"/>
  <c r="J229" i="62"/>
  <c r="G229" i="62"/>
  <c r="Z228" i="62"/>
  <c r="W228" i="62"/>
  <c r="T228" i="62"/>
  <c r="M228" i="62"/>
  <c r="J228" i="62"/>
  <c r="G228" i="62"/>
  <c r="Z227" i="62"/>
  <c r="W227" i="62"/>
  <c r="T227" i="62"/>
  <c r="M227" i="62"/>
  <c r="J227" i="62"/>
  <c r="G227" i="62"/>
  <c r="Z226" i="62"/>
  <c r="W226" i="62"/>
  <c r="T226" i="62"/>
  <c r="M226" i="62"/>
  <c r="J226" i="62"/>
  <c r="G226" i="62"/>
  <c r="Z225" i="62"/>
  <c r="W225" i="62"/>
  <c r="T225" i="62"/>
  <c r="M225" i="62"/>
  <c r="J225" i="62"/>
  <c r="G225" i="62"/>
  <c r="Z224" i="62"/>
  <c r="T224" i="62"/>
  <c r="M224" i="62"/>
  <c r="J224" i="62"/>
  <c r="G224" i="62"/>
  <c r="Z223" i="62"/>
  <c r="W223" i="62"/>
  <c r="T223" i="62"/>
  <c r="M223" i="62"/>
  <c r="J223" i="62"/>
  <c r="G223" i="62"/>
  <c r="Z222" i="62"/>
  <c r="W222" i="62"/>
  <c r="T222" i="62"/>
  <c r="M222" i="62"/>
  <c r="J222" i="62"/>
  <c r="G222" i="62"/>
  <c r="Z221" i="62"/>
  <c r="W221" i="62"/>
  <c r="T221" i="62"/>
  <c r="M221" i="62"/>
  <c r="J221" i="62"/>
  <c r="G221" i="62"/>
  <c r="Z220" i="62"/>
  <c r="W220" i="62"/>
  <c r="T220" i="62"/>
  <c r="M220" i="62"/>
  <c r="J220" i="62"/>
  <c r="G220" i="62"/>
  <c r="Z219" i="62"/>
  <c r="W219" i="62"/>
  <c r="T219" i="62"/>
  <c r="M219" i="62"/>
  <c r="J219" i="62"/>
  <c r="G219" i="62"/>
  <c r="Z218" i="62"/>
  <c r="W218" i="62"/>
  <c r="M218" i="62"/>
  <c r="G218" i="62"/>
  <c r="Z217" i="62"/>
  <c r="W217" i="62"/>
  <c r="M217" i="62"/>
  <c r="J217" i="62"/>
  <c r="Z216" i="62"/>
  <c r="W216" i="62"/>
  <c r="M216" i="62"/>
  <c r="Z215" i="62"/>
  <c r="W215" i="62"/>
  <c r="M215" i="62"/>
  <c r="J215" i="62"/>
  <c r="Z214" i="62"/>
  <c r="W214" i="62"/>
  <c r="M214" i="62"/>
  <c r="J214" i="62"/>
  <c r="G214" i="62"/>
  <c r="Z213" i="62"/>
  <c r="W213" i="62"/>
  <c r="M213" i="62"/>
  <c r="J213" i="62"/>
  <c r="G213" i="62"/>
  <c r="Z212" i="62"/>
  <c r="W212" i="62"/>
  <c r="M212" i="62"/>
  <c r="J212" i="62"/>
  <c r="Z211" i="62"/>
  <c r="W211" i="62"/>
  <c r="M211" i="62"/>
  <c r="J211" i="62"/>
  <c r="Z210" i="62"/>
  <c r="W210" i="62"/>
  <c r="M210" i="62"/>
  <c r="Z209" i="62"/>
  <c r="W209" i="62"/>
  <c r="M209" i="62"/>
  <c r="Z208" i="62"/>
  <c r="W208" i="62"/>
  <c r="M208" i="62"/>
  <c r="J208" i="62"/>
  <c r="G208" i="62"/>
  <c r="Z207" i="62"/>
  <c r="W207" i="62"/>
  <c r="M207" i="62"/>
  <c r="J207" i="62"/>
  <c r="G207" i="62"/>
  <c r="Z206" i="62"/>
  <c r="W206" i="62"/>
  <c r="M206" i="62"/>
  <c r="J206" i="62"/>
  <c r="G206" i="62"/>
  <c r="Z205" i="62"/>
  <c r="W205" i="62"/>
  <c r="M205" i="62"/>
  <c r="J205" i="62"/>
  <c r="Z204" i="62"/>
  <c r="W204" i="62"/>
  <c r="M204" i="62"/>
  <c r="J204" i="62"/>
  <c r="G204" i="62"/>
  <c r="Z203" i="62"/>
  <c r="W203" i="62"/>
  <c r="M203" i="62"/>
  <c r="J203" i="62"/>
  <c r="G203" i="62"/>
  <c r="Z202" i="62"/>
  <c r="W202" i="62"/>
  <c r="M202" i="62"/>
  <c r="J202" i="62"/>
  <c r="G202" i="62"/>
  <c r="Z201" i="62"/>
  <c r="W201" i="62"/>
  <c r="M201" i="62"/>
  <c r="J201" i="62"/>
  <c r="G201" i="62"/>
  <c r="Z200" i="62"/>
  <c r="W200" i="62"/>
  <c r="M200" i="62"/>
  <c r="J200" i="62"/>
  <c r="G200" i="62"/>
  <c r="Z199" i="62"/>
  <c r="W199" i="62"/>
  <c r="M199" i="62"/>
  <c r="J199" i="62"/>
  <c r="G199" i="62"/>
  <c r="Z198" i="62"/>
  <c r="W198" i="62"/>
  <c r="M198" i="62"/>
  <c r="J198" i="62"/>
  <c r="G198" i="62"/>
  <c r="Z197" i="62"/>
  <c r="W197" i="62"/>
  <c r="M197" i="62"/>
  <c r="J197" i="62"/>
  <c r="G197" i="62"/>
  <c r="Z196" i="62"/>
  <c r="W196" i="62"/>
  <c r="M196" i="62"/>
  <c r="J196" i="62"/>
  <c r="G196" i="62"/>
  <c r="Z195" i="62"/>
  <c r="W195" i="62"/>
  <c r="M195" i="62"/>
  <c r="J195" i="62"/>
  <c r="G195" i="62"/>
  <c r="Z194" i="62"/>
  <c r="W194" i="62"/>
  <c r="M194" i="62"/>
  <c r="J194" i="62"/>
  <c r="G194" i="62"/>
  <c r="Z193" i="62"/>
  <c r="W193" i="62"/>
  <c r="M193" i="62"/>
  <c r="J193" i="62"/>
  <c r="G193" i="62"/>
  <c r="Z192" i="62"/>
  <c r="W192" i="62"/>
  <c r="M192" i="62"/>
  <c r="J192" i="62"/>
  <c r="G192" i="62"/>
  <c r="Z191" i="62"/>
  <c r="W191" i="62"/>
  <c r="M191" i="62"/>
  <c r="J191" i="62"/>
  <c r="G191" i="62"/>
  <c r="Z190" i="62"/>
  <c r="W190" i="62"/>
  <c r="M190" i="62"/>
  <c r="J190" i="62"/>
  <c r="G190" i="62"/>
  <c r="Z189" i="62"/>
  <c r="W189" i="62"/>
  <c r="M189" i="62"/>
  <c r="J189" i="62"/>
  <c r="G189" i="62"/>
  <c r="Z188" i="62"/>
  <c r="M188" i="62"/>
  <c r="J188" i="62"/>
  <c r="G188" i="62"/>
  <c r="Z187" i="62"/>
  <c r="M187" i="62"/>
  <c r="J187" i="62"/>
  <c r="G187" i="62"/>
  <c r="Z186" i="62"/>
  <c r="M186" i="62"/>
  <c r="J186" i="62"/>
  <c r="G186" i="62"/>
  <c r="Z185" i="62"/>
  <c r="M185" i="62"/>
  <c r="J185" i="62"/>
  <c r="Z184" i="62"/>
  <c r="M184" i="62"/>
  <c r="J184" i="62"/>
  <c r="M183" i="62"/>
  <c r="M182" i="62"/>
  <c r="J182" i="62"/>
  <c r="M181" i="62"/>
  <c r="J181" i="62"/>
  <c r="M180" i="62"/>
  <c r="J180" i="62"/>
  <c r="G180" i="62"/>
  <c r="M179" i="62"/>
  <c r="J179" i="62"/>
  <c r="G179" i="62"/>
  <c r="M178" i="62"/>
  <c r="J178" i="62"/>
  <c r="G178" i="62"/>
  <c r="M177" i="62"/>
  <c r="J177" i="62"/>
  <c r="G177" i="62"/>
  <c r="M176" i="62"/>
  <c r="J176" i="62"/>
  <c r="G176" i="62"/>
  <c r="M175" i="62"/>
  <c r="M174" i="62"/>
  <c r="J174" i="62"/>
  <c r="M173" i="62"/>
  <c r="J173" i="62"/>
  <c r="M172" i="62"/>
  <c r="J172" i="62"/>
  <c r="G172" i="62"/>
  <c r="M171" i="62"/>
  <c r="J171" i="62"/>
  <c r="G171" i="62"/>
  <c r="M170" i="62"/>
  <c r="J170" i="62"/>
  <c r="G170" i="62"/>
  <c r="M169" i="62"/>
  <c r="J169" i="62"/>
  <c r="G169" i="62"/>
  <c r="M168" i="62"/>
  <c r="J168" i="62"/>
  <c r="G168" i="62"/>
  <c r="C168" i="62"/>
  <c r="D168" i="62" s="1"/>
  <c r="M167" i="62"/>
  <c r="J167" i="62"/>
  <c r="G167" i="62"/>
  <c r="C167" i="62"/>
  <c r="D167" i="62" s="1"/>
  <c r="M166" i="62"/>
  <c r="J166" i="62"/>
  <c r="G166" i="62"/>
  <c r="C166" i="62"/>
  <c r="D166" i="62" s="1"/>
  <c r="M165" i="62"/>
  <c r="J165" i="62"/>
  <c r="G165" i="62"/>
  <c r="C165" i="62"/>
  <c r="D165" i="62" s="1"/>
  <c r="M164" i="62"/>
  <c r="J164" i="62"/>
  <c r="C164" i="62"/>
  <c r="D164" i="62" s="1"/>
  <c r="M163" i="62"/>
  <c r="J163" i="62"/>
  <c r="G163" i="62"/>
  <c r="C163" i="62"/>
  <c r="D163" i="62" s="1"/>
  <c r="M162" i="62"/>
  <c r="J162" i="62"/>
  <c r="G162" i="62"/>
  <c r="C162" i="62"/>
  <c r="D162" i="62" s="1"/>
  <c r="M161" i="62"/>
  <c r="J161" i="62"/>
  <c r="G161" i="62"/>
  <c r="C161" i="62"/>
  <c r="D161" i="62" s="1"/>
  <c r="M160" i="62"/>
  <c r="J160" i="62"/>
  <c r="G160" i="62"/>
  <c r="C160" i="62"/>
  <c r="D160" i="62" s="1"/>
  <c r="M159" i="62"/>
  <c r="J159" i="62"/>
  <c r="G159" i="62"/>
  <c r="C159" i="62"/>
  <c r="D159" i="62" s="1"/>
  <c r="M158" i="62"/>
  <c r="J158" i="62"/>
  <c r="G158" i="62"/>
  <c r="C158" i="62"/>
  <c r="D158" i="62" s="1"/>
  <c r="M157" i="62"/>
  <c r="J157" i="62"/>
  <c r="G157" i="62"/>
  <c r="C157" i="62"/>
  <c r="D157" i="62" s="1"/>
  <c r="M156" i="62"/>
  <c r="J156" i="62"/>
  <c r="G156" i="62"/>
  <c r="C156" i="62"/>
  <c r="D156" i="62" s="1"/>
  <c r="M155" i="62"/>
  <c r="J155" i="62"/>
  <c r="G155" i="62"/>
  <c r="C155" i="62"/>
  <c r="D155" i="62" s="1"/>
  <c r="M154" i="62"/>
  <c r="J154" i="62"/>
  <c r="G154" i="62"/>
  <c r="C154" i="62"/>
  <c r="D154" i="62" s="1"/>
  <c r="M153" i="62"/>
  <c r="C153" i="62"/>
  <c r="D153" i="62" s="1"/>
  <c r="M152" i="62"/>
  <c r="C152" i="62"/>
  <c r="D152" i="62" s="1"/>
  <c r="M151" i="62"/>
  <c r="J151" i="62"/>
  <c r="C151" i="62"/>
  <c r="D151" i="62" s="1"/>
  <c r="M150" i="62"/>
  <c r="J150" i="62"/>
  <c r="G150" i="62"/>
  <c r="C150" i="62"/>
  <c r="D150" i="62" s="1"/>
  <c r="M149" i="62"/>
  <c r="J149" i="62"/>
  <c r="C149" i="62"/>
  <c r="D149" i="62" s="1"/>
  <c r="M148" i="62"/>
  <c r="J148" i="62"/>
  <c r="C148" i="62"/>
  <c r="D148" i="62" s="1"/>
  <c r="M147" i="62"/>
  <c r="J147" i="62"/>
  <c r="C147" i="62"/>
  <c r="D147" i="62" s="1"/>
  <c r="M146" i="62"/>
  <c r="J146" i="62"/>
  <c r="C146" i="62"/>
  <c r="D146" i="62" s="1"/>
  <c r="M145" i="62"/>
  <c r="J145" i="62"/>
  <c r="G145" i="62"/>
  <c r="C145" i="62"/>
  <c r="D145" i="62" s="1"/>
  <c r="M144" i="62"/>
  <c r="J144" i="62"/>
  <c r="G144" i="62"/>
  <c r="C144" i="62"/>
  <c r="D144" i="62" s="1"/>
  <c r="M143" i="62"/>
  <c r="J143" i="62"/>
  <c r="C143" i="62"/>
  <c r="D143" i="62" s="1"/>
  <c r="M142" i="62"/>
  <c r="J142" i="62"/>
  <c r="C142" i="62"/>
  <c r="D142" i="62" s="1"/>
  <c r="M141" i="62"/>
  <c r="J141" i="62"/>
  <c r="C141" i="62"/>
  <c r="D141" i="62" s="1"/>
  <c r="M140" i="62"/>
  <c r="J140" i="62"/>
  <c r="G140" i="62"/>
  <c r="C140" i="62"/>
  <c r="D140" i="62" s="1"/>
  <c r="M139" i="62"/>
  <c r="J139" i="62"/>
  <c r="G139" i="62"/>
  <c r="C139" i="62"/>
  <c r="D139" i="62" s="1"/>
  <c r="M138" i="62"/>
  <c r="J138" i="62"/>
  <c r="G138" i="62"/>
  <c r="C138" i="62"/>
  <c r="D138" i="62" s="1"/>
  <c r="M137" i="62"/>
  <c r="J137" i="62"/>
  <c r="G137" i="62"/>
  <c r="C137" i="62"/>
  <c r="D137" i="62" s="1"/>
  <c r="M136" i="62"/>
  <c r="J136" i="62"/>
  <c r="G136" i="62"/>
  <c r="C136" i="62"/>
  <c r="D136" i="62" s="1"/>
  <c r="M135" i="62"/>
  <c r="J135" i="62"/>
  <c r="G135" i="62"/>
  <c r="C135" i="62"/>
  <c r="D135" i="62" s="1"/>
  <c r="M134" i="62"/>
  <c r="J134" i="62"/>
  <c r="G134" i="62"/>
  <c r="C134" i="62"/>
  <c r="D134" i="62" s="1"/>
  <c r="M133" i="62"/>
  <c r="J133" i="62"/>
  <c r="G133" i="62"/>
  <c r="C133" i="62"/>
  <c r="D133" i="62" s="1"/>
  <c r="M132" i="62"/>
  <c r="J132" i="62"/>
  <c r="G132" i="62"/>
  <c r="C132" i="62"/>
  <c r="D132" i="62" s="1"/>
  <c r="M131" i="62"/>
  <c r="J131" i="62"/>
  <c r="G131" i="62"/>
  <c r="C131" i="62"/>
  <c r="D131" i="62" s="1"/>
  <c r="M130" i="62"/>
  <c r="J130" i="62"/>
  <c r="G130" i="62"/>
  <c r="C130" i="62"/>
  <c r="D130" i="62" s="1"/>
  <c r="M129" i="62"/>
  <c r="J129" i="62"/>
  <c r="G129" i="62"/>
  <c r="C129" i="62"/>
  <c r="D129" i="62" s="1"/>
  <c r="M128" i="62"/>
  <c r="J128" i="62"/>
  <c r="G128" i="62"/>
  <c r="C128" i="62"/>
  <c r="D128" i="62" s="1"/>
  <c r="M127" i="62"/>
  <c r="J127" i="62"/>
  <c r="G127" i="62"/>
  <c r="C127" i="62"/>
  <c r="D127" i="62" s="1"/>
  <c r="M126" i="62"/>
  <c r="J126" i="62"/>
  <c r="G126" i="62"/>
  <c r="C126" i="62"/>
  <c r="D126" i="62" s="1"/>
  <c r="M125" i="62"/>
  <c r="J125" i="62"/>
  <c r="G125" i="62"/>
  <c r="C125" i="62"/>
  <c r="D125" i="62" s="1"/>
  <c r="M124" i="62"/>
  <c r="J124" i="62"/>
  <c r="G124" i="62"/>
  <c r="C124" i="62"/>
  <c r="D124" i="62" s="1"/>
  <c r="M123" i="62"/>
  <c r="J123" i="62"/>
  <c r="G123" i="62"/>
  <c r="C123" i="62"/>
  <c r="D123" i="62" s="1"/>
  <c r="M122" i="62"/>
  <c r="J122" i="62"/>
  <c r="G122" i="62"/>
  <c r="C122" i="62"/>
  <c r="D122" i="62" s="1"/>
  <c r="M121" i="62"/>
  <c r="J121" i="62"/>
  <c r="G121" i="62"/>
  <c r="C121" i="62"/>
  <c r="D121" i="62" s="1"/>
  <c r="M120" i="62"/>
  <c r="J120" i="62"/>
  <c r="G120" i="62"/>
  <c r="C120" i="62"/>
  <c r="D120" i="62" s="1"/>
  <c r="M119" i="62"/>
  <c r="J119" i="62"/>
  <c r="C119" i="62"/>
  <c r="D119" i="62" s="1"/>
  <c r="M118" i="62"/>
  <c r="J118" i="62"/>
  <c r="C118" i="62"/>
  <c r="D118" i="62" s="1"/>
  <c r="M117" i="62"/>
  <c r="J117" i="62"/>
  <c r="C117" i="62"/>
  <c r="D117" i="62" s="1"/>
  <c r="M116" i="62"/>
  <c r="J116" i="62"/>
  <c r="C116" i="62"/>
  <c r="D116" i="62" s="1"/>
  <c r="M115" i="62"/>
  <c r="J115" i="62"/>
  <c r="G115" i="62"/>
  <c r="C115" i="62"/>
  <c r="D115" i="62" s="1"/>
  <c r="M114" i="62"/>
  <c r="J114" i="62"/>
  <c r="G114" i="62"/>
  <c r="C114" i="62"/>
  <c r="D114" i="62" s="1"/>
  <c r="M113" i="62"/>
  <c r="J113" i="62"/>
  <c r="C113" i="62"/>
  <c r="D113" i="62" s="1"/>
  <c r="M112" i="62"/>
  <c r="J112" i="62"/>
  <c r="C112" i="62"/>
  <c r="D112" i="62" s="1"/>
  <c r="M111" i="62"/>
  <c r="J111" i="62"/>
  <c r="C111" i="62"/>
  <c r="D111" i="62" s="1"/>
  <c r="M110" i="62"/>
  <c r="J110" i="62"/>
  <c r="G110" i="62"/>
  <c r="C110" i="62"/>
  <c r="D110" i="62" s="1"/>
  <c r="M109" i="62"/>
  <c r="J109" i="62"/>
  <c r="G109" i="62"/>
  <c r="C109" i="62"/>
  <c r="D109" i="62" s="1"/>
  <c r="M108" i="62"/>
  <c r="J108" i="62"/>
  <c r="G108" i="62"/>
  <c r="C108" i="62"/>
  <c r="D108" i="62" s="1"/>
  <c r="M107" i="62"/>
  <c r="J107" i="62"/>
  <c r="G107" i="62"/>
  <c r="C107" i="62"/>
  <c r="D107" i="62" s="1"/>
  <c r="M106" i="62"/>
  <c r="J106" i="62"/>
  <c r="G106" i="62"/>
  <c r="C106" i="62"/>
  <c r="D106" i="62" s="1"/>
  <c r="M105" i="62"/>
  <c r="J105" i="62"/>
  <c r="G105" i="62"/>
  <c r="C105" i="62"/>
  <c r="D105" i="62" s="1"/>
  <c r="M104" i="62"/>
  <c r="J104" i="62"/>
  <c r="G104" i="62"/>
  <c r="C104" i="62"/>
  <c r="D104" i="62" s="1"/>
  <c r="M103" i="62"/>
  <c r="J103" i="62"/>
  <c r="G103" i="62"/>
  <c r="C103" i="62"/>
  <c r="D103" i="62" s="1"/>
  <c r="M102" i="62"/>
  <c r="J102" i="62"/>
  <c r="G102" i="62"/>
  <c r="C102" i="62"/>
  <c r="D102" i="62" s="1"/>
  <c r="M101" i="62"/>
  <c r="J101" i="62"/>
  <c r="G101" i="62"/>
  <c r="C101" i="62"/>
  <c r="D101" i="62" s="1"/>
  <c r="M100" i="62"/>
  <c r="J100" i="62"/>
  <c r="G100" i="62"/>
  <c r="C100" i="62"/>
  <c r="D100" i="62" s="1"/>
  <c r="M99" i="62"/>
  <c r="J99" i="62"/>
  <c r="G99" i="62"/>
  <c r="C99" i="62"/>
  <c r="D99" i="62" s="1"/>
  <c r="M98" i="62"/>
  <c r="J98" i="62"/>
  <c r="G98" i="62"/>
  <c r="C98" i="62"/>
  <c r="D98" i="62" s="1"/>
  <c r="M97" i="62"/>
  <c r="J97" i="62"/>
  <c r="G97" i="62"/>
  <c r="C97" i="62"/>
  <c r="D97" i="62" s="1"/>
  <c r="M96" i="62"/>
  <c r="J96" i="62"/>
  <c r="G96" i="62"/>
  <c r="C96" i="62"/>
  <c r="D96" i="62" s="1"/>
  <c r="M95" i="62"/>
  <c r="J95" i="62"/>
  <c r="G95" i="62"/>
  <c r="C95" i="62"/>
  <c r="D95" i="62" s="1"/>
  <c r="M94" i="62"/>
  <c r="J94" i="62"/>
  <c r="G94" i="62"/>
  <c r="C94" i="62"/>
  <c r="D94" i="62" s="1"/>
  <c r="M93" i="62"/>
  <c r="J93" i="62"/>
  <c r="G93" i="62"/>
  <c r="C93" i="62"/>
  <c r="D93" i="62" s="1"/>
  <c r="M92" i="62"/>
  <c r="J92" i="62"/>
  <c r="G92" i="62"/>
  <c r="C92" i="62"/>
  <c r="D92" i="62" s="1"/>
  <c r="M91" i="62"/>
  <c r="J91" i="62"/>
  <c r="G91" i="62"/>
  <c r="C91" i="62"/>
  <c r="D91" i="62" s="1"/>
  <c r="M90" i="62"/>
  <c r="J90" i="62"/>
  <c r="G90" i="62"/>
  <c r="C90" i="62"/>
  <c r="D90" i="62" s="1"/>
  <c r="M89" i="62"/>
  <c r="J89" i="62"/>
  <c r="C89" i="62"/>
  <c r="D89" i="62" s="1"/>
  <c r="M88" i="62"/>
  <c r="J88" i="62"/>
  <c r="G88" i="62"/>
  <c r="C88" i="62"/>
  <c r="D88" i="62" s="1"/>
  <c r="M87" i="62"/>
  <c r="J87" i="62"/>
  <c r="G87" i="62"/>
  <c r="C87" i="62"/>
  <c r="D87" i="62" s="1"/>
  <c r="M86" i="62"/>
  <c r="J86" i="62"/>
  <c r="G86" i="62"/>
  <c r="C86" i="62"/>
  <c r="D86" i="62" s="1"/>
  <c r="M85" i="62"/>
  <c r="J85" i="62"/>
  <c r="C85" i="62"/>
  <c r="D85" i="62" s="1"/>
  <c r="M84" i="62"/>
  <c r="J84" i="62"/>
  <c r="C84" i="62"/>
  <c r="D84" i="62" s="1"/>
  <c r="M83" i="62"/>
  <c r="J83" i="62"/>
  <c r="C83" i="62"/>
  <c r="D83" i="62" s="1"/>
  <c r="M82" i="62"/>
  <c r="J82" i="62"/>
  <c r="G82" i="62"/>
  <c r="C82" i="62"/>
  <c r="D82" i="62" s="1"/>
  <c r="M81" i="62"/>
  <c r="J81" i="62"/>
  <c r="G81" i="62"/>
  <c r="C81" i="62"/>
  <c r="D81" i="62" s="1"/>
  <c r="M80" i="62"/>
  <c r="J80" i="62"/>
  <c r="C80" i="62"/>
  <c r="D80" i="62" s="1"/>
  <c r="M79" i="62"/>
  <c r="J79" i="62"/>
  <c r="C79" i="62"/>
  <c r="D79" i="62" s="1"/>
  <c r="L78" i="62"/>
  <c r="M78" i="62" s="1"/>
  <c r="J78" i="62"/>
  <c r="C78" i="62"/>
  <c r="D78" i="62" s="1"/>
  <c r="L77" i="62"/>
  <c r="M77" i="62" s="1"/>
  <c r="J77" i="62"/>
  <c r="G77" i="62"/>
  <c r="C77" i="62"/>
  <c r="D77" i="62" s="1"/>
  <c r="L76" i="62"/>
  <c r="M76" i="62" s="1"/>
  <c r="J76" i="62"/>
  <c r="G76" i="62"/>
  <c r="C76" i="62"/>
  <c r="D76" i="62" s="1"/>
  <c r="L75" i="62"/>
  <c r="M75" i="62" s="1"/>
  <c r="J75" i="62"/>
  <c r="G75" i="62"/>
  <c r="C75" i="62"/>
  <c r="D75" i="62" s="1"/>
  <c r="L74" i="62"/>
  <c r="M74" i="62" s="1"/>
  <c r="J74" i="62"/>
  <c r="G74" i="62"/>
  <c r="C74" i="62"/>
  <c r="D74" i="62" s="1"/>
  <c r="L73" i="62"/>
  <c r="M73" i="62" s="1"/>
  <c r="J73" i="62"/>
  <c r="G73" i="62"/>
  <c r="C73" i="62"/>
  <c r="D73" i="62" s="1"/>
  <c r="L72" i="62"/>
  <c r="M72" i="62" s="1"/>
  <c r="J72" i="62"/>
  <c r="G72" i="62"/>
  <c r="C72" i="62"/>
  <c r="D72" i="62" s="1"/>
  <c r="L71" i="62"/>
  <c r="M71" i="62" s="1"/>
  <c r="J71" i="62"/>
  <c r="G71" i="62"/>
  <c r="C71" i="62"/>
  <c r="D71" i="62" s="1"/>
  <c r="L70" i="62"/>
  <c r="M70" i="62" s="1"/>
  <c r="J70" i="62"/>
  <c r="G70" i="62"/>
  <c r="C70" i="62"/>
  <c r="D70" i="62" s="1"/>
  <c r="L69" i="62"/>
  <c r="M69" i="62" s="1"/>
  <c r="J69" i="62"/>
  <c r="G69" i="62"/>
  <c r="C69" i="62"/>
  <c r="D69" i="62" s="1"/>
  <c r="L68" i="62"/>
  <c r="M68" i="62" s="1"/>
  <c r="I68" i="62"/>
  <c r="J68" i="62" s="1"/>
  <c r="G68" i="62"/>
  <c r="C68" i="62"/>
  <c r="D68" i="62" s="1"/>
  <c r="L67" i="62"/>
  <c r="M67" i="62" s="1"/>
  <c r="I67" i="62"/>
  <c r="J67" i="62" s="1"/>
  <c r="G67" i="62"/>
  <c r="C67" i="62"/>
  <c r="D67" i="62" s="1"/>
  <c r="L66" i="62"/>
  <c r="M66" i="62" s="1"/>
  <c r="I66" i="62"/>
  <c r="J66" i="62" s="1"/>
  <c r="G66" i="62"/>
  <c r="C66" i="62"/>
  <c r="D66" i="62" s="1"/>
  <c r="L65" i="62"/>
  <c r="M65" i="62" s="1"/>
  <c r="I65" i="62"/>
  <c r="J65" i="62" s="1"/>
  <c r="G65" i="62"/>
  <c r="C65" i="62"/>
  <c r="D65" i="62" s="1"/>
  <c r="L64" i="62"/>
  <c r="M64" i="62" s="1"/>
  <c r="I64" i="62"/>
  <c r="J64" i="62" s="1"/>
  <c r="G64" i="62"/>
  <c r="C64" i="62"/>
  <c r="D64" i="62" s="1"/>
  <c r="L63" i="62"/>
  <c r="M63" i="62" s="1"/>
  <c r="I63" i="62"/>
  <c r="J63" i="62" s="1"/>
  <c r="G63" i="62"/>
  <c r="C63" i="62"/>
  <c r="D63" i="62" s="1"/>
  <c r="L62" i="62"/>
  <c r="M62" i="62" s="1"/>
  <c r="I62" i="62"/>
  <c r="J62" i="62" s="1"/>
  <c r="G62" i="62"/>
  <c r="C62" i="62"/>
  <c r="D62" i="62" s="1"/>
  <c r="L61" i="62"/>
  <c r="M61" i="62" s="1"/>
  <c r="I61" i="62"/>
  <c r="J61" i="62" s="1"/>
  <c r="G61" i="62"/>
  <c r="C61" i="62"/>
  <c r="D61" i="62" s="1"/>
  <c r="L60" i="62"/>
  <c r="M60" i="62" s="1"/>
  <c r="I60" i="62"/>
  <c r="J60" i="62" s="1"/>
  <c r="G60" i="62"/>
  <c r="C60" i="62"/>
  <c r="D60" i="62" s="1"/>
  <c r="L59" i="62"/>
  <c r="M59" i="62" s="1"/>
  <c r="I59" i="62"/>
  <c r="J59" i="62" s="1"/>
  <c r="G59" i="62"/>
  <c r="C59" i="62"/>
  <c r="D59" i="62" s="1"/>
  <c r="L58" i="62"/>
  <c r="M58" i="62" s="1"/>
  <c r="I58" i="62"/>
  <c r="J58" i="62" s="1"/>
  <c r="F58" i="62"/>
  <c r="G58" i="62" s="1"/>
  <c r="C58" i="62"/>
  <c r="D58" i="62" s="1"/>
  <c r="L57" i="62"/>
  <c r="M57" i="62" s="1"/>
  <c r="I57" i="62"/>
  <c r="J57" i="62" s="1"/>
  <c r="F57" i="62"/>
  <c r="G57" i="62" s="1"/>
  <c r="C57" i="62"/>
  <c r="D57" i="62" s="1"/>
  <c r="L56" i="62"/>
  <c r="M56" i="62" s="1"/>
  <c r="I56" i="62"/>
  <c r="J56" i="62" s="1"/>
  <c r="F56" i="62"/>
  <c r="G56" i="62" s="1"/>
  <c r="C56" i="62"/>
  <c r="D56" i="62" s="1"/>
  <c r="L55" i="62"/>
  <c r="M55" i="62" s="1"/>
  <c r="I55" i="62"/>
  <c r="J55" i="62" s="1"/>
  <c r="F55" i="62"/>
  <c r="G55" i="62" s="1"/>
  <c r="C55" i="62"/>
  <c r="D55" i="62" s="1"/>
  <c r="L54" i="62"/>
  <c r="M54" i="62" s="1"/>
  <c r="I54" i="62"/>
  <c r="J54" i="62" s="1"/>
  <c r="F54" i="62"/>
  <c r="G54" i="62" s="1"/>
  <c r="C54" i="62"/>
  <c r="D54" i="62" s="1"/>
  <c r="L53" i="62"/>
  <c r="M53" i="62" s="1"/>
  <c r="I53" i="62"/>
  <c r="J53" i="62" s="1"/>
  <c r="F53" i="62"/>
  <c r="G53" i="62" s="1"/>
  <c r="C53" i="62"/>
  <c r="D53" i="62" s="1"/>
  <c r="L52" i="62"/>
  <c r="M52" i="62" s="1"/>
  <c r="I52" i="62"/>
  <c r="J52" i="62" s="1"/>
  <c r="F52" i="62"/>
  <c r="G52" i="62" s="1"/>
  <c r="C52" i="62"/>
  <c r="D52" i="62" s="1"/>
  <c r="L51" i="62"/>
  <c r="M51" i="62" s="1"/>
  <c r="I51" i="62"/>
  <c r="J51" i="62" s="1"/>
  <c r="F51" i="62"/>
  <c r="G51" i="62" s="1"/>
  <c r="C51" i="62"/>
  <c r="D51" i="62" s="1"/>
  <c r="L50" i="62"/>
  <c r="M50" i="62" s="1"/>
  <c r="I50" i="62"/>
  <c r="J50" i="62" s="1"/>
  <c r="F50" i="62"/>
  <c r="G50" i="62" s="1"/>
  <c r="C50" i="62"/>
  <c r="D50" i="62" s="1"/>
  <c r="L49" i="62"/>
  <c r="M49" i="62" s="1"/>
  <c r="I49" i="62"/>
  <c r="J49" i="62" s="1"/>
  <c r="F49" i="62"/>
  <c r="G49" i="62" s="1"/>
  <c r="C49" i="62"/>
  <c r="D49" i="62" s="1"/>
  <c r="L48" i="62"/>
  <c r="M48" i="62" s="1"/>
  <c r="I48" i="62"/>
  <c r="J48" i="62" s="1"/>
  <c r="F48" i="62"/>
  <c r="G48" i="62" s="1"/>
  <c r="C48" i="62"/>
  <c r="D48" i="62" s="1"/>
  <c r="L47" i="62"/>
  <c r="M47" i="62" s="1"/>
  <c r="I47" i="62"/>
  <c r="J47" i="62" s="1"/>
  <c r="F47" i="62"/>
  <c r="G47" i="62" s="1"/>
  <c r="C47" i="62"/>
  <c r="D47" i="62" s="1"/>
  <c r="L46" i="62"/>
  <c r="M46" i="62" s="1"/>
  <c r="I46" i="62"/>
  <c r="J46" i="62" s="1"/>
  <c r="F46" i="62"/>
  <c r="G46" i="62" s="1"/>
  <c r="C46" i="62"/>
  <c r="D46" i="62" s="1"/>
  <c r="L45" i="62"/>
  <c r="M45" i="62" s="1"/>
  <c r="I45" i="62"/>
  <c r="J45" i="62" s="1"/>
  <c r="F45" i="62"/>
  <c r="G45" i="62" s="1"/>
  <c r="C45" i="62"/>
  <c r="D45" i="62" s="1"/>
  <c r="L44" i="62"/>
  <c r="M44" i="62" s="1"/>
  <c r="I44" i="62"/>
  <c r="J44" i="62" s="1"/>
  <c r="F44" i="62"/>
  <c r="G44" i="62" s="1"/>
  <c r="C44" i="62"/>
  <c r="D44" i="62" s="1"/>
  <c r="L43" i="62"/>
  <c r="M43" i="62" s="1"/>
  <c r="I43" i="62"/>
  <c r="J43" i="62" s="1"/>
  <c r="F43" i="62"/>
  <c r="G43" i="62" s="1"/>
  <c r="C43" i="62"/>
  <c r="D43" i="62" s="1"/>
  <c r="L42" i="62"/>
  <c r="M42" i="62" s="1"/>
  <c r="I42" i="62"/>
  <c r="J42" i="62" s="1"/>
  <c r="F42" i="62"/>
  <c r="G42" i="62" s="1"/>
  <c r="C42" i="62"/>
  <c r="D42" i="62" s="1"/>
  <c r="L41" i="62"/>
  <c r="M41" i="62" s="1"/>
  <c r="I41" i="62"/>
  <c r="J41" i="62" s="1"/>
  <c r="F41" i="62"/>
  <c r="G41" i="62" s="1"/>
  <c r="C41" i="62"/>
  <c r="D41" i="62" s="1"/>
  <c r="L40" i="62"/>
  <c r="M40" i="62" s="1"/>
  <c r="I40" i="62"/>
  <c r="J40" i="62" s="1"/>
  <c r="F40" i="62"/>
  <c r="G40" i="62" s="1"/>
  <c r="C40" i="62"/>
  <c r="D40" i="62" s="1"/>
  <c r="L39" i="62"/>
  <c r="M39" i="62" s="1"/>
  <c r="I39" i="62"/>
  <c r="J39" i="62" s="1"/>
  <c r="F39" i="62"/>
  <c r="G39" i="62" s="1"/>
  <c r="C39" i="62"/>
  <c r="D39" i="62" s="1"/>
  <c r="L38" i="62"/>
  <c r="M38" i="62" s="1"/>
  <c r="I38" i="62"/>
  <c r="J38" i="62" s="1"/>
  <c r="F38" i="62"/>
  <c r="G38" i="62" s="1"/>
  <c r="C38" i="62"/>
  <c r="D38" i="62" s="1"/>
  <c r="L37" i="62"/>
  <c r="M37" i="62" s="1"/>
  <c r="I37" i="62"/>
  <c r="J37" i="62" s="1"/>
  <c r="F37" i="62"/>
  <c r="G37" i="62" s="1"/>
  <c r="C37" i="62"/>
  <c r="D37" i="62" s="1"/>
  <c r="L36" i="62"/>
  <c r="M36" i="62" s="1"/>
  <c r="I36" i="62"/>
  <c r="J36" i="62" s="1"/>
  <c r="F36" i="62"/>
  <c r="G36" i="62" s="1"/>
  <c r="C36" i="62"/>
  <c r="D36" i="62" s="1"/>
  <c r="L35" i="62"/>
  <c r="M35" i="62" s="1"/>
  <c r="I35" i="62"/>
  <c r="J35" i="62" s="1"/>
  <c r="F35" i="62"/>
  <c r="G35" i="62" s="1"/>
  <c r="C35" i="62"/>
  <c r="D35" i="62" s="1"/>
  <c r="L34" i="62"/>
  <c r="M34" i="62" s="1"/>
  <c r="I34" i="62"/>
  <c r="J34" i="62" s="1"/>
  <c r="F34" i="62"/>
  <c r="G34" i="62" s="1"/>
  <c r="C34" i="62"/>
  <c r="D34" i="62" s="1"/>
  <c r="L33" i="62"/>
  <c r="M33" i="62" s="1"/>
  <c r="I33" i="62"/>
  <c r="J33" i="62" s="1"/>
  <c r="F33" i="62"/>
  <c r="G33" i="62" s="1"/>
  <c r="C33" i="62"/>
  <c r="D33" i="62" s="1"/>
  <c r="L32" i="62"/>
  <c r="M32" i="62" s="1"/>
  <c r="I32" i="62"/>
  <c r="J32" i="62" s="1"/>
  <c r="F32" i="62"/>
  <c r="G32" i="62" s="1"/>
  <c r="C32" i="62"/>
  <c r="D32" i="62" s="1"/>
  <c r="L31" i="62"/>
  <c r="M31" i="62" s="1"/>
  <c r="I31" i="62"/>
  <c r="J31" i="62" s="1"/>
  <c r="F31" i="62"/>
  <c r="G31" i="62" s="1"/>
  <c r="C31" i="62"/>
  <c r="D31" i="62" s="1"/>
  <c r="B31" i="62"/>
  <c r="B32" i="62" s="1"/>
  <c r="B33" i="62" s="1"/>
  <c r="B34" i="62" s="1"/>
  <c r="B35" i="62" s="1"/>
  <c r="B36" i="62" s="1"/>
  <c r="B37" i="62" s="1"/>
  <c r="B38" i="62" s="1"/>
  <c r="B39" i="62" s="1"/>
  <c r="B40" i="62" s="1"/>
  <c r="B41" i="62" s="1"/>
  <c r="B42" i="62" s="1"/>
  <c r="B43" i="62" s="1"/>
  <c r="B44" i="62" s="1"/>
  <c r="B45" i="62" s="1"/>
  <c r="B46" i="62" s="1"/>
  <c r="B47" i="62" s="1"/>
  <c r="B48" i="62" s="1"/>
  <c r="B49" i="62" s="1"/>
  <c r="B50" i="62" s="1"/>
  <c r="B51" i="62" s="1"/>
  <c r="B52" i="62" s="1"/>
  <c r="B53" i="62" s="1"/>
  <c r="B54" i="62" s="1"/>
  <c r="B55" i="62" s="1"/>
  <c r="B56" i="62" s="1"/>
  <c r="B57" i="62" s="1"/>
  <c r="B58" i="62" s="1"/>
  <c r="B59" i="62" s="1"/>
  <c r="B60" i="62" s="1"/>
  <c r="B61" i="62" s="1"/>
  <c r="B62" i="62" s="1"/>
  <c r="B63" i="62" s="1"/>
  <c r="B64" i="62" s="1"/>
  <c r="B65" i="62" s="1"/>
  <c r="B66" i="62" s="1"/>
  <c r="B67" i="62" s="1"/>
  <c r="B68" i="62" s="1"/>
  <c r="B69" i="62" s="1"/>
  <c r="B70" i="62" s="1"/>
  <c r="B71" i="62" s="1"/>
  <c r="B72" i="62" s="1"/>
  <c r="B73" i="62" s="1"/>
  <c r="B74" i="62" s="1"/>
  <c r="B75" i="62" s="1"/>
  <c r="B76" i="62" s="1"/>
  <c r="B77" i="62" s="1"/>
  <c r="B78" i="62" s="1"/>
  <c r="B79" i="62" s="1"/>
  <c r="B80" i="62" s="1"/>
  <c r="B81" i="62" s="1"/>
  <c r="B82" i="62" s="1"/>
  <c r="B83" i="62" s="1"/>
  <c r="B84" i="62" s="1"/>
  <c r="B85" i="62" s="1"/>
  <c r="B86" i="62" s="1"/>
  <c r="B87" i="62" s="1"/>
  <c r="B88" i="62" s="1"/>
  <c r="B89" i="62" s="1"/>
  <c r="B90" i="62" s="1"/>
  <c r="B91" i="62" s="1"/>
  <c r="B92" i="62" s="1"/>
  <c r="B93" i="62" s="1"/>
  <c r="B94" i="62" s="1"/>
  <c r="B95" i="62" s="1"/>
  <c r="B96" i="62" s="1"/>
  <c r="B97" i="62" s="1"/>
  <c r="B98" i="62" s="1"/>
  <c r="B99" i="62" s="1"/>
  <c r="B100" i="62" s="1"/>
  <c r="B101" i="62" s="1"/>
  <c r="B102" i="62" s="1"/>
  <c r="B103" i="62" s="1"/>
  <c r="B104" i="62" s="1"/>
  <c r="B105" i="62" s="1"/>
  <c r="B106" i="62" s="1"/>
  <c r="B107" i="62" s="1"/>
  <c r="B108" i="62" s="1"/>
  <c r="B109" i="62" s="1"/>
  <c r="B110" i="62" s="1"/>
  <c r="B111" i="62" s="1"/>
  <c r="B112" i="62" s="1"/>
  <c r="B113" i="62" s="1"/>
  <c r="B114" i="62" s="1"/>
  <c r="B115" i="62" s="1"/>
  <c r="B116" i="62" s="1"/>
  <c r="B117" i="62" s="1"/>
  <c r="B118" i="62" s="1"/>
  <c r="B119" i="62" s="1"/>
  <c r="B120" i="62" s="1"/>
  <c r="B121" i="62" s="1"/>
  <c r="B122" i="62" s="1"/>
  <c r="B123" i="62" s="1"/>
  <c r="B124" i="62" s="1"/>
  <c r="B125" i="62" s="1"/>
  <c r="B126" i="62" s="1"/>
  <c r="B127" i="62" s="1"/>
  <c r="B128" i="62" s="1"/>
  <c r="B129" i="62" s="1"/>
  <c r="B130" i="62" s="1"/>
  <c r="B131" i="62" s="1"/>
  <c r="B132" i="62" s="1"/>
  <c r="B133" i="62" s="1"/>
  <c r="B134" i="62" s="1"/>
  <c r="B135" i="62" s="1"/>
  <c r="B136" i="62" s="1"/>
  <c r="B137" i="62" s="1"/>
  <c r="B138" i="62" s="1"/>
  <c r="B139" i="62" s="1"/>
  <c r="B140" i="62" s="1"/>
  <c r="B141" i="62" s="1"/>
  <c r="B142" i="62" s="1"/>
  <c r="B143" i="62" s="1"/>
  <c r="B144" i="62" s="1"/>
  <c r="B145" i="62" s="1"/>
  <c r="B146" i="62" s="1"/>
  <c r="B147" i="62" s="1"/>
  <c r="B148" i="62" s="1"/>
  <c r="B149" i="62" s="1"/>
  <c r="B150" i="62" s="1"/>
  <c r="B151" i="62" s="1"/>
  <c r="B152" i="62" s="1"/>
  <c r="B153" i="62" s="1"/>
  <c r="B154" i="62" s="1"/>
  <c r="B155" i="62" s="1"/>
  <c r="B156" i="62" s="1"/>
  <c r="B157" i="62" s="1"/>
  <c r="B158" i="62" s="1"/>
  <c r="B159" i="62" s="1"/>
  <c r="B160" i="62" s="1"/>
  <c r="B161" i="62" s="1"/>
  <c r="B162" i="62" s="1"/>
  <c r="B163" i="62" s="1"/>
  <c r="B164" i="62" s="1"/>
  <c r="B165" i="62" s="1"/>
  <c r="B166" i="62" s="1"/>
  <c r="B167" i="62" s="1"/>
  <c r="B168" i="62" s="1"/>
  <c r="X30" i="62"/>
  <c r="X31" i="62" s="1"/>
  <c r="X32" i="62" s="1"/>
  <c r="X33" i="62" s="1"/>
  <c r="X34" i="62" s="1"/>
  <c r="X35" i="62" s="1"/>
  <c r="X36" i="62" s="1"/>
  <c r="X37" i="62" s="1"/>
  <c r="X38" i="62" s="1"/>
  <c r="X39" i="62" s="1"/>
  <c r="X40" i="62" s="1"/>
  <c r="X41" i="62" s="1"/>
  <c r="X42" i="62" s="1"/>
  <c r="X43" i="62" s="1"/>
  <c r="X44" i="62" s="1"/>
  <c r="X45" i="62" s="1"/>
  <c r="X46" i="62" s="1"/>
  <c r="X47" i="62" s="1"/>
  <c r="X48" i="62" s="1"/>
  <c r="X49" i="62" s="1"/>
  <c r="X50" i="62" s="1"/>
  <c r="X51" i="62" s="1"/>
  <c r="X52" i="62" s="1"/>
  <c r="X53" i="62" s="1"/>
  <c r="X54" i="62" s="1"/>
  <c r="X55" i="62" s="1"/>
  <c r="X56" i="62" s="1"/>
  <c r="X57" i="62" s="1"/>
  <c r="X58" i="62" s="1"/>
  <c r="X59" i="62" s="1"/>
  <c r="X60" i="62" s="1"/>
  <c r="X61" i="62" s="1"/>
  <c r="X62" i="62" s="1"/>
  <c r="X63" i="62" s="1"/>
  <c r="X64" i="62" s="1"/>
  <c r="X65" i="62" s="1"/>
  <c r="X66" i="62" s="1"/>
  <c r="X67" i="62" s="1"/>
  <c r="X68" i="62" s="1"/>
  <c r="X69" i="62" s="1"/>
  <c r="X70" i="62" s="1"/>
  <c r="X71" i="62" s="1"/>
  <c r="X72" i="62" s="1"/>
  <c r="X73" i="62" s="1"/>
  <c r="X74" i="62" s="1"/>
  <c r="X75" i="62" s="1"/>
  <c r="X76" i="62" s="1"/>
  <c r="X77" i="62" s="1"/>
  <c r="X78" i="62" s="1"/>
  <c r="X79" i="62" s="1"/>
  <c r="X80" i="62" s="1"/>
  <c r="X81" i="62" s="1"/>
  <c r="X82" i="62" s="1"/>
  <c r="X83" i="62" s="1"/>
  <c r="X84" i="62" s="1"/>
  <c r="X85" i="62" s="1"/>
  <c r="X86" i="62" s="1"/>
  <c r="X87" i="62" s="1"/>
  <c r="X88" i="62" s="1"/>
  <c r="X89" i="62" s="1"/>
  <c r="X90" i="62" s="1"/>
  <c r="X91" i="62" s="1"/>
  <c r="X92" i="62" s="1"/>
  <c r="X93" i="62" s="1"/>
  <c r="X94" i="62" s="1"/>
  <c r="X95" i="62" s="1"/>
  <c r="X96" i="62" s="1"/>
  <c r="X97" i="62" s="1"/>
  <c r="X98" i="62" s="1"/>
  <c r="X99" i="62" s="1"/>
  <c r="X100" i="62" s="1"/>
  <c r="X101" i="62" s="1"/>
  <c r="X102" i="62" s="1"/>
  <c r="X103" i="62" s="1"/>
  <c r="X104" i="62" s="1"/>
  <c r="X105" i="62" s="1"/>
  <c r="X106" i="62" s="1"/>
  <c r="X107" i="62" s="1"/>
  <c r="X108" i="62" s="1"/>
  <c r="X109" i="62" s="1"/>
  <c r="X110" i="62" s="1"/>
  <c r="X111" i="62" s="1"/>
  <c r="X112" i="62" s="1"/>
  <c r="X113" i="62" s="1"/>
  <c r="X114" i="62" s="1"/>
  <c r="X115" i="62" s="1"/>
  <c r="X116" i="62" s="1"/>
  <c r="X117" i="62" s="1"/>
  <c r="X118" i="62" s="1"/>
  <c r="X119" i="62" s="1"/>
  <c r="X120" i="62" s="1"/>
  <c r="X121" i="62" s="1"/>
  <c r="X122" i="62" s="1"/>
  <c r="X123" i="62" s="1"/>
  <c r="X124" i="62" s="1"/>
  <c r="X125" i="62" s="1"/>
  <c r="X126" i="62" s="1"/>
  <c r="X127" i="62" s="1"/>
  <c r="X128" i="62" s="1"/>
  <c r="X129" i="62" s="1"/>
  <c r="X130" i="62" s="1"/>
  <c r="X131" i="62" s="1"/>
  <c r="X132" i="62" s="1"/>
  <c r="X133" i="62" s="1"/>
  <c r="X134" i="62" s="1"/>
  <c r="X135" i="62" s="1"/>
  <c r="X136" i="62" s="1"/>
  <c r="X137" i="62" s="1"/>
  <c r="X138" i="62" s="1"/>
  <c r="X139" i="62" s="1"/>
  <c r="X140" i="62" s="1"/>
  <c r="X141" i="62" s="1"/>
  <c r="X142" i="62" s="1"/>
  <c r="X143" i="62" s="1"/>
  <c r="X144" i="62" s="1"/>
  <c r="X145" i="62" s="1"/>
  <c r="X146" i="62" s="1"/>
  <c r="X147" i="62" s="1"/>
  <c r="X148" i="62" s="1"/>
  <c r="X149" i="62" s="1"/>
  <c r="X150" i="62" s="1"/>
  <c r="X151" i="62" s="1"/>
  <c r="X152" i="62" s="1"/>
  <c r="X153" i="62" s="1"/>
  <c r="X154" i="62" s="1"/>
  <c r="X155" i="62" s="1"/>
  <c r="X156" i="62" s="1"/>
  <c r="X157" i="62" s="1"/>
  <c r="X158" i="62" s="1"/>
  <c r="X159" i="62" s="1"/>
  <c r="X160" i="62" s="1"/>
  <c r="X161" i="62" s="1"/>
  <c r="X162" i="62" s="1"/>
  <c r="X163" i="62" s="1"/>
  <c r="X164" i="62" s="1"/>
  <c r="X165" i="62" s="1"/>
  <c r="X166" i="62" s="1"/>
  <c r="X167" i="62" s="1"/>
  <c r="X168" i="62" s="1"/>
  <c r="X169" i="62" s="1"/>
  <c r="X170" i="62" s="1"/>
  <c r="X171" i="62" s="1"/>
  <c r="X172" i="62" s="1"/>
  <c r="X173" i="62" s="1"/>
  <c r="X174" i="62" s="1"/>
  <c r="X175" i="62" s="1"/>
  <c r="X176" i="62" s="1"/>
  <c r="X177" i="62" s="1"/>
  <c r="X178" i="62" s="1"/>
  <c r="X179" i="62" s="1"/>
  <c r="X180" i="62" s="1"/>
  <c r="X181" i="62" s="1"/>
  <c r="X182" i="62" s="1"/>
  <c r="X183" i="62" s="1"/>
  <c r="X184" i="62" s="1"/>
  <c r="X185" i="62" s="1"/>
  <c r="X186" i="62" s="1"/>
  <c r="X187" i="62" s="1"/>
  <c r="X188" i="62" s="1"/>
  <c r="X189" i="62" s="1"/>
  <c r="X190" i="62" s="1"/>
  <c r="X191" i="62" s="1"/>
  <c r="X192" i="62" s="1"/>
  <c r="X193" i="62" s="1"/>
  <c r="X194" i="62" s="1"/>
  <c r="X195" i="62" s="1"/>
  <c r="X196" i="62" s="1"/>
  <c r="X197" i="62" s="1"/>
  <c r="X198" i="62" s="1"/>
  <c r="X199" i="62" s="1"/>
  <c r="X200" i="62" s="1"/>
  <c r="X201" i="62" s="1"/>
  <c r="X202" i="62" s="1"/>
  <c r="X203" i="62" s="1"/>
  <c r="X204" i="62" s="1"/>
  <c r="X205" i="62" s="1"/>
  <c r="X206" i="62" s="1"/>
  <c r="X207" i="62" s="1"/>
  <c r="X208" i="62" s="1"/>
  <c r="X209" i="62" s="1"/>
  <c r="X210" i="62" s="1"/>
  <c r="X211" i="62" s="1"/>
  <c r="X212" i="62" s="1"/>
  <c r="X213" i="62" s="1"/>
  <c r="X214" i="62" s="1"/>
  <c r="X215" i="62" s="1"/>
  <c r="X216" i="62" s="1"/>
  <c r="X217" i="62" s="1"/>
  <c r="X218" i="62" s="1"/>
  <c r="X219" i="62" s="1"/>
  <c r="X220" i="62" s="1"/>
  <c r="X221" i="62" s="1"/>
  <c r="X222" i="62" s="1"/>
  <c r="X223" i="62" s="1"/>
  <c r="X224" i="62" s="1"/>
  <c r="X225" i="62" s="1"/>
  <c r="X226" i="62" s="1"/>
  <c r="X227" i="62" s="1"/>
  <c r="X228" i="62" s="1"/>
  <c r="X229" i="62" s="1"/>
  <c r="X230" i="62" s="1"/>
  <c r="X231" i="62" s="1"/>
  <c r="X232" i="62" s="1"/>
  <c r="X233" i="62" s="1"/>
  <c r="X234" i="62" s="1"/>
  <c r="X235" i="62" s="1"/>
  <c r="X236" i="62" s="1"/>
  <c r="X237" i="62" s="1"/>
  <c r="X238" i="62" s="1"/>
  <c r="X239" i="62" s="1"/>
  <c r="X240" i="62" s="1"/>
  <c r="X241" i="62" s="1"/>
  <c r="X242" i="62" s="1"/>
  <c r="X243" i="62" s="1"/>
  <c r="X244" i="62" s="1"/>
  <c r="X245" i="62" s="1"/>
  <c r="X246" i="62" s="1"/>
  <c r="X247" i="62" s="1"/>
  <c r="X248" i="62" s="1"/>
  <c r="X249" i="62" s="1"/>
  <c r="X250" i="62" s="1"/>
  <c r="X251" i="62" s="1"/>
  <c r="X252" i="62" s="1"/>
  <c r="X253" i="62" s="1"/>
  <c r="X254" i="62" s="1"/>
  <c r="X255" i="62" s="1"/>
  <c r="X256" i="62" s="1"/>
  <c r="X257" i="62" s="1"/>
  <c r="X258" i="62" s="1"/>
  <c r="X259" i="62" s="1"/>
  <c r="X260" i="62" s="1"/>
  <c r="X261" i="62" s="1"/>
  <c r="X262" i="62" s="1"/>
  <c r="X263" i="62" s="1"/>
  <c r="X264" i="62" s="1"/>
  <c r="X265" i="62" s="1"/>
  <c r="X266" i="62" s="1"/>
  <c r="X267" i="62" s="1"/>
  <c r="X268" i="62" s="1"/>
  <c r="X269" i="62" s="1"/>
  <c r="X270" i="62" s="1"/>
  <c r="X271" i="62" s="1"/>
  <c r="X272" i="62" s="1"/>
  <c r="X273" i="62" s="1"/>
  <c r="X274" i="62" s="1"/>
  <c r="X275" i="62" s="1"/>
  <c r="X276" i="62" s="1"/>
  <c r="X277" i="62" s="1"/>
  <c r="X278" i="62" s="1"/>
  <c r="X279" i="62" s="1"/>
  <c r="X280" i="62" s="1"/>
  <c r="X281" i="62" s="1"/>
  <c r="X282" i="62" s="1"/>
  <c r="X283" i="62" s="1"/>
  <c r="X284" i="62" s="1"/>
  <c r="X285" i="62" s="1"/>
  <c r="X286" i="62" s="1"/>
  <c r="X287" i="62" s="1"/>
  <c r="X288" i="62" s="1"/>
  <c r="X289" i="62" s="1"/>
  <c r="X290" i="62" s="1"/>
  <c r="X291" i="62" s="1"/>
  <c r="X292" i="62" s="1"/>
  <c r="X293" i="62" s="1"/>
  <c r="X294" i="62" s="1"/>
  <c r="X295" i="62" s="1"/>
  <c r="X296" i="62" s="1"/>
  <c r="X297" i="62" s="1"/>
  <c r="X298" i="62" s="1"/>
  <c r="X299" i="62" s="1"/>
  <c r="X300" i="62" s="1"/>
  <c r="X301" i="62" s="1"/>
  <c r="X302" i="62" s="1"/>
  <c r="X303" i="62" s="1"/>
  <c r="X304" i="62" s="1"/>
  <c r="X305" i="62" s="1"/>
  <c r="X306" i="62" s="1"/>
  <c r="X307" i="62" s="1"/>
  <c r="X308" i="62" s="1"/>
  <c r="X309" i="62" s="1"/>
  <c r="X310" i="62" s="1"/>
  <c r="X311" i="62" s="1"/>
  <c r="X312" i="62" s="1"/>
  <c r="X313" i="62" s="1"/>
  <c r="X314" i="62" s="1"/>
  <c r="X315" i="62" s="1"/>
  <c r="X316" i="62" s="1"/>
  <c r="X317" i="62" s="1"/>
  <c r="X318" i="62" s="1"/>
  <c r="X319" i="62" s="1"/>
  <c r="X320" i="62" s="1"/>
  <c r="X321" i="62" s="1"/>
  <c r="X322" i="62" s="1"/>
  <c r="X323" i="62" s="1"/>
  <c r="X324" i="62" s="1"/>
  <c r="U30" i="62"/>
  <c r="U31" i="62" s="1"/>
  <c r="U32" i="62" s="1"/>
  <c r="U33" i="62" s="1"/>
  <c r="U34" i="62" s="1"/>
  <c r="U35" i="62" s="1"/>
  <c r="U36" i="62" s="1"/>
  <c r="U37" i="62" s="1"/>
  <c r="U38" i="62" s="1"/>
  <c r="U39" i="62" s="1"/>
  <c r="U40" i="62" s="1"/>
  <c r="U41" i="62" s="1"/>
  <c r="U42" i="62" s="1"/>
  <c r="U43" i="62" s="1"/>
  <c r="U44" i="62" s="1"/>
  <c r="U45" i="62" s="1"/>
  <c r="U46" i="62" s="1"/>
  <c r="U47" i="62" s="1"/>
  <c r="U48" i="62" s="1"/>
  <c r="U49" i="62" s="1"/>
  <c r="U50" i="62" s="1"/>
  <c r="U51" i="62" s="1"/>
  <c r="U52" i="62" s="1"/>
  <c r="U53" i="62" s="1"/>
  <c r="U54" i="62" s="1"/>
  <c r="U55" i="62" s="1"/>
  <c r="U56" i="62" s="1"/>
  <c r="U57" i="62" s="1"/>
  <c r="U58" i="62" s="1"/>
  <c r="U59" i="62" s="1"/>
  <c r="U60" i="62" s="1"/>
  <c r="U61" i="62" s="1"/>
  <c r="U62" i="62" s="1"/>
  <c r="U63" i="62" s="1"/>
  <c r="U64" i="62" s="1"/>
  <c r="U65" i="62" s="1"/>
  <c r="U66" i="62" s="1"/>
  <c r="U67" i="62" s="1"/>
  <c r="U68" i="62" s="1"/>
  <c r="U69" i="62" s="1"/>
  <c r="U70" i="62" s="1"/>
  <c r="U71" i="62" s="1"/>
  <c r="U72" i="62" s="1"/>
  <c r="U73" i="62" s="1"/>
  <c r="U74" i="62" s="1"/>
  <c r="U75" i="62" s="1"/>
  <c r="U76" i="62" s="1"/>
  <c r="U77" i="62" s="1"/>
  <c r="U78" i="62" s="1"/>
  <c r="U79" i="62" s="1"/>
  <c r="U80" i="62" s="1"/>
  <c r="U81" i="62" s="1"/>
  <c r="U82" i="62" s="1"/>
  <c r="U83" i="62" s="1"/>
  <c r="U84" i="62" s="1"/>
  <c r="U85" i="62" s="1"/>
  <c r="U86" i="62" s="1"/>
  <c r="U87" i="62" s="1"/>
  <c r="U88" i="62" s="1"/>
  <c r="U89" i="62" s="1"/>
  <c r="U90" i="62" s="1"/>
  <c r="U91" i="62" s="1"/>
  <c r="U92" i="62" s="1"/>
  <c r="U93" i="62" s="1"/>
  <c r="U94" i="62" s="1"/>
  <c r="U95" i="62" s="1"/>
  <c r="U96" i="62" s="1"/>
  <c r="U97" i="62" s="1"/>
  <c r="U98" i="62" s="1"/>
  <c r="U99" i="62" s="1"/>
  <c r="U100" i="62" s="1"/>
  <c r="U101" i="62" s="1"/>
  <c r="U102" i="62" s="1"/>
  <c r="U103" i="62" s="1"/>
  <c r="U104" i="62" s="1"/>
  <c r="U105" i="62" s="1"/>
  <c r="U106" i="62" s="1"/>
  <c r="U107" i="62" s="1"/>
  <c r="U108" i="62" s="1"/>
  <c r="U109" i="62" s="1"/>
  <c r="U110" i="62" s="1"/>
  <c r="U111" i="62" s="1"/>
  <c r="U112" i="62" s="1"/>
  <c r="U113" i="62" s="1"/>
  <c r="U114" i="62" s="1"/>
  <c r="U115" i="62" s="1"/>
  <c r="U116" i="62" s="1"/>
  <c r="U117" i="62" s="1"/>
  <c r="U118" i="62" s="1"/>
  <c r="U119" i="62" s="1"/>
  <c r="U120" i="62" s="1"/>
  <c r="U121" i="62" s="1"/>
  <c r="U122" i="62" s="1"/>
  <c r="U123" i="62" s="1"/>
  <c r="U124" i="62" s="1"/>
  <c r="U125" i="62" s="1"/>
  <c r="U126" i="62" s="1"/>
  <c r="U127" i="62" s="1"/>
  <c r="U128" i="62" s="1"/>
  <c r="U129" i="62" s="1"/>
  <c r="U130" i="62" s="1"/>
  <c r="U131" i="62" s="1"/>
  <c r="U132" i="62" s="1"/>
  <c r="U133" i="62" s="1"/>
  <c r="U134" i="62" s="1"/>
  <c r="U135" i="62" s="1"/>
  <c r="U136" i="62" s="1"/>
  <c r="U137" i="62" s="1"/>
  <c r="U138" i="62" s="1"/>
  <c r="U139" i="62" s="1"/>
  <c r="U140" i="62" s="1"/>
  <c r="U141" i="62" s="1"/>
  <c r="U142" i="62" s="1"/>
  <c r="U143" i="62" s="1"/>
  <c r="U144" i="62" s="1"/>
  <c r="U145" i="62" s="1"/>
  <c r="U146" i="62" s="1"/>
  <c r="U147" i="62" s="1"/>
  <c r="U148" i="62" s="1"/>
  <c r="U149" i="62" s="1"/>
  <c r="U150" i="62" s="1"/>
  <c r="U151" i="62" s="1"/>
  <c r="U152" i="62" s="1"/>
  <c r="U153" i="62" s="1"/>
  <c r="U154" i="62" s="1"/>
  <c r="U155" i="62" s="1"/>
  <c r="U156" i="62" s="1"/>
  <c r="U157" i="62" s="1"/>
  <c r="U158" i="62" s="1"/>
  <c r="U159" i="62" s="1"/>
  <c r="U160" i="62" s="1"/>
  <c r="U161" i="62" s="1"/>
  <c r="U162" i="62" s="1"/>
  <c r="U163" i="62" s="1"/>
  <c r="U164" i="62" s="1"/>
  <c r="U165" i="62" s="1"/>
  <c r="U166" i="62" s="1"/>
  <c r="U167" i="62" s="1"/>
  <c r="U168" i="62" s="1"/>
  <c r="U169" i="62" s="1"/>
  <c r="U170" i="62" s="1"/>
  <c r="U171" i="62" s="1"/>
  <c r="U172" i="62" s="1"/>
  <c r="U173" i="62" s="1"/>
  <c r="U174" i="62" s="1"/>
  <c r="U175" i="62" s="1"/>
  <c r="U176" i="62" s="1"/>
  <c r="U177" i="62" s="1"/>
  <c r="U178" i="62" s="1"/>
  <c r="U179" i="62" s="1"/>
  <c r="U180" i="62" s="1"/>
  <c r="U181" i="62" s="1"/>
  <c r="U182" i="62" s="1"/>
  <c r="U183" i="62" s="1"/>
  <c r="U184" i="62" s="1"/>
  <c r="U185" i="62" s="1"/>
  <c r="U186" i="62" s="1"/>
  <c r="U187" i="62" s="1"/>
  <c r="U188" i="62" s="1"/>
  <c r="U189" i="62" s="1"/>
  <c r="U190" i="62" s="1"/>
  <c r="U191" i="62" s="1"/>
  <c r="U192" i="62" s="1"/>
  <c r="U193" i="62" s="1"/>
  <c r="U194" i="62" s="1"/>
  <c r="U195" i="62" s="1"/>
  <c r="U196" i="62" s="1"/>
  <c r="U197" i="62" s="1"/>
  <c r="U198" i="62" s="1"/>
  <c r="U199" i="62" s="1"/>
  <c r="U200" i="62" s="1"/>
  <c r="U201" i="62" s="1"/>
  <c r="U202" i="62" s="1"/>
  <c r="U203" i="62" s="1"/>
  <c r="U204" i="62" s="1"/>
  <c r="U205" i="62" s="1"/>
  <c r="U206" i="62" s="1"/>
  <c r="U207" i="62" s="1"/>
  <c r="U208" i="62" s="1"/>
  <c r="U209" i="62" s="1"/>
  <c r="U210" i="62" s="1"/>
  <c r="U211" i="62" s="1"/>
  <c r="U212" i="62" s="1"/>
  <c r="U213" i="62" s="1"/>
  <c r="U214" i="62" s="1"/>
  <c r="U215" i="62" s="1"/>
  <c r="U216" i="62" s="1"/>
  <c r="U217" i="62" s="1"/>
  <c r="U218" i="62" s="1"/>
  <c r="U219" i="62" s="1"/>
  <c r="U220" i="62" s="1"/>
  <c r="U221" i="62" s="1"/>
  <c r="U222" i="62" s="1"/>
  <c r="U223" i="62" s="1"/>
  <c r="U224" i="62" s="1"/>
  <c r="U225" i="62" s="1"/>
  <c r="U226" i="62" s="1"/>
  <c r="U227" i="62" s="1"/>
  <c r="U228" i="62" s="1"/>
  <c r="U229" i="62" s="1"/>
  <c r="U230" i="62" s="1"/>
  <c r="U231" i="62" s="1"/>
  <c r="U232" i="62" s="1"/>
  <c r="U233" i="62" s="1"/>
  <c r="U234" i="62" s="1"/>
  <c r="U235" i="62" s="1"/>
  <c r="U236" i="62" s="1"/>
  <c r="U237" i="62" s="1"/>
  <c r="U238" i="62" s="1"/>
  <c r="U239" i="62" s="1"/>
  <c r="U240" i="62" s="1"/>
  <c r="U241" i="62" s="1"/>
  <c r="U242" i="62" s="1"/>
  <c r="U243" i="62" s="1"/>
  <c r="U244" i="62" s="1"/>
  <c r="U245" i="62" s="1"/>
  <c r="U246" i="62" s="1"/>
  <c r="U247" i="62" s="1"/>
  <c r="U248" i="62" s="1"/>
  <c r="U249" i="62" s="1"/>
  <c r="U250" i="62" s="1"/>
  <c r="U251" i="62" s="1"/>
  <c r="U252" i="62" s="1"/>
  <c r="U253" i="62" s="1"/>
  <c r="U254" i="62" s="1"/>
  <c r="U255" i="62" s="1"/>
  <c r="U256" i="62" s="1"/>
  <c r="U257" i="62" s="1"/>
  <c r="U258" i="62" s="1"/>
  <c r="U259" i="62" s="1"/>
  <c r="U260" i="62" s="1"/>
  <c r="U261" i="62" s="1"/>
  <c r="U262" i="62" s="1"/>
  <c r="U263" i="62" s="1"/>
  <c r="U264" i="62" s="1"/>
  <c r="U265" i="62" s="1"/>
  <c r="U266" i="62" s="1"/>
  <c r="U267" i="62" s="1"/>
  <c r="U268" i="62" s="1"/>
  <c r="U269" i="62" s="1"/>
  <c r="U270" i="62" s="1"/>
  <c r="U271" i="62" s="1"/>
  <c r="U272" i="62" s="1"/>
  <c r="U273" i="62" s="1"/>
  <c r="U274" i="62" s="1"/>
  <c r="U275" i="62" s="1"/>
  <c r="U276" i="62" s="1"/>
  <c r="U277" i="62" s="1"/>
  <c r="U278" i="62" s="1"/>
  <c r="U279" i="62" s="1"/>
  <c r="U280" i="62" s="1"/>
  <c r="U281" i="62" s="1"/>
  <c r="U282" i="62" s="1"/>
  <c r="U283" i="62" s="1"/>
  <c r="U284" i="62" s="1"/>
  <c r="U285" i="62" s="1"/>
  <c r="U286" i="62" s="1"/>
  <c r="U287" i="62" s="1"/>
  <c r="U288" i="62" s="1"/>
  <c r="U289" i="62" s="1"/>
  <c r="U290" i="62" s="1"/>
  <c r="R30" i="62"/>
  <c r="R31" i="62" s="1"/>
  <c r="R32" i="62" s="1"/>
  <c r="R33" i="62" s="1"/>
  <c r="R34" i="62" s="1"/>
  <c r="R35" i="62" s="1"/>
  <c r="R36" i="62" s="1"/>
  <c r="R37" i="62" s="1"/>
  <c r="R38" i="62" s="1"/>
  <c r="R39" i="62" s="1"/>
  <c r="R40" i="62" s="1"/>
  <c r="R41" i="62" s="1"/>
  <c r="R42" i="62" s="1"/>
  <c r="R43" i="62" s="1"/>
  <c r="R44" i="62" s="1"/>
  <c r="R45" i="62" s="1"/>
  <c r="R46" i="62" s="1"/>
  <c r="R47" i="62" s="1"/>
  <c r="R48" i="62" s="1"/>
  <c r="R49" i="62" s="1"/>
  <c r="R50" i="62" s="1"/>
  <c r="R51" i="62" s="1"/>
  <c r="R52" i="62" s="1"/>
  <c r="R53" i="62" s="1"/>
  <c r="R54" i="62" s="1"/>
  <c r="R55" i="62" s="1"/>
  <c r="R56" i="62" s="1"/>
  <c r="R57" i="62" s="1"/>
  <c r="R58" i="62" s="1"/>
  <c r="R59" i="62" s="1"/>
  <c r="R60" i="62" s="1"/>
  <c r="R61" i="62" s="1"/>
  <c r="R62" i="62" s="1"/>
  <c r="R63" i="62" s="1"/>
  <c r="R64" i="62" s="1"/>
  <c r="R65" i="62" s="1"/>
  <c r="R66" i="62" s="1"/>
  <c r="R67" i="62" s="1"/>
  <c r="R68" i="62" s="1"/>
  <c r="R69" i="62" s="1"/>
  <c r="R70" i="62" s="1"/>
  <c r="R71" i="62" s="1"/>
  <c r="R72" i="62" s="1"/>
  <c r="R73" i="62" s="1"/>
  <c r="R74" i="62" s="1"/>
  <c r="R75" i="62" s="1"/>
  <c r="R76" i="62" s="1"/>
  <c r="R77" i="62" s="1"/>
  <c r="R78" i="62" s="1"/>
  <c r="R79" i="62" s="1"/>
  <c r="R80" i="62" s="1"/>
  <c r="R81" i="62" s="1"/>
  <c r="R82" i="62" s="1"/>
  <c r="R83" i="62" s="1"/>
  <c r="R84" i="62" s="1"/>
  <c r="R85" i="62" s="1"/>
  <c r="R86" i="62" s="1"/>
  <c r="R87" i="62" s="1"/>
  <c r="R88" i="62" s="1"/>
  <c r="R89" i="62" s="1"/>
  <c r="R90" i="62" s="1"/>
  <c r="R91" i="62" s="1"/>
  <c r="R92" i="62" s="1"/>
  <c r="R93" i="62" s="1"/>
  <c r="R94" i="62" s="1"/>
  <c r="R95" i="62" s="1"/>
  <c r="R96" i="62" s="1"/>
  <c r="R97" i="62" s="1"/>
  <c r="R98" i="62" s="1"/>
  <c r="R99" i="62" s="1"/>
  <c r="R100" i="62" s="1"/>
  <c r="R101" i="62" s="1"/>
  <c r="R102" i="62" s="1"/>
  <c r="R103" i="62" s="1"/>
  <c r="R104" i="62" s="1"/>
  <c r="R105" i="62" s="1"/>
  <c r="R106" i="62" s="1"/>
  <c r="R107" i="62" s="1"/>
  <c r="R108" i="62" s="1"/>
  <c r="R109" i="62" s="1"/>
  <c r="R110" i="62" s="1"/>
  <c r="R111" i="62" s="1"/>
  <c r="R112" i="62" s="1"/>
  <c r="R113" i="62" s="1"/>
  <c r="R114" i="62" s="1"/>
  <c r="R115" i="62" s="1"/>
  <c r="R116" i="62" s="1"/>
  <c r="R117" i="62" s="1"/>
  <c r="R118" i="62" s="1"/>
  <c r="R119" i="62" s="1"/>
  <c r="R120" i="62" s="1"/>
  <c r="R121" i="62" s="1"/>
  <c r="R122" i="62" s="1"/>
  <c r="R123" i="62" s="1"/>
  <c r="R124" i="62" s="1"/>
  <c r="R125" i="62" s="1"/>
  <c r="R126" i="62" s="1"/>
  <c r="R127" i="62" s="1"/>
  <c r="R128" i="62" s="1"/>
  <c r="R129" i="62" s="1"/>
  <c r="R130" i="62" s="1"/>
  <c r="R131" i="62" s="1"/>
  <c r="R132" i="62" s="1"/>
  <c r="R133" i="62" s="1"/>
  <c r="R134" i="62" s="1"/>
  <c r="R135" i="62" s="1"/>
  <c r="R136" i="62" s="1"/>
  <c r="R137" i="62" s="1"/>
  <c r="R138" i="62" s="1"/>
  <c r="R139" i="62" s="1"/>
  <c r="R140" i="62" s="1"/>
  <c r="R141" i="62" s="1"/>
  <c r="R142" i="62" s="1"/>
  <c r="R143" i="62" s="1"/>
  <c r="R144" i="62" s="1"/>
  <c r="R145" i="62" s="1"/>
  <c r="R146" i="62" s="1"/>
  <c r="R147" i="62" s="1"/>
  <c r="R148" i="62" s="1"/>
  <c r="R149" i="62" s="1"/>
  <c r="R150" i="62" s="1"/>
  <c r="R151" i="62" s="1"/>
  <c r="R152" i="62" s="1"/>
  <c r="R153" i="62" s="1"/>
  <c r="R154" i="62" s="1"/>
  <c r="R155" i="62" s="1"/>
  <c r="R156" i="62" s="1"/>
  <c r="R157" i="62" s="1"/>
  <c r="R158" i="62" s="1"/>
  <c r="R159" i="62" s="1"/>
  <c r="R160" i="62" s="1"/>
  <c r="R161" i="62" s="1"/>
  <c r="R162" i="62" s="1"/>
  <c r="R163" i="62" s="1"/>
  <c r="R164" i="62" s="1"/>
  <c r="R165" i="62" s="1"/>
  <c r="R166" i="62" s="1"/>
  <c r="R167" i="62" s="1"/>
  <c r="R168" i="62" s="1"/>
  <c r="R169" i="62" s="1"/>
  <c r="R170" i="62" s="1"/>
  <c r="R171" i="62" s="1"/>
  <c r="R172" i="62" s="1"/>
  <c r="R173" i="62" s="1"/>
  <c r="R174" i="62" s="1"/>
  <c r="R175" i="62" s="1"/>
  <c r="R176" i="62" s="1"/>
  <c r="R177" i="62" s="1"/>
  <c r="R178" i="62" s="1"/>
  <c r="R179" i="62" s="1"/>
  <c r="R180" i="62" s="1"/>
  <c r="R181" i="62" s="1"/>
  <c r="R182" i="62" s="1"/>
  <c r="R183" i="62" s="1"/>
  <c r="R184" i="62" s="1"/>
  <c r="R185" i="62" s="1"/>
  <c r="R186" i="62" s="1"/>
  <c r="R187" i="62" s="1"/>
  <c r="R188" i="62" s="1"/>
  <c r="R189" i="62" s="1"/>
  <c r="R190" i="62" s="1"/>
  <c r="R191" i="62" s="1"/>
  <c r="R192" i="62" s="1"/>
  <c r="R193" i="62" s="1"/>
  <c r="R194" i="62" s="1"/>
  <c r="R195" i="62" s="1"/>
  <c r="R196" i="62" s="1"/>
  <c r="R197" i="62" s="1"/>
  <c r="R198" i="62" s="1"/>
  <c r="R199" i="62" s="1"/>
  <c r="R200" i="62" s="1"/>
  <c r="R201" i="62" s="1"/>
  <c r="R202" i="62" s="1"/>
  <c r="R203" i="62" s="1"/>
  <c r="R204" i="62" s="1"/>
  <c r="R205" i="62" s="1"/>
  <c r="R206" i="62" s="1"/>
  <c r="R207" i="62" s="1"/>
  <c r="R208" i="62" s="1"/>
  <c r="R209" i="62" s="1"/>
  <c r="R210" i="62" s="1"/>
  <c r="R211" i="62" s="1"/>
  <c r="R212" i="62" s="1"/>
  <c r="R213" i="62" s="1"/>
  <c r="R214" i="62" s="1"/>
  <c r="R215" i="62" s="1"/>
  <c r="R216" i="62" s="1"/>
  <c r="R217" i="62" s="1"/>
  <c r="R218" i="62" s="1"/>
  <c r="R219" i="62" s="1"/>
  <c r="R220" i="62" s="1"/>
  <c r="R221" i="62" s="1"/>
  <c r="R222" i="62" s="1"/>
  <c r="R223" i="62" s="1"/>
  <c r="R224" i="62" s="1"/>
  <c r="R225" i="62" s="1"/>
  <c r="R226" i="62" s="1"/>
  <c r="R227" i="62" s="1"/>
  <c r="R228" i="62" s="1"/>
  <c r="R229" i="62" s="1"/>
  <c r="R230" i="62" s="1"/>
  <c r="R231" i="62" s="1"/>
  <c r="R232" i="62" s="1"/>
  <c r="R233" i="62" s="1"/>
  <c r="R234" i="62" s="1"/>
  <c r="R235" i="62" s="1"/>
  <c r="R236" i="62" s="1"/>
  <c r="R237" i="62" s="1"/>
  <c r="R238" i="62" s="1"/>
  <c r="R239" i="62" s="1"/>
  <c r="O30" i="62"/>
  <c r="O31" i="62" s="1"/>
  <c r="O32" i="62" s="1"/>
  <c r="O33" i="62" s="1"/>
  <c r="O34" i="62" s="1"/>
  <c r="O35" i="62" s="1"/>
  <c r="O36" i="62" s="1"/>
  <c r="O37" i="62" s="1"/>
  <c r="O38" i="62" s="1"/>
  <c r="O39" i="62" s="1"/>
  <c r="O40" i="62" s="1"/>
  <c r="O41" i="62" s="1"/>
  <c r="O42" i="62" s="1"/>
  <c r="O43" i="62" s="1"/>
  <c r="O44" i="62" s="1"/>
  <c r="O45" i="62" s="1"/>
  <c r="O46" i="62" s="1"/>
  <c r="O47" i="62" s="1"/>
  <c r="O48" i="62" s="1"/>
  <c r="O49" i="62" s="1"/>
  <c r="O50" i="62" s="1"/>
  <c r="O51" i="62" s="1"/>
  <c r="O52" i="62" s="1"/>
  <c r="O53" i="62" s="1"/>
  <c r="O54" i="62" s="1"/>
  <c r="O55" i="62" s="1"/>
  <c r="O56" i="62" s="1"/>
  <c r="O57" i="62" s="1"/>
  <c r="O58" i="62" s="1"/>
  <c r="O59" i="62" s="1"/>
  <c r="O60" i="62" s="1"/>
  <c r="O61" i="62" s="1"/>
  <c r="O62" i="62" s="1"/>
  <c r="O63" i="62" s="1"/>
  <c r="O64" i="62" s="1"/>
  <c r="O65" i="62" s="1"/>
  <c r="O66" i="62" s="1"/>
  <c r="O67" i="62" s="1"/>
  <c r="O68" i="62" s="1"/>
  <c r="O69" i="62" s="1"/>
  <c r="O70" i="62" s="1"/>
  <c r="O71" i="62" s="1"/>
  <c r="O72" i="62" s="1"/>
  <c r="O73" i="62" s="1"/>
  <c r="O74" i="62" s="1"/>
  <c r="O75" i="62" s="1"/>
  <c r="O76" i="62" s="1"/>
  <c r="O77" i="62" s="1"/>
  <c r="O78" i="62" s="1"/>
  <c r="O79" i="62" s="1"/>
  <c r="O80" i="62" s="1"/>
  <c r="O81" i="62" s="1"/>
  <c r="O82" i="62" s="1"/>
  <c r="O83" i="62" s="1"/>
  <c r="O84" i="62" s="1"/>
  <c r="O85" i="62" s="1"/>
  <c r="O86" i="62" s="1"/>
  <c r="O87" i="62" s="1"/>
  <c r="O88" i="62" s="1"/>
  <c r="O89" i="62" s="1"/>
  <c r="O90" i="62" s="1"/>
  <c r="O91" i="62" s="1"/>
  <c r="O92" i="62" s="1"/>
  <c r="O93" i="62" s="1"/>
  <c r="O94" i="62" s="1"/>
  <c r="O95" i="62" s="1"/>
  <c r="O96" i="62" s="1"/>
  <c r="O97" i="62" s="1"/>
  <c r="O98" i="62" s="1"/>
  <c r="O99" i="62" s="1"/>
  <c r="O100" i="62" s="1"/>
  <c r="O101" i="62" s="1"/>
  <c r="O102" i="62" s="1"/>
  <c r="O103" i="62" s="1"/>
  <c r="O104" i="62" s="1"/>
  <c r="O105" i="62" s="1"/>
  <c r="O106" i="62" s="1"/>
  <c r="O107" i="62" s="1"/>
  <c r="O108" i="62" s="1"/>
  <c r="O109" i="62" s="1"/>
  <c r="O110" i="62" s="1"/>
  <c r="O111" i="62" s="1"/>
  <c r="O112" i="62" s="1"/>
  <c r="O113" i="62" s="1"/>
  <c r="O114" i="62" s="1"/>
  <c r="O115" i="62" s="1"/>
  <c r="O116" i="62" s="1"/>
  <c r="O117" i="62" s="1"/>
  <c r="O118" i="62" s="1"/>
  <c r="O119" i="62" s="1"/>
  <c r="O120" i="62" s="1"/>
  <c r="O121" i="62" s="1"/>
  <c r="O122" i="62" s="1"/>
  <c r="O123" i="62" s="1"/>
  <c r="O124" i="62" s="1"/>
  <c r="O125" i="62" s="1"/>
  <c r="O126" i="62" s="1"/>
  <c r="O127" i="62" s="1"/>
  <c r="O128" i="62" s="1"/>
  <c r="O129" i="62" s="1"/>
  <c r="O130" i="62" s="1"/>
  <c r="O131" i="62" s="1"/>
  <c r="O132" i="62" s="1"/>
  <c r="O133" i="62" s="1"/>
  <c r="O134" i="62" s="1"/>
  <c r="O135" i="62" s="1"/>
  <c r="O136" i="62" s="1"/>
  <c r="O137" i="62" s="1"/>
  <c r="O138" i="62" s="1"/>
  <c r="O139" i="62" s="1"/>
  <c r="O140" i="62" s="1"/>
  <c r="O141" i="62" s="1"/>
  <c r="O142" i="62" s="1"/>
  <c r="O143" i="62" s="1"/>
  <c r="O144" i="62" s="1"/>
  <c r="O145" i="62" s="1"/>
  <c r="O146" i="62" s="1"/>
  <c r="O147" i="62" s="1"/>
  <c r="O148" i="62" s="1"/>
  <c r="O149" i="62" s="1"/>
  <c r="O150" i="62" s="1"/>
  <c r="O151" i="62" s="1"/>
  <c r="O152" i="62" s="1"/>
  <c r="O153" i="62" s="1"/>
  <c r="O154" i="62" s="1"/>
  <c r="O155" i="62" s="1"/>
  <c r="O156" i="62" s="1"/>
  <c r="O157" i="62" s="1"/>
  <c r="O158" i="62" s="1"/>
  <c r="O159" i="62" s="1"/>
  <c r="O160" i="62" s="1"/>
  <c r="O161" i="62" s="1"/>
  <c r="O162" i="62" s="1"/>
  <c r="O163" i="62" s="1"/>
  <c r="O164" i="62" s="1"/>
  <c r="O165" i="62" s="1"/>
  <c r="O166" i="62" s="1"/>
  <c r="O167" i="62" s="1"/>
  <c r="O168" i="62" s="1"/>
  <c r="L30" i="62"/>
  <c r="M30" i="62" s="1"/>
  <c r="K30" i="62"/>
  <c r="K31" i="62" s="1"/>
  <c r="K32" i="62" s="1"/>
  <c r="K33" i="62" s="1"/>
  <c r="K34" i="62" s="1"/>
  <c r="K35" i="62" s="1"/>
  <c r="K36" i="62" s="1"/>
  <c r="K37" i="62" s="1"/>
  <c r="K38" i="62" s="1"/>
  <c r="K39" i="62" s="1"/>
  <c r="K40" i="62" s="1"/>
  <c r="K41" i="62" s="1"/>
  <c r="K42" i="62" s="1"/>
  <c r="K43" i="62" s="1"/>
  <c r="K44" i="62" s="1"/>
  <c r="K45" i="62" s="1"/>
  <c r="K46" i="62" s="1"/>
  <c r="K47" i="62" s="1"/>
  <c r="K48" i="62" s="1"/>
  <c r="K49" i="62" s="1"/>
  <c r="K50" i="62" s="1"/>
  <c r="K51" i="62" s="1"/>
  <c r="K52" i="62" s="1"/>
  <c r="K53" i="62" s="1"/>
  <c r="K54" i="62" s="1"/>
  <c r="K55" i="62" s="1"/>
  <c r="K56" i="62" s="1"/>
  <c r="K57" i="62" s="1"/>
  <c r="K58" i="62" s="1"/>
  <c r="K59" i="62" s="1"/>
  <c r="K60" i="62" s="1"/>
  <c r="K61" i="62" s="1"/>
  <c r="K62" i="62" s="1"/>
  <c r="K63" i="62" s="1"/>
  <c r="K64" i="62" s="1"/>
  <c r="K65" i="62" s="1"/>
  <c r="K66" i="62" s="1"/>
  <c r="K67" i="62" s="1"/>
  <c r="K68" i="62" s="1"/>
  <c r="K69" i="62" s="1"/>
  <c r="K70" i="62" s="1"/>
  <c r="K71" i="62" s="1"/>
  <c r="K72" i="62" s="1"/>
  <c r="K73" i="62" s="1"/>
  <c r="K74" i="62" s="1"/>
  <c r="K75" i="62" s="1"/>
  <c r="K76" i="62" s="1"/>
  <c r="K77" i="62" s="1"/>
  <c r="K78" i="62" s="1"/>
  <c r="K79" i="62" s="1"/>
  <c r="K80" i="62" s="1"/>
  <c r="K81" i="62" s="1"/>
  <c r="K82" i="62" s="1"/>
  <c r="K83" i="62" s="1"/>
  <c r="K84" i="62" s="1"/>
  <c r="K85" i="62" s="1"/>
  <c r="K86" i="62" s="1"/>
  <c r="K87" i="62" s="1"/>
  <c r="K88" i="62" s="1"/>
  <c r="K89" i="62" s="1"/>
  <c r="K90" i="62" s="1"/>
  <c r="K91" i="62" s="1"/>
  <c r="K92" i="62" s="1"/>
  <c r="K93" i="62" s="1"/>
  <c r="K94" i="62" s="1"/>
  <c r="K95" i="62" s="1"/>
  <c r="K96" i="62" s="1"/>
  <c r="K97" i="62" s="1"/>
  <c r="K98" i="62" s="1"/>
  <c r="K99" i="62" s="1"/>
  <c r="K100" i="62" s="1"/>
  <c r="K101" i="62" s="1"/>
  <c r="K102" i="62" s="1"/>
  <c r="K103" i="62" s="1"/>
  <c r="K104" i="62" s="1"/>
  <c r="K105" i="62" s="1"/>
  <c r="K106" i="62" s="1"/>
  <c r="K107" i="62" s="1"/>
  <c r="K108" i="62" s="1"/>
  <c r="K109" i="62" s="1"/>
  <c r="K110" i="62" s="1"/>
  <c r="K111" i="62" s="1"/>
  <c r="K112" i="62" s="1"/>
  <c r="K113" i="62" s="1"/>
  <c r="K114" i="62" s="1"/>
  <c r="K115" i="62" s="1"/>
  <c r="K116" i="62" s="1"/>
  <c r="K117" i="62" s="1"/>
  <c r="K118" i="62" s="1"/>
  <c r="K119" i="62" s="1"/>
  <c r="K120" i="62" s="1"/>
  <c r="K121" i="62" s="1"/>
  <c r="K122" i="62" s="1"/>
  <c r="K123" i="62" s="1"/>
  <c r="K124" i="62" s="1"/>
  <c r="K125" i="62" s="1"/>
  <c r="K126" i="62" s="1"/>
  <c r="K127" i="62" s="1"/>
  <c r="K128" i="62" s="1"/>
  <c r="K129" i="62" s="1"/>
  <c r="K130" i="62" s="1"/>
  <c r="K131" i="62" s="1"/>
  <c r="K132" i="62" s="1"/>
  <c r="K133" i="62" s="1"/>
  <c r="K134" i="62" s="1"/>
  <c r="K135" i="62" s="1"/>
  <c r="K136" i="62" s="1"/>
  <c r="K137" i="62" s="1"/>
  <c r="K138" i="62" s="1"/>
  <c r="K139" i="62" s="1"/>
  <c r="K140" i="62" s="1"/>
  <c r="K141" i="62" s="1"/>
  <c r="K142" i="62" s="1"/>
  <c r="K143" i="62" s="1"/>
  <c r="K144" i="62" s="1"/>
  <c r="K145" i="62" s="1"/>
  <c r="K146" i="62" s="1"/>
  <c r="K147" i="62" s="1"/>
  <c r="K148" i="62" s="1"/>
  <c r="K149" i="62" s="1"/>
  <c r="K150" i="62" s="1"/>
  <c r="K151" i="62" s="1"/>
  <c r="K152" i="62" s="1"/>
  <c r="K153" i="62" s="1"/>
  <c r="K154" i="62" s="1"/>
  <c r="K155" i="62" s="1"/>
  <c r="K156" i="62" s="1"/>
  <c r="K157" i="62" s="1"/>
  <c r="K158" i="62" s="1"/>
  <c r="K159" i="62" s="1"/>
  <c r="K160" i="62" s="1"/>
  <c r="K161" i="62" s="1"/>
  <c r="K162" i="62" s="1"/>
  <c r="K163" i="62" s="1"/>
  <c r="K164" i="62" s="1"/>
  <c r="K165" i="62" s="1"/>
  <c r="K166" i="62" s="1"/>
  <c r="K167" i="62" s="1"/>
  <c r="K168" i="62" s="1"/>
  <c r="K169" i="62" s="1"/>
  <c r="K170" i="62" s="1"/>
  <c r="K171" i="62" s="1"/>
  <c r="K172" i="62" s="1"/>
  <c r="K173" i="62" s="1"/>
  <c r="K174" i="62" s="1"/>
  <c r="K175" i="62" s="1"/>
  <c r="K176" i="62" s="1"/>
  <c r="K177" i="62" s="1"/>
  <c r="K178" i="62" s="1"/>
  <c r="K179" i="62" s="1"/>
  <c r="K180" i="62" s="1"/>
  <c r="K181" i="62" s="1"/>
  <c r="K182" i="62" s="1"/>
  <c r="K183" i="62" s="1"/>
  <c r="K184" i="62" s="1"/>
  <c r="K185" i="62" s="1"/>
  <c r="K186" i="62" s="1"/>
  <c r="K187" i="62" s="1"/>
  <c r="K188" i="62" s="1"/>
  <c r="K189" i="62" s="1"/>
  <c r="K190" i="62" s="1"/>
  <c r="K191" i="62" s="1"/>
  <c r="K192" i="62" s="1"/>
  <c r="K193" i="62" s="1"/>
  <c r="K194" i="62" s="1"/>
  <c r="K195" i="62" s="1"/>
  <c r="K196" i="62" s="1"/>
  <c r="K197" i="62" s="1"/>
  <c r="K198" i="62" s="1"/>
  <c r="K199" i="62" s="1"/>
  <c r="K200" i="62" s="1"/>
  <c r="K201" i="62" s="1"/>
  <c r="K202" i="62" s="1"/>
  <c r="K203" i="62" s="1"/>
  <c r="K204" i="62" s="1"/>
  <c r="K205" i="62" s="1"/>
  <c r="K206" i="62" s="1"/>
  <c r="K207" i="62" s="1"/>
  <c r="K208" i="62" s="1"/>
  <c r="K209" i="62" s="1"/>
  <c r="K210" i="62" s="1"/>
  <c r="K211" i="62" s="1"/>
  <c r="K212" i="62" s="1"/>
  <c r="K213" i="62" s="1"/>
  <c r="K214" i="62" s="1"/>
  <c r="K215" i="62" s="1"/>
  <c r="K216" i="62" s="1"/>
  <c r="K217" i="62" s="1"/>
  <c r="K218" i="62" s="1"/>
  <c r="K219" i="62" s="1"/>
  <c r="K220" i="62" s="1"/>
  <c r="K221" i="62" s="1"/>
  <c r="K222" i="62" s="1"/>
  <c r="K223" i="62" s="1"/>
  <c r="K224" i="62" s="1"/>
  <c r="K225" i="62" s="1"/>
  <c r="K226" i="62" s="1"/>
  <c r="K227" i="62" s="1"/>
  <c r="K228" i="62" s="1"/>
  <c r="K229" i="62" s="1"/>
  <c r="K230" i="62" s="1"/>
  <c r="K231" i="62" s="1"/>
  <c r="K232" i="62" s="1"/>
  <c r="K233" i="62" s="1"/>
  <c r="K234" i="62" s="1"/>
  <c r="K235" i="62" s="1"/>
  <c r="K236" i="62" s="1"/>
  <c r="K237" i="62" s="1"/>
  <c r="K238" i="62" s="1"/>
  <c r="K239" i="62" s="1"/>
  <c r="K240" i="62" s="1"/>
  <c r="K241" i="62" s="1"/>
  <c r="K242" i="62" s="1"/>
  <c r="K243" i="62" s="1"/>
  <c r="K244" i="62" s="1"/>
  <c r="K245" i="62" s="1"/>
  <c r="K246" i="62" s="1"/>
  <c r="K247" i="62" s="1"/>
  <c r="K248" i="62" s="1"/>
  <c r="K249" i="62" s="1"/>
  <c r="K250" i="62" s="1"/>
  <c r="K251" i="62" s="1"/>
  <c r="K252" i="62" s="1"/>
  <c r="K253" i="62" s="1"/>
  <c r="K254" i="62" s="1"/>
  <c r="K255" i="62" s="1"/>
  <c r="K256" i="62" s="1"/>
  <c r="K257" i="62" s="1"/>
  <c r="K258" i="62" s="1"/>
  <c r="K259" i="62" s="1"/>
  <c r="K260" i="62" s="1"/>
  <c r="K261" i="62" s="1"/>
  <c r="K262" i="62" s="1"/>
  <c r="K263" i="62" s="1"/>
  <c r="K264" i="62" s="1"/>
  <c r="K265" i="62" s="1"/>
  <c r="K266" i="62" s="1"/>
  <c r="K267" i="62" s="1"/>
  <c r="K268" i="62" s="1"/>
  <c r="K269" i="62" s="1"/>
  <c r="K270" i="62" s="1"/>
  <c r="K271" i="62" s="1"/>
  <c r="K272" i="62" s="1"/>
  <c r="K273" i="62" s="1"/>
  <c r="K274" i="62" s="1"/>
  <c r="K275" i="62" s="1"/>
  <c r="K276" i="62" s="1"/>
  <c r="K277" i="62" s="1"/>
  <c r="K278" i="62" s="1"/>
  <c r="K279" i="62" s="1"/>
  <c r="K280" i="62" s="1"/>
  <c r="K281" i="62" s="1"/>
  <c r="K282" i="62" s="1"/>
  <c r="K283" i="62" s="1"/>
  <c r="K284" i="62" s="1"/>
  <c r="K285" i="62" s="1"/>
  <c r="K286" i="62" s="1"/>
  <c r="K287" i="62" s="1"/>
  <c r="K288" i="62" s="1"/>
  <c r="K289" i="62" s="1"/>
  <c r="K290" i="62" s="1"/>
  <c r="K291" i="62" s="1"/>
  <c r="K292" i="62" s="1"/>
  <c r="K293" i="62" s="1"/>
  <c r="K294" i="62" s="1"/>
  <c r="K295" i="62" s="1"/>
  <c r="K296" i="62" s="1"/>
  <c r="K297" i="62" s="1"/>
  <c r="K298" i="62" s="1"/>
  <c r="K299" i="62" s="1"/>
  <c r="K300" i="62" s="1"/>
  <c r="K301" i="62" s="1"/>
  <c r="K302" i="62" s="1"/>
  <c r="K303" i="62" s="1"/>
  <c r="K304" i="62" s="1"/>
  <c r="K305" i="62" s="1"/>
  <c r="K306" i="62" s="1"/>
  <c r="K307" i="62" s="1"/>
  <c r="K308" i="62" s="1"/>
  <c r="K309" i="62" s="1"/>
  <c r="K310" i="62" s="1"/>
  <c r="K311" i="62" s="1"/>
  <c r="K312" i="62" s="1"/>
  <c r="K313" i="62" s="1"/>
  <c r="K314" i="62" s="1"/>
  <c r="K315" i="62" s="1"/>
  <c r="K316" i="62" s="1"/>
  <c r="K317" i="62" s="1"/>
  <c r="K318" i="62" s="1"/>
  <c r="K319" i="62" s="1"/>
  <c r="K320" i="62" s="1"/>
  <c r="K321" i="62" s="1"/>
  <c r="K322" i="62" s="1"/>
  <c r="K323" i="62" s="1"/>
  <c r="K324" i="62" s="1"/>
  <c r="I30" i="62"/>
  <c r="J30" i="62" s="1"/>
  <c r="H30" i="62"/>
  <c r="H31" i="62" s="1"/>
  <c r="H32" i="62" s="1"/>
  <c r="H33" i="62" s="1"/>
  <c r="H34" i="62" s="1"/>
  <c r="H35" i="62" s="1"/>
  <c r="H36" i="62" s="1"/>
  <c r="H37" i="62" s="1"/>
  <c r="H38" i="62" s="1"/>
  <c r="H39" i="62" s="1"/>
  <c r="H40" i="62" s="1"/>
  <c r="H41" i="62" s="1"/>
  <c r="H42" i="62" s="1"/>
  <c r="H43" i="62" s="1"/>
  <c r="H44" i="62" s="1"/>
  <c r="H45" i="62" s="1"/>
  <c r="H46" i="62" s="1"/>
  <c r="H47" i="62" s="1"/>
  <c r="H48" i="62" s="1"/>
  <c r="H49" i="62" s="1"/>
  <c r="H50" i="62" s="1"/>
  <c r="H51" i="62" s="1"/>
  <c r="H52" i="62" s="1"/>
  <c r="H53" i="62" s="1"/>
  <c r="H54" i="62" s="1"/>
  <c r="H55" i="62" s="1"/>
  <c r="H56" i="62" s="1"/>
  <c r="H57" i="62" s="1"/>
  <c r="H58" i="62" s="1"/>
  <c r="H59" i="62" s="1"/>
  <c r="H60" i="62" s="1"/>
  <c r="H61" i="62" s="1"/>
  <c r="H62" i="62" s="1"/>
  <c r="H63" i="62" s="1"/>
  <c r="H64" i="62" s="1"/>
  <c r="H65" i="62" s="1"/>
  <c r="H66" i="62" s="1"/>
  <c r="H67" i="62" s="1"/>
  <c r="H68" i="62" s="1"/>
  <c r="H69" i="62" s="1"/>
  <c r="H70" i="62" s="1"/>
  <c r="H71" i="62" s="1"/>
  <c r="H72" i="62" s="1"/>
  <c r="H73" i="62" s="1"/>
  <c r="H74" i="62" s="1"/>
  <c r="H75" i="62" s="1"/>
  <c r="H76" i="62" s="1"/>
  <c r="H77" i="62" s="1"/>
  <c r="H78" i="62" s="1"/>
  <c r="H79" i="62" s="1"/>
  <c r="H80" i="62" s="1"/>
  <c r="H81" i="62" s="1"/>
  <c r="H82" i="62" s="1"/>
  <c r="H83" i="62" s="1"/>
  <c r="H84" i="62" s="1"/>
  <c r="H85" i="62" s="1"/>
  <c r="H86" i="62" s="1"/>
  <c r="H87" i="62" s="1"/>
  <c r="H88" i="62" s="1"/>
  <c r="H89" i="62" s="1"/>
  <c r="H90" i="62" s="1"/>
  <c r="H91" i="62" s="1"/>
  <c r="H92" i="62" s="1"/>
  <c r="H93" i="62" s="1"/>
  <c r="H94" i="62" s="1"/>
  <c r="H95" i="62" s="1"/>
  <c r="H96" i="62" s="1"/>
  <c r="H97" i="62" s="1"/>
  <c r="H98" i="62" s="1"/>
  <c r="H99" i="62" s="1"/>
  <c r="H100" i="62" s="1"/>
  <c r="H101" i="62" s="1"/>
  <c r="H102" i="62" s="1"/>
  <c r="H103" i="62" s="1"/>
  <c r="H104" i="62" s="1"/>
  <c r="H105" i="62" s="1"/>
  <c r="H106" i="62" s="1"/>
  <c r="H107" i="62" s="1"/>
  <c r="H108" i="62" s="1"/>
  <c r="H109" i="62" s="1"/>
  <c r="H110" i="62" s="1"/>
  <c r="H111" i="62" s="1"/>
  <c r="H112" i="62" s="1"/>
  <c r="H113" i="62" s="1"/>
  <c r="H114" i="62" s="1"/>
  <c r="H115" i="62" s="1"/>
  <c r="H116" i="62" s="1"/>
  <c r="H117" i="62" s="1"/>
  <c r="H118" i="62" s="1"/>
  <c r="H119" i="62" s="1"/>
  <c r="H120" i="62" s="1"/>
  <c r="H121" i="62" s="1"/>
  <c r="H122" i="62" s="1"/>
  <c r="H123" i="62" s="1"/>
  <c r="H124" i="62" s="1"/>
  <c r="H125" i="62" s="1"/>
  <c r="H126" i="62" s="1"/>
  <c r="H127" i="62" s="1"/>
  <c r="H128" i="62" s="1"/>
  <c r="H129" i="62" s="1"/>
  <c r="H130" i="62" s="1"/>
  <c r="H131" i="62" s="1"/>
  <c r="H132" i="62" s="1"/>
  <c r="H133" i="62" s="1"/>
  <c r="H134" i="62" s="1"/>
  <c r="H135" i="62" s="1"/>
  <c r="H136" i="62" s="1"/>
  <c r="H137" i="62" s="1"/>
  <c r="H138" i="62" s="1"/>
  <c r="H139" i="62" s="1"/>
  <c r="H140" i="62" s="1"/>
  <c r="H141" i="62" s="1"/>
  <c r="H142" i="62" s="1"/>
  <c r="H143" i="62" s="1"/>
  <c r="H144" i="62" s="1"/>
  <c r="H145" i="62" s="1"/>
  <c r="H146" i="62" s="1"/>
  <c r="H147" i="62" s="1"/>
  <c r="H148" i="62" s="1"/>
  <c r="H149" i="62" s="1"/>
  <c r="H150" i="62" s="1"/>
  <c r="H151" i="62" s="1"/>
  <c r="H152" i="62" s="1"/>
  <c r="H153" i="62" s="1"/>
  <c r="H154" i="62" s="1"/>
  <c r="H155" i="62" s="1"/>
  <c r="H156" i="62" s="1"/>
  <c r="H157" i="62" s="1"/>
  <c r="H158" i="62" s="1"/>
  <c r="H159" i="62" s="1"/>
  <c r="H160" i="62" s="1"/>
  <c r="H161" i="62" s="1"/>
  <c r="H162" i="62" s="1"/>
  <c r="H163" i="62" s="1"/>
  <c r="H164" i="62" s="1"/>
  <c r="H165" i="62" s="1"/>
  <c r="H166" i="62" s="1"/>
  <c r="H167" i="62" s="1"/>
  <c r="H168" i="62" s="1"/>
  <c r="H169" i="62" s="1"/>
  <c r="H170" i="62" s="1"/>
  <c r="H171" i="62" s="1"/>
  <c r="H172" i="62" s="1"/>
  <c r="H173" i="62" s="1"/>
  <c r="H174" i="62" s="1"/>
  <c r="H175" i="62" s="1"/>
  <c r="H176" i="62" s="1"/>
  <c r="H177" i="62" s="1"/>
  <c r="H178" i="62" s="1"/>
  <c r="H179" i="62" s="1"/>
  <c r="H180" i="62" s="1"/>
  <c r="H181" i="62" s="1"/>
  <c r="H182" i="62" s="1"/>
  <c r="H183" i="62" s="1"/>
  <c r="H184" i="62" s="1"/>
  <c r="H185" i="62" s="1"/>
  <c r="H186" i="62" s="1"/>
  <c r="H187" i="62" s="1"/>
  <c r="H188" i="62" s="1"/>
  <c r="H189" i="62" s="1"/>
  <c r="H190" i="62" s="1"/>
  <c r="H191" i="62" s="1"/>
  <c r="H192" i="62" s="1"/>
  <c r="H193" i="62" s="1"/>
  <c r="H194" i="62" s="1"/>
  <c r="H195" i="62" s="1"/>
  <c r="H196" i="62" s="1"/>
  <c r="H197" i="62" s="1"/>
  <c r="H198" i="62" s="1"/>
  <c r="H199" i="62" s="1"/>
  <c r="H200" i="62" s="1"/>
  <c r="H201" i="62" s="1"/>
  <c r="H202" i="62" s="1"/>
  <c r="H203" i="62" s="1"/>
  <c r="H204" i="62" s="1"/>
  <c r="H205" i="62" s="1"/>
  <c r="H206" i="62" s="1"/>
  <c r="H207" i="62" s="1"/>
  <c r="H208" i="62" s="1"/>
  <c r="H209" i="62" s="1"/>
  <c r="H210" i="62" s="1"/>
  <c r="H211" i="62" s="1"/>
  <c r="H212" i="62" s="1"/>
  <c r="H213" i="62" s="1"/>
  <c r="H214" i="62" s="1"/>
  <c r="H215" i="62" s="1"/>
  <c r="H216" i="62" s="1"/>
  <c r="H217" i="62" s="1"/>
  <c r="H218" i="62" s="1"/>
  <c r="H219" i="62" s="1"/>
  <c r="H220" i="62" s="1"/>
  <c r="H221" i="62" s="1"/>
  <c r="H222" i="62" s="1"/>
  <c r="H223" i="62" s="1"/>
  <c r="H224" i="62" s="1"/>
  <c r="H225" i="62" s="1"/>
  <c r="H226" i="62" s="1"/>
  <c r="H227" i="62" s="1"/>
  <c r="H228" i="62" s="1"/>
  <c r="H229" i="62" s="1"/>
  <c r="H230" i="62" s="1"/>
  <c r="H231" i="62" s="1"/>
  <c r="H232" i="62" s="1"/>
  <c r="H233" i="62" s="1"/>
  <c r="H234" i="62" s="1"/>
  <c r="H235" i="62" s="1"/>
  <c r="H236" i="62" s="1"/>
  <c r="H237" i="62" s="1"/>
  <c r="H238" i="62" s="1"/>
  <c r="H239" i="62" s="1"/>
  <c r="H240" i="62" s="1"/>
  <c r="H241" i="62" s="1"/>
  <c r="H242" i="62" s="1"/>
  <c r="H243" i="62" s="1"/>
  <c r="H244" i="62" s="1"/>
  <c r="H245" i="62" s="1"/>
  <c r="H246" i="62" s="1"/>
  <c r="H247" i="62" s="1"/>
  <c r="H248" i="62" s="1"/>
  <c r="H249" i="62" s="1"/>
  <c r="H250" i="62" s="1"/>
  <c r="H251" i="62" s="1"/>
  <c r="H252" i="62" s="1"/>
  <c r="H253" i="62" s="1"/>
  <c r="H254" i="62" s="1"/>
  <c r="H255" i="62" s="1"/>
  <c r="H256" i="62" s="1"/>
  <c r="H257" i="62" s="1"/>
  <c r="H258" i="62" s="1"/>
  <c r="H259" i="62" s="1"/>
  <c r="H260" i="62" s="1"/>
  <c r="H261" i="62" s="1"/>
  <c r="H262" i="62" s="1"/>
  <c r="H263" i="62" s="1"/>
  <c r="H264" i="62" s="1"/>
  <c r="H265" i="62" s="1"/>
  <c r="H266" i="62" s="1"/>
  <c r="H267" i="62" s="1"/>
  <c r="H268" i="62" s="1"/>
  <c r="H269" i="62" s="1"/>
  <c r="H270" i="62" s="1"/>
  <c r="H271" i="62" s="1"/>
  <c r="H272" i="62" s="1"/>
  <c r="H273" i="62" s="1"/>
  <c r="H274" i="62" s="1"/>
  <c r="H275" i="62" s="1"/>
  <c r="H276" i="62" s="1"/>
  <c r="H277" i="62" s="1"/>
  <c r="H278" i="62" s="1"/>
  <c r="H279" i="62" s="1"/>
  <c r="H280" i="62" s="1"/>
  <c r="H281" i="62" s="1"/>
  <c r="H282" i="62" s="1"/>
  <c r="H283" i="62" s="1"/>
  <c r="H284" i="62" s="1"/>
  <c r="H285" i="62" s="1"/>
  <c r="H286" i="62" s="1"/>
  <c r="H287" i="62" s="1"/>
  <c r="H288" i="62" s="1"/>
  <c r="H289" i="62" s="1"/>
  <c r="H290" i="62" s="1"/>
  <c r="F30" i="62"/>
  <c r="G30" i="62" s="1"/>
  <c r="E30" i="62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E227" i="62" s="1"/>
  <c r="E228" i="62" s="1"/>
  <c r="E229" i="62" s="1"/>
  <c r="E230" i="62" s="1"/>
  <c r="E231" i="62" s="1"/>
  <c r="E232" i="62" s="1"/>
  <c r="E233" i="62" s="1"/>
  <c r="E234" i="62" s="1"/>
  <c r="E235" i="62" s="1"/>
  <c r="E236" i="62" s="1"/>
  <c r="E237" i="62" s="1"/>
  <c r="E238" i="62" s="1"/>
  <c r="E239" i="62" s="1"/>
  <c r="C30" i="62"/>
  <c r="D30" i="62" s="1"/>
  <c r="B30" i="62"/>
  <c r="L29" i="62"/>
  <c r="M29" i="62" s="1"/>
  <c r="I29" i="62"/>
  <c r="J29" i="62" s="1"/>
  <c r="F29" i="62"/>
  <c r="G29" i="62" s="1"/>
  <c r="C29" i="62"/>
  <c r="D29" i="62" s="1"/>
  <c r="AV46" i="91" l="1"/>
  <c r="AX46" i="91" s="1"/>
  <c r="AW46" i="91"/>
  <c r="AU47" i="91"/>
  <c r="AW47" i="91" s="1"/>
  <c r="AS47" i="91"/>
  <c r="AQ48" i="91"/>
  <c r="AW44" i="89"/>
  <c r="AU49" i="90"/>
  <c r="AW49" i="90" s="1"/>
  <c r="AS49" i="90"/>
  <c r="AQ50" i="90"/>
  <c r="AV48" i="90"/>
  <c r="AX48" i="90" s="1"/>
  <c r="AQ46" i="89"/>
  <c r="AU45" i="89"/>
  <c r="AS45" i="89"/>
  <c r="AV44" i="89"/>
  <c r="AX44" i="89" s="1"/>
  <c r="AT16" i="85"/>
  <c r="AT16" i="88"/>
  <c r="AT16" i="87"/>
  <c r="AT16" i="86"/>
  <c r="AT17" i="85"/>
  <c r="AT17" i="88"/>
  <c r="AT17" i="86"/>
  <c r="AT17" i="87"/>
  <c r="AT15" i="85"/>
  <c r="AT15" i="88"/>
  <c r="AT15" i="86"/>
  <c r="AT15" i="87"/>
  <c r="AW43" i="88"/>
  <c r="AV43" i="88"/>
  <c r="AX43" i="88" s="1"/>
  <c r="AS44" i="88"/>
  <c r="AQ45" i="88"/>
  <c r="AU42" i="87"/>
  <c r="AW42" i="87" s="1"/>
  <c r="AS42" i="87"/>
  <c r="AQ43" i="87"/>
  <c r="AS42" i="86"/>
  <c r="AQ43" i="86"/>
  <c r="AQ43" i="85"/>
  <c r="AS42" i="85"/>
  <c r="V76" i="62"/>
  <c r="W76" i="62" s="1"/>
  <c r="S76" i="67"/>
  <c r="T76" i="67" s="1"/>
  <c r="Y76" i="67"/>
  <c r="Z76" i="67" s="1"/>
  <c r="V76" i="67"/>
  <c r="W76" i="67" s="1"/>
  <c r="AF31" i="64"/>
  <c r="V92" i="67"/>
  <c r="W92" i="67" s="1"/>
  <c r="Y92" i="67"/>
  <c r="Z92" i="67" s="1"/>
  <c r="V108" i="62"/>
  <c r="W108" i="62" s="1"/>
  <c r="Y108" i="67"/>
  <c r="Z108" i="67" s="1"/>
  <c r="AF10" i="64"/>
  <c r="V71" i="67"/>
  <c r="W71" i="67" s="1"/>
  <c r="S71" i="67"/>
  <c r="T71" i="67" s="1"/>
  <c r="Y71" i="67"/>
  <c r="Z71" i="67" s="1"/>
  <c r="V87" i="62"/>
  <c r="W87" i="62" s="1"/>
  <c r="Y87" i="67"/>
  <c r="Z87" i="67" s="1"/>
  <c r="V87" i="67"/>
  <c r="W87" i="67" s="1"/>
  <c r="V82" i="62"/>
  <c r="W82" i="62" s="1"/>
  <c r="V82" i="67"/>
  <c r="W82" i="67" s="1"/>
  <c r="S82" i="67"/>
  <c r="T82" i="67" s="1"/>
  <c r="Y82" i="67"/>
  <c r="Z82" i="67" s="1"/>
  <c r="V114" i="62"/>
  <c r="W114" i="62" s="1"/>
  <c r="Y114" i="67"/>
  <c r="Z114" i="67" s="1"/>
  <c r="V77" i="62"/>
  <c r="W77" i="62" s="1"/>
  <c r="Y77" i="67"/>
  <c r="Z77" i="67" s="1"/>
  <c r="V77" i="67"/>
  <c r="W77" i="67" s="1"/>
  <c r="S77" i="67"/>
  <c r="T77" i="67" s="1"/>
  <c r="AE32" i="64"/>
  <c r="Y93" i="67"/>
  <c r="Z93" i="67" s="1"/>
  <c r="V93" i="67"/>
  <c r="W93" i="67" s="1"/>
  <c r="V109" i="62"/>
  <c r="W109" i="62" s="1"/>
  <c r="Y109" i="67"/>
  <c r="Z109" i="67" s="1"/>
  <c r="V72" i="62"/>
  <c r="W72" i="62" s="1"/>
  <c r="V72" i="67"/>
  <c r="W72" i="67" s="1"/>
  <c r="Y72" i="67"/>
  <c r="Z72" i="67" s="1"/>
  <c r="S72" i="67"/>
  <c r="T72" i="67" s="1"/>
  <c r="V88" i="62"/>
  <c r="W88" i="62" s="1"/>
  <c r="V88" i="67"/>
  <c r="W88" i="67" s="1"/>
  <c r="Y88" i="67"/>
  <c r="Z88" i="67" s="1"/>
  <c r="V104" i="62"/>
  <c r="W104" i="62" s="1"/>
  <c r="Y104" i="67"/>
  <c r="Z104" i="67" s="1"/>
  <c r="V83" i="62"/>
  <c r="W83" i="62" s="1"/>
  <c r="V83" i="67"/>
  <c r="W83" i="67" s="1"/>
  <c r="Y83" i="67"/>
  <c r="Z83" i="67" s="1"/>
  <c r="S83" i="67"/>
  <c r="T83" i="67" s="1"/>
  <c r="AF38" i="64"/>
  <c r="Y99" i="67"/>
  <c r="Z99" i="67" s="1"/>
  <c r="V115" i="62"/>
  <c r="W115" i="62" s="1"/>
  <c r="Y115" i="67"/>
  <c r="Z115" i="67" s="1"/>
  <c r="V78" i="62"/>
  <c r="W78" i="62" s="1"/>
  <c r="Y78" i="67"/>
  <c r="Z78" i="67" s="1"/>
  <c r="V78" i="67"/>
  <c r="W78" i="67" s="1"/>
  <c r="S78" i="67"/>
  <c r="T78" i="67" s="1"/>
  <c r="V94" i="62"/>
  <c r="W94" i="62" s="1"/>
  <c r="V94" i="67"/>
  <c r="W94" i="67" s="1"/>
  <c r="Y94" i="67"/>
  <c r="Z94" i="67" s="1"/>
  <c r="V110" i="62"/>
  <c r="W110" i="62" s="1"/>
  <c r="Y110" i="67"/>
  <c r="Z110" i="67" s="1"/>
  <c r="V73" i="62"/>
  <c r="W73" i="62" s="1"/>
  <c r="V73" i="67"/>
  <c r="W73" i="67" s="1"/>
  <c r="Y73" i="67"/>
  <c r="Z73" i="67" s="1"/>
  <c r="S73" i="67"/>
  <c r="T73" i="67" s="1"/>
  <c r="AB28" i="64"/>
  <c r="Y89" i="67"/>
  <c r="Z89" i="67" s="1"/>
  <c r="V89" i="67"/>
  <c r="W89" i="67" s="1"/>
  <c r="V105" i="62"/>
  <c r="W105" i="62" s="1"/>
  <c r="Y105" i="67"/>
  <c r="Z105" i="67" s="1"/>
  <c r="V84" i="62"/>
  <c r="W84" i="62" s="1"/>
  <c r="V84" i="67"/>
  <c r="W84" i="67" s="1"/>
  <c r="Y84" i="67"/>
  <c r="Z84" i="67" s="1"/>
  <c r="AC39" i="64"/>
  <c r="Y100" i="67"/>
  <c r="Z100" i="67" s="1"/>
  <c r="V116" i="62"/>
  <c r="W116" i="62" s="1"/>
  <c r="Y116" i="67"/>
  <c r="Z116" i="67" s="1"/>
  <c r="AD18" i="64"/>
  <c r="Y79" i="67"/>
  <c r="Z79" i="67" s="1"/>
  <c r="V79" i="67"/>
  <c r="W79" i="67" s="1"/>
  <c r="S79" i="67"/>
  <c r="T79" i="67" s="1"/>
  <c r="V95" i="62"/>
  <c r="W95" i="62" s="1"/>
  <c r="V95" i="67"/>
  <c r="W95" i="67" s="1"/>
  <c r="Y95" i="67"/>
  <c r="Z95" i="67" s="1"/>
  <c r="AF50" i="64"/>
  <c r="Y111" i="67"/>
  <c r="Z111" i="67" s="1"/>
  <c r="S74" i="67"/>
  <c r="T74" i="67" s="1"/>
  <c r="Y74" i="67"/>
  <c r="Z74" i="67" s="1"/>
  <c r="V74" i="67"/>
  <c r="W74" i="67" s="1"/>
  <c r="AF29" i="64"/>
  <c r="V90" i="67"/>
  <c r="W90" i="67" s="1"/>
  <c r="Y90" i="67"/>
  <c r="Z90" i="67" s="1"/>
  <c r="V85" i="62"/>
  <c r="W85" i="62" s="1"/>
  <c r="V85" i="67"/>
  <c r="W85" i="67" s="1"/>
  <c r="Y85" i="67"/>
  <c r="Z85" i="67" s="1"/>
  <c r="V101" i="62"/>
  <c r="W101" i="62" s="1"/>
  <c r="Y101" i="67"/>
  <c r="Z101" i="67" s="1"/>
  <c r="V117" i="62"/>
  <c r="W117" i="62" s="1"/>
  <c r="Y117" i="67"/>
  <c r="Z117" i="67" s="1"/>
  <c r="V80" i="62"/>
  <c r="W80" i="62" s="1"/>
  <c r="Y80" i="67"/>
  <c r="Z80" i="67" s="1"/>
  <c r="V80" i="67"/>
  <c r="W80" i="67" s="1"/>
  <c r="S80" i="67"/>
  <c r="T80" i="67" s="1"/>
  <c r="AF35" i="64"/>
  <c r="V96" i="67"/>
  <c r="W96" i="67" s="1"/>
  <c r="Y96" i="67"/>
  <c r="Z96" i="67" s="1"/>
  <c r="V112" i="62"/>
  <c r="W112" i="62" s="1"/>
  <c r="Y112" i="67"/>
  <c r="Z112" i="67" s="1"/>
  <c r="V69" i="62"/>
  <c r="W69" i="62" s="1"/>
  <c r="V69" i="67"/>
  <c r="W69" i="67" s="1"/>
  <c r="S69" i="67"/>
  <c r="T69" i="67" s="1"/>
  <c r="Y69" i="67"/>
  <c r="Z69" i="67" s="1"/>
  <c r="V75" i="62"/>
  <c r="W75" i="62" s="1"/>
  <c r="Y75" i="67"/>
  <c r="Z75" i="67" s="1"/>
  <c r="V75" i="67"/>
  <c r="W75" i="67" s="1"/>
  <c r="S75" i="67"/>
  <c r="T75" i="67" s="1"/>
  <c r="V91" i="62"/>
  <c r="W91" i="62" s="1"/>
  <c r="V91" i="67"/>
  <c r="W91" i="67" s="1"/>
  <c r="Y91" i="67"/>
  <c r="Z91" i="67" s="1"/>
  <c r="V107" i="62"/>
  <c r="W107" i="62" s="1"/>
  <c r="Y107" i="67"/>
  <c r="Z107" i="67" s="1"/>
  <c r="AB77" i="64"/>
  <c r="V70" i="62"/>
  <c r="W70" i="62" s="1"/>
  <c r="V70" i="67"/>
  <c r="W70" i="67" s="1"/>
  <c r="S70" i="67"/>
  <c r="T70" i="67" s="1"/>
  <c r="Y70" i="67"/>
  <c r="Z70" i="67" s="1"/>
  <c r="AC25" i="64"/>
  <c r="Y86" i="67"/>
  <c r="Z86" i="67" s="1"/>
  <c r="V86" i="67"/>
  <c r="W86" i="67" s="1"/>
  <c r="V102" i="62"/>
  <c r="W102" i="62" s="1"/>
  <c r="Y102" i="67"/>
  <c r="Z102" i="67" s="1"/>
  <c r="AC57" i="64"/>
  <c r="Y118" i="67"/>
  <c r="Z118" i="67" s="1"/>
  <c r="AE77" i="64"/>
  <c r="AD20" i="64"/>
  <c r="V81" i="67"/>
  <c r="W81" i="67" s="1"/>
  <c r="S81" i="67"/>
  <c r="T81" i="67" s="1"/>
  <c r="Y81" i="67"/>
  <c r="Z81" i="67" s="1"/>
  <c r="V97" i="62"/>
  <c r="W97" i="62" s="1"/>
  <c r="V97" i="67"/>
  <c r="W97" i="67" s="1"/>
  <c r="Y97" i="67"/>
  <c r="Z97" i="67" s="1"/>
  <c r="AD52" i="64"/>
  <c r="Y113" i="67"/>
  <c r="Z113" i="67" s="1"/>
  <c r="AQ30" i="80"/>
  <c r="AS30" i="80" s="1"/>
  <c r="AT14" i="84"/>
  <c r="AT15" i="84"/>
  <c r="AT16" i="84"/>
  <c r="V16" i="1"/>
  <c r="U17" i="1"/>
  <c r="V17" i="1" s="1"/>
  <c r="AQ34" i="84"/>
  <c r="I4" i="20"/>
  <c r="AT15" i="80"/>
  <c r="AT14" i="34"/>
  <c r="AT16" i="80"/>
  <c r="AT15" i="34"/>
  <c r="AT17" i="80"/>
  <c r="AT16" i="34"/>
  <c r="AQ26" i="34"/>
  <c r="AB30" i="64"/>
  <c r="Z84" i="64"/>
  <c r="Z66" i="64"/>
  <c r="I126" i="66" s="1"/>
  <c r="J126" i="66" s="1"/>
  <c r="AF62" i="64"/>
  <c r="Z74" i="64"/>
  <c r="Z75" i="64"/>
  <c r="I135" i="66" s="1"/>
  <c r="J135" i="66" s="1"/>
  <c r="Z92" i="64"/>
  <c r="I152" i="66" s="1"/>
  <c r="J152" i="66" s="1"/>
  <c r="AE18" i="64"/>
  <c r="Z30" i="63"/>
  <c r="F80" i="66" s="1"/>
  <c r="G80" i="66" s="1"/>
  <c r="Z37" i="63"/>
  <c r="F87" i="66" s="1"/>
  <c r="G87" i="66" s="1"/>
  <c r="Z56" i="63"/>
  <c r="F106" i="66" s="1"/>
  <c r="G106" i="66" s="1"/>
  <c r="Z35" i="63"/>
  <c r="F85" i="66" s="1"/>
  <c r="G85" i="66" s="1"/>
  <c r="AB108" i="63"/>
  <c r="Z120" i="63"/>
  <c r="F170" i="66" s="1"/>
  <c r="G170" i="66" s="1"/>
  <c r="Z20" i="63"/>
  <c r="F70" i="66" s="1"/>
  <c r="G70" i="66" s="1"/>
  <c r="AB78" i="63"/>
  <c r="AC78" i="63"/>
  <c r="AD78" i="63"/>
  <c r="AF78" i="63"/>
  <c r="AE63" i="63"/>
  <c r="AB63" i="63"/>
  <c r="AB126" i="63"/>
  <c r="AF131" i="63"/>
  <c r="Z59" i="63"/>
  <c r="F109" i="66" s="1"/>
  <c r="G109" i="66" s="1"/>
  <c r="AE19" i="63"/>
  <c r="Z63" i="63"/>
  <c r="F113" i="66" s="1"/>
  <c r="G113" i="66" s="1"/>
  <c r="Z65" i="63"/>
  <c r="F115" i="66" s="1"/>
  <c r="G115" i="66" s="1"/>
  <c r="AC75" i="63"/>
  <c r="Z128" i="63"/>
  <c r="F178" i="66" s="1"/>
  <c r="G178" i="66" s="1"/>
  <c r="Z123" i="63"/>
  <c r="F173" i="66" s="1"/>
  <c r="G173" i="66" s="1"/>
  <c r="K5" i="20"/>
  <c r="I6" i="20"/>
  <c r="AG8" i="64"/>
  <c r="AE72" i="64"/>
  <c r="AF72" i="64"/>
  <c r="AE30" i="64"/>
  <c r="AD77" i="64"/>
  <c r="AF77" i="64"/>
  <c r="AF26" i="64"/>
  <c r="AC16" i="64"/>
  <c r="AF95" i="64"/>
  <c r="AF116" i="64"/>
  <c r="AB38" i="63"/>
  <c r="AB131" i="63"/>
  <c r="AC136" i="63"/>
  <c r="AE136" i="63"/>
  <c r="AF136" i="63"/>
  <c r="AD19" i="63"/>
  <c r="AE128" i="63"/>
  <c r="AF108" i="63"/>
  <c r="AD143" i="63"/>
  <c r="AE148" i="63"/>
  <c r="AC153" i="63"/>
  <c r="AE163" i="63"/>
  <c r="AD41" i="63"/>
  <c r="AB98" i="63"/>
  <c r="AD153" i="63"/>
  <c r="AF163" i="63"/>
  <c r="AE41" i="63"/>
  <c r="AF41" i="63"/>
  <c r="Z61" i="64"/>
  <c r="I121" i="66" s="1"/>
  <c r="J121" i="66" s="1"/>
  <c r="Z45" i="64"/>
  <c r="I105" i="66" s="1"/>
  <c r="J105" i="66" s="1"/>
  <c r="Z123" i="64"/>
  <c r="I183" i="66" s="1"/>
  <c r="J183" i="66" s="1"/>
  <c r="AG92" i="64"/>
  <c r="Z77" i="64"/>
  <c r="Z113" i="64"/>
  <c r="I173" i="66" s="1"/>
  <c r="J173" i="66" s="1"/>
  <c r="Z119" i="64"/>
  <c r="I179" i="66" s="1"/>
  <c r="J179" i="66" s="1"/>
  <c r="Z109" i="64"/>
  <c r="I169" i="66" s="1"/>
  <c r="J169" i="66" s="1"/>
  <c r="Z73" i="64"/>
  <c r="I133" i="66" s="1"/>
  <c r="J133" i="66" s="1"/>
  <c r="Z125" i="64"/>
  <c r="I185" i="66" s="1"/>
  <c r="J185" i="66" s="1"/>
  <c r="AG120" i="64"/>
  <c r="Z115" i="64"/>
  <c r="I175" i="66" s="1"/>
  <c r="J175" i="66" s="1"/>
  <c r="Z58" i="64"/>
  <c r="I118" i="66" s="1"/>
  <c r="J118" i="66" s="1"/>
  <c r="AG74" i="64"/>
  <c r="I134" i="66"/>
  <c r="J134" i="66" s="1"/>
  <c r="Z116" i="64"/>
  <c r="AG84" i="64"/>
  <c r="I144" i="66"/>
  <c r="J144" i="66" s="1"/>
  <c r="Z54" i="64"/>
  <c r="I114" i="66" s="1"/>
  <c r="J114" i="66" s="1"/>
  <c r="Z49" i="64"/>
  <c r="I109" i="66" s="1"/>
  <c r="J109" i="66" s="1"/>
  <c r="Z18" i="64"/>
  <c r="I78" i="66" s="1"/>
  <c r="J78" i="66" s="1"/>
  <c r="Z91" i="64"/>
  <c r="I151" i="66" s="1"/>
  <c r="J151" i="66" s="1"/>
  <c r="F186" i="66"/>
  <c r="G186" i="66" s="1"/>
  <c r="AG136" i="63"/>
  <c r="Z95" i="63"/>
  <c r="Z145" i="63"/>
  <c r="F195" i="66" s="1"/>
  <c r="G195" i="66" s="1"/>
  <c r="Z165" i="63"/>
  <c r="F215" i="66" s="1"/>
  <c r="G215" i="66" s="1"/>
  <c r="Z150" i="63"/>
  <c r="F200" i="66" s="1"/>
  <c r="G200" i="66" s="1"/>
  <c r="Z106" i="63"/>
  <c r="F156" i="66" s="1"/>
  <c r="G156" i="66" s="1"/>
  <c r="Z155" i="63"/>
  <c r="F205" i="66" s="1"/>
  <c r="G205" i="66" s="1"/>
  <c r="Z34" i="63"/>
  <c r="F84" i="66" s="1"/>
  <c r="G84" i="66" s="1"/>
  <c r="Z70" i="63"/>
  <c r="F120" i="66" s="1"/>
  <c r="G120" i="66" s="1"/>
  <c r="Z96" i="63"/>
  <c r="F146" i="66" s="1"/>
  <c r="G146" i="66" s="1"/>
  <c r="Z151" i="63"/>
  <c r="F201" i="66" s="1"/>
  <c r="G201" i="66" s="1"/>
  <c r="Z117" i="63"/>
  <c r="F167" i="66" s="1"/>
  <c r="G167" i="66" s="1"/>
  <c r="Z161" i="63"/>
  <c r="F211" i="66" s="1"/>
  <c r="G211" i="66" s="1"/>
  <c r="Z166" i="63"/>
  <c r="F216" i="66" s="1"/>
  <c r="G216" i="66" s="1"/>
  <c r="Z55" i="63"/>
  <c r="F105" i="66" s="1"/>
  <c r="G105" i="66" s="1"/>
  <c r="Z112" i="63"/>
  <c r="F162" i="66" s="1"/>
  <c r="G162" i="66" s="1"/>
  <c r="Z152" i="63"/>
  <c r="F202" i="66" s="1"/>
  <c r="G202" i="66" s="1"/>
  <c r="Z167" i="63"/>
  <c r="F217" i="66" s="1"/>
  <c r="G217" i="66" s="1"/>
  <c r="Z25" i="63"/>
  <c r="F75" i="66" s="1"/>
  <c r="G75" i="66" s="1"/>
  <c r="Z118" i="63"/>
  <c r="Z138" i="63"/>
  <c r="F188" i="66" s="1"/>
  <c r="G188" i="66" s="1"/>
  <c r="Z113" i="63"/>
  <c r="F163" i="66" s="1"/>
  <c r="G163" i="66" s="1"/>
  <c r="Z124" i="63"/>
  <c r="F174" i="66" s="1"/>
  <c r="G174" i="66" s="1"/>
  <c r="Z153" i="63"/>
  <c r="AG20" i="63"/>
  <c r="Z134" i="63"/>
  <c r="F184" i="66" s="1"/>
  <c r="G184" i="66" s="1"/>
  <c r="Z10" i="63"/>
  <c r="F60" i="66" s="1"/>
  <c r="G60" i="66" s="1"/>
  <c r="Z119" i="63"/>
  <c r="F169" i="66" s="1"/>
  <c r="G169" i="66" s="1"/>
  <c r="Z57" i="63"/>
  <c r="F107" i="66" s="1"/>
  <c r="G107" i="66" s="1"/>
  <c r="Z114" i="63"/>
  <c r="F164" i="66" s="1"/>
  <c r="G164" i="66" s="1"/>
  <c r="Z139" i="63"/>
  <c r="F189" i="66" s="1"/>
  <c r="G189" i="66" s="1"/>
  <c r="Z109" i="63"/>
  <c r="F159" i="66" s="1"/>
  <c r="G159" i="66" s="1"/>
  <c r="Z125" i="63"/>
  <c r="F175" i="66" s="1"/>
  <c r="G175" i="66" s="1"/>
  <c r="Z27" i="63"/>
  <c r="F77" i="66" s="1"/>
  <c r="G77" i="66" s="1"/>
  <c r="Z115" i="63"/>
  <c r="F165" i="66" s="1"/>
  <c r="G165" i="66" s="1"/>
  <c r="Z159" i="63"/>
  <c r="F209" i="66" s="1"/>
  <c r="G209" i="66" s="1"/>
  <c r="Z74" i="63"/>
  <c r="F124" i="66" s="1"/>
  <c r="G124" i="66" s="1"/>
  <c r="Z105" i="63"/>
  <c r="F155" i="66" s="1"/>
  <c r="G155" i="66" s="1"/>
  <c r="Z110" i="63"/>
  <c r="F160" i="66" s="1"/>
  <c r="G160" i="66" s="1"/>
  <c r="Z154" i="63"/>
  <c r="F204" i="66" s="1"/>
  <c r="G204" i="66" s="1"/>
  <c r="I5" i="20"/>
  <c r="K6" i="20"/>
  <c r="H7" i="20"/>
  <c r="J7" i="20"/>
  <c r="K7" i="20" s="1"/>
  <c r="G8" i="20"/>
  <c r="Z139" i="62"/>
  <c r="Z146" i="62"/>
  <c r="Z168" i="62"/>
  <c r="Z109" i="62"/>
  <c r="Z113" i="62"/>
  <c r="Z134" i="62"/>
  <c r="Z142" i="62"/>
  <c r="Z145" i="62"/>
  <c r="Z171" i="62"/>
  <c r="Z174" i="62"/>
  <c r="Z175" i="62"/>
  <c r="Z178" i="62"/>
  <c r="Z179" i="62"/>
  <c r="Z101" i="62"/>
  <c r="Z133" i="62"/>
  <c r="Z165" i="62"/>
  <c r="Z102" i="62"/>
  <c r="Z166" i="62"/>
  <c r="Z103" i="62"/>
  <c r="Z104" i="62"/>
  <c r="Z136" i="62"/>
  <c r="Z105" i="62"/>
  <c r="Z137" i="62"/>
  <c r="Z169" i="62"/>
  <c r="Z106" i="62"/>
  <c r="Z138" i="62"/>
  <c r="Z170" i="62"/>
  <c r="Z107" i="62"/>
  <c r="Z108" i="62"/>
  <c r="Z172" i="62"/>
  <c r="Z141" i="62"/>
  <c r="Z173" i="62"/>
  <c r="Z110" i="62"/>
  <c r="Z79" i="62"/>
  <c r="Z111" i="62"/>
  <c r="Z143" i="62"/>
  <c r="Z80" i="62"/>
  <c r="Z112" i="62"/>
  <c r="Z144" i="62"/>
  <c r="Z176" i="62"/>
  <c r="Z81" i="62"/>
  <c r="Z177" i="62"/>
  <c r="Z82" i="62"/>
  <c r="Z83" i="62"/>
  <c r="Z115" i="62"/>
  <c r="Z147" i="62"/>
  <c r="Z84" i="62"/>
  <c r="Z116" i="62"/>
  <c r="Z148" i="62"/>
  <c r="Z180" i="62"/>
  <c r="Z85" i="62"/>
  <c r="Z117" i="62"/>
  <c r="Z149" i="62"/>
  <c r="Z181" i="62"/>
  <c r="Z86" i="62"/>
  <c r="Z118" i="62"/>
  <c r="Z150" i="62"/>
  <c r="Z182" i="62"/>
  <c r="Z87" i="62"/>
  <c r="Z119" i="62"/>
  <c r="Z151" i="62"/>
  <c r="Z183" i="62"/>
  <c r="Z88" i="62"/>
  <c r="Z120" i="62"/>
  <c r="Z152" i="62"/>
  <c r="Z89" i="62"/>
  <c r="Z121" i="62"/>
  <c r="Z153" i="62"/>
  <c r="Z90" i="62"/>
  <c r="Z91" i="62"/>
  <c r="Z123" i="62"/>
  <c r="Z155" i="62"/>
  <c r="Z92" i="62"/>
  <c r="Z124" i="62"/>
  <c r="Z125" i="62"/>
  <c r="Z157" i="62"/>
  <c r="Z94" i="62"/>
  <c r="Z126" i="62"/>
  <c r="Z158" i="62"/>
  <c r="Z127" i="62"/>
  <c r="Z96" i="62"/>
  <c r="Z128" i="62"/>
  <c r="Z160" i="62"/>
  <c r="Z129" i="62"/>
  <c r="Z98" i="62"/>
  <c r="Z130" i="62"/>
  <c r="Z162" i="62"/>
  <c r="Z99" i="62"/>
  <c r="Z131" i="62"/>
  <c r="Z163" i="62"/>
  <c r="Z100" i="62"/>
  <c r="Z132" i="62"/>
  <c r="Z164" i="62"/>
  <c r="Z107" i="64"/>
  <c r="I167" i="66" s="1"/>
  <c r="J167" i="66" s="1"/>
  <c r="Z67" i="64"/>
  <c r="I127" i="66" s="1"/>
  <c r="J127" i="66" s="1"/>
  <c r="Z102" i="64"/>
  <c r="I162" i="66" s="1"/>
  <c r="J162" i="66" s="1"/>
  <c r="Z32" i="64"/>
  <c r="Z117" i="64"/>
  <c r="I177" i="66" s="1"/>
  <c r="J177" i="66" s="1"/>
  <c r="Z122" i="64"/>
  <c r="I182" i="66" s="1"/>
  <c r="J182" i="66" s="1"/>
  <c r="AG127" i="64"/>
  <c r="Z23" i="64"/>
  <c r="I83" i="66" s="1"/>
  <c r="J83" i="66" s="1"/>
  <c r="Z28" i="64"/>
  <c r="Z53" i="64"/>
  <c r="I113" i="66" s="1"/>
  <c r="J113" i="66" s="1"/>
  <c r="Z88" i="64"/>
  <c r="I148" i="66" s="1"/>
  <c r="J148" i="66" s="1"/>
  <c r="Z93" i="64"/>
  <c r="I153" i="66" s="1"/>
  <c r="J153" i="66" s="1"/>
  <c r="AF32" i="64"/>
  <c r="Z13" i="64"/>
  <c r="Z83" i="64"/>
  <c r="I143" i="66" s="1"/>
  <c r="J143" i="66" s="1"/>
  <c r="Z118" i="64"/>
  <c r="I178" i="66" s="1"/>
  <c r="J178" i="66" s="1"/>
  <c r="AG122" i="64"/>
  <c r="AF58" i="64"/>
  <c r="AF8" i="64"/>
  <c r="Z43" i="64"/>
  <c r="I103" i="66" s="1"/>
  <c r="J103" i="66" s="1"/>
  <c r="Z78" i="64"/>
  <c r="I138" i="66" s="1"/>
  <c r="J138" i="66" s="1"/>
  <c r="Z94" i="64"/>
  <c r="I154" i="66" s="1"/>
  <c r="J154" i="66" s="1"/>
  <c r="Z99" i="64"/>
  <c r="Z114" i="64"/>
  <c r="Z29" i="64"/>
  <c r="I89" i="66" s="1"/>
  <c r="J89" i="66" s="1"/>
  <c r="Z89" i="64"/>
  <c r="AB33" i="64"/>
  <c r="Z104" i="64"/>
  <c r="AD33" i="64"/>
  <c r="AC99" i="64"/>
  <c r="AC29" i="64"/>
  <c r="AE33" i="64"/>
  <c r="Z70" i="64"/>
  <c r="I130" i="66" s="1"/>
  <c r="J130" i="66" s="1"/>
  <c r="Z79" i="64"/>
  <c r="AD99" i="64"/>
  <c r="AF33" i="64"/>
  <c r="AE99" i="64"/>
  <c r="AC104" i="64"/>
  <c r="Z20" i="64"/>
  <c r="I80" i="66" s="1"/>
  <c r="J80" i="66" s="1"/>
  <c r="Z30" i="64"/>
  <c r="Z60" i="64"/>
  <c r="Z65" i="64"/>
  <c r="AF99" i="64"/>
  <c r="Z105" i="64"/>
  <c r="I165" i="66" s="1"/>
  <c r="J165" i="66" s="1"/>
  <c r="AE119" i="64"/>
  <c r="Z100" i="64"/>
  <c r="I160" i="66" s="1"/>
  <c r="J160" i="66" s="1"/>
  <c r="AF119" i="64"/>
  <c r="AE95" i="64"/>
  <c r="AG119" i="64"/>
  <c r="AG111" i="64"/>
  <c r="AC10" i="64"/>
  <c r="Z16" i="64"/>
  <c r="I76" i="66" s="1"/>
  <c r="J76" i="66" s="1"/>
  <c r="AD30" i="64"/>
  <c r="AD34" i="64"/>
  <c r="AG101" i="64"/>
  <c r="AF30" i="64"/>
  <c r="Z35" i="64"/>
  <c r="I95" i="66" s="1"/>
  <c r="J95" i="66" s="1"/>
  <c r="Z40" i="64"/>
  <c r="I100" i="66" s="1"/>
  <c r="J100" i="66" s="1"/>
  <c r="Z51" i="64"/>
  <c r="I111" i="66" s="1"/>
  <c r="J111" i="66" s="1"/>
  <c r="AC26" i="64"/>
  <c r="Z86" i="64"/>
  <c r="I146" i="66" s="1"/>
  <c r="J146" i="66" s="1"/>
  <c r="AE125" i="64"/>
  <c r="AE26" i="64"/>
  <c r="Z31" i="64"/>
  <c r="I91" i="66" s="1"/>
  <c r="J91" i="66" s="1"/>
  <c r="AF125" i="64"/>
  <c r="AG67" i="64"/>
  <c r="AC116" i="64"/>
  <c r="Z121" i="64"/>
  <c r="I181" i="66" s="1"/>
  <c r="J181" i="66" s="1"/>
  <c r="AG125" i="64"/>
  <c r="Z22" i="64"/>
  <c r="I82" i="66" s="1"/>
  <c r="J82" i="66" s="1"/>
  <c r="Z62" i="64"/>
  <c r="Z72" i="64"/>
  <c r="Z97" i="64"/>
  <c r="AE116" i="64"/>
  <c r="AG126" i="64"/>
  <c r="Z12" i="64"/>
  <c r="I72" i="66" s="1"/>
  <c r="J72" i="66" s="1"/>
  <c r="V185" i="62"/>
  <c r="W185" i="62" s="1"/>
  <c r="V186" i="62"/>
  <c r="W186" i="62" s="1"/>
  <c r="AG31" i="64"/>
  <c r="V187" i="62"/>
  <c r="W187" i="62" s="1"/>
  <c r="Z63" i="64"/>
  <c r="V188" i="62"/>
  <c r="W188" i="62" s="1"/>
  <c r="Z27" i="64"/>
  <c r="I87" i="66" s="1"/>
  <c r="J87" i="66" s="1"/>
  <c r="Z68" i="64"/>
  <c r="I128" i="66" s="1"/>
  <c r="J128" i="66" s="1"/>
  <c r="AD8" i="64"/>
  <c r="Z96" i="64"/>
  <c r="AE8" i="64"/>
  <c r="AB40" i="64"/>
  <c r="Z82" i="64"/>
  <c r="I142" i="66" s="1"/>
  <c r="J142" i="66" s="1"/>
  <c r="AC40" i="64"/>
  <c r="Z59" i="64"/>
  <c r="I119" i="66" s="1"/>
  <c r="J119" i="66" s="1"/>
  <c r="Z87" i="64"/>
  <c r="AC123" i="64"/>
  <c r="AD40" i="64"/>
  <c r="Z64" i="64"/>
  <c r="I124" i="66" s="1"/>
  <c r="J124" i="66" s="1"/>
  <c r="AC82" i="64"/>
  <c r="AE123" i="64"/>
  <c r="AE40" i="64"/>
  <c r="Z50" i="64"/>
  <c r="I110" i="66" s="1"/>
  <c r="J110" i="66" s="1"/>
  <c r="AF120" i="64"/>
  <c r="AF123" i="64"/>
  <c r="AB126" i="64"/>
  <c r="AF40" i="64"/>
  <c r="Z55" i="64"/>
  <c r="I115" i="66" s="1"/>
  <c r="J115" i="66" s="1"/>
  <c r="Z69" i="64"/>
  <c r="AB87" i="64"/>
  <c r="Z101" i="64"/>
  <c r="I161" i="66" s="1"/>
  <c r="J161" i="66" s="1"/>
  <c r="AB109" i="64"/>
  <c r="AG123" i="64"/>
  <c r="AC126" i="64"/>
  <c r="AF87" i="64"/>
  <c r="AC109" i="64"/>
  <c r="AD126" i="64"/>
  <c r="Z14" i="64"/>
  <c r="I74" i="66" s="1"/>
  <c r="J74" i="66" s="1"/>
  <c r="AB32" i="64"/>
  <c r="Z41" i="64"/>
  <c r="I101" i="66" s="1"/>
  <c r="J101" i="66" s="1"/>
  <c r="Z106" i="64"/>
  <c r="AG109" i="64"/>
  <c r="AD117" i="64"/>
  <c r="AE126" i="64"/>
  <c r="AC36" i="64"/>
  <c r="AB55" i="64"/>
  <c r="AD92" i="64"/>
  <c r="AB114" i="64"/>
  <c r="AF117" i="64"/>
  <c r="AF126" i="64"/>
  <c r="AF18" i="64"/>
  <c r="Z46" i="64"/>
  <c r="I106" i="66" s="1"/>
  <c r="J106" i="66" s="1"/>
  <c r="AC55" i="64"/>
  <c r="AE92" i="64"/>
  <c r="Z110" i="64"/>
  <c r="AC114" i="64"/>
  <c r="AG117" i="64"/>
  <c r="Z24" i="64"/>
  <c r="I84" i="66" s="1"/>
  <c r="J84" i="66" s="1"/>
  <c r="Z37" i="64"/>
  <c r="AD55" i="64"/>
  <c r="AF69" i="64"/>
  <c r="AF92" i="64"/>
  <c r="AD114" i="64"/>
  <c r="Z10" i="64"/>
  <c r="Z19" i="64"/>
  <c r="Z33" i="64"/>
  <c r="I93" i="66" s="1"/>
  <c r="J93" i="66" s="1"/>
  <c r="AE55" i="64"/>
  <c r="AG102" i="64"/>
  <c r="AE114" i="64"/>
  <c r="AC41" i="64"/>
  <c r="AF55" i="64"/>
  <c r="AC106" i="64"/>
  <c r="AF114" i="64"/>
  <c r="AB121" i="64"/>
  <c r="Z15" i="64"/>
  <c r="I75" i="66" s="1"/>
  <c r="J75" i="66" s="1"/>
  <c r="AD41" i="64"/>
  <c r="AB51" i="64"/>
  <c r="AD106" i="64"/>
  <c r="AD121" i="64"/>
  <c r="AC124" i="64"/>
  <c r="AE41" i="64"/>
  <c r="AG51" i="64"/>
  <c r="AB88" i="64"/>
  <c r="AE106" i="64"/>
  <c r="AE121" i="64"/>
  <c r="AD124" i="64"/>
  <c r="Z47" i="64"/>
  <c r="I107" i="66" s="1"/>
  <c r="J107" i="66" s="1"/>
  <c r="Z56" i="64"/>
  <c r="I116" i="66" s="1"/>
  <c r="J116" i="66" s="1"/>
  <c r="AB65" i="64"/>
  <c r="AF88" i="64"/>
  <c r="AF106" i="64"/>
  <c r="Z111" i="64"/>
  <c r="I171" i="66" s="1"/>
  <c r="J171" i="66" s="1"/>
  <c r="AF121" i="64"/>
  <c r="AE124" i="64"/>
  <c r="AB10" i="64"/>
  <c r="Z25" i="64"/>
  <c r="AC33" i="64"/>
  <c r="Z42" i="64"/>
  <c r="Z52" i="64"/>
  <c r="AF65" i="64"/>
  <c r="AB102" i="64"/>
  <c r="AG121" i="64"/>
  <c r="AF124" i="64"/>
  <c r="AF84" i="64"/>
  <c r="AC102" i="64"/>
  <c r="AG124" i="64"/>
  <c r="AB127" i="64"/>
  <c r="AC127" i="64"/>
  <c r="V177" i="62"/>
  <c r="W177" i="62" s="1"/>
  <c r="Z85" i="64"/>
  <c r="AD127" i="64"/>
  <c r="V178" i="62"/>
  <c r="W178" i="62" s="1"/>
  <c r="Z11" i="64"/>
  <c r="I71" i="66" s="1"/>
  <c r="J71" i="66" s="1"/>
  <c r="AE127" i="64"/>
  <c r="Z57" i="64"/>
  <c r="Z80" i="64"/>
  <c r="I140" i="66" s="1"/>
  <c r="J140" i="66" s="1"/>
  <c r="AF127" i="64"/>
  <c r="V180" i="62"/>
  <c r="W180" i="62" s="1"/>
  <c r="Z26" i="64"/>
  <c r="I86" i="66" s="1"/>
  <c r="J86" i="66" s="1"/>
  <c r="Z34" i="64"/>
  <c r="I94" i="66" s="1"/>
  <c r="J94" i="66" s="1"/>
  <c r="V181" i="62"/>
  <c r="W181" i="62" s="1"/>
  <c r="Z21" i="64"/>
  <c r="I81" i="66" s="1"/>
  <c r="J81" i="66" s="1"/>
  <c r="AC30" i="64"/>
  <c r="V182" i="62"/>
  <c r="W182" i="62" s="1"/>
  <c r="Z48" i="64"/>
  <c r="Z81" i="64"/>
  <c r="I141" i="66" s="1"/>
  <c r="J141" i="66" s="1"/>
  <c r="Z90" i="64"/>
  <c r="AC103" i="64"/>
  <c r="Z112" i="64"/>
  <c r="AB119" i="64"/>
  <c r="AE122" i="64"/>
  <c r="V183" i="62"/>
  <c r="W183" i="62" s="1"/>
  <c r="AB16" i="64"/>
  <c r="AB62" i="64"/>
  <c r="AB99" i="64"/>
  <c r="Z108" i="64"/>
  <c r="AD119" i="64"/>
  <c r="AF122" i="64"/>
  <c r="AC125" i="64"/>
  <c r="V184" i="62"/>
  <c r="W184" i="62" s="1"/>
  <c r="V89" i="62"/>
  <c r="W89" i="62" s="1"/>
  <c r="V121" i="62"/>
  <c r="W121" i="62" s="1"/>
  <c r="V153" i="62"/>
  <c r="W153" i="62" s="1"/>
  <c r="V90" i="62"/>
  <c r="W90" i="62" s="1"/>
  <c r="V122" i="62"/>
  <c r="W122" i="62" s="1"/>
  <c r="V154" i="62"/>
  <c r="W154" i="62" s="1"/>
  <c r="V123" i="62"/>
  <c r="W123" i="62" s="1"/>
  <c r="V155" i="62"/>
  <c r="W155" i="62" s="1"/>
  <c r="V92" i="62"/>
  <c r="W92" i="62" s="1"/>
  <c r="V124" i="62"/>
  <c r="W124" i="62" s="1"/>
  <c r="V156" i="62"/>
  <c r="W156" i="62" s="1"/>
  <c r="AG23" i="64"/>
  <c r="V93" i="62"/>
  <c r="W93" i="62" s="1"/>
  <c r="V125" i="62"/>
  <c r="W125" i="62" s="1"/>
  <c r="V157" i="62"/>
  <c r="W157" i="62" s="1"/>
  <c r="V126" i="62"/>
  <c r="W126" i="62" s="1"/>
  <c r="V158" i="62"/>
  <c r="W158" i="62" s="1"/>
  <c r="AB44" i="64"/>
  <c r="AB48" i="64"/>
  <c r="AB23" i="64"/>
  <c r="AC48" i="64"/>
  <c r="AD85" i="64"/>
  <c r="AB110" i="64"/>
  <c r="V96" i="62"/>
  <c r="W96" i="62" s="1"/>
  <c r="V128" i="62"/>
  <c r="W128" i="62" s="1"/>
  <c r="V160" i="62"/>
  <c r="W160" i="62" s="1"/>
  <c r="AB19" i="64"/>
  <c r="AC23" i="64"/>
  <c r="AF37" i="64"/>
  <c r="AB52" i="64"/>
  <c r="AC60" i="64"/>
  <c r="AB63" i="64"/>
  <c r="AB74" i="64"/>
  <c r="AF85" i="64"/>
  <c r="AB96" i="64"/>
  <c r="AC110" i="64"/>
  <c r="V129" i="62"/>
  <c r="W129" i="62" s="1"/>
  <c r="AB8" i="64"/>
  <c r="AC19" i="64"/>
  <c r="AD23" i="64"/>
  <c r="AC52" i="64"/>
  <c r="AD60" i="64"/>
  <c r="AC63" i="64"/>
  <c r="AC74" i="64"/>
  <c r="AB89" i="64"/>
  <c r="AC93" i="64"/>
  <c r="AF96" i="64"/>
  <c r="V98" i="62"/>
  <c r="W98" i="62" s="1"/>
  <c r="V130" i="62"/>
  <c r="W130" i="62" s="1"/>
  <c r="V162" i="62"/>
  <c r="W162" i="62" s="1"/>
  <c r="AC8" i="64"/>
  <c r="AE23" i="64"/>
  <c r="AE52" i="64"/>
  <c r="AE60" i="64"/>
  <c r="AD63" i="64"/>
  <c r="AD74" i="64"/>
  <c r="AD89" i="64"/>
  <c r="AE93" i="64"/>
  <c r="V99" i="62"/>
  <c r="W99" i="62" s="1"/>
  <c r="V131" i="62"/>
  <c r="W131" i="62" s="1"/>
  <c r="V163" i="62"/>
  <c r="W163" i="62" s="1"/>
  <c r="AF23" i="64"/>
  <c r="AF52" i="64"/>
  <c r="AF60" i="64"/>
  <c r="AE63" i="64"/>
  <c r="AE74" i="64"/>
  <c r="AB82" i="64"/>
  <c r="AE89" i="64"/>
  <c r="AB104" i="64"/>
  <c r="AB107" i="64"/>
  <c r="V100" i="62"/>
  <c r="W100" i="62" s="1"/>
  <c r="V132" i="62"/>
  <c r="W132" i="62" s="1"/>
  <c r="AF74" i="64"/>
  <c r="AF89" i="64"/>
  <c r="V133" i="62"/>
  <c r="W133" i="62" s="1"/>
  <c r="V165" i="62"/>
  <c r="W165" i="62" s="1"/>
  <c r="AD82" i="64"/>
  <c r="AD104" i="64"/>
  <c r="AF107" i="64"/>
  <c r="V166" i="62"/>
  <c r="W166" i="62" s="1"/>
  <c r="AB45" i="64"/>
  <c r="AG64" i="64"/>
  <c r="AB67" i="64"/>
  <c r="AE82" i="64"/>
  <c r="AE104" i="64"/>
  <c r="V71" i="62"/>
  <c r="W71" i="62" s="1"/>
  <c r="V103" i="62"/>
  <c r="W103" i="62" s="1"/>
  <c r="V167" i="62"/>
  <c r="W167" i="62" s="1"/>
  <c r="AE16" i="64"/>
  <c r="AB38" i="64"/>
  <c r="AC45" i="64"/>
  <c r="AC67" i="64"/>
  <c r="AF82" i="64"/>
  <c r="V136" i="62"/>
  <c r="W136" i="62" s="1"/>
  <c r="V168" i="62"/>
  <c r="W168" i="62" s="1"/>
  <c r="AB20" i="64"/>
  <c r="AB31" i="64"/>
  <c r="AC38" i="64"/>
  <c r="AD45" i="64"/>
  <c r="AD67" i="64"/>
  <c r="AB78" i="64"/>
  <c r="AG82" i="64"/>
  <c r="AC20" i="64"/>
  <c r="AC31" i="64"/>
  <c r="AD38" i="64"/>
  <c r="AE45" i="64"/>
  <c r="AB57" i="64"/>
  <c r="AE67" i="64"/>
  <c r="AC78" i="64"/>
  <c r="AB97" i="64"/>
  <c r="V74" i="62"/>
  <c r="W74" i="62" s="1"/>
  <c r="V106" i="62"/>
  <c r="W106" i="62" s="1"/>
  <c r="V170" i="62"/>
  <c r="W170" i="62" s="1"/>
  <c r="AE20" i="64"/>
  <c r="AC28" i="64"/>
  <c r="AD31" i="64"/>
  <c r="AE38" i="64"/>
  <c r="AF45" i="64"/>
  <c r="AG50" i="64"/>
  <c r="AD57" i="64"/>
  <c r="AF67" i="64"/>
  <c r="AB94" i="64"/>
  <c r="AC97" i="64"/>
  <c r="V171" i="62"/>
  <c r="W171" i="62" s="1"/>
  <c r="AF20" i="64"/>
  <c r="AD28" i="64"/>
  <c r="AE31" i="64"/>
  <c r="AE57" i="64"/>
  <c r="AC61" i="64"/>
  <c r="AB64" i="64"/>
  <c r="AC94" i="64"/>
  <c r="AD97" i="64"/>
  <c r="V140" i="62"/>
  <c r="W140" i="62" s="1"/>
  <c r="V172" i="62"/>
  <c r="W172" i="62" s="1"/>
  <c r="AB13" i="64"/>
  <c r="AG20" i="64"/>
  <c r="AE28" i="64"/>
  <c r="AB42" i="64"/>
  <c r="AB50" i="64"/>
  <c r="AF57" i="64"/>
  <c r="AE61" i="64"/>
  <c r="AF64" i="64"/>
  <c r="AB75" i="64"/>
  <c r="AD94" i="64"/>
  <c r="AE97" i="64"/>
  <c r="AF101" i="64"/>
  <c r="V173" i="62"/>
  <c r="W173" i="62" s="1"/>
  <c r="AC13" i="64"/>
  <c r="AF28" i="64"/>
  <c r="AC42" i="64"/>
  <c r="AC50" i="64"/>
  <c r="AF61" i="64"/>
  <c r="AC75" i="64"/>
  <c r="AE94" i="64"/>
  <c r="AB112" i="64"/>
  <c r="AD13" i="64"/>
  <c r="AB35" i="64"/>
  <c r="AD42" i="64"/>
  <c r="AD50" i="64"/>
  <c r="AB72" i="64"/>
  <c r="AD75" i="64"/>
  <c r="AB105" i="64"/>
  <c r="AE112" i="64"/>
  <c r="V79" i="62"/>
  <c r="W79" i="62" s="1"/>
  <c r="V111" i="62"/>
  <c r="W111" i="62" s="1"/>
  <c r="AE13" i="64"/>
  <c r="AC35" i="64"/>
  <c r="AE42" i="64"/>
  <c r="AE50" i="64"/>
  <c r="AG58" i="64"/>
  <c r="AC72" i="64"/>
  <c r="AD87" i="64"/>
  <c r="AC105" i="64"/>
  <c r="AF13" i="64"/>
  <c r="AB25" i="64"/>
  <c r="AD35" i="64"/>
  <c r="AF42" i="64"/>
  <c r="AF79" i="64"/>
  <c r="AE87" i="64"/>
  <c r="V81" i="62"/>
  <c r="W81" i="62" s="1"/>
  <c r="V113" i="62"/>
  <c r="W113" i="62" s="1"/>
  <c r="V145" i="62"/>
  <c r="W145" i="62" s="1"/>
  <c r="AD25" i="64"/>
  <c r="AE35" i="64"/>
  <c r="AC68" i="64"/>
  <c r="V146" i="62"/>
  <c r="W146" i="62" s="1"/>
  <c r="AE25" i="64"/>
  <c r="AD68" i="64"/>
  <c r="AG18" i="64"/>
  <c r="AF25" i="64"/>
  <c r="V148" i="62"/>
  <c r="W148" i="62" s="1"/>
  <c r="AD10" i="64"/>
  <c r="AB18" i="64"/>
  <c r="AE29" i="64"/>
  <c r="AG40" i="64"/>
  <c r="AC62" i="64"/>
  <c r="AC65" i="64"/>
  <c r="AB95" i="64"/>
  <c r="AD102" i="64"/>
  <c r="AD109" i="64"/>
  <c r="V86" i="62"/>
  <c r="W86" i="62" s="1"/>
  <c r="V118" i="62"/>
  <c r="W118" i="62" s="1"/>
  <c r="V150" i="62"/>
  <c r="W150" i="62" s="1"/>
  <c r="AE10" i="64"/>
  <c r="AC18" i="64"/>
  <c r="AD62" i="64"/>
  <c r="AD65" i="64"/>
  <c r="AC84" i="64"/>
  <c r="AC95" i="64"/>
  <c r="AE109" i="64"/>
  <c r="AG26" i="64"/>
  <c r="AG33" i="64"/>
  <c r="AE84" i="64"/>
  <c r="AC92" i="64"/>
  <c r="V152" i="62"/>
  <c r="W152" i="62" s="1"/>
  <c r="Z132" i="63"/>
  <c r="F182" i="66" s="1"/>
  <c r="G182" i="66" s="1"/>
  <c r="Z140" i="63"/>
  <c r="F190" i="66" s="1"/>
  <c r="G190" i="66" s="1"/>
  <c r="AG159" i="63"/>
  <c r="Z19" i="63"/>
  <c r="Z39" i="63"/>
  <c r="F89" i="66" s="1"/>
  <c r="G89" i="66" s="1"/>
  <c r="Z149" i="63"/>
  <c r="F199" i="66" s="1"/>
  <c r="G199" i="66" s="1"/>
  <c r="Z164" i="63"/>
  <c r="F214" i="66" s="1"/>
  <c r="G214" i="66" s="1"/>
  <c r="AB19" i="63"/>
  <c r="AG109" i="63"/>
  <c r="Z137" i="63"/>
  <c r="F187" i="66" s="1"/>
  <c r="G187" i="66" s="1"/>
  <c r="Z141" i="63"/>
  <c r="F191" i="66" s="1"/>
  <c r="G191" i="66" s="1"/>
  <c r="AC19" i="63"/>
  <c r="Z133" i="63"/>
  <c r="AB15" i="63"/>
  <c r="AB29" i="63"/>
  <c r="AC15" i="63"/>
  <c r="AC29" i="63"/>
  <c r="Z160" i="63"/>
  <c r="AD15" i="63"/>
  <c r="AB44" i="63"/>
  <c r="AG165" i="63"/>
  <c r="Z11" i="63"/>
  <c r="AE15" i="63"/>
  <c r="AF44" i="63"/>
  <c r="Z129" i="63"/>
  <c r="AB137" i="63"/>
  <c r="AG141" i="63"/>
  <c r="AF15" i="63"/>
  <c r="AB75" i="63"/>
  <c r="AC137" i="63"/>
  <c r="AB60" i="63"/>
  <c r="AC105" i="63"/>
  <c r="AD137" i="63"/>
  <c r="AD75" i="63"/>
  <c r="AD105" i="63"/>
  <c r="AE137" i="63"/>
  <c r="Z16" i="63"/>
  <c r="Z41" i="63"/>
  <c r="Z61" i="63"/>
  <c r="F111" i="66" s="1"/>
  <c r="G111" i="66" s="1"/>
  <c r="AE75" i="63"/>
  <c r="AG96" i="63"/>
  <c r="AE105" i="63"/>
  <c r="AE129" i="63"/>
  <c r="AF137" i="63"/>
  <c r="Z71" i="63"/>
  <c r="F121" i="66" s="1"/>
  <c r="G121" i="66" s="1"/>
  <c r="AF75" i="63"/>
  <c r="Z101" i="63"/>
  <c r="AF105" i="63"/>
  <c r="AG137" i="63"/>
  <c r="Z21" i="63"/>
  <c r="Z26" i="63"/>
  <c r="F76" i="66" s="1"/>
  <c r="G76" i="66" s="1"/>
  <c r="Z116" i="63"/>
  <c r="F166" i="66" s="1"/>
  <c r="G166" i="66" s="1"/>
  <c r="Z121" i="63"/>
  <c r="AB146" i="63"/>
  <c r="AB142" i="63"/>
  <c r="Z156" i="63"/>
  <c r="F206" i="66" s="1"/>
  <c r="G206" i="66" s="1"/>
  <c r="AB16" i="63"/>
  <c r="Z46" i="63"/>
  <c r="F96" i="66" s="1"/>
  <c r="G96" i="66" s="1"/>
  <c r="Z135" i="63"/>
  <c r="F185" i="66" s="1"/>
  <c r="G185" i="66" s="1"/>
  <c r="AG143" i="63"/>
  <c r="Z147" i="63"/>
  <c r="F197" i="66" s="1"/>
  <c r="G197" i="66" s="1"/>
  <c r="Z17" i="63"/>
  <c r="F67" i="66" s="1"/>
  <c r="G67" i="66" s="1"/>
  <c r="Z126" i="63"/>
  <c r="F176" i="66" s="1"/>
  <c r="G176" i="66" s="1"/>
  <c r="AG27" i="63"/>
  <c r="Z97" i="63"/>
  <c r="F147" i="66" s="1"/>
  <c r="G147" i="66" s="1"/>
  <c r="Z102" i="63"/>
  <c r="AE121" i="63"/>
  <c r="AF121" i="63"/>
  <c r="Z52" i="63"/>
  <c r="F102" i="66" s="1"/>
  <c r="G102" i="66" s="1"/>
  <c r="AE81" i="63"/>
  <c r="Z87" i="63"/>
  <c r="Z131" i="63"/>
  <c r="Z148" i="63"/>
  <c r="F198" i="66" s="1"/>
  <c r="G198" i="66" s="1"/>
  <c r="AB62" i="63"/>
  <c r="Z122" i="63"/>
  <c r="F172" i="66" s="1"/>
  <c r="G172" i="66" s="1"/>
  <c r="Z157" i="63"/>
  <c r="F207" i="66" s="1"/>
  <c r="G207" i="66" s="1"/>
  <c r="Z47" i="63"/>
  <c r="Z127" i="63"/>
  <c r="F177" i="66" s="1"/>
  <c r="G177" i="66" s="1"/>
  <c r="AD22" i="63"/>
  <c r="Z58" i="63"/>
  <c r="F108" i="66" s="1"/>
  <c r="G108" i="66" s="1"/>
  <c r="Z163" i="63"/>
  <c r="Z28" i="63"/>
  <c r="F78" i="66" s="1"/>
  <c r="G78" i="66" s="1"/>
  <c r="Z53" i="63"/>
  <c r="F103" i="66" s="1"/>
  <c r="G103" i="66" s="1"/>
  <c r="AG140" i="63"/>
  <c r="Z158" i="63"/>
  <c r="F208" i="66" s="1"/>
  <c r="G208" i="66" s="1"/>
  <c r="AD87" i="63"/>
  <c r="Z93" i="63"/>
  <c r="F143" i="66" s="1"/>
  <c r="G143" i="66" s="1"/>
  <c r="AE127" i="63"/>
  <c r="Z33" i="63"/>
  <c r="F83" i="66" s="1"/>
  <c r="G83" i="66" s="1"/>
  <c r="AB136" i="63"/>
  <c r="Z144" i="63"/>
  <c r="Z15" i="63"/>
  <c r="F65" i="66" s="1"/>
  <c r="G65" i="66" s="1"/>
  <c r="S165" i="62"/>
  <c r="T165" i="62" s="1"/>
  <c r="S197" i="62"/>
  <c r="T197" i="62" s="1"/>
  <c r="Z83" i="63"/>
  <c r="F133" i="66" s="1"/>
  <c r="G133" i="66" s="1"/>
  <c r="Z88" i="63"/>
  <c r="F138" i="66" s="1"/>
  <c r="G138" i="66" s="1"/>
  <c r="S167" i="62"/>
  <c r="T167" i="62" s="1"/>
  <c r="S199" i="62"/>
  <c r="T199" i="62" s="1"/>
  <c r="S168" i="62"/>
  <c r="T168" i="62" s="1"/>
  <c r="S200" i="62"/>
  <c r="T200" i="62" s="1"/>
  <c r="Z24" i="63"/>
  <c r="F74" i="66" s="1"/>
  <c r="G74" i="66" s="1"/>
  <c r="Z42" i="63"/>
  <c r="AB11" i="63"/>
  <c r="S170" i="62"/>
  <c r="T170" i="62" s="1"/>
  <c r="S202" i="62"/>
  <c r="T202" i="62" s="1"/>
  <c r="AC11" i="63"/>
  <c r="Z29" i="63"/>
  <c r="F79" i="66" s="1"/>
  <c r="G79" i="66" s="1"/>
  <c r="AB33" i="63"/>
  <c r="Z38" i="63"/>
  <c r="AE78" i="63"/>
  <c r="Z98" i="63"/>
  <c r="F148" i="66" s="1"/>
  <c r="G148" i="66" s="1"/>
  <c r="AB125" i="63"/>
  <c r="S171" i="62"/>
  <c r="T171" i="62" s="1"/>
  <c r="S203" i="62"/>
  <c r="T203" i="62" s="1"/>
  <c r="AD11" i="63"/>
  <c r="AC33" i="63"/>
  <c r="Z66" i="63"/>
  <c r="F116" i="66" s="1"/>
  <c r="G116" i="66" s="1"/>
  <c r="Z75" i="63"/>
  <c r="AC102" i="63"/>
  <c r="AC138" i="63"/>
  <c r="AB154" i="63"/>
  <c r="AB158" i="63"/>
  <c r="AB161" i="63"/>
  <c r="AB164" i="63"/>
  <c r="S172" i="62"/>
  <c r="T172" i="62" s="1"/>
  <c r="AE11" i="63"/>
  <c r="AD33" i="63"/>
  <c r="Z89" i="63"/>
  <c r="F139" i="66" s="1"/>
  <c r="G139" i="66" s="1"/>
  <c r="AD102" i="63"/>
  <c r="Z111" i="63"/>
  <c r="F161" i="66" s="1"/>
  <c r="G161" i="66" s="1"/>
  <c r="AD138" i="63"/>
  <c r="AD154" i="63"/>
  <c r="AC158" i="63"/>
  <c r="AC161" i="63"/>
  <c r="AD164" i="63"/>
  <c r="S173" i="62"/>
  <c r="T173" i="62" s="1"/>
  <c r="S205" i="62"/>
  <c r="T205" i="62" s="1"/>
  <c r="AF11" i="63"/>
  <c r="AE33" i="63"/>
  <c r="AC42" i="63"/>
  <c r="AB52" i="63"/>
  <c r="Z62" i="63"/>
  <c r="AE102" i="63"/>
  <c r="AD122" i="63"/>
  <c r="AB132" i="63"/>
  <c r="AE138" i="63"/>
  <c r="AB141" i="63"/>
  <c r="AE158" i="63"/>
  <c r="AD161" i="63"/>
  <c r="AE164" i="63"/>
  <c r="S174" i="62"/>
  <c r="T174" i="62" s="1"/>
  <c r="S206" i="62"/>
  <c r="T206" i="62" s="1"/>
  <c r="AF33" i="63"/>
  <c r="AC52" i="63"/>
  <c r="Z94" i="63"/>
  <c r="AF102" i="63"/>
  <c r="AB119" i="63"/>
  <c r="AF122" i="63"/>
  <c r="AD132" i="63"/>
  <c r="AF138" i="63"/>
  <c r="AC141" i="63"/>
  <c r="AF151" i="63"/>
  <c r="AF158" i="63"/>
  <c r="AE161" i="63"/>
  <c r="AG164" i="63"/>
  <c r="S175" i="62"/>
  <c r="T175" i="62" s="1"/>
  <c r="S207" i="62"/>
  <c r="T207" i="62" s="1"/>
  <c r="Z12" i="63"/>
  <c r="F62" i="66" s="1"/>
  <c r="G62" i="66" s="1"/>
  <c r="AD52" i="63"/>
  <c r="Z79" i="63"/>
  <c r="F129" i="66" s="1"/>
  <c r="G129" i="66" s="1"/>
  <c r="Z107" i="63"/>
  <c r="AE111" i="63"/>
  <c r="AF119" i="63"/>
  <c r="AG122" i="63"/>
  <c r="AG138" i="63"/>
  <c r="AD141" i="63"/>
  <c r="AB148" i="63"/>
  <c r="AF161" i="63"/>
  <c r="Z43" i="63"/>
  <c r="Z48" i="63"/>
  <c r="AE52" i="63"/>
  <c r="AF111" i="63"/>
  <c r="AG119" i="63"/>
  <c r="AB129" i="63"/>
  <c r="AE141" i="63"/>
  <c r="AC148" i="63"/>
  <c r="AG161" i="63"/>
  <c r="S177" i="62"/>
  <c r="T177" i="62" s="1"/>
  <c r="S209" i="62"/>
  <c r="T209" i="62" s="1"/>
  <c r="AE29" i="63"/>
  <c r="AG52" i="63"/>
  <c r="Z90" i="63"/>
  <c r="Z103" i="63"/>
  <c r="F153" i="66" s="1"/>
  <c r="G153" i="66" s="1"/>
  <c r="AD129" i="63"/>
  <c r="AF141" i="63"/>
  <c r="AD148" i="63"/>
  <c r="S210" i="62"/>
  <c r="T210" i="62" s="1"/>
  <c r="S211" i="62"/>
  <c r="T211" i="62" s="1"/>
  <c r="AG30" i="63"/>
  <c r="AC62" i="63"/>
  <c r="Z67" i="63"/>
  <c r="F117" i="66" s="1"/>
  <c r="G117" i="66" s="1"/>
  <c r="Z85" i="63"/>
  <c r="F135" i="66" s="1"/>
  <c r="G135" i="66" s="1"/>
  <c r="AB94" i="63"/>
  <c r="Z99" i="63"/>
  <c r="AB116" i="63"/>
  <c r="AC126" i="63"/>
  <c r="AF129" i="63"/>
  <c r="AG148" i="63"/>
  <c r="S180" i="62"/>
  <c r="T180" i="62" s="1"/>
  <c r="AF62" i="63"/>
  <c r="AC94" i="63"/>
  <c r="AE107" i="63"/>
  <c r="AC116" i="63"/>
  <c r="AE126" i="63"/>
  <c r="AF155" i="63"/>
  <c r="Z13" i="63"/>
  <c r="Z72" i="63"/>
  <c r="AE94" i="63"/>
  <c r="AD116" i="63"/>
  <c r="AF126" i="63"/>
  <c r="AG155" i="63"/>
  <c r="S182" i="62"/>
  <c r="T182" i="62" s="1"/>
  <c r="S214" i="62"/>
  <c r="T214" i="62" s="1"/>
  <c r="Z44" i="63"/>
  <c r="F94" i="66" s="1"/>
  <c r="G94" i="66" s="1"/>
  <c r="Z49" i="63"/>
  <c r="F99" i="66" s="1"/>
  <c r="G99" i="66" s="1"/>
  <c r="AB67" i="63"/>
  <c r="Z76" i="63"/>
  <c r="F126" i="66" s="1"/>
  <c r="G126" i="66" s="1"/>
  <c r="AB90" i="63"/>
  <c r="AF94" i="63"/>
  <c r="Z108" i="63"/>
  <c r="F158" i="66" s="1"/>
  <c r="G158" i="66" s="1"/>
  <c r="AE116" i="63"/>
  <c r="AG126" i="63"/>
  <c r="AD133" i="63"/>
  <c r="AD165" i="63"/>
  <c r="Z9" i="63"/>
  <c r="AC21" i="63"/>
  <c r="Z40" i="63"/>
  <c r="AD67" i="63"/>
  <c r="AC90" i="63"/>
  <c r="AC123" i="63"/>
  <c r="AE133" i="63"/>
  <c r="AB139" i="63"/>
  <c r="AB159" i="63"/>
  <c r="AE165" i="63"/>
  <c r="S184" i="62"/>
  <c r="T184" i="62" s="1"/>
  <c r="S216" i="62"/>
  <c r="T216" i="62" s="1"/>
  <c r="AB26" i="63"/>
  <c r="AE53" i="63"/>
  <c r="AE67" i="63"/>
  <c r="AC72" i="63"/>
  <c r="AD90" i="63"/>
  <c r="Z100" i="63"/>
  <c r="F150" i="66" s="1"/>
  <c r="G150" i="66" s="1"/>
  <c r="Z104" i="63"/>
  <c r="AF123" i="63"/>
  <c r="AF133" i="63"/>
  <c r="AC139" i="63"/>
  <c r="AC159" i="63"/>
  <c r="AF165" i="63"/>
  <c r="S185" i="62"/>
  <c r="T185" i="62" s="1"/>
  <c r="S217" i="62"/>
  <c r="T217" i="62" s="1"/>
  <c r="Z22" i="63"/>
  <c r="AC26" i="63"/>
  <c r="Z31" i="63"/>
  <c r="AF67" i="63"/>
  <c r="AD72" i="63"/>
  <c r="AF90" i="63"/>
  <c r="AG123" i="63"/>
  <c r="AD139" i="63"/>
  <c r="AE159" i="63"/>
  <c r="AD26" i="63"/>
  <c r="AE72" i="63"/>
  <c r="AE139" i="63"/>
  <c r="AF159" i="63"/>
  <c r="Z14" i="63"/>
  <c r="F64" i="66" s="1"/>
  <c r="G64" i="66" s="1"/>
  <c r="AE26" i="63"/>
  <c r="Z54" i="63"/>
  <c r="F104" i="66" s="1"/>
  <c r="G104" i="66" s="1"/>
  <c r="Z68" i="63"/>
  <c r="F118" i="66" s="1"/>
  <c r="G118" i="66" s="1"/>
  <c r="AF72" i="63"/>
  <c r="Z91" i="63"/>
  <c r="F141" i="66" s="1"/>
  <c r="G141" i="66" s="1"/>
  <c r="AF139" i="63"/>
  <c r="AE142" i="63"/>
  <c r="AB149" i="63"/>
  <c r="AF26" i="63"/>
  <c r="Z77" i="63"/>
  <c r="AG139" i="63"/>
  <c r="AC149" i="63"/>
  <c r="S189" i="62"/>
  <c r="T189" i="62" s="1"/>
  <c r="Z36" i="63"/>
  <c r="Z45" i="63"/>
  <c r="F95" i="66" s="1"/>
  <c r="G95" i="66" s="1"/>
  <c r="Z73" i="63"/>
  <c r="AC146" i="63"/>
  <c r="AD149" i="63"/>
  <c r="AD146" i="63"/>
  <c r="AE149" i="63"/>
  <c r="S191" i="62"/>
  <c r="T191" i="62" s="1"/>
  <c r="AF18" i="63"/>
  <c r="Z64" i="63"/>
  <c r="F114" i="66" s="1"/>
  <c r="G114" i="66" s="1"/>
  <c r="AE146" i="63"/>
  <c r="AG149" i="63"/>
  <c r="AB163" i="63"/>
  <c r="Z23" i="63"/>
  <c r="Z60" i="63"/>
  <c r="AB121" i="63"/>
  <c r="AE134" i="63"/>
  <c r="AG146" i="63"/>
  <c r="AD163" i="63"/>
  <c r="AF166" i="63"/>
  <c r="AC121" i="63"/>
  <c r="AE124" i="63"/>
  <c r="AF134" i="63"/>
  <c r="S194" i="62"/>
  <c r="T194" i="62" s="1"/>
  <c r="AC41" i="63"/>
  <c r="Z51" i="63"/>
  <c r="F101" i="66" s="1"/>
  <c r="G101" i="66" s="1"/>
  <c r="Z69" i="63"/>
  <c r="F119" i="66" s="1"/>
  <c r="G119" i="66" s="1"/>
  <c r="AC73" i="63"/>
  <c r="Z78" i="63"/>
  <c r="F128" i="66" s="1"/>
  <c r="G128" i="66" s="1"/>
  <c r="Z92" i="63"/>
  <c r="F142" i="66" s="1"/>
  <c r="G142" i="66" s="1"/>
  <c r="AD101" i="63"/>
  <c r="AB105" i="63"/>
  <c r="S195" i="62"/>
  <c r="T195" i="62" s="1"/>
  <c r="S101" i="62"/>
  <c r="T101" i="62" s="1"/>
  <c r="S133" i="62"/>
  <c r="T133" i="62" s="1"/>
  <c r="S70" i="62"/>
  <c r="T70" i="62" s="1"/>
  <c r="S102" i="62"/>
  <c r="T102" i="62" s="1"/>
  <c r="S71" i="62"/>
  <c r="T71" i="62" s="1"/>
  <c r="S103" i="62"/>
  <c r="T103" i="62" s="1"/>
  <c r="S135" i="62"/>
  <c r="T135" i="62" s="1"/>
  <c r="S72" i="62"/>
  <c r="T72" i="62" s="1"/>
  <c r="S136" i="62"/>
  <c r="T136" i="62" s="1"/>
  <c r="AG45" i="63"/>
  <c r="S74" i="62"/>
  <c r="T74" i="62" s="1"/>
  <c r="S106" i="62"/>
  <c r="T106" i="62" s="1"/>
  <c r="S138" i="62"/>
  <c r="T138" i="62" s="1"/>
  <c r="AB30" i="63"/>
  <c r="AG57" i="63"/>
  <c r="AF87" i="63"/>
  <c r="S75" i="62"/>
  <c r="T75" i="62" s="1"/>
  <c r="AC30" i="63"/>
  <c r="AB112" i="63"/>
  <c r="S76" i="62"/>
  <c r="T76" i="62" s="1"/>
  <c r="S108" i="62"/>
  <c r="T108" i="62" s="1"/>
  <c r="S140" i="62"/>
  <c r="T140" i="62" s="1"/>
  <c r="AE30" i="63"/>
  <c r="AE38" i="63"/>
  <c r="AC60" i="63"/>
  <c r="AC91" i="63"/>
  <c r="AD112" i="63"/>
  <c r="S109" i="62"/>
  <c r="T109" i="62" s="1"/>
  <c r="S141" i="62"/>
  <c r="T141" i="62" s="1"/>
  <c r="AF30" i="63"/>
  <c r="AF38" i="63"/>
  <c r="AB45" i="63"/>
  <c r="AD60" i="63"/>
  <c r="AB95" i="63"/>
  <c r="AB109" i="63"/>
  <c r="AE112" i="63"/>
  <c r="S78" i="62"/>
  <c r="T78" i="62" s="1"/>
  <c r="AC45" i="63"/>
  <c r="AB57" i="63"/>
  <c r="AF60" i="63"/>
  <c r="AB79" i="63"/>
  <c r="AC95" i="63"/>
  <c r="AB99" i="63"/>
  <c r="AG106" i="63"/>
  <c r="AC109" i="63"/>
  <c r="S143" i="62"/>
  <c r="T143" i="62" s="1"/>
  <c r="AD45" i="63"/>
  <c r="AC57" i="63"/>
  <c r="AC79" i="63"/>
  <c r="AE95" i="63"/>
  <c r="AD99" i="63"/>
  <c r="AD109" i="63"/>
  <c r="S112" i="62"/>
  <c r="T112" i="62" s="1"/>
  <c r="S144" i="62"/>
  <c r="T144" i="62" s="1"/>
  <c r="AE45" i="63"/>
  <c r="AD57" i="63"/>
  <c r="AD79" i="63"/>
  <c r="AF95" i="63"/>
  <c r="AE99" i="63"/>
  <c r="AC106" i="63"/>
  <c r="AE109" i="63"/>
  <c r="S81" i="62"/>
  <c r="T81" i="62" s="1"/>
  <c r="S113" i="62"/>
  <c r="T113" i="62" s="1"/>
  <c r="S145" i="62"/>
  <c r="T145" i="62" s="1"/>
  <c r="AC16" i="63"/>
  <c r="AD42" i="63"/>
  <c r="AF45" i="63"/>
  <c r="AE57" i="63"/>
  <c r="AD73" i="63"/>
  <c r="AF76" i="63"/>
  <c r="AE79" i="63"/>
  <c r="AF99" i="63"/>
  <c r="AD106" i="63"/>
  <c r="AF109" i="63"/>
  <c r="S82" i="62"/>
  <c r="T82" i="62" s="1"/>
  <c r="S114" i="62"/>
  <c r="T114" i="62" s="1"/>
  <c r="S146" i="62"/>
  <c r="T146" i="62" s="1"/>
  <c r="AD16" i="63"/>
  <c r="AC27" i="63"/>
  <c r="AE42" i="63"/>
  <c r="AD69" i="63"/>
  <c r="AE73" i="63"/>
  <c r="AF79" i="63"/>
  <c r="AE106" i="63"/>
  <c r="S83" i="62"/>
  <c r="T83" i="62" s="1"/>
  <c r="S147" i="62"/>
  <c r="T147" i="62" s="1"/>
  <c r="AB13" i="63"/>
  <c r="AE16" i="63"/>
  <c r="AB20" i="63"/>
  <c r="AF27" i="63"/>
  <c r="AF35" i="63"/>
  <c r="AF42" i="63"/>
  <c r="AB50" i="63"/>
  <c r="AG69" i="63"/>
  <c r="AF73" i="63"/>
  <c r="AB84" i="63"/>
  <c r="AF92" i="63"/>
  <c r="AF106" i="63"/>
  <c r="S148" i="62"/>
  <c r="T148" i="62" s="1"/>
  <c r="AC13" i="63"/>
  <c r="AF16" i="63"/>
  <c r="AC20" i="63"/>
  <c r="AC50" i="63"/>
  <c r="AC84" i="63"/>
  <c r="AD13" i="63"/>
  <c r="AD20" i="63"/>
  <c r="AD50" i="63"/>
  <c r="AB61" i="63"/>
  <c r="AD84" i="63"/>
  <c r="S86" i="62"/>
  <c r="T86" i="62" s="1"/>
  <c r="S118" i="62"/>
  <c r="T118" i="62" s="1"/>
  <c r="S150" i="62"/>
  <c r="T150" i="62" s="1"/>
  <c r="AE13" i="63"/>
  <c r="AE20" i="63"/>
  <c r="AE50" i="63"/>
  <c r="AE84" i="63"/>
  <c r="S87" i="62"/>
  <c r="T87" i="62" s="1"/>
  <c r="S119" i="62"/>
  <c r="T119" i="62" s="1"/>
  <c r="S151" i="62"/>
  <c r="T151" i="62" s="1"/>
  <c r="AC10" i="63"/>
  <c r="AF13" i="63"/>
  <c r="AB89" i="63"/>
  <c r="AB96" i="63"/>
  <c r="S152" i="62"/>
  <c r="T152" i="62" s="1"/>
  <c r="AD10" i="63"/>
  <c r="AB77" i="63"/>
  <c r="AC89" i="63"/>
  <c r="AE96" i="63"/>
  <c r="AD110" i="63"/>
  <c r="S89" i="62"/>
  <c r="T89" i="62" s="1"/>
  <c r="S121" i="62"/>
  <c r="T121" i="62" s="1"/>
  <c r="S153" i="62"/>
  <c r="T153" i="62" s="1"/>
  <c r="AE10" i="63"/>
  <c r="AB46" i="63"/>
  <c r="AC77" i="63"/>
  <c r="AD80" i="63"/>
  <c r="AD89" i="63"/>
  <c r="AF96" i="63"/>
  <c r="AC104" i="63"/>
  <c r="AE110" i="63"/>
  <c r="AF10" i="63"/>
  <c r="AG25" i="63"/>
  <c r="AB36" i="63"/>
  <c r="AC40" i="63"/>
  <c r="AB43" i="63"/>
  <c r="AD46" i="63"/>
  <c r="AB58" i="63"/>
  <c r="AD77" i="63"/>
  <c r="AE89" i="63"/>
  <c r="AD104" i="63"/>
  <c r="AB107" i="63"/>
  <c r="S59" i="62"/>
  <c r="T59" i="62" s="1"/>
  <c r="S91" i="62"/>
  <c r="T91" i="62" s="1"/>
  <c r="S123" i="62"/>
  <c r="T123" i="62" s="1"/>
  <c r="S155" i="62"/>
  <c r="T155" i="62" s="1"/>
  <c r="AC36" i="63"/>
  <c r="AD40" i="63"/>
  <c r="AC43" i="63"/>
  <c r="AC58" i="63"/>
  <c r="AC74" i="63"/>
  <c r="AE77" i="63"/>
  <c r="AB93" i="63"/>
  <c r="AE104" i="63"/>
  <c r="AC107" i="63"/>
  <c r="S60" i="62"/>
  <c r="T60" i="62" s="1"/>
  <c r="S92" i="62"/>
  <c r="T92" i="62" s="1"/>
  <c r="S124" i="62"/>
  <c r="T124" i="62" s="1"/>
  <c r="AB25" i="63"/>
  <c r="AD36" i="63"/>
  <c r="AE40" i="63"/>
  <c r="AD43" i="63"/>
  <c r="AD58" i="63"/>
  <c r="AD74" i="63"/>
  <c r="AF77" i="63"/>
  <c r="AF104" i="63"/>
  <c r="AD107" i="63"/>
  <c r="S61" i="62"/>
  <c r="T61" i="62" s="1"/>
  <c r="S93" i="62"/>
  <c r="T93" i="62" s="1"/>
  <c r="S125" i="62"/>
  <c r="T125" i="62" s="1"/>
  <c r="S157" i="62"/>
  <c r="T157" i="62" s="1"/>
  <c r="AB21" i="63"/>
  <c r="AC25" i="63"/>
  <c r="AE36" i="63"/>
  <c r="AF40" i="63"/>
  <c r="AE43" i="63"/>
  <c r="AC55" i="63"/>
  <c r="AE58" i="63"/>
  <c r="AE74" i="63"/>
  <c r="S94" i="62"/>
  <c r="T94" i="62" s="1"/>
  <c r="S158" i="62"/>
  <c r="T158" i="62" s="1"/>
  <c r="AD25" i="63"/>
  <c r="AD55" i="63"/>
  <c r="AF74" i="63"/>
  <c r="AD21" i="63"/>
  <c r="AE25" i="63"/>
  <c r="AE55" i="63"/>
  <c r="AE62" i="63"/>
  <c r="AG67" i="63"/>
  <c r="AG74" i="63"/>
  <c r="AE101" i="63"/>
  <c r="AF21" i="63"/>
  <c r="AF55" i="63"/>
  <c r="AB111" i="63"/>
  <c r="AG55" i="63"/>
  <c r="AC111" i="63"/>
  <c r="S98" i="62"/>
  <c r="T98" i="62" s="1"/>
  <c r="S162" i="62"/>
  <c r="T162" i="62" s="1"/>
  <c r="AG105" i="63"/>
  <c r="S99" i="62"/>
  <c r="T99" i="62" s="1"/>
  <c r="AG49" i="64"/>
  <c r="AE49" i="64"/>
  <c r="AF49" i="64"/>
  <c r="AD49" i="64"/>
  <c r="AC49" i="64"/>
  <c r="AB49" i="64"/>
  <c r="AG93" i="64"/>
  <c r="AB36" i="64"/>
  <c r="AD86" i="64"/>
  <c r="AF86" i="64"/>
  <c r="AE86" i="64"/>
  <c r="AC86" i="64"/>
  <c r="AB86" i="64"/>
  <c r="Z103" i="64"/>
  <c r="AG14" i="64"/>
  <c r="AF14" i="64"/>
  <c r="AE14" i="64"/>
  <c r="Z36" i="64"/>
  <c r="AG59" i="64"/>
  <c r="AG11" i="64"/>
  <c r="AE11" i="64"/>
  <c r="AF27" i="64"/>
  <c r="AC27" i="64"/>
  <c r="AE27" i="64"/>
  <c r="AD27" i="64"/>
  <c r="AB27" i="64"/>
  <c r="AE24" i="64"/>
  <c r="AD24" i="64"/>
  <c r="AC24" i="64"/>
  <c r="AG56" i="64"/>
  <c r="AE56" i="64"/>
  <c r="AD56" i="64"/>
  <c r="AC56" i="64"/>
  <c r="AB56" i="64"/>
  <c r="AE21" i="64"/>
  <c r="AC21" i="64"/>
  <c r="AG46" i="64"/>
  <c r="AF46" i="64"/>
  <c r="AE46" i="64"/>
  <c r="AD46" i="64"/>
  <c r="AE53" i="64"/>
  <c r="AC53" i="64"/>
  <c r="AG83" i="64"/>
  <c r="AF83" i="64"/>
  <c r="AE83" i="64"/>
  <c r="AD83" i="64"/>
  <c r="AC83" i="64"/>
  <c r="AD90" i="64"/>
  <c r="AC90" i="64"/>
  <c r="AB90" i="64"/>
  <c r="AG132" i="64"/>
  <c r="AF132" i="64"/>
  <c r="AB132" i="64"/>
  <c r="AE43" i="64"/>
  <c r="AG66" i="64"/>
  <c r="AF66" i="64"/>
  <c r="AE66" i="64"/>
  <c r="AC66" i="64"/>
  <c r="AB66" i="64"/>
  <c r="AG100" i="64"/>
  <c r="AF100" i="64"/>
  <c r="AB100" i="64"/>
  <c r="AB14" i="64"/>
  <c r="AD36" i="64"/>
  <c r="AG73" i="64"/>
  <c r="AF73" i="64"/>
  <c r="AE73" i="64"/>
  <c r="AG172" i="64"/>
  <c r="AF172" i="64"/>
  <c r="AE172" i="64"/>
  <c r="AD172" i="64"/>
  <c r="AC172" i="64"/>
  <c r="AB172" i="64"/>
  <c r="AG209" i="64"/>
  <c r="AF209" i="64"/>
  <c r="AE209" i="64"/>
  <c r="AD209" i="64"/>
  <c r="AC209" i="64"/>
  <c r="AB209" i="64"/>
  <c r="AC14" i="64"/>
  <c r="AE36" i="64"/>
  <c r="AF76" i="64"/>
  <c r="AE76" i="64"/>
  <c r="AD76" i="64"/>
  <c r="AC76" i="64"/>
  <c r="AB76" i="64"/>
  <c r="AB11" i="64"/>
  <c r="AD14" i="64"/>
  <c r="AF36" i="64"/>
  <c r="Z76" i="64"/>
  <c r="I136" i="66" s="1"/>
  <c r="J136" i="66" s="1"/>
  <c r="AC11" i="64"/>
  <c r="AE15" i="64"/>
  <c r="AD15" i="64"/>
  <c r="AC15" i="64"/>
  <c r="AB15" i="64"/>
  <c r="AF80" i="64"/>
  <c r="AE80" i="64"/>
  <c r="AD80" i="64"/>
  <c r="AC80" i="64"/>
  <c r="AG145" i="64"/>
  <c r="AF145" i="64"/>
  <c r="AE145" i="64"/>
  <c r="AD145" i="64"/>
  <c r="AC145" i="64"/>
  <c r="AB145" i="64"/>
  <c r="AG9" i="64"/>
  <c r="AF9" i="64"/>
  <c r="AD11" i="64"/>
  <c r="AB24" i="64"/>
  <c r="AB46" i="64"/>
  <c r="AF56" i="64"/>
  <c r="AG179" i="64"/>
  <c r="AF179" i="64"/>
  <c r="AE179" i="64"/>
  <c r="AD179" i="64"/>
  <c r="AC179" i="64"/>
  <c r="AB179" i="64"/>
  <c r="AF11" i="64"/>
  <c r="AB21" i="64"/>
  <c r="AF24" i="64"/>
  <c r="AG34" i="64"/>
  <c r="AF34" i="64"/>
  <c r="AE34" i="64"/>
  <c r="AC34" i="64"/>
  <c r="AB34" i="64"/>
  <c r="AC46" i="64"/>
  <c r="AB53" i="64"/>
  <c r="AD66" i="64"/>
  <c r="AB83" i="64"/>
  <c r="AE90" i="64"/>
  <c r="AC100" i="64"/>
  <c r="AG118" i="64"/>
  <c r="AF118" i="64"/>
  <c r="AE118" i="64"/>
  <c r="AD118" i="64"/>
  <c r="AC118" i="64"/>
  <c r="AB118" i="64"/>
  <c r="AC132" i="64"/>
  <c r="AG12" i="64"/>
  <c r="AF12" i="64"/>
  <c r="AE12" i="64"/>
  <c r="AD12" i="64"/>
  <c r="AC12" i="64"/>
  <c r="AD21" i="64"/>
  <c r="AB43" i="64"/>
  <c r="AG47" i="64"/>
  <c r="AE47" i="64"/>
  <c r="AD47" i="64"/>
  <c r="AC47" i="64"/>
  <c r="AB47" i="64"/>
  <c r="AD53" i="64"/>
  <c r="AF90" i="64"/>
  <c r="AD100" i="64"/>
  <c r="AD132" i="64"/>
  <c r="AF21" i="64"/>
  <c r="AC43" i="64"/>
  <c r="AF53" i="64"/>
  <c r="AB73" i="64"/>
  <c r="AE100" i="64"/>
  <c r="AE132" i="64"/>
  <c r="AG21" i="64"/>
  <c r="AG41" i="64"/>
  <c r="AF41" i="64"/>
  <c r="AD43" i="64"/>
  <c r="AG53" i="64"/>
  <c r="AB70" i="64"/>
  <c r="AC73" i="64"/>
  <c r="AG115" i="64"/>
  <c r="AF115" i="64"/>
  <c r="AE115" i="64"/>
  <c r="AD115" i="64"/>
  <c r="AC115" i="64"/>
  <c r="AF15" i="64"/>
  <c r="AF19" i="64"/>
  <c r="AE19" i="64"/>
  <c r="AD19" i="64"/>
  <c r="AF22" i="64"/>
  <c r="AD22" i="64"/>
  <c r="AE22" i="64"/>
  <c r="AC22" i="64"/>
  <c r="AB22" i="64"/>
  <c r="AF43" i="64"/>
  <c r="AG54" i="64"/>
  <c r="AD54" i="64"/>
  <c r="AF54" i="64"/>
  <c r="AE54" i="64"/>
  <c r="AC54" i="64"/>
  <c r="AB54" i="64"/>
  <c r="AC70" i="64"/>
  <c r="AD73" i="64"/>
  <c r="AF108" i="64"/>
  <c r="AE108" i="64"/>
  <c r="AD108" i="64"/>
  <c r="AC108" i="64"/>
  <c r="AB108" i="64"/>
  <c r="AG15" i="64"/>
  <c r="AF44" i="64"/>
  <c r="AE44" i="64"/>
  <c r="AD44" i="64"/>
  <c r="AC44" i="64"/>
  <c r="AF51" i="64"/>
  <c r="AE51" i="64"/>
  <c r="AD51" i="64"/>
  <c r="AC51" i="64"/>
  <c r="AD70" i="64"/>
  <c r="AB80" i="64"/>
  <c r="AB9" i="64"/>
  <c r="AF16" i="64"/>
  <c r="AD16" i="64"/>
  <c r="Z38" i="64"/>
  <c r="Z44" i="64"/>
  <c r="AE70" i="64"/>
  <c r="AG80" i="64"/>
  <c r="AG88" i="64"/>
  <c r="AF105" i="64"/>
  <c r="AE105" i="64"/>
  <c r="AC9" i="64"/>
  <c r="AB12" i="64"/>
  <c r="AF47" i="64"/>
  <c r="AG70" i="64"/>
  <c r="AG81" i="64"/>
  <c r="AF81" i="64"/>
  <c r="AE81" i="64"/>
  <c r="AD81" i="64"/>
  <c r="AC81" i="64"/>
  <c r="AB81" i="64"/>
  <c r="AD9" i="64"/>
  <c r="AF48" i="64"/>
  <c r="AD48" i="64"/>
  <c r="AE9" i="64"/>
  <c r="AG29" i="64"/>
  <c r="Z71" i="64"/>
  <c r="AB41" i="64"/>
  <c r="AD58" i="64"/>
  <c r="AB58" i="64"/>
  <c r="Z95" i="64"/>
  <c r="Z98" i="64"/>
  <c r="AB115" i="64"/>
  <c r="AG177" i="64"/>
  <c r="AF177" i="64"/>
  <c r="AE177" i="64"/>
  <c r="AD177" i="64"/>
  <c r="AC177" i="64"/>
  <c r="AB177" i="64"/>
  <c r="AD26" i="64"/>
  <c r="AB26" i="64"/>
  <c r="AG204" i="64"/>
  <c r="AF204" i="64"/>
  <c r="AE204" i="64"/>
  <c r="AD204" i="64"/>
  <c r="AC204" i="64"/>
  <c r="AB204" i="64"/>
  <c r="AG68" i="64"/>
  <c r="AF68" i="64"/>
  <c r="AB68" i="64"/>
  <c r="AG236" i="64"/>
  <c r="AF236" i="64"/>
  <c r="AE236" i="64"/>
  <c r="AD236" i="64"/>
  <c r="AC236" i="64"/>
  <c r="AB236" i="64"/>
  <c r="AG137" i="64"/>
  <c r="AF137" i="64"/>
  <c r="AE137" i="64"/>
  <c r="AG268" i="64"/>
  <c r="AF268" i="64"/>
  <c r="AE268" i="64"/>
  <c r="AD268" i="64"/>
  <c r="AC268" i="64"/>
  <c r="AB268" i="64"/>
  <c r="AF78" i="64"/>
  <c r="AE78" i="64"/>
  <c r="AD78" i="64"/>
  <c r="AG113" i="64"/>
  <c r="AE113" i="64"/>
  <c r="AF113" i="64"/>
  <c r="AD113" i="64"/>
  <c r="AC113" i="64"/>
  <c r="AB113" i="64"/>
  <c r="AG140" i="64"/>
  <c r="AF140" i="64"/>
  <c r="AE140" i="64"/>
  <c r="AD140" i="64"/>
  <c r="AC140" i="64"/>
  <c r="AB140" i="64"/>
  <c r="AG211" i="64"/>
  <c r="AF211" i="64"/>
  <c r="AE211" i="64"/>
  <c r="AD211" i="64"/>
  <c r="AC211" i="64"/>
  <c r="AB211" i="64"/>
  <c r="AG16" i="64"/>
  <c r="AF17" i="64"/>
  <c r="AE17" i="64"/>
  <c r="AD17" i="64"/>
  <c r="AC17" i="64"/>
  <c r="AB17" i="64"/>
  <c r="Z39" i="64"/>
  <c r="AE48" i="64"/>
  <c r="AC58" i="64"/>
  <c r="AG75" i="64"/>
  <c r="Z17" i="64"/>
  <c r="AE58" i="64"/>
  <c r="AG147" i="64"/>
  <c r="AF147" i="64"/>
  <c r="AE147" i="64"/>
  <c r="AD147" i="64"/>
  <c r="AC147" i="64"/>
  <c r="AB147" i="64"/>
  <c r="AG243" i="64"/>
  <c r="AF243" i="64"/>
  <c r="AE243" i="64"/>
  <c r="AD243" i="64"/>
  <c r="AC243" i="64"/>
  <c r="AB243" i="64"/>
  <c r="AB272" i="64"/>
  <c r="AB304" i="64"/>
  <c r="AB336" i="64"/>
  <c r="AB85" i="64"/>
  <c r="AE102" i="64"/>
  <c r="AD107" i="64"/>
  <c r="AC112" i="64"/>
  <c r="AB117" i="64"/>
  <c r="AB149" i="64"/>
  <c r="AE166" i="64"/>
  <c r="AC208" i="64"/>
  <c r="AB213" i="64"/>
  <c r="AB277" i="64"/>
  <c r="AC304" i="64"/>
  <c r="AB309" i="64"/>
  <c r="AC336" i="64"/>
  <c r="AE75" i="64"/>
  <c r="AC85" i="64"/>
  <c r="AE107" i="64"/>
  <c r="AD112" i="64"/>
  <c r="AC117" i="64"/>
  <c r="AB122" i="64"/>
  <c r="AD144" i="64"/>
  <c r="AC149" i="64"/>
  <c r="AC213" i="64"/>
  <c r="AC245" i="64"/>
  <c r="AD272" i="64"/>
  <c r="AC277" i="64"/>
  <c r="AB282" i="64"/>
  <c r="AD304" i="64"/>
  <c r="AC309" i="64"/>
  <c r="AD336" i="64"/>
  <c r="AC122" i="64"/>
  <c r="AD277" i="64"/>
  <c r="AC282" i="64"/>
  <c r="AB287" i="64"/>
  <c r="AE304" i="64"/>
  <c r="AD309" i="64"/>
  <c r="AE336" i="64"/>
  <c r="AB164" i="64"/>
  <c r="AB196" i="64"/>
  <c r="AB228" i="64"/>
  <c r="AB260" i="64"/>
  <c r="AB292" i="64"/>
  <c r="AF304" i="64"/>
  <c r="AE309" i="64"/>
  <c r="AC319" i="64"/>
  <c r="AB324" i="64"/>
  <c r="AF336" i="64"/>
  <c r="AE341" i="64"/>
  <c r="AD346" i="64"/>
  <c r="AC351" i="64"/>
  <c r="AB356" i="64"/>
  <c r="AB297" i="64"/>
  <c r="AF309" i="64"/>
  <c r="AC324" i="64"/>
  <c r="AB329" i="64"/>
  <c r="AF341" i="64"/>
  <c r="AE346" i="64"/>
  <c r="AD351" i="64"/>
  <c r="AC356" i="64"/>
  <c r="AB361" i="64"/>
  <c r="AD228" i="64"/>
  <c r="AC233" i="64"/>
  <c r="AD260" i="64"/>
  <c r="AC265" i="64"/>
  <c r="AD292" i="64"/>
  <c r="AC297" i="64"/>
  <c r="AB302" i="64"/>
  <c r="AF314" i="64"/>
  <c r="AE319" i="64"/>
  <c r="AD324" i="64"/>
  <c r="AC329" i="64"/>
  <c r="AB334" i="64"/>
  <c r="AF346" i="64"/>
  <c r="AE351" i="64"/>
  <c r="AD356" i="64"/>
  <c r="AC361" i="64"/>
  <c r="AB366" i="64"/>
  <c r="AE164" i="64"/>
  <c r="AD169" i="64"/>
  <c r="AD233" i="64"/>
  <c r="AB275" i="64"/>
  <c r="AF287" i="64"/>
  <c r="AE292" i="64"/>
  <c r="AD297" i="64"/>
  <c r="AC302" i="64"/>
  <c r="AB307" i="64"/>
  <c r="AF319" i="64"/>
  <c r="AE324" i="64"/>
  <c r="AD329" i="64"/>
  <c r="AC334" i="64"/>
  <c r="AB339" i="64"/>
  <c r="AF351" i="64"/>
  <c r="AE356" i="64"/>
  <c r="AD361" i="64"/>
  <c r="AC366" i="64"/>
  <c r="AB120" i="64"/>
  <c r="AD142" i="64"/>
  <c r="AB152" i="64"/>
  <c r="AF164" i="64"/>
  <c r="AE169" i="64"/>
  <c r="AD174" i="64"/>
  <c r="AB184" i="64"/>
  <c r="AF196" i="64"/>
  <c r="AE201" i="64"/>
  <c r="AD206" i="64"/>
  <c r="AB216" i="64"/>
  <c r="AF228" i="64"/>
  <c r="AE233" i="64"/>
  <c r="AD238" i="64"/>
  <c r="AB248" i="64"/>
  <c r="AF260" i="64"/>
  <c r="AE265" i="64"/>
  <c r="AD270" i="64"/>
  <c r="AC275" i="64"/>
  <c r="AB280" i="64"/>
  <c r="AF292" i="64"/>
  <c r="AE297" i="64"/>
  <c r="AD302" i="64"/>
  <c r="AC307" i="64"/>
  <c r="AB312" i="64"/>
  <c r="AF324" i="64"/>
  <c r="AE329" i="64"/>
  <c r="AD334" i="64"/>
  <c r="AC339" i="64"/>
  <c r="AB344" i="64"/>
  <c r="AF356" i="64"/>
  <c r="AE361" i="64"/>
  <c r="AD366" i="64"/>
  <c r="AD110" i="64"/>
  <c r="AB29" i="64"/>
  <c r="AB61" i="64"/>
  <c r="AC88" i="64"/>
  <c r="AB93" i="64"/>
  <c r="AE110" i="64"/>
  <c r="AC120" i="64"/>
  <c r="AB125" i="64"/>
  <c r="AE142" i="64"/>
  <c r="AC152" i="64"/>
  <c r="AB157" i="64"/>
  <c r="AF169" i="64"/>
  <c r="AE174" i="64"/>
  <c r="AC184" i="64"/>
  <c r="AB189" i="64"/>
  <c r="AF201" i="64"/>
  <c r="AE206" i="64"/>
  <c r="AC216" i="64"/>
  <c r="AB221" i="64"/>
  <c r="AF233" i="64"/>
  <c r="AE238" i="64"/>
  <c r="AC248" i="64"/>
  <c r="AB253" i="64"/>
  <c r="AF265" i="64"/>
  <c r="AE270" i="64"/>
  <c r="AD275" i="64"/>
  <c r="AC280" i="64"/>
  <c r="AB285" i="64"/>
  <c r="AF297" i="64"/>
  <c r="AE302" i="64"/>
  <c r="AD307" i="64"/>
  <c r="AC312" i="64"/>
  <c r="AB317" i="64"/>
  <c r="AF329" i="64"/>
  <c r="AE334" i="64"/>
  <c r="AD339" i="64"/>
  <c r="AC344" i="64"/>
  <c r="AB349" i="64"/>
  <c r="AF361" i="64"/>
  <c r="AE366" i="64"/>
  <c r="AD88" i="64"/>
  <c r="AB98" i="64"/>
  <c r="AF110" i="64"/>
  <c r="AD120" i="64"/>
  <c r="AB130" i="64"/>
  <c r="AF142" i="64"/>
  <c r="AD152" i="64"/>
  <c r="AB162" i="64"/>
  <c r="AF174" i="64"/>
  <c r="AD184" i="64"/>
  <c r="AB194" i="64"/>
  <c r="AF206" i="64"/>
  <c r="AD216" i="64"/>
  <c r="AC221" i="64"/>
  <c r="AB226" i="64"/>
  <c r="AD248" i="64"/>
  <c r="AC253" i="64"/>
  <c r="AB258" i="64"/>
  <c r="AE275" i="64"/>
  <c r="AD280" i="64"/>
  <c r="AC285" i="64"/>
  <c r="AB290" i="64"/>
  <c r="AF302" i="64"/>
  <c r="AE307" i="64"/>
  <c r="AD312" i="64"/>
  <c r="AC317" i="64"/>
  <c r="AB322" i="64"/>
  <c r="AF334" i="64"/>
  <c r="AE339" i="64"/>
  <c r="AD344" i="64"/>
  <c r="AC349" i="64"/>
  <c r="AB354" i="64"/>
  <c r="AF366" i="64"/>
  <c r="AD29" i="64"/>
  <c r="AB39" i="64"/>
  <c r="AD61" i="64"/>
  <c r="AB71" i="64"/>
  <c r="AE88" i="64"/>
  <c r="AD93" i="64"/>
  <c r="AC98" i="64"/>
  <c r="AB103" i="64"/>
  <c r="AE120" i="64"/>
  <c r="AC130" i="64"/>
  <c r="AB135" i="64"/>
  <c r="AE152" i="64"/>
  <c r="AD157" i="64"/>
  <c r="AC162" i="64"/>
  <c r="AB167" i="64"/>
  <c r="AE184" i="64"/>
  <c r="AC194" i="64"/>
  <c r="AB199" i="64"/>
  <c r="AE216" i="64"/>
  <c r="AD221" i="64"/>
  <c r="AC226" i="64"/>
  <c r="AB231" i="64"/>
  <c r="AE248" i="64"/>
  <c r="AD253" i="64"/>
  <c r="AC258" i="64"/>
  <c r="AB263" i="64"/>
  <c r="AF275" i="64"/>
  <c r="AE280" i="64"/>
  <c r="AD285" i="64"/>
  <c r="AC290" i="64"/>
  <c r="AB295" i="64"/>
  <c r="AF307" i="64"/>
  <c r="AE312" i="64"/>
  <c r="AD317" i="64"/>
  <c r="AC322" i="64"/>
  <c r="AB327" i="64"/>
  <c r="AF339" i="64"/>
  <c r="AE344" i="64"/>
  <c r="AD349" i="64"/>
  <c r="AC354" i="64"/>
  <c r="AB359" i="64"/>
  <c r="AD98" i="64"/>
  <c r="AD130" i="64"/>
  <c r="AD162" i="64"/>
  <c r="AD194" i="64"/>
  <c r="AC199" i="64"/>
  <c r="AD226" i="64"/>
  <c r="AC231" i="64"/>
  <c r="AF248" i="64"/>
  <c r="AE253" i="64"/>
  <c r="AD258" i="64"/>
  <c r="AC263" i="64"/>
  <c r="AF280" i="64"/>
  <c r="AE285" i="64"/>
  <c r="AD290" i="64"/>
  <c r="AC295" i="64"/>
  <c r="AB300" i="64"/>
  <c r="AF312" i="64"/>
  <c r="AE317" i="64"/>
  <c r="AD322" i="64"/>
  <c r="AC327" i="64"/>
  <c r="AB332" i="64"/>
  <c r="AF344" i="64"/>
  <c r="AE349" i="64"/>
  <c r="AD354" i="64"/>
  <c r="AC359" i="64"/>
  <c r="AB364" i="64"/>
  <c r="AD39" i="64"/>
  <c r="AD71" i="64"/>
  <c r="AE98" i="64"/>
  <c r="AD103" i="64"/>
  <c r="AE130" i="64"/>
  <c r="AD135" i="64"/>
  <c r="AE162" i="64"/>
  <c r="AD167" i="64"/>
  <c r="AE194" i="64"/>
  <c r="AD199" i="64"/>
  <c r="AF221" i="64"/>
  <c r="AE226" i="64"/>
  <c r="AD231" i="64"/>
  <c r="AB241" i="64"/>
  <c r="AF253" i="64"/>
  <c r="AE258" i="64"/>
  <c r="AD263" i="64"/>
  <c r="AB273" i="64"/>
  <c r="AF285" i="64"/>
  <c r="AE290" i="64"/>
  <c r="AD295" i="64"/>
  <c r="AC300" i="64"/>
  <c r="AB305" i="64"/>
  <c r="AF317" i="64"/>
  <c r="AE322" i="64"/>
  <c r="AD327" i="64"/>
  <c r="AC332" i="64"/>
  <c r="AB337" i="64"/>
  <c r="AF349" i="64"/>
  <c r="AE354" i="64"/>
  <c r="AD359" i="64"/>
  <c r="AC364" i="64"/>
  <c r="AE39" i="64"/>
  <c r="AF130" i="64"/>
  <c r="AE135" i="64"/>
  <c r="AB150" i="64"/>
  <c r="AF162" i="64"/>
  <c r="AB182" i="64"/>
  <c r="AF194" i="64"/>
  <c r="AB214" i="64"/>
  <c r="AF226" i="64"/>
  <c r="AE231" i="64"/>
  <c r="AC241" i="64"/>
  <c r="AB246" i="64"/>
  <c r="AF258" i="64"/>
  <c r="AE263" i="64"/>
  <c r="AC273" i="64"/>
  <c r="AB278" i="64"/>
  <c r="AF290" i="64"/>
  <c r="AE295" i="64"/>
  <c r="AD300" i="64"/>
  <c r="AC305" i="64"/>
  <c r="AB310" i="64"/>
  <c r="AF322" i="64"/>
  <c r="AE327" i="64"/>
  <c r="AD332" i="64"/>
  <c r="AC337" i="64"/>
  <c r="AB342" i="64"/>
  <c r="AF354" i="64"/>
  <c r="AE359" i="64"/>
  <c r="AD364" i="64"/>
  <c r="AE71" i="64"/>
  <c r="AF98" i="64"/>
  <c r="AE103" i="64"/>
  <c r="AE167" i="64"/>
  <c r="AE199" i="64"/>
  <c r="AF39" i="64"/>
  <c r="AB59" i="64"/>
  <c r="AF71" i="64"/>
  <c r="AB91" i="64"/>
  <c r="AF103" i="64"/>
  <c r="AB123" i="64"/>
  <c r="AC150" i="64"/>
  <c r="AF167" i="64"/>
  <c r="AC182" i="64"/>
  <c r="AB187" i="64"/>
  <c r="AF199" i="64"/>
  <c r="AC214" i="64"/>
  <c r="AB219" i="64"/>
  <c r="AF231" i="64"/>
  <c r="AD241" i="64"/>
  <c r="AC246" i="64"/>
  <c r="AB251" i="64"/>
  <c r="AF263" i="64"/>
  <c r="AD273" i="64"/>
  <c r="AC278" i="64"/>
  <c r="AB283" i="64"/>
  <c r="AF295" i="64"/>
  <c r="AE300" i="64"/>
  <c r="AD305" i="64"/>
  <c r="AC310" i="64"/>
  <c r="AB315" i="64"/>
  <c r="AF327" i="64"/>
  <c r="AE332" i="64"/>
  <c r="AD337" i="64"/>
  <c r="AC342" i="64"/>
  <c r="AB347" i="64"/>
  <c r="AF359" i="64"/>
  <c r="AE364" i="64"/>
  <c r="AD150" i="64"/>
  <c r="AB160" i="64"/>
  <c r="AD182" i="64"/>
  <c r="AD214" i="64"/>
  <c r="AB224" i="64"/>
  <c r="AE241" i="64"/>
  <c r="AD246" i="64"/>
  <c r="AC251" i="64"/>
  <c r="AE273" i="64"/>
  <c r="AD278" i="64"/>
  <c r="AC283" i="64"/>
  <c r="AB288" i="64"/>
  <c r="AF300" i="64"/>
  <c r="AE305" i="64"/>
  <c r="AD310" i="64"/>
  <c r="AC315" i="64"/>
  <c r="AB320" i="64"/>
  <c r="AF332" i="64"/>
  <c r="AE337" i="64"/>
  <c r="AD342" i="64"/>
  <c r="AC347" i="64"/>
  <c r="AB352" i="64"/>
  <c r="AF364" i="64"/>
  <c r="AC59" i="64"/>
  <c r="AC91" i="64"/>
  <c r="AC32" i="64"/>
  <c r="AB37" i="64"/>
  <c r="AD59" i="64"/>
  <c r="AC64" i="64"/>
  <c r="AB69" i="64"/>
  <c r="AD91" i="64"/>
  <c r="AC96" i="64"/>
  <c r="AB101" i="64"/>
  <c r="AB133" i="64"/>
  <c r="AE150" i="64"/>
  <c r="AB165" i="64"/>
  <c r="AE182" i="64"/>
  <c r="AD187" i="64"/>
  <c r="AC192" i="64"/>
  <c r="AB197" i="64"/>
  <c r="AE214" i="64"/>
  <c r="AD219" i="64"/>
  <c r="AC224" i="64"/>
  <c r="AB229" i="64"/>
  <c r="AF241" i="64"/>
  <c r="AE246" i="64"/>
  <c r="AD251" i="64"/>
  <c r="AC256" i="64"/>
  <c r="AB261" i="64"/>
  <c r="AF273" i="64"/>
  <c r="AE278" i="64"/>
  <c r="AD283" i="64"/>
  <c r="AC288" i="64"/>
  <c r="AB293" i="64"/>
  <c r="AF305" i="64"/>
  <c r="AE310" i="64"/>
  <c r="AD315" i="64"/>
  <c r="AC320" i="64"/>
  <c r="AB325" i="64"/>
  <c r="AF337" i="64"/>
  <c r="AE342" i="64"/>
  <c r="AD347" i="64"/>
  <c r="AC352" i="64"/>
  <c r="AB357" i="64"/>
  <c r="AD32" i="64"/>
  <c r="AC37" i="64"/>
  <c r="AE59" i="64"/>
  <c r="AD64" i="64"/>
  <c r="AC69" i="64"/>
  <c r="AE91" i="64"/>
  <c r="AD96" i="64"/>
  <c r="AC101" i="64"/>
  <c r="AC133" i="64"/>
  <c r="AF150" i="64"/>
  <c r="AC165" i="64"/>
  <c r="AF182" i="64"/>
  <c r="AC197" i="64"/>
  <c r="AF214" i="64"/>
  <c r="AC229" i="64"/>
  <c r="AF246" i="64"/>
  <c r="AC261" i="64"/>
  <c r="AC293" i="64"/>
  <c r="AC325" i="64"/>
  <c r="AF342" i="64"/>
  <c r="AD37" i="64"/>
  <c r="AF59" i="64"/>
  <c r="AD69" i="64"/>
  <c r="AB79" i="64"/>
  <c r="AF91" i="64"/>
  <c r="AD101" i="64"/>
  <c r="AB111" i="64"/>
  <c r="AD133" i="64"/>
  <c r="AC138" i="64"/>
  <c r="AB143" i="64"/>
  <c r="AD165" i="64"/>
  <c r="AB175" i="64"/>
  <c r="AD197" i="64"/>
  <c r="AC202" i="64"/>
  <c r="AB207" i="64"/>
  <c r="AF219" i="64"/>
  <c r="AE224" i="64"/>
  <c r="AD229" i="64"/>
  <c r="AC234" i="64"/>
  <c r="AB239" i="64"/>
  <c r="AF251" i="64"/>
  <c r="AE256" i="64"/>
  <c r="AD261" i="64"/>
  <c r="AC266" i="64"/>
  <c r="AB271" i="64"/>
  <c r="AF283" i="64"/>
  <c r="AD293" i="64"/>
  <c r="AC298" i="64"/>
  <c r="AB303" i="64"/>
  <c r="AF315" i="64"/>
  <c r="AE320" i="64"/>
  <c r="AD325" i="64"/>
  <c r="AC330" i="64"/>
  <c r="AB335" i="64"/>
  <c r="AF347" i="64"/>
  <c r="AE352" i="64"/>
  <c r="AD357" i="64"/>
  <c r="AC362" i="64"/>
  <c r="AB367" i="64"/>
  <c r="AE37" i="64"/>
  <c r="AE69" i="64"/>
  <c r="AC79" i="64"/>
  <c r="AB84" i="64"/>
  <c r="AE101" i="64"/>
  <c r="AC111" i="64"/>
  <c r="AB116" i="64"/>
  <c r="AC143" i="64"/>
  <c r="AB148" i="64"/>
  <c r="AE165" i="64"/>
  <c r="AC175" i="64"/>
  <c r="AB180" i="64"/>
  <c r="AE197" i="64"/>
  <c r="AD202" i="64"/>
  <c r="AC207" i="64"/>
  <c r="AB212" i="64"/>
  <c r="AE229" i="64"/>
  <c r="AC239" i="64"/>
  <c r="AB244" i="64"/>
  <c r="AE261" i="64"/>
  <c r="AD266" i="64"/>
  <c r="AC271" i="64"/>
  <c r="AE293" i="64"/>
  <c r="AC303" i="64"/>
  <c r="AE325" i="64"/>
  <c r="AD330" i="64"/>
  <c r="AF352" i="64"/>
  <c r="AE357" i="64"/>
  <c r="AD362" i="64"/>
  <c r="AC367" i="64"/>
  <c r="AD79" i="64"/>
  <c r="AD111" i="64"/>
  <c r="AD143" i="64"/>
  <c r="AD175" i="64"/>
  <c r="AD207" i="64"/>
  <c r="AF229" i="64"/>
  <c r="AD239" i="64"/>
  <c r="AF261" i="64"/>
  <c r="AF325" i="64"/>
  <c r="AF357" i="64"/>
  <c r="AE362" i="64"/>
  <c r="AD367" i="64"/>
  <c r="AE79" i="64"/>
  <c r="AE111" i="64"/>
  <c r="AE143" i="64"/>
  <c r="AE175" i="64"/>
  <c r="AE207" i="64"/>
  <c r="AD212" i="64"/>
  <c r="AE239" i="64"/>
  <c r="AD244" i="64"/>
  <c r="AF266" i="64"/>
  <c r="AF362" i="64"/>
  <c r="AE367" i="64"/>
  <c r="AF111" i="64"/>
  <c r="AF143" i="64"/>
  <c r="AF175" i="64"/>
  <c r="AF207" i="64"/>
  <c r="AE212" i="64"/>
  <c r="AF239" i="64"/>
  <c r="AE244" i="64"/>
  <c r="AF367" i="64"/>
  <c r="AG65" i="63"/>
  <c r="AG28" i="63"/>
  <c r="AG53" i="63"/>
  <c r="Z50" i="63"/>
  <c r="AD64" i="63"/>
  <c r="AC64" i="63"/>
  <c r="AE192" i="63"/>
  <c r="AD192" i="63"/>
  <c r="AC192" i="63"/>
  <c r="AB192" i="63"/>
  <c r="AG176" i="63"/>
  <c r="AC176" i="63"/>
  <c r="AB176" i="63"/>
  <c r="AG189" i="63"/>
  <c r="AF189" i="63"/>
  <c r="AE189" i="63"/>
  <c r="AD189" i="63"/>
  <c r="AC189" i="63"/>
  <c r="AG108" i="63"/>
  <c r="AG111" i="63"/>
  <c r="AG120" i="63"/>
  <c r="AF120" i="63"/>
  <c r="AE120" i="63"/>
  <c r="AD120" i="63"/>
  <c r="AB120" i="63"/>
  <c r="AF132" i="63"/>
  <c r="AC132" i="63"/>
  <c r="AG324" i="63"/>
  <c r="AF324" i="63"/>
  <c r="AE324" i="63"/>
  <c r="AC324" i="63"/>
  <c r="AB324" i="63"/>
  <c r="AC8" i="63"/>
  <c r="AF39" i="63"/>
  <c r="AE39" i="63"/>
  <c r="AD39" i="63"/>
  <c r="AB39" i="63"/>
  <c r="AF88" i="63"/>
  <c r="AG88" i="63"/>
  <c r="AE88" i="63"/>
  <c r="AF135" i="63"/>
  <c r="AE135" i="63"/>
  <c r="AC135" i="63"/>
  <c r="AD135" i="63"/>
  <c r="AB135" i="63"/>
  <c r="AD8" i="63"/>
  <c r="AG14" i="63"/>
  <c r="Z82" i="63"/>
  <c r="F132" i="66" s="1"/>
  <c r="G132" i="66" s="1"/>
  <c r="AG252" i="63"/>
  <c r="AF252" i="63"/>
  <c r="AD252" i="63"/>
  <c r="AB252" i="63"/>
  <c r="AG258" i="63"/>
  <c r="AF258" i="63"/>
  <c r="AE258" i="63"/>
  <c r="AD258" i="63"/>
  <c r="AC258" i="63"/>
  <c r="AB258" i="63"/>
  <c r="AE8" i="63"/>
  <c r="AF56" i="63"/>
  <c r="AG56" i="63"/>
  <c r="AE56" i="63"/>
  <c r="AG183" i="63"/>
  <c r="AE183" i="63"/>
  <c r="AC183" i="63"/>
  <c r="AG214" i="63"/>
  <c r="AF214" i="63"/>
  <c r="AE214" i="63"/>
  <c r="AD214" i="63"/>
  <c r="AC214" i="63"/>
  <c r="AB214" i="63"/>
  <c r="AE230" i="63"/>
  <c r="AD230" i="63"/>
  <c r="AB230" i="63"/>
  <c r="AF8" i="63"/>
  <c r="AB47" i="63"/>
  <c r="AB64" i="63"/>
  <c r="AG76" i="63"/>
  <c r="AG79" i="63"/>
  <c r="AE91" i="63"/>
  <c r="AD91" i="63"/>
  <c r="AB91" i="63"/>
  <c r="AG8" i="63"/>
  <c r="AC47" i="63"/>
  <c r="AE64" i="63"/>
  <c r="AB114" i="63"/>
  <c r="AE224" i="63"/>
  <c r="AD224" i="63"/>
  <c r="AC224" i="63"/>
  <c r="AB224" i="63"/>
  <c r="AG17" i="63"/>
  <c r="AF17" i="63"/>
  <c r="AD17" i="63"/>
  <c r="AC17" i="63"/>
  <c r="AB17" i="63"/>
  <c r="AD47" i="63"/>
  <c r="AF64" i="63"/>
  <c r="AC70" i="63"/>
  <c r="AF103" i="63"/>
  <c r="AE103" i="63"/>
  <c r="AC103" i="63"/>
  <c r="AD103" i="63"/>
  <c r="AB103" i="63"/>
  <c r="AC114" i="63"/>
  <c r="AB117" i="63"/>
  <c r="AD176" i="63"/>
  <c r="AB189" i="63"/>
  <c r="AG221" i="63"/>
  <c r="AF221" i="63"/>
  <c r="AE221" i="63"/>
  <c r="AD221" i="63"/>
  <c r="AC221" i="63"/>
  <c r="AG337" i="63"/>
  <c r="AF337" i="63"/>
  <c r="AE337" i="63"/>
  <c r="AD337" i="63"/>
  <c r="AC337" i="63"/>
  <c r="AB337" i="63"/>
  <c r="AE47" i="63"/>
  <c r="AB53" i="63"/>
  <c r="AE59" i="63"/>
  <c r="AD59" i="63"/>
  <c r="AB59" i="63"/>
  <c r="AG64" i="63"/>
  <c r="AD70" i="63"/>
  <c r="AB82" i="63"/>
  <c r="AD114" i="63"/>
  <c r="AC117" i="63"/>
  <c r="AF147" i="63"/>
  <c r="AC147" i="63"/>
  <c r="AE176" i="63"/>
  <c r="AF196" i="63"/>
  <c r="AC196" i="63"/>
  <c r="AB196" i="63"/>
  <c r="AG208" i="63"/>
  <c r="AF208" i="63"/>
  <c r="AC208" i="63"/>
  <c r="AB208" i="63"/>
  <c r="AB28" i="63"/>
  <c r="AG34" i="63"/>
  <c r="AF34" i="63"/>
  <c r="AE34" i="63"/>
  <c r="AC34" i="63"/>
  <c r="AC39" i="63"/>
  <c r="AF47" i="63"/>
  <c r="AC53" i="63"/>
  <c r="AE70" i="63"/>
  <c r="AC82" i="63"/>
  <c r="AB85" i="63"/>
  <c r="AB88" i="63"/>
  <c r="AE114" i="63"/>
  <c r="AD117" i="63"/>
  <c r="AF176" i="63"/>
  <c r="AB186" i="63"/>
  <c r="AE218" i="63"/>
  <c r="AD218" i="63"/>
  <c r="AB14" i="63"/>
  <c r="AC28" i="63"/>
  <c r="AG39" i="63"/>
  <c r="AD53" i="63"/>
  <c r="AF70" i="63"/>
  <c r="AD82" i="63"/>
  <c r="AC85" i="63"/>
  <c r="AC88" i="63"/>
  <c r="AG114" i="63"/>
  <c r="AE117" i="63"/>
  <c r="AE132" i="63"/>
  <c r="AF150" i="63"/>
  <c r="AE150" i="63"/>
  <c r="AD150" i="63"/>
  <c r="AC150" i="63"/>
  <c r="AB150" i="63"/>
  <c r="AG162" i="63"/>
  <c r="AF162" i="63"/>
  <c r="AE162" i="63"/>
  <c r="AD162" i="63"/>
  <c r="AC162" i="63"/>
  <c r="AB162" i="63"/>
  <c r="AG177" i="63"/>
  <c r="AF177" i="63"/>
  <c r="AE177" i="63"/>
  <c r="AD177" i="63"/>
  <c r="AC177" i="63"/>
  <c r="AB177" i="63"/>
  <c r="AC186" i="63"/>
  <c r="AC252" i="63"/>
  <c r="AB56" i="63"/>
  <c r="AG115" i="63"/>
  <c r="AF115" i="63"/>
  <c r="AE115" i="63"/>
  <c r="AC115" i="63"/>
  <c r="AG117" i="63"/>
  <c r="AG132" i="63"/>
  <c r="AB183" i="63"/>
  <c r="AD186" i="63"/>
  <c r="AG215" i="63"/>
  <c r="AE215" i="63"/>
  <c r="AC215" i="63"/>
  <c r="AC230" i="63"/>
  <c r="AE252" i="63"/>
  <c r="AC14" i="63"/>
  <c r="AD28" i="63"/>
  <c r="AC37" i="63"/>
  <c r="AB37" i="63"/>
  <c r="AD14" i="63"/>
  <c r="AE28" i="63"/>
  <c r="AB31" i="63"/>
  <c r="AF53" i="63"/>
  <c r="AC56" i="63"/>
  <c r="AF71" i="63"/>
  <c r="AE71" i="63"/>
  <c r="AD71" i="63"/>
  <c r="AC71" i="63"/>
  <c r="AB71" i="63"/>
  <c r="AE85" i="63"/>
  <c r="AF91" i="63"/>
  <c r="AB97" i="63"/>
  <c r="AB100" i="63"/>
  <c r="AG112" i="63"/>
  <c r="AF118" i="63"/>
  <c r="AE118" i="63"/>
  <c r="AC118" i="63"/>
  <c r="AB118" i="63"/>
  <c r="AG127" i="63"/>
  <c r="AD127" i="63"/>
  <c r="AG174" i="63"/>
  <c r="AF174" i="63"/>
  <c r="AD174" i="63"/>
  <c r="AD183" i="63"/>
  <c r="AF186" i="63"/>
  <c r="AF230" i="63"/>
  <c r="AG246" i="63"/>
  <c r="AF246" i="63"/>
  <c r="AE246" i="63"/>
  <c r="AD246" i="63"/>
  <c r="AC246" i="63"/>
  <c r="AB246" i="63"/>
  <c r="AG12" i="63"/>
  <c r="AE12" i="63"/>
  <c r="AD12" i="63"/>
  <c r="AC12" i="63"/>
  <c r="AE14" i="63"/>
  <c r="AE17" i="63"/>
  <c r="AF28" i="63"/>
  <c r="AC31" i="63"/>
  <c r="AD56" i="63"/>
  <c r="AG83" i="63"/>
  <c r="AF83" i="63"/>
  <c r="AG85" i="63"/>
  <c r="AD97" i="63"/>
  <c r="AD100" i="63"/>
  <c r="AF183" i="63"/>
  <c r="AG186" i="63"/>
  <c r="AF224" i="63"/>
  <c r="AG230" i="63"/>
  <c r="AB9" i="63"/>
  <c r="AF14" i="63"/>
  <c r="AB23" i="63"/>
  <c r="AD31" i="63"/>
  <c r="AF54" i="63"/>
  <c r="AE54" i="63"/>
  <c r="AC54" i="63"/>
  <c r="AB54" i="63"/>
  <c r="AC59" i="63"/>
  <c r="AF86" i="63"/>
  <c r="AE86" i="63"/>
  <c r="AC86" i="63"/>
  <c r="AB86" i="63"/>
  <c r="AE97" i="63"/>
  <c r="AE100" i="63"/>
  <c r="AG103" i="63"/>
  <c r="AG130" i="63"/>
  <c r="AF130" i="63"/>
  <c r="AE130" i="63"/>
  <c r="AD130" i="63"/>
  <c r="AC130" i="63"/>
  <c r="AB130" i="63"/>
  <c r="AB221" i="63"/>
  <c r="AG224" i="63"/>
  <c r="AC9" i="63"/>
  <c r="Z18" i="63"/>
  <c r="AC23" i="63"/>
  <c r="AG29" i="63"/>
  <c r="AF29" i="63"/>
  <c r="AD29" i="63"/>
  <c r="AE31" i="63"/>
  <c r="AF59" i="63"/>
  <c r="Z86" i="63"/>
  <c r="F136" i="66" s="1"/>
  <c r="G136" i="66" s="1"/>
  <c r="AF97" i="63"/>
  <c r="AF100" i="63"/>
  <c r="AB144" i="63"/>
  <c r="AB147" i="63"/>
  <c r="AB156" i="63"/>
  <c r="AD196" i="63"/>
  <c r="AD208" i="63"/>
  <c r="AF228" i="63"/>
  <c r="AC228" i="63"/>
  <c r="AB228" i="63"/>
  <c r="AD9" i="63"/>
  <c r="AD23" i="63"/>
  <c r="AF31" i="63"/>
  <c r="AB34" i="63"/>
  <c r="AG59" i="63"/>
  <c r="AB65" i="63"/>
  <c r="AG80" i="63"/>
  <c r="AG97" i="63"/>
  <c r="AG100" i="63"/>
  <c r="AC144" i="63"/>
  <c r="AD147" i="63"/>
  <c r="AC156" i="63"/>
  <c r="AE196" i="63"/>
  <c r="AE208" i="63"/>
  <c r="AB218" i="63"/>
  <c r="AE250" i="63"/>
  <c r="AD250" i="63"/>
  <c r="AB250" i="63"/>
  <c r="AE9" i="63"/>
  <c r="AE23" i="63"/>
  <c r="AD34" i="63"/>
  <c r="AD37" i="63"/>
  <c r="AB48" i="63"/>
  <c r="AB51" i="63"/>
  <c r="AC65" i="63"/>
  <c r="AB68" i="63"/>
  <c r="Z80" i="63"/>
  <c r="F130" i="66" s="1"/>
  <c r="G130" i="66" s="1"/>
  <c r="AG98" i="63"/>
  <c r="AF98" i="63"/>
  <c r="AE98" i="63"/>
  <c r="AD98" i="63"/>
  <c r="AC98" i="63"/>
  <c r="AC101" i="63"/>
  <c r="AB101" i="63"/>
  <c r="AD144" i="63"/>
  <c r="AE147" i="63"/>
  <c r="AG150" i="63"/>
  <c r="AE156" i="63"/>
  <c r="AG196" i="63"/>
  <c r="AG209" i="63"/>
  <c r="AF209" i="63"/>
  <c r="AE209" i="63"/>
  <c r="AD209" i="63"/>
  <c r="AC209" i="63"/>
  <c r="AB209" i="63"/>
  <c r="AC218" i="63"/>
  <c r="AF9" i="63"/>
  <c r="AF23" i="63"/>
  <c r="AD32" i="63"/>
  <c r="AC32" i="63"/>
  <c r="AE37" i="63"/>
  <c r="AC48" i="63"/>
  <c r="AC51" i="63"/>
  <c r="AD65" i="63"/>
  <c r="AD68" i="63"/>
  <c r="AB115" i="63"/>
  <c r="AE144" i="63"/>
  <c r="AF156" i="63"/>
  <c r="AF181" i="63"/>
  <c r="AB181" i="63"/>
  <c r="AG206" i="63"/>
  <c r="AF206" i="63"/>
  <c r="AD206" i="63"/>
  <c r="AB215" i="63"/>
  <c r="AF218" i="63"/>
  <c r="Z32" i="63"/>
  <c r="AF37" i="63"/>
  <c r="AG46" i="63"/>
  <c r="AD48" i="63"/>
  <c r="AD51" i="63"/>
  <c r="AE65" i="63"/>
  <c r="AE68" i="63"/>
  <c r="AG71" i="63"/>
  <c r="AB83" i="63"/>
  <c r="AC112" i="63"/>
  <c r="AD115" i="63"/>
  <c r="AD118" i="63"/>
  <c r="AB124" i="63"/>
  <c r="AB127" i="63"/>
  <c r="AG142" i="63"/>
  <c r="AF142" i="63"/>
  <c r="AD142" i="63"/>
  <c r="AF144" i="63"/>
  <c r="AG156" i="63"/>
  <c r="AD160" i="63"/>
  <c r="AC160" i="63"/>
  <c r="AB160" i="63"/>
  <c r="AB174" i="63"/>
  <c r="AD215" i="63"/>
  <c r="AG218" i="63"/>
  <c r="AG70" i="63"/>
  <c r="AB12" i="63"/>
  <c r="AB18" i="63"/>
  <c r="AG24" i="63"/>
  <c r="AE24" i="63"/>
  <c r="AG37" i="63"/>
  <c r="AE48" i="63"/>
  <c r="AE51" i="63"/>
  <c r="AF65" i="63"/>
  <c r="AF68" i="63"/>
  <c r="AC83" i="63"/>
  <c r="AD86" i="63"/>
  <c r="AC124" i="63"/>
  <c r="AC127" i="63"/>
  <c r="AG145" i="63"/>
  <c r="AF145" i="63"/>
  <c r="AD145" i="63"/>
  <c r="AC145" i="63"/>
  <c r="AB145" i="63"/>
  <c r="AG157" i="63"/>
  <c r="AE157" i="63"/>
  <c r="AF157" i="63"/>
  <c r="AD157" i="63"/>
  <c r="AC157" i="63"/>
  <c r="AC174" i="63"/>
  <c r="AF215" i="63"/>
  <c r="AF12" i="63"/>
  <c r="AC18" i="63"/>
  <c r="AF48" i="63"/>
  <c r="AD54" i="63"/>
  <c r="AD83" i="63"/>
  <c r="AG86" i="63"/>
  <c r="AB92" i="63"/>
  <c r="AE174" i="63"/>
  <c r="AG194" i="63"/>
  <c r="AF194" i="63"/>
  <c r="AE194" i="63"/>
  <c r="AD194" i="63"/>
  <c r="AC194" i="63"/>
  <c r="AB194" i="63"/>
  <c r="AE82" i="63"/>
  <c r="AD18" i="63"/>
  <c r="AG54" i="63"/>
  <c r="AG66" i="63"/>
  <c r="AF66" i="63"/>
  <c r="AD66" i="63"/>
  <c r="AE66" i="63"/>
  <c r="AC66" i="63"/>
  <c r="AC69" i="63"/>
  <c r="AB69" i="63"/>
  <c r="AB80" i="63"/>
  <c r="AE83" i="63"/>
  <c r="AC92" i="63"/>
  <c r="AG110" i="63"/>
  <c r="AF110" i="63"/>
  <c r="AF112" i="63"/>
  <c r="AF124" i="63"/>
  <c r="AF127" i="63"/>
  <c r="AD228" i="63"/>
  <c r="AG260" i="63"/>
  <c r="AF260" i="63"/>
  <c r="AC260" i="63"/>
  <c r="AB260" i="63"/>
  <c r="AD88" i="63"/>
  <c r="AE18" i="63"/>
  <c r="AG49" i="63"/>
  <c r="AF49" i="63"/>
  <c r="AD49" i="63"/>
  <c r="AC49" i="63"/>
  <c r="AB49" i="63"/>
  <c r="AC80" i="63"/>
  <c r="AE92" i="63"/>
  <c r="AG113" i="63"/>
  <c r="AF113" i="63"/>
  <c r="AD113" i="63"/>
  <c r="AC113" i="63"/>
  <c r="AB113" i="63"/>
  <c r="AD128" i="63"/>
  <c r="AC128" i="63"/>
  <c r="AG188" i="63"/>
  <c r="AF188" i="63"/>
  <c r="AD188" i="63"/>
  <c r="AB188" i="63"/>
  <c r="AC250" i="63"/>
  <c r="AG125" i="63"/>
  <c r="AE125" i="63"/>
  <c r="AF125" i="63"/>
  <c r="AD125" i="63"/>
  <c r="AC125" i="63"/>
  <c r="AD85" i="63"/>
  <c r="AE27" i="63"/>
  <c r="AD27" i="63"/>
  <c r="AB27" i="63"/>
  <c r="AE32" i="63"/>
  <c r="AB35" i="63"/>
  <c r="AG78" i="63"/>
  <c r="AE80" i="63"/>
  <c r="Z84" i="63"/>
  <c r="AG92" i="63"/>
  <c r="AB151" i="63"/>
  <c r="AC166" i="63"/>
  <c r="AC181" i="63"/>
  <c r="AB206" i="63"/>
  <c r="AG250" i="63"/>
  <c r="AF32" i="63"/>
  <c r="AD35" i="63"/>
  <c r="AF80" i="63"/>
  <c r="AG93" i="63"/>
  <c r="AE93" i="63"/>
  <c r="AF93" i="63"/>
  <c r="AD93" i="63"/>
  <c r="AC151" i="63"/>
  <c r="AD166" i="63"/>
  <c r="AD181" i="63"/>
  <c r="AC206" i="63"/>
  <c r="AG238" i="63"/>
  <c r="AF238" i="63"/>
  <c r="AD238" i="63"/>
  <c r="AG241" i="63"/>
  <c r="AF241" i="63"/>
  <c r="AE241" i="63"/>
  <c r="AD241" i="63"/>
  <c r="AC241" i="63"/>
  <c r="AB241" i="63"/>
  <c r="AE21" i="63"/>
  <c r="AB24" i="63"/>
  <c r="AE35" i="63"/>
  <c r="AC46" i="63"/>
  <c r="AE60" i="63"/>
  <c r="AC63" i="63"/>
  <c r="AF81" i="63"/>
  <c r="AD81" i="63"/>
  <c r="AC81" i="63"/>
  <c r="AB81" i="63"/>
  <c r="AD96" i="63"/>
  <c r="AC96" i="63"/>
  <c r="AC142" i="63"/>
  <c r="AE145" i="63"/>
  <c r="AD151" i="63"/>
  <c r="AC154" i="63"/>
  <c r="AB157" i="63"/>
  <c r="AF160" i="63"/>
  <c r="AE166" i="63"/>
  <c r="AE181" i="63"/>
  <c r="AE206" i="63"/>
  <c r="AG292" i="63"/>
  <c r="AF292" i="63"/>
  <c r="AE292" i="63"/>
  <c r="AC292" i="63"/>
  <c r="AB292" i="63"/>
  <c r="Z81" i="63"/>
  <c r="F131" i="66" s="1"/>
  <c r="G131" i="66" s="1"/>
  <c r="AE198" i="63"/>
  <c r="AD198" i="63"/>
  <c r="AB198" i="63"/>
  <c r="AG226" i="63"/>
  <c r="AF226" i="63"/>
  <c r="AE226" i="63"/>
  <c r="AD226" i="63"/>
  <c r="AC226" i="63"/>
  <c r="AB226" i="63"/>
  <c r="AD24" i="63"/>
  <c r="AG35" i="63"/>
  <c r="AC38" i="63"/>
  <c r="AG44" i="63"/>
  <c r="AE44" i="63"/>
  <c r="AD44" i="63"/>
  <c r="AC44" i="63"/>
  <c r="AE46" i="63"/>
  <c r="AE49" i="63"/>
  <c r="AF63" i="63"/>
  <c r="AB66" i="63"/>
  <c r="AE69" i="63"/>
  <c r="AB87" i="63"/>
  <c r="AB110" i="63"/>
  <c r="AC119" i="63"/>
  <c r="AB122" i="63"/>
  <c r="AD131" i="63"/>
  <c r="AC134" i="63"/>
  <c r="AG151" i="63"/>
  <c r="AF154" i="63"/>
  <c r="AF164" i="63"/>
  <c r="AC164" i="63"/>
  <c r="AG166" i="63"/>
  <c r="AG182" i="63"/>
  <c r="AF182" i="63"/>
  <c r="AE182" i="63"/>
  <c r="AD182" i="63"/>
  <c r="AC182" i="63"/>
  <c r="AB182" i="63"/>
  <c r="AD260" i="63"/>
  <c r="AG273" i="63"/>
  <c r="AF273" i="63"/>
  <c r="AE273" i="63"/>
  <c r="AD273" i="63"/>
  <c r="AC273" i="63"/>
  <c r="AB273" i="63"/>
  <c r="AF22" i="63"/>
  <c r="AE22" i="63"/>
  <c r="AC22" i="63"/>
  <c r="AB22" i="63"/>
  <c r="AF24" i="63"/>
  <c r="AF46" i="63"/>
  <c r="AG61" i="63"/>
  <c r="AE61" i="63"/>
  <c r="AF61" i="63"/>
  <c r="AD61" i="63"/>
  <c r="AG63" i="63"/>
  <c r="AF69" i="63"/>
  <c r="AC87" i="63"/>
  <c r="AC110" i="63"/>
  <c r="AE113" i="63"/>
  <c r="AD119" i="63"/>
  <c r="AC122" i="63"/>
  <c r="AB128" i="63"/>
  <c r="AE131" i="63"/>
  <c r="AD134" i="63"/>
  <c r="AF152" i="63"/>
  <c r="AG152" i="63"/>
  <c r="AE152" i="63"/>
  <c r="AD152" i="63"/>
  <c r="AB152" i="63"/>
  <c r="AG154" i="63"/>
  <c r="AG167" i="63"/>
  <c r="AF167" i="63"/>
  <c r="AE167" i="63"/>
  <c r="AD167" i="63"/>
  <c r="AC167" i="63"/>
  <c r="AB167" i="63"/>
  <c r="AC188" i="63"/>
  <c r="AG220" i="63"/>
  <c r="AF220" i="63"/>
  <c r="AD220" i="63"/>
  <c r="AB220" i="63"/>
  <c r="AE260" i="63"/>
  <c r="AG305" i="63"/>
  <c r="AF305" i="63"/>
  <c r="AE305" i="63"/>
  <c r="AD305" i="63"/>
  <c r="AC305" i="63"/>
  <c r="AB305" i="63"/>
  <c r="AD355" i="63"/>
  <c r="AB210" i="63"/>
  <c r="AB242" i="63"/>
  <c r="AE355" i="63"/>
  <c r="AF355" i="63"/>
  <c r="AD210" i="63"/>
  <c r="AD242" i="63"/>
  <c r="AC247" i="63"/>
  <c r="AC279" i="63"/>
  <c r="AG355" i="63"/>
  <c r="AE247" i="63"/>
  <c r="AB262" i="63"/>
  <c r="AE279" i="63"/>
  <c r="AB294" i="63"/>
  <c r="AB326" i="63"/>
  <c r="AD262" i="63"/>
  <c r="AC240" i="63"/>
  <c r="AE262" i="63"/>
  <c r="AC272" i="63"/>
  <c r="AC304" i="63"/>
  <c r="AB282" i="63"/>
  <c r="AF240" i="63"/>
  <c r="AC255" i="63"/>
  <c r="AF272" i="63"/>
  <c r="AD282" i="63"/>
  <c r="AC287" i="63"/>
  <c r="AF304" i="63"/>
  <c r="AD314" i="63"/>
  <c r="AC319" i="63"/>
  <c r="AD346" i="63"/>
  <c r="AC351" i="63"/>
  <c r="AB356" i="63"/>
  <c r="AD159" i="63"/>
  <c r="AD191" i="63"/>
  <c r="AD223" i="63"/>
  <c r="AD255" i="63"/>
  <c r="AE282" i="63"/>
  <c r="AD287" i="63"/>
  <c r="AD319" i="63"/>
  <c r="AC356" i="63"/>
  <c r="AB361" i="63"/>
  <c r="AB366" i="63"/>
  <c r="AB275" i="63"/>
  <c r="AF287" i="63"/>
  <c r="AD297" i="63"/>
  <c r="AC302" i="63"/>
  <c r="AB307" i="63"/>
  <c r="AF319" i="63"/>
  <c r="AD329" i="63"/>
  <c r="AC334" i="63"/>
  <c r="AB339" i="63"/>
  <c r="AF351" i="63"/>
  <c r="AE356" i="63"/>
  <c r="AD361" i="63"/>
  <c r="AC366" i="63"/>
  <c r="AC179" i="63"/>
  <c r="AB184" i="63"/>
  <c r="AC211" i="63"/>
  <c r="AB216" i="63"/>
  <c r="AC243" i="63"/>
  <c r="AB248" i="63"/>
  <c r="AD270" i="63"/>
  <c r="AC275" i="63"/>
  <c r="AB280" i="63"/>
  <c r="AE297" i="63"/>
  <c r="AD302" i="63"/>
  <c r="AC307" i="63"/>
  <c r="AB312" i="63"/>
  <c r="AE329" i="63"/>
  <c r="AD334" i="63"/>
  <c r="AC339" i="63"/>
  <c r="AB344" i="63"/>
  <c r="AF356" i="63"/>
  <c r="AE361" i="63"/>
  <c r="AD366" i="63"/>
  <c r="AC248" i="63"/>
  <c r="AB253" i="63"/>
  <c r="AF265" i="63"/>
  <c r="AE270" i="63"/>
  <c r="AD275" i="63"/>
  <c r="AC280" i="63"/>
  <c r="AB285" i="63"/>
  <c r="AF297" i="63"/>
  <c r="AE302" i="63"/>
  <c r="AD307" i="63"/>
  <c r="AC312" i="63"/>
  <c r="AB317" i="63"/>
  <c r="AF329" i="63"/>
  <c r="AE334" i="63"/>
  <c r="AD339" i="63"/>
  <c r="AC344" i="63"/>
  <c r="AB349" i="63"/>
  <c r="AF361" i="63"/>
  <c r="AE366" i="63"/>
  <c r="AE179" i="63"/>
  <c r="AD184" i="63"/>
  <c r="AE211" i="63"/>
  <c r="AD216" i="63"/>
  <c r="AE243" i="63"/>
  <c r="AD248" i="63"/>
  <c r="AC253" i="63"/>
  <c r="AF270" i="63"/>
  <c r="AE275" i="63"/>
  <c r="AD280" i="63"/>
  <c r="AC285" i="63"/>
  <c r="AB290" i="63"/>
  <c r="AF302" i="63"/>
  <c r="AE307" i="63"/>
  <c r="AD312" i="63"/>
  <c r="AC317" i="63"/>
  <c r="AB322" i="63"/>
  <c r="AF334" i="63"/>
  <c r="AE339" i="63"/>
  <c r="AD344" i="63"/>
  <c r="AC349" i="63"/>
  <c r="AB354" i="63"/>
  <c r="AF366" i="63"/>
  <c r="AF179" i="63"/>
  <c r="AE184" i="63"/>
  <c r="AB199" i="63"/>
  <c r="AF211" i="63"/>
  <c r="AE216" i="63"/>
  <c r="AB231" i="63"/>
  <c r="AF243" i="63"/>
  <c r="AE248" i="63"/>
  <c r="AD253" i="63"/>
  <c r="AF275" i="63"/>
  <c r="AE280" i="63"/>
  <c r="AD285" i="63"/>
  <c r="AC290" i="63"/>
  <c r="AF307" i="63"/>
  <c r="AE312" i="63"/>
  <c r="AD317" i="63"/>
  <c r="AC322" i="63"/>
  <c r="AB327" i="63"/>
  <c r="AF339" i="63"/>
  <c r="AE344" i="63"/>
  <c r="AD349" i="63"/>
  <c r="AC354" i="63"/>
  <c r="AB359" i="63"/>
  <c r="AC199" i="63"/>
  <c r="AB204" i="63"/>
  <c r="AF216" i="63"/>
  <c r="AC231" i="63"/>
  <c r="AB236" i="63"/>
  <c r="AF248" i="63"/>
  <c r="AE253" i="63"/>
  <c r="AC263" i="63"/>
  <c r="AB268" i="63"/>
  <c r="AF280" i="63"/>
  <c r="AE285" i="63"/>
  <c r="AD290" i="63"/>
  <c r="AC295" i="63"/>
  <c r="AB300" i="63"/>
  <c r="AF312" i="63"/>
  <c r="AE317" i="63"/>
  <c r="AD322" i="63"/>
  <c r="AC327" i="63"/>
  <c r="AB332" i="63"/>
  <c r="AF344" i="63"/>
  <c r="AE349" i="63"/>
  <c r="AD354" i="63"/>
  <c r="AC359" i="63"/>
  <c r="AB364" i="63"/>
  <c r="AF184" i="63"/>
  <c r="AC76" i="63"/>
  <c r="AC108" i="63"/>
  <c r="AC140" i="63"/>
  <c r="AC172" i="63"/>
  <c r="AD199" i="63"/>
  <c r="AC204" i="63"/>
  <c r="AD231" i="63"/>
  <c r="AC236" i="63"/>
  <c r="AF253" i="63"/>
  <c r="AD263" i="63"/>
  <c r="AC268" i="63"/>
  <c r="AF285" i="63"/>
  <c r="AE290" i="63"/>
  <c r="AD295" i="63"/>
  <c r="AC300" i="63"/>
  <c r="AF317" i="63"/>
  <c r="AE322" i="63"/>
  <c r="AD327" i="63"/>
  <c r="AC332" i="63"/>
  <c r="AF349" i="63"/>
  <c r="AE354" i="63"/>
  <c r="AD359" i="63"/>
  <c r="AC364" i="63"/>
  <c r="AB76" i="63"/>
  <c r="AD76" i="63"/>
  <c r="AD108" i="63"/>
  <c r="AD140" i="63"/>
  <c r="AD172" i="63"/>
  <c r="AE199" i="63"/>
  <c r="AD204" i="63"/>
  <c r="AE231" i="63"/>
  <c r="AD236" i="63"/>
  <c r="AE263" i="63"/>
  <c r="AD268" i="63"/>
  <c r="AB278" i="63"/>
  <c r="AF290" i="63"/>
  <c r="AE295" i="63"/>
  <c r="AD300" i="63"/>
  <c r="AB310" i="63"/>
  <c r="AF322" i="63"/>
  <c r="AE327" i="63"/>
  <c r="AD332" i="63"/>
  <c r="AB342" i="63"/>
  <c r="AF354" i="63"/>
  <c r="AE359" i="63"/>
  <c r="AD364" i="63"/>
  <c r="AE76" i="63"/>
  <c r="AE108" i="63"/>
  <c r="AB123" i="63"/>
  <c r="AE140" i="63"/>
  <c r="AB155" i="63"/>
  <c r="AE172" i="63"/>
  <c r="AB187" i="63"/>
  <c r="AF199" i="63"/>
  <c r="AE204" i="63"/>
  <c r="AB219" i="63"/>
  <c r="AF231" i="63"/>
  <c r="AE236" i="63"/>
  <c r="AB251" i="63"/>
  <c r="AE268" i="63"/>
  <c r="AC278" i="63"/>
  <c r="AB283" i="63"/>
  <c r="AE300" i="63"/>
  <c r="AC310" i="63"/>
  <c r="AB315" i="63"/>
  <c r="AE332" i="63"/>
  <c r="AC342" i="63"/>
  <c r="AB347" i="63"/>
  <c r="AE364" i="63"/>
  <c r="AC155" i="63"/>
  <c r="AF172" i="63"/>
  <c r="AC187" i="63"/>
  <c r="AF204" i="63"/>
  <c r="AF236" i="63"/>
  <c r="AC251" i="63"/>
  <c r="AF268" i="63"/>
  <c r="AF300" i="63"/>
  <c r="AF332" i="63"/>
  <c r="AD123" i="63"/>
  <c r="AB133" i="63"/>
  <c r="AD155" i="63"/>
  <c r="AB165" i="63"/>
  <c r="AD187" i="63"/>
  <c r="AB197" i="63"/>
  <c r="AD219" i="63"/>
  <c r="AB229" i="63"/>
  <c r="AD251" i="63"/>
  <c r="AB261" i="63"/>
  <c r="AE278" i="63"/>
  <c r="AD283" i="63"/>
  <c r="AC288" i="63"/>
  <c r="AB293" i="63"/>
  <c r="AE310" i="63"/>
  <c r="AD315" i="63"/>
  <c r="AB325" i="63"/>
  <c r="AE342" i="63"/>
  <c r="AB357" i="63"/>
  <c r="AC133" i="63"/>
  <c r="AC165" i="63"/>
  <c r="AC197" i="63"/>
  <c r="AB266" i="63"/>
  <c r="AF278" i="63"/>
  <c r="AE283" i="63"/>
  <c r="AC293" i="63"/>
  <c r="AB298" i="63"/>
  <c r="AF310" i="63"/>
  <c r="AE315" i="63"/>
  <c r="AC325" i="63"/>
  <c r="AC357" i="63"/>
  <c r="AB362" i="63"/>
  <c r="AB175" i="63"/>
  <c r="AC266" i="63"/>
  <c r="AC298" i="63"/>
  <c r="AF315" i="63"/>
  <c r="AD325" i="63"/>
  <c r="AB367" i="63"/>
  <c r="AD298" i="63"/>
  <c r="AD362" i="63"/>
  <c r="AC367" i="63"/>
  <c r="AD367" i="63"/>
  <c r="AE143" i="63"/>
  <c r="AE175" i="63"/>
  <c r="AE367" i="63"/>
  <c r="AB355" i="63"/>
  <c r="AF367" i="63"/>
  <c r="AU48" i="91" l="1"/>
  <c r="AW48" i="91" s="1"/>
  <c r="AS48" i="91"/>
  <c r="AQ49" i="91"/>
  <c r="AV47" i="91"/>
  <c r="AX47" i="91" s="1"/>
  <c r="AV49" i="90"/>
  <c r="AX49" i="90" s="1"/>
  <c r="AU50" i="90"/>
  <c r="AW50" i="90" s="1"/>
  <c r="AS50" i="90"/>
  <c r="AQ51" i="90"/>
  <c r="AW45" i="89"/>
  <c r="AV45" i="89"/>
  <c r="AX45" i="89" s="1"/>
  <c r="AU46" i="89"/>
  <c r="AS46" i="89"/>
  <c r="AQ47" i="89"/>
  <c r="AT18" i="85"/>
  <c r="AT18" i="88"/>
  <c r="AT18" i="86"/>
  <c r="AT18" i="87"/>
  <c r="AS45" i="88"/>
  <c r="AQ46" i="88"/>
  <c r="AU43" i="87"/>
  <c r="AW43" i="87" s="1"/>
  <c r="AS43" i="87"/>
  <c r="AQ44" i="87"/>
  <c r="AV42" i="87"/>
  <c r="AX42" i="87" s="1"/>
  <c r="AS43" i="86"/>
  <c r="AQ44" i="86"/>
  <c r="AQ44" i="85"/>
  <c r="AS43" i="85"/>
  <c r="AQ31" i="80"/>
  <c r="AS31" i="80" s="1"/>
  <c r="AT17" i="84"/>
  <c r="AQ35" i="84"/>
  <c r="I7" i="20"/>
  <c r="AT18" i="80"/>
  <c r="AT17" i="34"/>
  <c r="AQ27" i="34"/>
  <c r="AG61" i="64"/>
  <c r="AG45" i="64"/>
  <c r="AG86" i="64"/>
  <c r="AG107" i="64"/>
  <c r="AG35" i="64"/>
  <c r="AG116" i="63"/>
  <c r="AG128" i="63"/>
  <c r="AG89" i="63"/>
  <c r="AG81" i="63"/>
  <c r="AG9" i="63"/>
  <c r="F59" i="66"/>
  <c r="G59" i="66" s="1"/>
  <c r="AG39" i="64"/>
  <c r="I99" i="66"/>
  <c r="J99" i="66" s="1"/>
  <c r="AG89" i="64"/>
  <c r="I149" i="66"/>
  <c r="J149" i="66" s="1"/>
  <c r="AG96" i="64"/>
  <c r="I156" i="66"/>
  <c r="J156" i="66" s="1"/>
  <c r="AG106" i="64"/>
  <c r="I166" i="66"/>
  <c r="J166" i="66" s="1"/>
  <c r="AG114" i="64"/>
  <c r="I174" i="66"/>
  <c r="J174" i="66" s="1"/>
  <c r="AG71" i="64"/>
  <c r="I131" i="66"/>
  <c r="J131" i="66" s="1"/>
  <c r="AG103" i="64"/>
  <c r="I163" i="66"/>
  <c r="J163" i="66" s="1"/>
  <c r="AG108" i="64"/>
  <c r="I168" i="66"/>
  <c r="J168" i="66" s="1"/>
  <c r="AG99" i="64"/>
  <c r="I159" i="66"/>
  <c r="J159" i="66" s="1"/>
  <c r="AG63" i="64"/>
  <c r="I123" i="66"/>
  <c r="J123" i="66" s="1"/>
  <c r="AG52" i="64"/>
  <c r="I112" i="66"/>
  <c r="J112" i="66" s="1"/>
  <c r="AG42" i="64"/>
  <c r="I102" i="66"/>
  <c r="J102" i="66" s="1"/>
  <c r="AG91" i="64"/>
  <c r="AG112" i="64"/>
  <c r="I172" i="66"/>
  <c r="J172" i="66" s="1"/>
  <c r="AG19" i="64"/>
  <c r="I79" i="66"/>
  <c r="J79" i="66" s="1"/>
  <c r="AG25" i="64"/>
  <c r="I85" i="66"/>
  <c r="J85" i="66" s="1"/>
  <c r="AG10" i="64"/>
  <c r="I70" i="66"/>
  <c r="J70" i="66" s="1"/>
  <c r="AG90" i="64"/>
  <c r="I150" i="66"/>
  <c r="J150" i="66" s="1"/>
  <c r="AG13" i="64"/>
  <c r="I73" i="66"/>
  <c r="J73" i="66" s="1"/>
  <c r="AG48" i="64"/>
  <c r="I108" i="66"/>
  <c r="J108" i="66" s="1"/>
  <c r="AG69" i="64"/>
  <c r="I129" i="66"/>
  <c r="J129" i="66" s="1"/>
  <c r="AG97" i="64"/>
  <c r="I157" i="66"/>
  <c r="J157" i="66" s="1"/>
  <c r="AG116" i="64"/>
  <c r="I176" i="66"/>
  <c r="J176" i="66" s="1"/>
  <c r="AG37" i="64"/>
  <c r="I97" i="66"/>
  <c r="J97" i="66" s="1"/>
  <c r="AG72" i="64"/>
  <c r="I132" i="66"/>
  <c r="J132" i="66" s="1"/>
  <c r="AG65" i="64"/>
  <c r="I125" i="66"/>
  <c r="J125" i="66" s="1"/>
  <c r="AG94" i="64"/>
  <c r="AG62" i="64"/>
  <c r="I122" i="66"/>
  <c r="J122" i="66" s="1"/>
  <c r="AG60" i="64"/>
  <c r="I120" i="66"/>
  <c r="J120" i="66" s="1"/>
  <c r="AG28" i="64"/>
  <c r="I88" i="66"/>
  <c r="J88" i="66" s="1"/>
  <c r="AG30" i="64"/>
  <c r="I90" i="66"/>
  <c r="J90" i="66" s="1"/>
  <c r="AG110" i="64"/>
  <c r="I170" i="66"/>
  <c r="J170" i="66" s="1"/>
  <c r="AG105" i="64"/>
  <c r="AG24" i="64"/>
  <c r="AG32" i="64"/>
  <c r="I92" i="66"/>
  <c r="J92" i="66" s="1"/>
  <c r="AG57" i="64"/>
  <c r="I117" i="66"/>
  <c r="J117" i="66" s="1"/>
  <c r="AG79" i="64"/>
  <c r="I139" i="66"/>
  <c r="J139" i="66" s="1"/>
  <c r="AG44" i="64"/>
  <c r="I104" i="66"/>
  <c r="J104" i="66" s="1"/>
  <c r="AG43" i="64"/>
  <c r="AG55" i="64"/>
  <c r="AG38" i="64"/>
  <c r="I98" i="66"/>
  <c r="J98" i="66" s="1"/>
  <c r="AG77" i="64"/>
  <c r="I137" i="66"/>
  <c r="J137" i="66" s="1"/>
  <c r="AG27" i="64"/>
  <c r="AG87" i="64"/>
  <c r="I147" i="66"/>
  <c r="J147" i="66" s="1"/>
  <c r="AG17" i="64"/>
  <c r="I77" i="66"/>
  <c r="J77" i="66" s="1"/>
  <c r="AG78" i="64"/>
  <c r="AG22" i="64"/>
  <c r="AG76" i="64"/>
  <c r="AG85" i="64"/>
  <c r="I145" i="66"/>
  <c r="J145" i="66" s="1"/>
  <c r="AG98" i="64"/>
  <c r="I158" i="66"/>
  <c r="J158" i="66" s="1"/>
  <c r="AG104" i="64"/>
  <c r="I164" i="66"/>
  <c r="J164" i="66" s="1"/>
  <c r="AG95" i="64"/>
  <c r="I155" i="66"/>
  <c r="J155" i="66" s="1"/>
  <c r="AG36" i="64"/>
  <c r="I96" i="66"/>
  <c r="J96" i="66" s="1"/>
  <c r="AG72" i="63"/>
  <c r="F122" i="66"/>
  <c r="G122" i="66" s="1"/>
  <c r="AG94" i="63"/>
  <c r="F144" i="66"/>
  <c r="G144" i="66" s="1"/>
  <c r="AG13" i="63"/>
  <c r="F63" i="66"/>
  <c r="G63" i="66" s="1"/>
  <c r="AG144" i="63"/>
  <c r="F194" i="66"/>
  <c r="G194" i="66" s="1"/>
  <c r="AG129" i="63"/>
  <c r="F179" i="66"/>
  <c r="G179" i="66" s="1"/>
  <c r="AG32" i="63"/>
  <c r="F82" i="66"/>
  <c r="G82" i="66" s="1"/>
  <c r="AG75" i="63"/>
  <c r="F125" i="66"/>
  <c r="G125" i="66" s="1"/>
  <c r="AG48" i="63"/>
  <c r="F98" i="66"/>
  <c r="G98" i="66" s="1"/>
  <c r="AG11" i="63"/>
  <c r="F61" i="66"/>
  <c r="G61" i="66" s="1"/>
  <c r="F203" i="66"/>
  <c r="G203" i="66" s="1"/>
  <c r="AG153" i="63"/>
  <c r="AG43" i="63"/>
  <c r="F93" i="66"/>
  <c r="G93" i="66" s="1"/>
  <c r="AG121" i="63"/>
  <c r="F171" i="66"/>
  <c r="G171" i="66" s="1"/>
  <c r="AG84" i="63"/>
  <c r="F134" i="66"/>
  <c r="G134" i="66" s="1"/>
  <c r="AG158" i="63"/>
  <c r="AG60" i="63"/>
  <c r="F110" i="66"/>
  <c r="G110" i="66" s="1"/>
  <c r="AG21" i="63"/>
  <c r="F71" i="66"/>
  <c r="G71" i="66" s="1"/>
  <c r="AG160" i="63"/>
  <c r="F210" i="66"/>
  <c r="G210" i="66" s="1"/>
  <c r="AG118" i="63"/>
  <c r="F168" i="66"/>
  <c r="G168" i="66" s="1"/>
  <c r="AG23" i="63"/>
  <c r="F73" i="66"/>
  <c r="G73" i="66" s="1"/>
  <c r="AG163" i="63"/>
  <c r="F213" i="66"/>
  <c r="G213" i="66" s="1"/>
  <c r="AG40" i="63"/>
  <c r="F90" i="66"/>
  <c r="G90" i="66" s="1"/>
  <c r="AG68" i="63"/>
  <c r="AG99" i="63"/>
  <c r="F149" i="66"/>
  <c r="G149" i="66" s="1"/>
  <c r="AG62" i="63"/>
  <c r="F112" i="66"/>
  <c r="G112" i="66" s="1"/>
  <c r="AG101" i="63"/>
  <c r="F151" i="66"/>
  <c r="G151" i="66" s="1"/>
  <c r="AG38" i="63"/>
  <c r="F88" i="66"/>
  <c r="G88" i="66" s="1"/>
  <c r="AG51" i="63"/>
  <c r="AG47" i="63"/>
  <c r="F97" i="66"/>
  <c r="G97" i="66" s="1"/>
  <c r="AG133" i="63"/>
  <c r="F183" i="66"/>
  <c r="G183" i="66" s="1"/>
  <c r="AG107" i="63"/>
  <c r="F157" i="66"/>
  <c r="G157" i="66" s="1"/>
  <c r="AG31" i="63"/>
  <c r="F81" i="66"/>
  <c r="G81" i="66" s="1"/>
  <c r="AG50" i="63"/>
  <c r="F100" i="66"/>
  <c r="G100" i="66" s="1"/>
  <c r="AG22" i="63"/>
  <c r="F72" i="66"/>
  <c r="G72" i="66" s="1"/>
  <c r="AG26" i="63"/>
  <c r="AG131" i="63"/>
  <c r="F181" i="66"/>
  <c r="G181" i="66" s="1"/>
  <c r="AG147" i="63"/>
  <c r="AG42" i="63"/>
  <c r="F92" i="66"/>
  <c r="G92" i="66" s="1"/>
  <c r="AG87" i="63"/>
  <c r="F137" i="66"/>
  <c r="G137" i="66" s="1"/>
  <c r="AG73" i="63"/>
  <c r="F123" i="66"/>
  <c r="G123" i="66" s="1"/>
  <c r="AG41" i="63"/>
  <c r="F91" i="66"/>
  <c r="G91" i="66" s="1"/>
  <c r="AG58" i="63"/>
  <c r="AG134" i="63"/>
  <c r="AG16" i="63"/>
  <c r="F66" i="66"/>
  <c r="G66" i="66" s="1"/>
  <c r="AG18" i="63"/>
  <c r="F68" i="66"/>
  <c r="G68" i="66" s="1"/>
  <c r="AG10" i="63"/>
  <c r="AG124" i="63"/>
  <c r="AG36" i="63"/>
  <c r="F86" i="66"/>
  <c r="G86" i="66" s="1"/>
  <c r="AG19" i="63"/>
  <c r="F69" i="66"/>
  <c r="G69" i="66" s="1"/>
  <c r="AG15" i="63"/>
  <c r="AG91" i="63"/>
  <c r="AG33" i="63"/>
  <c r="AG90" i="63"/>
  <c r="F140" i="66"/>
  <c r="G140" i="66" s="1"/>
  <c r="AG102" i="63"/>
  <c r="F152" i="66"/>
  <c r="G152" i="66" s="1"/>
  <c r="AG104" i="63"/>
  <c r="F154" i="66"/>
  <c r="G154" i="66" s="1"/>
  <c r="AG135" i="63"/>
  <c r="AG77" i="63"/>
  <c r="F127" i="66"/>
  <c r="G127" i="66" s="1"/>
  <c r="AG95" i="63"/>
  <c r="F145" i="66"/>
  <c r="G145" i="66" s="1"/>
  <c r="AG82" i="63"/>
  <c r="H8" i="20"/>
  <c r="J8" i="20"/>
  <c r="K8" i="20" s="1"/>
  <c r="G9" i="20"/>
  <c r="V14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AK26" i="1"/>
  <c r="AQ50" i="91" l="1"/>
  <c r="AU49" i="91"/>
  <c r="AS49" i="91"/>
  <c r="AV48" i="91"/>
  <c r="AX48" i="91" s="1"/>
  <c r="AV50" i="90"/>
  <c r="AX50" i="90" s="1"/>
  <c r="AQ52" i="90"/>
  <c r="AU51" i="90"/>
  <c r="AW51" i="90" s="1"/>
  <c r="AS51" i="90"/>
  <c r="AW46" i="89"/>
  <c r="AS47" i="89"/>
  <c r="AQ48" i="89"/>
  <c r="AU47" i="89"/>
  <c r="AW47" i="89" s="1"/>
  <c r="AV46" i="89"/>
  <c r="AX46" i="89" s="1"/>
  <c r="AV43" i="87"/>
  <c r="AX43" i="87" s="1"/>
  <c r="AT19" i="85"/>
  <c r="AT19" i="88"/>
  <c r="AT19" i="86"/>
  <c r="AT19" i="87"/>
  <c r="AQ47" i="88"/>
  <c r="AS46" i="88"/>
  <c r="AQ45" i="87"/>
  <c r="AS44" i="87"/>
  <c r="AS44" i="86"/>
  <c r="AQ45" i="86"/>
  <c r="AS44" i="85"/>
  <c r="AQ45" i="85"/>
  <c r="AQ32" i="80"/>
  <c r="AS32" i="80" s="1"/>
  <c r="AT18" i="84"/>
  <c r="AQ36" i="84"/>
  <c r="I8" i="20"/>
  <c r="AT19" i="80"/>
  <c r="AT18" i="34"/>
  <c r="AQ28" i="34"/>
  <c r="H9" i="20"/>
  <c r="J9" i="20"/>
  <c r="K9" i="20" s="1"/>
  <c r="G10" i="20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AF25" i="1"/>
  <c r="AF24" i="1"/>
  <c r="AF23" i="1"/>
  <c r="AF22" i="1"/>
  <c r="AF21" i="1"/>
  <c r="AE25" i="1"/>
  <c r="AE24" i="1"/>
  <c r="AE23" i="1"/>
  <c r="AE22" i="1"/>
  <c r="AE21" i="1"/>
  <c r="AA31" i="1"/>
  <c r="Z31" i="1"/>
  <c r="Y31" i="1"/>
  <c r="X31" i="1"/>
  <c r="AW49" i="91" l="1"/>
  <c r="AV49" i="91"/>
  <c r="AX49" i="91" s="1"/>
  <c r="AU50" i="91"/>
  <c r="AS50" i="91"/>
  <c r="AQ51" i="91"/>
  <c r="AV51" i="90"/>
  <c r="AX51" i="90" s="1"/>
  <c r="AS52" i="90"/>
  <c r="AQ53" i="90"/>
  <c r="AU52" i="90"/>
  <c r="AW52" i="90" s="1"/>
  <c r="AQ49" i="89"/>
  <c r="AU48" i="89"/>
  <c r="AS48" i="89"/>
  <c r="AV47" i="89"/>
  <c r="AX47" i="89" s="1"/>
  <c r="AT20" i="85"/>
  <c r="AT20" i="88"/>
  <c r="AT20" i="87"/>
  <c r="AT20" i="86"/>
  <c r="AS47" i="88"/>
  <c r="AQ48" i="88"/>
  <c r="AQ46" i="87"/>
  <c r="AS45" i="87"/>
  <c r="AS45" i="86"/>
  <c r="AQ46" i="86"/>
  <c r="AQ46" i="85"/>
  <c r="AS45" i="85"/>
  <c r="AQ33" i="80"/>
  <c r="AS33" i="80" s="1"/>
  <c r="AT19" i="84"/>
  <c r="AQ37" i="84"/>
  <c r="I9" i="20"/>
  <c r="AT20" i="80"/>
  <c r="AT19" i="34"/>
  <c r="AQ29" i="34"/>
  <c r="H10" i="20"/>
  <c r="J10" i="20"/>
  <c r="K10" i="20" s="1"/>
  <c r="G11" i="20"/>
  <c r="AF26" i="1"/>
  <c r="AE26" i="1"/>
  <c r="AG24" i="1"/>
  <c r="AH24" i="1" s="1"/>
  <c r="AG25" i="1"/>
  <c r="AH25" i="1" s="1"/>
  <c r="AG23" i="1"/>
  <c r="AH23" i="1" s="1"/>
  <c r="AG22" i="1"/>
  <c r="AH22" i="1" s="1"/>
  <c r="AG21" i="1"/>
  <c r="AH21" i="1" s="1"/>
  <c r="U31" i="1"/>
  <c r="T31" i="1"/>
  <c r="AV50" i="91" l="1"/>
  <c r="AX50" i="91" s="1"/>
  <c r="AW50" i="91"/>
  <c r="AU51" i="91"/>
  <c r="AS51" i="91"/>
  <c r="AQ52" i="91"/>
  <c r="AU53" i="90"/>
  <c r="AW53" i="90" s="1"/>
  <c r="AS53" i="90"/>
  <c r="AV53" i="90" s="1"/>
  <c r="AX53" i="90" s="1"/>
  <c r="AQ54" i="90"/>
  <c r="AV52" i="90"/>
  <c r="AX52" i="90" s="1"/>
  <c r="BD14" i="90" s="1"/>
  <c r="AW48" i="89"/>
  <c r="AV48" i="89"/>
  <c r="AX48" i="89" s="1"/>
  <c r="AU49" i="89"/>
  <c r="AS49" i="89"/>
  <c r="AQ50" i="89"/>
  <c r="AT21" i="85"/>
  <c r="AT21" i="88"/>
  <c r="AT21" i="86"/>
  <c r="AT21" i="87"/>
  <c r="AS48" i="88"/>
  <c r="AQ49" i="88"/>
  <c r="AS46" i="87"/>
  <c r="AQ47" i="87"/>
  <c r="AS46" i="86"/>
  <c r="AQ47" i="86"/>
  <c r="AQ47" i="85"/>
  <c r="AS46" i="85"/>
  <c r="AQ34" i="80"/>
  <c r="AS34" i="80" s="1"/>
  <c r="AT20" i="84"/>
  <c r="AQ38" i="84"/>
  <c r="I10" i="20"/>
  <c r="AT21" i="80"/>
  <c r="AT20" i="34"/>
  <c r="AQ30" i="34"/>
  <c r="AG26" i="1"/>
  <c r="AH26" i="1" s="1"/>
  <c r="J11" i="20"/>
  <c r="K11" i="20" s="1"/>
  <c r="H11" i="20"/>
  <c r="G12" i="20"/>
  <c r="AL21" i="1"/>
  <c r="AJ24" i="1"/>
  <c r="AJ22" i="1"/>
  <c r="AL25" i="1"/>
  <c r="AJ21" i="1"/>
  <c r="AI28" i="1" s="1"/>
  <c r="AL23" i="1"/>
  <c r="AL22" i="1"/>
  <c r="AJ25" i="1"/>
  <c r="AL24" i="1"/>
  <c r="AJ23" i="1"/>
  <c r="Y372" i="34"/>
  <c r="Y371" i="34"/>
  <c r="Y370" i="34"/>
  <c r="Y369" i="34"/>
  <c r="Y368" i="34"/>
  <c r="Y367" i="34"/>
  <c r="Y366" i="34"/>
  <c r="Y365" i="34"/>
  <c r="Y364" i="34"/>
  <c r="Y363" i="34"/>
  <c r="Y362" i="34"/>
  <c r="Y361" i="34"/>
  <c r="Y360" i="34"/>
  <c r="Y359" i="34"/>
  <c r="Y358" i="34"/>
  <c r="Y357" i="34"/>
  <c r="Y356" i="34"/>
  <c r="Y355" i="34"/>
  <c r="Y354" i="34"/>
  <c r="Y353" i="34"/>
  <c r="Y352" i="34"/>
  <c r="Y351" i="34"/>
  <c r="Y350" i="34"/>
  <c r="Y349" i="34"/>
  <c r="Y348" i="34"/>
  <c r="Y347" i="34"/>
  <c r="Y346" i="34"/>
  <c r="Y345" i="34"/>
  <c r="Y344" i="34"/>
  <c r="Y343" i="34"/>
  <c r="Y342" i="34"/>
  <c r="Y341" i="34"/>
  <c r="Y340" i="34"/>
  <c r="Y339" i="34"/>
  <c r="Y338" i="34"/>
  <c r="Y337" i="34"/>
  <c r="Y336" i="34"/>
  <c r="Y335" i="34"/>
  <c r="Y334" i="34"/>
  <c r="Y333" i="34"/>
  <c r="Y332" i="34"/>
  <c r="Y331" i="34"/>
  <c r="Y330" i="34"/>
  <c r="Y329" i="34"/>
  <c r="Y328" i="34"/>
  <c r="Y327" i="34"/>
  <c r="Y326" i="34"/>
  <c r="Y325" i="34"/>
  <c r="Y324" i="34"/>
  <c r="Y323" i="34"/>
  <c r="Y322" i="34"/>
  <c r="Y321" i="34"/>
  <c r="Y320" i="34"/>
  <c r="Y319" i="34"/>
  <c r="Y318" i="34"/>
  <c r="Y317" i="34"/>
  <c r="Y316" i="34"/>
  <c r="Y315" i="34"/>
  <c r="Y314" i="34"/>
  <c r="Y313" i="34"/>
  <c r="Y312" i="34"/>
  <c r="Y311" i="34"/>
  <c r="Y310" i="34"/>
  <c r="Y309" i="34"/>
  <c r="Y308" i="34"/>
  <c r="Y307" i="34"/>
  <c r="Y306" i="34"/>
  <c r="Y305" i="34"/>
  <c r="Y304" i="34"/>
  <c r="Y303" i="34"/>
  <c r="Y302" i="34"/>
  <c r="Y301" i="34"/>
  <c r="Y300" i="34"/>
  <c r="Y299" i="34"/>
  <c r="Y298" i="34"/>
  <c r="Y297" i="34"/>
  <c r="Y296" i="34"/>
  <c r="Y295" i="34"/>
  <c r="Y294" i="34"/>
  <c r="Y293" i="34"/>
  <c r="Y292" i="34"/>
  <c r="Y291" i="34"/>
  <c r="Y290" i="34"/>
  <c r="Y289" i="34"/>
  <c r="Y288" i="34"/>
  <c r="Y287" i="34"/>
  <c r="Y286" i="34"/>
  <c r="Y285" i="34"/>
  <c r="Y284" i="34"/>
  <c r="Y283" i="34"/>
  <c r="Y282" i="34"/>
  <c r="Y281" i="34"/>
  <c r="Y280" i="34"/>
  <c r="Y279" i="34"/>
  <c r="Y278" i="34"/>
  <c r="Y277" i="34"/>
  <c r="Y276" i="34"/>
  <c r="Y275" i="34"/>
  <c r="Y274" i="34"/>
  <c r="Y273" i="34"/>
  <c r="Y272" i="34"/>
  <c r="Y271" i="34"/>
  <c r="Y270" i="34"/>
  <c r="Y269" i="34"/>
  <c r="Y268" i="34"/>
  <c r="Y267" i="34"/>
  <c r="Y266" i="34"/>
  <c r="Y265" i="34"/>
  <c r="Y264" i="34"/>
  <c r="Y263" i="34"/>
  <c r="Y262" i="34"/>
  <c r="Y261" i="34"/>
  <c r="Y260" i="34"/>
  <c r="Y259" i="34"/>
  <c r="Y258" i="34"/>
  <c r="Y257" i="34"/>
  <c r="Y256" i="34"/>
  <c r="Y255" i="34"/>
  <c r="Y254" i="34"/>
  <c r="Y253" i="34"/>
  <c r="Y252" i="34"/>
  <c r="Y251" i="34"/>
  <c r="Y250" i="34"/>
  <c r="Y249" i="34"/>
  <c r="Y248" i="34"/>
  <c r="Y247" i="34"/>
  <c r="Y246" i="34"/>
  <c r="Y245" i="34"/>
  <c r="Y244" i="34"/>
  <c r="Y243" i="34"/>
  <c r="Y242" i="34"/>
  <c r="Y241" i="34"/>
  <c r="Y240" i="34"/>
  <c r="Y239" i="34"/>
  <c r="Y238" i="34"/>
  <c r="Y237" i="34"/>
  <c r="Y236" i="34"/>
  <c r="Y235" i="34"/>
  <c r="Y234" i="34"/>
  <c r="Y233" i="34"/>
  <c r="Y232" i="34"/>
  <c r="Y231" i="34"/>
  <c r="Y230" i="34"/>
  <c r="Y229" i="34"/>
  <c r="Y228" i="34"/>
  <c r="Y227" i="34"/>
  <c r="Y226" i="34"/>
  <c r="Y225" i="34"/>
  <c r="Y224" i="34"/>
  <c r="Y223" i="34"/>
  <c r="Y222" i="34"/>
  <c r="Y221" i="34"/>
  <c r="Y220" i="34"/>
  <c r="Y219" i="34"/>
  <c r="Y218" i="34"/>
  <c r="Y217" i="34"/>
  <c r="Y216" i="34"/>
  <c r="Y215" i="34"/>
  <c r="Y214" i="34"/>
  <c r="Y213" i="34"/>
  <c r="Y212" i="34"/>
  <c r="Y211" i="34"/>
  <c r="Y210" i="34"/>
  <c r="Y209" i="34"/>
  <c r="Y208" i="34"/>
  <c r="Y207" i="34"/>
  <c r="Y206" i="34"/>
  <c r="Y205" i="34"/>
  <c r="Y204" i="34"/>
  <c r="Y203" i="34"/>
  <c r="Y202" i="34"/>
  <c r="Y201" i="34"/>
  <c r="Y200" i="34"/>
  <c r="Y199" i="34"/>
  <c r="Y198" i="34"/>
  <c r="Y197" i="34"/>
  <c r="Y196" i="34"/>
  <c r="Y195" i="34"/>
  <c r="Y194" i="34"/>
  <c r="Y193" i="34"/>
  <c r="Y192" i="34"/>
  <c r="Y191" i="34"/>
  <c r="Y190" i="34"/>
  <c r="Y189" i="34"/>
  <c r="Y188" i="34"/>
  <c r="Y187" i="34"/>
  <c r="Y186" i="34"/>
  <c r="Y185" i="34"/>
  <c r="Y184" i="34"/>
  <c r="Y183" i="34"/>
  <c r="Y182" i="34"/>
  <c r="Y181" i="34"/>
  <c r="Y180" i="34"/>
  <c r="Y179" i="34"/>
  <c r="Y178" i="34"/>
  <c r="Y177" i="34"/>
  <c r="Y176" i="34"/>
  <c r="Y175" i="34"/>
  <c r="Y174" i="34"/>
  <c r="Y173" i="34"/>
  <c r="Y172" i="34"/>
  <c r="Y171" i="34"/>
  <c r="Y170" i="34"/>
  <c r="Y169" i="34"/>
  <c r="Y168" i="34"/>
  <c r="Y167" i="34"/>
  <c r="Y166" i="34"/>
  <c r="Y165" i="34"/>
  <c r="Y164" i="34"/>
  <c r="Y163" i="34"/>
  <c r="Y162" i="34"/>
  <c r="Y161" i="34"/>
  <c r="Y160" i="34"/>
  <c r="Y159" i="34"/>
  <c r="Y158" i="34"/>
  <c r="Y157" i="34"/>
  <c r="Y156" i="34"/>
  <c r="Y155" i="34"/>
  <c r="Y154" i="34"/>
  <c r="Y153" i="34"/>
  <c r="Y152" i="34"/>
  <c r="Y151" i="34"/>
  <c r="Y150" i="34"/>
  <c r="Y149" i="34"/>
  <c r="Y148" i="34"/>
  <c r="Y147" i="34"/>
  <c r="Y146" i="34"/>
  <c r="Y145" i="34"/>
  <c r="Y144" i="34"/>
  <c r="Y143" i="34"/>
  <c r="Y142" i="34"/>
  <c r="Y141" i="34"/>
  <c r="Y140" i="34"/>
  <c r="Y139" i="34"/>
  <c r="Y138" i="34"/>
  <c r="Y137" i="34"/>
  <c r="Y136" i="34"/>
  <c r="Y135" i="34"/>
  <c r="Y134" i="34"/>
  <c r="Y133" i="34"/>
  <c r="Y132" i="34"/>
  <c r="Y131" i="34"/>
  <c r="Y130" i="34"/>
  <c r="Y129" i="34"/>
  <c r="Y128" i="34"/>
  <c r="Y127" i="34"/>
  <c r="Y126" i="34"/>
  <c r="Y125" i="34"/>
  <c r="Y124" i="34"/>
  <c r="Y123" i="34"/>
  <c r="Y122" i="34"/>
  <c r="Y121" i="34"/>
  <c r="Y120" i="34"/>
  <c r="Y119" i="34"/>
  <c r="Y118" i="34"/>
  <c r="Y117" i="34"/>
  <c r="Y116" i="34"/>
  <c r="Y115" i="34"/>
  <c r="Y114" i="34"/>
  <c r="Y113" i="34"/>
  <c r="Y112" i="34"/>
  <c r="Y111" i="34"/>
  <c r="Y110" i="34"/>
  <c r="Y109" i="34"/>
  <c r="Y108" i="34"/>
  <c r="Y107" i="34"/>
  <c r="Y106" i="34"/>
  <c r="Y105" i="34"/>
  <c r="Y104" i="34"/>
  <c r="Y103" i="34"/>
  <c r="Y102" i="34"/>
  <c r="Y101" i="34"/>
  <c r="Y100" i="34"/>
  <c r="Y99" i="34"/>
  <c r="Y98" i="34"/>
  <c r="Y97" i="34"/>
  <c r="Y96" i="34"/>
  <c r="Y95" i="34"/>
  <c r="Y94" i="34"/>
  <c r="Y93" i="34"/>
  <c r="Y92" i="34"/>
  <c r="Y91" i="34"/>
  <c r="Y90" i="34"/>
  <c r="Y89" i="34"/>
  <c r="Y88" i="34"/>
  <c r="Y87" i="34"/>
  <c r="Y86" i="34"/>
  <c r="Y85" i="34"/>
  <c r="Y84" i="34"/>
  <c r="Y83" i="34"/>
  <c r="Y82" i="34"/>
  <c r="Y81" i="34"/>
  <c r="Y80" i="34"/>
  <c r="Y79" i="34"/>
  <c r="Y78" i="34"/>
  <c r="Y77" i="34"/>
  <c r="Y76" i="34"/>
  <c r="Y75" i="34"/>
  <c r="Y74" i="34"/>
  <c r="Y73" i="34"/>
  <c r="Y72" i="34"/>
  <c r="Y71" i="34"/>
  <c r="Y70" i="34"/>
  <c r="Y69" i="34"/>
  <c r="Y68" i="34"/>
  <c r="Y67" i="34"/>
  <c r="Y66" i="34"/>
  <c r="Y65" i="34"/>
  <c r="Y64" i="34"/>
  <c r="Y63" i="34"/>
  <c r="Y62" i="34"/>
  <c r="Y61" i="34"/>
  <c r="Y60" i="34"/>
  <c r="Y59" i="34"/>
  <c r="Y58" i="34"/>
  <c r="Y57" i="34"/>
  <c r="Y56" i="34"/>
  <c r="Y55" i="34"/>
  <c r="Y54" i="34"/>
  <c r="Y53" i="34"/>
  <c r="Y52" i="34"/>
  <c r="Y51" i="34"/>
  <c r="Y50" i="34"/>
  <c r="Y49" i="34"/>
  <c r="Y48" i="34"/>
  <c r="Y47" i="34"/>
  <c r="Y46" i="34"/>
  <c r="Y45" i="34"/>
  <c r="Y44" i="34"/>
  <c r="Y43" i="34"/>
  <c r="Y42" i="34"/>
  <c r="Y41" i="34"/>
  <c r="Y40" i="34"/>
  <c r="Y39" i="34"/>
  <c r="Y38" i="34"/>
  <c r="Y37" i="34"/>
  <c r="Y36" i="34"/>
  <c r="Y35" i="34"/>
  <c r="Y34" i="34"/>
  <c r="Y33" i="34"/>
  <c r="Y32" i="34"/>
  <c r="Y31" i="34"/>
  <c r="Y30" i="34"/>
  <c r="Y29" i="34"/>
  <c r="Y28" i="34"/>
  <c r="Y27" i="34"/>
  <c r="Y26" i="34"/>
  <c r="Y25" i="34"/>
  <c r="Y24" i="34"/>
  <c r="Y23" i="34"/>
  <c r="Y22" i="34"/>
  <c r="Y21" i="34"/>
  <c r="Y20" i="34"/>
  <c r="Y19" i="34"/>
  <c r="Y18" i="34"/>
  <c r="Y17" i="34"/>
  <c r="Y16" i="34"/>
  <c r="Y15" i="34"/>
  <c r="Y14" i="34"/>
  <c r="X372" i="34"/>
  <c r="X371" i="34"/>
  <c r="X370" i="34"/>
  <c r="X369" i="34"/>
  <c r="X368" i="34"/>
  <c r="X367" i="34"/>
  <c r="X366" i="34"/>
  <c r="X365" i="34"/>
  <c r="X364" i="34"/>
  <c r="X363" i="34"/>
  <c r="X362" i="34"/>
  <c r="X361" i="34"/>
  <c r="X360" i="34"/>
  <c r="X359" i="34"/>
  <c r="X358" i="34"/>
  <c r="X357" i="34"/>
  <c r="X356" i="34"/>
  <c r="X355" i="34"/>
  <c r="X354" i="34"/>
  <c r="X353" i="34"/>
  <c r="X352" i="34"/>
  <c r="X351" i="34"/>
  <c r="X350" i="34"/>
  <c r="X349" i="34"/>
  <c r="X348" i="34"/>
  <c r="X347" i="34"/>
  <c r="X346" i="34"/>
  <c r="X345" i="34"/>
  <c r="X344" i="34"/>
  <c r="X343" i="34"/>
  <c r="X342" i="34"/>
  <c r="X341" i="34"/>
  <c r="X340" i="34"/>
  <c r="X339" i="34"/>
  <c r="X338" i="34"/>
  <c r="X337" i="34"/>
  <c r="X336" i="34"/>
  <c r="X335" i="34"/>
  <c r="X334" i="34"/>
  <c r="X333" i="34"/>
  <c r="X332" i="34"/>
  <c r="X331" i="34"/>
  <c r="X330" i="34"/>
  <c r="X329" i="34"/>
  <c r="X328" i="34"/>
  <c r="X327" i="34"/>
  <c r="X326" i="34"/>
  <c r="X325" i="34"/>
  <c r="X324" i="34"/>
  <c r="X323" i="34"/>
  <c r="X322" i="34"/>
  <c r="X321" i="34"/>
  <c r="X320" i="34"/>
  <c r="X319" i="34"/>
  <c r="X318" i="34"/>
  <c r="X317" i="34"/>
  <c r="X316" i="34"/>
  <c r="X315" i="34"/>
  <c r="X314" i="34"/>
  <c r="X313" i="34"/>
  <c r="X312" i="34"/>
  <c r="X311" i="34"/>
  <c r="X310" i="34"/>
  <c r="X309" i="34"/>
  <c r="X308" i="34"/>
  <c r="X307" i="34"/>
  <c r="X306" i="34"/>
  <c r="X305" i="34"/>
  <c r="X304" i="34"/>
  <c r="X303" i="34"/>
  <c r="X302" i="34"/>
  <c r="X301" i="34"/>
  <c r="X300" i="34"/>
  <c r="X299" i="34"/>
  <c r="X298" i="34"/>
  <c r="X297" i="34"/>
  <c r="X296" i="34"/>
  <c r="X295" i="34"/>
  <c r="X294" i="34"/>
  <c r="X293" i="34"/>
  <c r="X292" i="34"/>
  <c r="X291" i="34"/>
  <c r="X290" i="34"/>
  <c r="X289" i="34"/>
  <c r="X288" i="34"/>
  <c r="X287" i="34"/>
  <c r="X286" i="34"/>
  <c r="X285" i="34"/>
  <c r="X284" i="34"/>
  <c r="X283" i="34"/>
  <c r="X282" i="34"/>
  <c r="X281" i="34"/>
  <c r="X280" i="34"/>
  <c r="X279" i="34"/>
  <c r="X278" i="34"/>
  <c r="X277" i="34"/>
  <c r="X276" i="34"/>
  <c r="X275" i="34"/>
  <c r="X274" i="34"/>
  <c r="X273" i="34"/>
  <c r="X272" i="34"/>
  <c r="X271" i="34"/>
  <c r="X270" i="34"/>
  <c r="X269" i="34"/>
  <c r="X268" i="34"/>
  <c r="X267" i="34"/>
  <c r="X266" i="34"/>
  <c r="X265" i="34"/>
  <c r="X264" i="34"/>
  <c r="X263" i="34"/>
  <c r="X262" i="34"/>
  <c r="X261" i="34"/>
  <c r="X260" i="34"/>
  <c r="X259" i="34"/>
  <c r="X258" i="34"/>
  <c r="X257" i="34"/>
  <c r="X256" i="34"/>
  <c r="X255" i="34"/>
  <c r="X254" i="34"/>
  <c r="X253" i="34"/>
  <c r="X252" i="34"/>
  <c r="X251" i="34"/>
  <c r="X250" i="34"/>
  <c r="X249" i="34"/>
  <c r="X248" i="34"/>
  <c r="X247" i="34"/>
  <c r="X246" i="34"/>
  <c r="X245" i="34"/>
  <c r="X244" i="34"/>
  <c r="X243" i="34"/>
  <c r="X242" i="34"/>
  <c r="X241" i="34"/>
  <c r="X240" i="34"/>
  <c r="X239" i="34"/>
  <c r="X238" i="34"/>
  <c r="X237" i="34"/>
  <c r="X236" i="34"/>
  <c r="X235" i="34"/>
  <c r="X234" i="34"/>
  <c r="X233" i="34"/>
  <c r="X232" i="34"/>
  <c r="X231" i="34"/>
  <c r="X230" i="34"/>
  <c r="X229" i="34"/>
  <c r="X228" i="34"/>
  <c r="X227" i="34"/>
  <c r="X226" i="34"/>
  <c r="X225" i="34"/>
  <c r="X224" i="34"/>
  <c r="X223" i="34"/>
  <c r="X222" i="34"/>
  <c r="X221" i="34"/>
  <c r="X220" i="34"/>
  <c r="X219" i="34"/>
  <c r="X218" i="34"/>
  <c r="X217" i="34"/>
  <c r="X216" i="34"/>
  <c r="X215" i="34"/>
  <c r="X214" i="34"/>
  <c r="X213" i="34"/>
  <c r="X212" i="34"/>
  <c r="X211" i="34"/>
  <c r="X210" i="34"/>
  <c r="X209" i="34"/>
  <c r="X208" i="34"/>
  <c r="X207" i="34"/>
  <c r="X206" i="34"/>
  <c r="X205" i="34"/>
  <c r="X204" i="34"/>
  <c r="X203" i="34"/>
  <c r="X202" i="34"/>
  <c r="X201" i="34"/>
  <c r="X200" i="34"/>
  <c r="X199" i="34"/>
  <c r="X198" i="34"/>
  <c r="X197" i="34"/>
  <c r="X196" i="34"/>
  <c r="X195" i="34"/>
  <c r="X194" i="34"/>
  <c r="X193" i="34"/>
  <c r="X192" i="34"/>
  <c r="X191" i="34"/>
  <c r="X190" i="34"/>
  <c r="X189" i="34"/>
  <c r="X188" i="34"/>
  <c r="X187" i="34"/>
  <c r="X186" i="34"/>
  <c r="X185" i="34"/>
  <c r="X184" i="34"/>
  <c r="X183" i="34"/>
  <c r="X182" i="34"/>
  <c r="X181" i="34"/>
  <c r="X180" i="34"/>
  <c r="X179" i="34"/>
  <c r="X178" i="34"/>
  <c r="X177" i="34"/>
  <c r="X176" i="34"/>
  <c r="X175" i="34"/>
  <c r="X174" i="34"/>
  <c r="X173" i="34"/>
  <c r="X172" i="34"/>
  <c r="X171" i="34"/>
  <c r="X170" i="34"/>
  <c r="X169" i="34"/>
  <c r="X168" i="34"/>
  <c r="X167" i="34"/>
  <c r="X166" i="34"/>
  <c r="X165" i="34"/>
  <c r="X164" i="34"/>
  <c r="X163" i="34"/>
  <c r="X162" i="34"/>
  <c r="X161" i="34"/>
  <c r="X160" i="34"/>
  <c r="X159" i="34"/>
  <c r="X158" i="34"/>
  <c r="X157" i="34"/>
  <c r="X156" i="34"/>
  <c r="X155" i="34"/>
  <c r="X154" i="34"/>
  <c r="X153" i="34"/>
  <c r="X152" i="34"/>
  <c r="X151" i="34"/>
  <c r="X150" i="34"/>
  <c r="X149" i="34"/>
  <c r="X148" i="34"/>
  <c r="X147" i="34"/>
  <c r="X146" i="34"/>
  <c r="X145" i="34"/>
  <c r="X144" i="34"/>
  <c r="X143" i="34"/>
  <c r="X142" i="34"/>
  <c r="X141" i="34"/>
  <c r="X140" i="34"/>
  <c r="X139" i="34"/>
  <c r="X138" i="34"/>
  <c r="X137" i="34"/>
  <c r="X136" i="34"/>
  <c r="X135" i="34"/>
  <c r="X134" i="34"/>
  <c r="X133" i="34"/>
  <c r="X132" i="34"/>
  <c r="X131" i="34"/>
  <c r="X130" i="34"/>
  <c r="X129" i="34"/>
  <c r="X128" i="34"/>
  <c r="X127" i="34"/>
  <c r="X126" i="34"/>
  <c r="X125" i="34"/>
  <c r="X124" i="34"/>
  <c r="X123" i="34"/>
  <c r="X122" i="34"/>
  <c r="X121" i="34"/>
  <c r="X120" i="34"/>
  <c r="X119" i="34"/>
  <c r="X118" i="34"/>
  <c r="X117" i="34"/>
  <c r="X116" i="34"/>
  <c r="X115" i="34"/>
  <c r="X114" i="34"/>
  <c r="X113" i="34"/>
  <c r="X112" i="34"/>
  <c r="X111" i="34"/>
  <c r="X110" i="34"/>
  <c r="X109" i="34"/>
  <c r="X108" i="34"/>
  <c r="X107" i="34"/>
  <c r="X106" i="34"/>
  <c r="X105" i="34"/>
  <c r="X104" i="34"/>
  <c r="X103" i="34"/>
  <c r="X102" i="34"/>
  <c r="X101" i="34"/>
  <c r="X100" i="34"/>
  <c r="X99" i="34"/>
  <c r="X98" i="34"/>
  <c r="X97" i="34"/>
  <c r="X96" i="34"/>
  <c r="X95" i="34"/>
  <c r="X94" i="34"/>
  <c r="X93" i="34"/>
  <c r="X92" i="34"/>
  <c r="X91" i="34"/>
  <c r="X90" i="34"/>
  <c r="X89" i="34"/>
  <c r="X88" i="34"/>
  <c r="X87" i="34"/>
  <c r="X86" i="34"/>
  <c r="X85" i="34"/>
  <c r="X84" i="34"/>
  <c r="X83" i="34"/>
  <c r="X82" i="34"/>
  <c r="X81" i="34"/>
  <c r="X80" i="34"/>
  <c r="X79" i="34"/>
  <c r="X78" i="34"/>
  <c r="X77" i="34"/>
  <c r="X76" i="34"/>
  <c r="X75" i="34"/>
  <c r="X74" i="34"/>
  <c r="X73" i="34"/>
  <c r="X72" i="34"/>
  <c r="X71" i="34"/>
  <c r="X70" i="34"/>
  <c r="X69" i="34"/>
  <c r="X68" i="34"/>
  <c r="X67" i="34"/>
  <c r="X66" i="34"/>
  <c r="X65" i="34"/>
  <c r="X64" i="34"/>
  <c r="X63" i="34"/>
  <c r="X62" i="34"/>
  <c r="X61" i="34"/>
  <c r="X60" i="34"/>
  <c r="X59" i="34"/>
  <c r="X58" i="34"/>
  <c r="X57" i="34"/>
  <c r="X56" i="34"/>
  <c r="X55" i="34"/>
  <c r="X54" i="34"/>
  <c r="X53" i="34"/>
  <c r="X52" i="34"/>
  <c r="X51" i="34"/>
  <c r="X50" i="34"/>
  <c r="X49" i="34"/>
  <c r="X48" i="34"/>
  <c r="X47" i="34"/>
  <c r="X46" i="34"/>
  <c r="X45" i="34"/>
  <c r="X44" i="34"/>
  <c r="X43" i="34"/>
  <c r="X42" i="34"/>
  <c r="X41" i="34"/>
  <c r="X40" i="34"/>
  <c r="X39" i="34"/>
  <c r="X38" i="34"/>
  <c r="X37" i="34"/>
  <c r="X36" i="34"/>
  <c r="X35" i="34"/>
  <c r="X34" i="34"/>
  <c r="X33" i="34"/>
  <c r="X32" i="34"/>
  <c r="X31" i="34"/>
  <c r="X30" i="34"/>
  <c r="X29" i="34"/>
  <c r="X28" i="34"/>
  <c r="X27" i="34"/>
  <c r="X26" i="34"/>
  <c r="X25" i="34"/>
  <c r="X24" i="34"/>
  <c r="X23" i="34"/>
  <c r="X22" i="34"/>
  <c r="X21" i="34"/>
  <c r="X20" i="34"/>
  <c r="X19" i="34"/>
  <c r="X18" i="34"/>
  <c r="X17" i="34"/>
  <c r="X16" i="34"/>
  <c r="X15" i="34"/>
  <c r="X14" i="34"/>
  <c r="W372" i="34"/>
  <c r="W371" i="34"/>
  <c r="W370" i="34"/>
  <c r="W369" i="34"/>
  <c r="W368" i="34"/>
  <c r="W367" i="34"/>
  <c r="W366" i="34"/>
  <c r="W365" i="34"/>
  <c r="W364" i="34"/>
  <c r="W363" i="34"/>
  <c r="W362" i="34"/>
  <c r="W361" i="34"/>
  <c r="W360" i="34"/>
  <c r="W359" i="34"/>
  <c r="W358" i="34"/>
  <c r="W357" i="34"/>
  <c r="W356" i="34"/>
  <c r="W355" i="34"/>
  <c r="W354" i="34"/>
  <c r="W353" i="34"/>
  <c r="W352" i="34"/>
  <c r="W351" i="34"/>
  <c r="W350" i="34"/>
  <c r="W349" i="34"/>
  <c r="W348" i="34"/>
  <c r="W347" i="34"/>
  <c r="W346" i="34"/>
  <c r="W345" i="34"/>
  <c r="W344" i="34"/>
  <c r="W343" i="34"/>
  <c r="W342" i="34"/>
  <c r="W341" i="34"/>
  <c r="W340" i="34"/>
  <c r="W339" i="34"/>
  <c r="W338" i="34"/>
  <c r="W337" i="34"/>
  <c r="W336" i="34"/>
  <c r="W335" i="34"/>
  <c r="W334" i="34"/>
  <c r="W333" i="34"/>
  <c r="W332" i="34"/>
  <c r="W331" i="34"/>
  <c r="W330" i="34"/>
  <c r="W329" i="34"/>
  <c r="W328" i="34"/>
  <c r="W327" i="34"/>
  <c r="W326" i="34"/>
  <c r="W325" i="34"/>
  <c r="W324" i="34"/>
  <c r="W323" i="34"/>
  <c r="W322" i="34"/>
  <c r="W321" i="34"/>
  <c r="W320" i="34"/>
  <c r="W319" i="34"/>
  <c r="W318" i="34"/>
  <c r="W317" i="34"/>
  <c r="W316" i="34"/>
  <c r="W315" i="34"/>
  <c r="W314" i="34"/>
  <c r="W313" i="34"/>
  <c r="W312" i="34"/>
  <c r="W311" i="34"/>
  <c r="W310" i="34"/>
  <c r="W309" i="34"/>
  <c r="W308" i="34"/>
  <c r="W307" i="34"/>
  <c r="W306" i="34"/>
  <c r="W305" i="34"/>
  <c r="W304" i="34"/>
  <c r="W303" i="34"/>
  <c r="W302" i="34"/>
  <c r="W301" i="34"/>
  <c r="W300" i="34"/>
  <c r="W299" i="34"/>
  <c r="W298" i="34"/>
  <c r="W297" i="34"/>
  <c r="W296" i="34"/>
  <c r="W295" i="34"/>
  <c r="W294" i="34"/>
  <c r="W293" i="34"/>
  <c r="W292" i="34"/>
  <c r="W291" i="34"/>
  <c r="W290" i="34"/>
  <c r="W289" i="34"/>
  <c r="W288" i="34"/>
  <c r="W287" i="34"/>
  <c r="W286" i="34"/>
  <c r="W285" i="34"/>
  <c r="W284" i="34"/>
  <c r="W283" i="34"/>
  <c r="W282" i="34"/>
  <c r="W281" i="34"/>
  <c r="W280" i="34"/>
  <c r="W279" i="34"/>
  <c r="W278" i="34"/>
  <c r="W277" i="34"/>
  <c r="W276" i="34"/>
  <c r="W275" i="34"/>
  <c r="W274" i="34"/>
  <c r="W273" i="34"/>
  <c r="W272" i="34"/>
  <c r="W271" i="34"/>
  <c r="W270" i="34"/>
  <c r="W269" i="34"/>
  <c r="W268" i="34"/>
  <c r="W267" i="34"/>
  <c r="W266" i="34"/>
  <c r="W265" i="34"/>
  <c r="W264" i="34"/>
  <c r="W263" i="34"/>
  <c r="W262" i="34"/>
  <c r="W261" i="34"/>
  <c r="W260" i="34"/>
  <c r="W259" i="34"/>
  <c r="W258" i="34"/>
  <c r="W257" i="34"/>
  <c r="W256" i="34"/>
  <c r="W255" i="34"/>
  <c r="W254" i="34"/>
  <c r="W253" i="34"/>
  <c r="W252" i="34"/>
  <c r="W251" i="34"/>
  <c r="W250" i="34"/>
  <c r="W249" i="34"/>
  <c r="W248" i="34"/>
  <c r="W247" i="34"/>
  <c r="W246" i="34"/>
  <c r="W245" i="34"/>
  <c r="W244" i="34"/>
  <c r="W243" i="34"/>
  <c r="W242" i="34"/>
  <c r="W241" i="34"/>
  <c r="W240" i="34"/>
  <c r="W239" i="34"/>
  <c r="W238" i="34"/>
  <c r="W237" i="34"/>
  <c r="W236" i="34"/>
  <c r="W235" i="34"/>
  <c r="W234" i="34"/>
  <c r="W233" i="34"/>
  <c r="W232" i="34"/>
  <c r="W231" i="34"/>
  <c r="W230" i="34"/>
  <c r="W229" i="34"/>
  <c r="W228" i="34"/>
  <c r="W227" i="34"/>
  <c r="W226" i="34"/>
  <c r="W225" i="34"/>
  <c r="W224" i="34"/>
  <c r="W223" i="34"/>
  <c r="W222" i="34"/>
  <c r="W221" i="34"/>
  <c r="W220" i="34"/>
  <c r="W219" i="34"/>
  <c r="W218" i="34"/>
  <c r="W217" i="34"/>
  <c r="W216" i="34"/>
  <c r="W215" i="34"/>
  <c r="Z215" i="34" s="1"/>
  <c r="W214" i="34"/>
  <c r="Z214" i="34" s="1"/>
  <c r="W213" i="34"/>
  <c r="W212" i="34"/>
  <c r="W211" i="34"/>
  <c r="Z211" i="34" s="1"/>
  <c r="W210" i="34"/>
  <c r="Z210" i="34" s="1"/>
  <c r="W209" i="34"/>
  <c r="Z209" i="34" s="1"/>
  <c r="W208" i="34"/>
  <c r="Z208" i="34" s="1"/>
  <c r="W207" i="34"/>
  <c r="W206" i="34"/>
  <c r="W205" i="34"/>
  <c r="W204" i="34"/>
  <c r="W203" i="34"/>
  <c r="W202" i="34"/>
  <c r="W201" i="34"/>
  <c r="W200" i="34"/>
  <c r="W199" i="34"/>
  <c r="W198" i="34"/>
  <c r="W197" i="34"/>
  <c r="W196" i="34"/>
  <c r="W195" i="34"/>
  <c r="W194" i="34"/>
  <c r="W193" i="34"/>
  <c r="W192" i="34"/>
  <c r="W191" i="34"/>
  <c r="W190" i="34"/>
  <c r="W189" i="34"/>
  <c r="W188" i="34"/>
  <c r="W187" i="34"/>
  <c r="W186" i="34"/>
  <c r="W185" i="34"/>
  <c r="W184" i="34"/>
  <c r="W183" i="34"/>
  <c r="Z183" i="34" s="1"/>
  <c r="W182" i="34"/>
  <c r="Z182" i="34" s="1"/>
  <c r="W181" i="34"/>
  <c r="W180" i="34"/>
  <c r="W179" i="34"/>
  <c r="Z179" i="34" s="1"/>
  <c r="W178" i="34"/>
  <c r="Z178" i="34" s="1"/>
  <c r="W177" i="34"/>
  <c r="Z177" i="34" s="1"/>
  <c r="W176" i="34"/>
  <c r="Z176" i="34" s="1"/>
  <c r="W175" i="34"/>
  <c r="W174" i="34"/>
  <c r="W173" i="34"/>
  <c r="W172" i="34"/>
  <c r="W171" i="34"/>
  <c r="W170" i="34"/>
  <c r="W169" i="34"/>
  <c r="W168" i="34"/>
  <c r="W167" i="34"/>
  <c r="W166" i="34"/>
  <c r="W165" i="34"/>
  <c r="W164" i="34"/>
  <c r="W163" i="34"/>
  <c r="W162" i="34"/>
  <c r="W161" i="34"/>
  <c r="W160" i="34"/>
  <c r="W159" i="34"/>
  <c r="W158" i="34"/>
  <c r="W157" i="34"/>
  <c r="W156" i="34"/>
  <c r="W155" i="34"/>
  <c r="W154" i="34"/>
  <c r="W153" i="34"/>
  <c r="W152" i="34"/>
  <c r="W151" i="34"/>
  <c r="W150" i="34"/>
  <c r="W149" i="34"/>
  <c r="W148" i="34"/>
  <c r="W147" i="34"/>
  <c r="W146" i="34"/>
  <c r="W145" i="34"/>
  <c r="W144" i="34"/>
  <c r="W143" i="34"/>
  <c r="W142" i="34"/>
  <c r="W141" i="34"/>
  <c r="W140" i="34"/>
  <c r="W139" i="34"/>
  <c r="W138" i="34"/>
  <c r="W137" i="34"/>
  <c r="W136" i="34"/>
  <c r="W135" i="34"/>
  <c r="W134" i="34"/>
  <c r="W133" i="34"/>
  <c r="W132" i="34"/>
  <c r="W131" i="34"/>
  <c r="W130" i="34"/>
  <c r="W129" i="34"/>
  <c r="W128" i="34"/>
  <c r="W127" i="34"/>
  <c r="W126" i="34"/>
  <c r="W125" i="34"/>
  <c r="W124" i="34"/>
  <c r="W123" i="34"/>
  <c r="W122" i="34"/>
  <c r="W121" i="34"/>
  <c r="W120" i="34"/>
  <c r="W119" i="34"/>
  <c r="W118" i="34"/>
  <c r="W117" i="34"/>
  <c r="W116" i="34"/>
  <c r="W115" i="34"/>
  <c r="W114" i="34"/>
  <c r="W113" i="34"/>
  <c r="W112" i="34"/>
  <c r="W111" i="34"/>
  <c r="W110" i="34"/>
  <c r="W109" i="34"/>
  <c r="W108" i="34"/>
  <c r="W107" i="34"/>
  <c r="W106" i="34"/>
  <c r="W105" i="34"/>
  <c r="W104" i="34"/>
  <c r="W103" i="34"/>
  <c r="W102" i="34"/>
  <c r="W101" i="34"/>
  <c r="W100" i="34"/>
  <c r="W99" i="34"/>
  <c r="W98" i="34"/>
  <c r="W97" i="34"/>
  <c r="W96" i="34"/>
  <c r="W95" i="34"/>
  <c r="W94" i="34"/>
  <c r="W93" i="34"/>
  <c r="W92" i="34"/>
  <c r="W91" i="34"/>
  <c r="W90" i="34"/>
  <c r="W89" i="34"/>
  <c r="W88" i="34"/>
  <c r="W87" i="34"/>
  <c r="W86" i="34"/>
  <c r="W85" i="34"/>
  <c r="W84" i="34"/>
  <c r="W83" i="34"/>
  <c r="W82" i="34"/>
  <c r="W81" i="34"/>
  <c r="W80" i="34"/>
  <c r="W79" i="34"/>
  <c r="W78" i="34"/>
  <c r="W77" i="34"/>
  <c r="W76" i="34"/>
  <c r="W75" i="34"/>
  <c r="W74" i="34"/>
  <c r="W73" i="34"/>
  <c r="W72" i="34"/>
  <c r="W71" i="34"/>
  <c r="W70" i="34"/>
  <c r="W69" i="34"/>
  <c r="W68" i="34"/>
  <c r="W67" i="34"/>
  <c r="W66" i="34"/>
  <c r="W65" i="34"/>
  <c r="W64" i="34"/>
  <c r="W63" i="34"/>
  <c r="W62" i="34"/>
  <c r="W61" i="34"/>
  <c r="W60" i="34"/>
  <c r="W59" i="34"/>
  <c r="W58" i="34"/>
  <c r="W57" i="34"/>
  <c r="W56" i="34"/>
  <c r="W55" i="34"/>
  <c r="W54" i="34"/>
  <c r="W53" i="34"/>
  <c r="W52" i="34"/>
  <c r="W51" i="34"/>
  <c r="W50" i="34"/>
  <c r="W49" i="34"/>
  <c r="W48" i="34"/>
  <c r="W47" i="34"/>
  <c r="W46" i="34"/>
  <c r="W45" i="34"/>
  <c r="W44" i="34"/>
  <c r="W43" i="34"/>
  <c r="W42" i="34"/>
  <c r="W41" i="34"/>
  <c r="W40" i="34"/>
  <c r="W39" i="34"/>
  <c r="W38" i="34"/>
  <c r="W37" i="34"/>
  <c r="W36" i="34"/>
  <c r="W35" i="34"/>
  <c r="W34" i="34"/>
  <c r="W33" i="34"/>
  <c r="W32" i="34"/>
  <c r="W31" i="34"/>
  <c r="W30" i="34"/>
  <c r="W29" i="34"/>
  <c r="W28" i="34"/>
  <c r="W27" i="34"/>
  <c r="W26" i="34"/>
  <c r="W25" i="34"/>
  <c r="W24" i="34"/>
  <c r="W23" i="34"/>
  <c r="W22" i="34"/>
  <c r="W21" i="34"/>
  <c r="W20" i="34"/>
  <c r="W19" i="34"/>
  <c r="W18" i="34"/>
  <c r="W17" i="34"/>
  <c r="W16" i="34"/>
  <c r="W15" i="34"/>
  <c r="W14" i="34"/>
  <c r="V372" i="34"/>
  <c r="Z372" i="34" s="1"/>
  <c r="V371" i="34"/>
  <c r="V370" i="34"/>
  <c r="V369" i="34"/>
  <c r="V368" i="34"/>
  <c r="V367" i="34"/>
  <c r="V366" i="34"/>
  <c r="V365" i="34"/>
  <c r="V364" i="34"/>
  <c r="V363" i="34"/>
  <c r="V362" i="34"/>
  <c r="V361" i="34"/>
  <c r="V360" i="34"/>
  <c r="V359" i="34"/>
  <c r="Z359" i="34" s="1"/>
  <c r="V358" i="34"/>
  <c r="Z358" i="34" s="1"/>
  <c r="V357" i="34"/>
  <c r="V356" i="34"/>
  <c r="Z356" i="34" s="1"/>
  <c r="V355" i="34"/>
  <c r="Z355" i="34" s="1"/>
  <c r="V354" i="34"/>
  <c r="Z354" i="34" s="1"/>
  <c r="V353" i="34"/>
  <c r="Z353" i="34" s="1"/>
  <c r="V352" i="34"/>
  <c r="Z352" i="34" s="1"/>
  <c r="V351" i="34"/>
  <c r="Z351" i="34" s="1"/>
  <c r="V350" i="34"/>
  <c r="Z350" i="34" s="1"/>
  <c r="V349" i="34"/>
  <c r="Z349" i="34" s="1"/>
  <c r="V348" i="34"/>
  <c r="Z348" i="34" s="1"/>
  <c r="V347" i="34"/>
  <c r="Z347" i="34" s="1"/>
  <c r="V346" i="34"/>
  <c r="Z346" i="34" s="1"/>
  <c r="V345" i="34"/>
  <c r="Z345" i="34" s="1"/>
  <c r="V344" i="34"/>
  <c r="Z344" i="34" s="1"/>
  <c r="V343" i="34"/>
  <c r="Z343" i="34" s="1"/>
  <c r="V342" i="34"/>
  <c r="Z342" i="34" s="1"/>
  <c r="V341" i="34"/>
  <c r="Z341" i="34" s="1"/>
  <c r="V340" i="34"/>
  <c r="Z340" i="34" s="1"/>
  <c r="V339" i="34"/>
  <c r="V338" i="34"/>
  <c r="V337" i="34"/>
  <c r="V336" i="34"/>
  <c r="V335" i="34"/>
  <c r="Z335" i="34" s="1"/>
  <c r="V334" i="34"/>
  <c r="Z334" i="34" s="1"/>
  <c r="V333" i="34"/>
  <c r="V332" i="34"/>
  <c r="V331" i="34"/>
  <c r="V330" i="34"/>
  <c r="V329" i="34"/>
  <c r="V328" i="34"/>
  <c r="V327" i="34"/>
  <c r="V326" i="34"/>
  <c r="V325" i="34"/>
  <c r="V324" i="34"/>
  <c r="V323" i="34"/>
  <c r="V322" i="34"/>
  <c r="V321" i="34"/>
  <c r="V320" i="34"/>
  <c r="V319" i="34"/>
  <c r="V318" i="34"/>
  <c r="V317" i="34"/>
  <c r="V316" i="34"/>
  <c r="V315" i="34"/>
  <c r="V314" i="34"/>
  <c r="V313" i="34"/>
  <c r="V312" i="34"/>
  <c r="V311" i="34"/>
  <c r="Z311" i="34" s="1"/>
  <c r="V310" i="34"/>
  <c r="Z310" i="34" s="1"/>
  <c r="V309" i="34"/>
  <c r="Z309" i="34" s="1"/>
  <c r="V308" i="34"/>
  <c r="V307" i="34"/>
  <c r="V306" i="34"/>
  <c r="V305" i="34"/>
  <c r="V304" i="34"/>
  <c r="V303" i="34"/>
  <c r="V302" i="34"/>
  <c r="V301" i="34"/>
  <c r="V300" i="34"/>
  <c r="V299" i="34"/>
  <c r="V298" i="34"/>
  <c r="V297" i="34"/>
  <c r="V296" i="34"/>
  <c r="V295" i="34"/>
  <c r="V294" i="34"/>
  <c r="V293" i="34"/>
  <c r="V292" i="34"/>
  <c r="V291" i="34"/>
  <c r="V290" i="34"/>
  <c r="V289" i="34"/>
  <c r="V288" i="34"/>
  <c r="V287" i="34"/>
  <c r="V286" i="34"/>
  <c r="V285" i="34"/>
  <c r="V284" i="34"/>
  <c r="V283" i="34"/>
  <c r="V282" i="34"/>
  <c r="V281" i="34"/>
  <c r="V280" i="34"/>
  <c r="V279" i="34"/>
  <c r="Z279" i="34" s="1"/>
  <c r="V278" i="34"/>
  <c r="Z278" i="34" s="1"/>
  <c r="V277" i="34"/>
  <c r="Z277" i="34" s="1"/>
  <c r="V276" i="34"/>
  <c r="V275" i="34"/>
  <c r="V274" i="34"/>
  <c r="V273" i="34"/>
  <c r="V272" i="34"/>
  <c r="V271" i="34"/>
  <c r="V270" i="34"/>
  <c r="V269" i="34"/>
  <c r="V268" i="34"/>
  <c r="V267" i="34"/>
  <c r="V266" i="34"/>
  <c r="V265" i="34"/>
  <c r="V264" i="34"/>
  <c r="V263" i="34"/>
  <c r="V262" i="34"/>
  <c r="V261" i="34"/>
  <c r="V260" i="34"/>
  <c r="V259" i="34"/>
  <c r="V258" i="34"/>
  <c r="V257" i="34"/>
  <c r="V256" i="34"/>
  <c r="V255" i="34"/>
  <c r="V254" i="34"/>
  <c r="V253" i="34"/>
  <c r="V252" i="34"/>
  <c r="V251" i="34"/>
  <c r="V250" i="34"/>
  <c r="V249" i="34"/>
  <c r="V248" i="34"/>
  <c r="V247" i="34"/>
  <c r="Z247" i="34" s="1"/>
  <c r="V246" i="34"/>
  <c r="Z246" i="34" s="1"/>
  <c r="V245" i="34"/>
  <c r="Z245" i="34" s="1"/>
  <c r="V244" i="34"/>
  <c r="V243" i="34"/>
  <c r="V242" i="34"/>
  <c r="V241" i="34"/>
  <c r="V240" i="34"/>
  <c r="V239" i="34"/>
  <c r="V238" i="34"/>
  <c r="V237" i="34"/>
  <c r="V236" i="34"/>
  <c r="V235" i="34"/>
  <c r="V234" i="34"/>
  <c r="V233" i="34"/>
  <c r="V232" i="34"/>
  <c r="V231" i="34"/>
  <c r="V230" i="34"/>
  <c r="V229" i="34"/>
  <c r="V228" i="34"/>
  <c r="V227" i="34"/>
  <c r="V226" i="34"/>
  <c r="V225" i="34"/>
  <c r="V224" i="34"/>
  <c r="V223" i="34"/>
  <c r="V222" i="34"/>
  <c r="V221" i="34"/>
  <c r="V220" i="34"/>
  <c r="V219" i="34"/>
  <c r="V218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AW51" i="91" l="1"/>
  <c r="AQ53" i="91"/>
  <c r="AS52" i="91"/>
  <c r="AU52" i="91"/>
  <c r="AW52" i="91" s="1"/>
  <c r="AV51" i="91"/>
  <c r="AX51" i="91" s="1"/>
  <c r="AQ55" i="90"/>
  <c r="AU54" i="90"/>
  <c r="AW54" i="90" s="1"/>
  <c r="AS54" i="90"/>
  <c r="AW49" i="89"/>
  <c r="AU50" i="89"/>
  <c r="AS50" i="89"/>
  <c r="AQ51" i="89"/>
  <c r="AV49" i="89"/>
  <c r="AX49" i="89" s="1"/>
  <c r="AT22" i="85"/>
  <c r="AT22" i="88"/>
  <c r="AT22" i="86"/>
  <c r="AT22" i="87"/>
  <c r="AQ50" i="88"/>
  <c r="AS49" i="88"/>
  <c r="AS47" i="87"/>
  <c r="AQ48" i="87"/>
  <c r="AQ48" i="86"/>
  <c r="AS47" i="86"/>
  <c r="AS47" i="85"/>
  <c r="AQ48" i="85"/>
  <c r="Z280" i="34"/>
  <c r="Z223" i="34"/>
  <c r="Z255" i="34"/>
  <c r="Z287" i="34"/>
  <c r="Z319" i="34"/>
  <c r="Z312" i="34"/>
  <c r="Z248" i="34"/>
  <c r="Z244" i="34"/>
  <c r="Z276" i="34"/>
  <c r="Z308" i="34"/>
  <c r="Z249" i="34"/>
  <c r="Z221" i="34"/>
  <c r="Z253" i="34"/>
  <c r="Z285" i="34"/>
  <c r="Z317" i="34"/>
  <c r="Z315" i="34"/>
  <c r="Z220" i="34"/>
  <c r="Z224" i="34"/>
  <c r="Z256" i="34"/>
  <c r="Z288" i="34"/>
  <c r="Z320" i="34"/>
  <c r="Z313" i="34"/>
  <c r="Z225" i="34"/>
  <c r="Z257" i="34"/>
  <c r="Z289" i="34"/>
  <c r="Z321" i="34"/>
  <c r="Z186" i="34"/>
  <c r="Z252" i="34"/>
  <c r="Z226" i="34"/>
  <c r="Z258" i="34"/>
  <c r="Z290" i="34"/>
  <c r="Z322" i="34"/>
  <c r="Z219" i="34"/>
  <c r="Z318" i="34"/>
  <c r="Z254" i="34"/>
  <c r="Z227" i="34"/>
  <c r="Z228" i="34"/>
  <c r="Z260" i="34"/>
  <c r="Z292" i="34"/>
  <c r="Z324" i="34"/>
  <c r="Z189" i="34"/>
  <c r="Z218" i="34"/>
  <c r="Z323" i="34"/>
  <c r="Z314" i="34"/>
  <c r="Z262" i="34"/>
  <c r="Z294" i="34"/>
  <c r="Z326" i="34"/>
  <c r="Z282" i="34"/>
  <c r="Z316" i="34"/>
  <c r="Z222" i="34"/>
  <c r="Z291" i="34"/>
  <c r="Z231" i="34"/>
  <c r="Z295" i="34"/>
  <c r="Z327" i="34"/>
  <c r="Z281" i="34"/>
  <c r="Z283" i="34"/>
  <c r="Z251" i="34"/>
  <c r="Z259" i="34"/>
  <c r="Z284" i="34"/>
  <c r="Z286" i="34"/>
  <c r="Z250" i="34"/>
  <c r="Z357" i="34"/>
  <c r="Z229" i="34"/>
  <c r="Z232" i="34"/>
  <c r="Z264" i="34"/>
  <c r="Z296" i="34"/>
  <c r="Z328" i="34"/>
  <c r="Z360" i="34"/>
  <c r="Z233" i="34"/>
  <c r="Z265" i="34"/>
  <c r="Z297" i="34"/>
  <c r="Z329" i="34"/>
  <c r="Z361" i="34"/>
  <c r="Z234" i="34"/>
  <c r="Z266" i="34"/>
  <c r="Z298" i="34"/>
  <c r="Z330" i="34"/>
  <c r="Z362" i="34"/>
  <c r="Z293" i="34"/>
  <c r="Z235" i="34"/>
  <c r="Z267" i="34"/>
  <c r="Z299" i="34"/>
  <c r="Z331" i="34"/>
  <c r="Z363" i="34"/>
  <c r="Z325" i="34"/>
  <c r="Z236" i="34"/>
  <c r="Z268" i="34"/>
  <c r="Z300" i="34"/>
  <c r="Z332" i="34"/>
  <c r="Z364" i="34"/>
  <c r="Z230" i="34"/>
  <c r="Z237" i="34"/>
  <c r="Z269" i="34"/>
  <c r="Z301" i="34"/>
  <c r="Z333" i="34"/>
  <c r="Z365" i="34"/>
  <c r="Z238" i="34"/>
  <c r="Z270" i="34"/>
  <c r="Z302" i="34"/>
  <c r="Z366" i="34"/>
  <c r="Z239" i="34"/>
  <c r="Z271" i="34"/>
  <c r="Z303" i="34"/>
  <c r="Z367" i="34"/>
  <c r="Z263" i="34"/>
  <c r="Z240" i="34"/>
  <c r="Z272" i="34"/>
  <c r="Z304" i="34"/>
  <c r="Z336" i="34"/>
  <c r="Z368" i="34"/>
  <c r="Z241" i="34"/>
  <c r="Z305" i="34"/>
  <c r="Z337" i="34"/>
  <c r="Z369" i="34"/>
  <c r="Z273" i="34"/>
  <c r="Z242" i="34"/>
  <c r="Z274" i="34"/>
  <c r="Z306" i="34"/>
  <c r="Z338" i="34"/>
  <c r="Z370" i="34"/>
  <c r="Z261" i="34"/>
  <c r="Z243" i="34"/>
  <c r="Z275" i="34"/>
  <c r="Z307" i="34"/>
  <c r="Z339" i="34"/>
  <c r="Z371" i="34"/>
  <c r="Z180" i="34"/>
  <c r="Z212" i="34"/>
  <c r="Z213" i="34"/>
  <c r="Z217" i="34"/>
  <c r="Z187" i="34"/>
  <c r="AM22" i="1"/>
  <c r="AI29" i="1"/>
  <c r="AM24" i="1"/>
  <c r="AI31" i="1"/>
  <c r="AM23" i="1"/>
  <c r="AI30" i="1"/>
  <c r="AM25" i="1"/>
  <c r="AI32" i="1"/>
  <c r="Z154" i="34"/>
  <c r="Z155" i="34"/>
  <c r="AQ35" i="80"/>
  <c r="AS35" i="80" s="1"/>
  <c r="AT21" i="84"/>
  <c r="AQ39" i="84"/>
  <c r="I11" i="20"/>
  <c r="AT22" i="80"/>
  <c r="AT21" i="34"/>
  <c r="AQ31" i="34"/>
  <c r="Z181" i="34"/>
  <c r="Z153" i="34"/>
  <c r="Z185" i="34"/>
  <c r="Z156" i="34"/>
  <c r="Z188" i="34"/>
  <c r="Z190" i="34"/>
  <c r="Z191" i="34"/>
  <c r="Z192" i="34"/>
  <c r="Z193" i="34"/>
  <c r="Z148" i="34"/>
  <c r="C164" i="66" s="1"/>
  <c r="D164" i="66" s="1"/>
  <c r="Z159" i="34"/>
  <c r="Z160" i="34"/>
  <c r="Z161" i="34"/>
  <c r="Z145" i="34"/>
  <c r="C161" i="66" s="1"/>
  <c r="D161" i="66" s="1"/>
  <c r="J12" i="20"/>
  <c r="K12" i="20" s="1"/>
  <c r="H12" i="20"/>
  <c r="G13" i="20"/>
  <c r="Z157" i="34"/>
  <c r="Z158" i="34"/>
  <c r="Z146" i="34"/>
  <c r="C162" i="66" s="1"/>
  <c r="D162" i="66" s="1"/>
  <c r="Z115" i="34"/>
  <c r="C131" i="66" s="1"/>
  <c r="D131" i="66" s="1"/>
  <c r="Z147" i="34"/>
  <c r="C163" i="66" s="1"/>
  <c r="D163" i="66" s="1"/>
  <c r="Z144" i="34"/>
  <c r="C160" i="66" s="1"/>
  <c r="D160" i="66" s="1"/>
  <c r="Z137" i="34"/>
  <c r="C153" i="66" s="1"/>
  <c r="D153" i="66" s="1"/>
  <c r="Z138" i="34"/>
  <c r="C154" i="66" s="1"/>
  <c r="D154" i="66" s="1"/>
  <c r="Z116" i="34"/>
  <c r="C132" i="66" s="1"/>
  <c r="D132" i="66" s="1"/>
  <c r="Z143" i="34"/>
  <c r="C159" i="66" s="1"/>
  <c r="D159" i="66" s="1"/>
  <c r="Z136" i="34"/>
  <c r="C152" i="66" s="1"/>
  <c r="D152" i="66" s="1"/>
  <c r="Z105" i="34"/>
  <c r="C121" i="66" s="1"/>
  <c r="D121" i="66" s="1"/>
  <c r="Z113" i="34"/>
  <c r="C129" i="66" s="1"/>
  <c r="D129" i="66" s="1"/>
  <c r="Z106" i="34"/>
  <c r="C122" i="66" s="1"/>
  <c r="D122" i="66" s="1"/>
  <c r="Z114" i="34"/>
  <c r="C130" i="66" s="1"/>
  <c r="D130" i="66" s="1"/>
  <c r="Z107" i="34"/>
  <c r="C123" i="66" s="1"/>
  <c r="D123" i="66" s="1"/>
  <c r="Z108" i="34"/>
  <c r="C124" i="66" s="1"/>
  <c r="D124" i="66" s="1"/>
  <c r="Z109" i="34"/>
  <c r="C125" i="66" s="1"/>
  <c r="D125" i="66" s="1"/>
  <c r="Z110" i="34"/>
  <c r="C126" i="66" s="1"/>
  <c r="D126" i="66" s="1"/>
  <c r="Z111" i="34"/>
  <c r="C127" i="66" s="1"/>
  <c r="D127" i="66" s="1"/>
  <c r="Z104" i="34"/>
  <c r="C120" i="66" s="1"/>
  <c r="D120" i="66" s="1"/>
  <c r="Z73" i="34"/>
  <c r="C89" i="66" s="1"/>
  <c r="D89" i="66" s="1"/>
  <c r="Z72" i="34"/>
  <c r="C88" i="66" s="1"/>
  <c r="D88" i="66" s="1"/>
  <c r="Z80" i="34"/>
  <c r="C96" i="66" s="1"/>
  <c r="D96" i="66" s="1"/>
  <c r="Z81" i="34"/>
  <c r="C97" i="66" s="1"/>
  <c r="D97" i="66" s="1"/>
  <c r="Z74" i="34"/>
  <c r="C90" i="66" s="1"/>
  <c r="D90" i="66" s="1"/>
  <c r="Z82" i="34"/>
  <c r="C98" i="66" s="1"/>
  <c r="D98" i="66" s="1"/>
  <c r="Z43" i="34"/>
  <c r="Z75" i="34"/>
  <c r="C91" i="66" s="1"/>
  <c r="D91" i="66" s="1"/>
  <c r="Z83" i="34"/>
  <c r="C99" i="66" s="1"/>
  <c r="D99" i="66" s="1"/>
  <c r="Z76" i="34"/>
  <c r="C92" i="66" s="1"/>
  <c r="D92" i="66" s="1"/>
  <c r="Z52" i="34"/>
  <c r="Z84" i="34"/>
  <c r="C100" i="66" s="1"/>
  <c r="D100" i="66" s="1"/>
  <c r="Z77" i="34"/>
  <c r="C93" i="66" s="1"/>
  <c r="D93" i="66" s="1"/>
  <c r="Z78" i="34"/>
  <c r="C94" i="66" s="1"/>
  <c r="D94" i="66" s="1"/>
  <c r="Z79" i="34"/>
  <c r="C95" i="66" s="1"/>
  <c r="D95" i="66" s="1"/>
  <c r="AJ26" i="1"/>
  <c r="AM21" i="1"/>
  <c r="AL26" i="1"/>
  <c r="Z184" i="34"/>
  <c r="Z216" i="34"/>
  <c r="Z112" i="34"/>
  <c r="C128" i="66" s="1"/>
  <c r="D128" i="66" s="1"/>
  <c r="Z162" i="34"/>
  <c r="Z194" i="34"/>
  <c r="Z163" i="34"/>
  <c r="Z195" i="34"/>
  <c r="Z164" i="34"/>
  <c r="Z196" i="34"/>
  <c r="Z165" i="34"/>
  <c r="Z197" i="34"/>
  <c r="Z166" i="34"/>
  <c r="Z198" i="34"/>
  <c r="Z167" i="34"/>
  <c r="Z199" i="34"/>
  <c r="Z168" i="34"/>
  <c r="Z200" i="34"/>
  <c r="Z169" i="34"/>
  <c r="Z201" i="34"/>
  <c r="Z170" i="34"/>
  <c r="Z202" i="34"/>
  <c r="Z139" i="34"/>
  <c r="C155" i="66" s="1"/>
  <c r="D155" i="66" s="1"/>
  <c r="Z171" i="34"/>
  <c r="Z203" i="34"/>
  <c r="Z140" i="34"/>
  <c r="C156" i="66" s="1"/>
  <c r="D156" i="66" s="1"/>
  <c r="Z172" i="34"/>
  <c r="Z204" i="34"/>
  <c r="Z141" i="34"/>
  <c r="C157" i="66" s="1"/>
  <c r="D157" i="66" s="1"/>
  <c r="Z173" i="34"/>
  <c r="Z205" i="34"/>
  <c r="Z142" i="34"/>
  <c r="C158" i="66" s="1"/>
  <c r="D158" i="66" s="1"/>
  <c r="Z174" i="34"/>
  <c r="Z206" i="34"/>
  <c r="Z175" i="34"/>
  <c r="Z207" i="34"/>
  <c r="Z40" i="34"/>
  <c r="Z41" i="34"/>
  <c r="Z42" i="34"/>
  <c r="Z20" i="34"/>
  <c r="Z88" i="34"/>
  <c r="C104" i="66" s="1"/>
  <c r="D104" i="66" s="1"/>
  <c r="Z120" i="34"/>
  <c r="C136" i="66" s="1"/>
  <c r="D136" i="66" s="1"/>
  <c r="Z152" i="34"/>
  <c r="C168" i="66" s="1"/>
  <c r="D168" i="66" s="1"/>
  <c r="Z118" i="34"/>
  <c r="C134" i="66" s="1"/>
  <c r="D134" i="66" s="1"/>
  <c r="Z89" i="34"/>
  <c r="C105" i="66" s="1"/>
  <c r="D105" i="66" s="1"/>
  <c r="Z121" i="34"/>
  <c r="C137" i="66" s="1"/>
  <c r="D137" i="66" s="1"/>
  <c r="Z90" i="34"/>
  <c r="C106" i="66" s="1"/>
  <c r="D106" i="66" s="1"/>
  <c r="Z122" i="34"/>
  <c r="C138" i="66" s="1"/>
  <c r="D138" i="66" s="1"/>
  <c r="Z91" i="34"/>
  <c r="C107" i="66" s="1"/>
  <c r="D107" i="66" s="1"/>
  <c r="Z123" i="34"/>
  <c r="C139" i="66" s="1"/>
  <c r="D139" i="66" s="1"/>
  <c r="Z150" i="34"/>
  <c r="C166" i="66" s="1"/>
  <c r="D166" i="66" s="1"/>
  <c r="Z28" i="34"/>
  <c r="Z60" i="34"/>
  <c r="Z92" i="34"/>
  <c r="C108" i="66" s="1"/>
  <c r="D108" i="66" s="1"/>
  <c r="Z124" i="34"/>
  <c r="C140" i="66" s="1"/>
  <c r="D140" i="66" s="1"/>
  <c r="Z86" i="34"/>
  <c r="C102" i="66" s="1"/>
  <c r="D102" i="66" s="1"/>
  <c r="Z29" i="34"/>
  <c r="Z61" i="34"/>
  <c r="Z93" i="34"/>
  <c r="C109" i="66" s="1"/>
  <c r="D109" i="66" s="1"/>
  <c r="Z125" i="34"/>
  <c r="C141" i="66" s="1"/>
  <c r="D141" i="66" s="1"/>
  <c r="Z87" i="34"/>
  <c r="C103" i="66" s="1"/>
  <c r="D103" i="66" s="1"/>
  <c r="Z30" i="34"/>
  <c r="Z62" i="34"/>
  <c r="Z94" i="34"/>
  <c r="C110" i="66" s="1"/>
  <c r="D110" i="66" s="1"/>
  <c r="Z126" i="34"/>
  <c r="C142" i="66" s="1"/>
  <c r="D142" i="66" s="1"/>
  <c r="Z117" i="34"/>
  <c r="C133" i="66" s="1"/>
  <c r="D133" i="66" s="1"/>
  <c r="Z95" i="34"/>
  <c r="C111" i="66" s="1"/>
  <c r="D111" i="66" s="1"/>
  <c r="Z127" i="34"/>
  <c r="C143" i="66" s="1"/>
  <c r="D143" i="66" s="1"/>
  <c r="Z149" i="34"/>
  <c r="C165" i="66" s="1"/>
  <c r="D165" i="66" s="1"/>
  <c r="Z32" i="34"/>
  <c r="Z64" i="34"/>
  <c r="C80" i="66" s="1"/>
  <c r="D80" i="66" s="1"/>
  <c r="Z96" i="34"/>
  <c r="C112" i="66" s="1"/>
  <c r="D112" i="66" s="1"/>
  <c r="Z128" i="34"/>
  <c r="C144" i="66" s="1"/>
  <c r="D144" i="66" s="1"/>
  <c r="Z97" i="34"/>
  <c r="C113" i="66" s="1"/>
  <c r="D113" i="66" s="1"/>
  <c r="Z129" i="34"/>
  <c r="C145" i="66" s="1"/>
  <c r="D145" i="66" s="1"/>
  <c r="Z98" i="34"/>
  <c r="C114" i="66" s="1"/>
  <c r="D114" i="66" s="1"/>
  <c r="Z130" i="34"/>
  <c r="C146" i="66" s="1"/>
  <c r="D146" i="66" s="1"/>
  <c r="Z99" i="34"/>
  <c r="C115" i="66" s="1"/>
  <c r="D115" i="66" s="1"/>
  <c r="Z131" i="34"/>
  <c r="C147" i="66" s="1"/>
  <c r="D147" i="66" s="1"/>
  <c r="Z119" i="34"/>
  <c r="C135" i="66" s="1"/>
  <c r="D135" i="66" s="1"/>
  <c r="Z100" i="34"/>
  <c r="C116" i="66" s="1"/>
  <c r="D116" i="66" s="1"/>
  <c r="Z132" i="34"/>
  <c r="C148" i="66" s="1"/>
  <c r="D148" i="66" s="1"/>
  <c r="Z37" i="34"/>
  <c r="Z69" i="34"/>
  <c r="C85" i="66" s="1"/>
  <c r="D85" i="66" s="1"/>
  <c r="Z101" i="34"/>
  <c r="C117" i="66" s="1"/>
  <c r="D117" i="66" s="1"/>
  <c r="Z133" i="34"/>
  <c r="C149" i="66" s="1"/>
  <c r="D149" i="66" s="1"/>
  <c r="Z151" i="34"/>
  <c r="C167" i="66" s="1"/>
  <c r="D167" i="66" s="1"/>
  <c r="Z102" i="34"/>
  <c r="C118" i="66" s="1"/>
  <c r="D118" i="66" s="1"/>
  <c r="Z134" i="34"/>
  <c r="C150" i="66" s="1"/>
  <c r="D150" i="66" s="1"/>
  <c r="Z85" i="34"/>
  <c r="C101" i="66" s="1"/>
  <c r="D101" i="66" s="1"/>
  <c r="Z39" i="34"/>
  <c r="Z71" i="34"/>
  <c r="C87" i="66" s="1"/>
  <c r="D87" i="66" s="1"/>
  <c r="Z103" i="34"/>
  <c r="C119" i="66" s="1"/>
  <c r="D119" i="66" s="1"/>
  <c r="Z135" i="34"/>
  <c r="C151" i="66" s="1"/>
  <c r="D151" i="66" s="1"/>
  <c r="Z33" i="34"/>
  <c r="Z65" i="34"/>
  <c r="C81" i="66" s="1"/>
  <c r="D81" i="66" s="1"/>
  <c r="Z34" i="34"/>
  <c r="Z66" i="34"/>
  <c r="C82" i="66" s="1"/>
  <c r="D82" i="66" s="1"/>
  <c r="Z58" i="34"/>
  <c r="Z26" i="34"/>
  <c r="Z27" i="34"/>
  <c r="Z59" i="34"/>
  <c r="Z31" i="34"/>
  <c r="Z63" i="34"/>
  <c r="C79" i="66" s="1"/>
  <c r="D79" i="66" s="1"/>
  <c r="Z35" i="34"/>
  <c r="Z67" i="34"/>
  <c r="C83" i="66" s="1"/>
  <c r="D83" i="66" s="1"/>
  <c r="Z36" i="34"/>
  <c r="Z68" i="34"/>
  <c r="C84" i="66" s="1"/>
  <c r="D84" i="66" s="1"/>
  <c r="Z38" i="34"/>
  <c r="Z70" i="34"/>
  <c r="C86" i="66" s="1"/>
  <c r="D86" i="66" s="1"/>
  <c r="Z45" i="34"/>
  <c r="Z14" i="34"/>
  <c r="Z46" i="34"/>
  <c r="Z15" i="34"/>
  <c r="Z47" i="34"/>
  <c r="Z16" i="34"/>
  <c r="Z48" i="34"/>
  <c r="Z17" i="34"/>
  <c r="Z49" i="34"/>
  <c r="Z44" i="34"/>
  <c r="Z18" i="34"/>
  <c r="Z50" i="34"/>
  <c r="Z19" i="34"/>
  <c r="Z51" i="34"/>
  <c r="Z21" i="34"/>
  <c r="Z53" i="34"/>
  <c r="Z22" i="34"/>
  <c r="Z54" i="34"/>
  <c r="Z23" i="34"/>
  <c r="Z55" i="34"/>
  <c r="Z24" i="34"/>
  <c r="Z56" i="34"/>
  <c r="Z25" i="34"/>
  <c r="Z57" i="34"/>
  <c r="AV54" i="90" l="1"/>
  <c r="AX54" i="90" s="1"/>
  <c r="AV52" i="91"/>
  <c r="AX52" i="91" s="1"/>
  <c r="BD14" i="91" s="1"/>
  <c r="AS53" i="91"/>
  <c r="AQ54" i="91"/>
  <c r="AU53" i="91"/>
  <c r="AW53" i="91" s="1"/>
  <c r="AQ56" i="90"/>
  <c r="AU55" i="90"/>
  <c r="AW55" i="90" s="1"/>
  <c r="AS55" i="90"/>
  <c r="AV55" i="90" s="1"/>
  <c r="AX55" i="90" s="1"/>
  <c r="AW50" i="89"/>
  <c r="AQ52" i="89"/>
  <c r="AU51" i="89"/>
  <c r="AS51" i="89"/>
  <c r="AV50" i="89"/>
  <c r="AX50" i="89" s="1"/>
  <c r="AT23" i="85"/>
  <c r="AT23" i="88"/>
  <c r="AT23" i="87"/>
  <c r="AT23" i="86"/>
  <c r="AS50" i="88"/>
  <c r="AQ51" i="88"/>
  <c r="AQ49" i="87"/>
  <c r="AS48" i="87"/>
  <c r="AQ49" i="86"/>
  <c r="AS48" i="86"/>
  <c r="AS48" i="85"/>
  <c r="AQ49" i="85"/>
  <c r="AQ36" i="80"/>
  <c r="AT22" i="84"/>
  <c r="AQ40" i="84"/>
  <c r="I12" i="20"/>
  <c r="AT23" i="80"/>
  <c r="AT22" i="34"/>
  <c r="AQ32" i="34"/>
  <c r="C44" i="66"/>
  <c r="D44" i="66" s="1"/>
  <c r="F44" i="66"/>
  <c r="G44" i="66" s="1"/>
  <c r="L44" i="66"/>
  <c r="M44" i="66" s="1"/>
  <c r="I44" i="66"/>
  <c r="J44" i="66" s="1"/>
  <c r="L53" i="66"/>
  <c r="M53" i="66" s="1"/>
  <c r="F53" i="66"/>
  <c r="G53" i="66" s="1"/>
  <c r="I53" i="66"/>
  <c r="J53" i="66" s="1"/>
  <c r="C53" i="66"/>
  <c r="D53" i="66" s="1"/>
  <c r="F41" i="66"/>
  <c r="G41" i="66" s="1"/>
  <c r="C41" i="66"/>
  <c r="D41" i="66" s="1"/>
  <c r="L41" i="66"/>
  <c r="M41" i="66" s="1"/>
  <c r="I41" i="66"/>
  <c r="J41" i="66" s="1"/>
  <c r="F56" i="66"/>
  <c r="G56" i="66" s="1"/>
  <c r="L56" i="66"/>
  <c r="M56" i="66" s="1"/>
  <c r="I56" i="66"/>
  <c r="J56" i="66" s="1"/>
  <c r="C56" i="66"/>
  <c r="D56" i="66" s="1"/>
  <c r="L58" i="66"/>
  <c r="M58" i="66" s="1"/>
  <c r="I58" i="66"/>
  <c r="J58" i="66" s="1"/>
  <c r="C58" i="66"/>
  <c r="D58" i="66" s="1"/>
  <c r="F58" i="66"/>
  <c r="G58" i="66" s="1"/>
  <c r="C71" i="66"/>
  <c r="D71" i="66" s="1"/>
  <c r="L71" i="66"/>
  <c r="M71" i="66" s="1"/>
  <c r="L59" i="66"/>
  <c r="M59" i="66" s="1"/>
  <c r="I59" i="66"/>
  <c r="J59" i="66" s="1"/>
  <c r="C59" i="66"/>
  <c r="D59" i="66" s="1"/>
  <c r="C50" i="66"/>
  <c r="D50" i="66" s="1"/>
  <c r="F50" i="66"/>
  <c r="G50" i="66" s="1"/>
  <c r="I50" i="66"/>
  <c r="J50" i="66" s="1"/>
  <c r="L50" i="66"/>
  <c r="M50" i="66" s="1"/>
  <c r="C48" i="66"/>
  <c r="D48" i="66" s="1"/>
  <c r="F48" i="66"/>
  <c r="G48" i="66" s="1"/>
  <c r="I48" i="66"/>
  <c r="J48" i="66" s="1"/>
  <c r="L48" i="66"/>
  <c r="M48" i="66" s="1"/>
  <c r="F40" i="66"/>
  <c r="G40" i="66" s="1"/>
  <c r="C40" i="66"/>
  <c r="D40" i="66" s="1"/>
  <c r="L40" i="66"/>
  <c r="M40" i="66" s="1"/>
  <c r="I40" i="66"/>
  <c r="J40" i="66" s="1"/>
  <c r="I49" i="66"/>
  <c r="J49" i="66" s="1"/>
  <c r="C49" i="66"/>
  <c r="D49" i="66" s="1"/>
  <c r="F49" i="66"/>
  <c r="G49" i="66" s="1"/>
  <c r="L49" i="66"/>
  <c r="M49" i="66" s="1"/>
  <c r="C78" i="66"/>
  <c r="D78" i="66" s="1"/>
  <c r="L78" i="66"/>
  <c r="M78" i="66" s="1"/>
  <c r="L63" i="66"/>
  <c r="M63" i="66" s="1"/>
  <c r="I63" i="66"/>
  <c r="J63" i="66" s="1"/>
  <c r="C63" i="66"/>
  <c r="D63" i="66" s="1"/>
  <c r="C75" i="66"/>
  <c r="D75" i="66" s="1"/>
  <c r="L75" i="66"/>
  <c r="M75" i="66" s="1"/>
  <c r="C74" i="66"/>
  <c r="D74" i="66" s="1"/>
  <c r="L74" i="66"/>
  <c r="M74" i="66" s="1"/>
  <c r="C31" i="66"/>
  <c r="D31" i="66" s="1"/>
  <c r="L31" i="66"/>
  <c r="M31" i="66" s="1"/>
  <c r="I31" i="66"/>
  <c r="J31" i="66" s="1"/>
  <c r="F31" i="66"/>
  <c r="G31" i="66" s="1"/>
  <c r="F39" i="66"/>
  <c r="G39" i="66" s="1"/>
  <c r="C39" i="66"/>
  <c r="D39" i="66" s="1"/>
  <c r="L39" i="66"/>
  <c r="M39" i="66" s="1"/>
  <c r="I39" i="66"/>
  <c r="J39" i="66" s="1"/>
  <c r="L37" i="66"/>
  <c r="M37" i="66" s="1"/>
  <c r="I37" i="66"/>
  <c r="J37" i="66" s="1"/>
  <c r="F37" i="66"/>
  <c r="G37" i="66" s="1"/>
  <c r="C37" i="66"/>
  <c r="D37" i="66" s="1"/>
  <c r="C61" i="66"/>
  <c r="D61" i="66" s="1"/>
  <c r="L61" i="66"/>
  <c r="M61" i="66" s="1"/>
  <c r="I61" i="66"/>
  <c r="J61" i="66" s="1"/>
  <c r="L38" i="66"/>
  <c r="M38" i="66" s="1"/>
  <c r="I38" i="66"/>
  <c r="J38" i="66" s="1"/>
  <c r="F38" i="66"/>
  <c r="G38" i="66" s="1"/>
  <c r="C38" i="66"/>
  <c r="D38" i="66" s="1"/>
  <c r="L67" i="66"/>
  <c r="M67" i="66" s="1"/>
  <c r="I67" i="66"/>
  <c r="J67" i="66" s="1"/>
  <c r="C67" i="66"/>
  <c r="D67" i="66" s="1"/>
  <c r="F55" i="66"/>
  <c r="G55" i="66" s="1"/>
  <c r="C55" i="66"/>
  <c r="D55" i="66" s="1"/>
  <c r="L55" i="66"/>
  <c r="M55" i="66" s="1"/>
  <c r="I55" i="66"/>
  <c r="J55" i="66" s="1"/>
  <c r="F57" i="66"/>
  <c r="G57" i="66" s="1"/>
  <c r="L57" i="66"/>
  <c r="M57" i="66" s="1"/>
  <c r="I57" i="66"/>
  <c r="J57" i="66" s="1"/>
  <c r="C57" i="66"/>
  <c r="D57" i="66" s="1"/>
  <c r="I54" i="66"/>
  <c r="J54" i="66" s="1"/>
  <c r="F54" i="66"/>
  <c r="G54" i="66" s="1"/>
  <c r="L54" i="66"/>
  <c r="M54" i="66" s="1"/>
  <c r="C54" i="66"/>
  <c r="D54" i="66" s="1"/>
  <c r="I52" i="66"/>
  <c r="J52" i="66" s="1"/>
  <c r="L52" i="66"/>
  <c r="M52" i="66" s="1"/>
  <c r="F52" i="66"/>
  <c r="G52" i="66" s="1"/>
  <c r="C52" i="66"/>
  <c r="D52" i="66" s="1"/>
  <c r="C72" i="66"/>
  <c r="D72" i="66" s="1"/>
  <c r="L72" i="66"/>
  <c r="M72" i="66" s="1"/>
  <c r="C77" i="66"/>
  <c r="D77" i="66" s="1"/>
  <c r="L77" i="66"/>
  <c r="M77" i="66" s="1"/>
  <c r="L34" i="66"/>
  <c r="M34" i="66" s="1"/>
  <c r="I34" i="66"/>
  <c r="J34" i="66" s="1"/>
  <c r="C34" i="66"/>
  <c r="D34" i="66" s="1"/>
  <c r="F34" i="66"/>
  <c r="G34" i="66" s="1"/>
  <c r="C45" i="66"/>
  <c r="D45" i="66" s="1"/>
  <c r="F45" i="66"/>
  <c r="G45" i="66" s="1"/>
  <c r="L45" i="66"/>
  <c r="M45" i="66" s="1"/>
  <c r="I45" i="66"/>
  <c r="J45" i="66" s="1"/>
  <c r="L36" i="66"/>
  <c r="M36" i="66" s="1"/>
  <c r="I36" i="66"/>
  <c r="J36" i="66" s="1"/>
  <c r="F36" i="66"/>
  <c r="G36" i="66" s="1"/>
  <c r="C36" i="66"/>
  <c r="D36" i="66" s="1"/>
  <c r="C46" i="66"/>
  <c r="D46" i="66" s="1"/>
  <c r="I46" i="66"/>
  <c r="J46" i="66" s="1"/>
  <c r="F46" i="66"/>
  <c r="G46" i="66" s="1"/>
  <c r="L46" i="66"/>
  <c r="M46" i="66" s="1"/>
  <c r="L60" i="66"/>
  <c r="M60" i="66" s="1"/>
  <c r="I60" i="66"/>
  <c r="J60" i="66" s="1"/>
  <c r="C60" i="66"/>
  <c r="D60" i="66" s="1"/>
  <c r="L32" i="66"/>
  <c r="M32" i="66" s="1"/>
  <c r="I32" i="66"/>
  <c r="J32" i="66" s="1"/>
  <c r="C32" i="66"/>
  <c r="D32" i="66" s="1"/>
  <c r="F32" i="66"/>
  <c r="G32" i="66" s="1"/>
  <c r="C47" i="66"/>
  <c r="D47" i="66" s="1"/>
  <c r="F47" i="66"/>
  <c r="G47" i="66" s="1"/>
  <c r="L47" i="66"/>
  <c r="M47" i="66" s="1"/>
  <c r="I47" i="66"/>
  <c r="J47" i="66" s="1"/>
  <c r="C42" i="66"/>
  <c r="D42" i="66" s="1"/>
  <c r="F42" i="66"/>
  <c r="G42" i="66" s="1"/>
  <c r="L42" i="66"/>
  <c r="M42" i="66" s="1"/>
  <c r="I42" i="66"/>
  <c r="J42" i="66" s="1"/>
  <c r="L69" i="66"/>
  <c r="M69" i="66" s="1"/>
  <c r="C69" i="66"/>
  <c r="D69" i="66" s="1"/>
  <c r="L68" i="66"/>
  <c r="M68" i="66" s="1"/>
  <c r="I68" i="66"/>
  <c r="J68" i="66" s="1"/>
  <c r="C68" i="66"/>
  <c r="D68" i="66" s="1"/>
  <c r="C62" i="66"/>
  <c r="D62" i="66" s="1"/>
  <c r="L62" i="66"/>
  <c r="M62" i="66" s="1"/>
  <c r="I62" i="66"/>
  <c r="J62" i="66" s="1"/>
  <c r="C30" i="66"/>
  <c r="D30" i="66" s="1"/>
  <c r="L30" i="66"/>
  <c r="M30" i="66" s="1"/>
  <c r="I30" i="66"/>
  <c r="J30" i="66" s="1"/>
  <c r="F30" i="66"/>
  <c r="G30" i="66" s="1"/>
  <c r="C51" i="66"/>
  <c r="D51" i="66" s="1"/>
  <c r="I51" i="66"/>
  <c r="J51" i="66" s="1"/>
  <c r="F51" i="66"/>
  <c r="G51" i="66" s="1"/>
  <c r="L51" i="66"/>
  <c r="M51" i="66" s="1"/>
  <c r="C43" i="66"/>
  <c r="D43" i="66" s="1"/>
  <c r="F43" i="66"/>
  <c r="G43" i="66" s="1"/>
  <c r="L43" i="66"/>
  <c r="M43" i="66" s="1"/>
  <c r="I43" i="66"/>
  <c r="J43" i="66" s="1"/>
  <c r="L35" i="66"/>
  <c r="M35" i="66" s="1"/>
  <c r="I35" i="66"/>
  <c r="J35" i="66" s="1"/>
  <c r="C35" i="66"/>
  <c r="D35" i="66" s="1"/>
  <c r="F35" i="66"/>
  <c r="G35" i="66" s="1"/>
  <c r="C66" i="66"/>
  <c r="D66" i="66" s="1"/>
  <c r="L66" i="66"/>
  <c r="M66" i="66" s="1"/>
  <c r="I66" i="66"/>
  <c r="J66" i="66" s="1"/>
  <c r="C73" i="66"/>
  <c r="D73" i="66" s="1"/>
  <c r="L73" i="66"/>
  <c r="M73" i="66" s="1"/>
  <c r="L70" i="66"/>
  <c r="M70" i="66" s="1"/>
  <c r="C70" i="66"/>
  <c r="D70" i="66" s="1"/>
  <c r="L65" i="66"/>
  <c r="M65" i="66" s="1"/>
  <c r="I65" i="66"/>
  <c r="J65" i="66" s="1"/>
  <c r="C65" i="66"/>
  <c r="D65" i="66" s="1"/>
  <c r="L33" i="66"/>
  <c r="M33" i="66" s="1"/>
  <c r="I33" i="66"/>
  <c r="J33" i="66" s="1"/>
  <c r="C33" i="66"/>
  <c r="D33" i="66" s="1"/>
  <c r="F33" i="66"/>
  <c r="G33" i="66" s="1"/>
  <c r="C64" i="66"/>
  <c r="D64" i="66" s="1"/>
  <c r="L64" i="66"/>
  <c r="M64" i="66" s="1"/>
  <c r="I64" i="66"/>
  <c r="J64" i="66" s="1"/>
  <c r="C76" i="66"/>
  <c r="D76" i="66" s="1"/>
  <c r="L76" i="66"/>
  <c r="M76" i="66" s="1"/>
  <c r="J13" i="20"/>
  <c r="K13" i="20" s="1"/>
  <c r="H13" i="20"/>
  <c r="G14" i="20"/>
  <c r="AU54" i="91" l="1"/>
  <c r="AS54" i="91"/>
  <c r="AQ55" i="91"/>
  <c r="AV53" i="91"/>
  <c r="AX53" i="91" s="1"/>
  <c r="AU56" i="90"/>
  <c r="AW56" i="90" s="1"/>
  <c r="AS56" i="90"/>
  <c r="AQ57" i="90"/>
  <c r="AV51" i="89"/>
  <c r="AX51" i="89" s="1"/>
  <c r="AW51" i="89"/>
  <c r="AU52" i="89"/>
  <c r="AW52" i="89" s="1"/>
  <c r="AS52" i="89"/>
  <c r="AQ53" i="89"/>
  <c r="AT24" i="85"/>
  <c r="AT24" i="88"/>
  <c r="AT24" i="87"/>
  <c r="AT24" i="86"/>
  <c r="AS51" i="88"/>
  <c r="AQ52" i="88"/>
  <c r="AS49" i="87"/>
  <c r="AQ50" i="87"/>
  <c r="AS49" i="86"/>
  <c r="AQ50" i="86"/>
  <c r="AU49" i="86"/>
  <c r="AQ50" i="85"/>
  <c r="AS49" i="85"/>
  <c r="AS36" i="80"/>
  <c r="AQ37" i="80"/>
  <c r="AT23" i="84"/>
  <c r="AQ41" i="84"/>
  <c r="I13" i="20"/>
  <c r="AT24" i="80"/>
  <c r="AT23" i="34"/>
  <c r="AQ33" i="34"/>
  <c r="J14" i="20"/>
  <c r="K14" i="20" s="1"/>
  <c r="H14" i="20"/>
  <c r="G15" i="20"/>
  <c r="AW54" i="91" l="1"/>
  <c r="AQ56" i="91"/>
  <c r="AU55" i="91"/>
  <c r="AS55" i="91"/>
  <c r="AV54" i="91"/>
  <c r="AX54" i="91" s="1"/>
  <c r="AV56" i="90"/>
  <c r="AX56" i="90" s="1"/>
  <c r="AU57" i="90"/>
  <c r="AW57" i="90" s="1"/>
  <c r="AS57" i="90"/>
  <c r="AV57" i="90" s="1"/>
  <c r="AX57" i="90" s="1"/>
  <c r="AQ58" i="90"/>
  <c r="AU53" i="89"/>
  <c r="AS53" i="89"/>
  <c r="AQ54" i="89"/>
  <c r="AV52" i="89"/>
  <c r="AX52" i="89" s="1"/>
  <c r="BD14" i="89" s="1"/>
  <c r="AT25" i="85"/>
  <c r="AT25" i="88"/>
  <c r="AT25" i="87"/>
  <c r="AT25" i="86"/>
  <c r="AQ53" i="88"/>
  <c r="AS52" i="88"/>
  <c r="AS50" i="87"/>
  <c r="AQ51" i="87"/>
  <c r="AW49" i="86"/>
  <c r="AV49" i="86"/>
  <c r="AX49" i="86" s="1"/>
  <c r="AU50" i="86"/>
  <c r="AS50" i="86"/>
  <c r="AQ51" i="86"/>
  <c r="AQ51" i="85"/>
  <c r="AS50" i="85"/>
  <c r="AS37" i="80"/>
  <c r="AQ38" i="80"/>
  <c r="AT24" i="84"/>
  <c r="AQ42" i="84"/>
  <c r="I14" i="20"/>
  <c r="AT25" i="80"/>
  <c r="AT24" i="34"/>
  <c r="AQ34" i="34"/>
  <c r="J15" i="20"/>
  <c r="K15" i="20" s="1"/>
  <c r="H15" i="20"/>
  <c r="G16" i="20"/>
  <c r="AG372" i="34"/>
  <c r="AG371" i="34"/>
  <c r="AG370" i="34"/>
  <c r="AG369" i="34"/>
  <c r="AG368" i="34"/>
  <c r="AG367" i="34"/>
  <c r="AG366" i="34"/>
  <c r="AG365" i="34"/>
  <c r="AG364" i="34"/>
  <c r="AG363" i="34"/>
  <c r="AG362" i="34"/>
  <c r="AG361" i="34"/>
  <c r="AG360" i="34"/>
  <c r="AG359" i="34"/>
  <c r="AG358" i="34"/>
  <c r="AG357" i="34"/>
  <c r="AG356" i="34"/>
  <c r="AG355" i="34"/>
  <c r="AG354" i="34"/>
  <c r="AG353" i="34"/>
  <c r="AG352" i="34"/>
  <c r="AG351" i="34"/>
  <c r="AG350" i="34"/>
  <c r="AG349" i="34"/>
  <c r="AG348" i="34"/>
  <c r="AG347" i="34"/>
  <c r="AG346" i="34"/>
  <c r="AG345" i="34"/>
  <c r="AG344" i="34"/>
  <c r="AG343" i="34"/>
  <c r="AG342" i="34"/>
  <c r="AG341" i="34"/>
  <c r="AG340" i="34"/>
  <c r="AG339" i="34"/>
  <c r="AG338" i="34"/>
  <c r="AG337" i="34"/>
  <c r="AG336" i="34"/>
  <c r="AG335" i="34"/>
  <c r="AG334" i="34"/>
  <c r="AG333" i="34"/>
  <c r="AG332" i="34"/>
  <c r="AG331" i="34"/>
  <c r="AG330" i="34"/>
  <c r="AG329" i="34"/>
  <c r="AG328" i="34"/>
  <c r="AG327" i="34"/>
  <c r="AG326" i="34"/>
  <c r="AG325" i="34"/>
  <c r="AG324" i="34"/>
  <c r="AG323" i="34"/>
  <c r="AG322" i="34"/>
  <c r="AG321" i="34"/>
  <c r="AG320" i="34"/>
  <c r="AG319" i="34"/>
  <c r="AG318" i="34"/>
  <c r="AG317" i="34"/>
  <c r="AG316" i="34"/>
  <c r="AG315" i="34"/>
  <c r="AG314" i="34"/>
  <c r="AG313" i="34"/>
  <c r="AG312" i="34"/>
  <c r="AG311" i="34"/>
  <c r="AG310" i="34"/>
  <c r="AG309" i="34"/>
  <c r="AG308" i="34"/>
  <c r="AG307" i="34"/>
  <c r="AG306" i="34"/>
  <c r="AG305" i="34"/>
  <c r="AG304" i="34"/>
  <c r="AG303" i="34"/>
  <c r="AG302" i="34"/>
  <c r="AG301" i="34"/>
  <c r="AG300" i="34"/>
  <c r="AG299" i="34"/>
  <c r="AG298" i="34"/>
  <c r="AG297" i="34"/>
  <c r="AG296" i="34"/>
  <c r="AG295" i="34"/>
  <c r="AG294" i="34"/>
  <c r="AG293" i="34"/>
  <c r="AG292" i="34"/>
  <c r="AG291" i="34"/>
  <c r="AG290" i="34"/>
  <c r="AG289" i="34"/>
  <c r="AG288" i="34"/>
  <c r="AG287" i="34"/>
  <c r="AG286" i="34"/>
  <c r="AG285" i="34"/>
  <c r="AG284" i="34"/>
  <c r="AG283" i="34"/>
  <c r="AG282" i="34"/>
  <c r="AG281" i="34"/>
  <c r="AG280" i="34"/>
  <c r="AG279" i="34"/>
  <c r="AG278" i="34"/>
  <c r="AG277" i="34"/>
  <c r="AG276" i="34"/>
  <c r="AG275" i="34"/>
  <c r="AG274" i="34"/>
  <c r="AG273" i="34"/>
  <c r="AG272" i="34"/>
  <c r="AG271" i="34"/>
  <c r="AG270" i="34"/>
  <c r="AG269" i="34"/>
  <c r="AG268" i="34"/>
  <c r="AG267" i="34"/>
  <c r="AG266" i="34"/>
  <c r="AG265" i="34"/>
  <c r="AG264" i="34"/>
  <c r="AG263" i="34"/>
  <c r="AG262" i="34"/>
  <c r="AG261" i="34"/>
  <c r="AG260" i="34"/>
  <c r="AG259" i="34"/>
  <c r="AG258" i="34"/>
  <c r="AG257" i="34"/>
  <c r="AG256" i="34"/>
  <c r="AG255" i="34"/>
  <c r="AG254" i="34"/>
  <c r="AG253" i="34"/>
  <c r="AG252" i="34"/>
  <c r="AG251" i="34"/>
  <c r="AG250" i="34"/>
  <c r="AG249" i="34"/>
  <c r="AG248" i="34"/>
  <c r="AG247" i="34"/>
  <c r="AG246" i="34"/>
  <c r="AG245" i="34"/>
  <c r="AG244" i="34"/>
  <c r="AG243" i="34"/>
  <c r="AG242" i="34"/>
  <c r="AG241" i="34"/>
  <c r="AG240" i="34"/>
  <c r="AG239" i="34"/>
  <c r="AG238" i="34"/>
  <c r="AG237" i="34"/>
  <c r="AG236" i="34"/>
  <c r="AG235" i="34"/>
  <c r="AG234" i="34"/>
  <c r="AG233" i="34"/>
  <c r="AG232" i="34"/>
  <c r="AG231" i="34"/>
  <c r="AG230" i="34"/>
  <c r="AG229" i="34"/>
  <c r="AG228" i="34"/>
  <c r="AG227" i="34"/>
  <c r="AG226" i="34"/>
  <c r="AG225" i="34"/>
  <c r="AG224" i="34"/>
  <c r="AG223" i="34"/>
  <c r="AG222" i="34"/>
  <c r="AG221" i="34"/>
  <c r="AG220" i="34"/>
  <c r="AG219" i="34"/>
  <c r="AG218" i="34"/>
  <c r="AG217" i="34"/>
  <c r="AG216" i="34"/>
  <c r="AG215" i="34"/>
  <c r="AG214" i="34"/>
  <c r="AG213" i="34"/>
  <c r="AG212" i="34"/>
  <c r="AG211" i="34"/>
  <c r="AG210" i="34"/>
  <c r="AG209" i="34"/>
  <c r="AG208" i="34"/>
  <c r="AG207" i="34"/>
  <c r="AG206" i="34"/>
  <c r="AG205" i="34"/>
  <c r="AG204" i="34"/>
  <c r="AG203" i="34"/>
  <c r="AG202" i="34"/>
  <c r="AG201" i="34"/>
  <c r="AG200" i="34"/>
  <c r="AG199" i="34"/>
  <c r="AG198" i="34"/>
  <c r="AG197" i="34"/>
  <c r="AG196" i="34"/>
  <c r="AG195" i="34"/>
  <c r="AG194" i="34"/>
  <c r="AG193" i="34"/>
  <c r="AG192" i="34"/>
  <c r="AG191" i="34"/>
  <c r="AG190" i="34"/>
  <c r="AG189" i="34"/>
  <c r="AG188" i="34"/>
  <c r="AG187" i="34"/>
  <c r="AG186" i="34"/>
  <c r="AG185" i="34"/>
  <c r="AG184" i="34"/>
  <c r="AG183" i="34"/>
  <c r="AG182" i="34"/>
  <c r="AG181" i="34"/>
  <c r="AG180" i="34"/>
  <c r="AG179" i="34"/>
  <c r="AG178" i="34"/>
  <c r="AG177" i="34"/>
  <c r="AG176" i="34"/>
  <c r="AG175" i="34"/>
  <c r="AG174" i="34"/>
  <c r="AG173" i="34"/>
  <c r="AG172" i="34"/>
  <c r="AG171" i="34"/>
  <c r="AG170" i="34"/>
  <c r="AG169" i="34"/>
  <c r="AG168" i="34"/>
  <c r="AG167" i="34"/>
  <c r="AG166" i="34"/>
  <c r="AG165" i="34"/>
  <c r="AG164" i="34"/>
  <c r="AG163" i="34"/>
  <c r="AG162" i="34"/>
  <c r="AG161" i="34"/>
  <c r="AG160" i="34"/>
  <c r="AG159" i="34"/>
  <c r="AG158" i="34"/>
  <c r="AG157" i="34"/>
  <c r="AG156" i="34"/>
  <c r="AG155" i="34"/>
  <c r="AG154" i="34"/>
  <c r="AG153" i="34"/>
  <c r="AW55" i="91" l="1"/>
  <c r="AV55" i="91"/>
  <c r="AX55" i="91" s="1"/>
  <c r="AQ57" i="91"/>
  <c r="AS56" i="91"/>
  <c r="AU56" i="91"/>
  <c r="AQ59" i="90"/>
  <c r="AU58" i="90"/>
  <c r="AW58" i="90" s="1"/>
  <c r="AS58" i="90"/>
  <c r="AW53" i="89"/>
  <c r="AQ55" i="89"/>
  <c r="AU54" i="89"/>
  <c r="AS54" i="89"/>
  <c r="AV53" i="89"/>
  <c r="AX53" i="89" s="1"/>
  <c r="AT26" i="85"/>
  <c r="AT26" i="88"/>
  <c r="AT26" i="86"/>
  <c r="AT26" i="87"/>
  <c r="AQ54" i="88"/>
  <c r="AS53" i="88"/>
  <c r="AQ52" i="87"/>
  <c r="AS51" i="87"/>
  <c r="AV50" i="86"/>
  <c r="AX50" i="86" s="1"/>
  <c r="AQ52" i="86"/>
  <c r="AU51" i="86"/>
  <c r="AS51" i="86"/>
  <c r="AW50" i="86"/>
  <c r="AQ52" i="85"/>
  <c r="AS51" i="85"/>
  <c r="AU38" i="80"/>
  <c r="AS38" i="80"/>
  <c r="AQ39" i="80"/>
  <c r="AT25" i="84"/>
  <c r="AQ43" i="84"/>
  <c r="I15" i="20"/>
  <c r="AT26" i="80"/>
  <c r="AT25" i="34"/>
  <c r="AQ35" i="34"/>
  <c r="J16" i="20"/>
  <c r="K16" i="20" s="1"/>
  <c r="H16" i="20"/>
  <c r="G17" i="20"/>
  <c r="AW56" i="91" l="1"/>
  <c r="AU57" i="91"/>
  <c r="AW57" i="91" s="1"/>
  <c r="AS57" i="91"/>
  <c r="AV57" i="91" s="1"/>
  <c r="AX57" i="91" s="1"/>
  <c r="AQ58" i="91"/>
  <c r="AV56" i="91"/>
  <c r="AX56" i="91" s="1"/>
  <c r="AV58" i="90"/>
  <c r="AX58" i="90" s="1"/>
  <c r="AS59" i="90"/>
  <c r="AQ60" i="90"/>
  <c r="AU59" i="90"/>
  <c r="AW59" i="90" s="1"/>
  <c r="AW54" i="89"/>
  <c r="AV54" i="89"/>
  <c r="AX54" i="89" s="1"/>
  <c r="AS55" i="89"/>
  <c r="AQ56" i="89"/>
  <c r="AU55" i="89"/>
  <c r="AW55" i="89" s="1"/>
  <c r="AT27" i="85"/>
  <c r="AT27" i="88"/>
  <c r="AT27" i="87"/>
  <c r="AT27" i="86"/>
  <c r="AS54" i="88"/>
  <c r="AQ55" i="88"/>
  <c r="AS52" i="87"/>
  <c r="AQ53" i="87"/>
  <c r="AW51" i="86"/>
  <c r="AV51" i="86"/>
  <c r="AX51" i="86" s="1"/>
  <c r="AU52" i="86"/>
  <c r="AQ53" i="86"/>
  <c r="AS52" i="86"/>
  <c r="AQ53" i="85"/>
  <c r="AS52" i="85"/>
  <c r="AV38" i="80"/>
  <c r="AU39" i="80"/>
  <c r="AS39" i="80"/>
  <c r="AQ40" i="80"/>
  <c r="AT26" i="84"/>
  <c r="AQ44" i="84"/>
  <c r="I16" i="20"/>
  <c r="AT27" i="80"/>
  <c r="AT26" i="34"/>
  <c r="AQ36" i="34"/>
  <c r="J17" i="20"/>
  <c r="K17" i="20" s="1"/>
  <c r="H17" i="20"/>
  <c r="G18" i="20"/>
  <c r="AS58" i="91" l="1"/>
  <c r="AU58" i="91"/>
  <c r="AW58" i="91" s="1"/>
  <c r="AQ59" i="91"/>
  <c r="AV59" i="90"/>
  <c r="AX59" i="90" s="1"/>
  <c r="AU60" i="90"/>
  <c r="AW60" i="90" s="1"/>
  <c r="AS60" i="90"/>
  <c r="AV60" i="90" s="1"/>
  <c r="AX60" i="90" s="1"/>
  <c r="AQ61" i="90"/>
  <c r="AS56" i="89"/>
  <c r="AQ57" i="89"/>
  <c r="AU56" i="89"/>
  <c r="AW56" i="89" s="1"/>
  <c r="AV55" i="89"/>
  <c r="AX55" i="89" s="1"/>
  <c r="AT28" i="85"/>
  <c r="AT28" i="88"/>
  <c r="AT28" i="87"/>
  <c r="AT28" i="86"/>
  <c r="AQ56" i="88"/>
  <c r="AS55" i="88"/>
  <c r="AS53" i="87"/>
  <c r="AQ54" i="87"/>
  <c r="AW52" i="86"/>
  <c r="AV52" i="86"/>
  <c r="AX52" i="86" s="1"/>
  <c r="AU53" i="86"/>
  <c r="AS53" i="86"/>
  <c r="AQ54" i="86"/>
  <c r="AS53" i="85"/>
  <c r="AQ54" i="85"/>
  <c r="AU40" i="80"/>
  <c r="AS40" i="80"/>
  <c r="AV39" i="80"/>
  <c r="AQ41" i="80"/>
  <c r="AT27" i="84"/>
  <c r="AQ45" i="84"/>
  <c r="I17" i="20"/>
  <c r="AT28" i="80"/>
  <c r="AT27" i="34"/>
  <c r="AU13" i="34" s="1"/>
  <c r="AQ37" i="34"/>
  <c r="J18" i="20"/>
  <c r="K18" i="20" s="1"/>
  <c r="H18" i="20"/>
  <c r="G19" i="20"/>
  <c r="AE311" i="34"/>
  <c r="AE290" i="34"/>
  <c r="AE289" i="34"/>
  <c r="AE288" i="34"/>
  <c r="AE283" i="34"/>
  <c r="AE282" i="34"/>
  <c r="AE281" i="34"/>
  <c r="AE259" i="34"/>
  <c r="AE254" i="34"/>
  <c r="AE253" i="34"/>
  <c r="AE184" i="34"/>
  <c r="AE183" i="34"/>
  <c r="AE182" i="34"/>
  <c r="AE162" i="34"/>
  <c r="AE161" i="34"/>
  <c r="AE155" i="34"/>
  <c r="AE154" i="34"/>
  <c r="AE153" i="34"/>
  <c r="AF368" i="34"/>
  <c r="AD368" i="34"/>
  <c r="AC368" i="34"/>
  <c r="AF367" i="34"/>
  <c r="AD367" i="34"/>
  <c r="AD353" i="34"/>
  <c r="AC353" i="34"/>
  <c r="AF352" i="34"/>
  <c r="AD352" i="34"/>
  <c r="AC352" i="34"/>
  <c r="AF351" i="34"/>
  <c r="AD351" i="34"/>
  <c r="AC351" i="34"/>
  <c r="AF311" i="34"/>
  <c r="AD311" i="34"/>
  <c r="AC311" i="34"/>
  <c r="AF304" i="34"/>
  <c r="AD304" i="34"/>
  <c r="AC304" i="34"/>
  <c r="AF303" i="34"/>
  <c r="AD303" i="34"/>
  <c r="AC303" i="34"/>
  <c r="AF297" i="34"/>
  <c r="AD297" i="34"/>
  <c r="AD288" i="34"/>
  <c r="AC288" i="34"/>
  <c r="AF282" i="34"/>
  <c r="AD282" i="34"/>
  <c r="AC282" i="34"/>
  <c r="AF281" i="34"/>
  <c r="AD281" i="34"/>
  <c r="AC281" i="34"/>
  <c r="AF274" i="34"/>
  <c r="AF183" i="34"/>
  <c r="AD183" i="34"/>
  <c r="AC183" i="34"/>
  <c r="AF177" i="34"/>
  <c r="AD177" i="34"/>
  <c r="AC177" i="34"/>
  <c r="AF176" i="34"/>
  <c r="AD176" i="34"/>
  <c r="AC176" i="34"/>
  <c r="AF175" i="34"/>
  <c r="AD175" i="34"/>
  <c r="AC162" i="34"/>
  <c r="AF161" i="34"/>
  <c r="AD161" i="34"/>
  <c r="AC161" i="34"/>
  <c r="AF154" i="34"/>
  <c r="AD154" i="34"/>
  <c r="AC154" i="34"/>
  <c r="AF153" i="34"/>
  <c r="AD153" i="34"/>
  <c r="AC153" i="34"/>
  <c r="AA372" i="34"/>
  <c r="AB372" i="34"/>
  <c r="AA371" i="34"/>
  <c r="AB371" i="34"/>
  <c r="AA370" i="34"/>
  <c r="AB370" i="34"/>
  <c r="AA369" i="34"/>
  <c r="AE369" i="34"/>
  <c r="AB368" i="34"/>
  <c r="AA368" i="34"/>
  <c r="AE368" i="34"/>
  <c r="AA367" i="34"/>
  <c r="AB367" i="34"/>
  <c r="AB366" i="34"/>
  <c r="AA366" i="34"/>
  <c r="AA365" i="34"/>
  <c r="AB365" i="34"/>
  <c r="AA364" i="34"/>
  <c r="AE364" i="34"/>
  <c r="AA363" i="34"/>
  <c r="AE363" i="34"/>
  <c r="AA362" i="34"/>
  <c r="AB362" i="34"/>
  <c r="AA361" i="34"/>
  <c r="AB361" i="34"/>
  <c r="AA360" i="34"/>
  <c r="AB360" i="34"/>
  <c r="AB359" i="34"/>
  <c r="AA359" i="34"/>
  <c r="AE359" i="34"/>
  <c r="AA358" i="34"/>
  <c r="AB358" i="34"/>
  <c r="AA357" i="34"/>
  <c r="AA356" i="34"/>
  <c r="AB356" i="34"/>
  <c r="AA355" i="34"/>
  <c r="AB354" i="34"/>
  <c r="AA354" i="34"/>
  <c r="AA353" i="34"/>
  <c r="AB353" i="34"/>
  <c r="AA352" i="34"/>
  <c r="AB352" i="34"/>
  <c r="AA351" i="34"/>
  <c r="AB351" i="34"/>
  <c r="AA350" i="34"/>
  <c r="AA349" i="34"/>
  <c r="AB349" i="34"/>
  <c r="AA348" i="34"/>
  <c r="AA347" i="34"/>
  <c r="AB347" i="34"/>
  <c r="AA346" i="34"/>
  <c r="AB346" i="34"/>
  <c r="AB345" i="34"/>
  <c r="AA345" i="34"/>
  <c r="AF345" i="34"/>
  <c r="AA344" i="34"/>
  <c r="AB344" i="34"/>
  <c r="AA343" i="34"/>
  <c r="AB343" i="34"/>
  <c r="AA342" i="34"/>
  <c r="AA341" i="34"/>
  <c r="AA340" i="34"/>
  <c r="AB340" i="34"/>
  <c r="AA339" i="34"/>
  <c r="AE339" i="34"/>
  <c r="AA338" i="34"/>
  <c r="AB338" i="34"/>
  <c r="AA337" i="34"/>
  <c r="AE337" i="34"/>
  <c r="AA336" i="34"/>
  <c r="AE336" i="34"/>
  <c r="AA335" i="34"/>
  <c r="AB335" i="34"/>
  <c r="AA334" i="34"/>
  <c r="AA333" i="34"/>
  <c r="AB333" i="34"/>
  <c r="AA332" i="34"/>
  <c r="AB332" i="34"/>
  <c r="AB331" i="34"/>
  <c r="AA331" i="34"/>
  <c r="AE331" i="34"/>
  <c r="AA330" i="34"/>
  <c r="AB330" i="34"/>
  <c r="AA329" i="34"/>
  <c r="AE329" i="34"/>
  <c r="AA328" i="34"/>
  <c r="AB328" i="34"/>
  <c r="AA327" i="34"/>
  <c r="AE327" i="34"/>
  <c r="AA326" i="34"/>
  <c r="AB326" i="34"/>
  <c r="AA325" i="34"/>
  <c r="AB325" i="34"/>
  <c r="AA324" i="34"/>
  <c r="AB324" i="34"/>
  <c r="AA323" i="34"/>
  <c r="AB323" i="34"/>
  <c r="AA322" i="34"/>
  <c r="AB322" i="34"/>
  <c r="AA321" i="34"/>
  <c r="AB321" i="34"/>
  <c r="AA320" i="34"/>
  <c r="AB320" i="34"/>
  <c r="AA319" i="34"/>
  <c r="AB319" i="34"/>
  <c r="AA318" i="34"/>
  <c r="AA317" i="34"/>
  <c r="AB317" i="34"/>
  <c r="AA316" i="34"/>
  <c r="AA315" i="34"/>
  <c r="AB315" i="34"/>
  <c r="AA314" i="34"/>
  <c r="AB314" i="34"/>
  <c r="AA313" i="34"/>
  <c r="AA312" i="34"/>
  <c r="AB312" i="34"/>
  <c r="AA311" i="34"/>
  <c r="AB311" i="34"/>
  <c r="AA310" i="34"/>
  <c r="AA309" i="34"/>
  <c r="AA308" i="34"/>
  <c r="AB308" i="34"/>
  <c r="AA307" i="34"/>
  <c r="AB307" i="34"/>
  <c r="AA306" i="34"/>
  <c r="AB306" i="34"/>
  <c r="AB305" i="34"/>
  <c r="AA305" i="34"/>
  <c r="AE305" i="34"/>
  <c r="AA304" i="34"/>
  <c r="AE304" i="34"/>
  <c r="AA303" i="34"/>
  <c r="AB303" i="34"/>
  <c r="AA302" i="34"/>
  <c r="AA301" i="34"/>
  <c r="AB301" i="34"/>
  <c r="AA300" i="34"/>
  <c r="AE300" i="34"/>
  <c r="AB299" i="34"/>
  <c r="AA299" i="34"/>
  <c r="AE299" i="34"/>
  <c r="AA298" i="34"/>
  <c r="AB298" i="34"/>
  <c r="AB297" i="34"/>
  <c r="AA297" i="34"/>
  <c r="AE297" i="34"/>
  <c r="AA296" i="34"/>
  <c r="AB296" i="34"/>
  <c r="AA295" i="34"/>
  <c r="AE295" i="34"/>
  <c r="AA294" i="34"/>
  <c r="AB294" i="34"/>
  <c r="AA293" i="34"/>
  <c r="AA292" i="34"/>
  <c r="AB292" i="34"/>
  <c r="AA291" i="34"/>
  <c r="AB290" i="34"/>
  <c r="AA290" i="34"/>
  <c r="AA289" i="34"/>
  <c r="AB289" i="34"/>
  <c r="AA288" i="34"/>
  <c r="AB288" i="34"/>
  <c r="AA287" i="34"/>
  <c r="AB287" i="34"/>
  <c r="AA286" i="34"/>
  <c r="AA285" i="34"/>
  <c r="AB285" i="34"/>
  <c r="AB284" i="34"/>
  <c r="AA284" i="34"/>
  <c r="AA283" i="34"/>
  <c r="AB283" i="34"/>
  <c r="AA282" i="34"/>
  <c r="AB282" i="34"/>
  <c r="AA281" i="34"/>
  <c r="AB281" i="34"/>
  <c r="AA280" i="34"/>
  <c r="AB280" i="34"/>
  <c r="AA279" i="34"/>
  <c r="AB279" i="34"/>
  <c r="AB278" i="34"/>
  <c r="AA278" i="34"/>
  <c r="AB277" i="34"/>
  <c r="AA277" i="34"/>
  <c r="AA276" i="34"/>
  <c r="AB276" i="34"/>
  <c r="AA275" i="34"/>
  <c r="AB275" i="34"/>
  <c r="AA274" i="34"/>
  <c r="AB274" i="34"/>
  <c r="AA273" i="34"/>
  <c r="AE273" i="34"/>
  <c r="AA272" i="34"/>
  <c r="AB272" i="34"/>
  <c r="AA271" i="34"/>
  <c r="AB271" i="34"/>
  <c r="AA270" i="34"/>
  <c r="AA269" i="34"/>
  <c r="AB269" i="34"/>
  <c r="AA268" i="34"/>
  <c r="AB268" i="34"/>
  <c r="AB267" i="34"/>
  <c r="AA267" i="34"/>
  <c r="AE267" i="34"/>
  <c r="AA266" i="34"/>
  <c r="AB266" i="34"/>
  <c r="AA265" i="34"/>
  <c r="AE265" i="34"/>
  <c r="AA264" i="34"/>
  <c r="AB264" i="34"/>
  <c r="AA263" i="34"/>
  <c r="AE263" i="34"/>
  <c r="AA262" i="34"/>
  <c r="AB262" i="34"/>
  <c r="AA261" i="34"/>
  <c r="AB261" i="34"/>
  <c r="AA260" i="34"/>
  <c r="AB260" i="34"/>
  <c r="AA259" i="34"/>
  <c r="AB259" i="34"/>
  <c r="AA258" i="34"/>
  <c r="AF258" i="34"/>
  <c r="AA257" i="34"/>
  <c r="AE257" i="34"/>
  <c r="AA256" i="34"/>
  <c r="AE256" i="34"/>
  <c r="AA255" i="34"/>
  <c r="AB255" i="34"/>
  <c r="AA254" i="34"/>
  <c r="AA253" i="34"/>
  <c r="AB253" i="34"/>
  <c r="AA252" i="34"/>
  <c r="AA251" i="34"/>
  <c r="AB251" i="34"/>
  <c r="AA250" i="34"/>
  <c r="AB250" i="34"/>
  <c r="AA249" i="34"/>
  <c r="AA248" i="34"/>
  <c r="AB248" i="34"/>
  <c r="AA247" i="34"/>
  <c r="AB247" i="34"/>
  <c r="AB246" i="34"/>
  <c r="AA246" i="34"/>
  <c r="AA245" i="34"/>
  <c r="AA244" i="34"/>
  <c r="AB244" i="34"/>
  <c r="AA243" i="34"/>
  <c r="AB243" i="34"/>
  <c r="AA242" i="34"/>
  <c r="AB242" i="34"/>
  <c r="AA241" i="34"/>
  <c r="AE241" i="34"/>
  <c r="AA240" i="34"/>
  <c r="AB240" i="34"/>
  <c r="AA239" i="34"/>
  <c r="AB239" i="34"/>
  <c r="AA238" i="34"/>
  <c r="AA237" i="34"/>
  <c r="AB237" i="34"/>
  <c r="AB236" i="34"/>
  <c r="AA236" i="34"/>
  <c r="AE236" i="34"/>
  <c r="AA235" i="34"/>
  <c r="AE235" i="34"/>
  <c r="AA234" i="34"/>
  <c r="AB234" i="34"/>
  <c r="AA233" i="34"/>
  <c r="AB233" i="34"/>
  <c r="AA232" i="34"/>
  <c r="AB232" i="34"/>
  <c r="AA231" i="34"/>
  <c r="AB231" i="34"/>
  <c r="AA230" i="34"/>
  <c r="AB230" i="34"/>
  <c r="AB229" i="34"/>
  <c r="AA229" i="34"/>
  <c r="AA228" i="34"/>
  <c r="AB228" i="34"/>
  <c r="AB227" i="34"/>
  <c r="AA227" i="34"/>
  <c r="AA226" i="34"/>
  <c r="AB226" i="34"/>
  <c r="AB225" i="34"/>
  <c r="AA225" i="34"/>
  <c r="AE225" i="34"/>
  <c r="AA224" i="34"/>
  <c r="AB224" i="34"/>
  <c r="AA223" i="34"/>
  <c r="AB223" i="34"/>
  <c r="AB222" i="34"/>
  <c r="AA222" i="34"/>
  <c r="AA221" i="34"/>
  <c r="AB221" i="34"/>
  <c r="AA220" i="34"/>
  <c r="AA219" i="34"/>
  <c r="AB219" i="34"/>
  <c r="AA218" i="34"/>
  <c r="AB218" i="34"/>
  <c r="AA217" i="34"/>
  <c r="AB217" i="34"/>
  <c r="AA216" i="34"/>
  <c r="AB216" i="34"/>
  <c r="AA215" i="34"/>
  <c r="AB215" i="34"/>
  <c r="AA214" i="34"/>
  <c r="AB214" i="34"/>
  <c r="AA213" i="34"/>
  <c r="AA212" i="34"/>
  <c r="AB212" i="34"/>
  <c r="AA211" i="34"/>
  <c r="AB211" i="34"/>
  <c r="AA210" i="34"/>
  <c r="AB210" i="34"/>
  <c r="AA209" i="34"/>
  <c r="AE209" i="34"/>
  <c r="AA208" i="34"/>
  <c r="AE208" i="34"/>
  <c r="AA207" i="34"/>
  <c r="AB207" i="34"/>
  <c r="AB206" i="34"/>
  <c r="AA206" i="34"/>
  <c r="AA205" i="34"/>
  <c r="AB205" i="34"/>
  <c r="AA204" i="34"/>
  <c r="AB204" i="34"/>
  <c r="AA203" i="34"/>
  <c r="AE203" i="34"/>
  <c r="AA202" i="34"/>
  <c r="AB202" i="34"/>
  <c r="AA201" i="34"/>
  <c r="AB201" i="34"/>
  <c r="AA200" i="34"/>
  <c r="AB200" i="34"/>
  <c r="AB199" i="34"/>
  <c r="AA199" i="34"/>
  <c r="AE199" i="34"/>
  <c r="AA198" i="34"/>
  <c r="AB198" i="34"/>
  <c r="AA197" i="34"/>
  <c r="AA196" i="34"/>
  <c r="AB196" i="34"/>
  <c r="AA195" i="34"/>
  <c r="AA194" i="34"/>
  <c r="AB194" i="34"/>
  <c r="AA193" i="34"/>
  <c r="AE193" i="34"/>
  <c r="AA192" i="34"/>
  <c r="AB192" i="34"/>
  <c r="AA191" i="34"/>
  <c r="AB191" i="34"/>
  <c r="AA190" i="34"/>
  <c r="AA189" i="34"/>
  <c r="AB189" i="34"/>
  <c r="AA188" i="34"/>
  <c r="AA187" i="34"/>
  <c r="AB187" i="34"/>
  <c r="AA186" i="34"/>
  <c r="AB186" i="34"/>
  <c r="AA185" i="34"/>
  <c r="AB185" i="34"/>
  <c r="AA184" i="34"/>
  <c r="AB184" i="34"/>
  <c r="AB183" i="34"/>
  <c r="AA183" i="34"/>
  <c r="AA182" i="34"/>
  <c r="AB182" i="34"/>
  <c r="AA181" i="34"/>
  <c r="AA180" i="34"/>
  <c r="AB180" i="34"/>
  <c r="AA179" i="34"/>
  <c r="AB179" i="34"/>
  <c r="AA178" i="34"/>
  <c r="AB178" i="34"/>
  <c r="AB177" i="34"/>
  <c r="AA177" i="34"/>
  <c r="AE177" i="34"/>
  <c r="AA176" i="34"/>
  <c r="AB176" i="34"/>
  <c r="AA175" i="34"/>
  <c r="AB175" i="34"/>
  <c r="AA174" i="34"/>
  <c r="AA173" i="34"/>
  <c r="AB173" i="34"/>
  <c r="AA172" i="34"/>
  <c r="AB172" i="34"/>
  <c r="AA171" i="34"/>
  <c r="AE171" i="34"/>
  <c r="AB170" i="34"/>
  <c r="AA170" i="34"/>
  <c r="AE170" i="34"/>
  <c r="AA169" i="34"/>
  <c r="AE169" i="34"/>
  <c r="AA168" i="34"/>
  <c r="AB168" i="34"/>
  <c r="AA167" i="34"/>
  <c r="AB167" i="34"/>
  <c r="AA166" i="34"/>
  <c r="AB166" i="34"/>
  <c r="AA165" i="34"/>
  <c r="AA164" i="34"/>
  <c r="AB164" i="34"/>
  <c r="AB163" i="34"/>
  <c r="AA163" i="34"/>
  <c r="AB162" i="34"/>
  <c r="AA162" i="34"/>
  <c r="AB161" i="34"/>
  <c r="AA161" i="34"/>
  <c r="AA160" i="34"/>
  <c r="AB160" i="34"/>
  <c r="AA159" i="34"/>
  <c r="AB159" i="34"/>
  <c r="AA158" i="34"/>
  <c r="AA157" i="34"/>
  <c r="AB157" i="34"/>
  <c r="AB156" i="34"/>
  <c r="AA156" i="34"/>
  <c r="AA155" i="34"/>
  <c r="AB155" i="34"/>
  <c r="AA154" i="34"/>
  <c r="AB154" i="34"/>
  <c r="AA153" i="34"/>
  <c r="AB153" i="34"/>
  <c r="AA152" i="34"/>
  <c r="B152" i="34"/>
  <c r="AA151" i="34"/>
  <c r="B151" i="34"/>
  <c r="AA150" i="34"/>
  <c r="B150" i="34"/>
  <c r="AA149" i="34"/>
  <c r="B149" i="34"/>
  <c r="AA148" i="34"/>
  <c r="B148" i="34"/>
  <c r="AA147" i="34"/>
  <c r="B147" i="34"/>
  <c r="AA146" i="34"/>
  <c r="B146" i="34"/>
  <c r="P162" i="67" s="1"/>
  <c r="Q162" i="67" s="1"/>
  <c r="AA145" i="34"/>
  <c r="B145" i="34"/>
  <c r="AA144" i="34"/>
  <c r="B144" i="34"/>
  <c r="AA143" i="34"/>
  <c r="B143" i="34"/>
  <c r="P159" i="67" s="1"/>
  <c r="Q159" i="67" s="1"/>
  <c r="AA142" i="34"/>
  <c r="B142" i="34"/>
  <c r="AA141" i="34"/>
  <c r="B141" i="34"/>
  <c r="P157" i="67" s="1"/>
  <c r="Q157" i="67" s="1"/>
  <c r="AA140" i="34"/>
  <c r="B140" i="34"/>
  <c r="AA139" i="34"/>
  <c r="B139" i="34"/>
  <c r="AA138" i="34"/>
  <c r="B138" i="34"/>
  <c r="AA137" i="34"/>
  <c r="B137" i="34"/>
  <c r="AA136" i="34"/>
  <c r="B136" i="34"/>
  <c r="AA135" i="34"/>
  <c r="B135" i="34"/>
  <c r="AA134" i="34"/>
  <c r="B134" i="34"/>
  <c r="AA133" i="34"/>
  <c r="B133" i="34"/>
  <c r="AA132" i="34"/>
  <c r="B132" i="34"/>
  <c r="AA131" i="34"/>
  <c r="B131" i="34"/>
  <c r="P147" i="67" s="1"/>
  <c r="Q147" i="67" s="1"/>
  <c r="AA130" i="34"/>
  <c r="B130" i="34"/>
  <c r="P146" i="67" s="1"/>
  <c r="Q146" i="67" s="1"/>
  <c r="AA129" i="34"/>
  <c r="B129" i="34"/>
  <c r="P145" i="67" s="1"/>
  <c r="Q145" i="67" s="1"/>
  <c r="AA128" i="34"/>
  <c r="B128" i="34"/>
  <c r="AA127" i="34"/>
  <c r="B127" i="34"/>
  <c r="AA126" i="34"/>
  <c r="B126" i="34"/>
  <c r="AA125" i="34"/>
  <c r="B125" i="34"/>
  <c r="AA124" i="34"/>
  <c r="B124" i="34"/>
  <c r="AA123" i="34"/>
  <c r="B123" i="34"/>
  <c r="AA122" i="34"/>
  <c r="B122" i="34"/>
  <c r="P138" i="67" s="1"/>
  <c r="Q138" i="67" s="1"/>
  <c r="AA121" i="34"/>
  <c r="B121" i="34"/>
  <c r="AA120" i="34"/>
  <c r="B120" i="34"/>
  <c r="AA119" i="34"/>
  <c r="B119" i="34"/>
  <c r="AA118" i="34"/>
  <c r="B118" i="34"/>
  <c r="AA117" i="34"/>
  <c r="B117" i="34"/>
  <c r="AA116" i="34"/>
  <c r="B116" i="34"/>
  <c r="P132" i="67" s="1"/>
  <c r="Q132" i="67" s="1"/>
  <c r="AA115" i="34"/>
  <c r="B115" i="34"/>
  <c r="AA114" i="34"/>
  <c r="B114" i="34"/>
  <c r="P130" i="67" s="1"/>
  <c r="Q130" i="67" s="1"/>
  <c r="AA113" i="34"/>
  <c r="B113" i="34"/>
  <c r="AA112" i="34"/>
  <c r="B112" i="34"/>
  <c r="AA111" i="34"/>
  <c r="B111" i="34"/>
  <c r="AA110" i="34"/>
  <c r="B110" i="34"/>
  <c r="AA109" i="34"/>
  <c r="B109" i="34"/>
  <c r="AA108" i="34"/>
  <c r="B108" i="34"/>
  <c r="AA107" i="34"/>
  <c r="B107" i="34"/>
  <c r="AA106" i="34"/>
  <c r="B106" i="34"/>
  <c r="AA105" i="34"/>
  <c r="B105" i="34"/>
  <c r="AA104" i="34"/>
  <c r="B104" i="34"/>
  <c r="AA103" i="34"/>
  <c r="B103" i="34"/>
  <c r="AA102" i="34"/>
  <c r="B102" i="34"/>
  <c r="AA101" i="34"/>
  <c r="B101" i="34"/>
  <c r="AA100" i="34"/>
  <c r="B100" i="34"/>
  <c r="AA99" i="34"/>
  <c r="B99" i="34"/>
  <c r="AA98" i="34"/>
  <c r="B98" i="34"/>
  <c r="AA97" i="34"/>
  <c r="B97" i="34"/>
  <c r="AA96" i="34"/>
  <c r="B96" i="34"/>
  <c r="AA95" i="34"/>
  <c r="B95" i="34"/>
  <c r="AA94" i="34"/>
  <c r="B94" i="34"/>
  <c r="AA93" i="34"/>
  <c r="B93" i="34"/>
  <c r="AA92" i="34"/>
  <c r="B92" i="34"/>
  <c r="AA91" i="34"/>
  <c r="B91" i="34"/>
  <c r="AA90" i="34"/>
  <c r="B90" i="34"/>
  <c r="AA89" i="34"/>
  <c r="B89" i="34"/>
  <c r="AA88" i="34"/>
  <c r="B88" i="34"/>
  <c r="P104" i="67" s="1"/>
  <c r="Q104" i="67" s="1"/>
  <c r="AA87" i="34"/>
  <c r="B87" i="34"/>
  <c r="AA86" i="34"/>
  <c r="B86" i="34"/>
  <c r="AA85" i="34"/>
  <c r="B85" i="34"/>
  <c r="AA84" i="34"/>
  <c r="B84" i="34"/>
  <c r="AS84" i="34" s="1"/>
  <c r="AA83" i="34"/>
  <c r="B83" i="34"/>
  <c r="AS83" i="34" s="1"/>
  <c r="AA82" i="34"/>
  <c r="B82" i="34"/>
  <c r="AA81" i="34"/>
  <c r="B81" i="34"/>
  <c r="AS81" i="34" s="1"/>
  <c r="AA80" i="34"/>
  <c r="B80" i="34"/>
  <c r="AS80" i="34" s="1"/>
  <c r="AA79" i="34"/>
  <c r="B79" i="34"/>
  <c r="AS79" i="34" s="1"/>
  <c r="AA78" i="34"/>
  <c r="B78" i="34"/>
  <c r="AS78" i="34" s="1"/>
  <c r="AA77" i="34"/>
  <c r="B77" i="34"/>
  <c r="AS77" i="34" s="1"/>
  <c r="AA76" i="34"/>
  <c r="B76" i="34"/>
  <c r="AS76" i="34" s="1"/>
  <c r="AA75" i="34"/>
  <c r="B75" i="34"/>
  <c r="AS75" i="34" s="1"/>
  <c r="AA74" i="34"/>
  <c r="B74" i="34"/>
  <c r="AA73" i="34"/>
  <c r="B73" i="34"/>
  <c r="AA72" i="34"/>
  <c r="B72" i="34"/>
  <c r="AA71" i="34"/>
  <c r="B71" i="34"/>
  <c r="AA70" i="34"/>
  <c r="B70" i="34"/>
  <c r="AA69" i="34"/>
  <c r="B69" i="34"/>
  <c r="AA68" i="34"/>
  <c r="B68" i="34"/>
  <c r="AA67" i="34"/>
  <c r="B67" i="34"/>
  <c r="AA66" i="34"/>
  <c r="B66" i="34"/>
  <c r="AA65" i="34"/>
  <c r="B65" i="34"/>
  <c r="AA64" i="34"/>
  <c r="B64" i="34"/>
  <c r="AA63" i="34"/>
  <c r="B63" i="34"/>
  <c r="AA62" i="34"/>
  <c r="B62" i="34"/>
  <c r="AA61" i="34"/>
  <c r="B61" i="34"/>
  <c r="AA60" i="34"/>
  <c r="B60" i="34"/>
  <c r="AA59" i="34"/>
  <c r="B59" i="34"/>
  <c r="AA58" i="34"/>
  <c r="B58" i="34"/>
  <c r="AA57" i="34"/>
  <c r="B57" i="34"/>
  <c r="AA56" i="34"/>
  <c r="B56" i="34"/>
  <c r="AA55" i="34"/>
  <c r="B55" i="34"/>
  <c r="AA54" i="34"/>
  <c r="B54" i="34"/>
  <c r="AA53" i="34"/>
  <c r="B53" i="34"/>
  <c r="AA52" i="34"/>
  <c r="B52" i="34"/>
  <c r="AA51" i="34"/>
  <c r="B51" i="34"/>
  <c r="AA50" i="34"/>
  <c r="B50" i="34"/>
  <c r="AA49" i="34"/>
  <c r="B49" i="34"/>
  <c r="AA48" i="34"/>
  <c r="B48" i="34"/>
  <c r="AA47" i="34"/>
  <c r="B47" i="34"/>
  <c r="AA46" i="34"/>
  <c r="B46" i="34"/>
  <c r="AA45" i="34"/>
  <c r="B45" i="34"/>
  <c r="AA44" i="34"/>
  <c r="B44" i="34"/>
  <c r="AA43" i="34"/>
  <c r="B43" i="34"/>
  <c r="AA42" i="34"/>
  <c r="B42" i="34"/>
  <c r="AA41" i="34"/>
  <c r="B41" i="34"/>
  <c r="AA40" i="34"/>
  <c r="B40" i="34"/>
  <c r="AA39" i="34"/>
  <c r="B39" i="34"/>
  <c r="AA38" i="34"/>
  <c r="B38" i="34"/>
  <c r="AA37" i="34"/>
  <c r="B37" i="34"/>
  <c r="AA36" i="34"/>
  <c r="B36" i="34"/>
  <c r="AA35" i="34"/>
  <c r="B35" i="34"/>
  <c r="AA34" i="34"/>
  <c r="B34" i="34"/>
  <c r="AA33" i="34"/>
  <c r="B33" i="34"/>
  <c r="AA32" i="34"/>
  <c r="B32" i="34"/>
  <c r="AA31" i="34"/>
  <c r="B31" i="34"/>
  <c r="AA30" i="34"/>
  <c r="B30" i="34"/>
  <c r="AA29" i="34"/>
  <c r="B29" i="34"/>
  <c r="AA28" i="34"/>
  <c r="B28" i="34"/>
  <c r="AA27" i="34"/>
  <c r="B27" i="34"/>
  <c r="AA26" i="34"/>
  <c r="B26" i="34"/>
  <c r="AA25" i="34"/>
  <c r="B25" i="34"/>
  <c r="AA24" i="34"/>
  <c r="B24" i="34"/>
  <c r="AA23" i="34"/>
  <c r="B23" i="34"/>
  <c r="AA22" i="34"/>
  <c r="B22" i="34"/>
  <c r="AA21" i="34"/>
  <c r="B21" i="34"/>
  <c r="AA20" i="34"/>
  <c r="B20" i="34"/>
  <c r="AA19" i="34"/>
  <c r="B19" i="34"/>
  <c r="AA18" i="34"/>
  <c r="B18" i="34"/>
  <c r="AA17" i="34"/>
  <c r="B17" i="34"/>
  <c r="AA16" i="34"/>
  <c r="B16" i="34"/>
  <c r="AA15" i="34"/>
  <c r="B15" i="34"/>
  <c r="AA14" i="34"/>
  <c r="B14" i="34"/>
  <c r="AA13" i="34"/>
  <c r="B13" i="34"/>
  <c r="AQ60" i="91" l="1"/>
  <c r="AU59" i="91"/>
  <c r="AW59" i="91" s="1"/>
  <c r="AS59" i="91"/>
  <c r="AV58" i="91"/>
  <c r="AX58" i="91" s="1"/>
  <c r="AQ62" i="90"/>
  <c r="AU61" i="90"/>
  <c r="AW61" i="90" s="1"/>
  <c r="AS61" i="90"/>
  <c r="AQ58" i="89"/>
  <c r="AU57" i="89"/>
  <c r="AW57" i="89" s="1"/>
  <c r="AS57" i="89"/>
  <c r="AV56" i="89"/>
  <c r="AX56" i="89" s="1"/>
  <c r="AT29" i="85"/>
  <c r="AT29" i="88"/>
  <c r="AT29" i="86"/>
  <c r="AT29" i="87"/>
  <c r="AQ57" i="88"/>
  <c r="AS56" i="88"/>
  <c r="AQ55" i="87"/>
  <c r="AS54" i="87"/>
  <c r="AW53" i="86"/>
  <c r="AV53" i="86"/>
  <c r="AX53" i="86" s="1"/>
  <c r="AS54" i="86"/>
  <c r="AQ55" i="86"/>
  <c r="AU54" i="86"/>
  <c r="AS54" i="85"/>
  <c r="AQ55" i="85"/>
  <c r="AU41" i="80"/>
  <c r="AS41" i="80"/>
  <c r="AV40" i="80"/>
  <c r="P98" i="67"/>
  <c r="Q98" i="67" s="1"/>
  <c r="AS82" i="34"/>
  <c r="AQ42" i="80"/>
  <c r="AT28" i="84"/>
  <c r="AU13" i="84" s="1"/>
  <c r="AQ46" i="84"/>
  <c r="I18" i="20"/>
  <c r="AT29" i="80"/>
  <c r="AU14" i="80" s="1"/>
  <c r="AT28" i="34"/>
  <c r="AU14" i="34" s="1"/>
  <c r="P166" i="62"/>
  <c r="Q166" i="62" s="1"/>
  <c r="P166" i="67"/>
  <c r="Q166" i="67" s="1"/>
  <c r="P151" i="62"/>
  <c r="Q151" i="62" s="1"/>
  <c r="P151" i="67"/>
  <c r="Q151" i="67" s="1"/>
  <c r="P88" i="62"/>
  <c r="Q88" i="62" s="1"/>
  <c r="AS72" i="34"/>
  <c r="P88" i="67"/>
  <c r="Q88" i="67" s="1"/>
  <c r="P154" i="62"/>
  <c r="Q154" i="62" s="1"/>
  <c r="P154" i="67"/>
  <c r="Q154" i="67" s="1"/>
  <c r="AS35" i="34"/>
  <c r="V51" i="67"/>
  <c r="W51" i="67" s="1"/>
  <c r="P51" i="67"/>
  <c r="Q51" i="67" s="1"/>
  <c r="Y51" i="67"/>
  <c r="Z51" i="67" s="1"/>
  <c r="S51" i="67"/>
  <c r="T51" i="67" s="1"/>
  <c r="P84" i="62"/>
  <c r="Q84" i="62" s="1"/>
  <c r="AS68" i="34"/>
  <c r="P84" i="67"/>
  <c r="Q84" i="67" s="1"/>
  <c r="P167" i="62"/>
  <c r="Q167" i="62" s="1"/>
  <c r="P167" i="67"/>
  <c r="Q167" i="67" s="1"/>
  <c r="AS56" i="34"/>
  <c r="P72" i="67"/>
  <c r="Q72" i="67" s="1"/>
  <c r="AS41" i="34"/>
  <c r="V57" i="67"/>
  <c r="W57" i="67" s="1"/>
  <c r="Y57" i="67"/>
  <c r="Z57" i="67" s="1"/>
  <c r="S57" i="67"/>
  <c r="T57" i="67" s="1"/>
  <c r="P57" i="67"/>
  <c r="Q57" i="67" s="1"/>
  <c r="AS55" i="34"/>
  <c r="P71" i="67"/>
  <c r="Q71" i="67" s="1"/>
  <c r="P153" i="62"/>
  <c r="Q153" i="62" s="1"/>
  <c r="P153" i="67"/>
  <c r="Q153" i="67" s="1"/>
  <c r="AS27" i="34"/>
  <c r="P43" i="67"/>
  <c r="Q43" i="67" s="1"/>
  <c r="S43" i="67"/>
  <c r="T43" i="67" s="1"/>
  <c r="V43" i="67"/>
  <c r="W43" i="67" s="1"/>
  <c r="Y43" i="67"/>
  <c r="Z43" i="67" s="1"/>
  <c r="P91" i="62"/>
  <c r="Q91" i="62" s="1"/>
  <c r="P91" i="67"/>
  <c r="Q91" i="67" s="1"/>
  <c r="P107" i="62"/>
  <c r="Q107" i="62" s="1"/>
  <c r="P107" i="67"/>
  <c r="Q107" i="67" s="1"/>
  <c r="P123" i="62"/>
  <c r="Q123" i="62" s="1"/>
  <c r="P123" i="67"/>
  <c r="Q123" i="67" s="1"/>
  <c r="P139" i="62"/>
  <c r="Q139" i="62" s="1"/>
  <c r="P139" i="67"/>
  <c r="Q139" i="67" s="1"/>
  <c r="P155" i="62"/>
  <c r="Q155" i="62" s="1"/>
  <c r="P155" i="67"/>
  <c r="Q155" i="67" s="1"/>
  <c r="AS19" i="34"/>
  <c r="Y35" i="67"/>
  <c r="Z35" i="67" s="1"/>
  <c r="S35" i="67"/>
  <c r="T35" i="67" s="1"/>
  <c r="P35" i="67"/>
  <c r="Q35" i="67" s="1"/>
  <c r="V35" i="67"/>
  <c r="W35" i="67" s="1"/>
  <c r="P100" i="62"/>
  <c r="Q100" i="62" s="1"/>
  <c r="P100" i="67"/>
  <c r="Q100" i="67" s="1"/>
  <c r="AS21" i="34"/>
  <c r="Y37" i="67"/>
  <c r="Z37" i="67" s="1"/>
  <c r="S37" i="67"/>
  <c r="T37" i="67" s="1"/>
  <c r="P37" i="67"/>
  <c r="Q37" i="67" s="1"/>
  <c r="V37" i="67"/>
  <c r="W37" i="67" s="1"/>
  <c r="P117" i="62"/>
  <c r="Q117" i="62" s="1"/>
  <c r="P117" i="67"/>
  <c r="Q117" i="67" s="1"/>
  <c r="AS22" i="34"/>
  <c r="S38" i="67"/>
  <c r="T38" i="67" s="1"/>
  <c r="Y38" i="67"/>
  <c r="Z38" i="67" s="1"/>
  <c r="P38" i="67"/>
  <c r="Q38" i="67" s="1"/>
  <c r="V38" i="67"/>
  <c r="W38" i="67" s="1"/>
  <c r="P87" i="62"/>
  <c r="Q87" i="62" s="1"/>
  <c r="AS71" i="34"/>
  <c r="P87" i="67"/>
  <c r="Q87" i="67" s="1"/>
  <c r="AS26" i="34"/>
  <c r="Y42" i="67"/>
  <c r="Z42" i="67" s="1"/>
  <c r="S42" i="67"/>
  <c r="T42" i="67" s="1"/>
  <c r="P42" i="67"/>
  <c r="Q42" i="67" s="1"/>
  <c r="V42" i="67"/>
  <c r="W42" i="67" s="1"/>
  <c r="P116" i="62"/>
  <c r="Q116" i="62" s="1"/>
  <c r="P116" i="67"/>
  <c r="Q116" i="67" s="1"/>
  <c r="P118" i="62"/>
  <c r="Q118" i="62" s="1"/>
  <c r="P118" i="67"/>
  <c r="Q118" i="67" s="1"/>
  <c r="P152" i="62"/>
  <c r="Q152" i="62" s="1"/>
  <c r="P152" i="67"/>
  <c r="Q152" i="67" s="1"/>
  <c r="AS60" i="34"/>
  <c r="P76" i="67"/>
  <c r="Q76" i="67" s="1"/>
  <c r="P108" i="62"/>
  <c r="Q108" i="62" s="1"/>
  <c r="P108" i="67"/>
  <c r="Q108" i="67" s="1"/>
  <c r="P124" i="62"/>
  <c r="Q124" i="62" s="1"/>
  <c r="P124" i="67"/>
  <c r="Q124" i="67" s="1"/>
  <c r="P140" i="62"/>
  <c r="Q140" i="62" s="1"/>
  <c r="P140" i="67"/>
  <c r="Q140" i="67" s="1"/>
  <c r="P156" i="62"/>
  <c r="Q156" i="62" s="1"/>
  <c r="P156" i="67"/>
  <c r="Q156" i="67" s="1"/>
  <c r="P101" i="62"/>
  <c r="Q101" i="62" s="1"/>
  <c r="P101" i="67"/>
  <c r="Q101" i="67" s="1"/>
  <c r="P119" i="62"/>
  <c r="Q119" i="62" s="1"/>
  <c r="P119" i="67"/>
  <c r="Q119" i="67" s="1"/>
  <c r="P89" i="62"/>
  <c r="Q89" i="62" s="1"/>
  <c r="AS73" i="34"/>
  <c r="P89" i="67"/>
  <c r="Q89" i="67" s="1"/>
  <c r="P90" i="62"/>
  <c r="Q90" i="62" s="1"/>
  <c r="AS74" i="34"/>
  <c r="P90" i="67"/>
  <c r="Q90" i="67" s="1"/>
  <c r="P92" i="62"/>
  <c r="Q92" i="62" s="1"/>
  <c r="P92" i="67"/>
  <c r="Q92" i="67" s="1"/>
  <c r="P99" i="62"/>
  <c r="Q99" i="62" s="1"/>
  <c r="P99" i="67"/>
  <c r="Q99" i="67" s="1"/>
  <c r="AS52" i="34"/>
  <c r="V68" i="67"/>
  <c r="W68" i="67" s="1"/>
  <c r="Y68" i="67"/>
  <c r="Z68" i="67" s="1"/>
  <c r="P68" i="67"/>
  <c r="Q68" i="67" s="1"/>
  <c r="S68" i="67"/>
  <c r="T68" i="67" s="1"/>
  <c r="P164" i="62"/>
  <c r="Q164" i="62" s="1"/>
  <c r="P164" i="67"/>
  <c r="Q164" i="67" s="1"/>
  <c r="AS53" i="34"/>
  <c r="P69" i="67"/>
  <c r="Q69" i="67" s="1"/>
  <c r="P150" i="62"/>
  <c r="Q150" i="62" s="1"/>
  <c r="P150" i="67"/>
  <c r="Q150" i="67" s="1"/>
  <c r="AS23" i="34"/>
  <c r="Y39" i="67"/>
  <c r="Z39" i="67" s="1"/>
  <c r="S39" i="67"/>
  <c r="T39" i="67" s="1"/>
  <c r="P39" i="67"/>
  <c r="Q39" i="67" s="1"/>
  <c r="V39" i="67"/>
  <c r="W39" i="67" s="1"/>
  <c r="P105" i="62"/>
  <c r="Q105" i="62" s="1"/>
  <c r="P105" i="67"/>
  <c r="Q105" i="67" s="1"/>
  <c r="AS58" i="34"/>
  <c r="P74" i="67"/>
  <c r="Q74" i="67" s="1"/>
  <c r="AS28" i="34"/>
  <c r="P44" i="67"/>
  <c r="Q44" i="67" s="1"/>
  <c r="V44" i="67"/>
  <c r="W44" i="67" s="1"/>
  <c r="S44" i="67"/>
  <c r="T44" i="67" s="1"/>
  <c r="Y44" i="67"/>
  <c r="Z44" i="67" s="1"/>
  <c r="AS13" i="34"/>
  <c r="S29" i="67"/>
  <c r="T29" i="67" s="1"/>
  <c r="P29" i="67"/>
  <c r="Q29" i="67" s="1"/>
  <c r="V29" i="67"/>
  <c r="W29" i="67" s="1"/>
  <c r="Y29" i="67"/>
  <c r="Z29" i="67" s="1"/>
  <c r="AS45" i="34"/>
  <c r="V61" i="67"/>
  <c r="W61" i="67" s="1"/>
  <c r="S61" i="67"/>
  <c r="T61" i="67" s="1"/>
  <c r="Y61" i="67"/>
  <c r="Z61" i="67" s="1"/>
  <c r="P61" i="67"/>
  <c r="Q61" i="67" s="1"/>
  <c r="AS61" i="34"/>
  <c r="P77" i="67"/>
  <c r="Q77" i="67" s="1"/>
  <c r="P93" i="62"/>
  <c r="Q93" i="62" s="1"/>
  <c r="P93" i="67"/>
  <c r="Q93" i="67" s="1"/>
  <c r="P109" i="62"/>
  <c r="Q109" i="62" s="1"/>
  <c r="P109" i="67"/>
  <c r="Q109" i="67" s="1"/>
  <c r="P125" i="62"/>
  <c r="Q125" i="62" s="1"/>
  <c r="P125" i="67"/>
  <c r="Q125" i="67" s="1"/>
  <c r="P141" i="62"/>
  <c r="Q141" i="62" s="1"/>
  <c r="P141" i="67"/>
  <c r="Q141" i="67" s="1"/>
  <c r="AS51" i="34"/>
  <c r="Y67" i="67"/>
  <c r="Z67" i="67" s="1"/>
  <c r="S67" i="67"/>
  <c r="T67" i="67" s="1"/>
  <c r="P67" i="67"/>
  <c r="Q67" i="67" s="1"/>
  <c r="V67" i="67"/>
  <c r="W67" i="67" s="1"/>
  <c r="AS25" i="34"/>
  <c r="Y41" i="67"/>
  <c r="Z41" i="67" s="1"/>
  <c r="P41" i="67"/>
  <c r="Q41" i="67" s="1"/>
  <c r="S41" i="67"/>
  <c r="T41" i="67" s="1"/>
  <c r="V41" i="67"/>
  <c r="W41" i="67" s="1"/>
  <c r="AS42" i="34"/>
  <c r="V58" i="67"/>
  <c r="W58" i="67" s="1"/>
  <c r="S58" i="67"/>
  <c r="T58" i="67" s="1"/>
  <c r="P58" i="67"/>
  <c r="Q58" i="67" s="1"/>
  <c r="Y58" i="67"/>
  <c r="Z58" i="67" s="1"/>
  <c r="AS43" i="34"/>
  <c r="V59" i="67"/>
  <c r="W59" i="67" s="1"/>
  <c r="S59" i="67"/>
  <c r="T59" i="67" s="1"/>
  <c r="P59" i="67"/>
  <c r="Q59" i="67" s="1"/>
  <c r="Y59" i="67"/>
  <c r="Z59" i="67" s="1"/>
  <c r="AS44" i="34"/>
  <c r="S60" i="67"/>
  <c r="T60" i="67" s="1"/>
  <c r="V60" i="67"/>
  <c r="W60" i="67" s="1"/>
  <c r="P60" i="67"/>
  <c r="Q60" i="67" s="1"/>
  <c r="Y60" i="67"/>
  <c r="Z60" i="67" s="1"/>
  <c r="AS29" i="34"/>
  <c r="P45" i="67"/>
  <c r="Q45" i="67" s="1"/>
  <c r="V45" i="67"/>
  <c r="W45" i="67" s="1"/>
  <c r="S45" i="67"/>
  <c r="T45" i="67" s="1"/>
  <c r="Y45" i="67"/>
  <c r="Z45" i="67" s="1"/>
  <c r="P131" i="62"/>
  <c r="Q131" i="62" s="1"/>
  <c r="P131" i="67"/>
  <c r="Q131" i="67" s="1"/>
  <c r="AS36" i="34"/>
  <c r="V52" i="67"/>
  <c r="W52" i="67" s="1"/>
  <c r="Y52" i="67"/>
  <c r="Z52" i="67" s="1"/>
  <c r="S52" i="67"/>
  <c r="T52" i="67" s="1"/>
  <c r="P52" i="67"/>
  <c r="Q52" i="67" s="1"/>
  <c r="P148" i="62"/>
  <c r="Q148" i="62" s="1"/>
  <c r="P148" i="67"/>
  <c r="Q148" i="67" s="1"/>
  <c r="P149" i="62"/>
  <c r="Q149" i="62" s="1"/>
  <c r="P149" i="67"/>
  <c r="Q149" i="67" s="1"/>
  <c r="AS38" i="34"/>
  <c r="V54" i="67"/>
  <c r="W54" i="67" s="1"/>
  <c r="P54" i="67"/>
  <c r="Q54" i="67" s="1"/>
  <c r="S54" i="67"/>
  <c r="T54" i="67" s="1"/>
  <c r="Y54" i="67"/>
  <c r="Z54" i="67" s="1"/>
  <c r="AS40" i="34"/>
  <c r="P56" i="67"/>
  <c r="Q56" i="67" s="1"/>
  <c r="V56" i="67"/>
  <c r="W56" i="67" s="1"/>
  <c r="S56" i="67"/>
  <c r="T56" i="67" s="1"/>
  <c r="Y56" i="67"/>
  <c r="Z56" i="67" s="1"/>
  <c r="AS62" i="34"/>
  <c r="P78" i="67"/>
  <c r="Q78" i="67" s="1"/>
  <c r="P94" i="62"/>
  <c r="Q94" i="62" s="1"/>
  <c r="P94" i="67"/>
  <c r="Q94" i="67" s="1"/>
  <c r="P110" i="62"/>
  <c r="Q110" i="62" s="1"/>
  <c r="P110" i="67"/>
  <c r="Q110" i="67" s="1"/>
  <c r="P126" i="62"/>
  <c r="Q126" i="62" s="1"/>
  <c r="P126" i="67"/>
  <c r="Q126" i="67" s="1"/>
  <c r="P142" i="62"/>
  <c r="Q142" i="62" s="1"/>
  <c r="P142" i="67"/>
  <c r="Q142" i="67" s="1"/>
  <c r="P158" i="62"/>
  <c r="Q158" i="62" s="1"/>
  <c r="P158" i="67"/>
  <c r="Q158" i="67" s="1"/>
  <c r="P85" i="62"/>
  <c r="Q85" i="62" s="1"/>
  <c r="AS69" i="34"/>
  <c r="P85" i="67"/>
  <c r="Q85" i="67" s="1"/>
  <c r="P165" i="62"/>
  <c r="Q165" i="62" s="1"/>
  <c r="P165" i="67"/>
  <c r="Q165" i="67" s="1"/>
  <c r="AS54" i="34"/>
  <c r="P70" i="67"/>
  <c r="Q70" i="67" s="1"/>
  <c r="AS24" i="34"/>
  <c r="S40" i="67"/>
  <c r="T40" i="67" s="1"/>
  <c r="Y40" i="67"/>
  <c r="Z40" i="67" s="1"/>
  <c r="P40" i="67"/>
  <c r="Q40" i="67" s="1"/>
  <c r="V40" i="67"/>
  <c r="W40" i="67" s="1"/>
  <c r="AS57" i="34"/>
  <c r="P73" i="67"/>
  <c r="Q73" i="67" s="1"/>
  <c r="P133" i="62"/>
  <c r="Q133" i="62" s="1"/>
  <c r="P133" i="67"/>
  <c r="Q133" i="67" s="1"/>
  <c r="P102" i="62"/>
  <c r="Q102" i="62" s="1"/>
  <c r="P102" i="67"/>
  <c r="Q102" i="67" s="1"/>
  <c r="AS39" i="34"/>
  <c r="P55" i="67"/>
  <c r="Q55" i="67" s="1"/>
  <c r="S55" i="67"/>
  <c r="T55" i="67" s="1"/>
  <c r="Y55" i="67"/>
  <c r="Z55" i="67" s="1"/>
  <c r="V55" i="67"/>
  <c r="W55" i="67" s="1"/>
  <c r="P136" i="62"/>
  <c r="Q136" i="62" s="1"/>
  <c r="P136" i="67"/>
  <c r="Q136" i="67" s="1"/>
  <c r="AS47" i="34"/>
  <c r="V63" i="67"/>
  <c r="W63" i="67" s="1"/>
  <c r="S63" i="67"/>
  <c r="T63" i="67" s="1"/>
  <c r="Y63" i="67"/>
  <c r="Z63" i="67" s="1"/>
  <c r="P63" i="67"/>
  <c r="Q63" i="67" s="1"/>
  <c r="P111" i="62"/>
  <c r="Q111" i="62" s="1"/>
  <c r="P111" i="67"/>
  <c r="Q111" i="67" s="1"/>
  <c r="P127" i="62"/>
  <c r="Q127" i="62" s="1"/>
  <c r="P127" i="67"/>
  <c r="Q127" i="67" s="1"/>
  <c r="P143" i="62"/>
  <c r="Q143" i="62" s="1"/>
  <c r="P143" i="67"/>
  <c r="Q143" i="67" s="1"/>
  <c r="P83" i="62"/>
  <c r="Q83" i="62" s="1"/>
  <c r="AS67" i="34"/>
  <c r="P83" i="67"/>
  <c r="Q83" i="67" s="1"/>
  <c r="P122" i="62"/>
  <c r="Q122" i="62" s="1"/>
  <c r="P122" i="67"/>
  <c r="Q122" i="67" s="1"/>
  <c r="AS14" i="34"/>
  <c r="S30" i="67"/>
  <c r="T30" i="67" s="1"/>
  <c r="P30" i="67"/>
  <c r="Q30" i="67" s="1"/>
  <c r="V30" i="67"/>
  <c r="W30" i="67" s="1"/>
  <c r="Y30" i="67"/>
  <c r="Z30" i="67" s="1"/>
  <c r="P95" i="62"/>
  <c r="Q95" i="62" s="1"/>
  <c r="P95" i="67"/>
  <c r="Q95" i="67" s="1"/>
  <c r="P115" i="62"/>
  <c r="Q115" i="62" s="1"/>
  <c r="P115" i="67"/>
  <c r="Q115" i="67" s="1"/>
  <c r="P163" i="62"/>
  <c r="Q163" i="62" s="1"/>
  <c r="P163" i="67"/>
  <c r="Q163" i="67" s="1"/>
  <c r="AS20" i="34"/>
  <c r="Y36" i="67"/>
  <c r="Z36" i="67" s="1"/>
  <c r="P36" i="67"/>
  <c r="Q36" i="67" s="1"/>
  <c r="V36" i="67"/>
  <c r="W36" i="67" s="1"/>
  <c r="S36" i="67"/>
  <c r="T36" i="67" s="1"/>
  <c r="P135" i="62"/>
  <c r="Q135" i="62" s="1"/>
  <c r="P135" i="67"/>
  <c r="Q135" i="67" s="1"/>
  <c r="P120" i="62"/>
  <c r="Q120" i="62" s="1"/>
  <c r="P120" i="67"/>
  <c r="Q120" i="67" s="1"/>
  <c r="P121" i="62"/>
  <c r="Q121" i="62" s="1"/>
  <c r="P121" i="67"/>
  <c r="Q121" i="67" s="1"/>
  <c r="AS30" i="34"/>
  <c r="P46" i="67"/>
  <c r="Q46" i="67" s="1"/>
  <c r="V46" i="67"/>
  <c r="W46" i="67" s="1"/>
  <c r="S46" i="67"/>
  <c r="T46" i="67" s="1"/>
  <c r="Y46" i="67"/>
  <c r="Z46" i="67" s="1"/>
  <c r="AS15" i="34"/>
  <c r="S31" i="67"/>
  <c r="T31" i="67" s="1"/>
  <c r="V31" i="67"/>
  <c r="W31" i="67" s="1"/>
  <c r="P31" i="67"/>
  <c r="Q31" i="67" s="1"/>
  <c r="Y31" i="67"/>
  <c r="Z31" i="67" s="1"/>
  <c r="AS16" i="34"/>
  <c r="S32" i="67"/>
  <c r="T32" i="67" s="1"/>
  <c r="P32" i="67"/>
  <c r="Q32" i="67" s="1"/>
  <c r="Y32" i="67"/>
  <c r="Z32" i="67" s="1"/>
  <c r="V32" i="67"/>
  <c r="W32" i="67" s="1"/>
  <c r="AS32" i="34"/>
  <c r="Y48" i="67"/>
  <c r="Z48" i="67" s="1"/>
  <c r="V48" i="67"/>
  <c r="W48" i="67" s="1"/>
  <c r="S48" i="67"/>
  <c r="T48" i="67" s="1"/>
  <c r="P48" i="67"/>
  <c r="Q48" i="67" s="1"/>
  <c r="AS48" i="34"/>
  <c r="S64" i="67"/>
  <c r="T64" i="67" s="1"/>
  <c r="P64" i="67"/>
  <c r="Q64" i="67" s="1"/>
  <c r="Y64" i="67"/>
  <c r="Z64" i="67" s="1"/>
  <c r="V64" i="67"/>
  <c r="W64" i="67" s="1"/>
  <c r="P80" i="62"/>
  <c r="Q80" i="62" s="1"/>
  <c r="AS64" i="34"/>
  <c r="P80" i="67"/>
  <c r="Q80" i="67" s="1"/>
  <c r="P96" i="62"/>
  <c r="Q96" i="62" s="1"/>
  <c r="P96" i="67"/>
  <c r="Q96" i="67" s="1"/>
  <c r="P112" i="62"/>
  <c r="Q112" i="62" s="1"/>
  <c r="P112" i="67"/>
  <c r="Q112" i="67" s="1"/>
  <c r="P128" i="62"/>
  <c r="Q128" i="62" s="1"/>
  <c r="P128" i="67"/>
  <c r="Q128" i="67" s="1"/>
  <c r="P144" i="62"/>
  <c r="Q144" i="62" s="1"/>
  <c r="P144" i="67"/>
  <c r="Q144" i="67" s="1"/>
  <c r="P160" i="62"/>
  <c r="Q160" i="62" s="1"/>
  <c r="P160" i="67"/>
  <c r="Q160" i="67" s="1"/>
  <c r="P103" i="62"/>
  <c r="Q103" i="62" s="1"/>
  <c r="P103" i="67"/>
  <c r="Q103" i="67" s="1"/>
  <c r="AS63" i="34"/>
  <c r="P79" i="67"/>
  <c r="Q79" i="67" s="1"/>
  <c r="P134" i="62"/>
  <c r="Q134" i="62" s="1"/>
  <c r="P134" i="67"/>
  <c r="Q134" i="67" s="1"/>
  <c r="P168" i="62"/>
  <c r="Q168" i="62" s="1"/>
  <c r="P168" i="67"/>
  <c r="Q168" i="67" s="1"/>
  <c r="P137" i="62"/>
  <c r="Q137" i="62" s="1"/>
  <c r="P137" i="67"/>
  <c r="Q137" i="67" s="1"/>
  <c r="AS17" i="34"/>
  <c r="S33" i="67"/>
  <c r="T33" i="67" s="1"/>
  <c r="V33" i="67"/>
  <c r="W33" i="67" s="1"/>
  <c r="Y33" i="67"/>
  <c r="Z33" i="67" s="1"/>
  <c r="P33" i="67"/>
  <c r="Q33" i="67" s="1"/>
  <c r="AS33" i="34"/>
  <c r="V49" i="67"/>
  <c r="W49" i="67" s="1"/>
  <c r="P49" i="67"/>
  <c r="Q49" i="67" s="1"/>
  <c r="S49" i="67"/>
  <c r="T49" i="67" s="1"/>
  <c r="Y49" i="67"/>
  <c r="Z49" i="67" s="1"/>
  <c r="AS49" i="34"/>
  <c r="S65" i="67"/>
  <c r="T65" i="67" s="1"/>
  <c r="Y65" i="67"/>
  <c r="Z65" i="67" s="1"/>
  <c r="V65" i="67"/>
  <c r="W65" i="67" s="1"/>
  <c r="P65" i="67"/>
  <c r="Q65" i="67" s="1"/>
  <c r="P81" i="62"/>
  <c r="Q81" i="62" s="1"/>
  <c r="AS65" i="34"/>
  <c r="P81" i="67"/>
  <c r="Q81" i="67" s="1"/>
  <c r="P97" i="62"/>
  <c r="Q97" i="62" s="1"/>
  <c r="P97" i="67"/>
  <c r="Q97" i="67" s="1"/>
  <c r="P113" i="62"/>
  <c r="Q113" i="62" s="1"/>
  <c r="P113" i="67"/>
  <c r="Q113" i="67" s="1"/>
  <c r="P129" i="62"/>
  <c r="Q129" i="62" s="1"/>
  <c r="P129" i="67"/>
  <c r="Q129" i="67" s="1"/>
  <c r="P161" i="62"/>
  <c r="Q161" i="62" s="1"/>
  <c r="P161" i="67"/>
  <c r="Q161" i="67" s="1"/>
  <c r="P86" i="62"/>
  <c r="Q86" i="62" s="1"/>
  <c r="AS70" i="34"/>
  <c r="P86" i="67"/>
  <c r="Q86" i="67" s="1"/>
  <c r="AS59" i="34"/>
  <c r="P75" i="67"/>
  <c r="Q75" i="67" s="1"/>
  <c r="AS31" i="34"/>
  <c r="V47" i="67"/>
  <c r="W47" i="67" s="1"/>
  <c r="S47" i="67"/>
  <c r="T47" i="67" s="1"/>
  <c r="Y47" i="67"/>
  <c r="Z47" i="67" s="1"/>
  <c r="P47" i="67"/>
  <c r="Q47" i="67" s="1"/>
  <c r="AS37" i="34"/>
  <c r="V53" i="67"/>
  <c r="W53" i="67" s="1"/>
  <c r="P53" i="67"/>
  <c r="Q53" i="67" s="1"/>
  <c r="Y53" i="67"/>
  <c r="Z53" i="67" s="1"/>
  <c r="S53" i="67"/>
  <c r="T53" i="67" s="1"/>
  <c r="P106" i="62"/>
  <c r="Q106" i="62" s="1"/>
  <c r="P106" i="67"/>
  <c r="Q106" i="67" s="1"/>
  <c r="AS46" i="34"/>
  <c r="P62" i="67"/>
  <c r="Q62" i="67" s="1"/>
  <c r="S62" i="67"/>
  <c r="T62" i="67" s="1"/>
  <c r="Y62" i="67"/>
  <c r="Z62" i="67" s="1"/>
  <c r="V62" i="67"/>
  <c r="W62" i="67" s="1"/>
  <c r="AS18" i="34"/>
  <c r="S34" i="67"/>
  <c r="T34" i="67" s="1"/>
  <c r="Y34" i="67"/>
  <c r="Z34" i="67" s="1"/>
  <c r="P34" i="67"/>
  <c r="Q34" i="67" s="1"/>
  <c r="V34" i="67"/>
  <c r="W34" i="67" s="1"/>
  <c r="AS34" i="34"/>
  <c r="P50" i="67"/>
  <c r="Q50" i="67" s="1"/>
  <c r="V50" i="67"/>
  <c r="W50" i="67" s="1"/>
  <c r="Y50" i="67"/>
  <c r="Z50" i="67" s="1"/>
  <c r="S50" i="67"/>
  <c r="T50" i="67" s="1"/>
  <c r="AS50" i="34"/>
  <c r="S66" i="67"/>
  <c r="T66" i="67" s="1"/>
  <c r="V66" i="67"/>
  <c r="W66" i="67" s="1"/>
  <c r="Y66" i="67"/>
  <c r="Z66" i="67" s="1"/>
  <c r="P66" i="67"/>
  <c r="Q66" i="67" s="1"/>
  <c r="P82" i="62"/>
  <c r="Q82" i="62" s="1"/>
  <c r="AS66" i="34"/>
  <c r="P82" i="67"/>
  <c r="Q82" i="67" s="1"/>
  <c r="P114" i="62"/>
  <c r="Q114" i="62" s="1"/>
  <c r="P114" i="67"/>
  <c r="Q114" i="67" s="1"/>
  <c r="AQ38" i="34"/>
  <c r="AG114" i="34"/>
  <c r="P130" i="62"/>
  <c r="Q130" i="62" s="1"/>
  <c r="AE130" i="34"/>
  <c r="P146" i="62"/>
  <c r="Q146" i="62" s="1"/>
  <c r="AF146" i="34"/>
  <c r="P162" i="62"/>
  <c r="Q162" i="62" s="1"/>
  <c r="AE131" i="34"/>
  <c r="P147" i="62"/>
  <c r="Q147" i="62" s="1"/>
  <c r="AG116" i="34"/>
  <c r="P132" i="62"/>
  <c r="Q132" i="62" s="1"/>
  <c r="Y65" i="62"/>
  <c r="Z65" i="62" s="1"/>
  <c r="V65" i="62"/>
  <c r="W65" i="62" s="1"/>
  <c r="P65" i="62"/>
  <c r="Q65" i="62" s="1"/>
  <c r="Y38" i="62"/>
  <c r="Z38" i="62" s="1"/>
  <c r="S38" i="62"/>
  <c r="T38" i="62" s="1"/>
  <c r="V38" i="62"/>
  <c r="W38" i="62" s="1"/>
  <c r="P38" i="62"/>
  <c r="Q38" i="62" s="1"/>
  <c r="Y71" i="62"/>
  <c r="Z71" i="62" s="1"/>
  <c r="P71" i="62"/>
  <c r="Q71" i="62" s="1"/>
  <c r="AC82" i="34"/>
  <c r="P98" i="62"/>
  <c r="Q98" i="62" s="1"/>
  <c r="Y68" i="62"/>
  <c r="Z68" i="62" s="1"/>
  <c r="P68" i="62"/>
  <c r="Q68" i="62" s="1"/>
  <c r="V68" i="62"/>
  <c r="W68" i="62" s="1"/>
  <c r="V33" i="62"/>
  <c r="W33" i="62" s="1"/>
  <c r="Y33" i="62"/>
  <c r="Z33" i="62" s="1"/>
  <c r="S33" i="62"/>
  <c r="T33" i="62" s="1"/>
  <c r="P33" i="62"/>
  <c r="Q33" i="62" s="1"/>
  <c r="P54" i="62"/>
  <c r="Q54" i="62" s="1"/>
  <c r="V54" i="62"/>
  <c r="W54" i="62" s="1"/>
  <c r="S54" i="62"/>
  <c r="T54" i="62" s="1"/>
  <c r="Y54" i="62"/>
  <c r="Z54" i="62" s="1"/>
  <c r="AF122" i="34"/>
  <c r="P138" i="62"/>
  <c r="Q138" i="62" s="1"/>
  <c r="V50" i="62"/>
  <c r="W50" i="62" s="1"/>
  <c r="P50" i="62"/>
  <c r="Q50" i="62" s="1"/>
  <c r="Y50" i="62"/>
  <c r="Z50" i="62" s="1"/>
  <c r="S50" i="62"/>
  <c r="T50" i="62" s="1"/>
  <c r="V58" i="62"/>
  <c r="W58" i="62" s="1"/>
  <c r="P58" i="62"/>
  <c r="Q58" i="62" s="1"/>
  <c r="S58" i="62"/>
  <c r="T58" i="62" s="1"/>
  <c r="Y58" i="62"/>
  <c r="Z58" i="62" s="1"/>
  <c r="Y53" i="62"/>
  <c r="Z53" i="62" s="1"/>
  <c r="V53" i="62"/>
  <c r="W53" i="62" s="1"/>
  <c r="S53" i="62"/>
  <c r="T53" i="62" s="1"/>
  <c r="P53" i="62"/>
  <c r="Q53" i="62" s="1"/>
  <c r="AF56" i="34"/>
  <c r="Y72" i="62"/>
  <c r="Z72" i="62" s="1"/>
  <c r="P72" i="62"/>
  <c r="Q72" i="62" s="1"/>
  <c r="Y34" i="62"/>
  <c r="Z34" i="62" s="1"/>
  <c r="V34" i="62"/>
  <c r="W34" i="62" s="1"/>
  <c r="S34" i="62"/>
  <c r="T34" i="62" s="1"/>
  <c r="P34" i="62"/>
  <c r="Q34" i="62" s="1"/>
  <c r="AD57" i="34"/>
  <c r="Y73" i="62"/>
  <c r="Z73" i="62" s="1"/>
  <c r="P73" i="62"/>
  <c r="Q73" i="62" s="1"/>
  <c r="Y75" i="62"/>
  <c r="Z75" i="62" s="1"/>
  <c r="P75" i="62"/>
  <c r="Q75" i="62" s="1"/>
  <c r="P36" i="62"/>
  <c r="Q36" i="62" s="1"/>
  <c r="Y36" i="62"/>
  <c r="Z36" i="62" s="1"/>
  <c r="V36" i="62"/>
  <c r="W36" i="62" s="1"/>
  <c r="S36" i="62"/>
  <c r="T36" i="62" s="1"/>
  <c r="Y55" i="62"/>
  <c r="Z55" i="62" s="1"/>
  <c r="V55" i="62"/>
  <c r="W55" i="62" s="1"/>
  <c r="S55" i="62"/>
  <c r="T55" i="62" s="1"/>
  <c r="P55" i="62"/>
  <c r="Q55" i="62" s="1"/>
  <c r="AF88" i="34"/>
  <c r="P104" i="62"/>
  <c r="Q104" i="62" s="1"/>
  <c r="AC129" i="34"/>
  <c r="P145" i="62"/>
  <c r="Q145" i="62" s="1"/>
  <c r="Y37" i="62"/>
  <c r="Z37" i="62" s="1"/>
  <c r="V37" i="62"/>
  <c r="W37" i="62" s="1"/>
  <c r="S37" i="62"/>
  <c r="T37" i="62" s="1"/>
  <c r="P37" i="62"/>
  <c r="Q37" i="62" s="1"/>
  <c r="V35" i="62"/>
  <c r="W35" i="62" s="1"/>
  <c r="Y35" i="62"/>
  <c r="Z35" i="62" s="1"/>
  <c r="S35" i="62"/>
  <c r="T35" i="62" s="1"/>
  <c r="P35" i="62"/>
  <c r="Q35" i="62" s="1"/>
  <c r="P51" i="62"/>
  <c r="Q51" i="62" s="1"/>
  <c r="V51" i="62"/>
  <c r="W51" i="62" s="1"/>
  <c r="S51" i="62"/>
  <c r="T51" i="62" s="1"/>
  <c r="Y51" i="62"/>
  <c r="Z51" i="62" s="1"/>
  <c r="Y52" i="62"/>
  <c r="Z52" i="62" s="1"/>
  <c r="V52" i="62"/>
  <c r="W52" i="62" s="1"/>
  <c r="S52" i="62"/>
  <c r="T52" i="62" s="1"/>
  <c r="P52" i="62"/>
  <c r="Q52" i="62" s="1"/>
  <c r="AG141" i="34"/>
  <c r="P157" i="62"/>
  <c r="Q157" i="62" s="1"/>
  <c r="Y49" i="62"/>
  <c r="Z49" i="62" s="1"/>
  <c r="V49" i="62"/>
  <c r="W49" i="62" s="1"/>
  <c r="S49" i="62"/>
  <c r="T49" i="62" s="1"/>
  <c r="P49" i="62"/>
  <c r="Q49" i="62" s="1"/>
  <c r="P77" i="62"/>
  <c r="Q77" i="62" s="1"/>
  <c r="Y77" i="62"/>
  <c r="Z77" i="62" s="1"/>
  <c r="S39" i="62"/>
  <c r="T39" i="62" s="1"/>
  <c r="Y39" i="62"/>
  <c r="Z39" i="62" s="1"/>
  <c r="P39" i="62"/>
  <c r="Q39" i="62" s="1"/>
  <c r="V39" i="62"/>
  <c r="W39" i="62" s="1"/>
  <c r="Y56" i="62"/>
  <c r="Z56" i="62" s="1"/>
  <c r="V56" i="62"/>
  <c r="W56" i="62" s="1"/>
  <c r="S56" i="62"/>
  <c r="T56" i="62" s="1"/>
  <c r="P56" i="62"/>
  <c r="Q56" i="62" s="1"/>
  <c r="Y57" i="62"/>
  <c r="Z57" i="62" s="1"/>
  <c r="V57" i="62"/>
  <c r="W57" i="62" s="1"/>
  <c r="S57" i="62"/>
  <c r="T57" i="62" s="1"/>
  <c r="P57" i="62"/>
  <c r="Q57" i="62" s="1"/>
  <c r="S30" i="62"/>
  <c r="T30" i="62" s="1"/>
  <c r="P30" i="62"/>
  <c r="Q30" i="62" s="1"/>
  <c r="Y30" i="62"/>
  <c r="Z30" i="62" s="1"/>
  <c r="V30" i="62"/>
  <c r="W30" i="62" s="1"/>
  <c r="Y67" i="62"/>
  <c r="Z67" i="62" s="1"/>
  <c r="V67" i="62"/>
  <c r="W67" i="62" s="1"/>
  <c r="P67" i="62"/>
  <c r="Q67" i="62" s="1"/>
  <c r="Y76" i="62"/>
  <c r="Z76" i="62" s="1"/>
  <c r="P76" i="62"/>
  <c r="Q76" i="62" s="1"/>
  <c r="V46" i="62"/>
  <c r="W46" i="62" s="1"/>
  <c r="S46" i="62"/>
  <c r="T46" i="62" s="1"/>
  <c r="P46" i="62"/>
  <c r="Q46" i="62" s="1"/>
  <c r="Y46" i="62"/>
  <c r="Z46" i="62" s="1"/>
  <c r="AD25" i="34"/>
  <c r="Y41" i="62"/>
  <c r="Z41" i="62" s="1"/>
  <c r="V41" i="62"/>
  <c r="W41" i="62" s="1"/>
  <c r="S41" i="62"/>
  <c r="T41" i="62" s="1"/>
  <c r="P41" i="62"/>
  <c r="Q41" i="62" s="1"/>
  <c r="Y43" i="62"/>
  <c r="Z43" i="62" s="1"/>
  <c r="V43" i="62"/>
  <c r="W43" i="62" s="1"/>
  <c r="P43" i="62"/>
  <c r="Q43" i="62" s="1"/>
  <c r="S43" i="62"/>
  <c r="T43" i="62" s="1"/>
  <c r="P44" i="62"/>
  <c r="Q44" i="62" s="1"/>
  <c r="Y44" i="62"/>
  <c r="Z44" i="62" s="1"/>
  <c r="V44" i="62"/>
  <c r="W44" i="62" s="1"/>
  <c r="S44" i="62"/>
  <c r="T44" i="62" s="1"/>
  <c r="Y61" i="62"/>
  <c r="Z61" i="62" s="1"/>
  <c r="V61" i="62"/>
  <c r="W61" i="62" s="1"/>
  <c r="P61" i="62"/>
  <c r="Q61" i="62" s="1"/>
  <c r="AF31" i="34"/>
  <c r="Y47" i="62"/>
  <c r="Z47" i="62" s="1"/>
  <c r="V47" i="62"/>
  <c r="W47" i="62" s="1"/>
  <c r="S47" i="62"/>
  <c r="T47" i="62" s="1"/>
  <c r="P47" i="62"/>
  <c r="Q47" i="62" s="1"/>
  <c r="AG143" i="34"/>
  <c r="P159" i="62"/>
  <c r="Q159" i="62" s="1"/>
  <c r="AD50" i="34"/>
  <c r="Y66" i="62"/>
  <c r="Z66" i="62" s="1"/>
  <c r="V66" i="62"/>
  <c r="W66" i="62" s="1"/>
  <c r="P66" i="62"/>
  <c r="Q66" i="62" s="1"/>
  <c r="Y70" i="62"/>
  <c r="Z70" i="62" s="1"/>
  <c r="P70" i="62"/>
  <c r="Q70" i="62" s="1"/>
  <c r="V42" i="62"/>
  <c r="W42" i="62" s="1"/>
  <c r="S42" i="62"/>
  <c r="T42" i="62" s="1"/>
  <c r="P42" i="62"/>
  <c r="Q42" i="62" s="1"/>
  <c r="Y42" i="62"/>
  <c r="Z42" i="62" s="1"/>
  <c r="AC63" i="34"/>
  <c r="P79" i="62"/>
  <c r="Q79" i="62" s="1"/>
  <c r="AE24" i="34"/>
  <c r="P40" i="62"/>
  <c r="Q40" i="62" s="1"/>
  <c r="Y40" i="62"/>
  <c r="Z40" i="62" s="1"/>
  <c r="V40" i="62"/>
  <c r="W40" i="62" s="1"/>
  <c r="S40" i="62"/>
  <c r="T40" i="62" s="1"/>
  <c r="P59" i="62"/>
  <c r="Q59" i="62" s="1"/>
  <c r="V59" i="62"/>
  <c r="W59" i="62" s="1"/>
  <c r="Y59" i="62"/>
  <c r="Z59" i="62" s="1"/>
  <c r="Y45" i="62"/>
  <c r="Z45" i="62" s="1"/>
  <c r="V45" i="62"/>
  <c r="W45" i="62" s="1"/>
  <c r="S45" i="62"/>
  <c r="T45" i="62" s="1"/>
  <c r="P45" i="62"/>
  <c r="Q45" i="62" s="1"/>
  <c r="Y78" i="62"/>
  <c r="Z78" i="62" s="1"/>
  <c r="P78" i="62"/>
  <c r="Q78" i="62" s="1"/>
  <c r="S31" i="62"/>
  <c r="T31" i="62" s="1"/>
  <c r="P31" i="62"/>
  <c r="Q31" i="62" s="1"/>
  <c r="Y31" i="62"/>
  <c r="Z31" i="62" s="1"/>
  <c r="V31" i="62"/>
  <c r="W31" i="62" s="1"/>
  <c r="Y63" i="62"/>
  <c r="Z63" i="62" s="1"/>
  <c r="V63" i="62"/>
  <c r="W63" i="62" s="1"/>
  <c r="P63" i="62"/>
  <c r="Q63" i="62" s="1"/>
  <c r="Y48" i="62"/>
  <c r="Z48" i="62" s="1"/>
  <c r="V48" i="62"/>
  <c r="W48" i="62" s="1"/>
  <c r="S48" i="62"/>
  <c r="T48" i="62" s="1"/>
  <c r="P48" i="62"/>
  <c r="Q48" i="62" s="1"/>
  <c r="P64" i="62"/>
  <c r="Q64" i="62" s="1"/>
  <c r="V64" i="62"/>
  <c r="W64" i="62" s="1"/>
  <c r="Y64" i="62"/>
  <c r="Z64" i="62" s="1"/>
  <c r="Y69" i="62"/>
  <c r="Z69" i="62" s="1"/>
  <c r="P69" i="62"/>
  <c r="Q69" i="62" s="1"/>
  <c r="Y74" i="62"/>
  <c r="Z74" i="62" s="1"/>
  <c r="P74" i="62"/>
  <c r="Q74" i="62" s="1"/>
  <c r="P60" i="62"/>
  <c r="Q60" i="62" s="1"/>
  <c r="Y60" i="62"/>
  <c r="Z60" i="62" s="1"/>
  <c r="V60" i="62"/>
  <c r="W60" i="62" s="1"/>
  <c r="S29" i="62"/>
  <c r="T29" i="62" s="1"/>
  <c r="V29" i="62"/>
  <c r="W29" i="62" s="1"/>
  <c r="P29" i="62"/>
  <c r="Q29" i="62" s="1"/>
  <c r="Y29" i="62"/>
  <c r="Z29" i="62" s="1"/>
  <c r="V62" i="62"/>
  <c r="W62" i="62" s="1"/>
  <c r="P62" i="62"/>
  <c r="Q62" i="62" s="1"/>
  <c r="Y62" i="62"/>
  <c r="Z62" i="62" s="1"/>
  <c r="P32" i="62"/>
  <c r="Q32" i="62" s="1"/>
  <c r="Y32" i="62"/>
  <c r="Z32" i="62" s="1"/>
  <c r="V32" i="62"/>
  <c r="W32" i="62" s="1"/>
  <c r="S32" i="62"/>
  <c r="T32" i="62" s="1"/>
  <c r="J19" i="20"/>
  <c r="K19" i="20" s="1"/>
  <c r="H19" i="20"/>
  <c r="G20" i="20"/>
  <c r="AG146" i="34"/>
  <c r="AD122" i="34"/>
  <c r="AD146" i="34"/>
  <c r="AG117" i="34"/>
  <c r="AG149" i="34"/>
  <c r="AG142" i="34"/>
  <c r="AG118" i="34"/>
  <c r="AG150" i="34"/>
  <c r="AG119" i="34"/>
  <c r="AG151" i="34"/>
  <c r="AG120" i="34"/>
  <c r="AG152" i="34"/>
  <c r="AG57" i="34"/>
  <c r="AG89" i="34"/>
  <c r="AG121" i="34"/>
  <c r="AG58" i="34"/>
  <c r="AG122" i="34"/>
  <c r="AG123" i="34"/>
  <c r="AG124" i="34"/>
  <c r="AG125" i="34"/>
  <c r="AG126" i="34"/>
  <c r="AG127" i="34"/>
  <c r="AG128" i="34"/>
  <c r="AG129" i="34"/>
  <c r="AG145" i="34"/>
  <c r="AG34" i="34"/>
  <c r="AG98" i="34"/>
  <c r="AG130" i="34"/>
  <c r="AF25" i="34"/>
  <c r="AG136" i="34"/>
  <c r="AC31" i="34"/>
  <c r="AG41" i="34"/>
  <c r="AG73" i="34"/>
  <c r="AG115" i="34"/>
  <c r="AG139" i="34"/>
  <c r="AG147" i="34"/>
  <c r="AD31" i="34"/>
  <c r="AG144" i="34"/>
  <c r="AF50" i="34"/>
  <c r="AC56" i="34"/>
  <c r="AG140" i="34"/>
  <c r="AG148" i="34"/>
  <c r="AF57" i="34"/>
  <c r="AG131" i="34"/>
  <c r="AG132" i="34"/>
  <c r="AG133" i="34"/>
  <c r="AG138" i="34"/>
  <c r="AG134" i="34"/>
  <c r="AG135" i="34"/>
  <c r="AB151" i="34"/>
  <c r="AB15" i="34"/>
  <c r="AG15" i="34"/>
  <c r="AB47" i="34"/>
  <c r="AG47" i="34"/>
  <c r="AB79" i="34"/>
  <c r="AG79" i="34"/>
  <c r="AB111" i="34"/>
  <c r="AG111" i="34"/>
  <c r="AB28" i="34"/>
  <c r="AG28" i="34"/>
  <c r="AB60" i="34"/>
  <c r="AG60" i="34"/>
  <c r="AB92" i="34"/>
  <c r="AG92" i="34"/>
  <c r="AB41" i="34"/>
  <c r="AB73" i="34"/>
  <c r="AB105" i="34"/>
  <c r="AB22" i="34"/>
  <c r="AG22" i="34"/>
  <c r="AB119" i="34"/>
  <c r="AB67" i="34"/>
  <c r="AG67" i="34"/>
  <c r="AB99" i="34"/>
  <c r="AG99" i="34"/>
  <c r="AB16" i="34"/>
  <c r="AG16" i="34"/>
  <c r="AB48" i="34"/>
  <c r="AG48" i="34"/>
  <c r="AB80" i="34"/>
  <c r="AG80" i="34"/>
  <c r="AB112" i="34"/>
  <c r="AG112" i="34"/>
  <c r="AB23" i="34"/>
  <c r="AG23" i="34"/>
  <c r="AB55" i="34"/>
  <c r="AG55" i="34"/>
  <c r="AB87" i="34"/>
  <c r="AG87" i="34"/>
  <c r="AD56" i="34"/>
  <c r="AB136" i="34"/>
  <c r="AB36" i="34"/>
  <c r="AG36" i="34"/>
  <c r="AB68" i="34"/>
  <c r="AG68" i="34"/>
  <c r="AB100" i="34"/>
  <c r="AG100" i="34"/>
  <c r="AC57" i="34"/>
  <c r="AB42" i="34"/>
  <c r="AG42" i="34"/>
  <c r="AB94" i="34"/>
  <c r="AG94" i="34"/>
  <c r="AB61" i="34"/>
  <c r="AG61" i="34"/>
  <c r="AB75" i="34"/>
  <c r="AG75" i="34"/>
  <c r="AB121" i="34"/>
  <c r="AB144" i="34"/>
  <c r="AB81" i="34"/>
  <c r="AG81" i="34"/>
  <c r="AB18" i="34"/>
  <c r="AG18" i="34"/>
  <c r="AB50" i="34"/>
  <c r="AG50" i="34"/>
  <c r="AB82" i="34"/>
  <c r="AG82" i="34"/>
  <c r="AB114" i="34"/>
  <c r="AB122" i="34"/>
  <c r="AB130" i="34"/>
  <c r="AB138" i="34"/>
  <c r="AB146" i="34"/>
  <c r="AD82" i="34"/>
  <c r="AB106" i="34"/>
  <c r="AG106" i="34"/>
  <c r="AB17" i="34"/>
  <c r="AG17" i="34"/>
  <c r="AB113" i="34"/>
  <c r="AG113" i="34"/>
  <c r="AB62" i="34"/>
  <c r="AG62" i="34"/>
  <c r="AB31" i="34"/>
  <c r="AG31" i="34"/>
  <c r="AB63" i="34"/>
  <c r="AG63" i="34"/>
  <c r="AB95" i="34"/>
  <c r="AG95" i="34"/>
  <c r="AF82" i="34"/>
  <c r="AB54" i="34"/>
  <c r="AG54" i="34"/>
  <c r="AB143" i="34"/>
  <c r="AB93" i="34"/>
  <c r="AG93" i="34"/>
  <c r="AB30" i="34"/>
  <c r="AG30" i="34"/>
  <c r="AB56" i="34"/>
  <c r="AG56" i="34"/>
  <c r="AB44" i="34"/>
  <c r="AG44" i="34"/>
  <c r="AB76" i="34"/>
  <c r="AG76" i="34"/>
  <c r="AB108" i="34"/>
  <c r="AC88" i="34"/>
  <c r="AB152" i="34"/>
  <c r="AB49" i="34"/>
  <c r="AG49" i="34"/>
  <c r="AB37" i="34"/>
  <c r="AG37" i="34"/>
  <c r="AB69" i="34"/>
  <c r="AG69" i="34"/>
  <c r="AB101" i="34"/>
  <c r="AG101" i="34"/>
  <c r="AB25" i="34"/>
  <c r="AG25" i="34"/>
  <c r="AB57" i="34"/>
  <c r="AB89" i="34"/>
  <c r="AD88" i="34"/>
  <c r="AB38" i="34"/>
  <c r="AG38" i="34"/>
  <c r="AB70" i="34"/>
  <c r="AG70" i="34"/>
  <c r="AB123" i="34"/>
  <c r="AB29" i="34"/>
  <c r="AG29" i="34"/>
  <c r="AB120" i="34"/>
  <c r="AB145" i="34"/>
  <c r="AB102" i="34"/>
  <c r="AG102" i="34"/>
  <c r="AB115" i="34"/>
  <c r="AB131" i="34"/>
  <c r="AB139" i="34"/>
  <c r="AB147" i="34"/>
  <c r="AB19" i="34"/>
  <c r="AG19" i="34"/>
  <c r="AB51" i="34"/>
  <c r="AG51" i="34"/>
  <c r="AB83" i="34"/>
  <c r="AG83" i="34"/>
  <c r="AC89" i="34"/>
  <c r="AD89" i="34"/>
  <c r="AB135" i="34"/>
  <c r="AB107" i="34"/>
  <c r="AG107" i="34"/>
  <c r="AB32" i="34"/>
  <c r="AG32" i="34"/>
  <c r="AB64" i="34"/>
  <c r="AG64" i="34"/>
  <c r="AB96" i="34"/>
  <c r="AG96" i="34"/>
  <c r="AB45" i="34"/>
  <c r="AG45" i="34"/>
  <c r="AB77" i="34"/>
  <c r="AG77" i="34"/>
  <c r="AB109" i="34"/>
  <c r="AG109" i="34"/>
  <c r="AF89" i="34"/>
  <c r="AB88" i="34"/>
  <c r="AG88" i="34"/>
  <c r="AB26" i="34"/>
  <c r="AG26" i="34"/>
  <c r="AB58" i="34"/>
  <c r="AB148" i="34"/>
  <c r="AD113" i="34"/>
  <c r="AB132" i="34"/>
  <c r="AB39" i="34"/>
  <c r="AG39" i="34"/>
  <c r="AB71" i="34"/>
  <c r="AG71" i="34"/>
  <c r="AB103" i="34"/>
  <c r="AG103" i="34"/>
  <c r="AF113" i="34"/>
  <c r="AB74" i="34"/>
  <c r="AG74" i="34"/>
  <c r="AB43" i="34"/>
  <c r="AG43" i="34"/>
  <c r="AC114" i="34"/>
  <c r="AB129" i="34"/>
  <c r="AB140" i="34"/>
  <c r="AB20" i="34"/>
  <c r="AG20" i="34"/>
  <c r="AD114" i="34"/>
  <c r="AB128" i="34"/>
  <c r="AB124" i="34"/>
  <c r="AB52" i="34"/>
  <c r="AG52" i="34"/>
  <c r="AB84" i="34"/>
  <c r="AG84" i="34"/>
  <c r="AB14" i="34"/>
  <c r="AG14" i="34"/>
  <c r="AB46" i="34"/>
  <c r="AG46" i="34"/>
  <c r="AB78" i="34"/>
  <c r="AG78" i="34"/>
  <c r="AB110" i="34"/>
  <c r="AG110" i="34"/>
  <c r="AB117" i="34"/>
  <c r="AB125" i="34"/>
  <c r="AB133" i="34"/>
  <c r="AB141" i="34"/>
  <c r="AB149" i="34"/>
  <c r="AF114" i="34"/>
  <c r="AB35" i="34"/>
  <c r="AG35" i="34"/>
  <c r="AB137" i="34"/>
  <c r="AB24" i="34"/>
  <c r="AG24" i="34"/>
  <c r="AB90" i="34"/>
  <c r="AG90" i="34"/>
  <c r="AB116" i="34"/>
  <c r="AB13" i="34"/>
  <c r="AG13" i="34"/>
  <c r="AB33" i="34"/>
  <c r="AG33" i="34"/>
  <c r="AB65" i="34"/>
  <c r="AG65" i="34"/>
  <c r="AB97" i="34"/>
  <c r="AG97" i="34"/>
  <c r="AB27" i="34"/>
  <c r="AG27" i="34"/>
  <c r="AB59" i="34"/>
  <c r="AG59" i="34"/>
  <c r="AB91" i="34"/>
  <c r="AG91" i="34"/>
  <c r="AC24" i="34"/>
  <c r="AC121" i="34"/>
  <c r="AE25" i="34"/>
  <c r="AB86" i="34"/>
  <c r="AG86" i="34"/>
  <c r="AD24" i="34"/>
  <c r="AD121" i="34"/>
  <c r="AE30" i="34"/>
  <c r="AB127" i="34"/>
  <c r="AB40" i="34"/>
  <c r="AG40" i="34"/>
  <c r="AB72" i="34"/>
  <c r="AG72" i="34"/>
  <c r="AB104" i="34"/>
  <c r="AG104" i="34"/>
  <c r="AB21" i="34"/>
  <c r="AG21" i="34"/>
  <c r="AB53" i="34"/>
  <c r="AG53" i="34"/>
  <c r="AB85" i="34"/>
  <c r="AG85" i="34"/>
  <c r="AF24" i="34"/>
  <c r="AF121" i="34"/>
  <c r="AE31" i="34"/>
  <c r="AB34" i="34"/>
  <c r="AB66" i="34"/>
  <c r="AG66" i="34"/>
  <c r="AB98" i="34"/>
  <c r="AB118" i="34"/>
  <c r="AB126" i="34"/>
  <c r="AB134" i="34"/>
  <c r="AB142" i="34"/>
  <c r="AB150" i="34"/>
  <c r="AC25" i="34"/>
  <c r="AC122" i="34"/>
  <c r="AE129" i="34"/>
  <c r="AF217" i="34"/>
  <c r="AD239" i="34"/>
  <c r="AF239" i="34"/>
  <c r="AC280" i="34"/>
  <c r="AC346" i="34"/>
  <c r="AC218" i="34"/>
  <c r="AD280" i="34"/>
  <c r="AD346" i="34"/>
  <c r="AE255" i="34"/>
  <c r="AD218" i="34"/>
  <c r="AC240" i="34"/>
  <c r="AF280" i="34"/>
  <c r="AF346" i="34"/>
  <c r="AF218" i="34"/>
  <c r="AD240" i="34"/>
  <c r="AE280" i="34"/>
  <c r="AC224" i="34"/>
  <c r="AF240" i="34"/>
  <c r="AD224" i="34"/>
  <c r="AE156" i="34"/>
  <c r="AF224" i="34"/>
  <c r="AC241" i="34"/>
  <c r="AC26" i="34"/>
  <c r="AD241" i="34"/>
  <c r="AD26" i="34"/>
  <c r="AC225" i="34"/>
  <c r="AF241" i="34"/>
  <c r="AE26" i="34"/>
  <c r="AE163" i="34"/>
  <c r="AF26" i="34"/>
  <c r="AC58" i="34"/>
  <c r="AD225" i="34"/>
  <c r="AE181" i="34"/>
  <c r="AD58" i="34"/>
  <c r="AF225" i="34"/>
  <c r="AC247" i="34"/>
  <c r="AE309" i="34"/>
  <c r="AB363" i="34"/>
  <c r="AF58" i="34"/>
  <c r="AC90" i="34"/>
  <c r="AD247" i="34"/>
  <c r="AE32" i="34"/>
  <c r="AE310" i="34"/>
  <c r="AF247" i="34"/>
  <c r="AE33" i="34"/>
  <c r="AB302" i="34"/>
  <c r="AD63" i="34"/>
  <c r="AF90" i="34"/>
  <c r="AD129" i="34"/>
  <c r="AD162" i="34"/>
  <c r="AD226" i="34"/>
  <c r="AF288" i="34"/>
  <c r="AF353" i="34"/>
  <c r="AE56" i="34"/>
  <c r="AE189" i="34"/>
  <c r="AE316" i="34"/>
  <c r="AB256" i="34"/>
  <c r="AB295" i="34"/>
  <c r="AC32" i="34"/>
  <c r="AF63" i="34"/>
  <c r="AC95" i="34"/>
  <c r="AF129" i="34"/>
  <c r="AF162" i="34"/>
  <c r="AC184" i="34"/>
  <c r="AF226" i="34"/>
  <c r="AC248" i="34"/>
  <c r="AC330" i="34"/>
  <c r="AE57" i="34"/>
  <c r="AE190" i="34"/>
  <c r="AE317" i="34"/>
  <c r="AB241" i="34"/>
  <c r="AB257" i="34"/>
  <c r="AD32" i="34"/>
  <c r="AD95" i="34"/>
  <c r="AC167" i="34"/>
  <c r="AD184" i="34"/>
  <c r="AC231" i="34"/>
  <c r="AD248" i="34"/>
  <c r="AC289" i="34"/>
  <c r="AD330" i="34"/>
  <c r="AC354" i="34"/>
  <c r="AE58" i="34"/>
  <c r="AE191" i="34"/>
  <c r="AE318" i="34"/>
  <c r="AF32" i="34"/>
  <c r="AC64" i="34"/>
  <c r="AF95" i="34"/>
  <c r="AC130" i="34"/>
  <c r="AD167" i="34"/>
  <c r="AF184" i="34"/>
  <c r="AD231" i="34"/>
  <c r="AF248" i="34"/>
  <c r="AD289" i="34"/>
  <c r="AF330" i="34"/>
  <c r="AD354" i="34"/>
  <c r="AE62" i="34"/>
  <c r="AE192" i="34"/>
  <c r="AE323" i="34"/>
  <c r="AD64" i="34"/>
  <c r="AD130" i="34"/>
  <c r="AF167" i="34"/>
  <c r="AF231" i="34"/>
  <c r="AF289" i="34"/>
  <c r="AC337" i="34"/>
  <c r="AF354" i="34"/>
  <c r="AE63" i="34"/>
  <c r="AE213" i="34"/>
  <c r="AE344" i="34"/>
  <c r="AD90" i="34"/>
  <c r="AB220" i="34"/>
  <c r="AC33" i="34"/>
  <c r="AF64" i="34"/>
  <c r="AC96" i="34"/>
  <c r="AF130" i="34"/>
  <c r="AC191" i="34"/>
  <c r="AC255" i="34"/>
  <c r="AD337" i="34"/>
  <c r="AC359" i="34"/>
  <c r="AE64" i="34"/>
  <c r="AE217" i="34"/>
  <c r="AE345" i="34"/>
  <c r="AC226" i="34"/>
  <c r="AD33" i="34"/>
  <c r="AD96" i="34"/>
  <c r="AC137" i="34"/>
  <c r="AC168" i="34"/>
  <c r="AD191" i="34"/>
  <c r="AC232" i="34"/>
  <c r="AD255" i="34"/>
  <c r="AC290" i="34"/>
  <c r="AF337" i="34"/>
  <c r="AD359" i="34"/>
  <c r="AE65" i="34"/>
  <c r="AE218" i="34"/>
  <c r="AE346" i="34"/>
  <c r="AF33" i="34"/>
  <c r="AC65" i="34"/>
  <c r="AF96" i="34"/>
  <c r="AD137" i="34"/>
  <c r="AD168" i="34"/>
  <c r="AF191" i="34"/>
  <c r="AD232" i="34"/>
  <c r="AF255" i="34"/>
  <c r="AD290" i="34"/>
  <c r="AF359" i="34"/>
  <c r="AE88" i="34"/>
  <c r="AE219" i="34"/>
  <c r="AE347" i="34"/>
  <c r="AB190" i="34"/>
  <c r="AB213" i="34"/>
  <c r="AD65" i="34"/>
  <c r="AF137" i="34"/>
  <c r="AF168" i="34"/>
  <c r="AF232" i="34"/>
  <c r="AF290" i="34"/>
  <c r="AC338" i="34"/>
  <c r="AE89" i="34"/>
  <c r="AE220" i="34"/>
  <c r="AE351" i="34"/>
  <c r="AB304" i="34"/>
  <c r="AC39" i="34"/>
  <c r="AF65" i="34"/>
  <c r="AC97" i="34"/>
  <c r="AC192" i="34"/>
  <c r="AC266" i="34"/>
  <c r="AC295" i="34"/>
  <c r="AD338" i="34"/>
  <c r="AC360" i="34"/>
  <c r="AE90" i="34"/>
  <c r="AE224" i="34"/>
  <c r="AE352" i="34"/>
  <c r="AD39" i="34"/>
  <c r="AD97" i="34"/>
  <c r="AC138" i="34"/>
  <c r="AC169" i="34"/>
  <c r="AD192" i="34"/>
  <c r="AC233" i="34"/>
  <c r="AD266" i="34"/>
  <c r="AD295" i="34"/>
  <c r="AF338" i="34"/>
  <c r="AD360" i="34"/>
  <c r="AE94" i="34"/>
  <c r="AE353" i="34"/>
  <c r="AC17" i="34"/>
  <c r="AF39" i="34"/>
  <c r="AC71" i="34"/>
  <c r="AF97" i="34"/>
  <c r="AD138" i="34"/>
  <c r="AD169" i="34"/>
  <c r="AF192" i="34"/>
  <c r="AD233" i="34"/>
  <c r="AF266" i="34"/>
  <c r="AF295" i="34"/>
  <c r="AC344" i="34"/>
  <c r="AF360" i="34"/>
  <c r="AE95" i="34"/>
  <c r="AE226" i="34"/>
  <c r="AE354" i="34"/>
  <c r="AD17" i="34"/>
  <c r="AD71" i="34"/>
  <c r="AF138" i="34"/>
  <c r="AF169" i="34"/>
  <c r="AF233" i="34"/>
  <c r="AC273" i="34"/>
  <c r="AD344" i="34"/>
  <c r="AE96" i="34"/>
  <c r="AE227" i="34"/>
  <c r="AF17" i="34"/>
  <c r="AC49" i="34"/>
  <c r="AF71" i="34"/>
  <c r="AC103" i="34"/>
  <c r="AC145" i="34"/>
  <c r="AC210" i="34"/>
  <c r="AD273" i="34"/>
  <c r="AC296" i="34"/>
  <c r="AF344" i="34"/>
  <c r="AC361" i="34"/>
  <c r="AE97" i="34"/>
  <c r="AE245" i="34"/>
  <c r="AD49" i="34"/>
  <c r="AD103" i="34"/>
  <c r="AD145" i="34"/>
  <c r="AC170" i="34"/>
  <c r="AD210" i="34"/>
  <c r="AC234" i="34"/>
  <c r="AF273" i="34"/>
  <c r="AD296" i="34"/>
  <c r="AD361" i="34"/>
  <c r="AE121" i="34"/>
  <c r="AE246" i="34"/>
  <c r="AC18" i="34"/>
  <c r="AF49" i="34"/>
  <c r="AC81" i="34"/>
  <c r="AF103" i="34"/>
  <c r="AF145" i="34"/>
  <c r="AD170" i="34"/>
  <c r="AF210" i="34"/>
  <c r="AD234" i="34"/>
  <c r="AF296" i="34"/>
  <c r="AC345" i="34"/>
  <c r="AF361" i="34"/>
  <c r="AE122" i="34"/>
  <c r="AE247" i="34"/>
  <c r="AB169" i="34"/>
  <c r="AB313" i="34"/>
  <c r="AD18" i="34"/>
  <c r="AD81" i="34"/>
  <c r="AF170" i="34"/>
  <c r="AC217" i="34"/>
  <c r="AF234" i="34"/>
  <c r="AC274" i="34"/>
  <c r="AD345" i="34"/>
  <c r="AE123" i="34"/>
  <c r="AE248" i="34"/>
  <c r="AF18" i="34"/>
  <c r="AC50" i="34"/>
  <c r="AF81" i="34"/>
  <c r="AC113" i="34"/>
  <c r="AC146" i="34"/>
  <c r="AC175" i="34"/>
  <c r="AD217" i="34"/>
  <c r="AC239" i="34"/>
  <c r="AD274" i="34"/>
  <c r="AC297" i="34"/>
  <c r="AC367" i="34"/>
  <c r="AE124" i="34"/>
  <c r="AE252" i="34"/>
  <c r="AC15" i="34"/>
  <c r="AC23" i="34"/>
  <c r="AC47" i="34"/>
  <c r="AC55" i="34"/>
  <c r="AC79" i="34"/>
  <c r="AC87" i="34"/>
  <c r="AC111" i="34"/>
  <c r="AC119" i="34"/>
  <c r="AC127" i="34"/>
  <c r="AC135" i="34"/>
  <c r="AC143" i="34"/>
  <c r="AC151" i="34"/>
  <c r="AC159" i="34"/>
  <c r="AC199" i="34"/>
  <c r="AC207" i="34"/>
  <c r="AC215" i="34"/>
  <c r="AC223" i="34"/>
  <c r="AC263" i="34"/>
  <c r="AC271" i="34"/>
  <c r="AC279" i="34"/>
  <c r="AC287" i="34"/>
  <c r="AC319" i="34"/>
  <c r="AC327" i="34"/>
  <c r="AC335" i="34"/>
  <c r="AC343" i="34"/>
  <c r="AE21" i="34"/>
  <c r="AE53" i="34"/>
  <c r="AE85" i="34"/>
  <c r="AE117" i="34"/>
  <c r="AE149" i="34"/>
  <c r="AE277" i="34"/>
  <c r="AE341" i="34"/>
  <c r="AD15" i="34"/>
  <c r="AD23" i="34"/>
  <c r="AD47" i="34"/>
  <c r="AD55" i="34"/>
  <c r="AD79" i="34"/>
  <c r="AD87" i="34"/>
  <c r="AD111" i="34"/>
  <c r="AD119" i="34"/>
  <c r="AD127" i="34"/>
  <c r="AD135" i="34"/>
  <c r="AD143" i="34"/>
  <c r="AD151" i="34"/>
  <c r="AD159" i="34"/>
  <c r="AD199" i="34"/>
  <c r="AD207" i="34"/>
  <c r="AD215" i="34"/>
  <c r="AD223" i="34"/>
  <c r="AD263" i="34"/>
  <c r="AD271" i="34"/>
  <c r="AD279" i="34"/>
  <c r="AD287" i="34"/>
  <c r="AD319" i="34"/>
  <c r="AD327" i="34"/>
  <c r="AD335" i="34"/>
  <c r="AD343" i="34"/>
  <c r="AE22" i="34"/>
  <c r="AE54" i="34"/>
  <c r="AE86" i="34"/>
  <c r="AE118" i="34"/>
  <c r="AE150" i="34"/>
  <c r="AE214" i="34"/>
  <c r="AE278" i="34"/>
  <c r="AE342" i="34"/>
  <c r="AF15" i="34"/>
  <c r="AF23" i="34"/>
  <c r="AF47" i="34"/>
  <c r="AF55" i="34"/>
  <c r="AF79" i="34"/>
  <c r="AF87" i="34"/>
  <c r="AF111" i="34"/>
  <c r="AF119" i="34"/>
  <c r="AF127" i="34"/>
  <c r="AF135" i="34"/>
  <c r="AF143" i="34"/>
  <c r="AF151" i="34"/>
  <c r="AF159" i="34"/>
  <c r="AF199" i="34"/>
  <c r="AF207" i="34"/>
  <c r="AF215" i="34"/>
  <c r="AF223" i="34"/>
  <c r="AF263" i="34"/>
  <c r="AF271" i="34"/>
  <c r="AF279" i="34"/>
  <c r="AF287" i="34"/>
  <c r="AF319" i="34"/>
  <c r="AF327" i="34"/>
  <c r="AF335" i="34"/>
  <c r="AF343" i="34"/>
  <c r="AE23" i="34"/>
  <c r="AE55" i="34"/>
  <c r="AE87" i="34"/>
  <c r="AE119" i="34"/>
  <c r="AE151" i="34"/>
  <c r="AE215" i="34"/>
  <c r="AE279" i="34"/>
  <c r="AE343" i="34"/>
  <c r="AE120" i="34"/>
  <c r="AE152" i="34"/>
  <c r="AE216" i="34"/>
  <c r="AE312" i="34"/>
  <c r="AC16" i="34"/>
  <c r="AC40" i="34"/>
  <c r="AC48" i="34"/>
  <c r="AC72" i="34"/>
  <c r="AC80" i="34"/>
  <c r="AC104" i="34"/>
  <c r="AC112" i="34"/>
  <c r="AC120" i="34"/>
  <c r="AC128" i="34"/>
  <c r="AC136" i="34"/>
  <c r="AC144" i="34"/>
  <c r="AC152" i="34"/>
  <c r="AC160" i="34"/>
  <c r="AC200" i="34"/>
  <c r="AC208" i="34"/>
  <c r="AC216" i="34"/>
  <c r="AC256" i="34"/>
  <c r="AC264" i="34"/>
  <c r="AC272" i="34"/>
  <c r="AC312" i="34"/>
  <c r="AC320" i="34"/>
  <c r="AC328" i="34"/>
  <c r="AC336" i="34"/>
  <c r="AE185" i="34"/>
  <c r="AE249" i="34"/>
  <c r="AE313" i="34"/>
  <c r="AB270" i="34"/>
  <c r="AB291" i="34"/>
  <c r="AD16" i="34"/>
  <c r="AD40" i="34"/>
  <c r="AD48" i="34"/>
  <c r="AD72" i="34"/>
  <c r="AD80" i="34"/>
  <c r="AD104" i="34"/>
  <c r="AD112" i="34"/>
  <c r="AD120" i="34"/>
  <c r="AD128" i="34"/>
  <c r="AD136" i="34"/>
  <c r="AD144" i="34"/>
  <c r="AD152" i="34"/>
  <c r="AD160" i="34"/>
  <c r="AD200" i="34"/>
  <c r="AD208" i="34"/>
  <c r="AD216" i="34"/>
  <c r="AD256" i="34"/>
  <c r="AD264" i="34"/>
  <c r="AD272" i="34"/>
  <c r="AD312" i="34"/>
  <c r="AD320" i="34"/>
  <c r="AD328" i="34"/>
  <c r="AD336" i="34"/>
  <c r="AE186" i="34"/>
  <c r="AE250" i="34"/>
  <c r="AE314" i="34"/>
  <c r="AB171" i="34"/>
  <c r="AB235" i="34"/>
  <c r="AB249" i="34"/>
  <c r="AB263" i="34"/>
  <c r="AB369" i="34"/>
  <c r="AF16" i="34"/>
  <c r="AF40" i="34"/>
  <c r="AF48" i="34"/>
  <c r="AF72" i="34"/>
  <c r="AF80" i="34"/>
  <c r="AF104" i="34"/>
  <c r="AF112" i="34"/>
  <c r="AF120" i="34"/>
  <c r="AF128" i="34"/>
  <c r="AF136" i="34"/>
  <c r="AF144" i="34"/>
  <c r="AF152" i="34"/>
  <c r="AF160" i="34"/>
  <c r="AF200" i="34"/>
  <c r="AF208" i="34"/>
  <c r="AF216" i="34"/>
  <c r="AF256" i="34"/>
  <c r="AF264" i="34"/>
  <c r="AF272" i="34"/>
  <c r="AF312" i="34"/>
  <c r="AF320" i="34"/>
  <c r="AF328" i="34"/>
  <c r="AF336" i="34"/>
  <c r="AE27" i="34"/>
  <c r="AE59" i="34"/>
  <c r="AE91" i="34"/>
  <c r="AE187" i="34"/>
  <c r="AE251" i="34"/>
  <c r="AE315" i="34"/>
  <c r="AB327" i="34"/>
  <c r="AB334" i="34"/>
  <c r="AB341" i="34"/>
  <c r="AB348" i="34"/>
  <c r="AB355" i="34"/>
  <c r="AE28" i="34"/>
  <c r="AE60" i="34"/>
  <c r="AE92" i="34"/>
  <c r="AE188" i="34"/>
  <c r="AE284" i="34"/>
  <c r="AE348" i="34"/>
  <c r="AB193" i="34"/>
  <c r="AC41" i="34"/>
  <c r="AC73" i="34"/>
  <c r="AC105" i="34"/>
  <c r="AC185" i="34"/>
  <c r="AC193" i="34"/>
  <c r="AC201" i="34"/>
  <c r="AC209" i="34"/>
  <c r="AC249" i="34"/>
  <c r="AC257" i="34"/>
  <c r="AC265" i="34"/>
  <c r="AC305" i="34"/>
  <c r="AC313" i="34"/>
  <c r="AC321" i="34"/>
  <c r="AC329" i="34"/>
  <c r="AC369" i="34"/>
  <c r="AE29" i="34"/>
  <c r="AE61" i="34"/>
  <c r="AE93" i="34"/>
  <c r="AE125" i="34"/>
  <c r="AE157" i="34"/>
  <c r="AE221" i="34"/>
  <c r="AE285" i="34"/>
  <c r="AE349" i="34"/>
  <c r="AD41" i="34"/>
  <c r="AD73" i="34"/>
  <c r="AD105" i="34"/>
  <c r="AD185" i="34"/>
  <c r="AD193" i="34"/>
  <c r="AD201" i="34"/>
  <c r="AD209" i="34"/>
  <c r="AD249" i="34"/>
  <c r="AD257" i="34"/>
  <c r="AD265" i="34"/>
  <c r="AD305" i="34"/>
  <c r="AD313" i="34"/>
  <c r="AD321" i="34"/>
  <c r="AD329" i="34"/>
  <c r="AD369" i="34"/>
  <c r="AE126" i="34"/>
  <c r="AE158" i="34"/>
  <c r="AE222" i="34"/>
  <c r="AE286" i="34"/>
  <c r="AE350" i="34"/>
  <c r="AF41" i="34"/>
  <c r="AF73" i="34"/>
  <c r="AF105" i="34"/>
  <c r="AF185" i="34"/>
  <c r="AF193" i="34"/>
  <c r="AF201" i="34"/>
  <c r="AF209" i="34"/>
  <c r="AF249" i="34"/>
  <c r="AF257" i="34"/>
  <c r="AF265" i="34"/>
  <c r="AF305" i="34"/>
  <c r="AF313" i="34"/>
  <c r="AF321" i="34"/>
  <c r="AF329" i="34"/>
  <c r="AF369" i="34"/>
  <c r="AE127" i="34"/>
  <c r="AE159" i="34"/>
  <c r="AE223" i="34"/>
  <c r="AE287" i="34"/>
  <c r="AE319" i="34"/>
  <c r="AE128" i="34"/>
  <c r="AE160" i="34"/>
  <c r="AE320" i="34"/>
  <c r="AC34" i="34"/>
  <c r="AC42" i="34"/>
  <c r="AC66" i="34"/>
  <c r="AC74" i="34"/>
  <c r="AC98" i="34"/>
  <c r="AC106" i="34"/>
  <c r="AC178" i="34"/>
  <c r="AC186" i="34"/>
  <c r="AC194" i="34"/>
  <c r="AC202" i="34"/>
  <c r="AC242" i="34"/>
  <c r="AC250" i="34"/>
  <c r="AC258" i="34"/>
  <c r="AC298" i="34"/>
  <c r="AC306" i="34"/>
  <c r="AC314" i="34"/>
  <c r="AC322" i="34"/>
  <c r="AC362" i="34"/>
  <c r="AC370" i="34"/>
  <c r="AE321" i="34"/>
  <c r="AD34" i="34"/>
  <c r="AD42" i="34"/>
  <c r="AD66" i="34"/>
  <c r="AD74" i="34"/>
  <c r="AD98" i="34"/>
  <c r="AD106" i="34"/>
  <c r="AD178" i="34"/>
  <c r="AD186" i="34"/>
  <c r="AD194" i="34"/>
  <c r="AD202" i="34"/>
  <c r="AD242" i="34"/>
  <c r="AD250" i="34"/>
  <c r="AD258" i="34"/>
  <c r="AD298" i="34"/>
  <c r="AD306" i="34"/>
  <c r="AD314" i="34"/>
  <c r="AD322" i="34"/>
  <c r="AD362" i="34"/>
  <c r="AD370" i="34"/>
  <c r="AE34" i="34"/>
  <c r="AE66" i="34"/>
  <c r="AE98" i="34"/>
  <c r="AE194" i="34"/>
  <c r="AE258" i="34"/>
  <c r="AE322" i="34"/>
  <c r="AF42" i="34"/>
  <c r="AF178" i="34"/>
  <c r="AF186" i="34"/>
  <c r="AF194" i="34"/>
  <c r="AF362" i="34"/>
  <c r="AF370" i="34"/>
  <c r="AE35" i="34"/>
  <c r="AE67" i="34"/>
  <c r="AE99" i="34"/>
  <c r="AE195" i="34"/>
  <c r="AE291" i="34"/>
  <c r="AE355" i="34"/>
  <c r="AF322" i="34"/>
  <c r="AB258" i="34"/>
  <c r="AB265" i="34"/>
  <c r="AB364" i="34"/>
  <c r="AE36" i="34"/>
  <c r="AE68" i="34"/>
  <c r="AE100" i="34"/>
  <c r="AE132" i="34"/>
  <c r="AE164" i="34"/>
  <c r="AE196" i="34"/>
  <c r="AE228" i="34"/>
  <c r="AE260" i="34"/>
  <c r="AE292" i="34"/>
  <c r="AE324" i="34"/>
  <c r="AE356" i="34"/>
  <c r="AB300" i="34"/>
  <c r="AF306" i="34"/>
  <c r="AB329" i="34"/>
  <c r="AB336" i="34"/>
  <c r="AB350" i="34"/>
  <c r="AB357" i="34"/>
  <c r="AC19" i="34"/>
  <c r="AC27" i="34"/>
  <c r="AC35" i="34"/>
  <c r="AC43" i="34"/>
  <c r="AC51" i="34"/>
  <c r="AC59" i="34"/>
  <c r="AC67" i="34"/>
  <c r="AC75" i="34"/>
  <c r="AC83" i="34"/>
  <c r="AC91" i="34"/>
  <c r="AC99" i="34"/>
  <c r="AC107" i="34"/>
  <c r="AC115" i="34"/>
  <c r="AC123" i="34"/>
  <c r="AC131" i="34"/>
  <c r="AC139" i="34"/>
  <c r="AC147" i="34"/>
  <c r="AC155" i="34"/>
  <c r="AC163" i="34"/>
  <c r="AC171" i="34"/>
  <c r="AC179" i="34"/>
  <c r="AC187" i="34"/>
  <c r="AC195" i="34"/>
  <c r="AC203" i="34"/>
  <c r="AC211" i="34"/>
  <c r="AC219" i="34"/>
  <c r="AC227" i="34"/>
  <c r="AC235" i="34"/>
  <c r="AC243" i="34"/>
  <c r="AC251" i="34"/>
  <c r="AC259" i="34"/>
  <c r="AC267" i="34"/>
  <c r="AC275" i="34"/>
  <c r="AC283" i="34"/>
  <c r="AC291" i="34"/>
  <c r="AC299" i="34"/>
  <c r="AC307" i="34"/>
  <c r="AC315" i="34"/>
  <c r="AC323" i="34"/>
  <c r="AC331" i="34"/>
  <c r="AC339" i="34"/>
  <c r="AC347" i="34"/>
  <c r="AC355" i="34"/>
  <c r="AC363" i="34"/>
  <c r="AC371" i="34"/>
  <c r="AE37" i="34"/>
  <c r="AE69" i="34"/>
  <c r="AE101" i="34"/>
  <c r="AE133" i="34"/>
  <c r="AE165" i="34"/>
  <c r="AE197" i="34"/>
  <c r="AE229" i="34"/>
  <c r="AE261" i="34"/>
  <c r="AE293" i="34"/>
  <c r="AE325" i="34"/>
  <c r="AE357" i="34"/>
  <c r="AB188" i="34"/>
  <c r="AD19" i="34"/>
  <c r="AD27" i="34"/>
  <c r="AD35" i="34"/>
  <c r="AD43" i="34"/>
  <c r="AD51" i="34"/>
  <c r="AD59" i="34"/>
  <c r="AD67" i="34"/>
  <c r="AD75" i="34"/>
  <c r="AD83" i="34"/>
  <c r="AD91" i="34"/>
  <c r="AD99" i="34"/>
  <c r="AD107" i="34"/>
  <c r="AD115" i="34"/>
  <c r="AD123" i="34"/>
  <c r="AD131" i="34"/>
  <c r="AD139" i="34"/>
  <c r="AD147" i="34"/>
  <c r="AD155" i="34"/>
  <c r="AD163" i="34"/>
  <c r="AD171" i="34"/>
  <c r="AD179" i="34"/>
  <c r="AD187" i="34"/>
  <c r="AD195" i="34"/>
  <c r="AD203" i="34"/>
  <c r="AD211" i="34"/>
  <c r="AD219" i="34"/>
  <c r="AD227" i="34"/>
  <c r="AD235" i="34"/>
  <c r="AD243" i="34"/>
  <c r="AD251" i="34"/>
  <c r="AD259" i="34"/>
  <c r="AD267" i="34"/>
  <c r="AD275" i="34"/>
  <c r="AD283" i="34"/>
  <c r="AD291" i="34"/>
  <c r="AD299" i="34"/>
  <c r="AD307" i="34"/>
  <c r="AD315" i="34"/>
  <c r="AD323" i="34"/>
  <c r="AD331" i="34"/>
  <c r="AD339" i="34"/>
  <c r="AD347" i="34"/>
  <c r="AD355" i="34"/>
  <c r="AD363" i="34"/>
  <c r="AD371" i="34"/>
  <c r="AE38" i="34"/>
  <c r="AE70" i="34"/>
  <c r="AE102" i="34"/>
  <c r="AE134" i="34"/>
  <c r="AE166" i="34"/>
  <c r="AE198" i="34"/>
  <c r="AE230" i="34"/>
  <c r="AE262" i="34"/>
  <c r="AE294" i="34"/>
  <c r="AE326" i="34"/>
  <c r="AE358" i="34"/>
  <c r="AB195" i="34"/>
  <c r="AB209" i="34"/>
  <c r="AF19" i="34"/>
  <c r="AF27" i="34"/>
  <c r="AF35" i="34"/>
  <c r="AF43" i="34"/>
  <c r="AF51" i="34"/>
  <c r="AF59" i="34"/>
  <c r="AF67" i="34"/>
  <c r="AF75" i="34"/>
  <c r="AF83" i="34"/>
  <c r="AF91" i="34"/>
  <c r="AF99" i="34"/>
  <c r="AF107" i="34"/>
  <c r="AF115" i="34"/>
  <c r="AF123" i="34"/>
  <c r="AF131" i="34"/>
  <c r="AF139" i="34"/>
  <c r="AF147" i="34"/>
  <c r="AF155" i="34"/>
  <c r="AF163" i="34"/>
  <c r="AF171" i="34"/>
  <c r="AF179" i="34"/>
  <c r="AF187" i="34"/>
  <c r="AF195" i="34"/>
  <c r="AF203" i="34"/>
  <c r="AF211" i="34"/>
  <c r="AF219" i="34"/>
  <c r="AF227" i="34"/>
  <c r="AF235" i="34"/>
  <c r="AF243" i="34"/>
  <c r="AF251" i="34"/>
  <c r="AF259" i="34"/>
  <c r="AF267" i="34"/>
  <c r="AF275" i="34"/>
  <c r="AF283" i="34"/>
  <c r="AF291" i="34"/>
  <c r="AF299" i="34"/>
  <c r="AF307" i="34"/>
  <c r="AF315" i="34"/>
  <c r="AF323" i="34"/>
  <c r="AF331" i="34"/>
  <c r="AF339" i="34"/>
  <c r="AF347" i="34"/>
  <c r="AF355" i="34"/>
  <c r="AF363" i="34"/>
  <c r="AF371" i="34"/>
  <c r="AE39" i="34"/>
  <c r="AE71" i="34"/>
  <c r="AE103" i="34"/>
  <c r="AE135" i="34"/>
  <c r="AE167" i="34"/>
  <c r="AE231" i="34"/>
  <c r="AB342" i="34"/>
  <c r="AB181" i="34"/>
  <c r="AB245" i="34"/>
  <c r="AB252" i="34"/>
  <c r="AB273" i="34"/>
  <c r="AE40" i="34"/>
  <c r="AE72" i="34"/>
  <c r="AE104" i="34"/>
  <c r="AE136" i="34"/>
  <c r="AE168" i="34"/>
  <c r="AE200" i="34"/>
  <c r="AE232" i="34"/>
  <c r="AE264" i="34"/>
  <c r="AE296" i="34"/>
  <c r="AE328" i="34"/>
  <c r="AE360" i="34"/>
  <c r="AF314" i="34"/>
  <c r="AB174" i="34"/>
  <c r="AB238" i="34"/>
  <c r="AC20" i="34"/>
  <c r="AC28" i="34"/>
  <c r="AC36" i="34"/>
  <c r="AC44" i="34"/>
  <c r="AC52" i="34"/>
  <c r="AC60" i="34"/>
  <c r="AC68" i="34"/>
  <c r="AC76" i="34"/>
  <c r="AC84" i="34"/>
  <c r="AC92" i="34"/>
  <c r="AC100" i="34"/>
  <c r="AC108" i="34"/>
  <c r="AC116" i="34"/>
  <c r="AC124" i="34"/>
  <c r="AC132" i="34"/>
  <c r="AC140" i="34"/>
  <c r="AC148" i="34"/>
  <c r="AC156" i="34"/>
  <c r="AC164" i="34"/>
  <c r="AC172" i="34"/>
  <c r="AC180" i="34"/>
  <c r="AC188" i="34"/>
  <c r="AC196" i="34"/>
  <c r="AC204" i="34"/>
  <c r="AC212" i="34"/>
  <c r="AC220" i="34"/>
  <c r="AC228" i="34"/>
  <c r="AC236" i="34"/>
  <c r="AC244" i="34"/>
  <c r="AC252" i="34"/>
  <c r="AC260" i="34"/>
  <c r="AC268" i="34"/>
  <c r="AC276" i="34"/>
  <c r="AC284" i="34"/>
  <c r="AC292" i="34"/>
  <c r="AC300" i="34"/>
  <c r="AC308" i="34"/>
  <c r="AC316" i="34"/>
  <c r="AC324" i="34"/>
  <c r="AC332" i="34"/>
  <c r="AC340" i="34"/>
  <c r="AC348" i="34"/>
  <c r="AC356" i="34"/>
  <c r="AC364" i="34"/>
  <c r="AC372" i="34"/>
  <c r="AE41" i="34"/>
  <c r="AE73" i="34"/>
  <c r="AE105" i="34"/>
  <c r="AE137" i="34"/>
  <c r="AE201" i="34"/>
  <c r="AE233" i="34"/>
  <c r="AE361" i="34"/>
  <c r="AB165" i="34"/>
  <c r="AB293" i="34"/>
  <c r="AF98" i="34"/>
  <c r="AF298" i="34"/>
  <c r="AB337" i="34"/>
  <c r="AD20" i="34"/>
  <c r="AD28" i="34"/>
  <c r="AD36" i="34"/>
  <c r="AD44" i="34"/>
  <c r="AD52" i="34"/>
  <c r="AD60" i="34"/>
  <c r="AD68" i="34"/>
  <c r="AD76" i="34"/>
  <c r="AD84" i="34"/>
  <c r="AD92" i="34"/>
  <c r="AD100" i="34"/>
  <c r="AD108" i="34"/>
  <c r="AD116" i="34"/>
  <c r="AD124" i="34"/>
  <c r="AD132" i="34"/>
  <c r="AD140" i="34"/>
  <c r="AD148" i="34"/>
  <c r="AD156" i="34"/>
  <c r="AD164" i="34"/>
  <c r="AD172" i="34"/>
  <c r="AD180" i="34"/>
  <c r="AD188" i="34"/>
  <c r="AD196" i="34"/>
  <c r="AD204" i="34"/>
  <c r="AD212" i="34"/>
  <c r="AD220" i="34"/>
  <c r="AD228" i="34"/>
  <c r="AD236" i="34"/>
  <c r="AD244" i="34"/>
  <c r="AD252" i="34"/>
  <c r="AD260" i="34"/>
  <c r="AD268" i="34"/>
  <c r="AD276" i="34"/>
  <c r="AD284" i="34"/>
  <c r="AD292" i="34"/>
  <c r="AD300" i="34"/>
  <c r="AD308" i="34"/>
  <c r="AD316" i="34"/>
  <c r="AD324" i="34"/>
  <c r="AD332" i="34"/>
  <c r="AD340" i="34"/>
  <c r="AD348" i="34"/>
  <c r="AD356" i="34"/>
  <c r="AD364" i="34"/>
  <c r="AD372" i="34"/>
  <c r="AE42" i="34"/>
  <c r="AE74" i="34"/>
  <c r="AE106" i="34"/>
  <c r="AE138" i="34"/>
  <c r="AE202" i="34"/>
  <c r="AE234" i="34"/>
  <c r="AE266" i="34"/>
  <c r="AE298" i="34"/>
  <c r="AE330" i="34"/>
  <c r="AE362" i="34"/>
  <c r="AB203" i="34"/>
  <c r="AB309" i="34"/>
  <c r="AB316" i="34"/>
  <c r="AF20" i="34"/>
  <c r="AF28" i="34"/>
  <c r="AF36" i="34"/>
  <c r="AF44" i="34"/>
  <c r="AF52" i="34"/>
  <c r="AF60" i="34"/>
  <c r="AF68" i="34"/>
  <c r="AF76" i="34"/>
  <c r="AF84" i="34"/>
  <c r="AF92" i="34"/>
  <c r="AF100" i="34"/>
  <c r="AF108" i="34"/>
  <c r="AF116" i="34"/>
  <c r="AF124" i="34"/>
  <c r="AF132" i="34"/>
  <c r="AF140" i="34"/>
  <c r="AF148" i="34"/>
  <c r="AF156" i="34"/>
  <c r="AF164" i="34"/>
  <c r="AF172" i="34"/>
  <c r="AF180" i="34"/>
  <c r="AF188" i="34"/>
  <c r="AF196" i="34"/>
  <c r="AF204" i="34"/>
  <c r="AF212" i="34"/>
  <c r="AF220" i="34"/>
  <c r="AF228" i="34"/>
  <c r="AF236" i="34"/>
  <c r="AF244" i="34"/>
  <c r="AF252" i="34"/>
  <c r="AF260" i="34"/>
  <c r="AF268" i="34"/>
  <c r="AF276" i="34"/>
  <c r="AF284" i="34"/>
  <c r="AF292" i="34"/>
  <c r="AF300" i="34"/>
  <c r="AF308" i="34"/>
  <c r="AF316" i="34"/>
  <c r="AF324" i="34"/>
  <c r="AF332" i="34"/>
  <c r="AF340" i="34"/>
  <c r="AF348" i="34"/>
  <c r="AF356" i="34"/>
  <c r="AF364" i="34"/>
  <c r="AF372" i="34"/>
  <c r="AE43" i="34"/>
  <c r="AE75" i="34"/>
  <c r="AE107" i="34"/>
  <c r="AE139" i="34"/>
  <c r="AF74" i="34"/>
  <c r="AE44" i="34"/>
  <c r="AE76" i="34"/>
  <c r="AE108" i="34"/>
  <c r="AE140" i="34"/>
  <c r="AE172" i="34"/>
  <c r="AE204" i="34"/>
  <c r="AE268" i="34"/>
  <c r="AE332" i="34"/>
  <c r="AC13" i="34"/>
  <c r="AC21" i="34"/>
  <c r="AC29" i="34"/>
  <c r="AC37" i="34"/>
  <c r="AC45" i="34"/>
  <c r="AC53" i="34"/>
  <c r="AC61" i="34"/>
  <c r="AC69" i="34"/>
  <c r="AC77" i="34"/>
  <c r="AC85" i="34"/>
  <c r="AC93" i="34"/>
  <c r="AC101" i="34"/>
  <c r="AC109" i="34"/>
  <c r="AC117" i="34"/>
  <c r="AC125" i="34"/>
  <c r="AC133" i="34"/>
  <c r="AC141" i="34"/>
  <c r="AC149" i="34"/>
  <c r="AC157" i="34"/>
  <c r="AC165" i="34"/>
  <c r="AC173" i="34"/>
  <c r="AC181" i="34"/>
  <c r="AC189" i="34"/>
  <c r="AC197" i="34"/>
  <c r="AC205" i="34"/>
  <c r="AC213" i="34"/>
  <c r="AC221" i="34"/>
  <c r="AC229" i="34"/>
  <c r="AC237" i="34"/>
  <c r="AC245" i="34"/>
  <c r="AC253" i="34"/>
  <c r="AC261" i="34"/>
  <c r="AC269" i="34"/>
  <c r="AC277" i="34"/>
  <c r="AC285" i="34"/>
  <c r="AC293" i="34"/>
  <c r="AC301" i="34"/>
  <c r="AC309" i="34"/>
  <c r="AC317" i="34"/>
  <c r="AC325" i="34"/>
  <c r="AC333" i="34"/>
  <c r="AC341" i="34"/>
  <c r="AC349" i="34"/>
  <c r="AC357" i="34"/>
  <c r="AC365" i="34"/>
  <c r="AE13" i="34"/>
  <c r="AE45" i="34"/>
  <c r="AE77" i="34"/>
  <c r="AE109" i="34"/>
  <c r="AE141" i="34"/>
  <c r="AE173" i="34"/>
  <c r="AE205" i="34"/>
  <c r="AE237" i="34"/>
  <c r="AE269" i="34"/>
  <c r="AE301" i="34"/>
  <c r="AE333" i="34"/>
  <c r="AE365" i="34"/>
  <c r="AB208" i="34"/>
  <c r="AF66" i="34"/>
  <c r="AF250" i="34"/>
  <c r="AD13" i="34"/>
  <c r="AD21" i="34"/>
  <c r="AD29" i="34"/>
  <c r="AD37" i="34"/>
  <c r="AD45" i="34"/>
  <c r="AD53" i="34"/>
  <c r="AD61" i="34"/>
  <c r="AD69" i="34"/>
  <c r="AD77" i="34"/>
  <c r="AD85" i="34"/>
  <c r="AD93" i="34"/>
  <c r="AD101" i="34"/>
  <c r="AD109" i="34"/>
  <c r="AD117" i="34"/>
  <c r="AD125" i="34"/>
  <c r="AD133" i="34"/>
  <c r="AD141" i="34"/>
  <c r="AD149" i="34"/>
  <c r="AD157" i="34"/>
  <c r="AD165" i="34"/>
  <c r="AD173" i="34"/>
  <c r="AD181" i="34"/>
  <c r="AD189" i="34"/>
  <c r="AD197" i="34"/>
  <c r="AD205" i="34"/>
  <c r="AD213" i="34"/>
  <c r="AD221" i="34"/>
  <c r="AD229" i="34"/>
  <c r="AD237" i="34"/>
  <c r="AD245" i="34"/>
  <c r="AD253" i="34"/>
  <c r="AD261" i="34"/>
  <c r="AD269" i="34"/>
  <c r="AD277" i="34"/>
  <c r="AD285" i="34"/>
  <c r="AD293" i="34"/>
  <c r="AD301" i="34"/>
  <c r="AD309" i="34"/>
  <c r="AD317" i="34"/>
  <c r="AD325" i="34"/>
  <c r="AD333" i="34"/>
  <c r="AD341" i="34"/>
  <c r="AD349" i="34"/>
  <c r="AD357" i="34"/>
  <c r="AD365" i="34"/>
  <c r="AE14" i="34"/>
  <c r="AE46" i="34"/>
  <c r="AE78" i="34"/>
  <c r="AE110" i="34"/>
  <c r="AE142" i="34"/>
  <c r="AE174" i="34"/>
  <c r="AE206" i="34"/>
  <c r="AE238" i="34"/>
  <c r="AE270" i="34"/>
  <c r="AE302" i="34"/>
  <c r="AE334" i="34"/>
  <c r="AE366" i="34"/>
  <c r="AF34" i="34"/>
  <c r="AF242" i="34"/>
  <c r="AF13" i="34"/>
  <c r="AF21" i="34"/>
  <c r="AF29" i="34"/>
  <c r="AF37" i="34"/>
  <c r="AF45" i="34"/>
  <c r="AF53" i="34"/>
  <c r="AF61" i="34"/>
  <c r="AF69" i="34"/>
  <c r="AF77" i="34"/>
  <c r="AF85" i="34"/>
  <c r="AF93" i="34"/>
  <c r="AF101" i="34"/>
  <c r="AF109" i="34"/>
  <c r="AF117" i="34"/>
  <c r="AF125" i="34"/>
  <c r="AF133" i="34"/>
  <c r="AF141" i="34"/>
  <c r="AF149" i="34"/>
  <c r="AF157" i="34"/>
  <c r="AF165" i="34"/>
  <c r="AF173" i="34"/>
  <c r="AF181" i="34"/>
  <c r="AF189" i="34"/>
  <c r="AF197" i="34"/>
  <c r="AF205" i="34"/>
  <c r="AF213" i="34"/>
  <c r="AF221" i="34"/>
  <c r="AF229" i="34"/>
  <c r="AF237" i="34"/>
  <c r="AF245" i="34"/>
  <c r="AF253" i="34"/>
  <c r="AF261" i="34"/>
  <c r="AF269" i="34"/>
  <c r="AF277" i="34"/>
  <c r="AF285" i="34"/>
  <c r="AF293" i="34"/>
  <c r="AF301" i="34"/>
  <c r="AF309" i="34"/>
  <c r="AF317" i="34"/>
  <c r="AF325" i="34"/>
  <c r="AF333" i="34"/>
  <c r="AF341" i="34"/>
  <c r="AF349" i="34"/>
  <c r="AF357" i="34"/>
  <c r="AF365" i="34"/>
  <c r="AE15" i="34"/>
  <c r="AE47" i="34"/>
  <c r="AE79" i="34"/>
  <c r="AE111" i="34"/>
  <c r="AE143" i="34"/>
  <c r="AE175" i="34"/>
  <c r="AE207" i="34"/>
  <c r="AE239" i="34"/>
  <c r="AE271" i="34"/>
  <c r="AE303" i="34"/>
  <c r="AE335" i="34"/>
  <c r="AE367" i="34"/>
  <c r="AF106" i="34"/>
  <c r="AB197" i="34"/>
  <c r="AB310" i="34"/>
  <c r="AE16" i="34"/>
  <c r="AE48" i="34"/>
  <c r="AE80" i="34"/>
  <c r="AE112" i="34"/>
  <c r="AE144" i="34"/>
  <c r="AE176" i="34"/>
  <c r="AE240" i="34"/>
  <c r="AE272" i="34"/>
  <c r="AB254" i="34"/>
  <c r="AC14" i="34"/>
  <c r="AC22" i="34"/>
  <c r="AC30" i="34"/>
  <c r="AC38" i="34"/>
  <c r="AC46" i="34"/>
  <c r="AC54" i="34"/>
  <c r="AC62" i="34"/>
  <c r="AC70" i="34"/>
  <c r="AC78" i="34"/>
  <c r="AC86" i="34"/>
  <c r="AC94" i="34"/>
  <c r="AC102" i="34"/>
  <c r="AC110" i="34"/>
  <c r="AC118" i="34"/>
  <c r="AC126" i="34"/>
  <c r="AC134" i="34"/>
  <c r="AC142" i="34"/>
  <c r="AC150" i="34"/>
  <c r="AC158" i="34"/>
  <c r="AC166" i="34"/>
  <c r="AC174" i="34"/>
  <c r="AC182" i="34"/>
  <c r="AC190" i="34"/>
  <c r="AC198" i="34"/>
  <c r="AC206" i="34"/>
  <c r="AC214" i="34"/>
  <c r="AC222" i="34"/>
  <c r="AC230" i="34"/>
  <c r="AC238" i="34"/>
  <c r="AC246" i="34"/>
  <c r="AC254" i="34"/>
  <c r="AC262" i="34"/>
  <c r="AC270" i="34"/>
  <c r="AC278" i="34"/>
  <c r="AC286" i="34"/>
  <c r="AC294" i="34"/>
  <c r="AC302" i="34"/>
  <c r="AC310" i="34"/>
  <c r="AC318" i="34"/>
  <c r="AC326" i="34"/>
  <c r="AC334" i="34"/>
  <c r="AC342" i="34"/>
  <c r="AC350" i="34"/>
  <c r="AC358" i="34"/>
  <c r="AC366" i="34"/>
  <c r="AE17" i="34"/>
  <c r="AE49" i="34"/>
  <c r="AE81" i="34"/>
  <c r="AE113" i="34"/>
  <c r="AE145" i="34"/>
  <c r="AD14" i="34"/>
  <c r="AD22" i="34"/>
  <c r="AD30" i="34"/>
  <c r="AD38" i="34"/>
  <c r="AD46" i="34"/>
  <c r="AD54" i="34"/>
  <c r="AD62" i="34"/>
  <c r="AD70" i="34"/>
  <c r="AD78" i="34"/>
  <c r="AD86" i="34"/>
  <c r="AD94" i="34"/>
  <c r="AD102" i="34"/>
  <c r="AD110" i="34"/>
  <c r="AD118" i="34"/>
  <c r="AD126" i="34"/>
  <c r="AD134" i="34"/>
  <c r="AD142" i="34"/>
  <c r="AD150" i="34"/>
  <c r="AD158" i="34"/>
  <c r="AD166" i="34"/>
  <c r="AD174" i="34"/>
  <c r="AD182" i="34"/>
  <c r="AD190" i="34"/>
  <c r="AD198" i="34"/>
  <c r="AD206" i="34"/>
  <c r="AD214" i="34"/>
  <c r="AD222" i="34"/>
  <c r="AD230" i="34"/>
  <c r="AD238" i="34"/>
  <c r="AD246" i="34"/>
  <c r="AD254" i="34"/>
  <c r="AD262" i="34"/>
  <c r="AD270" i="34"/>
  <c r="AD278" i="34"/>
  <c r="AD286" i="34"/>
  <c r="AD294" i="34"/>
  <c r="AD302" i="34"/>
  <c r="AD310" i="34"/>
  <c r="AD318" i="34"/>
  <c r="AD326" i="34"/>
  <c r="AD334" i="34"/>
  <c r="AD342" i="34"/>
  <c r="AD350" i="34"/>
  <c r="AD358" i="34"/>
  <c r="AD366" i="34"/>
  <c r="AE18" i="34"/>
  <c r="AE50" i="34"/>
  <c r="AE82" i="34"/>
  <c r="AE114" i="34"/>
  <c r="AE146" i="34"/>
  <c r="AE178" i="34"/>
  <c r="AE210" i="34"/>
  <c r="AE242" i="34"/>
  <c r="AE274" i="34"/>
  <c r="AE306" i="34"/>
  <c r="AE338" i="34"/>
  <c r="AE370" i="34"/>
  <c r="AF202" i="34"/>
  <c r="AB339" i="34"/>
  <c r="AF14" i="34"/>
  <c r="AF22" i="34"/>
  <c r="AF30" i="34"/>
  <c r="AF38" i="34"/>
  <c r="AF46" i="34"/>
  <c r="AF54" i="34"/>
  <c r="AF62" i="34"/>
  <c r="AF70" i="34"/>
  <c r="AF78" i="34"/>
  <c r="AF86" i="34"/>
  <c r="AF94" i="34"/>
  <c r="AF102" i="34"/>
  <c r="AF110" i="34"/>
  <c r="AF118" i="34"/>
  <c r="AF126" i="34"/>
  <c r="AF134" i="34"/>
  <c r="AF142" i="34"/>
  <c r="AF150" i="34"/>
  <c r="AF158" i="34"/>
  <c r="AF166" i="34"/>
  <c r="AF174" i="34"/>
  <c r="AF182" i="34"/>
  <c r="AF190" i="34"/>
  <c r="AF198" i="34"/>
  <c r="AF206" i="34"/>
  <c r="AF214" i="34"/>
  <c r="AF222" i="34"/>
  <c r="AF230" i="34"/>
  <c r="AF238" i="34"/>
  <c r="AF246" i="34"/>
  <c r="AF254" i="34"/>
  <c r="AF262" i="34"/>
  <c r="AF270" i="34"/>
  <c r="AF278" i="34"/>
  <c r="AF286" i="34"/>
  <c r="AF294" i="34"/>
  <c r="AF302" i="34"/>
  <c r="AF310" i="34"/>
  <c r="AF318" i="34"/>
  <c r="AF326" i="34"/>
  <c r="AF334" i="34"/>
  <c r="AF342" i="34"/>
  <c r="AF350" i="34"/>
  <c r="AF358" i="34"/>
  <c r="AF366" i="34"/>
  <c r="AE19" i="34"/>
  <c r="AE51" i="34"/>
  <c r="AE83" i="34"/>
  <c r="AE115" i="34"/>
  <c r="AE147" i="34"/>
  <c r="AE179" i="34"/>
  <c r="AE211" i="34"/>
  <c r="AE243" i="34"/>
  <c r="AE275" i="34"/>
  <c r="AE307" i="34"/>
  <c r="AE371" i="34"/>
  <c r="AB158" i="34"/>
  <c r="AB286" i="34"/>
  <c r="AB318" i="34"/>
  <c r="AE20" i="34"/>
  <c r="AE52" i="34"/>
  <c r="AE84" i="34"/>
  <c r="AE116" i="34"/>
  <c r="AE148" i="34"/>
  <c r="AE180" i="34"/>
  <c r="AE212" i="34"/>
  <c r="AE244" i="34"/>
  <c r="AE276" i="34"/>
  <c r="AE308" i="34"/>
  <c r="AE340" i="34"/>
  <c r="AE372" i="34"/>
  <c r="AV61" i="90" l="1"/>
  <c r="AX61" i="90" s="1"/>
  <c r="AV59" i="91"/>
  <c r="AX59" i="91" s="1"/>
  <c r="AQ61" i="91"/>
  <c r="AU60" i="91"/>
  <c r="AW60" i="91" s="1"/>
  <c r="AS60" i="91"/>
  <c r="AU62" i="90"/>
  <c r="AW62" i="90" s="1"/>
  <c r="AQ63" i="90"/>
  <c r="AS62" i="90"/>
  <c r="AV62" i="90" s="1"/>
  <c r="AX62" i="90" s="1"/>
  <c r="AV57" i="89"/>
  <c r="AX57" i="89" s="1"/>
  <c r="AQ59" i="89"/>
  <c r="AU58" i="89"/>
  <c r="AW58" i="89" s="1"/>
  <c r="AS58" i="89"/>
  <c r="AT30" i="85"/>
  <c r="AT30" i="88"/>
  <c r="AT30" i="87"/>
  <c r="AT30" i="86"/>
  <c r="AU57" i="88"/>
  <c r="AS57" i="88"/>
  <c r="AQ58" i="88"/>
  <c r="AW54" i="86"/>
  <c r="AS55" i="87"/>
  <c r="AQ56" i="87"/>
  <c r="AQ56" i="86"/>
  <c r="AU55" i="86"/>
  <c r="AS55" i="86"/>
  <c r="AV54" i="86"/>
  <c r="AX54" i="86" s="1"/>
  <c r="AS55" i="85"/>
  <c r="AQ56" i="85"/>
  <c r="AW14" i="80"/>
  <c r="AV14" i="80"/>
  <c r="AX14" i="80" s="1"/>
  <c r="AW14" i="34"/>
  <c r="AV41" i="80"/>
  <c r="AU42" i="80"/>
  <c r="AS42" i="80"/>
  <c r="AW13" i="34"/>
  <c r="AQ43" i="80"/>
  <c r="AY13" i="34"/>
  <c r="BE13" i="34" s="1"/>
  <c r="BF13" i="34" s="1"/>
  <c r="AT29" i="84"/>
  <c r="AU14" i="84" s="1"/>
  <c r="AW13" i="84"/>
  <c r="AV13" i="84"/>
  <c r="AX13" i="84" s="1"/>
  <c r="AQ47" i="84"/>
  <c r="I19" i="20"/>
  <c r="AT30" i="80"/>
  <c r="AU15" i="80" s="1"/>
  <c r="AT29" i="34"/>
  <c r="AU15" i="34" s="1"/>
  <c r="AV15" i="34" s="1"/>
  <c r="AX15" i="34" s="1"/>
  <c r="AV13" i="34"/>
  <c r="AX13" i="34" s="1"/>
  <c r="AV14" i="34"/>
  <c r="AX14" i="34" s="1"/>
  <c r="AQ39" i="34"/>
  <c r="J20" i="20"/>
  <c r="K20" i="20" s="1"/>
  <c r="H20" i="20"/>
  <c r="G21" i="20"/>
  <c r="AG137" i="34"/>
  <c r="AG105" i="34"/>
  <c r="AG108" i="34"/>
  <c r="AV60" i="91" l="1"/>
  <c r="AX60" i="91" s="1"/>
  <c r="AU61" i="91"/>
  <c r="AW61" i="91" s="1"/>
  <c r="AS61" i="91"/>
  <c r="AQ62" i="91"/>
  <c r="AU63" i="90"/>
  <c r="AW63" i="90" s="1"/>
  <c r="AS63" i="90"/>
  <c r="AV63" i="90" s="1"/>
  <c r="AX63" i="90" s="1"/>
  <c r="AQ64" i="90"/>
  <c r="AV58" i="89"/>
  <c r="AX58" i="89" s="1"/>
  <c r="AU59" i="89"/>
  <c r="AW59" i="89" s="1"/>
  <c r="AS59" i="89"/>
  <c r="AQ60" i="89"/>
  <c r="AT31" i="85"/>
  <c r="AT31" i="88"/>
  <c r="AT31" i="87"/>
  <c r="AT31" i="86"/>
  <c r="AW57" i="88"/>
  <c r="AV57" i="88"/>
  <c r="AX57" i="88" s="1"/>
  <c r="AU58" i="88"/>
  <c r="AS58" i="88"/>
  <c r="AQ59" i="88"/>
  <c r="AQ57" i="87"/>
  <c r="AS56" i="87"/>
  <c r="AW55" i="86"/>
  <c r="AV55" i="86"/>
  <c r="AX55" i="86" s="1"/>
  <c r="AQ57" i="86"/>
  <c r="AU56" i="86"/>
  <c r="AS56" i="86"/>
  <c r="AS56" i="85"/>
  <c r="AQ57" i="85"/>
  <c r="AW15" i="80"/>
  <c r="AV15" i="80"/>
  <c r="AX15" i="80" s="1"/>
  <c r="AW15" i="34"/>
  <c r="AV42" i="80"/>
  <c r="AS43" i="80"/>
  <c r="AQ44" i="80"/>
  <c r="AT30" i="84"/>
  <c r="AU15" i="84" s="1"/>
  <c r="AV14" i="84"/>
  <c r="AX14" i="84" s="1"/>
  <c r="AW14" i="84"/>
  <c r="AQ48" i="84"/>
  <c r="I20" i="20"/>
  <c r="AT31" i="80"/>
  <c r="AU16" i="80" s="1"/>
  <c r="AT30" i="34"/>
  <c r="AU16" i="34" s="1"/>
  <c r="AQ40" i="34"/>
  <c r="J21" i="20"/>
  <c r="K21" i="20" s="1"/>
  <c r="H21" i="20"/>
  <c r="G22" i="20"/>
  <c r="O17" i="1"/>
  <c r="AV61" i="91" l="1"/>
  <c r="AX61" i="91" s="1"/>
  <c r="AQ63" i="91"/>
  <c r="AU62" i="91"/>
  <c r="AW62" i="91" s="1"/>
  <c r="AS62" i="91"/>
  <c r="AV59" i="89"/>
  <c r="AX59" i="89" s="1"/>
  <c r="AS64" i="90"/>
  <c r="AQ65" i="90"/>
  <c r="AU64" i="90"/>
  <c r="AW64" i="90" s="1"/>
  <c r="AU60" i="89"/>
  <c r="AW60" i="89" s="1"/>
  <c r="AS60" i="89"/>
  <c r="AQ61" i="89"/>
  <c r="AW58" i="88"/>
  <c r="AT32" i="85"/>
  <c r="AT32" i="88"/>
  <c r="AT32" i="87"/>
  <c r="AT32" i="86"/>
  <c r="AV58" i="88"/>
  <c r="AX58" i="88" s="1"/>
  <c r="AQ60" i="88"/>
  <c r="AU59" i="88"/>
  <c r="AW59" i="88" s="1"/>
  <c r="AS59" i="88"/>
  <c r="AW56" i="86"/>
  <c r="AQ58" i="87"/>
  <c r="AU57" i="87"/>
  <c r="AW57" i="87" s="1"/>
  <c r="AS57" i="87"/>
  <c r="AV56" i="86"/>
  <c r="AX56" i="86" s="1"/>
  <c r="AQ58" i="86"/>
  <c r="AU57" i="86"/>
  <c r="AW57" i="86" s="1"/>
  <c r="AS57" i="86"/>
  <c r="AS57" i="85"/>
  <c r="AQ58" i="85"/>
  <c r="AV16" i="80"/>
  <c r="AX16" i="80" s="1"/>
  <c r="AW16" i="80"/>
  <c r="AW16" i="34"/>
  <c r="AV16" i="34"/>
  <c r="AX16" i="34" s="1"/>
  <c r="AS44" i="80"/>
  <c r="AQ45" i="80"/>
  <c r="AV15" i="84"/>
  <c r="AX15" i="84" s="1"/>
  <c r="AW15" i="84"/>
  <c r="AT31" i="84"/>
  <c r="AU16" i="84" s="1"/>
  <c r="AQ49" i="84"/>
  <c r="I21" i="20"/>
  <c r="AT32" i="80"/>
  <c r="AU17" i="80" s="1"/>
  <c r="AT31" i="34"/>
  <c r="AU17" i="34" s="1"/>
  <c r="AQ41" i="34"/>
  <c r="J22" i="20"/>
  <c r="K22" i="20" s="1"/>
  <c r="H22" i="20"/>
  <c r="G23" i="20"/>
  <c r="U8" i="1"/>
  <c r="T8" i="1"/>
  <c r="U7" i="1"/>
  <c r="T7" i="1"/>
  <c r="U6" i="1"/>
  <c r="U5" i="1"/>
  <c r="T5" i="1"/>
  <c r="U4" i="1"/>
  <c r="T4" i="1"/>
  <c r="V7" i="1"/>
  <c r="W7" i="1" s="1"/>
  <c r="T6" i="1"/>
  <c r="O13" i="1"/>
  <c r="N13" i="1"/>
  <c r="P12" i="1"/>
  <c r="Q12" i="1" s="1"/>
  <c r="P11" i="1"/>
  <c r="Q11" i="1" s="1"/>
  <c r="P10" i="1"/>
  <c r="Q10" i="1" s="1"/>
  <c r="P9" i="1"/>
  <c r="Q9" i="1" s="1"/>
  <c r="P8" i="1"/>
  <c r="Q8" i="1" s="1"/>
  <c r="P7" i="1"/>
  <c r="Q7" i="1" s="1"/>
  <c r="P6" i="1"/>
  <c r="Q6" i="1" s="1"/>
  <c r="P5" i="1"/>
  <c r="Q5" i="1" s="1"/>
  <c r="P4" i="1"/>
  <c r="Q4" i="1" s="1"/>
  <c r="AV62" i="91" l="1"/>
  <c r="AX62" i="91" s="1"/>
  <c r="AU63" i="91"/>
  <c r="AW63" i="91" s="1"/>
  <c r="AS63" i="91"/>
  <c r="AQ64" i="91"/>
  <c r="AU65" i="90"/>
  <c r="AW65" i="90" s="1"/>
  <c r="AS65" i="90"/>
  <c r="AV65" i="90" s="1"/>
  <c r="AX65" i="90" s="1"/>
  <c r="AQ66" i="90"/>
  <c r="AV64" i="90"/>
  <c r="AX64" i="90" s="1"/>
  <c r="AQ62" i="89"/>
  <c r="AU61" i="89"/>
  <c r="AW61" i="89" s="1"/>
  <c r="AS61" i="89"/>
  <c r="AV60" i="89"/>
  <c r="AX60" i="89" s="1"/>
  <c r="AT33" i="85"/>
  <c r="AT33" i="88"/>
  <c r="AT33" i="86"/>
  <c r="AT33" i="87"/>
  <c r="AV59" i="88"/>
  <c r="AX59" i="88" s="1"/>
  <c r="AU60" i="88"/>
  <c r="AW60" i="88" s="1"/>
  <c r="AS60" i="88"/>
  <c r="AQ61" i="88"/>
  <c r="AV57" i="87"/>
  <c r="AX57" i="87" s="1"/>
  <c r="AS58" i="87"/>
  <c r="AQ59" i="87"/>
  <c r="AU58" i="87"/>
  <c r="AW58" i="87" s="1"/>
  <c r="AV57" i="86"/>
  <c r="AX57" i="86" s="1"/>
  <c r="AQ59" i="86"/>
  <c r="AU58" i="86"/>
  <c r="AW58" i="86" s="1"/>
  <c r="AS58" i="86"/>
  <c r="AQ59" i="85"/>
  <c r="AU58" i="85"/>
  <c r="AW58" i="85" s="1"/>
  <c r="AS58" i="85"/>
  <c r="AW17" i="80"/>
  <c r="AV17" i="80"/>
  <c r="AX17" i="80" s="1"/>
  <c r="AV17" i="34"/>
  <c r="AX17" i="34" s="1"/>
  <c r="AW17" i="34"/>
  <c r="AS45" i="80"/>
  <c r="AQ46" i="80"/>
  <c r="AV16" i="84"/>
  <c r="AX16" i="84" s="1"/>
  <c r="AW16" i="84"/>
  <c r="AT32" i="84"/>
  <c r="AU17" i="84" s="1"/>
  <c r="AQ50" i="84"/>
  <c r="I22" i="20"/>
  <c r="AT33" i="80"/>
  <c r="AU18" i="80" s="1"/>
  <c r="AT32" i="34"/>
  <c r="AU18" i="34" s="1"/>
  <c r="AQ42" i="34"/>
  <c r="H23" i="20"/>
  <c r="J23" i="20"/>
  <c r="K23" i="20" s="1"/>
  <c r="G24" i="20"/>
  <c r="V6" i="1"/>
  <c r="W6" i="1" s="1"/>
  <c r="T9" i="1"/>
  <c r="X5" i="1" s="1"/>
  <c r="Z5" i="1" s="1"/>
  <c r="U9" i="1"/>
  <c r="V9" i="1" s="1"/>
  <c r="W9" i="1" s="1"/>
  <c r="V5" i="1"/>
  <c r="W5" i="1" s="1"/>
  <c r="V8" i="1"/>
  <c r="W8" i="1" s="1"/>
  <c r="V4" i="1"/>
  <c r="W4" i="1" s="1"/>
  <c r="P13" i="1"/>
  <c r="Q13" i="1" s="1"/>
  <c r="AV63" i="91" l="1"/>
  <c r="AX63" i="91" s="1"/>
  <c r="AU64" i="91"/>
  <c r="AW64" i="91" s="1"/>
  <c r="AS64" i="91"/>
  <c r="AQ65" i="91"/>
  <c r="AS66" i="90"/>
  <c r="AU66" i="90"/>
  <c r="AW66" i="90" s="1"/>
  <c r="AQ67" i="90"/>
  <c r="AV61" i="89"/>
  <c r="AX61" i="89" s="1"/>
  <c r="AU62" i="89"/>
  <c r="AW62" i="89" s="1"/>
  <c r="AS62" i="89"/>
  <c r="AV62" i="89" s="1"/>
  <c r="AX62" i="89" s="1"/>
  <c r="AQ63" i="89"/>
  <c r="AT34" i="85"/>
  <c r="AT34" i="88"/>
  <c r="AT34" i="87"/>
  <c r="AT34" i="86"/>
  <c r="AV60" i="88"/>
  <c r="AX60" i="88" s="1"/>
  <c r="AU61" i="88"/>
  <c r="AW61" i="88" s="1"/>
  <c r="AS61" i="88"/>
  <c r="AQ62" i="88"/>
  <c r="AU59" i="87"/>
  <c r="AW59" i="87" s="1"/>
  <c r="AS59" i="87"/>
  <c r="AQ60" i="87"/>
  <c r="AV58" i="87"/>
  <c r="AX58" i="87" s="1"/>
  <c r="AQ60" i="86"/>
  <c r="AU59" i="86"/>
  <c r="AW59" i="86" s="1"/>
  <c r="AS59" i="86"/>
  <c r="AV58" i="86"/>
  <c r="AX58" i="86" s="1"/>
  <c r="AV58" i="85"/>
  <c r="AX58" i="85" s="1"/>
  <c r="AU59" i="85"/>
  <c r="AW59" i="85" s="1"/>
  <c r="AS59" i="85"/>
  <c r="AQ60" i="85"/>
  <c r="AV18" i="80"/>
  <c r="AX18" i="80" s="1"/>
  <c r="AW18" i="80"/>
  <c r="AV18" i="34"/>
  <c r="AX18" i="34" s="1"/>
  <c r="AW18" i="34"/>
  <c r="AS46" i="80"/>
  <c r="AQ47" i="80"/>
  <c r="AT33" i="84"/>
  <c r="AU18" i="84" s="1"/>
  <c r="AV17" i="84"/>
  <c r="AX17" i="84" s="1"/>
  <c r="AW17" i="84"/>
  <c r="AQ51" i="84"/>
  <c r="AU50" i="84"/>
  <c r="I23" i="20"/>
  <c r="AT34" i="80"/>
  <c r="AU19" i="80" s="1"/>
  <c r="AT33" i="34"/>
  <c r="AU19" i="34" s="1"/>
  <c r="AQ43" i="34"/>
  <c r="H24" i="20"/>
  <c r="J24" i="20"/>
  <c r="K24" i="20" s="1"/>
  <c r="G25" i="20"/>
  <c r="X7" i="1"/>
  <c r="Z7" i="1" s="1"/>
  <c r="X4" i="1"/>
  <c r="Z4" i="1" s="1"/>
  <c r="AA4" i="1" s="1"/>
  <c r="X8" i="1"/>
  <c r="Z8" i="1" s="1"/>
  <c r="AA8" i="1" s="1"/>
  <c r="X6" i="1"/>
  <c r="Z6" i="1" s="1"/>
  <c r="AA6" i="1" s="1"/>
  <c r="C47" i="1"/>
  <c r="C46" i="1"/>
  <c r="C45" i="1"/>
  <c r="C44" i="1"/>
  <c r="C43" i="1"/>
  <c r="C42" i="1"/>
  <c r="C41" i="1"/>
  <c r="C40" i="1"/>
  <c r="C39" i="1"/>
  <c r="C38" i="1"/>
  <c r="B3" i="1"/>
  <c r="B7" i="1" s="1"/>
  <c r="A8" i="1"/>
  <c r="AV64" i="91" l="1"/>
  <c r="AX64" i="91" s="1"/>
  <c r="AQ66" i="91"/>
  <c r="AU65" i="91"/>
  <c r="AW65" i="91" s="1"/>
  <c r="AS65" i="91"/>
  <c r="AV66" i="90"/>
  <c r="AX66" i="90" s="1"/>
  <c r="AU67" i="90"/>
  <c r="AW67" i="90" s="1"/>
  <c r="AS67" i="90"/>
  <c r="AQ68" i="90"/>
  <c r="AS63" i="89"/>
  <c r="AU63" i="89"/>
  <c r="AW63" i="89" s="1"/>
  <c r="AQ64" i="89"/>
  <c r="AT35" i="85"/>
  <c r="AT35" i="88"/>
  <c r="AT35" i="87"/>
  <c r="AT35" i="86"/>
  <c r="AV61" i="88"/>
  <c r="AX61" i="88" s="1"/>
  <c r="AQ63" i="88"/>
  <c r="AU62" i="88"/>
  <c r="AW62" i="88" s="1"/>
  <c r="AS62" i="88"/>
  <c r="AV59" i="87"/>
  <c r="AX59" i="87" s="1"/>
  <c r="AQ61" i="87"/>
  <c r="AU60" i="87"/>
  <c r="AW60" i="87" s="1"/>
  <c r="AS60" i="87"/>
  <c r="AV59" i="86"/>
  <c r="AX59" i="86" s="1"/>
  <c r="AU60" i="86"/>
  <c r="AW60" i="86" s="1"/>
  <c r="AS60" i="86"/>
  <c r="AQ61" i="86"/>
  <c r="AV59" i="85"/>
  <c r="AX59" i="85" s="1"/>
  <c r="AQ61" i="85"/>
  <c r="AU60" i="85"/>
  <c r="AW60" i="85" s="1"/>
  <c r="AS60" i="85"/>
  <c r="AV19" i="80"/>
  <c r="AX19" i="80" s="1"/>
  <c r="AW19" i="80"/>
  <c r="AW19" i="34"/>
  <c r="AV19" i="34"/>
  <c r="AX19" i="34" s="1"/>
  <c r="AS47" i="80"/>
  <c r="AQ48" i="80"/>
  <c r="AV18" i="84"/>
  <c r="AX18" i="84" s="1"/>
  <c r="AW18" i="84"/>
  <c r="AT34" i="84"/>
  <c r="AU19" i="84" s="1"/>
  <c r="AU51" i="84"/>
  <c r="AQ52" i="84"/>
  <c r="AQ53" i="84" s="1"/>
  <c r="AQ54" i="84" s="1"/>
  <c r="AQ55" i="84" s="1"/>
  <c r="AQ56" i="84" s="1"/>
  <c r="AQ57" i="84" s="1"/>
  <c r="AQ58" i="84" s="1"/>
  <c r="AQ59" i="84" s="1"/>
  <c r="AQ60" i="84" s="1"/>
  <c r="AQ61" i="84" s="1"/>
  <c r="AQ62" i="84" s="1"/>
  <c r="AQ63" i="84" s="1"/>
  <c r="AQ64" i="84" s="1"/>
  <c r="AQ65" i="84" s="1"/>
  <c r="AQ66" i="84" s="1"/>
  <c r="AQ67" i="84" s="1"/>
  <c r="AQ68" i="84" s="1"/>
  <c r="AQ69" i="84" s="1"/>
  <c r="AQ70" i="84" s="1"/>
  <c r="AQ71" i="84" s="1"/>
  <c r="AQ72" i="84" s="1"/>
  <c r="AQ73" i="84" s="1"/>
  <c r="AQ74" i="84" s="1"/>
  <c r="AQ75" i="84" s="1"/>
  <c r="AQ76" i="84" s="1"/>
  <c r="AQ77" i="84" s="1"/>
  <c r="AQ78" i="84" s="1"/>
  <c r="AQ79" i="84" s="1"/>
  <c r="AQ80" i="84" s="1"/>
  <c r="AQ81" i="84" s="1"/>
  <c r="AQ82" i="84" s="1"/>
  <c r="AQ83" i="84" s="1"/>
  <c r="AQ84" i="84" s="1"/>
  <c r="AQ85" i="84" s="1"/>
  <c r="AQ86" i="84" s="1"/>
  <c r="AQ87" i="84" s="1"/>
  <c r="AQ88" i="84" s="1"/>
  <c r="AQ89" i="84" s="1"/>
  <c r="AQ90" i="84" s="1"/>
  <c r="AQ91" i="84" s="1"/>
  <c r="AQ92" i="84" s="1"/>
  <c r="AQ93" i="84" s="1"/>
  <c r="AQ94" i="84" s="1"/>
  <c r="AQ95" i="84" s="1"/>
  <c r="AQ96" i="84" s="1"/>
  <c r="AQ97" i="84" s="1"/>
  <c r="AQ98" i="84" s="1"/>
  <c r="AQ99" i="84" s="1"/>
  <c r="AQ100" i="84" s="1"/>
  <c r="AQ101" i="84" s="1"/>
  <c r="AQ102" i="84" s="1"/>
  <c r="AQ103" i="84" s="1"/>
  <c r="AQ104" i="84" s="1"/>
  <c r="AQ105" i="84" s="1"/>
  <c r="AQ106" i="84" s="1"/>
  <c r="AQ107" i="84" s="1"/>
  <c r="AQ108" i="84" s="1"/>
  <c r="AQ109" i="84" s="1"/>
  <c r="AQ110" i="84" s="1"/>
  <c r="AQ111" i="84" s="1"/>
  <c r="AQ112" i="84" s="1"/>
  <c r="AQ113" i="84" s="1"/>
  <c r="AQ114" i="84" s="1"/>
  <c r="AQ115" i="84" s="1"/>
  <c r="AQ116" i="84" s="1"/>
  <c r="AQ117" i="84" s="1"/>
  <c r="AQ118" i="84" s="1"/>
  <c r="AQ119" i="84" s="1"/>
  <c r="AQ120" i="84" s="1"/>
  <c r="AQ121" i="84" s="1"/>
  <c r="AQ122" i="84" s="1"/>
  <c r="AQ123" i="84" s="1"/>
  <c r="AQ124" i="84" s="1"/>
  <c r="AQ125" i="84" s="1"/>
  <c r="AQ126" i="84" s="1"/>
  <c r="AQ127" i="84" s="1"/>
  <c r="AQ128" i="84" s="1"/>
  <c r="AQ129" i="84" s="1"/>
  <c r="AQ130" i="84" s="1"/>
  <c r="AQ131" i="84" s="1"/>
  <c r="AQ132" i="84" s="1"/>
  <c r="AQ133" i="84" s="1"/>
  <c r="AQ134" i="84" s="1"/>
  <c r="AQ135" i="84" s="1"/>
  <c r="AQ136" i="84" s="1"/>
  <c r="AQ137" i="84" s="1"/>
  <c r="AQ138" i="84" s="1"/>
  <c r="AQ139" i="84" s="1"/>
  <c r="AQ140" i="84" s="1"/>
  <c r="AQ141" i="84" s="1"/>
  <c r="AQ142" i="84" s="1"/>
  <c r="AQ143" i="84" s="1"/>
  <c r="AQ144" i="84" s="1"/>
  <c r="AQ145" i="84" s="1"/>
  <c r="AQ146" i="84" s="1"/>
  <c r="AQ147" i="84" s="1"/>
  <c r="AQ148" i="84" s="1"/>
  <c r="AQ149" i="84" s="1"/>
  <c r="AQ150" i="84" s="1"/>
  <c r="AQ151" i="84" s="1"/>
  <c r="AQ152" i="84" s="1"/>
  <c r="AQ153" i="84" s="1"/>
  <c r="AQ154" i="84" s="1"/>
  <c r="AQ155" i="84" s="1"/>
  <c r="AQ156" i="84" s="1"/>
  <c r="AQ157" i="84" s="1"/>
  <c r="AQ158" i="84" s="1"/>
  <c r="AQ159" i="84" s="1"/>
  <c r="AQ160" i="84" s="1"/>
  <c r="AQ161" i="84" s="1"/>
  <c r="AQ162" i="84" s="1"/>
  <c r="AQ163" i="84" s="1"/>
  <c r="AQ164" i="84" s="1"/>
  <c r="AQ165" i="84" s="1"/>
  <c r="AQ166" i="84" s="1"/>
  <c r="AQ167" i="84" s="1"/>
  <c r="AQ168" i="84" s="1"/>
  <c r="AQ169" i="84" s="1"/>
  <c r="AQ170" i="84" s="1"/>
  <c r="AQ171" i="84" s="1"/>
  <c r="AQ172" i="84" s="1"/>
  <c r="AQ173" i="84" s="1"/>
  <c r="AQ174" i="84" s="1"/>
  <c r="AQ175" i="84" s="1"/>
  <c r="AQ176" i="84" s="1"/>
  <c r="AQ177" i="84" s="1"/>
  <c r="AQ178" i="84" s="1"/>
  <c r="AQ179" i="84" s="1"/>
  <c r="AQ180" i="84" s="1"/>
  <c r="AQ181" i="84" s="1"/>
  <c r="AQ182" i="84" s="1"/>
  <c r="AQ183" i="84" s="1"/>
  <c r="AQ184" i="84" s="1"/>
  <c r="AQ185" i="84" s="1"/>
  <c r="AQ186" i="84" s="1"/>
  <c r="AQ187" i="84" s="1"/>
  <c r="AQ188" i="84" s="1"/>
  <c r="AQ189" i="84" s="1"/>
  <c r="AQ190" i="84" s="1"/>
  <c r="AQ191" i="84" s="1"/>
  <c r="AQ192" i="84" s="1"/>
  <c r="AQ193" i="84" s="1"/>
  <c r="AQ194" i="84" s="1"/>
  <c r="AQ195" i="84" s="1"/>
  <c r="AV50" i="84"/>
  <c r="AX50" i="84" s="1"/>
  <c r="AW50" i="84"/>
  <c r="I24" i="20"/>
  <c r="AT35" i="80"/>
  <c r="AT34" i="34"/>
  <c r="AU20" i="34" s="1"/>
  <c r="AQ44" i="34"/>
  <c r="H25" i="20"/>
  <c r="J25" i="20"/>
  <c r="K25" i="20" s="1"/>
  <c r="G26" i="20"/>
  <c r="AA7" i="1"/>
  <c r="AA5" i="1"/>
  <c r="B8" i="1"/>
  <c r="A9" i="1"/>
  <c r="A10" i="1" s="1"/>
  <c r="B10" i="1" s="1"/>
  <c r="A11" i="1"/>
  <c r="B9" i="1"/>
  <c r="AV65" i="91" l="1"/>
  <c r="AX65" i="91" s="1"/>
  <c r="AU66" i="91"/>
  <c r="AW66" i="91" s="1"/>
  <c r="AS66" i="91"/>
  <c r="AQ67" i="91"/>
  <c r="AV67" i="90"/>
  <c r="AX67" i="90" s="1"/>
  <c r="AU68" i="90"/>
  <c r="AW68" i="90" s="1"/>
  <c r="AS68" i="90"/>
  <c r="AQ69" i="90"/>
  <c r="AV63" i="89"/>
  <c r="AX63" i="89" s="1"/>
  <c r="AQ65" i="89"/>
  <c r="AS64" i="89"/>
  <c r="AU64" i="89"/>
  <c r="AW64" i="89" s="1"/>
  <c r="AT36" i="85"/>
  <c r="AT36" i="88"/>
  <c r="AT36" i="87"/>
  <c r="AT36" i="86"/>
  <c r="AV62" i="88"/>
  <c r="AX62" i="88" s="1"/>
  <c r="AS63" i="88"/>
  <c r="AQ64" i="88"/>
  <c r="AU63" i="88"/>
  <c r="AW63" i="88" s="1"/>
  <c r="AV60" i="87"/>
  <c r="AX60" i="87" s="1"/>
  <c r="AU61" i="87"/>
  <c r="AW61" i="87" s="1"/>
  <c r="AQ62" i="87"/>
  <c r="AS61" i="87"/>
  <c r="AQ62" i="86"/>
  <c r="AU61" i="86"/>
  <c r="AW61" i="86" s="1"/>
  <c r="AS61" i="86"/>
  <c r="AV60" i="86"/>
  <c r="AX60" i="86" s="1"/>
  <c r="AV60" i="85"/>
  <c r="AX60" i="85" s="1"/>
  <c r="AQ62" i="85"/>
  <c r="AS61" i="85"/>
  <c r="AU61" i="85"/>
  <c r="AW61" i="85" s="1"/>
  <c r="AU20" i="80"/>
  <c r="AW20" i="34"/>
  <c r="AV20" i="34"/>
  <c r="AX20" i="34" s="1"/>
  <c r="AS48" i="80"/>
  <c r="AQ49" i="80"/>
  <c r="AV19" i="84"/>
  <c r="AX19" i="84" s="1"/>
  <c r="AW19" i="84"/>
  <c r="AT35" i="84"/>
  <c r="AU20" i="84" s="1"/>
  <c r="AV51" i="84"/>
  <c r="AX51" i="84" s="1"/>
  <c r="AW51" i="84"/>
  <c r="I25" i="20"/>
  <c r="AT36" i="80"/>
  <c r="AT35" i="34"/>
  <c r="AU21" i="34" s="1"/>
  <c r="AQ45" i="34"/>
  <c r="H26" i="20"/>
  <c r="J26" i="20"/>
  <c r="K26" i="20" s="1"/>
  <c r="G27" i="20"/>
  <c r="B11" i="1"/>
  <c r="A12" i="1"/>
  <c r="AU67" i="91" l="1"/>
  <c r="AW67" i="91" s="1"/>
  <c r="AS67" i="91"/>
  <c r="AV67" i="91" s="1"/>
  <c r="AX67" i="91" s="1"/>
  <c r="AQ68" i="91"/>
  <c r="AV66" i="91"/>
  <c r="AX66" i="91" s="1"/>
  <c r="AV68" i="90"/>
  <c r="AX68" i="90" s="1"/>
  <c r="AS69" i="90"/>
  <c r="AQ70" i="90"/>
  <c r="AU69" i="90"/>
  <c r="AW69" i="90" s="1"/>
  <c r="AV64" i="89"/>
  <c r="AX64" i="89" s="1"/>
  <c r="AU65" i="89"/>
  <c r="AW65" i="89" s="1"/>
  <c r="AS65" i="89"/>
  <c r="AQ66" i="89"/>
  <c r="AV61" i="87"/>
  <c r="AX61" i="87" s="1"/>
  <c r="AT37" i="85"/>
  <c r="AT37" i="88"/>
  <c r="AT37" i="86"/>
  <c r="AT37" i="87"/>
  <c r="AV63" i="88"/>
  <c r="AX63" i="88" s="1"/>
  <c r="AS64" i="88"/>
  <c r="AU64" i="88"/>
  <c r="AW64" i="88" s="1"/>
  <c r="AQ65" i="88"/>
  <c r="AV61" i="86"/>
  <c r="AX61" i="86" s="1"/>
  <c r="AU62" i="87"/>
  <c r="AW62" i="87" s="1"/>
  <c r="AS62" i="87"/>
  <c r="AQ63" i="87"/>
  <c r="AU62" i="86"/>
  <c r="AW62" i="86" s="1"/>
  <c r="AQ63" i="86"/>
  <c r="AS62" i="86"/>
  <c r="AV61" i="85"/>
  <c r="AX61" i="85" s="1"/>
  <c r="AU62" i="85"/>
  <c r="AW62" i="85" s="1"/>
  <c r="AS62" i="85"/>
  <c r="AQ63" i="85"/>
  <c r="AU21" i="80"/>
  <c r="AW20" i="80"/>
  <c r="AV20" i="80"/>
  <c r="AX20" i="80" s="1"/>
  <c r="AW21" i="34"/>
  <c r="AV21" i="34"/>
  <c r="AX21" i="34" s="1"/>
  <c r="AS49" i="80"/>
  <c r="AQ50" i="80"/>
  <c r="AV20" i="84"/>
  <c r="AX20" i="84" s="1"/>
  <c r="AW20" i="84"/>
  <c r="AT36" i="84"/>
  <c r="AU21" i="84" s="1"/>
  <c r="BB13" i="84"/>
  <c r="I26" i="20"/>
  <c r="AT37" i="80"/>
  <c r="AT36" i="34"/>
  <c r="AU22" i="34" s="1"/>
  <c r="AQ46" i="34"/>
  <c r="H27" i="20"/>
  <c r="J27" i="20"/>
  <c r="K27" i="20" s="1"/>
  <c r="G28" i="20"/>
  <c r="B12" i="1"/>
  <c r="A13" i="1"/>
  <c r="AQ69" i="91" l="1"/>
  <c r="AS68" i="91"/>
  <c r="AU68" i="91"/>
  <c r="AW68" i="91" s="1"/>
  <c r="AU70" i="90"/>
  <c r="AW70" i="90" s="1"/>
  <c r="AS70" i="90"/>
  <c r="AQ71" i="90"/>
  <c r="AV69" i="90"/>
  <c r="AX69" i="90" s="1"/>
  <c r="AV65" i="89"/>
  <c r="AX65" i="89" s="1"/>
  <c r="AU66" i="89"/>
  <c r="AW66" i="89" s="1"/>
  <c r="AS66" i="89"/>
  <c r="AV66" i="89" s="1"/>
  <c r="AX66" i="89" s="1"/>
  <c r="AQ67" i="89"/>
  <c r="AT38" i="85"/>
  <c r="AT38" i="88"/>
  <c r="AT38" i="87"/>
  <c r="AT38" i="86"/>
  <c r="AQ66" i="88"/>
  <c r="AU65" i="88"/>
  <c r="AW65" i="88" s="1"/>
  <c r="AS65" i="88"/>
  <c r="AV64" i="88"/>
  <c r="AX64" i="88" s="1"/>
  <c r="AV62" i="86"/>
  <c r="AX62" i="86" s="1"/>
  <c r="AV62" i="87"/>
  <c r="AX62" i="87" s="1"/>
  <c r="AU63" i="87"/>
  <c r="AW63" i="87" s="1"/>
  <c r="AS63" i="87"/>
  <c r="AQ64" i="87"/>
  <c r="AQ64" i="86"/>
  <c r="AU63" i="86"/>
  <c r="AW63" i="86" s="1"/>
  <c r="AS63" i="86"/>
  <c r="AV62" i="85"/>
  <c r="AX62" i="85" s="1"/>
  <c r="AQ64" i="85"/>
  <c r="AS63" i="85"/>
  <c r="AU63" i="85"/>
  <c r="AW63" i="85" s="1"/>
  <c r="AV21" i="80"/>
  <c r="AX21" i="80" s="1"/>
  <c r="AW21" i="80"/>
  <c r="AU22" i="80"/>
  <c r="AV22" i="34"/>
  <c r="AX22" i="34" s="1"/>
  <c r="AW22" i="34"/>
  <c r="AS50" i="80"/>
  <c r="AQ51" i="80"/>
  <c r="AV21" i="84"/>
  <c r="AX21" i="84" s="1"/>
  <c r="AW21" i="84"/>
  <c r="AT37" i="84"/>
  <c r="AU22" i="84" s="1"/>
  <c r="I27" i="20"/>
  <c r="AT38" i="80"/>
  <c r="AT37" i="34"/>
  <c r="AU23" i="34" s="1"/>
  <c r="AQ47" i="34"/>
  <c r="H28" i="20"/>
  <c r="J28" i="20"/>
  <c r="K28" i="20" s="1"/>
  <c r="G29" i="20"/>
  <c r="B13" i="1"/>
  <c r="A14" i="1"/>
  <c r="AV68" i="91" l="1"/>
  <c r="AX68" i="91" s="1"/>
  <c r="AS69" i="91"/>
  <c r="AQ70" i="91"/>
  <c r="AU69" i="91"/>
  <c r="AW69" i="91" s="1"/>
  <c r="AV70" i="90"/>
  <c r="AX70" i="90" s="1"/>
  <c r="AU71" i="90"/>
  <c r="AW71" i="90" s="1"/>
  <c r="AS71" i="90"/>
  <c r="AQ72" i="90"/>
  <c r="AQ68" i="89"/>
  <c r="AU67" i="89"/>
  <c r="AW67" i="89" s="1"/>
  <c r="AS67" i="89"/>
  <c r="AV67" i="89" s="1"/>
  <c r="AX67" i="89" s="1"/>
  <c r="AT39" i="85"/>
  <c r="AT39" i="88"/>
  <c r="AT39" i="87"/>
  <c r="AT39" i="86"/>
  <c r="AV65" i="88"/>
  <c r="AX65" i="88" s="1"/>
  <c r="AQ67" i="88"/>
  <c r="AU66" i="88"/>
  <c r="AW66" i="88" s="1"/>
  <c r="AS66" i="88"/>
  <c r="AV63" i="87"/>
  <c r="AX63" i="87" s="1"/>
  <c r="AS64" i="87"/>
  <c r="AQ65" i="87"/>
  <c r="AU64" i="87"/>
  <c r="AW64" i="87" s="1"/>
  <c r="AV63" i="86"/>
  <c r="AX63" i="86" s="1"/>
  <c r="AU64" i="86"/>
  <c r="AW64" i="86" s="1"/>
  <c r="AS64" i="86"/>
  <c r="AQ65" i="86"/>
  <c r="AV63" i="85"/>
  <c r="AX63" i="85" s="1"/>
  <c r="AS64" i="85"/>
  <c r="AQ65" i="85"/>
  <c r="AU64" i="85"/>
  <c r="AW64" i="85" s="1"/>
  <c r="AU23" i="80"/>
  <c r="AV22" i="80"/>
  <c r="AX22" i="80" s="1"/>
  <c r="AW22" i="80"/>
  <c r="AW23" i="34"/>
  <c r="AV23" i="34"/>
  <c r="AX23" i="34" s="1"/>
  <c r="AS51" i="80"/>
  <c r="AQ52" i="80"/>
  <c r="AV22" i="84"/>
  <c r="AX22" i="84" s="1"/>
  <c r="AW22" i="84"/>
  <c r="AT38" i="84"/>
  <c r="AU23" i="84" s="1"/>
  <c r="I28" i="20"/>
  <c r="AT39" i="80"/>
  <c r="AU24" i="80" s="1"/>
  <c r="AT38" i="34"/>
  <c r="AU24" i="34" s="1"/>
  <c r="AQ48" i="34"/>
  <c r="H29" i="20"/>
  <c r="J29" i="20"/>
  <c r="K29" i="20" s="1"/>
  <c r="G30" i="20"/>
  <c r="B14" i="1"/>
  <c r="A15" i="1"/>
  <c r="AV71" i="90" l="1"/>
  <c r="AX71" i="90" s="1"/>
  <c r="BC14" i="90" s="1"/>
  <c r="BE14" i="90" s="1"/>
  <c r="AV69" i="91"/>
  <c r="AX69" i="91" s="1"/>
  <c r="AU70" i="91"/>
  <c r="AW70" i="91" s="1"/>
  <c r="AS70" i="91"/>
  <c r="AQ71" i="91"/>
  <c r="AU72" i="90"/>
  <c r="AW72" i="90" s="1"/>
  <c r="AS72" i="90"/>
  <c r="AQ73" i="90"/>
  <c r="AU68" i="89"/>
  <c r="AW68" i="89" s="1"/>
  <c r="AS68" i="89"/>
  <c r="AQ69" i="89"/>
  <c r="AT40" i="85"/>
  <c r="AT40" i="88"/>
  <c r="AT40" i="87"/>
  <c r="AT40" i="86"/>
  <c r="AV66" i="88"/>
  <c r="AX66" i="88" s="1"/>
  <c r="AQ68" i="88"/>
  <c r="AU67" i="88"/>
  <c r="AW67" i="88" s="1"/>
  <c r="AS67" i="88"/>
  <c r="AU65" i="87"/>
  <c r="AW65" i="87" s="1"/>
  <c r="AS65" i="87"/>
  <c r="AQ66" i="87"/>
  <c r="AV64" i="87"/>
  <c r="AX64" i="87" s="1"/>
  <c r="AQ66" i="86"/>
  <c r="AS65" i="86"/>
  <c r="AU65" i="86"/>
  <c r="AW65" i="86" s="1"/>
  <c r="AV64" i="86"/>
  <c r="AX64" i="86" s="1"/>
  <c r="AS65" i="85"/>
  <c r="AU65" i="85"/>
  <c r="AW65" i="85" s="1"/>
  <c r="AQ66" i="85"/>
  <c r="AV64" i="85"/>
  <c r="AX64" i="85" s="1"/>
  <c r="AW24" i="80"/>
  <c r="AV24" i="80"/>
  <c r="AX24" i="80" s="1"/>
  <c r="AV23" i="80"/>
  <c r="AX23" i="80" s="1"/>
  <c r="AW23" i="80"/>
  <c r="AV24" i="34"/>
  <c r="AX24" i="34" s="1"/>
  <c r="AW24" i="34"/>
  <c r="AS52" i="80"/>
  <c r="AQ53" i="80"/>
  <c r="AV23" i="84"/>
  <c r="AX23" i="84" s="1"/>
  <c r="AW23" i="84"/>
  <c r="AT39" i="84"/>
  <c r="AU24" i="84" s="1"/>
  <c r="I29" i="20"/>
  <c r="AT40" i="80"/>
  <c r="AU25" i="80" s="1"/>
  <c r="AT39" i="34"/>
  <c r="AU25" i="34" s="1"/>
  <c r="AQ49" i="34"/>
  <c r="AU49" i="34" s="1"/>
  <c r="H30" i="20"/>
  <c r="J30" i="20"/>
  <c r="K30" i="20" s="1"/>
  <c r="G31" i="20"/>
  <c r="B15" i="1"/>
  <c r="A16" i="1"/>
  <c r="AV70" i="91" l="1"/>
  <c r="AX70" i="91" s="1"/>
  <c r="AQ72" i="91"/>
  <c r="AU71" i="91"/>
  <c r="AW71" i="91" s="1"/>
  <c r="AS71" i="91"/>
  <c r="AV72" i="90"/>
  <c r="AX72" i="90" s="1"/>
  <c r="AQ74" i="90"/>
  <c r="AS73" i="90"/>
  <c r="AU73" i="90"/>
  <c r="AW73" i="90" s="1"/>
  <c r="AV68" i="89"/>
  <c r="AX68" i="89" s="1"/>
  <c r="AU69" i="89"/>
  <c r="AW69" i="89" s="1"/>
  <c r="AS69" i="89"/>
  <c r="AQ70" i="89"/>
  <c r="AT41" i="85"/>
  <c r="AT41" i="88"/>
  <c r="AT41" i="86"/>
  <c r="AT41" i="87"/>
  <c r="AV67" i="88"/>
  <c r="AX67" i="88" s="1"/>
  <c r="AQ69" i="88"/>
  <c r="AU68" i="88"/>
  <c r="AW68" i="88" s="1"/>
  <c r="AS68" i="88"/>
  <c r="AV65" i="87"/>
  <c r="AX65" i="87" s="1"/>
  <c r="AU66" i="87"/>
  <c r="AW66" i="87" s="1"/>
  <c r="AS66" i="87"/>
  <c r="AQ67" i="87"/>
  <c r="AV65" i="86"/>
  <c r="AX65" i="86" s="1"/>
  <c r="AS66" i="86"/>
  <c r="AQ67" i="86"/>
  <c r="AU66" i="86"/>
  <c r="AW66" i="86" s="1"/>
  <c r="AU66" i="85"/>
  <c r="AW66" i="85" s="1"/>
  <c r="AQ67" i="85"/>
  <c r="AS66" i="85"/>
  <c r="AV65" i="85"/>
  <c r="AX65" i="85" s="1"/>
  <c r="AW25" i="80"/>
  <c r="AV25" i="80"/>
  <c r="AX25" i="80" s="1"/>
  <c r="AW25" i="34"/>
  <c r="AV25" i="34"/>
  <c r="AX25" i="34" s="1"/>
  <c r="AS53" i="80"/>
  <c r="AQ54" i="80"/>
  <c r="AT40" i="84"/>
  <c r="AU25" i="84" s="1"/>
  <c r="AV24" i="84"/>
  <c r="AX24" i="84" s="1"/>
  <c r="AW24" i="84"/>
  <c r="I30" i="20"/>
  <c r="AT41" i="80"/>
  <c r="AU26" i="80" s="1"/>
  <c r="AT40" i="34"/>
  <c r="AU26" i="34" s="1"/>
  <c r="AQ50" i="34"/>
  <c r="AU50" i="34" s="1"/>
  <c r="H31" i="20"/>
  <c r="J31" i="20"/>
  <c r="K31" i="20" s="1"/>
  <c r="G32" i="20"/>
  <c r="B16" i="1"/>
  <c r="A17" i="1"/>
  <c r="AV71" i="91" l="1"/>
  <c r="AX71" i="91" s="1"/>
  <c r="BC14" i="91" s="1"/>
  <c r="BE14" i="91" s="1"/>
  <c r="AQ73" i="91"/>
  <c r="AS72" i="91"/>
  <c r="AU72" i="91"/>
  <c r="AW72" i="91" s="1"/>
  <c r="AV73" i="90"/>
  <c r="AX73" i="90" s="1"/>
  <c r="AU74" i="90"/>
  <c r="AW74" i="90" s="1"/>
  <c r="AQ75" i="90"/>
  <c r="AS74" i="90"/>
  <c r="AV69" i="89"/>
  <c r="AX69" i="89" s="1"/>
  <c r="AQ71" i="89"/>
  <c r="AS70" i="89"/>
  <c r="AU70" i="89"/>
  <c r="AW70" i="89" s="1"/>
  <c r="AT42" i="85"/>
  <c r="AT42" i="88"/>
  <c r="AT42" i="86"/>
  <c r="AT42" i="87"/>
  <c r="AV68" i="88"/>
  <c r="AX68" i="88" s="1"/>
  <c r="AU69" i="88"/>
  <c r="AW69" i="88" s="1"/>
  <c r="AS69" i="88"/>
  <c r="AQ70" i="88"/>
  <c r="AV66" i="87"/>
  <c r="AX66" i="87" s="1"/>
  <c r="AQ68" i="87"/>
  <c r="AU67" i="87"/>
  <c r="AW67" i="87" s="1"/>
  <c r="AS67" i="87"/>
  <c r="AU67" i="86"/>
  <c r="AW67" i="86" s="1"/>
  <c r="AS67" i="86"/>
  <c r="AQ68" i="86"/>
  <c r="AV66" i="86"/>
  <c r="AX66" i="86" s="1"/>
  <c r="AV66" i="85"/>
  <c r="AX66" i="85" s="1"/>
  <c r="AQ68" i="85"/>
  <c r="AU67" i="85"/>
  <c r="AW67" i="85" s="1"/>
  <c r="AS67" i="85"/>
  <c r="AV26" i="80"/>
  <c r="AX26" i="80" s="1"/>
  <c r="AW26" i="80"/>
  <c r="AW26" i="34"/>
  <c r="AV26" i="34"/>
  <c r="AX26" i="34" s="1"/>
  <c r="AS54" i="80"/>
  <c r="AQ55" i="80"/>
  <c r="AV25" i="84"/>
  <c r="AX25" i="84" s="1"/>
  <c r="AW25" i="84"/>
  <c r="AT41" i="84"/>
  <c r="AU26" i="84" s="1"/>
  <c r="I31" i="20"/>
  <c r="AT42" i="80"/>
  <c r="AU27" i="80" s="1"/>
  <c r="AT41" i="34"/>
  <c r="AU27" i="34" s="1"/>
  <c r="AQ51" i="34"/>
  <c r="AU51" i="34" s="1"/>
  <c r="H32" i="20"/>
  <c r="J32" i="20"/>
  <c r="K32" i="20" s="1"/>
  <c r="G33" i="20"/>
  <c r="B17" i="1"/>
  <c r="A18" i="1"/>
  <c r="AV72" i="91" l="1"/>
  <c r="AX72" i="91" s="1"/>
  <c r="AS73" i="91"/>
  <c r="AU73" i="91"/>
  <c r="AW73" i="91" s="1"/>
  <c r="AQ74" i="91"/>
  <c r="AU75" i="90"/>
  <c r="AW75" i="90" s="1"/>
  <c r="AS75" i="90"/>
  <c r="AQ76" i="90"/>
  <c r="AV74" i="90"/>
  <c r="AX74" i="90" s="1"/>
  <c r="AV70" i="89"/>
  <c r="AX70" i="89" s="1"/>
  <c r="AU71" i="89"/>
  <c r="AW71" i="89" s="1"/>
  <c r="AS71" i="89"/>
  <c r="AQ72" i="89"/>
  <c r="AT43" i="85"/>
  <c r="AT43" i="88"/>
  <c r="AT43" i="87"/>
  <c r="AT43" i="86"/>
  <c r="AV69" i="88"/>
  <c r="AX69" i="88" s="1"/>
  <c r="AQ71" i="88"/>
  <c r="AU70" i="88"/>
  <c r="AW70" i="88" s="1"/>
  <c r="AS70" i="88"/>
  <c r="AV67" i="86"/>
  <c r="AX67" i="86" s="1"/>
  <c r="AV67" i="87"/>
  <c r="AX67" i="87" s="1"/>
  <c r="AU68" i="87"/>
  <c r="AW68" i="87" s="1"/>
  <c r="AS68" i="87"/>
  <c r="AQ69" i="87"/>
  <c r="AQ69" i="86"/>
  <c r="AS68" i="86"/>
  <c r="AU68" i="86"/>
  <c r="AW68" i="86" s="1"/>
  <c r="AV67" i="85"/>
  <c r="AX67" i="85" s="1"/>
  <c r="AU68" i="85"/>
  <c r="AW68" i="85" s="1"/>
  <c r="AQ69" i="85"/>
  <c r="AS68" i="85"/>
  <c r="AV27" i="80"/>
  <c r="AX27" i="80" s="1"/>
  <c r="AW27" i="80"/>
  <c r="AW27" i="34"/>
  <c r="AV27" i="34"/>
  <c r="AX27" i="34" s="1"/>
  <c r="AS55" i="80"/>
  <c r="AQ56" i="80"/>
  <c r="AV26" i="84"/>
  <c r="AX26" i="84" s="1"/>
  <c r="AW26" i="84"/>
  <c r="AT42" i="84"/>
  <c r="AU27" i="84" s="1"/>
  <c r="I32" i="20"/>
  <c r="AT43" i="80"/>
  <c r="AU28" i="80" s="1"/>
  <c r="AT42" i="34"/>
  <c r="AU28" i="34" s="1"/>
  <c r="AQ52" i="34"/>
  <c r="AU52" i="34" s="1"/>
  <c r="H33" i="20"/>
  <c r="J33" i="20"/>
  <c r="K33" i="20" s="1"/>
  <c r="G34" i="20"/>
  <c r="B18" i="1"/>
  <c r="A19" i="1"/>
  <c r="AV73" i="91" l="1"/>
  <c r="AX73" i="91" s="1"/>
  <c r="AQ75" i="91"/>
  <c r="AS74" i="91"/>
  <c r="AU74" i="91"/>
  <c r="AW74" i="91" s="1"/>
  <c r="AV75" i="90"/>
  <c r="AX75" i="90" s="1"/>
  <c r="AQ77" i="90"/>
  <c r="AU76" i="90"/>
  <c r="AW76" i="90" s="1"/>
  <c r="AS76" i="90"/>
  <c r="AV71" i="89"/>
  <c r="AX71" i="89" s="1"/>
  <c r="BC14" i="89" s="1"/>
  <c r="BE14" i="89" s="1"/>
  <c r="AU72" i="89"/>
  <c r="AW72" i="89" s="1"/>
  <c r="AQ73" i="89"/>
  <c r="AS72" i="89"/>
  <c r="AV72" i="89" s="1"/>
  <c r="AX72" i="89" s="1"/>
  <c r="AT44" i="85"/>
  <c r="AT44" i="88"/>
  <c r="AT44" i="87"/>
  <c r="AT44" i="86"/>
  <c r="AV70" i="88"/>
  <c r="AX70" i="88" s="1"/>
  <c r="AU71" i="88"/>
  <c r="AW71" i="88" s="1"/>
  <c r="AQ72" i="88"/>
  <c r="AS71" i="88"/>
  <c r="AU69" i="87"/>
  <c r="AW69" i="87" s="1"/>
  <c r="AS69" i="87"/>
  <c r="AQ70" i="87"/>
  <c r="AV68" i="87"/>
  <c r="AX68" i="87" s="1"/>
  <c r="AV68" i="86"/>
  <c r="AX68" i="86" s="1"/>
  <c r="AU69" i="86"/>
  <c r="AW69" i="86" s="1"/>
  <c r="AS69" i="86"/>
  <c r="AQ70" i="86"/>
  <c r="AV68" i="85"/>
  <c r="AX68" i="85" s="1"/>
  <c r="AS69" i="85"/>
  <c r="AQ70" i="85"/>
  <c r="AU69" i="85"/>
  <c r="AW69" i="85" s="1"/>
  <c r="AV28" i="80"/>
  <c r="AX28" i="80" s="1"/>
  <c r="AW28" i="80"/>
  <c r="AV28" i="34"/>
  <c r="AX28" i="34" s="1"/>
  <c r="AW28" i="34"/>
  <c r="AS56" i="80"/>
  <c r="AU29" i="80"/>
  <c r="AQ57" i="80"/>
  <c r="AT43" i="84"/>
  <c r="AU28" i="84" s="1"/>
  <c r="AV27" i="84"/>
  <c r="AX27" i="84" s="1"/>
  <c r="AW27" i="84"/>
  <c r="AQ53" i="34"/>
  <c r="AU53" i="34" s="1"/>
  <c r="I33" i="20"/>
  <c r="AT44" i="80"/>
  <c r="AT43" i="34"/>
  <c r="AU29" i="34" s="1"/>
  <c r="H34" i="20"/>
  <c r="J34" i="20"/>
  <c r="K34" i="20" s="1"/>
  <c r="G35" i="20"/>
  <c r="B19" i="1"/>
  <c r="A20" i="1"/>
  <c r="AV74" i="91" l="1"/>
  <c r="AX74" i="91" s="1"/>
  <c r="AQ76" i="91"/>
  <c r="AU75" i="91"/>
  <c r="AW75" i="91" s="1"/>
  <c r="AS75" i="91"/>
  <c r="AV76" i="90"/>
  <c r="AX76" i="90" s="1"/>
  <c r="AS77" i="90"/>
  <c r="AQ78" i="90"/>
  <c r="AU77" i="90"/>
  <c r="AW77" i="90" s="1"/>
  <c r="AQ74" i="89"/>
  <c r="AU73" i="89"/>
  <c r="AW73" i="89" s="1"/>
  <c r="AS73" i="89"/>
  <c r="AT45" i="85"/>
  <c r="AT45" i="88"/>
  <c r="AT45" i="86"/>
  <c r="AT45" i="87"/>
  <c r="AV71" i="88"/>
  <c r="AX71" i="88" s="1"/>
  <c r="AS72" i="88"/>
  <c r="AQ73" i="88"/>
  <c r="AU72" i="88"/>
  <c r="AW72" i="88" s="1"/>
  <c r="AV69" i="87"/>
  <c r="AX69" i="87" s="1"/>
  <c r="AQ71" i="87"/>
  <c r="AU70" i="87"/>
  <c r="AW70" i="87" s="1"/>
  <c r="AS70" i="87"/>
  <c r="AV69" i="86"/>
  <c r="AX69" i="86" s="1"/>
  <c r="AQ71" i="86"/>
  <c r="AU70" i="86"/>
  <c r="AW70" i="86" s="1"/>
  <c r="AS70" i="86"/>
  <c r="AQ71" i="85"/>
  <c r="AU70" i="85"/>
  <c r="AW70" i="85" s="1"/>
  <c r="AS70" i="85"/>
  <c r="AV69" i="85"/>
  <c r="AX69" i="85" s="1"/>
  <c r="AW29" i="34"/>
  <c r="AV29" i="34"/>
  <c r="AX29" i="34" s="1"/>
  <c r="AU57" i="80"/>
  <c r="AS57" i="80"/>
  <c r="AV29" i="80"/>
  <c r="AX29" i="80" s="1"/>
  <c r="AW29" i="80"/>
  <c r="AW38" i="80"/>
  <c r="AQ58" i="80"/>
  <c r="AV28" i="84"/>
  <c r="AX28" i="84" s="1"/>
  <c r="AW28" i="84"/>
  <c r="AT44" i="84"/>
  <c r="AU29" i="84" s="1"/>
  <c r="AQ54" i="34"/>
  <c r="AU54" i="34" s="1"/>
  <c r="AX38" i="80"/>
  <c r="I34" i="20"/>
  <c r="AT45" i="80"/>
  <c r="AU30" i="80" s="1"/>
  <c r="AT44" i="34"/>
  <c r="AU30" i="34" s="1"/>
  <c r="H35" i="20"/>
  <c r="J35" i="20"/>
  <c r="K35" i="20" s="1"/>
  <c r="G36" i="20"/>
  <c r="B20" i="1"/>
  <c r="A21" i="1"/>
  <c r="AV75" i="91" l="1"/>
  <c r="AX75" i="91" s="1"/>
  <c r="AU76" i="91"/>
  <c r="AW76" i="91" s="1"/>
  <c r="AS76" i="91"/>
  <c r="AQ77" i="91"/>
  <c r="AV77" i="90"/>
  <c r="AX77" i="90" s="1"/>
  <c r="AU78" i="90"/>
  <c r="AW78" i="90" s="1"/>
  <c r="AQ79" i="90"/>
  <c r="AS78" i="90"/>
  <c r="AV73" i="89"/>
  <c r="AX73" i="89" s="1"/>
  <c r="AU74" i="89"/>
  <c r="AW74" i="89" s="1"/>
  <c r="AS74" i="89"/>
  <c r="AQ75" i="89"/>
  <c r="AT46" i="85"/>
  <c r="AT46" i="88"/>
  <c r="AT46" i="86"/>
  <c r="AT46" i="87"/>
  <c r="AU73" i="88"/>
  <c r="AW73" i="88" s="1"/>
  <c r="AS73" i="88"/>
  <c r="AQ74" i="88"/>
  <c r="AV72" i="88"/>
  <c r="AX72" i="88" s="1"/>
  <c r="AV70" i="87"/>
  <c r="AX70" i="87" s="1"/>
  <c r="AU71" i="87"/>
  <c r="AW71" i="87" s="1"/>
  <c r="AS71" i="87"/>
  <c r="AQ72" i="87"/>
  <c r="AV70" i="86"/>
  <c r="AX70" i="86" s="1"/>
  <c r="AU71" i="86"/>
  <c r="AW71" i="86" s="1"/>
  <c r="AS71" i="86"/>
  <c r="AQ72" i="86"/>
  <c r="AV70" i="85"/>
  <c r="AX70" i="85" s="1"/>
  <c r="AQ72" i="85"/>
  <c r="AU71" i="85"/>
  <c r="AW71" i="85" s="1"/>
  <c r="AS71" i="85"/>
  <c r="AW30" i="34"/>
  <c r="AV30" i="34"/>
  <c r="AX30" i="34" s="1"/>
  <c r="AV57" i="80"/>
  <c r="AU58" i="80"/>
  <c r="AS58" i="80"/>
  <c r="AW39" i="80"/>
  <c r="AU31" i="80"/>
  <c r="AV30" i="80"/>
  <c r="AX30" i="80" s="1"/>
  <c r="AW30" i="80"/>
  <c r="AQ59" i="80"/>
  <c r="AT45" i="84"/>
  <c r="AU30" i="84" s="1"/>
  <c r="AV29" i="84"/>
  <c r="AX29" i="84" s="1"/>
  <c r="AW29" i="84"/>
  <c r="AQ55" i="34"/>
  <c r="AU55" i="34" s="1"/>
  <c r="I35" i="20"/>
  <c r="AT46" i="80"/>
  <c r="AU36" i="80" s="1"/>
  <c r="AT45" i="34"/>
  <c r="AU31" i="34" s="1"/>
  <c r="AX39" i="80"/>
  <c r="H36" i="20"/>
  <c r="J36" i="20"/>
  <c r="K36" i="20" s="1"/>
  <c r="G37" i="20"/>
  <c r="B21" i="1"/>
  <c r="A22" i="1"/>
  <c r="AV76" i="91" l="1"/>
  <c r="AX76" i="91" s="1"/>
  <c r="AQ78" i="91"/>
  <c r="AU77" i="91"/>
  <c r="AW77" i="91" s="1"/>
  <c r="AS77" i="91"/>
  <c r="AV78" i="90"/>
  <c r="AX78" i="90" s="1"/>
  <c r="AQ80" i="90"/>
  <c r="AU79" i="90"/>
  <c r="AW79" i="90" s="1"/>
  <c r="AS79" i="90"/>
  <c r="AV74" i="89"/>
  <c r="AX74" i="89" s="1"/>
  <c r="AS75" i="89"/>
  <c r="AU75" i="89"/>
  <c r="AW75" i="89" s="1"/>
  <c r="AQ76" i="89"/>
  <c r="AT47" i="85"/>
  <c r="AT47" i="88"/>
  <c r="AU44" i="88" s="1"/>
  <c r="AT47" i="87"/>
  <c r="AU44" i="87" s="1"/>
  <c r="AT47" i="86"/>
  <c r="AU36" i="86" s="1"/>
  <c r="AV73" i="88"/>
  <c r="AX73" i="88" s="1"/>
  <c r="AU74" i="88"/>
  <c r="AW74" i="88" s="1"/>
  <c r="AS74" i="88"/>
  <c r="AQ75" i="88"/>
  <c r="AV71" i="87"/>
  <c r="AX71" i="87" s="1"/>
  <c r="AU72" i="87"/>
  <c r="AW72" i="87" s="1"/>
  <c r="AS72" i="87"/>
  <c r="AQ73" i="87"/>
  <c r="AU72" i="86"/>
  <c r="AW72" i="86" s="1"/>
  <c r="AS72" i="86"/>
  <c r="AQ73" i="86"/>
  <c r="AV71" i="86"/>
  <c r="AX71" i="86" s="1"/>
  <c r="AV71" i="85"/>
  <c r="AX71" i="85" s="1"/>
  <c r="AU72" i="85"/>
  <c r="AW72" i="85" s="1"/>
  <c r="AS72" i="85"/>
  <c r="AQ73" i="85"/>
  <c r="AW31" i="34"/>
  <c r="AV31" i="34"/>
  <c r="AX31" i="34" s="1"/>
  <c r="AV36" i="80"/>
  <c r="AX36" i="80" s="1"/>
  <c r="AW36" i="80"/>
  <c r="AV58" i="80"/>
  <c r="AU59" i="80"/>
  <c r="AS59" i="80"/>
  <c r="AV31" i="80"/>
  <c r="AX31" i="80" s="1"/>
  <c r="AW31" i="80"/>
  <c r="AW40" i="80"/>
  <c r="AU32" i="80"/>
  <c r="AQ60" i="80"/>
  <c r="AT46" i="84"/>
  <c r="AU31" i="84" s="1"/>
  <c r="AV30" i="84"/>
  <c r="AX30" i="84" s="1"/>
  <c r="AW30" i="84"/>
  <c r="AQ56" i="34"/>
  <c r="AU56" i="34" s="1"/>
  <c r="I36" i="20"/>
  <c r="AT47" i="80"/>
  <c r="AT46" i="34"/>
  <c r="AU32" i="34" s="1"/>
  <c r="AX40" i="80"/>
  <c r="H37" i="20"/>
  <c r="J37" i="20"/>
  <c r="K37" i="20" s="1"/>
  <c r="G38" i="20"/>
  <c r="A23" i="1"/>
  <c r="B22" i="1"/>
  <c r="AV77" i="91" l="1"/>
  <c r="AX77" i="91" s="1"/>
  <c r="AU78" i="91"/>
  <c r="AW78" i="91" s="1"/>
  <c r="AS78" i="91"/>
  <c r="AQ79" i="91"/>
  <c r="AV79" i="90"/>
  <c r="AX79" i="90" s="1"/>
  <c r="AS80" i="90"/>
  <c r="AQ81" i="90"/>
  <c r="AU80" i="90"/>
  <c r="AW80" i="90" s="1"/>
  <c r="AS76" i="89"/>
  <c r="AQ77" i="89"/>
  <c r="AU76" i="89"/>
  <c r="AW76" i="89" s="1"/>
  <c r="AV75" i="89"/>
  <c r="AX75" i="89" s="1"/>
  <c r="AT48" i="85"/>
  <c r="AT48" i="88"/>
  <c r="AU45" i="88" s="1"/>
  <c r="AT48" i="87"/>
  <c r="AU45" i="87" s="1"/>
  <c r="AT48" i="86"/>
  <c r="AU37" i="86" s="1"/>
  <c r="AV72" i="87"/>
  <c r="AX72" i="87" s="1"/>
  <c r="AW36" i="86"/>
  <c r="AV36" i="86"/>
  <c r="AX36" i="86" s="1"/>
  <c r="AW44" i="87"/>
  <c r="AV44" i="87"/>
  <c r="AX44" i="87" s="1"/>
  <c r="AW44" i="88"/>
  <c r="AV44" i="88"/>
  <c r="AX44" i="88" s="1"/>
  <c r="AU41" i="85"/>
  <c r="AV74" i="88"/>
  <c r="AX74" i="88" s="1"/>
  <c r="AU75" i="88"/>
  <c r="AW75" i="88" s="1"/>
  <c r="AS75" i="88"/>
  <c r="AQ76" i="88"/>
  <c r="AV72" i="86"/>
  <c r="AX72" i="86" s="1"/>
  <c r="AQ74" i="87"/>
  <c r="AU73" i="87"/>
  <c r="AW73" i="87" s="1"/>
  <c r="AS73" i="87"/>
  <c r="AV73" i="87" s="1"/>
  <c r="AX73" i="87" s="1"/>
  <c r="AQ74" i="86"/>
  <c r="AU73" i="86"/>
  <c r="AW73" i="86" s="1"/>
  <c r="AS73" i="86"/>
  <c r="AV72" i="85"/>
  <c r="AX72" i="85" s="1"/>
  <c r="AU73" i="85"/>
  <c r="AW73" i="85" s="1"/>
  <c r="AQ74" i="85"/>
  <c r="AS73" i="85"/>
  <c r="AU37" i="80"/>
  <c r="AV37" i="80" s="1"/>
  <c r="AX37" i="80" s="1"/>
  <c r="AU43" i="80"/>
  <c r="AV43" i="80" s="1"/>
  <c r="AV32" i="34"/>
  <c r="AX32" i="34" s="1"/>
  <c r="AW32" i="34"/>
  <c r="AV59" i="80"/>
  <c r="AU60" i="80"/>
  <c r="AS60" i="80"/>
  <c r="AV32" i="80"/>
  <c r="AX32" i="80" s="1"/>
  <c r="AW32" i="80"/>
  <c r="AW41" i="80"/>
  <c r="AU33" i="80"/>
  <c r="AQ61" i="80"/>
  <c r="AT47" i="84"/>
  <c r="AU32" i="84" s="1"/>
  <c r="AV31" i="84"/>
  <c r="AX31" i="84" s="1"/>
  <c r="AW31" i="84"/>
  <c r="AQ57" i="34"/>
  <c r="AU57" i="34" s="1"/>
  <c r="I37" i="20"/>
  <c r="AT48" i="80"/>
  <c r="AU44" i="80" s="1"/>
  <c r="AV44" i="80" s="1"/>
  <c r="AT47" i="34"/>
  <c r="AU33" i="34" s="1"/>
  <c r="AX41" i="80"/>
  <c r="H38" i="20"/>
  <c r="J38" i="20"/>
  <c r="K38" i="20" s="1"/>
  <c r="G39" i="20"/>
  <c r="B23" i="1"/>
  <c r="A24" i="1"/>
  <c r="AV78" i="91" l="1"/>
  <c r="AX78" i="91" s="1"/>
  <c r="AS79" i="91"/>
  <c r="AU79" i="91"/>
  <c r="AW79" i="91" s="1"/>
  <c r="AQ80" i="91"/>
  <c r="AU81" i="90"/>
  <c r="AW81" i="90" s="1"/>
  <c r="AS81" i="90"/>
  <c r="AV81" i="90" s="1"/>
  <c r="AX81" i="90" s="1"/>
  <c r="AQ82" i="90"/>
  <c r="AV80" i="90"/>
  <c r="AX80" i="90" s="1"/>
  <c r="AS77" i="89"/>
  <c r="AU77" i="89"/>
  <c r="AW77" i="89" s="1"/>
  <c r="AQ78" i="89"/>
  <c r="AV76" i="89"/>
  <c r="AX76" i="89" s="1"/>
  <c r="AW41" i="85"/>
  <c r="AV41" i="85"/>
  <c r="AX41" i="85" s="1"/>
  <c r="AV37" i="86"/>
  <c r="AX37" i="86" s="1"/>
  <c r="AW37" i="86"/>
  <c r="AT49" i="85"/>
  <c r="AT49" i="88"/>
  <c r="AU46" i="88" s="1"/>
  <c r="AT49" i="86"/>
  <c r="AU38" i="86" s="1"/>
  <c r="AT49" i="87"/>
  <c r="AU46" i="87" s="1"/>
  <c r="AW45" i="87"/>
  <c r="AV45" i="87"/>
  <c r="AX45" i="87" s="1"/>
  <c r="AW45" i="88"/>
  <c r="AV45" i="88"/>
  <c r="AX45" i="88" s="1"/>
  <c r="AU42" i="85"/>
  <c r="AV75" i="88"/>
  <c r="AX75" i="88" s="1"/>
  <c r="AU76" i="88"/>
  <c r="AW76" i="88" s="1"/>
  <c r="AQ77" i="88"/>
  <c r="AS76" i="88"/>
  <c r="AV73" i="86"/>
  <c r="AX73" i="86" s="1"/>
  <c r="AS74" i="87"/>
  <c r="AQ75" i="87"/>
  <c r="AU74" i="87"/>
  <c r="AW74" i="87" s="1"/>
  <c r="AS74" i="86"/>
  <c r="AU74" i="86"/>
  <c r="AW74" i="86" s="1"/>
  <c r="AQ75" i="86"/>
  <c r="AV73" i="85"/>
  <c r="AX73" i="85" s="1"/>
  <c r="AQ75" i="85"/>
  <c r="AU74" i="85"/>
  <c r="AW74" i="85" s="1"/>
  <c r="AS74" i="85"/>
  <c r="AW37" i="80"/>
  <c r="AW33" i="34"/>
  <c r="AV33" i="34"/>
  <c r="AX33" i="34" s="1"/>
  <c r="AV60" i="80"/>
  <c r="AU61" i="80"/>
  <c r="AS61" i="80"/>
  <c r="AW42" i="80"/>
  <c r="AU34" i="80"/>
  <c r="AV33" i="80"/>
  <c r="AX33" i="80" s="1"/>
  <c r="AW33" i="80"/>
  <c r="AQ62" i="80"/>
  <c r="AV32" i="84"/>
  <c r="AX32" i="84" s="1"/>
  <c r="AW32" i="84"/>
  <c r="AT48" i="84"/>
  <c r="AU33" i="84" s="1"/>
  <c r="AQ58" i="34"/>
  <c r="AU58" i="34" s="1"/>
  <c r="AW57" i="34"/>
  <c r="I38" i="20"/>
  <c r="AT49" i="80"/>
  <c r="AU45" i="80" s="1"/>
  <c r="AV45" i="80" s="1"/>
  <c r="AT48" i="34"/>
  <c r="AU34" i="34" s="1"/>
  <c r="AX42" i="80"/>
  <c r="H39" i="20"/>
  <c r="J39" i="20"/>
  <c r="K39" i="20" s="1"/>
  <c r="G40" i="20"/>
  <c r="B24" i="1"/>
  <c r="A25" i="1"/>
  <c r="AQ81" i="91" l="1"/>
  <c r="AS80" i="91"/>
  <c r="AU80" i="91"/>
  <c r="AW80" i="91" s="1"/>
  <c r="AV79" i="91"/>
  <c r="AX79" i="91" s="1"/>
  <c r="AQ83" i="90"/>
  <c r="AU82" i="90"/>
  <c r="AW82" i="90" s="1"/>
  <c r="AS82" i="90"/>
  <c r="AV82" i="90" s="1"/>
  <c r="AX82" i="90" s="1"/>
  <c r="AS78" i="89"/>
  <c r="AU78" i="89"/>
  <c r="AW78" i="89" s="1"/>
  <c r="AQ79" i="89"/>
  <c r="AV77" i="89"/>
  <c r="AX77" i="89" s="1"/>
  <c r="AW46" i="88"/>
  <c r="AV46" i="88"/>
  <c r="AX46" i="88" s="1"/>
  <c r="AU43" i="85"/>
  <c r="AT50" i="85"/>
  <c r="AT50" i="88"/>
  <c r="AU47" i="88" s="1"/>
  <c r="AT50" i="86"/>
  <c r="AU39" i="86" s="1"/>
  <c r="AT50" i="87"/>
  <c r="AU47" i="87" s="1"/>
  <c r="AV42" i="85"/>
  <c r="AX42" i="85" s="1"/>
  <c r="AW42" i="85"/>
  <c r="AW38" i="86"/>
  <c r="AV38" i="86"/>
  <c r="AX38" i="86" s="1"/>
  <c r="AW46" i="87"/>
  <c r="AV46" i="87"/>
  <c r="AX46" i="87" s="1"/>
  <c r="AV76" i="88"/>
  <c r="AX76" i="88" s="1"/>
  <c r="AU77" i="88"/>
  <c r="AW77" i="88" s="1"/>
  <c r="AS77" i="88"/>
  <c r="AQ78" i="88"/>
  <c r="AS75" i="87"/>
  <c r="AU75" i="87"/>
  <c r="AW75" i="87" s="1"/>
  <c r="AQ76" i="87"/>
  <c r="AV74" i="87"/>
  <c r="AX74" i="87" s="1"/>
  <c r="AV74" i="86"/>
  <c r="AX74" i="86" s="1"/>
  <c r="AQ76" i="86"/>
  <c r="AU75" i="86"/>
  <c r="AW75" i="86" s="1"/>
  <c r="AS75" i="86"/>
  <c r="AU75" i="85"/>
  <c r="AW75" i="85" s="1"/>
  <c r="AQ76" i="85"/>
  <c r="AS75" i="85"/>
  <c r="AV74" i="85"/>
  <c r="AX74" i="85" s="1"/>
  <c r="AV34" i="34"/>
  <c r="AX34" i="34" s="1"/>
  <c r="AW34" i="34"/>
  <c r="AV61" i="80"/>
  <c r="AX61" i="80" s="1"/>
  <c r="AU62" i="80"/>
  <c r="AS62" i="80"/>
  <c r="AV34" i="80"/>
  <c r="AX34" i="80" s="1"/>
  <c r="AW34" i="80"/>
  <c r="AW43" i="80"/>
  <c r="AU35" i="80"/>
  <c r="AQ63" i="80"/>
  <c r="AW61" i="80"/>
  <c r="AQ59" i="34"/>
  <c r="AU59" i="34" s="1"/>
  <c r="AT49" i="84"/>
  <c r="AU34" i="84" s="1"/>
  <c r="AW33" i="84"/>
  <c r="AV33" i="84"/>
  <c r="AX33" i="84" s="1"/>
  <c r="AV57" i="34"/>
  <c r="AX57" i="34" s="1"/>
  <c r="I39" i="20"/>
  <c r="AT50" i="80"/>
  <c r="AT49" i="34"/>
  <c r="AU35" i="34" s="1"/>
  <c r="AX43" i="80"/>
  <c r="H40" i="20"/>
  <c r="J40" i="20"/>
  <c r="K40" i="20" s="1"/>
  <c r="G41" i="20"/>
  <c r="A26" i="1"/>
  <c r="B25" i="1"/>
  <c r="AV80" i="91" l="1"/>
  <c r="AX80" i="91" s="1"/>
  <c r="AU81" i="91"/>
  <c r="AW81" i="91" s="1"/>
  <c r="AS81" i="91"/>
  <c r="AQ82" i="91"/>
  <c r="AS83" i="90"/>
  <c r="AQ84" i="90"/>
  <c r="AU83" i="90"/>
  <c r="AW83" i="90" s="1"/>
  <c r="AQ80" i="89"/>
  <c r="AU79" i="89"/>
  <c r="AW79" i="89" s="1"/>
  <c r="AS79" i="89"/>
  <c r="AV78" i="89"/>
  <c r="AX78" i="89" s="1"/>
  <c r="AW47" i="87"/>
  <c r="AV47" i="87"/>
  <c r="AX47" i="87" s="1"/>
  <c r="AW39" i="86"/>
  <c r="AV39" i="86"/>
  <c r="AX39" i="86" s="1"/>
  <c r="AV47" i="88"/>
  <c r="AX47" i="88" s="1"/>
  <c r="AW47" i="88"/>
  <c r="AU44" i="85"/>
  <c r="AV43" i="85"/>
  <c r="AX43" i="85" s="1"/>
  <c r="AW43" i="85"/>
  <c r="AT51" i="85"/>
  <c r="AT51" i="88"/>
  <c r="AU48" i="88" s="1"/>
  <c r="AT51" i="86"/>
  <c r="AU40" i="86" s="1"/>
  <c r="AT51" i="87"/>
  <c r="AU48" i="87" s="1"/>
  <c r="AV77" i="88"/>
  <c r="AX77" i="88" s="1"/>
  <c r="AU78" i="88"/>
  <c r="AW78" i="88" s="1"/>
  <c r="AS78" i="88"/>
  <c r="AQ79" i="88"/>
  <c r="AU76" i="87"/>
  <c r="AW76" i="87" s="1"/>
  <c r="AS76" i="87"/>
  <c r="AQ77" i="87"/>
  <c r="AV75" i="87"/>
  <c r="AX75" i="87" s="1"/>
  <c r="AV75" i="86"/>
  <c r="AX75" i="86" s="1"/>
  <c r="AS76" i="86"/>
  <c r="AQ77" i="86"/>
  <c r="AU76" i="86"/>
  <c r="AW76" i="86" s="1"/>
  <c r="AV75" i="85"/>
  <c r="AX75" i="85" s="1"/>
  <c r="AU76" i="85"/>
  <c r="AW76" i="85" s="1"/>
  <c r="AS76" i="85"/>
  <c r="AQ77" i="85"/>
  <c r="AW35" i="34"/>
  <c r="AV35" i="34"/>
  <c r="AX35" i="34" s="1"/>
  <c r="AW44" i="80"/>
  <c r="AU46" i="80"/>
  <c r="AV46" i="80" s="1"/>
  <c r="AV62" i="80"/>
  <c r="AX62" i="80" s="1"/>
  <c r="AU63" i="80"/>
  <c r="AS63" i="80"/>
  <c r="AV35" i="80"/>
  <c r="AX35" i="80" s="1"/>
  <c r="AW35" i="80"/>
  <c r="AQ64" i="80"/>
  <c r="AW62" i="80"/>
  <c r="AW58" i="34"/>
  <c r="AV58" i="34"/>
  <c r="AX58" i="34" s="1"/>
  <c r="AQ60" i="34"/>
  <c r="AU60" i="34" s="1"/>
  <c r="AV34" i="84"/>
  <c r="AX34" i="84" s="1"/>
  <c r="AW34" i="84"/>
  <c r="AT50" i="84"/>
  <c r="AU35" i="84" s="1"/>
  <c r="AX44" i="80"/>
  <c r="I40" i="20"/>
  <c r="AT51" i="80"/>
  <c r="AT50" i="34"/>
  <c r="AU36" i="34" s="1"/>
  <c r="H41" i="20"/>
  <c r="J41" i="20"/>
  <c r="K41" i="20" s="1"/>
  <c r="G42" i="20"/>
  <c r="B26" i="1"/>
  <c r="A27" i="1"/>
  <c r="AV81" i="91" l="1"/>
  <c r="AX81" i="91" s="1"/>
  <c r="AQ83" i="91"/>
  <c r="AU82" i="91"/>
  <c r="AW82" i="91" s="1"/>
  <c r="AS82" i="91"/>
  <c r="AU84" i="90"/>
  <c r="AW84" i="90" s="1"/>
  <c r="AS84" i="90"/>
  <c r="AV84" i="90" s="1"/>
  <c r="AX84" i="90" s="1"/>
  <c r="AQ85" i="90"/>
  <c r="AV83" i="90"/>
  <c r="AX83" i="90" s="1"/>
  <c r="AV79" i="89"/>
  <c r="AX79" i="89" s="1"/>
  <c r="AU80" i="89"/>
  <c r="AW80" i="89" s="1"/>
  <c r="AS80" i="89"/>
  <c r="AQ81" i="89"/>
  <c r="AW40" i="86"/>
  <c r="AV40" i="86"/>
  <c r="AX40" i="86" s="1"/>
  <c r="AW48" i="87"/>
  <c r="AV48" i="87"/>
  <c r="AX48" i="87" s="1"/>
  <c r="AT52" i="85"/>
  <c r="AT52" i="88"/>
  <c r="AU49" i="88" s="1"/>
  <c r="AT52" i="87"/>
  <c r="AU49" i="87" s="1"/>
  <c r="AT52" i="86"/>
  <c r="AU41" i="86" s="1"/>
  <c r="AW48" i="88"/>
  <c r="AV48" i="88"/>
  <c r="AX48" i="88" s="1"/>
  <c r="AW44" i="85"/>
  <c r="AV44" i="85"/>
  <c r="AX44" i="85" s="1"/>
  <c r="AU45" i="85"/>
  <c r="AV78" i="88"/>
  <c r="AX78" i="88" s="1"/>
  <c r="AS79" i="88"/>
  <c r="AQ80" i="88"/>
  <c r="AU79" i="88"/>
  <c r="AW79" i="88" s="1"/>
  <c r="AV76" i="87"/>
  <c r="AX76" i="87" s="1"/>
  <c r="AQ78" i="87"/>
  <c r="AU77" i="87"/>
  <c r="AW77" i="87" s="1"/>
  <c r="AS77" i="87"/>
  <c r="AU77" i="86"/>
  <c r="AW77" i="86" s="1"/>
  <c r="AS77" i="86"/>
  <c r="AQ78" i="86"/>
  <c r="AV76" i="86"/>
  <c r="AX76" i="86" s="1"/>
  <c r="AV76" i="85"/>
  <c r="AX76" i="85" s="1"/>
  <c r="AQ78" i="85"/>
  <c r="AU77" i="85"/>
  <c r="AW77" i="85" s="1"/>
  <c r="AS77" i="85"/>
  <c r="AW45" i="80"/>
  <c r="AU47" i="80"/>
  <c r="AV47" i="80" s="1"/>
  <c r="AV36" i="34"/>
  <c r="AX36" i="34" s="1"/>
  <c r="AW36" i="34"/>
  <c r="AU64" i="80"/>
  <c r="AS64" i="80"/>
  <c r="AV63" i="80"/>
  <c r="AX63" i="80" s="1"/>
  <c r="AQ65" i="80"/>
  <c r="AW63" i="80"/>
  <c r="AW59" i="34"/>
  <c r="AV59" i="34"/>
  <c r="AX59" i="34" s="1"/>
  <c r="AQ61" i="34"/>
  <c r="AU61" i="34" s="1"/>
  <c r="AT51" i="84"/>
  <c r="AU36" i="84" s="1"/>
  <c r="AW35" i="84"/>
  <c r="AV35" i="84"/>
  <c r="AX35" i="84" s="1"/>
  <c r="I41" i="20"/>
  <c r="AT52" i="80"/>
  <c r="AU48" i="80" s="1"/>
  <c r="AV48" i="80" s="1"/>
  <c r="AT51" i="34"/>
  <c r="AU37" i="34" s="1"/>
  <c r="AX45" i="80"/>
  <c r="H42" i="20"/>
  <c r="J42" i="20"/>
  <c r="K42" i="20" s="1"/>
  <c r="G43" i="20"/>
  <c r="B27" i="1"/>
  <c r="A28" i="1"/>
  <c r="AV82" i="91" l="1"/>
  <c r="AX82" i="91" s="1"/>
  <c r="AU83" i="91"/>
  <c r="AW83" i="91" s="1"/>
  <c r="AS83" i="91"/>
  <c r="AQ84" i="91"/>
  <c r="AQ86" i="90"/>
  <c r="AU85" i="90"/>
  <c r="AW85" i="90" s="1"/>
  <c r="AS85" i="90"/>
  <c r="AV80" i="89"/>
  <c r="AX80" i="89" s="1"/>
  <c r="AS81" i="89"/>
  <c r="AQ82" i="89"/>
  <c r="AU81" i="89"/>
  <c r="AW81" i="89" s="1"/>
  <c r="AV45" i="85"/>
  <c r="AX45" i="85" s="1"/>
  <c r="AW45" i="85"/>
  <c r="AW49" i="88"/>
  <c r="AV49" i="88"/>
  <c r="AX49" i="88" s="1"/>
  <c r="AV77" i="87"/>
  <c r="AX77" i="87" s="1"/>
  <c r="AW49" i="87"/>
  <c r="AV49" i="87"/>
  <c r="AX49" i="87" s="1"/>
  <c r="AT53" i="85"/>
  <c r="AT53" i="88"/>
  <c r="AU50" i="88" s="1"/>
  <c r="AT53" i="86"/>
  <c r="AU42" i="86" s="1"/>
  <c r="AT53" i="87"/>
  <c r="AU50" i="87" s="1"/>
  <c r="AW41" i="86"/>
  <c r="AV41" i="86"/>
  <c r="AX41" i="86" s="1"/>
  <c r="AU46" i="85"/>
  <c r="AS80" i="88"/>
  <c r="AU80" i="88"/>
  <c r="AW80" i="88" s="1"/>
  <c r="AQ81" i="88"/>
  <c r="AV79" i="88"/>
  <c r="AX79" i="88" s="1"/>
  <c r="AU78" i="87"/>
  <c r="AW78" i="87" s="1"/>
  <c r="AS78" i="87"/>
  <c r="AQ79" i="87"/>
  <c r="AU78" i="86"/>
  <c r="AW78" i="86" s="1"/>
  <c r="AS78" i="86"/>
  <c r="AQ79" i="86"/>
  <c r="AV77" i="86"/>
  <c r="AX77" i="86" s="1"/>
  <c r="AV77" i="85"/>
  <c r="AX77" i="85" s="1"/>
  <c r="AQ79" i="85"/>
  <c r="AU78" i="85"/>
  <c r="AW78" i="85" s="1"/>
  <c r="AS78" i="85"/>
  <c r="AV37" i="34"/>
  <c r="AX37" i="34" s="1"/>
  <c r="AW37" i="34"/>
  <c r="AV64" i="80"/>
  <c r="AX64" i="80" s="1"/>
  <c r="AU65" i="80"/>
  <c r="AS65" i="80"/>
  <c r="AQ66" i="80"/>
  <c r="AW64" i="80"/>
  <c r="AW60" i="34"/>
  <c r="AV60" i="34"/>
  <c r="AX60" i="34" s="1"/>
  <c r="AQ62" i="34"/>
  <c r="AU62" i="34" s="1"/>
  <c r="AW46" i="80"/>
  <c r="I42" i="20"/>
  <c r="AT52" i="84"/>
  <c r="AU37" i="84" s="1"/>
  <c r="AT53" i="80"/>
  <c r="AU49" i="80" s="1"/>
  <c r="AV49" i="80" s="1"/>
  <c r="AT52" i="34"/>
  <c r="AU38" i="34" s="1"/>
  <c r="AV36" i="84"/>
  <c r="AX36" i="84" s="1"/>
  <c r="AW36" i="84"/>
  <c r="J43" i="20"/>
  <c r="K43" i="20" s="1"/>
  <c r="H43" i="20"/>
  <c r="G44" i="20"/>
  <c r="B28" i="1"/>
  <c r="A29" i="1"/>
  <c r="AV83" i="91" l="1"/>
  <c r="AX83" i="91" s="1"/>
  <c r="AU84" i="91"/>
  <c r="AW84" i="91" s="1"/>
  <c r="AS84" i="91"/>
  <c r="AQ85" i="91"/>
  <c r="AV85" i="90"/>
  <c r="AX85" i="90" s="1"/>
  <c r="AU86" i="90"/>
  <c r="AW86" i="90" s="1"/>
  <c r="AS86" i="90"/>
  <c r="AV86" i="90" s="1"/>
  <c r="AX86" i="90" s="1"/>
  <c r="AQ87" i="90"/>
  <c r="AQ83" i="89"/>
  <c r="AS82" i="89"/>
  <c r="AU82" i="89"/>
  <c r="AW82" i="89" s="1"/>
  <c r="AV81" i="89"/>
  <c r="AX81" i="89" s="1"/>
  <c r="AV78" i="87"/>
  <c r="AX78" i="87" s="1"/>
  <c r="AT54" i="85"/>
  <c r="AT54" i="88"/>
  <c r="AU51" i="88" s="1"/>
  <c r="AT54" i="86"/>
  <c r="AU43" i="86" s="1"/>
  <c r="AT54" i="87"/>
  <c r="AU51" i="87" s="1"/>
  <c r="AW46" i="85"/>
  <c r="AV46" i="85"/>
  <c r="AX46" i="85" s="1"/>
  <c r="AW50" i="88"/>
  <c r="AV50" i="88"/>
  <c r="AX50" i="88" s="1"/>
  <c r="AV42" i="86"/>
  <c r="AX42" i="86" s="1"/>
  <c r="AW42" i="86"/>
  <c r="AU47" i="85"/>
  <c r="AV50" i="87"/>
  <c r="AX50" i="87" s="1"/>
  <c r="AW50" i="87"/>
  <c r="AQ82" i="88"/>
  <c r="AU81" i="88"/>
  <c r="AW81" i="88" s="1"/>
  <c r="AS81" i="88"/>
  <c r="AV80" i="88"/>
  <c r="AX80" i="88" s="1"/>
  <c r="AU79" i="87"/>
  <c r="AW79" i="87" s="1"/>
  <c r="AS79" i="87"/>
  <c r="AQ80" i="87"/>
  <c r="AQ80" i="86"/>
  <c r="AU79" i="86"/>
  <c r="AW79" i="86" s="1"/>
  <c r="AS79" i="86"/>
  <c r="AV78" i="86"/>
  <c r="AX78" i="86" s="1"/>
  <c r="AV78" i="85"/>
  <c r="AX78" i="85" s="1"/>
  <c r="AS79" i="85"/>
  <c r="AQ80" i="85"/>
  <c r="AU79" i="85"/>
  <c r="AW79" i="85" s="1"/>
  <c r="AW38" i="34"/>
  <c r="AV38" i="34"/>
  <c r="AX38" i="34" s="1"/>
  <c r="AV65" i="80"/>
  <c r="AX65" i="80" s="1"/>
  <c r="AU66" i="80"/>
  <c r="AS66" i="80"/>
  <c r="AQ67" i="80"/>
  <c r="AW65" i="80"/>
  <c r="AW61" i="34"/>
  <c r="AV61" i="34"/>
  <c r="AX61" i="34" s="1"/>
  <c r="AQ63" i="34"/>
  <c r="AU63" i="34" s="1"/>
  <c r="AX46" i="80"/>
  <c r="I43" i="20"/>
  <c r="AT53" i="84"/>
  <c r="AU38" i="84" s="1"/>
  <c r="AT54" i="80"/>
  <c r="AU50" i="80" s="1"/>
  <c r="AV50" i="80" s="1"/>
  <c r="AT53" i="34"/>
  <c r="AU39" i="34" s="1"/>
  <c r="AW48" i="80"/>
  <c r="AX48" i="80"/>
  <c r="AW47" i="80"/>
  <c r="AX47" i="80"/>
  <c r="AV37" i="84"/>
  <c r="AX37" i="84" s="1"/>
  <c r="AW37" i="84"/>
  <c r="J44" i="20"/>
  <c r="K44" i="20" s="1"/>
  <c r="H44" i="20"/>
  <c r="G45" i="20"/>
  <c r="B29" i="1"/>
  <c r="A30" i="1"/>
  <c r="AV84" i="91" l="1"/>
  <c r="AX84" i="91" s="1"/>
  <c r="AQ86" i="91"/>
  <c r="AU85" i="91"/>
  <c r="AW85" i="91" s="1"/>
  <c r="AS85" i="91"/>
  <c r="AQ88" i="90"/>
  <c r="AU87" i="90"/>
  <c r="AW87" i="90" s="1"/>
  <c r="AS87" i="90"/>
  <c r="AV82" i="89"/>
  <c r="AX82" i="89" s="1"/>
  <c r="AU83" i="89"/>
  <c r="AW83" i="89" s="1"/>
  <c r="AS83" i="89"/>
  <c r="AQ84" i="89"/>
  <c r="AV79" i="87"/>
  <c r="AX79" i="87" s="1"/>
  <c r="AV51" i="87"/>
  <c r="AX51" i="87" s="1"/>
  <c r="AW51" i="87"/>
  <c r="AW43" i="86"/>
  <c r="AV43" i="86"/>
  <c r="AX43" i="86" s="1"/>
  <c r="AV51" i="88"/>
  <c r="AX51" i="88" s="1"/>
  <c r="AW51" i="88"/>
  <c r="AT55" i="85"/>
  <c r="AT55" i="88"/>
  <c r="AU52" i="88" s="1"/>
  <c r="AT55" i="86"/>
  <c r="AU44" i="86" s="1"/>
  <c r="AT55" i="87"/>
  <c r="AU52" i="87" s="1"/>
  <c r="AU53" i="85"/>
  <c r="AU48" i="85"/>
  <c r="AW47" i="85"/>
  <c r="AV47" i="85"/>
  <c r="AX47" i="85" s="1"/>
  <c r="AV81" i="88"/>
  <c r="AX81" i="88" s="1"/>
  <c r="AQ83" i="88"/>
  <c r="AU82" i="88"/>
  <c r="AW82" i="88" s="1"/>
  <c r="AS82" i="88"/>
  <c r="AQ81" i="87"/>
  <c r="AU80" i="87"/>
  <c r="AW80" i="87" s="1"/>
  <c r="AS80" i="87"/>
  <c r="AV79" i="86"/>
  <c r="AX79" i="86" s="1"/>
  <c r="AQ81" i="86"/>
  <c r="AU80" i="86"/>
  <c r="AW80" i="86" s="1"/>
  <c r="AS80" i="86"/>
  <c r="AS80" i="85"/>
  <c r="AQ81" i="85"/>
  <c r="AU80" i="85"/>
  <c r="AW80" i="85" s="1"/>
  <c r="AV79" i="85"/>
  <c r="AX79" i="85" s="1"/>
  <c r="AW39" i="34"/>
  <c r="AV39" i="34"/>
  <c r="AX39" i="34" s="1"/>
  <c r="AV66" i="80"/>
  <c r="AX66" i="80" s="1"/>
  <c r="AU67" i="80"/>
  <c r="AS67" i="80"/>
  <c r="AQ68" i="80"/>
  <c r="AW66" i="80"/>
  <c r="AW62" i="34"/>
  <c r="AV62" i="34"/>
  <c r="AX62" i="34" s="1"/>
  <c r="AQ64" i="34"/>
  <c r="AU64" i="34" s="1"/>
  <c r="I44" i="20"/>
  <c r="AT54" i="84"/>
  <c r="AU39" i="84" s="1"/>
  <c r="AT55" i="80"/>
  <c r="AT54" i="34"/>
  <c r="AU40" i="34" s="1"/>
  <c r="AV38" i="84"/>
  <c r="AX38" i="84" s="1"/>
  <c r="AW38" i="84"/>
  <c r="AW49" i="80"/>
  <c r="AX49" i="80"/>
  <c r="J45" i="20"/>
  <c r="K45" i="20" s="1"/>
  <c r="H45" i="20"/>
  <c r="G46" i="20"/>
  <c r="B30" i="1"/>
  <c r="A31" i="1"/>
  <c r="AV85" i="91" l="1"/>
  <c r="AX85" i="91" s="1"/>
  <c r="AU86" i="91"/>
  <c r="AW86" i="91" s="1"/>
  <c r="AS86" i="91"/>
  <c r="AQ87" i="91"/>
  <c r="AV87" i="90"/>
  <c r="AX87" i="90" s="1"/>
  <c r="AS88" i="90"/>
  <c r="AQ89" i="90"/>
  <c r="AQ90" i="90" s="1"/>
  <c r="AQ91" i="90" s="1"/>
  <c r="AQ92" i="90" s="1"/>
  <c r="AQ93" i="90" s="1"/>
  <c r="AQ94" i="90" s="1"/>
  <c r="AQ95" i="90" s="1"/>
  <c r="AQ96" i="90" s="1"/>
  <c r="AQ97" i="90" s="1"/>
  <c r="AQ98" i="90" s="1"/>
  <c r="AQ99" i="90" s="1"/>
  <c r="AQ100" i="90" s="1"/>
  <c r="AQ101" i="90" s="1"/>
  <c r="AQ102" i="90" s="1"/>
  <c r="AQ103" i="90" s="1"/>
  <c r="AQ104" i="90" s="1"/>
  <c r="AQ105" i="90" s="1"/>
  <c r="AQ106" i="90" s="1"/>
  <c r="AQ107" i="90" s="1"/>
  <c r="AQ108" i="90" s="1"/>
  <c r="AQ109" i="90" s="1"/>
  <c r="AQ110" i="90" s="1"/>
  <c r="AQ111" i="90" s="1"/>
  <c r="AQ112" i="90" s="1"/>
  <c r="AQ113" i="90" s="1"/>
  <c r="AQ114" i="90" s="1"/>
  <c r="AQ115" i="90" s="1"/>
  <c r="AQ116" i="90" s="1"/>
  <c r="AQ117" i="90" s="1"/>
  <c r="AQ118" i="90" s="1"/>
  <c r="AQ119" i="90" s="1"/>
  <c r="AQ120" i="90" s="1"/>
  <c r="AQ121" i="90" s="1"/>
  <c r="AQ122" i="90" s="1"/>
  <c r="AQ123" i="90" s="1"/>
  <c r="AQ124" i="90" s="1"/>
  <c r="AQ125" i="90" s="1"/>
  <c r="AQ126" i="90" s="1"/>
  <c r="AQ127" i="90" s="1"/>
  <c r="AQ128" i="90" s="1"/>
  <c r="AQ129" i="90" s="1"/>
  <c r="AQ130" i="90" s="1"/>
  <c r="AQ131" i="90" s="1"/>
  <c r="AQ132" i="90" s="1"/>
  <c r="AQ133" i="90" s="1"/>
  <c r="AQ134" i="90" s="1"/>
  <c r="AQ135" i="90" s="1"/>
  <c r="AQ136" i="90" s="1"/>
  <c r="AQ137" i="90" s="1"/>
  <c r="AQ138" i="90" s="1"/>
  <c r="AQ139" i="90" s="1"/>
  <c r="AQ140" i="90" s="1"/>
  <c r="AQ141" i="90" s="1"/>
  <c r="AQ142" i="90" s="1"/>
  <c r="AQ143" i="90" s="1"/>
  <c r="AQ144" i="90" s="1"/>
  <c r="AQ145" i="90" s="1"/>
  <c r="AQ146" i="90" s="1"/>
  <c r="AQ147" i="90" s="1"/>
  <c r="AQ148" i="90" s="1"/>
  <c r="AQ149" i="90" s="1"/>
  <c r="AQ150" i="90" s="1"/>
  <c r="AQ151" i="90" s="1"/>
  <c r="AQ152" i="90" s="1"/>
  <c r="AQ153" i="90" s="1"/>
  <c r="AQ154" i="90" s="1"/>
  <c r="AQ155" i="90" s="1"/>
  <c r="AQ156" i="90" s="1"/>
  <c r="AQ157" i="90" s="1"/>
  <c r="AQ158" i="90" s="1"/>
  <c r="AQ159" i="90" s="1"/>
  <c r="AQ160" i="90" s="1"/>
  <c r="AQ161" i="90" s="1"/>
  <c r="AQ162" i="90" s="1"/>
  <c r="AQ163" i="90" s="1"/>
  <c r="AQ164" i="90" s="1"/>
  <c r="AQ165" i="90" s="1"/>
  <c r="AQ166" i="90" s="1"/>
  <c r="AQ167" i="90" s="1"/>
  <c r="AQ168" i="90" s="1"/>
  <c r="AQ169" i="90" s="1"/>
  <c r="AQ170" i="90" s="1"/>
  <c r="AQ171" i="90" s="1"/>
  <c r="AQ172" i="90" s="1"/>
  <c r="AQ173" i="90" s="1"/>
  <c r="AQ174" i="90" s="1"/>
  <c r="AQ175" i="90" s="1"/>
  <c r="AQ176" i="90" s="1"/>
  <c r="AQ177" i="90" s="1"/>
  <c r="AQ178" i="90" s="1"/>
  <c r="AQ179" i="90" s="1"/>
  <c r="AQ180" i="90" s="1"/>
  <c r="AQ181" i="90" s="1"/>
  <c r="AQ182" i="90" s="1"/>
  <c r="AQ183" i="90" s="1"/>
  <c r="AQ184" i="90" s="1"/>
  <c r="AQ185" i="90" s="1"/>
  <c r="AQ186" i="90" s="1"/>
  <c r="AQ187" i="90" s="1"/>
  <c r="AQ188" i="90" s="1"/>
  <c r="AQ189" i="90" s="1"/>
  <c r="AQ190" i="90" s="1"/>
  <c r="AQ191" i="90" s="1"/>
  <c r="AQ192" i="90" s="1"/>
  <c r="AQ193" i="90" s="1"/>
  <c r="AQ194" i="90" s="1"/>
  <c r="AQ195" i="90" s="1"/>
  <c r="AQ196" i="90" s="1"/>
  <c r="AU88" i="90"/>
  <c r="AW88" i="90" s="1"/>
  <c r="AV83" i="89"/>
  <c r="AX83" i="89" s="1"/>
  <c r="AS84" i="89"/>
  <c r="AU84" i="89"/>
  <c r="AW84" i="89" s="1"/>
  <c r="AQ85" i="89"/>
  <c r="AT56" i="85"/>
  <c r="AT56" i="88"/>
  <c r="AU53" i="88" s="1"/>
  <c r="AT56" i="87"/>
  <c r="AU53" i="87" s="1"/>
  <c r="AT56" i="86"/>
  <c r="AU45" i="86" s="1"/>
  <c r="AW52" i="87"/>
  <c r="AV52" i="87"/>
  <c r="AX52" i="87" s="1"/>
  <c r="BD14" i="87" s="1"/>
  <c r="AW52" i="88"/>
  <c r="AV52" i="88"/>
  <c r="AX52" i="88" s="1"/>
  <c r="BD14" i="88" s="1"/>
  <c r="AW53" i="85"/>
  <c r="AV53" i="85"/>
  <c r="AX53" i="85" s="1"/>
  <c r="AW48" i="85"/>
  <c r="AV48" i="85"/>
  <c r="AX48" i="85" s="1"/>
  <c r="AU54" i="85"/>
  <c r="AU49" i="85"/>
  <c r="AW44" i="86"/>
  <c r="AV44" i="86"/>
  <c r="AX44" i="86" s="1"/>
  <c r="AV82" i="88"/>
  <c r="AX82" i="88" s="1"/>
  <c r="AU83" i="88"/>
  <c r="AW83" i="88" s="1"/>
  <c r="AS83" i="88"/>
  <c r="AQ84" i="88"/>
  <c r="AV80" i="87"/>
  <c r="AX80" i="87" s="1"/>
  <c r="AU81" i="87"/>
  <c r="AW81" i="87" s="1"/>
  <c r="AS81" i="87"/>
  <c r="AQ82" i="87"/>
  <c r="AV80" i="86"/>
  <c r="AX80" i="86" s="1"/>
  <c r="AS81" i="86"/>
  <c r="AU81" i="86"/>
  <c r="AW81" i="86" s="1"/>
  <c r="AQ82" i="86"/>
  <c r="AU51" i="80"/>
  <c r="AV51" i="80" s="1"/>
  <c r="AU53" i="80"/>
  <c r="AV53" i="80" s="1"/>
  <c r="AU81" i="85"/>
  <c r="AW81" i="85" s="1"/>
  <c r="AS81" i="85"/>
  <c r="AQ82" i="85"/>
  <c r="AV80" i="85"/>
  <c r="AX80" i="85" s="1"/>
  <c r="AV40" i="34"/>
  <c r="AX40" i="34" s="1"/>
  <c r="AW40" i="34"/>
  <c r="AU68" i="80"/>
  <c r="AS68" i="80"/>
  <c r="AV67" i="80"/>
  <c r="AX67" i="80" s="1"/>
  <c r="AQ69" i="80"/>
  <c r="AW67" i="80"/>
  <c r="AW63" i="34"/>
  <c r="AV63" i="34"/>
  <c r="AX63" i="34" s="1"/>
  <c r="AQ65" i="34"/>
  <c r="AU65" i="34" s="1"/>
  <c r="I45" i="20"/>
  <c r="AT55" i="84"/>
  <c r="AU40" i="84" s="1"/>
  <c r="AT56" i="80"/>
  <c r="AT55" i="34"/>
  <c r="AU41" i="34" s="1"/>
  <c r="AW50" i="80"/>
  <c r="AX50" i="80"/>
  <c r="AW39" i="84"/>
  <c r="AV39" i="84"/>
  <c r="AX39" i="84" s="1"/>
  <c r="J46" i="20"/>
  <c r="K46" i="20" s="1"/>
  <c r="H46" i="20"/>
  <c r="G47" i="20"/>
  <c r="B31" i="1"/>
  <c r="A32" i="1"/>
  <c r="AV86" i="91" l="1"/>
  <c r="AX86" i="91" s="1"/>
  <c r="AS87" i="91"/>
  <c r="AU87" i="91"/>
  <c r="AW87" i="91" s="1"/>
  <c r="AQ88" i="91"/>
  <c r="AV88" i="90"/>
  <c r="AX88" i="90" s="1"/>
  <c r="AQ86" i="89"/>
  <c r="AU85" i="89"/>
  <c r="AW85" i="89" s="1"/>
  <c r="AS85" i="89"/>
  <c r="AV84" i="89"/>
  <c r="AX84" i="89" s="1"/>
  <c r="AT57" i="85"/>
  <c r="AT57" i="88"/>
  <c r="AU54" i="88" s="1"/>
  <c r="AT57" i="86"/>
  <c r="AU46" i="86" s="1"/>
  <c r="AT57" i="87"/>
  <c r="AU54" i="87" s="1"/>
  <c r="AW54" i="85"/>
  <c r="AV54" i="85"/>
  <c r="AX54" i="85" s="1"/>
  <c r="AV45" i="86"/>
  <c r="AX45" i="86" s="1"/>
  <c r="AW45" i="86"/>
  <c r="AW53" i="87"/>
  <c r="AV53" i="87"/>
  <c r="AX53" i="87" s="1"/>
  <c r="AV49" i="85"/>
  <c r="AX49" i="85" s="1"/>
  <c r="AW49" i="85"/>
  <c r="AW53" i="88"/>
  <c r="AV53" i="88"/>
  <c r="AX53" i="88" s="1"/>
  <c r="AU55" i="85"/>
  <c r="AU50" i="85"/>
  <c r="AQ85" i="88"/>
  <c r="AU84" i="88"/>
  <c r="AW84" i="88" s="1"/>
  <c r="AS84" i="88"/>
  <c r="AV83" i="88"/>
  <c r="AX83" i="88" s="1"/>
  <c r="AV81" i="87"/>
  <c r="AX81" i="87" s="1"/>
  <c r="AU82" i="87"/>
  <c r="AW82" i="87" s="1"/>
  <c r="AS82" i="87"/>
  <c r="AQ83" i="87"/>
  <c r="AV81" i="86"/>
  <c r="AX81" i="86" s="1"/>
  <c r="AQ83" i="86"/>
  <c r="AU82" i="86"/>
  <c r="AW82" i="86" s="1"/>
  <c r="AS82" i="86"/>
  <c r="AU52" i="80"/>
  <c r="AV52" i="80" s="1"/>
  <c r="AU54" i="80"/>
  <c r="AV54" i="80" s="1"/>
  <c r="AV81" i="85"/>
  <c r="AX81" i="85" s="1"/>
  <c r="AU82" i="85"/>
  <c r="AW82" i="85" s="1"/>
  <c r="AS82" i="85"/>
  <c r="AQ83" i="85"/>
  <c r="AW41" i="34"/>
  <c r="AV41" i="34"/>
  <c r="AX41" i="34" s="1"/>
  <c r="AV68" i="80"/>
  <c r="AX68" i="80" s="1"/>
  <c r="AU69" i="80"/>
  <c r="AS69" i="80"/>
  <c r="AQ70" i="80"/>
  <c r="AW68" i="80"/>
  <c r="AW64" i="34"/>
  <c r="AV64" i="34"/>
  <c r="AX64" i="34" s="1"/>
  <c r="AQ66" i="34"/>
  <c r="AU66" i="34" s="1"/>
  <c r="I46" i="20"/>
  <c r="AT56" i="84"/>
  <c r="AU41" i="84" s="1"/>
  <c r="AT57" i="80"/>
  <c r="AU55" i="80" s="1"/>
  <c r="AV55" i="80" s="1"/>
  <c r="AT56" i="34"/>
  <c r="AU42" i="34" s="1"/>
  <c r="AV40" i="84"/>
  <c r="AX40" i="84" s="1"/>
  <c r="AW40" i="84"/>
  <c r="AW51" i="80"/>
  <c r="AX51" i="80"/>
  <c r="J47" i="20"/>
  <c r="K47" i="20" s="1"/>
  <c r="H47" i="20"/>
  <c r="G48" i="20"/>
  <c r="B32" i="1"/>
  <c r="A33" i="1"/>
  <c r="AV87" i="91" l="1"/>
  <c r="AX87" i="91" s="1"/>
  <c r="AQ89" i="91"/>
  <c r="AQ90" i="91" s="1"/>
  <c r="AQ91" i="91" s="1"/>
  <c r="AQ92" i="91" s="1"/>
  <c r="AQ93" i="91" s="1"/>
  <c r="AQ94" i="91" s="1"/>
  <c r="AQ95" i="91" s="1"/>
  <c r="AQ96" i="91" s="1"/>
  <c r="AQ97" i="91" s="1"/>
  <c r="AQ98" i="91" s="1"/>
  <c r="AQ99" i="91" s="1"/>
  <c r="AQ100" i="91" s="1"/>
  <c r="AQ101" i="91" s="1"/>
  <c r="AQ102" i="91" s="1"/>
  <c r="AQ103" i="91" s="1"/>
  <c r="AQ104" i="91" s="1"/>
  <c r="AQ105" i="91" s="1"/>
  <c r="AQ106" i="91" s="1"/>
  <c r="AQ107" i="91" s="1"/>
  <c r="AQ108" i="91" s="1"/>
  <c r="AQ109" i="91" s="1"/>
  <c r="AQ110" i="91" s="1"/>
  <c r="AQ111" i="91" s="1"/>
  <c r="AQ112" i="91" s="1"/>
  <c r="AQ113" i="91" s="1"/>
  <c r="AQ114" i="91" s="1"/>
  <c r="AQ115" i="91" s="1"/>
  <c r="AQ116" i="91" s="1"/>
  <c r="AQ117" i="91" s="1"/>
  <c r="AQ118" i="91" s="1"/>
  <c r="AQ119" i="91" s="1"/>
  <c r="AQ120" i="91" s="1"/>
  <c r="AQ121" i="91" s="1"/>
  <c r="AQ122" i="91" s="1"/>
  <c r="AQ123" i="91" s="1"/>
  <c r="AQ124" i="91" s="1"/>
  <c r="AQ125" i="91" s="1"/>
  <c r="AQ126" i="91" s="1"/>
  <c r="AQ127" i="91" s="1"/>
  <c r="AQ128" i="91" s="1"/>
  <c r="AQ129" i="91" s="1"/>
  <c r="AQ130" i="91" s="1"/>
  <c r="AQ131" i="91" s="1"/>
  <c r="AQ132" i="91" s="1"/>
  <c r="AQ133" i="91" s="1"/>
  <c r="AQ134" i="91" s="1"/>
  <c r="AQ135" i="91" s="1"/>
  <c r="AQ136" i="91" s="1"/>
  <c r="AQ137" i="91" s="1"/>
  <c r="AQ138" i="91" s="1"/>
  <c r="AQ139" i="91" s="1"/>
  <c r="AQ140" i="91" s="1"/>
  <c r="AQ141" i="91" s="1"/>
  <c r="AQ142" i="91" s="1"/>
  <c r="AQ143" i="91" s="1"/>
  <c r="AQ144" i="91" s="1"/>
  <c r="AQ145" i="91" s="1"/>
  <c r="AQ146" i="91" s="1"/>
  <c r="AQ147" i="91" s="1"/>
  <c r="AQ148" i="91" s="1"/>
  <c r="AQ149" i="91" s="1"/>
  <c r="AQ150" i="91" s="1"/>
  <c r="AQ151" i="91" s="1"/>
  <c r="AQ152" i="91" s="1"/>
  <c r="AQ153" i="91" s="1"/>
  <c r="AQ154" i="91" s="1"/>
  <c r="AQ155" i="91" s="1"/>
  <c r="AQ156" i="91" s="1"/>
  <c r="AQ157" i="91" s="1"/>
  <c r="AQ158" i="91" s="1"/>
  <c r="AQ159" i="91" s="1"/>
  <c r="AQ160" i="91" s="1"/>
  <c r="AQ161" i="91" s="1"/>
  <c r="AQ162" i="91" s="1"/>
  <c r="AQ163" i="91" s="1"/>
  <c r="AQ164" i="91" s="1"/>
  <c r="AQ165" i="91" s="1"/>
  <c r="AQ166" i="91" s="1"/>
  <c r="AQ167" i="91" s="1"/>
  <c r="AQ168" i="91" s="1"/>
  <c r="AQ169" i="91" s="1"/>
  <c r="AQ170" i="91" s="1"/>
  <c r="AQ171" i="91" s="1"/>
  <c r="AQ172" i="91" s="1"/>
  <c r="AQ173" i="91" s="1"/>
  <c r="AQ174" i="91" s="1"/>
  <c r="AQ175" i="91" s="1"/>
  <c r="AQ176" i="91" s="1"/>
  <c r="AQ177" i="91" s="1"/>
  <c r="AQ178" i="91" s="1"/>
  <c r="AQ179" i="91" s="1"/>
  <c r="AQ180" i="91" s="1"/>
  <c r="AQ181" i="91" s="1"/>
  <c r="AQ182" i="91" s="1"/>
  <c r="AQ183" i="91" s="1"/>
  <c r="AQ184" i="91" s="1"/>
  <c r="AQ185" i="91" s="1"/>
  <c r="AQ186" i="91" s="1"/>
  <c r="AQ187" i="91" s="1"/>
  <c r="AQ188" i="91" s="1"/>
  <c r="AQ189" i="91" s="1"/>
  <c r="AQ190" i="91" s="1"/>
  <c r="AQ191" i="91" s="1"/>
  <c r="AQ192" i="91" s="1"/>
  <c r="AQ193" i="91" s="1"/>
  <c r="AQ194" i="91" s="1"/>
  <c r="AQ195" i="91" s="1"/>
  <c r="AQ196" i="91" s="1"/>
  <c r="AS88" i="91"/>
  <c r="AU88" i="91"/>
  <c r="AW88" i="91" s="1"/>
  <c r="AV85" i="89"/>
  <c r="AX85" i="89" s="1"/>
  <c r="AU86" i="89"/>
  <c r="AW86" i="89" s="1"/>
  <c r="AQ87" i="89"/>
  <c r="AS86" i="89"/>
  <c r="AT58" i="85"/>
  <c r="AT58" i="88"/>
  <c r="AU55" i="88" s="1"/>
  <c r="AT58" i="87"/>
  <c r="AU55" i="87" s="1"/>
  <c r="AT58" i="86"/>
  <c r="AU47" i="86" s="1"/>
  <c r="AW54" i="87"/>
  <c r="AV54" i="87"/>
  <c r="AX54" i="87" s="1"/>
  <c r="AV55" i="85"/>
  <c r="AX55" i="85" s="1"/>
  <c r="AW55" i="85"/>
  <c r="AW46" i="86"/>
  <c r="AV46" i="86"/>
  <c r="AX46" i="86" s="1"/>
  <c r="AW54" i="88"/>
  <c r="AV54" i="88"/>
  <c r="AX54" i="88" s="1"/>
  <c r="AV50" i="85"/>
  <c r="AX50" i="85" s="1"/>
  <c r="AW50" i="85"/>
  <c r="AU56" i="85"/>
  <c r="AU51" i="85"/>
  <c r="AV84" i="88"/>
  <c r="AX84" i="88" s="1"/>
  <c r="AU85" i="88"/>
  <c r="AW85" i="88" s="1"/>
  <c r="AS85" i="88"/>
  <c r="AQ86" i="88"/>
  <c r="AV82" i="87"/>
  <c r="AX82" i="87" s="1"/>
  <c r="AQ84" i="87"/>
  <c r="AS83" i="87"/>
  <c r="AU83" i="87"/>
  <c r="AW83" i="87" s="1"/>
  <c r="AV82" i="86"/>
  <c r="AX82" i="86" s="1"/>
  <c r="AQ84" i="86"/>
  <c r="AU83" i="86"/>
  <c r="AW83" i="86" s="1"/>
  <c r="AS83" i="86"/>
  <c r="AV82" i="85"/>
  <c r="AX82" i="85" s="1"/>
  <c r="AU83" i="85"/>
  <c r="AW83" i="85" s="1"/>
  <c r="AS83" i="85"/>
  <c r="AQ84" i="85"/>
  <c r="AW42" i="34"/>
  <c r="AV42" i="34"/>
  <c r="AX42" i="34" s="1"/>
  <c r="AV69" i="80"/>
  <c r="AX69" i="80" s="1"/>
  <c r="AU70" i="80"/>
  <c r="AS70" i="80"/>
  <c r="AQ71" i="80"/>
  <c r="AW69" i="80"/>
  <c r="AW65" i="34"/>
  <c r="AV65" i="34"/>
  <c r="AX65" i="34" s="1"/>
  <c r="AQ67" i="34"/>
  <c r="AU67" i="34" s="1"/>
  <c r="AW52" i="80"/>
  <c r="AX52" i="80"/>
  <c r="BD14" i="80" s="1"/>
  <c r="I47" i="20"/>
  <c r="AT57" i="84"/>
  <c r="AU42" i="84" s="1"/>
  <c r="AT58" i="80"/>
  <c r="AU56" i="80" s="1"/>
  <c r="AV56" i="80" s="1"/>
  <c r="AT57" i="34"/>
  <c r="AU43" i="34" s="1"/>
  <c r="AW41" i="84"/>
  <c r="AV41" i="84"/>
  <c r="AX41" i="84" s="1"/>
  <c r="J48" i="20"/>
  <c r="K48" i="20" s="1"/>
  <c r="H48" i="20"/>
  <c r="G49" i="20"/>
  <c r="B33" i="1"/>
  <c r="A34" i="1"/>
  <c r="AV88" i="91" l="1"/>
  <c r="AX88" i="91" s="1"/>
  <c r="AV86" i="89"/>
  <c r="AX86" i="89" s="1"/>
  <c r="AQ88" i="89"/>
  <c r="AU87" i="89"/>
  <c r="AW87" i="89" s="1"/>
  <c r="AS87" i="89"/>
  <c r="AW56" i="85"/>
  <c r="AV56" i="85"/>
  <c r="AX56" i="85" s="1"/>
  <c r="AW47" i="86"/>
  <c r="AV47" i="86"/>
  <c r="AX47" i="86" s="1"/>
  <c r="AW55" i="87"/>
  <c r="AV55" i="87"/>
  <c r="AX55" i="87" s="1"/>
  <c r="AV51" i="85"/>
  <c r="AX51" i="85" s="1"/>
  <c r="AW51" i="85"/>
  <c r="AW55" i="88"/>
  <c r="AV55" i="88"/>
  <c r="AX55" i="88" s="1"/>
  <c r="AT59" i="85"/>
  <c r="AT59" i="88"/>
  <c r="AU56" i="88" s="1"/>
  <c r="AT59" i="87"/>
  <c r="AU56" i="87" s="1"/>
  <c r="AT59" i="86"/>
  <c r="AU48" i="86" s="1"/>
  <c r="AU57" i="85"/>
  <c r="AU52" i="85"/>
  <c r="AV85" i="88"/>
  <c r="AX85" i="88" s="1"/>
  <c r="AQ87" i="88"/>
  <c r="AS86" i="88"/>
  <c r="AU86" i="88"/>
  <c r="AW86" i="88" s="1"/>
  <c r="AV83" i="87"/>
  <c r="AX83" i="87" s="1"/>
  <c r="AU84" i="87"/>
  <c r="AW84" i="87" s="1"/>
  <c r="AS84" i="87"/>
  <c r="AQ85" i="87"/>
  <c r="AV83" i="86"/>
  <c r="AX83" i="86" s="1"/>
  <c r="AU84" i="86"/>
  <c r="AW84" i="86" s="1"/>
  <c r="AQ85" i="86"/>
  <c r="AS84" i="86"/>
  <c r="AV83" i="85"/>
  <c r="AX83" i="85" s="1"/>
  <c r="AQ85" i="85"/>
  <c r="AS84" i="85"/>
  <c r="AU84" i="85"/>
  <c r="AW84" i="85" s="1"/>
  <c r="AV43" i="34"/>
  <c r="AX43" i="34" s="1"/>
  <c r="AW43" i="34"/>
  <c r="AV70" i="80"/>
  <c r="AX70" i="80" s="1"/>
  <c r="AU71" i="80"/>
  <c r="AS71" i="80"/>
  <c r="AQ72" i="80"/>
  <c r="AW70" i="80"/>
  <c r="AW66" i="34"/>
  <c r="AV66" i="34"/>
  <c r="AX66" i="34" s="1"/>
  <c r="AQ68" i="34"/>
  <c r="AU68" i="34" s="1"/>
  <c r="AW53" i="80"/>
  <c r="AX53" i="80"/>
  <c r="I48" i="20"/>
  <c r="AT58" i="34"/>
  <c r="AU44" i="34" s="1"/>
  <c r="AT58" i="84"/>
  <c r="AU43" i="84" s="1"/>
  <c r="AT59" i="80"/>
  <c r="AW42" i="84"/>
  <c r="AV42" i="84"/>
  <c r="AX42" i="84" s="1"/>
  <c r="AW49" i="34"/>
  <c r="AV49" i="34"/>
  <c r="AX49" i="34" s="1"/>
  <c r="J49" i="20"/>
  <c r="K49" i="20" s="1"/>
  <c r="H49" i="20"/>
  <c r="G50" i="20"/>
  <c r="B34" i="1"/>
  <c r="A35" i="1"/>
  <c r="AV87" i="89" l="1"/>
  <c r="AX87" i="89" s="1"/>
  <c r="AQ89" i="89"/>
  <c r="AQ90" i="89" s="1"/>
  <c r="AQ91" i="89" s="1"/>
  <c r="AQ92" i="89" s="1"/>
  <c r="AQ93" i="89" s="1"/>
  <c r="AQ94" i="89" s="1"/>
  <c r="AQ95" i="89" s="1"/>
  <c r="AQ96" i="89" s="1"/>
  <c r="AQ97" i="89" s="1"/>
  <c r="AQ98" i="89" s="1"/>
  <c r="AQ99" i="89" s="1"/>
  <c r="AQ100" i="89" s="1"/>
  <c r="AQ101" i="89" s="1"/>
  <c r="AQ102" i="89" s="1"/>
  <c r="AQ103" i="89" s="1"/>
  <c r="AQ104" i="89" s="1"/>
  <c r="AQ105" i="89" s="1"/>
  <c r="AQ106" i="89" s="1"/>
  <c r="AQ107" i="89" s="1"/>
  <c r="AQ108" i="89" s="1"/>
  <c r="AQ109" i="89" s="1"/>
  <c r="AQ110" i="89" s="1"/>
  <c r="AQ111" i="89" s="1"/>
  <c r="AQ112" i="89" s="1"/>
  <c r="AQ113" i="89" s="1"/>
  <c r="AQ114" i="89" s="1"/>
  <c r="AQ115" i="89" s="1"/>
  <c r="AQ116" i="89" s="1"/>
  <c r="AQ117" i="89" s="1"/>
  <c r="AQ118" i="89" s="1"/>
  <c r="AQ119" i="89" s="1"/>
  <c r="AQ120" i="89" s="1"/>
  <c r="AQ121" i="89" s="1"/>
  <c r="AQ122" i="89" s="1"/>
  <c r="AQ123" i="89" s="1"/>
  <c r="AQ124" i="89" s="1"/>
  <c r="AQ125" i="89" s="1"/>
  <c r="AQ126" i="89" s="1"/>
  <c r="AQ127" i="89" s="1"/>
  <c r="AQ128" i="89" s="1"/>
  <c r="AQ129" i="89" s="1"/>
  <c r="AQ130" i="89" s="1"/>
  <c r="AQ131" i="89" s="1"/>
  <c r="AQ132" i="89" s="1"/>
  <c r="AQ133" i="89" s="1"/>
  <c r="AQ134" i="89" s="1"/>
  <c r="AQ135" i="89" s="1"/>
  <c r="AQ136" i="89" s="1"/>
  <c r="AQ137" i="89" s="1"/>
  <c r="AQ138" i="89" s="1"/>
  <c r="AQ139" i="89" s="1"/>
  <c r="AQ140" i="89" s="1"/>
  <c r="AQ141" i="89" s="1"/>
  <c r="AQ142" i="89" s="1"/>
  <c r="AQ143" i="89" s="1"/>
  <c r="AQ144" i="89" s="1"/>
  <c r="AQ145" i="89" s="1"/>
  <c r="AQ146" i="89" s="1"/>
  <c r="AQ147" i="89" s="1"/>
  <c r="AQ148" i="89" s="1"/>
  <c r="AQ149" i="89" s="1"/>
  <c r="AQ150" i="89" s="1"/>
  <c r="AQ151" i="89" s="1"/>
  <c r="AQ152" i="89" s="1"/>
  <c r="AQ153" i="89" s="1"/>
  <c r="AQ154" i="89" s="1"/>
  <c r="AQ155" i="89" s="1"/>
  <c r="AQ156" i="89" s="1"/>
  <c r="AQ157" i="89" s="1"/>
  <c r="AQ158" i="89" s="1"/>
  <c r="AQ159" i="89" s="1"/>
  <c r="AQ160" i="89" s="1"/>
  <c r="AQ161" i="89" s="1"/>
  <c r="AQ162" i="89" s="1"/>
  <c r="AQ163" i="89" s="1"/>
  <c r="AQ164" i="89" s="1"/>
  <c r="AQ165" i="89" s="1"/>
  <c r="AQ166" i="89" s="1"/>
  <c r="AQ167" i="89" s="1"/>
  <c r="AQ168" i="89" s="1"/>
  <c r="AQ169" i="89" s="1"/>
  <c r="AQ170" i="89" s="1"/>
  <c r="AQ171" i="89" s="1"/>
  <c r="AQ172" i="89" s="1"/>
  <c r="AQ173" i="89" s="1"/>
  <c r="AQ174" i="89" s="1"/>
  <c r="AQ175" i="89" s="1"/>
  <c r="AQ176" i="89" s="1"/>
  <c r="AQ177" i="89" s="1"/>
  <c r="AQ178" i="89" s="1"/>
  <c r="AQ179" i="89" s="1"/>
  <c r="AQ180" i="89" s="1"/>
  <c r="AQ181" i="89" s="1"/>
  <c r="AQ182" i="89" s="1"/>
  <c r="AQ183" i="89" s="1"/>
  <c r="AQ184" i="89" s="1"/>
  <c r="AQ185" i="89" s="1"/>
  <c r="AQ186" i="89" s="1"/>
  <c r="AQ187" i="89" s="1"/>
  <c r="AQ188" i="89" s="1"/>
  <c r="AQ189" i="89" s="1"/>
  <c r="AQ190" i="89" s="1"/>
  <c r="AQ191" i="89" s="1"/>
  <c r="AQ192" i="89" s="1"/>
  <c r="AQ193" i="89" s="1"/>
  <c r="AQ194" i="89" s="1"/>
  <c r="AQ195" i="89" s="1"/>
  <c r="AQ196" i="89" s="1"/>
  <c r="AU88" i="89"/>
  <c r="AW88" i="89" s="1"/>
  <c r="AS88" i="89"/>
  <c r="AV48" i="86"/>
  <c r="AX48" i="86" s="1"/>
  <c r="AW48" i="86"/>
  <c r="AW56" i="87"/>
  <c r="AV56" i="87"/>
  <c r="AX56" i="87" s="1"/>
  <c r="BC14" i="87" s="1"/>
  <c r="BE14" i="87" s="1"/>
  <c r="AT60" i="85"/>
  <c r="AT60" i="88"/>
  <c r="AT60" i="87"/>
  <c r="AT60" i="86"/>
  <c r="AW56" i="88"/>
  <c r="AV56" i="88"/>
  <c r="AX56" i="88" s="1"/>
  <c r="BC14" i="88" s="1"/>
  <c r="BE14" i="88" s="1"/>
  <c r="AV57" i="85"/>
  <c r="AX57" i="85" s="1"/>
  <c r="BC14" i="85" s="1"/>
  <c r="AW57" i="85"/>
  <c r="AW52" i="85"/>
  <c r="AV52" i="85"/>
  <c r="AX52" i="85" s="1"/>
  <c r="BD14" i="85" s="1"/>
  <c r="AV86" i="88"/>
  <c r="AX86" i="88" s="1"/>
  <c r="AU87" i="88"/>
  <c r="AW87" i="88" s="1"/>
  <c r="AQ88" i="88"/>
  <c r="AS87" i="88"/>
  <c r="AV84" i="87"/>
  <c r="AX84" i="87" s="1"/>
  <c r="AU85" i="87"/>
  <c r="AW85" i="87" s="1"/>
  <c r="AS85" i="87"/>
  <c r="AQ86" i="87"/>
  <c r="AV84" i="86"/>
  <c r="AX84" i="86" s="1"/>
  <c r="AU85" i="86"/>
  <c r="AW85" i="86" s="1"/>
  <c r="AS85" i="86"/>
  <c r="AQ86" i="86"/>
  <c r="AV84" i="85"/>
  <c r="AX84" i="85" s="1"/>
  <c r="AQ86" i="85"/>
  <c r="AS85" i="85"/>
  <c r="AU85" i="85"/>
  <c r="AW85" i="85" s="1"/>
  <c r="AW44" i="34"/>
  <c r="AV44" i="34"/>
  <c r="AX44" i="34" s="1"/>
  <c r="AV71" i="80"/>
  <c r="AX71" i="80" s="1"/>
  <c r="AU72" i="80"/>
  <c r="AS72" i="80"/>
  <c r="AQ73" i="80"/>
  <c r="AW71" i="80"/>
  <c r="AW67" i="34"/>
  <c r="AV67" i="34"/>
  <c r="AX67" i="34" s="1"/>
  <c r="AQ69" i="34"/>
  <c r="AU69" i="34" s="1"/>
  <c r="AV43" i="84"/>
  <c r="AX43" i="84" s="1"/>
  <c r="AW43" i="84"/>
  <c r="I49" i="20"/>
  <c r="AT59" i="34"/>
  <c r="AU45" i="34" s="1"/>
  <c r="AT59" i="84"/>
  <c r="AU44" i="84" s="1"/>
  <c r="AT60" i="80"/>
  <c r="AW50" i="34"/>
  <c r="AV50" i="34"/>
  <c r="AX50" i="34" s="1"/>
  <c r="AW54" i="80"/>
  <c r="AX54" i="80"/>
  <c r="J50" i="20"/>
  <c r="K50" i="20" s="1"/>
  <c r="H50" i="20"/>
  <c r="G51" i="20"/>
  <c r="B35" i="1"/>
  <c r="A36" i="1"/>
  <c r="AV88" i="89" l="1"/>
  <c r="AX88" i="89" s="1"/>
  <c r="AT61" i="85"/>
  <c r="AT61" i="88"/>
  <c r="AT61" i="86"/>
  <c r="AT61" i="87"/>
  <c r="BE14" i="85"/>
  <c r="BD14" i="86"/>
  <c r="BC14" i="86"/>
  <c r="AV87" i="88"/>
  <c r="AX87" i="88" s="1"/>
  <c r="AS88" i="88"/>
  <c r="AQ89" i="88"/>
  <c r="AQ90" i="88" s="1"/>
  <c r="AQ91" i="88" s="1"/>
  <c r="AQ92" i="88" s="1"/>
  <c r="AQ93" i="88" s="1"/>
  <c r="AQ94" i="88" s="1"/>
  <c r="AQ95" i="88" s="1"/>
  <c r="AQ96" i="88" s="1"/>
  <c r="AQ97" i="88" s="1"/>
  <c r="AQ98" i="88" s="1"/>
  <c r="AQ99" i="88" s="1"/>
  <c r="AQ100" i="88" s="1"/>
  <c r="AQ101" i="88" s="1"/>
  <c r="AQ102" i="88" s="1"/>
  <c r="AQ103" i="88" s="1"/>
  <c r="AQ104" i="88" s="1"/>
  <c r="AQ105" i="88" s="1"/>
  <c r="AQ106" i="88" s="1"/>
  <c r="AQ107" i="88" s="1"/>
  <c r="AQ108" i="88" s="1"/>
  <c r="AQ109" i="88" s="1"/>
  <c r="AQ110" i="88" s="1"/>
  <c r="AQ111" i="88" s="1"/>
  <c r="AQ112" i="88" s="1"/>
  <c r="AQ113" i="88" s="1"/>
  <c r="AQ114" i="88" s="1"/>
  <c r="AQ115" i="88" s="1"/>
  <c r="AQ116" i="88" s="1"/>
  <c r="AQ117" i="88" s="1"/>
  <c r="AQ118" i="88" s="1"/>
  <c r="AQ119" i="88" s="1"/>
  <c r="AQ120" i="88" s="1"/>
  <c r="AQ121" i="88" s="1"/>
  <c r="AQ122" i="88" s="1"/>
  <c r="AQ123" i="88" s="1"/>
  <c r="AQ124" i="88" s="1"/>
  <c r="AQ125" i="88" s="1"/>
  <c r="AQ126" i="88" s="1"/>
  <c r="AQ127" i="88" s="1"/>
  <c r="AQ128" i="88" s="1"/>
  <c r="AQ129" i="88" s="1"/>
  <c r="AQ130" i="88" s="1"/>
  <c r="AQ131" i="88" s="1"/>
  <c r="AQ132" i="88" s="1"/>
  <c r="AQ133" i="88" s="1"/>
  <c r="AQ134" i="88" s="1"/>
  <c r="AQ135" i="88" s="1"/>
  <c r="AQ136" i="88" s="1"/>
  <c r="AQ137" i="88" s="1"/>
  <c r="AQ138" i="88" s="1"/>
  <c r="AQ139" i="88" s="1"/>
  <c r="AQ140" i="88" s="1"/>
  <c r="AQ141" i="88" s="1"/>
  <c r="AQ142" i="88" s="1"/>
  <c r="AQ143" i="88" s="1"/>
  <c r="AQ144" i="88" s="1"/>
  <c r="AQ145" i="88" s="1"/>
  <c r="AQ146" i="88" s="1"/>
  <c r="AQ147" i="88" s="1"/>
  <c r="AQ148" i="88" s="1"/>
  <c r="AQ149" i="88" s="1"/>
  <c r="AQ150" i="88" s="1"/>
  <c r="AQ151" i="88" s="1"/>
  <c r="AQ152" i="88" s="1"/>
  <c r="AQ153" i="88" s="1"/>
  <c r="AQ154" i="88" s="1"/>
  <c r="AQ155" i="88" s="1"/>
  <c r="AQ156" i="88" s="1"/>
  <c r="AQ157" i="88" s="1"/>
  <c r="AQ158" i="88" s="1"/>
  <c r="AQ159" i="88" s="1"/>
  <c r="AQ160" i="88" s="1"/>
  <c r="AQ161" i="88" s="1"/>
  <c r="AQ162" i="88" s="1"/>
  <c r="AQ163" i="88" s="1"/>
  <c r="AQ164" i="88" s="1"/>
  <c r="AQ165" i="88" s="1"/>
  <c r="AQ166" i="88" s="1"/>
  <c r="AQ167" i="88" s="1"/>
  <c r="AQ168" i="88" s="1"/>
  <c r="AQ169" i="88" s="1"/>
  <c r="AQ170" i="88" s="1"/>
  <c r="AQ171" i="88" s="1"/>
  <c r="AQ172" i="88" s="1"/>
  <c r="AQ173" i="88" s="1"/>
  <c r="AQ174" i="88" s="1"/>
  <c r="AQ175" i="88" s="1"/>
  <c r="AQ176" i="88" s="1"/>
  <c r="AQ177" i="88" s="1"/>
  <c r="AQ178" i="88" s="1"/>
  <c r="AQ179" i="88" s="1"/>
  <c r="AQ180" i="88" s="1"/>
  <c r="AQ181" i="88" s="1"/>
  <c r="AQ182" i="88" s="1"/>
  <c r="AQ183" i="88" s="1"/>
  <c r="AQ184" i="88" s="1"/>
  <c r="AQ185" i="88" s="1"/>
  <c r="AQ186" i="88" s="1"/>
  <c r="AQ187" i="88" s="1"/>
  <c r="AQ188" i="88" s="1"/>
  <c r="AQ189" i="88" s="1"/>
  <c r="AQ190" i="88" s="1"/>
  <c r="AQ191" i="88" s="1"/>
  <c r="AQ192" i="88" s="1"/>
  <c r="AQ193" i="88" s="1"/>
  <c r="AQ194" i="88" s="1"/>
  <c r="AQ195" i="88" s="1"/>
  <c r="AQ196" i="88" s="1"/>
  <c r="AU88" i="88"/>
  <c r="AW88" i="88" s="1"/>
  <c r="AV85" i="87"/>
  <c r="AX85" i="87" s="1"/>
  <c r="AQ87" i="87"/>
  <c r="AU86" i="87"/>
  <c r="AW86" i="87" s="1"/>
  <c r="AS86" i="87"/>
  <c r="AU86" i="86"/>
  <c r="AW86" i="86" s="1"/>
  <c r="AS86" i="86"/>
  <c r="AQ87" i="86"/>
  <c r="AV85" i="86"/>
  <c r="AX85" i="86" s="1"/>
  <c r="AV85" i="85"/>
  <c r="AX85" i="85" s="1"/>
  <c r="AS86" i="85"/>
  <c r="AQ87" i="85"/>
  <c r="AU86" i="85"/>
  <c r="AW86" i="85" s="1"/>
  <c r="AV45" i="34"/>
  <c r="AX45" i="34" s="1"/>
  <c r="AW45" i="34"/>
  <c r="AV72" i="80"/>
  <c r="AX72" i="80" s="1"/>
  <c r="AU73" i="80"/>
  <c r="AS73" i="80"/>
  <c r="AQ74" i="80"/>
  <c r="AW72" i="80"/>
  <c r="AV68" i="34"/>
  <c r="AX68" i="34" s="1"/>
  <c r="AW68" i="34"/>
  <c r="AQ70" i="34"/>
  <c r="AU70" i="34" s="1"/>
  <c r="AW55" i="80"/>
  <c r="AX55" i="80"/>
  <c r="I50" i="20"/>
  <c r="AT60" i="34"/>
  <c r="AU46" i="34" s="1"/>
  <c r="AT60" i="84"/>
  <c r="AU45" i="84" s="1"/>
  <c r="AT61" i="80"/>
  <c r="AW51" i="34"/>
  <c r="AV51" i="34"/>
  <c r="AX51" i="34" s="1"/>
  <c r="AV44" i="84"/>
  <c r="AX44" i="84" s="1"/>
  <c r="AW44" i="84"/>
  <c r="J51" i="20"/>
  <c r="K51" i="20" s="1"/>
  <c r="H51" i="20"/>
  <c r="G52" i="20"/>
  <c r="B36" i="1"/>
  <c r="A37" i="1"/>
  <c r="AT62" i="85" l="1"/>
  <c r="AT62" i="88"/>
  <c r="AT62" i="86"/>
  <c r="AT62" i="87"/>
  <c r="BE14" i="86"/>
  <c r="AV88" i="88"/>
  <c r="AX88" i="88" s="1"/>
  <c r="AV86" i="87"/>
  <c r="AX86" i="87" s="1"/>
  <c r="AU87" i="87"/>
  <c r="AW87" i="87" s="1"/>
  <c r="AS87" i="87"/>
  <c r="AQ88" i="87"/>
  <c r="AQ88" i="86"/>
  <c r="AS87" i="86"/>
  <c r="AU87" i="86"/>
  <c r="AW87" i="86" s="1"/>
  <c r="AV86" i="86"/>
  <c r="AX86" i="86" s="1"/>
  <c r="AU87" i="85"/>
  <c r="AW87" i="85" s="1"/>
  <c r="AS87" i="85"/>
  <c r="AQ88" i="85"/>
  <c r="AV86" i="85"/>
  <c r="AX86" i="85" s="1"/>
  <c r="AW46" i="34"/>
  <c r="AV46" i="34"/>
  <c r="AX46" i="34" s="1"/>
  <c r="AV73" i="80"/>
  <c r="AX73" i="80" s="1"/>
  <c r="AU74" i="80"/>
  <c r="AS74" i="80"/>
  <c r="AQ75" i="80"/>
  <c r="AW73" i="80"/>
  <c r="AW69" i="34"/>
  <c r="AV69" i="34"/>
  <c r="AX69" i="34" s="1"/>
  <c r="AQ71" i="34"/>
  <c r="AU71" i="34" s="1"/>
  <c r="I51" i="20"/>
  <c r="AT61" i="34"/>
  <c r="AU47" i="34" s="1"/>
  <c r="AT61" i="84"/>
  <c r="AU46" i="84" s="1"/>
  <c r="AT62" i="80"/>
  <c r="AW56" i="80"/>
  <c r="AX56" i="80"/>
  <c r="AW45" i="84"/>
  <c r="AV45" i="84"/>
  <c r="AX45" i="84" s="1"/>
  <c r="AW52" i="34"/>
  <c r="AV52" i="34"/>
  <c r="AX52" i="34" s="1"/>
  <c r="J52" i="20"/>
  <c r="K52" i="20" s="1"/>
  <c r="H52" i="20"/>
  <c r="G53" i="20"/>
  <c r="B37" i="1"/>
  <c r="C5" i="1" s="1"/>
  <c r="A38" i="1"/>
  <c r="AT63" i="85" l="1"/>
  <c r="AT63" i="88"/>
  <c r="AT63" i="87"/>
  <c r="AT63" i="86"/>
  <c r="AV87" i="87"/>
  <c r="AX87" i="87" s="1"/>
  <c r="AQ89" i="87"/>
  <c r="AQ90" i="87" s="1"/>
  <c r="AQ91" i="87" s="1"/>
  <c r="AQ92" i="87" s="1"/>
  <c r="AQ93" i="87" s="1"/>
  <c r="AQ94" i="87" s="1"/>
  <c r="AQ95" i="87" s="1"/>
  <c r="AQ96" i="87" s="1"/>
  <c r="AQ97" i="87" s="1"/>
  <c r="AQ98" i="87" s="1"/>
  <c r="AQ99" i="87" s="1"/>
  <c r="AQ100" i="87" s="1"/>
  <c r="AQ101" i="87" s="1"/>
  <c r="AQ102" i="87" s="1"/>
  <c r="AQ103" i="87" s="1"/>
  <c r="AQ104" i="87" s="1"/>
  <c r="AQ105" i="87" s="1"/>
  <c r="AQ106" i="87" s="1"/>
  <c r="AQ107" i="87" s="1"/>
  <c r="AQ108" i="87" s="1"/>
  <c r="AQ109" i="87" s="1"/>
  <c r="AQ110" i="87" s="1"/>
  <c r="AQ111" i="87" s="1"/>
  <c r="AQ112" i="87" s="1"/>
  <c r="AQ113" i="87" s="1"/>
  <c r="AQ114" i="87" s="1"/>
  <c r="AQ115" i="87" s="1"/>
  <c r="AQ116" i="87" s="1"/>
  <c r="AQ117" i="87" s="1"/>
  <c r="AQ118" i="87" s="1"/>
  <c r="AQ119" i="87" s="1"/>
  <c r="AQ120" i="87" s="1"/>
  <c r="AQ121" i="87" s="1"/>
  <c r="AQ122" i="87" s="1"/>
  <c r="AQ123" i="87" s="1"/>
  <c r="AQ124" i="87" s="1"/>
  <c r="AQ125" i="87" s="1"/>
  <c r="AQ126" i="87" s="1"/>
  <c r="AQ127" i="87" s="1"/>
  <c r="AQ128" i="87" s="1"/>
  <c r="AQ129" i="87" s="1"/>
  <c r="AQ130" i="87" s="1"/>
  <c r="AQ131" i="87" s="1"/>
  <c r="AQ132" i="87" s="1"/>
  <c r="AQ133" i="87" s="1"/>
  <c r="AQ134" i="87" s="1"/>
  <c r="AQ135" i="87" s="1"/>
  <c r="AQ136" i="87" s="1"/>
  <c r="AQ137" i="87" s="1"/>
  <c r="AQ138" i="87" s="1"/>
  <c r="AQ139" i="87" s="1"/>
  <c r="AQ140" i="87" s="1"/>
  <c r="AQ141" i="87" s="1"/>
  <c r="AQ142" i="87" s="1"/>
  <c r="AQ143" i="87" s="1"/>
  <c r="AQ144" i="87" s="1"/>
  <c r="AQ145" i="87" s="1"/>
  <c r="AQ146" i="87" s="1"/>
  <c r="AQ147" i="87" s="1"/>
  <c r="AQ148" i="87" s="1"/>
  <c r="AQ149" i="87" s="1"/>
  <c r="AQ150" i="87" s="1"/>
  <c r="AQ151" i="87" s="1"/>
  <c r="AQ152" i="87" s="1"/>
  <c r="AQ153" i="87" s="1"/>
  <c r="AQ154" i="87" s="1"/>
  <c r="AQ155" i="87" s="1"/>
  <c r="AQ156" i="87" s="1"/>
  <c r="AQ157" i="87" s="1"/>
  <c r="AQ158" i="87" s="1"/>
  <c r="AQ159" i="87" s="1"/>
  <c r="AQ160" i="87" s="1"/>
  <c r="AQ161" i="87" s="1"/>
  <c r="AQ162" i="87" s="1"/>
  <c r="AQ163" i="87" s="1"/>
  <c r="AQ164" i="87" s="1"/>
  <c r="AQ165" i="87" s="1"/>
  <c r="AQ166" i="87" s="1"/>
  <c r="AQ167" i="87" s="1"/>
  <c r="AQ168" i="87" s="1"/>
  <c r="AQ169" i="87" s="1"/>
  <c r="AQ170" i="87" s="1"/>
  <c r="AQ171" i="87" s="1"/>
  <c r="AQ172" i="87" s="1"/>
  <c r="AQ173" i="87" s="1"/>
  <c r="AQ174" i="87" s="1"/>
  <c r="AQ175" i="87" s="1"/>
  <c r="AQ176" i="87" s="1"/>
  <c r="AQ177" i="87" s="1"/>
  <c r="AQ178" i="87" s="1"/>
  <c r="AQ179" i="87" s="1"/>
  <c r="AQ180" i="87" s="1"/>
  <c r="AQ181" i="87" s="1"/>
  <c r="AQ182" i="87" s="1"/>
  <c r="AQ183" i="87" s="1"/>
  <c r="AQ184" i="87" s="1"/>
  <c r="AQ185" i="87" s="1"/>
  <c r="AQ186" i="87" s="1"/>
  <c r="AQ187" i="87" s="1"/>
  <c r="AQ188" i="87" s="1"/>
  <c r="AQ189" i="87" s="1"/>
  <c r="AQ190" i="87" s="1"/>
  <c r="AQ191" i="87" s="1"/>
  <c r="AQ192" i="87" s="1"/>
  <c r="AQ193" i="87" s="1"/>
  <c r="AQ194" i="87" s="1"/>
  <c r="AQ195" i="87" s="1"/>
  <c r="AQ196" i="87" s="1"/>
  <c r="AU88" i="87"/>
  <c r="AW88" i="87" s="1"/>
  <c r="AS88" i="87"/>
  <c r="AV87" i="86"/>
  <c r="AX87" i="86" s="1"/>
  <c r="AU88" i="86"/>
  <c r="AW88" i="86" s="1"/>
  <c r="AS88" i="86"/>
  <c r="AQ89" i="86"/>
  <c r="AQ90" i="86" s="1"/>
  <c r="AQ91" i="86" s="1"/>
  <c r="AQ92" i="86" s="1"/>
  <c r="AQ93" i="86" s="1"/>
  <c r="AQ94" i="86" s="1"/>
  <c r="AQ95" i="86" s="1"/>
  <c r="AQ96" i="86" s="1"/>
  <c r="AQ97" i="86" s="1"/>
  <c r="AQ98" i="86" s="1"/>
  <c r="AQ99" i="86" s="1"/>
  <c r="AQ100" i="86" s="1"/>
  <c r="AQ101" i="86" s="1"/>
  <c r="AQ102" i="86" s="1"/>
  <c r="AQ103" i="86" s="1"/>
  <c r="AQ104" i="86" s="1"/>
  <c r="AQ105" i="86" s="1"/>
  <c r="AQ106" i="86" s="1"/>
  <c r="AQ107" i="86" s="1"/>
  <c r="AQ108" i="86" s="1"/>
  <c r="AQ109" i="86" s="1"/>
  <c r="AQ110" i="86" s="1"/>
  <c r="AQ111" i="86" s="1"/>
  <c r="AQ112" i="86" s="1"/>
  <c r="AQ113" i="86" s="1"/>
  <c r="AQ114" i="86" s="1"/>
  <c r="AQ115" i="86" s="1"/>
  <c r="AQ116" i="86" s="1"/>
  <c r="AQ117" i="86" s="1"/>
  <c r="AQ118" i="86" s="1"/>
  <c r="AQ119" i="86" s="1"/>
  <c r="AQ120" i="86" s="1"/>
  <c r="AQ121" i="86" s="1"/>
  <c r="AQ122" i="86" s="1"/>
  <c r="AQ123" i="86" s="1"/>
  <c r="AQ124" i="86" s="1"/>
  <c r="AQ125" i="86" s="1"/>
  <c r="AQ126" i="86" s="1"/>
  <c r="AQ127" i="86" s="1"/>
  <c r="AQ128" i="86" s="1"/>
  <c r="AQ129" i="86" s="1"/>
  <c r="AQ130" i="86" s="1"/>
  <c r="AQ131" i="86" s="1"/>
  <c r="AQ132" i="86" s="1"/>
  <c r="AQ133" i="86" s="1"/>
  <c r="AQ134" i="86" s="1"/>
  <c r="AQ135" i="86" s="1"/>
  <c r="AQ136" i="86" s="1"/>
  <c r="AQ137" i="86" s="1"/>
  <c r="AQ138" i="86" s="1"/>
  <c r="AQ139" i="86" s="1"/>
  <c r="AQ140" i="86" s="1"/>
  <c r="AQ141" i="86" s="1"/>
  <c r="AQ142" i="86" s="1"/>
  <c r="AQ143" i="86" s="1"/>
  <c r="AQ144" i="86" s="1"/>
  <c r="AQ145" i="86" s="1"/>
  <c r="AQ146" i="86" s="1"/>
  <c r="AQ147" i="86" s="1"/>
  <c r="AQ148" i="86" s="1"/>
  <c r="AQ149" i="86" s="1"/>
  <c r="AQ150" i="86" s="1"/>
  <c r="AQ151" i="86" s="1"/>
  <c r="AQ152" i="86" s="1"/>
  <c r="AQ153" i="86" s="1"/>
  <c r="AQ154" i="86" s="1"/>
  <c r="AQ155" i="86" s="1"/>
  <c r="AQ156" i="86" s="1"/>
  <c r="AQ157" i="86" s="1"/>
  <c r="AQ158" i="86" s="1"/>
  <c r="AQ159" i="86" s="1"/>
  <c r="AQ160" i="86" s="1"/>
  <c r="AQ161" i="86" s="1"/>
  <c r="AQ162" i="86" s="1"/>
  <c r="AQ163" i="86" s="1"/>
  <c r="AQ164" i="86" s="1"/>
  <c r="AQ165" i="86" s="1"/>
  <c r="AQ166" i="86" s="1"/>
  <c r="AQ167" i="86" s="1"/>
  <c r="AQ168" i="86" s="1"/>
  <c r="AQ169" i="86" s="1"/>
  <c r="AQ170" i="86" s="1"/>
  <c r="AQ171" i="86" s="1"/>
  <c r="AQ172" i="86" s="1"/>
  <c r="AQ173" i="86" s="1"/>
  <c r="AQ174" i="86" s="1"/>
  <c r="AQ175" i="86" s="1"/>
  <c r="AQ176" i="86" s="1"/>
  <c r="AQ177" i="86" s="1"/>
  <c r="AQ178" i="86" s="1"/>
  <c r="AQ179" i="86" s="1"/>
  <c r="AQ180" i="86" s="1"/>
  <c r="AQ181" i="86" s="1"/>
  <c r="AQ182" i="86" s="1"/>
  <c r="AQ183" i="86" s="1"/>
  <c r="AQ184" i="86" s="1"/>
  <c r="AQ185" i="86" s="1"/>
  <c r="AQ186" i="86" s="1"/>
  <c r="AQ187" i="86" s="1"/>
  <c r="AQ188" i="86" s="1"/>
  <c r="AQ189" i="86" s="1"/>
  <c r="AQ190" i="86" s="1"/>
  <c r="AQ191" i="86" s="1"/>
  <c r="AQ192" i="86" s="1"/>
  <c r="AQ193" i="86" s="1"/>
  <c r="AQ194" i="86" s="1"/>
  <c r="AQ195" i="86" s="1"/>
  <c r="AQ196" i="86" s="1"/>
  <c r="AV87" i="85"/>
  <c r="AX87" i="85" s="1"/>
  <c r="AQ89" i="85"/>
  <c r="AQ90" i="85" s="1"/>
  <c r="AQ91" i="85" s="1"/>
  <c r="AQ92" i="85" s="1"/>
  <c r="AQ93" i="85" s="1"/>
  <c r="AQ94" i="85" s="1"/>
  <c r="AQ95" i="85" s="1"/>
  <c r="AQ96" i="85" s="1"/>
  <c r="AQ97" i="85" s="1"/>
  <c r="AQ98" i="85" s="1"/>
  <c r="AQ99" i="85" s="1"/>
  <c r="AQ100" i="85" s="1"/>
  <c r="AQ101" i="85" s="1"/>
  <c r="AQ102" i="85" s="1"/>
  <c r="AQ103" i="85" s="1"/>
  <c r="AQ104" i="85" s="1"/>
  <c r="AQ105" i="85" s="1"/>
  <c r="AQ106" i="85" s="1"/>
  <c r="AQ107" i="85" s="1"/>
  <c r="AQ108" i="85" s="1"/>
  <c r="AQ109" i="85" s="1"/>
  <c r="AQ110" i="85" s="1"/>
  <c r="AQ111" i="85" s="1"/>
  <c r="AQ112" i="85" s="1"/>
  <c r="AQ113" i="85" s="1"/>
  <c r="AQ114" i="85" s="1"/>
  <c r="AQ115" i="85" s="1"/>
  <c r="AQ116" i="85" s="1"/>
  <c r="AQ117" i="85" s="1"/>
  <c r="AQ118" i="85" s="1"/>
  <c r="AQ119" i="85" s="1"/>
  <c r="AQ120" i="85" s="1"/>
  <c r="AQ121" i="85" s="1"/>
  <c r="AQ122" i="85" s="1"/>
  <c r="AQ123" i="85" s="1"/>
  <c r="AQ124" i="85" s="1"/>
  <c r="AQ125" i="85" s="1"/>
  <c r="AQ126" i="85" s="1"/>
  <c r="AQ127" i="85" s="1"/>
  <c r="AQ128" i="85" s="1"/>
  <c r="AQ129" i="85" s="1"/>
  <c r="AQ130" i="85" s="1"/>
  <c r="AQ131" i="85" s="1"/>
  <c r="AQ132" i="85" s="1"/>
  <c r="AQ133" i="85" s="1"/>
  <c r="AQ134" i="85" s="1"/>
  <c r="AQ135" i="85" s="1"/>
  <c r="AQ136" i="85" s="1"/>
  <c r="AQ137" i="85" s="1"/>
  <c r="AQ138" i="85" s="1"/>
  <c r="AQ139" i="85" s="1"/>
  <c r="AQ140" i="85" s="1"/>
  <c r="AQ141" i="85" s="1"/>
  <c r="AQ142" i="85" s="1"/>
  <c r="AQ143" i="85" s="1"/>
  <c r="AQ144" i="85" s="1"/>
  <c r="AQ145" i="85" s="1"/>
  <c r="AQ146" i="85" s="1"/>
  <c r="AQ147" i="85" s="1"/>
  <c r="AQ148" i="85" s="1"/>
  <c r="AQ149" i="85" s="1"/>
  <c r="AQ150" i="85" s="1"/>
  <c r="AQ151" i="85" s="1"/>
  <c r="AQ152" i="85" s="1"/>
  <c r="AQ153" i="85" s="1"/>
  <c r="AQ154" i="85" s="1"/>
  <c r="AQ155" i="85" s="1"/>
  <c r="AQ156" i="85" s="1"/>
  <c r="AQ157" i="85" s="1"/>
  <c r="AQ158" i="85" s="1"/>
  <c r="AQ159" i="85" s="1"/>
  <c r="AQ160" i="85" s="1"/>
  <c r="AQ161" i="85" s="1"/>
  <c r="AQ162" i="85" s="1"/>
  <c r="AQ163" i="85" s="1"/>
  <c r="AQ164" i="85" s="1"/>
  <c r="AQ165" i="85" s="1"/>
  <c r="AQ166" i="85" s="1"/>
  <c r="AQ167" i="85" s="1"/>
  <c r="AQ168" i="85" s="1"/>
  <c r="AQ169" i="85" s="1"/>
  <c r="AQ170" i="85" s="1"/>
  <c r="AQ171" i="85" s="1"/>
  <c r="AQ172" i="85" s="1"/>
  <c r="AQ173" i="85" s="1"/>
  <c r="AQ174" i="85" s="1"/>
  <c r="AQ175" i="85" s="1"/>
  <c r="AQ176" i="85" s="1"/>
  <c r="AQ177" i="85" s="1"/>
  <c r="AQ178" i="85" s="1"/>
  <c r="AQ179" i="85" s="1"/>
  <c r="AQ180" i="85" s="1"/>
  <c r="AQ181" i="85" s="1"/>
  <c r="AQ182" i="85" s="1"/>
  <c r="AQ183" i="85" s="1"/>
  <c r="AQ184" i="85" s="1"/>
  <c r="AQ185" i="85" s="1"/>
  <c r="AQ186" i="85" s="1"/>
  <c r="AQ187" i="85" s="1"/>
  <c r="AQ188" i="85" s="1"/>
  <c r="AQ189" i="85" s="1"/>
  <c r="AQ190" i="85" s="1"/>
  <c r="AQ191" i="85" s="1"/>
  <c r="AQ192" i="85" s="1"/>
  <c r="AQ193" i="85" s="1"/>
  <c r="AQ194" i="85" s="1"/>
  <c r="AQ195" i="85" s="1"/>
  <c r="AQ196" i="85" s="1"/>
  <c r="AU88" i="85"/>
  <c r="AW88" i="85" s="1"/>
  <c r="AS88" i="85"/>
  <c r="AW47" i="34"/>
  <c r="AV47" i="34"/>
  <c r="AX47" i="34" s="1"/>
  <c r="AV74" i="80"/>
  <c r="AX74" i="80" s="1"/>
  <c r="AU75" i="80"/>
  <c r="AS75" i="80"/>
  <c r="AQ76" i="80"/>
  <c r="AW74" i="80"/>
  <c r="AW70" i="34"/>
  <c r="AV70" i="34"/>
  <c r="AX70" i="34" s="1"/>
  <c r="AQ72" i="34"/>
  <c r="AU72" i="34" s="1"/>
  <c r="AW46" i="84"/>
  <c r="AV46" i="84"/>
  <c r="AX46" i="84" s="1"/>
  <c r="I52" i="20"/>
  <c r="AT62" i="34"/>
  <c r="AU48" i="34" s="1"/>
  <c r="AT62" i="84"/>
  <c r="AU47" i="84" s="1"/>
  <c r="AT63" i="80"/>
  <c r="AW53" i="34"/>
  <c r="AV53" i="34"/>
  <c r="AX53" i="34" s="1"/>
  <c r="AW57" i="80"/>
  <c r="AX57" i="80"/>
  <c r="J53" i="20"/>
  <c r="K53" i="20" s="1"/>
  <c r="H53" i="20"/>
  <c r="G54" i="20"/>
  <c r="C3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A39" i="1"/>
  <c r="AT64" i="85" l="1"/>
  <c r="AT64" i="88"/>
  <c r="AT64" i="87"/>
  <c r="AT64" i="86"/>
  <c r="AV88" i="87"/>
  <c r="AX88" i="87" s="1"/>
  <c r="AV88" i="86"/>
  <c r="AX88" i="86" s="1"/>
  <c r="AV88" i="85"/>
  <c r="AX88" i="85" s="1"/>
  <c r="AW48" i="34"/>
  <c r="AV48" i="34"/>
  <c r="AX48" i="34" s="1"/>
  <c r="BC13" i="34"/>
  <c r="AV75" i="80"/>
  <c r="AX75" i="80" s="1"/>
  <c r="AU76" i="80"/>
  <c r="AS76" i="80"/>
  <c r="AQ77" i="80"/>
  <c r="AW75" i="80"/>
  <c r="AQ73" i="34"/>
  <c r="AU73" i="34" s="1"/>
  <c r="AW71" i="34"/>
  <c r="AV71" i="34"/>
  <c r="AX71" i="34" s="1"/>
  <c r="AV47" i="84"/>
  <c r="AX47" i="84" s="1"/>
  <c r="AW47" i="84"/>
  <c r="I53" i="20"/>
  <c r="AT63" i="34"/>
  <c r="AT63" i="84"/>
  <c r="AU48" i="84" s="1"/>
  <c r="AT64" i="80"/>
  <c r="AW58" i="80"/>
  <c r="AX58" i="80"/>
  <c r="AW54" i="34"/>
  <c r="AV54" i="34"/>
  <c r="AX54" i="34" s="1"/>
  <c r="J54" i="20"/>
  <c r="K54" i="20" s="1"/>
  <c r="H54" i="20"/>
  <c r="A40" i="1"/>
  <c r="AT65" i="85" l="1"/>
  <c r="AT65" i="88"/>
  <c r="AT65" i="86"/>
  <c r="AT65" i="87"/>
  <c r="AV76" i="80"/>
  <c r="AX76" i="80" s="1"/>
  <c r="AU77" i="80"/>
  <c r="AS77" i="80"/>
  <c r="AQ78" i="80"/>
  <c r="AW76" i="80"/>
  <c r="AW72" i="34"/>
  <c r="AV72" i="34"/>
  <c r="AX72" i="34" s="1"/>
  <c r="AQ74" i="34"/>
  <c r="AU74" i="34" s="1"/>
  <c r="AW59" i="80"/>
  <c r="AX59" i="80"/>
  <c r="AW48" i="84"/>
  <c r="AV48" i="84"/>
  <c r="AX48" i="84" s="1"/>
  <c r="I54" i="20"/>
  <c r="AT64" i="34"/>
  <c r="AT64" i="84"/>
  <c r="AU49" i="84" s="1"/>
  <c r="AT65" i="80"/>
  <c r="AW55" i="34"/>
  <c r="AV55" i="34"/>
  <c r="AX55" i="34" s="1"/>
  <c r="A41" i="1"/>
  <c r="AV77" i="80" l="1"/>
  <c r="AX77" i="80" s="1"/>
  <c r="AU78" i="80"/>
  <c r="AS78" i="80"/>
  <c r="AQ79" i="80"/>
  <c r="AW77" i="80"/>
  <c r="AW73" i="34"/>
  <c r="AV73" i="34"/>
  <c r="AX73" i="34" s="1"/>
  <c r="AQ75" i="34"/>
  <c r="AU75" i="34" s="1"/>
  <c r="AW49" i="84"/>
  <c r="AV49" i="84"/>
  <c r="AX49" i="84" s="1"/>
  <c r="BC13" i="84" s="1"/>
  <c r="BD13" i="84" s="1"/>
  <c r="AW56" i="34"/>
  <c r="AV56" i="34"/>
  <c r="AX56" i="34" s="1"/>
  <c r="BB13" i="34" s="1"/>
  <c r="BD13" i="34" s="1"/>
  <c r="AW60" i="80"/>
  <c r="AX60" i="80"/>
  <c r="A42" i="1"/>
  <c r="A43" i="1" s="1"/>
  <c r="A44" i="1" s="1"/>
  <c r="A45" i="1" s="1"/>
  <c r="A46" i="1" s="1"/>
  <c r="A47" i="1" s="1"/>
  <c r="AV78" i="80" l="1"/>
  <c r="AX78" i="80" s="1"/>
  <c r="AS79" i="80"/>
  <c r="AU79" i="80"/>
  <c r="BC14" i="80"/>
  <c r="BE14" i="80" s="1"/>
  <c r="AQ80" i="80"/>
  <c r="AW78" i="80"/>
  <c r="AW74" i="34"/>
  <c r="AV74" i="34"/>
  <c r="AX74" i="34" s="1"/>
  <c r="AQ76" i="34"/>
  <c r="AU76" i="34" s="1"/>
  <c r="AS80" i="80" l="1"/>
  <c r="AU80" i="80"/>
  <c r="AV79" i="80"/>
  <c r="AX79" i="80" s="1"/>
  <c r="AQ81" i="80"/>
  <c r="AW79" i="80"/>
  <c r="AW75" i="34"/>
  <c r="AV75" i="34"/>
  <c r="AX75" i="34" s="1"/>
  <c r="AQ77" i="34"/>
  <c r="AU77" i="34" s="1"/>
  <c r="AS81" i="80" l="1"/>
  <c r="AU81" i="80"/>
  <c r="AV80" i="80"/>
  <c r="AX80" i="80" s="1"/>
  <c r="AQ82" i="80"/>
  <c r="AW80" i="80"/>
  <c r="AQ78" i="34"/>
  <c r="AU78" i="34" s="1"/>
  <c r="AV76" i="34"/>
  <c r="AX76" i="34" s="1"/>
  <c r="AW76" i="34"/>
  <c r="AS82" i="80" l="1"/>
  <c r="AU82" i="80"/>
  <c r="AV81" i="80"/>
  <c r="AX81" i="80" s="1"/>
  <c r="AQ83" i="80"/>
  <c r="AW81" i="80"/>
  <c r="AW77" i="34"/>
  <c r="AV77" i="34"/>
  <c r="AX77" i="34" s="1"/>
  <c r="AQ79" i="34"/>
  <c r="AU79" i="34" s="1"/>
  <c r="AU83" i="80" l="1"/>
  <c r="AS83" i="80"/>
  <c r="AV82" i="80"/>
  <c r="AX82" i="80" s="1"/>
  <c r="AQ84" i="80"/>
  <c r="AW82" i="80"/>
  <c r="AQ80" i="34"/>
  <c r="AU80" i="34" s="1"/>
  <c r="AW78" i="34"/>
  <c r="AV78" i="34"/>
  <c r="AX78" i="34" s="1"/>
  <c r="AV83" i="80" l="1"/>
  <c r="AX83" i="80" s="1"/>
  <c r="AU84" i="80"/>
  <c r="AS84" i="80"/>
  <c r="AQ85" i="80"/>
  <c r="AW83" i="80"/>
  <c r="AV79" i="34"/>
  <c r="AX79" i="34" s="1"/>
  <c r="AW79" i="34"/>
  <c r="AQ81" i="34"/>
  <c r="AU81" i="34" s="1"/>
  <c r="AV84" i="80" l="1"/>
  <c r="AX84" i="80" s="1"/>
  <c r="AU85" i="80"/>
  <c r="AS85" i="80"/>
  <c r="AQ86" i="80"/>
  <c r="AW84" i="80"/>
  <c r="AQ82" i="34"/>
  <c r="AU82" i="34" s="1"/>
  <c r="AW80" i="34"/>
  <c r="AV80" i="34"/>
  <c r="AX80" i="34" s="1"/>
  <c r="AV85" i="80" l="1"/>
  <c r="AX85" i="80" s="1"/>
  <c r="AU86" i="80"/>
  <c r="AS86" i="80"/>
  <c r="AQ87" i="80"/>
  <c r="AW85" i="80"/>
  <c r="AW81" i="34"/>
  <c r="AV81" i="34"/>
  <c r="AX81" i="34" s="1"/>
  <c r="AQ83" i="34"/>
  <c r="AU83" i="34" s="1"/>
  <c r="AV86" i="80" l="1"/>
  <c r="AX86" i="80" s="1"/>
  <c r="AU87" i="80"/>
  <c r="AS87" i="80"/>
  <c r="AQ88" i="80"/>
  <c r="AW86" i="80"/>
  <c r="AQ84" i="34"/>
  <c r="AU84" i="34" s="1"/>
  <c r="AW82" i="34"/>
  <c r="AV82" i="34"/>
  <c r="AX82" i="34" s="1"/>
  <c r="AV87" i="80" l="1"/>
  <c r="AX87" i="80" s="1"/>
  <c r="AU88" i="80"/>
  <c r="AS88" i="80"/>
  <c r="AQ89" i="80"/>
  <c r="AQ90" i="80" s="1"/>
  <c r="AQ91" i="80" s="1"/>
  <c r="AQ92" i="80" s="1"/>
  <c r="AQ93" i="80" s="1"/>
  <c r="AQ94" i="80" s="1"/>
  <c r="AQ95" i="80" s="1"/>
  <c r="AQ96" i="80" s="1"/>
  <c r="AQ97" i="80" s="1"/>
  <c r="AQ98" i="80" s="1"/>
  <c r="AQ99" i="80" s="1"/>
  <c r="AQ100" i="80" s="1"/>
  <c r="AQ101" i="80" s="1"/>
  <c r="AQ102" i="80" s="1"/>
  <c r="AQ103" i="80" s="1"/>
  <c r="AQ104" i="80" s="1"/>
  <c r="AQ105" i="80" s="1"/>
  <c r="AQ106" i="80" s="1"/>
  <c r="AQ107" i="80" s="1"/>
  <c r="AQ108" i="80" s="1"/>
  <c r="AQ109" i="80" s="1"/>
  <c r="AQ110" i="80" s="1"/>
  <c r="AQ111" i="80" s="1"/>
  <c r="AQ112" i="80" s="1"/>
  <c r="AQ113" i="80" s="1"/>
  <c r="AQ114" i="80" s="1"/>
  <c r="AQ115" i="80" s="1"/>
  <c r="AQ116" i="80" s="1"/>
  <c r="AQ117" i="80" s="1"/>
  <c r="AQ118" i="80" s="1"/>
  <c r="AQ119" i="80" s="1"/>
  <c r="AQ120" i="80" s="1"/>
  <c r="AQ121" i="80" s="1"/>
  <c r="AQ122" i="80" s="1"/>
  <c r="AQ123" i="80" s="1"/>
  <c r="AQ124" i="80" s="1"/>
  <c r="AQ125" i="80" s="1"/>
  <c r="AQ126" i="80" s="1"/>
  <c r="AQ127" i="80" s="1"/>
  <c r="AQ128" i="80" s="1"/>
  <c r="AQ129" i="80" s="1"/>
  <c r="AQ130" i="80" s="1"/>
  <c r="AQ131" i="80" s="1"/>
  <c r="AQ132" i="80" s="1"/>
  <c r="AQ133" i="80" s="1"/>
  <c r="AQ134" i="80" s="1"/>
  <c r="AQ135" i="80" s="1"/>
  <c r="AQ136" i="80" s="1"/>
  <c r="AQ137" i="80" s="1"/>
  <c r="AQ138" i="80" s="1"/>
  <c r="AQ139" i="80" s="1"/>
  <c r="AQ140" i="80" s="1"/>
  <c r="AQ141" i="80" s="1"/>
  <c r="AQ142" i="80" s="1"/>
  <c r="AQ143" i="80" s="1"/>
  <c r="AQ144" i="80" s="1"/>
  <c r="AQ145" i="80" s="1"/>
  <c r="AQ146" i="80" s="1"/>
  <c r="AQ147" i="80" s="1"/>
  <c r="AQ148" i="80" s="1"/>
  <c r="AQ149" i="80" s="1"/>
  <c r="AQ150" i="80" s="1"/>
  <c r="AQ151" i="80" s="1"/>
  <c r="AQ152" i="80" s="1"/>
  <c r="AQ153" i="80" s="1"/>
  <c r="AQ154" i="80" s="1"/>
  <c r="AQ155" i="80" s="1"/>
  <c r="AQ156" i="80" s="1"/>
  <c r="AQ157" i="80" s="1"/>
  <c r="AQ158" i="80" s="1"/>
  <c r="AQ159" i="80" s="1"/>
  <c r="AQ160" i="80" s="1"/>
  <c r="AQ161" i="80" s="1"/>
  <c r="AQ162" i="80" s="1"/>
  <c r="AQ163" i="80" s="1"/>
  <c r="AQ164" i="80" s="1"/>
  <c r="AQ165" i="80" s="1"/>
  <c r="AQ166" i="80" s="1"/>
  <c r="AQ167" i="80" s="1"/>
  <c r="AQ168" i="80" s="1"/>
  <c r="AQ169" i="80" s="1"/>
  <c r="AQ170" i="80" s="1"/>
  <c r="AQ171" i="80" s="1"/>
  <c r="AQ172" i="80" s="1"/>
  <c r="AQ173" i="80" s="1"/>
  <c r="AQ174" i="80" s="1"/>
  <c r="AQ175" i="80" s="1"/>
  <c r="AQ176" i="80" s="1"/>
  <c r="AQ177" i="80" s="1"/>
  <c r="AQ178" i="80" s="1"/>
  <c r="AQ179" i="80" s="1"/>
  <c r="AQ180" i="80" s="1"/>
  <c r="AQ181" i="80" s="1"/>
  <c r="AQ182" i="80" s="1"/>
  <c r="AQ183" i="80" s="1"/>
  <c r="AQ184" i="80" s="1"/>
  <c r="AQ185" i="80" s="1"/>
  <c r="AQ186" i="80" s="1"/>
  <c r="AQ187" i="80" s="1"/>
  <c r="AQ188" i="80" s="1"/>
  <c r="AQ189" i="80" s="1"/>
  <c r="AQ190" i="80" s="1"/>
  <c r="AQ191" i="80" s="1"/>
  <c r="AQ192" i="80" s="1"/>
  <c r="AQ193" i="80" s="1"/>
  <c r="AQ194" i="80" s="1"/>
  <c r="AQ195" i="80" s="1"/>
  <c r="AQ196" i="80" s="1"/>
  <c r="AW87" i="80"/>
  <c r="AW83" i="34"/>
  <c r="AV83" i="34"/>
  <c r="AX83" i="34" s="1"/>
  <c r="AQ85" i="34"/>
  <c r="AQ86" i="34" s="1"/>
  <c r="AQ87" i="34" s="1"/>
  <c r="AQ88" i="34" s="1"/>
  <c r="AQ89" i="34" s="1"/>
  <c r="AQ90" i="34" s="1"/>
  <c r="AQ91" i="34" s="1"/>
  <c r="AQ92" i="34" s="1"/>
  <c r="AQ93" i="34" s="1"/>
  <c r="AQ94" i="34" s="1"/>
  <c r="AQ95" i="34" s="1"/>
  <c r="AQ96" i="34" s="1"/>
  <c r="AQ97" i="34" s="1"/>
  <c r="AQ98" i="34" s="1"/>
  <c r="AQ99" i="34" s="1"/>
  <c r="AQ100" i="34" s="1"/>
  <c r="AQ101" i="34" s="1"/>
  <c r="AQ102" i="34" s="1"/>
  <c r="AQ103" i="34" s="1"/>
  <c r="AQ104" i="34" s="1"/>
  <c r="AQ105" i="34" s="1"/>
  <c r="AQ106" i="34" s="1"/>
  <c r="AQ107" i="34" s="1"/>
  <c r="AQ108" i="34" s="1"/>
  <c r="AQ109" i="34" s="1"/>
  <c r="AQ110" i="34" s="1"/>
  <c r="AQ111" i="34" s="1"/>
  <c r="AQ112" i="34" s="1"/>
  <c r="AQ113" i="34" s="1"/>
  <c r="AQ114" i="34" s="1"/>
  <c r="AQ115" i="34" s="1"/>
  <c r="AQ116" i="34" s="1"/>
  <c r="AQ117" i="34" s="1"/>
  <c r="AQ118" i="34" s="1"/>
  <c r="AQ119" i="34" s="1"/>
  <c r="AQ120" i="34" s="1"/>
  <c r="AQ121" i="34" s="1"/>
  <c r="AQ122" i="34" s="1"/>
  <c r="AQ123" i="34" s="1"/>
  <c r="AQ124" i="34" s="1"/>
  <c r="AQ125" i="34" s="1"/>
  <c r="AQ126" i="34" s="1"/>
  <c r="AQ127" i="34" s="1"/>
  <c r="AQ128" i="34" s="1"/>
  <c r="AQ129" i="34" s="1"/>
  <c r="AQ130" i="34" s="1"/>
  <c r="AQ131" i="34" s="1"/>
  <c r="AQ132" i="34" s="1"/>
  <c r="AQ133" i="34" s="1"/>
  <c r="AQ134" i="34" s="1"/>
  <c r="AQ135" i="34" s="1"/>
  <c r="AQ136" i="34" s="1"/>
  <c r="AQ137" i="34" s="1"/>
  <c r="AQ138" i="34" s="1"/>
  <c r="AQ139" i="34" s="1"/>
  <c r="AQ140" i="34" s="1"/>
  <c r="AQ141" i="34" s="1"/>
  <c r="AQ142" i="34" s="1"/>
  <c r="AQ143" i="34" s="1"/>
  <c r="AQ144" i="34" s="1"/>
  <c r="AQ145" i="34" s="1"/>
  <c r="AQ146" i="34" s="1"/>
  <c r="AQ147" i="34" s="1"/>
  <c r="AQ148" i="34" s="1"/>
  <c r="AQ149" i="34" s="1"/>
  <c r="AQ150" i="34" s="1"/>
  <c r="AQ151" i="34" s="1"/>
  <c r="AQ152" i="34" s="1"/>
  <c r="AQ153" i="34" s="1"/>
  <c r="AQ154" i="34" s="1"/>
  <c r="AQ155" i="34" s="1"/>
  <c r="AQ156" i="34" s="1"/>
  <c r="AQ157" i="34" s="1"/>
  <c r="AQ158" i="34" s="1"/>
  <c r="AQ159" i="34" s="1"/>
  <c r="AQ160" i="34" s="1"/>
  <c r="AQ161" i="34" s="1"/>
  <c r="AQ162" i="34" s="1"/>
  <c r="AQ163" i="34" s="1"/>
  <c r="AQ164" i="34" s="1"/>
  <c r="AQ165" i="34" s="1"/>
  <c r="AQ166" i="34" s="1"/>
  <c r="AQ167" i="34" s="1"/>
  <c r="AQ168" i="34" s="1"/>
  <c r="AQ169" i="34" s="1"/>
  <c r="AQ170" i="34" s="1"/>
  <c r="AQ171" i="34" s="1"/>
  <c r="AQ172" i="34" s="1"/>
  <c r="AQ173" i="34" s="1"/>
  <c r="AQ174" i="34" s="1"/>
  <c r="AQ175" i="34" s="1"/>
  <c r="AQ176" i="34" s="1"/>
  <c r="AQ177" i="34" s="1"/>
  <c r="AQ178" i="34" s="1"/>
  <c r="AQ179" i="34" s="1"/>
  <c r="AQ180" i="34" s="1"/>
  <c r="AQ181" i="34" s="1"/>
  <c r="AQ182" i="34" s="1"/>
  <c r="AQ183" i="34" s="1"/>
  <c r="AQ184" i="34" s="1"/>
  <c r="AQ185" i="34" s="1"/>
  <c r="AQ186" i="34" s="1"/>
  <c r="AQ187" i="34" s="1"/>
  <c r="AQ188" i="34" s="1"/>
  <c r="AQ189" i="34" s="1"/>
  <c r="AQ190" i="34" s="1"/>
  <c r="AQ191" i="34" s="1"/>
  <c r="AQ192" i="34" s="1"/>
  <c r="AQ193" i="34" s="1"/>
  <c r="AQ194" i="34" s="1"/>
  <c r="AQ195" i="34" s="1"/>
  <c r="AV88" i="80" l="1"/>
  <c r="AX88" i="80" s="1"/>
  <c r="AW88" i="80"/>
  <c r="AW84" i="34"/>
  <c r="AV84" i="34"/>
  <c r="AX84" i="3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<sst xmlns="http://schemas.openxmlformats.org/spreadsheetml/2006/main" count="2378" uniqueCount="205">
  <si>
    <t>Grupo</t>
  </si>
  <si>
    <t>Min</t>
  </si>
  <si>
    <t>Max</t>
  </si>
  <si>
    <t>Edad</t>
  </si>
  <si>
    <t>%</t>
  </si>
  <si>
    <t>Día</t>
  </si>
  <si>
    <t>Sanos</t>
  </si>
  <si>
    <t>Curados</t>
  </si>
  <si>
    <t>Muertos</t>
  </si>
  <si>
    <t>Distancia</t>
  </si>
  <si>
    <t>Encuentros</t>
  </si>
  <si>
    <t>Altas diarias</t>
  </si>
  <si>
    <t>DiasInfec</t>
  </si>
  <si>
    <t>R0</t>
  </si>
  <si>
    <t>Variaciones</t>
  </si>
  <si>
    <t>Cur</t>
  </si>
  <si>
    <t>Mtos</t>
  </si>
  <si>
    <t xml:space="preserve"> Desinmuniz </t>
  </si>
  <si>
    <t>Importados</t>
  </si>
  <si>
    <t>Afectados</t>
  </si>
  <si>
    <t>Calculado</t>
  </si>
  <si>
    <t>Mtos/Afec.</t>
  </si>
  <si>
    <t>n</t>
  </si>
  <si>
    <t>a</t>
  </si>
  <si>
    <t>pot</t>
  </si>
  <si>
    <t>x</t>
  </si>
  <si>
    <t>yp</t>
  </si>
  <si>
    <t>suma Yp =</t>
  </si>
  <si>
    <t>Y</t>
  </si>
  <si>
    <t>Clusters</t>
  </si>
  <si>
    <t>Infectados</t>
  </si>
  <si>
    <t>0 a 9</t>
  </si>
  <si>
    <t>10 a 19</t>
  </si>
  <si>
    <t>20 a 29</t>
  </si>
  <si>
    <t>30 a 39</t>
  </si>
  <si>
    <t>40 a 49</t>
  </si>
  <si>
    <t>50 a 59</t>
  </si>
  <si>
    <t>60 a 69</t>
  </si>
  <si>
    <t>70 a 79</t>
  </si>
  <si>
    <t>80 y mas</t>
  </si>
  <si>
    <t>Total</t>
  </si>
  <si>
    <t>% Muerte</t>
  </si>
  <si>
    <t>% Curación</t>
  </si>
  <si>
    <t>Mas de 70</t>
  </si>
  <si>
    <t>20 a 59</t>
  </si>
  <si>
    <t>% Contagio</t>
  </si>
  <si>
    <t>% INE</t>
  </si>
  <si>
    <t>Factor</t>
  </si>
  <si>
    <t>Contagio/INE</t>
  </si>
  <si>
    <t>Base nene</t>
  </si>
  <si>
    <t>Des</t>
  </si>
  <si>
    <t>Inf</t>
  </si>
  <si>
    <t>Probabilidad base</t>
  </si>
  <si>
    <t>Días de infección</t>
  </si>
  <si>
    <t>Días</t>
  </si>
  <si>
    <t>Infectado</t>
  </si>
  <si>
    <t>Probabilidad</t>
  </si>
  <si>
    <t>clusters</t>
  </si>
  <si>
    <t>cluster</t>
  </si>
  <si>
    <t>nene</t>
  </si>
  <si>
    <t>menor</t>
  </si>
  <si>
    <t>adulto</t>
  </si>
  <si>
    <t>jubilado</t>
  </si>
  <si>
    <t>mayor</t>
  </si>
  <si>
    <t>(INE) %</t>
  </si>
  <si>
    <t>Contag</t>
  </si>
  <si>
    <t>Enfermo</t>
  </si>
  <si>
    <t>Individ</t>
  </si>
  <si>
    <t>N.Pasos</t>
  </si>
  <si>
    <t>Cura</t>
  </si>
  <si>
    <t>Base</t>
  </si>
  <si>
    <t>Porcentajes de población</t>
  </si>
  <si>
    <t>Altas</t>
  </si>
  <si>
    <t>diarias</t>
  </si>
  <si>
    <t>Contagiados</t>
  </si>
  <si>
    <t>CCAA Codigo ISO</t>
  </si>
  <si>
    <t>Fecha</t>
  </si>
  <si>
    <t xml:space="preserve">Casos </t>
  </si>
  <si>
    <t>Hospitalizados</t>
  </si>
  <si>
    <t>UCI</t>
  </si>
  <si>
    <t>Fallecidos</t>
  </si>
  <si>
    <t>AN</t>
  </si>
  <si>
    <t>AR</t>
  </si>
  <si>
    <t>AS</t>
  </si>
  <si>
    <t>IB</t>
  </si>
  <si>
    <t>CN</t>
  </si>
  <si>
    <t>CB</t>
  </si>
  <si>
    <t>CM</t>
  </si>
  <si>
    <t>CL</t>
  </si>
  <si>
    <t>CT</t>
  </si>
  <si>
    <t>CE</t>
  </si>
  <si>
    <t>VC</t>
  </si>
  <si>
    <t>EX</t>
  </si>
  <si>
    <t>GA</t>
  </si>
  <si>
    <t>MD</t>
  </si>
  <si>
    <t>ME</t>
  </si>
  <si>
    <t>MC</t>
  </si>
  <si>
    <t>NC</t>
  </si>
  <si>
    <t>PV</t>
  </si>
  <si>
    <t>RI</t>
  </si>
  <si>
    <t>&lt;2</t>
  </si>
  <si>
    <t>2 a 4</t>
  </si>
  <si>
    <t>5 a 14</t>
  </si>
  <si>
    <t>15 a 29</t>
  </si>
  <si>
    <t>&gt;=80</t>
  </si>
  <si>
    <t>Casos</t>
  </si>
  <si>
    <t>Cercanias</t>
  </si>
  <si>
    <t>Enfermos</t>
  </si>
  <si>
    <t>% Población</t>
  </si>
  <si>
    <t>Pob INE</t>
  </si>
  <si>
    <t>Infectada</t>
  </si>
  <si>
    <t>Contagio</t>
  </si>
  <si>
    <t>Individuos</t>
  </si>
  <si>
    <t>Duración</t>
  </si>
  <si>
    <t>Curación</t>
  </si>
  <si>
    <t>% Factor</t>
  </si>
  <si>
    <t>Num. Pasos</t>
  </si>
  <si>
    <t>Población</t>
  </si>
  <si>
    <t>Restricciones a los 30</t>
  </si>
  <si>
    <t>Restricciones a los 40</t>
  </si>
  <si>
    <t>Restricciones a los 50</t>
  </si>
  <si>
    <t>58*</t>
  </si>
  <si>
    <t>Restricciones a los 40 durante 30</t>
  </si>
  <si>
    <t>Restricciones a los 40 durante 15</t>
  </si>
  <si>
    <t>habitantes</t>
  </si>
  <si>
    <t>Super. Km2</t>
  </si>
  <si>
    <t>radio en m</t>
  </si>
  <si>
    <t>alcala de henares</t>
  </si>
  <si>
    <t>prueba</t>
  </si>
  <si>
    <t>Ambientales</t>
  </si>
  <si>
    <t>Hospital</t>
  </si>
  <si>
    <t>x2</t>
  </si>
  <si>
    <t>c</t>
  </si>
  <si>
    <t>y</t>
  </si>
  <si>
    <t>x3</t>
  </si>
  <si>
    <t>Sanidad</t>
  </si>
  <si>
    <t>Modelo</t>
  </si>
  <si>
    <t>Diferencias</t>
  </si>
  <si>
    <t>SEC</t>
  </si>
  <si>
    <t>Indice</t>
  </si>
  <si>
    <t>Desplazado</t>
  </si>
  <si>
    <t>Modelo * b</t>
  </si>
  <si>
    <t>b</t>
  </si>
  <si>
    <t>error</t>
  </si>
  <si>
    <t>Escala</t>
  </si>
  <si>
    <t>Desplazamiento</t>
  </si>
  <si>
    <t>Hasta</t>
  </si>
  <si>
    <t>Máximo</t>
  </si>
  <si>
    <t>EC</t>
  </si>
  <si>
    <t>SEC/N</t>
  </si>
  <si>
    <t>N</t>
  </si>
  <si>
    <t>Pasadas</t>
  </si>
  <si>
    <t>Desde</t>
  </si>
  <si>
    <t>Informe 20</t>
  </si>
  <si>
    <t>--- -</t>
  </si>
  <si>
    <t>---------</t>
  </si>
  <si>
    <t>---------- ---</t>
  </si>
  <si>
    <t>------- --</t>
  </si>
  <si>
    <t>-------- ---</t>
  </si>
  <si>
    <t>-------- -</t>
  </si>
  <si>
    <t>--------- --</t>
  </si>
  <si>
    <t>-------- --</t>
  </si>
  <si>
    <t>--------</t>
  </si>
  <si>
    <t>---------- --</t>
  </si>
  <si>
    <t>-------</t>
  </si>
  <si>
    <t>----------</t>
  </si>
  <si>
    <t>Infectados Imp</t>
  </si>
  <si>
    <t>ortados</t>
  </si>
  <si>
    <t>Curados Des</t>
  </si>
  <si>
    <t>inmuniz</t>
  </si>
  <si>
    <t>Ida     c</t>
  </si>
  <si>
    <t>ríticos  in</t>
  </si>
  <si>
    <t>fectados</t>
  </si>
  <si>
    <t>Cercania</t>
  </si>
  <si>
    <t>Hospitaliz  Am</t>
  </si>
  <si>
    <t>biental</t>
  </si>
  <si>
    <t>Recorrido  C</t>
  </si>
  <si>
    <t>ontactos Me</t>
  </si>
  <si>
    <t>dia días</t>
  </si>
  <si>
    <t>--</t>
  </si>
  <si>
    <t>dos ----</t>
  </si>
  <si>
    <t>----------  C</t>
  </si>
  <si>
    <t>lusters ----</t>
  </si>
  <si>
    <t>Movilidad</t>
  </si>
  <si>
    <t>Número de individuos</t>
  </si>
  <si>
    <t>Probabilidad base de REcontagio</t>
  </si>
  <si>
    <t>Días de carencia para contagiar</t>
  </si>
  <si>
    <t>Días de incubación</t>
  </si>
  <si>
    <t>Probabilidad de hospitalización</t>
  </si>
  <si>
    <t>Probabilidad contagio ambiental</t>
  </si>
  <si>
    <t>Número de focos iniciales</t>
  </si>
  <si>
    <t>cada 0 días, del grupo adulto</t>
  </si>
  <si>
    <t>Radio de contacto</t>
  </si>
  <si>
    <t>Longitud media 10 pasos</t>
  </si>
  <si>
    <t>Número clusters objetivo</t>
  </si>
  <si>
    <t>Número clusters generados</t>
  </si>
  <si>
    <t>con        9.960 individuos,            3 infectados de inicio</t>
  </si>
  <si>
    <t>Probabilidad base de contagio de proximidad</t>
  </si>
  <si>
    <t>Probabilidad de enfermar tras la incubación</t>
  </si>
  <si>
    <t>Radio de la población</t>
  </si>
  <si>
    <t>Simulaciones promediadas</t>
  </si>
  <si>
    <t>Reducción de la probabilidad de contagiar de los enfermos al</t>
  </si>
  <si>
    <t>Reducción de la probabilidad de contagiar de los hospitalizados al</t>
  </si>
  <si>
    <t>Potencia de la ecuación de probabilidad de finalizar la infección</t>
  </si>
  <si>
    <t>Probabilidad de contagio en clúster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</si>
</sst>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"/>
    <numFmt numFmtId="165" formatCode="#,##0.0"/>
    <numFmt numFmtId="166" formatCode="0.000%"/>
    <numFmt numFmtId="167" formatCode="0.0%"/>
    <numFmt numFmtId="168" formatCode="0.0000"/>
    <numFmt numFmtId="169" formatCode="0.000000000"/>
    <numFmt numFmtId="170" formatCode="0.0000E+00"/>
    <numFmt numFmtId="171" formatCode="0.000"/>
    <numFmt numFmtId="172" formatCode="#,##0.000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5" borderId="6" applyNumberFormat="0" applyAlignment="0" applyProtection="0"/>
    <xf numFmtId="0" fontId="10" fillId="6" borderId="7" applyNumberFormat="0" applyAlignment="0" applyProtection="0"/>
    <xf numFmtId="0" fontId="11" fillId="6" borderId="6" applyNumberFormat="0" applyAlignment="0" applyProtection="0"/>
    <xf numFmtId="0" fontId="12" fillId="0" borderId="8" applyNumberFormat="0" applyFill="0" applyAlignment="0" applyProtection="0"/>
    <xf numFmtId="0" fontId="13" fillId="7" borderId="9" applyNumberFormat="0" applyAlignment="0" applyProtection="0"/>
    <xf numFmtId="0" fontId="14" fillId="0" borderId="0" applyNumberFormat="0" applyFill="0" applyBorder="0" applyAlignment="0" applyProtection="0"/>
    <xf numFmtId="0" fontId="2" fillId="8" borderId="10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11" applyNumberFormat="0" applyFill="0" applyAlignment="0" applyProtection="0"/>
    <xf numFmtId="0" fontId="16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6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</cellStyleXfs>
  <cellXfs count="148">
    <xf numFmtId="0" fontId="0" fillId="0" borderId="0" xfId="0"/>
    <xf numFmtId="3" fontId="0" fillId="0" borderId="0" xfId="0" applyNumberFormat="1"/>
    <xf numFmtId="0" fontId="0" fillId="0" borderId="0" xfId="0" quotePrefix="1" applyNumberFormat="1"/>
    <xf numFmtId="2" fontId="0" fillId="0" borderId="0" xfId="0" applyNumberFormat="1"/>
    <xf numFmtId="2" fontId="1" fillId="0" borderId="1" xfId="0" applyNumberFormat="1" applyFont="1" applyBorder="1" applyAlignment="1">
      <alignment horizontal="center"/>
    </xf>
    <xf numFmtId="3" fontId="0" fillId="0" borderId="0" xfId="0" quotePrefix="1" applyNumberFormat="1"/>
    <xf numFmtId="164" fontId="0" fillId="0" borderId="0" xfId="0" applyNumberFormat="1"/>
    <xf numFmtId="165" fontId="0" fillId="0" borderId="0" xfId="0" applyNumberFormat="1"/>
    <xf numFmtId="4" fontId="0" fillId="0" borderId="0" xfId="0" applyNumberFormat="1"/>
    <xf numFmtId="2" fontId="1" fillId="0" borderId="0" xfId="0" applyNumberFormat="1" applyFont="1" applyBorder="1" applyAlignment="1">
      <alignment horizontal="center"/>
    </xf>
    <xf numFmtId="1" fontId="0" fillId="0" borderId="0" xfId="0" applyNumberFormat="1"/>
    <xf numFmtId="0" fontId="0" fillId="0" borderId="0" xfId="0"/>
    <xf numFmtId="14" fontId="0" fillId="0" borderId="0" xfId="0" applyNumberFormat="1"/>
    <xf numFmtId="166" fontId="0" fillId="0" borderId="0" xfId="0" applyNumberFormat="1"/>
    <xf numFmtId="168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0" xfId="0" applyFont="1"/>
    <xf numFmtId="168" fontId="1" fillId="0" borderId="1" xfId="0" applyNumberFormat="1" applyFont="1" applyBorder="1" applyAlignment="1">
      <alignment horizontal="center"/>
    </xf>
    <xf numFmtId="169" fontId="0" fillId="0" borderId="0" xfId="0" applyNumberFormat="1"/>
    <xf numFmtId="0" fontId="0" fillId="0" borderId="1" xfId="0" applyBorder="1"/>
    <xf numFmtId="168" fontId="0" fillId="0" borderId="1" xfId="0" applyNumberFormat="1" applyBorder="1"/>
    <xf numFmtId="170" fontId="0" fillId="0" borderId="0" xfId="0" applyNumberFormat="1"/>
    <xf numFmtId="170" fontId="0" fillId="0" borderId="1" xfId="0" applyNumberFormat="1" applyBorder="1"/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3" fontId="1" fillId="0" borderId="1" xfId="0" applyNumberFormat="1" applyFont="1" applyBorder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10" fontId="0" fillId="0" borderId="1" xfId="1" applyNumberFormat="1" applyFont="1" applyBorder="1"/>
    <xf numFmtId="10" fontId="0" fillId="0" borderId="1" xfId="0" applyNumberFormat="1" applyBorder="1"/>
    <xf numFmtId="3" fontId="0" fillId="0" borderId="1" xfId="0" applyNumberFormat="1" applyBorder="1"/>
    <xf numFmtId="10" fontId="1" fillId="0" borderId="0" xfId="1" applyNumberFormat="1" applyFont="1"/>
    <xf numFmtId="167" fontId="0" fillId="0" borderId="0" xfId="1" applyNumberFormat="1" applyFont="1"/>
    <xf numFmtId="0" fontId="1" fillId="0" borderId="1" xfId="0" applyFont="1" applyFill="1" applyBorder="1" applyAlignment="1">
      <alignment horizontal="center"/>
    </xf>
    <xf numFmtId="9" fontId="0" fillId="0" borderId="0" xfId="0" applyNumberFormat="1"/>
    <xf numFmtId="9" fontId="0" fillId="0" borderId="1" xfId="0" applyNumberFormat="1" applyBorder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9" fontId="0" fillId="0" borderId="0" xfId="1" applyFont="1"/>
    <xf numFmtId="0" fontId="0" fillId="0" borderId="0" xfId="0" applyAlignment="1">
      <alignment horizontal="center"/>
    </xf>
    <xf numFmtId="0" fontId="0" fillId="0" borderId="2" xfId="0" applyBorder="1"/>
    <xf numFmtId="167" fontId="1" fillId="0" borderId="2" xfId="1" applyNumberFormat="1" applyFont="1" applyBorder="1"/>
    <xf numFmtId="0" fontId="1" fillId="0" borderId="1" xfId="0" applyFont="1" applyBorder="1"/>
    <xf numFmtId="3" fontId="1" fillId="0" borderId="1" xfId="0" applyNumberFormat="1" applyFont="1" applyBorder="1" applyAlignment="1">
      <alignment horizontal="center"/>
    </xf>
    <xf numFmtId="166" fontId="1" fillId="0" borderId="0" xfId="0" applyNumberFormat="1" applyFont="1" applyBorder="1" applyAlignment="1">
      <alignment horizontal="center"/>
    </xf>
    <xf numFmtId="2" fontId="19" fillId="0" borderId="1" xfId="0" applyNumberFormat="1" applyFont="1" applyBorder="1" applyAlignment="1">
      <alignment horizontal="center"/>
    </xf>
    <xf numFmtId="167" fontId="19" fillId="0" borderId="1" xfId="1" applyNumberFormat="1" applyFont="1" applyBorder="1" applyAlignment="1"/>
    <xf numFmtId="3" fontId="1" fillId="0" borderId="0" xfId="0" applyNumberFormat="1" applyFont="1" applyAlignment="1">
      <alignment horizontal="center"/>
    </xf>
    <xf numFmtId="3" fontId="14" fillId="0" borderId="0" xfId="0" applyNumberFormat="1" applyFont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" fontId="20" fillId="0" borderId="0" xfId="0" applyNumberFormat="1" applyFont="1"/>
    <xf numFmtId="3" fontId="20" fillId="0" borderId="0" xfId="0" applyNumberFormat="1" applyFont="1"/>
    <xf numFmtId="2" fontId="20" fillId="0" borderId="0" xfId="0" applyNumberFormat="1" applyFont="1"/>
    <xf numFmtId="164" fontId="20" fillId="0" borderId="0" xfId="0" applyNumberFormat="1" applyFont="1"/>
    <xf numFmtId="1" fontId="21" fillId="0" borderId="1" xfId="0" applyNumberFormat="1" applyFont="1" applyBorder="1" applyAlignment="1">
      <alignment horizontal="center"/>
    </xf>
    <xf numFmtId="2" fontId="21" fillId="0" borderId="1" xfId="0" applyNumberFormat="1" applyFont="1" applyBorder="1" applyAlignment="1">
      <alignment horizontal="center"/>
    </xf>
    <xf numFmtId="164" fontId="21" fillId="0" borderId="1" xfId="0" applyNumberFormat="1" applyFont="1" applyBorder="1" applyAlignment="1">
      <alignment horizontal="center"/>
    </xf>
    <xf numFmtId="3" fontId="1" fillId="0" borderId="0" xfId="0" applyNumberFormat="1" applyFont="1"/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2" fontId="1" fillId="0" borderId="0" xfId="0" applyNumberFormat="1" applyFont="1"/>
    <xf numFmtId="16" fontId="0" fillId="0" borderId="0" xfId="0" applyNumberFormat="1"/>
    <xf numFmtId="17" fontId="0" fillId="0" borderId="0" xfId="0" applyNumberFormat="1"/>
    <xf numFmtId="49" fontId="0" fillId="0" borderId="0" xfId="0" applyNumberFormat="1"/>
    <xf numFmtId="3" fontId="0" fillId="0" borderId="0" xfId="1" applyNumberFormat="1" applyFont="1"/>
    <xf numFmtId="0" fontId="1" fillId="0" borderId="0" xfId="0" applyFont="1" applyFill="1" applyBorder="1" applyAlignment="1">
      <alignment horizontal="center"/>
    </xf>
    <xf numFmtId="10" fontId="20" fillId="0" borderId="0" xfId="1" applyNumberFormat="1" applyFont="1"/>
    <xf numFmtId="10" fontId="20" fillId="0" borderId="1" xfId="1" applyNumberFormat="1" applyFont="1" applyBorder="1"/>
    <xf numFmtId="9" fontId="20" fillId="0" borderId="0" xfId="1" applyFont="1"/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71" fontId="0" fillId="0" borderId="0" xfId="0" applyNumberFormat="1"/>
    <xf numFmtId="3" fontId="2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18" fillId="0" borderId="0" xfId="0" applyNumberFormat="1" applyFont="1"/>
    <xf numFmtId="0" fontId="18" fillId="0" borderId="0" xfId="0" applyFont="1"/>
    <xf numFmtId="3" fontId="23" fillId="0" borderId="0" xfId="0" applyNumberFormat="1" applyFont="1"/>
    <xf numFmtId="3" fontId="22" fillId="0" borderId="1" xfId="0" applyNumberFormat="1" applyFont="1" applyBorder="1" applyAlignment="1">
      <alignment horizontal="center"/>
    </xf>
    <xf numFmtId="3" fontId="22" fillId="0" borderId="0" xfId="0" applyNumberFormat="1" applyFont="1" applyAlignment="1">
      <alignment horizontal="center"/>
    </xf>
    <xf numFmtId="3" fontId="24" fillId="0" borderId="0" xfId="0" applyNumberFormat="1" applyFont="1"/>
    <xf numFmtId="3" fontId="1" fillId="0" borderId="1" xfId="0" applyNumberFormat="1" applyFont="1" applyBorder="1" applyAlignment="1">
      <alignment horizontal="center"/>
    </xf>
    <xf numFmtId="3" fontId="1" fillId="0" borderId="0" xfId="0" applyNumberFormat="1" applyFont="1" applyBorder="1" applyAlignment="1">
      <alignment horizontal="center"/>
    </xf>
    <xf numFmtId="3" fontId="1" fillId="0" borderId="1" xfId="0" applyNumberFormat="1" applyFont="1" applyFill="1" applyBorder="1" applyAlignment="1">
      <alignment horizontal="center"/>
    </xf>
    <xf numFmtId="3" fontId="25" fillId="0" borderId="0" xfId="0" applyNumberFormat="1" applyFont="1"/>
    <xf numFmtId="3" fontId="26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3" fontId="22" fillId="0" borderId="1" xfId="0" applyNumberFormat="1" applyFont="1" applyFill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9" fontId="20" fillId="0" borderId="0" xfId="1" applyNumberFormat="1" applyFont="1"/>
    <xf numFmtId="9" fontId="20" fillId="0" borderId="1" xfId="1" applyNumberFormat="1" applyFont="1" applyBorder="1"/>
    <xf numFmtId="165" fontId="20" fillId="0" borderId="0" xfId="0" applyNumberFormat="1" applyFont="1"/>
    <xf numFmtId="165" fontId="21" fillId="0" borderId="1" xfId="0" applyNumberFormat="1" applyFont="1" applyBorder="1" applyAlignment="1">
      <alignment horizontal="center"/>
    </xf>
    <xf numFmtId="165" fontId="0" fillId="0" borderId="0" xfId="0" quotePrefix="1" applyNumberFormat="1"/>
    <xf numFmtId="3" fontId="0" fillId="0" borderId="0" xfId="0" applyNumberFormat="1" applyFill="1" applyBorder="1"/>
    <xf numFmtId="3" fontId="22" fillId="0" borderId="0" xfId="0" applyNumberFormat="1" applyFont="1"/>
    <xf numFmtId="0" fontId="18" fillId="0" borderId="0" xfId="0" applyFont="1" applyBorder="1"/>
    <xf numFmtId="3" fontId="22" fillId="0" borderId="0" xfId="0" applyNumberFormat="1" applyFont="1" applyBorder="1"/>
    <xf numFmtId="3" fontId="0" fillId="0" borderId="0" xfId="0" applyNumberFormat="1" applyBorder="1"/>
    <xf numFmtId="0" fontId="0" fillId="0" borderId="0" xfId="0" applyBorder="1"/>
    <xf numFmtId="3" fontId="1" fillId="0" borderId="0" xfId="0" applyNumberFormat="1" applyFont="1" applyBorder="1"/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9" fontId="20" fillId="0" borderId="1" xfId="1" applyFont="1" applyBorder="1"/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72" fontId="0" fillId="0" borderId="0" xfId="0" applyNumberFormat="1"/>
    <xf numFmtId="0" fontId="1" fillId="0" borderId="1" xfId="0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3" fontId="18" fillId="0" borderId="1" xfId="0" quotePrefix="1" applyNumberFormat="1" applyFont="1" applyBorder="1" applyAlignment="1">
      <alignment horizontal="center"/>
    </xf>
    <xf numFmtId="3" fontId="21" fillId="0" borderId="0" xfId="0" applyNumberFormat="1" applyFont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7" fontId="19" fillId="0" borderId="1" xfId="1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</cellXfs>
  <cellStyles count="43">
    <cellStyle name="20% - Énfasis1" xfId="19" builtinId="30" customBuiltin="1"/>
    <cellStyle name="20% - Énfasis2" xfId="22" builtinId="34" customBuiltin="1"/>
    <cellStyle name="20% - Énfasis3" xfId="25" builtinId="38" customBuiltin="1"/>
    <cellStyle name="20% - Énfasis4" xfId="28" builtinId="42" customBuiltin="1"/>
    <cellStyle name="20% - Énfasis5" xfId="31" builtinId="46" customBuiltin="1"/>
    <cellStyle name="20% - Énfasis6" xfId="34" builtinId="50" customBuiltin="1"/>
    <cellStyle name="40% - Énfasis1" xfId="20" builtinId="31" customBuiltin="1"/>
    <cellStyle name="40% - Énfasis2" xfId="23" builtinId="35" customBuiltin="1"/>
    <cellStyle name="40% - Énfasis3" xfId="26" builtinId="39" customBuiltin="1"/>
    <cellStyle name="40% - Énfasis4" xfId="29" builtinId="43" customBuiltin="1"/>
    <cellStyle name="40% - Énfasis5" xfId="32" builtinId="47" customBuiltin="1"/>
    <cellStyle name="40% - Énfasis6" xfId="35" builtinId="51" customBuiltin="1"/>
    <cellStyle name="60% - Énfasis1 2" xfId="37" xr:uid="{E1C0368C-F0C9-4AE8-BFDE-43E33BCF9ED0}"/>
    <cellStyle name="60% - Énfasis2 2" xfId="38" xr:uid="{B73B52DC-568D-47D2-B9C2-3381C72FF2FA}"/>
    <cellStyle name="60% - Énfasis3 2" xfId="39" xr:uid="{1CDF9DF4-E8E9-4107-A6AA-A6F44A4B0A13}"/>
    <cellStyle name="60% - Énfasis4 2" xfId="40" xr:uid="{AC2DFEE0-8D6D-4B3F-9F64-9948C2795B15}"/>
    <cellStyle name="60% - Énfasis5 2" xfId="41" xr:uid="{AAF68F65-C58B-4920-A56D-EC7223F794C0}"/>
    <cellStyle name="60% - Énfasis6 2" xfId="42" xr:uid="{97A4D813-2F0A-401A-88C8-15E3339E696F}"/>
    <cellStyle name="Bueno" xfId="7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3" builtinId="16" customBuiltin="1"/>
    <cellStyle name="Encabezado 4" xfId="6" builtinId="19" customBuiltin="1"/>
    <cellStyle name="Énfasis1" xfId="18" builtinId="29" customBuiltin="1"/>
    <cellStyle name="Énfasis2" xfId="21" builtinId="33" customBuiltin="1"/>
    <cellStyle name="Énfasis3" xfId="24" builtinId="37" customBuiltin="1"/>
    <cellStyle name="Énfasis4" xfId="27" builtinId="41" customBuiltin="1"/>
    <cellStyle name="Énfasis5" xfId="30" builtinId="45" customBuiltin="1"/>
    <cellStyle name="Énfasis6" xfId="33" builtinId="49" customBuiltin="1"/>
    <cellStyle name="Entrada" xfId="9" builtinId="20" customBuiltin="1"/>
    <cellStyle name="Incorrecto" xfId="8" builtinId="27" customBuiltin="1"/>
    <cellStyle name="Neutral 2" xfId="36" xr:uid="{B83AE22B-6AEB-4373-AE7A-236A0E3F523C}"/>
    <cellStyle name="Normal" xfId="0" builtinId="0"/>
    <cellStyle name="Notas" xfId="15" builtinId="10" customBuiltin="1"/>
    <cellStyle name="Porcentaje" xfId="1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Parametros!$C$7:$C$47</c:f>
              <c:numCache>
                <c:formatCode>0.0000E+00</c:formatCode>
                <c:ptCount val="41"/>
                <c:pt idx="0">
                  <c:v>0</c:v>
                </c:pt>
                <c:pt idx="1">
                  <c:v>4.6248121170077469E-6</c:v>
                </c:pt>
                <c:pt idx="2">
                  <c:v>3.6998496936061976E-5</c:v>
                </c:pt>
                <c:pt idx="3">
                  <c:v>1.2486992715920916E-4</c:v>
                </c:pt>
                <c:pt idx="4">
                  <c:v>2.959879754884958E-4</c:v>
                </c:pt>
                <c:pt idx="5">
                  <c:v>5.7810151462596828E-4</c:v>
                </c:pt>
                <c:pt idx="6">
                  <c:v>9.989594172736733E-4</c:v>
                </c:pt>
                <c:pt idx="7">
                  <c:v>1.5863105561336572E-3</c:v>
                </c:pt>
                <c:pt idx="8">
                  <c:v>2.3679038039079664E-3</c:v>
                </c:pt>
                <c:pt idx="9">
                  <c:v>3.3714880332986474E-3</c:v>
                </c:pt>
                <c:pt idx="10">
                  <c:v>4.6248121170077462E-3</c:v>
                </c:pt>
                <c:pt idx="11">
                  <c:v>6.1556249277373108E-3</c:v>
                </c:pt>
                <c:pt idx="12">
                  <c:v>7.9916753381893864E-3</c:v>
                </c:pt>
                <c:pt idx="13">
                  <c:v>1.016071222106602E-2</c:v>
                </c:pt>
                <c:pt idx="14">
                  <c:v>1.2690484449069258E-2</c:v>
                </c:pt>
                <c:pt idx="15">
                  <c:v>1.5608740894901146E-2</c:v>
                </c:pt>
                <c:pt idx="16">
                  <c:v>1.8943230431263731E-2</c:v>
                </c:pt>
                <c:pt idx="17">
                  <c:v>2.272170193085906E-2</c:v>
                </c:pt>
                <c:pt idx="18">
                  <c:v>2.6971904266389179E-2</c:v>
                </c:pt>
                <c:pt idx="19">
                  <c:v>3.1721586310556139E-2</c:v>
                </c:pt>
                <c:pt idx="20">
                  <c:v>3.699849693606197E-2</c:v>
                </c:pt>
                <c:pt idx="21">
                  <c:v>4.2830385015608742E-2</c:v>
                </c:pt>
                <c:pt idx="22">
                  <c:v>4.9244999421898486E-2</c:v>
                </c:pt>
                <c:pt idx="23">
                  <c:v>5.6270089027633252E-2</c:v>
                </c:pt>
                <c:pt idx="24">
                  <c:v>6.3933402705515091E-2</c:v>
                </c:pt>
                <c:pt idx="25">
                  <c:v>7.2262689328246046E-2</c:v>
                </c:pt>
                <c:pt idx="26">
                  <c:v>8.1285697768528162E-2</c:v>
                </c:pt>
                <c:pt idx="27">
                  <c:v>9.1030176899063481E-2</c:v>
                </c:pt>
                <c:pt idx="28">
                  <c:v>0.10152387559255406</c:v>
                </c:pt>
                <c:pt idx="29">
                  <c:v>0.11279454272170193</c:v>
                </c:pt>
                <c:pt idx="30">
                  <c:v>0.12486992715920917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BA-4122-8FFB-21B29350D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28776"/>
        <c:axId val="609426808"/>
      </c:scatterChart>
      <c:valAx>
        <c:axId val="609428776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6808"/>
        <c:crosses val="autoZero"/>
        <c:crossBetween val="midCat"/>
      </c:valAx>
      <c:valAx>
        <c:axId val="6094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8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Nuevos 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EvolOf!$I$3:$I$49</c:f>
              <c:numCache>
                <c:formatCode>#,##0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7</c:v>
                </c:pt>
                <c:pt idx="6">
                  <c:v>6</c:v>
                </c:pt>
                <c:pt idx="7">
                  <c:v>13</c:v>
                </c:pt>
                <c:pt idx="8">
                  <c:v>14</c:v>
                </c:pt>
                <c:pt idx="9">
                  <c:v>22</c:v>
                </c:pt>
                <c:pt idx="10">
                  <c:v>48</c:v>
                </c:pt>
                <c:pt idx="11">
                  <c:v>35</c:v>
                </c:pt>
                <c:pt idx="12">
                  <c:v>46</c:v>
                </c:pt>
                <c:pt idx="13">
                  <c:v>44</c:v>
                </c:pt>
                <c:pt idx="14">
                  <c:v>126</c:v>
                </c:pt>
                <c:pt idx="15">
                  <c:v>22</c:v>
                </c:pt>
                <c:pt idx="16">
                  <c:v>140</c:v>
                </c:pt>
                <c:pt idx="17">
                  <c:v>480</c:v>
                </c:pt>
                <c:pt idx="18">
                  <c:v>600</c:v>
                </c:pt>
                <c:pt idx="19">
                  <c:v>511</c:v>
                </c:pt>
                <c:pt idx="20">
                  <c:v>812</c:v>
                </c:pt>
                <c:pt idx="21">
                  <c:v>1201</c:v>
                </c:pt>
                <c:pt idx="22">
                  <c:v>1714</c:v>
                </c:pt>
                <c:pt idx="23">
                  <c:v>1854</c:v>
                </c:pt>
                <c:pt idx="24">
                  <c:v>1451</c:v>
                </c:pt>
                <c:pt idx="25">
                  <c:v>2029</c:v>
                </c:pt>
                <c:pt idx="26">
                  <c:v>2538</c:v>
                </c:pt>
                <c:pt idx="27">
                  <c:v>3431</c:v>
                </c:pt>
                <c:pt idx="28">
                  <c:v>2833</c:v>
                </c:pt>
                <c:pt idx="29">
                  <c:v>4946</c:v>
                </c:pt>
                <c:pt idx="30">
                  <c:v>3646</c:v>
                </c:pt>
                <c:pt idx="31">
                  <c:v>4517</c:v>
                </c:pt>
                <c:pt idx="32">
                  <c:v>6584</c:v>
                </c:pt>
                <c:pt idx="33">
                  <c:v>7937</c:v>
                </c:pt>
                <c:pt idx="34">
                  <c:v>8578</c:v>
                </c:pt>
                <c:pt idx="35">
                  <c:v>7871</c:v>
                </c:pt>
                <c:pt idx="36">
                  <c:v>8189</c:v>
                </c:pt>
                <c:pt idx="37">
                  <c:v>6549</c:v>
                </c:pt>
                <c:pt idx="38">
                  <c:v>6398</c:v>
                </c:pt>
                <c:pt idx="39">
                  <c:v>9222</c:v>
                </c:pt>
                <c:pt idx="40">
                  <c:v>7719</c:v>
                </c:pt>
                <c:pt idx="41">
                  <c:v>8102</c:v>
                </c:pt>
                <c:pt idx="42">
                  <c:v>7472</c:v>
                </c:pt>
                <c:pt idx="43">
                  <c:v>7026</c:v>
                </c:pt>
                <c:pt idx="44">
                  <c:v>6023</c:v>
                </c:pt>
                <c:pt idx="45">
                  <c:v>4273</c:v>
                </c:pt>
                <c:pt idx="46">
                  <c:v>5478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4A-47CF-B82F-3867B732F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Muertes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5969677468201091"/>
                  <c:y val="6.510416666666667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yVal>
            <c:numRef>
              <c:f>EvolOf!$K$3:$K$49</c:f>
              <c:numCache>
                <c:formatCode>#,##0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8</c:v>
                </c:pt>
                <c:pt idx="19">
                  <c:v>12</c:v>
                </c:pt>
                <c:pt idx="20">
                  <c:v>36</c:v>
                </c:pt>
                <c:pt idx="21">
                  <c:v>36</c:v>
                </c:pt>
                <c:pt idx="22">
                  <c:v>14</c:v>
                </c:pt>
                <c:pt idx="23">
                  <c:v>151</c:v>
                </c:pt>
                <c:pt idx="24">
                  <c:v>21</c:v>
                </c:pt>
                <c:pt idx="25">
                  <c:v>185</c:v>
                </c:pt>
                <c:pt idx="26">
                  <c:v>107</c:v>
                </c:pt>
                <c:pt idx="27">
                  <c:v>169</c:v>
                </c:pt>
                <c:pt idx="28">
                  <c:v>215</c:v>
                </c:pt>
                <c:pt idx="29">
                  <c:v>344</c:v>
                </c:pt>
                <c:pt idx="30">
                  <c:v>394</c:v>
                </c:pt>
                <c:pt idx="31">
                  <c:v>462</c:v>
                </c:pt>
                <c:pt idx="32">
                  <c:v>514</c:v>
                </c:pt>
                <c:pt idx="33">
                  <c:v>738</c:v>
                </c:pt>
                <c:pt idx="34">
                  <c:v>655</c:v>
                </c:pt>
                <c:pt idx="35">
                  <c:v>769</c:v>
                </c:pt>
                <c:pt idx="36">
                  <c:v>774</c:v>
                </c:pt>
                <c:pt idx="37">
                  <c:v>896</c:v>
                </c:pt>
                <c:pt idx="38">
                  <c:v>812</c:v>
                </c:pt>
                <c:pt idx="39">
                  <c:v>849</c:v>
                </c:pt>
                <c:pt idx="40">
                  <c:v>864</c:v>
                </c:pt>
                <c:pt idx="41">
                  <c:v>950</c:v>
                </c:pt>
                <c:pt idx="42">
                  <c:v>932</c:v>
                </c:pt>
                <c:pt idx="43">
                  <c:v>809</c:v>
                </c:pt>
                <c:pt idx="44">
                  <c:v>674</c:v>
                </c:pt>
                <c:pt idx="45">
                  <c:v>637</c:v>
                </c:pt>
                <c:pt idx="46">
                  <c:v>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CD-448B-B8EF-AEBAB6886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17"/>
            <c:dispRSqr val="1"/>
            <c:dispEq val="1"/>
            <c:trendlineLbl>
              <c:layout>
                <c:manualLayout>
                  <c:x val="-0.10050882628841069"/>
                  <c:y val="6.017643352236925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EvolOf!$G$3:$G$32</c:f>
              <c:numCache>
                <c:formatCode>m/d/yyyy</c:formatCode>
                <c:ptCount val="30"/>
                <c:pt idx="0">
                  <c:v>43881</c:v>
                </c:pt>
                <c:pt idx="1">
                  <c:v>43882</c:v>
                </c:pt>
                <c:pt idx="2">
                  <c:v>43883</c:v>
                </c:pt>
                <c:pt idx="3">
                  <c:v>43884</c:v>
                </c:pt>
                <c:pt idx="4">
                  <c:v>43885</c:v>
                </c:pt>
                <c:pt idx="5">
                  <c:v>43886</c:v>
                </c:pt>
                <c:pt idx="6">
                  <c:v>43887</c:v>
                </c:pt>
                <c:pt idx="7">
                  <c:v>43888</c:v>
                </c:pt>
                <c:pt idx="8">
                  <c:v>43889</c:v>
                </c:pt>
                <c:pt idx="9">
                  <c:v>43890</c:v>
                </c:pt>
                <c:pt idx="10">
                  <c:v>43891</c:v>
                </c:pt>
                <c:pt idx="11">
                  <c:v>43892</c:v>
                </c:pt>
                <c:pt idx="12">
                  <c:v>43893</c:v>
                </c:pt>
                <c:pt idx="13">
                  <c:v>43894</c:v>
                </c:pt>
                <c:pt idx="14">
                  <c:v>43895</c:v>
                </c:pt>
                <c:pt idx="15">
                  <c:v>43896</c:v>
                </c:pt>
                <c:pt idx="16">
                  <c:v>43897</c:v>
                </c:pt>
                <c:pt idx="17">
                  <c:v>43898</c:v>
                </c:pt>
                <c:pt idx="18">
                  <c:v>43899</c:v>
                </c:pt>
                <c:pt idx="19">
                  <c:v>43900</c:v>
                </c:pt>
                <c:pt idx="20">
                  <c:v>43901</c:v>
                </c:pt>
                <c:pt idx="21">
                  <c:v>43902</c:v>
                </c:pt>
                <c:pt idx="22">
                  <c:v>43903</c:v>
                </c:pt>
                <c:pt idx="23">
                  <c:v>43904</c:v>
                </c:pt>
                <c:pt idx="24">
                  <c:v>43905</c:v>
                </c:pt>
                <c:pt idx="25">
                  <c:v>43906</c:v>
                </c:pt>
                <c:pt idx="26">
                  <c:v>43907</c:v>
                </c:pt>
                <c:pt idx="27">
                  <c:v>43908</c:v>
                </c:pt>
                <c:pt idx="28">
                  <c:v>43909</c:v>
                </c:pt>
                <c:pt idx="29">
                  <c:v>43910</c:v>
                </c:pt>
              </c:numCache>
            </c:numRef>
          </c:xVal>
          <c:yVal>
            <c:numRef>
              <c:f>EvolOf!$H$3:$H$32</c:f>
              <c:numCache>
                <c:formatCode>#,##0</c:formatCode>
                <c:ptCount val="3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4A-4BC0-9DB3-9F6FC6D8718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4.5498735040791383E-2"/>
                  <c:y val="0.526543173124153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EvolOf!$G$32:$G$49</c:f>
              <c:numCache>
                <c:formatCode>m/d/yyyy</c:formatCode>
                <c:ptCount val="18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</c:numCache>
            </c:numRef>
          </c:xVal>
          <c:yVal>
            <c:numRef>
              <c:f>EvolOf!$H$32:$H$49</c:f>
              <c:numCache>
                <c:formatCode>#,##0</c:formatCode>
                <c:ptCount val="18"/>
                <c:pt idx="0">
                  <c:v>24926</c:v>
                </c:pt>
                <c:pt idx="1">
                  <c:v>28572</c:v>
                </c:pt>
                <c:pt idx="2">
                  <c:v>33089</c:v>
                </c:pt>
                <c:pt idx="3">
                  <c:v>39673</c:v>
                </c:pt>
                <c:pt idx="4">
                  <c:v>47610</c:v>
                </c:pt>
                <c:pt idx="5">
                  <c:v>56188</c:v>
                </c:pt>
                <c:pt idx="6">
                  <c:v>64059</c:v>
                </c:pt>
                <c:pt idx="7">
                  <c:v>72248</c:v>
                </c:pt>
                <c:pt idx="8">
                  <c:v>78797</c:v>
                </c:pt>
                <c:pt idx="9">
                  <c:v>85195</c:v>
                </c:pt>
                <c:pt idx="10">
                  <c:v>94417</c:v>
                </c:pt>
                <c:pt idx="11">
                  <c:v>102136</c:v>
                </c:pt>
                <c:pt idx="12">
                  <c:v>110238</c:v>
                </c:pt>
                <c:pt idx="13">
                  <c:v>117710</c:v>
                </c:pt>
                <c:pt idx="14">
                  <c:v>124736</c:v>
                </c:pt>
                <c:pt idx="15">
                  <c:v>130759</c:v>
                </c:pt>
                <c:pt idx="16">
                  <c:v>135032</c:v>
                </c:pt>
                <c:pt idx="17">
                  <c:v>140510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18-4439-B264-AAE6DEAD3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  <c:majorUnit val="20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17"/>
            <c:dispRSqr val="1"/>
            <c:dispEq val="1"/>
            <c:trendlineLbl>
              <c:layout>
                <c:manualLayout>
                  <c:x val="-0.10050882628841069"/>
                  <c:y val="6.017643352236925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EvolOf!$G$3:$G$36</c:f>
              <c:numCache>
                <c:formatCode>m/d/yyyy</c:formatCode>
                <c:ptCount val="34"/>
                <c:pt idx="0">
                  <c:v>43881</c:v>
                </c:pt>
                <c:pt idx="1">
                  <c:v>43882</c:v>
                </c:pt>
                <c:pt idx="2">
                  <c:v>43883</c:v>
                </c:pt>
                <c:pt idx="3">
                  <c:v>43884</c:v>
                </c:pt>
                <c:pt idx="4">
                  <c:v>43885</c:v>
                </c:pt>
                <c:pt idx="5">
                  <c:v>43886</c:v>
                </c:pt>
                <c:pt idx="6">
                  <c:v>43887</c:v>
                </c:pt>
                <c:pt idx="7">
                  <c:v>43888</c:v>
                </c:pt>
                <c:pt idx="8">
                  <c:v>43889</c:v>
                </c:pt>
                <c:pt idx="9">
                  <c:v>43890</c:v>
                </c:pt>
                <c:pt idx="10">
                  <c:v>43891</c:v>
                </c:pt>
                <c:pt idx="11">
                  <c:v>43892</c:v>
                </c:pt>
                <c:pt idx="12">
                  <c:v>43893</c:v>
                </c:pt>
                <c:pt idx="13">
                  <c:v>43894</c:v>
                </c:pt>
                <c:pt idx="14">
                  <c:v>43895</c:v>
                </c:pt>
                <c:pt idx="15">
                  <c:v>43896</c:v>
                </c:pt>
                <c:pt idx="16">
                  <c:v>43897</c:v>
                </c:pt>
                <c:pt idx="17">
                  <c:v>43898</c:v>
                </c:pt>
                <c:pt idx="18">
                  <c:v>43899</c:v>
                </c:pt>
                <c:pt idx="19">
                  <c:v>43900</c:v>
                </c:pt>
                <c:pt idx="20">
                  <c:v>43901</c:v>
                </c:pt>
                <c:pt idx="21">
                  <c:v>43902</c:v>
                </c:pt>
                <c:pt idx="22">
                  <c:v>43903</c:v>
                </c:pt>
                <c:pt idx="23">
                  <c:v>43904</c:v>
                </c:pt>
                <c:pt idx="24">
                  <c:v>43905</c:v>
                </c:pt>
                <c:pt idx="25">
                  <c:v>43906</c:v>
                </c:pt>
                <c:pt idx="26">
                  <c:v>43907</c:v>
                </c:pt>
                <c:pt idx="27">
                  <c:v>43908</c:v>
                </c:pt>
                <c:pt idx="28">
                  <c:v>43909</c:v>
                </c:pt>
                <c:pt idx="29">
                  <c:v>43910</c:v>
                </c:pt>
                <c:pt idx="30">
                  <c:v>43911</c:v>
                </c:pt>
                <c:pt idx="31">
                  <c:v>43912</c:v>
                </c:pt>
                <c:pt idx="32">
                  <c:v>43913</c:v>
                </c:pt>
                <c:pt idx="33">
                  <c:v>43914</c:v>
                </c:pt>
              </c:numCache>
            </c:numRef>
          </c:xVal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C5-45F0-B594-E04122F0726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6.9566123729118703E-2"/>
                  <c:y val="0.278194632570739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EvolOf!$G$36:$G$49</c:f>
              <c:numCache>
                <c:formatCode>m/d/yyyy</c:formatCode>
                <c:ptCount val="14"/>
                <c:pt idx="0">
                  <c:v>43914</c:v>
                </c:pt>
                <c:pt idx="1">
                  <c:v>43915</c:v>
                </c:pt>
                <c:pt idx="2">
                  <c:v>43916</c:v>
                </c:pt>
                <c:pt idx="3">
                  <c:v>43917</c:v>
                </c:pt>
                <c:pt idx="4">
                  <c:v>43918</c:v>
                </c:pt>
                <c:pt idx="5">
                  <c:v>43919</c:v>
                </c:pt>
                <c:pt idx="6">
                  <c:v>43920</c:v>
                </c:pt>
                <c:pt idx="7">
                  <c:v>43921</c:v>
                </c:pt>
                <c:pt idx="8">
                  <c:v>43922</c:v>
                </c:pt>
                <c:pt idx="9">
                  <c:v>43923</c:v>
                </c:pt>
                <c:pt idx="10">
                  <c:v>43924</c:v>
                </c:pt>
                <c:pt idx="11">
                  <c:v>43925</c:v>
                </c:pt>
                <c:pt idx="12">
                  <c:v>43926</c:v>
                </c:pt>
                <c:pt idx="13">
                  <c:v>43927</c:v>
                </c:pt>
              </c:numCache>
            </c:numRef>
          </c:xVal>
          <c:yVal>
            <c:numRef>
              <c:f>EvolOf!$H$36:$H$49</c:f>
              <c:numCache>
                <c:formatCode>#,##0</c:formatCode>
                <c:ptCount val="14"/>
                <c:pt idx="0">
                  <c:v>47610</c:v>
                </c:pt>
                <c:pt idx="1">
                  <c:v>56188</c:v>
                </c:pt>
                <c:pt idx="2">
                  <c:v>64059</c:v>
                </c:pt>
                <c:pt idx="3">
                  <c:v>72248</c:v>
                </c:pt>
                <c:pt idx="4">
                  <c:v>78797</c:v>
                </c:pt>
                <c:pt idx="5">
                  <c:v>85195</c:v>
                </c:pt>
                <c:pt idx="6">
                  <c:v>94417</c:v>
                </c:pt>
                <c:pt idx="7">
                  <c:v>102136</c:v>
                </c:pt>
                <c:pt idx="8">
                  <c:v>110238</c:v>
                </c:pt>
                <c:pt idx="9">
                  <c:v>117710</c:v>
                </c:pt>
                <c:pt idx="10">
                  <c:v>124736</c:v>
                </c:pt>
                <c:pt idx="11">
                  <c:v>130759</c:v>
                </c:pt>
                <c:pt idx="12">
                  <c:v>135032</c:v>
                </c:pt>
                <c:pt idx="13">
                  <c:v>140510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C5-45F0-B594-E04122F07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  <c:majorUnit val="20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EvolOf!$H$3:$H$49</c:f>
              <c:numCache>
                <c:formatCode>#,##0</c:formatCode>
                <c:ptCount val="4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91-4686-9C00-699A8B5FD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Contagiados. Restricciones</a:t>
            </a:r>
            <a:r>
              <a:rPr lang="en-US" baseline="0"/>
              <a:t> a</a:t>
            </a:r>
            <a:r>
              <a:rPr lang="en-US"/>
              <a:t> los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R_CRa!$M$29:$M$284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4.4999999999999999E-4</c:v>
                </c:pt>
                <c:pt idx="5">
                  <c:v>5.5000000000000003E-4</c:v>
                </c:pt>
                <c:pt idx="6">
                  <c:v>8.0000000000000004E-4</c:v>
                </c:pt>
                <c:pt idx="7">
                  <c:v>1.1000000000000001E-3</c:v>
                </c:pt>
                <c:pt idx="8">
                  <c:v>1.4499999999999999E-3</c:v>
                </c:pt>
                <c:pt idx="9">
                  <c:v>2.0500000000000002E-3</c:v>
                </c:pt>
                <c:pt idx="10">
                  <c:v>2.7000000000000001E-3</c:v>
                </c:pt>
                <c:pt idx="11">
                  <c:v>3.3E-3</c:v>
                </c:pt>
                <c:pt idx="12">
                  <c:v>4.0499999999999998E-3</c:v>
                </c:pt>
                <c:pt idx="13">
                  <c:v>4.7000000000000002E-3</c:v>
                </c:pt>
                <c:pt idx="14">
                  <c:v>5.2500000000000003E-3</c:v>
                </c:pt>
                <c:pt idx="15">
                  <c:v>5.7999999999999996E-3</c:v>
                </c:pt>
                <c:pt idx="16">
                  <c:v>6.45E-3</c:v>
                </c:pt>
                <c:pt idx="17">
                  <c:v>7.2500000000000004E-3</c:v>
                </c:pt>
                <c:pt idx="18">
                  <c:v>8.0999999999999996E-3</c:v>
                </c:pt>
                <c:pt idx="19">
                  <c:v>9.1000000000000004E-3</c:v>
                </c:pt>
                <c:pt idx="20">
                  <c:v>1.035E-2</c:v>
                </c:pt>
                <c:pt idx="21">
                  <c:v>1.18E-2</c:v>
                </c:pt>
                <c:pt idx="22">
                  <c:v>1.34E-2</c:v>
                </c:pt>
                <c:pt idx="23">
                  <c:v>1.4999999999999999E-2</c:v>
                </c:pt>
                <c:pt idx="24">
                  <c:v>1.695E-2</c:v>
                </c:pt>
                <c:pt idx="25">
                  <c:v>1.89E-2</c:v>
                </c:pt>
                <c:pt idx="26">
                  <c:v>2.095E-2</c:v>
                </c:pt>
                <c:pt idx="27">
                  <c:v>2.3099999999999999E-2</c:v>
                </c:pt>
                <c:pt idx="28">
                  <c:v>2.52E-2</c:v>
                </c:pt>
                <c:pt idx="29">
                  <c:v>2.7650000000000001E-2</c:v>
                </c:pt>
                <c:pt idx="30">
                  <c:v>3.0249999999999999E-2</c:v>
                </c:pt>
                <c:pt idx="31">
                  <c:v>3.295E-2</c:v>
                </c:pt>
                <c:pt idx="32">
                  <c:v>3.85E-2</c:v>
                </c:pt>
                <c:pt idx="33">
                  <c:v>4.1950000000000001E-2</c:v>
                </c:pt>
                <c:pt idx="34">
                  <c:v>4.58E-2</c:v>
                </c:pt>
                <c:pt idx="35">
                  <c:v>4.965E-2</c:v>
                </c:pt>
                <c:pt idx="36">
                  <c:v>5.3749999999999999E-2</c:v>
                </c:pt>
                <c:pt idx="37">
                  <c:v>5.8200000000000002E-2</c:v>
                </c:pt>
                <c:pt idx="38">
                  <c:v>6.515E-2</c:v>
                </c:pt>
                <c:pt idx="39">
                  <c:v>6.9949999999999998E-2</c:v>
                </c:pt>
                <c:pt idx="40">
                  <c:v>7.4249999999999997E-2</c:v>
                </c:pt>
                <c:pt idx="41">
                  <c:v>8.1600000000000006E-2</c:v>
                </c:pt>
                <c:pt idx="42">
                  <c:v>8.6349999999999996E-2</c:v>
                </c:pt>
                <c:pt idx="43">
                  <c:v>9.0550000000000005E-2</c:v>
                </c:pt>
                <c:pt idx="44">
                  <c:v>9.4950000000000007E-2</c:v>
                </c:pt>
                <c:pt idx="45">
                  <c:v>9.9449999999999997E-2</c:v>
                </c:pt>
                <c:pt idx="46">
                  <c:v>0.1037</c:v>
                </c:pt>
                <c:pt idx="47">
                  <c:v>0.10775</c:v>
                </c:pt>
                <c:pt idx="48">
                  <c:v>0.1115</c:v>
                </c:pt>
                <c:pt idx="49">
                  <c:v>0.1153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B73-48D3-8A1D-12193224C336}"/>
            </c:ext>
          </c:extLst>
        </c:ser>
        <c:ser>
          <c:idx val="2"/>
          <c:order val="1"/>
          <c:tx>
            <c:v>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R_CRa!$J$29:$J$284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4.4999999999999999E-4</c:v>
                </c:pt>
                <c:pt idx="5">
                  <c:v>5.5000000000000003E-4</c:v>
                </c:pt>
                <c:pt idx="6">
                  <c:v>8.0000000000000004E-4</c:v>
                </c:pt>
                <c:pt idx="7">
                  <c:v>1.1000000000000001E-3</c:v>
                </c:pt>
                <c:pt idx="8">
                  <c:v>1.4499999999999999E-3</c:v>
                </c:pt>
                <c:pt idx="9">
                  <c:v>2.0500000000000002E-3</c:v>
                </c:pt>
                <c:pt idx="10">
                  <c:v>2.7000000000000001E-3</c:v>
                </c:pt>
                <c:pt idx="11">
                  <c:v>3.3E-3</c:v>
                </c:pt>
                <c:pt idx="12">
                  <c:v>4.0499999999999998E-3</c:v>
                </c:pt>
                <c:pt idx="13">
                  <c:v>4.7000000000000002E-3</c:v>
                </c:pt>
                <c:pt idx="14">
                  <c:v>5.2500000000000003E-3</c:v>
                </c:pt>
                <c:pt idx="15">
                  <c:v>5.7999999999999996E-3</c:v>
                </c:pt>
                <c:pt idx="16">
                  <c:v>6.45E-3</c:v>
                </c:pt>
                <c:pt idx="17">
                  <c:v>7.2500000000000004E-3</c:v>
                </c:pt>
                <c:pt idx="18">
                  <c:v>8.0999999999999996E-3</c:v>
                </c:pt>
                <c:pt idx="19">
                  <c:v>9.1000000000000004E-3</c:v>
                </c:pt>
                <c:pt idx="20">
                  <c:v>1.035E-2</c:v>
                </c:pt>
                <c:pt idx="21">
                  <c:v>1.18E-2</c:v>
                </c:pt>
                <c:pt idx="22">
                  <c:v>1.34E-2</c:v>
                </c:pt>
                <c:pt idx="23">
                  <c:v>1.4999999999999999E-2</c:v>
                </c:pt>
                <c:pt idx="24">
                  <c:v>1.695E-2</c:v>
                </c:pt>
                <c:pt idx="25">
                  <c:v>1.89E-2</c:v>
                </c:pt>
                <c:pt idx="26">
                  <c:v>2.095E-2</c:v>
                </c:pt>
                <c:pt idx="27">
                  <c:v>2.3099999999999999E-2</c:v>
                </c:pt>
                <c:pt idx="28">
                  <c:v>2.52E-2</c:v>
                </c:pt>
                <c:pt idx="29">
                  <c:v>2.7650000000000001E-2</c:v>
                </c:pt>
                <c:pt idx="30">
                  <c:v>3.0249999999999999E-2</c:v>
                </c:pt>
                <c:pt idx="31">
                  <c:v>3.295E-2</c:v>
                </c:pt>
                <c:pt idx="32">
                  <c:v>3.85E-2</c:v>
                </c:pt>
                <c:pt idx="33">
                  <c:v>4.1950000000000001E-2</c:v>
                </c:pt>
                <c:pt idx="34">
                  <c:v>4.58E-2</c:v>
                </c:pt>
                <c:pt idx="35">
                  <c:v>4.965E-2</c:v>
                </c:pt>
                <c:pt idx="36">
                  <c:v>5.3749999999999999E-2</c:v>
                </c:pt>
                <c:pt idx="37">
                  <c:v>5.8200000000000002E-2</c:v>
                </c:pt>
                <c:pt idx="38">
                  <c:v>6.515E-2</c:v>
                </c:pt>
                <c:pt idx="39">
                  <c:v>6.9949999999999998E-2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73-48D3-8A1D-12193224C336}"/>
            </c:ext>
          </c:extLst>
        </c:ser>
        <c:ser>
          <c:idx val="0"/>
          <c:order val="2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R_CRa!$G$29:$G$284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4.4999999999999999E-4</c:v>
                </c:pt>
                <c:pt idx="5">
                  <c:v>5.5000000000000003E-4</c:v>
                </c:pt>
                <c:pt idx="6">
                  <c:v>8.0000000000000004E-4</c:v>
                </c:pt>
                <c:pt idx="7">
                  <c:v>1.1000000000000001E-3</c:v>
                </c:pt>
                <c:pt idx="8">
                  <c:v>1.4499999999999999E-3</c:v>
                </c:pt>
                <c:pt idx="9">
                  <c:v>2.0500000000000002E-3</c:v>
                </c:pt>
                <c:pt idx="10">
                  <c:v>2.7000000000000001E-3</c:v>
                </c:pt>
                <c:pt idx="11">
                  <c:v>3.3E-3</c:v>
                </c:pt>
                <c:pt idx="12">
                  <c:v>4.0499999999999998E-3</c:v>
                </c:pt>
                <c:pt idx="13">
                  <c:v>4.7000000000000002E-3</c:v>
                </c:pt>
                <c:pt idx="14">
                  <c:v>5.2500000000000003E-3</c:v>
                </c:pt>
                <c:pt idx="15">
                  <c:v>5.7999999999999996E-3</c:v>
                </c:pt>
                <c:pt idx="16">
                  <c:v>6.45E-3</c:v>
                </c:pt>
                <c:pt idx="17">
                  <c:v>7.2500000000000004E-3</c:v>
                </c:pt>
                <c:pt idx="18">
                  <c:v>8.0999999999999996E-3</c:v>
                </c:pt>
                <c:pt idx="19">
                  <c:v>9.1000000000000004E-3</c:v>
                </c:pt>
                <c:pt idx="20">
                  <c:v>1.035E-2</c:v>
                </c:pt>
                <c:pt idx="21">
                  <c:v>1.18E-2</c:v>
                </c:pt>
                <c:pt idx="22">
                  <c:v>1.34E-2</c:v>
                </c:pt>
                <c:pt idx="23">
                  <c:v>1.4999999999999999E-2</c:v>
                </c:pt>
                <c:pt idx="24">
                  <c:v>1.695E-2</c:v>
                </c:pt>
                <c:pt idx="25">
                  <c:v>1.89E-2</c:v>
                </c:pt>
                <c:pt idx="26">
                  <c:v>2.095E-2</c:v>
                </c:pt>
                <c:pt idx="27">
                  <c:v>2.3099999999999999E-2</c:v>
                </c:pt>
                <c:pt idx="28">
                  <c:v>2.52E-2</c:v>
                </c:pt>
                <c:pt idx="29">
                  <c:v>2.7650000000000001E-2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73-48D3-8A1D-12193224C336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R_CRa!$D$29:$D$178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4.4999999999999999E-4</c:v>
                </c:pt>
                <c:pt idx="5">
                  <c:v>5.5000000000000003E-4</c:v>
                </c:pt>
                <c:pt idx="6">
                  <c:v>8.0000000000000004E-4</c:v>
                </c:pt>
                <c:pt idx="7">
                  <c:v>1.1000000000000001E-3</c:v>
                </c:pt>
                <c:pt idx="8">
                  <c:v>1.4499999999999999E-3</c:v>
                </c:pt>
                <c:pt idx="9">
                  <c:v>2.0500000000000002E-3</c:v>
                </c:pt>
                <c:pt idx="10">
                  <c:v>2.7000000000000001E-3</c:v>
                </c:pt>
                <c:pt idx="11">
                  <c:v>3.3E-3</c:v>
                </c:pt>
                <c:pt idx="12">
                  <c:v>4.0499999999999998E-3</c:v>
                </c:pt>
                <c:pt idx="13">
                  <c:v>4.7000000000000002E-3</c:v>
                </c:pt>
                <c:pt idx="14">
                  <c:v>5.2500000000000003E-3</c:v>
                </c:pt>
                <c:pt idx="15">
                  <c:v>5.7999999999999996E-3</c:v>
                </c:pt>
                <c:pt idx="16">
                  <c:v>6.45E-3</c:v>
                </c:pt>
                <c:pt idx="17">
                  <c:v>7.2500000000000004E-3</c:v>
                </c:pt>
                <c:pt idx="18">
                  <c:v>8.0999999999999996E-3</c:v>
                </c:pt>
                <c:pt idx="19">
                  <c:v>9.1000000000000004E-3</c:v>
                </c:pt>
                <c:pt idx="20">
                  <c:v>1.035E-2</c:v>
                </c:pt>
                <c:pt idx="21">
                  <c:v>1.18E-2</c:v>
                </c:pt>
                <c:pt idx="22">
                  <c:v>1.34E-2</c:v>
                </c:pt>
                <c:pt idx="23">
                  <c:v>1.4999999999999999E-2</c:v>
                </c:pt>
                <c:pt idx="24">
                  <c:v>1.695E-2</c:v>
                </c:pt>
                <c:pt idx="25">
                  <c:v>1.89E-2</c:v>
                </c:pt>
                <c:pt idx="26">
                  <c:v>2.095E-2</c:v>
                </c:pt>
                <c:pt idx="27">
                  <c:v>2.3099999999999999E-2</c:v>
                </c:pt>
                <c:pt idx="28">
                  <c:v>2.52E-2</c:v>
                </c:pt>
                <c:pt idx="29">
                  <c:v>2.7650000000000001E-2</c:v>
                </c:pt>
                <c:pt idx="30">
                  <c:v>3.0249999999999999E-2</c:v>
                </c:pt>
                <c:pt idx="31">
                  <c:v>3.295E-2</c:v>
                </c:pt>
                <c:pt idx="32">
                  <c:v>3.85E-2</c:v>
                </c:pt>
                <c:pt idx="33">
                  <c:v>4.1950000000000001E-2</c:v>
                </c:pt>
                <c:pt idx="34">
                  <c:v>4.58E-2</c:v>
                </c:pt>
                <c:pt idx="35">
                  <c:v>4.965E-2</c:v>
                </c:pt>
                <c:pt idx="36">
                  <c:v>5.3749999999999999E-2</c:v>
                </c:pt>
                <c:pt idx="37">
                  <c:v>5.8200000000000002E-2</c:v>
                </c:pt>
                <c:pt idx="38">
                  <c:v>6.515E-2</c:v>
                </c:pt>
                <c:pt idx="39">
                  <c:v>6.9949999999999998E-2</c:v>
                </c:pt>
                <c:pt idx="40">
                  <c:v>7.4249999999999997E-2</c:v>
                </c:pt>
                <c:pt idx="41">
                  <c:v>8.1600000000000006E-2</c:v>
                </c:pt>
                <c:pt idx="42">
                  <c:v>8.6349999999999996E-2</c:v>
                </c:pt>
                <c:pt idx="43">
                  <c:v>9.0550000000000005E-2</c:v>
                </c:pt>
                <c:pt idx="44">
                  <c:v>9.4950000000000007E-2</c:v>
                </c:pt>
                <c:pt idx="45">
                  <c:v>9.9449999999999997E-2</c:v>
                </c:pt>
                <c:pt idx="46">
                  <c:v>0.1037</c:v>
                </c:pt>
                <c:pt idx="47">
                  <c:v>0.10775</c:v>
                </c:pt>
                <c:pt idx="48">
                  <c:v>0.1115</c:v>
                </c:pt>
                <c:pt idx="49">
                  <c:v>0.1153</c:v>
                </c:pt>
                <c:pt idx="50">
                  <c:v>0.11874999999999999</c:v>
                </c:pt>
                <c:pt idx="51">
                  <c:v>0.12185</c:v>
                </c:pt>
                <c:pt idx="52">
                  <c:v>0.12955</c:v>
                </c:pt>
                <c:pt idx="53">
                  <c:v>0.13239999999999999</c:v>
                </c:pt>
                <c:pt idx="54">
                  <c:v>0.13469999999999999</c:v>
                </c:pt>
                <c:pt idx="55">
                  <c:v>0.13655</c:v>
                </c:pt>
                <c:pt idx="56">
                  <c:v>0.1384</c:v>
                </c:pt>
                <c:pt idx="57">
                  <c:v>0.13994999999999999</c:v>
                </c:pt>
                <c:pt idx="58">
                  <c:v>0.14119999999999999</c:v>
                </c:pt>
                <c:pt idx="59">
                  <c:v>0.1419</c:v>
                </c:pt>
                <c:pt idx="60">
                  <c:v>0.14219999999999999</c:v>
                </c:pt>
                <c:pt idx="61">
                  <c:v>0.14199999999999999</c:v>
                </c:pt>
                <c:pt idx="62">
                  <c:v>0.14135</c:v>
                </c:pt>
                <c:pt idx="63">
                  <c:v>0.14030000000000001</c:v>
                </c:pt>
                <c:pt idx="64">
                  <c:v>0.13880000000000001</c:v>
                </c:pt>
                <c:pt idx="65">
                  <c:v>0.1368</c:v>
                </c:pt>
                <c:pt idx="66">
                  <c:v>0.13464999999999999</c:v>
                </c:pt>
                <c:pt idx="67">
                  <c:v>0.13225000000000001</c:v>
                </c:pt>
                <c:pt idx="68">
                  <c:v>0.1295</c:v>
                </c:pt>
                <c:pt idx="69">
                  <c:v>0.12645000000000001</c:v>
                </c:pt>
                <c:pt idx="70">
                  <c:v>0.12330000000000001</c:v>
                </c:pt>
                <c:pt idx="71">
                  <c:v>0.12025</c:v>
                </c:pt>
                <c:pt idx="72">
                  <c:v>0.1172</c:v>
                </c:pt>
                <c:pt idx="73">
                  <c:v>0.1138</c:v>
                </c:pt>
                <c:pt idx="74">
                  <c:v>0.1105</c:v>
                </c:pt>
                <c:pt idx="75">
                  <c:v>0.1071</c:v>
                </c:pt>
                <c:pt idx="76">
                  <c:v>0.10349999999999999</c:v>
                </c:pt>
                <c:pt idx="77">
                  <c:v>9.9599999999999994E-2</c:v>
                </c:pt>
                <c:pt idx="78">
                  <c:v>9.5850000000000005E-2</c:v>
                </c:pt>
                <c:pt idx="79">
                  <c:v>9.2299999999999993E-2</c:v>
                </c:pt>
                <c:pt idx="80">
                  <c:v>8.8599999999999998E-2</c:v>
                </c:pt>
                <c:pt idx="81">
                  <c:v>8.4849999999999995E-2</c:v>
                </c:pt>
                <c:pt idx="82">
                  <c:v>8.1299999999999997E-2</c:v>
                </c:pt>
                <c:pt idx="83">
                  <c:v>7.7899999999999997E-2</c:v>
                </c:pt>
                <c:pt idx="84">
                  <c:v>7.4450000000000002E-2</c:v>
                </c:pt>
                <c:pt idx="85">
                  <c:v>7.0999999999999994E-2</c:v>
                </c:pt>
                <c:pt idx="86">
                  <c:v>6.7699999999999996E-2</c:v>
                </c:pt>
                <c:pt idx="87">
                  <c:v>6.4250000000000002E-2</c:v>
                </c:pt>
                <c:pt idx="88">
                  <c:v>6.1249999999999999E-2</c:v>
                </c:pt>
                <c:pt idx="89">
                  <c:v>5.8049999999999997E-2</c:v>
                </c:pt>
                <c:pt idx="90">
                  <c:v>5.525E-2</c:v>
                </c:pt>
                <c:pt idx="91">
                  <c:v>5.2299999999999999E-2</c:v>
                </c:pt>
                <c:pt idx="92">
                  <c:v>4.965E-2</c:v>
                </c:pt>
                <c:pt idx="93">
                  <c:v>4.7E-2</c:v>
                </c:pt>
                <c:pt idx="94">
                  <c:v>4.4499999999999998E-2</c:v>
                </c:pt>
                <c:pt idx="95">
                  <c:v>4.2200000000000001E-2</c:v>
                </c:pt>
                <c:pt idx="96">
                  <c:v>3.9949999999999999E-2</c:v>
                </c:pt>
                <c:pt idx="97">
                  <c:v>3.78E-2</c:v>
                </c:pt>
                <c:pt idx="98">
                  <c:v>3.5700000000000003E-2</c:v>
                </c:pt>
                <c:pt idx="99">
                  <c:v>3.3799999999999997E-2</c:v>
                </c:pt>
                <c:pt idx="100">
                  <c:v>3.1949999999999999E-2</c:v>
                </c:pt>
                <c:pt idx="101">
                  <c:v>3.0249999999999999E-2</c:v>
                </c:pt>
                <c:pt idx="102">
                  <c:v>2.87E-2</c:v>
                </c:pt>
                <c:pt idx="103">
                  <c:v>2.7E-2</c:v>
                </c:pt>
                <c:pt idx="104">
                  <c:v>2.545E-2</c:v>
                </c:pt>
                <c:pt idx="105">
                  <c:v>2.3949999999999999E-2</c:v>
                </c:pt>
                <c:pt idx="106">
                  <c:v>2.2550000000000001E-2</c:v>
                </c:pt>
                <c:pt idx="107">
                  <c:v>2.1299999999999999E-2</c:v>
                </c:pt>
                <c:pt idx="108">
                  <c:v>2.0049999999999998E-2</c:v>
                </c:pt>
                <c:pt idx="109">
                  <c:v>1.8800000000000001E-2</c:v>
                </c:pt>
                <c:pt idx="110">
                  <c:v>1.7600000000000001E-2</c:v>
                </c:pt>
                <c:pt idx="111">
                  <c:v>1.6500000000000001E-2</c:v>
                </c:pt>
                <c:pt idx="112">
                  <c:v>1.555E-2</c:v>
                </c:pt>
                <c:pt idx="113">
                  <c:v>1.47E-2</c:v>
                </c:pt>
                <c:pt idx="114">
                  <c:v>1.37E-2</c:v>
                </c:pt>
                <c:pt idx="115">
                  <c:v>1.285E-2</c:v>
                </c:pt>
                <c:pt idx="116">
                  <c:v>1.2E-2</c:v>
                </c:pt>
                <c:pt idx="117">
                  <c:v>1.12E-2</c:v>
                </c:pt>
                <c:pt idx="118">
                  <c:v>1.0500000000000001E-2</c:v>
                </c:pt>
                <c:pt idx="119">
                  <c:v>9.9000000000000008E-3</c:v>
                </c:pt>
                <c:pt idx="120">
                  <c:v>9.2999999999999992E-3</c:v>
                </c:pt>
                <c:pt idx="121">
                  <c:v>8.6499999999999997E-3</c:v>
                </c:pt>
                <c:pt idx="122">
                  <c:v>8.0999999999999996E-3</c:v>
                </c:pt>
                <c:pt idx="123">
                  <c:v>7.6E-3</c:v>
                </c:pt>
                <c:pt idx="124">
                  <c:v>7.0499999999999998E-3</c:v>
                </c:pt>
                <c:pt idx="125">
                  <c:v>6.5500000000000003E-3</c:v>
                </c:pt>
                <c:pt idx="126">
                  <c:v>6.1000000000000004E-3</c:v>
                </c:pt>
                <c:pt idx="127">
                  <c:v>5.7000000000000002E-3</c:v>
                </c:pt>
                <c:pt idx="128">
                  <c:v>5.3499999999999997E-3</c:v>
                </c:pt>
                <c:pt idx="129">
                  <c:v>5.0000000000000001E-3</c:v>
                </c:pt>
                <c:pt idx="130">
                  <c:v>4.6499999999999996E-3</c:v>
                </c:pt>
                <c:pt idx="131">
                  <c:v>4.3E-3</c:v>
                </c:pt>
                <c:pt idx="132">
                  <c:v>4.0000000000000001E-3</c:v>
                </c:pt>
                <c:pt idx="133">
                  <c:v>3.65E-3</c:v>
                </c:pt>
                <c:pt idx="134">
                  <c:v>3.3500000000000001E-3</c:v>
                </c:pt>
                <c:pt idx="135">
                  <c:v>3.15E-3</c:v>
                </c:pt>
                <c:pt idx="136">
                  <c:v>2.8999999999999998E-3</c:v>
                </c:pt>
                <c:pt idx="137">
                  <c:v>2.7000000000000001E-3</c:v>
                </c:pt>
                <c:pt idx="138">
                  <c:v>2.5500000000000002E-3</c:v>
                </c:pt>
                <c:pt idx="139">
                  <c:v>2.3999999999999998E-3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73-48D3-8A1D-12193224C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Afectados. Restricciones</a:t>
            </a:r>
            <a:r>
              <a:rPr lang="en-US" baseline="0"/>
              <a:t> a</a:t>
            </a:r>
            <a:r>
              <a:rPr lang="en-US"/>
              <a:t> los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R_CRa!$Z$29:$Z$284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4.4999999999999999E-4</c:v>
                </c:pt>
                <c:pt idx="5">
                  <c:v>5.5000000000000003E-4</c:v>
                </c:pt>
                <c:pt idx="6">
                  <c:v>8.0000000000000004E-4</c:v>
                </c:pt>
                <c:pt idx="7">
                  <c:v>1.1000000000000001E-3</c:v>
                </c:pt>
                <c:pt idx="8">
                  <c:v>1.4499999999999999E-3</c:v>
                </c:pt>
                <c:pt idx="9">
                  <c:v>2.0500000000000002E-3</c:v>
                </c:pt>
                <c:pt idx="10">
                  <c:v>2.7000000000000001E-3</c:v>
                </c:pt>
                <c:pt idx="11">
                  <c:v>3.3E-3</c:v>
                </c:pt>
                <c:pt idx="12">
                  <c:v>4.0499999999999998E-3</c:v>
                </c:pt>
                <c:pt idx="13">
                  <c:v>4.7000000000000002E-3</c:v>
                </c:pt>
                <c:pt idx="14">
                  <c:v>5.2500000000000003E-3</c:v>
                </c:pt>
                <c:pt idx="15">
                  <c:v>5.7999999999999996E-3</c:v>
                </c:pt>
                <c:pt idx="16">
                  <c:v>6.4999999999999997E-3</c:v>
                </c:pt>
                <c:pt idx="17">
                  <c:v>7.3000000000000001E-3</c:v>
                </c:pt>
                <c:pt idx="18">
                  <c:v>8.1499999999999993E-3</c:v>
                </c:pt>
                <c:pt idx="19">
                  <c:v>9.1999999999999998E-3</c:v>
                </c:pt>
                <c:pt idx="20">
                  <c:v>1.0449999999999999E-2</c:v>
                </c:pt>
                <c:pt idx="21">
                  <c:v>1.1950000000000001E-2</c:v>
                </c:pt>
                <c:pt idx="22">
                  <c:v>1.3599999999999999E-2</c:v>
                </c:pt>
                <c:pt idx="23">
                  <c:v>1.525E-2</c:v>
                </c:pt>
                <c:pt idx="24">
                  <c:v>1.7299999999999999E-2</c:v>
                </c:pt>
                <c:pt idx="25">
                  <c:v>1.9300000000000001E-2</c:v>
                </c:pt>
                <c:pt idx="26">
                  <c:v>2.1499999999999998E-2</c:v>
                </c:pt>
                <c:pt idx="27">
                  <c:v>2.375E-2</c:v>
                </c:pt>
                <c:pt idx="28">
                  <c:v>2.5999999999999999E-2</c:v>
                </c:pt>
                <c:pt idx="29">
                  <c:v>2.8649999999999998E-2</c:v>
                </c:pt>
                <c:pt idx="30">
                  <c:v>3.1449999999999999E-2</c:v>
                </c:pt>
                <c:pt idx="31">
                  <c:v>3.4500000000000003E-2</c:v>
                </c:pt>
                <c:pt idx="32">
                  <c:v>4.0500000000000001E-2</c:v>
                </c:pt>
                <c:pt idx="33">
                  <c:v>4.4249999999999998E-2</c:v>
                </c:pt>
                <c:pt idx="34">
                  <c:v>4.8599999999999997E-2</c:v>
                </c:pt>
                <c:pt idx="35">
                  <c:v>5.2949999999999997E-2</c:v>
                </c:pt>
                <c:pt idx="36">
                  <c:v>5.765E-2</c:v>
                </c:pt>
                <c:pt idx="37">
                  <c:v>6.2700000000000006E-2</c:v>
                </c:pt>
                <c:pt idx="38">
                  <c:v>7.0599999999999996E-2</c:v>
                </c:pt>
                <c:pt idx="39">
                  <c:v>7.6200000000000004E-2</c:v>
                </c:pt>
                <c:pt idx="40">
                  <c:v>8.1549999999999997E-2</c:v>
                </c:pt>
                <c:pt idx="41">
                  <c:v>9.0249999999999997E-2</c:v>
                </c:pt>
                <c:pt idx="42">
                  <c:v>9.6149999999999999E-2</c:v>
                </c:pt>
                <c:pt idx="43">
                  <c:v>0.10165</c:v>
                </c:pt>
                <c:pt idx="44">
                  <c:v>0.10755000000000001</c:v>
                </c:pt>
                <c:pt idx="45">
                  <c:v>0.11335000000000001</c:v>
                </c:pt>
                <c:pt idx="46">
                  <c:v>0.1191</c:v>
                </c:pt>
                <c:pt idx="47">
                  <c:v>0.1249</c:v>
                </c:pt>
                <c:pt idx="48">
                  <c:v>0.13070000000000001</c:v>
                </c:pt>
                <c:pt idx="49">
                  <c:v>0.13639999999999999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B80-4BAC-B038-8094CC29C5D0}"/>
            </c:ext>
          </c:extLst>
        </c:ser>
        <c:ser>
          <c:idx val="2"/>
          <c:order val="1"/>
          <c:tx>
            <c:v>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R_CRa!$W$29:$W$284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4.4999999999999999E-4</c:v>
                </c:pt>
                <c:pt idx="5">
                  <c:v>5.5000000000000003E-4</c:v>
                </c:pt>
                <c:pt idx="6">
                  <c:v>8.0000000000000004E-4</c:v>
                </c:pt>
                <c:pt idx="7">
                  <c:v>1.1000000000000001E-3</c:v>
                </c:pt>
                <c:pt idx="8">
                  <c:v>1.4499999999999999E-3</c:v>
                </c:pt>
                <c:pt idx="9">
                  <c:v>2.0500000000000002E-3</c:v>
                </c:pt>
                <c:pt idx="10">
                  <c:v>2.7000000000000001E-3</c:v>
                </c:pt>
                <c:pt idx="11">
                  <c:v>3.3E-3</c:v>
                </c:pt>
                <c:pt idx="12">
                  <c:v>4.0499999999999998E-3</c:v>
                </c:pt>
                <c:pt idx="13">
                  <c:v>4.7000000000000002E-3</c:v>
                </c:pt>
                <c:pt idx="14">
                  <c:v>5.2500000000000003E-3</c:v>
                </c:pt>
                <c:pt idx="15">
                  <c:v>5.7999999999999996E-3</c:v>
                </c:pt>
                <c:pt idx="16">
                  <c:v>6.4999999999999997E-3</c:v>
                </c:pt>
                <c:pt idx="17">
                  <c:v>7.3000000000000001E-3</c:v>
                </c:pt>
                <c:pt idx="18">
                  <c:v>8.1499999999999993E-3</c:v>
                </c:pt>
                <c:pt idx="19">
                  <c:v>9.1999999999999998E-3</c:v>
                </c:pt>
                <c:pt idx="20">
                  <c:v>1.0449999999999999E-2</c:v>
                </c:pt>
                <c:pt idx="21">
                  <c:v>1.1950000000000001E-2</c:v>
                </c:pt>
                <c:pt idx="22">
                  <c:v>1.3599999999999999E-2</c:v>
                </c:pt>
                <c:pt idx="23">
                  <c:v>1.525E-2</c:v>
                </c:pt>
                <c:pt idx="24">
                  <c:v>1.7299999999999999E-2</c:v>
                </c:pt>
                <c:pt idx="25">
                  <c:v>1.9300000000000001E-2</c:v>
                </c:pt>
                <c:pt idx="26">
                  <c:v>2.1499999999999998E-2</c:v>
                </c:pt>
                <c:pt idx="27">
                  <c:v>2.375E-2</c:v>
                </c:pt>
                <c:pt idx="28">
                  <c:v>2.5999999999999999E-2</c:v>
                </c:pt>
                <c:pt idx="29">
                  <c:v>2.8649999999999998E-2</c:v>
                </c:pt>
                <c:pt idx="30">
                  <c:v>3.1449999999999999E-2</c:v>
                </c:pt>
                <c:pt idx="31">
                  <c:v>3.4500000000000003E-2</c:v>
                </c:pt>
                <c:pt idx="32">
                  <c:v>4.0500000000000001E-2</c:v>
                </c:pt>
                <c:pt idx="33">
                  <c:v>4.4249999999999998E-2</c:v>
                </c:pt>
                <c:pt idx="34">
                  <c:v>4.8599999999999997E-2</c:v>
                </c:pt>
                <c:pt idx="35">
                  <c:v>5.2949999999999997E-2</c:v>
                </c:pt>
                <c:pt idx="36">
                  <c:v>5.765E-2</c:v>
                </c:pt>
                <c:pt idx="37">
                  <c:v>6.2700000000000006E-2</c:v>
                </c:pt>
                <c:pt idx="38">
                  <c:v>7.0599999999999996E-2</c:v>
                </c:pt>
                <c:pt idx="39">
                  <c:v>7.6200000000000004E-2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80-4BAC-B038-8094CC29C5D0}"/>
            </c:ext>
          </c:extLst>
        </c:ser>
        <c:ser>
          <c:idx val="0"/>
          <c:order val="2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R_CRa!$T$29:$T$284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4.4999999999999999E-4</c:v>
                </c:pt>
                <c:pt idx="5">
                  <c:v>5.5000000000000003E-4</c:v>
                </c:pt>
                <c:pt idx="6">
                  <c:v>8.0000000000000004E-4</c:v>
                </c:pt>
                <c:pt idx="7">
                  <c:v>1.1000000000000001E-3</c:v>
                </c:pt>
                <c:pt idx="8">
                  <c:v>1.4499999999999999E-3</c:v>
                </c:pt>
                <c:pt idx="9">
                  <c:v>2.0500000000000002E-3</c:v>
                </c:pt>
                <c:pt idx="10">
                  <c:v>2.7000000000000001E-3</c:v>
                </c:pt>
                <c:pt idx="11">
                  <c:v>3.3E-3</c:v>
                </c:pt>
                <c:pt idx="12">
                  <c:v>4.0499999999999998E-3</c:v>
                </c:pt>
                <c:pt idx="13">
                  <c:v>4.7000000000000002E-3</c:v>
                </c:pt>
                <c:pt idx="14">
                  <c:v>5.2500000000000003E-3</c:v>
                </c:pt>
                <c:pt idx="15">
                  <c:v>5.7999999999999996E-3</c:v>
                </c:pt>
                <c:pt idx="16">
                  <c:v>6.4999999999999997E-3</c:v>
                </c:pt>
                <c:pt idx="17">
                  <c:v>7.3000000000000001E-3</c:v>
                </c:pt>
                <c:pt idx="18">
                  <c:v>8.1499999999999993E-3</c:v>
                </c:pt>
                <c:pt idx="19">
                  <c:v>9.1999999999999998E-3</c:v>
                </c:pt>
                <c:pt idx="20">
                  <c:v>1.0449999999999999E-2</c:v>
                </c:pt>
                <c:pt idx="21">
                  <c:v>1.1950000000000001E-2</c:v>
                </c:pt>
                <c:pt idx="22">
                  <c:v>1.3599999999999999E-2</c:v>
                </c:pt>
                <c:pt idx="23">
                  <c:v>1.525E-2</c:v>
                </c:pt>
                <c:pt idx="24">
                  <c:v>1.7299999999999999E-2</c:v>
                </c:pt>
                <c:pt idx="25">
                  <c:v>1.9300000000000001E-2</c:v>
                </c:pt>
                <c:pt idx="26">
                  <c:v>2.1499999999999998E-2</c:v>
                </c:pt>
                <c:pt idx="27">
                  <c:v>2.375E-2</c:v>
                </c:pt>
                <c:pt idx="28">
                  <c:v>2.5999999999999999E-2</c:v>
                </c:pt>
                <c:pt idx="29">
                  <c:v>2.8649999999999998E-2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80-4BAC-B038-8094CC29C5D0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R_CRa!$Q$29:$Q$178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4.4999999999999999E-4</c:v>
                </c:pt>
                <c:pt idx="5">
                  <c:v>5.5000000000000003E-4</c:v>
                </c:pt>
                <c:pt idx="6">
                  <c:v>8.0000000000000004E-4</c:v>
                </c:pt>
                <c:pt idx="7">
                  <c:v>1.1000000000000001E-3</c:v>
                </c:pt>
                <c:pt idx="8">
                  <c:v>1.4499999999999999E-3</c:v>
                </c:pt>
                <c:pt idx="9">
                  <c:v>2.0500000000000002E-3</c:v>
                </c:pt>
                <c:pt idx="10">
                  <c:v>2.7000000000000001E-3</c:v>
                </c:pt>
                <c:pt idx="11">
                  <c:v>3.3E-3</c:v>
                </c:pt>
                <c:pt idx="12">
                  <c:v>4.0499999999999998E-3</c:v>
                </c:pt>
                <c:pt idx="13">
                  <c:v>4.7000000000000002E-3</c:v>
                </c:pt>
                <c:pt idx="14">
                  <c:v>5.2500000000000003E-3</c:v>
                </c:pt>
                <c:pt idx="15">
                  <c:v>5.7999999999999996E-3</c:v>
                </c:pt>
                <c:pt idx="16">
                  <c:v>6.4999999999999997E-3</c:v>
                </c:pt>
                <c:pt idx="17">
                  <c:v>7.3000000000000001E-3</c:v>
                </c:pt>
                <c:pt idx="18">
                  <c:v>8.1499999999999993E-3</c:v>
                </c:pt>
                <c:pt idx="19">
                  <c:v>9.1999999999999998E-3</c:v>
                </c:pt>
                <c:pt idx="20">
                  <c:v>1.0449999999999999E-2</c:v>
                </c:pt>
                <c:pt idx="21">
                  <c:v>1.1950000000000001E-2</c:v>
                </c:pt>
                <c:pt idx="22">
                  <c:v>1.3599999999999999E-2</c:v>
                </c:pt>
                <c:pt idx="23">
                  <c:v>1.525E-2</c:v>
                </c:pt>
                <c:pt idx="24">
                  <c:v>1.7299999999999999E-2</c:v>
                </c:pt>
                <c:pt idx="25">
                  <c:v>1.9300000000000001E-2</c:v>
                </c:pt>
                <c:pt idx="26">
                  <c:v>2.1499999999999998E-2</c:v>
                </c:pt>
                <c:pt idx="27">
                  <c:v>2.375E-2</c:v>
                </c:pt>
                <c:pt idx="28">
                  <c:v>2.5999999999999999E-2</c:v>
                </c:pt>
                <c:pt idx="29">
                  <c:v>2.8649999999999998E-2</c:v>
                </c:pt>
                <c:pt idx="30">
                  <c:v>3.1449999999999999E-2</c:v>
                </c:pt>
                <c:pt idx="31">
                  <c:v>3.4500000000000003E-2</c:v>
                </c:pt>
                <c:pt idx="32">
                  <c:v>4.0500000000000001E-2</c:v>
                </c:pt>
                <c:pt idx="33">
                  <c:v>4.4249999999999998E-2</c:v>
                </c:pt>
                <c:pt idx="34">
                  <c:v>4.8599999999999997E-2</c:v>
                </c:pt>
                <c:pt idx="35">
                  <c:v>5.2949999999999997E-2</c:v>
                </c:pt>
                <c:pt idx="36">
                  <c:v>5.765E-2</c:v>
                </c:pt>
                <c:pt idx="37">
                  <c:v>6.2700000000000006E-2</c:v>
                </c:pt>
                <c:pt idx="38">
                  <c:v>7.0599999999999996E-2</c:v>
                </c:pt>
                <c:pt idx="39">
                  <c:v>7.6200000000000004E-2</c:v>
                </c:pt>
                <c:pt idx="40">
                  <c:v>8.1549999999999997E-2</c:v>
                </c:pt>
                <c:pt idx="41">
                  <c:v>9.0249999999999997E-2</c:v>
                </c:pt>
                <c:pt idx="42">
                  <c:v>9.6149999999999999E-2</c:v>
                </c:pt>
                <c:pt idx="43">
                  <c:v>0.10165</c:v>
                </c:pt>
                <c:pt idx="44">
                  <c:v>0.10755000000000001</c:v>
                </c:pt>
                <c:pt idx="45">
                  <c:v>0.11335000000000001</c:v>
                </c:pt>
                <c:pt idx="46">
                  <c:v>0.1191</c:v>
                </c:pt>
                <c:pt idx="47">
                  <c:v>0.1249</c:v>
                </c:pt>
                <c:pt idx="48">
                  <c:v>0.13070000000000001</c:v>
                </c:pt>
                <c:pt idx="49">
                  <c:v>0.13639999999999999</c:v>
                </c:pt>
                <c:pt idx="50">
                  <c:v>0.14215</c:v>
                </c:pt>
                <c:pt idx="51">
                  <c:v>0.1477</c:v>
                </c:pt>
                <c:pt idx="52">
                  <c:v>0.15939999999999999</c:v>
                </c:pt>
                <c:pt idx="53">
                  <c:v>0.1651</c:v>
                </c:pt>
                <c:pt idx="54">
                  <c:v>0.17055000000000001</c:v>
                </c:pt>
                <c:pt idx="55">
                  <c:v>0.1759</c:v>
                </c:pt>
                <c:pt idx="56">
                  <c:v>0.18129999999999999</c:v>
                </c:pt>
                <c:pt idx="57">
                  <c:v>0.18640000000000001</c:v>
                </c:pt>
                <c:pt idx="58">
                  <c:v>0.1915</c:v>
                </c:pt>
                <c:pt idx="59">
                  <c:v>0.19625000000000001</c:v>
                </c:pt>
                <c:pt idx="60">
                  <c:v>0.20100000000000001</c:v>
                </c:pt>
                <c:pt idx="61">
                  <c:v>0.20524999999999999</c:v>
                </c:pt>
                <c:pt idx="62">
                  <c:v>0.20945</c:v>
                </c:pt>
                <c:pt idx="63">
                  <c:v>0.2135</c:v>
                </c:pt>
                <c:pt idx="64">
                  <c:v>0.21729999999999999</c:v>
                </c:pt>
                <c:pt idx="65">
                  <c:v>0.22075</c:v>
                </c:pt>
                <c:pt idx="66">
                  <c:v>0.22405</c:v>
                </c:pt>
                <c:pt idx="67">
                  <c:v>0.2273</c:v>
                </c:pt>
                <c:pt idx="68">
                  <c:v>0.2303</c:v>
                </c:pt>
                <c:pt idx="69">
                  <c:v>0.2331</c:v>
                </c:pt>
                <c:pt idx="70">
                  <c:v>0.23580000000000001</c:v>
                </c:pt>
                <c:pt idx="71">
                  <c:v>0.2384</c:v>
                </c:pt>
                <c:pt idx="72">
                  <c:v>0.24104999999999999</c:v>
                </c:pt>
                <c:pt idx="73">
                  <c:v>0.24354999999999999</c:v>
                </c:pt>
                <c:pt idx="74">
                  <c:v>0.24585000000000001</c:v>
                </c:pt>
                <c:pt idx="75">
                  <c:v>0.2482</c:v>
                </c:pt>
                <c:pt idx="76">
                  <c:v>0.25035000000000002</c:v>
                </c:pt>
                <c:pt idx="77">
                  <c:v>0.25224999999999997</c:v>
                </c:pt>
                <c:pt idx="78">
                  <c:v>0.25419999999999998</c:v>
                </c:pt>
                <c:pt idx="79">
                  <c:v>0.25605</c:v>
                </c:pt>
                <c:pt idx="80">
                  <c:v>0.25769999999999998</c:v>
                </c:pt>
                <c:pt idx="81">
                  <c:v>0.25919999999999999</c:v>
                </c:pt>
                <c:pt idx="82">
                  <c:v>0.2606</c:v>
                </c:pt>
                <c:pt idx="83">
                  <c:v>0.26205000000000001</c:v>
                </c:pt>
                <c:pt idx="84">
                  <c:v>0.26340000000000002</c:v>
                </c:pt>
                <c:pt idx="85">
                  <c:v>0.2646</c:v>
                </c:pt>
                <c:pt idx="86">
                  <c:v>0.26590000000000003</c:v>
                </c:pt>
                <c:pt idx="87">
                  <c:v>0.26695000000000002</c:v>
                </c:pt>
                <c:pt idx="88">
                  <c:v>0.26805000000000001</c:v>
                </c:pt>
                <c:pt idx="89">
                  <c:v>0.26900000000000002</c:v>
                </c:pt>
                <c:pt idx="90">
                  <c:v>0.26995000000000002</c:v>
                </c:pt>
                <c:pt idx="91">
                  <c:v>0.27079999999999999</c:v>
                </c:pt>
                <c:pt idx="92">
                  <c:v>0.27165</c:v>
                </c:pt>
                <c:pt idx="93">
                  <c:v>0.27229999999999999</c:v>
                </c:pt>
                <c:pt idx="94">
                  <c:v>0.27300000000000002</c:v>
                </c:pt>
                <c:pt idx="95">
                  <c:v>0.27365</c:v>
                </c:pt>
                <c:pt idx="96">
                  <c:v>0.2742</c:v>
                </c:pt>
                <c:pt idx="97">
                  <c:v>0.27474999999999999</c:v>
                </c:pt>
                <c:pt idx="98">
                  <c:v>0.27524999999999999</c:v>
                </c:pt>
                <c:pt idx="99">
                  <c:v>0.27579999999999999</c:v>
                </c:pt>
                <c:pt idx="100">
                  <c:v>0.27629999999999999</c:v>
                </c:pt>
                <c:pt idx="101">
                  <c:v>0.27684999999999998</c:v>
                </c:pt>
                <c:pt idx="102">
                  <c:v>0.27739999999999998</c:v>
                </c:pt>
                <c:pt idx="103">
                  <c:v>0.27789999999999998</c:v>
                </c:pt>
                <c:pt idx="104">
                  <c:v>0.27825</c:v>
                </c:pt>
                <c:pt idx="105">
                  <c:v>0.27865000000000001</c:v>
                </c:pt>
                <c:pt idx="106">
                  <c:v>0.27894999999999998</c:v>
                </c:pt>
                <c:pt idx="107">
                  <c:v>0.27929999999999999</c:v>
                </c:pt>
                <c:pt idx="108">
                  <c:v>0.27955000000000002</c:v>
                </c:pt>
                <c:pt idx="109">
                  <c:v>0.27979999999999999</c:v>
                </c:pt>
                <c:pt idx="110">
                  <c:v>0.28005000000000002</c:v>
                </c:pt>
                <c:pt idx="111">
                  <c:v>0.28025</c:v>
                </c:pt>
                <c:pt idx="112">
                  <c:v>0.28044999999999998</c:v>
                </c:pt>
                <c:pt idx="113">
                  <c:v>0.28065000000000001</c:v>
                </c:pt>
                <c:pt idx="114">
                  <c:v>0.28079999999999999</c:v>
                </c:pt>
                <c:pt idx="115">
                  <c:v>0.28094999999999998</c:v>
                </c:pt>
                <c:pt idx="116">
                  <c:v>0.28110000000000002</c:v>
                </c:pt>
                <c:pt idx="117">
                  <c:v>0.28125</c:v>
                </c:pt>
                <c:pt idx="118">
                  <c:v>0.28139999999999998</c:v>
                </c:pt>
                <c:pt idx="119">
                  <c:v>0.28155000000000002</c:v>
                </c:pt>
                <c:pt idx="120">
                  <c:v>0.28170000000000001</c:v>
                </c:pt>
                <c:pt idx="121">
                  <c:v>0.28179999999999999</c:v>
                </c:pt>
                <c:pt idx="122">
                  <c:v>0.28184999999999999</c:v>
                </c:pt>
                <c:pt idx="123">
                  <c:v>0.28199999999999997</c:v>
                </c:pt>
                <c:pt idx="124">
                  <c:v>0.28199999999999997</c:v>
                </c:pt>
                <c:pt idx="125">
                  <c:v>0.28210000000000002</c:v>
                </c:pt>
                <c:pt idx="126">
                  <c:v>0.28220000000000001</c:v>
                </c:pt>
                <c:pt idx="127">
                  <c:v>0.28225</c:v>
                </c:pt>
                <c:pt idx="128">
                  <c:v>0.28234999999999999</c:v>
                </c:pt>
                <c:pt idx="129">
                  <c:v>0.28239999999999998</c:v>
                </c:pt>
                <c:pt idx="130">
                  <c:v>0.28249999999999997</c:v>
                </c:pt>
                <c:pt idx="131">
                  <c:v>0.28255000000000002</c:v>
                </c:pt>
                <c:pt idx="132">
                  <c:v>0.28260000000000002</c:v>
                </c:pt>
                <c:pt idx="133">
                  <c:v>0.28265000000000001</c:v>
                </c:pt>
                <c:pt idx="134">
                  <c:v>0.28270000000000001</c:v>
                </c:pt>
                <c:pt idx="135">
                  <c:v>0.28275</c:v>
                </c:pt>
                <c:pt idx="136">
                  <c:v>0.2828</c:v>
                </c:pt>
                <c:pt idx="137">
                  <c:v>0.28284999999999999</c:v>
                </c:pt>
                <c:pt idx="138">
                  <c:v>0.28294999999999998</c:v>
                </c:pt>
                <c:pt idx="139">
                  <c:v>0.28299999999999997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80-4BAC-B038-8094CC29C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Nuevos</a:t>
            </a:r>
            <a:r>
              <a:rPr lang="en-US" baseline="0"/>
              <a:t> casos</a:t>
            </a:r>
            <a:r>
              <a:rPr lang="en-US"/>
              <a:t>. Restricciones</a:t>
            </a:r>
            <a:r>
              <a:rPr lang="en-US" baseline="0"/>
              <a:t> a</a:t>
            </a:r>
            <a:r>
              <a:rPr lang="en-US"/>
              <a:t> los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R_CRa_A!$M$29:$M$284</c:f>
              <c:numCache>
                <c:formatCode>0%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1E-4</c:v>
                </c:pt>
                <c:pt idx="4">
                  <c:v>1.4999999999999999E-4</c:v>
                </c:pt>
                <c:pt idx="5">
                  <c:v>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3.5E-4</c:v>
                </c:pt>
                <c:pt idx="9">
                  <c:v>5.9999999999999995E-4</c:v>
                </c:pt>
                <c:pt idx="10">
                  <c:v>6.4999999999999997E-4</c:v>
                </c:pt>
                <c:pt idx="11">
                  <c:v>5.9999999999999995E-4</c:v>
                </c:pt>
                <c:pt idx="12">
                  <c:v>7.5000000000000002E-4</c:v>
                </c:pt>
                <c:pt idx="13">
                  <c:v>6.4999999999999997E-4</c:v>
                </c:pt>
                <c:pt idx="14">
                  <c:v>5.5000000000000003E-4</c:v>
                </c:pt>
                <c:pt idx="15">
                  <c:v>5.5000000000000003E-4</c:v>
                </c:pt>
                <c:pt idx="16">
                  <c:v>6.9999999999999999E-4</c:v>
                </c:pt>
                <c:pt idx="17">
                  <c:v>8.0000000000000004E-4</c:v>
                </c:pt>
                <c:pt idx="18">
                  <c:v>8.4999999999999995E-4</c:v>
                </c:pt>
                <c:pt idx="19">
                  <c:v>1.0499999999999999E-3</c:v>
                </c:pt>
                <c:pt idx="20">
                  <c:v>1.25E-3</c:v>
                </c:pt>
                <c:pt idx="21">
                  <c:v>1.5E-3</c:v>
                </c:pt>
                <c:pt idx="22">
                  <c:v>1.65E-3</c:v>
                </c:pt>
                <c:pt idx="23">
                  <c:v>1.65E-3</c:v>
                </c:pt>
                <c:pt idx="24">
                  <c:v>2.0500000000000002E-3</c:v>
                </c:pt>
                <c:pt idx="25">
                  <c:v>2E-3</c:v>
                </c:pt>
                <c:pt idx="26">
                  <c:v>2.2000000000000001E-3</c:v>
                </c:pt>
                <c:pt idx="27">
                  <c:v>2.2499999999999998E-3</c:v>
                </c:pt>
                <c:pt idx="28">
                  <c:v>2.2499999999999998E-3</c:v>
                </c:pt>
                <c:pt idx="29">
                  <c:v>2.65E-3</c:v>
                </c:pt>
                <c:pt idx="30">
                  <c:v>2.8E-3</c:v>
                </c:pt>
                <c:pt idx="31">
                  <c:v>3.0500000000000002E-3</c:v>
                </c:pt>
                <c:pt idx="32">
                  <c:v>6.0000000000000001E-3</c:v>
                </c:pt>
                <c:pt idx="33">
                  <c:v>3.7499999999999999E-3</c:v>
                </c:pt>
                <c:pt idx="34">
                  <c:v>4.3499999999999997E-3</c:v>
                </c:pt>
                <c:pt idx="35">
                  <c:v>4.3499999999999997E-3</c:v>
                </c:pt>
                <c:pt idx="36">
                  <c:v>4.7000000000000002E-3</c:v>
                </c:pt>
                <c:pt idx="37">
                  <c:v>5.0499999999999998E-3</c:v>
                </c:pt>
                <c:pt idx="38">
                  <c:v>7.9000000000000008E-3</c:v>
                </c:pt>
                <c:pt idx="39">
                  <c:v>5.5999999999999999E-3</c:v>
                </c:pt>
                <c:pt idx="40">
                  <c:v>5.3499999999999997E-3</c:v>
                </c:pt>
                <c:pt idx="41">
                  <c:v>8.6999999999999994E-3</c:v>
                </c:pt>
                <c:pt idx="42">
                  <c:v>5.8999999999999999E-3</c:v>
                </c:pt>
                <c:pt idx="43">
                  <c:v>5.4999999999999997E-3</c:v>
                </c:pt>
                <c:pt idx="44">
                  <c:v>5.8999999999999999E-3</c:v>
                </c:pt>
                <c:pt idx="45">
                  <c:v>5.7999999999999996E-3</c:v>
                </c:pt>
                <c:pt idx="46">
                  <c:v>5.7499999999999999E-3</c:v>
                </c:pt>
                <c:pt idx="47">
                  <c:v>5.7999999999999996E-3</c:v>
                </c:pt>
                <c:pt idx="48">
                  <c:v>5.7999999999999996E-3</c:v>
                </c:pt>
                <c:pt idx="49">
                  <c:v>5.7000000000000002E-3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76E-4010-99CA-F3CA174CBEF2}"/>
            </c:ext>
          </c:extLst>
        </c:ser>
        <c:ser>
          <c:idx val="2"/>
          <c:order val="1"/>
          <c:tx>
            <c:v>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R_CRa_A!$J$29:$J$284</c:f>
              <c:numCache>
                <c:formatCode>0%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1E-4</c:v>
                </c:pt>
                <c:pt idx="4">
                  <c:v>1.4999999999999999E-4</c:v>
                </c:pt>
                <c:pt idx="5">
                  <c:v>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3.5E-4</c:v>
                </c:pt>
                <c:pt idx="9">
                  <c:v>5.9999999999999995E-4</c:v>
                </c:pt>
                <c:pt idx="10">
                  <c:v>6.4999999999999997E-4</c:v>
                </c:pt>
                <c:pt idx="11">
                  <c:v>5.9999999999999995E-4</c:v>
                </c:pt>
                <c:pt idx="12">
                  <c:v>7.5000000000000002E-4</c:v>
                </c:pt>
                <c:pt idx="13">
                  <c:v>6.4999999999999997E-4</c:v>
                </c:pt>
                <c:pt idx="14">
                  <c:v>5.5000000000000003E-4</c:v>
                </c:pt>
                <c:pt idx="15">
                  <c:v>5.5000000000000003E-4</c:v>
                </c:pt>
                <c:pt idx="16">
                  <c:v>6.9999999999999999E-4</c:v>
                </c:pt>
                <c:pt idx="17">
                  <c:v>8.0000000000000004E-4</c:v>
                </c:pt>
                <c:pt idx="18">
                  <c:v>8.4999999999999995E-4</c:v>
                </c:pt>
                <c:pt idx="19">
                  <c:v>1.0499999999999999E-3</c:v>
                </c:pt>
                <c:pt idx="20">
                  <c:v>1.25E-3</c:v>
                </c:pt>
                <c:pt idx="21">
                  <c:v>1.5E-3</c:v>
                </c:pt>
                <c:pt idx="22">
                  <c:v>1.65E-3</c:v>
                </c:pt>
                <c:pt idx="23">
                  <c:v>1.65E-3</c:v>
                </c:pt>
                <c:pt idx="24">
                  <c:v>2.0500000000000002E-3</c:v>
                </c:pt>
                <c:pt idx="25">
                  <c:v>2E-3</c:v>
                </c:pt>
                <c:pt idx="26">
                  <c:v>2.2000000000000001E-3</c:v>
                </c:pt>
                <c:pt idx="27">
                  <c:v>2.2499999999999998E-3</c:v>
                </c:pt>
                <c:pt idx="28">
                  <c:v>2.2499999999999998E-3</c:v>
                </c:pt>
                <c:pt idx="29">
                  <c:v>2.65E-3</c:v>
                </c:pt>
                <c:pt idx="30">
                  <c:v>2.8E-3</c:v>
                </c:pt>
                <c:pt idx="31">
                  <c:v>3.0500000000000002E-3</c:v>
                </c:pt>
                <c:pt idx="32">
                  <c:v>6.0000000000000001E-3</c:v>
                </c:pt>
                <c:pt idx="33">
                  <c:v>3.7499999999999999E-3</c:v>
                </c:pt>
                <c:pt idx="34">
                  <c:v>4.3499999999999997E-3</c:v>
                </c:pt>
                <c:pt idx="35">
                  <c:v>4.3499999999999997E-3</c:v>
                </c:pt>
                <c:pt idx="36">
                  <c:v>4.7000000000000002E-3</c:v>
                </c:pt>
                <c:pt idx="37">
                  <c:v>5.0499999999999998E-3</c:v>
                </c:pt>
                <c:pt idx="38">
                  <c:v>7.9000000000000008E-3</c:v>
                </c:pt>
                <c:pt idx="39">
                  <c:v>5.5999999999999999E-3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6E-4010-99CA-F3CA174CBEF2}"/>
            </c:ext>
          </c:extLst>
        </c:ser>
        <c:ser>
          <c:idx val="0"/>
          <c:order val="2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R_CRa_A!$G$29:$G$284</c:f>
              <c:numCache>
                <c:formatCode>0%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1E-4</c:v>
                </c:pt>
                <c:pt idx="4">
                  <c:v>1.4999999999999999E-4</c:v>
                </c:pt>
                <c:pt idx="5">
                  <c:v>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3.5E-4</c:v>
                </c:pt>
                <c:pt idx="9">
                  <c:v>5.9999999999999995E-4</c:v>
                </c:pt>
                <c:pt idx="10">
                  <c:v>6.4999999999999997E-4</c:v>
                </c:pt>
                <c:pt idx="11">
                  <c:v>5.9999999999999995E-4</c:v>
                </c:pt>
                <c:pt idx="12">
                  <c:v>7.5000000000000002E-4</c:v>
                </c:pt>
                <c:pt idx="13">
                  <c:v>6.4999999999999997E-4</c:v>
                </c:pt>
                <c:pt idx="14">
                  <c:v>5.5000000000000003E-4</c:v>
                </c:pt>
                <c:pt idx="15">
                  <c:v>5.5000000000000003E-4</c:v>
                </c:pt>
                <c:pt idx="16">
                  <c:v>6.9999999999999999E-4</c:v>
                </c:pt>
                <c:pt idx="17">
                  <c:v>8.0000000000000004E-4</c:v>
                </c:pt>
                <c:pt idx="18">
                  <c:v>8.4999999999999995E-4</c:v>
                </c:pt>
                <c:pt idx="19">
                  <c:v>1.0499999999999999E-3</c:v>
                </c:pt>
                <c:pt idx="20">
                  <c:v>1.25E-3</c:v>
                </c:pt>
                <c:pt idx="21">
                  <c:v>1.5E-3</c:v>
                </c:pt>
                <c:pt idx="22">
                  <c:v>1.65E-3</c:v>
                </c:pt>
                <c:pt idx="23">
                  <c:v>1.65E-3</c:v>
                </c:pt>
                <c:pt idx="24">
                  <c:v>2.0500000000000002E-3</c:v>
                </c:pt>
                <c:pt idx="25">
                  <c:v>2E-3</c:v>
                </c:pt>
                <c:pt idx="26">
                  <c:v>2.2000000000000001E-3</c:v>
                </c:pt>
                <c:pt idx="27">
                  <c:v>2.2499999999999998E-3</c:v>
                </c:pt>
                <c:pt idx="28">
                  <c:v>2.2499999999999998E-3</c:v>
                </c:pt>
                <c:pt idx="29">
                  <c:v>2.65E-3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6E-4010-99CA-F3CA174CBEF2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R_CRa_A!$D$29:$D$178</c:f>
              <c:numCache>
                <c:formatCode>0%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1E-4</c:v>
                </c:pt>
                <c:pt idx="4">
                  <c:v>1.4999999999999999E-4</c:v>
                </c:pt>
                <c:pt idx="5">
                  <c:v>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3.5E-4</c:v>
                </c:pt>
                <c:pt idx="9">
                  <c:v>5.9999999999999995E-4</c:v>
                </c:pt>
                <c:pt idx="10">
                  <c:v>6.4999999999999997E-4</c:v>
                </c:pt>
                <c:pt idx="11">
                  <c:v>5.9999999999999995E-4</c:v>
                </c:pt>
                <c:pt idx="12">
                  <c:v>7.5000000000000002E-4</c:v>
                </c:pt>
                <c:pt idx="13">
                  <c:v>6.4999999999999997E-4</c:v>
                </c:pt>
                <c:pt idx="14">
                  <c:v>5.5000000000000003E-4</c:v>
                </c:pt>
                <c:pt idx="15">
                  <c:v>5.5000000000000003E-4</c:v>
                </c:pt>
                <c:pt idx="16">
                  <c:v>6.9999999999999999E-4</c:v>
                </c:pt>
                <c:pt idx="17">
                  <c:v>8.0000000000000004E-4</c:v>
                </c:pt>
                <c:pt idx="18">
                  <c:v>8.4999999999999995E-4</c:v>
                </c:pt>
                <c:pt idx="19">
                  <c:v>1.0499999999999999E-3</c:v>
                </c:pt>
                <c:pt idx="20">
                  <c:v>1.25E-3</c:v>
                </c:pt>
                <c:pt idx="21">
                  <c:v>1.5E-3</c:v>
                </c:pt>
                <c:pt idx="22">
                  <c:v>1.65E-3</c:v>
                </c:pt>
                <c:pt idx="23">
                  <c:v>1.65E-3</c:v>
                </c:pt>
                <c:pt idx="24">
                  <c:v>2.0500000000000002E-3</c:v>
                </c:pt>
                <c:pt idx="25">
                  <c:v>2E-3</c:v>
                </c:pt>
                <c:pt idx="26">
                  <c:v>2.2000000000000001E-3</c:v>
                </c:pt>
                <c:pt idx="27">
                  <c:v>2.2499999999999998E-3</c:v>
                </c:pt>
                <c:pt idx="28">
                  <c:v>2.2499999999999998E-3</c:v>
                </c:pt>
                <c:pt idx="29">
                  <c:v>2.65E-3</c:v>
                </c:pt>
                <c:pt idx="30">
                  <c:v>2.8E-3</c:v>
                </c:pt>
                <c:pt idx="31">
                  <c:v>3.0500000000000002E-3</c:v>
                </c:pt>
                <c:pt idx="32">
                  <c:v>6.0000000000000001E-3</c:v>
                </c:pt>
                <c:pt idx="33">
                  <c:v>3.7499999999999999E-3</c:v>
                </c:pt>
                <c:pt idx="34">
                  <c:v>4.3499999999999997E-3</c:v>
                </c:pt>
                <c:pt idx="35">
                  <c:v>4.3499999999999997E-3</c:v>
                </c:pt>
                <c:pt idx="36">
                  <c:v>4.7000000000000002E-3</c:v>
                </c:pt>
                <c:pt idx="37">
                  <c:v>5.0499999999999998E-3</c:v>
                </c:pt>
                <c:pt idx="38">
                  <c:v>7.9000000000000008E-3</c:v>
                </c:pt>
                <c:pt idx="39">
                  <c:v>5.5999999999999999E-3</c:v>
                </c:pt>
                <c:pt idx="40">
                  <c:v>5.3499999999999997E-3</c:v>
                </c:pt>
                <c:pt idx="41">
                  <c:v>8.6999999999999994E-3</c:v>
                </c:pt>
                <c:pt idx="42">
                  <c:v>5.8999999999999999E-3</c:v>
                </c:pt>
                <c:pt idx="43">
                  <c:v>5.4999999999999997E-3</c:v>
                </c:pt>
                <c:pt idx="44">
                  <c:v>5.8999999999999999E-3</c:v>
                </c:pt>
                <c:pt idx="45">
                  <c:v>5.7999999999999996E-3</c:v>
                </c:pt>
                <c:pt idx="46">
                  <c:v>5.7499999999999999E-3</c:v>
                </c:pt>
                <c:pt idx="47">
                  <c:v>5.7999999999999996E-3</c:v>
                </c:pt>
                <c:pt idx="48">
                  <c:v>5.7999999999999996E-3</c:v>
                </c:pt>
                <c:pt idx="49">
                  <c:v>5.7000000000000002E-3</c:v>
                </c:pt>
                <c:pt idx="50">
                  <c:v>5.7499999999999999E-3</c:v>
                </c:pt>
                <c:pt idx="51">
                  <c:v>5.5500000000000002E-3</c:v>
                </c:pt>
                <c:pt idx="52">
                  <c:v>1.17E-2</c:v>
                </c:pt>
                <c:pt idx="53">
                  <c:v>5.7000000000000002E-3</c:v>
                </c:pt>
                <c:pt idx="54">
                  <c:v>5.45E-3</c:v>
                </c:pt>
                <c:pt idx="55">
                  <c:v>5.3499999999999997E-3</c:v>
                </c:pt>
                <c:pt idx="56">
                  <c:v>5.4000000000000003E-3</c:v>
                </c:pt>
                <c:pt idx="57">
                  <c:v>5.1000000000000004E-3</c:v>
                </c:pt>
                <c:pt idx="58">
                  <c:v>5.1000000000000004E-3</c:v>
                </c:pt>
                <c:pt idx="59">
                  <c:v>4.7499999999999999E-3</c:v>
                </c:pt>
                <c:pt idx="60">
                  <c:v>4.7499999999999999E-3</c:v>
                </c:pt>
                <c:pt idx="61">
                  <c:v>4.2500000000000003E-3</c:v>
                </c:pt>
                <c:pt idx="62">
                  <c:v>4.1999999999999997E-3</c:v>
                </c:pt>
                <c:pt idx="63">
                  <c:v>4.0499999999999998E-3</c:v>
                </c:pt>
                <c:pt idx="64">
                  <c:v>3.8E-3</c:v>
                </c:pt>
                <c:pt idx="65">
                  <c:v>3.4499999999999999E-3</c:v>
                </c:pt>
                <c:pt idx="66">
                  <c:v>3.3E-3</c:v>
                </c:pt>
                <c:pt idx="67">
                  <c:v>3.2499999999999999E-3</c:v>
                </c:pt>
                <c:pt idx="68">
                  <c:v>3.0000000000000001E-3</c:v>
                </c:pt>
                <c:pt idx="69">
                  <c:v>2.8E-3</c:v>
                </c:pt>
                <c:pt idx="70">
                  <c:v>2.7000000000000001E-3</c:v>
                </c:pt>
                <c:pt idx="71">
                  <c:v>2.5999999999999999E-3</c:v>
                </c:pt>
                <c:pt idx="72">
                  <c:v>2.65E-3</c:v>
                </c:pt>
                <c:pt idx="73">
                  <c:v>2.5000000000000001E-3</c:v>
                </c:pt>
                <c:pt idx="74">
                  <c:v>2.3E-3</c:v>
                </c:pt>
                <c:pt idx="75">
                  <c:v>2.3500000000000001E-3</c:v>
                </c:pt>
                <c:pt idx="76">
                  <c:v>2.15E-3</c:v>
                </c:pt>
                <c:pt idx="77">
                  <c:v>1.9E-3</c:v>
                </c:pt>
                <c:pt idx="78">
                  <c:v>1.9499999999999999E-3</c:v>
                </c:pt>
                <c:pt idx="79">
                  <c:v>1.8500000000000001E-3</c:v>
                </c:pt>
                <c:pt idx="80">
                  <c:v>1.65E-3</c:v>
                </c:pt>
                <c:pt idx="81">
                  <c:v>1.5E-3</c:v>
                </c:pt>
                <c:pt idx="82">
                  <c:v>1.4E-3</c:v>
                </c:pt>
                <c:pt idx="83">
                  <c:v>1.4499999999999999E-3</c:v>
                </c:pt>
                <c:pt idx="84">
                  <c:v>1.3500000000000001E-3</c:v>
                </c:pt>
                <c:pt idx="85">
                  <c:v>1.1999999999999999E-3</c:v>
                </c:pt>
                <c:pt idx="86">
                  <c:v>1.2999999999999999E-3</c:v>
                </c:pt>
                <c:pt idx="87">
                  <c:v>1.0499999999999999E-3</c:v>
                </c:pt>
                <c:pt idx="88">
                  <c:v>1.1000000000000001E-3</c:v>
                </c:pt>
                <c:pt idx="89">
                  <c:v>9.5E-4</c:v>
                </c:pt>
                <c:pt idx="90">
                  <c:v>9.5E-4</c:v>
                </c:pt>
                <c:pt idx="91">
                  <c:v>8.4999999999999995E-4</c:v>
                </c:pt>
                <c:pt idx="92">
                  <c:v>8.4999999999999995E-4</c:v>
                </c:pt>
                <c:pt idx="93">
                  <c:v>6.4999999999999997E-4</c:v>
                </c:pt>
                <c:pt idx="94">
                  <c:v>6.9999999999999999E-4</c:v>
                </c:pt>
                <c:pt idx="95">
                  <c:v>6.4999999999999997E-4</c:v>
                </c:pt>
                <c:pt idx="96">
                  <c:v>5.5000000000000003E-4</c:v>
                </c:pt>
                <c:pt idx="97">
                  <c:v>5.5000000000000003E-4</c:v>
                </c:pt>
                <c:pt idx="98">
                  <c:v>5.0000000000000001E-4</c:v>
                </c:pt>
                <c:pt idx="99">
                  <c:v>5.5000000000000003E-4</c:v>
                </c:pt>
                <c:pt idx="100">
                  <c:v>5.0000000000000001E-4</c:v>
                </c:pt>
                <c:pt idx="101">
                  <c:v>5.5000000000000003E-4</c:v>
                </c:pt>
                <c:pt idx="102">
                  <c:v>5.5000000000000003E-4</c:v>
                </c:pt>
                <c:pt idx="103">
                  <c:v>5.0000000000000001E-4</c:v>
                </c:pt>
                <c:pt idx="104">
                  <c:v>3.5E-4</c:v>
                </c:pt>
                <c:pt idx="105">
                  <c:v>4.0000000000000002E-4</c:v>
                </c:pt>
                <c:pt idx="106">
                  <c:v>2.9999999999999997E-4</c:v>
                </c:pt>
                <c:pt idx="107">
                  <c:v>3.5E-4</c:v>
                </c:pt>
                <c:pt idx="108">
                  <c:v>2.5000000000000001E-4</c:v>
                </c:pt>
                <c:pt idx="109">
                  <c:v>2.5000000000000001E-4</c:v>
                </c:pt>
                <c:pt idx="110">
                  <c:v>2.5000000000000001E-4</c:v>
                </c:pt>
                <c:pt idx="111">
                  <c:v>2.0000000000000001E-4</c:v>
                </c:pt>
                <c:pt idx="112">
                  <c:v>2.0000000000000001E-4</c:v>
                </c:pt>
                <c:pt idx="113">
                  <c:v>2.0000000000000001E-4</c:v>
                </c:pt>
                <c:pt idx="114">
                  <c:v>1.4999999999999999E-4</c:v>
                </c:pt>
                <c:pt idx="115">
                  <c:v>1.4999999999999999E-4</c:v>
                </c:pt>
                <c:pt idx="116">
                  <c:v>1.4999999999999999E-4</c:v>
                </c:pt>
                <c:pt idx="117">
                  <c:v>1.4999999999999999E-4</c:v>
                </c:pt>
                <c:pt idx="118">
                  <c:v>1.4999999999999999E-4</c:v>
                </c:pt>
                <c:pt idx="119">
                  <c:v>1.4999999999999999E-4</c:v>
                </c:pt>
                <c:pt idx="120">
                  <c:v>1.4999999999999999E-4</c:v>
                </c:pt>
                <c:pt idx="121">
                  <c:v>1E-4</c:v>
                </c:pt>
                <c:pt idx="122">
                  <c:v>5.0000000000000002E-5</c:v>
                </c:pt>
                <c:pt idx="123">
                  <c:v>1.4999999999999999E-4</c:v>
                </c:pt>
                <c:pt idx="124">
                  <c:v>0</c:v>
                </c:pt>
                <c:pt idx="125">
                  <c:v>1E-4</c:v>
                </c:pt>
                <c:pt idx="126">
                  <c:v>1E-4</c:v>
                </c:pt>
                <c:pt idx="127">
                  <c:v>5.0000000000000002E-5</c:v>
                </c:pt>
                <c:pt idx="128">
                  <c:v>1E-4</c:v>
                </c:pt>
                <c:pt idx="129">
                  <c:v>5.0000000000000002E-5</c:v>
                </c:pt>
                <c:pt idx="130">
                  <c:v>1E-4</c:v>
                </c:pt>
                <c:pt idx="131">
                  <c:v>5.0000000000000002E-5</c:v>
                </c:pt>
                <c:pt idx="132">
                  <c:v>5.0000000000000002E-5</c:v>
                </c:pt>
                <c:pt idx="133">
                  <c:v>5.0000000000000002E-5</c:v>
                </c:pt>
                <c:pt idx="134">
                  <c:v>5.0000000000000002E-5</c:v>
                </c:pt>
                <c:pt idx="135">
                  <c:v>5.0000000000000002E-5</c:v>
                </c:pt>
                <c:pt idx="136">
                  <c:v>5.0000000000000002E-5</c:v>
                </c:pt>
                <c:pt idx="137">
                  <c:v>5.0000000000000002E-5</c:v>
                </c:pt>
                <c:pt idx="138">
                  <c:v>1E-4</c:v>
                </c:pt>
                <c:pt idx="139">
                  <c:v>5.0000000000000002E-5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6E-4010-99CA-F3CA174CB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1.5000000000000003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Contagiados. Restricciones</a:t>
            </a:r>
            <a:r>
              <a:rPr lang="en-US" baseline="0"/>
              <a:t> a</a:t>
            </a:r>
            <a:r>
              <a:rPr lang="en-US"/>
              <a:t> los 40 días durante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R 50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FinSR40!$K$69:$K$118</c:f>
              <c:numCache>
                <c:formatCode>General</c:formatCode>
                <c:ptCount val="50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</c:numCache>
            </c:numRef>
          </c:xVal>
          <c:yVal>
            <c:numRef>
              <c:f>FinSR40!$M$69:$M$118</c:f>
              <c:numCache>
                <c:formatCode>0%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15-4D19-B62A-0E36A91C4FBD}"/>
            </c:ext>
          </c:extLst>
        </c:ser>
        <c:ser>
          <c:idx val="6"/>
          <c:order val="1"/>
          <c:tx>
            <c:v>SR 50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FinSR40!$K$118:$K$324</c:f>
              <c:numCache>
                <c:formatCode>General</c:formatCode>
                <c:ptCount val="207"/>
                <c:pt idx="0">
                  <c:v>90</c:v>
                </c:pt>
                <c:pt idx="1">
                  <c:v>91</c:v>
                </c:pt>
                <c:pt idx="2">
                  <c:v>92</c:v>
                </c:pt>
                <c:pt idx="3">
                  <c:v>93</c:v>
                </c:pt>
                <c:pt idx="4">
                  <c:v>94</c:v>
                </c:pt>
                <c:pt idx="5">
                  <c:v>95</c:v>
                </c:pt>
                <c:pt idx="6">
                  <c:v>96</c:v>
                </c:pt>
                <c:pt idx="7">
                  <c:v>97</c:v>
                </c:pt>
                <c:pt idx="8">
                  <c:v>98</c:v>
                </c:pt>
                <c:pt idx="9">
                  <c:v>99</c:v>
                </c:pt>
                <c:pt idx="10">
                  <c:v>100</c:v>
                </c:pt>
                <c:pt idx="11">
                  <c:v>101</c:v>
                </c:pt>
                <c:pt idx="12">
                  <c:v>102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106</c:v>
                </c:pt>
                <c:pt idx="17">
                  <c:v>107</c:v>
                </c:pt>
                <c:pt idx="18">
                  <c:v>108</c:v>
                </c:pt>
                <c:pt idx="19">
                  <c:v>109</c:v>
                </c:pt>
                <c:pt idx="20">
                  <c:v>110</c:v>
                </c:pt>
                <c:pt idx="21">
                  <c:v>111</c:v>
                </c:pt>
                <c:pt idx="22">
                  <c:v>112</c:v>
                </c:pt>
                <c:pt idx="23">
                  <c:v>113</c:v>
                </c:pt>
                <c:pt idx="24">
                  <c:v>114</c:v>
                </c:pt>
                <c:pt idx="25">
                  <c:v>115</c:v>
                </c:pt>
                <c:pt idx="26">
                  <c:v>116</c:v>
                </c:pt>
                <c:pt idx="27">
                  <c:v>117</c:v>
                </c:pt>
                <c:pt idx="28">
                  <c:v>118</c:v>
                </c:pt>
                <c:pt idx="29">
                  <c:v>119</c:v>
                </c:pt>
                <c:pt idx="30">
                  <c:v>120</c:v>
                </c:pt>
                <c:pt idx="31">
                  <c:v>121</c:v>
                </c:pt>
                <c:pt idx="32">
                  <c:v>122</c:v>
                </c:pt>
                <c:pt idx="33">
                  <c:v>123</c:v>
                </c:pt>
                <c:pt idx="34">
                  <c:v>124</c:v>
                </c:pt>
                <c:pt idx="35">
                  <c:v>125</c:v>
                </c:pt>
                <c:pt idx="36">
                  <c:v>126</c:v>
                </c:pt>
                <c:pt idx="37">
                  <c:v>127</c:v>
                </c:pt>
                <c:pt idx="38">
                  <c:v>128</c:v>
                </c:pt>
                <c:pt idx="39">
                  <c:v>129</c:v>
                </c:pt>
                <c:pt idx="40">
                  <c:v>130</c:v>
                </c:pt>
                <c:pt idx="41">
                  <c:v>131</c:v>
                </c:pt>
                <c:pt idx="42">
                  <c:v>132</c:v>
                </c:pt>
                <c:pt idx="43">
                  <c:v>133</c:v>
                </c:pt>
                <c:pt idx="44">
                  <c:v>134</c:v>
                </c:pt>
                <c:pt idx="45">
                  <c:v>135</c:v>
                </c:pt>
                <c:pt idx="46">
                  <c:v>136</c:v>
                </c:pt>
                <c:pt idx="47">
                  <c:v>137</c:v>
                </c:pt>
                <c:pt idx="48">
                  <c:v>138</c:v>
                </c:pt>
                <c:pt idx="49">
                  <c:v>139</c:v>
                </c:pt>
                <c:pt idx="50">
                  <c:v>140</c:v>
                </c:pt>
                <c:pt idx="51">
                  <c:v>141</c:v>
                </c:pt>
                <c:pt idx="52">
                  <c:v>142</c:v>
                </c:pt>
                <c:pt idx="53">
                  <c:v>143</c:v>
                </c:pt>
                <c:pt idx="54">
                  <c:v>144</c:v>
                </c:pt>
                <c:pt idx="55">
                  <c:v>145</c:v>
                </c:pt>
                <c:pt idx="56">
                  <c:v>146</c:v>
                </c:pt>
                <c:pt idx="57">
                  <c:v>147</c:v>
                </c:pt>
                <c:pt idx="58">
                  <c:v>148</c:v>
                </c:pt>
                <c:pt idx="59">
                  <c:v>149</c:v>
                </c:pt>
                <c:pt idx="60">
                  <c:v>150</c:v>
                </c:pt>
                <c:pt idx="61">
                  <c:v>151</c:v>
                </c:pt>
                <c:pt idx="62">
                  <c:v>152</c:v>
                </c:pt>
                <c:pt idx="63">
                  <c:v>153</c:v>
                </c:pt>
                <c:pt idx="64">
                  <c:v>154</c:v>
                </c:pt>
                <c:pt idx="65">
                  <c:v>155</c:v>
                </c:pt>
                <c:pt idx="66">
                  <c:v>156</c:v>
                </c:pt>
                <c:pt idx="67">
                  <c:v>157</c:v>
                </c:pt>
                <c:pt idx="68">
                  <c:v>158</c:v>
                </c:pt>
                <c:pt idx="69">
                  <c:v>159</c:v>
                </c:pt>
                <c:pt idx="70">
                  <c:v>160</c:v>
                </c:pt>
                <c:pt idx="71">
                  <c:v>161</c:v>
                </c:pt>
                <c:pt idx="72">
                  <c:v>162</c:v>
                </c:pt>
                <c:pt idx="73">
                  <c:v>163</c:v>
                </c:pt>
                <c:pt idx="74">
                  <c:v>164</c:v>
                </c:pt>
                <c:pt idx="75">
                  <c:v>165</c:v>
                </c:pt>
                <c:pt idx="76">
                  <c:v>166</c:v>
                </c:pt>
                <c:pt idx="77">
                  <c:v>167</c:v>
                </c:pt>
                <c:pt idx="78">
                  <c:v>168</c:v>
                </c:pt>
                <c:pt idx="79">
                  <c:v>169</c:v>
                </c:pt>
                <c:pt idx="80">
                  <c:v>170</c:v>
                </c:pt>
                <c:pt idx="81">
                  <c:v>171</c:v>
                </c:pt>
                <c:pt idx="82">
                  <c:v>172</c:v>
                </c:pt>
                <c:pt idx="83">
                  <c:v>173</c:v>
                </c:pt>
                <c:pt idx="84">
                  <c:v>174</c:v>
                </c:pt>
                <c:pt idx="85">
                  <c:v>175</c:v>
                </c:pt>
                <c:pt idx="86">
                  <c:v>176</c:v>
                </c:pt>
                <c:pt idx="87">
                  <c:v>177</c:v>
                </c:pt>
                <c:pt idx="88">
                  <c:v>178</c:v>
                </c:pt>
                <c:pt idx="89">
                  <c:v>179</c:v>
                </c:pt>
                <c:pt idx="90">
                  <c:v>180</c:v>
                </c:pt>
                <c:pt idx="91">
                  <c:v>181</c:v>
                </c:pt>
                <c:pt idx="92">
                  <c:v>182</c:v>
                </c:pt>
                <c:pt idx="93">
                  <c:v>183</c:v>
                </c:pt>
                <c:pt idx="94">
                  <c:v>184</c:v>
                </c:pt>
                <c:pt idx="95">
                  <c:v>185</c:v>
                </c:pt>
                <c:pt idx="96">
                  <c:v>186</c:v>
                </c:pt>
                <c:pt idx="97">
                  <c:v>187</c:v>
                </c:pt>
                <c:pt idx="98">
                  <c:v>188</c:v>
                </c:pt>
                <c:pt idx="99">
                  <c:v>189</c:v>
                </c:pt>
                <c:pt idx="100">
                  <c:v>190</c:v>
                </c:pt>
                <c:pt idx="101">
                  <c:v>191</c:v>
                </c:pt>
                <c:pt idx="102">
                  <c:v>192</c:v>
                </c:pt>
                <c:pt idx="103">
                  <c:v>193</c:v>
                </c:pt>
                <c:pt idx="104">
                  <c:v>194</c:v>
                </c:pt>
                <c:pt idx="105">
                  <c:v>195</c:v>
                </c:pt>
                <c:pt idx="106">
                  <c:v>196</c:v>
                </c:pt>
                <c:pt idx="107">
                  <c:v>197</c:v>
                </c:pt>
                <c:pt idx="108">
                  <c:v>198</c:v>
                </c:pt>
                <c:pt idx="109">
                  <c:v>199</c:v>
                </c:pt>
                <c:pt idx="110">
                  <c:v>200</c:v>
                </c:pt>
                <c:pt idx="111">
                  <c:v>201</c:v>
                </c:pt>
                <c:pt idx="112">
                  <c:v>202</c:v>
                </c:pt>
                <c:pt idx="113">
                  <c:v>203</c:v>
                </c:pt>
                <c:pt idx="114">
                  <c:v>204</c:v>
                </c:pt>
                <c:pt idx="115">
                  <c:v>205</c:v>
                </c:pt>
                <c:pt idx="116">
                  <c:v>206</c:v>
                </c:pt>
                <c:pt idx="117">
                  <c:v>207</c:v>
                </c:pt>
                <c:pt idx="118">
                  <c:v>208</c:v>
                </c:pt>
                <c:pt idx="119">
                  <c:v>209</c:v>
                </c:pt>
                <c:pt idx="120">
                  <c:v>210</c:v>
                </c:pt>
                <c:pt idx="121">
                  <c:v>211</c:v>
                </c:pt>
                <c:pt idx="122">
                  <c:v>212</c:v>
                </c:pt>
                <c:pt idx="123">
                  <c:v>213</c:v>
                </c:pt>
                <c:pt idx="124">
                  <c:v>214</c:v>
                </c:pt>
                <c:pt idx="125">
                  <c:v>215</c:v>
                </c:pt>
                <c:pt idx="126">
                  <c:v>216</c:v>
                </c:pt>
                <c:pt idx="127">
                  <c:v>217</c:v>
                </c:pt>
                <c:pt idx="128">
                  <c:v>218</c:v>
                </c:pt>
                <c:pt idx="129">
                  <c:v>219</c:v>
                </c:pt>
                <c:pt idx="130">
                  <c:v>220</c:v>
                </c:pt>
                <c:pt idx="131">
                  <c:v>221</c:v>
                </c:pt>
                <c:pt idx="132">
                  <c:v>222</c:v>
                </c:pt>
                <c:pt idx="133">
                  <c:v>223</c:v>
                </c:pt>
                <c:pt idx="134">
                  <c:v>224</c:v>
                </c:pt>
                <c:pt idx="135">
                  <c:v>225</c:v>
                </c:pt>
                <c:pt idx="136">
                  <c:v>226</c:v>
                </c:pt>
                <c:pt idx="137">
                  <c:v>227</c:v>
                </c:pt>
                <c:pt idx="138">
                  <c:v>228</c:v>
                </c:pt>
                <c:pt idx="139">
                  <c:v>229</c:v>
                </c:pt>
                <c:pt idx="140">
                  <c:v>230</c:v>
                </c:pt>
                <c:pt idx="141">
                  <c:v>231</c:v>
                </c:pt>
                <c:pt idx="142">
                  <c:v>232</c:v>
                </c:pt>
                <c:pt idx="143">
                  <c:v>233</c:v>
                </c:pt>
                <c:pt idx="144">
                  <c:v>234</c:v>
                </c:pt>
                <c:pt idx="145">
                  <c:v>235</c:v>
                </c:pt>
                <c:pt idx="146">
                  <c:v>236</c:v>
                </c:pt>
                <c:pt idx="147">
                  <c:v>237</c:v>
                </c:pt>
                <c:pt idx="148">
                  <c:v>238</c:v>
                </c:pt>
                <c:pt idx="149">
                  <c:v>239</c:v>
                </c:pt>
                <c:pt idx="150">
                  <c:v>240</c:v>
                </c:pt>
                <c:pt idx="151">
                  <c:v>241</c:v>
                </c:pt>
                <c:pt idx="152">
                  <c:v>242</c:v>
                </c:pt>
                <c:pt idx="153">
                  <c:v>243</c:v>
                </c:pt>
                <c:pt idx="154">
                  <c:v>244</c:v>
                </c:pt>
                <c:pt idx="155">
                  <c:v>245</c:v>
                </c:pt>
                <c:pt idx="156">
                  <c:v>246</c:v>
                </c:pt>
                <c:pt idx="157">
                  <c:v>247</c:v>
                </c:pt>
                <c:pt idx="158">
                  <c:v>248</c:v>
                </c:pt>
                <c:pt idx="159">
                  <c:v>249</c:v>
                </c:pt>
                <c:pt idx="160">
                  <c:v>250</c:v>
                </c:pt>
                <c:pt idx="161">
                  <c:v>251</c:v>
                </c:pt>
                <c:pt idx="162">
                  <c:v>252</c:v>
                </c:pt>
                <c:pt idx="163">
                  <c:v>253</c:v>
                </c:pt>
                <c:pt idx="164">
                  <c:v>254</c:v>
                </c:pt>
                <c:pt idx="165">
                  <c:v>255</c:v>
                </c:pt>
                <c:pt idx="166">
                  <c:v>256</c:v>
                </c:pt>
                <c:pt idx="167">
                  <c:v>257</c:v>
                </c:pt>
                <c:pt idx="168">
                  <c:v>258</c:v>
                </c:pt>
                <c:pt idx="169">
                  <c:v>259</c:v>
                </c:pt>
                <c:pt idx="170">
                  <c:v>260</c:v>
                </c:pt>
                <c:pt idx="171">
                  <c:v>261</c:v>
                </c:pt>
                <c:pt idx="172">
                  <c:v>262</c:v>
                </c:pt>
                <c:pt idx="173">
                  <c:v>263</c:v>
                </c:pt>
                <c:pt idx="174">
                  <c:v>264</c:v>
                </c:pt>
                <c:pt idx="175">
                  <c:v>265</c:v>
                </c:pt>
                <c:pt idx="176">
                  <c:v>266</c:v>
                </c:pt>
                <c:pt idx="177">
                  <c:v>267</c:v>
                </c:pt>
                <c:pt idx="178">
                  <c:v>268</c:v>
                </c:pt>
                <c:pt idx="179">
                  <c:v>269</c:v>
                </c:pt>
                <c:pt idx="180">
                  <c:v>270</c:v>
                </c:pt>
                <c:pt idx="181">
                  <c:v>271</c:v>
                </c:pt>
                <c:pt idx="182">
                  <c:v>272</c:v>
                </c:pt>
                <c:pt idx="183">
                  <c:v>273</c:v>
                </c:pt>
                <c:pt idx="184">
                  <c:v>274</c:v>
                </c:pt>
                <c:pt idx="185">
                  <c:v>275</c:v>
                </c:pt>
                <c:pt idx="186">
                  <c:v>276</c:v>
                </c:pt>
                <c:pt idx="187">
                  <c:v>277</c:v>
                </c:pt>
                <c:pt idx="188">
                  <c:v>278</c:v>
                </c:pt>
                <c:pt idx="189">
                  <c:v>279</c:v>
                </c:pt>
                <c:pt idx="190">
                  <c:v>280</c:v>
                </c:pt>
                <c:pt idx="191">
                  <c:v>281</c:v>
                </c:pt>
                <c:pt idx="192">
                  <c:v>282</c:v>
                </c:pt>
                <c:pt idx="193">
                  <c:v>283</c:v>
                </c:pt>
                <c:pt idx="194">
                  <c:v>284</c:v>
                </c:pt>
                <c:pt idx="195">
                  <c:v>285</c:v>
                </c:pt>
                <c:pt idx="196">
                  <c:v>286</c:v>
                </c:pt>
                <c:pt idx="197">
                  <c:v>287</c:v>
                </c:pt>
                <c:pt idx="198">
                  <c:v>288</c:v>
                </c:pt>
                <c:pt idx="199">
                  <c:v>289</c:v>
                </c:pt>
                <c:pt idx="200">
                  <c:v>290</c:v>
                </c:pt>
                <c:pt idx="201">
                  <c:v>291</c:v>
                </c:pt>
                <c:pt idx="202">
                  <c:v>292</c:v>
                </c:pt>
                <c:pt idx="203">
                  <c:v>293</c:v>
                </c:pt>
                <c:pt idx="204">
                  <c:v>294</c:v>
                </c:pt>
                <c:pt idx="205">
                  <c:v>295</c:v>
                </c:pt>
                <c:pt idx="206">
                  <c:v>296</c:v>
                </c:pt>
              </c:numCache>
            </c:numRef>
          </c:xVal>
          <c:yVal>
            <c:numRef>
              <c:f>FinSR40!$M$118:$M$324</c:f>
              <c:numCache>
                <c:formatCode>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15-4D19-B62A-0E36A91C4FBD}"/>
            </c:ext>
          </c:extLst>
        </c:ser>
        <c:ser>
          <c:idx val="2"/>
          <c:order val="2"/>
          <c:tx>
            <c:v>R 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FinSR40!$H$69:$H$98</c:f>
              <c:numCache>
                <c:formatCode>General</c:formatCode>
                <c:ptCount val="30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</c:numCache>
            </c:numRef>
          </c:xVal>
          <c:yVal>
            <c:numRef>
              <c:f>FinSR40!$J$69:$J$98</c:f>
              <c:numCache>
                <c:formatCode>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ED6-4035-9EB6-8A4463612355}"/>
            </c:ext>
          </c:extLst>
        </c:ser>
        <c:ser>
          <c:idx val="3"/>
          <c:order val="3"/>
          <c:tx>
            <c:v>SR 30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FinSR40!$H$98:$H$290</c:f>
              <c:numCache>
                <c:formatCode>General</c:formatCode>
                <c:ptCount val="193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132</c:v>
                </c:pt>
                <c:pt idx="63">
                  <c:v>133</c:v>
                </c:pt>
                <c:pt idx="64">
                  <c:v>134</c:v>
                </c:pt>
                <c:pt idx="65">
                  <c:v>135</c:v>
                </c:pt>
                <c:pt idx="66">
                  <c:v>136</c:v>
                </c:pt>
                <c:pt idx="67">
                  <c:v>137</c:v>
                </c:pt>
                <c:pt idx="68">
                  <c:v>138</c:v>
                </c:pt>
                <c:pt idx="69">
                  <c:v>139</c:v>
                </c:pt>
                <c:pt idx="70">
                  <c:v>140</c:v>
                </c:pt>
                <c:pt idx="71">
                  <c:v>141</c:v>
                </c:pt>
                <c:pt idx="72">
                  <c:v>142</c:v>
                </c:pt>
                <c:pt idx="73">
                  <c:v>143</c:v>
                </c:pt>
                <c:pt idx="74">
                  <c:v>144</c:v>
                </c:pt>
                <c:pt idx="75">
                  <c:v>145</c:v>
                </c:pt>
                <c:pt idx="76">
                  <c:v>146</c:v>
                </c:pt>
                <c:pt idx="77">
                  <c:v>147</c:v>
                </c:pt>
                <c:pt idx="78">
                  <c:v>148</c:v>
                </c:pt>
                <c:pt idx="79">
                  <c:v>149</c:v>
                </c:pt>
                <c:pt idx="80">
                  <c:v>150</c:v>
                </c:pt>
                <c:pt idx="81">
                  <c:v>151</c:v>
                </c:pt>
                <c:pt idx="82">
                  <c:v>152</c:v>
                </c:pt>
                <c:pt idx="83">
                  <c:v>153</c:v>
                </c:pt>
                <c:pt idx="84">
                  <c:v>154</c:v>
                </c:pt>
                <c:pt idx="85">
                  <c:v>155</c:v>
                </c:pt>
                <c:pt idx="86">
                  <c:v>156</c:v>
                </c:pt>
                <c:pt idx="87">
                  <c:v>157</c:v>
                </c:pt>
                <c:pt idx="88">
                  <c:v>158</c:v>
                </c:pt>
                <c:pt idx="89">
                  <c:v>159</c:v>
                </c:pt>
                <c:pt idx="90">
                  <c:v>160</c:v>
                </c:pt>
                <c:pt idx="91">
                  <c:v>161</c:v>
                </c:pt>
                <c:pt idx="92">
                  <c:v>162</c:v>
                </c:pt>
                <c:pt idx="93">
                  <c:v>163</c:v>
                </c:pt>
                <c:pt idx="94">
                  <c:v>164</c:v>
                </c:pt>
                <c:pt idx="95">
                  <c:v>165</c:v>
                </c:pt>
                <c:pt idx="96">
                  <c:v>166</c:v>
                </c:pt>
                <c:pt idx="97">
                  <c:v>167</c:v>
                </c:pt>
                <c:pt idx="98">
                  <c:v>168</c:v>
                </c:pt>
                <c:pt idx="99">
                  <c:v>169</c:v>
                </c:pt>
                <c:pt idx="100">
                  <c:v>170</c:v>
                </c:pt>
                <c:pt idx="101">
                  <c:v>171</c:v>
                </c:pt>
                <c:pt idx="102">
                  <c:v>172</c:v>
                </c:pt>
                <c:pt idx="103">
                  <c:v>173</c:v>
                </c:pt>
                <c:pt idx="104">
                  <c:v>174</c:v>
                </c:pt>
                <c:pt idx="105">
                  <c:v>175</c:v>
                </c:pt>
                <c:pt idx="106">
                  <c:v>176</c:v>
                </c:pt>
                <c:pt idx="107">
                  <c:v>177</c:v>
                </c:pt>
                <c:pt idx="108">
                  <c:v>178</c:v>
                </c:pt>
                <c:pt idx="109">
                  <c:v>179</c:v>
                </c:pt>
                <c:pt idx="110">
                  <c:v>180</c:v>
                </c:pt>
                <c:pt idx="111">
                  <c:v>181</c:v>
                </c:pt>
                <c:pt idx="112">
                  <c:v>182</c:v>
                </c:pt>
                <c:pt idx="113">
                  <c:v>183</c:v>
                </c:pt>
                <c:pt idx="114">
                  <c:v>184</c:v>
                </c:pt>
                <c:pt idx="115">
                  <c:v>185</c:v>
                </c:pt>
                <c:pt idx="116">
                  <c:v>186</c:v>
                </c:pt>
                <c:pt idx="117">
                  <c:v>187</c:v>
                </c:pt>
                <c:pt idx="118">
                  <c:v>188</c:v>
                </c:pt>
                <c:pt idx="119">
                  <c:v>189</c:v>
                </c:pt>
                <c:pt idx="120">
                  <c:v>190</c:v>
                </c:pt>
                <c:pt idx="121">
                  <c:v>191</c:v>
                </c:pt>
                <c:pt idx="122">
                  <c:v>192</c:v>
                </c:pt>
                <c:pt idx="123">
                  <c:v>193</c:v>
                </c:pt>
                <c:pt idx="124">
                  <c:v>194</c:v>
                </c:pt>
                <c:pt idx="125">
                  <c:v>195</c:v>
                </c:pt>
                <c:pt idx="126">
                  <c:v>196</c:v>
                </c:pt>
                <c:pt idx="127">
                  <c:v>197</c:v>
                </c:pt>
                <c:pt idx="128">
                  <c:v>198</c:v>
                </c:pt>
                <c:pt idx="129">
                  <c:v>199</c:v>
                </c:pt>
                <c:pt idx="130">
                  <c:v>200</c:v>
                </c:pt>
                <c:pt idx="131">
                  <c:v>201</c:v>
                </c:pt>
                <c:pt idx="132">
                  <c:v>202</c:v>
                </c:pt>
                <c:pt idx="133">
                  <c:v>203</c:v>
                </c:pt>
                <c:pt idx="134">
                  <c:v>204</c:v>
                </c:pt>
                <c:pt idx="135">
                  <c:v>205</c:v>
                </c:pt>
                <c:pt idx="136">
                  <c:v>206</c:v>
                </c:pt>
                <c:pt idx="137">
                  <c:v>207</c:v>
                </c:pt>
                <c:pt idx="138">
                  <c:v>208</c:v>
                </c:pt>
                <c:pt idx="139">
                  <c:v>209</c:v>
                </c:pt>
                <c:pt idx="140">
                  <c:v>210</c:v>
                </c:pt>
                <c:pt idx="141">
                  <c:v>211</c:v>
                </c:pt>
                <c:pt idx="142">
                  <c:v>212</c:v>
                </c:pt>
                <c:pt idx="143">
                  <c:v>213</c:v>
                </c:pt>
                <c:pt idx="144">
                  <c:v>214</c:v>
                </c:pt>
                <c:pt idx="145">
                  <c:v>215</c:v>
                </c:pt>
                <c:pt idx="146">
                  <c:v>216</c:v>
                </c:pt>
                <c:pt idx="147">
                  <c:v>217</c:v>
                </c:pt>
                <c:pt idx="148">
                  <c:v>218</c:v>
                </c:pt>
                <c:pt idx="149">
                  <c:v>219</c:v>
                </c:pt>
                <c:pt idx="150">
                  <c:v>220</c:v>
                </c:pt>
                <c:pt idx="151">
                  <c:v>221</c:v>
                </c:pt>
                <c:pt idx="152">
                  <c:v>222</c:v>
                </c:pt>
                <c:pt idx="153">
                  <c:v>223</c:v>
                </c:pt>
                <c:pt idx="154">
                  <c:v>224</c:v>
                </c:pt>
                <c:pt idx="155">
                  <c:v>225</c:v>
                </c:pt>
                <c:pt idx="156">
                  <c:v>226</c:v>
                </c:pt>
                <c:pt idx="157">
                  <c:v>227</c:v>
                </c:pt>
                <c:pt idx="158">
                  <c:v>228</c:v>
                </c:pt>
                <c:pt idx="159">
                  <c:v>229</c:v>
                </c:pt>
                <c:pt idx="160">
                  <c:v>230</c:v>
                </c:pt>
                <c:pt idx="161">
                  <c:v>231</c:v>
                </c:pt>
                <c:pt idx="162">
                  <c:v>232</c:v>
                </c:pt>
                <c:pt idx="163">
                  <c:v>233</c:v>
                </c:pt>
                <c:pt idx="164">
                  <c:v>234</c:v>
                </c:pt>
                <c:pt idx="165">
                  <c:v>235</c:v>
                </c:pt>
                <c:pt idx="166">
                  <c:v>236</c:v>
                </c:pt>
                <c:pt idx="167">
                  <c:v>237</c:v>
                </c:pt>
                <c:pt idx="168">
                  <c:v>238</c:v>
                </c:pt>
                <c:pt idx="169">
                  <c:v>239</c:v>
                </c:pt>
                <c:pt idx="170">
                  <c:v>240</c:v>
                </c:pt>
                <c:pt idx="171">
                  <c:v>241</c:v>
                </c:pt>
                <c:pt idx="172">
                  <c:v>242</c:v>
                </c:pt>
                <c:pt idx="173">
                  <c:v>243</c:v>
                </c:pt>
                <c:pt idx="174">
                  <c:v>244</c:v>
                </c:pt>
                <c:pt idx="175">
                  <c:v>245</c:v>
                </c:pt>
                <c:pt idx="176">
                  <c:v>246</c:v>
                </c:pt>
                <c:pt idx="177">
                  <c:v>247</c:v>
                </c:pt>
                <c:pt idx="178">
                  <c:v>248</c:v>
                </c:pt>
                <c:pt idx="179">
                  <c:v>249</c:v>
                </c:pt>
                <c:pt idx="180">
                  <c:v>250</c:v>
                </c:pt>
                <c:pt idx="181">
                  <c:v>251</c:v>
                </c:pt>
                <c:pt idx="182">
                  <c:v>252</c:v>
                </c:pt>
                <c:pt idx="183">
                  <c:v>253</c:v>
                </c:pt>
                <c:pt idx="184">
                  <c:v>254</c:v>
                </c:pt>
                <c:pt idx="185">
                  <c:v>255</c:v>
                </c:pt>
                <c:pt idx="186">
                  <c:v>256</c:v>
                </c:pt>
                <c:pt idx="187">
                  <c:v>257</c:v>
                </c:pt>
                <c:pt idx="188">
                  <c:v>258</c:v>
                </c:pt>
                <c:pt idx="189">
                  <c:v>259</c:v>
                </c:pt>
                <c:pt idx="190">
                  <c:v>260</c:v>
                </c:pt>
                <c:pt idx="191">
                  <c:v>261</c:v>
                </c:pt>
                <c:pt idx="192">
                  <c:v>262</c:v>
                </c:pt>
              </c:numCache>
            </c:numRef>
          </c:xVal>
          <c:yVal>
            <c:numRef>
              <c:f>FinSR40!$J$98:$J$290</c:f>
              <c:numCache>
                <c:formatCode>0%</c:formatCode>
                <c:ptCount val="1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D6-4035-9EB6-8A4463612355}"/>
            </c:ext>
          </c:extLst>
        </c:ser>
        <c:ser>
          <c:idx val="0"/>
          <c:order val="4"/>
          <c:tx>
            <c:v>R 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FinSR40!$E$68:$E$83</c:f>
              <c:numCache>
                <c:formatCode>General</c:formatCode>
                <c:ptCount val="16"/>
                <c:pt idx="0">
                  <c:v>40</c:v>
                </c:pt>
                <c:pt idx="1">
                  <c:v>41</c:v>
                </c:pt>
                <c:pt idx="2">
                  <c:v>42</c:v>
                </c:pt>
                <c:pt idx="3">
                  <c:v>43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52</c:v>
                </c:pt>
                <c:pt idx="13">
                  <c:v>53</c:v>
                </c:pt>
                <c:pt idx="14">
                  <c:v>54</c:v>
                </c:pt>
                <c:pt idx="15">
                  <c:v>55</c:v>
                </c:pt>
              </c:numCache>
            </c:numRef>
          </c:xVal>
          <c:yVal>
            <c:numRef>
              <c:f>FinSR40!$G$68:$G$83</c:f>
              <c:numCache>
                <c:formatCode>0%</c:formatCode>
                <c:ptCount val="16"/>
                <c:pt idx="0">
                  <c:v>6.9949999999999998E-2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D6-4035-9EB6-8A4463612355}"/>
            </c:ext>
          </c:extLst>
        </c:ser>
        <c:ser>
          <c:idx val="4"/>
          <c:order val="5"/>
          <c:tx>
            <c:v>SR 15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FinSR40!$E$83:$E$239</c:f>
              <c:numCache>
                <c:formatCode>General</c:formatCode>
                <c:ptCount val="15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</c:numCache>
            </c:numRef>
          </c:xVal>
          <c:yVal>
            <c:numRef>
              <c:f>FinSR40!$G$83:$G$239</c:f>
              <c:numCache>
                <c:formatCode>0%</c:formatCode>
                <c:ptCount val="1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0-4E21-920E-871A66630043}"/>
            </c:ext>
          </c:extLst>
        </c:ser>
        <c:ser>
          <c:idx val="1"/>
          <c:order val="6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FinSR40!$D$29:$D$178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4.4999999999999999E-4</c:v>
                </c:pt>
                <c:pt idx="5">
                  <c:v>5.5000000000000003E-4</c:v>
                </c:pt>
                <c:pt idx="6">
                  <c:v>8.0000000000000004E-4</c:v>
                </c:pt>
                <c:pt idx="7">
                  <c:v>1.1000000000000001E-3</c:v>
                </c:pt>
                <c:pt idx="8">
                  <c:v>1.4499999999999999E-3</c:v>
                </c:pt>
                <c:pt idx="9">
                  <c:v>2.0500000000000002E-3</c:v>
                </c:pt>
                <c:pt idx="10">
                  <c:v>2.7000000000000001E-3</c:v>
                </c:pt>
                <c:pt idx="11">
                  <c:v>3.3E-3</c:v>
                </c:pt>
                <c:pt idx="12">
                  <c:v>4.0499999999999998E-3</c:v>
                </c:pt>
                <c:pt idx="13">
                  <c:v>4.7000000000000002E-3</c:v>
                </c:pt>
                <c:pt idx="14">
                  <c:v>5.2500000000000003E-3</c:v>
                </c:pt>
                <c:pt idx="15">
                  <c:v>5.7999999999999996E-3</c:v>
                </c:pt>
                <c:pt idx="16">
                  <c:v>6.45E-3</c:v>
                </c:pt>
                <c:pt idx="17">
                  <c:v>7.2500000000000004E-3</c:v>
                </c:pt>
                <c:pt idx="18">
                  <c:v>8.0999999999999996E-3</c:v>
                </c:pt>
                <c:pt idx="19">
                  <c:v>9.1000000000000004E-3</c:v>
                </c:pt>
                <c:pt idx="20">
                  <c:v>1.035E-2</c:v>
                </c:pt>
                <c:pt idx="21">
                  <c:v>1.18E-2</c:v>
                </c:pt>
                <c:pt idx="22">
                  <c:v>1.34E-2</c:v>
                </c:pt>
                <c:pt idx="23">
                  <c:v>1.4999999999999999E-2</c:v>
                </c:pt>
                <c:pt idx="24">
                  <c:v>1.695E-2</c:v>
                </c:pt>
                <c:pt idx="25">
                  <c:v>1.89E-2</c:v>
                </c:pt>
                <c:pt idx="26">
                  <c:v>2.095E-2</c:v>
                </c:pt>
                <c:pt idx="27">
                  <c:v>2.3099999999999999E-2</c:v>
                </c:pt>
                <c:pt idx="28">
                  <c:v>2.52E-2</c:v>
                </c:pt>
                <c:pt idx="29">
                  <c:v>2.7650000000000001E-2</c:v>
                </c:pt>
                <c:pt idx="30">
                  <c:v>3.0249999999999999E-2</c:v>
                </c:pt>
                <c:pt idx="31">
                  <c:v>3.295E-2</c:v>
                </c:pt>
                <c:pt idx="32">
                  <c:v>3.85E-2</c:v>
                </c:pt>
                <c:pt idx="33">
                  <c:v>4.1950000000000001E-2</c:v>
                </c:pt>
                <c:pt idx="34">
                  <c:v>4.58E-2</c:v>
                </c:pt>
                <c:pt idx="35">
                  <c:v>4.965E-2</c:v>
                </c:pt>
                <c:pt idx="36">
                  <c:v>5.3749999999999999E-2</c:v>
                </c:pt>
                <c:pt idx="37">
                  <c:v>5.8200000000000002E-2</c:v>
                </c:pt>
                <c:pt idx="38">
                  <c:v>6.515E-2</c:v>
                </c:pt>
                <c:pt idx="39">
                  <c:v>6.9949999999999998E-2</c:v>
                </c:pt>
                <c:pt idx="40">
                  <c:v>7.4249999999999997E-2</c:v>
                </c:pt>
                <c:pt idx="41">
                  <c:v>8.1600000000000006E-2</c:v>
                </c:pt>
                <c:pt idx="42">
                  <c:v>8.6349999999999996E-2</c:v>
                </c:pt>
                <c:pt idx="43">
                  <c:v>9.0550000000000005E-2</c:v>
                </c:pt>
                <c:pt idx="44">
                  <c:v>9.4950000000000007E-2</c:v>
                </c:pt>
                <c:pt idx="45">
                  <c:v>9.9449999999999997E-2</c:v>
                </c:pt>
                <c:pt idx="46">
                  <c:v>0.1037</c:v>
                </c:pt>
                <c:pt idx="47">
                  <c:v>0.10775</c:v>
                </c:pt>
                <c:pt idx="48">
                  <c:v>0.1115</c:v>
                </c:pt>
                <c:pt idx="49">
                  <c:v>0.1153</c:v>
                </c:pt>
                <c:pt idx="50">
                  <c:v>0.11874999999999999</c:v>
                </c:pt>
                <c:pt idx="51">
                  <c:v>0.12185</c:v>
                </c:pt>
                <c:pt idx="52">
                  <c:v>0.12955</c:v>
                </c:pt>
                <c:pt idx="53">
                  <c:v>0.13239999999999999</c:v>
                </c:pt>
                <c:pt idx="54">
                  <c:v>0.13469999999999999</c:v>
                </c:pt>
                <c:pt idx="55">
                  <c:v>0.13655</c:v>
                </c:pt>
                <c:pt idx="56">
                  <c:v>0.1384</c:v>
                </c:pt>
                <c:pt idx="57">
                  <c:v>0.13994999999999999</c:v>
                </c:pt>
                <c:pt idx="58">
                  <c:v>0.14119999999999999</c:v>
                </c:pt>
                <c:pt idx="59">
                  <c:v>0.1419</c:v>
                </c:pt>
                <c:pt idx="60">
                  <c:v>0.14219999999999999</c:v>
                </c:pt>
                <c:pt idx="61">
                  <c:v>0.14199999999999999</c:v>
                </c:pt>
                <c:pt idx="62">
                  <c:v>0.14135</c:v>
                </c:pt>
                <c:pt idx="63">
                  <c:v>0.14030000000000001</c:v>
                </c:pt>
                <c:pt idx="64">
                  <c:v>0.13880000000000001</c:v>
                </c:pt>
                <c:pt idx="65">
                  <c:v>0.1368</c:v>
                </c:pt>
                <c:pt idx="66">
                  <c:v>0.13464999999999999</c:v>
                </c:pt>
                <c:pt idx="67">
                  <c:v>0.13225000000000001</c:v>
                </c:pt>
                <c:pt idx="68">
                  <c:v>0.1295</c:v>
                </c:pt>
                <c:pt idx="69">
                  <c:v>0.12645000000000001</c:v>
                </c:pt>
                <c:pt idx="70">
                  <c:v>0.12330000000000001</c:v>
                </c:pt>
                <c:pt idx="71">
                  <c:v>0.12025</c:v>
                </c:pt>
                <c:pt idx="72">
                  <c:v>0.1172</c:v>
                </c:pt>
                <c:pt idx="73">
                  <c:v>0.1138</c:v>
                </c:pt>
                <c:pt idx="74">
                  <c:v>0.1105</c:v>
                </c:pt>
                <c:pt idx="75">
                  <c:v>0.1071</c:v>
                </c:pt>
                <c:pt idx="76">
                  <c:v>0.10349999999999999</c:v>
                </c:pt>
                <c:pt idx="77">
                  <c:v>9.9599999999999994E-2</c:v>
                </c:pt>
                <c:pt idx="78">
                  <c:v>9.5850000000000005E-2</c:v>
                </c:pt>
                <c:pt idx="79">
                  <c:v>9.2299999999999993E-2</c:v>
                </c:pt>
                <c:pt idx="80">
                  <c:v>8.8599999999999998E-2</c:v>
                </c:pt>
                <c:pt idx="81">
                  <c:v>8.4849999999999995E-2</c:v>
                </c:pt>
                <c:pt idx="82">
                  <c:v>8.1299999999999997E-2</c:v>
                </c:pt>
                <c:pt idx="83">
                  <c:v>7.7899999999999997E-2</c:v>
                </c:pt>
                <c:pt idx="84">
                  <c:v>7.4450000000000002E-2</c:v>
                </c:pt>
                <c:pt idx="85">
                  <c:v>7.0999999999999994E-2</c:v>
                </c:pt>
                <c:pt idx="86">
                  <c:v>6.7699999999999996E-2</c:v>
                </c:pt>
                <c:pt idx="87">
                  <c:v>6.4250000000000002E-2</c:v>
                </c:pt>
                <c:pt idx="88">
                  <c:v>6.1249999999999999E-2</c:v>
                </c:pt>
                <c:pt idx="89">
                  <c:v>5.8049999999999997E-2</c:v>
                </c:pt>
                <c:pt idx="90">
                  <c:v>5.525E-2</c:v>
                </c:pt>
                <c:pt idx="91">
                  <c:v>5.2299999999999999E-2</c:v>
                </c:pt>
                <c:pt idx="92">
                  <c:v>4.965E-2</c:v>
                </c:pt>
                <c:pt idx="93">
                  <c:v>4.7E-2</c:v>
                </c:pt>
                <c:pt idx="94">
                  <c:v>4.4499999999999998E-2</c:v>
                </c:pt>
                <c:pt idx="95">
                  <c:v>4.2200000000000001E-2</c:v>
                </c:pt>
                <c:pt idx="96">
                  <c:v>3.9949999999999999E-2</c:v>
                </c:pt>
                <c:pt idx="97">
                  <c:v>3.78E-2</c:v>
                </c:pt>
                <c:pt idx="98">
                  <c:v>3.5700000000000003E-2</c:v>
                </c:pt>
                <c:pt idx="99">
                  <c:v>3.3799999999999997E-2</c:v>
                </c:pt>
                <c:pt idx="100">
                  <c:v>3.1949999999999999E-2</c:v>
                </c:pt>
                <c:pt idx="101">
                  <c:v>3.0249999999999999E-2</c:v>
                </c:pt>
                <c:pt idx="102">
                  <c:v>2.87E-2</c:v>
                </c:pt>
                <c:pt idx="103">
                  <c:v>2.7E-2</c:v>
                </c:pt>
                <c:pt idx="104">
                  <c:v>2.545E-2</c:v>
                </c:pt>
                <c:pt idx="105">
                  <c:v>2.3949999999999999E-2</c:v>
                </c:pt>
                <c:pt idx="106">
                  <c:v>2.2550000000000001E-2</c:v>
                </c:pt>
                <c:pt idx="107">
                  <c:v>2.1299999999999999E-2</c:v>
                </c:pt>
                <c:pt idx="108">
                  <c:v>2.0049999999999998E-2</c:v>
                </c:pt>
                <c:pt idx="109">
                  <c:v>1.8800000000000001E-2</c:v>
                </c:pt>
                <c:pt idx="110">
                  <c:v>1.7600000000000001E-2</c:v>
                </c:pt>
                <c:pt idx="111">
                  <c:v>1.6500000000000001E-2</c:v>
                </c:pt>
                <c:pt idx="112">
                  <c:v>1.555E-2</c:v>
                </c:pt>
                <c:pt idx="113">
                  <c:v>1.47E-2</c:v>
                </c:pt>
                <c:pt idx="114">
                  <c:v>1.37E-2</c:v>
                </c:pt>
                <c:pt idx="115">
                  <c:v>1.285E-2</c:v>
                </c:pt>
                <c:pt idx="116">
                  <c:v>1.2E-2</c:v>
                </c:pt>
                <c:pt idx="117">
                  <c:v>1.12E-2</c:v>
                </c:pt>
                <c:pt idx="118">
                  <c:v>1.0500000000000001E-2</c:v>
                </c:pt>
                <c:pt idx="119">
                  <c:v>9.9000000000000008E-3</c:v>
                </c:pt>
                <c:pt idx="120">
                  <c:v>9.2999999999999992E-3</c:v>
                </c:pt>
                <c:pt idx="121">
                  <c:v>8.6499999999999997E-3</c:v>
                </c:pt>
                <c:pt idx="122">
                  <c:v>8.0999999999999996E-3</c:v>
                </c:pt>
                <c:pt idx="123">
                  <c:v>7.6E-3</c:v>
                </c:pt>
                <c:pt idx="124">
                  <c:v>7.0499999999999998E-3</c:v>
                </c:pt>
                <c:pt idx="125">
                  <c:v>6.5500000000000003E-3</c:v>
                </c:pt>
                <c:pt idx="126">
                  <c:v>6.1000000000000004E-3</c:v>
                </c:pt>
                <c:pt idx="127">
                  <c:v>5.7000000000000002E-3</c:v>
                </c:pt>
                <c:pt idx="128">
                  <c:v>5.3499999999999997E-3</c:v>
                </c:pt>
                <c:pt idx="129">
                  <c:v>5.0000000000000001E-3</c:v>
                </c:pt>
                <c:pt idx="130">
                  <c:v>4.6499999999999996E-3</c:v>
                </c:pt>
                <c:pt idx="131">
                  <c:v>4.3E-3</c:v>
                </c:pt>
                <c:pt idx="132">
                  <c:v>4.0000000000000001E-3</c:v>
                </c:pt>
                <c:pt idx="133">
                  <c:v>3.65E-3</c:v>
                </c:pt>
                <c:pt idx="134">
                  <c:v>3.3500000000000001E-3</c:v>
                </c:pt>
                <c:pt idx="135">
                  <c:v>3.15E-3</c:v>
                </c:pt>
                <c:pt idx="136">
                  <c:v>2.8999999999999998E-3</c:v>
                </c:pt>
                <c:pt idx="137">
                  <c:v>2.7000000000000001E-3</c:v>
                </c:pt>
                <c:pt idx="138">
                  <c:v>2.5500000000000002E-3</c:v>
                </c:pt>
                <c:pt idx="139">
                  <c:v>2.3999999999999998E-3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D6-4035-9EB6-8A4463612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Afectados. Restricciones</a:t>
            </a:r>
            <a:r>
              <a:rPr lang="en-US" baseline="0"/>
              <a:t> a</a:t>
            </a:r>
            <a:r>
              <a:rPr lang="en-US"/>
              <a:t> los 40 días durante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FinSR40!$Z$29:$Z$168</c:f>
              <c:numCache>
                <c:formatCode>0%</c:formatCode>
                <c:ptCount val="14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4.4999999999999999E-4</c:v>
                </c:pt>
                <c:pt idx="5">
                  <c:v>5.5000000000000003E-4</c:v>
                </c:pt>
                <c:pt idx="6">
                  <c:v>8.0000000000000004E-4</c:v>
                </c:pt>
                <c:pt idx="7">
                  <c:v>1.1000000000000001E-3</c:v>
                </c:pt>
                <c:pt idx="8">
                  <c:v>1.4499999999999999E-3</c:v>
                </c:pt>
                <c:pt idx="9">
                  <c:v>2.0500000000000002E-3</c:v>
                </c:pt>
                <c:pt idx="10">
                  <c:v>2.7000000000000001E-3</c:v>
                </c:pt>
                <c:pt idx="11">
                  <c:v>3.3E-3</c:v>
                </c:pt>
                <c:pt idx="12">
                  <c:v>4.0499999999999998E-3</c:v>
                </c:pt>
                <c:pt idx="13">
                  <c:v>4.7000000000000002E-3</c:v>
                </c:pt>
                <c:pt idx="14">
                  <c:v>5.2500000000000003E-3</c:v>
                </c:pt>
                <c:pt idx="15">
                  <c:v>5.7999999999999996E-3</c:v>
                </c:pt>
                <c:pt idx="16">
                  <c:v>6.4999999999999997E-3</c:v>
                </c:pt>
                <c:pt idx="17">
                  <c:v>7.3000000000000001E-3</c:v>
                </c:pt>
                <c:pt idx="18">
                  <c:v>8.1499999999999993E-3</c:v>
                </c:pt>
                <c:pt idx="19">
                  <c:v>9.1999999999999998E-3</c:v>
                </c:pt>
                <c:pt idx="20">
                  <c:v>1.0449999999999999E-2</c:v>
                </c:pt>
                <c:pt idx="21">
                  <c:v>1.1950000000000001E-2</c:v>
                </c:pt>
                <c:pt idx="22">
                  <c:v>1.3599999999999999E-2</c:v>
                </c:pt>
                <c:pt idx="23">
                  <c:v>1.525E-2</c:v>
                </c:pt>
                <c:pt idx="24">
                  <c:v>1.7299999999999999E-2</c:v>
                </c:pt>
                <c:pt idx="25">
                  <c:v>1.9300000000000001E-2</c:v>
                </c:pt>
                <c:pt idx="26">
                  <c:v>2.1499999999999998E-2</c:v>
                </c:pt>
                <c:pt idx="27">
                  <c:v>2.375E-2</c:v>
                </c:pt>
                <c:pt idx="28">
                  <c:v>2.5999999999999999E-2</c:v>
                </c:pt>
                <c:pt idx="29">
                  <c:v>2.8649999999999998E-2</c:v>
                </c:pt>
                <c:pt idx="30">
                  <c:v>3.1449999999999999E-2</c:v>
                </c:pt>
                <c:pt idx="31">
                  <c:v>3.4500000000000003E-2</c:v>
                </c:pt>
                <c:pt idx="32">
                  <c:v>4.0500000000000001E-2</c:v>
                </c:pt>
                <c:pt idx="33">
                  <c:v>4.4249999999999998E-2</c:v>
                </c:pt>
                <c:pt idx="34">
                  <c:v>4.8599999999999997E-2</c:v>
                </c:pt>
                <c:pt idx="35">
                  <c:v>5.2949999999999997E-2</c:v>
                </c:pt>
                <c:pt idx="36">
                  <c:v>5.765E-2</c:v>
                </c:pt>
                <c:pt idx="37">
                  <c:v>6.2700000000000006E-2</c:v>
                </c:pt>
                <c:pt idx="38">
                  <c:v>7.0599999999999996E-2</c:v>
                </c:pt>
                <c:pt idx="39">
                  <c:v>7.6200000000000004E-2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0B-42AB-B04C-2BDE2E744793}"/>
            </c:ext>
          </c:extLst>
        </c:ser>
        <c:ser>
          <c:idx val="2"/>
          <c:order val="1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FinSR40!$W$29:$W$168</c:f>
              <c:numCache>
                <c:formatCode>0%</c:formatCode>
                <c:ptCount val="14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4.4999999999999999E-4</c:v>
                </c:pt>
                <c:pt idx="5">
                  <c:v>5.5000000000000003E-4</c:v>
                </c:pt>
                <c:pt idx="6">
                  <c:v>8.0000000000000004E-4</c:v>
                </c:pt>
                <c:pt idx="7">
                  <c:v>1.1000000000000001E-3</c:v>
                </c:pt>
                <c:pt idx="8">
                  <c:v>1.4499999999999999E-3</c:v>
                </c:pt>
                <c:pt idx="9">
                  <c:v>2.0500000000000002E-3</c:v>
                </c:pt>
                <c:pt idx="10">
                  <c:v>2.7000000000000001E-3</c:v>
                </c:pt>
                <c:pt idx="11">
                  <c:v>3.3E-3</c:v>
                </c:pt>
                <c:pt idx="12">
                  <c:v>4.0499999999999998E-3</c:v>
                </c:pt>
                <c:pt idx="13">
                  <c:v>4.7000000000000002E-3</c:v>
                </c:pt>
                <c:pt idx="14">
                  <c:v>5.2500000000000003E-3</c:v>
                </c:pt>
                <c:pt idx="15">
                  <c:v>5.7999999999999996E-3</c:v>
                </c:pt>
                <c:pt idx="16">
                  <c:v>6.4999999999999997E-3</c:v>
                </c:pt>
                <c:pt idx="17">
                  <c:v>7.3000000000000001E-3</c:v>
                </c:pt>
                <c:pt idx="18">
                  <c:v>8.1499999999999993E-3</c:v>
                </c:pt>
                <c:pt idx="19">
                  <c:v>9.1999999999999998E-3</c:v>
                </c:pt>
                <c:pt idx="20">
                  <c:v>1.0449999999999999E-2</c:v>
                </c:pt>
                <c:pt idx="21">
                  <c:v>1.1950000000000001E-2</c:v>
                </c:pt>
                <c:pt idx="22">
                  <c:v>1.3599999999999999E-2</c:v>
                </c:pt>
                <c:pt idx="23">
                  <c:v>1.525E-2</c:v>
                </c:pt>
                <c:pt idx="24">
                  <c:v>1.7299999999999999E-2</c:v>
                </c:pt>
                <c:pt idx="25">
                  <c:v>1.9300000000000001E-2</c:v>
                </c:pt>
                <c:pt idx="26">
                  <c:v>2.1499999999999998E-2</c:v>
                </c:pt>
                <c:pt idx="27">
                  <c:v>2.375E-2</c:v>
                </c:pt>
                <c:pt idx="28">
                  <c:v>2.5999999999999999E-2</c:v>
                </c:pt>
                <c:pt idx="29">
                  <c:v>2.8649999999999998E-2</c:v>
                </c:pt>
                <c:pt idx="30">
                  <c:v>3.1449999999999999E-2</c:v>
                </c:pt>
                <c:pt idx="31">
                  <c:v>3.4500000000000003E-2</c:v>
                </c:pt>
                <c:pt idx="32">
                  <c:v>4.0500000000000001E-2</c:v>
                </c:pt>
                <c:pt idx="33">
                  <c:v>4.4249999999999998E-2</c:v>
                </c:pt>
                <c:pt idx="34">
                  <c:v>4.8599999999999997E-2</c:v>
                </c:pt>
                <c:pt idx="35">
                  <c:v>5.2949999999999997E-2</c:v>
                </c:pt>
                <c:pt idx="36">
                  <c:v>5.765E-2</c:v>
                </c:pt>
                <c:pt idx="37">
                  <c:v>6.2700000000000006E-2</c:v>
                </c:pt>
                <c:pt idx="38">
                  <c:v>7.0599999999999996E-2</c:v>
                </c:pt>
                <c:pt idx="39">
                  <c:v>7.6200000000000004E-2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0B-42AB-B04C-2BDE2E744793}"/>
            </c:ext>
          </c:extLst>
        </c:ser>
        <c:ser>
          <c:idx val="1"/>
          <c:order val="2"/>
          <c:tx>
            <c:v>15</c:v>
          </c:tx>
          <c:spPr>
            <a:ln w="1905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FinSR40!$T$29:$T$168</c:f>
              <c:numCache>
                <c:formatCode>0%</c:formatCode>
                <c:ptCount val="14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4.4999999999999999E-4</c:v>
                </c:pt>
                <c:pt idx="5">
                  <c:v>5.5000000000000003E-4</c:v>
                </c:pt>
                <c:pt idx="6">
                  <c:v>8.0000000000000004E-4</c:v>
                </c:pt>
                <c:pt idx="7">
                  <c:v>1.1000000000000001E-3</c:v>
                </c:pt>
                <c:pt idx="8">
                  <c:v>1.4499999999999999E-3</c:v>
                </c:pt>
                <c:pt idx="9">
                  <c:v>2.0500000000000002E-3</c:v>
                </c:pt>
                <c:pt idx="10">
                  <c:v>2.7000000000000001E-3</c:v>
                </c:pt>
                <c:pt idx="11">
                  <c:v>3.3E-3</c:v>
                </c:pt>
                <c:pt idx="12">
                  <c:v>4.0499999999999998E-3</c:v>
                </c:pt>
                <c:pt idx="13">
                  <c:v>4.7000000000000002E-3</c:v>
                </c:pt>
                <c:pt idx="14">
                  <c:v>5.2500000000000003E-3</c:v>
                </c:pt>
                <c:pt idx="15">
                  <c:v>5.7999999999999996E-3</c:v>
                </c:pt>
                <c:pt idx="16">
                  <c:v>6.4999999999999997E-3</c:v>
                </c:pt>
                <c:pt idx="17">
                  <c:v>7.3000000000000001E-3</c:v>
                </c:pt>
                <c:pt idx="18">
                  <c:v>8.1499999999999993E-3</c:v>
                </c:pt>
                <c:pt idx="19">
                  <c:v>9.1999999999999998E-3</c:v>
                </c:pt>
                <c:pt idx="20">
                  <c:v>1.0449999999999999E-2</c:v>
                </c:pt>
                <c:pt idx="21">
                  <c:v>1.1950000000000001E-2</c:v>
                </c:pt>
                <c:pt idx="22">
                  <c:v>1.3599999999999999E-2</c:v>
                </c:pt>
                <c:pt idx="23">
                  <c:v>1.525E-2</c:v>
                </c:pt>
                <c:pt idx="24">
                  <c:v>1.7299999999999999E-2</c:v>
                </c:pt>
                <c:pt idx="25">
                  <c:v>1.9300000000000001E-2</c:v>
                </c:pt>
                <c:pt idx="26">
                  <c:v>2.1499999999999998E-2</c:v>
                </c:pt>
                <c:pt idx="27">
                  <c:v>2.375E-2</c:v>
                </c:pt>
                <c:pt idx="28">
                  <c:v>2.5999999999999999E-2</c:v>
                </c:pt>
                <c:pt idx="29">
                  <c:v>2.8649999999999998E-2</c:v>
                </c:pt>
                <c:pt idx="30">
                  <c:v>3.1449999999999999E-2</c:v>
                </c:pt>
                <c:pt idx="31">
                  <c:v>3.4500000000000003E-2</c:v>
                </c:pt>
                <c:pt idx="32">
                  <c:v>4.0500000000000001E-2</c:v>
                </c:pt>
                <c:pt idx="33">
                  <c:v>4.4249999999999998E-2</c:v>
                </c:pt>
                <c:pt idx="34">
                  <c:v>4.8599999999999997E-2</c:v>
                </c:pt>
                <c:pt idx="35">
                  <c:v>5.2949999999999997E-2</c:v>
                </c:pt>
                <c:pt idx="36">
                  <c:v>5.765E-2</c:v>
                </c:pt>
                <c:pt idx="37">
                  <c:v>6.2700000000000006E-2</c:v>
                </c:pt>
                <c:pt idx="38">
                  <c:v>7.0599999999999996E-2</c:v>
                </c:pt>
                <c:pt idx="39">
                  <c:v>7.6200000000000004E-2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0B-42AB-B04C-2BDE2E744793}"/>
            </c:ext>
          </c:extLst>
        </c:ser>
        <c:ser>
          <c:idx val="0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FinSR40!$Q$29:$Q$168</c:f>
              <c:numCache>
                <c:formatCode>0%</c:formatCode>
                <c:ptCount val="14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4.4999999999999999E-4</c:v>
                </c:pt>
                <c:pt idx="5">
                  <c:v>5.5000000000000003E-4</c:v>
                </c:pt>
                <c:pt idx="6">
                  <c:v>8.0000000000000004E-4</c:v>
                </c:pt>
                <c:pt idx="7">
                  <c:v>1.1000000000000001E-3</c:v>
                </c:pt>
                <c:pt idx="8">
                  <c:v>1.4499999999999999E-3</c:v>
                </c:pt>
                <c:pt idx="9">
                  <c:v>2.0500000000000002E-3</c:v>
                </c:pt>
                <c:pt idx="10">
                  <c:v>2.7000000000000001E-3</c:v>
                </c:pt>
                <c:pt idx="11">
                  <c:v>3.3E-3</c:v>
                </c:pt>
                <c:pt idx="12">
                  <c:v>4.0499999999999998E-3</c:v>
                </c:pt>
                <c:pt idx="13">
                  <c:v>4.7000000000000002E-3</c:v>
                </c:pt>
                <c:pt idx="14">
                  <c:v>5.2500000000000003E-3</c:v>
                </c:pt>
                <c:pt idx="15">
                  <c:v>5.7999999999999996E-3</c:v>
                </c:pt>
                <c:pt idx="16">
                  <c:v>6.4999999999999997E-3</c:v>
                </c:pt>
                <c:pt idx="17">
                  <c:v>7.3000000000000001E-3</c:v>
                </c:pt>
                <c:pt idx="18">
                  <c:v>8.1499999999999993E-3</c:v>
                </c:pt>
                <c:pt idx="19">
                  <c:v>9.1999999999999998E-3</c:v>
                </c:pt>
                <c:pt idx="20">
                  <c:v>1.0449999999999999E-2</c:v>
                </c:pt>
                <c:pt idx="21">
                  <c:v>1.1950000000000001E-2</c:v>
                </c:pt>
                <c:pt idx="22">
                  <c:v>1.3599999999999999E-2</c:v>
                </c:pt>
                <c:pt idx="23">
                  <c:v>1.525E-2</c:v>
                </c:pt>
                <c:pt idx="24">
                  <c:v>1.7299999999999999E-2</c:v>
                </c:pt>
                <c:pt idx="25">
                  <c:v>1.9300000000000001E-2</c:v>
                </c:pt>
                <c:pt idx="26">
                  <c:v>2.1499999999999998E-2</c:v>
                </c:pt>
                <c:pt idx="27">
                  <c:v>2.375E-2</c:v>
                </c:pt>
                <c:pt idx="28">
                  <c:v>2.5999999999999999E-2</c:v>
                </c:pt>
                <c:pt idx="29">
                  <c:v>2.8649999999999998E-2</c:v>
                </c:pt>
                <c:pt idx="30">
                  <c:v>3.1449999999999999E-2</c:v>
                </c:pt>
                <c:pt idx="31">
                  <c:v>3.4500000000000003E-2</c:v>
                </c:pt>
                <c:pt idx="32">
                  <c:v>4.0500000000000001E-2</c:v>
                </c:pt>
                <c:pt idx="33">
                  <c:v>4.4249999999999998E-2</c:v>
                </c:pt>
                <c:pt idx="34">
                  <c:v>4.8599999999999997E-2</c:v>
                </c:pt>
                <c:pt idx="35">
                  <c:v>5.2949999999999997E-2</c:v>
                </c:pt>
                <c:pt idx="36">
                  <c:v>5.765E-2</c:v>
                </c:pt>
                <c:pt idx="37">
                  <c:v>6.2700000000000006E-2</c:v>
                </c:pt>
                <c:pt idx="38">
                  <c:v>7.0599999999999996E-2</c:v>
                </c:pt>
                <c:pt idx="39">
                  <c:v>7.6200000000000004E-2</c:v>
                </c:pt>
                <c:pt idx="40">
                  <c:v>8.1549999999999997E-2</c:v>
                </c:pt>
                <c:pt idx="41">
                  <c:v>9.0249999999999997E-2</c:v>
                </c:pt>
                <c:pt idx="42">
                  <c:v>9.6149999999999999E-2</c:v>
                </c:pt>
                <c:pt idx="43">
                  <c:v>0.10165</c:v>
                </c:pt>
                <c:pt idx="44">
                  <c:v>0.10755000000000001</c:v>
                </c:pt>
                <c:pt idx="45">
                  <c:v>0.11335000000000001</c:v>
                </c:pt>
                <c:pt idx="46">
                  <c:v>0.1191</c:v>
                </c:pt>
                <c:pt idx="47">
                  <c:v>0.1249</c:v>
                </c:pt>
                <c:pt idx="48">
                  <c:v>0.13070000000000001</c:v>
                </c:pt>
                <c:pt idx="49">
                  <c:v>0.13639999999999999</c:v>
                </c:pt>
                <c:pt idx="50">
                  <c:v>0.14215</c:v>
                </c:pt>
                <c:pt idx="51">
                  <c:v>0.1477</c:v>
                </c:pt>
                <c:pt idx="52">
                  <c:v>0.15939999999999999</c:v>
                </c:pt>
                <c:pt idx="53">
                  <c:v>0.1651</c:v>
                </c:pt>
                <c:pt idx="54">
                  <c:v>0.17055000000000001</c:v>
                </c:pt>
                <c:pt idx="55">
                  <c:v>0.1759</c:v>
                </c:pt>
                <c:pt idx="56">
                  <c:v>0.18129999999999999</c:v>
                </c:pt>
                <c:pt idx="57">
                  <c:v>0.18640000000000001</c:v>
                </c:pt>
                <c:pt idx="58">
                  <c:v>0.1915</c:v>
                </c:pt>
                <c:pt idx="59">
                  <c:v>0.19625000000000001</c:v>
                </c:pt>
                <c:pt idx="60">
                  <c:v>0.20100000000000001</c:v>
                </c:pt>
                <c:pt idx="61">
                  <c:v>0.20524999999999999</c:v>
                </c:pt>
                <c:pt idx="62">
                  <c:v>0.20945</c:v>
                </c:pt>
                <c:pt idx="63">
                  <c:v>0.2135</c:v>
                </c:pt>
                <c:pt idx="64">
                  <c:v>0.21729999999999999</c:v>
                </c:pt>
                <c:pt idx="65">
                  <c:v>0.22075</c:v>
                </c:pt>
                <c:pt idx="66">
                  <c:v>0.22405</c:v>
                </c:pt>
                <c:pt idx="67">
                  <c:v>0.2273</c:v>
                </c:pt>
                <c:pt idx="68">
                  <c:v>0.2303</c:v>
                </c:pt>
                <c:pt idx="69">
                  <c:v>0.2331</c:v>
                </c:pt>
                <c:pt idx="70">
                  <c:v>0.23580000000000001</c:v>
                </c:pt>
                <c:pt idx="71">
                  <c:v>0.2384</c:v>
                </c:pt>
                <c:pt idx="72">
                  <c:v>0.24104999999999999</c:v>
                </c:pt>
                <c:pt idx="73">
                  <c:v>0.24354999999999999</c:v>
                </c:pt>
                <c:pt idx="74">
                  <c:v>0.24585000000000001</c:v>
                </c:pt>
                <c:pt idx="75">
                  <c:v>0.2482</c:v>
                </c:pt>
                <c:pt idx="76">
                  <c:v>0.25035000000000002</c:v>
                </c:pt>
                <c:pt idx="77">
                  <c:v>0.25224999999999997</c:v>
                </c:pt>
                <c:pt idx="78">
                  <c:v>0.25419999999999998</c:v>
                </c:pt>
                <c:pt idx="79">
                  <c:v>0.25605</c:v>
                </c:pt>
                <c:pt idx="80">
                  <c:v>0.25769999999999998</c:v>
                </c:pt>
                <c:pt idx="81">
                  <c:v>0.25919999999999999</c:v>
                </c:pt>
                <c:pt idx="82">
                  <c:v>0.2606</c:v>
                </c:pt>
                <c:pt idx="83">
                  <c:v>0.26205000000000001</c:v>
                </c:pt>
                <c:pt idx="84">
                  <c:v>0.26340000000000002</c:v>
                </c:pt>
                <c:pt idx="85">
                  <c:v>0.2646</c:v>
                </c:pt>
                <c:pt idx="86">
                  <c:v>0.26590000000000003</c:v>
                </c:pt>
                <c:pt idx="87">
                  <c:v>0.26695000000000002</c:v>
                </c:pt>
                <c:pt idx="88">
                  <c:v>0.26805000000000001</c:v>
                </c:pt>
                <c:pt idx="89">
                  <c:v>0.26900000000000002</c:v>
                </c:pt>
                <c:pt idx="90">
                  <c:v>0.26995000000000002</c:v>
                </c:pt>
                <c:pt idx="91">
                  <c:v>0.27079999999999999</c:v>
                </c:pt>
                <c:pt idx="92">
                  <c:v>0.27165</c:v>
                </c:pt>
                <c:pt idx="93">
                  <c:v>0.27229999999999999</c:v>
                </c:pt>
                <c:pt idx="94">
                  <c:v>0.27300000000000002</c:v>
                </c:pt>
                <c:pt idx="95">
                  <c:v>0.27365</c:v>
                </c:pt>
                <c:pt idx="96">
                  <c:v>0.2742</c:v>
                </c:pt>
                <c:pt idx="97">
                  <c:v>0.27474999999999999</c:v>
                </c:pt>
                <c:pt idx="98">
                  <c:v>0.27524999999999999</c:v>
                </c:pt>
                <c:pt idx="99">
                  <c:v>0.27579999999999999</c:v>
                </c:pt>
                <c:pt idx="100">
                  <c:v>0.27629999999999999</c:v>
                </c:pt>
                <c:pt idx="101">
                  <c:v>0.27684999999999998</c:v>
                </c:pt>
                <c:pt idx="102">
                  <c:v>0.27739999999999998</c:v>
                </c:pt>
                <c:pt idx="103">
                  <c:v>0.27789999999999998</c:v>
                </c:pt>
                <c:pt idx="104">
                  <c:v>0.27825</c:v>
                </c:pt>
                <c:pt idx="105">
                  <c:v>0.27865000000000001</c:v>
                </c:pt>
                <c:pt idx="106">
                  <c:v>0.27894999999999998</c:v>
                </c:pt>
                <c:pt idx="107">
                  <c:v>0.27929999999999999</c:v>
                </c:pt>
                <c:pt idx="108">
                  <c:v>0.27955000000000002</c:v>
                </c:pt>
                <c:pt idx="109">
                  <c:v>0.27979999999999999</c:v>
                </c:pt>
                <c:pt idx="110">
                  <c:v>0.28005000000000002</c:v>
                </c:pt>
                <c:pt idx="111">
                  <c:v>0.28025</c:v>
                </c:pt>
                <c:pt idx="112">
                  <c:v>0.28044999999999998</c:v>
                </c:pt>
                <c:pt idx="113">
                  <c:v>0.28065000000000001</c:v>
                </c:pt>
                <c:pt idx="114">
                  <c:v>0.28079999999999999</c:v>
                </c:pt>
                <c:pt idx="115">
                  <c:v>0.28094999999999998</c:v>
                </c:pt>
                <c:pt idx="116">
                  <c:v>0.28110000000000002</c:v>
                </c:pt>
                <c:pt idx="117">
                  <c:v>0.28125</c:v>
                </c:pt>
                <c:pt idx="118">
                  <c:v>0.28139999999999998</c:v>
                </c:pt>
                <c:pt idx="119">
                  <c:v>0.28155000000000002</c:v>
                </c:pt>
                <c:pt idx="120">
                  <c:v>0.28170000000000001</c:v>
                </c:pt>
                <c:pt idx="121">
                  <c:v>0.28179999999999999</c:v>
                </c:pt>
                <c:pt idx="122">
                  <c:v>0.28184999999999999</c:v>
                </c:pt>
                <c:pt idx="123">
                  <c:v>0.28199999999999997</c:v>
                </c:pt>
                <c:pt idx="124">
                  <c:v>0.28199999999999997</c:v>
                </c:pt>
                <c:pt idx="125">
                  <c:v>0.28210000000000002</c:v>
                </c:pt>
                <c:pt idx="126">
                  <c:v>0.28220000000000001</c:v>
                </c:pt>
                <c:pt idx="127">
                  <c:v>0.28225</c:v>
                </c:pt>
                <c:pt idx="128">
                  <c:v>0.28234999999999999</c:v>
                </c:pt>
                <c:pt idx="129">
                  <c:v>0.28239999999999998</c:v>
                </c:pt>
                <c:pt idx="130">
                  <c:v>0.28249999999999997</c:v>
                </c:pt>
                <c:pt idx="131">
                  <c:v>0.28255000000000002</c:v>
                </c:pt>
                <c:pt idx="132">
                  <c:v>0.28260000000000002</c:v>
                </c:pt>
                <c:pt idx="133">
                  <c:v>0.28265000000000001</c:v>
                </c:pt>
                <c:pt idx="134">
                  <c:v>0.28270000000000001</c:v>
                </c:pt>
                <c:pt idx="135">
                  <c:v>0.28275</c:v>
                </c:pt>
                <c:pt idx="136">
                  <c:v>0.2828</c:v>
                </c:pt>
                <c:pt idx="137">
                  <c:v>0.28284999999999999</c:v>
                </c:pt>
                <c:pt idx="138">
                  <c:v>0.28294999999999998</c:v>
                </c:pt>
                <c:pt idx="139">
                  <c:v>0.28299999999999997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0B-42AB-B04C-2BDE2E744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'SR50'!$C$14:$C$133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'SR50'!$AC$14:$AC$373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5.5999999999999999E-3</c:v>
                </c:pt>
                <c:pt idx="15">
                  <c:v>6.4200000000000004E-3</c:v>
                </c:pt>
                <c:pt idx="16">
                  <c:v>7.3200000000000001E-3</c:v>
                </c:pt>
                <c:pt idx="17">
                  <c:v>8.4799999999999997E-3</c:v>
                </c:pt>
                <c:pt idx="18">
                  <c:v>9.8399999999999998E-3</c:v>
                </c:pt>
                <c:pt idx="19">
                  <c:v>1.132E-2</c:v>
                </c:pt>
                <c:pt idx="20">
                  <c:v>1.302E-2</c:v>
                </c:pt>
                <c:pt idx="21">
                  <c:v>1.4880000000000001E-2</c:v>
                </c:pt>
                <c:pt idx="22">
                  <c:v>1.694E-2</c:v>
                </c:pt>
                <c:pt idx="23">
                  <c:v>1.9259999999999999E-2</c:v>
                </c:pt>
                <c:pt idx="24">
                  <c:v>2.198E-2</c:v>
                </c:pt>
                <c:pt idx="25">
                  <c:v>2.512E-2</c:v>
                </c:pt>
                <c:pt idx="26">
                  <c:v>2.8500000000000001E-2</c:v>
                </c:pt>
                <c:pt idx="27">
                  <c:v>3.2099999999999997E-2</c:v>
                </c:pt>
                <c:pt idx="28">
                  <c:v>3.6200000000000003E-2</c:v>
                </c:pt>
                <c:pt idx="29">
                  <c:v>4.0640000000000003E-2</c:v>
                </c:pt>
                <c:pt idx="30">
                  <c:v>4.5560000000000003E-2</c:v>
                </c:pt>
                <c:pt idx="31">
                  <c:v>5.0720000000000001E-2</c:v>
                </c:pt>
                <c:pt idx="32">
                  <c:v>5.6259999999999998E-2</c:v>
                </c:pt>
                <c:pt idx="33">
                  <c:v>6.2480000000000001E-2</c:v>
                </c:pt>
                <c:pt idx="34">
                  <c:v>6.9019999999999998E-2</c:v>
                </c:pt>
                <c:pt idx="35">
                  <c:v>7.5679999999999997E-2</c:v>
                </c:pt>
                <c:pt idx="36">
                  <c:v>8.3119999999999999E-2</c:v>
                </c:pt>
                <c:pt idx="37">
                  <c:v>9.0920000000000001E-2</c:v>
                </c:pt>
                <c:pt idx="38">
                  <c:v>9.912E-2</c:v>
                </c:pt>
                <c:pt idx="39">
                  <c:v>0.1075</c:v>
                </c:pt>
                <c:pt idx="40">
                  <c:v>0.1168</c:v>
                </c:pt>
                <c:pt idx="41">
                  <c:v>0.12626000000000001</c:v>
                </c:pt>
                <c:pt idx="42">
                  <c:v>0.1361</c:v>
                </c:pt>
                <c:pt idx="43">
                  <c:v>0.14630000000000001</c:v>
                </c:pt>
                <c:pt idx="44">
                  <c:v>0.15644</c:v>
                </c:pt>
                <c:pt idx="45">
                  <c:v>0.16650000000000001</c:v>
                </c:pt>
                <c:pt idx="46">
                  <c:v>0.17649999999999999</c:v>
                </c:pt>
                <c:pt idx="47">
                  <c:v>0.18632000000000001</c:v>
                </c:pt>
                <c:pt idx="48">
                  <c:v>0.19600000000000001</c:v>
                </c:pt>
                <c:pt idx="49">
                  <c:v>0.20530000000000001</c:v>
                </c:pt>
                <c:pt idx="50">
                  <c:v>0.21414</c:v>
                </c:pt>
                <c:pt idx="51">
                  <c:v>0.22284000000000001</c:v>
                </c:pt>
                <c:pt idx="52">
                  <c:v>0.23116</c:v>
                </c:pt>
                <c:pt idx="53">
                  <c:v>0.23898</c:v>
                </c:pt>
                <c:pt idx="54">
                  <c:v>0.24665999999999999</c:v>
                </c:pt>
                <c:pt idx="55">
                  <c:v>0.25374000000000002</c:v>
                </c:pt>
                <c:pt idx="56">
                  <c:v>0.26034000000000002</c:v>
                </c:pt>
                <c:pt idx="57">
                  <c:v>0.26662000000000002</c:v>
                </c:pt>
                <c:pt idx="58">
                  <c:v>0.27248</c:v>
                </c:pt>
                <c:pt idx="59">
                  <c:v>0.27778000000000003</c:v>
                </c:pt>
                <c:pt idx="60">
                  <c:v>0.28277999999999998</c:v>
                </c:pt>
                <c:pt idx="61">
                  <c:v>0.28738000000000002</c:v>
                </c:pt>
                <c:pt idx="62">
                  <c:v>0.29154000000000002</c:v>
                </c:pt>
                <c:pt idx="63">
                  <c:v>0.29532000000000003</c:v>
                </c:pt>
                <c:pt idx="64">
                  <c:v>0.29893999999999998</c:v>
                </c:pt>
                <c:pt idx="65">
                  <c:v>0.30225999999999997</c:v>
                </c:pt>
                <c:pt idx="66">
                  <c:v>0.30536000000000002</c:v>
                </c:pt>
                <c:pt idx="67">
                  <c:v>0.30815999999999999</c:v>
                </c:pt>
                <c:pt idx="68">
                  <c:v>0.31087999999999999</c:v>
                </c:pt>
                <c:pt idx="69">
                  <c:v>0.31328</c:v>
                </c:pt>
                <c:pt idx="70">
                  <c:v>0.31552000000000002</c:v>
                </c:pt>
                <c:pt idx="71">
                  <c:v>0.31774000000000002</c:v>
                </c:pt>
                <c:pt idx="72">
                  <c:v>0.31974000000000002</c:v>
                </c:pt>
                <c:pt idx="73">
                  <c:v>0.32162000000000002</c:v>
                </c:pt>
                <c:pt idx="74">
                  <c:v>0.32334000000000002</c:v>
                </c:pt>
                <c:pt idx="75">
                  <c:v>0.32496000000000003</c:v>
                </c:pt>
                <c:pt idx="76">
                  <c:v>0.32654</c:v>
                </c:pt>
                <c:pt idx="77">
                  <c:v>0.32791999999999999</c:v>
                </c:pt>
                <c:pt idx="78">
                  <c:v>0.32923999999999998</c:v>
                </c:pt>
                <c:pt idx="79">
                  <c:v>0.33044000000000001</c:v>
                </c:pt>
                <c:pt idx="80">
                  <c:v>0.33157999999999999</c:v>
                </c:pt>
                <c:pt idx="81">
                  <c:v>0.33267999999999998</c:v>
                </c:pt>
                <c:pt idx="82">
                  <c:v>0.3337</c:v>
                </c:pt>
                <c:pt idx="83">
                  <c:v>0.33454</c:v>
                </c:pt>
                <c:pt idx="84">
                  <c:v>0.33535999999999999</c:v>
                </c:pt>
                <c:pt idx="85">
                  <c:v>0.33613999999999999</c:v>
                </c:pt>
                <c:pt idx="86">
                  <c:v>0.33683999999999997</c:v>
                </c:pt>
                <c:pt idx="87">
                  <c:v>0.33750000000000002</c:v>
                </c:pt>
                <c:pt idx="88">
                  <c:v>0.33811999999999998</c:v>
                </c:pt>
                <c:pt idx="89">
                  <c:v>0.33872000000000002</c:v>
                </c:pt>
                <c:pt idx="90">
                  <c:v>0.33926000000000001</c:v>
                </c:pt>
                <c:pt idx="91">
                  <c:v>0.33978000000000003</c:v>
                </c:pt>
                <c:pt idx="92">
                  <c:v>0.34023999999999999</c:v>
                </c:pt>
                <c:pt idx="93">
                  <c:v>0.34067999999999998</c:v>
                </c:pt>
                <c:pt idx="94">
                  <c:v>0.34105999999999997</c:v>
                </c:pt>
                <c:pt idx="95">
                  <c:v>0.34151999999999999</c:v>
                </c:pt>
                <c:pt idx="96">
                  <c:v>0.34186</c:v>
                </c:pt>
                <c:pt idx="97">
                  <c:v>0.3422</c:v>
                </c:pt>
                <c:pt idx="98">
                  <c:v>0.34251999999999999</c:v>
                </c:pt>
                <c:pt idx="99">
                  <c:v>0.34279999999999999</c:v>
                </c:pt>
                <c:pt idx="100">
                  <c:v>0.34308</c:v>
                </c:pt>
                <c:pt idx="101">
                  <c:v>0.34336</c:v>
                </c:pt>
                <c:pt idx="102">
                  <c:v>0.34364</c:v>
                </c:pt>
                <c:pt idx="103">
                  <c:v>0.34383999999999998</c:v>
                </c:pt>
                <c:pt idx="104">
                  <c:v>0.34410000000000002</c:v>
                </c:pt>
                <c:pt idx="105">
                  <c:v>0.34429999999999999</c:v>
                </c:pt>
                <c:pt idx="106">
                  <c:v>0.34449999999999997</c:v>
                </c:pt>
                <c:pt idx="107">
                  <c:v>0.34467999999999999</c:v>
                </c:pt>
                <c:pt idx="108">
                  <c:v>0.34483999999999998</c:v>
                </c:pt>
                <c:pt idx="109">
                  <c:v>0.34501999999999999</c:v>
                </c:pt>
                <c:pt idx="110">
                  <c:v>0.34517999999999999</c:v>
                </c:pt>
                <c:pt idx="111">
                  <c:v>0.3453</c:v>
                </c:pt>
                <c:pt idx="112">
                  <c:v>0.34545999999999999</c:v>
                </c:pt>
                <c:pt idx="113">
                  <c:v>0.34558</c:v>
                </c:pt>
                <c:pt idx="114">
                  <c:v>0.34570000000000001</c:v>
                </c:pt>
                <c:pt idx="115">
                  <c:v>0.34582000000000002</c:v>
                </c:pt>
                <c:pt idx="116">
                  <c:v>0.34595999999999999</c:v>
                </c:pt>
                <c:pt idx="117">
                  <c:v>0.34604000000000001</c:v>
                </c:pt>
                <c:pt idx="118">
                  <c:v>0.34617999999999999</c:v>
                </c:pt>
                <c:pt idx="119">
                  <c:v>0.34627999999999998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68-4BF0-8D4D-C597D19CFEEB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'SR50'!$C$14:$C$133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'SR50'!$AD$14:$AD$373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5.5799999999999999E-3</c:v>
                </c:pt>
                <c:pt idx="15">
                  <c:v>6.4000000000000003E-3</c:v>
                </c:pt>
                <c:pt idx="16">
                  <c:v>7.28E-3</c:v>
                </c:pt>
                <c:pt idx="17">
                  <c:v>8.4200000000000004E-3</c:v>
                </c:pt>
                <c:pt idx="18">
                  <c:v>9.7599999999999996E-3</c:v>
                </c:pt>
                <c:pt idx="19">
                  <c:v>1.1220000000000001E-2</c:v>
                </c:pt>
                <c:pt idx="20">
                  <c:v>1.2880000000000001E-2</c:v>
                </c:pt>
                <c:pt idx="21">
                  <c:v>1.47E-2</c:v>
                </c:pt>
                <c:pt idx="22">
                  <c:v>1.67E-2</c:v>
                </c:pt>
                <c:pt idx="23">
                  <c:v>1.8960000000000001E-2</c:v>
                </c:pt>
                <c:pt idx="24">
                  <c:v>2.1600000000000001E-2</c:v>
                </c:pt>
                <c:pt idx="25">
                  <c:v>2.4639999999999999E-2</c:v>
                </c:pt>
                <c:pt idx="26">
                  <c:v>2.7859999999999999E-2</c:v>
                </c:pt>
                <c:pt idx="27">
                  <c:v>3.1320000000000001E-2</c:v>
                </c:pt>
                <c:pt idx="28">
                  <c:v>3.524E-2</c:v>
                </c:pt>
                <c:pt idx="29">
                  <c:v>3.9480000000000001E-2</c:v>
                </c:pt>
                <c:pt idx="30">
                  <c:v>4.4119999999999999E-2</c:v>
                </c:pt>
                <c:pt idx="31">
                  <c:v>4.8919999999999998E-2</c:v>
                </c:pt>
                <c:pt idx="32">
                  <c:v>5.4140000000000001E-2</c:v>
                </c:pt>
                <c:pt idx="33">
                  <c:v>5.9959999999999999E-2</c:v>
                </c:pt>
                <c:pt idx="34">
                  <c:v>6.6019999999999995E-2</c:v>
                </c:pt>
                <c:pt idx="35">
                  <c:v>7.2139999999999996E-2</c:v>
                </c:pt>
                <c:pt idx="36">
                  <c:v>7.8939999999999996E-2</c:v>
                </c:pt>
                <c:pt idx="37">
                  <c:v>8.5999999999999993E-2</c:v>
                </c:pt>
                <c:pt idx="38">
                  <c:v>9.3399999999999997E-2</c:v>
                </c:pt>
                <c:pt idx="39">
                  <c:v>0.10082000000000001</c:v>
                </c:pt>
                <c:pt idx="40">
                  <c:v>0.109</c:v>
                </c:pt>
                <c:pt idx="41">
                  <c:v>0.1172</c:v>
                </c:pt>
                <c:pt idx="42">
                  <c:v>0.12565999999999999</c:v>
                </c:pt>
                <c:pt idx="43">
                  <c:v>0.13433999999999999</c:v>
                </c:pt>
                <c:pt idx="44">
                  <c:v>0.14280000000000001</c:v>
                </c:pt>
                <c:pt idx="45">
                  <c:v>0.151</c:v>
                </c:pt>
                <c:pt idx="46">
                  <c:v>0.15901999999999999</c:v>
                </c:pt>
                <c:pt idx="47">
                  <c:v>0.16661999999999999</c:v>
                </c:pt>
                <c:pt idx="48">
                  <c:v>0.17382</c:v>
                </c:pt>
                <c:pt idx="49">
                  <c:v>0.18043999999999999</c:v>
                </c:pt>
                <c:pt idx="50">
                  <c:v>0.18615999999999999</c:v>
                </c:pt>
                <c:pt idx="51">
                  <c:v>0.19159999999999999</c:v>
                </c:pt>
                <c:pt idx="52">
                  <c:v>0.19628000000000001</c:v>
                </c:pt>
                <c:pt idx="53">
                  <c:v>0.20019999999999999</c:v>
                </c:pt>
                <c:pt idx="54">
                  <c:v>0.20368</c:v>
                </c:pt>
                <c:pt idx="55">
                  <c:v>0.20621999999999999</c:v>
                </c:pt>
                <c:pt idx="56">
                  <c:v>0.20780000000000001</c:v>
                </c:pt>
                <c:pt idx="57">
                  <c:v>0.20874000000000001</c:v>
                </c:pt>
                <c:pt idx="58">
                  <c:v>0.20893999999999999</c:v>
                </c:pt>
                <c:pt idx="59">
                  <c:v>0.20821999999999999</c:v>
                </c:pt>
                <c:pt idx="60">
                  <c:v>0.20674000000000001</c:v>
                </c:pt>
                <c:pt idx="61">
                  <c:v>0.2046</c:v>
                </c:pt>
                <c:pt idx="62">
                  <c:v>0.20168</c:v>
                </c:pt>
                <c:pt idx="63">
                  <c:v>0.19814000000000001</c:v>
                </c:pt>
                <c:pt idx="64">
                  <c:v>0.19403999999999999</c:v>
                </c:pt>
                <c:pt idx="65">
                  <c:v>0.18936</c:v>
                </c:pt>
                <c:pt idx="66">
                  <c:v>0.18428</c:v>
                </c:pt>
                <c:pt idx="67">
                  <c:v>0.17866000000000001</c:v>
                </c:pt>
                <c:pt idx="68">
                  <c:v>0.17274</c:v>
                </c:pt>
                <c:pt idx="69">
                  <c:v>0.16632</c:v>
                </c:pt>
                <c:pt idx="70">
                  <c:v>0.15966</c:v>
                </c:pt>
                <c:pt idx="71">
                  <c:v>0.15284</c:v>
                </c:pt>
                <c:pt idx="72">
                  <c:v>0.14593999999999999</c:v>
                </c:pt>
                <c:pt idx="73">
                  <c:v>0.13868</c:v>
                </c:pt>
                <c:pt idx="74">
                  <c:v>0.13138</c:v>
                </c:pt>
                <c:pt idx="75">
                  <c:v>0.12414</c:v>
                </c:pt>
                <c:pt idx="76">
                  <c:v>0.11712</c:v>
                </c:pt>
                <c:pt idx="77">
                  <c:v>0.11014</c:v>
                </c:pt>
                <c:pt idx="78">
                  <c:v>0.10334</c:v>
                </c:pt>
                <c:pt idx="79">
                  <c:v>9.672E-2</c:v>
                </c:pt>
                <c:pt idx="80">
                  <c:v>9.042E-2</c:v>
                </c:pt>
                <c:pt idx="81">
                  <c:v>8.4519999999999998E-2</c:v>
                </c:pt>
                <c:pt idx="82">
                  <c:v>7.886E-2</c:v>
                </c:pt>
                <c:pt idx="83">
                  <c:v>7.3319999999999996E-2</c:v>
                </c:pt>
                <c:pt idx="84">
                  <c:v>6.8159999999999998E-2</c:v>
                </c:pt>
                <c:pt idx="85">
                  <c:v>6.3200000000000006E-2</c:v>
                </c:pt>
                <c:pt idx="86">
                  <c:v>5.8639999999999998E-2</c:v>
                </c:pt>
                <c:pt idx="87">
                  <c:v>5.4460000000000001E-2</c:v>
                </c:pt>
                <c:pt idx="88">
                  <c:v>5.0540000000000002E-2</c:v>
                </c:pt>
                <c:pt idx="89">
                  <c:v>4.6980000000000001E-2</c:v>
                </c:pt>
                <c:pt idx="90">
                  <c:v>4.3639999999999998E-2</c:v>
                </c:pt>
                <c:pt idx="91">
                  <c:v>4.0460000000000003E-2</c:v>
                </c:pt>
                <c:pt idx="92">
                  <c:v>3.7620000000000001E-2</c:v>
                </c:pt>
                <c:pt idx="93">
                  <c:v>3.4939999999999999E-2</c:v>
                </c:pt>
                <c:pt idx="94">
                  <c:v>3.2500000000000001E-2</c:v>
                </c:pt>
                <c:pt idx="95">
                  <c:v>3.0280000000000001E-2</c:v>
                </c:pt>
                <c:pt idx="96">
                  <c:v>2.8160000000000001E-2</c:v>
                </c:pt>
                <c:pt idx="97">
                  <c:v>2.6179999999999998E-2</c:v>
                </c:pt>
                <c:pt idx="98">
                  <c:v>2.4400000000000002E-2</c:v>
                </c:pt>
                <c:pt idx="99">
                  <c:v>2.264E-2</c:v>
                </c:pt>
                <c:pt idx="100">
                  <c:v>2.1059999999999999E-2</c:v>
                </c:pt>
                <c:pt idx="101">
                  <c:v>1.966E-2</c:v>
                </c:pt>
                <c:pt idx="102">
                  <c:v>1.8360000000000001E-2</c:v>
                </c:pt>
                <c:pt idx="103">
                  <c:v>1.7059999999999999E-2</c:v>
                </c:pt>
                <c:pt idx="104">
                  <c:v>1.5939999999999999E-2</c:v>
                </c:pt>
                <c:pt idx="105">
                  <c:v>1.486E-2</c:v>
                </c:pt>
                <c:pt idx="106">
                  <c:v>1.388E-2</c:v>
                </c:pt>
                <c:pt idx="107">
                  <c:v>1.2919999999999999E-2</c:v>
                </c:pt>
                <c:pt idx="108">
                  <c:v>1.204E-2</c:v>
                </c:pt>
                <c:pt idx="109">
                  <c:v>1.124E-2</c:v>
                </c:pt>
                <c:pt idx="110">
                  <c:v>1.052E-2</c:v>
                </c:pt>
                <c:pt idx="111">
                  <c:v>9.8399999999999998E-3</c:v>
                </c:pt>
                <c:pt idx="112">
                  <c:v>9.2200000000000008E-3</c:v>
                </c:pt>
                <c:pt idx="113">
                  <c:v>8.5800000000000008E-3</c:v>
                </c:pt>
                <c:pt idx="114">
                  <c:v>8.0599999999999995E-3</c:v>
                </c:pt>
                <c:pt idx="115">
                  <c:v>7.5599999999999999E-3</c:v>
                </c:pt>
                <c:pt idx="116">
                  <c:v>7.1199999999999996E-3</c:v>
                </c:pt>
                <c:pt idx="117">
                  <c:v>6.6800000000000002E-3</c:v>
                </c:pt>
                <c:pt idx="118">
                  <c:v>6.3E-3</c:v>
                </c:pt>
                <c:pt idx="119">
                  <c:v>5.94E-3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68-4BF0-8D4D-C597D19CFEEB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'SR50'!$C$14:$C$133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'SR50'!$AG$14:$AG$373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1.3999999999999999E-4</c:v>
                </c:pt>
                <c:pt idx="4">
                  <c:v>1E-4</c:v>
                </c:pt>
                <c:pt idx="5">
                  <c:v>1E-4</c:v>
                </c:pt>
                <c:pt idx="6">
                  <c:v>2.4000000000000001E-4</c:v>
                </c:pt>
                <c:pt idx="7">
                  <c:v>2.5999999999999998E-4</c:v>
                </c:pt>
                <c:pt idx="8">
                  <c:v>3.4000000000000002E-4</c:v>
                </c:pt>
                <c:pt idx="9">
                  <c:v>5.9999999999999995E-4</c:v>
                </c:pt>
                <c:pt idx="10">
                  <c:v>6.6E-4</c:v>
                </c:pt>
                <c:pt idx="11">
                  <c:v>6.4000000000000005E-4</c:v>
                </c:pt>
                <c:pt idx="12">
                  <c:v>8.0000000000000004E-4</c:v>
                </c:pt>
                <c:pt idx="13">
                  <c:v>7.3999999999999999E-4</c:v>
                </c:pt>
                <c:pt idx="14">
                  <c:v>7.7999999999999999E-4</c:v>
                </c:pt>
                <c:pt idx="15">
                  <c:v>8.1999999999999998E-4</c:v>
                </c:pt>
                <c:pt idx="16">
                  <c:v>8.9999999999999998E-4</c:v>
                </c:pt>
                <c:pt idx="17">
                  <c:v>1.16E-3</c:v>
                </c:pt>
                <c:pt idx="18">
                  <c:v>1.3600000000000001E-3</c:v>
                </c:pt>
                <c:pt idx="19">
                  <c:v>1.48E-3</c:v>
                </c:pt>
                <c:pt idx="20">
                  <c:v>1.6999999999999999E-3</c:v>
                </c:pt>
                <c:pt idx="21">
                  <c:v>1.8600000000000001E-3</c:v>
                </c:pt>
                <c:pt idx="22">
                  <c:v>2.0600000000000002E-3</c:v>
                </c:pt>
                <c:pt idx="23">
                  <c:v>2.32E-3</c:v>
                </c:pt>
                <c:pt idx="24">
                  <c:v>2.7200000000000002E-3</c:v>
                </c:pt>
                <c:pt idx="25">
                  <c:v>3.14E-3</c:v>
                </c:pt>
                <c:pt idx="26">
                  <c:v>3.3800000000000002E-3</c:v>
                </c:pt>
                <c:pt idx="27">
                  <c:v>3.5999999999999999E-3</c:v>
                </c:pt>
                <c:pt idx="28">
                  <c:v>4.1000000000000003E-3</c:v>
                </c:pt>
                <c:pt idx="29">
                  <c:v>4.4400000000000004E-3</c:v>
                </c:pt>
                <c:pt idx="30">
                  <c:v>4.9199999999999999E-3</c:v>
                </c:pt>
                <c:pt idx="31">
                  <c:v>5.1599999999999997E-3</c:v>
                </c:pt>
                <c:pt idx="32">
                  <c:v>5.5399999999999998E-3</c:v>
                </c:pt>
                <c:pt idx="33">
                  <c:v>6.2199999999999998E-3</c:v>
                </c:pt>
                <c:pt idx="34">
                  <c:v>6.5399999999999998E-3</c:v>
                </c:pt>
                <c:pt idx="35">
                  <c:v>6.6600000000000001E-3</c:v>
                </c:pt>
                <c:pt idx="36">
                  <c:v>7.4400000000000004E-3</c:v>
                </c:pt>
                <c:pt idx="37">
                  <c:v>7.7999999999999996E-3</c:v>
                </c:pt>
                <c:pt idx="38">
                  <c:v>8.2000000000000007E-3</c:v>
                </c:pt>
                <c:pt idx="39">
                  <c:v>8.3800000000000003E-3</c:v>
                </c:pt>
                <c:pt idx="40">
                  <c:v>9.2999999999999992E-3</c:v>
                </c:pt>
                <c:pt idx="41">
                  <c:v>9.4599999999999997E-3</c:v>
                </c:pt>
                <c:pt idx="42">
                  <c:v>9.8399999999999998E-3</c:v>
                </c:pt>
                <c:pt idx="43">
                  <c:v>1.0200000000000001E-2</c:v>
                </c:pt>
                <c:pt idx="44">
                  <c:v>1.014E-2</c:v>
                </c:pt>
                <c:pt idx="45">
                  <c:v>1.0059999999999999E-2</c:v>
                </c:pt>
                <c:pt idx="46">
                  <c:v>0.01</c:v>
                </c:pt>
                <c:pt idx="47">
                  <c:v>9.8200000000000006E-3</c:v>
                </c:pt>
                <c:pt idx="48">
                  <c:v>9.6799999999999994E-3</c:v>
                </c:pt>
                <c:pt idx="49">
                  <c:v>9.2999999999999992E-3</c:v>
                </c:pt>
                <c:pt idx="50">
                  <c:v>8.8400000000000006E-3</c:v>
                </c:pt>
                <c:pt idx="51">
                  <c:v>8.6999999999999994E-3</c:v>
                </c:pt>
                <c:pt idx="52">
                  <c:v>8.3199999999999993E-3</c:v>
                </c:pt>
                <c:pt idx="53">
                  <c:v>7.8200000000000006E-3</c:v>
                </c:pt>
                <c:pt idx="54">
                  <c:v>7.6800000000000002E-3</c:v>
                </c:pt>
                <c:pt idx="55">
                  <c:v>7.0800000000000004E-3</c:v>
                </c:pt>
                <c:pt idx="56">
                  <c:v>6.6E-3</c:v>
                </c:pt>
                <c:pt idx="57">
                  <c:v>6.28E-3</c:v>
                </c:pt>
                <c:pt idx="58">
                  <c:v>5.8599999999999998E-3</c:v>
                </c:pt>
                <c:pt idx="59">
                  <c:v>5.3E-3</c:v>
                </c:pt>
                <c:pt idx="60">
                  <c:v>5.0000000000000001E-3</c:v>
                </c:pt>
                <c:pt idx="61">
                  <c:v>4.5999999999999999E-3</c:v>
                </c:pt>
                <c:pt idx="62">
                  <c:v>4.1599999999999996E-3</c:v>
                </c:pt>
                <c:pt idx="63">
                  <c:v>3.7799999999999999E-3</c:v>
                </c:pt>
                <c:pt idx="64">
                  <c:v>3.62E-3</c:v>
                </c:pt>
                <c:pt idx="65">
                  <c:v>3.32E-3</c:v>
                </c:pt>
                <c:pt idx="66">
                  <c:v>3.0999999999999999E-3</c:v>
                </c:pt>
                <c:pt idx="67">
                  <c:v>2.8E-3</c:v>
                </c:pt>
                <c:pt idx="68">
                  <c:v>2.7200000000000002E-3</c:v>
                </c:pt>
                <c:pt idx="69">
                  <c:v>2.3999999999999998E-3</c:v>
                </c:pt>
                <c:pt idx="70">
                  <c:v>2.2399999999999998E-3</c:v>
                </c:pt>
                <c:pt idx="71">
                  <c:v>2.2200000000000002E-3</c:v>
                </c:pt>
                <c:pt idx="72">
                  <c:v>2E-3</c:v>
                </c:pt>
                <c:pt idx="73">
                  <c:v>1.8799999999999999E-3</c:v>
                </c:pt>
                <c:pt idx="74">
                  <c:v>1.72E-3</c:v>
                </c:pt>
                <c:pt idx="75">
                  <c:v>1.6199999999999999E-3</c:v>
                </c:pt>
                <c:pt idx="76">
                  <c:v>1.58E-3</c:v>
                </c:pt>
                <c:pt idx="77">
                  <c:v>1.3799999999999999E-3</c:v>
                </c:pt>
                <c:pt idx="78">
                  <c:v>1.32E-3</c:v>
                </c:pt>
                <c:pt idx="79">
                  <c:v>1.1999999999999999E-3</c:v>
                </c:pt>
                <c:pt idx="80">
                  <c:v>1.14E-3</c:v>
                </c:pt>
                <c:pt idx="81">
                  <c:v>1.1000000000000001E-3</c:v>
                </c:pt>
                <c:pt idx="82">
                  <c:v>1.0200000000000001E-3</c:v>
                </c:pt>
                <c:pt idx="83">
                  <c:v>8.4000000000000003E-4</c:v>
                </c:pt>
                <c:pt idx="84">
                  <c:v>8.1999999999999998E-4</c:v>
                </c:pt>
                <c:pt idx="85">
                  <c:v>7.7999999999999999E-4</c:v>
                </c:pt>
                <c:pt idx="86">
                  <c:v>6.9999999999999999E-4</c:v>
                </c:pt>
                <c:pt idx="87">
                  <c:v>6.6E-4</c:v>
                </c:pt>
                <c:pt idx="88">
                  <c:v>6.2E-4</c:v>
                </c:pt>
                <c:pt idx="89">
                  <c:v>5.9999999999999995E-4</c:v>
                </c:pt>
                <c:pt idx="90">
                  <c:v>5.4000000000000001E-4</c:v>
                </c:pt>
                <c:pt idx="91">
                  <c:v>5.1999999999999995E-4</c:v>
                </c:pt>
                <c:pt idx="92">
                  <c:v>4.6000000000000001E-4</c:v>
                </c:pt>
                <c:pt idx="93">
                  <c:v>4.4000000000000002E-4</c:v>
                </c:pt>
                <c:pt idx="94">
                  <c:v>3.8000000000000002E-4</c:v>
                </c:pt>
                <c:pt idx="95">
                  <c:v>4.6000000000000001E-4</c:v>
                </c:pt>
                <c:pt idx="96">
                  <c:v>3.4000000000000002E-4</c:v>
                </c:pt>
                <c:pt idx="97">
                  <c:v>3.4000000000000002E-4</c:v>
                </c:pt>
                <c:pt idx="98">
                  <c:v>3.2000000000000003E-4</c:v>
                </c:pt>
                <c:pt idx="99">
                  <c:v>2.7999999999999998E-4</c:v>
                </c:pt>
                <c:pt idx="100">
                  <c:v>2.7999999999999998E-4</c:v>
                </c:pt>
                <c:pt idx="101">
                  <c:v>2.7999999999999998E-4</c:v>
                </c:pt>
                <c:pt idx="102">
                  <c:v>2.7999999999999998E-4</c:v>
                </c:pt>
                <c:pt idx="103">
                  <c:v>2.0000000000000001E-4</c:v>
                </c:pt>
                <c:pt idx="104">
                  <c:v>2.5999999999999998E-4</c:v>
                </c:pt>
                <c:pt idx="105">
                  <c:v>2.0000000000000001E-4</c:v>
                </c:pt>
                <c:pt idx="106">
                  <c:v>2.0000000000000001E-4</c:v>
                </c:pt>
                <c:pt idx="107">
                  <c:v>1.8000000000000001E-4</c:v>
                </c:pt>
                <c:pt idx="108">
                  <c:v>1.6000000000000001E-4</c:v>
                </c:pt>
                <c:pt idx="109">
                  <c:v>1.8000000000000001E-4</c:v>
                </c:pt>
                <c:pt idx="110">
                  <c:v>1.6000000000000001E-4</c:v>
                </c:pt>
                <c:pt idx="111">
                  <c:v>1.2E-4</c:v>
                </c:pt>
                <c:pt idx="112">
                  <c:v>1.6000000000000001E-4</c:v>
                </c:pt>
                <c:pt idx="113">
                  <c:v>1.2E-4</c:v>
                </c:pt>
                <c:pt idx="114">
                  <c:v>1.2E-4</c:v>
                </c:pt>
                <c:pt idx="115">
                  <c:v>1.2E-4</c:v>
                </c:pt>
                <c:pt idx="116">
                  <c:v>1.3999999999999999E-4</c:v>
                </c:pt>
                <c:pt idx="117">
                  <c:v>8.0000000000000007E-5</c:v>
                </c:pt>
                <c:pt idx="118">
                  <c:v>1.3999999999999999E-4</c:v>
                </c:pt>
                <c:pt idx="119">
                  <c:v>1E-4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68-4BF0-8D4D-C597D19CFEEB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'SR50'!$C$14:$C$133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'SR50'!$AE$14:$AE$373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2.0000000000000002E-5</c:v>
                </c:pt>
                <c:pt idx="15">
                  <c:v>2.0000000000000002E-5</c:v>
                </c:pt>
                <c:pt idx="16">
                  <c:v>4.0000000000000003E-5</c:v>
                </c:pt>
                <c:pt idx="17">
                  <c:v>6.0000000000000002E-5</c:v>
                </c:pt>
                <c:pt idx="18">
                  <c:v>8.0000000000000007E-5</c:v>
                </c:pt>
                <c:pt idx="19">
                  <c:v>1E-4</c:v>
                </c:pt>
                <c:pt idx="20">
                  <c:v>1.3999999999999999E-4</c:v>
                </c:pt>
                <c:pt idx="21">
                  <c:v>1.8000000000000001E-4</c:v>
                </c:pt>
                <c:pt idx="22">
                  <c:v>2.4000000000000001E-4</c:v>
                </c:pt>
                <c:pt idx="23">
                  <c:v>2.9999999999999997E-4</c:v>
                </c:pt>
                <c:pt idx="24">
                  <c:v>3.8000000000000002E-4</c:v>
                </c:pt>
                <c:pt idx="25">
                  <c:v>4.8000000000000001E-4</c:v>
                </c:pt>
                <c:pt idx="26">
                  <c:v>6.2E-4</c:v>
                </c:pt>
                <c:pt idx="27">
                  <c:v>7.6000000000000004E-4</c:v>
                </c:pt>
                <c:pt idx="28">
                  <c:v>9.3999999999999997E-4</c:v>
                </c:pt>
                <c:pt idx="29">
                  <c:v>1.1199999999999999E-3</c:v>
                </c:pt>
                <c:pt idx="30">
                  <c:v>1.3799999999999999E-3</c:v>
                </c:pt>
                <c:pt idx="31">
                  <c:v>1.74E-3</c:v>
                </c:pt>
                <c:pt idx="32">
                  <c:v>2.0200000000000001E-3</c:v>
                </c:pt>
                <c:pt idx="33">
                  <c:v>2.3999999999999998E-3</c:v>
                </c:pt>
                <c:pt idx="34">
                  <c:v>2.8600000000000001E-3</c:v>
                </c:pt>
                <c:pt idx="35">
                  <c:v>3.3600000000000001E-3</c:v>
                </c:pt>
                <c:pt idx="36">
                  <c:v>3.96E-3</c:v>
                </c:pt>
                <c:pt idx="37">
                  <c:v>4.6600000000000001E-3</c:v>
                </c:pt>
                <c:pt idx="38">
                  <c:v>5.4200000000000003E-3</c:v>
                </c:pt>
                <c:pt idx="39">
                  <c:v>6.3200000000000001E-3</c:v>
                </c:pt>
                <c:pt idx="40">
                  <c:v>7.3800000000000003E-3</c:v>
                </c:pt>
                <c:pt idx="41">
                  <c:v>8.5599999999999999E-3</c:v>
                </c:pt>
                <c:pt idx="42">
                  <c:v>9.8600000000000007E-3</c:v>
                </c:pt>
                <c:pt idx="43">
                  <c:v>1.1299999999999999E-2</c:v>
                </c:pt>
                <c:pt idx="44">
                  <c:v>1.286E-2</c:v>
                </c:pt>
                <c:pt idx="45">
                  <c:v>1.46E-2</c:v>
                </c:pt>
                <c:pt idx="46">
                  <c:v>1.6459999999999999E-2</c:v>
                </c:pt>
                <c:pt idx="47">
                  <c:v>1.8540000000000001E-2</c:v>
                </c:pt>
                <c:pt idx="48">
                  <c:v>2.086E-2</c:v>
                </c:pt>
                <c:pt idx="49">
                  <c:v>2.3380000000000001E-2</c:v>
                </c:pt>
                <c:pt idx="50">
                  <c:v>2.63E-2</c:v>
                </c:pt>
                <c:pt idx="51">
                  <c:v>2.9360000000000001E-2</c:v>
                </c:pt>
                <c:pt idx="52">
                  <c:v>3.2800000000000003E-2</c:v>
                </c:pt>
                <c:pt idx="53">
                  <c:v>3.6479999999999999E-2</c:v>
                </c:pt>
                <c:pt idx="54">
                  <c:v>4.0460000000000003E-2</c:v>
                </c:pt>
                <c:pt idx="55">
                  <c:v>4.48E-2</c:v>
                </c:pt>
                <c:pt idx="56">
                  <c:v>4.9579999999999999E-2</c:v>
                </c:pt>
                <c:pt idx="57">
                  <c:v>5.4679999999999999E-2</c:v>
                </c:pt>
                <c:pt idx="58">
                  <c:v>6.0060000000000002E-2</c:v>
                </c:pt>
                <c:pt idx="59">
                  <c:v>6.5820000000000004E-2</c:v>
                </c:pt>
                <c:pt idx="60">
                  <c:v>7.1999999999999995E-2</c:v>
                </c:pt>
                <c:pt idx="61">
                  <c:v>7.8439999999999996E-2</c:v>
                </c:pt>
                <c:pt idx="62">
                  <c:v>8.5199999999999998E-2</c:v>
                </c:pt>
                <c:pt idx="63">
                  <c:v>9.2179999999999998E-2</c:v>
                </c:pt>
                <c:pt idx="64">
                  <c:v>9.9580000000000002E-2</c:v>
                </c:pt>
                <c:pt idx="65">
                  <c:v>0.10722</c:v>
                </c:pt>
                <c:pt idx="66">
                  <c:v>0.11504</c:v>
                </c:pt>
                <c:pt idx="67">
                  <c:v>0.12307999999999999</c:v>
                </c:pt>
                <c:pt idx="68">
                  <c:v>0.13136</c:v>
                </c:pt>
                <c:pt idx="69">
                  <c:v>0.13980000000000001</c:v>
                </c:pt>
                <c:pt idx="70">
                  <c:v>0.14829999999999999</c:v>
                </c:pt>
                <c:pt idx="71">
                  <c:v>0.15695999999999999</c:v>
                </c:pt>
                <c:pt idx="72">
                  <c:v>0.16547999999999999</c:v>
                </c:pt>
                <c:pt idx="73">
                  <c:v>0.17418</c:v>
                </c:pt>
                <c:pt idx="74">
                  <c:v>0.18284</c:v>
                </c:pt>
                <c:pt idx="75">
                  <c:v>0.19126000000000001</c:v>
                </c:pt>
                <c:pt idx="76">
                  <c:v>0.19946</c:v>
                </c:pt>
                <c:pt idx="77">
                  <c:v>0.20741999999999999</c:v>
                </c:pt>
                <c:pt idx="78">
                  <c:v>0.21515999999999999</c:v>
                </c:pt>
                <c:pt idx="79">
                  <c:v>0.22259999999999999</c:v>
                </c:pt>
                <c:pt idx="80">
                  <c:v>0.22961999999999999</c:v>
                </c:pt>
                <c:pt idx="81">
                  <c:v>0.23626</c:v>
                </c:pt>
                <c:pt idx="82">
                  <c:v>0.24257999999999999</c:v>
                </c:pt>
                <c:pt idx="83">
                  <c:v>0.24859999999999999</c:v>
                </c:pt>
                <c:pt idx="84">
                  <c:v>0.25424000000000002</c:v>
                </c:pt>
                <c:pt idx="85">
                  <c:v>0.25963999999999998</c:v>
                </c:pt>
                <c:pt idx="86">
                  <c:v>0.26454</c:v>
                </c:pt>
                <c:pt idx="87">
                  <c:v>0.26907999999999999</c:v>
                </c:pt>
                <c:pt idx="88">
                  <c:v>0.27334000000000003</c:v>
                </c:pt>
                <c:pt idx="89">
                  <c:v>0.2772</c:v>
                </c:pt>
                <c:pt idx="90">
                  <c:v>0.28083999999999998</c:v>
                </c:pt>
                <c:pt idx="91">
                  <c:v>0.28427999999999998</c:v>
                </c:pt>
                <c:pt idx="92">
                  <c:v>0.28736</c:v>
                </c:pt>
                <c:pt idx="93">
                  <c:v>0.29021999999999998</c:v>
                </c:pt>
                <c:pt idx="94">
                  <c:v>0.29283999999999999</c:v>
                </c:pt>
                <c:pt idx="95">
                  <c:v>0.29530000000000001</c:v>
                </c:pt>
                <c:pt idx="96">
                  <c:v>0.29758000000000001</c:v>
                </c:pt>
                <c:pt idx="97">
                  <c:v>0.29974000000000001</c:v>
                </c:pt>
                <c:pt idx="98">
                  <c:v>0.30165999999999998</c:v>
                </c:pt>
                <c:pt idx="99">
                  <c:v>0.30353999999999998</c:v>
                </c:pt>
                <c:pt idx="100">
                  <c:v>0.30525999999999998</c:v>
                </c:pt>
                <c:pt idx="101">
                  <c:v>0.30681999999999998</c:v>
                </c:pt>
                <c:pt idx="102">
                  <c:v>0.30828</c:v>
                </c:pt>
                <c:pt idx="103">
                  <c:v>0.30968000000000001</c:v>
                </c:pt>
                <c:pt idx="104">
                  <c:v>0.31096000000000001</c:v>
                </c:pt>
                <c:pt idx="105">
                  <c:v>0.31213999999999997</c:v>
                </c:pt>
                <c:pt idx="106">
                  <c:v>0.31325999999999998</c:v>
                </c:pt>
                <c:pt idx="107">
                  <c:v>0.31431999999999999</c:v>
                </c:pt>
                <c:pt idx="108">
                  <c:v>0.31528</c:v>
                </c:pt>
                <c:pt idx="109">
                  <c:v>0.31618000000000002</c:v>
                </c:pt>
                <c:pt idx="110">
                  <c:v>0.317</c:v>
                </c:pt>
                <c:pt idx="111">
                  <c:v>0.31775999999999999</c:v>
                </c:pt>
                <c:pt idx="112">
                  <c:v>0.31847999999999999</c:v>
                </c:pt>
                <c:pt idx="113">
                  <c:v>0.31918000000000002</c:v>
                </c:pt>
                <c:pt idx="114">
                  <c:v>0.31978000000000001</c:v>
                </c:pt>
                <c:pt idx="115">
                  <c:v>0.32035999999999998</c:v>
                </c:pt>
                <c:pt idx="116">
                  <c:v>0.32088</c:v>
                </c:pt>
                <c:pt idx="117">
                  <c:v>0.32135999999999998</c:v>
                </c:pt>
                <c:pt idx="118">
                  <c:v>0.32184000000000001</c:v>
                </c:pt>
                <c:pt idx="119">
                  <c:v>0.32225999999999999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68-4BF0-8D4D-C597D19CFEEB}"/>
            </c:ext>
          </c:extLst>
        </c:ser>
        <c:ser>
          <c:idx val="1"/>
          <c:order val="4"/>
          <c:tx>
            <c:v>Muertes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'SR50'!$C$14:$C$133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'SR50'!$AF$14:$AF$373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2.0000000000000002E-5</c:v>
                </c:pt>
                <c:pt idx="27">
                  <c:v>2.0000000000000002E-5</c:v>
                </c:pt>
                <c:pt idx="28">
                  <c:v>2.0000000000000002E-5</c:v>
                </c:pt>
                <c:pt idx="29">
                  <c:v>4.0000000000000003E-5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1E-4</c:v>
                </c:pt>
                <c:pt idx="33">
                  <c:v>1.2E-4</c:v>
                </c:pt>
                <c:pt idx="34">
                  <c:v>1.3999999999999999E-4</c:v>
                </c:pt>
                <c:pt idx="35">
                  <c:v>1.8000000000000001E-4</c:v>
                </c:pt>
                <c:pt idx="36">
                  <c:v>2.2000000000000001E-4</c:v>
                </c:pt>
                <c:pt idx="37">
                  <c:v>2.5999999999999998E-4</c:v>
                </c:pt>
                <c:pt idx="38">
                  <c:v>2.9999999999999997E-4</c:v>
                </c:pt>
                <c:pt idx="39">
                  <c:v>3.6000000000000002E-4</c:v>
                </c:pt>
                <c:pt idx="40">
                  <c:v>4.2000000000000002E-4</c:v>
                </c:pt>
                <c:pt idx="41">
                  <c:v>5.0000000000000001E-4</c:v>
                </c:pt>
                <c:pt idx="42">
                  <c:v>5.8E-4</c:v>
                </c:pt>
                <c:pt idx="43">
                  <c:v>6.6E-4</c:v>
                </c:pt>
                <c:pt idx="44">
                  <c:v>7.7999999999999999E-4</c:v>
                </c:pt>
                <c:pt idx="45">
                  <c:v>8.9999999999999998E-4</c:v>
                </c:pt>
                <c:pt idx="46">
                  <c:v>1.0200000000000001E-3</c:v>
                </c:pt>
                <c:pt idx="47">
                  <c:v>1.16E-3</c:v>
                </c:pt>
                <c:pt idx="48">
                  <c:v>1.32E-3</c:v>
                </c:pt>
                <c:pt idx="49">
                  <c:v>1.48E-3</c:v>
                </c:pt>
                <c:pt idx="50">
                  <c:v>1.6800000000000001E-3</c:v>
                </c:pt>
                <c:pt idx="51">
                  <c:v>1.8799999999999999E-3</c:v>
                </c:pt>
                <c:pt idx="52">
                  <c:v>2.0799999999999998E-3</c:v>
                </c:pt>
                <c:pt idx="53">
                  <c:v>2.3E-3</c:v>
                </c:pt>
                <c:pt idx="54">
                  <c:v>2.5200000000000001E-3</c:v>
                </c:pt>
                <c:pt idx="55">
                  <c:v>2.7200000000000002E-3</c:v>
                </c:pt>
                <c:pt idx="56">
                  <c:v>2.96E-3</c:v>
                </c:pt>
                <c:pt idx="57">
                  <c:v>3.2000000000000002E-3</c:v>
                </c:pt>
                <c:pt idx="58">
                  <c:v>3.48E-3</c:v>
                </c:pt>
                <c:pt idx="59">
                  <c:v>3.7399999999999998E-3</c:v>
                </c:pt>
                <c:pt idx="60">
                  <c:v>4.0400000000000002E-3</c:v>
                </c:pt>
                <c:pt idx="61">
                  <c:v>4.3400000000000001E-3</c:v>
                </c:pt>
                <c:pt idx="62">
                  <c:v>4.6600000000000001E-3</c:v>
                </c:pt>
                <c:pt idx="63">
                  <c:v>5.0000000000000001E-3</c:v>
                </c:pt>
                <c:pt idx="64">
                  <c:v>5.3200000000000001E-3</c:v>
                </c:pt>
                <c:pt idx="65">
                  <c:v>5.6800000000000002E-3</c:v>
                </c:pt>
                <c:pt idx="66">
                  <c:v>6.0400000000000002E-3</c:v>
                </c:pt>
                <c:pt idx="67">
                  <c:v>6.4200000000000004E-3</c:v>
                </c:pt>
                <c:pt idx="68">
                  <c:v>6.7799999999999996E-3</c:v>
                </c:pt>
                <c:pt idx="69">
                  <c:v>7.1599999999999997E-3</c:v>
                </c:pt>
                <c:pt idx="70">
                  <c:v>7.5599999999999999E-3</c:v>
                </c:pt>
                <c:pt idx="71">
                  <c:v>7.9399999999999991E-3</c:v>
                </c:pt>
                <c:pt idx="72">
                  <c:v>8.3199999999999993E-3</c:v>
                </c:pt>
                <c:pt idx="73">
                  <c:v>8.7600000000000004E-3</c:v>
                </c:pt>
                <c:pt idx="74">
                  <c:v>9.1199999999999996E-3</c:v>
                </c:pt>
                <c:pt idx="75">
                  <c:v>9.5600000000000008E-3</c:v>
                </c:pt>
                <c:pt idx="76">
                  <c:v>9.9600000000000001E-3</c:v>
                </c:pt>
                <c:pt idx="77">
                  <c:v>1.0359999999999999E-2</c:v>
                </c:pt>
                <c:pt idx="78">
                  <c:v>1.074E-2</c:v>
                </c:pt>
                <c:pt idx="79">
                  <c:v>1.112E-2</c:v>
                </c:pt>
                <c:pt idx="80">
                  <c:v>1.154E-2</c:v>
                </c:pt>
                <c:pt idx="81">
                  <c:v>1.1900000000000001E-2</c:v>
                </c:pt>
                <c:pt idx="82">
                  <c:v>1.226E-2</c:v>
                </c:pt>
                <c:pt idx="83">
                  <c:v>1.2619999999999999E-2</c:v>
                </c:pt>
                <c:pt idx="84">
                  <c:v>1.2959999999999999E-2</c:v>
                </c:pt>
                <c:pt idx="85">
                  <c:v>1.3299999999999999E-2</c:v>
                </c:pt>
                <c:pt idx="86">
                  <c:v>1.366E-2</c:v>
                </c:pt>
                <c:pt idx="87">
                  <c:v>1.396E-2</c:v>
                </c:pt>
                <c:pt idx="88">
                  <c:v>1.4239999999999999E-2</c:v>
                </c:pt>
                <c:pt idx="89">
                  <c:v>1.4540000000000001E-2</c:v>
                </c:pt>
                <c:pt idx="90">
                  <c:v>1.478E-2</c:v>
                </c:pt>
                <c:pt idx="91">
                  <c:v>1.504E-2</c:v>
                </c:pt>
                <c:pt idx="92">
                  <c:v>1.5259999999999999E-2</c:v>
                </c:pt>
                <c:pt idx="93">
                  <c:v>1.5520000000000001E-2</c:v>
                </c:pt>
                <c:pt idx="94">
                  <c:v>1.5720000000000001E-2</c:v>
                </c:pt>
                <c:pt idx="95">
                  <c:v>1.5939999999999999E-2</c:v>
                </c:pt>
                <c:pt idx="96">
                  <c:v>1.6119999999999999E-2</c:v>
                </c:pt>
                <c:pt idx="97">
                  <c:v>1.6279999999999999E-2</c:v>
                </c:pt>
                <c:pt idx="98">
                  <c:v>1.6459999999999999E-2</c:v>
                </c:pt>
                <c:pt idx="99">
                  <c:v>1.6619999999999999E-2</c:v>
                </c:pt>
                <c:pt idx="100">
                  <c:v>1.6760000000000001E-2</c:v>
                </c:pt>
                <c:pt idx="101">
                  <c:v>1.6879999999999999E-2</c:v>
                </c:pt>
                <c:pt idx="102">
                  <c:v>1.7000000000000001E-2</c:v>
                </c:pt>
                <c:pt idx="103">
                  <c:v>1.7100000000000001E-2</c:v>
                </c:pt>
                <c:pt idx="104">
                  <c:v>1.72E-2</c:v>
                </c:pt>
                <c:pt idx="105">
                  <c:v>1.7299999999999999E-2</c:v>
                </c:pt>
                <c:pt idx="106">
                  <c:v>1.736E-2</c:v>
                </c:pt>
                <c:pt idx="107">
                  <c:v>1.7440000000000001E-2</c:v>
                </c:pt>
                <c:pt idx="108">
                  <c:v>1.7520000000000001E-2</c:v>
                </c:pt>
                <c:pt idx="109">
                  <c:v>1.7600000000000001E-2</c:v>
                </c:pt>
                <c:pt idx="110">
                  <c:v>1.7659999999999999E-2</c:v>
                </c:pt>
                <c:pt idx="111">
                  <c:v>1.77E-2</c:v>
                </c:pt>
                <c:pt idx="112">
                  <c:v>1.7760000000000001E-2</c:v>
                </c:pt>
                <c:pt idx="113">
                  <c:v>1.7819999999999999E-2</c:v>
                </c:pt>
                <c:pt idx="114">
                  <c:v>1.7860000000000001E-2</c:v>
                </c:pt>
                <c:pt idx="115">
                  <c:v>1.7899999999999999E-2</c:v>
                </c:pt>
                <c:pt idx="116">
                  <c:v>1.796E-2</c:v>
                </c:pt>
                <c:pt idx="117">
                  <c:v>1.7999999999999999E-2</c:v>
                </c:pt>
                <c:pt idx="118">
                  <c:v>1.804E-2</c:v>
                </c:pt>
                <c:pt idx="119">
                  <c:v>1.8079999999999999E-2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68-4BF0-8D4D-C597D19CF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'SR50'!$AB$14:$AB$373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7.0175438596491223E-4</c:v>
                </c:pt>
                <c:pt idx="27">
                  <c:v>6.2305295950155766E-4</c:v>
                </c:pt>
                <c:pt idx="28">
                  <c:v>5.5248618784530391E-4</c:v>
                </c:pt>
                <c:pt idx="29">
                  <c:v>9.8425196850393699E-4</c:v>
                </c:pt>
                <c:pt idx="30">
                  <c:v>1.3169446883230904E-3</c:v>
                </c:pt>
                <c:pt idx="31">
                  <c:v>1.1829652996845426E-3</c:v>
                </c:pt>
                <c:pt idx="32">
                  <c:v>1.7774617845716318E-3</c:v>
                </c:pt>
                <c:pt idx="33">
                  <c:v>1.9206145966709346E-3</c:v>
                </c:pt>
                <c:pt idx="34">
                  <c:v>2.0283975659229209E-3</c:v>
                </c:pt>
                <c:pt idx="35">
                  <c:v>2.3784355179704017E-3</c:v>
                </c:pt>
                <c:pt idx="36">
                  <c:v>2.6467757459095282E-3</c:v>
                </c:pt>
                <c:pt idx="37">
                  <c:v>2.8596568411790586E-3</c:v>
                </c:pt>
                <c:pt idx="38">
                  <c:v>3.0266343825665859E-3</c:v>
                </c:pt>
                <c:pt idx="39">
                  <c:v>3.3488372093023254E-3</c:v>
                </c:pt>
                <c:pt idx="40">
                  <c:v>3.5958904109589041E-3</c:v>
                </c:pt>
                <c:pt idx="41">
                  <c:v>3.9600823697132897E-3</c:v>
                </c:pt>
                <c:pt idx="42">
                  <c:v>4.2615723732549599E-3</c:v>
                </c:pt>
                <c:pt idx="43">
                  <c:v>4.5112781954887221E-3</c:v>
                </c:pt>
                <c:pt idx="44">
                  <c:v>4.9859371004858091E-3</c:v>
                </c:pt>
                <c:pt idx="45">
                  <c:v>5.4054054054054057E-3</c:v>
                </c:pt>
                <c:pt idx="46">
                  <c:v>5.7790368271954671E-3</c:v>
                </c:pt>
                <c:pt idx="47">
                  <c:v>6.2258480034349502E-3</c:v>
                </c:pt>
                <c:pt idx="48">
                  <c:v>6.7346938775510205E-3</c:v>
                </c:pt>
                <c:pt idx="49">
                  <c:v>7.2089624939113495E-3</c:v>
                </c:pt>
                <c:pt idx="50">
                  <c:v>7.845334827682824E-3</c:v>
                </c:pt>
                <c:pt idx="51">
                  <c:v>8.4365464010052061E-3</c:v>
                </c:pt>
                <c:pt idx="52">
                  <c:v>8.9980965564976645E-3</c:v>
                </c:pt>
                <c:pt idx="53">
                  <c:v>9.6242363377688506E-3</c:v>
                </c:pt>
                <c:pt idx="54">
                  <c:v>1.0216492337630747E-2</c:v>
                </c:pt>
                <c:pt idx="55">
                  <c:v>1.0719634271301333E-2</c:v>
                </c:pt>
                <c:pt idx="56">
                  <c:v>1.1369747253591458E-2</c:v>
                </c:pt>
                <c:pt idx="57">
                  <c:v>1.2002100367564324E-2</c:v>
                </c:pt>
                <c:pt idx="58">
                  <c:v>1.2771579565472695E-2</c:v>
                </c:pt>
                <c:pt idx="59">
                  <c:v>1.346389228886169E-2</c:v>
                </c:pt>
                <c:pt idx="60">
                  <c:v>1.4286724662281633E-2</c:v>
                </c:pt>
                <c:pt idx="61">
                  <c:v>1.5101955598858654E-2</c:v>
                </c:pt>
                <c:pt idx="62">
                  <c:v>1.5984084516704397E-2</c:v>
                </c:pt>
                <c:pt idx="63">
                  <c:v>1.6930786942977109E-2</c:v>
                </c:pt>
                <c:pt idx="64">
                  <c:v>1.7796213286947214E-2</c:v>
                </c:pt>
                <c:pt idx="65">
                  <c:v>1.8791768675974325E-2</c:v>
                </c:pt>
                <c:pt idx="66">
                  <c:v>1.977993188367828E-2</c:v>
                </c:pt>
                <c:pt idx="67">
                  <c:v>2.0833333333333332E-2</c:v>
                </c:pt>
                <c:pt idx="68">
                  <c:v>2.1809058157488421E-2</c:v>
                </c:pt>
                <c:pt idx="69">
                  <c:v>2.2854954034729317E-2</c:v>
                </c:pt>
                <c:pt idx="70">
                  <c:v>2.3960446247464504E-2</c:v>
                </c:pt>
                <c:pt idx="71">
                  <c:v>2.4988984704475359E-2</c:v>
                </c:pt>
                <c:pt idx="72">
                  <c:v>2.6021142178019641E-2</c:v>
                </c:pt>
                <c:pt idx="73">
                  <c:v>2.7237112119893041E-2</c:v>
                </c:pt>
                <c:pt idx="74">
                  <c:v>2.820560400816478E-2</c:v>
                </c:pt>
                <c:pt idx="75">
                  <c:v>2.9419005416051205E-2</c:v>
                </c:pt>
                <c:pt idx="76">
                  <c:v>3.0501623078336499E-2</c:v>
                </c:pt>
                <c:pt idx="77">
                  <c:v>3.1593071480848986E-2</c:v>
                </c:pt>
                <c:pt idx="78">
                  <c:v>3.2620580731381361E-2</c:v>
                </c:pt>
                <c:pt idx="79">
                  <c:v>3.3652100229996366E-2</c:v>
                </c:pt>
                <c:pt idx="80">
                  <c:v>3.4803064117256768E-2</c:v>
                </c:pt>
                <c:pt idx="81">
                  <c:v>3.5770109414452328E-2</c:v>
                </c:pt>
                <c:pt idx="82">
                  <c:v>3.6739586454899609E-2</c:v>
                </c:pt>
                <c:pt idx="83">
                  <c:v>3.7723441143062114E-2</c:v>
                </c:pt>
                <c:pt idx="84">
                  <c:v>3.8645038167938933E-2</c:v>
                </c:pt>
                <c:pt idx="85">
                  <c:v>3.9566847147022077E-2</c:v>
                </c:pt>
                <c:pt idx="86">
                  <c:v>4.0553378458615369E-2</c:v>
                </c:pt>
                <c:pt idx="87">
                  <c:v>4.1362962962962962E-2</c:v>
                </c:pt>
                <c:pt idx="88">
                  <c:v>4.2115225363776175E-2</c:v>
                </c:pt>
                <c:pt idx="89">
                  <c:v>4.2926310817194141E-2</c:v>
                </c:pt>
                <c:pt idx="90">
                  <c:v>4.3565407062429992E-2</c:v>
                </c:pt>
                <c:pt idx="91">
                  <c:v>4.4263935487668493E-2</c:v>
                </c:pt>
                <c:pt idx="92">
                  <c:v>4.4850693628027273E-2</c:v>
                </c:pt>
                <c:pt idx="93">
                  <c:v>4.555594692967007E-2</c:v>
                </c:pt>
                <c:pt idx="94">
                  <c:v>4.6091596786489178E-2</c:v>
                </c:pt>
                <c:pt idx="95">
                  <c:v>4.6673694073553526E-2</c:v>
                </c:pt>
                <c:pt idx="96">
                  <c:v>4.7153805651436259E-2</c:v>
                </c:pt>
                <c:pt idx="97">
                  <c:v>4.7574517825832843E-2</c:v>
                </c:pt>
                <c:pt idx="98">
                  <c:v>4.8055587994861614E-2</c:v>
                </c:pt>
                <c:pt idx="99">
                  <c:v>4.8483080513418902E-2</c:v>
                </c:pt>
                <c:pt idx="100">
                  <c:v>4.8851579806459135E-2</c:v>
                </c:pt>
                <c:pt idx="101">
                  <c:v>4.9161230195712953E-2</c:v>
                </c:pt>
                <c:pt idx="102">
                  <c:v>4.9470375974857407E-2</c:v>
                </c:pt>
                <c:pt idx="103">
                  <c:v>4.9732433690088416E-2</c:v>
                </c:pt>
                <c:pt idx="104">
                  <c:v>4.998546934030805E-2</c:v>
                </c:pt>
                <c:pt idx="105">
                  <c:v>5.0246877722916063E-2</c:v>
                </c:pt>
                <c:pt idx="106">
                  <c:v>5.0391872278664734E-2</c:v>
                </c:pt>
                <c:pt idx="107">
                  <c:v>5.0597655796680976E-2</c:v>
                </c:pt>
                <c:pt idx="108">
                  <c:v>5.0806170977844796E-2</c:v>
                </c:pt>
                <c:pt idx="109">
                  <c:v>5.1011535563155762E-2</c:v>
                </c:pt>
                <c:pt idx="110">
                  <c:v>5.1161712729590358E-2</c:v>
                </c:pt>
                <c:pt idx="111">
                  <c:v>5.1259774109470024E-2</c:v>
                </c:pt>
                <c:pt idx="112">
                  <c:v>5.1409714583453947E-2</c:v>
                </c:pt>
                <c:pt idx="113">
                  <c:v>5.1565484113663983E-2</c:v>
                </c:pt>
                <c:pt idx="114">
                  <c:v>5.1663291871564938E-2</c:v>
                </c:pt>
                <c:pt idx="115">
                  <c:v>5.176103175062171E-2</c:v>
                </c:pt>
                <c:pt idx="116">
                  <c:v>5.1913516013411952E-2</c:v>
                </c:pt>
                <c:pt idx="117">
                  <c:v>5.2017107848803604E-2</c:v>
                </c:pt>
                <c:pt idx="118">
                  <c:v>5.2111618233289039E-2</c:v>
                </c:pt>
                <c:pt idx="119">
                  <c:v>5.2212082707635436E-2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49-4685-AFDF-660421266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'SR50'!$M$14:$M$165</c:f>
              <c:numCache>
                <c:formatCode>#,##0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0.59</c:v>
                </c:pt>
                <c:pt idx="9">
                  <c:v>0.66</c:v>
                </c:pt>
                <c:pt idx="10">
                  <c:v>0.45</c:v>
                </c:pt>
                <c:pt idx="11">
                  <c:v>0.59</c:v>
                </c:pt>
                <c:pt idx="12">
                  <c:v>1.41</c:v>
                </c:pt>
                <c:pt idx="13">
                  <c:v>1.87</c:v>
                </c:pt>
                <c:pt idx="14">
                  <c:v>2.13</c:v>
                </c:pt>
                <c:pt idx="15">
                  <c:v>1.81</c:v>
                </c:pt>
                <c:pt idx="16">
                  <c:v>2.2200000000000002</c:v>
                </c:pt>
                <c:pt idx="17">
                  <c:v>2.5299999999999998</c:v>
                </c:pt>
                <c:pt idx="18">
                  <c:v>2.16</c:v>
                </c:pt>
                <c:pt idx="19">
                  <c:v>2.0699999999999998</c:v>
                </c:pt>
                <c:pt idx="20">
                  <c:v>2.0299999999999998</c:v>
                </c:pt>
                <c:pt idx="21">
                  <c:v>2.02</c:v>
                </c:pt>
                <c:pt idx="22">
                  <c:v>1.9</c:v>
                </c:pt>
                <c:pt idx="23">
                  <c:v>1.98</c:v>
                </c:pt>
                <c:pt idx="24">
                  <c:v>2.02</c:v>
                </c:pt>
                <c:pt idx="25">
                  <c:v>1.97</c:v>
                </c:pt>
                <c:pt idx="26">
                  <c:v>2.0499999999999998</c:v>
                </c:pt>
                <c:pt idx="27">
                  <c:v>2.04</c:v>
                </c:pt>
                <c:pt idx="28">
                  <c:v>2.11</c:v>
                </c:pt>
                <c:pt idx="29">
                  <c:v>2.12</c:v>
                </c:pt>
                <c:pt idx="30">
                  <c:v>2.08</c:v>
                </c:pt>
                <c:pt idx="31">
                  <c:v>2.0699999999999998</c:v>
                </c:pt>
                <c:pt idx="32">
                  <c:v>2.04</c:v>
                </c:pt>
                <c:pt idx="33">
                  <c:v>2.04</c:v>
                </c:pt>
                <c:pt idx="34">
                  <c:v>2.06</c:v>
                </c:pt>
                <c:pt idx="35">
                  <c:v>2.06</c:v>
                </c:pt>
                <c:pt idx="36">
                  <c:v>2.02</c:v>
                </c:pt>
                <c:pt idx="37">
                  <c:v>1.99</c:v>
                </c:pt>
                <c:pt idx="38">
                  <c:v>1.98</c:v>
                </c:pt>
                <c:pt idx="39">
                  <c:v>1.93</c:v>
                </c:pt>
                <c:pt idx="40">
                  <c:v>1.9</c:v>
                </c:pt>
                <c:pt idx="41">
                  <c:v>1.88</c:v>
                </c:pt>
                <c:pt idx="42">
                  <c:v>1.85</c:v>
                </c:pt>
                <c:pt idx="43">
                  <c:v>1.83</c:v>
                </c:pt>
                <c:pt idx="44">
                  <c:v>1.82</c:v>
                </c:pt>
                <c:pt idx="45">
                  <c:v>1.81</c:v>
                </c:pt>
                <c:pt idx="46">
                  <c:v>1.81</c:v>
                </c:pt>
                <c:pt idx="47">
                  <c:v>1.8</c:v>
                </c:pt>
                <c:pt idx="48">
                  <c:v>1.79</c:v>
                </c:pt>
                <c:pt idx="49">
                  <c:v>1.77</c:v>
                </c:pt>
                <c:pt idx="50">
                  <c:v>1.74</c:v>
                </c:pt>
                <c:pt idx="51">
                  <c:v>1.73</c:v>
                </c:pt>
                <c:pt idx="52">
                  <c:v>1.72</c:v>
                </c:pt>
                <c:pt idx="53">
                  <c:v>1.71</c:v>
                </c:pt>
                <c:pt idx="54">
                  <c:v>1.69</c:v>
                </c:pt>
                <c:pt idx="55">
                  <c:v>1.68</c:v>
                </c:pt>
                <c:pt idx="56">
                  <c:v>1.66</c:v>
                </c:pt>
                <c:pt idx="57">
                  <c:v>1.64</c:v>
                </c:pt>
                <c:pt idx="58">
                  <c:v>1.62</c:v>
                </c:pt>
                <c:pt idx="59">
                  <c:v>1.6</c:v>
                </c:pt>
                <c:pt idx="60">
                  <c:v>1.58</c:v>
                </c:pt>
                <c:pt idx="61">
                  <c:v>1.57</c:v>
                </c:pt>
                <c:pt idx="62">
                  <c:v>1.54</c:v>
                </c:pt>
                <c:pt idx="63">
                  <c:v>1.52</c:v>
                </c:pt>
                <c:pt idx="64">
                  <c:v>1.5</c:v>
                </c:pt>
                <c:pt idx="65">
                  <c:v>1.48</c:v>
                </c:pt>
                <c:pt idx="66">
                  <c:v>1.46</c:v>
                </c:pt>
                <c:pt idx="67">
                  <c:v>1.44</c:v>
                </c:pt>
                <c:pt idx="68">
                  <c:v>1.43</c:v>
                </c:pt>
                <c:pt idx="69">
                  <c:v>1.41</c:v>
                </c:pt>
                <c:pt idx="70">
                  <c:v>1.4</c:v>
                </c:pt>
                <c:pt idx="71">
                  <c:v>1.38</c:v>
                </c:pt>
                <c:pt idx="72">
                  <c:v>1.36</c:v>
                </c:pt>
                <c:pt idx="73">
                  <c:v>1.34</c:v>
                </c:pt>
                <c:pt idx="74">
                  <c:v>1.32</c:v>
                </c:pt>
                <c:pt idx="75">
                  <c:v>1.3</c:v>
                </c:pt>
                <c:pt idx="76">
                  <c:v>1.28</c:v>
                </c:pt>
                <c:pt idx="77">
                  <c:v>1.27</c:v>
                </c:pt>
                <c:pt idx="78">
                  <c:v>1.25</c:v>
                </c:pt>
                <c:pt idx="79">
                  <c:v>1.23</c:v>
                </c:pt>
                <c:pt idx="80">
                  <c:v>1.22</c:v>
                </c:pt>
                <c:pt idx="81">
                  <c:v>1.2</c:v>
                </c:pt>
                <c:pt idx="82">
                  <c:v>1.19</c:v>
                </c:pt>
                <c:pt idx="83">
                  <c:v>1.18</c:v>
                </c:pt>
                <c:pt idx="84">
                  <c:v>1.1599999999999999</c:v>
                </c:pt>
                <c:pt idx="85">
                  <c:v>1.1499999999999999</c:v>
                </c:pt>
                <c:pt idx="86">
                  <c:v>1.1399999999999999</c:v>
                </c:pt>
                <c:pt idx="87">
                  <c:v>1.1299999999999999</c:v>
                </c:pt>
                <c:pt idx="88">
                  <c:v>1.1200000000000001</c:v>
                </c:pt>
                <c:pt idx="89">
                  <c:v>1.1100000000000001</c:v>
                </c:pt>
                <c:pt idx="90">
                  <c:v>1.1000000000000001</c:v>
                </c:pt>
                <c:pt idx="91">
                  <c:v>1.0900000000000001</c:v>
                </c:pt>
                <c:pt idx="92">
                  <c:v>1.0900000000000001</c:v>
                </c:pt>
                <c:pt idx="93">
                  <c:v>1.08</c:v>
                </c:pt>
                <c:pt idx="94">
                  <c:v>1.07</c:v>
                </c:pt>
                <c:pt idx="95">
                  <c:v>1.07</c:v>
                </c:pt>
                <c:pt idx="96">
                  <c:v>1.06</c:v>
                </c:pt>
                <c:pt idx="97">
                  <c:v>1.06</c:v>
                </c:pt>
                <c:pt idx="98">
                  <c:v>1.05</c:v>
                </c:pt>
                <c:pt idx="99">
                  <c:v>1.05</c:v>
                </c:pt>
                <c:pt idx="100">
                  <c:v>1.05</c:v>
                </c:pt>
                <c:pt idx="101">
                  <c:v>1.04</c:v>
                </c:pt>
                <c:pt idx="102">
                  <c:v>1.04</c:v>
                </c:pt>
                <c:pt idx="103">
                  <c:v>1.04</c:v>
                </c:pt>
                <c:pt idx="104">
                  <c:v>1.03</c:v>
                </c:pt>
                <c:pt idx="105">
                  <c:v>1.03</c:v>
                </c:pt>
                <c:pt idx="106">
                  <c:v>1.03</c:v>
                </c:pt>
                <c:pt idx="107">
                  <c:v>1.03</c:v>
                </c:pt>
                <c:pt idx="108">
                  <c:v>1.02</c:v>
                </c:pt>
                <c:pt idx="109">
                  <c:v>1.02</c:v>
                </c:pt>
                <c:pt idx="110">
                  <c:v>1.02</c:v>
                </c:pt>
                <c:pt idx="111">
                  <c:v>1.02</c:v>
                </c:pt>
                <c:pt idx="112">
                  <c:v>1.02</c:v>
                </c:pt>
                <c:pt idx="113">
                  <c:v>1.02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E5-454E-BB00-18FD17C0B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'SR50'!$AQ$14:$AQ$88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'SR50'!$AS$14:$AS$88</c:f>
              <c:numCache>
                <c:formatCode>#,##0</c:formatCode>
                <c:ptCount val="75"/>
                <c:pt idx="0">
                  <c:v>916.11329230931096</c:v>
                </c:pt>
                <c:pt idx="1">
                  <c:v>916.11329230931096</c:v>
                </c:pt>
                <c:pt idx="2">
                  <c:v>916.11329230931096</c:v>
                </c:pt>
                <c:pt idx="3">
                  <c:v>1557.3925969258285</c:v>
                </c:pt>
                <c:pt idx="4">
                  <c:v>2015.4492430804839</c:v>
                </c:pt>
                <c:pt idx="5">
                  <c:v>2473.5058892351394</c:v>
                </c:pt>
                <c:pt idx="6">
                  <c:v>3572.8418400063124</c:v>
                </c:pt>
                <c:pt idx="7">
                  <c:v>4763.7891200084168</c:v>
                </c:pt>
                <c:pt idx="8">
                  <c:v>6321.1817169342448</c:v>
                </c:pt>
                <c:pt idx="9">
                  <c:v>9069.5215938621786</c:v>
                </c:pt>
                <c:pt idx="10">
                  <c:v>12092.695458482904</c:v>
                </c:pt>
                <c:pt idx="11">
                  <c:v>15024.257993872699</c:v>
                </c:pt>
                <c:pt idx="12">
                  <c:v>18688.711163109943</c:v>
                </c:pt>
                <c:pt idx="13">
                  <c:v>22078.330344654394</c:v>
                </c:pt>
                <c:pt idx="14">
                  <c:v>25651.172184660707</c:v>
                </c:pt>
                <c:pt idx="15">
                  <c:v>29407.236683128882</c:v>
                </c:pt>
                <c:pt idx="16">
                  <c:v>33529.746498520777</c:v>
                </c:pt>
                <c:pt idx="17">
                  <c:v>38843.203593914783</c:v>
                </c:pt>
                <c:pt idx="18">
                  <c:v>45072.773981618098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1E-4215-89F5-9123701017A2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EvolOf!$H$3:$H$49</c:f>
              <c:numCache>
                <c:formatCode>#,##0</c:formatCode>
                <c:ptCount val="4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1E-4215-89F5-912370101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'SR50'!$AQ$14:$AQ$88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'SR50'!$AY$14:$AY$88</c:f>
              <c:numCache>
                <c:formatCode>#,##0</c:formatCode>
                <c:ptCount val="75"/>
                <c:pt idx="0">
                  <c:v>916.11329230931096</c:v>
                </c:pt>
                <c:pt idx="1">
                  <c:v>916.11329230931096</c:v>
                </c:pt>
                <c:pt idx="2">
                  <c:v>916.11329230931096</c:v>
                </c:pt>
                <c:pt idx="3">
                  <c:v>1557.3925969258285</c:v>
                </c:pt>
                <c:pt idx="4">
                  <c:v>2015.4492430804839</c:v>
                </c:pt>
                <c:pt idx="5">
                  <c:v>2473.5058892351394</c:v>
                </c:pt>
                <c:pt idx="6">
                  <c:v>3572.8418400063124</c:v>
                </c:pt>
                <c:pt idx="7">
                  <c:v>4763.7891200084168</c:v>
                </c:pt>
                <c:pt idx="8">
                  <c:v>6321.1817169342448</c:v>
                </c:pt>
                <c:pt idx="9">
                  <c:v>9069.5215938621786</c:v>
                </c:pt>
                <c:pt idx="10">
                  <c:v>12092.695458482904</c:v>
                </c:pt>
                <c:pt idx="11">
                  <c:v>15024.257993872699</c:v>
                </c:pt>
                <c:pt idx="12">
                  <c:v>18688.711163109943</c:v>
                </c:pt>
                <c:pt idx="13">
                  <c:v>22078.330344654394</c:v>
                </c:pt>
                <c:pt idx="14">
                  <c:v>25651.172184660707</c:v>
                </c:pt>
                <c:pt idx="15">
                  <c:v>29407.236683128882</c:v>
                </c:pt>
                <c:pt idx="16">
                  <c:v>33529.746498520777</c:v>
                </c:pt>
                <c:pt idx="17">
                  <c:v>38843.203593914783</c:v>
                </c:pt>
                <c:pt idx="18">
                  <c:v>45072.773981618098</c:v>
                </c:pt>
                <c:pt idx="19">
                  <c:v>51852.012344707</c:v>
                </c:pt>
                <c:pt idx="20">
                  <c:v>59638.975329336143</c:v>
                </c:pt>
                <c:pt idx="21">
                  <c:v>68158.828947812726</c:v>
                </c:pt>
                <c:pt idx="22">
                  <c:v>77594.795858598634</c:v>
                </c:pt>
                <c:pt idx="23">
                  <c:v>88221.710049386646</c:v>
                </c:pt>
                <c:pt idx="24">
                  <c:v>100680.85082479326</c:v>
                </c:pt>
                <c:pt idx="25">
                  <c:v>115063.82951404944</c:v>
                </c:pt>
                <c:pt idx="26">
                  <c:v>130546.1441540768</c:v>
                </c:pt>
                <c:pt idx="27">
                  <c:v>147036.18341564439</c:v>
                </c:pt>
                <c:pt idx="28">
                  <c:v>165816.50590798527</c:v>
                </c:pt>
                <c:pt idx="29">
                  <c:v>186154.22099725198</c:v>
                </c:pt>
                <c:pt idx="30">
                  <c:v>208690.60798806103</c:v>
                </c:pt>
                <c:pt idx="31">
                  <c:v>232326.33092964123</c:v>
                </c:pt>
                <c:pt idx="32">
                  <c:v>257702.66912660917</c:v>
                </c:pt>
                <c:pt idx="33">
                  <c:v>286193.79251742875</c:v>
                </c:pt>
                <c:pt idx="34">
                  <c:v>316150.69717594318</c:v>
                </c:pt>
                <c:pt idx="35">
                  <c:v>346657.26980984327</c:v>
                </c:pt>
                <c:pt idx="36">
                  <c:v>380736.68428374961</c:v>
                </c:pt>
                <c:pt idx="37">
                  <c:v>416465.10268381273</c:v>
                </c:pt>
                <c:pt idx="38">
                  <c:v>454025.74766849447</c:v>
                </c:pt>
                <c:pt idx="39">
                  <c:v>492410.89461625461</c:v>
                </c:pt>
                <c:pt idx="40">
                  <c:v>535010.16270863754</c:v>
                </c:pt>
                <c:pt idx="41">
                  <c:v>578342.32143486792</c:v>
                </c:pt>
                <c:pt idx="42">
                  <c:v>623415.09541648603</c:v>
                </c:pt>
                <c:pt idx="43">
                  <c:v>670136.87332426093</c:v>
                </c:pt>
                <c:pt idx="44">
                  <c:v>716583.81724434299</c:v>
                </c:pt>
                <c:pt idx="45">
                  <c:v>762664.31584750128</c:v>
                </c:pt>
                <c:pt idx="46">
                  <c:v>808469.98046296684</c:v>
                </c:pt>
                <c:pt idx="47">
                  <c:v>853451.143115354</c:v>
                </c:pt>
                <c:pt idx="48">
                  <c:v>897791.02646312467</c:v>
                </c:pt>
                <c:pt idx="49">
                  <c:v>940390.2945555076</c:v>
                </c:pt>
                <c:pt idx="50">
                  <c:v>980882.50207557913</c:v>
                </c:pt>
                <c:pt idx="51">
                  <c:v>1020733.4302910342</c:v>
                </c:pt>
                <c:pt idx="52">
                  <c:v>1058843.7432511016</c:v>
                </c:pt>
                <c:pt idx="53">
                  <c:v>1094663.7729803957</c:v>
                </c:pt>
                <c:pt idx="54">
                  <c:v>1129842.5234050732</c:v>
                </c:pt>
                <c:pt idx="55">
                  <c:v>1162272.9339528228</c:v>
                </c:pt>
                <c:pt idx="56">
                  <c:v>1192504.67259903</c:v>
                </c:pt>
                <c:pt idx="57">
                  <c:v>1221270.6299775424</c:v>
                </c:pt>
                <c:pt idx="58">
                  <c:v>1248112.7494422051</c:v>
                </c:pt>
                <c:pt idx="59">
                  <c:v>1272389.7516884019</c:v>
                </c:pt>
                <c:pt idx="60">
                  <c:v>1295292.5839961346</c:v>
                </c:pt>
                <c:pt idx="61">
                  <c:v>1316363.1897192488</c:v>
                </c:pt>
                <c:pt idx="62">
                  <c:v>1335418.3461992824</c:v>
                </c:pt>
                <c:pt idx="63">
                  <c:v>1352732.8874239286</c:v>
                </c:pt>
                <c:pt idx="64">
                  <c:v>1369314.5380147269</c:v>
                </c:pt>
                <c:pt idx="65">
                  <c:v>1384522.0186670616</c:v>
                </c:pt>
                <c:pt idx="66">
                  <c:v>1398721.7746978558</c:v>
                </c:pt>
                <c:pt idx="67">
                  <c:v>1411547.3607901863</c:v>
                </c:pt>
                <c:pt idx="68">
                  <c:v>1424006.5015655928</c:v>
                </c:pt>
                <c:pt idx="69">
                  <c:v>1434999.8610733047</c:v>
                </c:pt>
                <c:pt idx="70">
                  <c:v>1445260.3299471689</c:v>
                </c:pt>
                <c:pt idx="71">
                  <c:v>1455429.1874918023</c:v>
                </c:pt>
                <c:pt idx="72">
                  <c:v>1464590.3204148954</c:v>
                </c:pt>
                <c:pt idx="73">
                  <c:v>1473201.7853626029</c:v>
                </c:pt>
                <c:pt idx="74">
                  <c:v>1481080.3596764628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C2-43C1-9836-586D0737F254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'SR50'!$AQ$14:$AQ$88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'SR50'!$AZ$14:$AZ$88</c:f>
              <c:numCache>
                <c:formatCode>#,##0</c:formatCode>
                <c:ptCount val="75"/>
                <c:pt idx="0">
                  <c:v>916.11329230931096</c:v>
                </c:pt>
                <c:pt idx="1">
                  <c:v>916.11329230931096</c:v>
                </c:pt>
                <c:pt idx="2">
                  <c:v>916.11329230931096</c:v>
                </c:pt>
                <c:pt idx="3">
                  <c:v>1557.3925969258285</c:v>
                </c:pt>
                <c:pt idx="4">
                  <c:v>2015.4492430804839</c:v>
                </c:pt>
                <c:pt idx="5">
                  <c:v>2473.5058892351394</c:v>
                </c:pt>
                <c:pt idx="6">
                  <c:v>3572.8418400063124</c:v>
                </c:pt>
                <c:pt idx="7">
                  <c:v>4763.7891200084168</c:v>
                </c:pt>
                <c:pt idx="8">
                  <c:v>6321.1817169342448</c:v>
                </c:pt>
                <c:pt idx="9">
                  <c:v>9069.5215938621786</c:v>
                </c:pt>
                <c:pt idx="10">
                  <c:v>12092.695458482904</c:v>
                </c:pt>
                <c:pt idx="11">
                  <c:v>15024.257993872699</c:v>
                </c:pt>
                <c:pt idx="12">
                  <c:v>18688.711163109943</c:v>
                </c:pt>
                <c:pt idx="13">
                  <c:v>22078.330344654394</c:v>
                </c:pt>
                <c:pt idx="14">
                  <c:v>25559.560855429776</c:v>
                </c:pt>
                <c:pt idx="15">
                  <c:v>29315.625353897951</c:v>
                </c:pt>
                <c:pt idx="16">
                  <c:v>33346.523840058915</c:v>
                </c:pt>
                <c:pt idx="17">
                  <c:v>38568.36960622199</c:v>
                </c:pt>
                <c:pt idx="18">
                  <c:v>44706.328664694374</c:v>
                </c:pt>
                <c:pt idx="19">
                  <c:v>51393.955698552345</c:v>
                </c:pt>
                <c:pt idx="20">
                  <c:v>58997.696024719626</c:v>
                </c:pt>
                <c:pt idx="21">
                  <c:v>67334.326984734347</c:v>
                </c:pt>
                <c:pt idx="22">
                  <c:v>76495.459907827462</c:v>
                </c:pt>
                <c:pt idx="23">
                  <c:v>86847.54011092268</c:v>
                </c:pt>
                <c:pt idx="24">
                  <c:v>98940.235569405573</c:v>
                </c:pt>
                <c:pt idx="25">
                  <c:v>112865.1576125071</c:v>
                </c:pt>
                <c:pt idx="26">
                  <c:v>127614.58161868701</c:v>
                </c:pt>
                <c:pt idx="27">
                  <c:v>143463.3415756381</c:v>
                </c:pt>
                <c:pt idx="28">
                  <c:v>161419.16210490058</c:v>
                </c:pt>
                <c:pt idx="29">
                  <c:v>180840.76390185798</c:v>
                </c:pt>
                <c:pt idx="30">
                  <c:v>202094.59228343397</c:v>
                </c:pt>
                <c:pt idx="31">
                  <c:v>224081.31129885744</c:v>
                </c:pt>
                <c:pt idx="32">
                  <c:v>247991.86822813045</c:v>
                </c:pt>
                <c:pt idx="33">
                  <c:v>274650.76503433142</c:v>
                </c:pt>
                <c:pt idx="34">
                  <c:v>302408.99779130355</c:v>
                </c:pt>
                <c:pt idx="35">
                  <c:v>330442.06453596847</c:v>
                </c:pt>
                <c:pt idx="36">
                  <c:v>361589.91647448501</c:v>
                </c:pt>
                <c:pt idx="37">
                  <c:v>393928.71569300367</c:v>
                </c:pt>
                <c:pt idx="38">
                  <c:v>427824.90750844817</c:v>
                </c:pt>
                <c:pt idx="39">
                  <c:v>461812.71065312362</c:v>
                </c:pt>
                <c:pt idx="40">
                  <c:v>499281.74430857442</c:v>
                </c:pt>
                <c:pt idx="41">
                  <c:v>536842.38929325622</c:v>
                </c:pt>
                <c:pt idx="42">
                  <c:v>575593.98155794002</c:v>
                </c:pt>
                <c:pt idx="43">
                  <c:v>615353.2984441641</c:v>
                </c:pt>
                <c:pt idx="44">
                  <c:v>654104.89070884802</c:v>
                </c:pt>
                <c:pt idx="45">
                  <c:v>691665.53569352976</c:v>
                </c:pt>
                <c:pt idx="46">
                  <c:v>728401.67871513311</c:v>
                </c:pt>
                <c:pt idx="47">
                  <c:v>763213.98382288695</c:v>
                </c:pt>
                <c:pt idx="48">
                  <c:v>796194.06234602211</c:v>
                </c:pt>
                <c:pt idx="49">
                  <c:v>826517.41232146032</c:v>
                </c:pt>
                <c:pt idx="50">
                  <c:v>852718.25248150656</c:v>
                </c:pt>
                <c:pt idx="51">
                  <c:v>877636.53403231991</c:v>
                </c:pt>
                <c:pt idx="52">
                  <c:v>899073.58507235767</c:v>
                </c:pt>
                <c:pt idx="53">
                  <c:v>917029.40560162021</c:v>
                </c:pt>
                <c:pt idx="54">
                  <c:v>932969.77688780217</c:v>
                </c:pt>
                <c:pt idx="55">
                  <c:v>944604.41570013051</c:v>
                </c:pt>
                <c:pt idx="56">
                  <c:v>951841.71070937405</c:v>
                </c:pt>
                <c:pt idx="57">
                  <c:v>956147.44318322779</c:v>
                </c:pt>
                <c:pt idx="58">
                  <c:v>957063.55647553713</c:v>
                </c:pt>
                <c:pt idx="59">
                  <c:v>953765.54862322356</c:v>
                </c:pt>
                <c:pt idx="60">
                  <c:v>946986.31026013463</c:v>
                </c:pt>
                <c:pt idx="61">
                  <c:v>937183.89803242509</c:v>
                </c:pt>
                <c:pt idx="62">
                  <c:v>923808.64396470913</c:v>
                </c:pt>
                <c:pt idx="63">
                  <c:v>907593.43869083433</c:v>
                </c:pt>
                <c:pt idx="64">
                  <c:v>888813.1161984934</c:v>
                </c:pt>
                <c:pt idx="65">
                  <c:v>867376.06515845552</c:v>
                </c:pt>
                <c:pt idx="66">
                  <c:v>844106.78753379907</c:v>
                </c:pt>
                <c:pt idx="67">
                  <c:v>818364.00401990744</c:v>
                </c:pt>
                <c:pt idx="68">
                  <c:v>791247.05056755187</c:v>
                </c:pt>
                <c:pt idx="69">
                  <c:v>761839.813884423</c:v>
                </c:pt>
                <c:pt idx="70">
                  <c:v>731333.2412505229</c:v>
                </c:pt>
                <c:pt idx="71">
                  <c:v>700093.77798277535</c:v>
                </c:pt>
                <c:pt idx="72">
                  <c:v>668487.86939810414</c:v>
                </c:pt>
                <c:pt idx="73">
                  <c:v>635232.95688727614</c:v>
                </c:pt>
                <c:pt idx="74">
                  <c:v>601794.82171798637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C2-43C1-9836-586D0737F254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C2-43C1-9836-586D0737F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'SR50'!$AR$14:$AR$73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'SR50'!$AS$14:$AS$73</c:f>
              <c:numCache>
                <c:formatCode>#,##0</c:formatCode>
                <c:ptCount val="60"/>
                <c:pt idx="0">
                  <c:v>916.11329230931096</c:v>
                </c:pt>
                <c:pt idx="1">
                  <c:v>916.11329230931096</c:v>
                </c:pt>
                <c:pt idx="2">
                  <c:v>916.11329230931096</c:v>
                </c:pt>
                <c:pt idx="3">
                  <c:v>1557.3925969258285</c:v>
                </c:pt>
                <c:pt idx="4">
                  <c:v>2015.4492430804839</c:v>
                </c:pt>
                <c:pt idx="5">
                  <c:v>2473.5058892351394</c:v>
                </c:pt>
                <c:pt idx="6">
                  <c:v>3572.8418400063124</c:v>
                </c:pt>
                <c:pt idx="7">
                  <c:v>4763.7891200084168</c:v>
                </c:pt>
                <c:pt idx="8">
                  <c:v>6321.1817169342448</c:v>
                </c:pt>
                <c:pt idx="9">
                  <c:v>9069.5215938621786</c:v>
                </c:pt>
                <c:pt idx="10">
                  <c:v>12092.695458482904</c:v>
                </c:pt>
                <c:pt idx="11">
                  <c:v>15024.257993872699</c:v>
                </c:pt>
                <c:pt idx="12">
                  <c:v>18688.711163109943</c:v>
                </c:pt>
                <c:pt idx="13">
                  <c:v>22078.330344654394</c:v>
                </c:pt>
                <c:pt idx="14">
                  <c:v>25651.172184660707</c:v>
                </c:pt>
                <c:pt idx="15">
                  <c:v>29407.236683128882</c:v>
                </c:pt>
                <c:pt idx="16">
                  <c:v>33529.746498520777</c:v>
                </c:pt>
                <c:pt idx="17">
                  <c:v>38843.203593914783</c:v>
                </c:pt>
                <c:pt idx="18">
                  <c:v>45072.773981618098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11-4FA9-B5C7-F7670F791A69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'SR50'!$AR$14:$AR$73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'SR50'!$AU$14:$AU$73</c:f>
              <c:numCache>
                <c:formatCode>#,##0</c:formatCode>
                <c:ptCount val="60"/>
                <c:pt idx="0">
                  <c:v>386</c:v>
                </c:pt>
                <c:pt idx="1">
                  <c:v>526</c:v>
                </c:pt>
                <c:pt idx="2">
                  <c:v>1006</c:v>
                </c:pt>
                <c:pt idx="3">
                  <c:v>1606</c:v>
                </c:pt>
                <c:pt idx="4">
                  <c:v>2117</c:v>
                </c:pt>
                <c:pt idx="5">
                  <c:v>2929</c:v>
                </c:pt>
                <c:pt idx="6">
                  <c:v>4130</c:v>
                </c:pt>
                <c:pt idx="7">
                  <c:v>5844</c:v>
                </c:pt>
                <c:pt idx="8">
                  <c:v>7698</c:v>
                </c:pt>
                <c:pt idx="9">
                  <c:v>9149</c:v>
                </c:pt>
                <c:pt idx="10">
                  <c:v>11178</c:v>
                </c:pt>
                <c:pt idx="11">
                  <c:v>13716</c:v>
                </c:pt>
                <c:pt idx="12">
                  <c:v>17147</c:v>
                </c:pt>
                <c:pt idx="13">
                  <c:v>19980</c:v>
                </c:pt>
                <c:pt idx="14">
                  <c:v>24926</c:v>
                </c:pt>
                <c:pt idx="15">
                  <c:v>28572</c:v>
                </c:pt>
                <c:pt idx="16">
                  <c:v>33089</c:v>
                </c:pt>
                <c:pt idx="17">
                  <c:v>39673</c:v>
                </c:pt>
                <c:pt idx="18">
                  <c:v>47610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11-4FA9-B5C7-F7670F791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 90% asintomáticos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SR50Asin!$C$14:$C$133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SR50Asin!$AC$14:$AC$373</c:f>
              <c:numCache>
                <c:formatCode>0,000%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7.6000000000000004E-4</c:v>
                </c:pt>
                <c:pt idx="7">
                  <c:v>1.16E-3</c:v>
                </c:pt>
                <c:pt idx="8">
                  <c:v>1.6000000000000001E-3</c:v>
                </c:pt>
                <c:pt idx="9">
                  <c:v>2.3600000000000001E-3</c:v>
                </c:pt>
                <c:pt idx="10">
                  <c:v>3.2399999999999998E-3</c:v>
                </c:pt>
                <c:pt idx="11">
                  <c:v>3.8999999999999998E-3</c:v>
                </c:pt>
                <c:pt idx="12">
                  <c:v>4.64E-3</c:v>
                </c:pt>
                <c:pt idx="13">
                  <c:v>5.4000000000000003E-3</c:v>
                </c:pt>
                <c:pt idx="14">
                  <c:v>6.1599999999999997E-3</c:v>
                </c:pt>
                <c:pt idx="15">
                  <c:v>7.3200000000000001E-3</c:v>
                </c:pt>
                <c:pt idx="16">
                  <c:v>8.6400000000000001E-3</c:v>
                </c:pt>
                <c:pt idx="17">
                  <c:v>1.018E-2</c:v>
                </c:pt>
                <c:pt idx="18">
                  <c:v>1.2319999999999999E-2</c:v>
                </c:pt>
                <c:pt idx="19">
                  <c:v>1.4800000000000001E-2</c:v>
                </c:pt>
                <c:pt idx="20">
                  <c:v>1.77E-2</c:v>
                </c:pt>
                <c:pt idx="21">
                  <c:v>2.1080000000000002E-2</c:v>
                </c:pt>
                <c:pt idx="22">
                  <c:v>2.52E-2</c:v>
                </c:pt>
                <c:pt idx="23">
                  <c:v>3.0159999999999999E-2</c:v>
                </c:pt>
                <c:pt idx="24">
                  <c:v>3.5520000000000003E-2</c:v>
                </c:pt>
                <c:pt idx="25">
                  <c:v>4.1700000000000001E-2</c:v>
                </c:pt>
                <c:pt idx="26">
                  <c:v>4.8939999999999997E-2</c:v>
                </c:pt>
                <c:pt idx="27">
                  <c:v>5.6640000000000003E-2</c:v>
                </c:pt>
                <c:pt idx="28">
                  <c:v>6.5439999999999998E-2</c:v>
                </c:pt>
                <c:pt idx="29">
                  <c:v>7.4779999999999999E-2</c:v>
                </c:pt>
                <c:pt idx="30">
                  <c:v>8.5300000000000001E-2</c:v>
                </c:pt>
                <c:pt idx="31">
                  <c:v>9.6939999999999998E-2</c:v>
                </c:pt>
                <c:pt idx="32">
                  <c:v>0.10942</c:v>
                </c:pt>
                <c:pt idx="33">
                  <c:v>0.12336</c:v>
                </c:pt>
                <c:pt idx="34">
                  <c:v>0.13818</c:v>
                </c:pt>
                <c:pt idx="35">
                  <c:v>0.15359999999999999</c:v>
                </c:pt>
                <c:pt idx="36">
                  <c:v>0.16968</c:v>
                </c:pt>
                <c:pt idx="37">
                  <c:v>0.18606</c:v>
                </c:pt>
                <c:pt idx="38">
                  <c:v>0.20263999999999999</c:v>
                </c:pt>
                <c:pt idx="39">
                  <c:v>0.21923999999999999</c:v>
                </c:pt>
                <c:pt idx="40">
                  <c:v>0.23536000000000001</c:v>
                </c:pt>
                <c:pt idx="41">
                  <c:v>0.25041999999999998</c:v>
                </c:pt>
                <c:pt idx="42">
                  <c:v>0.26494000000000001</c:v>
                </c:pt>
                <c:pt idx="43">
                  <c:v>0.27854000000000001</c:v>
                </c:pt>
                <c:pt idx="44">
                  <c:v>0.29160000000000003</c:v>
                </c:pt>
                <c:pt idx="45">
                  <c:v>0.30396000000000001</c:v>
                </c:pt>
                <c:pt idx="46">
                  <c:v>0.31566</c:v>
                </c:pt>
                <c:pt idx="47">
                  <c:v>0.32645999999999997</c:v>
                </c:pt>
                <c:pt idx="48">
                  <c:v>0.33707999999999999</c:v>
                </c:pt>
                <c:pt idx="49">
                  <c:v>0.34705999999999998</c:v>
                </c:pt>
                <c:pt idx="50">
                  <c:v>0.35693999999999998</c:v>
                </c:pt>
                <c:pt idx="51">
                  <c:v>0.36643999999999999</c:v>
                </c:pt>
                <c:pt idx="52">
                  <c:v>0.37586000000000003</c:v>
                </c:pt>
                <c:pt idx="53">
                  <c:v>0.38484000000000002</c:v>
                </c:pt>
                <c:pt idx="54">
                  <c:v>0.39350000000000002</c:v>
                </c:pt>
                <c:pt idx="55">
                  <c:v>0.40188000000000001</c:v>
                </c:pt>
                <c:pt idx="56">
                  <c:v>0.40983999999999998</c:v>
                </c:pt>
                <c:pt idx="57">
                  <c:v>0.41754000000000002</c:v>
                </c:pt>
                <c:pt idx="58">
                  <c:v>0.42505999999999999</c:v>
                </c:pt>
                <c:pt idx="59">
                  <c:v>0.43218000000000001</c:v>
                </c:pt>
                <c:pt idx="60">
                  <c:v>0.43906000000000001</c:v>
                </c:pt>
                <c:pt idx="61">
                  <c:v>0.44568000000000002</c:v>
                </c:pt>
                <c:pt idx="62">
                  <c:v>0.45206000000000002</c:v>
                </c:pt>
                <c:pt idx="63">
                  <c:v>0.4582</c:v>
                </c:pt>
                <c:pt idx="64">
                  <c:v>0.46392</c:v>
                </c:pt>
                <c:pt idx="65">
                  <c:v>0.46948000000000001</c:v>
                </c:pt>
                <c:pt idx="66">
                  <c:v>0.47476000000000002</c:v>
                </c:pt>
                <c:pt idx="67">
                  <c:v>0.47965999999999998</c:v>
                </c:pt>
                <c:pt idx="68">
                  <c:v>0.48442000000000002</c:v>
                </c:pt>
                <c:pt idx="69">
                  <c:v>0.48896000000000001</c:v>
                </c:pt>
                <c:pt idx="70">
                  <c:v>0.49320000000000003</c:v>
                </c:pt>
                <c:pt idx="71">
                  <c:v>0.49737999999999999</c:v>
                </c:pt>
                <c:pt idx="72">
                  <c:v>0.50107999999999997</c:v>
                </c:pt>
                <c:pt idx="73">
                  <c:v>0.50473999999999997</c:v>
                </c:pt>
                <c:pt idx="74">
                  <c:v>0.50827999999999995</c:v>
                </c:pt>
                <c:pt idx="75">
                  <c:v>0.51166</c:v>
                </c:pt>
                <c:pt idx="76">
                  <c:v>0.51476</c:v>
                </c:pt>
                <c:pt idx="77">
                  <c:v>0.51783999999999997</c:v>
                </c:pt>
                <c:pt idx="78">
                  <c:v>0.52076</c:v>
                </c:pt>
                <c:pt idx="79">
                  <c:v>0.52358000000000005</c:v>
                </c:pt>
                <c:pt idx="80">
                  <c:v>0.52617999999999998</c:v>
                </c:pt>
                <c:pt idx="81">
                  <c:v>0.52864</c:v>
                </c:pt>
                <c:pt idx="82">
                  <c:v>0.53108</c:v>
                </c:pt>
                <c:pt idx="83">
                  <c:v>0.53337999999999997</c:v>
                </c:pt>
                <c:pt idx="84">
                  <c:v>0.53556000000000004</c:v>
                </c:pt>
                <c:pt idx="85">
                  <c:v>0.53768000000000005</c:v>
                </c:pt>
                <c:pt idx="86">
                  <c:v>0.53971999999999998</c:v>
                </c:pt>
                <c:pt idx="87">
                  <c:v>0.54169999999999996</c:v>
                </c:pt>
                <c:pt idx="88">
                  <c:v>0.54352</c:v>
                </c:pt>
                <c:pt idx="89">
                  <c:v>0.54527999999999999</c:v>
                </c:pt>
                <c:pt idx="90">
                  <c:v>0.54700000000000004</c:v>
                </c:pt>
                <c:pt idx="91">
                  <c:v>0.54857999999999996</c:v>
                </c:pt>
                <c:pt idx="92">
                  <c:v>0.55010000000000003</c:v>
                </c:pt>
                <c:pt idx="93">
                  <c:v>0.55159999999999998</c:v>
                </c:pt>
                <c:pt idx="94">
                  <c:v>0.55301999999999996</c:v>
                </c:pt>
                <c:pt idx="95">
                  <c:v>0.55435999999999996</c:v>
                </c:pt>
                <c:pt idx="96">
                  <c:v>0.55564000000000002</c:v>
                </c:pt>
                <c:pt idx="97">
                  <c:v>0.55674000000000001</c:v>
                </c:pt>
                <c:pt idx="98">
                  <c:v>0.55789999999999995</c:v>
                </c:pt>
                <c:pt idx="99">
                  <c:v>0.55900000000000005</c:v>
                </c:pt>
                <c:pt idx="100">
                  <c:v>0.55998000000000003</c:v>
                </c:pt>
                <c:pt idx="101">
                  <c:v>0.56091999999999997</c:v>
                </c:pt>
                <c:pt idx="102">
                  <c:v>0.56179999999999997</c:v>
                </c:pt>
                <c:pt idx="103">
                  <c:v>0.56267999999999996</c:v>
                </c:pt>
                <c:pt idx="104">
                  <c:v>0.56354000000000004</c:v>
                </c:pt>
                <c:pt idx="105">
                  <c:v>0.56433999999999995</c:v>
                </c:pt>
                <c:pt idx="106">
                  <c:v>0.56511999999999996</c:v>
                </c:pt>
                <c:pt idx="107">
                  <c:v>0.56586000000000003</c:v>
                </c:pt>
                <c:pt idx="108">
                  <c:v>0.56655999999999995</c:v>
                </c:pt>
                <c:pt idx="109">
                  <c:v>0.56725999999999999</c:v>
                </c:pt>
                <c:pt idx="110">
                  <c:v>0.56789999999999996</c:v>
                </c:pt>
                <c:pt idx="111">
                  <c:v>0.56852000000000003</c:v>
                </c:pt>
                <c:pt idx="112">
                  <c:v>0.56910000000000005</c:v>
                </c:pt>
                <c:pt idx="113">
                  <c:v>0.5696</c:v>
                </c:pt>
                <c:pt idx="114">
                  <c:v>0.57008000000000003</c:v>
                </c:pt>
                <c:pt idx="115">
                  <c:v>0.57055999999999996</c:v>
                </c:pt>
                <c:pt idx="116">
                  <c:v>0.57103999999999999</c:v>
                </c:pt>
                <c:pt idx="117">
                  <c:v>0.57154000000000005</c:v>
                </c:pt>
                <c:pt idx="118">
                  <c:v>0.57194</c:v>
                </c:pt>
                <c:pt idx="119">
                  <c:v>0.57232000000000005</c:v>
                </c:pt>
                <c:pt idx="120">
                  <c:v>0.57274000000000003</c:v>
                </c:pt>
                <c:pt idx="121">
                  <c:v>0.57316</c:v>
                </c:pt>
                <c:pt idx="122">
                  <c:v>0.57345999999999997</c:v>
                </c:pt>
                <c:pt idx="123">
                  <c:v>0.57379999999999998</c:v>
                </c:pt>
                <c:pt idx="124">
                  <c:v>0.57410000000000005</c:v>
                </c:pt>
                <c:pt idx="125">
                  <c:v>0.57445999999999997</c:v>
                </c:pt>
                <c:pt idx="126">
                  <c:v>0.57476000000000005</c:v>
                </c:pt>
                <c:pt idx="127">
                  <c:v>0.57504</c:v>
                </c:pt>
                <c:pt idx="128">
                  <c:v>0.57528000000000001</c:v>
                </c:pt>
                <c:pt idx="129">
                  <c:v>0.57554000000000005</c:v>
                </c:pt>
                <c:pt idx="130">
                  <c:v>0.57579999999999998</c:v>
                </c:pt>
                <c:pt idx="131">
                  <c:v>0.57599999999999996</c:v>
                </c:pt>
                <c:pt idx="132">
                  <c:v>0.57618000000000003</c:v>
                </c:pt>
                <c:pt idx="133">
                  <c:v>0.57638</c:v>
                </c:pt>
                <c:pt idx="134">
                  <c:v>0.57657999999999998</c:v>
                </c:pt>
                <c:pt idx="135">
                  <c:v>0.57676000000000005</c:v>
                </c:pt>
                <c:pt idx="136">
                  <c:v>0.57691999999999999</c:v>
                </c:pt>
                <c:pt idx="137">
                  <c:v>0.57706000000000002</c:v>
                </c:pt>
                <c:pt idx="138">
                  <c:v>0.57721999999999996</c:v>
                </c:pt>
                <c:pt idx="139">
                  <c:v>0.57740000000000002</c:v>
                </c:pt>
                <c:pt idx="140">
                  <c:v>0.57752000000000003</c:v>
                </c:pt>
                <c:pt idx="141">
                  <c:v>0.57764000000000004</c:v>
                </c:pt>
                <c:pt idx="142">
                  <c:v>0.57777999999999996</c:v>
                </c:pt>
                <c:pt idx="143">
                  <c:v>0.57789999999999997</c:v>
                </c:pt>
                <c:pt idx="144">
                  <c:v>0.57799999999999996</c:v>
                </c:pt>
                <c:pt idx="145">
                  <c:v>0.57811999999999997</c:v>
                </c:pt>
                <c:pt idx="146">
                  <c:v>0.57820000000000005</c:v>
                </c:pt>
                <c:pt idx="147">
                  <c:v>0.57831999999999995</c:v>
                </c:pt>
                <c:pt idx="148">
                  <c:v>0.57843999999999995</c:v>
                </c:pt>
                <c:pt idx="149">
                  <c:v>0.57852000000000003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D7-4215-9124-10EE5C6D6D6A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SR50Asin!$C$14:$C$133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SR50Asin!$AD$14:$AD$373</c:f>
              <c:numCache>
                <c:formatCode>0,000%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7.6000000000000004E-4</c:v>
                </c:pt>
                <c:pt idx="7">
                  <c:v>1.16E-3</c:v>
                </c:pt>
                <c:pt idx="8">
                  <c:v>1.6000000000000001E-3</c:v>
                </c:pt>
                <c:pt idx="9">
                  <c:v>2.3600000000000001E-3</c:v>
                </c:pt>
                <c:pt idx="10">
                  <c:v>3.2399999999999998E-3</c:v>
                </c:pt>
                <c:pt idx="11">
                  <c:v>3.8999999999999998E-3</c:v>
                </c:pt>
                <c:pt idx="12">
                  <c:v>4.64E-3</c:v>
                </c:pt>
                <c:pt idx="13">
                  <c:v>5.4000000000000003E-3</c:v>
                </c:pt>
                <c:pt idx="14">
                  <c:v>6.1399999999999996E-3</c:v>
                </c:pt>
                <c:pt idx="15">
                  <c:v>7.3000000000000001E-3</c:v>
                </c:pt>
                <c:pt idx="16">
                  <c:v>8.6199999999999992E-3</c:v>
                </c:pt>
                <c:pt idx="17">
                  <c:v>1.0120000000000001E-2</c:v>
                </c:pt>
                <c:pt idx="18">
                  <c:v>1.2239999999999999E-2</c:v>
                </c:pt>
                <c:pt idx="19">
                  <c:v>1.47E-2</c:v>
                </c:pt>
                <c:pt idx="20">
                  <c:v>1.7559999999999999E-2</c:v>
                </c:pt>
                <c:pt idx="21">
                  <c:v>2.0899999999999998E-2</c:v>
                </c:pt>
                <c:pt idx="22">
                  <c:v>2.494E-2</c:v>
                </c:pt>
                <c:pt idx="23">
                  <c:v>2.9819999999999999E-2</c:v>
                </c:pt>
                <c:pt idx="24">
                  <c:v>3.5060000000000001E-2</c:v>
                </c:pt>
                <c:pt idx="25">
                  <c:v>4.1140000000000003E-2</c:v>
                </c:pt>
                <c:pt idx="26">
                  <c:v>4.8239999999999998E-2</c:v>
                </c:pt>
                <c:pt idx="27">
                  <c:v>5.5759999999999997E-2</c:v>
                </c:pt>
                <c:pt idx="28">
                  <c:v>6.4360000000000001E-2</c:v>
                </c:pt>
                <c:pt idx="29">
                  <c:v>7.3440000000000005E-2</c:v>
                </c:pt>
                <c:pt idx="30">
                  <c:v>8.3680000000000004E-2</c:v>
                </c:pt>
                <c:pt idx="31">
                  <c:v>9.486E-2</c:v>
                </c:pt>
                <c:pt idx="32">
                  <c:v>0.1069</c:v>
                </c:pt>
                <c:pt idx="33">
                  <c:v>0.12028</c:v>
                </c:pt>
                <c:pt idx="34">
                  <c:v>0.13442000000000001</c:v>
                </c:pt>
                <c:pt idx="35">
                  <c:v>0.14902000000000001</c:v>
                </c:pt>
                <c:pt idx="36">
                  <c:v>0.16420000000000001</c:v>
                </c:pt>
                <c:pt idx="37">
                  <c:v>0.17943999999999999</c:v>
                </c:pt>
                <c:pt idx="38">
                  <c:v>0.19467999999999999</c:v>
                </c:pt>
                <c:pt idx="39">
                  <c:v>0.20976</c:v>
                </c:pt>
                <c:pt idx="40">
                  <c:v>0.22402</c:v>
                </c:pt>
                <c:pt idx="41">
                  <c:v>0.23696</c:v>
                </c:pt>
                <c:pt idx="42">
                  <c:v>0.24926000000000001</c:v>
                </c:pt>
                <c:pt idx="43">
                  <c:v>0.26012000000000002</c:v>
                </c:pt>
                <c:pt idx="44">
                  <c:v>0.27017999999999998</c:v>
                </c:pt>
                <c:pt idx="45">
                  <c:v>0.27923999999999999</c:v>
                </c:pt>
                <c:pt idx="46">
                  <c:v>0.28710000000000002</c:v>
                </c:pt>
                <c:pt idx="47">
                  <c:v>0.29358000000000001</c:v>
                </c:pt>
                <c:pt idx="48">
                  <c:v>0.2994</c:v>
                </c:pt>
                <c:pt idx="49">
                  <c:v>0.3039</c:v>
                </c:pt>
                <c:pt idx="50">
                  <c:v>0.30775999999999998</c:v>
                </c:pt>
                <c:pt idx="51">
                  <c:v>0.31064000000000003</c:v>
                </c:pt>
                <c:pt idx="52">
                  <c:v>0.31278</c:v>
                </c:pt>
                <c:pt idx="53">
                  <c:v>0.31359999999999999</c:v>
                </c:pt>
                <c:pt idx="54">
                  <c:v>0.31359999999999999</c:v>
                </c:pt>
                <c:pt idx="55">
                  <c:v>0.31269999999999998</c:v>
                </c:pt>
                <c:pt idx="56">
                  <c:v>0.31064000000000003</c:v>
                </c:pt>
                <c:pt idx="57">
                  <c:v>0.3075</c:v>
                </c:pt>
                <c:pt idx="58">
                  <c:v>0.30370000000000003</c:v>
                </c:pt>
                <c:pt idx="59">
                  <c:v>0.29896</c:v>
                </c:pt>
                <c:pt idx="60">
                  <c:v>0.29370000000000002</c:v>
                </c:pt>
                <c:pt idx="61">
                  <c:v>0.28724</c:v>
                </c:pt>
                <c:pt idx="62">
                  <c:v>0.2802</c:v>
                </c:pt>
                <c:pt idx="63">
                  <c:v>0.27272000000000002</c:v>
                </c:pt>
                <c:pt idx="64">
                  <c:v>0.26425999999999999</c:v>
                </c:pt>
                <c:pt idx="65">
                  <c:v>0.25544</c:v>
                </c:pt>
                <c:pt idx="66">
                  <c:v>0.24657999999999999</c:v>
                </c:pt>
                <c:pt idx="67">
                  <c:v>0.23708000000000001</c:v>
                </c:pt>
                <c:pt idx="68">
                  <c:v>0.22786000000000001</c:v>
                </c:pt>
                <c:pt idx="69">
                  <c:v>0.21876000000000001</c:v>
                </c:pt>
                <c:pt idx="70">
                  <c:v>0.2094</c:v>
                </c:pt>
                <c:pt idx="71">
                  <c:v>0.20091999999999999</c:v>
                </c:pt>
                <c:pt idx="72">
                  <c:v>0.19223999999999999</c:v>
                </c:pt>
                <c:pt idx="73">
                  <c:v>0.18398</c:v>
                </c:pt>
                <c:pt idx="74">
                  <c:v>0.17621999999999999</c:v>
                </c:pt>
                <c:pt idx="75">
                  <c:v>0.16889999999999999</c:v>
                </c:pt>
                <c:pt idx="76">
                  <c:v>0.16166</c:v>
                </c:pt>
                <c:pt idx="77">
                  <c:v>0.15504000000000001</c:v>
                </c:pt>
                <c:pt idx="78">
                  <c:v>0.14860000000000001</c:v>
                </c:pt>
                <c:pt idx="79">
                  <c:v>0.14246</c:v>
                </c:pt>
                <c:pt idx="80">
                  <c:v>0.13658000000000001</c:v>
                </c:pt>
                <c:pt idx="81">
                  <c:v>0.13062000000000001</c:v>
                </c:pt>
                <c:pt idx="82">
                  <c:v>0.12514</c:v>
                </c:pt>
                <c:pt idx="83">
                  <c:v>0.1195</c:v>
                </c:pt>
                <c:pt idx="84">
                  <c:v>0.11416</c:v>
                </c:pt>
                <c:pt idx="85">
                  <c:v>0.10915999999999999</c:v>
                </c:pt>
                <c:pt idx="86">
                  <c:v>0.10428</c:v>
                </c:pt>
                <c:pt idx="87">
                  <c:v>9.9540000000000003E-2</c:v>
                </c:pt>
                <c:pt idx="88">
                  <c:v>9.4899999999999998E-2</c:v>
                </c:pt>
                <c:pt idx="89">
                  <c:v>9.0719999999999995E-2</c:v>
                </c:pt>
                <c:pt idx="90">
                  <c:v>8.6540000000000006E-2</c:v>
                </c:pt>
                <c:pt idx="91">
                  <c:v>8.2320000000000004E-2</c:v>
                </c:pt>
                <c:pt idx="92">
                  <c:v>7.8619999999999995E-2</c:v>
                </c:pt>
                <c:pt idx="93">
                  <c:v>7.4940000000000007E-2</c:v>
                </c:pt>
                <c:pt idx="94">
                  <c:v>7.1340000000000001E-2</c:v>
                </c:pt>
                <c:pt idx="95">
                  <c:v>6.8199999999999997E-2</c:v>
                </c:pt>
                <c:pt idx="96">
                  <c:v>6.5040000000000001E-2</c:v>
                </c:pt>
                <c:pt idx="97">
                  <c:v>6.182E-2</c:v>
                </c:pt>
                <c:pt idx="98">
                  <c:v>5.8959999999999999E-2</c:v>
                </c:pt>
                <c:pt idx="99">
                  <c:v>5.6180000000000001E-2</c:v>
                </c:pt>
                <c:pt idx="100">
                  <c:v>5.3519999999999998E-2</c:v>
                </c:pt>
                <c:pt idx="101">
                  <c:v>5.0959999999999998E-2</c:v>
                </c:pt>
                <c:pt idx="102">
                  <c:v>4.8640000000000003E-2</c:v>
                </c:pt>
                <c:pt idx="103">
                  <c:v>4.65E-2</c:v>
                </c:pt>
                <c:pt idx="104">
                  <c:v>4.4359999999999997E-2</c:v>
                </c:pt>
                <c:pt idx="105">
                  <c:v>4.2320000000000003E-2</c:v>
                </c:pt>
                <c:pt idx="106">
                  <c:v>4.0379999999999999E-2</c:v>
                </c:pt>
                <c:pt idx="107">
                  <c:v>3.8460000000000001E-2</c:v>
                </c:pt>
                <c:pt idx="108">
                  <c:v>3.6639999999999999E-2</c:v>
                </c:pt>
                <c:pt idx="109">
                  <c:v>3.5020000000000003E-2</c:v>
                </c:pt>
                <c:pt idx="110">
                  <c:v>3.338E-2</c:v>
                </c:pt>
                <c:pt idx="111">
                  <c:v>3.1820000000000001E-2</c:v>
                </c:pt>
                <c:pt idx="112">
                  <c:v>3.032E-2</c:v>
                </c:pt>
                <c:pt idx="113">
                  <c:v>2.886E-2</c:v>
                </c:pt>
                <c:pt idx="114">
                  <c:v>2.7480000000000001E-2</c:v>
                </c:pt>
                <c:pt idx="115">
                  <c:v>2.614E-2</c:v>
                </c:pt>
                <c:pt idx="116">
                  <c:v>2.494E-2</c:v>
                </c:pt>
                <c:pt idx="117">
                  <c:v>2.3779999999999999E-2</c:v>
                </c:pt>
                <c:pt idx="118">
                  <c:v>2.266E-2</c:v>
                </c:pt>
                <c:pt idx="119">
                  <c:v>2.1579999999999998E-2</c:v>
                </c:pt>
                <c:pt idx="120">
                  <c:v>2.0580000000000001E-2</c:v>
                </c:pt>
                <c:pt idx="121">
                  <c:v>1.9599999999999999E-2</c:v>
                </c:pt>
                <c:pt idx="122">
                  <c:v>1.866E-2</c:v>
                </c:pt>
                <c:pt idx="123">
                  <c:v>1.78E-2</c:v>
                </c:pt>
                <c:pt idx="124">
                  <c:v>1.6920000000000001E-2</c:v>
                </c:pt>
                <c:pt idx="125">
                  <c:v>1.6119999999999999E-2</c:v>
                </c:pt>
                <c:pt idx="126">
                  <c:v>1.536E-2</c:v>
                </c:pt>
                <c:pt idx="127">
                  <c:v>1.4659999999999999E-2</c:v>
                </c:pt>
                <c:pt idx="128">
                  <c:v>1.3979999999999999E-2</c:v>
                </c:pt>
                <c:pt idx="129">
                  <c:v>1.336E-2</c:v>
                </c:pt>
                <c:pt idx="130">
                  <c:v>1.278E-2</c:v>
                </c:pt>
                <c:pt idx="131">
                  <c:v>1.214E-2</c:v>
                </c:pt>
                <c:pt idx="132">
                  <c:v>1.154E-2</c:v>
                </c:pt>
                <c:pt idx="133">
                  <c:v>1.0999999999999999E-2</c:v>
                </c:pt>
                <c:pt idx="134">
                  <c:v>1.0460000000000001E-2</c:v>
                </c:pt>
                <c:pt idx="135">
                  <c:v>9.9399999999999992E-3</c:v>
                </c:pt>
                <c:pt idx="136">
                  <c:v>9.4400000000000005E-3</c:v>
                </c:pt>
                <c:pt idx="137">
                  <c:v>8.94E-3</c:v>
                </c:pt>
                <c:pt idx="138">
                  <c:v>8.5599999999999999E-3</c:v>
                </c:pt>
                <c:pt idx="139">
                  <c:v>8.1200000000000005E-3</c:v>
                </c:pt>
                <c:pt idx="140">
                  <c:v>7.7000000000000002E-3</c:v>
                </c:pt>
                <c:pt idx="141">
                  <c:v>7.3200000000000001E-3</c:v>
                </c:pt>
                <c:pt idx="142">
                  <c:v>6.9800000000000001E-3</c:v>
                </c:pt>
                <c:pt idx="143">
                  <c:v>6.62E-3</c:v>
                </c:pt>
                <c:pt idx="144">
                  <c:v>6.3200000000000001E-3</c:v>
                </c:pt>
                <c:pt idx="145">
                  <c:v>6.0000000000000001E-3</c:v>
                </c:pt>
                <c:pt idx="146">
                  <c:v>5.7000000000000002E-3</c:v>
                </c:pt>
                <c:pt idx="147">
                  <c:v>5.4200000000000003E-3</c:v>
                </c:pt>
                <c:pt idx="148">
                  <c:v>5.1599999999999997E-3</c:v>
                </c:pt>
                <c:pt idx="149">
                  <c:v>4.8999999999999998E-3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D7-4215-9124-10EE5C6D6D6A}"/>
            </c:ext>
          </c:extLst>
        </c:ser>
        <c:ser>
          <c:idx val="1"/>
          <c:order val="4"/>
          <c:tx>
            <c:v>Muertes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SR50Asin!$C$14:$C$133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SR50Asin!$AF$14:$AF$373</c:f>
              <c:numCache>
                <c:formatCode>0,000%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2.0000000000000002E-5</c:v>
                </c:pt>
                <c:pt idx="25">
                  <c:v>2.0000000000000002E-5</c:v>
                </c:pt>
                <c:pt idx="26">
                  <c:v>2.0000000000000002E-5</c:v>
                </c:pt>
                <c:pt idx="27">
                  <c:v>2.0000000000000002E-5</c:v>
                </c:pt>
                <c:pt idx="28">
                  <c:v>4.0000000000000003E-5</c:v>
                </c:pt>
                <c:pt idx="29">
                  <c:v>4.0000000000000003E-5</c:v>
                </c:pt>
                <c:pt idx="30">
                  <c:v>4.0000000000000003E-5</c:v>
                </c:pt>
                <c:pt idx="31">
                  <c:v>8.0000000000000007E-5</c:v>
                </c:pt>
                <c:pt idx="32">
                  <c:v>8.0000000000000007E-5</c:v>
                </c:pt>
                <c:pt idx="33">
                  <c:v>1.2E-4</c:v>
                </c:pt>
                <c:pt idx="34">
                  <c:v>1.3999999999999999E-4</c:v>
                </c:pt>
                <c:pt idx="35">
                  <c:v>2.0000000000000001E-4</c:v>
                </c:pt>
                <c:pt idx="36">
                  <c:v>2.4000000000000001E-4</c:v>
                </c:pt>
                <c:pt idx="37">
                  <c:v>2.7999999999999998E-4</c:v>
                </c:pt>
                <c:pt idx="38">
                  <c:v>3.4000000000000002E-4</c:v>
                </c:pt>
                <c:pt idx="39">
                  <c:v>4.2000000000000002E-4</c:v>
                </c:pt>
                <c:pt idx="40">
                  <c:v>5.1999999999999995E-4</c:v>
                </c:pt>
                <c:pt idx="41">
                  <c:v>6.2E-4</c:v>
                </c:pt>
                <c:pt idx="42">
                  <c:v>7.3999999999999999E-4</c:v>
                </c:pt>
                <c:pt idx="43">
                  <c:v>8.8000000000000003E-4</c:v>
                </c:pt>
                <c:pt idx="44">
                  <c:v>1.0399999999999999E-3</c:v>
                </c:pt>
                <c:pt idx="45">
                  <c:v>1.1999999999999999E-3</c:v>
                </c:pt>
                <c:pt idx="46">
                  <c:v>1.3799999999999999E-3</c:v>
                </c:pt>
                <c:pt idx="47">
                  <c:v>1.64E-3</c:v>
                </c:pt>
                <c:pt idx="48">
                  <c:v>1.8799999999999999E-3</c:v>
                </c:pt>
                <c:pt idx="49">
                  <c:v>2.1199999999999999E-3</c:v>
                </c:pt>
                <c:pt idx="50">
                  <c:v>2.3999999999999998E-3</c:v>
                </c:pt>
                <c:pt idx="51">
                  <c:v>2.7200000000000002E-3</c:v>
                </c:pt>
                <c:pt idx="52">
                  <c:v>3.0200000000000001E-3</c:v>
                </c:pt>
                <c:pt idx="53">
                  <c:v>3.3800000000000002E-3</c:v>
                </c:pt>
                <c:pt idx="54">
                  <c:v>3.7200000000000002E-3</c:v>
                </c:pt>
                <c:pt idx="55">
                  <c:v>4.1200000000000004E-3</c:v>
                </c:pt>
                <c:pt idx="56">
                  <c:v>4.5399999999999998E-3</c:v>
                </c:pt>
                <c:pt idx="57">
                  <c:v>5.0000000000000001E-3</c:v>
                </c:pt>
                <c:pt idx="58">
                  <c:v>5.4599999999999996E-3</c:v>
                </c:pt>
                <c:pt idx="59">
                  <c:v>5.9800000000000001E-3</c:v>
                </c:pt>
                <c:pt idx="60">
                  <c:v>6.5399999999999998E-3</c:v>
                </c:pt>
                <c:pt idx="61">
                  <c:v>7.1199999999999996E-3</c:v>
                </c:pt>
                <c:pt idx="62">
                  <c:v>7.6800000000000002E-3</c:v>
                </c:pt>
                <c:pt idx="63">
                  <c:v>8.26E-3</c:v>
                </c:pt>
                <c:pt idx="64">
                  <c:v>8.8800000000000007E-3</c:v>
                </c:pt>
                <c:pt idx="65">
                  <c:v>9.4800000000000006E-3</c:v>
                </c:pt>
                <c:pt idx="66">
                  <c:v>1.01E-2</c:v>
                </c:pt>
                <c:pt idx="67">
                  <c:v>1.072E-2</c:v>
                </c:pt>
                <c:pt idx="68">
                  <c:v>1.1339999999999999E-2</c:v>
                </c:pt>
                <c:pt idx="69">
                  <c:v>1.1939999999999999E-2</c:v>
                </c:pt>
                <c:pt idx="70">
                  <c:v>1.2619999999999999E-2</c:v>
                </c:pt>
                <c:pt idx="71">
                  <c:v>1.3259999999999999E-2</c:v>
                </c:pt>
                <c:pt idx="72">
                  <c:v>1.3939999999999999E-2</c:v>
                </c:pt>
                <c:pt idx="73">
                  <c:v>1.4579999999999999E-2</c:v>
                </c:pt>
                <c:pt idx="74">
                  <c:v>1.52E-2</c:v>
                </c:pt>
                <c:pt idx="75">
                  <c:v>1.5820000000000001E-2</c:v>
                </c:pt>
                <c:pt idx="76">
                  <c:v>1.636E-2</c:v>
                </c:pt>
                <c:pt idx="77">
                  <c:v>1.6899999999999998E-2</c:v>
                </c:pt>
                <c:pt idx="78">
                  <c:v>1.7479999999999999E-2</c:v>
                </c:pt>
                <c:pt idx="79">
                  <c:v>1.796E-2</c:v>
                </c:pt>
                <c:pt idx="80">
                  <c:v>1.8419999999999999E-2</c:v>
                </c:pt>
                <c:pt idx="81">
                  <c:v>1.8880000000000001E-2</c:v>
                </c:pt>
                <c:pt idx="82">
                  <c:v>1.9300000000000001E-2</c:v>
                </c:pt>
                <c:pt idx="83">
                  <c:v>1.9699999999999999E-2</c:v>
                </c:pt>
                <c:pt idx="84">
                  <c:v>2.0080000000000001E-2</c:v>
                </c:pt>
                <c:pt idx="85">
                  <c:v>2.0400000000000001E-2</c:v>
                </c:pt>
                <c:pt idx="86">
                  <c:v>2.0719999999999999E-2</c:v>
                </c:pt>
                <c:pt idx="87">
                  <c:v>2.102E-2</c:v>
                </c:pt>
                <c:pt idx="88">
                  <c:v>2.1319999999999999E-2</c:v>
                </c:pt>
                <c:pt idx="89">
                  <c:v>2.1559999999999999E-2</c:v>
                </c:pt>
                <c:pt idx="90">
                  <c:v>2.1819999999999999E-2</c:v>
                </c:pt>
                <c:pt idx="91">
                  <c:v>2.2079999999999999E-2</c:v>
                </c:pt>
                <c:pt idx="92">
                  <c:v>2.23E-2</c:v>
                </c:pt>
                <c:pt idx="93">
                  <c:v>2.2499999999999999E-2</c:v>
                </c:pt>
                <c:pt idx="94">
                  <c:v>2.2700000000000001E-2</c:v>
                </c:pt>
                <c:pt idx="95">
                  <c:v>2.2859999999999998E-2</c:v>
                </c:pt>
                <c:pt idx="96">
                  <c:v>2.3E-2</c:v>
                </c:pt>
                <c:pt idx="97">
                  <c:v>2.3140000000000001E-2</c:v>
                </c:pt>
                <c:pt idx="98">
                  <c:v>2.3279999999999999E-2</c:v>
                </c:pt>
                <c:pt idx="99">
                  <c:v>2.342E-2</c:v>
                </c:pt>
                <c:pt idx="100">
                  <c:v>2.3560000000000001E-2</c:v>
                </c:pt>
                <c:pt idx="101">
                  <c:v>2.368E-2</c:v>
                </c:pt>
                <c:pt idx="102">
                  <c:v>2.376E-2</c:v>
                </c:pt>
                <c:pt idx="103">
                  <c:v>2.384E-2</c:v>
                </c:pt>
                <c:pt idx="104">
                  <c:v>2.3939999999999999E-2</c:v>
                </c:pt>
                <c:pt idx="105">
                  <c:v>2.402E-2</c:v>
                </c:pt>
                <c:pt idx="106">
                  <c:v>2.4119999999999999E-2</c:v>
                </c:pt>
                <c:pt idx="107">
                  <c:v>2.4199999999999999E-2</c:v>
                </c:pt>
                <c:pt idx="108">
                  <c:v>2.426E-2</c:v>
                </c:pt>
                <c:pt idx="109">
                  <c:v>2.4320000000000001E-2</c:v>
                </c:pt>
                <c:pt idx="110">
                  <c:v>2.4379999999999999E-2</c:v>
                </c:pt>
                <c:pt idx="111">
                  <c:v>2.4459999999999999E-2</c:v>
                </c:pt>
                <c:pt idx="112">
                  <c:v>2.452E-2</c:v>
                </c:pt>
                <c:pt idx="113">
                  <c:v>2.4559999999999998E-2</c:v>
                </c:pt>
                <c:pt idx="114">
                  <c:v>2.46E-2</c:v>
                </c:pt>
                <c:pt idx="115">
                  <c:v>2.4660000000000001E-2</c:v>
                </c:pt>
                <c:pt idx="116">
                  <c:v>2.47E-2</c:v>
                </c:pt>
                <c:pt idx="117">
                  <c:v>2.4740000000000002E-2</c:v>
                </c:pt>
                <c:pt idx="118">
                  <c:v>2.4799999999999999E-2</c:v>
                </c:pt>
                <c:pt idx="119">
                  <c:v>2.4819999999999998E-2</c:v>
                </c:pt>
                <c:pt idx="120">
                  <c:v>2.486E-2</c:v>
                </c:pt>
                <c:pt idx="121">
                  <c:v>2.4899999999999999E-2</c:v>
                </c:pt>
                <c:pt idx="122">
                  <c:v>2.4920000000000001E-2</c:v>
                </c:pt>
                <c:pt idx="123">
                  <c:v>2.494E-2</c:v>
                </c:pt>
                <c:pt idx="124">
                  <c:v>2.496E-2</c:v>
                </c:pt>
                <c:pt idx="125">
                  <c:v>2.5000000000000001E-2</c:v>
                </c:pt>
                <c:pt idx="126">
                  <c:v>2.5020000000000001E-2</c:v>
                </c:pt>
                <c:pt idx="127">
                  <c:v>2.504E-2</c:v>
                </c:pt>
                <c:pt idx="128">
                  <c:v>2.5059999999999999E-2</c:v>
                </c:pt>
                <c:pt idx="129">
                  <c:v>2.5080000000000002E-2</c:v>
                </c:pt>
                <c:pt idx="130">
                  <c:v>2.5100000000000001E-2</c:v>
                </c:pt>
                <c:pt idx="131">
                  <c:v>2.512E-2</c:v>
                </c:pt>
                <c:pt idx="132">
                  <c:v>2.5139999999999999E-2</c:v>
                </c:pt>
                <c:pt idx="133">
                  <c:v>2.5139999999999999E-2</c:v>
                </c:pt>
                <c:pt idx="134">
                  <c:v>2.5159999999999998E-2</c:v>
                </c:pt>
                <c:pt idx="135">
                  <c:v>2.5180000000000001E-2</c:v>
                </c:pt>
                <c:pt idx="136">
                  <c:v>2.5180000000000001E-2</c:v>
                </c:pt>
                <c:pt idx="137">
                  <c:v>2.52E-2</c:v>
                </c:pt>
                <c:pt idx="138">
                  <c:v>2.5219999999999999E-2</c:v>
                </c:pt>
                <c:pt idx="139">
                  <c:v>2.5239999999999999E-2</c:v>
                </c:pt>
                <c:pt idx="140">
                  <c:v>2.5260000000000001E-2</c:v>
                </c:pt>
                <c:pt idx="141">
                  <c:v>2.5260000000000001E-2</c:v>
                </c:pt>
                <c:pt idx="142">
                  <c:v>2.528E-2</c:v>
                </c:pt>
                <c:pt idx="143">
                  <c:v>2.53E-2</c:v>
                </c:pt>
                <c:pt idx="144">
                  <c:v>2.53E-2</c:v>
                </c:pt>
                <c:pt idx="145">
                  <c:v>2.5319999999999999E-2</c:v>
                </c:pt>
                <c:pt idx="146">
                  <c:v>2.5319999999999999E-2</c:v>
                </c:pt>
                <c:pt idx="147">
                  <c:v>2.5340000000000001E-2</c:v>
                </c:pt>
                <c:pt idx="148">
                  <c:v>2.5340000000000001E-2</c:v>
                </c:pt>
                <c:pt idx="149">
                  <c:v>2.5340000000000001E-2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D7-4215-9124-10EE5C6D6D6A}"/>
            </c:ext>
          </c:extLst>
        </c:ser>
        <c:ser>
          <c:idx val="4"/>
          <c:order val="5"/>
          <c:tx>
            <c:v>Contagiados base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'SR50'!$AD$14:$AD$373</c:f>
              <c:numCache>
                <c:formatCode>0,000%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5.5799999999999999E-3</c:v>
                </c:pt>
                <c:pt idx="15">
                  <c:v>6.4000000000000003E-3</c:v>
                </c:pt>
                <c:pt idx="16">
                  <c:v>7.28E-3</c:v>
                </c:pt>
                <c:pt idx="17">
                  <c:v>8.4200000000000004E-3</c:v>
                </c:pt>
                <c:pt idx="18">
                  <c:v>9.7599999999999996E-3</c:v>
                </c:pt>
                <c:pt idx="19">
                  <c:v>1.1220000000000001E-2</c:v>
                </c:pt>
                <c:pt idx="20">
                  <c:v>1.2880000000000001E-2</c:v>
                </c:pt>
                <c:pt idx="21">
                  <c:v>1.47E-2</c:v>
                </c:pt>
                <c:pt idx="22">
                  <c:v>1.67E-2</c:v>
                </c:pt>
                <c:pt idx="23">
                  <c:v>1.8960000000000001E-2</c:v>
                </c:pt>
                <c:pt idx="24">
                  <c:v>2.1600000000000001E-2</c:v>
                </c:pt>
                <c:pt idx="25">
                  <c:v>2.4639999999999999E-2</c:v>
                </c:pt>
                <c:pt idx="26">
                  <c:v>2.7859999999999999E-2</c:v>
                </c:pt>
                <c:pt idx="27">
                  <c:v>3.1320000000000001E-2</c:v>
                </c:pt>
                <c:pt idx="28">
                  <c:v>3.524E-2</c:v>
                </c:pt>
                <c:pt idx="29">
                  <c:v>3.9480000000000001E-2</c:v>
                </c:pt>
                <c:pt idx="30">
                  <c:v>4.4119999999999999E-2</c:v>
                </c:pt>
                <c:pt idx="31">
                  <c:v>4.8919999999999998E-2</c:v>
                </c:pt>
                <c:pt idx="32">
                  <c:v>5.4140000000000001E-2</c:v>
                </c:pt>
                <c:pt idx="33">
                  <c:v>5.9959999999999999E-2</c:v>
                </c:pt>
                <c:pt idx="34">
                  <c:v>6.6019999999999995E-2</c:v>
                </c:pt>
                <c:pt idx="35">
                  <c:v>7.2139999999999996E-2</c:v>
                </c:pt>
                <c:pt idx="36">
                  <c:v>7.8939999999999996E-2</c:v>
                </c:pt>
                <c:pt idx="37">
                  <c:v>8.5999999999999993E-2</c:v>
                </c:pt>
                <c:pt idx="38">
                  <c:v>9.3399999999999997E-2</c:v>
                </c:pt>
                <c:pt idx="39">
                  <c:v>0.10082000000000001</c:v>
                </c:pt>
                <c:pt idx="40">
                  <c:v>0.109</c:v>
                </c:pt>
                <c:pt idx="41">
                  <c:v>0.1172</c:v>
                </c:pt>
                <c:pt idx="42">
                  <c:v>0.12565999999999999</c:v>
                </c:pt>
                <c:pt idx="43">
                  <c:v>0.13433999999999999</c:v>
                </c:pt>
                <c:pt idx="44">
                  <c:v>0.14280000000000001</c:v>
                </c:pt>
                <c:pt idx="45">
                  <c:v>0.151</c:v>
                </c:pt>
                <c:pt idx="46">
                  <c:v>0.15901999999999999</c:v>
                </c:pt>
                <c:pt idx="47">
                  <c:v>0.16661999999999999</c:v>
                </c:pt>
                <c:pt idx="48">
                  <c:v>0.17382</c:v>
                </c:pt>
                <c:pt idx="49">
                  <c:v>0.18043999999999999</c:v>
                </c:pt>
                <c:pt idx="50">
                  <c:v>0.18615999999999999</c:v>
                </c:pt>
                <c:pt idx="51">
                  <c:v>0.19159999999999999</c:v>
                </c:pt>
                <c:pt idx="52">
                  <c:v>0.19628000000000001</c:v>
                </c:pt>
                <c:pt idx="53">
                  <c:v>0.20019999999999999</c:v>
                </c:pt>
                <c:pt idx="54">
                  <c:v>0.20368</c:v>
                </c:pt>
                <c:pt idx="55">
                  <c:v>0.20621999999999999</c:v>
                </c:pt>
                <c:pt idx="56">
                  <c:v>0.20780000000000001</c:v>
                </c:pt>
                <c:pt idx="57">
                  <c:v>0.20874000000000001</c:v>
                </c:pt>
                <c:pt idx="58">
                  <c:v>0.20893999999999999</c:v>
                </c:pt>
                <c:pt idx="59">
                  <c:v>0.20821999999999999</c:v>
                </c:pt>
                <c:pt idx="60">
                  <c:v>0.20674000000000001</c:v>
                </c:pt>
                <c:pt idx="61">
                  <c:v>0.2046</c:v>
                </c:pt>
                <c:pt idx="62">
                  <c:v>0.20168</c:v>
                </c:pt>
                <c:pt idx="63">
                  <c:v>0.19814000000000001</c:v>
                </c:pt>
                <c:pt idx="64">
                  <c:v>0.19403999999999999</c:v>
                </c:pt>
                <c:pt idx="65">
                  <c:v>0.18936</c:v>
                </c:pt>
                <c:pt idx="66">
                  <c:v>0.18428</c:v>
                </c:pt>
                <c:pt idx="67">
                  <c:v>0.17866000000000001</c:v>
                </c:pt>
                <c:pt idx="68">
                  <c:v>0.17274</c:v>
                </c:pt>
                <c:pt idx="69">
                  <c:v>0.16632</c:v>
                </c:pt>
                <c:pt idx="70">
                  <c:v>0.15966</c:v>
                </c:pt>
                <c:pt idx="71">
                  <c:v>0.15284</c:v>
                </c:pt>
                <c:pt idx="72">
                  <c:v>0.14593999999999999</c:v>
                </c:pt>
                <c:pt idx="73">
                  <c:v>0.13868</c:v>
                </c:pt>
                <c:pt idx="74">
                  <c:v>0.13138</c:v>
                </c:pt>
                <c:pt idx="75">
                  <c:v>0.12414</c:v>
                </c:pt>
                <c:pt idx="76">
                  <c:v>0.11712</c:v>
                </c:pt>
                <c:pt idx="77">
                  <c:v>0.11014</c:v>
                </c:pt>
                <c:pt idx="78">
                  <c:v>0.10334</c:v>
                </c:pt>
                <c:pt idx="79">
                  <c:v>9.672E-2</c:v>
                </c:pt>
                <c:pt idx="80">
                  <c:v>9.042E-2</c:v>
                </c:pt>
                <c:pt idx="81">
                  <c:v>8.4519999999999998E-2</c:v>
                </c:pt>
                <c:pt idx="82">
                  <c:v>7.886E-2</c:v>
                </c:pt>
                <c:pt idx="83">
                  <c:v>7.3319999999999996E-2</c:v>
                </c:pt>
                <c:pt idx="84">
                  <c:v>6.8159999999999998E-2</c:v>
                </c:pt>
                <c:pt idx="85">
                  <c:v>6.3200000000000006E-2</c:v>
                </c:pt>
                <c:pt idx="86">
                  <c:v>5.8639999999999998E-2</c:v>
                </c:pt>
                <c:pt idx="87">
                  <c:v>5.4460000000000001E-2</c:v>
                </c:pt>
                <c:pt idx="88">
                  <c:v>5.0540000000000002E-2</c:v>
                </c:pt>
                <c:pt idx="89">
                  <c:v>4.6980000000000001E-2</c:v>
                </c:pt>
                <c:pt idx="90">
                  <c:v>4.3639999999999998E-2</c:v>
                </c:pt>
                <c:pt idx="91">
                  <c:v>4.0460000000000003E-2</c:v>
                </c:pt>
                <c:pt idx="92">
                  <c:v>3.7620000000000001E-2</c:v>
                </c:pt>
                <c:pt idx="93">
                  <c:v>3.4939999999999999E-2</c:v>
                </c:pt>
                <c:pt idx="94">
                  <c:v>3.2500000000000001E-2</c:v>
                </c:pt>
                <c:pt idx="95">
                  <c:v>3.0280000000000001E-2</c:v>
                </c:pt>
                <c:pt idx="96">
                  <c:v>2.8160000000000001E-2</c:v>
                </c:pt>
                <c:pt idx="97">
                  <c:v>2.6179999999999998E-2</c:v>
                </c:pt>
                <c:pt idx="98">
                  <c:v>2.4400000000000002E-2</c:v>
                </c:pt>
                <c:pt idx="99">
                  <c:v>2.264E-2</c:v>
                </c:pt>
                <c:pt idx="100">
                  <c:v>2.1059999999999999E-2</c:v>
                </c:pt>
                <c:pt idx="101">
                  <c:v>1.966E-2</c:v>
                </c:pt>
                <c:pt idx="102">
                  <c:v>1.8360000000000001E-2</c:v>
                </c:pt>
                <c:pt idx="103">
                  <c:v>1.7059999999999999E-2</c:v>
                </c:pt>
                <c:pt idx="104">
                  <c:v>1.5939999999999999E-2</c:v>
                </c:pt>
                <c:pt idx="105">
                  <c:v>1.486E-2</c:v>
                </c:pt>
                <c:pt idx="106">
                  <c:v>1.388E-2</c:v>
                </c:pt>
                <c:pt idx="107">
                  <c:v>1.2919999999999999E-2</c:v>
                </c:pt>
                <c:pt idx="108">
                  <c:v>1.204E-2</c:v>
                </c:pt>
                <c:pt idx="109">
                  <c:v>1.124E-2</c:v>
                </c:pt>
                <c:pt idx="110">
                  <c:v>1.052E-2</c:v>
                </c:pt>
                <c:pt idx="111">
                  <c:v>9.8399999999999998E-3</c:v>
                </c:pt>
                <c:pt idx="112">
                  <c:v>9.2200000000000008E-3</c:v>
                </c:pt>
                <c:pt idx="113">
                  <c:v>8.5800000000000008E-3</c:v>
                </c:pt>
                <c:pt idx="114">
                  <c:v>8.0599999999999995E-3</c:v>
                </c:pt>
                <c:pt idx="115">
                  <c:v>7.5599999999999999E-3</c:v>
                </c:pt>
                <c:pt idx="116">
                  <c:v>7.1199999999999996E-3</c:v>
                </c:pt>
                <c:pt idx="117">
                  <c:v>6.6800000000000002E-3</c:v>
                </c:pt>
                <c:pt idx="118">
                  <c:v>6.3E-3</c:v>
                </c:pt>
                <c:pt idx="119">
                  <c:v>5.94E-3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D7-4215-9124-10EE5C6D6D6A}"/>
            </c:ext>
          </c:extLst>
        </c:ser>
        <c:ser>
          <c:idx val="6"/>
          <c:order val="6"/>
          <c:tx>
            <c:v>Afectados base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'SR50'!$AC$14:$AC$373</c:f>
              <c:numCache>
                <c:formatCode>0,000%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5.5999999999999999E-3</c:v>
                </c:pt>
                <c:pt idx="15">
                  <c:v>6.4200000000000004E-3</c:v>
                </c:pt>
                <c:pt idx="16">
                  <c:v>7.3200000000000001E-3</c:v>
                </c:pt>
                <c:pt idx="17">
                  <c:v>8.4799999999999997E-3</c:v>
                </c:pt>
                <c:pt idx="18">
                  <c:v>9.8399999999999998E-3</c:v>
                </c:pt>
                <c:pt idx="19">
                  <c:v>1.132E-2</c:v>
                </c:pt>
                <c:pt idx="20">
                  <c:v>1.302E-2</c:v>
                </c:pt>
                <c:pt idx="21">
                  <c:v>1.4880000000000001E-2</c:v>
                </c:pt>
                <c:pt idx="22">
                  <c:v>1.694E-2</c:v>
                </c:pt>
                <c:pt idx="23">
                  <c:v>1.9259999999999999E-2</c:v>
                </c:pt>
                <c:pt idx="24">
                  <c:v>2.198E-2</c:v>
                </c:pt>
                <c:pt idx="25">
                  <c:v>2.512E-2</c:v>
                </c:pt>
                <c:pt idx="26">
                  <c:v>2.8500000000000001E-2</c:v>
                </c:pt>
                <c:pt idx="27">
                  <c:v>3.2099999999999997E-2</c:v>
                </c:pt>
                <c:pt idx="28">
                  <c:v>3.6200000000000003E-2</c:v>
                </c:pt>
                <c:pt idx="29">
                  <c:v>4.0640000000000003E-2</c:v>
                </c:pt>
                <c:pt idx="30">
                  <c:v>4.5560000000000003E-2</c:v>
                </c:pt>
                <c:pt idx="31">
                  <c:v>5.0720000000000001E-2</c:v>
                </c:pt>
                <c:pt idx="32">
                  <c:v>5.6259999999999998E-2</c:v>
                </c:pt>
                <c:pt idx="33">
                  <c:v>6.2480000000000001E-2</c:v>
                </c:pt>
                <c:pt idx="34">
                  <c:v>6.9019999999999998E-2</c:v>
                </c:pt>
                <c:pt idx="35">
                  <c:v>7.5679999999999997E-2</c:v>
                </c:pt>
                <c:pt idx="36">
                  <c:v>8.3119999999999999E-2</c:v>
                </c:pt>
                <c:pt idx="37">
                  <c:v>9.0920000000000001E-2</c:v>
                </c:pt>
                <c:pt idx="38">
                  <c:v>9.912E-2</c:v>
                </c:pt>
                <c:pt idx="39">
                  <c:v>0.1075</c:v>
                </c:pt>
                <c:pt idx="40">
                  <c:v>0.1168</c:v>
                </c:pt>
                <c:pt idx="41">
                  <c:v>0.12626000000000001</c:v>
                </c:pt>
                <c:pt idx="42">
                  <c:v>0.1361</c:v>
                </c:pt>
                <c:pt idx="43">
                  <c:v>0.14630000000000001</c:v>
                </c:pt>
                <c:pt idx="44">
                  <c:v>0.15644</c:v>
                </c:pt>
                <c:pt idx="45">
                  <c:v>0.16650000000000001</c:v>
                </c:pt>
                <c:pt idx="46">
                  <c:v>0.17649999999999999</c:v>
                </c:pt>
                <c:pt idx="47">
                  <c:v>0.18632000000000001</c:v>
                </c:pt>
                <c:pt idx="48">
                  <c:v>0.19600000000000001</c:v>
                </c:pt>
                <c:pt idx="49">
                  <c:v>0.20530000000000001</c:v>
                </c:pt>
                <c:pt idx="50">
                  <c:v>0.21414</c:v>
                </c:pt>
                <c:pt idx="51">
                  <c:v>0.22284000000000001</c:v>
                </c:pt>
                <c:pt idx="52">
                  <c:v>0.23116</c:v>
                </c:pt>
                <c:pt idx="53">
                  <c:v>0.23898</c:v>
                </c:pt>
                <c:pt idx="54">
                  <c:v>0.24665999999999999</c:v>
                </c:pt>
                <c:pt idx="55">
                  <c:v>0.25374000000000002</c:v>
                </c:pt>
                <c:pt idx="56">
                  <c:v>0.26034000000000002</c:v>
                </c:pt>
                <c:pt idx="57">
                  <c:v>0.26662000000000002</c:v>
                </c:pt>
                <c:pt idx="58">
                  <c:v>0.27248</c:v>
                </c:pt>
                <c:pt idx="59">
                  <c:v>0.27778000000000003</c:v>
                </c:pt>
                <c:pt idx="60">
                  <c:v>0.28277999999999998</c:v>
                </c:pt>
                <c:pt idx="61">
                  <c:v>0.28738000000000002</c:v>
                </c:pt>
                <c:pt idx="62">
                  <c:v>0.29154000000000002</c:v>
                </c:pt>
                <c:pt idx="63">
                  <c:v>0.29532000000000003</c:v>
                </c:pt>
                <c:pt idx="64">
                  <c:v>0.29893999999999998</c:v>
                </c:pt>
                <c:pt idx="65">
                  <c:v>0.30225999999999997</c:v>
                </c:pt>
                <c:pt idx="66">
                  <c:v>0.30536000000000002</c:v>
                </c:pt>
                <c:pt idx="67">
                  <c:v>0.30815999999999999</c:v>
                </c:pt>
                <c:pt idx="68">
                  <c:v>0.31087999999999999</c:v>
                </c:pt>
                <c:pt idx="69">
                  <c:v>0.31328</c:v>
                </c:pt>
                <c:pt idx="70">
                  <c:v>0.31552000000000002</c:v>
                </c:pt>
                <c:pt idx="71">
                  <c:v>0.31774000000000002</c:v>
                </c:pt>
                <c:pt idx="72">
                  <c:v>0.31974000000000002</c:v>
                </c:pt>
                <c:pt idx="73">
                  <c:v>0.32162000000000002</c:v>
                </c:pt>
                <c:pt idx="74">
                  <c:v>0.32334000000000002</c:v>
                </c:pt>
                <c:pt idx="75">
                  <c:v>0.32496000000000003</c:v>
                </c:pt>
                <c:pt idx="76">
                  <c:v>0.32654</c:v>
                </c:pt>
                <c:pt idx="77">
                  <c:v>0.32791999999999999</c:v>
                </c:pt>
                <c:pt idx="78">
                  <c:v>0.32923999999999998</c:v>
                </c:pt>
                <c:pt idx="79">
                  <c:v>0.33044000000000001</c:v>
                </c:pt>
                <c:pt idx="80">
                  <c:v>0.33157999999999999</c:v>
                </c:pt>
                <c:pt idx="81">
                  <c:v>0.33267999999999998</c:v>
                </c:pt>
                <c:pt idx="82">
                  <c:v>0.3337</c:v>
                </c:pt>
                <c:pt idx="83">
                  <c:v>0.33454</c:v>
                </c:pt>
                <c:pt idx="84">
                  <c:v>0.33535999999999999</c:v>
                </c:pt>
                <c:pt idx="85">
                  <c:v>0.33613999999999999</c:v>
                </c:pt>
                <c:pt idx="86">
                  <c:v>0.33683999999999997</c:v>
                </c:pt>
                <c:pt idx="87">
                  <c:v>0.33750000000000002</c:v>
                </c:pt>
                <c:pt idx="88">
                  <c:v>0.33811999999999998</c:v>
                </c:pt>
                <c:pt idx="89">
                  <c:v>0.33872000000000002</c:v>
                </c:pt>
                <c:pt idx="90">
                  <c:v>0.33926000000000001</c:v>
                </c:pt>
                <c:pt idx="91">
                  <c:v>0.33978000000000003</c:v>
                </c:pt>
                <c:pt idx="92">
                  <c:v>0.34023999999999999</c:v>
                </c:pt>
                <c:pt idx="93">
                  <c:v>0.34067999999999998</c:v>
                </c:pt>
                <c:pt idx="94">
                  <c:v>0.34105999999999997</c:v>
                </c:pt>
                <c:pt idx="95">
                  <c:v>0.34151999999999999</c:v>
                </c:pt>
                <c:pt idx="96">
                  <c:v>0.34186</c:v>
                </c:pt>
                <c:pt idx="97">
                  <c:v>0.3422</c:v>
                </c:pt>
                <c:pt idx="98">
                  <c:v>0.34251999999999999</c:v>
                </c:pt>
                <c:pt idx="99">
                  <c:v>0.34279999999999999</c:v>
                </c:pt>
                <c:pt idx="100">
                  <c:v>0.34308</c:v>
                </c:pt>
                <c:pt idx="101">
                  <c:v>0.34336</c:v>
                </c:pt>
                <c:pt idx="102">
                  <c:v>0.34364</c:v>
                </c:pt>
                <c:pt idx="103">
                  <c:v>0.34383999999999998</c:v>
                </c:pt>
                <c:pt idx="104">
                  <c:v>0.34410000000000002</c:v>
                </c:pt>
                <c:pt idx="105">
                  <c:v>0.34429999999999999</c:v>
                </c:pt>
                <c:pt idx="106">
                  <c:v>0.34449999999999997</c:v>
                </c:pt>
                <c:pt idx="107">
                  <c:v>0.34467999999999999</c:v>
                </c:pt>
                <c:pt idx="108">
                  <c:v>0.34483999999999998</c:v>
                </c:pt>
                <c:pt idx="109">
                  <c:v>0.34501999999999999</c:v>
                </c:pt>
                <c:pt idx="110">
                  <c:v>0.34517999999999999</c:v>
                </c:pt>
                <c:pt idx="111">
                  <c:v>0.3453</c:v>
                </c:pt>
                <c:pt idx="112">
                  <c:v>0.34545999999999999</c:v>
                </c:pt>
                <c:pt idx="113">
                  <c:v>0.34558</c:v>
                </c:pt>
                <c:pt idx="114">
                  <c:v>0.34570000000000001</c:v>
                </c:pt>
                <c:pt idx="115">
                  <c:v>0.34582000000000002</c:v>
                </c:pt>
                <c:pt idx="116">
                  <c:v>0.34595999999999999</c:v>
                </c:pt>
                <c:pt idx="117">
                  <c:v>0.34604000000000001</c:v>
                </c:pt>
                <c:pt idx="118">
                  <c:v>0.34617999999999999</c:v>
                </c:pt>
                <c:pt idx="119">
                  <c:v>0.34627999999999998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D7-4215-9124-10EE5C6D6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2"/>
                <c:tx>
                  <c:v>Altas día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SR50Asin!$C$14:$C$133</c15:sqref>
                        </c15:formulaRef>
                      </c:ext>
                    </c:extLst>
                    <c:numCache>
                      <c:formatCode>#,##0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SR50Asin!$AG$14:$AG$373</c15:sqref>
                        </c15:formulaRef>
                      </c:ext>
                    </c:extLst>
                    <c:numCache>
                      <c:formatCode>0,000%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1E-4</c:v>
                      </c:pt>
                      <c:pt idx="4">
                        <c:v>1E-4</c:v>
                      </c:pt>
                      <c:pt idx="5">
                        <c:v>1E-4</c:v>
                      </c:pt>
                      <c:pt idx="6">
                        <c:v>2.5999999999999998E-4</c:v>
                      </c:pt>
                      <c:pt idx="7">
                        <c:v>4.0000000000000002E-4</c:v>
                      </c:pt>
                      <c:pt idx="8">
                        <c:v>4.4000000000000002E-4</c:v>
                      </c:pt>
                      <c:pt idx="9">
                        <c:v>7.6000000000000004E-4</c:v>
                      </c:pt>
                      <c:pt idx="10">
                        <c:v>8.8000000000000003E-4</c:v>
                      </c:pt>
                      <c:pt idx="11">
                        <c:v>6.6E-4</c:v>
                      </c:pt>
                      <c:pt idx="12">
                        <c:v>7.3999999999999999E-4</c:v>
                      </c:pt>
                      <c:pt idx="13">
                        <c:v>7.6000000000000004E-4</c:v>
                      </c:pt>
                      <c:pt idx="14">
                        <c:v>7.6000000000000004E-4</c:v>
                      </c:pt>
                      <c:pt idx="15">
                        <c:v>1.16E-3</c:v>
                      </c:pt>
                      <c:pt idx="16">
                        <c:v>1.32E-3</c:v>
                      </c:pt>
                      <c:pt idx="17">
                        <c:v>1.5399999999999999E-3</c:v>
                      </c:pt>
                      <c:pt idx="18">
                        <c:v>2.14E-3</c:v>
                      </c:pt>
                      <c:pt idx="19">
                        <c:v>2.48E-3</c:v>
                      </c:pt>
                      <c:pt idx="20">
                        <c:v>2.8999999999999998E-3</c:v>
                      </c:pt>
                      <c:pt idx="21">
                        <c:v>3.3800000000000002E-3</c:v>
                      </c:pt>
                      <c:pt idx="22">
                        <c:v>4.1200000000000004E-3</c:v>
                      </c:pt>
                      <c:pt idx="23">
                        <c:v>4.96E-3</c:v>
                      </c:pt>
                      <c:pt idx="24">
                        <c:v>5.3600000000000002E-3</c:v>
                      </c:pt>
                      <c:pt idx="25">
                        <c:v>6.1799999999999997E-3</c:v>
                      </c:pt>
                      <c:pt idx="26">
                        <c:v>7.2399999999999999E-3</c:v>
                      </c:pt>
                      <c:pt idx="27">
                        <c:v>7.7000000000000002E-3</c:v>
                      </c:pt>
                      <c:pt idx="28">
                        <c:v>8.8000000000000005E-3</c:v>
                      </c:pt>
                      <c:pt idx="29">
                        <c:v>9.3399999999999993E-3</c:v>
                      </c:pt>
                      <c:pt idx="30">
                        <c:v>1.052E-2</c:v>
                      </c:pt>
                      <c:pt idx="31">
                        <c:v>1.1639999999999999E-2</c:v>
                      </c:pt>
                      <c:pt idx="32">
                        <c:v>1.248E-2</c:v>
                      </c:pt>
                      <c:pt idx="33">
                        <c:v>1.3939999999999999E-2</c:v>
                      </c:pt>
                      <c:pt idx="34">
                        <c:v>1.482E-2</c:v>
                      </c:pt>
                      <c:pt idx="35">
                        <c:v>1.542E-2</c:v>
                      </c:pt>
                      <c:pt idx="36">
                        <c:v>1.6080000000000001E-2</c:v>
                      </c:pt>
                      <c:pt idx="37">
                        <c:v>1.6379999999999999E-2</c:v>
                      </c:pt>
                      <c:pt idx="38">
                        <c:v>1.6580000000000001E-2</c:v>
                      </c:pt>
                      <c:pt idx="39">
                        <c:v>1.66E-2</c:v>
                      </c:pt>
                      <c:pt idx="40">
                        <c:v>1.6119999999999999E-2</c:v>
                      </c:pt>
                      <c:pt idx="41">
                        <c:v>1.506E-2</c:v>
                      </c:pt>
                      <c:pt idx="42">
                        <c:v>1.452E-2</c:v>
                      </c:pt>
                      <c:pt idx="43">
                        <c:v>1.3599999999999999E-2</c:v>
                      </c:pt>
                      <c:pt idx="44">
                        <c:v>1.306E-2</c:v>
                      </c:pt>
                      <c:pt idx="45">
                        <c:v>1.2359999999999999E-2</c:v>
                      </c:pt>
                      <c:pt idx="46">
                        <c:v>1.17E-2</c:v>
                      </c:pt>
                      <c:pt idx="47">
                        <c:v>1.0800000000000001E-2</c:v>
                      </c:pt>
                      <c:pt idx="48">
                        <c:v>1.0619999999999999E-2</c:v>
                      </c:pt>
                      <c:pt idx="49">
                        <c:v>9.9799999999999993E-3</c:v>
                      </c:pt>
                      <c:pt idx="50">
                        <c:v>9.8799999999999999E-3</c:v>
                      </c:pt>
                      <c:pt idx="51">
                        <c:v>9.4999999999999998E-3</c:v>
                      </c:pt>
                      <c:pt idx="52">
                        <c:v>9.4199999999999996E-3</c:v>
                      </c:pt>
                      <c:pt idx="53">
                        <c:v>8.9800000000000001E-3</c:v>
                      </c:pt>
                      <c:pt idx="54">
                        <c:v>8.6599999999999993E-3</c:v>
                      </c:pt>
                      <c:pt idx="55">
                        <c:v>8.3800000000000003E-3</c:v>
                      </c:pt>
                      <c:pt idx="56">
                        <c:v>7.9600000000000001E-3</c:v>
                      </c:pt>
                      <c:pt idx="57">
                        <c:v>7.7000000000000002E-3</c:v>
                      </c:pt>
                      <c:pt idx="58">
                        <c:v>7.5199999999999998E-3</c:v>
                      </c:pt>
                      <c:pt idx="59">
                        <c:v>7.1199999999999996E-3</c:v>
                      </c:pt>
                      <c:pt idx="60">
                        <c:v>6.8799999999999998E-3</c:v>
                      </c:pt>
                      <c:pt idx="61">
                        <c:v>6.62E-3</c:v>
                      </c:pt>
                      <c:pt idx="62">
                        <c:v>6.3800000000000003E-3</c:v>
                      </c:pt>
                      <c:pt idx="63">
                        <c:v>6.1399999999999996E-3</c:v>
                      </c:pt>
                      <c:pt idx="64">
                        <c:v>5.7200000000000003E-3</c:v>
                      </c:pt>
                      <c:pt idx="65">
                        <c:v>5.5599999999999998E-3</c:v>
                      </c:pt>
                      <c:pt idx="66">
                        <c:v>5.28E-3</c:v>
                      </c:pt>
                      <c:pt idx="67">
                        <c:v>4.8999999999999998E-3</c:v>
                      </c:pt>
                      <c:pt idx="68">
                        <c:v>4.7600000000000003E-3</c:v>
                      </c:pt>
                      <c:pt idx="69">
                        <c:v>4.5399999999999998E-3</c:v>
                      </c:pt>
                      <c:pt idx="70">
                        <c:v>4.2399999999999998E-3</c:v>
                      </c:pt>
                      <c:pt idx="71">
                        <c:v>4.1799999999999997E-3</c:v>
                      </c:pt>
                      <c:pt idx="72">
                        <c:v>3.7000000000000002E-3</c:v>
                      </c:pt>
                      <c:pt idx="73">
                        <c:v>3.6600000000000001E-3</c:v>
                      </c:pt>
                      <c:pt idx="74">
                        <c:v>3.5400000000000002E-3</c:v>
                      </c:pt>
                      <c:pt idx="75">
                        <c:v>3.3800000000000002E-3</c:v>
                      </c:pt>
                      <c:pt idx="76">
                        <c:v>3.0999999999999999E-3</c:v>
                      </c:pt>
                      <c:pt idx="77">
                        <c:v>3.0799999999999998E-3</c:v>
                      </c:pt>
                      <c:pt idx="78">
                        <c:v>2.9199999999999999E-3</c:v>
                      </c:pt>
                      <c:pt idx="79">
                        <c:v>2.82E-3</c:v>
                      </c:pt>
                      <c:pt idx="80">
                        <c:v>2.5999999999999999E-3</c:v>
                      </c:pt>
                      <c:pt idx="81">
                        <c:v>2.4599999999999999E-3</c:v>
                      </c:pt>
                      <c:pt idx="82">
                        <c:v>2.4399999999999999E-3</c:v>
                      </c:pt>
                      <c:pt idx="83">
                        <c:v>2.3E-3</c:v>
                      </c:pt>
                      <c:pt idx="84">
                        <c:v>2.1800000000000001E-3</c:v>
                      </c:pt>
                      <c:pt idx="85">
                        <c:v>2.1199999999999999E-3</c:v>
                      </c:pt>
                      <c:pt idx="86">
                        <c:v>2.0400000000000001E-3</c:v>
                      </c:pt>
                      <c:pt idx="87">
                        <c:v>1.98E-3</c:v>
                      </c:pt>
                      <c:pt idx="88">
                        <c:v>1.82E-3</c:v>
                      </c:pt>
                      <c:pt idx="89">
                        <c:v>1.7600000000000001E-3</c:v>
                      </c:pt>
                      <c:pt idx="90">
                        <c:v>1.72E-3</c:v>
                      </c:pt>
                      <c:pt idx="91">
                        <c:v>1.58E-3</c:v>
                      </c:pt>
                      <c:pt idx="92">
                        <c:v>1.5200000000000001E-3</c:v>
                      </c:pt>
                      <c:pt idx="93">
                        <c:v>1.5E-3</c:v>
                      </c:pt>
                      <c:pt idx="94">
                        <c:v>1.42E-3</c:v>
                      </c:pt>
                      <c:pt idx="95">
                        <c:v>1.34E-3</c:v>
                      </c:pt>
                      <c:pt idx="96">
                        <c:v>1.2800000000000001E-3</c:v>
                      </c:pt>
                      <c:pt idx="97">
                        <c:v>1.1000000000000001E-3</c:v>
                      </c:pt>
                      <c:pt idx="98">
                        <c:v>1.16E-3</c:v>
                      </c:pt>
                      <c:pt idx="99">
                        <c:v>1.1000000000000001E-3</c:v>
                      </c:pt>
                      <c:pt idx="100">
                        <c:v>9.7999999999999997E-4</c:v>
                      </c:pt>
                      <c:pt idx="101">
                        <c:v>9.3999999999999997E-4</c:v>
                      </c:pt>
                      <c:pt idx="102">
                        <c:v>8.8000000000000003E-4</c:v>
                      </c:pt>
                      <c:pt idx="103">
                        <c:v>8.8000000000000003E-4</c:v>
                      </c:pt>
                      <c:pt idx="104">
                        <c:v>8.5999999999999998E-4</c:v>
                      </c:pt>
                      <c:pt idx="105">
                        <c:v>8.0000000000000004E-4</c:v>
                      </c:pt>
                      <c:pt idx="106">
                        <c:v>7.7999999999999999E-4</c:v>
                      </c:pt>
                      <c:pt idx="107">
                        <c:v>7.3999999999999999E-4</c:v>
                      </c:pt>
                      <c:pt idx="108">
                        <c:v>6.9999999999999999E-4</c:v>
                      </c:pt>
                      <c:pt idx="109">
                        <c:v>6.9999999999999999E-4</c:v>
                      </c:pt>
                      <c:pt idx="110">
                        <c:v>6.4000000000000005E-4</c:v>
                      </c:pt>
                      <c:pt idx="111">
                        <c:v>6.2E-4</c:v>
                      </c:pt>
                      <c:pt idx="112">
                        <c:v>5.8E-4</c:v>
                      </c:pt>
                      <c:pt idx="113">
                        <c:v>5.0000000000000001E-4</c:v>
                      </c:pt>
                      <c:pt idx="114">
                        <c:v>4.8000000000000001E-4</c:v>
                      </c:pt>
                      <c:pt idx="115">
                        <c:v>4.8000000000000001E-4</c:v>
                      </c:pt>
                      <c:pt idx="116">
                        <c:v>4.8000000000000001E-4</c:v>
                      </c:pt>
                      <c:pt idx="117">
                        <c:v>5.0000000000000001E-4</c:v>
                      </c:pt>
                      <c:pt idx="118">
                        <c:v>4.0000000000000002E-4</c:v>
                      </c:pt>
                      <c:pt idx="119">
                        <c:v>3.8000000000000002E-4</c:v>
                      </c:pt>
                      <c:pt idx="120">
                        <c:v>4.2000000000000002E-4</c:v>
                      </c:pt>
                      <c:pt idx="121">
                        <c:v>4.2000000000000002E-4</c:v>
                      </c:pt>
                      <c:pt idx="122">
                        <c:v>2.9999999999999997E-4</c:v>
                      </c:pt>
                      <c:pt idx="123">
                        <c:v>3.4000000000000002E-4</c:v>
                      </c:pt>
                      <c:pt idx="124">
                        <c:v>2.9999999999999997E-4</c:v>
                      </c:pt>
                      <c:pt idx="125">
                        <c:v>3.6000000000000002E-4</c:v>
                      </c:pt>
                      <c:pt idx="126">
                        <c:v>2.9999999999999997E-4</c:v>
                      </c:pt>
                      <c:pt idx="127">
                        <c:v>2.7999999999999998E-4</c:v>
                      </c:pt>
                      <c:pt idx="128">
                        <c:v>2.4000000000000001E-4</c:v>
                      </c:pt>
                      <c:pt idx="129">
                        <c:v>2.5999999999999998E-4</c:v>
                      </c:pt>
                      <c:pt idx="130">
                        <c:v>2.5999999999999998E-4</c:v>
                      </c:pt>
                      <c:pt idx="131">
                        <c:v>2.0000000000000001E-4</c:v>
                      </c:pt>
                      <c:pt idx="132">
                        <c:v>1.8000000000000001E-4</c:v>
                      </c:pt>
                      <c:pt idx="133">
                        <c:v>2.0000000000000001E-4</c:v>
                      </c:pt>
                      <c:pt idx="134">
                        <c:v>2.0000000000000001E-4</c:v>
                      </c:pt>
                      <c:pt idx="135">
                        <c:v>1.8000000000000001E-4</c:v>
                      </c:pt>
                      <c:pt idx="136">
                        <c:v>1.6000000000000001E-4</c:v>
                      </c:pt>
                      <c:pt idx="137">
                        <c:v>1.3999999999999999E-4</c:v>
                      </c:pt>
                      <c:pt idx="138">
                        <c:v>1.6000000000000001E-4</c:v>
                      </c:pt>
                      <c:pt idx="139">
                        <c:v>1.8000000000000001E-4</c:v>
                      </c:pt>
                      <c:pt idx="140">
                        <c:v>1.2E-4</c:v>
                      </c:pt>
                      <c:pt idx="141">
                        <c:v>1.2E-4</c:v>
                      </c:pt>
                      <c:pt idx="142">
                        <c:v>1.3999999999999999E-4</c:v>
                      </c:pt>
                      <c:pt idx="143">
                        <c:v>1.2E-4</c:v>
                      </c:pt>
                      <c:pt idx="144">
                        <c:v>1E-4</c:v>
                      </c:pt>
                      <c:pt idx="145">
                        <c:v>1.2E-4</c:v>
                      </c:pt>
                      <c:pt idx="146">
                        <c:v>8.0000000000000007E-5</c:v>
                      </c:pt>
                      <c:pt idx="147">
                        <c:v>1.2E-4</c:v>
                      </c:pt>
                      <c:pt idx="148">
                        <c:v>1.2E-4</c:v>
                      </c:pt>
                      <c:pt idx="149">
                        <c:v>8.0000000000000007E-5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BBD7-4215-9124-10EE5C6D6D6A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v>Total Altas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SR50Asin!$C$14:$C$133</c15:sqref>
                        </c15:formulaRef>
                      </c:ext>
                    </c:extLst>
                    <c:numCache>
                      <c:formatCode>#,##0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SR50Asin!$AE$14:$AE$373</c15:sqref>
                        </c15:formulaRef>
                      </c:ext>
                    </c:extLst>
                    <c:numCache>
                      <c:formatCode>0,000%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2.0000000000000002E-5</c:v>
                      </c:pt>
                      <c:pt idx="15">
                        <c:v>2.0000000000000002E-5</c:v>
                      </c:pt>
                      <c:pt idx="16">
                        <c:v>2.0000000000000002E-5</c:v>
                      </c:pt>
                      <c:pt idx="17">
                        <c:v>6.0000000000000002E-5</c:v>
                      </c:pt>
                      <c:pt idx="18">
                        <c:v>8.0000000000000007E-5</c:v>
                      </c:pt>
                      <c:pt idx="19">
                        <c:v>1E-4</c:v>
                      </c:pt>
                      <c:pt idx="20">
                        <c:v>1.3999999999999999E-4</c:v>
                      </c:pt>
                      <c:pt idx="21">
                        <c:v>1.8000000000000001E-4</c:v>
                      </c:pt>
                      <c:pt idx="22">
                        <c:v>2.5999999999999998E-4</c:v>
                      </c:pt>
                      <c:pt idx="23">
                        <c:v>3.4000000000000002E-4</c:v>
                      </c:pt>
                      <c:pt idx="24">
                        <c:v>4.4000000000000002E-4</c:v>
                      </c:pt>
                      <c:pt idx="25">
                        <c:v>5.4000000000000001E-4</c:v>
                      </c:pt>
                      <c:pt idx="26">
                        <c:v>6.8000000000000005E-4</c:v>
                      </c:pt>
                      <c:pt idx="27">
                        <c:v>8.5999999999999998E-4</c:v>
                      </c:pt>
                      <c:pt idx="28">
                        <c:v>1.0399999999999999E-3</c:v>
                      </c:pt>
                      <c:pt idx="29">
                        <c:v>1.2999999999999999E-3</c:v>
                      </c:pt>
                      <c:pt idx="30">
                        <c:v>1.58E-3</c:v>
                      </c:pt>
                      <c:pt idx="31">
                        <c:v>2E-3</c:v>
                      </c:pt>
                      <c:pt idx="32">
                        <c:v>2.4399999999999999E-3</c:v>
                      </c:pt>
                      <c:pt idx="33">
                        <c:v>2.96E-3</c:v>
                      </c:pt>
                      <c:pt idx="34">
                        <c:v>3.62E-3</c:v>
                      </c:pt>
                      <c:pt idx="35">
                        <c:v>4.3800000000000002E-3</c:v>
                      </c:pt>
                      <c:pt idx="36">
                        <c:v>5.2399999999999999E-3</c:v>
                      </c:pt>
                      <c:pt idx="37">
                        <c:v>6.3400000000000001E-3</c:v>
                      </c:pt>
                      <c:pt idx="38">
                        <c:v>7.62E-3</c:v>
                      </c:pt>
                      <c:pt idx="39">
                        <c:v>9.0600000000000003E-3</c:v>
                      </c:pt>
                      <c:pt idx="40">
                        <c:v>1.082E-2</c:v>
                      </c:pt>
                      <c:pt idx="41">
                        <c:v>1.2840000000000001E-2</c:v>
                      </c:pt>
                      <c:pt idx="42">
                        <c:v>1.494E-2</c:v>
                      </c:pt>
                      <c:pt idx="43">
                        <c:v>1.754E-2</c:v>
                      </c:pt>
                      <c:pt idx="44">
                        <c:v>2.0379999999999999E-2</c:v>
                      </c:pt>
                      <c:pt idx="45">
                        <c:v>2.3519999999999999E-2</c:v>
                      </c:pt>
                      <c:pt idx="46">
                        <c:v>2.7179999999999999E-2</c:v>
                      </c:pt>
                      <c:pt idx="47">
                        <c:v>3.124E-2</c:v>
                      </c:pt>
                      <c:pt idx="48">
                        <c:v>3.5799999999999998E-2</c:v>
                      </c:pt>
                      <c:pt idx="49">
                        <c:v>4.104E-2</c:v>
                      </c:pt>
                      <c:pt idx="50">
                        <c:v>4.6780000000000002E-2</c:v>
                      </c:pt>
                      <c:pt idx="51">
                        <c:v>5.3080000000000002E-2</c:v>
                      </c:pt>
                      <c:pt idx="52">
                        <c:v>6.0060000000000002E-2</c:v>
                      </c:pt>
                      <c:pt idx="53">
                        <c:v>6.7860000000000004E-2</c:v>
                      </c:pt>
                      <c:pt idx="54">
                        <c:v>7.6179999999999998E-2</c:v>
                      </c:pt>
                      <c:pt idx="55">
                        <c:v>8.5059999999999997E-2</c:v>
                      </c:pt>
                      <c:pt idx="56">
                        <c:v>9.4659999999999994E-2</c:v>
                      </c:pt>
                      <c:pt idx="57">
                        <c:v>0.10503999999999999</c:v>
                      </c:pt>
                      <c:pt idx="58">
                        <c:v>0.1159</c:v>
                      </c:pt>
                      <c:pt idx="59">
                        <c:v>0.12723999999999999</c:v>
                      </c:pt>
                      <c:pt idx="60">
                        <c:v>0.13882</c:v>
                      </c:pt>
                      <c:pt idx="61">
                        <c:v>0.15132000000000001</c:v>
                      </c:pt>
                      <c:pt idx="62">
                        <c:v>0.16417999999999999</c:v>
                      </c:pt>
                      <c:pt idx="63">
                        <c:v>0.17721999999999999</c:v>
                      </c:pt>
                      <c:pt idx="64">
                        <c:v>0.19078000000000001</c:v>
                      </c:pt>
                      <c:pt idx="65">
                        <c:v>0.20455999999999999</c:v>
                      </c:pt>
                      <c:pt idx="66">
                        <c:v>0.21808</c:v>
                      </c:pt>
                      <c:pt idx="67">
                        <c:v>0.23186000000000001</c:v>
                      </c:pt>
                      <c:pt idx="68">
                        <c:v>0.24521999999999999</c:v>
                      </c:pt>
                      <c:pt idx="69">
                        <c:v>0.25825999999999999</c:v>
                      </c:pt>
                      <c:pt idx="70">
                        <c:v>0.27117999999999998</c:v>
                      </c:pt>
                      <c:pt idx="71">
                        <c:v>0.28320000000000001</c:v>
                      </c:pt>
                      <c:pt idx="72">
                        <c:v>0.2949</c:v>
                      </c:pt>
                      <c:pt idx="73">
                        <c:v>0.30618000000000001</c:v>
                      </c:pt>
                      <c:pt idx="74">
                        <c:v>0.31685999999999998</c:v>
                      </c:pt>
                      <c:pt idx="75">
                        <c:v>0.32694000000000001</c:v>
                      </c:pt>
                      <c:pt idx="76">
                        <c:v>0.33673999999999998</c:v>
                      </c:pt>
                      <c:pt idx="77">
                        <c:v>0.34589999999999999</c:v>
                      </c:pt>
                      <c:pt idx="78">
                        <c:v>0.35468</c:v>
                      </c:pt>
                      <c:pt idx="79">
                        <c:v>0.36315999999999998</c:v>
                      </c:pt>
                      <c:pt idx="80">
                        <c:v>0.37118000000000001</c:v>
                      </c:pt>
                      <c:pt idx="81">
                        <c:v>0.37913999999999998</c:v>
                      </c:pt>
                      <c:pt idx="82">
                        <c:v>0.38663999999999998</c:v>
                      </c:pt>
                      <c:pt idx="83">
                        <c:v>0.39417999999999997</c:v>
                      </c:pt>
                      <c:pt idx="84">
                        <c:v>0.40132000000000001</c:v>
                      </c:pt>
                      <c:pt idx="85">
                        <c:v>0.40811999999999998</c:v>
                      </c:pt>
                      <c:pt idx="86">
                        <c:v>0.41471999999999998</c:v>
                      </c:pt>
                      <c:pt idx="87">
                        <c:v>0.42114000000000001</c:v>
                      </c:pt>
                      <c:pt idx="88">
                        <c:v>0.42730000000000001</c:v>
                      </c:pt>
                      <c:pt idx="89">
                        <c:v>0.433</c:v>
                      </c:pt>
                      <c:pt idx="90">
                        <c:v>0.43863999999999997</c:v>
                      </c:pt>
                      <c:pt idx="91">
                        <c:v>0.44418000000000002</c:v>
                      </c:pt>
                      <c:pt idx="92">
                        <c:v>0.44918000000000002</c:v>
                      </c:pt>
                      <c:pt idx="93">
                        <c:v>0.45416000000000001</c:v>
                      </c:pt>
                      <c:pt idx="94">
                        <c:v>0.45898</c:v>
                      </c:pt>
                      <c:pt idx="95">
                        <c:v>0.46329999999999999</c:v>
                      </c:pt>
                      <c:pt idx="96">
                        <c:v>0.46760000000000002</c:v>
                      </c:pt>
                      <c:pt idx="97">
                        <c:v>0.47177999999999998</c:v>
                      </c:pt>
                      <c:pt idx="98">
                        <c:v>0.47566000000000003</c:v>
                      </c:pt>
                      <c:pt idx="99">
                        <c:v>0.47939999999999999</c:v>
                      </c:pt>
                      <c:pt idx="100">
                        <c:v>0.4829</c:v>
                      </c:pt>
                      <c:pt idx="101">
                        <c:v>0.48627999999999999</c:v>
                      </c:pt>
                      <c:pt idx="102">
                        <c:v>0.4894</c:v>
                      </c:pt>
                      <c:pt idx="103">
                        <c:v>0.49234</c:v>
                      </c:pt>
                      <c:pt idx="104">
                        <c:v>0.49524000000000001</c:v>
                      </c:pt>
                      <c:pt idx="105">
                        <c:v>0.498</c:v>
                      </c:pt>
                      <c:pt idx="106">
                        <c:v>0.50061999999999995</c:v>
                      </c:pt>
                      <c:pt idx="107">
                        <c:v>0.50319999999999998</c:v>
                      </c:pt>
                      <c:pt idx="108">
                        <c:v>0.50566</c:v>
                      </c:pt>
                      <c:pt idx="109">
                        <c:v>0.50792000000000004</c:v>
                      </c:pt>
                      <c:pt idx="110">
                        <c:v>0.51014000000000004</c:v>
                      </c:pt>
                      <c:pt idx="111">
                        <c:v>0.51224000000000003</c:v>
                      </c:pt>
                      <c:pt idx="112">
                        <c:v>0.51426000000000005</c:v>
                      </c:pt>
                      <c:pt idx="113">
                        <c:v>0.51617999999999997</c:v>
                      </c:pt>
                      <c:pt idx="114">
                        <c:v>0.51800000000000002</c:v>
                      </c:pt>
                      <c:pt idx="115">
                        <c:v>0.51976</c:v>
                      </c:pt>
                      <c:pt idx="116">
                        <c:v>0.52139999999999997</c:v>
                      </c:pt>
                      <c:pt idx="117">
                        <c:v>0.52302000000000004</c:v>
                      </c:pt>
                      <c:pt idx="118">
                        <c:v>0.52447999999999995</c:v>
                      </c:pt>
                      <c:pt idx="119">
                        <c:v>0.52592000000000005</c:v>
                      </c:pt>
                      <c:pt idx="120">
                        <c:v>0.52729999999999999</c:v>
                      </c:pt>
                      <c:pt idx="121">
                        <c:v>0.52866000000000002</c:v>
                      </c:pt>
                      <c:pt idx="122">
                        <c:v>0.52988000000000002</c:v>
                      </c:pt>
                      <c:pt idx="123">
                        <c:v>0.53105999999999998</c:v>
                      </c:pt>
                      <c:pt idx="124">
                        <c:v>0.53222000000000003</c:v>
                      </c:pt>
                      <c:pt idx="125">
                        <c:v>0.53334000000000004</c:v>
                      </c:pt>
                      <c:pt idx="126">
                        <c:v>0.53437999999999997</c:v>
                      </c:pt>
                      <c:pt idx="127">
                        <c:v>0.53534000000000004</c:v>
                      </c:pt>
                      <c:pt idx="128">
                        <c:v>0.53624000000000005</c:v>
                      </c:pt>
                      <c:pt idx="129">
                        <c:v>0.53710000000000002</c:v>
                      </c:pt>
                      <c:pt idx="130">
                        <c:v>0.53791999999999995</c:v>
                      </c:pt>
                      <c:pt idx="131">
                        <c:v>0.53874</c:v>
                      </c:pt>
                      <c:pt idx="132">
                        <c:v>0.53949999999999998</c:v>
                      </c:pt>
                      <c:pt idx="133">
                        <c:v>0.54024000000000005</c:v>
                      </c:pt>
                      <c:pt idx="134">
                        <c:v>0.54096</c:v>
                      </c:pt>
                      <c:pt idx="135">
                        <c:v>0.54164000000000001</c:v>
                      </c:pt>
                      <c:pt idx="136">
                        <c:v>0.5423</c:v>
                      </c:pt>
                      <c:pt idx="137">
                        <c:v>0.54291999999999996</c:v>
                      </c:pt>
                      <c:pt idx="138">
                        <c:v>0.54344000000000003</c:v>
                      </c:pt>
                      <c:pt idx="139">
                        <c:v>0.54403999999999997</c:v>
                      </c:pt>
                      <c:pt idx="140">
                        <c:v>0.54456000000000004</c:v>
                      </c:pt>
                      <c:pt idx="141">
                        <c:v>0.54505999999999999</c:v>
                      </c:pt>
                      <c:pt idx="142">
                        <c:v>0.54552</c:v>
                      </c:pt>
                      <c:pt idx="143">
                        <c:v>0.54598000000000002</c:v>
                      </c:pt>
                      <c:pt idx="144">
                        <c:v>0.54637999999999998</c:v>
                      </c:pt>
                      <c:pt idx="145">
                        <c:v>0.54679999999999995</c:v>
                      </c:pt>
                      <c:pt idx="146">
                        <c:v>0.54718</c:v>
                      </c:pt>
                      <c:pt idx="147">
                        <c:v>0.54756000000000005</c:v>
                      </c:pt>
                      <c:pt idx="148">
                        <c:v>0.54793999999999998</c:v>
                      </c:pt>
                      <c:pt idx="149">
                        <c:v>0.54827999999999999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BD7-4215-9124-10EE5C6D6D6A}"/>
                  </c:ext>
                </c:extLst>
              </c15:ser>
            </c15:filteredScatterSeries>
          </c:ext>
        </c:extLst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SR50Asin!$AB$14:$AB$373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5.6306306306306306E-4</c:v>
                </c:pt>
                <c:pt idx="25">
                  <c:v>4.7961630695443646E-4</c:v>
                </c:pt>
                <c:pt idx="26">
                  <c:v>4.086636697997548E-4</c:v>
                </c:pt>
                <c:pt idx="27">
                  <c:v>3.5310734463276836E-4</c:v>
                </c:pt>
                <c:pt idx="28">
                  <c:v>6.1124694376528117E-4</c:v>
                </c:pt>
                <c:pt idx="29">
                  <c:v>5.3490238031559236E-4</c:v>
                </c:pt>
                <c:pt idx="30">
                  <c:v>4.6893317702227433E-4</c:v>
                </c:pt>
                <c:pt idx="31">
                  <c:v>8.2525273364968024E-4</c:v>
                </c:pt>
                <c:pt idx="32">
                  <c:v>7.3112776457685976E-4</c:v>
                </c:pt>
                <c:pt idx="33">
                  <c:v>9.727626459143969E-4</c:v>
                </c:pt>
                <c:pt idx="34">
                  <c:v>1.0131712259371835E-3</c:v>
                </c:pt>
                <c:pt idx="35">
                  <c:v>1.3020833333333333E-3</c:v>
                </c:pt>
                <c:pt idx="36">
                  <c:v>1.4144271570014145E-3</c:v>
                </c:pt>
                <c:pt idx="37">
                  <c:v>1.5048908954100827E-3</c:v>
                </c:pt>
                <c:pt idx="38">
                  <c:v>1.6778523489932886E-3</c:v>
                </c:pt>
                <c:pt idx="39">
                  <c:v>1.9157088122605363E-3</c:v>
                </c:pt>
                <c:pt idx="40">
                  <c:v>2.2093813732154996E-3</c:v>
                </c:pt>
                <c:pt idx="41">
                  <c:v>2.4758405878124749E-3</c:v>
                </c:pt>
                <c:pt idx="42">
                  <c:v>2.7930852268438135E-3</c:v>
                </c:pt>
                <c:pt idx="43">
                  <c:v>3.1593307962949667E-3</c:v>
                </c:pt>
                <c:pt idx="44">
                  <c:v>3.5665294924554186E-3</c:v>
                </c:pt>
                <c:pt idx="45">
                  <c:v>3.9478878799842085E-3</c:v>
                </c:pt>
                <c:pt idx="46">
                  <c:v>4.3717924348983086E-3</c:v>
                </c:pt>
                <c:pt idx="47">
                  <c:v>5.0235863505483057E-3</c:v>
                </c:pt>
                <c:pt idx="48">
                  <c:v>5.5773110240892373E-3</c:v>
                </c:pt>
                <c:pt idx="49">
                  <c:v>6.1084538696478995E-3</c:v>
                </c:pt>
                <c:pt idx="50">
                  <c:v>6.7238191292654228E-3</c:v>
                </c:pt>
                <c:pt idx="51">
                  <c:v>7.4227704399083072E-3</c:v>
                </c:pt>
                <c:pt idx="52">
                  <c:v>8.0349066141648488E-3</c:v>
                </c:pt>
                <c:pt idx="53">
                  <c:v>8.782870803450785E-3</c:v>
                </c:pt>
                <c:pt idx="54">
                  <c:v>9.4536213468869121E-3</c:v>
                </c:pt>
                <c:pt idx="55">
                  <c:v>1.0251816462625659E-2</c:v>
                </c:pt>
                <c:pt idx="56">
                  <c:v>1.1077493656060903E-2</c:v>
                </c:pt>
                <c:pt idx="57">
                  <c:v>1.1974900608324951E-2</c:v>
                </c:pt>
                <c:pt idx="58">
                  <c:v>1.284524537712323E-2</c:v>
                </c:pt>
                <c:pt idx="59">
                  <c:v>1.3836827247905964E-2</c:v>
                </c:pt>
                <c:pt idx="60">
                  <c:v>1.4895458479478887E-2</c:v>
                </c:pt>
                <c:pt idx="61">
                  <c:v>1.5975587865733262E-2</c:v>
                </c:pt>
                <c:pt idx="62">
                  <c:v>1.698889527938769E-2</c:v>
                </c:pt>
                <c:pt idx="63">
                  <c:v>1.8027062418158008E-2</c:v>
                </c:pt>
                <c:pt idx="64">
                  <c:v>1.9141231246766685E-2</c:v>
                </c:pt>
                <c:pt idx="65">
                  <c:v>2.0192553463406322E-2</c:v>
                </c:pt>
                <c:pt idx="66">
                  <c:v>2.1273906816075491E-2</c:v>
                </c:pt>
                <c:pt idx="67">
                  <c:v>2.2349163991160406E-2</c:v>
                </c:pt>
                <c:pt idx="68">
                  <c:v>2.3409438090912844E-2</c:v>
                </c:pt>
                <c:pt idx="69">
                  <c:v>2.4419175392670158E-2</c:v>
                </c:pt>
                <c:pt idx="70">
                  <c:v>2.5587996755879968E-2</c:v>
                </c:pt>
                <c:pt idx="71">
                  <c:v>2.6659696811291166E-2</c:v>
                </c:pt>
                <c:pt idx="72">
                  <c:v>2.7819908996567413E-2</c:v>
                </c:pt>
                <c:pt idx="73">
                  <c:v>2.8886159210682726E-2</c:v>
                </c:pt>
                <c:pt idx="74">
                  <c:v>2.990477689462501E-2</c:v>
                </c:pt>
                <c:pt idx="75">
                  <c:v>3.0918969628268771E-2</c:v>
                </c:pt>
                <c:pt idx="76">
                  <c:v>3.1781801227756624E-2</c:v>
                </c:pt>
                <c:pt idx="77">
                  <c:v>3.2635563108295997E-2</c:v>
                </c:pt>
                <c:pt idx="78">
                  <c:v>3.3566326138720334E-2</c:v>
                </c:pt>
                <c:pt idx="79">
                  <c:v>3.4302303372932504E-2</c:v>
                </c:pt>
                <c:pt idx="80">
                  <c:v>3.5007031814208063E-2</c:v>
                </c:pt>
                <c:pt idx="81">
                  <c:v>3.5714285714285712E-2</c:v>
                </c:pt>
                <c:pt idx="82">
                  <c:v>3.6341040897793178E-2</c:v>
                </c:pt>
                <c:pt idx="83">
                  <c:v>3.6934268251527992E-2</c:v>
                </c:pt>
                <c:pt idx="84">
                  <c:v>3.7493464784524609E-2</c:v>
                </c:pt>
                <c:pt idx="85">
                  <c:v>3.7940782621633688E-2</c:v>
                </c:pt>
                <c:pt idx="86">
                  <c:v>3.8390276439635364E-2</c:v>
                </c:pt>
                <c:pt idx="87">
                  <c:v>3.8803765922097104E-2</c:v>
                </c:pt>
                <c:pt idx="88">
                  <c:v>3.9225787459523112E-2</c:v>
                </c:pt>
                <c:pt idx="89">
                  <c:v>3.9539319248826289E-2</c:v>
                </c:pt>
                <c:pt idx="90">
                  <c:v>3.9890310786106033E-2</c:v>
                </c:pt>
                <c:pt idx="91">
                  <c:v>4.0249371103576508E-2</c:v>
                </c:pt>
                <c:pt idx="92">
                  <c:v>4.053808398473005E-2</c:v>
                </c:pt>
                <c:pt idx="93">
                  <c:v>4.0790427846265409E-2</c:v>
                </c:pt>
                <c:pt idx="94">
                  <c:v>4.1047340060033993E-2</c:v>
                </c:pt>
                <c:pt idx="95">
                  <c:v>4.1236741467638359E-2</c:v>
                </c:pt>
                <c:pt idx="96">
                  <c:v>4.1393708156360232E-2</c:v>
                </c:pt>
                <c:pt idx="97">
                  <c:v>4.156338685921615E-2</c:v>
                </c:pt>
                <c:pt idx="98">
                  <c:v>4.1727908227280876E-2</c:v>
                </c:pt>
                <c:pt idx="99">
                  <c:v>4.1896243291592132E-2</c:v>
                </c:pt>
                <c:pt idx="100">
                  <c:v>4.207293117611343E-2</c:v>
                </c:pt>
                <c:pt idx="101">
                  <c:v>4.221635883905013E-2</c:v>
                </c:pt>
                <c:pt idx="102">
                  <c:v>4.229263082947668E-2</c:v>
                </c:pt>
                <c:pt idx="103">
                  <c:v>4.2368664249662333E-2</c:v>
                </c:pt>
                <c:pt idx="104">
                  <c:v>4.248145650708024E-2</c:v>
                </c:pt>
                <c:pt idx="105">
                  <c:v>4.2562993939823511E-2</c:v>
                </c:pt>
                <c:pt idx="106">
                  <c:v>4.2681200453001132E-2</c:v>
                </c:pt>
                <c:pt idx="107">
                  <c:v>4.2766762096631675E-2</c:v>
                </c:pt>
                <c:pt idx="108">
                  <c:v>4.2819824908218014E-2</c:v>
                </c:pt>
                <c:pt idx="109">
                  <c:v>4.2872756760568349E-2</c:v>
                </c:pt>
                <c:pt idx="110">
                  <c:v>4.2930093326289838E-2</c:v>
                </c:pt>
                <c:pt idx="111">
                  <c:v>4.3023992119890241E-2</c:v>
                </c:pt>
                <c:pt idx="112">
                  <c:v>4.3085573712879986E-2</c:v>
                </c:pt>
                <c:pt idx="113">
                  <c:v>4.3117977528089886E-2</c:v>
                </c:pt>
                <c:pt idx="114">
                  <c:v>4.3151838338478812E-2</c:v>
                </c:pt>
                <c:pt idx="115">
                  <c:v>4.3220695457094782E-2</c:v>
                </c:pt>
                <c:pt idx="116">
                  <c:v>4.3254413000840569E-2</c:v>
                </c:pt>
                <c:pt idx="117">
                  <c:v>4.3286559120971409E-2</c:v>
                </c:pt>
                <c:pt idx="118">
                  <c:v>4.3361191733398606E-2</c:v>
                </c:pt>
                <c:pt idx="119">
                  <c:v>4.336734693877551E-2</c:v>
                </c:pt>
                <c:pt idx="120">
                  <c:v>4.3405384642246046E-2</c:v>
                </c:pt>
                <c:pt idx="121">
                  <c:v>4.3443366599204412E-2</c:v>
                </c:pt>
                <c:pt idx="122">
                  <c:v>4.3455515641893074E-2</c:v>
                </c:pt>
                <c:pt idx="123">
                  <c:v>4.3464621819449288E-2</c:v>
                </c:pt>
                <c:pt idx="124">
                  <c:v>4.3476746211461414E-2</c:v>
                </c:pt>
                <c:pt idx="125">
                  <c:v>4.3519131009991996E-2</c:v>
                </c:pt>
                <c:pt idx="126">
                  <c:v>4.3531213028046488E-2</c:v>
                </c:pt>
                <c:pt idx="127">
                  <c:v>4.3544796883695044E-2</c:v>
                </c:pt>
                <c:pt idx="128">
                  <c:v>4.3561396189681544E-2</c:v>
                </c:pt>
                <c:pt idx="129">
                  <c:v>4.3576467317649512E-2</c:v>
                </c:pt>
                <c:pt idx="130">
                  <c:v>4.3591524835012156E-2</c:v>
                </c:pt>
                <c:pt idx="131">
                  <c:v>4.3611111111111114E-2</c:v>
                </c:pt>
                <c:pt idx="132">
                  <c:v>4.3632198271373532E-2</c:v>
                </c:pt>
                <c:pt idx="133">
                  <c:v>4.3617058190776915E-2</c:v>
                </c:pt>
                <c:pt idx="134">
                  <c:v>4.3636615907593046E-2</c:v>
                </c:pt>
                <c:pt idx="135">
                  <c:v>4.3657673902489771E-2</c:v>
                </c:pt>
                <c:pt idx="136">
                  <c:v>4.3645566109685917E-2</c:v>
                </c:pt>
                <c:pt idx="137">
                  <c:v>4.3669635739784426E-2</c:v>
                </c:pt>
                <c:pt idx="138">
                  <c:v>4.3692179758151137E-2</c:v>
                </c:pt>
                <c:pt idx="139">
                  <c:v>4.3713197090405262E-2</c:v>
                </c:pt>
                <c:pt idx="140">
                  <c:v>4.3738744978528879E-2</c:v>
                </c:pt>
                <c:pt idx="141">
                  <c:v>4.3729658610899523E-2</c:v>
                </c:pt>
                <c:pt idx="142">
                  <c:v>4.3753677870469729E-2</c:v>
                </c:pt>
                <c:pt idx="143">
                  <c:v>4.3779200553729018E-2</c:v>
                </c:pt>
                <c:pt idx="144">
                  <c:v>4.3771626297577852E-2</c:v>
                </c:pt>
                <c:pt idx="145">
                  <c:v>4.379713554279388E-2</c:v>
                </c:pt>
                <c:pt idx="146">
                  <c:v>4.3791075752334832E-2</c:v>
                </c:pt>
                <c:pt idx="147">
                  <c:v>4.3816572139991697E-2</c:v>
                </c:pt>
                <c:pt idx="148">
                  <c:v>4.380748219348593E-2</c:v>
                </c:pt>
                <c:pt idx="149">
                  <c:v>4.3801424324137452E-2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C6-4617-81F7-EB5CAA68A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SR50Asin!$M$14:$M$165</c:f>
              <c:numCache>
                <c:formatCode>#,##0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0.78</c:v>
                </c:pt>
                <c:pt idx="9">
                  <c:v>0.78</c:v>
                </c:pt>
                <c:pt idx="10">
                  <c:v>1.28</c:v>
                </c:pt>
                <c:pt idx="11">
                  <c:v>2.17</c:v>
                </c:pt>
                <c:pt idx="12">
                  <c:v>2.2799999999999998</c:v>
                </c:pt>
                <c:pt idx="13">
                  <c:v>2.3199999999999998</c:v>
                </c:pt>
                <c:pt idx="14">
                  <c:v>2.54</c:v>
                </c:pt>
                <c:pt idx="15">
                  <c:v>2.6</c:v>
                </c:pt>
                <c:pt idx="16">
                  <c:v>2.19</c:v>
                </c:pt>
                <c:pt idx="17">
                  <c:v>2.06</c:v>
                </c:pt>
                <c:pt idx="18">
                  <c:v>2.04</c:v>
                </c:pt>
                <c:pt idx="19">
                  <c:v>2.35</c:v>
                </c:pt>
                <c:pt idx="20">
                  <c:v>2.67</c:v>
                </c:pt>
                <c:pt idx="21">
                  <c:v>2.63</c:v>
                </c:pt>
                <c:pt idx="22">
                  <c:v>2.65</c:v>
                </c:pt>
                <c:pt idx="23">
                  <c:v>2.75</c:v>
                </c:pt>
                <c:pt idx="24">
                  <c:v>2.85</c:v>
                </c:pt>
                <c:pt idx="25">
                  <c:v>2.71</c:v>
                </c:pt>
                <c:pt idx="26">
                  <c:v>2.75</c:v>
                </c:pt>
                <c:pt idx="27">
                  <c:v>2.78</c:v>
                </c:pt>
                <c:pt idx="28">
                  <c:v>2.76</c:v>
                </c:pt>
                <c:pt idx="29">
                  <c:v>2.69</c:v>
                </c:pt>
                <c:pt idx="30">
                  <c:v>2.65</c:v>
                </c:pt>
                <c:pt idx="31">
                  <c:v>2.63</c:v>
                </c:pt>
                <c:pt idx="32">
                  <c:v>2.63</c:v>
                </c:pt>
                <c:pt idx="33">
                  <c:v>2.56</c:v>
                </c:pt>
                <c:pt idx="34">
                  <c:v>2.6</c:v>
                </c:pt>
                <c:pt idx="35">
                  <c:v>2.56</c:v>
                </c:pt>
                <c:pt idx="36">
                  <c:v>2.54</c:v>
                </c:pt>
                <c:pt idx="37">
                  <c:v>2.52</c:v>
                </c:pt>
                <c:pt idx="38">
                  <c:v>2.46</c:v>
                </c:pt>
                <c:pt idx="39">
                  <c:v>2.4700000000000002</c:v>
                </c:pt>
                <c:pt idx="40">
                  <c:v>2.44</c:v>
                </c:pt>
                <c:pt idx="41">
                  <c:v>2.39</c:v>
                </c:pt>
                <c:pt idx="42">
                  <c:v>2.35</c:v>
                </c:pt>
                <c:pt idx="43">
                  <c:v>2.3199999999999998</c:v>
                </c:pt>
                <c:pt idx="44">
                  <c:v>2.2999999999999998</c:v>
                </c:pt>
                <c:pt idx="45">
                  <c:v>2.27</c:v>
                </c:pt>
                <c:pt idx="46">
                  <c:v>2.23</c:v>
                </c:pt>
                <c:pt idx="47">
                  <c:v>2.21</c:v>
                </c:pt>
                <c:pt idx="48">
                  <c:v>2.19</c:v>
                </c:pt>
                <c:pt idx="49">
                  <c:v>2.15</c:v>
                </c:pt>
                <c:pt idx="50">
                  <c:v>2.12</c:v>
                </c:pt>
                <c:pt idx="51">
                  <c:v>2.08</c:v>
                </c:pt>
                <c:pt idx="52">
                  <c:v>2.0499999999999998</c:v>
                </c:pt>
                <c:pt idx="53">
                  <c:v>2.02</c:v>
                </c:pt>
                <c:pt idx="54">
                  <c:v>1.99</c:v>
                </c:pt>
                <c:pt idx="55">
                  <c:v>1.95</c:v>
                </c:pt>
                <c:pt idx="56">
                  <c:v>1.92</c:v>
                </c:pt>
                <c:pt idx="57">
                  <c:v>1.88</c:v>
                </c:pt>
                <c:pt idx="58">
                  <c:v>1.85</c:v>
                </c:pt>
                <c:pt idx="59">
                  <c:v>1.82</c:v>
                </c:pt>
                <c:pt idx="60">
                  <c:v>1.79</c:v>
                </c:pt>
                <c:pt idx="61">
                  <c:v>1.75</c:v>
                </c:pt>
                <c:pt idx="62">
                  <c:v>1.72</c:v>
                </c:pt>
                <c:pt idx="63">
                  <c:v>1.68</c:v>
                </c:pt>
                <c:pt idx="64">
                  <c:v>1.65</c:v>
                </c:pt>
                <c:pt idx="65">
                  <c:v>1.61</c:v>
                </c:pt>
                <c:pt idx="66">
                  <c:v>1.58</c:v>
                </c:pt>
                <c:pt idx="67">
                  <c:v>1.55</c:v>
                </c:pt>
                <c:pt idx="68">
                  <c:v>1.51</c:v>
                </c:pt>
                <c:pt idx="69">
                  <c:v>1.48</c:v>
                </c:pt>
                <c:pt idx="70">
                  <c:v>1.45</c:v>
                </c:pt>
                <c:pt idx="71">
                  <c:v>1.42</c:v>
                </c:pt>
                <c:pt idx="72">
                  <c:v>1.4</c:v>
                </c:pt>
                <c:pt idx="73">
                  <c:v>1.37</c:v>
                </c:pt>
                <c:pt idx="74">
                  <c:v>1.35</c:v>
                </c:pt>
                <c:pt idx="75">
                  <c:v>1.32</c:v>
                </c:pt>
                <c:pt idx="76">
                  <c:v>1.3</c:v>
                </c:pt>
                <c:pt idx="77">
                  <c:v>1.28</c:v>
                </c:pt>
                <c:pt idx="78">
                  <c:v>1.27</c:v>
                </c:pt>
                <c:pt idx="79">
                  <c:v>1.25</c:v>
                </c:pt>
                <c:pt idx="80">
                  <c:v>1.23</c:v>
                </c:pt>
                <c:pt idx="81">
                  <c:v>1.22</c:v>
                </c:pt>
                <c:pt idx="82">
                  <c:v>1.21</c:v>
                </c:pt>
                <c:pt idx="83">
                  <c:v>1.19</c:v>
                </c:pt>
                <c:pt idx="84">
                  <c:v>1.18</c:v>
                </c:pt>
                <c:pt idx="85">
                  <c:v>1.17</c:v>
                </c:pt>
                <c:pt idx="86">
                  <c:v>1.1599999999999999</c:v>
                </c:pt>
                <c:pt idx="87">
                  <c:v>1.1499999999999999</c:v>
                </c:pt>
                <c:pt idx="88">
                  <c:v>1.1399999999999999</c:v>
                </c:pt>
                <c:pt idx="89">
                  <c:v>1.1399999999999999</c:v>
                </c:pt>
                <c:pt idx="90">
                  <c:v>1.1299999999999999</c:v>
                </c:pt>
                <c:pt idx="91">
                  <c:v>1.1200000000000001</c:v>
                </c:pt>
                <c:pt idx="92">
                  <c:v>1.1100000000000001</c:v>
                </c:pt>
                <c:pt idx="93">
                  <c:v>1.1100000000000001</c:v>
                </c:pt>
                <c:pt idx="94">
                  <c:v>1.1000000000000001</c:v>
                </c:pt>
                <c:pt idx="95">
                  <c:v>1.0900000000000001</c:v>
                </c:pt>
                <c:pt idx="96">
                  <c:v>1.0900000000000001</c:v>
                </c:pt>
                <c:pt idx="97">
                  <c:v>1.08</c:v>
                </c:pt>
                <c:pt idx="98">
                  <c:v>1.08</c:v>
                </c:pt>
                <c:pt idx="99">
                  <c:v>1.07</c:v>
                </c:pt>
                <c:pt idx="100">
                  <c:v>1.07</c:v>
                </c:pt>
                <c:pt idx="101">
                  <c:v>1.07</c:v>
                </c:pt>
                <c:pt idx="102">
                  <c:v>1.06</c:v>
                </c:pt>
                <c:pt idx="103">
                  <c:v>1.06</c:v>
                </c:pt>
                <c:pt idx="104">
                  <c:v>1.06</c:v>
                </c:pt>
                <c:pt idx="105">
                  <c:v>1.06</c:v>
                </c:pt>
                <c:pt idx="106">
                  <c:v>1.05</c:v>
                </c:pt>
                <c:pt idx="107">
                  <c:v>1.05</c:v>
                </c:pt>
                <c:pt idx="108">
                  <c:v>1.05</c:v>
                </c:pt>
                <c:pt idx="109">
                  <c:v>1.05</c:v>
                </c:pt>
                <c:pt idx="110">
                  <c:v>1.04</c:v>
                </c:pt>
                <c:pt idx="111">
                  <c:v>1.04</c:v>
                </c:pt>
                <c:pt idx="112">
                  <c:v>1.04</c:v>
                </c:pt>
                <c:pt idx="113">
                  <c:v>1.04</c:v>
                </c:pt>
                <c:pt idx="114">
                  <c:v>1.03</c:v>
                </c:pt>
                <c:pt idx="115">
                  <c:v>1.03</c:v>
                </c:pt>
                <c:pt idx="116">
                  <c:v>1.03</c:v>
                </c:pt>
                <c:pt idx="117">
                  <c:v>1.03</c:v>
                </c:pt>
                <c:pt idx="118">
                  <c:v>1.03</c:v>
                </c:pt>
                <c:pt idx="119">
                  <c:v>1.03</c:v>
                </c:pt>
                <c:pt idx="120">
                  <c:v>1.03</c:v>
                </c:pt>
                <c:pt idx="121">
                  <c:v>1.02</c:v>
                </c:pt>
                <c:pt idx="122">
                  <c:v>1.02</c:v>
                </c:pt>
                <c:pt idx="123">
                  <c:v>1.02</c:v>
                </c:pt>
                <c:pt idx="124">
                  <c:v>1.02</c:v>
                </c:pt>
                <c:pt idx="125">
                  <c:v>1.02</c:v>
                </c:pt>
                <c:pt idx="126">
                  <c:v>1.02</c:v>
                </c:pt>
                <c:pt idx="127">
                  <c:v>1.02</c:v>
                </c:pt>
                <c:pt idx="128">
                  <c:v>1.02</c:v>
                </c:pt>
                <c:pt idx="129">
                  <c:v>1.02</c:v>
                </c:pt>
                <c:pt idx="130">
                  <c:v>1.01</c:v>
                </c:pt>
                <c:pt idx="131">
                  <c:v>1.01</c:v>
                </c:pt>
                <c:pt idx="132">
                  <c:v>1.01</c:v>
                </c:pt>
                <c:pt idx="133">
                  <c:v>1.01</c:v>
                </c:pt>
                <c:pt idx="134">
                  <c:v>1.01</c:v>
                </c:pt>
                <c:pt idx="135">
                  <c:v>1.01</c:v>
                </c:pt>
                <c:pt idx="136">
                  <c:v>1.01</c:v>
                </c:pt>
                <c:pt idx="137">
                  <c:v>1.01</c:v>
                </c:pt>
                <c:pt idx="138">
                  <c:v>1.01</c:v>
                </c:pt>
                <c:pt idx="139">
                  <c:v>1.01</c:v>
                </c:pt>
                <c:pt idx="140">
                  <c:v>1.01</c:v>
                </c:pt>
                <c:pt idx="141">
                  <c:v>1.01</c:v>
                </c:pt>
                <c:pt idx="142">
                  <c:v>1.01</c:v>
                </c:pt>
                <c:pt idx="143">
                  <c:v>1.01</c:v>
                </c:pt>
                <c:pt idx="144">
                  <c:v>1.01</c:v>
                </c:pt>
                <c:pt idx="145">
                  <c:v>1.01</c:v>
                </c:pt>
                <c:pt idx="146">
                  <c:v>1.01</c:v>
                </c:pt>
                <c:pt idx="147">
                  <c:v>1.01</c:v>
                </c:pt>
                <c:pt idx="148">
                  <c:v>1.01</c:v>
                </c:pt>
                <c:pt idx="149">
                  <c:v>1.01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B5-4949-A2D5-280B747D5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SR50Asin!$AQ$14:$AQ$88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SR50Asin!$AS$14:$AS$88</c:f>
              <c:numCache>
                <c:formatCode>#,##0</c:formatCode>
                <c:ptCount val="75"/>
                <c:pt idx="0">
                  <c:v>916.11329230931096</c:v>
                </c:pt>
                <c:pt idx="1">
                  <c:v>916.11329230931096</c:v>
                </c:pt>
                <c:pt idx="2">
                  <c:v>916.11329230931096</c:v>
                </c:pt>
                <c:pt idx="3">
                  <c:v>1374.1699384639664</c:v>
                </c:pt>
                <c:pt idx="4">
                  <c:v>1832.2265846186219</c:v>
                </c:pt>
                <c:pt idx="5">
                  <c:v>2290.2832307732774</c:v>
                </c:pt>
                <c:pt idx="6">
                  <c:v>3481.2305107753814</c:v>
                </c:pt>
                <c:pt idx="7">
                  <c:v>5313.4570953940029</c:v>
                </c:pt>
                <c:pt idx="8">
                  <c:v>7328.9063384744877</c:v>
                </c:pt>
                <c:pt idx="9">
                  <c:v>10810.13684924987</c:v>
                </c:pt>
                <c:pt idx="10">
                  <c:v>14841.035335410837</c:v>
                </c:pt>
                <c:pt idx="11">
                  <c:v>17864.209200031564</c:v>
                </c:pt>
                <c:pt idx="12">
                  <c:v>21253.828381576011</c:v>
                </c:pt>
                <c:pt idx="13">
                  <c:v>24735.058892351393</c:v>
                </c:pt>
                <c:pt idx="14">
                  <c:v>28216.289403126775</c:v>
                </c:pt>
                <c:pt idx="15">
                  <c:v>33529.746498520777</c:v>
                </c:pt>
                <c:pt idx="16">
                  <c:v>39576.094227762231</c:v>
                </c:pt>
                <c:pt idx="17">
                  <c:v>46630.166578543925</c:v>
                </c:pt>
                <c:pt idx="18">
                  <c:v>56432.57880625355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05-4666-861C-3C013516D6B0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EvolOf!$H$3:$H$49</c:f>
              <c:numCache>
                <c:formatCode>#,##0</c:formatCode>
                <c:ptCount val="4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05-4666-861C-3C013516D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SR50Asin!$AQ$14:$AQ$88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SR50Asin!$AY$14:$AY$88</c:f>
              <c:numCache>
                <c:formatCode>#,##0</c:formatCode>
                <c:ptCount val="75"/>
                <c:pt idx="0">
                  <c:v>916.11329230931096</c:v>
                </c:pt>
                <c:pt idx="1">
                  <c:v>916.11329230931096</c:v>
                </c:pt>
                <c:pt idx="2">
                  <c:v>916.11329230931096</c:v>
                </c:pt>
                <c:pt idx="3">
                  <c:v>1374.1699384639664</c:v>
                </c:pt>
                <c:pt idx="4">
                  <c:v>1832.2265846186219</c:v>
                </c:pt>
                <c:pt idx="5">
                  <c:v>2290.2832307732774</c:v>
                </c:pt>
                <c:pt idx="6">
                  <c:v>3481.2305107753814</c:v>
                </c:pt>
                <c:pt idx="7">
                  <c:v>5313.4570953940029</c:v>
                </c:pt>
                <c:pt idx="8">
                  <c:v>7328.9063384744877</c:v>
                </c:pt>
                <c:pt idx="9">
                  <c:v>10810.13684924987</c:v>
                </c:pt>
                <c:pt idx="10">
                  <c:v>14841.035335410837</c:v>
                </c:pt>
                <c:pt idx="11">
                  <c:v>17864.209200031564</c:v>
                </c:pt>
                <c:pt idx="12">
                  <c:v>21253.828381576011</c:v>
                </c:pt>
                <c:pt idx="13">
                  <c:v>24735.058892351393</c:v>
                </c:pt>
                <c:pt idx="14">
                  <c:v>28216.289403126775</c:v>
                </c:pt>
                <c:pt idx="15">
                  <c:v>33529.746498520777</c:v>
                </c:pt>
                <c:pt idx="16">
                  <c:v>39576.094227762231</c:v>
                </c:pt>
                <c:pt idx="17">
                  <c:v>46630.166578543925</c:v>
                </c:pt>
                <c:pt idx="18">
                  <c:v>56432.57880625355</c:v>
                </c:pt>
                <c:pt idx="19">
                  <c:v>67792.383630889002</c:v>
                </c:pt>
                <c:pt idx="20">
                  <c:v>81076.026369374013</c:v>
                </c:pt>
                <c:pt idx="21">
                  <c:v>96558.341009401367</c:v>
                </c:pt>
                <c:pt idx="22">
                  <c:v>115430.27483097317</c:v>
                </c:pt>
                <c:pt idx="23">
                  <c:v>138149.88448024407</c:v>
                </c:pt>
                <c:pt idx="24">
                  <c:v>162701.72071413361</c:v>
                </c:pt>
                <c:pt idx="25">
                  <c:v>191009.62144649134</c:v>
                </c:pt>
                <c:pt idx="26">
                  <c:v>224172.92262808839</c:v>
                </c:pt>
                <c:pt idx="27">
                  <c:v>259443.28438199684</c:v>
                </c:pt>
                <c:pt idx="28">
                  <c:v>299752.26924360654</c:v>
                </c:pt>
                <c:pt idx="29">
                  <c:v>342534.75999445136</c:v>
                </c:pt>
                <c:pt idx="30">
                  <c:v>390722.3191699211</c:v>
                </c:pt>
                <c:pt idx="31">
                  <c:v>444040.11278232298</c:v>
                </c:pt>
                <c:pt idx="32">
                  <c:v>501205.58222242398</c:v>
                </c:pt>
                <c:pt idx="33">
                  <c:v>565058.67869638302</c:v>
                </c:pt>
                <c:pt idx="34">
                  <c:v>632942.67365650286</c:v>
                </c:pt>
                <c:pt idx="35">
                  <c:v>703575.00849355082</c:v>
                </c:pt>
                <c:pt idx="36">
                  <c:v>777230.51719521941</c:v>
                </c:pt>
                <c:pt idx="37">
                  <c:v>852260.19583535194</c:v>
                </c:pt>
                <c:pt idx="38">
                  <c:v>928205.98776779382</c:v>
                </c:pt>
                <c:pt idx="39">
                  <c:v>1004243.3910294666</c:v>
                </c:pt>
                <c:pt idx="40">
                  <c:v>1078082.1223895971</c:v>
                </c:pt>
                <c:pt idx="41">
                  <c:v>1147065.4533004882</c:v>
                </c:pt>
                <c:pt idx="42">
                  <c:v>1213575.2783221442</c:v>
                </c:pt>
                <c:pt idx="43">
                  <c:v>1275870.9821991774</c:v>
                </c:pt>
                <c:pt idx="44">
                  <c:v>1335693.1801869753</c:v>
                </c:pt>
                <c:pt idx="45">
                  <c:v>1392308.9816516908</c:v>
                </c:pt>
                <c:pt idx="46">
                  <c:v>1445901.6092517853</c:v>
                </c:pt>
                <c:pt idx="47">
                  <c:v>1495371.7270364882</c:v>
                </c:pt>
                <c:pt idx="48">
                  <c:v>1544017.3428581126</c:v>
                </c:pt>
                <c:pt idx="49">
                  <c:v>1589731.3961443473</c:v>
                </c:pt>
                <c:pt idx="50">
                  <c:v>1634987.3927844272</c:v>
                </c:pt>
                <c:pt idx="51">
                  <c:v>1678502.7741691195</c:v>
                </c:pt>
                <c:pt idx="52">
                  <c:v>1721651.7102368879</c:v>
                </c:pt>
                <c:pt idx="53">
                  <c:v>1762785.1970615759</c:v>
                </c:pt>
                <c:pt idx="54">
                  <c:v>1802452.9026185693</c:v>
                </c:pt>
                <c:pt idx="55">
                  <c:v>1840838.0495663292</c:v>
                </c:pt>
                <c:pt idx="56">
                  <c:v>1877299.35860024</c:v>
                </c:pt>
                <c:pt idx="57">
                  <c:v>1912569.7203541484</c:v>
                </c:pt>
                <c:pt idx="58">
                  <c:v>1947015.5801449784</c:v>
                </c:pt>
                <c:pt idx="59">
                  <c:v>1979629.2133511899</c:v>
                </c:pt>
                <c:pt idx="60">
                  <c:v>2011143.5106066302</c:v>
                </c:pt>
                <c:pt idx="61">
                  <c:v>2041466.8605820683</c:v>
                </c:pt>
                <c:pt idx="62">
                  <c:v>2070690.8746067355</c:v>
                </c:pt>
                <c:pt idx="63">
                  <c:v>2098815.5526806312</c:v>
                </c:pt>
                <c:pt idx="64">
                  <c:v>2125016.3928406774</c:v>
                </c:pt>
                <c:pt idx="65">
                  <c:v>2150484.3423668765</c:v>
                </c:pt>
                <c:pt idx="66">
                  <c:v>2174669.7332838424</c:v>
                </c:pt>
                <c:pt idx="67">
                  <c:v>2197114.5089454204</c:v>
                </c:pt>
                <c:pt idx="68">
                  <c:v>2218918.0053023822</c:v>
                </c:pt>
                <c:pt idx="69">
                  <c:v>2239713.7770378031</c:v>
                </c:pt>
                <c:pt idx="70">
                  <c:v>2259135.3788347607</c:v>
                </c:pt>
                <c:pt idx="71">
                  <c:v>2278282.1466440251</c:v>
                </c:pt>
                <c:pt idx="72">
                  <c:v>2295230.2425517477</c:v>
                </c:pt>
                <c:pt idx="73">
                  <c:v>2311995.115801008</c:v>
                </c:pt>
                <c:pt idx="74">
                  <c:v>2328210.3210748825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60-48EE-B058-1427F807807E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SR50Asin!$AQ$14:$AQ$88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SR50Asin!$AZ$14:$AZ$88</c:f>
              <c:numCache>
                <c:formatCode>#,##0</c:formatCode>
                <c:ptCount val="75"/>
                <c:pt idx="0">
                  <c:v>916.11329230931096</c:v>
                </c:pt>
                <c:pt idx="1">
                  <c:v>916.11329230931096</c:v>
                </c:pt>
                <c:pt idx="2">
                  <c:v>916.11329230931096</c:v>
                </c:pt>
                <c:pt idx="3">
                  <c:v>1374.1699384639664</c:v>
                </c:pt>
                <c:pt idx="4">
                  <c:v>1832.2265846186219</c:v>
                </c:pt>
                <c:pt idx="5">
                  <c:v>2290.2832307732774</c:v>
                </c:pt>
                <c:pt idx="6">
                  <c:v>3481.2305107753814</c:v>
                </c:pt>
                <c:pt idx="7">
                  <c:v>5313.4570953940029</c:v>
                </c:pt>
                <c:pt idx="8">
                  <c:v>7328.9063384744877</c:v>
                </c:pt>
                <c:pt idx="9">
                  <c:v>10810.13684924987</c:v>
                </c:pt>
                <c:pt idx="10">
                  <c:v>14841.035335410837</c:v>
                </c:pt>
                <c:pt idx="11">
                  <c:v>17864.209200031564</c:v>
                </c:pt>
                <c:pt idx="12">
                  <c:v>21253.828381576011</c:v>
                </c:pt>
                <c:pt idx="13">
                  <c:v>24735.058892351393</c:v>
                </c:pt>
                <c:pt idx="14">
                  <c:v>28124.678073895844</c:v>
                </c:pt>
                <c:pt idx="15">
                  <c:v>33438.135169289846</c:v>
                </c:pt>
                <c:pt idx="16">
                  <c:v>39484.4828985313</c:v>
                </c:pt>
                <c:pt idx="17">
                  <c:v>46355.332590851132</c:v>
                </c:pt>
                <c:pt idx="18">
                  <c:v>56066.133489329826</c:v>
                </c:pt>
                <c:pt idx="19">
                  <c:v>67334.326984734347</c:v>
                </c:pt>
                <c:pt idx="20">
                  <c:v>80434.747064757496</c:v>
                </c:pt>
                <c:pt idx="21">
                  <c:v>95733.839046322988</c:v>
                </c:pt>
                <c:pt idx="22">
                  <c:v>114239.32755097107</c:v>
                </c:pt>
                <c:pt idx="23">
                  <c:v>136592.49188331826</c:v>
                </c:pt>
                <c:pt idx="24">
                  <c:v>160594.66014182221</c:v>
                </c:pt>
                <c:pt idx="25">
                  <c:v>188444.50422802527</c:v>
                </c:pt>
                <c:pt idx="26">
                  <c:v>220966.52610500579</c:v>
                </c:pt>
                <c:pt idx="27">
                  <c:v>255412.38589583588</c:v>
                </c:pt>
                <c:pt idx="28">
                  <c:v>294805.25746513624</c:v>
                </c:pt>
                <c:pt idx="29">
                  <c:v>336396.80093597894</c:v>
                </c:pt>
                <c:pt idx="30">
                  <c:v>383301.80150221568</c:v>
                </c:pt>
                <c:pt idx="31">
                  <c:v>434512.53454230615</c:v>
                </c:pt>
                <c:pt idx="32">
                  <c:v>489662.5547393267</c:v>
                </c:pt>
                <c:pt idx="33">
                  <c:v>550950.53399481962</c:v>
                </c:pt>
                <c:pt idx="34">
                  <c:v>615719.74376108788</c:v>
                </c:pt>
                <c:pt idx="35">
                  <c:v>682596.01409966755</c:v>
                </c:pt>
                <c:pt idx="36">
                  <c:v>752129.01298594428</c:v>
                </c:pt>
                <c:pt idx="37">
                  <c:v>821936.84585991374</c:v>
                </c:pt>
                <c:pt idx="38">
                  <c:v>891744.67873388319</c:v>
                </c:pt>
                <c:pt idx="39">
                  <c:v>960819.62097400532</c:v>
                </c:pt>
                <c:pt idx="40">
                  <c:v>1026138.4987156591</c:v>
                </c:pt>
                <c:pt idx="41">
                  <c:v>1085411.0287280716</c:v>
                </c:pt>
                <c:pt idx="42">
                  <c:v>1141751.9962050943</c:v>
                </c:pt>
                <c:pt idx="43">
                  <c:v>1191496.9479774898</c:v>
                </c:pt>
                <c:pt idx="44">
                  <c:v>1237577.4465806482</c:v>
                </c:pt>
                <c:pt idx="45">
                  <c:v>1279077.3787222598</c:v>
                </c:pt>
                <c:pt idx="46">
                  <c:v>1315080.6311100158</c:v>
                </c:pt>
                <c:pt idx="47">
                  <c:v>1344762.7017808375</c:v>
                </c:pt>
                <c:pt idx="48">
                  <c:v>1371421.5985870385</c:v>
                </c:pt>
                <c:pt idx="49">
                  <c:v>1392034.147663998</c:v>
                </c:pt>
                <c:pt idx="50">
                  <c:v>1409715.1342055677</c:v>
                </c:pt>
                <c:pt idx="51">
                  <c:v>1422907.1656148217</c:v>
                </c:pt>
                <c:pt idx="52">
                  <c:v>1432709.5778425313</c:v>
                </c:pt>
                <c:pt idx="53">
                  <c:v>1436465.6423409996</c:v>
                </c:pt>
                <c:pt idx="54">
                  <c:v>1436465.6423409996</c:v>
                </c:pt>
                <c:pt idx="55">
                  <c:v>1432343.1325256077</c:v>
                </c:pt>
                <c:pt idx="56">
                  <c:v>1422907.1656148217</c:v>
                </c:pt>
                <c:pt idx="57">
                  <c:v>1408524.1869255656</c:v>
                </c:pt>
                <c:pt idx="58">
                  <c:v>1391118.0343716885</c:v>
                </c:pt>
                <c:pt idx="59">
                  <c:v>1369406.1493439579</c:v>
                </c:pt>
                <c:pt idx="60">
                  <c:v>1345312.3697562232</c:v>
                </c:pt>
                <c:pt idx="61">
                  <c:v>1315721.9104146324</c:v>
                </c:pt>
                <c:pt idx="62">
                  <c:v>1283474.7225253447</c:v>
                </c:pt>
                <c:pt idx="63">
                  <c:v>1249212.0853929764</c:v>
                </c:pt>
                <c:pt idx="64">
                  <c:v>1210460.4931282925</c:v>
                </c:pt>
                <c:pt idx="65">
                  <c:v>1170059.8969374518</c:v>
                </c:pt>
                <c:pt idx="66">
                  <c:v>1129476.0780881494</c:v>
                </c:pt>
                <c:pt idx="67">
                  <c:v>1085960.696703457</c:v>
                </c:pt>
                <c:pt idx="68">
                  <c:v>1043727.8739279979</c:v>
                </c:pt>
                <c:pt idx="69">
                  <c:v>1002044.7191279243</c:v>
                </c:pt>
                <c:pt idx="70">
                  <c:v>959170.61704784853</c:v>
                </c:pt>
                <c:pt idx="71">
                  <c:v>920327.41345393378</c:v>
                </c:pt>
                <c:pt idx="72">
                  <c:v>880568.0965677097</c:v>
                </c:pt>
                <c:pt idx="73">
                  <c:v>842732.61759533512</c:v>
                </c:pt>
                <c:pt idx="74">
                  <c:v>807187.42185373383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60-48EE-B058-1427F807807E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60-48EE-B058-1427F8078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SR50Asin!$AR$14:$AR$73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SR50Asin!$AS$14:$AS$73</c:f>
              <c:numCache>
                <c:formatCode>#,##0</c:formatCode>
                <c:ptCount val="60"/>
                <c:pt idx="0">
                  <c:v>916.11329230931096</c:v>
                </c:pt>
                <c:pt idx="1">
                  <c:v>916.11329230931096</c:v>
                </c:pt>
                <c:pt idx="2">
                  <c:v>916.11329230931096</c:v>
                </c:pt>
                <c:pt idx="3">
                  <c:v>1374.1699384639664</c:v>
                </c:pt>
                <c:pt idx="4">
                  <c:v>1832.2265846186219</c:v>
                </c:pt>
                <c:pt idx="5">
                  <c:v>2290.2832307732774</c:v>
                </c:pt>
                <c:pt idx="6">
                  <c:v>3481.2305107753814</c:v>
                </c:pt>
                <c:pt idx="7">
                  <c:v>5313.4570953940029</c:v>
                </c:pt>
                <c:pt idx="8">
                  <c:v>7328.9063384744877</c:v>
                </c:pt>
                <c:pt idx="9">
                  <c:v>10810.13684924987</c:v>
                </c:pt>
                <c:pt idx="10">
                  <c:v>14841.035335410837</c:v>
                </c:pt>
                <c:pt idx="11">
                  <c:v>17864.209200031564</c:v>
                </c:pt>
                <c:pt idx="12">
                  <c:v>21253.828381576011</c:v>
                </c:pt>
                <c:pt idx="13">
                  <c:v>24735.058892351393</c:v>
                </c:pt>
                <c:pt idx="14">
                  <c:v>28216.289403126775</c:v>
                </c:pt>
                <c:pt idx="15">
                  <c:v>33529.746498520777</c:v>
                </c:pt>
                <c:pt idx="16">
                  <c:v>39576.094227762231</c:v>
                </c:pt>
                <c:pt idx="17">
                  <c:v>46630.166578543925</c:v>
                </c:pt>
                <c:pt idx="18">
                  <c:v>56432.57880625355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C3-44ED-AB86-64558F2855A3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SR50Asin!$AR$14:$AR$73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SR50Asin!$AU$14:$AU$73</c:f>
              <c:numCache>
                <c:formatCode>#,##0</c:formatCode>
                <c:ptCount val="60"/>
                <c:pt idx="0">
                  <c:v>386</c:v>
                </c:pt>
                <c:pt idx="1">
                  <c:v>526</c:v>
                </c:pt>
                <c:pt idx="2">
                  <c:v>1006</c:v>
                </c:pt>
                <c:pt idx="3">
                  <c:v>1606</c:v>
                </c:pt>
                <c:pt idx="4">
                  <c:v>2117</c:v>
                </c:pt>
                <c:pt idx="5">
                  <c:v>2929</c:v>
                </c:pt>
                <c:pt idx="6">
                  <c:v>4130</c:v>
                </c:pt>
                <c:pt idx="7">
                  <c:v>5844</c:v>
                </c:pt>
                <c:pt idx="8">
                  <c:v>7698</c:v>
                </c:pt>
                <c:pt idx="9">
                  <c:v>9149</c:v>
                </c:pt>
                <c:pt idx="10">
                  <c:v>11178</c:v>
                </c:pt>
                <c:pt idx="11">
                  <c:v>13716</c:v>
                </c:pt>
                <c:pt idx="12">
                  <c:v>17147</c:v>
                </c:pt>
                <c:pt idx="13">
                  <c:v>19980</c:v>
                </c:pt>
                <c:pt idx="14">
                  <c:v>24926</c:v>
                </c:pt>
                <c:pt idx="15">
                  <c:v>28572</c:v>
                </c:pt>
                <c:pt idx="16">
                  <c:v>33089</c:v>
                </c:pt>
                <c:pt idx="17">
                  <c:v>39673</c:v>
                </c:pt>
                <c:pt idx="18">
                  <c:v>47610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C3-44ED-AB86-64558F285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'SR50 (2)'!$AC$14:$AC$373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3.8000000000000002E-4</c:v>
                </c:pt>
                <c:pt idx="5">
                  <c:v>4.4000000000000002E-4</c:v>
                </c:pt>
                <c:pt idx="6">
                  <c:v>6.4000000000000005E-4</c:v>
                </c:pt>
                <c:pt idx="7">
                  <c:v>8.8000000000000003E-4</c:v>
                </c:pt>
                <c:pt idx="8">
                  <c:v>1.16E-3</c:v>
                </c:pt>
                <c:pt idx="9">
                  <c:v>1.64E-3</c:v>
                </c:pt>
                <c:pt idx="10">
                  <c:v>2.2000000000000001E-3</c:v>
                </c:pt>
                <c:pt idx="11">
                  <c:v>2.7200000000000002E-3</c:v>
                </c:pt>
                <c:pt idx="12">
                  <c:v>3.32E-3</c:v>
                </c:pt>
                <c:pt idx="13">
                  <c:v>3.7799999999999999E-3</c:v>
                </c:pt>
                <c:pt idx="14">
                  <c:v>4.1599999999999996E-3</c:v>
                </c:pt>
                <c:pt idx="15">
                  <c:v>4.64E-3</c:v>
                </c:pt>
                <c:pt idx="16">
                  <c:v>5.1399999999999996E-3</c:v>
                </c:pt>
                <c:pt idx="17">
                  <c:v>5.7400000000000003E-3</c:v>
                </c:pt>
                <c:pt idx="18">
                  <c:v>6.4200000000000004E-3</c:v>
                </c:pt>
                <c:pt idx="19">
                  <c:v>7.1999999999999998E-3</c:v>
                </c:pt>
                <c:pt idx="20">
                  <c:v>8.1200000000000005E-3</c:v>
                </c:pt>
                <c:pt idx="21">
                  <c:v>9.2399999999999999E-3</c:v>
                </c:pt>
                <c:pt idx="22">
                  <c:v>1.042E-2</c:v>
                </c:pt>
                <c:pt idx="23">
                  <c:v>1.1820000000000001E-2</c:v>
                </c:pt>
                <c:pt idx="24">
                  <c:v>1.34E-2</c:v>
                </c:pt>
                <c:pt idx="25">
                  <c:v>1.502E-2</c:v>
                </c:pt>
                <c:pt idx="26">
                  <c:v>1.686E-2</c:v>
                </c:pt>
                <c:pt idx="27">
                  <c:v>1.866E-2</c:v>
                </c:pt>
                <c:pt idx="28">
                  <c:v>2.0539999999999999E-2</c:v>
                </c:pt>
                <c:pt idx="29">
                  <c:v>2.2599999999999999E-2</c:v>
                </c:pt>
                <c:pt idx="30">
                  <c:v>2.462E-2</c:v>
                </c:pt>
                <c:pt idx="31">
                  <c:v>2.6919999999999999E-2</c:v>
                </c:pt>
                <c:pt idx="32">
                  <c:v>2.93E-2</c:v>
                </c:pt>
                <c:pt idx="33">
                  <c:v>3.1780000000000003E-2</c:v>
                </c:pt>
                <c:pt idx="34">
                  <c:v>3.458E-2</c:v>
                </c:pt>
                <c:pt idx="35">
                  <c:v>3.746E-2</c:v>
                </c:pt>
                <c:pt idx="36">
                  <c:v>4.052E-2</c:v>
                </c:pt>
                <c:pt idx="37">
                  <c:v>4.36E-2</c:v>
                </c:pt>
                <c:pt idx="38">
                  <c:v>4.6879999999999998E-2</c:v>
                </c:pt>
                <c:pt idx="39">
                  <c:v>5.0139999999999997E-2</c:v>
                </c:pt>
                <c:pt idx="40">
                  <c:v>5.3560000000000003E-2</c:v>
                </c:pt>
                <c:pt idx="41">
                  <c:v>5.6939999999999998E-2</c:v>
                </c:pt>
                <c:pt idx="42">
                  <c:v>6.028E-2</c:v>
                </c:pt>
                <c:pt idx="43">
                  <c:v>6.3740000000000005E-2</c:v>
                </c:pt>
                <c:pt idx="44">
                  <c:v>6.7199999999999996E-2</c:v>
                </c:pt>
                <c:pt idx="45">
                  <c:v>7.3020000000000002E-2</c:v>
                </c:pt>
                <c:pt idx="46">
                  <c:v>7.6560000000000003E-2</c:v>
                </c:pt>
                <c:pt idx="47">
                  <c:v>8.0280000000000004E-2</c:v>
                </c:pt>
                <c:pt idx="48">
                  <c:v>8.4099999999999994E-2</c:v>
                </c:pt>
                <c:pt idx="49">
                  <c:v>9.1259999999999994E-2</c:v>
                </c:pt>
                <c:pt idx="50">
                  <c:v>9.5479999999999995E-2</c:v>
                </c:pt>
                <c:pt idx="51">
                  <c:v>9.9860000000000004E-2</c:v>
                </c:pt>
                <c:pt idx="52">
                  <c:v>0.10416</c:v>
                </c:pt>
                <c:pt idx="53">
                  <c:v>0.10847999999999999</c:v>
                </c:pt>
                <c:pt idx="54">
                  <c:v>0.11688</c:v>
                </c:pt>
                <c:pt idx="55">
                  <c:v>0.12121999999999999</c:v>
                </c:pt>
                <c:pt idx="56">
                  <c:v>0.12556</c:v>
                </c:pt>
                <c:pt idx="57">
                  <c:v>0.12995999999999999</c:v>
                </c:pt>
                <c:pt idx="58">
                  <c:v>0.13417999999999999</c:v>
                </c:pt>
                <c:pt idx="59">
                  <c:v>0.1384</c:v>
                </c:pt>
                <c:pt idx="60">
                  <c:v>0.14305999999999999</c:v>
                </c:pt>
                <c:pt idx="61">
                  <c:v>0.14771999999999999</c:v>
                </c:pt>
                <c:pt idx="62">
                  <c:v>0.15229999999999999</c:v>
                </c:pt>
                <c:pt idx="63">
                  <c:v>0.15672</c:v>
                </c:pt>
                <c:pt idx="64">
                  <c:v>0.16120000000000001</c:v>
                </c:pt>
                <c:pt idx="65">
                  <c:v>0.16544</c:v>
                </c:pt>
                <c:pt idx="66">
                  <c:v>0.16952</c:v>
                </c:pt>
                <c:pt idx="67">
                  <c:v>0.17349999999999999</c:v>
                </c:pt>
                <c:pt idx="68">
                  <c:v>0.17743999999999999</c:v>
                </c:pt>
                <c:pt idx="69">
                  <c:v>0.18140000000000001</c:v>
                </c:pt>
                <c:pt idx="70">
                  <c:v>0.18546000000000001</c:v>
                </c:pt>
                <c:pt idx="71">
                  <c:v>0.18922</c:v>
                </c:pt>
                <c:pt idx="72">
                  <c:v>0.193</c:v>
                </c:pt>
                <c:pt idx="73">
                  <c:v>0.19667999999999999</c:v>
                </c:pt>
                <c:pt idx="74">
                  <c:v>0.20008000000000001</c:v>
                </c:pt>
                <c:pt idx="75">
                  <c:v>0.20333999999999999</c:v>
                </c:pt>
                <c:pt idx="76">
                  <c:v>0.21440000000000001</c:v>
                </c:pt>
                <c:pt idx="77">
                  <c:v>0.21754000000000001</c:v>
                </c:pt>
                <c:pt idx="78">
                  <c:v>0.22048000000000001</c:v>
                </c:pt>
                <c:pt idx="79">
                  <c:v>0.2233</c:v>
                </c:pt>
                <c:pt idx="80">
                  <c:v>0.22602</c:v>
                </c:pt>
                <c:pt idx="81">
                  <c:v>0.22844</c:v>
                </c:pt>
                <c:pt idx="82">
                  <c:v>0.23088</c:v>
                </c:pt>
                <c:pt idx="83">
                  <c:v>0.23313999999999999</c:v>
                </c:pt>
                <c:pt idx="84">
                  <c:v>0.23524</c:v>
                </c:pt>
                <c:pt idx="85">
                  <c:v>0.23718</c:v>
                </c:pt>
                <c:pt idx="86">
                  <c:v>0.24451999999999999</c:v>
                </c:pt>
                <c:pt idx="87">
                  <c:v>0.246</c:v>
                </c:pt>
                <c:pt idx="88">
                  <c:v>0.24740000000000001</c:v>
                </c:pt>
                <c:pt idx="89">
                  <c:v>0.25044</c:v>
                </c:pt>
                <c:pt idx="90">
                  <c:v>0.25156000000000001</c:v>
                </c:pt>
                <c:pt idx="91">
                  <c:v>0.25234000000000001</c:v>
                </c:pt>
                <c:pt idx="92">
                  <c:v>0.25380000000000003</c:v>
                </c:pt>
                <c:pt idx="93">
                  <c:v>0.25481999999999999</c:v>
                </c:pt>
                <c:pt idx="94">
                  <c:v>0.25518000000000002</c:v>
                </c:pt>
                <c:pt idx="95">
                  <c:v>0.25688</c:v>
                </c:pt>
                <c:pt idx="96">
                  <c:v>0.25740000000000002</c:v>
                </c:pt>
                <c:pt idx="97">
                  <c:v>0.25800000000000001</c:v>
                </c:pt>
                <c:pt idx="98">
                  <c:v>0.25869999999999999</c:v>
                </c:pt>
                <c:pt idx="99">
                  <c:v>0.25744</c:v>
                </c:pt>
                <c:pt idx="100">
                  <c:v>0.26019999999999999</c:v>
                </c:pt>
                <c:pt idx="101">
                  <c:v>0.25868000000000002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50-409A-BC02-35E499AACDFD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'SR50 (2)'!$AD$14:$AD$373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3.8000000000000002E-4</c:v>
                </c:pt>
                <c:pt idx="5">
                  <c:v>4.4000000000000002E-4</c:v>
                </c:pt>
                <c:pt idx="6">
                  <c:v>6.4000000000000005E-4</c:v>
                </c:pt>
                <c:pt idx="7">
                  <c:v>8.8000000000000003E-4</c:v>
                </c:pt>
                <c:pt idx="8">
                  <c:v>1.16E-3</c:v>
                </c:pt>
                <c:pt idx="9">
                  <c:v>1.64E-3</c:v>
                </c:pt>
                <c:pt idx="10">
                  <c:v>2.2000000000000001E-3</c:v>
                </c:pt>
                <c:pt idx="11">
                  <c:v>2.7200000000000002E-3</c:v>
                </c:pt>
                <c:pt idx="12">
                  <c:v>3.32E-3</c:v>
                </c:pt>
                <c:pt idx="13">
                  <c:v>3.7799999999999999E-3</c:v>
                </c:pt>
                <c:pt idx="14">
                  <c:v>4.1599999999999996E-3</c:v>
                </c:pt>
                <c:pt idx="15">
                  <c:v>4.64E-3</c:v>
                </c:pt>
                <c:pt idx="16">
                  <c:v>5.1200000000000004E-3</c:v>
                </c:pt>
                <c:pt idx="17">
                  <c:v>5.7200000000000003E-3</c:v>
                </c:pt>
                <c:pt idx="18">
                  <c:v>6.3800000000000003E-3</c:v>
                </c:pt>
                <c:pt idx="19">
                  <c:v>7.1399999999999996E-3</c:v>
                </c:pt>
                <c:pt idx="20">
                  <c:v>8.0199999999999994E-3</c:v>
                </c:pt>
                <c:pt idx="21">
                  <c:v>9.1000000000000004E-3</c:v>
                </c:pt>
                <c:pt idx="22">
                  <c:v>1.0240000000000001E-2</c:v>
                </c:pt>
                <c:pt idx="23">
                  <c:v>1.1599999999999999E-2</c:v>
                </c:pt>
                <c:pt idx="24">
                  <c:v>1.312E-2</c:v>
                </c:pt>
                <c:pt idx="25">
                  <c:v>1.4659999999999999E-2</c:v>
                </c:pt>
                <c:pt idx="26">
                  <c:v>1.6400000000000001E-2</c:v>
                </c:pt>
                <c:pt idx="27">
                  <c:v>1.8100000000000002E-2</c:v>
                </c:pt>
                <c:pt idx="28">
                  <c:v>1.9820000000000001E-2</c:v>
                </c:pt>
                <c:pt idx="29">
                  <c:v>2.172E-2</c:v>
                </c:pt>
                <c:pt idx="30">
                  <c:v>2.3599999999999999E-2</c:v>
                </c:pt>
                <c:pt idx="31">
                  <c:v>2.562E-2</c:v>
                </c:pt>
                <c:pt idx="32">
                  <c:v>2.7779999999999999E-2</c:v>
                </c:pt>
                <c:pt idx="33">
                  <c:v>3.0020000000000002E-2</c:v>
                </c:pt>
                <c:pt idx="34">
                  <c:v>3.2480000000000002E-2</c:v>
                </c:pt>
                <c:pt idx="35">
                  <c:v>3.4979999999999997E-2</c:v>
                </c:pt>
                <c:pt idx="36">
                  <c:v>3.764E-2</c:v>
                </c:pt>
                <c:pt idx="37">
                  <c:v>4.0239999999999998E-2</c:v>
                </c:pt>
                <c:pt idx="38">
                  <c:v>4.3020000000000003E-2</c:v>
                </c:pt>
                <c:pt idx="39">
                  <c:v>4.5699999999999998E-2</c:v>
                </c:pt>
                <c:pt idx="40">
                  <c:v>4.8419999999999998E-2</c:v>
                </c:pt>
                <c:pt idx="41">
                  <c:v>5.1040000000000002E-2</c:v>
                </c:pt>
                <c:pt idx="42">
                  <c:v>5.3620000000000001E-2</c:v>
                </c:pt>
                <c:pt idx="43">
                  <c:v>5.6219999999999999E-2</c:v>
                </c:pt>
                <c:pt idx="44">
                  <c:v>5.8799999999999998E-2</c:v>
                </c:pt>
                <c:pt idx="45">
                  <c:v>6.3380000000000006E-2</c:v>
                </c:pt>
                <c:pt idx="46">
                  <c:v>6.5860000000000002E-2</c:v>
                </c:pt>
                <c:pt idx="47">
                  <c:v>6.8440000000000001E-2</c:v>
                </c:pt>
                <c:pt idx="48">
                  <c:v>7.0959999999999995E-2</c:v>
                </c:pt>
                <c:pt idx="49">
                  <c:v>7.6200000000000004E-2</c:v>
                </c:pt>
                <c:pt idx="50">
                  <c:v>7.886E-2</c:v>
                </c:pt>
                <c:pt idx="51">
                  <c:v>8.1540000000000001E-2</c:v>
                </c:pt>
                <c:pt idx="52">
                  <c:v>8.4019999999999997E-2</c:v>
                </c:pt>
                <c:pt idx="53">
                  <c:v>8.6400000000000005E-2</c:v>
                </c:pt>
                <c:pt idx="54">
                  <c:v>9.1759999999999994E-2</c:v>
                </c:pt>
                <c:pt idx="55">
                  <c:v>9.3719999999999998E-2</c:v>
                </c:pt>
                <c:pt idx="56">
                  <c:v>9.5600000000000004E-2</c:v>
                </c:pt>
                <c:pt idx="57">
                  <c:v>9.7420000000000007E-2</c:v>
                </c:pt>
                <c:pt idx="58">
                  <c:v>9.9019999999999997E-2</c:v>
                </c:pt>
                <c:pt idx="59">
                  <c:v>0.10048</c:v>
                </c:pt>
                <c:pt idx="60">
                  <c:v>0.10224</c:v>
                </c:pt>
                <c:pt idx="61">
                  <c:v>0.10384</c:v>
                </c:pt>
                <c:pt idx="62">
                  <c:v>0.10532</c:v>
                </c:pt>
                <c:pt idx="63">
                  <c:v>0.1065</c:v>
                </c:pt>
                <c:pt idx="64">
                  <c:v>0.10756</c:v>
                </c:pt>
                <c:pt idx="65">
                  <c:v>0.10824</c:v>
                </c:pt>
                <c:pt idx="66">
                  <c:v>0.10872</c:v>
                </c:pt>
                <c:pt idx="67">
                  <c:v>0.109</c:v>
                </c:pt>
                <c:pt idx="68">
                  <c:v>0.10922</c:v>
                </c:pt>
                <c:pt idx="69">
                  <c:v>0.10928</c:v>
                </c:pt>
                <c:pt idx="70">
                  <c:v>0.10942</c:v>
                </c:pt>
                <c:pt idx="71">
                  <c:v>0.10918</c:v>
                </c:pt>
                <c:pt idx="72">
                  <c:v>0.10897999999999999</c:v>
                </c:pt>
                <c:pt idx="73">
                  <c:v>0.10868</c:v>
                </c:pt>
                <c:pt idx="74">
                  <c:v>0.10804</c:v>
                </c:pt>
                <c:pt idx="75">
                  <c:v>0.10714</c:v>
                </c:pt>
                <c:pt idx="76">
                  <c:v>0.11024</c:v>
                </c:pt>
                <c:pt idx="77">
                  <c:v>0.109</c:v>
                </c:pt>
                <c:pt idx="78">
                  <c:v>0.10754</c:v>
                </c:pt>
                <c:pt idx="79">
                  <c:v>0.10584</c:v>
                </c:pt>
                <c:pt idx="80">
                  <c:v>0.10408000000000001</c:v>
                </c:pt>
                <c:pt idx="81">
                  <c:v>0.10198</c:v>
                </c:pt>
                <c:pt idx="82">
                  <c:v>9.9900000000000003E-2</c:v>
                </c:pt>
                <c:pt idx="83">
                  <c:v>9.7600000000000006E-2</c:v>
                </c:pt>
                <c:pt idx="84">
                  <c:v>9.5200000000000007E-2</c:v>
                </c:pt>
                <c:pt idx="85">
                  <c:v>9.264E-2</c:v>
                </c:pt>
                <c:pt idx="86">
                  <c:v>9.0179999999999996E-2</c:v>
                </c:pt>
                <c:pt idx="87">
                  <c:v>8.7120000000000003E-2</c:v>
                </c:pt>
                <c:pt idx="88">
                  <c:v>8.3879999999999996E-2</c:v>
                </c:pt>
                <c:pt idx="89">
                  <c:v>7.8780000000000003E-2</c:v>
                </c:pt>
                <c:pt idx="90">
                  <c:v>7.5560000000000002E-2</c:v>
                </c:pt>
                <c:pt idx="91">
                  <c:v>7.1980000000000002E-2</c:v>
                </c:pt>
                <c:pt idx="92">
                  <c:v>6.7580000000000001E-2</c:v>
                </c:pt>
                <c:pt idx="93">
                  <c:v>6.4180000000000001E-2</c:v>
                </c:pt>
                <c:pt idx="94">
                  <c:v>6.1719999999999997E-2</c:v>
                </c:pt>
                <c:pt idx="95">
                  <c:v>5.4820000000000001E-2</c:v>
                </c:pt>
                <c:pt idx="96">
                  <c:v>5.3039999999999997E-2</c:v>
                </c:pt>
                <c:pt idx="97">
                  <c:v>4.5879999999999997E-2</c:v>
                </c:pt>
                <c:pt idx="98">
                  <c:v>4.41E-2</c:v>
                </c:pt>
                <c:pt idx="99">
                  <c:v>4.342E-2</c:v>
                </c:pt>
                <c:pt idx="100">
                  <c:v>4.1660000000000003E-2</c:v>
                </c:pt>
                <c:pt idx="101">
                  <c:v>2.8459999999999999E-2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50-409A-BC02-35E499AACDFD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'SR50 (2)'!$AG$14:$AG$373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1E-4</c:v>
                </c:pt>
                <c:pt idx="4">
                  <c:v>8.0000000000000007E-5</c:v>
                </c:pt>
                <c:pt idx="5">
                  <c:v>6.0000000000000002E-5</c:v>
                </c:pt>
                <c:pt idx="6">
                  <c:v>2.0000000000000001E-4</c:v>
                </c:pt>
                <c:pt idx="7">
                  <c:v>2.4000000000000001E-4</c:v>
                </c:pt>
                <c:pt idx="8">
                  <c:v>2.7999999999999998E-4</c:v>
                </c:pt>
                <c:pt idx="9">
                  <c:v>4.8000000000000001E-4</c:v>
                </c:pt>
                <c:pt idx="10">
                  <c:v>5.5999999999999995E-4</c:v>
                </c:pt>
                <c:pt idx="11">
                  <c:v>5.1999999999999995E-4</c:v>
                </c:pt>
                <c:pt idx="12">
                  <c:v>5.9999999999999995E-4</c:v>
                </c:pt>
                <c:pt idx="13">
                  <c:v>4.6000000000000001E-4</c:v>
                </c:pt>
                <c:pt idx="14">
                  <c:v>3.8000000000000002E-4</c:v>
                </c:pt>
                <c:pt idx="15">
                  <c:v>4.8000000000000001E-4</c:v>
                </c:pt>
                <c:pt idx="16">
                  <c:v>5.0000000000000001E-4</c:v>
                </c:pt>
                <c:pt idx="17">
                  <c:v>5.9999999999999995E-4</c:v>
                </c:pt>
                <c:pt idx="18">
                  <c:v>6.8000000000000005E-4</c:v>
                </c:pt>
                <c:pt idx="19">
                  <c:v>7.7999999999999999E-4</c:v>
                </c:pt>
                <c:pt idx="20">
                  <c:v>9.2000000000000003E-4</c:v>
                </c:pt>
                <c:pt idx="21">
                  <c:v>1.1199999999999999E-3</c:v>
                </c:pt>
                <c:pt idx="22">
                  <c:v>1.1800000000000001E-3</c:v>
                </c:pt>
                <c:pt idx="23">
                  <c:v>1.4E-3</c:v>
                </c:pt>
                <c:pt idx="24">
                  <c:v>1.58E-3</c:v>
                </c:pt>
                <c:pt idx="25">
                  <c:v>1.6199999999999999E-3</c:v>
                </c:pt>
                <c:pt idx="26">
                  <c:v>1.8400000000000001E-3</c:v>
                </c:pt>
                <c:pt idx="27">
                  <c:v>1.8E-3</c:v>
                </c:pt>
                <c:pt idx="28">
                  <c:v>1.8799999999999999E-3</c:v>
                </c:pt>
                <c:pt idx="29">
                  <c:v>2.0600000000000002E-3</c:v>
                </c:pt>
                <c:pt idx="30">
                  <c:v>2.0200000000000001E-3</c:v>
                </c:pt>
                <c:pt idx="31">
                  <c:v>2.3E-3</c:v>
                </c:pt>
                <c:pt idx="32">
                  <c:v>2.3800000000000002E-3</c:v>
                </c:pt>
                <c:pt idx="33">
                  <c:v>2.48E-3</c:v>
                </c:pt>
                <c:pt idx="34">
                  <c:v>2.8E-3</c:v>
                </c:pt>
                <c:pt idx="35">
                  <c:v>2.8800000000000002E-3</c:v>
                </c:pt>
                <c:pt idx="36">
                  <c:v>3.0599999999999998E-3</c:v>
                </c:pt>
                <c:pt idx="37">
                  <c:v>3.0799999999999998E-3</c:v>
                </c:pt>
                <c:pt idx="38">
                  <c:v>3.2799999999999999E-3</c:v>
                </c:pt>
                <c:pt idx="39">
                  <c:v>3.2599999999999999E-3</c:v>
                </c:pt>
                <c:pt idx="40">
                  <c:v>3.4199999999999999E-3</c:v>
                </c:pt>
                <c:pt idx="41">
                  <c:v>3.3800000000000002E-3</c:v>
                </c:pt>
                <c:pt idx="42">
                  <c:v>3.3400000000000001E-3</c:v>
                </c:pt>
                <c:pt idx="43">
                  <c:v>3.46E-3</c:v>
                </c:pt>
                <c:pt idx="44">
                  <c:v>3.46E-3</c:v>
                </c:pt>
                <c:pt idx="45">
                  <c:v>5.8199999999999997E-3</c:v>
                </c:pt>
                <c:pt idx="46">
                  <c:v>3.5400000000000002E-3</c:v>
                </c:pt>
                <c:pt idx="47">
                  <c:v>3.7200000000000002E-3</c:v>
                </c:pt>
                <c:pt idx="48">
                  <c:v>3.82E-3</c:v>
                </c:pt>
                <c:pt idx="49">
                  <c:v>7.1599999999999997E-3</c:v>
                </c:pt>
                <c:pt idx="50">
                  <c:v>4.2199999999999998E-3</c:v>
                </c:pt>
                <c:pt idx="51">
                  <c:v>4.3800000000000002E-3</c:v>
                </c:pt>
                <c:pt idx="52">
                  <c:v>4.3E-3</c:v>
                </c:pt>
                <c:pt idx="53">
                  <c:v>4.3200000000000001E-3</c:v>
                </c:pt>
                <c:pt idx="54">
                  <c:v>8.3999999999999995E-3</c:v>
                </c:pt>
                <c:pt idx="55">
                  <c:v>4.3400000000000001E-3</c:v>
                </c:pt>
                <c:pt idx="56">
                  <c:v>4.3400000000000001E-3</c:v>
                </c:pt>
                <c:pt idx="57">
                  <c:v>4.4000000000000003E-3</c:v>
                </c:pt>
                <c:pt idx="58">
                  <c:v>4.2199999999999998E-3</c:v>
                </c:pt>
                <c:pt idx="59">
                  <c:v>4.2199999999999998E-3</c:v>
                </c:pt>
                <c:pt idx="60">
                  <c:v>4.6600000000000001E-3</c:v>
                </c:pt>
                <c:pt idx="61">
                  <c:v>4.6600000000000001E-3</c:v>
                </c:pt>
                <c:pt idx="62">
                  <c:v>4.5799999999999999E-3</c:v>
                </c:pt>
                <c:pt idx="63">
                  <c:v>4.4200000000000003E-3</c:v>
                </c:pt>
                <c:pt idx="64">
                  <c:v>4.4799999999999996E-3</c:v>
                </c:pt>
                <c:pt idx="65">
                  <c:v>4.2399999999999998E-3</c:v>
                </c:pt>
                <c:pt idx="66">
                  <c:v>4.0800000000000003E-3</c:v>
                </c:pt>
                <c:pt idx="67">
                  <c:v>3.98E-3</c:v>
                </c:pt>
                <c:pt idx="68">
                  <c:v>3.9399999999999999E-3</c:v>
                </c:pt>
                <c:pt idx="69">
                  <c:v>3.96E-3</c:v>
                </c:pt>
                <c:pt idx="70">
                  <c:v>4.0600000000000002E-3</c:v>
                </c:pt>
                <c:pt idx="71">
                  <c:v>3.7599999999999999E-3</c:v>
                </c:pt>
                <c:pt idx="72">
                  <c:v>3.7799999999999999E-3</c:v>
                </c:pt>
                <c:pt idx="73">
                  <c:v>3.6800000000000001E-3</c:v>
                </c:pt>
                <c:pt idx="74">
                  <c:v>3.3999999999999998E-3</c:v>
                </c:pt>
                <c:pt idx="75">
                  <c:v>3.2599999999999999E-3</c:v>
                </c:pt>
                <c:pt idx="76">
                  <c:v>1.106E-2</c:v>
                </c:pt>
                <c:pt idx="77">
                  <c:v>3.14E-3</c:v>
                </c:pt>
                <c:pt idx="78">
                  <c:v>2.9399999999999999E-3</c:v>
                </c:pt>
                <c:pt idx="79">
                  <c:v>2.82E-3</c:v>
                </c:pt>
                <c:pt idx="80">
                  <c:v>2.7200000000000002E-3</c:v>
                </c:pt>
                <c:pt idx="81">
                  <c:v>2.4199999999999998E-3</c:v>
                </c:pt>
                <c:pt idx="82">
                  <c:v>2.4399999999999999E-3</c:v>
                </c:pt>
                <c:pt idx="83">
                  <c:v>2.2599999999999999E-3</c:v>
                </c:pt>
                <c:pt idx="84">
                  <c:v>2.0999999999999999E-3</c:v>
                </c:pt>
                <c:pt idx="85">
                  <c:v>1.9400000000000001E-3</c:v>
                </c:pt>
                <c:pt idx="86">
                  <c:v>7.3400000000000002E-3</c:v>
                </c:pt>
                <c:pt idx="87">
                  <c:v>1.48E-3</c:v>
                </c:pt>
                <c:pt idx="88">
                  <c:v>1.4E-3</c:v>
                </c:pt>
                <c:pt idx="89">
                  <c:v>3.0400000000000002E-3</c:v>
                </c:pt>
                <c:pt idx="90">
                  <c:v>1.1199999999999999E-3</c:v>
                </c:pt>
                <c:pt idx="91">
                  <c:v>7.7999999999999999E-4</c:v>
                </c:pt>
                <c:pt idx="92">
                  <c:v>1.4599999999999999E-3</c:v>
                </c:pt>
                <c:pt idx="93">
                  <c:v>1.0200000000000001E-3</c:v>
                </c:pt>
                <c:pt idx="94">
                  <c:v>3.6000000000000002E-4</c:v>
                </c:pt>
                <c:pt idx="95">
                  <c:v>1.6999999999999999E-3</c:v>
                </c:pt>
                <c:pt idx="96">
                  <c:v>5.1999999999999995E-4</c:v>
                </c:pt>
                <c:pt idx="97">
                  <c:v>5.9999999999999995E-4</c:v>
                </c:pt>
                <c:pt idx="98">
                  <c:v>6.9999999999999999E-4</c:v>
                </c:pt>
                <c:pt idx="99">
                  <c:v>-1.2600000000000001E-3</c:v>
                </c:pt>
                <c:pt idx="100">
                  <c:v>2.7599999999999999E-3</c:v>
                </c:pt>
                <c:pt idx="101">
                  <c:v>-1.5200000000000001E-3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50-409A-BC02-35E499AACDFD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'SR50 (2)'!$AE$14:$AE$373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2.0000000000000002E-5</c:v>
                </c:pt>
                <c:pt idx="17">
                  <c:v>2.0000000000000002E-5</c:v>
                </c:pt>
                <c:pt idx="18">
                  <c:v>4.0000000000000003E-5</c:v>
                </c:pt>
                <c:pt idx="19">
                  <c:v>6.0000000000000002E-5</c:v>
                </c:pt>
                <c:pt idx="20">
                  <c:v>1E-4</c:v>
                </c:pt>
                <c:pt idx="21">
                  <c:v>1.3999999999999999E-4</c:v>
                </c:pt>
                <c:pt idx="22">
                  <c:v>1.8000000000000001E-4</c:v>
                </c:pt>
                <c:pt idx="23">
                  <c:v>2.2000000000000001E-4</c:v>
                </c:pt>
                <c:pt idx="24">
                  <c:v>2.7999999999999998E-4</c:v>
                </c:pt>
                <c:pt idx="25">
                  <c:v>3.6000000000000002E-4</c:v>
                </c:pt>
                <c:pt idx="26">
                  <c:v>4.6000000000000001E-4</c:v>
                </c:pt>
                <c:pt idx="27">
                  <c:v>5.5999999999999995E-4</c:v>
                </c:pt>
                <c:pt idx="28">
                  <c:v>6.9999999999999999E-4</c:v>
                </c:pt>
                <c:pt idx="29">
                  <c:v>8.5999999999999998E-4</c:v>
                </c:pt>
                <c:pt idx="30">
                  <c:v>1E-3</c:v>
                </c:pt>
                <c:pt idx="31">
                  <c:v>1.2600000000000001E-3</c:v>
                </c:pt>
                <c:pt idx="32">
                  <c:v>1.48E-3</c:v>
                </c:pt>
                <c:pt idx="33">
                  <c:v>1.6999999999999999E-3</c:v>
                </c:pt>
                <c:pt idx="34">
                  <c:v>2.0400000000000001E-3</c:v>
                </c:pt>
                <c:pt idx="35">
                  <c:v>2.3999999999999998E-3</c:v>
                </c:pt>
                <c:pt idx="36">
                  <c:v>2.7799999999999999E-3</c:v>
                </c:pt>
                <c:pt idx="37">
                  <c:v>3.2200000000000002E-3</c:v>
                </c:pt>
                <c:pt idx="38">
                  <c:v>3.7000000000000002E-3</c:v>
                </c:pt>
                <c:pt idx="39">
                  <c:v>4.2599999999999999E-3</c:v>
                </c:pt>
                <c:pt idx="40">
                  <c:v>4.9199999999999999E-3</c:v>
                </c:pt>
                <c:pt idx="41">
                  <c:v>5.64E-3</c:v>
                </c:pt>
                <c:pt idx="42">
                  <c:v>6.3800000000000003E-3</c:v>
                </c:pt>
                <c:pt idx="43">
                  <c:v>7.1999999999999998E-3</c:v>
                </c:pt>
                <c:pt idx="44">
                  <c:v>8.0199999999999994E-3</c:v>
                </c:pt>
                <c:pt idx="45">
                  <c:v>9.1999999999999998E-3</c:v>
                </c:pt>
                <c:pt idx="46">
                  <c:v>1.0200000000000001E-2</c:v>
                </c:pt>
                <c:pt idx="47">
                  <c:v>1.1259999999999999E-2</c:v>
                </c:pt>
                <c:pt idx="48">
                  <c:v>1.248E-2</c:v>
                </c:pt>
                <c:pt idx="49">
                  <c:v>1.4279999999999999E-2</c:v>
                </c:pt>
                <c:pt idx="50">
                  <c:v>1.576E-2</c:v>
                </c:pt>
                <c:pt idx="51">
                  <c:v>1.736E-2</c:v>
                </c:pt>
                <c:pt idx="52">
                  <c:v>1.908E-2</c:v>
                </c:pt>
                <c:pt idx="53">
                  <c:v>2.094E-2</c:v>
                </c:pt>
                <c:pt idx="54">
                  <c:v>2.384E-2</c:v>
                </c:pt>
                <c:pt idx="55">
                  <c:v>2.6079999999999999E-2</c:v>
                </c:pt>
                <c:pt idx="56">
                  <c:v>2.844E-2</c:v>
                </c:pt>
                <c:pt idx="57">
                  <c:v>3.09E-2</c:v>
                </c:pt>
                <c:pt idx="58">
                  <c:v>3.3419999999999998E-2</c:v>
                </c:pt>
                <c:pt idx="59">
                  <c:v>3.6060000000000002E-2</c:v>
                </c:pt>
                <c:pt idx="60">
                  <c:v>3.882E-2</c:v>
                </c:pt>
                <c:pt idx="61">
                  <c:v>4.1739999999999999E-2</c:v>
                </c:pt>
                <c:pt idx="62">
                  <c:v>4.4720000000000003E-2</c:v>
                </c:pt>
                <c:pt idx="63">
                  <c:v>4.7820000000000001E-2</c:v>
                </c:pt>
                <c:pt idx="64">
                  <c:v>5.108E-2</c:v>
                </c:pt>
                <c:pt idx="65">
                  <c:v>5.45E-2</c:v>
                </c:pt>
                <c:pt idx="66">
                  <c:v>5.7959999999999998E-2</c:v>
                </c:pt>
                <c:pt idx="67">
                  <c:v>6.1539999999999997E-2</c:v>
                </c:pt>
                <c:pt idx="68">
                  <c:v>6.5119999999999997E-2</c:v>
                </c:pt>
                <c:pt idx="69">
                  <c:v>6.8860000000000005E-2</c:v>
                </c:pt>
                <c:pt idx="70">
                  <c:v>7.2639999999999996E-2</c:v>
                </c:pt>
                <c:pt idx="71">
                  <c:v>7.6480000000000006E-2</c:v>
                </c:pt>
                <c:pt idx="72">
                  <c:v>8.0320000000000003E-2</c:v>
                </c:pt>
                <c:pt idx="73">
                  <c:v>8.4159999999999999E-2</c:v>
                </c:pt>
                <c:pt idx="74">
                  <c:v>8.8059999999999999E-2</c:v>
                </c:pt>
                <c:pt idx="75">
                  <c:v>9.2060000000000003E-2</c:v>
                </c:pt>
                <c:pt idx="76">
                  <c:v>9.9720000000000003E-2</c:v>
                </c:pt>
                <c:pt idx="77">
                  <c:v>0.10392</c:v>
                </c:pt>
                <c:pt idx="78">
                  <c:v>0.10818</c:v>
                </c:pt>
                <c:pt idx="79">
                  <c:v>0.11255999999999999</c:v>
                </c:pt>
                <c:pt idx="80">
                  <c:v>0.11688</c:v>
                </c:pt>
                <c:pt idx="81">
                  <c:v>0.12124</c:v>
                </c:pt>
                <c:pt idx="82">
                  <c:v>0.12559999999999999</c:v>
                </c:pt>
                <c:pt idx="83">
                  <c:v>0.12998000000000001</c:v>
                </c:pt>
                <c:pt idx="84">
                  <c:v>0.13431999999999999</c:v>
                </c:pt>
                <c:pt idx="85">
                  <c:v>0.13866000000000001</c:v>
                </c:pt>
                <c:pt idx="86">
                  <c:v>0.14810000000000001</c:v>
                </c:pt>
                <c:pt idx="87">
                  <c:v>0.15246000000000001</c:v>
                </c:pt>
                <c:pt idx="88">
                  <c:v>0.15692</c:v>
                </c:pt>
                <c:pt idx="89">
                  <c:v>0.1648</c:v>
                </c:pt>
                <c:pt idx="90">
                  <c:v>0.16896</c:v>
                </c:pt>
                <c:pt idx="91">
                  <c:v>0.17318</c:v>
                </c:pt>
                <c:pt idx="92">
                  <c:v>0.17884</c:v>
                </c:pt>
                <c:pt idx="93">
                  <c:v>0.18314</c:v>
                </c:pt>
                <c:pt idx="94">
                  <c:v>0.18584000000000001</c:v>
                </c:pt>
                <c:pt idx="95">
                  <c:v>0.19414000000000001</c:v>
                </c:pt>
                <c:pt idx="96">
                  <c:v>0.1963</c:v>
                </c:pt>
                <c:pt idx="97">
                  <c:v>0.20377999999999999</c:v>
                </c:pt>
                <c:pt idx="98">
                  <c:v>0.20612</c:v>
                </c:pt>
                <c:pt idx="99">
                  <c:v>0.2054</c:v>
                </c:pt>
                <c:pt idx="100">
                  <c:v>0.20962</c:v>
                </c:pt>
                <c:pt idx="101">
                  <c:v>0.22037999999999999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50-409A-BC02-35E499AACDFD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'SR50 (2)'!$AF$14:$AF$373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2.0000000000000002E-5</c:v>
                </c:pt>
                <c:pt idx="29">
                  <c:v>2.0000000000000002E-5</c:v>
                </c:pt>
                <c:pt idx="30">
                  <c:v>2.0000000000000002E-5</c:v>
                </c:pt>
                <c:pt idx="31">
                  <c:v>4.0000000000000003E-5</c:v>
                </c:pt>
                <c:pt idx="32">
                  <c:v>4.0000000000000003E-5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8.0000000000000007E-5</c:v>
                </c:pt>
                <c:pt idx="36">
                  <c:v>1E-4</c:v>
                </c:pt>
                <c:pt idx="37">
                  <c:v>1.3999999999999999E-4</c:v>
                </c:pt>
                <c:pt idx="38">
                  <c:v>1.6000000000000001E-4</c:v>
                </c:pt>
                <c:pt idx="39">
                  <c:v>1.8000000000000001E-4</c:v>
                </c:pt>
                <c:pt idx="40">
                  <c:v>2.2000000000000001E-4</c:v>
                </c:pt>
                <c:pt idx="41">
                  <c:v>2.5999999999999998E-4</c:v>
                </c:pt>
                <c:pt idx="42">
                  <c:v>2.7999999999999998E-4</c:v>
                </c:pt>
                <c:pt idx="43">
                  <c:v>3.2000000000000003E-4</c:v>
                </c:pt>
                <c:pt idx="44">
                  <c:v>3.8000000000000002E-4</c:v>
                </c:pt>
                <c:pt idx="45">
                  <c:v>4.4000000000000002E-4</c:v>
                </c:pt>
                <c:pt idx="46">
                  <c:v>5.0000000000000001E-4</c:v>
                </c:pt>
                <c:pt idx="47">
                  <c:v>5.8E-4</c:v>
                </c:pt>
                <c:pt idx="48">
                  <c:v>6.6E-4</c:v>
                </c:pt>
                <c:pt idx="49">
                  <c:v>7.7999999999999999E-4</c:v>
                </c:pt>
                <c:pt idx="50">
                  <c:v>8.5999999999999998E-4</c:v>
                </c:pt>
                <c:pt idx="51">
                  <c:v>9.6000000000000002E-4</c:v>
                </c:pt>
                <c:pt idx="52">
                  <c:v>1.06E-3</c:v>
                </c:pt>
                <c:pt idx="53">
                  <c:v>1.14E-3</c:v>
                </c:pt>
                <c:pt idx="54">
                  <c:v>1.2800000000000001E-3</c:v>
                </c:pt>
                <c:pt idx="55">
                  <c:v>1.42E-3</c:v>
                </c:pt>
                <c:pt idx="56">
                  <c:v>1.5200000000000001E-3</c:v>
                </c:pt>
                <c:pt idx="57">
                  <c:v>1.64E-3</c:v>
                </c:pt>
                <c:pt idx="58">
                  <c:v>1.74E-3</c:v>
                </c:pt>
                <c:pt idx="59">
                  <c:v>1.8600000000000001E-3</c:v>
                </c:pt>
                <c:pt idx="60">
                  <c:v>2E-3</c:v>
                </c:pt>
                <c:pt idx="61">
                  <c:v>2.14E-3</c:v>
                </c:pt>
                <c:pt idx="62">
                  <c:v>2.2599999999999999E-3</c:v>
                </c:pt>
                <c:pt idx="63">
                  <c:v>2.3999999999999998E-3</c:v>
                </c:pt>
                <c:pt idx="64">
                  <c:v>2.5600000000000002E-3</c:v>
                </c:pt>
                <c:pt idx="65">
                  <c:v>2.7000000000000001E-3</c:v>
                </c:pt>
                <c:pt idx="66">
                  <c:v>2.8400000000000001E-3</c:v>
                </c:pt>
                <c:pt idx="67">
                  <c:v>2.96E-3</c:v>
                </c:pt>
                <c:pt idx="68">
                  <c:v>3.0999999999999999E-3</c:v>
                </c:pt>
                <c:pt idx="69">
                  <c:v>3.2599999999999999E-3</c:v>
                </c:pt>
                <c:pt idx="70">
                  <c:v>3.3999999999999998E-3</c:v>
                </c:pt>
                <c:pt idx="71">
                  <c:v>3.5599999999999998E-3</c:v>
                </c:pt>
                <c:pt idx="72">
                  <c:v>3.7000000000000002E-3</c:v>
                </c:pt>
                <c:pt idx="73">
                  <c:v>3.8400000000000001E-3</c:v>
                </c:pt>
                <c:pt idx="74">
                  <c:v>3.98E-3</c:v>
                </c:pt>
                <c:pt idx="75">
                  <c:v>4.1399999999999996E-3</c:v>
                </c:pt>
                <c:pt idx="76">
                  <c:v>4.4400000000000004E-3</c:v>
                </c:pt>
                <c:pt idx="77">
                  <c:v>4.62E-3</c:v>
                </c:pt>
                <c:pt idx="78">
                  <c:v>4.7600000000000003E-3</c:v>
                </c:pt>
                <c:pt idx="79">
                  <c:v>4.8999999999999998E-3</c:v>
                </c:pt>
                <c:pt idx="80">
                  <c:v>5.0600000000000003E-3</c:v>
                </c:pt>
                <c:pt idx="81">
                  <c:v>5.2199999999999998E-3</c:v>
                </c:pt>
                <c:pt idx="82">
                  <c:v>5.3800000000000002E-3</c:v>
                </c:pt>
                <c:pt idx="83">
                  <c:v>5.5599999999999998E-3</c:v>
                </c:pt>
                <c:pt idx="84">
                  <c:v>5.7200000000000003E-3</c:v>
                </c:pt>
                <c:pt idx="85">
                  <c:v>5.8799999999999998E-3</c:v>
                </c:pt>
                <c:pt idx="86">
                  <c:v>6.2399999999999999E-3</c:v>
                </c:pt>
                <c:pt idx="87">
                  <c:v>6.4200000000000004E-3</c:v>
                </c:pt>
                <c:pt idx="88">
                  <c:v>6.6E-3</c:v>
                </c:pt>
                <c:pt idx="89">
                  <c:v>6.8599999999999998E-3</c:v>
                </c:pt>
                <c:pt idx="90">
                  <c:v>7.0400000000000003E-3</c:v>
                </c:pt>
                <c:pt idx="91">
                  <c:v>7.1799999999999998E-3</c:v>
                </c:pt>
                <c:pt idx="92">
                  <c:v>7.3800000000000003E-3</c:v>
                </c:pt>
                <c:pt idx="93">
                  <c:v>7.4999999999999997E-3</c:v>
                </c:pt>
                <c:pt idx="94">
                  <c:v>7.62E-3</c:v>
                </c:pt>
                <c:pt idx="95">
                  <c:v>7.92E-3</c:v>
                </c:pt>
                <c:pt idx="96">
                  <c:v>8.0599999999999995E-3</c:v>
                </c:pt>
                <c:pt idx="97">
                  <c:v>8.3400000000000002E-3</c:v>
                </c:pt>
                <c:pt idx="98">
                  <c:v>8.4799999999999997E-3</c:v>
                </c:pt>
                <c:pt idx="99">
                  <c:v>8.6199999999999992E-3</c:v>
                </c:pt>
                <c:pt idx="100">
                  <c:v>8.9200000000000008E-3</c:v>
                </c:pt>
                <c:pt idx="101">
                  <c:v>9.8399999999999998E-3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450-409A-BC02-35E499AAC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'SR50 (2)'!$AB$14:$AB$373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9.7370983446932818E-4</c:v>
                </c:pt>
                <c:pt idx="29">
                  <c:v>8.8495575221238937E-4</c:v>
                </c:pt>
                <c:pt idx="30">
                  <c:v>8.1234768480909826E-4</c:v>
                </c:pt>
                <c:pt idx="31">
                  <c:v>1.4858841010401188E-3</c:v>
                </c:pt>
                <c:pt idx="32">
                  <c:v>1.3651877133105802E-3</c:v>
                </c:pt>
                <c:pt idx="33">
                  <c:v>1.8879798615481435E-3</c:v>
                </c:pt>
                <c:pt idx="34">
                  <c:v>1.735106998264893E-3</c:v>
                </c:pt>
                <c:pt idx="35">
                  <c:v>2.1356113187399892E-3</c:v>
                </c:pt>
                <c:pt idx="36">
                  <c:v>2.4679170779861796E-3</c:v>
                </c:pt>
                <c:pt idx="37">
                  <c:v>3.2110091743119268E-3</c:v>
                </c:pt>
                <c:pt idx="38">
                  <c:v>3.4129692832764505E-3</c:v>
                </c:pt>
                <c:pt idx="39">
                  <c:v>3.5899481451934583E-3</c:v>
                </c:pt>
                <c:pt idx="40">
                  <c:v>4.107542942494399E-3</c:v>
                </c:pt>
                <c:pt idx="41">
                  <c:v>4.5662100456621002E-3</c:v>
                </c:pt>
                <c:pt idx="42">
                  <c:v>4.6449900464499002E-3</c:v>
                </c:pt>
                <c:pt idx="43">
                  <c:v>5.0203953561342952E-3</c:v>
                </c:pt>
                <c:pt idx="44">
                  <c:v>5.6547619047619046E-3</c:v>
                </c:pt>
                <c:pt idx="45">
                  <c:v>6.0257463708572991E-3</c:v>
                </c:pt>
                <c:pt idx="46">
                  <c:v>6.5308254963427374E-3</c:v>
                </c:pt>
                <c:pt idx="47">
                  <c:v>7.224713502740409E-3</c:v>
                </c:pt>
                <c:pt idx="48">
                  <c:v>7.8478002378121279E-3</c:v>
                </c:pt>
                <c:pt idx="49">
                  <c:v>8.5470085470085479E-3</c:v>
                </c:pt>
                <c:pt idx="50">
                  <c:v>9.0071219103477172E-3</c:v>
                </c:pt>
                <c:pt idx="51">
                  <c:v>9.6134588423793313E-3</c:v>
                </c:pt>
                <c:pt idx="52">
                  <c:v>1.0176651305683564E-2</c:v>
                </c:pt>
                <c:pt idx="53">
                  <c:v>1.0508849557522125E-2</c:v>
                </c:pt>
                <c:pt idx="54">
                  <c:v>1.0951403148528405E-2</c:v>
                </c:pt>
                <c:pt idx="55">
                  <c:v>1.1714238574492658E-2</c:v>
                </c:pt>
                <c:pt idx="56">
                  <c:v>1.2105766167569289E-2</c:v>
                </c:pt>
                <c:pt idx="57">
                  <c:v>1.2619267466912895E-2</c:v>
                </c:pt>
                <c:pt idx="58">
                  <c:v>1.2967655388284394E-2</c:v>
                </c:pt>
                <c:pt idx="59">
                  <c:v>1.3439306358381503E-2</c:v>
                </c:pt>
                <c:pt idx="60">
                  <c:v>1.398014818957081E-2</c:v>
                </c:pt>
                <c:pt idx="61">
                  <c:v>1.4486867045762252E-2</c:v>
                </c:pt>
                <c:pt idx="62">
                  <c:v>1.4839133289560078E-2</c:v>
                </c:pt>
                <c:pt idx="63">
                  <c:v>1.5313935681470138E-2</c:v>
                </c:pt>
                <c:pt idx="64">
                  <c:v>1.5880893300248139E-2</c:v>
                </c:pt>
                <c:pt idx="65">
                  <c:v>1.6320116054158607E-2</c:v>
                </c:pt>
                <c:pt idx="66">
                  <c:v>1.6753185464841905E-2</c:v>
                </c:pt>
                <c:pt idx="67">
                  <c:v>1.7060518731988474E-2</c:v>
                </c:pt>
                <c:pt idx="68">
                  <c:v>1.7470694319206493E-2</c:v>
                </c:pt>
                <c:pt idx="69">
                  <c:v>1.7971334068357221E-2</c:v>
                </c:pt>
                <c:pt idx="70">
                  <c:v>1.8332794133505876E-2</c:v>
                </c:pt>
                <c:pt idx="71">
                  <c:v>1.8814078850015854E-2</c:v>
                </c:pt>
                <c:pt idx="72">
                  <c:v>1.9170984455958551E-2</c:v>
                </c:pt>
                <c:pt idx="73">
                  <c:v>1.9524100061012812E-2</c:v>
                </c:pt>
                <c:pt idx="74">
                  <c:v>1.9892043182726908E-2</c:v>
                </c:pt>
                <c:pt idx="75">
                  <c:v>2.035998819710829E-2</c:v>
                </c:pt>
                <c:pt idx="76">
                  <c:v>2.0708955223880596E-2</c:v>
                </c:pt>
                <c:pt idx="77">
                  <c:v>2.1237473568079434E-2</c:v>
                </c:pt>
                <c:pt idx="78">
                  <c:v>2.1589259796806967E-2</c:v>
                </c:pt>
                <c:pt idx="79">
                  <c:v>2.1943573667711599E-2</c:v>
                </c:pt>
                <c:pt idx="80">
                  <c:v>2.2387399345190691E-2</c:v>
                </c:pt>
                <c:pt idx="81">
                  <c:v>2.285063911749256E-2</c:v>
                </c:pt>
                <c:pt idx="82">
                  <c:v>2.3302148302148301E-2</c:v>
                </c:pt>
                <c:pt idx="83">
                  <c:v>2.3848331474650424E-2</c:v>
                </c:pt>
                <c:pt idx="84">
                  <c:v>2.4315592586294846E-2</c:v>
                </c:pt>
                <c:pt idx="85">
                  <c:v>2.479129774854541E-2</c:v>
                </c:pt>
                <c:pt idx="86">
                  <c:v>2.5519384917389171E-2</c:v>
                </c:pt>
                <c:pt idx="87">
                  <c:v>2.6097560975609755E-2</c:v>
                </c:pt>
                <c:pt idx="88">
                  <c:v>2.6677445432497979E-2</c:v>
                </c:pt>
                <c:pt idx="89">
                  <c:v>2.7391790448810096E-2</c:v>
                </c:pt>
                <c:pt idx="90">
                  <c:v>2.7985371283192877E-2</c:v>
                </c:pt>
                <c:pt idx="91">
                  <c:v>2.8453673614963936E-2</c:v>
                </c:pt>
                <c:pt idx="92">
                  <c:v>2.9078014184397163E-2</c:v>
                </c:pt>
                <c:pt idx="93">
                  <c:v>2.9432540616906051E-2</c:v>
                </c:pt>
                <c:pt idx="94">
                  <c:v>2.9861274394545029E-2</c:v>
                </c:pt>
                <c:pt idx="95">
                  <c:v>3.0831516661476176E-2</c:v>
                </c:pt>
                <c:pt idx="96">
                  <c:v>3.1313131313131314E-2</c:v>
                </c:pt>
                <c:pt idx="97">
                  <c:v>3.2325581395348836E-2</c:v>
                </c:pt>
                <c:pt idx="98">
                  <c:v>3.277928102048705E-2</c:v>
                </c:pt>
                <c:pt idx="99">
                  <c:v>3.348353014294593E-2</c:v>
                </c:pt>
                <c:pt idx="100">
                  <c:v>3.4281322059953885E-2</c:v>
                </c:pt>
                <c:pt idx="101">
                  <c:v>3.803927632596258E-2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03-4FF0-926E-3F9DA6EDE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'SR50 (2)'!$M$14:$M$165</c:f>
              <c:numCache>
                <c:formatCode>#,##0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0.03</c:v>
                </c:pt>
                <c:pt idx="11">
                  <c:v>0.27</c:v>
                </c:pt>
                <c:pt idx="12">
                  <c:v>0.38</c:v>
                </c:pt>
                <c:pt idx="13">
                  <c:v>0.3</c:v>
                </c:pt>
                <c:pt idx="14">
                  <c:v>0.69</c:v>
                </c:pt>
                <c:pt idx="15">
                  <c:v>0.76</c:v>
                </c:pt>
                <c:pt idx="16">
                  <c:v>0.71</c:v>
                </c:pt>
                <c:pt idx="17">
                  <c:v>1.48</c:v>
                </c:pt>
                <c:pt idx="18">
                  <c:v>1.63</c:v>
                </c:pt>
                <c:pt idx="19">
                  <c:v>2.09</c:v>
                </c:pt>
                <c:pt idx="20">
                  <c:v>2.2599999999999998</c:v>
                </c:pt>
                <c:pt idx="21">
                  <c:v>2.1</c:v>
                </c:pt>
                <c:pt idx="22">
                  <c:v>1.94</c:v>
                </c:pt>
                <c:pt idx="23">
                  <c:v>1.84</c:v>
                </c:pt>
                <c:pt idx="24">
                  <c:v>1.83</c:v>
                </c:pt>
                <c:pt idx="25">
                  <c:v>1.78</c:v>
                </c:pt>
                <c:pt idx="26">
                  <c:v>1.75</c:v>
                </c:pt>
                <c:pt idx="27">
                  <c:v>1.85</c:v>
                </c:pt>
                <c:pt idx="28">
                  <c:v>1.76</c:v>
                </c:pt>
                <c:pt idx="29">
                  <c:v>1.72</c:v>
                </c:pt>
                <c:pt idx="30">
                  <c:v>1.65</c:v>
                </c:pt>
                <c:pt idx="31">
                  <c:v>1.65</c:v>
                </c:pt>
                <c:pt idx="32">
                  <c:v>1.6</c:v>
                </c:pt>
                <c:pt idx="33">
                  <c:v>1.58</c:v>
                </c:pt>
                <c:pt idx="34">
                  <c:v>1.6</c:v>
                </c:pt>
                <c:pt idx="35">
                  <c:v>1.59</c:v>
                </c:pt>
                <c:pt idx="36">
                  <c:v>1.61</c:v>
                </c:pt>
                <c:pt idx="37">
                  <c:v>1.6</c:v>
                </c:pt>
                <c:pt idx="38">
                  <c:v>1.58</c:v>
                </c:pt>
                <c:pt idx="39">
                  <c:v>1.56</c:v>
                </c:pt>
                <c:pt idx="40">
                  <c:v>1.5</c:v>
                </c:pt>
                <c:pt idx="41">
                  <c:v>1.45</c:v>
                </c:pt>
                <c:pt idx="42">
                  <c:v>1.44</c:v>
                </c:pt>
                <c:pt idx="43">
                  <c:v>1.42</c:v>
                </c:pt>
                <c:pt idx="44">
                  <c:v>1.38</c:v>
                </c:pt>
                <c:pt idx="45">
                  <c:v>1.42</c:v>
                </c:pt>
                <c:pt idx="46">
                  <c:v>1.42</c:v>
                </c:pt>
                <c:pt idx="47">
                  <c:v>1.41</c:v>
                </c:pt>
                <c:pt idx="48">
                  <c:v>1.42</c:v>
                </c:pt>
                <c:pt idx="49">
                  <c:v>1.45</c:v>
                </c:pt>
                <c:pt idx="50">
                  <c:v>1.45</c:v>
                </c:pt>
                <c:pt idx="51">
                  <c:v>1.45</c:v>
                </c:pt>
                <c:pt idx="52">
                  <c:v>1.45</c:v>
                </c:pt>
                <c:pt idx="53">
                  <c:v>1.42</c:v>
                </c:pt>
                <c:pt idx="54">
                  <c:v>1.45</c:v>
                </c:pt>
                <c:pt idx="55">
                  <c:v>1.44</c:v>
                </c:pt>
                <c:pt idx="56">
                  <c:v>1.42</c:v>
                </c:pt>
                <c:pt idx="57">
                  <c:v>1.44</c:v>
                </c:pt>
                <c:pt idx="58">
                  <c:v>1.42</c:v>
                </c:pt>
                <c:pt idx="59">
                  <c:v>1.41</c:v>
                </c:pt>
                <c:pt idx="60">
                  <c:v>1.4</c:v>
                </c:pt>
                <c:pt idx="61">
                  <c:v>1.39</c:v>
                </c:pt>
                <c:pt idx="62">
                  <c:v>1.38</c:v>
                </c:pt>
                <c:pt idx="63">
                  <c:v>1.37</c:v>
                </c:pt>
                <c:pt idx="64">
                  <c:v>1.36</c:v>
                </c:pt>
                <c:pt idx="65">
                  <c:v>1.35</c:v>
                </c:pt>
                <c:pt idx="66">
                  <c:v>1.33</c:v>
                </c:pt>
                <c:pt idx="67">
                  <c:v>1.32</c:v>
                </c:pt>
                <c:pt idx="68">
                  <c:v>1.31</c:v>
                </c:pt>
                <c:pt idx="69">
                  <c:v>1.3</c:v>
                </c:pt>
                <c:pt idx="70">
                  <c:v>1.3</c:v>
                </c:pt>
                <c:pt idx="71">
                  <c:v>1.28</c:v>
                </c:pt>
                <c:pt idx="72">
                  <c:v>1.27</c:v>
                </c:pt>
                <c:pt idx="73">
                  <c:v>1.26</c:v>
                </c:pt>
                <c:pt idx="74">
                  <c:v>1.26</c:v>
                </c:pt>
                <c:pt idx="75">
                  <c:v>1.25</c:v>
                </c:pt>
                <c:pt idx="76">
                  <c:v>1.27</c:v>
                </c:pt>
                <c:pt idx="77">
                  <c:v>1.27</c:v>
                </c:pt>
                <c:pt idx="78">
                  <c:v>1.27</c:v>
                </c:pt>
                <c:pt idx="79">
                  <c:v>1.26</c:v>
                </c:pt>
                <c:pt idx="80">
                  <c:v>1.25</c:v>
                </c:pt>
                <c:pt idx="81">
                  <c:v>1.24</c:v>
                </c:pt>
                <c:pt idx="82">
                  <c:v>1.24</c:v>
                </c:pt>
                <c:pt idx="83">
                  <c:v>1.23</c:v>
                </c:pt>
                <c:pt idx="84">
                  <c:v>1.22</c:v>
                </c:pt>
                <c:pt idx="85">
                  <c:v>1.22</c:v>
                </c:pt>
                <c:pt idx="86">
                  <c:v>1.2</c:v>
                </c:pt>
                <c:pt idx="87">
                  <c:v>1.19</c:v>
                </c:pt>
                <c:pt idx="88">
                  <c:v>1.19</c:v>
                </c:pt>
                <c:pt idx="89">
                  <c:v>1.18</c:v>
                </c:pt>
                <c:pt idx="90">
                  <c:v>1.17</c:v>
                </c:pt>
                <c:pt idx="91">
                  <c:v>1.1599999999999999</c:v>
                </c:pt>
                <c:pt idx="92">
                  <c:v>1.1499999999999999</c:v>
                </c:pt>
                <c:pt idx="93">
                  <c:v>1.1499999999999999</c:v>
                </c:pt>
                <c:pt idx="94">
                  <c:v>1.1399999999999999</c:v>
                </c:pt>
                <c:pt idx="95">
                  <c:v>1.1200000000000001</c:v>
                </c:pt>
                <c:pt idx="96">
                  <c:v>1.1200000000000001</c:v>
                </c:pt>
                <c:pt idx="97">
                  <c:v>1.1100000000000001</c:v>
                </c:pt>
                <c:pt idx="98">
                  <c:v>1.1000000000000001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CD-4253-A316-CC0A71338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'SR50 (2)'!$AQ$14:$AQ$88</c:f>
              <c:numCache>
                <c:formatCode>General</c:formatCode>
                <c:ptCount val="75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28</c:v>
                </c:pt>
                <c:pt idx="22">
                  <c:v>29</c:v>
                </c:pt>
                <c:pt idx="23">
                  <c:v>30</c:v>
                </c:pt>
                <c:pt idx="24">
                  <c:v>31</c:v>
                </c:pt>
                <c:pt idx="25">
                  <c:v>32</c:v>
                </c:pt>
                <c:pt idx="26">
                  <c:v>33</c:v>
                </c:pt>
                <c:pt idx="27">
                  <c:v>34</c:v>
                </c:pt>
                <c:pt idx="28">
                  <c:v>35</c:v>
                </c:pt>
                <c:pt idx="29">
                  <c:v>36</c:v>
                </c:pt>
                <c:pt idx="30">
                  <c:v>37</c:v>
                </c:pt>
                <c:pt idx="31">
                  <c:v>38</c:v>
                </c:pt>
                <c:pt idx="32">
                  <c:v>39</c:v>
                </c:pt>
                <c:pt idx="33">
                  <c:v>40</c:v>
                </c:pt>
                <c:pt idx="34">
                  <c:v>41</c:v>
                </c:pt>
                <c:pt idx="35">
                  <c:v>42</c:v>
                </c:pt>
                <c:pt idx="36">
                  <c:v>43</c:v>
                </c:pt>
                <c:pt idx="37">
                  <c:v>44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66</c:v>
                </c:pt>
                <c:pt idx="60">
                  <c:v>67</c:v>
                </c:pt>
                <c:pt idx="61">
                  <c:v>68</c:v>
                </c:pt>
                <c:pt idx="62">
                  <c:v>69</c:v>
                </c:pt>
                <c:pt idx="63">
                  <c:v>70</c:v>
                </c:pt>
                <c:pt idx="64">
                  <c:v>71</c:v>
                </c:pt>
                <c:pt idx="65">
                  <c:v>72</c:v>
                </c:pt>
                <c:pt idx="66">
                  <c:v>73</c:v>
                </c:pt>
                <c:pt idx="67">
                  <c:v>74</c:v>
                </c:pt>
                <c:pt idx="68">
                  <c:v>75</c:v>
                </c:pt>
                <c:pt idx="69">
                  <c:v>76</c:v>
                </c:pt>
                <c:pt idx="70">
                  <c:v>77</c:v>
                </c:pt>
                <c:pt idx="71">
                  <c:v>78</c:v>
                </c:pt>
                <c:pt idx="72">
                  <c:v>79</c:v>
                </c:pt>
                <c:pt idx="73">
                  <c:v>80</c:v>
                </c:pt>
                <c:pt idx="74">
                  <c:v>81</c:v>
                </c:pt>
              </c:numCache>
            </c:numRef>
          </c:xVal>
          <c:yVal>
            <c:numRef>
              <c:f>'SR50 (2)'!$AS$14:$AS$88</c:f>
              <c:numCache>
                <c:formatCode>#,##0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53690.762226277897</c:v>
                </c:pt>
                <c:pt idx="28">
                  <c:v>59100.120907167628</c:v>
                </c:pt>
                <c:pt idx="29">
                  <c:v>65027.39690856808</c:v>
                </c:pt>
                <c:pt idx="30">
                  <c:v>70839.580172077272</c:v>
                </c:pt>
                <c:pt idx="31">
                  <c:v>77457.412600825352</c:v>
                </c:pt>
                <c:pt idx="32">
                  <c:v>84305.430505355966</c:v>
                </c:pt>
                <c:pt idx="33">
                  <c:v>91441.180254614766</c:v>
                </c:pt>
                <c:pt idx="34">
                  <c:v>99497.671907003736</c:v>
                </c:pt>
                <c:pt idx="35">
                  <c:v>107784.34903517524</c:v>
                </c:pt>
                <c:pt idx="36">
                  <c:v>116588.94348385747</c:v>
                </c:pt>
                <c:pt idx="37">
                  <c:v>125451.08430148533</c:v>
                </c:pt>
                <c:pt idx="38">
                  <c:v>134888.68880856954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FD-4509-B6A4-07CA4028FC71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EvolOf!$H$3:$H$44</c:f>
              <c:numCache>
                <c:formatCode>#,##0</c:formatCode>
                <c:ptCount val="4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FD-4509-B6A4-07CA4028F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'SR50 (2)'!$AQ$14:$AQ$88</c:f>
              <c:numCache>
                <c:formatCode>General</c:formatCode>
                <c:ptCount val="75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28</c:v>
                </c:pt>
                <c:pt idx="22">
                  <c:v>29</c:v>
                </c:pt>
                <c:pt idx="23">
                  <c:v>30</c:v>
                </c:pt>
                <c:pt idx="24">
                  <c:v>31</c:v>
                </c:pt>
                <c:pt idx="25">
                  <c:v>32</c:v>
                </c:pt>
                <c:pt idx="26">
                  <c:v>33</c:v>
                </c:pt>
                <c:pt idx="27">
                  <c:v>34</c:v>
                </c:pt>
                <c:pt idx="28">
                  <c:v>35</c:v>
                </c:pt>
                <c:pt idx="29">
                  <c:v>36</c:v>
                </c:pt>
                <c:pt idx="30">
                  <c:v>37</c:v>
                </c:pt>
                <c:pt idx="31">
                  <c:v>38</c:v>
                </c:pt>
                <c:pt idx="32">
                  <c:v>39</c:v>
                </c:pt>
                <c:pt idx="33">
                  <c:v>40</c:v>
                </c:pt>
                <c:pt idx="34">
                  <c:v>41</c:v>
                </c:pt>
                <c:pt idx="35">
                  <c:v>42</c:v>
                </c:pt>
                <c:pt idx="36">
                  <c:v>43</c:v>
                </c:pt>
                <c:pt idx="37">
                  <c:v>44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66</c:v>
                </c:pt>
                <c:pt idx="60">
                  <c:v>67</c:v>
                </c:pt>
                <c:pt idx="61">
                  <c:v>68</c:v>
                </c:pt>
                <c:pt idx="62">
                  <c:v>69</c:v>
                </c:pt>
                <c:pt idx="63">
                  <c:v>70</c:v>
                </c:pt>
                <c:pt idx="64">
                  <c:v>71</c:v>
                </c:pt>
                <c:pt idx="65">
                  <c:v>72</c:v>
                </c:pt>
                <c:pt idx="66">
                  <c:v>73</c:v>
                </c:pt>
                <c:pt idx="67">
                  <c:v>74</c:v>
                </c:pt>
                <c:pt idx="68">
                  <c:v>75</c:v>
                </c:pt>
                <c:pt idx="69">
                  <c:v>76</c:v>
                </c:pt>
                <c:pt idx="70">
                  <c:v>77</c:v>
                </c:pt>
                <c:pt idx="71">
                  <c:v>78</c:v>
                </c:pt>
                <c:pt idx="72">
                  <c:v>79</c:v>
                </c:pt>
                <c:pt idx="73">
                  <c:v>80</c:v>
                </c:pt>
                <c:pt idx="74">
                  <c:v>81</c:v>
                </c:pt>
              </c:numCache>
            </c:numRef>
          </c:xVal>
          <c:yVal>
            <c:numRef>
              <c:f>'SR50 (2)'!$AY$14:$AY$88</c:f>
              <c:numCache>
                <c:formatCode>#,##0</c:formatCode>
                <c:ptCount val="75"/>
                <c:pt idx="0">
                  <c:v>575.4636894563547</c:v>
                </c:pt>
                <c:pt idx="1">
                  <c:v>575.4636894563547</c:v>
                </c:pt>
                <c:pt idx="2">
                  <c:v>575.4636894563547</c:v>
                </c:pt>
                <c:pt idx="3">
                  <c:v>863.19553418453211</c:v>
                </c:pt>
                <c:pt idx="4">
                  <c:v>1093.3810099670739</c:v>
                </c:pt>
                <c:pt idx="5">
                  <c:v>1266.0201168039803</c:v>
                </c:pt>
                <c:pt idx="6">
                  <c:v>1841.4838062603351</c:v>
                </c:pt>
                <c:pt idx="7">
                  <c:v>2532.0402336079605</c:v>
                </c:pt>
                <c:pt idx="8">
                  <c:v>3337.6893988468573</c:v>
                </c:pt>
                <c:pt idx="9">
                  <c:v>4718.8022535421087</c:v>
                </c:pt>
                <c:pt idx="10">
                  <c:v>6330.1005840199023</c:v>
                </c:pt>
                <c:pt idx="11">
                  <c:v>7826.3061766064238</c:v>
                </c:pt>
                <c:pt idx="12">
                  <c:v>9552.6972449754885</c:v>
                </c:pt>
                <c:pt idx="13">
                  <c:v>10876.263730725104</c:v>
                </c:pt>
                <c:pt idx="14">
                  <c:v>11969.644740692178</c:v>
                </c:pt>
                <c:pt idx="15">
                  <c:v>13350.757595387429</c:v>
                </c:pt>
                <c:pt idx="16">
                  <c:v>14789.416819028316</c:v>
                </c:pt>
                <c:pt idx="17">
                  <c:v>16515.807887397379</c:v>
                </c:pt>
                <c:pt idx="18">
                  <c:v>18472.384431548988</c:v>
                </c:pt>
                <c:pt idx="19">
                  <c:v>20716.692820428769</c:v>
                </c:pt>
                <c:pt idx="20">
                  <c:v>23363.825791928</c:v>
                </c:pt>
                <c:pt idx="21">
                  <c:v>26586.422452883588</c:v>
                </c:pt>
                <c:pt idx="22">
                  <c:v>29981.65822067608</c:v>
                </c:pt>
                <c:pt idx="23">
                  <c:v>34009.904046870564</c:v>
                </c:pt>
                <c:pt idx="24">
                  <c:v>38556.067193575764</c:v>
                </c:pt>
                <c:pt idx="25">
                  <c:v>43217.323078172238</c:v>
                </c:pt>
                <c:pt idx="26">
                  <c:v>48511.589021170701</c:v>
                </c:pt>
                <c:pt idx="27">
                  <c:v>53690.762226277897</c:v>
                </c:pt>
                <c:pt idx="28">
                  <c:v>59100.120907167628</c:v>
                </c:pt>
                <c:pt idx="29">
                  <c:v>65027.39690856808</c:v>
                </c:pt>
                <c:pt idx="30">
                  <c:v>70839.580172077272</c:v>
                </c:pt>
                <c:pt idx="31">
                  <c:v>77457.412600825352</c:v>
                </c:pt>
                <c:pt idx="32">
                  <c:v>84305.430505355966</c:v>
                </c:pt>
                <c:pt idx="33">
                  <c:v>91441.180254614766</c:v>
                </c:pt>
                <c:pt idx="34">
                  <c:v>99497.671907003736</c:v>
                </c:pt>
                <c:pt idx="35">
                  <c:v>107784.34903517524</c:v>
                </c:pt>
                <c:pt idx="36">
                  <c:v>116588.94348385747</c:v>
                </c:pt>
                <c:pt idx="37">
                  <c:v>125451.08430148533</c:v>
                </c:pt>
                <c:pt idx="38">
                  <c:v>134888.68880856954</c:v>
                </c:pt>
                <c:pt idx="39">
                  <c:v>144268.74694670812</c:v>
                </c:pt>
                <c:pt idx="40">
                  <c:v>154109.17603641178</c:v>
                </c:pt>
                <c:pt idx="41">
                  <c:v>163834.51238822419</c:v>
                </c:pt>
                <c:pt idx="42">
                  <c:v>173444.75600214532</c:v>
                </c:pt>
                <c:pt idx="43">
                  <c:v>183400.27782974025</c:v>
                </c:pt>
                <c:pt idx="44">
                  <c:v>193355.79965733518</c:v>
                </c:pt>
                <c:pt idx="45">
                  <c:v>210101.79302051512</c:v>
                </c:pt>
                <c:pt idx="46">
                  <c:v>220287.50032389257</c:v>
                </c:pt>
                <c:pt idx="47">
                  <c:v>230991.12494778077</c:v>
                </c:pt>
                <c:pt idx="48">
                  <c:v>241982.48141639715</c:v>
                </c:pt>
                <c:pt idx="49">
                  <c:v>262584.08149893465</c:v>
                </c:pt>
                <c:pt idx="50">
                  <c:v>274726.36534646375</c:v>
                </c:pt>
                <c:pt idx="51">
                  <c:v>287329.02014555794</c:v>
                </c:pt>
                <c:pt idx="52">
                  <c:v>299701.48946886952</c:v>
                </c:pt>
                <c:pt idx="53">
                  <c:v>312131.50516112678</c:v>
                </c:pt>
                <c:pt idx="54">
                  <c:v>336300.98011829372</c:v>
                </c:pt>
                <c:pt idx="55">
                  <c:v>348788.54217949661</c:v>
                </c:pt>
                <c:pt idx="56">
                  <c:v>361276.1042406995</c:v>
                </c:pt>
                <c:pt idx="57">
                  <c:v>373936.30540873931</c:v>
                </c:pt>
                <c:pt idx="58">
                  <c:v>386078.5892562684</c:v>
                </c:pt>
                <c:pt idx="59">
                  <c:v>398220.87310379744</c:v>
                </c:pt>
                <c:pt idx="60">
                  <c:v>411629.17706813052</c:v>
                </c:pt>
                <c:pt idx="61">
                  <c:v>425037.48103246361</c:v>
                </c:pt>
                <c:pt idx="62">
                  <c:v>438215.59952101414</c:v>
                </c:pt>
                <c:pt idx="63">
                  <c:v>450933.34705799958</c:v>
                </c:pt>
                <c:pt idx="64">
                  <c:v>463823.73370182188</c:v>
                </c:pt>
                <c:pt idx="65">
                  <c:v>476023.5639182966</c:v>
                </c:pt>
                <c:pt idx="66">
                  <c:v>487763.02318320627</c:v>
                </c:pt>
                <c:pt idx="67">
                  <c:v>499214.75060338771</c:v>
                </c:pt>
                <c:pt idx="68">
                  <c:v>510551.38528567791</c:v>
                </c:pt>
                <c:pt idx="69">
                  <c:v>521945.56633691373</c:v>
                </c:pt>
                <c:pt idx="70">
                  <c:v>533627.47923287773</c:v>
                </c:pt>
                <c:pt idx="71">
                  <c:v>544446.19659465714</c:v>
                </c:pt>
                <c:pt idx="72">
                  <c:v>555322.4603253823</c:v>
                </c:pt>
                <c:pt idx="73">
                  <c:v>565910.99221137923</c:v>
                </c:pt>
                <c:pt idx="74">
                  <c:v>575693.8749321372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79-48EA-936E-BA72FB510464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'SR50 (2)'!$AQ$14:$AQ$88</c:f>
              <c:numCache>
                <c:formatCode>General</c:formatCode>
                <c:ptCount val="75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28</c:v>
                </c:pt>
                <c:pt idx="22">
                  <c:v>29</c:v>
                </c:pt>
                <c:pt idx="23">
                  <c:v>30</c:v>
                </c:pt>
                <c:pt idx="24">
                  <c:v>31</c:v>
                </c:pt>
                <c:pt idx="25">
                  <c:v>32</c:v>
                </c:pt>
                <c:pt idx="26">
                  <c:v>33</c:v>
                </c:pt>
                <c:pt idx="27">
                  <c:v>34</c:v>
                </c:pt>
                <c:pt idx="28">
                  <c:v>35</c:v>
                </c:pt>
                <c:pt idx="29">
                  <c:v>36</c:v>
                </c:pt>
                <c:pt idx="30">
                  <c:v>37</c:v>
                </c:pt>
                <c:pt idx="31">
                  <c:v>38</c:v>
                </c:pt>
                <c:pt idx="32">
                  <c:v>39</c:v>
                </c:pt>
                <c:pt idx="33">
                  <c:v>40</c:v>
                </c:pt>
                <c:pt idx="34">
                  <c:v>41</c:v>
                </c:pt>
                <c:pt idx="35">
                  <c:v>42</c:v>
                </c:pt>
                <c:pt idx="36">
                  <c:v>43</c:v>
                </c:pt>
                <c:pt idx="37">
                  <c:v>44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66</c:v>
                </c:pt>
                <c:pt idx="60">
                  <c:v>67</c:v>
                </c:pt>
                <c:pt idx="61">
                  <c:v>68</c:v>
                </c:pt>
                <c:pt idx="62">
                  <c:v>69</c:v>
                </c:pt>
                <c:pt idx="63">
                  <c:v>70</c:v>
                </c:pt>
                <c:pt idx="64">
                  <c:v>71</c:v>
                </c:pt>
                <c:pt idx="65">
                  <c:v>72</c:v>
                </c:pt>
                <c:pt idx="66">
                  <c:v>73</c:v>
                </c:pt>
                <c:pt idx="67">
                  <c:v>74</c:v>
                </c:pt>
                <c:pt idx="68">
                  <c:v>75</c:v>
                </c:pt>
                <c:pt idx="69">
                  <c:v>76</c:v>
                </c:pt>
                <c:pt idx="70">
                  <c:v>77</c:v>
                </c:pt>
                <c:pt idx="71">
                  <c:v>78</c:v>
                </c:pt>
                <c:pt idx="72">
                  <c:v>79</c:v>
                </c:pt>
                <c:pt idx="73">
                  <c:v>80</c:v>
                </c:pt>
                <c:pt idx="74">
                  <c:v>81</c:v>
                </c:pt>
              </c:numCache>
            </c:numRef>
          </c:xVal>
          <c:yVal>
            <c:numRef>
              <c:f>'SR50 (2)'!$AZ$14:$AZ$88</c:f>
              <c:numCache>
                <c:formatCode>#,##0</c:formatCode>
                <c:ptCount val="75"/>
                <c:pt idx="0">
                  <c:v>575.4636894563547</c:v>
                </c:pt>
                <c:pt idx="1">
                  <c:v>575.4636894563547</c:v>
                </c:pt>
                <c:pt idx="2">
                  <c:v>575.4636894563547</c:v>
                </c:pt>
                <c:pt idx="3">
                  <c:v>863.19553418453211</c:v>
                </c:pt>
                <c:pt idx="4">
                  <c:v>1093.3810099670739</c:v>
                </c:pt>
                <c:pt idx="5">
                  <c:v>1266.0201168039803</c:v>
                </c:pt>
                <c:pt idx="6">
                  <c:v>1841.4838062603351</c:v>
                </c:pt>
                <c:pt idx="7">
                  <c:v>2532.0402336079605</c:v>
                </c:pt>
                <c:pt idx="8">
                  <c:v>3337.6893988468573</c:v>
                </c:pt>
                <c:pt idx="9">
                  <c:v>4718.8022535421087</c:v>
                </c:pt>
                <c:pt idx="10">
                  <c:v>6330.1005840199023</c:v>
                </c:pt>
                <c:pt idx="11">
                  <c:v>7826.3061766064238</c:v>
                </c:pt>
                <c:pt idx="12">
                  <c:v>9552.6972449754885</c:v>
                </c:pt>
                <c:pt idx="13">
                  <c:v>10876.263730725104</c:v>
                </c:pt>
                <c:pt idx="14">
                  <c:v>11969.644740692178</c:v>
                </c:pt>
                <c:pt idx="15">
                  <c:v>13350.757595387429</c:v>
                </c:pt>
                <c:pt idx="16">
                  <c:v>14731.870450082681</c:v>
                </c:pt>
                <c:pt idx="17">
                  <c:v>16458.261518451745</c:v>
                </c:pt>
                <c:pt idx="18">
                  <c:v>18357.291693657717</c:v>
                </c:pt>
                <c:pt idx="19">
                  <c:v>20544.053713591864</c:v>
                </c:pt>
                <c:pt idx="20">
                  <c:v>23076.093947199824</c:v>
                </c:pt>
                <c:pt idx="21">
                  <c:v>26183.597870264141</c:v>
                </c:pt>
                <c:pt idx="22">
                  <c:v>29463.740900165361</c:v>
                </c:pt>
                <c:pt idx="23">
                  <c:v>33376.893988468575</c:v>
                </c:pt>
                <c:pt idx="24">
                  <c:v>37750.41802833687</c:v>
                </c:pt>
                <c:pt idx="25">
                  <c:v>42181.488437150801</c:v>
                </c:pt>
                <c:pt idx="26">
                  <c:v>47188.022535421085</c:v>
                </c:pt>
                <c:pt idx="27">
                  <c:v>52079.463895800101</c:v>
                </c:pt>
                <c:pt idx="28">
                  <c:v>57028.451625124755</c:v>
                </c:pt>
                <c:pt idx="29">
                  <c:v>62495.356674960123</c:v>
                </c:pt>
                <c:pt idx="30">
                  <c:v>67904.715355849854</c:v>
                </c:pt>
                <c:pt idx="31">
                  <c:v>73716.898619359039</c:v>
                </c:pt>
                <c:pt idx="32">
                  <c:v>79931.906465487671</c:v>
                </c:pt>
                <c:pt idx="33">
                  <c:v>86377.099787398838</c:v>
                </c:pt>
                <c:pt idx="34">
                  <c:v>93455.303167712002</c:v>
                </c:pt>
                <c:pt idx="35">
                  <c:v>100648.59928591644</c:v>
                </c:pt>
                <c:pt idx="36">
                  <c:v>108302.26635568596</c:v>
                </c:pt>
                <c:pt idx="37">
                  <c:v>115783.29431861857</c:v>
                </c:pt>
                <c:pt idx="38">
                  <c:v>123782.23960206191</c:v>
                </c:pt>
                <c:pt idx="39">
                  <c:v>131493.45304077707</c:v>
                </c:pt>
                <c:pt idx="40">
                  <c:v>139319.75921738349</c:v>
                </c:pt>
                <c:pt idx="41">
                  <c:v>146858.33354926173</c:v>
                </c:pt>
                <c:pt idx="42">
                  <c:v>154281.81514324871</c:v>
                </c:pt>
                <c:pt idx="43">
                  <c:v>161762.8431061813</c:v>
                </c:pt>
                <c:pt idx="44">
                  <c:v>169186.32470016828</c:v>
                </c:pt>
                <c:pt idx="45">
                  <c:v>182364.44318871881</c:v>
                </c:pt>
                <c:pt idx="46">
                  <c:v>189500.19293797761</c:v>
                </c:pt>
                <c:pt idx="47">
                  <c:v>196923.67453196459</c:v>
                </c:pt>
                <c:pt idx="48">
                  <c:v>204174.51701911466</c:v>
                </c:pt>
                <c:pt idx="49">
                  <c:v>219251.66568287116</c:v>
                </c:pt>
                <c:pt idx="50">
                  <c:v>226905.33275264065</c:v>
                </c:pt>
                <c:pt idx="51">
                  <c:v>234616.54619135582</c:v>
                </c:pt>
                <c:pt idx="52">
                  <c:v>241752.29594061463</c:v>
                </c:pt>
                <c:pt idx="53">
                  <c:v>248600.31384514523</c:v>
                </c:pt>
                <c:pt idx="54">
                  <c:v>264022.74072257552</c:v>
                </c:pt>
                <c:pt idx="55">
                  <c:v>269662.28487924783</c:v>
                </c:pt>
                <c:pt idx="56">
                  <c:v>275071.64356013754</c:v>
                </c:pt>
                <c:pt idx="57">
                  <c:v>280308.36313419038</c:v>
                </c:pt>
                <c:pt idx="58">
                  <c:v>284912.0726498412</c:v>
                </c:pt>
                <c:pt idx="59">
                  <c:v>289112.95758287259</c:v>
                </c:pt>
                <c:pt idx="60">
                  <c:v>294177.03805008851</c:v>
                </c:pt>
                <c:pt idx="61">
                  <c:v>298780.74756573938</c:v>
                </c:pt>
                <c:pt idx="62">
                  <c:v>303039.1788677164</c:v>
                </c:pt>
                <c:pt idx="63">
                  <c:v>306434.4146355089</c:v>
                </c:pt>
                <c:pt idx="64">
                  <c:v>309484.37218962755</c:v>
                </c:pt>
                <c:pt idx="65">
                  <c:v>311440.94873377919</c:v>
                </c:pt>
                <c:pt idx="66">
                  <c:v>312822.06158847443</c:v>
                </c:pt>
                <c:pt idx="67">
                  <c:v>313627.71075371333</c:v>
                </c:pt>
                <c:pt idx="68">
                  <c:v>314260.72081211529</c:v>
                </c:pt>
                <c:pt idx="69">
                  <c:v>314433.35991895222</c:v>
                </c:pt>
                <c:pt idx="70">
                  <c:v>314836.18450157164</c:v>
                </c:pt>
                <c:pt idx="71">
                  <c:v>314145.62807422405</c:v>
                </c:pt>
                <c:pt idx="72">
                  <c:v>313570.1643847677</c:v>
                </c:pt>
                <c:pt idx="73">
                  <c:v>312706.96885058313</c:v>
                </c:pt>
                <c:pt idx="74">
                  <c:v>310865.48504432279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79-48EA-936E-BA72FB510464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EvolOf!$H$3:$H$48</c:f>
              <c:numCache>
                <c:formatCode>#,##0</c:formatCode>
                <c:ptCount val="4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79-48EA-936E-BA72FB510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'SR50 (2)'!$AR$14:$AR$73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'SR50 (2)'!$AS$14:$AS$73</c:f>
              <c:numCache>
                <c:formatCode>#,##0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53690.762226277897</c:v>
                </c:pt>
                <c:pt idx="28">
                  <c:v>59100.120907167628</c:v>
                </c:pt>
                <c:pt idx="29">
                  <c:v>65027.39690856808</c:v>
                </c:pt>
                <c:pt idx="30">
                  <c:v>70839.580172077272</c:v>
                </c:pt>
                <c:pt idx="31">
                  <c:v>77457.412600825352</c:v>
                </c:pt>
                <c:pt idx="32">
                  <c:v>84305.430505355966</c:v>
                </c:pt>
                <c:pt idx="33">
                  <c:v>91441.180254614766</c:v>
                </c:pt>
                <c:pt idx="34">
                  <c:v>99497.671907003736</c:v>
                </c:pt>
                <c:pt idx="35">
                  <c:v>107784.34903517524</c:v>
                </c:pt>
                <c:pt idx="36">
                  <c:v>116588.94348385747</c:v>
                </c:pt>
                <c:pt idx="37">
                  <c:v>125451.08430148533</c:v>
                </c:pt>
                <c:pt idx="38">
                  <c:v>134888.68880856954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85-4FC1-BAEB-A38AFCB69690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'SR50 (2)'!$AR$14:$AR$73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'SR50 (2)'!$AU$14:$AU$73</c:f>
              <c:numCache>
                <c:formatCode>#,##0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47610</c:v>
                </c:pt>
                <c:pt idx="28">
                  <c:v>56188</c:v>
                </c:pt>
                <c:pt idx="29">
                  <c:v>64059</c:v>
                </c:pt>
                <c:pt idx="30">
                  <c:v>72248</c:v>
                </c:pt>
                <c:pt idx="31">
                  <c:v>78797</c:v>
                </c:pt>
                <c:pt idx="32">
                  <c:v>85195</c:v>
                </c:pt>
                <c:pt idx="33">
                  <c:v>94417</c:v>
                </c:pt>
                <c:pt idx="34">
                  <c:v>102136</c:v>
                </c:pt>
                <c:pt idx="35">
                  <c:v>110238</c:v>
                </c:pt>
                <c:pt idx="36">
                  <c:v>117710</c:v>
                </c:pt>
                <c:pt idx="37">
                  <c:v>124736</c:v>
                </c:pt>
                <c:pt idx="38">
                  <c:v>130759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85-4FC1-BAEB-A38AFCB69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4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 a los 30 días del</a:t>
            </a:r>
            <a:r>
              <a:rPr lang="en-US" baseline="0"/>
              <a:t> inicio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v>Afectados sin restricciones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'SR50'!$AC$14:$AC$373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5.5999999999999999E-3</c:v>
                </c:pt>
                <c:pt idx="15">
                  <c:v>6.4200000000000004E-3</c:v>
                </c:pt>
                <c:pt idx="16">
                  <c:v>7.3200000000000001E-3</c:v>
                </c:pt>
                <c:pt idx="17">
                  <c:v>8.4799999999999997E-3</c:v>
                </c:pt>
                <c:pt idx="18">
                  <c:v>9.8399999999999998E-3</c:v>
                </c:pt>
                <c:pt idx="19">
                  <c:v>1.132E-2</c:v>
                </c:pt>
                <c:pt idx="20">
                  <c:v>1.302E-2</c:v>
                </c:pt>
                <c:pt idx="21">
                  <c:v>1.4880000000000001E-2</c:v>
                </c:pt>
                <c:pt idx="22">
                  <c:v>1.694E-2</c:v>
                </c:pt>
                <c:pt idx="23">
                  <c:v>1.9259999999999999E-2</c:v>
                </c:pt>
                <c:pt idx="24">
                  <c:v>2.198E-2</c:v>
                </c:pt>
                <c:pt idx="25">
                  <c:v>2.512E-2</c:v>
                </c:pt>
                <c:pt idx="26">
                  <c:v>2.8500000000000001E-2</c:v>
                </c:pt>
                <c:pt idx="27">
                  <c:v>3.2099999999999997E-2</c:v>
                </c:pt>
                <c:pt idx="28">
                  <c:v>3.6200000000000003E-2</c:v>
                </c:pt>
                <c:pt idx="29">
                  <c:v>4.0640000000000003E-2</c:v>
                </c:pt>
                <c:pt idx="30">
                  <c:v>4.5560000000000003E-2</c:v>
                </c:pt>
                <c:pt idx="31">
                  <c:v>5.0720000000000001E-2</c:v>
                </c:pt>
                <c:pt idx="32">
                  <c:v>5.6259999999999998E-2</c:v>
                </c:pt>
                <c:pt idx="33">
                  <c:v>6.2480000000000001E-2</c:v>
                </c:pt>
                <c:pt idx="34">
                  <c:v>6.9019999999999998E-2</c:v>
                </c:pt>
                <c:pt idx="35">
                  <c:v>7.5679999999999997E-2</c:v>
                </c:pt>
                <c:pt idx="36">
                  <c:v>8.3119999999999999E-2</c:v>
                </c:pt>
                <c:pt idx="37">
                  <c:v>9.0920000000000001E-2</c:v>
                </c:pt>
                <c:pt idx="38">
                  <c:v>9.912E-2</c:v>
                </c:pt>
                <c:pt idx="39">
                  <c:v>0.1075</c:v>
                </c:pt>
                <c:pt idx="40">
                  <c:v>0.1168</c:v>
                </c:pt>
                <c:pt idx="41">
                  <c:v>0.12626000000000001</c:v>
                </c:pt>
                <c:pt idx="42">
                  <c:v>0.1361</c:v>
                </c:pt>
                <c:pt idx="43">
                  <c:v>0.14630000000000001</c:v>
                </c:pt>
                <c:pt idx="44">
                  <c:v>0.15644</c:v>
                </c:pt>
                <c:pt idx="45">
                  <c:v>0.16650000000000001</c:v>
                </c:pt>
                <c:pt idx="46">
                  <c:v>0.17649999999999999</c:v>
                </c:pt>
                <c:pt idx="47">
                  <c:v>0.18632000000000001</c:v>
                </c:pt>
                <c:pt idx="48">
                  <c:v>0.19600000000000001</c:v>
                </c:pt>
                <c:pt idx="49">
                  <c:v>0.20530000000000001</c:v>
                </c:pt>
                <c:pt idx="50">
                  <c:v>0.21414</c:v>
                </c:pt>
                <c:pt idx="51">
                  <c:v>0.22284000000000001</c:v>
                </c:pt>
                <c:pt idx="52">
                  <c:v>0.23116</c:v>
                </c:pt>
                <c:pt idx="53">
                  <c:v>0.23898</c:v>
                </c:pt>
                <c:pt idx="54">
                  <c:v>0.24665999999999999</c:v>
                </c:pt>
                <c:pt idx="55">
                  <c:v>0.25374000000000002</c:v>
                </c:pt>
                <c:pt idx="56">
                  <c:v>0.26034000000000002</c:v>
                </c:pt>
                <c:pt idx="57">
                  <c:v>0.26662000000000002</c:v>
                </c:pt>
                <c:pt idx="58">
                  <c:v>0.27248</c:v>
                </c:pt>
                <c:pt idx="59">
                  <c:v>0.27778000000000003</c:v>
                </c:pt>
                <c:pt idx="60">
                  <c:v>0.28277999999999998</c:v>
                </c:pt>
                <c:pt idx="61">
                  <c:v>0.28738000000000002</c:v>
                </c:pt>
                <c:pt idx="62">
                  <c:v>0.29154000000000002</c:v>
                </c:pt>
                <c:pt idx="63">
                  <c:v>0.29532000000000003</c:v>
                </c:pt>
                <c:pt idx="64">
                  <c:v>0.29893999999999998</c:v>
                </c:pt>
                <c:pt idx="65">
                  <c:v>0.30225999999999997</c:v>
                </c:pt>
                <c:pt idx="66">
                  <c:v>0.30536000000000002</c:v>
                </c:pt>
                <c:pt idx="67">
                  <c:v>0.30815999999999999</c:v>
                </c:pt>
                <c:pt idx="68">
                  <c:v>0.31087999999999999</c:v>
                </c:pt>
                <c:pt idx="69">
                  <c:v>0.31328</c:v>
                </c:pt>
                <c:pt idx="70">
                  <c:v>0.31552000000000002</c:v>
                </c:pt>
                <c:pt idx="71">
                  <c:v>0.31774000000000002</c:v>
                </c:pt>
                <c:pt idx="72">
                  <c:v>0.31974000000000002</c:v>
                </c:pt>
                <c:pt idx="73">
                  <c:v>0.32162000000000002</c:v>
                </c:pt>
                <c:pt idx="74">
                  <c:v>0.32334000000000002</c:v>
                </c:pt>
                <c:pt idx="75">
                  <c:v>0.32496000000000003</c:v>
                </c:pt>
                <c:pt idx="76">
                  <c:v>0.32654</c:v>
                </c:pt>
                <c:pt idx="77">
                  <c:v>0.32791999999999999</c:v>
                </c:pt>
                <c:pt idx="78">
                  <c:v>0.32923999999999998</c:v>
                </c:pt>
                <c:pt idx="79">
                  <c:v>0.33044000000000001</c:v>
                </c:pt>
                <c:pt idx="80">
                  <c:v>0.33157999999999999</c:v>
                </c:pt>
                <c:pt idx="81">
                  <c:v>0.33267999999999998</c:v>
                </c:pt>
                <c:pt idx="82">
                  <c:v>0.3337</c:v>
                </c:pt>
                <c:pt idx="83">
                  <c:v>0.33454</c:v>
                </c:pt>
                <c:pt idx="84">
                  <c:v>0.33535999999999999</c:v>
                </c:pt>
                <c:pt idx="85">
                  <c:v>0.33613999999999999</c:v>
                </c:pt>
                <c:pt idx="86">
                  <c:v>0.33683999999999997</c:v>
                </c:pt>
                <c:pt idx="87">
                  <c:v>0.33750000000000002</c:v>
                </c:pt>
                <c:pt idx="88">
                  <c:v>0.33811999999999998</c:v>
                </c:pt>
                <c:pt idx="89">
                  <c:v>0.33872000000000002</c:v>
                </c:pt>
                <c:pt idx="90">
                  <c:v>0.33926000000000001</c:v>
                </c:pt>
                <c:pt idx="91">
                  <c:v>0.33978000000000003</c:v>
                </c:pt>
                <c:pt idx="92">
                  <c:v>0.34023999999999999</c:v>
                </c:pt>
                <c:pt idx="93">
                  <c:v>0.34067999999999998</c:v>
                </c:pt>
                <c:pt idx="94">
                  <c:v>0.34105999999999997</c:v>
                </c:pt>
                <c:pt idx="95">
                  <c:v>0.34151999999999999</c:v>
                </c:pt>
                <c:pt idx="96">
                  <c:v>0.34186</c:v>
                </c:pt>
                <c:pt idx="97">
                  <c:v>0.3422</c:v>
                </c:pt>
                <c:pt idx="98">
                  <c:v>0.34251999999999999</c:v>
                </c:pt>
                <c:pt idx="99">
                  <c:v>0.34279999999999999</c:v>
                </c:pt>
                <c:pt idx="100">
                  <c:v>0.34308</c:v>
                </c:pt>
                <c:pt idx="101">
                  <c:v>0.34336</c:v>
                </c:pt>
                <c:pt idx="102">
                  <c:v>0.34364</c:v>
                </c:pt>
                <c:pt idx="103">
                  <c:v>0.34383999999999998</c:v>
                </c:pt>
                <c:pt idx="104">
                  <c:v>0.34410000000000002</c:v>
                </c:pt>
                <c:pt idx="105">
                  <c:v>0.34429999999999999</c:v>
                </c:pt>
                <c:pt idx="106">
                  <c:v>0.34449999999999997</c:v>
                </c:pt>
                <c:pt idx="107">
                  <c:v>0.34467999999999999</c:v>
                </c:pt>
                <c:pt idx="108">
                  <c:v>0.34483999999999998</c:v>
                </c:pt>
                <c:pt idx="109">
                  <c:v>0.34501999999999999</c:v>
                </c:pt>
                <c:pt idx="110">
                  <c:v>0.34517999999999999</c:v>
                </c:pt>
                <c:pt idx="111">
                  <c:v>0.3453</c:v>
                </c:pt>
                <c:pt idx="112">
                  <c:v>0.34545999999999999</c:v>
                </c:pt>
                <c:pt idx="113">
                  <c:v>0.34558</c:v>
                </c:pt>
                <c:pt idx="114">
                  <c:v>0.34570000000000001</c:v>
                </c:pt>
                <c:pt idx="115">
                  <c:v>0.34582000000000002</c:v>
                </c:pt>
                <c:pt idx="116">
                  <c:v>0.34595999999999999</c:v>
                </c:pt>
                <c:pt idx="117">
                  <c:v>0.34604000000000001</c:v>
                </c:pt>
                <c:pt idx="118">
                  <c:v>0.34617999999999999</c:v>
                </c:pt>
                <c:pt idx="119">
                  <c:v>0.34627999999999998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E30-461C-953B-E06166F6D7C1}"/>
            </c:ext>
          </c:extLst>
        </c:ser>
        <c:ser>
          <c:idx val="5"/>
          <c:order val="1"/>
          <c:tx>
            <c:v>Afectados con restricciones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'CR5030'!$AC$14:$AC$373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3.2000000000000003E-4</c:v>
                </c:pt>
                <c:pt idx="4">
                  <c:v>4.0000000000000002E-4</c:v>
                </c:pt>
                <c:pt idx="5">
                  <c:v>4.8000000000000001E-4</c:v>
                </c:pt>
                <c:pt idx="6">
                  <c:v>7.2000000000000005E-4</c:v>
                </c:pt>
                <c:pt idx="7">
                  <c:v>9.7999999999999997E-4</c:v>
                </c:pt>
                <c:pt idx="8">
                  <c:v>1.2800000000000001E-3</c:v>
                </c:pt>
                <c:pt idx="9">
                  <c:v>1.8600000000000001E-3</c:v>
                </c:pt>
                <c:pt idx="10">
                  <c:v>2.48E-3</c:v>
                </c:pt>
                <c:pt idx="11">
                  <c:v>3.1199999999999999E-3</c:v>
                </c:pt>
                <c:pt idx="12">
                  <c:v>3.8400000000000001E-3</c:v>
                </c:pt>
                <c:pt idx="13">
                  <c:v>4.5399999999999998E-3</c:v>
                </c:pt>
                <c:pt idx="14">
                  <c:v>5.3200000000000001E-3</c:v>
                </c:pt>
                <c:pt idx="15">
                  <c:v>6.1199999999999996E-3</c:v>
                </c:pt>
                <c:pt idx="16">
                  <c:v>6.96E-3</c:v>
                </c:pt>
                <c:pt idx="17">
                  <c:v>8.0800000000000004E-3</c:v>
                </c:pt>
                <c:pt idx="18">
                  <c:v>9.3399999999999993E-3</c:v>
                </c:pt>
                <c:pt idx="19">
                  <c:v>1.072E-2</c:v>
                </c:pt>
                <c:pt idx="20">
                  <c:v>1.2319999999999999E-2</c:v>
                </c:pt>
                <c:pt idx="21">
                  <c:v>1.404E-2</c:v>
                </c:pt>
                <c:pt idx="22">
                  <c:v>1.602E-2</c:v>
                </c:pt>
                <c:pt idx="23">
                  <c:v>1.8319999999999999E-2</c:v>
                </c:pt>
                <c:pt idx="24">
                  <c:v>2.0920000000000001E-2</c:v>
                </c:pt>
                <c:pt idx="25">
                  <c:v>2.3859999999999999E-2</c:v>
                </c:pt>
                <c:pt idx="26">
                  <c:v>2.7119999999999998E-2</c:v>
                </c:pt>
                <c:pt idx="27">
                  <c:v>3.056E-2</c:v>
                </c:pt>
                <c:pt idx="28">
                  <c:v>3.4520000000000002E-2</c:v>
                </c:pt>
                <c:pt idx="29">
                  <c:v>3.8879999999999998E-2</c:v>
                </c:pt>
                <c:pt idx="30">
                  <c:v>4.0219999999999999E-2</c:v>
                </c:pt>
                <c:pt idx="31">
                  <c:v>4.1700000000000001E-2</c:v>
                </c:pt>
                <c:pt idx="32">
                  <c:v>4.3279999999999999E-2</c:v>
                </c:pt>
                <c:pt idx="33">
                  <c:v>4.4880000000000003E-2</c:v>
                </c:pt>
                <c:pt idx="34">
                  <c:v>4.6399999999999997E-2</c:v>
                </c:pt>
                <c:pt idx="35">
                  <c:v>4.7820000000000001E-2</c:v>
                </c:pt>
                <c:pt idx="36">
                  <c:v>4.9200000000000001E-2</c:v>
                </c:pt>
                <c:pt idx="37">
                  <c:v>5.0540000000000002E-2</c:v>
                </c:pt>
                <c:pt idx="38">
                  <c:v>5.1900000000000002E-2</c:v>
                </c:pt>
                <c:pt idx="39">
                  <c:v>5.3280000000000001E-2</c:v>
                </c:pt>
                <c:pt idx="40">
                  <c:v>5.4719999999999998E-2</c:v>
                </c:pt>
                <c:pt idx="41">
                  <c:v>5.604E-2</c:v>
                </c:pt>
                <c:pt idx="42">
                  <c:v>5.74E-2</c:v>
                </c:pt>
                <c:pt idx="43">
                  <c:v>5.8720000000000001E-2</c:v>
                </c:pt>
                <c:pt idx="44">
                  <c:v>6.0040000000000003E-2</c:v>
                </c:pt>
                <c:pt idx="45">
                  <c:v>6.1280000000000001E-2</c:v>
                </c:pt>
                <c:pt idx="46">
                  <c:v>6.2440000000000002E-2</c:v>
                </c:pt>
                <c:pt idx="47">
                  <c:v>6.3560000000000005E-2</c:v>
                </c:pt>
                <c:pt idx="48">
                  <c:v>6.4619999999999997E-2</c:v>
                </c:pt>
                <c:pt idx="49">
                  <c:v>6.5600000000000006E-2</c:v>
                </c:pt>
                <c:pt idx="50">
                  <c:v>6.6600000000000006E-2</c:v>
                </c:pt>
                <c:pt idx="51">
                  <c:v>6.7540000000000003E-2</c:v>
                </c:pt>
                <c:pt idx="52">
                  <c:v>6.8419999999999995E-2</c:v>
                </c:pt>
                <c:pt idx="53">
                  <c:v>6.9239999999999996E-2</c:v>
                </c:pt>
                <c:pt idx="54">
                  <c:v>7.0059999999999997E-2</c:v>
                </c:pt>
                <c:pt idx="55">
                  <c:v>7.084E-2</c:v>
                </c:pt>
                <c:pt idx="56">
                  <c:v>7.1580000000000005E-2</c:v>
                </c:pt>
                <c:pt idx="57">
                  <c:v>7.2300000000000003E-2</c:v>
                </c:pt>
                <c:pt idx="58">
                  <c:v>7.3039999999999994E-2</c:v>
                </c:pt>
                <c:pt idx="59">
                  <c:v>7.3700000000000002E-2</c:v>
                </c:pt>
                <c:pt idx="60">
                  <c:v>7.4340000000000003E-2</c:v>
                </c:pt>
                <c:pt idx="61">
                  <c:v>7.5020000000000003E-2</c:v>
                </c:pt>
                <c:pt idx="62">
                  <c:v>7.5660000000000005E-2</c:v>
                </c:pt>
                <c:pt idx="63">
                  <c:v>7.6259999999999994E-2</c:v>
                </c:pt>
                <c:pt idx="64">
                  <c:v>7.6799999999999993E-2</c:v>
                </c:pt>
                <c:pt idx="65">
                  <c:v>7.7359999999999998E-2</c:v>
                </c:pt>
                <c:pt idx="66">
                  <c:v>7.7899999999999997E-2</c:v>
                </c:pt>
                <c:pt idx="67">
                  <c:v>7.8340000000000007E-2</c:v>
                </c:pt>
                <c:pt idx="68">
                  <c:v>7.886E-2</c:v>
                </c:pt>
                <c:pt idx="69">
                  <c:v>7.9339999999999994E-2</c:v>
                </c:pt>
                <c:pt idx="70">
                  <c:v>7.9780000000000004E-2</c:v>
                </c:pt>
                <c:pt idx="71">
                  <c:v>8.0180000000000001E-2</c:v>
                </c:pt>
                <c:pt idx="72">
                  <c:v>8.0560000000000007E-2</c:v>
                </c:pt>
                <c:pt idx="73">
                  <c:v>8.0920000000000006E-2</c:v>
                </c:pt>
                <c:pt idx="74">
                  <c:v>8.1220000000000001E-2</c:v>
                </c:pt>
                <c:pt idx="75">
                  <c:v>8.1559999999999994E-2</c:v>
                </c:pt>
                <c:pt idx="76">
                  <c:v>8.1839999999999996E-2</c:v>
                </c:pt>
                <c:pt idx="77">
                  <c:v>8.2140000000000005E-2</c:v>
                </c:pt>
                <c:pt idx="78">
                  <c:v>8.2379999999999995E-2</c:v>
                </c:pt>
                <c:pt idx="79">
                  <c:v>8.2600000000000007E-2</c:v>
                </c:pt>
                <c:pt idx="80">
                  <c:v>8.2820000000000005E-2</c:v>
                </c:pt>
                <c:pt idx="81">
                  <c:v>8.3000000000000004E-2</c:v>
                </c:pt>
                <c:pt idx="82">
                  <c:v>8.3180000000000004E-2</c:v>
                </c:pt>
                <c:pt idx="83">
                  <c:v>8.3360000000000004E-2</c:v>
                </c:pt>
                <c:pt idx="84">
                  <c:v>8.3540000000000003E-2</c:v>
                </c:pt>
                <c:pt idx="85">
                  <c:v>8.3699999999999997E-2</c:v>
                </c:pt>
                <c:pt idx="86">
                  <c:v>8.3860000000000004E-2</c:v>
                </c:pt>
                <c:pt idx="87">
                  <c:v>8.4000000000000005E-2</c:v>
                </c:pt>
                <c:pt idx="88">
                  <c:v>8.412E-2</c:v>
                </c:pt>
                <c:pt idx="89">
                  <c:v>8.4260000000000002E-2</c:v>
                </c:pt>
                <c:pt idx="90">
                  <c:v>8.4400000000000003E-2</c:v>
                </c:pt>
                <c:pt idx="91">
                  <c:v>8.4500000000000006E-2</c:v>
                </c:pt>
                <c:pt idx="92">
                  <c:v>8.4620000000000001E-2</c:v>
                </c:pt>
                <c:pt idx="93">
                  <c:v>8.4699999999999998E-2</c:v>
                </c:pt>
                <c:pt idx="94">
                  <c:v>8.4820000000000007E-2</c:v>
                </c:pt>
                <c:pt idx="95">
                  <c:v>8.4919999999999995E-2</c:v>
                </c:pt>
                <c:pt idx="96">
                  <c:v>8.5000000000000006E-2</c:v>
                </c:pt>
                <c:pt idx="97">
                  <c:v>8.5099999999999995E-2</c:v>
                </c:pt>
                <c:pt idx="98">
                  <c:v>8.5220000000000004E-2</c:v>
                </c:pt>
                <c:pt idx="99">
                  <c:v>8.5319999999999993E-2</c:v>
                </c:pt>
                <c:pt idx="100">
                  <c:v>8.5400000000000004E-2</c:v>
                </c:pt>
                <c:pt idx="101">
                  <c:v>8.5519999999999999E-2</c:v>
                </c:pt>
                <c:pt idx="102">
                  <c:v>8.5599999999999996E-2</c:v>
                </c:pt>
                <c:pt idx="103">
                  <c:v>8.5699999999999998E-2</c:v>
                </c:pt>
                <c:pt idx="104">
                  <c:v>8.5800000000000001E-2</c:v>
                </c:pt>
                <c:pt idx="105">
                  <c:v>8.5919999999999996E-2</c:v>
                </c:pt>
                <c:pt idx="106">
                  <c:v>8.5999999999999993E-2</c:v>
                </c:pt>
                <c:pt idx="107">
                  <c:v>8.6080000000000004E-2</c:v>
                </c:pt>
                <c:pt idx="108">
                  <c:v>8.6139999999999994E-2</c:v>
                </c:pt>
                <c:pt idx="109">
                  <c:v>8.6199999999999999E-2</c:v>
                </c:pt>
                <c:pt idx="110">
                  <c:v>8.6239999999999997E-2</c:v>
                </c:pt>
                <c:pt idx="111">
                  <c:v>8.6279999999999996E-2</c:v>
                </c:pt>
                <c:pt idx="112">
                  <c:v>8.6319999999999994E-2</c:v>
                </c:pt>
                <c:pt idx="113">
                  <c:v>8.634E-2</c:v>
                </c:pt>
                <c:pt idx="114">
                  <c:v>8.6360000000000006E-2</c:v>
                </c:pt>
                <c:pt idx="115">
                  <c:v>8.6400000000000005E-2</c:v>
                </c:pt>
                <c:pt idx="116">
                  <c:v>8.6419999999999997E-2</c:v>
                </c:pt>
                <c:pt idx="117">
                  <c:v>8.6480000000000001E-2</c:v>
                </c:pt>
                <c:pt idx="118">
                  <c:v>8.652E-2</c:v>
                </c:pt>
                <c:pt idx="119">
                  <c:v>8.6540000000000006E-2</c:v>
                </c:pt>
                <c:pt idx="120">
                  <c:v>8.6580000000000004E-2</c:v>
                </c:pt>
                <c:pt idx="121">
                  <c:v>8.6599999999999996E-2</c:v>
                </c:pt>
                <c:pt idx="122">
                  <c:v>8.6660000000000001E-2</c:v>
                </c:pt>
                <c:pt idx="123">
                  <c:v>8.6660000000000001E-2</c:v>
                </c:pt>
                <c:pt idx="124">
                  <c:v>8.6699999999999999E-2</c:v>
                </c:pt>
                <c:pt idx="125">
                  <c:v>8.6720000000000005E-2</c:v>
                </c:pt>
                <c:pt idx="126">
                  <c:v>8.6779999999999996E-2</c:v>
                </c:pt>
                <c:pt idx="127">
                  <c:v>8.6779999999999996E-2</c:v>
                </c:pt>
                <c:pt idx="128">
                  <c:v>8.6800000000000002E-2</c:v>
                </c:pt>
                <c:pt idx="129">
                  <c:v>8.6800000000000002E-2</c:v>
                </c:pt>
                <c:pt idx="130">
                  <c:v>8.6819999999999994E-2</c:v>
                </c:pt>
                <c:pt idx="131">
                  <c:v>8.6860000000000007E-2</c:v>
                </c:pt>
                <c:pt idx="132">
                  <c:v>8.6860000000000007E-2</c:v>
                </c:pt>
                <c:pt idx="133">
                  <c:v>8.6879999999999999E-2</c:v>
                </c:pt>
                <c:pt idx="134">
                  <c:v>8.8260000000000005E-2</c:v>
                </c:pt>
                <c:pt idx="135">
                  <c:v>8.8319999999999996E-2</c:v>
                </c:pt>
                <c:pt idx="136">
                  <c:v>8.8340000000000002E-2</c:v>
                </c:pt>
                <c:pt idx="137">
                  <c:v>8.9639999999999997E-2</c:v>
                </c:pt>
                <c:pt idx="138">
                  <c:v>9.0480000000000005E-2</c:v>
                </c:pt>
                <c:pt idx="139">
                  <c:v>9.1619999999999993E-2</c:v>
                </c:pt>
                <c:pt idx="140">
                  <c:v>9.2660000000000006E-2</c:v>
                </c:pt>
                <c:pt idx="141">
                  <c:v>9.418E-2</c:v>
                </c:pt>
                <c:pt idx="142">
                  <c:v>9.4200000000000006E-2</c:v>
                </c:pt>
                <c:pt idx="143">
                  <c:v>9.5839999999999995E-2</c:v>
                </c:pt>
                <c:pt idx="144">
                  <c:v>9.5820000000000002E-2</c:v>
                </c:pt>
                <c:pt idx="145">
                  <c:v>9.5140000000000002E-2</c:v>
                </c:pt>
                <c:pt idx="146">
                  <c:v>9.4880000000000006E-2</c:v>
                </c:pt>
                <c:pt idx="147">
                  <c:v>0.10076</c:v>
                </c:pt>
                <c:pt idx="148">
                  <c:v>0.10076</c:v>
                </c:pt>
                <c:pt idx="149">
                  <c:v>9.9040000000000003E-2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30-461C-953B-E06166F6D7C1}"/>
            </c:ext>
          </c:extLst>
        </c:ser>
        <c:ser>
          <c:idx val="0"/>
          <c:order val="2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'CR5030'!$AD$14:$AD$373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3.2000000000000003E-4</c:v>
                </c:pt>
                <c:pt idx="4">
                  <c:v>4.0000000000000002E-4</c:v>
                </c:pt>
                <c:pt idx="5">
                  <c:v>4.8000000000000001E-4</c:v>
                </c:pt>
                <c:pt idx="6">
                  <c:v>7.2000000000000005E-4</c:v>
                </c:pt>
                <c:pt idx="7">
                  <c:v>9.7999999999999997E-4</c:v>
                </c:pt>
                <c:pt idx="8">
                  <c:v>1.2800000000000001E-3</c:v>
                </c:pt>
                <c:pt idx="9">
                  <c:v>1.8600000000000001E-3</c:v>
                </c:pt>
                <c:pt idx="10">
                  <c:v>2.48E-3</c:v>
                </c:pt>
                <c:pt idx="11">
                  <c:v>3.1199999999999999E-3</c:v>
                </c:pt>
                <c:pt idx="12">
                  <c:v>3.8400000000000001E-3</c:v>
                </c:pt>
                <c:pt idx="13">
                  <c:v>4.5399999999999998E-3</c:v>
                </c:pt>
                <c:pt idx="14">
                  <c:v>5.3E-3</c:v>
                </c:pt>
                <c:pt idx="15">
                  <c:v>6.1000000000000004E-3</c:v>
                </c:pt>
                <c:pt idx="16">
                  <c:v>6.9199999999999999E-3</c:v>
                </c:pt>
                <c:pt idx="17">
                  <c:v>8.0199999999999994E-3</c:v>
                </c:pt>
                <c:pt idx="18">
                  <c:v>9.2599999999999991E-3</c:v>
                </c:pt>
                <c:pt idx="19">
                  <c:v>1.0619999999999999E-2</c:v>
                </c:pt>
                <c:pt idx="20">
                  <c:v>1.218E-2</c:v>
                </c:pt>
                <c:pt idx="21">
                  <c:v>1.388E-2</c:v>
                </c:pt>
                <c:pt idx="22">
                  <c:v>1.5800000000000002E-2</c:v>
                </c:pt>
                <c:pt idx="23">
                  <c:v>1.804E-2</c:v>
                </c:pt>
                <c:pt idx="24">
                  <c:v>2.0559999999999998E-2</c:v>
                </c:pt>
                <c:pt idx="25">
                  <c:v>2.3400000000000001E-2</c:v>
                </c:pt>
                <c:pt idx="26">
                  <c:v>2.6519999999999998E-2</c:v>
                </c:pt>
                <c:pt idx="27">
                  <c:v>2.9819999999999999E-2</c:v>
                </c:pt>
                <c:pt idx="28">
                  <c:v>3.3619999999999997E-2</c:v>
                </c:pt>
                <c:pt idx="29">
                  <c:v>3.7760000000000002E-2</c:v>
                </c:pt>
                <c:pt idx="30">
                  <c:v>3.8879999999999998E-2</c:v>
                </c:pt>
                <c:pt idx="31">
                  <c:v>0.04</c:v>
                </c:pt>
                <c:pt idx="32">
                  <c:v>4.1259999999999998E-2</c:v>
                </c:pt>
                <c:pt idx="33">
                  <c:v>4.2459999999999998E-2</c:v>
                </c:pt>
                <c:pt idx="34">
                  <c:v>4.3520000000000003E-2</c:v>
                </c:pt>
                <c:pt idx="35">
                  <c:v>4.444E-2</c:v>
                </c:pt>
                <c:pt idx="36">
                  <c:v>4.5220000000000003E-2</c:v>
                </c:pt>
                <c:pt idx="37">
                  <c:v>4.5879999999999997E-2</c:v>
                </c:pt>
                <c:pt idx="38">
                  <c:v>4.6440000000000002E-2</c:v>
                </c:pt>
                <c:pt idx="39">
                  <c:v>4.6960000000000002E-2</c:v>
                </c:pt>
                <c:pt idx="40">
                  <c:v>4.7419999999999997E-2</c:v>
                </c:pt>
                <c:pt idx="41">
                  <c:v>4.7579999999999997E-2</c:v>
                </c:pt>
                <c:pt idx="42">
                  <c:v>4.7759999999999997E-2</c:v>
                </c:pt>
                <c:pt idx="43">
                  <c:v>4.7739999999999998E-2</c:v>
                </c:pt>
                <c:pt idx="44">
                  <c:v>4.7719999999999999E-2</c:v>
                </c:pt>
                <c:pt idx="45">
                  <c:v>4.7419999999999997E-2</c:v>
                </c:pt>
                <c:pt idx="46">
                  <c:v>4.6980000000000001E-2</c:v>
                </c:pt>
                <c:pt idx="47">
                  <c:v>4.6460000000000001E-2</c:v>
                </c:pt>
                <c:pt idx="48">
                  <c:v>4.5699999999999998E-2</c:v>
                </c:pt>
                <c:pt idx="49">
                  <c:v>4.4720000000000003E-2</c:v>
                </c:pt>
                <c:pt idx="50">
                  <c:v>4.3779999999999999E-2</c:v>
                </c:pt>
                <c:pt idx="51">
                  <c:v>4.2619999999999998E-2</c:v>
                </c:pt>
                <c:pt idx="52">
                  <c:v>4.138E-2</c:v>
                </c:pt>
                <c:pt idx="53">
                  <c:v>3.9960000000000002E-2</c:v>
                </c:pt>
                <c:pt idx="54">
                  <c:v>3.848E-2</c:v>
                </c:pt>
                <c:pt idx="55">
                  <c:v>3.696E-2</c:v>
                </c:pt>
                <c:pt idx="56">
                  <c:v>3.5319999999999997E-2</c:v>
                </c:pt>
                <c:pt idx="57">
                  <c:v>3.3480000000000003E-2</c:v>
                </c:pt>
                <c:pt idx="58">
                  <c:v>3.1719999999999998E-2</c:v>
                </c:pt>
                <c:pt idx="59">
                  <c:v>2.9919999999999999E-2</c:v>
                </c:pt>
                <c:pt idx="60">
                  <c:v>2.8160000000000001E-2</c:v>
                </c:pt>
                <c:pt idx="61">
                  <c:v>2.7439999999999999E-2</c:v>
                </c:pt>
                <c:pt idx="62">
                  <c:v>2.666E-2</c:v>
                </c:pt>
                <c:pt idx="63">
                  <c:v>2.5839999999999998E-2</c:v>
                </c:pt>
                <c:pt idx="64">
                  <c:v>2.5000000000000001E-2</c:v>
                </c:pt>
                <c:pt idx="65">
                  <c:v>2.4199999999999999E-2</c:v>
                </c:pt>
                <c:pt idx="66">
                  <c:v>2.342E-2</c:v>
                </c:pt>
                <c:pt idx="67">
                  <c:v>2.2620000000000001E-2</c:v>
                </c:pt>
                <c:pt idx="68">
                  <c:v>2.1899999999999999E-2</c:v>
                </c:pt>
                <c:pt idx="69">
                  <c:v>2.1100000000000001E-2</c:v>
                </c:pt>
                <c:pt idx="70">
                  <c:v>2.0299999999999999E-2</c:v>
                </c:pt>
                <c:pt idx="71">
                  <c:v>1.95E-2</c:v>
                </c:pt>
                <c:pt idx="72">
                  <c:v>1.874E-2</c:v>
                </c:pt>
                <c:pt idx="73">
                  <c:v>1.7919999999999998E-2</c:v>
                </c:pt>
                <c:pt idx="74">
                  <c:v>1.7139999999999999E-2</c:v>
                </c:pt>
                <c:pt idx="75">
                  <c:v>1.6420000000000001E-2</c:v>
                </c:pt>
                <c:pt idx="76">
                  <c:v>1.5679999999999999E-2</c:v>
                </c:pt>
                <c:pt idx="77">
                  <c:v>1.4999999999999999E-2</c:v>
                </c:pt>
                <c:pt idx="78">
                  <c:v>1.4319999999999999E-2</c:v>
                </c:pt>
                <c:pt idx="79">
                  <c:v>1.37E-2</c:v>
                </c:pt>
                <c:pt idx="80">
                  <c:v>1.306E-2</c:v>
                </c:pt>
                <c:pt idx="81">
                  <c:v>1.244E-2</c:v>
                </c:pt>
                <c:pt idx="82">
                  <c:v>1.184E-2</c:v>
                </c:pt>
                <c:pt idx="83">
                  <c:v>1.128E-2</c:v>
                </c:pt>
                <c:pt idx="84">
                  <c:v>1.076E-2</c:v>
                </c:pt>
                <c:pt idx="85">
                  <c:v>1.022E-2</c:v>
                </c:pt>
                <c:pt idx="86">
                  <c:v>9.7800000000000005E-3</c:v>
                </c:pt>
                <c:pt idx="87">
                  <c:v>9.2999999999999992E-3</c:v>
                </c:pt>
                <c:pt idx="88">
                  <c:v>8.8199999999999997E-3</c:v>
                </c:pt>
                <c:pt idx="89">
                  <c:v>8.3599999999999994E-3</c:v>
                </c:pt>
                <c:pt idx="90">
                  <c:v>7.9399999999999991E-3</c:v>
                </c:pt>
                <c:pt idx="91">
                  <c:v>7.4999999999999997E-3</c:v>
                </c:pt>
                <c:pt idx="92">
                  <c:v>7.0800000000000004E-3</c:v>
                </c:pt>
                <c:pt idx="93">
                  <c:v>6.6400000000000001E-3</c:v>
                </c:pt>
                <c:pt idx="94">
                  <c:v>6.28E-3</c:v>
                </c:pt>
                <c:pt idx="95">
                  <c:v>5.9199999999999999E-3</c:v>
                </c:pt>
                <c:pt idx="96">
                  <c:v>5.5599999999999998E-3</c:v>
                </c:pt>
                <c:pt idx="97">
                  <c:v>5.2399999999999999E-3</c:v>
                </c:pt>
                <c:pt idx="98">
                  <c:v>4.96E-3</c:v>
                </c:pt>
                <c:pt idx="99">
                  <c:v>4.6800000000000001E-3</c:v>
                </c:pt>
                <c:pt idx="100">
                  <c:v>4.4000000000000003E-3</c:v>
                </c:pt>
                <c:pt idx="101">
                  <c:v>4.1799999999999997E-3</c:v>
                </c:pt>
                <c:pt idx="102">
                  <c:v>3.9399999999999999E-3</c:v>
                </c:pt>
                <c:pt idx="103">
                  <c:v>3.7799999999999999E-3</c:v>
                </c:pt>
                <c:pt idx="104">
                  <c:v>3.62E-3</c:v>
                </c:pt>
                <c:pt idx="105">
                  <c:v>3.48E-3</c:v>
                </c:pt>
                <c:pt idx="106">
                  <c:v>3.3E-3</c:v>
                </c:pt>
                <c:pt idx="107">
                  <c:v>3.1800000000000001E-3</c:v>
                </c:pt>
                <c:pt idx="108">
                  <c:v>3.0400000000000002E-3</c:v>
                </c:pt>
                <c:pt idx="109">
                  <c:v>2.8999999999999998E-3</c:v>
                </c:pt>
                <c:pt idx="110">
                  <c:v>2.7799999999999999E-3</c:v>
                </c:pt>
                <c:pt idx="111">
                  <c:v>2.66E-3</c:v>
                </c:pt>
                <c:pt idx="112">
                  <c:v>2.5400000000000002E-3</c:v>
                </c:pt>
                <c:pt idx="113">
                  <c:v>2.4199999999999998E-3</c:v>
                </c:pt>
                <c:pt idx="114">
                  <c:v>2.32E-3</c:v>
                </c:pt>
                <c:pt idx="115">
                  <c:v>2.2000000000000001E-3</c:v>
                </c:pt>
                <c:pt idx="116">
                  <c:v>2.0799999999999998E-3</c:v>
                </c:pt>
                <c:pt idx="117">
                  <c:v>2E-3</c:v>
                </c:pt>
                <c:pt idx="118">
                  <c:v>1.9400000000000001E-3</c:v>
                </c:pt>
                <c:pt idx="119">
                  <c:v>1.8400000000000001E-3</c:v>
                </c:pt>
                <c:pt idx="120">
                  <c:v>1.7600000000000001E-3</c:v>
                </c:pt>
                <c:pt idx="121">
                  <c:v>1.6800000000000001E-3</c:v>
                </c:pt>
                <c:pt idx="122">
                  <c:v>1.6000000000000001E-3</c:v>
                </c:pt>
                <c:pt idx="123">
                  <c:v>1.5200000000000001E-3</c:v>
                </c:pt>
                <c:pt idx="124">
                  <c:v>1.48E-3</c:v>
                </c:pt>
                <c:pt idx="125">
                  <c:v>1.4E-3</c:v>
                </c:pt>
                <c:pt idx="126">
                  <c:v>1.3600000000000001E-3</c:v>
                </c:pt>
                <c:pt idx="127">
                  <c:v>1.2800000000000001E-3</c:v>
                </c:pt>
                <c:pt idx="128">
                  <c:v>1.2199999999999999E-3</c:v>
                </c:pt>
                <c:pt idx="129">
                  <c:v>1.14E-3</c:v>
                </c:pt>
                <c:pt idx="130">
                  <c:v>1.08E-3</c:v>
                </c:pt>
                <c:pt idx="131">
                  <c:v>1.0200000000000001E-3</c:v>
                </c:pt>
                <c:pt idx="132">
                  <c:v>9.3999999999999997E-4</c:v>
                </c:pt>
                <c:pt idx="133">
                  <c:v>8.9999999999999998E-4</c:v>
                </c:pt>
                <c:pt idx="134">
                  <c:v>6.8000000000000005E-4</c:v>
                </c:pt>
                <c:pt idx="135">
                  <c:v>6.4000000000000005E-4</c:v>
                </c:pt>
                <c:pt idx="136">
                  <c:v>6.2E-4</c:v>
                </c:pt>
                <c:pt idx="137">
                  <c:v>6.4000000000000005E-4</c:v>
                </c:pt>
                <c:pt idx="138">
                  <c:v>5.5999999999999995E-4</c:v>
                </c:pt>
                <c:pt idx="139">
                  <c:v>5.5999999999999995E-4</c:v>
                </c:pt>
                <c:pt idx="140">
                  <c:v>4.8000000000000001E-4</c:v>
                </c:pt>
                <c:pt idx="141">
                  <c:v>5.0000000000000001E-4</c:v>
                </c:pt>
                <c:pt idx="142">
                  <c:v>4.8000000000000001E-4</c:v>
                </c:pt>
                <c:pt idx="143">
                  <c:v>3.8000000000000002E-4</c:v>
                </c:pt>
                <c:pt idx="144">
                  <c:v>3.6000000000000002E-4</c:v>
                </c:pt>
                <c:pt idx="145">
                  <c:v>1.8000000000000001E-4</c:v>
                </c:pt>
                <c:pt idx="146">
                  <c:v>2.0000000000000001E-4</c:v>
                </c:pt>
                <c:pt idx="147">
                  <c:v>2.2000000000000001E-4</c:v>
                </c:pt>
                <c:pt idx="148">
                  <c:v>2.0000000000000001E-4</c:v>
                </c:pt>
                <c:pt idx="149">
                  <c:v>2.4000000000000001E-4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30-461C-953B-E06166F6D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Altas día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'CR5030'!$AG$14:$AG$373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1.2E-4</c:v>
                      </c:pt>
                      <c:pt idx="4">
                        <c:v>8.0000000000000007E-5</c:v>
                      </c:pt>
                      <c:pt idx="5">
                        <c:v>8.0000000000000007E-5</c:v>
                      </c:pt>
                      <c:pt idx="6">
                        <c:v>2.4000000000000001E-4</c:v>
                      </c:pt>
                      <c:pt idx="7">
                        <c:v>2.5999999999999998E-4</c:v>
                      </c:pt>
                      <c:pt idx="8">
                        <c:v>2.9999999999999997E-4</c:v>
                      </c:pt>
                      <c:pt idx="9">
                        <c:v>5.8E-4</c:v>
                      </c:pt>
                      <c:pt idx="10">
                        <c:v>6.2E-4</c:v>
                      </c:pt>
                      <c:pt idx="11">
                        <c:v>6.4000000000000005E-4</c:v>
                      </c:pt>
                      <c:pt idx="12">
                        <c:v>7.2000000000000005E-4</c:v>
                      </c:pt>
                      <c:pt idx="13">
                        <c:v>6.9999999999999999E-4</c:v>
                      </c:pt>
                      <c:pt idx="14">
                        <c:v>7.7999999999999999E-4</c:v>
                      </c:pt>
                      <c:pt idx="15">
                        <c:v>8.0000000000000004E-4</c:v>
                      </c:pt>
                      <c:pt idx="16">
                        <c:v>8.4000000000000003E-4</c:v>
                      </c:pt>
                      <c:pt idx="17">
                        <c:v>1.1199999999999999E-3</c:v>
                      </c:pt>
                      <c:pt idx="18">
                        <c:v>1.2600000000000001E-3</c:v>
                      </c:pt>
                      <c:pt idx="19">
                        <c:v>1.3799999999999999E-3</c:v>
                      </c:pt>
                      <c:pt idx="20">
                        <c:v>1.6000000000000001E-3</c:v>
                      </c:pt>
                      <c:pt idx="21">
                        <c:v>1.72E-3</c:v>
                      </c:pt>
                      <c:pt idx="22">
                        <c:v>1.98E-3</c:v>
                      </c:pt>
                      <c:pt idx="23">
                        <c:v>2.3E-3</c:v>
                      </c:pt>
                      <c:pt idx="24">
                        <c:v>2.5999999999999999E-3</c:v>
                      </c:pt>
                      <c:pt idx="25">
                        <c:v>2.9399999999999999E-3</c:v>
                      </c:pt>
                      <c:pt idx="26">
                        <c:v>3.2599999999999999E-3</c:v>
                      </c:pt>
                      <c:pt idx="27">
                        <c:v>3.4399999999999999E-3</c:v>
                      </c:pt>
                      <c:pt idx="28">
                        <c:v>3.96E-3</c:v>
                      </c:pt>
                      <c:pt idx="29">
                        <c:v>4.3600000000000002E-3</c:v>
                      </c:pt>
                      <c:pt idx="30">
                        <c:v>1.34E-3</c:v>
                      </c:pt>
                      <c:pt idx="31">
                        <c:v>1.48E-3</c:v>
                      </c:pt>
                      <c:pt idx="32">
                        <c:v>1.58E-3</c:v>
                      </c:pt>
                      <c:pt idx="33">
                        <c:v>1.6000000000000001E-3</c:v>
                      </c:pt>
                      <c:pt idx="34">
                        <c:v>1.5200000000000001E-3</c:v>
                      </c:pt>
                      <c:pt idx="35">
                        <c:v>1.42E-3</c:v>
                      </c:pt>
                      <c:pt idx="36">
                        <c:v>1.3799999999999999E-3</c:v>
                      </c:pt>
                      <c:pt idx="37">
                        <c:v>1.34E-3</c:v>
                      </c:pt>
                      <c:pt idx="38">
                        <c:v>1.3600000000000001E-3</c:v>
                      </c:pt>
                      <c:pt idx="39">
                        <c:v>1.3799999999999999E-3</c:v>
                      </c:pt>
                      <c:pt idx="40">
                        <c:v>1.4400000000000001E-3</c:v>
                      </c:pt>
                      <c:pt idx="41">
                        <c:v>1.32E-3</c:v>
                      </c:pt>
                      <c:pt idx="42">
                        <c:v>1.3600000000000001E-3</c:v>
                      </c:pt>
                      <c:pt idx="43">
                        <c:v>1.32E-3</c:v>
                      </c:pt>
                      <c:pt idx="44">
                        <c:v>1.32E-3</c:v>
                      </c:pt>
                      <c:pt idx="45">
                        <c:v>1.24E-3</c:v>
                      </c:pt>
                      <c:pt idx="46">
                        <c:v>1.16E-3</c:v>
                      </c:pt>
                      <c:pt idx="47">
                        <c:v>1.1199999999999999E-3</c:v>
                      </c:pt>
                      <c:pt idx="48">
                        <c:v>1.06E-3</c:v>
                      </c:pt>
                      <c:pt idx="49">
                        <c:v>9.7999999999999997E-4</c:v>
                      </c:pt>
                      <c:pt idx="50">
                        <c:v>1E-3</c:v>
                      </c:pt>
                      <c:pt idx="51">
                        <c:v>9.3999999999999997E-4</c:v>
                      </c:pt>
                      <c:pt idx="52">
                        <c:v>8.8000000000000003E-4</c:v>
                      </c:pt>
                      <c:pt idx="53">
                        <c:v>8.1999999999999998E-4</c:v>
                      </c:pt>
                      <c:pt idx="54">
                        <c:v>8.1999999999999998E-4</c:v>
                      </c:pt>
                      <c:pt idx="55">
                        <c:v>7.7999999999999999E-4</c:v>
                      </c:pt>
                      <c:pt idx="56">
                        <c:v>7.3999999999999999E-4</c:v>
                      </c:pt>
                      <c:pt idx="57">
                        <c:v>7.2000000000000005E-4</c:v>
                      </c:pt>
                      <c:pt idx="58">
                        <c:v>7.3999999999999999E-4</c:v>
                      </c:pt>
                      <c:pt idx="59">
                        <c:v>6.6E-4</c:v>
                      </c:pt>
                      <c:pt idx="60">
                        <c:v>6.4000000000000005E-4</c:v>
                      </c:pt>
                      <c:pt idx="61">
                        <c:v>6.8000000000000005E-4</c:v>
                      </c:pt>
                      <c:pt idx="62">
                        <c:v>6.4000000000000005E-4</c:v>
                      </c:pt>
                      <c:pt idx="63">
                        <c:v>5.9999999999999995E-4</c:v>
                      </c:pt>
                      <c:pt idx="64">
                        <c:v>5.4000000000000001E-4</c:v>
                      </c:pt>
                      <c:pt idx="65">
                        <c:v>5.5999999999999995E-4</c:v>
                      </c:pt>
                      <c:pt idx="66">
                        <c:v>5.4000000000000001E-4</c:v>
                      </c:pt>
                      <c:pt idx="67">
                        <c:v>4.4000000000000002E-4</c:v>
                      </c:pt>
                      <c:pt idx="68">
                        <c:v>5.1999999999999995E-4</c:v>
                      </c:pt>
                      <c:pt idx="69">
                        <c:v>4.8000000000000001E-4</c:v>
                      </c:pt>
                      <c:pt idx="70">
                        <c:v>4.4000000000000002E-4</c:v>
                      </c:pt>
                      <c:pt idx="71">
                        <c:v>4.0000000000000002E-4</c:v>
                      </c:pt>
                      <c:pt idx="72">
                        <c:v>3.8000000000000002E-4</c:v>
                      </c:pt>
                      <c:pt idx="73">
                        <c:v>3.6000000000000002E-4</c:v>
                      </c:pt>
                      <c:pt idx="74">
                        <c:v>2.9999999999999997E-4</c:v>
                      </c:pt>
                      <c:pt idx="75">
                        <c:v>3.4000000000000002E-4</c:v>
                      </c:pt>
                      <c:pt idx="76">
                        <c:v>2.7999999999999998E-4</c:v>
                      </c:pt>
                      <c:pt idx="77">
                        <c:v>2.9999999999999997E-4</c:v>
                      </c:pt>
                      <c:pt idx="78">
                        <c:v>2.4000000000000001E-4</c:v>
                      </c:pt>
                      <c:pt idx="79">
                        <c:v>2.2000000000000001E-4</c:v>
                      </c:pt>
                      <c:pt idx="80">
                        <c:v>2.2000000000000001E-4</c:v>
                      </c:pt>
                      <c:pt idx="81">
                        <c:v>1.8000000000000001E-4</c:v>
                      </c:pt>
                      <c:pt idx="82">
                        <c:v>1.8000000000000001E-4</c:v>
                      </c:pt>
                      <c:pt idx="83">
                        <c:v>1.8000000000000001E-4</c:v>
                      </c:pt>
                      <c:pt idx="84">
                        <c:v>1.8000000000000001E-4</c:v>
                      </c:pt>
                      <c:pt idx="85">
                        <c:v>1.6000000000000001E-4</c:v>
                      </c:pt>
                      <c:pt idx="86">
                        <c:v>1.6000000000000001E-4</c:v>
                      </c:pt>
                      <c:pt idx="87">
                        <c:v>1.3999999999999999E-4</c:v>
                      </c:pt>
                      <c:pt idx="88">
                        <c:v>1.2E-4</c:v>
                      </c:pt>
                      <c:pt idx="89">
                        <c:v>1.3999999999999999E-4</c:v>
                      </c:pt>
                      <c:pt idx="90">
                        <c:v>1.3999999999999999E-4</c:v>
                      </c:pt>
                      <c:pt idx="91">
                        <c:v>1E-4</c:v>
                      </c:pt>
                      <c:pt idx="92">
                        <c:v>1.2E-4</c:v>
                      </c:pt>
                      <c:pt idx="93">
                        <c:v>8.0000000000000007E-5</c:v>
                      </c:pt>
                      <c:pt idx="94">
                        <c:v>1.2E-4</c:v>
                      </c:pt>
                      <c:pt idx="95">
                        <c:v>1E-4</c:v>
                      </c:pt>
                      <c:pt idx="96">
                        <c:v>8.0000000000000007E-5</c:v>
                      </c:pt>
                      <c:pt idx="97">
                        <c:v>1E-4</c:v>
                      </c:pt>
                      <c:pt idx="98">
                        <c:v>1.2E-4</c:v>
                      </c:pt>
                      <c:pt idx="99">
                        <c:v>1E-4</c:v>
                      </c:pt>
                      <c:pt idx="100">
                        <c:v>8.0000000000000007E-5</c:v>
                      </c:pt>
                      <c:pt idx="101">
                        <c:v>1.2E-4</c:v>
                      </c:pt>
                      <c:pt idx="102">
                        <c:v>8.0000000000000007E-5</c:v>
                      </c:pt>
                      <c:pt idx="103">
                        <c:v>1E-4</c:v>
                      </c:pt>
                      <c:pt idx="104">
                        <c:v>1E-4</c:v>
                      </c:pt>
                      <c:pt idx="105">
                        <c:v>1.2E-4</c:v>
                      </c:pt>
                      <c:pt idx="106">
                        <c:v>8.0000000000000007E-5</c:v>
                      </c:pt>
                      <c:pt idx="107">
                        <c:v>8.0000000000000007E-5</c:v>
                      </c:pt>
                      <c:pt idx="108">
                        <c:v>6.0000000000000002E-5</c:v>
                      </c:pt>
                      <c:pt idx="109">
                        <c:v>6.0000000000000002E-5</c:v>
                      </c:pt>
                      <c:pt idx="110">
                        <c:v>4.0000000000000003E-5</c:v>
                      </c:pt>
                      <c:pt idx="111">
                        <c:v>4.0000000000000003E-5</c:v>
                      </c:pt>
                      <c:pt idx="112">
                        <c:v>4.0000000000000003E-5</c:v>
                      </c:pt>
                      <c:pt idx="113">
                        <c:v>2.0000000000000002E-5</c:v>
                      </c:pt>
                      <c:pt idx="114">
                        <c:v>2.0000000000000002E-5</c:v>
                      </c:pt>
                      <c:pt idx="115">
                        <c:v>4.0000000000000003E-5</c:v>
                      </c:pt>
                      <c:pt idx="116">
                        <c:v>2.0000000000000002E-5</c:v>
                      </c:pt>
                      <c:pt idx="117">
                        <c:v>6.0000000000000002E-5</c:v>
                      </c:pt>
                      <c:pt idx="118">
                        <c:v>4.0000000000000003E-5</c:v>
                      </c:pt>
                      <c:pt idx="119">
                        <c:v>2.0000000000000002E-5</c:v>
                      </c:pt>
                      <c:pt idx="120">
                        <c:v>4.0000000000000003E-5</c:v>
                      </c:pt>
                      <c:pt idx="121">
                        <c:v>2.0000000000000002E-5</c:v>
                      </c:pt>
                      <c:pt idx="122">
                        <c:v>6.0000000000000002E-5</c:v>
                      </c:pt>
                      <c:pt idx="123">
                        <c:v>0</c:v>
                      </c:pt>
                      <c:pt idx="124">
                        <c:v>4.0000000000000003E-5</c:v>
                      </c:pt>
                      <c:pt idx="125">
                        <c:v>2.0000000000000002E-5</c:v>
                      </c:pt>
                      <c:pt idx="126">
                        <c:v>6.0000000000000002E-5</c:v>
                      </c:pt>
                      <c:pt idx="127">
                        <c:v>0</c:v>
                      </c:pt>
                      <c:pt idx="128">
                        <c:v>2.0000000000000002E-5</c:v>
                      </c:pt>
                      <c:pt idx="129">
                        <c:v>0</c:v>
                      </c:pt>
                      <c:pt idx="130">
                        <c:v>2.0000000000000002E-5</c:v>
                      </c:pt>
                      <c:pt idx="131">
                        <c:v>4.0000000000000003E-5</c:v>
                      </c:pt>
                      <c:pt idx="132">
                        <c:v>0</c:v>
                      </c:pt>
                      <c:pt idx="133">
                        <c:v>2.0000000000000002E-5</c:v>
                      </c:pt>
                      <c:pt idx="134">
                        <c:v>1.3799999999999999E-3</c:v>
                      </c:pt>
                      <c:pt idx="135">
                        <c:v>6.0000000000000002E-5</c:v>
                      </c:pt>
                      <c:pt idx="136">
                        <c:v>2.0000000000000002E-5</c:v>
                      </c:pt>
                      <c:pt idx="137">
                        <c:v>1.2999999999999999E-3</c:v>
                      </c:pt>
                      <c:pt idx="138">
                        <c:v>8.4000000000000003E-4</c:v>
                      </c:pt>
                      <c:pt idx="139">
                        <c:v>1.14E-3</c:v>
                      </c:pt>
                      <c:pt idx="140">
                        <c:v>1.0399999999999999E-3</c:v>
                      </c:pt>
                      <c:pt idx="141">
                        <c:v>1.5200000000000001E-3</c:v>
                      </c:pt>
                      <c:pt idx="142">
                        <c:v>2.0000000000000002E-5</c:v>
                      </c:pt>
                      <c:pt idx="143">
                        <c:v>1.64E-3</c:v>
                      </c:pt>
                      <c:pt idx="144">
                        <c:v>-2.0000000000000002E-5</c:v>
                      </c:pt>
                      <c:pt idx="145">
                        <c:v>-6.8000000000000005E-4</c:v>
                      </c:pt>
                      <c:pt idx="146">
                        <c:v>-2.5999999999999998E-4</c:v>
                      </c:pt>
                      <c:pt idx="147">
                        <c:v>5.8799999999999998E-3</c:v>
                      </c:pt>
                      <c:pt idx="148">
                        <c:v>0</c:v>
                      </c:pt>
                      <c:pt idx="149">
                        <c:v>-1.72E-3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AE30-461C-953B-E06166F6D7C1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v>Total Altas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'CR5030'!$AE$14:$AE$373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2.0000000000000002E-5</c:v>
                      </c:pt>
                      <c:pt idx="15">
                        <c:v>2.0000000000000002E-5</c:v>
                      </c:pt>
                      <c:pt idx="16">
                        <c:v>4.0000000000000003E-5</c:v>
                      </c:pt>
                      <c:pt idx="17">
                        <c:v>6.0000000000000002E-5</c:v>
                      </c:pt>
                      <c:pt idx="18">
                        <c:v>8.0000000000000007E-5</c:v>
                      </c:pt>
                      <c:pt idx="19">
                        <c:v>1E-4</c:v>
                      </c:pt>
                      <c:pt idx="20">
                        <c:v>1.3999999999999999E-4</c:v>
                      </c:pt>
                      <c:pt idx="21">
                        <c:v>1.6000000000000001E-4</c:v>
                      </c:pt>
                      <c:pt idx="22">
                        <c:v>2.2000000000000001E-4</c:v>
                      </c:pt>
                      <c:pt idx="23">
                        <c:v>2.7999999999999998E-4</c:v>
                      </c:pt>
                      <c:pt idx="24">
                        <c:v>3.6000000000000002E-4</c:v>
                      </c:pt>
                      <c:pt idx="25">
                        <c:v>4.6000000000000001E-4</c:v>
                      </c:pt>
                      <c:pt idx="26">
                        <c:v>5.9999999999999995E-4</c:v>
                      </c:pt>
                      <c:pt idx="27">
                        <c:v>7.2000000000000005E-4</c:v>
                      </c:pt>
                      <c:pt idx="28">
                        <c:v>8.8000000000000003E-4</c:v>
                      </c:pt>
                      <c:pt idx="29">
                        <c:v>1.08E-3</c:v>
                      </c:pt>
                      <c:pt idx="30">
                        <c:v>1.2999999999999999E-3</c:v>
                      </c:pt>
                      <c:pt idx="31">
                        <c:v>1.64E-3</c:v>
                      </c:pt>
                      <c:pt idx="32">
                        <c:v>1.9400000000000001E-3</c:v>
                      </c:pt>
                      <c:pt idx="33">
                        <c:v>2.32E-3</c:v>
                      </c:pt>
                      <c:pt idx="34">
                        <c:v>2.7599999999999999E-3</c:v>
                      </c:pt>
                      <c:pt idx="35">
                        <c:v>3.2200000000000002E-3</c:v>
                      </c:pt>
                      <c:pt idx="36">
                        <c:v>3.7799999999999999E-3</c:v>
                      </c:pt>
                      <c:pt idx="37">
                        <c:v>4.4200000000000003E-3</c:v>
                      </c:pt>
                      <c:pt idx="38">
                        <c:v>5.1799999999999997E-3</c:v>
                      </c:pt>
                      <c:pt idx="39">
                        <c:v>5.9800000000000001E-3</c:v>
                      </c:pt>
                      <c:pt idx="40">
                        <c:v>6.9199999999999999E-3</c:v>
                      </c:pt>
                      <c:pt idx="41">
                        <c:v>8.0000000000000002E-3</c:v>
                      </c:pt>
                      <c:pt idx="42">
                        <c:v>9.1199999999999996E-3</c:v>
                      </c:pt>
                      <c:pt idx="43">
                        <c:v>1.038E-2</c:v>
                      </c:pt>
                      <c:pt idx="44">
                        <c:v>1.1639999999999999E-2</c:v>
                      </c:pt>
                      <c:pt idx="45">
                        <c:v>1.308E-2</c:v>
                      </c:pt>
                      <c:pt idx="46">
                        <c:v>1.456E-2</c:v>
                      </c:pt>
                      <c:pt idx="47">
                        <c:v>1.6119999999999999E-2</c:v>
                      </c:pt>
                      <c:pt idx="48">
                        <c:v>1.7819999999999999E-2</c:v>
                      </c:pt>
                      <c:pt idx="49">
                        <c:v>1.966E-2</c:v>
                      </c:pt>
                      <c:pt idx="50">
                        <c:v>2.1479999999999999E-2</c:v>
                      </c:pt>
                      <c:pt idx="51">
                        <c:v>2.3439999999999999E-2</c:v>
                      </c:pt>
                      <c:pt idx="52">
                        <c:v>2.5440000000000001E-2</c:v>
                      </c:pt>
                      <c:pt idx="53">
                        <c:v>2.7539999999999999E-2</c:v>
                      </c:pt>
                      <c:pt idx="54">
                        <c:v>2.972E-2</c:v>
                      </c:pt>
                      <c:pt idx="55">
                        <c:v>3.1899999999999998E-2</c:v>
                      </c:pt>
                      <c:pt idx="56">
                        <c:v>3.4139999999999997E-2</c:v>
                      </c:pt>
                      <c:pt idx="57">
                        <c:v>3.6560000000000002E-2</c:v>
                      </c:pt>
                      <c:pt idx="58">
                        <c:v>3.8940000000000002E-2</c:v>
                      </c:pt>
                      <c:pt idx="59">
                        <c:v>4.1279999999999997E-2</c:v>
                      </c:pt>
                      <c:pt idx="60">
                        <c:v>4.3540000000000002E-2</c:v>
                      </c:pt>
                      <c:pt idx="61">
                        <c:v>4.4859999999999997E-2</c:v>
                      </c:pt>
                      <c:pt idx="62">
                        <c:v>4.6199999999999998E-2</c:v>
                      </c:pt>
                      <c:pt idx="63">
                        <c:v>4.7539999999999999E-2</c:v>
                      </c:pt>
                      <c:pt idx="64">
                        <c:v>4.8840000000000001E-2</c:v>
                      </c:pt>
                      <c:pt idx="65">
                        <c:v>5.0139999999999997E-2</c:v>
                      </c:pt>
                      <c:pt idx="66">
                        <c:v>5.1380000000000002E-2</c:v>
                      </c:pt>
                      <c:pt idx="67">
                        <c:v>5.2560000000000003E-2</c:v>
                      </c:pt>
                      <c:pt idx="68">
                        <c:v>5.3740000000000003E-2</c:v>
                      </c:pt>
                      <c:pt idx="69">
                        <c:v>5.4960000000000002E-2</c:v>
                      </c:pt>
                      <c:pt idx="70">
                        <c:v>5.6120000000000003E-2</c:v>
                      </c:pt>
                      <c:pt idx="71">
                        <c:v>5.7259999999999998E-2</c:v>
                      </c:pt>
                      <c:pt idx="72">
                        <c:v>5.8340000000000003E-2</c:v>
                      </c:pt>
                      <c:pt idx="73">
                        <c:v>5.9459999999999999E-2</c:v>
                      </c:pt>
                      <c:pt idx="74">
                        <c:v>6.0479999999999999E-2</c:v>
                      </c:pt>
                      <c:pt idx="75">
                        <c:v>6.148E-2</c:v>
                      </c:pt>
                      <c:pt idx="76">
                        <c:v>6.2420000000000003E-2</c:v>
                      </c:pt>
                      <c:pt idx="77">
                        <c:v>6.3339999999999994E-2</c:v>
                      </c:pt>
                      <c:pt idx="78">
                        <c:v>6.4219999999999999E-2</c:v>
                      </c:pt>
                      <c:pt idx="79">
                        <c:v>6.5019999999999994E-2</c:v>
                      </c:pt>
                      <c:pt idx="80">
                        <c:v>6.5820000000000004E-2</c:v>
                      </c:pt>
                      <c:pt idx="81">
                        <c:v>6.658E-2</c:v>
                      </c:pt>
                      <c:pt idx="82">
                        <c:v>6.7299999999999999E-2</c:v>
                      </c:pt>
                      <c:pt idx="83">
                        <c:v>6.8000000000000005E-2</c:v>
                      </c:pt>
                      <c:pt idx="84">
                        <c:v>6.8659999999999999E-2</c:v>
                      </c:pt>
                      <c:pt idx="85">
                        <c:v>6.9320000000000007E-2</c:v>
                      </c:pt>
                      <c:pt idx="86">
                        <c:v>6.9900000000000004E-2</c:v>
                      </c:pt>
                      <c:pt idx="87">
                        <c:v>7.0480000000000001E-2</c:v>
                      </c:pt>
                      <c:pt idx="88">
                        <c:v>7.1040000000000006E-2</c:v>
                      </c:pt>
                      <c:pt idx="89">
                        <c:v>7.1599999999999997E-2</c:v>
                      </c:pt>
                      <c:pt idx="90">
                        <c:v>7.2139999999999996E-2</c:v>
                      </c:pt>
                      <c:pt idx="91">
                        <c:v>7.2660000000000002E-2</c:v>
                      </c:pt>
                      <c:pt idx="92">
                        <c:v>7.3160000000000003E-2</c:v>
                      </c:pt>
                      <c:pt idx="93">
                        <c:v>7.3660000000000003E-2</c:v>
                      </c:pt>
                      <c:pt idx="94">
                        <c:v>7.4120000000000005E-2</c:v>
                      </c:pt>
                      <c:pt idx="95">
                        <c:v>7.4560000000000001E-2</c:v>
                      </c:pt>
                      <c:pt idx="96">
                        <c:v>7.4980000000000005E-2</c:v>
                      </c:pt>
                      <c:pt idx="97">
                        <c:v>7.5359999999999996E-2</c:v>
                      </c:pt>
                      <c:pt idx="98">
                        <c:v>7.5740000000000002E-2</c:v>
                      </c:pt>
                      <c:pt idx="99">
                        <c:v>7.6100000000000001E-2</c:v>
                      </c:pt>
                      <c:pt idx="100">
                        <c:v>7.6439999999999994E-2</c:v>
                      </c:pt>
                      <c:pt idx="101">
                        <c:v>7.6759999999999995E-2</c:v>
                      </c:pt>
                      <c:pt idx="102">
                        <c:v>7.7060000000000003E-2</c:v>
                      </c:pt>
                      <c:pt idx="103">
                        <c:v>7.7299999999999994E-2</c:v>
                      </c:pt>
                      <c:pt idx="104">
                        <c:v>7.7560000000000004E-2</c:v>
                      </c:pt>
                      <c:pt idx="105">
                        <c:v>7.7799999999999994E-2</c:v>
                      </c:pt>
                      <c:pt idx="106">
                        <c:v>7.8039999999999998E-2</c:v>
                      </c:pt>
                      <c:pt idx="107">
                        <c:v>7.8240000000000004E-2</c:v>
                      </c:pt>
                      <c:pt idx="108">
                        <c:v>7.8420000000000004E-2</c:v>
                      </c:pt>
                      <c:pt idx="109">
                        <c:v>7.8600000000000003E-2</c:v>
                      </c:pt>
                      <c:pt idx="110">
                        <c:v>7.8759999999999997E-2</c:v>
                      </c:pt>
                      <c:pt idx="111">
                        <c:v>7.8899999999999998E-2</c:v>
                      </c:pt>
                      <c:pt idx="112">
                        <c:v>7.9060000000000005E-2</c:v>
                      </c:pt>
                      <c:pt idx="113">
                        <c:v>7.918E-2</c:v>
                      </c:pt>
                      <c:pt idx="114">
                        <c:v>7.9299999999999995E-2</c:v>
                      </c:pt>
                      <c:pt idx="115">
                        <c:v>7.9439999999999997E-2</c:v>
                      </c:pt>
                      <c:pt idx="116">
                        <c:v>7.9579999999999998E-2</c:v>
                      </c:pt>
                      <c:pt idx="117">
                        <c:v>7.9699999999999993E-2</c:v>
                      </c:pt>
                      <c:pt idx="118">
                        <c:v>7.9799999999999996E-2</c:v>
                      </c:pt>
                      <c:pt idx="119">
                        <c:v>7.9920000000000005E-2</c:v>
                      </c:pt>
                      <c:pt idx="120">
                        <c:v>8.0019999999999994E-2</c:v>
                      </c:pt>
                      <c:pt idx="121">
                        <c:v>8.0119999999999997E-2</c:v>
                      </c:pt>
                      <c:pt idx="122">
                        <c:v>8.0240000000000006E-2</c:v>
                      </c:pt>
                      <c:pt idx="123">
                        <c:v>8.0320000000000003E-2</c:v>
                      </c:pt>
                      <c:pt idx="124">
                        <c:v>8.0399999999999999E-2</c:v>
                      </c:pt>
                      <c:pt idx="125">
                        <c:v>8.0500000000000002E-2</c:v>
                      </c:pt>
                      <c:pt idx="126">
                        <c:v>8.0579999999999999E-2</c:v>
                      </c:pt>
                      <c:pt idx="127">
                        <c:v>8.0659999999999996E-2</c:v>
                      </c:pt>
                      <c:pt idx="128">
                        <c:v>8.0740000000000006E-2</c:v>
                      </c:pt>
                      <c:pt idx="129">
                        <c:v>8.0820000000000003E-2</c:v>
                      </c:pt>
                      <c:pt idx="130">
                        <c:v>8.09E-2</c:v>
                      </c:pt>
                      <c:pt idx="131">
                        <c:v>8.0979999999999996E-2</c:v>
                      </c:pt>
                      <c:pt idx="132">
                        <c:v>8.1059999999999993E-2</c:v>
                      </c:pt>
                      <c:pt idx="133">
                        <c:v>8.1119999999999998E-2</c:v>
                      </c:pt>
                      <c:pt idx="134">
                        <c:v>8.2619999999999999E-2</c:v>
                      </c:pt>
                      <c:pt idx="135">
                        <c:v>8.2699999999999996E-2</c:v>
                      </c:pt>
                      <c:pt idx="136">
                        <c:v>8.2739999999999994E-2</c:v>
                      </c:pt>
                      <c:pt idx="137">
                        <c:v>8.3979999999999999E-2</c:v>
                      </c:pt>
                      <c:pt idx="138">
                        <c:v>8.4839999999999999E-2</c:v>
                      </c:pt>
                      <c:pt idx="139">
                        <c:v>8.5919999999999996E-2</c:v>
                      </c:pt>
                      <c:pt idx="140">
                        <c:v>8.6980000000000002E-2</c:v>
                      </c:pt>
                      <c:pt idx="141">
                        <c:v>8.8440000000000005E-2</c:v>
                      </c:pt>
                      <c:pt idx="142">
                        <c:v>8.8480000000000003E-2</c:v>
                      </c:pt>
                      <c:pt idx="143">
                        <c:v>9.01E-2</c:v>
                      </c:pt>
                      <c:pt idx="144">
                        <c:v>9.0079999999999993E-2</c:v>
                      </c:pt>
                      <c:pt idx="145">
                        <c:v>8.9539999999999995E-2</c:v>
                      </c:pt>
                      <c:pt idx="146">
                        <c:v>8.9340000000000003E-2</c:v>
                      </c:pt>
                      <c:pt idx="147">
                        <c:v>9.4820000000000002E-2</c:v>
                      </c:pt>
                      <c:pt idx="148">
                        <c:v>9.4839999999999994E-2</c:v>
                      </c:pt>
                      <c:pt idx="149">
                        <c:v>9.3160000000000007E-2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E30-461C-953B-E06166F6D7C1}"/>
                  </c:ext>
                </c:extLst>
              </c15:ser>
            </c15:filteredScatterSeries>
            <c15:filteredScatterSeries>
              <c15:ser>
                <c:idx val="1"/>
                <c:order val="5"/>
                <c:tx>
                  <c:v>Muertos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'CR5030'!$AF$14:$AF$373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2.0000000000000002E-5</c:v>
                      </c:pt>
                      <c:pt idx="28">
                        <c:v>2.0000000000000002E-5</c:v>
                      </c:pt>
                      <c:pt idx="29">
                        <c:v>4.0000000000000003E-5</c:v>
                      </c:pt>
                      <c:pt idx="30">
                        <c:v>4.0000000000000003E-5</c:v>
                      </c:pt>
                      <c:pt idx="31">
                        <c:v>6.0000000000000002E-5</c:v>
                      </c:pt>
                      <c:pt idx="32">
                        <c:v>8.0000000000000007E-5</c:v>
                      </c:pt>
                      <c:pt idx="33">
                        <c:v>1E-4</c:v>
                      </c:pt>
                      <c:pt idx="34">
                        <c:v>1.2E-4</c:v>
                      </c:pt>
                      <c:pt idx="35">
                        <c:v>1.6000000000000001E-4</c:v>
                      </c:pt>
                      <c:pt idx="36">
                        <c:v>2.0000000000000001E-4</c:v>
                      </c:pt>
                      <c:pt idx="37">
                        <c:v>2.4000000000000001E-4</c:v>
                      </c:pt>
                      <c:pt idx="38">
                        <c:v>2.7999999999999998E-4</c:v>
                      </c:pt>
                      <c:pt idx="39">
                        <c:v>3.4000000000000002E-4</c:v>
                      </c:pt>
                      <c:pt idx="40">
                        <c:v>3.8000000000000002E-4</c:v>
                      </c:pt>
                      <c:pt idx="41">
                        <c:v>4.6000000000000001E-4</c:v>
                      </c:pt>
                      <c:pt idx="42">
                        <c:v>5.1999999999999995E-4</c:v>
                      </c:pt>
                      <c:pt idx="43">
                        <c:v>5.9999999999999995E-4</c:v>
                      </c:pt>
                      <c:pt idx="44">
                        <c:v>6.8000000000000005E-4</c:v>
                      </c:pt>
                      <c:pt idx="45">
                        <c:v>7.7999999999999999E-4</c:v>
                      </c:pt>
                      <c:pt idx="46">
                        <c:v>8.9999999999999998E-4</c:v>
                      </c:pt>
                      <c:pt idx="47">
                        <c:v>9.7999999999999997E-4</c:v>
                      </c:pt>
                      <c:pt idx="48">
                        <c:v>1.1000000000000001E-3</c:v>
                      </c:pt>
                      <c:pt idx="49">
                        <c:v>1.2199999999999999E-3</c:v>
                      </c:pt>
                      <c:pt idx="50">
                        <c:v>1.34E-3</c:v>
                      </c:pt>
                      <c:pt idx="51">
                        <c:v>1.48E-3</c:v>
                      </c:pt>
                      <c:pt idx="52">
                        <c:v>1.6000000000000001E-3</c:v>
                      </c:pt>
                      <c:pt idx="53">
                        <c:v>1.74E-3</c:v>
                      </c:pt>
                      <c:pt idx="54">
                        <c:v>1.8600000000000001E-3</c:v>
                      </c:pt>
                      <c:pt idx="55">
                        <c:v>1.98E-3</c:v>
                      </c:pt>
                      <c:pt idx="56">
                        <c:v>2.1199999999999999E-3</c:v>
                      </c:pt>
                      <c:pt idx="57">
                        <c:v>2.2599999999999999E-3</c:v>
                      </c:pt>
                      <c:pt idx="58">
                        <c:v>2.3800000000000002E-3</c:v>
                      </c:pt>
                      <c:pt idx="59">
                        <c:v>2.5000000000000001E-3</c:v>
                      </c:pt>
                      <c:pt idx="60">
                        <c:v>2.64E-3</c:v>
                      </c:pt>
                      <c:pt idx="61">
                        <c:v>2.7200000000000002E-3</c:v>
                      </c:pt>
                      <c:pt idx="62">
                        <c:v>2.8E-3</c:v>
                      </c:pt>
                      <c:pt idx="63">
                        <c:v>2.8800000000000002E-3</c:v>
                      </c:pt>
                      <c:pt idx="64">
                        <c:v>2.96E-3</c:v>
                      </c:pt>
                      <c:pt idx="65">
                        <c:v>3.0200000000000001E-3</c:v>
                      </c:pt>
                      <c:pt idx="66">
                        <c:v>3.0999999999999999E-3</c:v>
                      </c:pt>
                      <c:pt idx="67">
                        <c:v>3.16E-3</c:v>
                      </c:pt>
                      <c:pt idx="68">
                        <c:v>3.2200000000000002E-3</c:v>
                      </c:pt>
                      <c:pt idx="69">
                        <c:v>3.2799999999999999E-3</c:v>
                      </c:pt>
                      <c:pt idx="70">
                        <c:v>3.3600000000000001E-3</c:v>
                      </c:pt>
                      <c:pt idx="71">
                        <c:v>3.4199999999999999E-3</c:v>
                      </c:pt>
                      <c:pt idx="72">
                        <c:v>3.48E-3</c:v>
                      </c:pt>
                      <c:pt idx="73">
                        <c:v>3.5400000000000002E-3</c:v>
                      </c:pt>
                      <c:pt idx="74">
                        <c:v>3.5999999999999999E-3</c:v>
                      </c:pt>
                      <c:pt idx="75">
                        <c:v>3.6600000000000001E-3</c:v>
                      </c:pt>
                      <c:pt idx="76">
                        <c:v>3.7399999999999998E-3</c:v>
                      </c:pt>
                      <c:pt idx="77">
                        <c:v>3.8E-3</c:v>
                      </c:pt>
                      <c:pt idx="78">
                        <c:v>3.8400000000000001E-3</c:v>
                      </c:pt>
                      <c:pt idx="79">
                        <c:v>3.8800000000000002E-3</c:v>
                      </c:pt>
                      <c:pt idx="80">
                        <c:v>3.9399999999999999E-3</c:v>
                      </c:pt>
                      <c:pt idx="81">
                        <c:v>3.98E-3</c:v>
                      </c:pt>
                      <c:pt idx="82">
                        <c:v>4.0400000000000002E-3</c:v>
                      </c:pt>
                      <c:pt idx="83">
                        <c:v>4.0800000000000003E-3</c:v>
                      </c:pt>
                      <c:pt idx="84">
                        <c:v>4.1200000000000004E-3</c:v>
                      </c:pt>
                      <c:pt idx="85">
                        <c:v>4.1599999999999996E-3</c:v>
                      </c:pt>
                      <c:pt idx="86">
                        <c:v>4.1799999999999997E-3</c:v>
                      </c:pt>
                      <c:pt idx="87">
                        <c:v>4.2199999999999998E-3</c:v>
                      </c:pt>
                      <c:pt idx="88">
                        <c:v>4.2599999999999999E-3</c:v>
                      </c:pt>
                      <c:pt idx="89">
                        <c:v>4.3E-3</c:v>
                      </c:pt>
                      <c:pt idx="90">
                        <c:v>4.3200000000000001E-3</c:v>
                      </c:pt>
                      <c:pt idx="91">
                        <c:v>4.3400000000000001E-3</c:v>
                      </c:pt>
                      <c:pt idx="92">
                        <c:v>4.3800000000000002E-3</c:v>
                      </c:pt>
                      <c:pt idx="93">
                        <c:v>4.4000000000000003E-3</c:v>
                      </c:pt>
                      <c:pt idx="94">
                        <c:v>4.4200000000000003E-3</c:v>
                      </c:pt>
                      <c:pt idx="95">
                        <c:v>4.4400000000000004E-3</c:v>
                      </c:pt>
                      <c:pt idx="96">
                        <c:v>4.4600000000000004E-3</c:v>
                      </c:pt>
                      <c:pt idx="97">
                        <c:v>4.4999999999999997E-3</c:v>
                      </c:pt>
                      <c:pt idx="98">
                        <c:v>4.5199999999999997E-3</c:v>
                      </c:pt>
                      <c:pt idx="99">
                        <c:v>4.5399999999999998E-3</c:v>
                      </c:pt>
                      <c:pt idx="100">
                        <c:v>4.5599999999999998E-3</c:v>
                      </c:pt>
                      <c:pt idx="101">
                        <c:v>4.5799999999999999E-3</c:v>
                      </c:pt>
                      <c:pt idx="102">
                        <c:v>4.5999999999999999E-3</c:v>
                      </c:pt>
                      <c:pt idx="103">
                        <c:v>4.62E-3</c:v>
                      </c:pt>
                      <c:pt idx="104">
                        <c:v>4.62E-3</c:v>
                      </c:pt>
                      <c:pt idx="105">
                        <c:v>4.64E-3</c:v>
                      </c:pt>
                      <c:pt idx="106">
                        <c:v>4.6600000000000001E-3</c:v>
                      </c:pt>
                      <c:pt idx="107">
                        <c:v>4.6600000000000001E-3</c:v>
                      </c:pt>
                      <c:pt idx="108">
                        <c:v>4.6800000000000001E-3</c:v>
                      </c:pt>
                      <c:pt idx="109">
                        <c:v>4.7000000000000002E-3</c:v>
                      </c:pt>
                      <c:pt idx="110">
                        <c:v>4.7000000000000002E-3</c:v>
                      </c:pt>
                      <c:pt idx="111">
                        <c:v>4.7200000000000002E-3</c:v>
                      </c:pt>
                      <c:pt idx="112">
                        <c:v>4.7200000000000002E-3</c:v>
                      </c:pt>
                      <c:pt idx="113">
                        <c:v>4.7400000000000003E-3</c:v>
                      </c:pt>
                      <c:pt idx="114">
                        <c:v>4.7400000000000003E-3</c:v>
                      </c:pt>
                      <c:pt idx="115">
                        <c:v>4.7600000000000003E-3</c:v>
                      </c:pt>
                      <c:pt idx="116">
                        <c:v>4.7600000000000003E-3</c:v>
                      </c:pt>
                      <c:pt idx="117">
                        <c:v>4.7800000000000004E-3</c:v>
                      </c:pt>
                      <c:pt idx="118">
                        <c:v>4.7800000000000004E-3</c:v>
                      </c:pt>
                      <c:pt idx="119">
                        <c:v>4.7800000000000004E-3</c:v>
                      </c:pt>
                      <c:pt idx="120">
                        <c:v>4.7999999999999996E-3</c:v>
                      </c:pt>
                      <c:pt idx="121">
                        <c:v>4.7999999999999996E-3</c:v>
                      </c:pt>
                      <c:pt idx="122">
                        <c:v>4.8199999999999996E-3</c:v>
                      </c:pt>
                      <c:pt idx="123">
                        <c:v>4.8199999999999996E-3</c:v>
                      </c:pt>
                      <c:pt idx="124">
                        <c:v>4.8199999999999996E-3</c:v>
                      </c:pt>
                      <c:pt idx="125">
                        <c:v>4.8199999999999996E-3</c:v>
                      </c:pt>
                      <c:pt idx="126">
                        <c:v>4.8399999999999997E-3</c:v>
                      </c:pt>
                      <c:pt idx="127">
                        <c:v>4.8399999999999997E-3</c:v>
                      </c:pt>
                      <c:pt idx="128">
                        <c:v>4.8399999999999997E-3</c:v>
                      </c:pt>
                      <c:pt idx="129">
                        <c:v>4.8399999999999997E-3</c:v>
                      </c:pt>
                      <c:pt idx="130">
                        <c:v>4.8399999999999997E-3</c:v>
                      </c:pt>
                      <c:pt idx="131">
                        <c:v>4.8599999999999997E-3</c:v>
                      </c:pt>
                      <c:pt idx="132">
                        <c:v>4.8599999999999997E-3</c:v>
                      </c:pt>
                      <c:pt idx="133">
                        <c:v>4.8599999999999997E-3</c:v>
                      </c:pt>
                      <c:pt idx="134">
                        <c:v>4.96E-3</c:v>
                      </c:pt>
                      <c:pt idx="135">
                        <c:v>4.9800000000000001E-3</c:v>
                      </c:pt>
                      <c:pt idx="136">
                        <c:v>4.9800000000000001E-3</c:v>
                      </c:pt>
                      <c:pt idx="137">
                        <c:v>5.0200000000000002E-3</c:v>
                      </c:pt>
                      <c:pt idx="138">
                        <c:v>5.0800000000000003E-3</c:v>
                      </c:pt>
                      <c:pt idx="139">
                        <c:v>5.1399999999999996E-3</c:v>
                      </c:pt>
                      <c:pt idx="140">
                        <c:v>5.1999999999999998E-3</c:v>
                      </c:pt>
                      <c:pt idx="141">
                        <c:v>5.2399999999999999E-3</c:v>
                      </c:pt>
                      <c:pt idx="142">
                        <c:v>5.2399999999999999E-3</c:v>
                      </c:pt>
                      <c:pt idx="143">
                        <c:v>5.3600000000000002E-3</c:v>
                      </c:pt>
                      <c:pt idx="144">
                        <c:v>5.3800000000000002E-3</c:v>
                      </c:pt>
                      <c:pt idx="145">
                        <c:v>5.4200000000000003E-3</c:v>
                      </c:pt>
                      <c:pt idx="146">
                        <c:v>5.3400000000000001E-3</c:v>
                      </c:pt>
                      <c:pt idx="147">
                        <c:v>5.7200000000000003E-3</c:v>
                      </c:pt>
                      <c:pt idx="148">
                        <c:v>5.7200000000000003E-3</c:v>
                      </c:pt>
                      <c:pt idx="149">
                        <c:v>5.64E-3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E30-461C-953B-E06166F6D7C1}"/>
                  </c:ext>
                </c:extLst>
              </c15:ser>
            </c15:filteredScatterSeries>
          </c:ext>
        </c:extLst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'CR5030'!$AB$14:$AB$373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6.5445026178010475E-4</c:v>
                </c:pt>
                <c:pt idx="28">
                  <c:v>5.7937427578215526E-4</c:v>
                </c:pt>
                <c:pt idx="29">
                  <c:v>1.02880658436214E-3</c:v>
                </c:pt>
                <c:pt idx="30">
                  <c:v>9.945300845350571E-4</c:v>
                </c:pt>
                <c:pt idx="31">
                  <c:v>1.4388489208633094E-3</c:v>
                </c:pt>
                <c:pt idx="32">
                  <c:v>1.8484288354898336E-3</c:v>
                </c:pt>
                <c:pt idx="33">
                  <c:v>2.2281639928698753E-3</c:v>
                </c:pt>
                <c:pt idx="34">
                  <c:v>2.5862068965517241E-3</c:v>
                </c:pt>
                <c:pt idx="35">
                  <c:v>3.3458803847762441E-3</c:v>
                </c:pt>
                <c:pt idx="36">
                  <c:v>4.0650406504065045E-3</c:v>
                </c:pt>
                <c:pt idx="37">
                  <c:v>4.7487138899881282E-3</c:v>
                </c:pt>
                <c:pt idx="38">
                  <c:v>5.3949903660886322E-3</c:v>
                </c:pt>
                <c:pt idx="39">
                  <c:v>6.3813813813813815E-3</c:v>
                </c:pt>
                <c:pt idx="40">
                  <c:v>6.9444444444444441E-3</c:v>
                </c:pt>
                <c:pt idx="41">
                  <c:v>8.2084225553176304E-3</c:v>
                </c:pt>
                <c:pt idx="42">
                  <c:v>9.0592334494773528E-3</c:v>
                </c:pt>
                <c:pt idx="43">
                  <c:v>1.0217983651226158E-2</c:v>
                </c:pt>
                <c:pt idx="44">
                  <c:v>1.1325782811459028E-2</c:v>
                </c:pt>
                <c:pt idx="45">
                  <c:v>1.2728459530026109E-2</c:v>
                </c:pt>
                <c:pt idx="46">
                  <c:v>1.4413837283792441E-2</c:v>
                </c:pt>
                <c:pt idx="47">
                  <c:v>1.5418502202643172E-2</c:v>
                </c:pt>
                <c:pt idx="48">
                  <c:v>1.7022593624264934E-2</c:v>
                </c:pt>
                <c:pt idx="49">
                  <c:v>1.8597560975609755E-2</c:v>
                </c:pt>
                <c:pt idx="50">
                  <c:v>2.012012012012012E-2</c:v>
                </c:pt>
                <c:pt idx="51">
                  <c:v>2.1912940479715724E-2</c:v>
                </c:pt>
                <c:pt idx="52">
                  <c:v>2.33849751534639E-2</c:v>
                </c:pt>
                <c:pt idx="53">
                  <c:v>2.5129982668977469E-2</c:v>
                </c:pt>
                <c:pt idx="54">
                  <c:v>2.6548672566371681E-2</c:v>
                </c:pt>
                <c:pt idx="55">
                  <c:v>2.7950310559006212E-2</c:v>
                </c:pt>
                <c:pt idx="56">
                  <c:v>2.9617211511595416E-2</c:v>
                </c:pt>
                <c:pt idx="57">
                  <c:v>3.1258644536652835E-2</c:v>
                </c:pt>
                <c:pt idx="58">
                  <c:v>3.2584884994523548E-2</c:v>
                </c:pt>
                <c:pt idx="59">
                  <c:v>3.3921302578018994E-2</c:v>
                </c:pt>
                <c:pt idx="60">
                  <c:v>3.5512510088781278E-2</c:v>
                </c:pt>
                <c:pt idx="61">
                  <c:v>3.625699813383098E-2</c:v>
                </c:pt>
                <c:pt idx="62">
                  <c:v>3.7007665873645255E-2</c:v>
                </c:pt>
                <c:pt idx="63">
                  <c:v>3.7765538945712038E-2</c:v>
                </c:pt>
                <c:pt idx="64">
                  <c:v>3.8541666666666669E-2</c:v>
                </c:pt>
                <c:pt idx="65">
                  <c:v>3.9038262668045505E-2</c:v>
                </c:pt>
                <c:pt idx="66">
                  <c:v>3.9794608472400517E-2</c:v>
                </c:pt>
                <c:pt idx="67">
                  <c:v>4.0336992596374778E-2</c:v>
                </c:pt>
                <c:pt idx="68">
                  <c:v>4.083185391833629E-2</c:v>
                </c:pt>
                <c:pt idx="69">
                  <c:v>4.1341063776153264E-2</c:v>
                </c:pt>
                <c:pt idx="70">
                  <c:v>4.2115818500877415E-2</c:v>
                </c:pt>
                <c:pt idx="71">
                  <c:v>4.2654028436018961E-2</c:v>
                </c:pt>
                <c:pt idx="72">
                  <c:v>4.3197616683217477E-2</c:v>
                </c:pt>
                <c:pt idx="73">
                  <c:v>4.3746910528917451E-2</c:v>
                </c:pt>
                <c:pt idx="74">
                  <c:v>4.432405811376508E-2</c:v>
                </c:pt>
                <c:pt idx="75">
                  <c:v>4.4874938695438939E-2</c:v>
                </c:pt>
                <c:pt idx="76">
                  <c:v>4.5698924731182797E-2</c:v>
                </c:pt>
                <c:pt idx="77">
                  <c:v>4.6262478694911124E-2</c:v>
                </c:pt>
                <c:pt idx="78">
                  <c:v>4.6613255644573928E-2</c:v>
                </c:pt>
                <c:pt idx="79">
                  <c:v>4.6973365617433413E-2</c:v>
                </c:pt>
                <c:pt idx="80">
                  <c:v>4.7573049987925622E-2</c:v>
                </c:pt>
                <c:pt idx="81">
                  <c:v>4.7951807228915663E-2</c:v>
                </c:pt>
                <c:pt idx="82">
                  <c:v>4.8569367636451068E-2</c:v>
                </c:pt>
                <c:pt idx="83">
                  <c:v>4.894433781190019E-2</c:v>
                </c:pt>
                <c:pt idx="84">
                  <c:v>4.9317692123533638E-2</c:v>
                </c:pt>
                <c:pt idx="85">
                  <c:v>4.9701314217443247E-2</c:v>
                </c:pt>
                <c:pt idx="86">
                  <c:v>4.9844979728118292E-2</c:v>
                </c:pt>
                <c:pt idx="87">
                  <c:v>5.0238095238095241E-2</c:v>
                </c:pt>
                <c:pt idx="88">
                  <c:v>5.0641940085592009E-2</c:v>
                </c:pt>
                <c:pt idx="89">
                  <c:v>5.1032518395442678E-2</c:v>
                </c:pt>
                <c:pt idx="90">
                  <c:v>5.118483412322275E-2</c:v>
                </c:pt>
                <c:pt idx="91">
                  <c:v>5.136094674556213E-2</c:v>
                </c:pt>
                <c:pt idx="92">
                  <c:v>5.1760813046561098E-2</c:v>
                </c:pt>
                <c:pt idx="93">
                  <c:v>5.1948051948051951E-2</c:v>
                </c:pt>
                <c:pt idx="94">
                  <c:v>5.2110351332232963E-2</c:v>
                </c:pt>
                <c:pt idx="95">
                  <c:v>5.2284503061705137E-2</c:v>
                </c:pt>
                <c:pt idx="96">
                  <c:v>5.2470588235294116E-2</c:v>
                </c:pt>
                <c:pt idx="97">
                  <c:v>5.2878965922444184E-2</c:v>
                </c:pt>
                <c:pt idx="98">
                  <c:v>5.3039192677775168E-2</c:v>
                </c:pt>
                <c:pt idx="99">
                  <c:v>5.3211439287388654E-2</c:v>
                </c:pt>
                <c:pt idx="100">
                  <c:v>5.3395784543325525E-2</c:v>
                </c:pt>
                <c:pt idx="101">
                  <c:v>5.3554724041159962E-2</c:v>
                </c:pt>
                <c:pt idx="102">
                  <c:v>5.3738317757009345E-2</c:v>
                </c:pt>
                <c:pt idx="103">
                  <c:v>5.3908984830805133E-2</c:v>
                </c:pt>
                <c:pt idx="104">
                  <c:v>5.3846153846153849E-2</c:v>
                </c:pt>
                <c:pt idx="105">
                  <c:v>5.4003724394785846E-2</c:v>
                </c:pt>
                <c:pt idx="106">
                  <c:v>5.4186046511627908E-2</c:v>
                </c:pt>
                <c:pt idx="107">
                  <c:v>5.4135687732342008E-2</c:v>
                </c:pt>
                <c:pt idx="108">
                  <c:v>5.4330160204318551E-2</c:v>
                </c:pt>
                <c:pt idx="109">
                  <c:v>5.4524361948955914E-2</c:v>
                </c:pt>
                <c:pt idx="110">
                  <c:v>5.4499072356215213E-2</c:v>
                </c:pt>
                <c:pt idx="111">
                  <c:v>5.4705609643022714E-2</c:v>
                </c:pt>
                <c:pt idx="112">
                  <c:v>5.4680259499536608E-2</c:v>
                </c:pt>
                <c:pt idx="113">
                  <c:v>5.4899235580264071E-2</c:v>
                </c:pt>
                <c:pt idx="114">
                  <c:v>5.4886521537748957E-2</c:v>
                </c:pt>
                <c:pt idx="115">
                  <c:v>5.5092592592592596E-2</c:v>
                </c:pt>
                <c:pt idx="116">
                  <c:v>5.5079842629021061E-2</c:v>
                </c:pt>
                <c:pt idx="117">
                  <c:v>5.5272895467160035E-2</c:v>
                </c:pt>
                <c:pt idx="118">
                  <c:v>5.5247341655108646E-2</c:v>
                </c:pt>
                <c:pt idx="119">
                  <c:v>5.5234573607580308E-2</c:v>
                </c:pt>
                <c:pt idx="120">
                  <c:v>5.5440055440055439E-2</c:v>
                </c:pt>
                <c:pt idx="121">
                  <c:v>5.5427251732101619E-2</c:v>
                </c:pt>
                <c:pt idx="122">
                  <c:v>5.5619663051003923E-2</c:v>
                </c:pt>
                <c:pt idx="123">
                  <c:v>5.5619663051003923E-2</c:v>
                </c:pt>
                <c:pt idx="124">
                  <c:v>5.5594002306805078E-2</c:v>
                </c:pt>
                <c:pt idx="125">
                  <c:v>5.5581180811808115E-2</c:v>
                </c:pt>
                <c:pt idx="126">
                  <c:v>5.57732196358608E-2</c:v>
                </c:pt>
                <c:pt idx="127">
                  <c:v>5.57732196358608E-2</c:v>
                </c:pt>
                <c:pt idx="128">
                  <c:v>5.5760368663594469E-2</c:v>
                </c:pt>
                <c:pt idx="129">
                  <c:v>5.5760368663594469E-2</c:v>
                </c:pt>
                <c:pt idx="130">
                  <c:v>5.574752361207095E-2</c:v>
                </c:pt>
                <c:pt idx="131">
                  <c:v>5.5952106838590837E-2</c:v>
                </c:pt>
                <c:pt idx="132">
                  <c:v>5.5952106838590837E-2</c:v>
                </c:pt>
                <c:pt idx="133">
                  <c:v>5.5939226519337019E-2</c:v>
                </c:pt>
                <c:pt idx="134">
                  <c:v>5.6197598005891684E-2</c:v>
                </c:pt>
                <c:pt idx="135">
                  <c:v>5.6385869565217392E-2</c:v>
                </c:pt>
                <c:pt idx="136">
                  <c:v>5.6373103916685534E-2</c:v>
                </c:pt>
                <c:pt idx="137">
                  <c:v>5.6001784917447568E-2</c:v>
                </c:pt>
                <c:pt idx="138">
                  <c:v>5.6145004420866493E-2</c:v>
                </c:pt>
                <c:pt idx="139">
                  <c:v>5.6101287928399912E-2</c:v>
                </c:pt>
                <c:pt idx="140">
                  <c:v>5.6119145262249086E-2</c:v>
                </c:pt>
                <c:pt idx="141">
                  <c:v>5.5638139732427268E-2</c:v>
                </c:pt>
                <c:pt idx="142">
                  <c:v>5.5626326963906583E-2</c:v>
                </c:pt>
                <c:pt idx="143">
                  <c:v>5.5926544240400666E-2</c:v>
                </c:pt>
                <c:pt idx="144">
                  <c:v>5.614694218326028E-2</c:v>
                </c:pt>
                <c:pt idx="145">
                  <c:v>5.6968677738070211E-2</c:v>
                </c:pt>
                <c:pt idx="146">
                  <c:v>5.6281618887015175E-2</c:v>
                </c:pt>
                <c:pt idx="147">
                  <c:v>5.6768558951965066E-2</c:v>
                </c:pt>
                <c:pt idx="148">
                  <c:v>5.6768558951965066E-2</c:v>
                </c:pt>
                <c:pt idx="149">
                  <c:v>5.694668820678514E-2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C8-4E33-BD29-4D48EC5C8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'CR5030'!$M$14:$M$165</c:f>
              <c:numCache>
                <c:formatCode>#,##0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0.61</c:v>
                </c:pt>
                <c:pt idx="9">
                  <c:v>0.64</c:v>
                </c:pt>
                <c:pt idx="10">
                  <c:v>0.45</c:v>
                </c:pt>
                <c:pt idx="11">
                  <c:v>0.57999999999999996</c:v>
                </c:pt>
                <c:pt idx="12">
                  <c:v>1.01</c:v>
                </c:pt>
                <c:pt idx="13">
                  <c:v>1.47</c:v>
                </c:pt>
                <c:pt idx="14">
                  <c:v>1.93</c:v>
                </c:pt>
                <c:pt idx="15">
                  <c:v>1.76</c:v>
                </c:pt>
                <c:pt idx="16">
                  <c:v>2.14</c:v>
                </c:pt>
                <c:pt idx="17">
                  <c:v>2.5</c:v>
                </c:pt>
                <c:pt idx="18">
                  <c:v>2.11</c:v>
                </c:pt>
                <c:pt idx="19">
                  <c:v>2.06</c:v>
                </c:pt>
                <c:pt idx="20">
                  <c:v>1.99</c:v>
                </c:pt>
                <c:pt idx="21">
                  <c:v>1.97</c:v>
                </c:pt>
                <c:pt idx="22">
                  <c:v>1.85</c:v>
                </c:pt>
                <c:pt idx="23">
                  <c:v>1.9</c:v>
                </c:pt>
                <c:pt idx="24">
                  <c:v>1.94</c:v>
                </c:pt>
                <c:pt idx="25">
                  <c:v>1.93</c:v>
                </c:pt>
                <c:pt idx="26">
                  <c:v>2.14</c:v>
                </c:pt>
                <c:pt idx="27">
                  <c:v>2.1</c:v>
                </c:pt>
                <c:pt idx="28">
                  <c:v>2.14</c:v>
                </c:pt>
                <c:pt idx="29">
                  <c:v>2.12</c:v>
                </c:pt>
                <c:pt idx="30">
                  <c:v>2.16</c:v>
                </c:pt>
                <c:pt idx="31">
                  <c:v>2.08</c:v>
                </c:pt>
                <c:pt idx="32">
                  <c:v>2.11</c:v>
                </c:pt>
                <c:pt idx="33">
                  <c:v>2.08</c:v>
                </c:pt>
                <c:pt idx="34">
                  <c:v>2.0499999999999998</c:v>
                </c:pt>
                <c:pt idx="35">
                  <c:v>2.0099999999999998</c:v>
                </c:pt>
                <c:pt idx="36">
                  <c:v>1.98</c:v>
                </c:pt>
                <c:pt idx="37">
                  <c:v>1.96</c:v>
                </c:pt>
                <c:pt idx="38">
                  <c:v>1.9</c:v>
                </c:pt>
                <c:pt idx="39">
                  <c:v>1.9</c:v>
                </c:pt>
                <c:pt idx="40">
                  <c:v>1.87</c:v>
                </c:pt>
                <c:pt idx="41">
                  <c:v>1.82</c:v>
                </c:pt>
                <c:pt idx="42">
                  <c:v>1.77</c:v>
                </c:pt>
                <c:pt idx="43">
                  <c:v>1.72</c:v>
                </c:pt>
                <c:pt idx="44">
                  <c:v>1.67</c:v>
                </c:pt>
                <c:pt idx="45">
                  <c:v>1.65</c:v>
                </c:pt>
                <c:pt idx="46">
                  <c:v>1.62</c:v>
                </c:pt>
                <c:pt idx="47">
                  <c:v>1.6</c:v>
                </c:pt>
                <c:pt idx="48">
                  <c:v>1.56</c:v>
                </c:pt>
                <c:pt idx="49">
                  <c:v>1.52</c:v>
                </c:pt>
                <c:pt idx="50">
                  <c:v>1.5</c:v>
                </c:pt>
                <c:pt idx="51">
                  <c:v>1.47</c:v>
                </c:pt>
                <c:pt idx="52">
                  <c:v>1.46</c:v>
                </c:pt>
                <c:pt idx="53">
                  <c:v>1.44</c:v>
                </c:pt>
                <c:pt idx="54">
                  <c:v>1.42</c:v>
                </c:pt>
                <c:pt idx="55">
                  <c:v>1.4</c:v>
                </c:pt>
                <c:pt idx="56">
                  <c:v>1.38</c:v>
                </c:pt>
                <c:pt idx="57">
                  <c:v>1.34</c:v>
                </c:pt>
                <c:pt idx="58">
                  <c:v>1.3</c:v>
                </c:pt>
                <c:pt idx="59">
                  <c:v>1.27</c:v>
                </c:pt>
                <c:pt idx="60">
                  <c:v>1.24</c:v>
                </c:pt>
                <c:pt idx="61">
                  <c:v>1.23</c:v>
                </c:pt>
                <c:pt idx="62">
                  <c:v>1.22</c:v>
                </c:pt>
                <c:pt idx="63">
                  <c:v>1.21</c:v>
                </c:pt>
                <c:pt idx="64">
                  <c:v>1.2</c:v>
                </c:pt>
                <c:pt idx="65">
                  <c:v>1.19</c:v>
                </c:pt>
                <c:pt idx="66">
                  <c:v>1.18</c:v>
                </c:pt>
                <c:pt idx="67">
                  <c:v>1.17</c:v>
                </c:pt>
                <c:pt idx="68">
                  <c:v>1.1599999999999999</c:v>
                </c:pt>
                <c:pt idx="69">
                  <c:v>1.1599999999999999</c:v>
                </c:pt>
                <c:pt idx="70">
                  <c:v>1.1499999999999999</c:v>
                </c:pt>
                <c:pt idx="71">
                  <c:v>1.1399999999999999</c:v>
                </c:pt>
                <c:pt idx="72">
                  <c:v>1.1399999999999999</c:v>
                </c:pt>
                <c:pt idx="73">
                  <c:v>1.1299999999999999</c:v>
                </c:pt>
                <c:pt idx="74">
                  <c:v>1.1200000000000001</c:v>
                </c:pt>
                <c:pt idx="75">
                  <c:v>1.1200000000000001</c:v>
                </c:pt>
                <c:pt idx="76">
                  <c:v>1.1100000000000001</c:v>
                </c:pt>
                <c:pt idx="77">
                  <c:v>1.1000000000000001</c:v>
                </c:pt>
                <c:pt idx="78">
                  <c:v>1.1000000000000001</c:v>
                </c:pt>
                <c:pt idx="79">
                  <c:v>1.0900000000000001</c:v>
                </c:pt>
                <c:pt idx="80">
                  <c:v>1.0900000000000001</c:v>
                </c:pt>
                <c:pt idx="81">
                  <c:v>1.08</c:v>
                </c:pt>
                <c:pt idx="82">
                  <c:v>1.08</c:v>
                </c:pt>
                <c:pt idx="83">
                  <c:v>1.07</c:v>
                </c:pt>
                <c:pt idx="84">
                  <c:v>1.07</c:v>
                </c:pt>
                <c:pt idx="85">
                  <c:v>1.07</c:v>
                </c:pt>
                <c:pt idx="86">
                  <c:v>1.07</c:v>
                </c:pt>
                <c:pt idx="87">
                  <c:v>1.06</c:v>
                </c:pt>
                <c:pt idx="88">
                  <c:v>1.06</c:v>
                </c:pt>
                <c:pt idx="89">
                  <c:v>1.06</c:v>
                </c:pt>
                <c:pt idx="90">
                  <c:v>1.05</c:v>
                </c:pt>
                <c:pt idx="91">
                  <c:v>1.05</c:v>
                </c:pt>
                <c:pt idx="92">
                  <c:v>1.05</c:v>
                </c:pt>
                <c:pt idx="93">
                  <c:v>1.05</c:v>
                </c:pt>
                <c:pt idx="94">
                  <c:v>1.05</c:v>
                </c:pt>
                <c:pt idx="95">
                  <c:v>1.04</c:v>
                </c:pt>
                <c:pt idx="96">
                  <c:v>1.04</c:v>
                </c:pt>
                <c:pt idx="97">
                  <c:v>1.04</c:v>
                </c:pt>
                <c:pt idx="98">
                  <c:v>1.04</c:v>
                </c:pt>
                <c:pt idx="99">
                  <c:v>1.03</c:v>
                </c:pt>
                <c:pt idx="100">
                  <c:v>1.03</c:v>
                </c:pt>
                <c:pt idx="101">
                  <c:v>1.03</c:v>
                </c:pt>
                <c:pt idx="102">
                  <c:v>1.03</c:v>
                </c:pt>
                <c:pt idx="103">
                  <c:v>1.03</c:v>
                </c:pt>
                <c:pt idx="104">
                  <c:v>1.02</c:v>
                </c:pt>
                <c:pt idx="105">
                  <c:v>1.02</c:v>
                </c:pt>
                <c:pt idx="106">
                  <c:v>1.02</c:v>
                </c:pt>
                <c:pt idx="107">
                  <c:v>1.02</c:v>
                </c:pt>
                <c:pt idx="108">
                  <c:v>1.02</c:v>
                </c:pt>
                <c:pt idx="109">
                  <c:v>1.02</c:v>
                </c:pt>
                <c:pt idx="110">
                  <c:v>1.02</c:v>
                </c:pt>
                <c:pt idx="111">
                  <c:v>1.02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1.01</c:v>
                </c:pt>
                <c:pt idx="121">
                  <c:v>1.01</c:v>
                </c:pt>
                <c:pt idx="122">
                  <c:v>1.01</c:v>
                </c:pt>
                <c:pt idx="123">
                  <c:v>1.01</c:v>
                </c:pt>
                <c:pt idx="124">
                  <c:v>1.01</c:v>
                </c:pt>
                <c:pt idx="125">
                  <c:v>1.01</c:v>
                </c:pt>
                <c:pt idx="126">
                  <c:v>1.01</c:v>
                </c:pt>
                <c:pt idx="127">
                  <c:v>1.01</c:v>
                </c:pt>
                <c:pt idx="128">
                  <c:v>1.01</c:v>
                </c:pt>
                <c:pt idx="129">
                  <c:v>1.01</c:v>
                </c:pt>
                <c:pt idx="130">
                  <c:v>1.01</c:v>
                </c:pt>
                <c:pt idx="131">
                  <c:v>1.01</c:v>
                </c:pt>
                <c:pt idx="132">
                  <c:v>1.01</c:v>
                </c:pt>
                <c:pt idx="133">
                  <c:v>1.01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7F-457C-87AD-016A2C84A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'CR5030'!$AQ$14:$AQ$88</c:f>
              <c:numCache>
                <c:formatCode>General</c:formatCode>
                <c:ptCount val="75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48</c:v>
                </c:pt>
                <c:pt idx="37">
                  <c:v>49</c:v>
                </c:pt>
                <c:pt idx="38">
                  <c:v>50</c:v>
                </c:pt>
                <c:pt idx="39">
                  <c:v>51</c:v>
                </c:pt>
                <c:pt idx="40">
                  <c:v>52</c:v>
                </c:pt>
                <c:pt idx="41">
                  <c:v>53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58</c:v>
                </c:pt>
                <c:pt idx="47">
                  <c:v>59</c:v>
                </c:pt>
                <c:pt idx="48">
                  <c:v>60</c:v>
                </c:pt>
                <c:pt idx="49">
                  <c:v>61</c:v>
                </c:pt>
                <c:pt idx="50">
                  <c:v>62</c:v>
                </c:pt>
                <c:pt idx="51">
                  <c:v>63</c:v>
                </c:pt>
                <c:pt idx="52">
                  <c:v>64</c:v>
                </c:pt>
                <c:pt idx="53">
                  <c:v>65</c:v>
                </c:pt>
                <c:pt idx="54">
                  <c:v>66</c:v>
                </c:pt>
                <c:pt idx="55">
                  <c:v>67</c:v>
                </c:pt>
                <c:pt idx="56">
                  <c:v>68</c:v>
                </c:pt>
                <c:pt idx="57">
                  <c:v>69</c:v>
                </c:pt>
                <c:pt idx="58">
                  <c:v>70</c:v>
                </c:pt>
                <c:pt idx="59">
                  <c:v>71</c:v>
                </c:pt>
                <c:pt idx="60">
                  <c:v>72</c:v>
                </c:pt>
                <c:pt idx="61">
                  <c:v>73</c:v>
                </c:pt>
                <c:pt idx="62">
                  <c:v>74</c:v>
                </c:pt>
                <c:pt idx="63">
                  <c:v>75</c:v>
                </c:pt>
                <c:pt idx="64">
                  <c:v>76</c:v>
                </c:pt>
                <c:pt idx="65">
                  <c:v>77</c:v>
                </c:pt>
                <c:pt idx="66">
                  <c:v>78</c:v>
                </c:pt>
                <c:pt idx="67">
                  <c:v>79</c:v>
                </c:pt>
                <c:pt idx="68">
                  <c:v>80</c:v>
                </c:pt>
                <c:pt idx="69">
                  <c:v>81</c:v>
                </c:pt>
                <c:pt idx="70">
                  <c:v>82</c:v>
                </c:pt>
                <c:pt idx="71">
                  <c:v>83</c:v>
                </c:pt>
                <c:pt idx="72">
                  <c:v>84</c:v>
                </c:pt>
                <c:pt idx="73">
                  <c:v>85</c:v>
                </c:pt>
                <c:pt idx="74">
                  <c:v>86</c:v>
                </c:pt>
              </c:numCache>
            </c:numRef>
          </c:xVal>
          <c:yVal>
            <c:numRef>
              <c:f>'CR5030'!$AS$14:$AS$88</c:f>
              <c:numCache>
                <c:formatCode>#,##0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45750.120859208422</c:v>
                </c:pt>
                <c:pt idx="23">
                  <c:v>52318.490270954957</c:v>
                </c:pt>
                <c:pt idx="24">
                  <c:v>59743.603519016244</c:v>
                </c:pt>
                <c:pt idx="25">
                  <c:v>68139.693114900932</c:v>
                </c:pt>
                <c:pt idx="26">
                  <c:v>77449.642802854709</c:v>
                </c:pt>
                <c:pt idx="27">
                  <c:v>87273.638792597339</c:v>
                </c:pt>
                <c:pt idx="28">
                  <c:v>98582.657431952233</c:v>
                </c:pt>
                <c:pt idx="29">
                  <c:v>111034.00118639348</c:v>
                </c:pt>
                <c:pt idx="30">
                  <c:v>114860.79032193276</c:v>
                </c:pt>
                <c:pt idx="31">
                  <c:v>119087.39324775228</c:v>
                </c:pt>
                <c:pt idx="32">
                  <c:v>123599.57745234336</c:v>
                </c:pt>
                <c:pt idx="33">
                  <c:v>128168.87791268877</c:v>
                </c:pt>
                <c:pt idx="34">
                  <c:v>132509.71335001691</c:v>
                </c:pt>
                <c:pt idx="35">
                  <c:v>136564.96750857346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36-43C7-8BE9-8D7C03BE1BDA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EvolOf!$H$3:$H$49</c:f>
              <c:numCache>
                <c:formatCode>#,##0</c:formatCode>
                <c:ptCount val="4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36-43C7-8BE9-8D7C03BE1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'CR5030'!$AQ$14:$AQ$81</c:f>
              <c:numCache>
                <c:formatCode>General</c:formatCode>
                <c:ptCount val="68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48</c:v>
                </c:pt>
                <c:pt idx="37">
                  <c:v>49</c:v>
                </c:pt>
                <c:pt idx="38">
                  <c:v>50</c:v>
                </c:pt>
                <c:pt idx="39">
                  <c:v>51</c:v>
                </c:pt>
                <c:pt idx="40">
                  <c:v>52</c:v>
                </c:pt>
                <c:pt idx="41">
                  <c:v>53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58</c:v>
                </c:pt>
                <c:pt idx="47">
                  <c:v>59</c:v>
                </c:pt>
                <c:pt idx="48">
                  <c:v>60</c:v>
                </c:pt>
                <c:pt idx="49">
                  <c:v>61</c:v>
                </c:pt>
                <c:pt idx="50">
                  <c:v>62</c:v>
                </c:pt>
                <c:pt idx="51">
                  <c:v>63</c:v>
                </c:pt>
                <c:pt idx="52">
                  <c:v>64</c:v>
                </c:pt>
                <c:pt idx="53">
                  <c:v>65</c:v>
                </c:pt>
                <c:pt idx="54">
                  <c:v>66</c:v>
                </c:pt>
                <c:pt idx="55">
                  <c:v>67</c:v>
                </c:pt>
                <c:pt idx="56">
                  <c:v>68</c:v>
                </c:pt>
                <c:pt idx="57">
                  <c:v>69</c:v>
                </c:pt>
                <c:pt idx="58">
                  <c:v>70</c:v>
                </c:pt>
                <c:pt idx="59">
                  <c:v>71</c:v>
                </c:pt>
                <c:pt idx="60">
                  <c:v>72</c:v>
                </c:pt>
                <c:pt idx="61">
                  <c:v>73</c:v>
                </c:pt>
                <c:pt idx="62">
                  <c:v>74</c:v>
                </c:pt>
                <c:pt idx="63">
                  <c:v>75</c:v>
                </c:pt>
                <c:pt idx="64">
                  <c:v>76</c:v>
                </c:pt>
                <c:pt idx="65">
                  <c:v>77</c:v>
                </c:pt>
                <c:pt idx="66">
                  <c:v>78</c:v>
                </c:pt>
                <c:pt idx="67">
                  <c:v>79</c:v>
                </c:pt>
              </c:numCache>
            </c:numRef>
          </c:xVal>
          <c:yVal>
            <c:numRef>
              <c:f>'CR5030'!$AY$14:$AY$81</c:f>
              <c:numCache>
                <c:formatCode>#,##0</c:formatCode>
                <c:ptCount val="68"/>
                <c:pt idx="0">
                  <c:v>571.16255754317638</c:v>
                </c:pt>
                <c:pt idx="1">
                  <c:v>571.16255754317638</c:v>
                </c:pt>
                <c:pt idx="2">
                  <c:v>571.16255754317638</c:v>
                </c:pt>
                <c:pt idx="3">
                  <c:v>913.86009206908216</c:v>
                </c:pt>
                <c:pt idx="4">
                  <c:v>1142.3251150863528</c:v>
                </c:pt>
                <c:pt idx="5">
                  <c:v>1370.7901381036231</c:v>
                </c:pt>
                <c:pt idx="6">
                  <c:v>2056.1852071554349</c:v>
                </c:pt>
                <c:pt idx="7">
                  <c:v>2798.6965319615642</c:v>
                </c:pt>
                <c:pt idx="8">
                  <c:v>3655.4403682763286</c:v>
                </c:pt>
                <c:pt idx="9">
                  <c:v>5311.8117851515399</c:v>
                </c:pt>
                <c:pt idx="10">
                  <c:v>7082.4157135353871</c:v>
                </c:pt>
                <c:pt idx="11">
                  <c:v>8910.1358976735519</c:v>
                </c:pt>
                <c:pt idx="12">
                  <c:v>10966.321104828985</c:v>
                </c:pt>
                <c:pt idx="13">
                  <c:v>12965.390056230102</c:v>
                </c:pt>
                <c:pt idx="14">
                  <c:v>15192.924030648492</c:v>
                </c:pt>
                <c:pt idx="15">
                  <c:v>17477.574260821195</c:v>
                </c:pt>
                <c:pt idx="16">
                  <c:v>19876.457002502539</c:v>
                </c:pt>
                <c:pt idx="17">
                  <c:v>23074.967324744324</c:v>
                </c:pt>
                <c:pt idx="18">
                  <c:v>26673.291437266336</c:v>
                </c:pt>
                <c:pt idx="19">
                  <c:v>30614.313084314254</c:v>
                </c:pt>
                <c:pt idx="20">
                  <c:v>35183.61354465966</c:v>
                </c:pt>
                <c:pt idx="21">
                  <c:v>40095.611539530983</c:v>
                </c:pt>
                <c:pt idx="22">
                  <c:v>45750.120859208422</c:v>
                </c:pt>
                <c:pt idx="23">
                  <c:v>52318.490270954957</c:v>
                </c:pt>
                <c:pt idx="24">
                  <c:v>59743.603519016244</c:v>
                </c:pt>
                <c:pt idx="25">
                  <c:v>68139.693114900932</c:v>
                </c:pt>
                <c:pt idx="26">
                  <c:v>77449.642802854709</c:v>
                </c:pt>
                <c:pt idx="27">
                  <c:v>87273.638792597339</c:v>
                </c:pt>
                <c:pt idx="28">
                  <c:v>98582.657431952233</c:v>
                </c:pt>
                <c:pt idx="29">
                  <c:v>111034.00118639348</c:v>
                </c:pt>
                <c:pt idx="30">
                  <c:v>114860.79032193276</c:v>
                </c:pt>
                <c:pt idx="31">
                  <c:v>119087.39324775228</c:v>
                </c:pt>
                <c:pt idx="32">
                  <c:v>123599.57745234336</c:v>
                </c:pt>
                <c:pt idx="33">
                  <c:v>128168.87791268877</c:v>
                </c:pt>
                <c:pt idx="34">
                  <c:v>132509.71335001691</c:v>
                </c:pt>
                <c:pt idx="35">
                  <c:v>136564.96750857346</c:v>
                </c:pt>
                <c:pt idx="36">
                  <c:v>140505.98915562138</c:v>
                </c:pt>
                <c:pt idx="37">
                  <c:v>144332.77829116068</c:v>
                </c:pt>
                <c:pt idx="38">
                  <c:v>148216.68368245426</c:v>
                </c:pt>
                <c:pt idx="39">
                  <c:v>152157.70532950218</c:v>
                </c:pt>
                <c:pt idx="40">
                  <c:v>156270.07574381304</c:v>
                </c:pt>
                <c:pt idx="41">
                  <c:v>160039.74862359802</c:v>
                </c:pt>
                <c:pt idx="42">
                  <c:v>163923.65401489162</c:v>
                </c:pt>
                <c:pt idx="43">
                  <c:v>167693.32689467657</c:v>
                </c:pt>
                <c:pt idx="44">
                  <c:v>171462.99977446155</c:v>
                </c:pt>
                <c:pt idx="45">
                  <c:v>175004.20763122922</c:v>
                </c:pt>
                <c:pt idx="46">
                  <c:v>178316.95046497966</c:v>
                </c:pt>
                <c:pt idx="47">
                  <c:v>181515.46078722144</c:v>
                </c:pt>
                <c:pt idx="48">
                  <c:v>184542.62234220028</c:v>
                </c:pt>
                <c:pt idx="49">
                  <c:v>187341.31887416184</c:v>
                </c:pt>
                <c:pt idx="50">
                  <c:v>190197.13166187773</c:v>
                </c:pt>
                <c:pt idx="51">
                  <c:v>192881.59568233066</c:v>
                </c:pt>
                <c:pt idx="52">
                  <c:v>195394.71093552062</c:v>
                </c:pt>
                <c:pt idx="53">
                  <c:v>197736.47742144766</c:v>
                </c:pt>
                <c:pt idx="54">
                  <c:v>200078.24390737468</c:v>
                </c:pt>
                <c:pt idx="55">
                  <c:v>202305.77788179307</c:v>
                </c:pt>
                <c:pt idx="56">
                  <c:v>204419.07934470283</c:v>
                </c:pt>
                <c:pt idx="57">
                  <c:v>206475.26455185824</c:v>
                </c:pt>
                <c:pt idx="58">
                  <c:v>208588.566014768</c:v>
                </c:pt>
                <c:pt idx="59">
                  <c:v>210473.40245466048</c:v>
                </c:pt>
                <c:pt idx="60">
                  <c:v>212301.12263879864</c:v>
                </c:pt>
                <c:pt idx="61">
                  <c:v>214243.07533444546</c:v>
                </c:pt>
                <c:pt idx="62">
                  <c:v>216070.79551858362</c:v>
                </c:pt>
                <c:pt idx="63">
                  <c:v>217784.28319121315</c:v>
                </c:pt>
                <c:pt idx="64">
                  <c:v>219326.42209657971</c:v>
                </c:pt>
                <c:pt idx="65">
                  <c:v>220925.67725770062</c:v>
                </c:pt>
                <c:pt idx="66">
                  <c:v>222467.81616306718</c:v>
                </c:pt>
                <c:pt idx="67">
                  <c:v>223724.37378966218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62-4900-8FA6-E2312F782D87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'CR5030'!$AQ$14:$AQ$81</c:f>
              <c:numCache>
                <c:formatCode>General</c:formatCode>
                <c:ptCount val="68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48</c:v>
                </c:pt>
                <c:pt idx="37">
                  <c:v>49</c:v>
                </c:pt>
                <c:pt idx="38">
                  <c:v>50</c:v>
                </c:pt>
                <c:pt idx="39">
                  <c:v>51</c:v>
                </c:pt>
                <c:pt idx="40">
                  <c:v>52</c:v>
                </c:pt>
                <c:pt idx="41">
                  <c:v>53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58</c:v>
                </c:pt>
                <c:pt idx="47">
                  <c:v>59</c:v>
                </c:pt>
                <c:pt idx="48">
                  <c:v>60</c:v>
                </c:pt>
                <c:pt idx="49">
                  <c:v>61</c:v>
                </c:pt>
                <c:pt idx="50">
                  <c:v>62</c:v>
                </c:pt>
                <c:pt idx="51">
                  <c:v>63</c:v>
                </c:pt>
                <c:pt idx="52">
                  <c:v>64</c:v>
                </c:pt>
                <c:pt idx="53">
                  <c:v>65</c:v>
                </c:pt>
                <c:pt idx="54">
                  <c:v>66</c:v>
                </c:pt>
                <c:pt idx="55">
                  <c:v>67</c:v>
                </c:pt>
                <c:pt idx="56">
                  <c:v>68</c:v>
                </c:pt>
                <c:pt idx="57">
                  <c:v>69</c:v>
                </c:pt>
                <c:pt idx="58">
                  <c:v>70</c:v>
                </c:pt>
                <c:pt idx="59">
                  <c:v>71</c:v>
                </c:pt>
                <c:pt idx="60">
                  <c:v>72</c:v>
                </c:pt>
                <c:pt idx="61">
                  <c:v>73</c:v>
                </c:pt>
                <c:pt idx="62">
                  <c:v>74</c:v>
                </c:pt>
                <c:pt idx="63">
                  <c:v>75</c:v>
                </c:pt>
                <c:pt idx="64">
                  <c:v>76</c:v>
                </c:pt>
                <c:pt idx="65">
                  <c:v>77</c:v>
                </c:pt>
                <c:pt idx="66">
                  <c:v>78</c:v>
                </c:pt>
                <c:pt idx="67">
                  <c:v>79</c:v>
                </c:pt>
              </c:numCache>
            </c:numRef>
          </c:xVal>
          <c:yVal>
            <c:numRef>
              <c:f>'CR5030'!$AZ$14:$AZ$81</c:f>
              <c:numCache>
                <c:formatCode>#,##0</c:formatCode>
                <c:ptCount val="68"/>
                <c:pt idx="0">
                  <c:v>571.16255754317638</c:v>
                </c:pt>
                <c:pt idx="1">
                  <c:v>571.16255754317638</c:v>
                </c:pt>
                <c:pt idx="2">
                  <c:v>571.16255754317638</c:v>
                </c:pt>
                <c:pt idx="3">
                  <c:v>913.86009206908216</c:v>
                </c:pt>
                <c:pt idx="4">
                  <c:v>1142.3251150863528</c:v>
                </c:pt>
                <c:pt idx="5">
                  <c:v>1370.7901381036231</c:v>
                </c:pt>
                <c:pt idx="6">
                  <c:v>2056.1852071554349</c:v>
                </c:pt>
                <c:pt idx="7">
                  <c:v>2798.6965319615642</c:v>
                </c:pt>
                <c:pt idx="8">
                  <c:v>3655.4403682763286</c:v>
                </c:pt>
                <c:pt idx="9">
                  <c:v>5311.8117851515399</c:v>
                </c:pt>
                <c:pt idx="10">
                  <c:v>7082.4157135353871</c:v>
                </c:pt>
                <c:pt idx="11">
                  <c:v>8910.1358976735519</c:v>
                </c:pt>
                <c:pt idx="12">
                  <c:v>10966.321104828985</c:v>
                </c:pt>
                <c:pt idx="13">
                  <c:v>12965.390056230102</c:v>
                </c:pt>
                <c:pt idx="14">
                  <c:v>15135.807774894172</c:v>
                </c:pt>
                <c:pt idx="15">
                  <c:v>17420.458005066877</c:v>
                </c:pt>
                <c:pt idx="16">
                  <c:v>19762.2244909939</c:v>
                </c:pt>
                <c:pt idx="17">
                  <c:v>22903.618557481372</c:v>
                </c:pt>
                <c:pt idx="18">
                  <c:v>26444.826414249066</c:v>
                </c:pt>
                <c:pt idx="19">
                  <c:v>30328.731805542666</c:v>
                </c:pt>
                <c:pt idx="20">
                  <c:v>34783.799754379441</c:v>
                </c:pt>
                <c:pt idx="21">
                  <c:v>39638.681493496435</c:v>
                </c:pt>
                <c:pt idx="22">
                  <c:v>45121.842045910933</c:v>
                </c:pt>
                <c:pt idx="23">
                  <c:v>51518.862690394504</c:v>
                </c:pt>
                <c:pt idx="24">
                  <c:v>58715.510915438528</c:v>
                </c:pt>
                <c:pt idx="25">
                  <c:v>66826.019232551625</c:v>
                </c:pt>
                <c:pt idx="26">
                  <c:v>75736.15513022519</c:v>
                </c:pt>
                <c:pt idx="27">
                  <c:v>85160.337329687594</c:v>
                </c:pt>
                <c:pt idx="28">
                  <c:v>96012.425923007948</c:v>
                </c:pt>
                <c:pt idx="29">
                  <c:v>107835.4908641517</c:v>
                </c:pt>
                <c:pt idx="30">
                  <c:v>111034.00118639348</c:v>
                </c:pt>
                <c:pt idx="31">
                  <c:v>114232.51150863527</c:v>
                </c:pt>
                <c:pt idx="32">
                  <c:v>117830.83562115728</c:v>
                </c:pt>
                <c:pt idx="33">
                  <c:v>121257.81096641633</c:v>
                </c:pt>
                <c:pt idx="34">
                  <c:v>124284.97252139518</c:v>
                </c:pt>
                <c:pt idx="35">
                  <c:v>126912.32028609379</c:v>
                </c:pt>
                <c:pt idx="36">
                  <c:v>129139.85426051218</c:v>
                </c:pt>
                <c:pt idx="37">
                  <c:v>131024.69070040465</c:v>
                </c:pt>
                <c:pt idx="38">
                  <c:v>132623.94586152554</c:v>
                </c:pt>
                <c:pt idx="39">
                  <c:v>134108.96851113782</c:v>
                </c:pt>
                <c:pt idx="40">
                  <c:v>135422.6423934871</c:v>
                </c:pt>
                <c:pt idx="41">
                  <c:v>135879.57243952167</c:v>
                </c:pt>
                <c:pt idx="42">
                  <c:v>136393.61874131052</c:v>
                </c:pt>
                <c:pt idx="43">
                  <c:v>136336.50248555621</c:v>
                </c:pt>
                <c:pt idx="44">
                  <c:v>136279.38622980186</c:v>
                </c:pt>
                <c:pt idx="45">
                  <c:v>135422.6423934871</c:v>
                </c:pt>
                <c:pt idx="46">
                  <c:v>134166.08476689213</c:v>
                </c:pt>
                <c:pt idx="47">
                  <c:v>132681.06211727986</c:v>
                </c:pt>
                <c:pt idx="48">
                  <c:v>130510.6443986158</c:v>
                </c:pt>
                <c:pt idx="49">
                  <c:v>127711.94786665423</c:v>
                </c:pt>
                <c:pt idx="50">
                  <c:v>125027.4838462013</c:v>
                </c:pt>
                <c:pt idx="51">
                  <c:v>121714.74101245088</c:v>
                </c:pt>
                <c:pt idx="52">
                  <c:v>118173.53315568318</c:v>
                </c:pt>
                <c:pt idx="53">
                  <c:v>114118.27899712663</c:v>
                </c:pt>
                <c:pt idx="54">
                  <c:v>109891.67607130713</c:v>
                </c:pt>
                <c:pt idx="55">
                  <c:v>105550.84063397899</c:v>
                </c:pt>
                <c:pt idx="56">
                  <c:v>100867.30766212495</c:v>
                </c:pt>
                <c:pt idx="57">
                  <c:v>95612.612132727721</c:v>
                </c:pt>
                <c:pt idx="58">
                  <c:v>90586.381626347764</c:v>
                </c:pt>
                <c:pt idx="59">
                  <c:v>85445.918608459178</c:v>
                </c:pt>
                <c:pt idx="60">
                  <c:v>80419.688102079235</c:v>
                </c:pt>
                <c:pt idx="61">
                  <c:v>78363.502894923789</c:v>
                </c:pt>
                <c:pt idx="62">
                  <c:v>76135.968920505402</c:v>
                </c:pt>
                <c:pt idx="63">
                  <c:v>73794.202434578387</c:v>
                </c:pt>
                <c:pt idx="64">
                  <c:v>71395.319692897043</c:v>
                </c:pt>
                <c:pt idx="65">
                  <c:v>69110.669462724341</c:v>
                </c:pt>
                <c:pt idx="66">
                  <c:v>66883.135488305954</c:v>
                </c:pt>
                <c:pt idx="67">
                  <c:v>64598.485258133245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62-4900-8FA6-E2312F782D87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EvolOf!$H$3:$H$49</c:f>
              <c:numCache>
                <c:formatCode>#,##0</c:formatCode>
                <c:ptCount val="4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E62-4900-8FA6-E2312F782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  <c:max val="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2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'CR5030'!$AR$14:$AR$73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'CR5030'!$AS$14:$AS$73</c:f>
              <c:numCache>
                <c:formatCode>#,##0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45750.120859208422</c:v>
                </c:pt>
                <c:pt idx="23">
                  <c:v>52318.490270954957</c:v>
                </c:pt>
                <c:pt idx="24">
                  <c:v>59743.603519016244</c:v>
                </c:pt>
                <c:pt idx="25">
                  <c:v>68139.693114900932</c:v>
                </c:pt>
                <c:pt idx="26">
                  <c:v>77449.642802854709</c:v>
                </c:pt>
                <c:pt idx="27">
                  <c:v>87273.638792597339</c:v>
                </c:pt>
                <c:pt idx="28">
                  <c:v>98582.657431952233</c:v>
                </c:pt>
                <c:pt idx="29">
                  <c:v>111034.00118639348</c:v>
                </c:pt>
                <c:pt idx="30">
                  <c:v>114860.79032193276</c:v>
                </c:pt>
                <c:pt idx="31">
                  <c:v>119087.39324775228</c:v>
                </c:pt>
                <c:pt idx="32">
                  <c:v>123599.57745234336</c:v>
                </c:pt>
                <c:pt idx="33">
                  <c:v>128168.87791268877</c:v>
                </c:pt>
                <c:pt idx="34">
                  <c:v>132509.71335001691</c:v>
                </c:pt>
                <c:pt idx="35">
                  <c:v>136564.96750857346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43-46CE-A87A-5DAF529D4FD9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'CR5030'!$AR$14:$AR$73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'CR5030'!$AU$14:$AU$73</c:f>
              <c:numCache>
                <c:formatCode>#,##0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47610</c:v>
                </c:pt>
                <c:pt idx="23">
                  <c:v>56188</c:v>
                </c:pt>
                <c:pt idx="24">
                  <c:v>64059</c:v>
                </c:pt>
                <c:pt idx="25">
                  <c:v>72248</c:v>
                </c:pt>
                <c:pt idx="26">
                  <c:v>78797</c:v>
                </c:pt>
                <c:pt idx="27">
                  <c:v>85195</c:v>
                </c:pt>
                <c:pt idx="28">
                  <c:v>94417</c:v>
                </c:pt>
                <c:pt idx="29">
                  <c:v>102136</c:v>
                </c:pt>
                <c:pt idx="30">
                  <c:v>110238</c:v>
                </c:pt>
                <c:pt idx="31">
                  <c:v>117710</c:v>
                </c:pt>
                <c:pt idx="32">
                  <c:v>124736</c:v>
                </c:pt>
                <c:pt idx="33">
                  <c:v>130759</c:v>
                </c:pt>
                <c:pt idx="34">
                  <c:v>135032</c:v>
                </c:pt>
                <c:pt idx="35">
                  <c:v>140510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43-46CE-A87A-5DAF529D4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Contagiados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'SR50'!$AD$14:$AD$373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5.5799999999999999E-3</c:v>
                </c:pt>
                <c:pt idx="15">
                  <c:v>6.4000000000000003E-3</c:v>
                </c:pt>
                <c:pt idx="16">
                  <c:v>7.28E-3</c:v>
                </c:pt>
                <c:pt idx="17">
                  <c:v>8.4200000000000004E-3</c:v>
                </c:pt>
                <c:pt idx="18">
                  <c:v>9.7599999999999996E-3</c:v>
                </c:pt>
                <c:pt idx="19">
                  <c:v>1.1220000000000001E-2</c:v>
                </c:pt>
                <c:pt idx="20">
                  <c:v>1.2880000000000001E-2</c:v>
                </c:pt>
                <c:pt idx="21">
                  <c:v>1.47E-2</c:v>
                </c:pt>
                <c:pt idx="22">
                  <c:v>1.67E-2</c:v>
                </c:pt>
                <c:pt idx="23">
                  <c:v>1.8960000000000001E-2</c:v>
                </c:pt>
                <c:pt idx="24">
                  <c:v>2.1600000000000001E-2</c:v>
                </c:pt>
                <c:pt idx="25">
                  <c:v>2.4639999999999999E-2</c:v>
                </c:pt>
                <c:pt idx="26">
                  <c:v>2.7859999999999999E-2</c:v>
                </c:pt>
                <c:pt idx="27">
                  <c:v>3.1320000000000001E-2</c:v>
                </c:pt>
                <c:pt idx="28">
                  <c:v>3.524E-2</c:v>
                </c:pt>
                <c:pt idx="29">
                  <c:v>3.9480000000000001E-2</c:v>
                </c:pt>
                <c:pt idx="30">
                  <c:v>4.4119999999999999E-2</c:v>
                </c:pt>
                <c:pt idx="31">
                  <c:v>4.8919999999999998E-2</c:v>
                </c:pt>
                <c:pt idx="32">
                  <c:v>5.4140000000000001E-2</c:v>
                </c:pt>
                <c:pt idx="33">
                  <c:v>5.9959999999999999E-2</c:v>
                </c:pt>
                <c:pt idx="34">
                  <c:v>6.6019999999999995E-2</c:v>
                </c:pt>
                <c:pt idx="35">
                  <c:v>7.2139999999999996E-2</c:v>
                </c:pt>
                <c:pt idx="36">
                  <c:v>7.8939999999999996E-2</c:v>
                </c:pt>
                <c:pt idx="37">
                  <c:v>8.5999999999999993E-2</c:v>
                </c:pt>
                <c:pt idx="38">
                  <c:v>9.3399999999999997E-2</c:v>
                </c:pt>
                <c:pt idx="39">
                  <c:v>0.10082000000000001</c:v>
                </c:pt>
                <c:pt idx="40">
                  <c:v>0.109</c:v>
                </c:pt>
                <c:pt idx="41">
                  <c:v>0.1172</c:v>
                </c:pt>
                <c:pt idx="42">
                  <c:v>0.12565999999999999</c:v>
                </c:pt>
                <c:pt idx="43">
                  <c:v>0.13433999999999999</c:v>
                </c:pt>
                <c:pt idx="44">
                  <c:v>0.14280000000000001</c:v>
                </c:pt>
                <c:pt idx="45">
                  <c:v>0.151</c:v>
                </c:pt>
                <c:pt idx="46">
                  <c:v>0.15901999999999999</c:v>
                </c:pt>
                <c:pt idx="47">
                  <c:v>0.16661999999999999</c:v>
                </c:pt>
                <c:pt idx="48">
                  <c:v>0.17382</c:v>
                </c:pt>
                <c:pt idx="49">
                  <c:v>0.18043999999999999</c:v>
                </c:pt>
                <c:pt idx="50">
                  <c:v>0.18615999999999999</c:v>
                </c:pt>
                <c:pt idx="51">
                  <c:v>0.19159999999999999</c:v>
                </c:pt>
                <c:pt idx="52">
                  <c:v>0.19628000000000001</c:v>
                </c:pt>
                <c:pt idx="53">
                  <c:v>0.20019999999999999</c:v>
                </c:pt>
                <c:pt idx="54">
                  <c:v>0.20368</c:v>
                </c:pt>
                <c:pt idx="55">
                  <c:v>0.20621999999999999</c:v>
                </c:pt>
                <c:pt idx="56">
                  <c:v>0.20780000000000001</c:v>
                </c:pt>
                <c:pt idx="57">
                  <c:v>0.20874000000000001</c:v>
                </c:pt>
                <c:pt idx="58">
                  <c:v>0.20893999999999999</c:v>
                </c:pt>
                <c:pt idx="59">
                  <c:v>0.20821999999999999</c:v>
                </c:pt>
                <c:pt idx="60">
                  <c:v>0.20674000000000001</c:v>
                </c:pt>
                <c:pt idx="61">
                  <c:v>0.2046</c:v>
                </c:pt>
                <c:pt idx="62">
                  <c:v>0.20168</c:v>
                </c:pt>
                <c:pt idx="63">
                  <c:v>0.19814000000000001</c:v>
                </c:pt>
                <c:pt idx="64">
                  <c:v>0.19403999999999999</c:v>
                </c:pt>
                <c:pt idx="65">
                  <c:v>0.18936</c:v>
                </c:pt>
                <c:pt idx="66">
                  <c:v>0.18428</c:v>
                </c:pt>
                <c:pt idx="67">
                  <c:v>0.17866000000000001</c:v>
                </c:pt>
                <c:pt idx="68">
                  <c:v>0.17274</c:v>
                </c:pt>
                <c:pt idx="69">
                  <c:v>0.16632</c:v>
                </c:pt>
                <c:pt idx="70">
                  <c:v>0.15966</c:v>
                </c:pt>
                <c:pt idx="71">
                  <c:v>0.15284</c:v>
                </c:pt>
                <c:pt idx="72">
                  <c:v>0.14593999999999999</c:v>
                </c:pt>
                <c:pt idx="73">
                  <c:v>0.13868</c:v>
                </c:pt>
                <c:pt idx="74">
                  <c:v>0.13138</c:v>
                </c:pt>
                <c:pt idx="75">
                  <c:v>0.12414</c:v>
                </c:pt>
                <c:pt idx="76">
                  <c:v>0.11712</c:v>
                </c:pt>
                <c:pt idx="77">
                  <c:v>0.11014</c:v>
                </c:pt>
                <c:pt idx="78">
                  <c:v>0.10334</c:v>
                </c:pt>
                <c:pt idx="79">
                  <c:v>9.672E-2</c:v>
                </c:pt>
                <c:pt idx="80">
                  <c:v>9.042E-2</c:v>
                </c:pt>
                <c:pt idx="81">
                  <c:v>8.4519999999999998E-2</c:v>
                </c:pt>
                <c:pt idx="82">
                  <c:v>7.886E-2</c:v>
                </c:pt>
                <c:pt idx="83">
                  <c:v>7.3319999999999996E-2</c:v>
                </c:pt>
                <c:pt idx="84">
                  <c:v>6.8159999999999998E-2</c:v>
                </c:pt>
                <c:pt idx="85">
                  <c:v>6.3200000000000006E-2</c:v>
                </c:pt>
                <c:pt idx="86">
                  <c:v>5.8639999999999998E-2</c:v>
                </c:pt>
                <c:pt idx="87">
                  <c:v>5.4460000000000001E-2</c:v>
                </c:pt>
                <c:pt idx="88">
                  <c:v>5.0540000000000002E-2</c:v>
                </c:pt>
                <c:pt idx="89">
                  <c:v>4.6980000000000001E-2</c:v>
                </c:pt>
                <c:pt idx="90">
                  <c:v>4.3639999999999998E-2</c:v>
                </c:pt>
                <c:pt idx="91">
                  <c:v>4.0460000000000003E-2</c:v>
                </c:pt>
                <c:pt idx="92">
                  <c:v>3.7620000000000001E-2</c:v>
                </c:pt>
                <c:pt idx="93">
                  <c:v>3.4939999999999999E-2</c:v>
                </c:pt>
                <c:pt idx="94">
                  <c:v>3.2500000000000001E-2</c:v>
                </c:pt>
                <c:pt idx="95">
                  <c:v>3.0280000000000001E-2</c:v>
                </c:pt>
                <c:pt idx="96">
                  <c:v>2.8160000000000001E-2</c:v>
                </c:pt>
                <c:pt idx="97">
                  <c:v>2.6179999999999998E-2</c:v>
                </c:pt>
                <c:pt idx="98">
                  <c:v>2.4400000000000002E-2</c:v>
                </c:pt>
                <c:pt idx="99">
                  <c:v>2.264E-2</c:v>
                </c:pt>
                <c:pt idx="100">
                  <c:v>2.1059999999999999E-2</c:v>
                </c:pt>
                <c:pt idx="101">
                  <c:v>1.966E-2</c:v>
                </c:pt>
                <c:pt idx="102">
                  <c:v>1.8360000000000001E-2</c:v>
                </c:pt>
                <c:pt idx="103">
                  <c:v>1.7059999999999999E-2</c:v>
                </c:pt>
                <c:pt idx="104">
                  <c:v>1.5939999999999999E-2</c:v>
                </c:pt>
                <c:pt idx="105">
                  <c:v>1.486E-2</c:v>
                </c:pt>
                <c:pt idx="106">
                  <c:v>1.388E-2</c:v>
                </c:pt>
                <c:pt idx="107">
                  <c:v>1.2919999999999999E-2</c:v>
                </c:pt>
                <c:pt idx="108">
                  <c:v>1.204E-2</c:v>
                </c:pt>
                <c:pt idx="109">
                  <c:v>1.124E-2</c:v>
                </c:pt>
                <c:pt idx="110">
                  <c:v>1.052E-2</c:v>
                </c:pt>
                <c:pt idx="111">
                  <c:v>9.8399999999999998E-3</c:v>
                </c:pt>
                <c:pt idx="112">
                  <c:v>9.2200000000000008E-3</c:v>
                </c:pt>
                <c:pt idx="113">
                  <c:v>8.5800000000000008E-3</c:v>
                </c:pt>
                <c:pt idx="114">
                  <c:v>8.0599999999999995E-3</c:v>
                </c:pt>
                <c:pt idx="115">
                  <c:v>7.5599999999999999E-3</c:v>
                </c:pt>
                <c:pt idx="116">
                  <c:v>7.1199999999999996E-3</c:v>
                </c:pt>
                <c:pt idx="117">
                  <c:v>6.6800000000000002E-3</c:v>
                </c:pt>
                <c:pt idx="118">
                  <c:v>6.3E-3</c:v>
                </c:pt>
                <c:pt idx="119">
                  <c:v>5.94E-3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77-42BE-BAA2-A7EA6602CA22}"/>
            </c:ext>
          </c:extLst>
        </c:ser>
        <c:ser>
          <c:idx val="0"/>
          <c:order val="1"/>
          <c:tx>
            <c:v>Restricciones a los 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'CR5030'!$AD$14:$AD$373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3.2000000000000003E-4</c:v>
                </c:pt>
                <c:pt idx="4">
                  <c:v>4.0000000000000002E-4</c:v>
                </c:pt>
                <c:pt idx="5">
                  <c:v>4.8000000000000001E-4</c:v>
                </c:pt>
                <c:pt idx="6">
                  <c:v>7.2000000000000005E-4</c:v>
                </c:pt>
                <c:pt idx="7">
                  <c:v>9.7999999999999997E-4</c:v>
                </c:pt>
                <c:pt idx="8">
                  <c:v>1.2800000000000001E-3</c:v>
                </c:pt>
                <c:pt idx="9">
                  <c:v>1.8600000000000001E-3</c:v>
                </c:pt>
                <c:pt idx="10">
                  <c:v>2.48E-3</c:v>
                </c:pt>
                <c:pt idx="11">
                  <c:v>3.1199999999999999E-3</c:v>
                </c:pt>
                <c:pt idx="12">
                  <c:v>3.8400000000000001E-3</c:v>
                </c:pt>
                <c:pt idx="13">
                  <c:v>4.5399999999999998E-3</c:v>
                </c:pt>
                <c:pt idx="14">
                  <c:v>5.3E-3</c:v>
                </c:pt>
                <c:pt idx="15">
                  <c:v>6.1000000000000004E-3</c:v>
                </c:pt>
                <c:pt idx="16">
                  <c:v>6.9199999999999999E-3</c:v>
                </c:pt>
                <c:pt idx="17">
                  <c:v>8.0199999999999994E-3</c:v>
                </c:pt>
                <c:pt idx="18">
                  <c:v>9.2599999999999991E-3</c:v>
                </c:pt>
                <c:pt idx="19">
                  <c:v>1.0619999999999999E-2</c:v>
                </c:pt>
                <c:pt idx="20">
                  <c:v>1.218E-2</c:v>
                </c:pt>
                <c:pt idx="21">
                  <c:v>1.388E-2</c:v>
                </c:pt>
                <c:pt idx="22">
                  <c:v>1.5800000000000002E-2</c:v>
                </c:pt>
                <c:pt idx="23">
                  <c:v>1.804E-2</c:v>
                </c:pt>
                <c:pt idx="24">
                  <c:v>2.0559999999999998E-2</c:v>
                </c:pt>
                <c:pt idx="25">
                  <c:v>2.3400000000000001E-2</c:v>
                </c:pt>
                <c:pt idx="26">
                  <c:v>2.6519999999999998E-2</c:v>
                </c:pt>
                <c:pt idx="27">
                  <c:v>2.9819999999999999E-2</c:v>
                </c:pt>
                <c:pt idx="28">
                  <c:v>3.3619999999999997E-2</c:v>
                </c:pt>
                <c:pt idx="29">
                  <c:v>3.7760000000000002E-2</c:v>
                </c:pt>
                <c:pt idx="30">
                  <c:v>3.8879999999999998E-2</c:v>
                </c:pt>
                <c:pt idx="31">
                  <c:v>0.04</c:v>
                </c:pt>
                <c:pt idx="32">
                  <c:v>4.1259999999999998E-2</c:v>
                </c:pt>
                <c:pt idx="33">
                  <c:v>4.2459999999999998E-2</c:v>
                </c:pt>
                <c:pt idx="34">
                  <c:v>4.3520000000000003E-2</c:v>
                </c:pt>
                <c:pt idx="35">
                  <c:v>4.444E-2</c:v>
                </c:pt>
                <c:pt idx="36">
                  <c:v>4.5220000000000003E-2</c:v>
                </c:pt>
                <c:pt idx="37">
                  <c:v>4.5879999999999997E-2</c:v>
                </c:pt>
                <c:pt idx="38">
                  <c:v>4.6440000000000002E-2</c:v>
                </c:pt>
                <c:pt idx="39">
                  <c:v>4.6960000000000002E-2</c:v>
                </c:pt>
                <c:pt idx="40">
                  <c:v>4.7419999999999997E-2</c:v>
                </c:pt>
                <c:pt idx="41">
                  <c:v>4.7579999999999997E-2</c:v>
                </c:pt>
                <c:pt idx="42">
                  <c:v>4.7759999999999997E-2</c:v>
                </c:pt>
                <c:pt idx="43">
                  <c:v>4.7739999999999998E-2</c:v>
                </c:pt>
                <c:pt idx="44">
                  <c:v>4.7719999999999999E-2</c:v>
                </c:pt>
                <c:pt idx="45">
                  <c:v>4.7419999999999997E-2</c:v>
                </c:pt>
                <c:pt idx="46">
                  <c:v>4.6980000000000001E-2</c:v>
                </c:pt>
                <c:pt idx="47">
                  <c:v>4.6460000000000001E-2</c:v>
                </c:pt>
                <c:pt idx="48">
                  <c:v>4.5699999999999998E-2</c:v>
                </c:pt>
                <c:pt idx="49">
                  <c:v>4.4720000000000003E-2</c:v>
                </c:pt>
                <c:pt idx="50">
                  <c:v>4.3779999999999999E-2</c:v>
                </c:pt>
                <c:pt idx="51">
                  <c:v>4.2619999999999998E-2</c:v>
                </c:pt>
                <c:pt idx="52">
                  <c:v>4.138E-2</c:v>
                </c:pt>
                <c:pt idx="53">
                  <c:v>3.9960000000000002E-2</c:v>
                </c:pt>
                <c:pt idx="54">
                  <c:v>3.848E-2</c:v>
                </c:pt>
                <c:pt idx="55">
                  <c:v>3.696E-2</c:v>
                </c:pt>
                <c:pt idx="56">
                  <c:v>3.5319999999999997E-2</c:v>
                </c:pt>
                <c:pt idx="57">
                  <c:v>3.3480000000000003E-2</c:v>
                </c:pt>
                <c:pt idx="58">
                  <c:v>3.1719999999999998E-2</c:v>
                </c:pt>
                <c:pt idx="59">
                  <c:v>2.9919999999999999E-2</c:v>
                </c:pt>
                <c:pt idx="60">
                  <c:v>2.8160000000000001E-2</c:v>
                </c:pt>
                <c:pt idx="61">
                  <c:v>2.7439999999999999E-2</c:v>
                </c:pt>
                <c:pt idx="62">
                  <c:v>2.666E-2</c:v>
                </c:pt>
                <c:pt idx="63">
                  <c:v>2.5839999999999998E-2</c:v>
                </c:pt>
                <c:pt idx="64">
                  <c:v>2.5000000000000001E-2</c:v>
                </c:pt>
                <c:pt idx="65">
                  <c:v>2.4199999999999999E-2</c:v>
                </c:pt>
                <c:pt idx="66">
                  <c:v>2.342E-2</c:v>
                </c:pt>
                <c:pt idx="67">
                  <c:v>2.2620000000000001E-2</c:v>
                </c:pt>
                <c:pt idx="68">
                  <c:v>2.1899999999999999E-2</c:v>
                </c:pt>
                <c:pt idx="69">
                  <c:v>2.1100000000000001E-2</c:v>
                </c:pt>
                <c:pt idx="70">
                  <c:v>2.0299999999999999E-2</c:v>
                </c:pt>
                <c:pt idx="71">
                  <c:v>1.95E-2</c:v>
                </c:pt>
                <c:pt idx="72">
                  <c:v>1.874E-2</c:v>
                </c:pt>
                <c:pt idx="73">
                  <c:v>1.7919999999999998E-2</c:v>
                </c:pt>
                <c:pt idx="74">
                  <c:v>1.7139999999999999E-2</c:v>
                </c:pt>
                <c:pt idx="75">
                  <c:v>1.6420000000000001E-2</c:v>
                </c:pt>
                <c:pt idx="76">
                  <c:v>1.5679999999999999E-2</c:v>
                </c:pt>
                <c:pt idx="77">
                  <c:v>1.4999999999999999E-2</c:v>
                </c:pt>
                <c:pt idx="78">
                  <c:v>1.4319999999999999E-2</c:v>
                </c:pt>
                <c:pt idx="79">
                  <c:v>1.37E-2</c:v>
                </c:pt>
                <c:pt idx="80">
                  <c:v>1.306E-2</c:v>
                </c:pt>
                <c:pt idx="81">
                  <c:v>1.244E-2</c:v>
                </c:pt>
                <c:pt idx="82">
                  <c:v>1.184E-2</c:v>
                </c:pt>
                <c:pt idx="83">
                  <c:v>1.128E-2</c:v>
                </c:pt>
                <c:pt idx="84">
                  <c:v>1.076E-2</c:v>
                </c:pt>
                <c:pt idx="85">
                  <c:v>1.022E-2</c:v>
                </c:pt>
                <c:pt idx="86">
                  <c:v>9.7800000000000005E-3</c:v>
                </c:pt>
                <c:pt idx="87">
                  <c:v>9.2999999999999992E-3</c:v>
                </c:pt>
                <c:pt idx="88">
                  <c:v>8.8199999999999997E-3</c:v>
                </c:pt>
                <c:pt idx="89">
                  <c:v>8.3599999999999994E-3</c:v>
                </c:pt>
                <c:pt idx="90">
                  <c:v>7.9399999999999991E-3</c:v>
                </c:pt>
                <c:pt idx="91">
                  <c:v>7.4999999999999997E-3</c:v>
                </c:pt>
                <c:pt idx="92">
                  <c:v>7.0800000000000004E-3</c:v>
                </c:pt>
                <c:pt idx="93">
                  <c:v>6.6400000000000001E-3</c:v>
                </c:pt>
                <c:pt idx="94">
                  <c:v>6.28E-3</c:v>
                </c:pt>
                <c:pt idx="95">
                  <c:v>5.9199999999999999E-3</c:v>
                </c:pt>
                <c:pt idx="96">
                  <c:v>5.5599999999999998E-3</c:v>
                </c:pt>
                <c:pt idx="97">
                  <c:v>5.2399999999999999E-3</c:v>
                </c:pt>
                <c:pt idx="98">
                  <c:v>4.96E-3</c:v>
                </c:pt>
                <c:pt idx="99">
                  <c:v>4.6800000000000001E-3</c:v>
                </c:pt>
                <c:pt idx="100">
                  <c:v>4.4000000000000003E-3</c:v>
                </c:pt>
                <c:pt idx="101">
                  <c:v>4.1799999999999997E-3</c:v>
                </c:pt>
                <c:pt idx="102">
                  <c:v>3.9399999999999999E-3</c:v>
                </c:pt>
                <c:pt idx="103">
                  <c:v>3.7799999999999999E-3</c:v>
                </c:pt>
                <c:pt idx="104">
                  <c:v>3.62E-3</c:v>
                </c:pt>
                <c:pt idx="105">
                  <c:v>3.48E-3</c:v>
                </c:pt>
                <c:pt idx="106">
                  <c:v>3.3E-3</c:v>
                </c:pt>
                <c:pt idx="107">
                  <c:v>3.1800000000000001E-3</c:v>
                </c:pt>
                <c:pt idx="108">
                  <c:v>3.0400000000000002E-3</c:v>
                </c:pt>
                <c:pt idx="109">
                  <c:v>2.8999999999999998E-3</c:v>
                </c:pt>
                <c:pt idx="110">
                  <c:v>2.7799999999999999E-3</c:v>
                </c:pt>
                <c:pt idx="111">
                  <c:v>2.66E-3</c:v>
                </c:pt>
                <c:pt idx="112">
                  <c:v>2.5400000000000002E-3</c:v>
                </c:pt>
                <c:pt idx="113">
                  <c:v>2.4199999999999998E-3</c:v>
                </c:pt>
                <c:pt idx="114">
                  <c:v>2.32E-3</c:v>
                </c:pt>
                <c:pt idx="115">
                  <c:v>2.2000000000000001E-3</c:v>
                </c:pt>
                <c:pt idx="116">
                  <c:v>2.0799999999999998E-3</c:v>
                </c:pt>
                <c:pt idx="117">
                  <c:v>2E-3</c:v>
                </c:pt>
                <c:pt idx="118">
                  <c:v>1.9400000000000001E-3</c:v>
                </c:pt>
                <c:pt idx="119">
                  <c:v>1.8400000000000001E-3</c:v>
                </c:pt>
                <c:pt idx="120">
                  <c:v>1.7600000000000001E-3</c:v>
                </c:pt>
                <c:pt idx="121">
                  <c:v>1.6800000000000001E-3</c:v>
                </c:pt>
                <c:pt idx="122">
                  <c:v>1.6000000000000001E-3</c:v>
                </c:pt>
                <c:pt idx="123">
                  <c:v>1.5200000000000001E-3</c:v>
                </c:pt>
                <c:pt idx="124">
                  <c:v>1.48E-3</c:v>
                </c:pt>
                <c:pt idx="125">
                  <c:v>1.4E-3</c:v>
                </c:pt>
                <c:pt idx="126">
                  <c:v>1.3600000000000001E-3</c:v>
                </c:pt>
                <c:pt idx="127">
                  <c:v>1.2800000000000001E-3</c:v>
                </c:pt>
                <c:pt idx="128">
                  <c:v>1.2199999999999999E-3</c:v>
                </c:pt>
                <c:pt idx="129">
                  <c:v>1.14E-3</c:v>
                </c:pt>
                <c:pt idx="130">
                  <c:v>1.08E-3</c:v>
                </c:pt>
                <c:pt idx="131">
                  <c:v>1.0200000000000001E-3</c:v>
                </c:pt>
                <c:pt idx="132">
                  <c:v>9.3999999999999997E-4</c:v>
                </c:pt>
                <c:pt idx="133">
                  <c:v>8.9999999999999998E-4</c:v>
                </c:pt>
                <c:pt idx="134">
                  <c:v>6.8000000000000005E-4</c:v>
                </c:pt>
                <c:pt idx="135">
                  <c:v>6.4000000000000005E-4</c:v>
                </c:pt>
                <c:pt idx="136">
                  <c:v>6.2E-4</c:v>
                </c:pt>
                <c:pt idx="137">
                  <c:v>6.4000000000000005E-4</c:v>
                </c:pt>
                <c:pt idx="138">
                  <c:v>5.5999999999999995E-4</c:v>
                </c:pt>
                <c:pt idx="139">
                  <c:v>5.5999999999999995E-4</c:v>
                </c:pt>
                <c:pt idx="140">
                  <c:v>4.8000000000000001E-4</c:v>
                </c:pt>
                <c:pt idx="141">
                  <c:v>5.0000000000000001E-4</c:v>
                </c:pt>
                <c:pt idx="142">
                  <c:v>4.8000000000000001E-4</c:v>
                </c:pt>
                <c:pt idx="143">
                  <c:v>3.8000000000000002E-4</c:v>
                </c:pt>
                <c:pt idx="144">
                  <c:v>3.6000000000000002E-4</c:v>
                </c:pt>
                <c:pt idx="145">
                  <c:v>1.8000000000000001E-4</c:v>
                </c:pt>
                <c:pt idx="146">
                  <c:v>2.0000000000000001E-4</c:v>
                </c:pt>
                <c:pt idx="147">
                  <c:v>2.2000000000000001E-4</c:v>
                </c:pt>
                <c:pt idx="148">
                  <c:v>2.0000000000000001E-4</c:v>
                </c:pt>
                <c:pt idx="149">
                  <c:v>2.4000000000000001E-4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77-42BE-BAA2-A7EA6602CA22}"/>
            </c:ext>
          </c:extLst>
        </c:ser>
        <c:ser>
          <c:idx val="2"/>
          <c:order val="2"/>
          <c:tx>
            <c:v>Restricciones a los 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'CR5040'!$AD$14:$AD$373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3.2000000000000003E-4</c:v>
                </c:pt>
                <c:pt idx="4">
                  <c:v>4.2000000000000002E-4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1E-3</c:v>
                </c:pt>
                <c:pt idx="8">
                  <c:v>1.32E-3</c:v>
                </c:pt>
                <c:pt idx="9">
                  <c:v>1.9E-3</c:v>
                </c:pt>
                <c:pt idx="10">
                  <c:v>2.5200000000000001E-3</c:v>
                </c:pt>
                <c:pt idx="11">
                  <c:v>3.14E-3</c:v>
                </c:pt>
                <c:pt idx="12">
                  <c:v>3.8600000000000001E-3</c:v>
                </c:pt>
                <c:pt idx="13">
                  <c:v>4.5599999999999998E-3</c:v>
                </c:pt>
                <c:pt idx="14">
                  <c:v>5.3E-3</c:v>
                </c:pt>
                <c:pt idx="15">
                  <c:v>6.0800000000000003E-3</c:v>
                </c:pt>
                <c:pt idx="16">
                  <c:v>6.9199999999999999E-3</c:v>
                </c:pt>
                <c:pt idx="17">
                  <c:v>8.0400000000000003E-3</c:v>
                </c:pt>
                <c:pt idx="18">
                  <c:v>9.2800000000000001E-3</c:v>
                </c:pt>
                <c:pt idx="19">
                  <c:v>1.068E-2</c:v>
                </c:pt>
                <c:pt idx="20">
                  <c:v>1.2279999999999999E-2</c:v>
                </c:pt>
                <c:pt idx="21">
                  <c:v>1.4E-2</c:v>
                </c:pt>
                <c:pt idx="22">
                  <c:v>1.592E-2</c:v>
                </c:pt>
                <c:pt idx="23">
                  <c:v>1.8100000000000002E-2</c:v>
                </c:pt>
                <c:pt idx="24">
                  <c:v>2.06E-2</c:v>
                </c:pt>
                <c:pt idx="25">
                  <c:v>2.3439999999999999E-2</c:v>
                </c:pt>
                <c:pt idx="26">
                  <c:v>2.6519999999999998E-2</c:v>
                </c:pt>
                <c:pt idx="27">
                  <c:v>2.9819999999999999E-2</c:v>
                </c:pt>
                <c:pt idx="28">
                  <c:v>3.3619999999999997E-2</c:v>
                </c:pt>
                <c:pt idx="29">
                  <c:v>3.7760000000000002E-2</c:v>
                </c:pt>
                <c:pt idx="30">
                  <c:v>4.2180000000000002E-2</c:v>
                </c:pt>
                <c:pt idx="31">
                  <c:v>4.6820000000000001E-2</c:v>
                </c:pt>
                <c:pt idx="32">
                  <c:v>5.1880000000000003E-2</c:v>
                </c:pt>
                <c:pt idx="33">
                  <c:v>5.7419999999999999E-2</c:v>
                </c:pt>
                <c:pt idx="34">
                  <c:v>6.3200000000000006E-2</c:v>
                </c:pt>
                <c:pt idx="35">
                  <c:v>6.9080000000000003E-2</c:v>
                </c:pt>
                <c:pt idx="36">
                  <c:v>7.5600000000000001E-2</c:v>
                </c:pt>
                <c:pt idx="37">
                  <c:v>8.2320000000000004E-2</c:v>
                </c:pt>
                <c:pt idx="38">
                  <c:v>8.9279999999999998E-2</c:v>
                </c:pt>
                <c:pt idx="39">
                  <c:v>9.6240000000000006E-2</c:v>
                </c:pt>
                <c:pt idx="40">
                  <c:v>9.7720000000000001E-2</c:v>
                </c:pt>
                <c:pt idx="41">
                  <c:v>9.9019999999999997E-2</c:v>
                </c:pt>
                <c:pt idx="42">
                  <c:v>0.10052</c:v>
                </c:pt>
                <c:pt idx="43">
                  <c:v>0.10178</c:v>
                </c:pt>
                <c:pt idx="44">
                  <c:v>0.10272000000000001</c:v>
                </c:pt>
                <c:pt idx="45">
                  <c:v>0.10342</c:v>
                </c:pt>
                <c:pt idx="46">
                  <c:v>0.10384</c:v>
                </c:pt>
                <c:pt idx="47">
                  <c:v>0.10392</c:v>
                </c:pt>
                <c:pt idx="48">
                  <c:v>0.1037</c:v>
                </c:pt>
                <c:pt idx="49">
                  <c:v>0.10324</c:v>
                </c:pt>
                <c:pt idx="50">
                  <c:v>0.10238</c:v>
                </c:pt>
                <c:pt idx="51">
                  <c:v>0.10116</c:v>
                </c:pt>
                <c:pt idx="52">
                  <c:v>9.9760000000000001E-2</c:v>
                </c:pt>
                <c:pt idx="53">
                  <c:v>9.7879999999999995E-2</c:v>
                </c:pt>
                <c:pt idx="54">
                  <c:v>9.5780000000000004E-2</c:v>
                </c:pt>
                <c:pt idx="55">
                  <c:v>9.3259999999999996E-2</c:v>
                </c:pt>
                <c:pt idx="56">
                  <c:v>9.0300000000000005E-2</c:v>
                </c:pt>
                <c:pt idx="57">
                  <c:v>8.7059999999999998E-2</c:v>
                </c:pt>
                <c:pt idx="58">
                  <c:v>8.3680000000000004E-2</c:v>
                </c:pt>
                <c:pt idx="59">
                  <c:v>8.0100000000000005E-2</c:v>
                </c:pt>
                <c:pt idx="60">
                  <c:v>7.6259999999999994E-2</c:v>
                </c:pt>
                <c:pt idx="61">
                  <c:v>7.2160000000000002E-2</c:v>
                </c:pt>
                <c:pt idx="62">
                  <c:v>6.8040000000000003E-2</c:v>
                </c:pt>
                <c:pt idx="63">
                  <c:v>6.3780000000000003E-2</c:v>
                </c:pt>
                <c:pt idx="64">
                  <c:v>5.9459999999999999E-2</c:v>
                </c:pt>
                <c:pt idx="65">
                  <c:v>5.5079999999999997E-2</c:v>
                </c:pt>
                <c:pt idx="66">
                  <c:v>5.0979999999999998E-2</c:v>
                </c:pt>
                <c:pt idx="67">
                  <c:v>4.6820000000000001E-2</c:v>
                </c:pt>
                <c:pt idx="68">
                  <c:v>4.2619999999999998E-2</c:v>
                </c:pt>
                <c:pt idx="69">
                  <c:v>3.866E-2</c:v>
                </c:pt>
                <c:pt idx="70">
                  <c:v>3.4939999999999999E-2</c:v>
                </c:pt>
                <c:pt idx="71">
                  <c:v>3.3160000000000002E-2</c:v>
                </c:pt>
                <c:pt idx="72">
                  <c:v>3.1300000000000001E-2</c:v>
                </c:pt>
                <c:pt idx="73">
                  <c:v>2.9499999999999998E-2</c:v>
                </c:pt>
                <c:pt idx="74">
                  <c:v>2.768E-2</c:v>
                </c:pt>
                <c:pt idx="75">
                  <c:v>2.598E-2</c:v>
                </c:pt>
                <c:pt idx="76">
                  <c:v>2.4379999999999999E-2</c:v>
                </c:pt>
                <c:pt idx="77">
                  <c:v>2.2880000000000001E-2</c:v>
                </c:pt>
                <c:pt idx="78">
                  <c:v>2.1520000000000001E-2</c:v>
                </c:pt>
                <c:pt idx="79">
                  <c:v>2.0199999999999999E-2</c:v>
                </c:pt>
                <c:pt idx="80">
                  <c:v>1.8839999999999999E-2</c:v>
                </c:pt>
                <c:pt idx="81">
                  <c:v>1.7600000000000001E-2</c:v>
                </c:pt>
                <c:pt idx="82">
                  <c:v>1.6500000000000001E-2</c:v>
                </c:pt>
                <c:pt idx="83">
                  <c:v>1.546E-2</c:v>
                </c:pt>
                <c:pt idx="84">
                  <c:v>1.448E-2</c:v>
                </c:pt>
                <c:pt idx="85">
                  <c:v>1.354E-2</c:v>
                </c:pt>
                <c:pt idx="86">
                  <c:v>1.2659999999999999E-2</c:v>
                </c:pt>
                <c:pt idx="87">
                  <c:v>1.184E-2</c:v>
                </c:pt>
                <c:pt idx="88">
                  <c:v>1.108E-2</c:v>
                </c:pt>
                <c:pt idx="89">
                  <c:v>1.038E-2</c:v>
                </c:pt>
                <c:pt idx="90">
                  <c:v>9.7000000000000003E-3</c:v>
                </c:pt>
                <c:pt idx="91">
                  <c:v>9.1000000000000004E-3</c:v>
                </c:pt>
                <c:pt idx="92">
                  <c:v>8.4799999999999997E-3</c:v>
                </c:pt>
                <c:pt idx="93">
                  <c:v>7.9000000000000008E-3</c:v>
                </c:pt>
                <c:pt idx="94">
                  <c:v>7.4200000000000004E-3</c:v>
                </c:pt>
                <c:pt idx="95">
                  <c:v>6.9199999999999999E-3</c:v>
                </c:pt>
                <c:pt idx="96">
                  <c:v>6.4799999999999996E-3</c:v>
                </c:pt>
                <c:pt idx="97">
                  <c:v>6.0600000000000003E-3</c:v>
                </c:pt>
                <c:pt idx="98">
                  <c:v>5.6800000000000002E-3</c:v>
                </c:pt>
                <c:pt idx="99">
                  <c:v>5.3800000000000002E-3</c:v>
                </c:pt>
                <c:pt idx="100">
                  <c:v>5.0400000000000002E-3</c:v>
                </c:pt>
                <c:pt idx="101">
                  <c:v>4.7200000000000002E-3</c:v>
                </c:pt>
                <c:pt idx="102">
                  <c:v>4.4200000000000003E-3</c:v>
                </c:pt>
                <c:pt idx="103">
                  <c:v>4.1399999999999996E-3</c:v>
                </c:pt>
                <c:pt idx="104">
                  <c:v>3.8800000000000002E-3</c:v>
                </c:pt>
                <c:pt idx="105">
                  <c:v>3.64E-3</c:v>
                </c:pt>
                <c:pt idx="106">
                  <c:v>3.3800000000000002E-3</c:v>
                </c:pt>
                <c:pt idx="107">
                  <c:v>3.16E-3</c:v>
                </c:pt>
                <c:pt idx="108">
                  <c:v>2.9399999999999999E-3</c:v>
                </c:pt>
                <c:pt idx="109">
                  <c:v>2.7799999999999999E-3</c:v>
                </c:pt>
                <c:pt idx="110">
                  <c:v>2.5999999999999999E-3</c:v>
                </c:pt>
                <c:pt idx="111">
                  <c:v>2.4199999999999998E-3</c:v>
                </c:pt>
                <c:pt idx="112">
                  <c:v>2.2599999999999999E-3</c:v>
                </c:pt>
                <c:pt idx="113">
                  <c:v>2.1199999999999999E-3</c:v>
                </c:pt>
                <c:pt idx="114">
                  <c:v>1.98E-3</c:v>
                </c:pt>
                <c:pt idx="115">
                  <c:v>1.8600000000000001E-3</c:v>
                </c:pt>
                <c:pt idx="116">
                  <c:v>1.74E-3</c:v>
                </c:pt>
                <c:pt idx="117">
                  <c:v>1.64E-3</c:v>
                </c:pt>
                <c:pt idx="118">
                  <c:v>1.5399999999999999E-3</c:v>
                </c:pt>
                <c:pt idx="119">
                  <c:v>1.4400000000000001E-3</c:v>
                </c:pt>
                <c:pt idx="120">
                  <c:v>1.34E-3</c:v>
                </c:pt>
                <c:pt idx="121">
                  <c:v>1.24E-3</c:v>
                </c:pt>
                <c:pt idx="122">
                  <c:v>1.16E-3</c:v>
                </c:pt>
                <c:pt idx="123">
                  <c:v>1.08E-3</c:v>
                </c:pt>
                <c:pt idx="124">
                  <c:v>1E-3</c:v>
                </c:pt>
                <c:pt idx="125">
                  <c:v>9.2000000000000003E-4</c:v>
                </c:pt>
                <c:pt idx="126">
                  <c:v>8.8000000000000003E-4</c:v>
                </c:pt>
                <c:pt idx="127">
                  <c:v>8.1999999999999998E-4</c:v>
                </c:pt>
                <c:pt idx="128">
                  <c:v>7.6000000000000004E-4</c:v>
                </c:pt>
                <c:pt idx="129">
                  <c:v>7.2000000000000005E-4</c:v>
                </c:pt>
                <c:pt idx="130">
                  <c:v>6.6E-4</c:v>
                </c:pt>
                <c:pt idx="131">
                  <c:v>6.2E-4</c:v>
                </c:pt>
                <c:pt idx="132">
                  <c:v>5.8E-4</c:v>
                </c:pt>
                <c:pt idx="133">
                  <c:v>5.4000000000000001E-4</c:v>
                </c:pt>
                <c:pt idx="134">
                  <c:v>5.0000000000000001E-4</c:v>
                </c:pt>
                <c:pt idx="135">
                  <c:v>4.8000000000000001E-4</c:v>
                </c:pt>
                <c:pt idx="136">
                  <c:v>4.4000000000000002E-4</c:v>
                </c:pt>
                <c:pt idx="137">
                  <c:v>4.0000000000000002E-4</c:v>
                </c:pt>
                <c:pt idx="138">
                  <c:v>3.6000000000000002E-4</c:v>
                </c:pt>
                <c:pt idx="139">
                  <c:v>3.4000000000000002E-4</c:v>
                </c:pt>
                <c:pt idx="140">
                  <c:v>3.4000000000000002E-4</c:v>
                </c:pt>
                <c:pt idx="141">
                  <c:v>3.2000000000000003E-4</c:v>
                </c:pt>
                <c:pt idx="142">
                  <c:v>2.9999999999999997E-4</c:v>
                </c:pt>
                <c:pt idx="143">
                  <c:v>2.5999999999999998E-4</c:v>
                </c:pt>
                <c:pt idx="144">
                  <c:v>2.5999999999999998E-4</c:v>
                </c:pt>
                <c:pt idx="145">
                  <c:v>2.5999999999999998E-4</c:v>
                </c:pt>
                <c:pt idx="146">
                  <c:v>2.4000000000000001E-4</c:v>
                </c:pt>
                <c:pt idx="147">
                  <c:v>2.2000000000000001E-4</c:v>
                </c:pt>
                <c:pt idx="148">
                  <c:v>2.0000000000000001E-4</c:v>
                </c:pt>
                <c:pt idx="149">
                  <c:v>1.8000000000000001E-4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77-42BE-BAA2-A7EA6602C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'SR50'!$AC$14:$AC$373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5.5999999999999999E-3</c:v>
                </c:pt>
                <c:pt idx="15">
                  <c:v>6.4200000000000004E-3</c:v>
                </c:pt>
                <c:pt idx="16">
                  <c:v>7.3200000000000001E-3</c:v>
                </c:pt>
                <c:pt idx="17">
                  <c:v>8.4799999999999997E-3</c:v>
                </c:pt>
                <c:pt idx="18">
                  <c:v>9.8399999999999998E-3</c:v>
                </c:pt>
                <c:pt idx="19">
                  <c:v>1.132E-2</c:v>
                </c:pt>
                <c:pt idx="20">
                  <c:v>1.302E-2</c:v>
                </c:pt>
                <c:pt idx="21">
                  <c:v>1.4880000000000001E-2</c:v>
                </c:pt>
                <c:pt idx="22">
                  <c:v>1.694E-2</c:v>
                </c:pt>
                <c:pt idx="23">
                  <c:v>1.9259999999999999E-2</c:v>
                </c:pt>
                <c:pt idx="24">
                  <c:v>2.198E-2</c:v>
                </c:pt>
                <c:pt idx="25">
                  <c:v>2.512E-2</c:v>
                </c:pt>
                <c:pt idx="26">
                  <c:v>2.8500000000000001E-2</c:v>
                </c:pt>
                <c:pt idx="27">
                  <c:v>3.2099999999999997E-2</c:v>
                </c:pt>
                <c:pt idx="28">
                  <c:v>3.6200000000000003E-2</c:v>
                </c:pt>
                <c:pt idx="29">
                  <c:v>4.0640000000000003E-2</c:v>
                </c:pt>
                <c:pt idx="30">
                  <c:v>4.5560000000000003E-2</c:v>
                </c:pt>
                <c:pt idx="31">
                  <c:v>5.0720000000000001E-2</c:v>
                </c:pt>
                <c:pt idx="32">
                  <c:v>5.6259999999999998E-2</c:v>
                </c:pt>
                <c:pt idx="33">
                  <c:v>6.2480000000000001E-2</c:v>
                </c:pt>
                <c:pt idx="34">
                  <c:v>6.9019999999999998E-2</c:v>
                </c:pt>
                <c:pt idx="35">
                  <c:v>7.5679999999999997E-2</c:v>
                </c:pt>
                <c:pt idx="36">
                  <c:v>8.3119999999999999E-2</c:v>
                </c:pt>
                <c:pt idx="37">
                  <c:v>9.0920000000000001E-2</c:v>
                </c:pt>
                <c:pt idx="38">
                  <c:v>9.912E-2</c:v>
                </c:pt>
                <c:pt idx="39">
                  <c:v>0.1075</c:v>
                </c:pt>
                <c:pt idx="40">
                  <c:v>0.1168</c:v>
                </c:pt>
                <c:pt idx="41">
                  <c:v>0.12626000000000001</c:v>
                </c:pt>
                <c:pt idx="42">
                  <c:v>0.1361</c:v>
                </c:pt>
                <c:pt idx="43">
                  <c:v>0.14630000000000001</c:v>
                </c:pt>
                <c:pt idx="44">
                  <c:v>0.15644</c:v>
                </c:pt>
                <c:pt idx="45">
                  <c:v>0.16650000000000001</c:v>
                </c:pt>
                <c:pt idx="46">
                  <c:v>0.17649999999999999</c:v>
                </c:pt>
                <c:pt idx="47">
                  <c:v>0.18632000000000001</c:v>
                </c:pt>
                <c:pt idx="48">
                  <c:v>0.19600000000000001</c:v>
                </c:pt>
                <c:pt idx="49">
                  <c:v>0.20530000000000001</c:v>
                </c:pt>
                <c:pt idx="50">
                  <c:v>0.21414</c:v>
                </c:pt>
                <c:pt idx="51">
                  <c:v>0.22284000000000001</c:v>
                </c:pt>
                <c:pt idx="52">
                  <c:v>0.23116</c:v>
                </c:pt>
                <c:pt idx="53">
                  <c:v>0.23898</c:v>
                </c:pt>
                <c:pt idx="54">
                  <c:v>0.24665999999999999</c:v>
                </c:pt>
                <c:pt idx="55">
                  <c:v>0.25374000000000002</c:v>
                </c:pt>
                <c:pt idx="56">
                  <c:v>0.26034000000000002</c:v>
                </c:pt>
                <c:pt idx="57">
                  <c:v>0.26662000000000002</c:v>
                </c:pt>
                <c:pt idx="58">
                  <c:v>0.27248</c:v>
                </c:pt>
                <c:pt idx="59">
                  <c:v>0.27778000000000003</c:v>
                </c:pt>
                <c:pt idx="60">
                  <c:v>0.28277999999999998</c:v>
                </c:pt>
                <c:pt idx="61">
                  <c:v>0.28738000000000002</c:v>
                </c:pt>
                <c:pt idx="62">
                  <c:v>0.29154000000000002</c:v>
                </c:pt>
                <c:pt idx="63">
                  <c:v>0.29532000000000003</c:v>
                </c:pt>
                <c:pt idx="64">
                  <c:v>0.29893999999999998</c:v>
                </c:pt>
                <c:pt idx="65">
                  <c:v>0.30225999999999997</c:v>
                </c:pt>
                <c:pt idx="66">
                  <c:v>0.30536000000000002</c:v>
                </c:pt>
                <c:pt idx="67">
                  <c:v>0.30815999999999999</c:v>
                </c:pt>
                <c:pt idx="68">
                  <c:v>0.31087999999999999</c:v>
                </c:pt>
                <c:pt idx="69">
                  <c:v>0.31328</c:v>
                </c:pt>
                <c:pt idx="70">
                  <c:v>0.31552000000000002</c:v>
                </c:pt>
                <c:pt idx="71">
                  <c:v>0.31774000000000002</c:v>
                </c:pt>
                <c:pt idx="72">
                  <c:v>0.31974000000000002</c:v>
                </c:pt>
                <c:pt idx="73">
                  <c:v>0.32162000000000002</c:v>
                </c:pt>
                <c:pt idx="74">
                  <c:v>0.32334000000000002</c:v>
                </c:pt>
                <c:pt idx="75">
                  <c:v>0.32496000000000003</c:v>
                </c:pt>
                <c:pt idx="76">
                  <c:v>0.32654</c:v>
                </c:pt>
                <c:pt idx="77">
                  <c:v>0.32791999999999999</c:v>
                </c:pt>
                <c:pt idx="78">
                  <c:v>0.32923999999999998</c:v>
                </c:pt>
                <c:pt idx="79">
                  <c:v>0.33044000000000001</c:v>
                </c:pt>
                <c:pt idx="80">
                  <c:v>0.33157999999999999</c:v>
                </c:pt>
                <c:pt idx="81">
                  <c:v>0.33267999999999998</c:v>
                </c:pt>
                <c:pt idx="82">
                  <c:v>0.3337</c:v>
                </c:pt>
                <c:pt idx="83">
                  <c:v>0.33454</c:v>
                </c:pt>
                <c:pt idx="84">
                  <c:v>0.33535999999999999</c:v>
                </c:pt>
                <c:pt idx="85">
                  <c:v>0.33613999999999999</c:v>
                </c:pt>
                <c:pt idx="86">
                  <c:v>0.33683999999999997</c:v>
                </c:pt>
                <c:pt idx="87">
                  <c:v>0.33750000000000002</c:v>
                </c:pt>
                <c:pt idx="88">
                  <c:v>0.33811999999999998</c:v>
                </c:pt>
                <c:pt idx="89">
                  <c:v>0.33872000000000002</c:v>
                </c:pt>
                <c:pt idx="90">
                  <c:v>0.33926000000000001</c:v>
                </c:pt>
                <c:pt idx="91">
                  <c:v>0.33978000000000003</c:v>
                </c:pt>
                <c:pt idx="92">
                  <c:v>0.34023999999999999</c:v>
                </c:pt>
                <c:pt idx="93">
                  <c:v>0.34067999999999998</c:v>
                </c:pt>
                <c:pt idx="94">
                  <c:v>0.34105999999999997</c:v>
                </c:pt>
                <c:pt idx="95">
                  <c:v>0.34151999999999999</c:v>
                </c:pt>
                <c:pt idx="96">
                  <c:v>0.34186</c:v>
                </c:pt>
                <c:pt idx="97">
                  <c:v>0.3422</c:v>
                </c:pt>
                <c:pt idx="98">
                  <c:v>0.34251999999999999</c:v>
                </c:pt>
                <c:pt idx="99">
                  <c:v>0.34279999999999999</c:v>
                </c:pt>
                <c:pt idx="100">
                  <c:v>0.34308</c:v>
                </c:pt>
                <c:pt idx="101">
                  <c:v>0.34336</c:v>
                </c:pt>
                <c:pt idx="102">
                  <c:v>0.34364</c:v>
                </c:pt>
                <c:pt idx="103">
                  <c:v>0.34383999999999998</c:v>
                </c:pt>
                <c:pt idx="104">
                  <c:v>0.34410000000000002</c:v>
                </c:pt>
                <c:pt idx="105">
                  <c:v>0.34429999999999999</c:v>
                </c:pt>
                <c:pt idx="106">
                  <c:v>0.34449999999999997</c:v>
                </c:pt>
                <c:pt idx="107">
                  <c:v>0.34467999999999999</c:v>
                </c:pt>
                <c:pt idx="108">
                  <c:v>0.34483999999999998</c:v>
                </c:pt>
                <c:pt idx="109">
                  <c:v>0.34501999999999999</c:v>
                </c:pt>
                <c:pt idx="110">
                  <c:v>0.34517999999999999</c:v>
                </c:pt>
                <c:pt idx="111">
                  <c:v>0.3453</c:v>
                </c:pt>
                <c:pt idx="112">
                  <c:v>0.34545999999999999</c:v>
                </c:pt>
                <c:pt idx="113">
                  <c:v>0.34558</c:v>
                </c:pt>
                <c:pt idx="114">
                  <c:v>0.34570000000000001</c:v>
                </c:pt>
                <c:pt idx="115">
                  <c:v>0.34582000000000002</c:v>
                </c:pt>
                <c:pt idx="116">
                  <c:v>0.34595999999999999</c:v>
                </c:pt>
                <c:pt idx="117">
                  <c:v>0.34604000000000001</c:v>
                </c:pt>
                <c:pt idx="118">
                  <c:v>0.34617999999999999</c:v>
                </c:pt>
                <c:pt idx="119">
                  <c:v>0.34627999999999998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4E-4E9E-A75F-75DAC5EAACB8}"/>
            </c:ext>
          </c:extLst>
        </c:ser>
        <c:ser>
          <c:idx val="5"/>
          <c:order val="1"/>
          <c:tx>
            <c:v>Restricciones a los 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'CR5030'!$AC$14:$AC$373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3.2000000000000003E-4</c:v>
                </c:pt>
                <c:pt idx="4">
                  <c:v>4.0000000000000002E-4</c:v>
                </c:pt>
                <c:pt idx="5">
                  <c:v>4.8000000000000001E-4</c:v>
                </c:pt>
                <c:pt idx="6">
                  <c:v>7.2000000000000005E-4</c:v>
                </c:pt>
                <c:pt idx="7">
                  <c:v>9.7999999999999997E-4</c:v>
                </c:pt>
                <c:pt idx="8">
                  <c:v>1.2800000000000001E-3</c:v>
                </c:pt>
                <c:pt idx="9">
                  <c:v>1.8600000000000001E-3</c:v>
                </c:pt>
                <c:pt idx="10">
                  <c:v>2.48E-3</c:v>
                </c:pt>
                <c:pt idx="11">
                  <c:v>3.1199999999999999E-3</c:v>
                </c:pt>
                <c:pt idx="12">
                  <c:v>3.8400000000000001E-3</c:v>
                </c:pt>
                <c:pt idx="13">
                  <c:v>4.5399999999999998E-3</c:v>
                </c:pt>
                <c:pt idx="14">
                  <c:v>5.3200000000000001E-3</c:v>
                </c:pt>
                <c:pt idx="15">
                  <c:v>6.1199999999999996E-3</c:v>
                </c:pt>
                <c:pt idx="16">
                  <c:v>6.96E-3</c:v>
                </c:pt>
                <c:pt idx="17">
                  <c:v>8.0800000000000004E-3</c:v>
                </c:pt>
                <c:pt idx="18">
                  <c:v>9.3399999999999993E-3</c:v>
                </c:pt>
                <c:pt idx="19">
                  <c:v>1.072E-2</c:v>
                </c:pt>
                <c:pt idx="20">
                  <c:v>1.2319999999999999E-2</c:v>
                </c:pt>
                <c:pt idx="21">
                  <c:v>1.404E-2</c:v>
                </c:pt>
                <c:pt idx="22">
                  <c:v>1.602E-2</c:v>
                </c:pt>
                <c:pt idx="23">
                  <c:v>1.8319999999999999E-2</c:v>
                </c:pt>
                <c:pt idx="24">
                  <c:v>2.0920000000000001E-2</c:v>
                </c:pt>
                <c:pt idx="25">
                  <c:v>2.3859999999999999E-2</c:v>
                </c:pt>
                <c:pt idx="26">
                  <c:v>2.7119999999999998E-2</c:v>
                </c:pt>
                <c:pt idx="27">
                  <c:v>3.056E-2</c:v>
                </c:pt>
                <c:pt idx="28">
                  <c:v>3.4520000000000002E-2</c:v>
                </c:pt>
                <c:pt idx="29">
                  <c:v>3.8879999999999998E-2</c:v>
                </c:pt>
                <c:pt idx="30">
                  <c:v>4.0219999999999999E-2</c:v>
                </c:pt>
                <c:pt idx="31">
                  <c:v>4.1700000000000001E-2</c:v>
                </c:pt>
                <c:pt idx="32">
                  <c:v>4.3279999999999999E-2</c:v>
                </c:pt>
                <c:pt idx="33">
                  <c:v>4.4880000000000003E-2</c:v>
                </c:pt>
                <c:pt idx="34">
                  <c:v>4.6399999999999997E-2</c:v>
                </c:pt>
                <c:pt idx="35">
                  <c:v>4.7820000000000001E-2</c:v>
                </c:pt>
                <c:pt idx="36">
                  <c:v>4.9200000000000001E-2</c:v>
                </c:pt>
                <c:pt idx="37">
                  <c:v>5.0540000000000002E-2</c:v>
                </c:pt>
                <c:pt idx="38">
                  <c:v>5.1900000000000002E-2</c:v>
                </c:pt>
                <c:pt idx="39">
                  <c:v>5.3280000000000001E-2</c:v>
                </c:pt>
                <c:pt idx="40">
                  <c:v>5.4719999999999998E-2</c:v>
                </c:pt>
                <c:pt idx="41">
                  <c:v>5.604E-2</c:v>
                </c:pt>
                <c:pt idx="42">
                  <c:v>5.74E-2</c:v>
                </c:pt>
                <c:pt idx="43">
                  <c:v>5.8720000000000001E-2</c:v>
                </c:pt>
                <c:pt idx="44">
                  <c:v>6.0040000000000003E-2</c:v>
                </c:pt>
                <c:pt idx="45">
                  <c:v>6.1280000000000001E-2</c:v>
                </c:pt>
                <c:pt idx="46">
                  <c:v>6.2440000000000002E-2</c:v>
                </c:pt>
                <c:pt idx="47">
                  <c:v>6.3560000000000005E-2</c:v>
                </c:pt>
                <c:pt idx="48">
                  <c:v>6.4619999999999997E-2</c:v>
                </c:pt>
                <c:pt idx="49">
                  <c:v>6.5600000000000006E-2</c:v>
                </c:pt>
                <c:pt idx="50">
                  <c:v>6.6600000000000006E-2</c:v>
                </c:pt>
                <c:pt idx="51">
                  <c:v>6.7540000000000003E-2</c:v>
                </c:pt>
                <c:pt idx="52">
                  <c:v>6.8419999999999995E-2</c:v>
                </c:pt>
                <c:pt idx="53">
                  <c:v>6.9239999999999996E-2</c:v>
                </c:pt>
                <c:pt idx="54">
                  <c:v>7.0059999999999997E-2</c:v>
                </c:pt>
                <c:pt idx="55">
                  <c:v>7.084E-2</c:v>
                </c:pt>
                <c:pt idx="56">
                  <c:v>7.1580000000000005E-2</c:v>
                </c:pt>
                <c:pt idx="57">
                  <c:v>7.2300000000000003E-2</c:v>
                </c:pt>
                <c:pt idx="58">
                  <c:v>7.3039999999999994E-2</c:v>
                </c:pt>
                <c:pt idx="59">
                  <c:v>7.3700000000000002E-2</c:v>
                </c:pt>
                <c:pt idx="60">
                  <c:v>7.4340000000000003E-2</c:v>
                </c:pt>
                <c:pt idx="61">
                  <c:v>7.5020000000000003E-2</c:v>
                </c:pt>
                <c:pt idx="62">
                  <c:v>7.5660000000000005E-2</c:v>
                </c:pt>
                <c:pt idx="63">
                  <c:v>7.6259999999999994E-2</c:v>
                </c:pt>
                <c:pt idx="64">
                  <c:v>7.6799999999999993E-2</c:v>
                </c:pt>
                <c:pt idx="65">
                  <c:v>7.7359999999999998E-2</c:v>
                </c:pt>
                <c:pt idx="66">
                  <c:v>7.7899999999999997E-2</c:v>
                </c:pt>
                <c:pt idx="67">
                  <c:v>7.8340000000000007E-2</c:v>
                </c:pt>
                <c:pt idx="68">
                  <c:v>7.886E-2</c:v>
                </c:pt>
                <c:pt idx="69">
                  <c:v>7.9339999999999994E-2</c:v>
                </c:pt>
                <c:pt idx="70">
                  <c:v>7.9780000000000004E-2</c:v>
                </c:pt>
                <c:pt idx="71">
                  <c:v>8.0180000000000001E-2</c:v>
                </c:pt>
                <c:pt idx="72">
                  <c:v>8.0560000000000007E-2</c:v>
                </c:pt>
                <c:pt idx="73">
                  <c:v>8.0920000000000006E-2</c:v>
                </c:pt>
                <c:pt idx="74">
                  <c:v>8.1220000000000001E-2</c:v>
                </c:pt>
                <c:pt idx="75">
                  <c:v>8.1559999999999994E-2</c:v>
                </c:pt>
                <c:pt idx="76">
                  <c:v>8.1839999999999996E-2</c:v>
                </c:pt>
                <c:pt idx="77">
                  <c:v>8.2140000000000005E-2</c:v>
                </c:pt>
                <c:pt idx="78">
                  <c:v>8.2379999999999995E-2</c:v>
                </c:pt>
                <c:pt idx="79">
                  <c:v>8.2600000000000007E-2</c:v>
                </c:pt>
                <c:pt idx="80">
                  <c:v>8.2820000000000005E-2</c:v>
                </c:pt>
                <c:pt idx="81">
                  <c:v>8.3000000000000004E-2</c:v>
                </c:pt>
                <c:pt idx="82">
                  <c:v>8.3180000000000004E-2</c:v>
                </c:pt>
                <c:pt idx="83">
                  <c:v>8.3360000000000004E-2</c:v>
                </c:pt>
                <c:pt idx="84">
                  <c:v>8.3540000000000003E-2</c:v>
                </c:pt>
                <c:pt idx="85">
                  <c:v>8.3699999999999997E-2</c:v>
                </c:pt>
                <c:pt idx="86">
                  <c:v>8.3860000000000004E-2</c:v>
                </c:pt>
                <c:pt idx="87">
                  <c:v>8.4000000000000005E-2</c:v>
                </c:pt>
                <c:pt idx="88">
                  <c:v>8.412E-2</c:v>
                </c:pt>
                <c:pt idx="89">
                  <c:v>8.4260000000000002E-2</c:v>
                </c:pt>
                <c:pt idx="90">
                  <c:v>8.4400000000000003E-2</c:v>
                </c:pt>
                <c:pt idx="91">
                  <c:v>8.4500000000000006E-2</c:v>
                </c:pt>
                <c:pt idx="92">
                  <c:v>8.4620000000000001E-2</c:v>
                </c:pt>
                <c:pt idx="93">
                  <c:v>8.4699999999999998E-2</c:v>
                </c:pt>
                <c:pt idx="94">
                  <c:v>8.4820000000000007E-2</c:v>
                </c:pt>
                <c:pt idx="95">
                  <c:v>8.4919999999999995E-2</c:v>
                </c:pt>
                <c:pt idx="96">
                  <c:v>8.5000000000000006E-2</c:v>
                </c:pt>
                <c:pt idx="97">
                  <c:v>8.5099999999999995E-2</c:v>
                </c:pt>
                <c:pt idx="98">
                  <c:v>8.5220000000000004E-2</c:v>
                </c:pt>
                <c:pt idx="99">
                  <c:v>8.5319999999999993E-2</c:v>
                </c:pt>
                <c:pt idx="100">
                  <c:v>8.5400000000000004E-2</c:v>
                </c:pt>
                <c:pt idx="101">
                  <c:v>8.5519999999999999E-2</c:v>
                </c:pt>
                <c:pt idx="102">
                  <c:v>8.5599999999999996E-2</c:v>
                </c:pt>
                <c:pt idx="103">
                  <c:v>8.5699999999999998E-2</c:v>
                </c:pt>
                <c:pt idx="104">
                  <c:v>8.5800000000000001E-2</c:v>
                </c:pt>
                <c:pt idx="105">
                  <c:v>8.5919999999999996E-2</c:v>
                </c:pt>
                <c:pt idx="106">
                  <c:v>8.5999999999999993E-2</c:v>
                </c:pt>
                <c:pt idx="107">
                  <c:v>8.6080000000000004E-2</c:v>
                </c:pt>
                <c:pt idx="108">
                  <c:v>8.6139999999999994E-2</c:v>
                </c:pt>
                <c:pt idx="109">
                  <c:v>8.6199999999999999E-2</c:v>
                </c:pt>
                <c:pt idx="110">
                  <c:v>8.6239999999999997E-2</c:v>
                </c:pt>
                <c:pt idx="111">
                  <c:v>8.6279999999999996E-2</c:v>
                </c:pt>
                <c:pt idx="112">
                  <c:v>8.6319999999999994E-2</c:v>
                </c:pt>
                <c:pt idx="113">
                  <c:v>8.634E-2</c:v>
                </c:pt>
                <c:pt idx="114">
                  <c:v>8.6360000000000006E-2</c:v>
                </c:pt>
                <c:pt idx="115">
                  <c:v>8.6400000000000005E-2</c:v>
                </c:pt>
                <c:pt idx="116">
                  <c:v>8.6419999999999997E-2</c:v>
                </c:pt>
                <c:pt idx="117">
                  <c:v>8.6480000000000001E-2</c:v>
                </c:pt>
                <c:pt idx="118">
                  <c:v>8.652E-2</c:v>
                </c:pt>
                <c:pt idx="119">
                  <c:v>8.6540000000000006E-2</c:v>
                </c:pt>
                <c:pt idx="120">
                  <c:v>8.6580000000000004E-2</c:v>
                </c:pt>
                <c:pt idx="121">
                  <c:v>8.6599999999999996E-2</c:v>
                </c:pt>
                <c:pt idx="122">
                  <c:v>8.6660000000000001E-2</c:v>
                </c:pt>
                <c:pt idx="123">
                  <c:v>8.6660000000000001E-2</c:v>
                </c:pt>
                <c:pt idx="124">
                  <c:v>8.6699999999999999E-2</c:v>
                </c:pt>
                <c:pt idx="125">
                  <c:v>8.6720000000000005E-2</c:v>
                </c:pt>
                <c:pt idx="126">
                  <c:v>8.6779999999999996E-2</c:v>
                </c:pt>
                <c:pt idx="127">
                  <c:v>8.6779999999999996E-2</c:v>
                </c:pt>
                <c:pt idx="128">
                  <c:v>8.6800000000000002E-2</c:v>
                </c:pt>
                <c:pt idx="129">
                  <c:v>8.6800000000000002E-2</c:v>
                </c:pt>
                <c:pt idx="130">
                  <c:v>8.6819999999999994E-2</c:v>
                </c:pt>
                <c:pt idx="131">
                  <c:v>8.6860000000000007E-2</c:v>
                </c:pt>
                <c:pt idx="132">
                  <c:v>8.6860000000000007E-2</c:v>
                </c:pt>
                <c:pt idx="133">
                  <c:v>8.6879999999999999E-2</c:v>
                </c:pt>
                <c:pt idx="134">
                  <c:v>8.8260000000000005E-2</c:v>
                </c:pt>
                <c:pt idx="135">
                  <c:v>8.8319999999999996E-2</c:v>
                </c:pt>
                <c:pt idx="136">
                  <c:v>8.8340000000000002E-2</c:v>
                </c:pt>
                <c:pt idx="137">
                  <c:v>8.9639999999999997E-2</c:v>
                </c:pt>
                <c:pt idx="138">
                  <c:v>9.0480000000000005E-2</c:v>
                </c:pt>
                <c:pt idx="139">
                  <c:v>9.1619999999999993E-2</c:v>
                </c:pt>
                <c:pt idx="140">
                  <c:v>9.2660000000000006E-2</c:v>
                </c:pt>
                <c:pt idx="141">
                  <c:v>9.418E-2</c:v>
                </c:pt>
                <c:pt idx="142">
                  <c:v>9.4200000000000006E-2</c:v>
                </c:pt>
                <c:pt idx="143">
                  <c:v>9.5839999999999995E-2</c:v>
                </c:pt>
                <c:pt idx="144">
                  <c:v>9.5820000000000002E-2</c:v>
                </c:pt>
                <c:pt idx="145">
                  <c:v>9.5140000000000002E-2</c:v>
                </c:pt>
                <c:pt idx="146">
                  <c:v>9.4880000000000006E-2</c:v>
                </c:pt>
                <c:pt idx="147">
                  <c:v>0.10076</c:v>
                </c:pt>
                <c:pt idx="148">
                  <c:v>0.10076</c:v>
                </c:pt>
                <c:pt idx="149">
                  <c:v>9.9040000000000003E-2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4E-4E9E-A75F-75DAC5EAACB8}"/>
            </c:ext>
          </c:extLst>
        </c:ser>
        <c:ser>
          <c:idx val="0"/>
          <c:order val="2"/>
          <c:tx>
            <c:v>Restricciones a los 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'CR5040'!$AC$14:$AC$373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3.2000000000000003E-4</c:v>
                </c:pt>
                <c:pt idx="4">
                  <c:v>4.2000000000000002E-4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1E-3</c:v>
                </c:pt>
                <c:pt idx="8">
                  <c:v>1.32E-3</c:v>
                </c:pt>
                <c:pt idx="9">
                  <c:v>1.9E-3</c:v>
                </c:pt>
                <c:pt idx="10">
                  <c:v>2.5200000000000001E-3</c:v>
                </c:pt>
                <c:pt idx="11">
                  <c:v>3.14E-3</c:v>
                </c:pt>
                <c:pt idx="12">
                  <c:v>3.8600000000000001E-3</c:v>
                </c:pt>
                <c:pt idx="13">
                  <c:v>4.5799999999999999E-3</c:v>
                </c:pt>
                <c:pt idx="14">
                  <c:v>5.3200000000000001E-3</c:v>
                </c:pt>
                <c:pt idx="15">
                  <c:v>6.1000000000000004E-3</c:v>
                </c:pt>
                <c:pt idx="16">
                  <c:v>6.96E-3</c:v>
                </c:pt>
                <c:pt idx="17">
                  <c:v>8.0999999999999996E-3</c:v>
                </c:pt>
                <c:pt idx="18">
                  <c:v>9.3600000000000003E-3</c:v>
                </c:pt>
                <c:pt idx="19">
                  <c:v>1.078E-2</c:v>
                </c:pt>
                <c:pt idx="20">
                  <c:v>1.242E-2</c:v>
                </c:pt>
                <c:pt idx="21">
                  <c:v>1.4160000000000001E-2</c:v>
                </c:pt>
                <c:pt idx="22">
                  <c:v>1.6140000000000002E-2</c:v>
                </c:pt>
                <c:pt idx="23">
                  <c:v>1.8380000000000001E-2</c:v>
                </c:pt>
                <c:pt idx="24">
                  <c:v>2.0959999999999999E-2</c:v>
                </c:pt>
                <c:pt idx="25">
                  <c:v>2.3900000000000001E-2</c:v>
                </c:pt>
                <c:pt idx="26">
                  <c:v>2.7119999999999998E-2</c:v>
                </c:pt>
                <c:pt idx="27">
                  <c:v>3.058E-2</c:v>
                </c:pt>
                <c:pt idx="28">
                  <c:v>3.4540000000000001E-2</c:v>
                </c:pt>
                <c:pt idx="29">
                  <c:v>3.8879999999999998E-2</c:v>
                </c:pt>
                <c:pt idx="30">
                  <c:v>4.3540000000000002E-2</c:v>
                </c:pt>
                <c:pt idx="31">
                  <c:v>4.854E-2</c:v>
                </c:pt>
                <c:pt idx="32">
                  <c:v>5.3879999999999997E-2</c:v>
                </c:pt>
                <c:pt idx="33">
                  <c:v>5.9819999999999998E-2</c:v>
                </c:pt>
                <c:pt idx="34">
                  <c:v>6.6059999999999994E-2</c:v>
                </c:pt>
                <c:pt idx="35">
                  <c:v>7.2459999999999997E-2</c:v>
                </c:pt>
                <c:pt idx="36">
                  <c:v>7.9560000000000006E-2</c:v>
                </c:pt>
                <c:pt idx="37">
                  <c:v>8.6999999999999994E-2</c:v>
                </c:pt>
                <c:pt idx="38">
                  <c:v>9.4740000000000005E-2</c:v>
                </c:pt>
                <c:pt idx="39">
                  <c:v>0.10262</c:v>
                </c:pt>
                <c:pt idx="40">
                  <c:v>0.10518</c:v>
                </c:pt>
                <c:pt idx="41">
                  <c:v>0.10772</c:v>
                </c:pt>
                <c:pt idx="42">
                  <c:v>0.11058</c:v>
                </c:pt>
                <c:pt idx="43">
                  <c:v>0.1133</c:v>
                </c:pt>
                <c:pt idx="44">
                  <c:v>0.11576</c:v>
                </c:pt>
                <c:pt idx="45">
                  <c:v>0.11816</c:v>
                </c:pt>
                <c:pt idx="46">
                  <c:v>0.12044000000000001</c:v>
                </c:pt>
                <c:pt idx="47">
                  <c:v>0.12264</c:v>
                </c:pt>
                <c:pt idx="48">
                  <c:v>0.12474</c:v>
                </c:pt>
                <c:pt idx="49">
                  <c:v>0.12687999999999999</c:v>
                </c:pt>
                <c:pt idx="50">
                  <c:v>0.12881999999999999</c:v>
                </c:pt>
                <c:pt idx="51">
                  <c:v>0.13066</c:v>
                </c:pt>
                <c:pt idx="52">
                  <c:v>0.13247999999999999</c:v>
                </c:pt>
                <c:pt idx="53">
                  <c:v>0.1341</c:v>
                </c:pt>
                <c:pt idx="54">
                  <c:v>0.13564000000000001</c:v>
                </c:pt>
                <c:pt idx="55">
                  <c:v>0.13705999999999999</c:v>
                </c:pt>
                <c:pt idx="56">
                  <c:v>0.13832</c:v>
                </c:pt>
                <c:pt idx="57">
                  <c:v>0.13952000000000001</c:v>
                </c:pt>
                <c:pt idx="58">
                  <c:v>0.14068</c:v>
                </c:pt>
                <c:pt idx="59">
                  <c:v>0.14176</c:v>
                </c:pt>
                <c:pt idx="60">
                  <c:v>0.14277999999999999</c:v>
                </c:pt>
                <c:pt idx="61">
                  <c:v>0.14369999999999999</c:v>
                </c:pt>
                <c:pt idx="62">
                  <c:v>0.14463999999999999</c:v>
                </c:pt>
                <c:pt idx="63">
                  <c:v>0.14541999999999999</c:v>
                </c:pt>
                <c:pt idx="64">
                  <c:v>0.14616000000000001</c:v>
                </c:pt>
                <c:pt idx="65">
                  <c:v>0.14685999999999999</c:v>
                </c:pt>
                <c:pt idx="66">
                  <c:v>0.14752000000000001</c:v>
                </c:pt>
                <c:pt idx="67">
                  <c:v>0.14812</c:v>
                </c:pt>
                <c:pt idx="68">
                  <c:v>0.14863999999999999</c:v>
                </c:pt>
                <c:pt idx="69">
                  <c:v>0.14918000000000001</c:v>
                </c:pt>
                <c:pt idx="70">
                  <c:v>0.14962</c:v>
                </c:pt>
                <c:pt idx="71">
                  <c:v>0.15010000000000001</c:v>
                </c:pt>
                <c:pt idx="72">
                  <c:v>0.15051999999999999</c:v>
                </c:pt>
                <c:pt idx="73">
                  <c:v>0.15093999999999999</c:v>
                </c:pt>
                <c:pt idx="74">
                  <c:v>0.15129999999999999</c:v>
                </c:pt>
                <c:pt idx="75">
                  <c:v>0.15168000000000001</c:v>
                </c:pt>
                <c:pt idx="76">
                  <c:v>0.15201999999999999</c:v>
                </c:pt>
                <c:pt idx="77">
                  <c:v>0.15234</c:v>
                </c:pt>
                <c:pt idx="78">
                  <c:v>0.15264</c:v>
                </c:pt>
                <c:pt idx="79">
                  <c:v>0.15293999999999999</c:v>
                </c:pt>
                <c:pt idx="80">
                  <c:v>0.15326000000000001</c:v>
                </c:pt>
                <c:pt idx="81">
                  <c:v>0.15348000000000001</c:v>
                </c:pt>
                <c:pt idx="82">
                  <c:v>0.15378</c:v>
                </c:pt>
                <c:pt idx="83">
                  <c:v>0.154</c:v>
                </c:pt>
                <c:pt idx="84">
                  <c:v>0.15423999999999999</c:v>
                </c:pt>
                <c:pt idx="85">
                  <c:v>0.15440000000000001</c:v>
                </c:pt>
                <c:pt idx="86">
                  <c:v>0.15458</c:v>
                </c:pt>
                <c:pt idx="87">
                  <c:v>0.15473999999999999</c:v>
                </c:pt>
                <c:pt idx="88">
                  <c:v>0.15490000000000001</c:v>
                </c:pt>
                <c:pt idx="89">
                  <c:v>0.15501999999999999</c:v>
                </c:pt>
                <c:pt idx="90">
                  <c:v>0.15515999999999999</c:v>
                </c:pt>
                <c:pt idx="91">
                  <c:v>0.15529999999999999</c:v>
                </c:pt>
                <c:pt idx="92">
                  <c:v>0.15542</c:v>
                </c:pt>
                <c:pt idx="93">
                  <c:v>0.15554000000000001</c:v>
                </c:pt>
                <c:pt idx="94">
                  <c:v>0.15564</c:v>
                </c:pt>
                <c:pt idx="95">
                  <c:v>0.15573999999999999</c:v>
                </c:pt>
                <c:pt idx="96">
                  <c:v>0.15581999999999999</c:v>
                </c:pt>
                <c:pt idx="97">
                  <c:v>0.15590000000000001</c:v>
                </c:pt>
                <c:pt idx="98">
                  <c:v>0.156</c:v>
                </c:pt>
                <c:pt idx="99">
                  <c:v>0.15606</c:v>
                </c:pt>
                <c:pt idx="100">
                  <c:v>0.15614</c:v>
                </c:pt>
                <c:pt idx="101">
                  <c:v>0.15620000000000001</c:v>
                </c:pt>
                <c:pt idx="102">
                  <c:v>0.15626000000000001</c:v>
                </c:pt>
                <c:pt idx="103">
                  <c:v>0.15629999999999999</c:v>
                </c:pt>
                <c:pt idx="104">
                  <c:v>0.15636</c:v>
                </c:pt>
                <c:pt idx="105">
                  <c:v>0.15640000000000001</c:v>
                </c:pt>
                <c:pt idx="106">
                  <c:v>0.15644</c:v>
                </c:pt>
                <c:pt idx="107">
                  <c:v>0.15648000000000001</c:v>
                </c:pt>
                <c:pt idx="108">
                  <c:v>0.1565</c:v>
                </c:pt>
                <c:pt idx="109">
                  <c:v>0.15658</c:v>
                </c:pt>
                <c:pt idx="110">
                  <c:v>0.15662000000000001</c:v>
                </c:pt>
                <c:pt idx="111">
                  <c:v>0.15662000000000001</c:v>
                </c:pt>
                <c:pt idx="112">
                  <c:v>0.15668000000000001</c:v>
                </c:pt>
                <c:pt idx="113">
                  <c:v>0.15672</c:v>
                </c:pt>
                <c:pt idx="114">
                  <c:v>0.15673999999999999</c:v>
                </c:pt>
                <c:pt idx="115">
                  <c:v>0.15678</c:v>
                </c:pt>
                <c:pt idx="116">
                  <c:v>0.15681999999999999</c:v>
                </c:pt>
                <c:pt idx="117">
                  <c:v>0.15684000000000001</c:v>
                </c:pt>
                <c:pt idx="118">
                  <c:v>0.15687999999999999</c:v>
                </c:pt>
                <c:pt idx="119">
                  <c:v>0.15687999999999999</c:v>
                </c:pt>
                <c:pt idx="120">
                  <c:v>0.15690000000000001</c:v>
                </c:pt>
                <c:pt idx="121">
                  <c:v>0.15690000000000001</c:v>
                </c:pt>
                <c:pt idx="122">
                  <c:v>0.15692</c:v>
                </c:pt>
                <c:pt idx="123">
                  <c:v>0.15694</c:v>
                </c:pt>
                <c:pt idx="124">
                  <c:v>0.15694</c:v>
                </c:pt>
                <c:pt idx="125">
                  <c:v>0.15694</c:v>
                </c:pt>
                <c:pt idx="126">
                  <c:v>0.15698000000000001</c:v>
                </c:pt>
                <c:pt idx="127">
                  <c:v>0.15698000000000001</c:v>
                </c:pt>
                <c:pt idx="128">
                  <c:v>0.15698000000000001</c:v>
                </c:pt>
                <c:pt idx="129">
                  <c:v>0.15698000000000001</c:v>
                </c:pt>
                <c:pt idx="130">
                  <c:v>0.157</c:v>
                </c:pt>
                <c:pt idx="131">
                  <c:v>0.157</c:v>
                </c:pt>
                <c:pt idx="132">
                  <c:v>0.15701999999999999</c:v>
                </c:pt>
                <c:pt idx="133">
                  <c:v>0.15701999999999999</c:v>
                </c:pt>
                <c:pt idx="134">
                  <c:v>0.15701999999999999</c:v>
                </c:pt>
                <c:pt idx="135">
                  <c:v>0.15701999999999999</c:v>
                </c:pt>
                <c:pt idx="136">
                  <c:v>0.15701999999999999</c:v>
                </c:pt>
                <c:pt idx="137">
                  <c:v>0.15701999999999999</c:v>
                </c:pt>
                <c:pt idx="138">
                  <c:v>0.15701999999999999</c:v>
                </c:pt>
                <c:pt idx="139">
                  <c:v>0.15704000000000001</c:v>
                </c:pt>
                <c:pt idx="140">
                  <c:v>0.15659999999999999</c:v>
                </c:pt>
                <c:pt idx="141">
                  <c:v>0.15659999999999999</c:v>
                </c:pt>
                <c:pt idx="142">
                  <c:v>0.15659999999999999</c:v>
                </c:pt>
                <c:pt idx="143">
                  <c:v>0.15659999999999999</c:v>
                </c:pt>
                <c:pt idx="144">
                  <c:v>0.15486</c:v>
                </c:pt>
                <c:pt idx="145">
                  <c:v>0.15085999999999999</c:v>
                </c:pt>
                <c:pt idx="146">
                  <c:v>0.15087999999999999</c:v>
                </c:pt>
                <c:pt idx="147">
                  <c:v>0.15087999999999999</c:v>
                </c:pt>
                <c:pt idx="148">
                  <c:v>0.15087999999999999</c:v>
                </c:pt>
                <c:pt idx="149">
                  <c:v>0.15087999999999999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4E-4E9E-A75F-75DAC5EAA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 a los 40 días del</a:t>
            </a:r>
            <a:r>
              <a:rPr lang="en-US" baseline="0"/>
              <a:t> inicio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v>Afectados sin restricciones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'SR50'!$AC$14:$AC$373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5.5999999999999999E-3</c:v>
                </c:pt>
                <c:pt idx="15">
                  <c:v>6.4200000000000004E-3</c:v>
                </c:pt>
                <c:pt idx="16">
                  <c:v>7.3200000000000001E-3</c:v>
                </c:pt>
                <c:pt idx="17">
                  <c:v>8.4799999999999997E-3</c:v>
                </c:pt>
                <c:pt idx="18">
                  <c:v>9.8399999999999998E-3</c:v>
                </c:pt>
                <c:pt idx="19">
                  <c:v>1.132E-2</c:v>
                </c:pt>
                <c:pt idx="20">
                  <c:v>1.302E-2</c:v>
                </c:pt>
                <c:pt idx="21">
                  <c:v>1.4880000000000001E-2</c:v>
                </c:pt>
                <c:pt idx="22">
                  <c:v>1.694E-2</c:v>
                </c:pt>
                <c:pt idx="23">
                  <c:v>1.9259999999999999E-2</c:v>
                </c:pt>
                <c:pt idx="24">
                  <c:v>2.198E-2</c:v>
                </c:pt>
                <c:pt idx="25">
                  <c:v>2.512E-2</c:v>
                </c:pt>
                <c:pt idx="26">
                  <c:v>2.8500000000000001E-2</c:v>
                </c:pt>
                <c:pt idx="27">
                  <c:v>3.2099999999999997E-2</c:v>
                </c:pt>
                <c:pt idx="28">
                  <c:v>3.6200000000000003E-2</c:v>
                </c:pt>
                <c:pt idx="29">
                  <c:v>4.0640000000000003E-2</c:v>
                </c:pt>
                <c:pt idx="30">
                  <c:v>4.5560000000000003E-2</c:v>
                </c:pt>
                <c:pt idx="31">
                  <c:v>5.0720000000000001E-2</c:v>
                </c:pt>
                <c:pt idx="32">
                  <c:v>5.6259999999999998E-2</c:v>
                </c:pt>
                <c:pt idx="33">
                  <c:v>6.2480000000000001E-2</c:v>
                </c:pt>
                <c:pt idx="34">
                  <c:v>6.9019999999999998E-2</c:v>
                </c:pt>
                <c:pt idx="35">
                  <c:v>7.5679999999999997E-2</c:v>
                </c:pt>
                <c:pt idx="36">
                  <c:v>8.3119999999999999E-2</c:v>
                </c:pt>
                <c:pt idx="37">
                  <c:v>9.0920000000000001E-2</c:v>
                </c:pt>
                <c:pt idx="38">
                  <c:v>9.912E-2</c:v>
                </c:pt>
                <c:pt idx="39">
                  <c:v>0.1075</c:v>
                </c:pt>
                <c:pt idx="40">
                  <c:v>0.1168</c:v>
                </c:pt>
                <c:pt idx="41">
                  <c:v>0.12626000000000001</c:v>
                </c:pt>
                <c:pt idx="42">
                  <c:v>0.1361</c:v>
                </c:pt>
                <c:pt idx="43">
                  <c:v>0.14630000000000001</c:v>
                </c:pt>
                <c:pt idx="44">
                  <c:v>0.15644</c:v>
                </c:pt>
                <c:pt idx="45">
                  <c:v>0.16650000000000001</c:v>
                </c:pt>
                <c:pt idx="46">
                  <c:v>0.17649999999999999</c:v>
                </c:pt>
                <c:pt idx="47">
                  <c:v>0.18632000000000001</c:v>
                </c:pt>
                <c:pt idx="48">
                  <c:v>0.19600000000000001</c:v>
                </c:pt>
                <c:pt idx="49">
                  <c:v>0.20530000000000001</c:v>
                </c:pt>
                <c:pt idx="50">
                  <c:v>0.21414</c:v>
                </c:pt>
                <c:pt idx="51">
                  <c:v>0.22284000000000001</c:v>
                </c:pt>
                <c:pt idx="52">
                  <c:v>0.23116</c:v>
                </c:pt>
                <c:pt idx="53">
                  <c:v>0.23898</c:v>
                </c:pt>
                <c:pt idx="54">
                  <c:v>0.24665999999999999</c:v>
                </c:pt>
                <c:pt idx="55">
                  <c:v>0.25374000000000002</c:v>
                </c:pt>
                <c:pt idx="56">
                  <c:v>0.26034000000000002</c:v>
                </c:pt>
                <c:pt idx="57">
                  <c:v>0.26662000000000002</c:v>
                </c:pt>
                <c:pt idx="58">
                  <c:v>0.27248</c:v>
                </c:pt>
                <c:pt idx="59">
                  <c:v>0.27778000000000003</c:v>
                </c:pt>
                <c:pt idx="60">
                  <c:v>0.28277999999999998</c:v>
                </c:pt>
                <c:pt idx="61">
                  <c:v>0.28738000000000002</c:v>
                </c:pt>
                <c:pt idx="62">
                  <c:v>0.29154000000000002</c:v>
                </c:pt>
                <c:pt idx="63">
                  <c:v>0.29532000000000003</c:v>
                </c:pt>
                <c:pt idx="64">
                  <c:v>0.29893999999999998</c:v>
                </c:pt>
                <c:pt idx="65">
                  <c:v>0.30225999999999997</c:v>
                </c:pt>
                <c:pt idx="66">
                  <c:v>0.30536000000000002</c:v>
                </c:pt>
                <c:pt idx="67">
                  <c:v>0.30815999999999999</c:v>
                </c:pt>
                <c:pt idx="68">
                  <c:v>0.31087999999999999</c:v>
                </c:pt>
                <c:pt idx="69">
                  <c:v>0.31328</c:v>
                </c:pt>
                <c:pt idx="70">
                  <c:v>0.31552000000000002</c:v>
                </c:pt>
                <c:pt idx="71">
                  <c:v>0.31774000000000002</c:v>
                </c:pt>
                <c:pt idx="72">
                  <c:v>0.31974000000000002</c:v>
                </c:pt>
                <c:pt idx="73">
                  <c:v>0.32162000000000002</c:v>
                </c:pt>
                <c:pt idx="74">
                  <c:v>0.32334000000000002</c:v>
                </c:pt>
                <c:pt idx="75">
                  <c:v>0.32496000000000003</c:v>
                </c:pt>
                <c:pt idx="76">
                  <c:v>0.32654</c:v>
                </c:pt>
                <c:pt idx="77">
                  <c:v>0.32791999999999999</c:v>
                </c:pt>
                <c:pt idx="78">
                  <c:v>0.32923999999999998</c:v>
                </c:pt>
                <c:pt idx="79">
                  <c:v>0.33044000000000001</c:v>
                </c:pt>
                <c:pt idx="80">
                  <c:v>0.33157999999999999</c:v>
                </c:pt>
                <c:pt idx="81">
                  <c:v>0.33267999999999998</c:v>
                </c:pt>
                <c:pt idx="82">
                  <c:v>0.3337</c:v>
                </c:pt>
                <c:pt idx="83">
                  <c:v>0.33454</c:v>
                </c:pt>
                <c:pt idx="84">
                  <c:v>0.33535999999999999</c:v>
                </c:pt>
                <c:pt idx="85">
                  <c:v>0.33613999999999999</c:v>
                </c:pt>
                <c:pt idx="86">
                  <c:v>0.33683999999999997</c:v>
                </c:pt>
                <c:pt idx="87">
                  <c:v>0.33750000000000002</c:v>
                </c:pt>
                <c:pt idx="88">
                  <c:v>0.33811999999999998</c:v>
                </c:pt>
                <c:pt idx="89">
                  <c:v>0.33872000000000002</c:v>
                </c:pt>
                <c:pt idx="90">
                  <c:v>0.33926000000000001</c:v>
                </c:pt>
                <c:pt idx="91">
                  <c:v>0.33978000000000003</c:v>
                </c:pt>
                <c:pt idx="92">
                  <c:v>0.34023999999999999</c:v>
                </c:pt>
                <c:pt idx="93">
                  <c:v>0.34067999999999998</c:v>
                </c:pt>
                <c:pt idx="94">
                  <c:v>0.34105999999999997</c:v>
                </c:pt>
                <c:pt idx="95">
                  <c:v>0.34151999999999999</c:v>
                </c:pt>
                <c:pt idx="96">
                  <c:v>0.34186</c:v>
                </c:pt>
                <c:pt idx="97">
                  <c:v>0.3422</c:v>
                </c:pt>
                <c:pt idx="98">
                  <c:v>0.34251999999999999</c:v>
                </c:pt>
                <c:pt idx="99">
                  <c:v>0.34279999999999999</c:v>
                </c:pt>
                <c:pt idx="100">
                  <c:v>0.34308</c:v>
                </c:pt>
                <c:pt idx="101">
                  <c:v>0.34336</c:v>
                </c:pt>
                <c:pt idx="102">
                  <c:v>0.34364</c:v>
                </c:pt>
                <c:pt idx="103">
                  <c:v>0.34383999999999998</c:v>
                </c:pt>
                <c:pt idx="104">
                  <c:v>0.34410000000000002</c:v>
                </c:pt>
                <c:pt idx="105">
                  <c:v>0.34429999999999999</c:v>
                </c:pt>
                <c:pt idx="106">
                  <c:v>0.34449999999999997</c:v>
                </c:pt>
                <c:pt idx="107">
                  <c:v>0.34467999999999999</c:v>
                </c:pt>
                <c:pt idx="108">
                  <c:v>0.34483999999999998</c:v>
                </c:pt>
                <c:pt idx="109">
                  <c:v>0.34501999999999999</c:v>
                </c:pt>
                <c:pt idx="110">
                  <c:v>0.34517999999999999</c:v>
                </c:pt>
                <c:pt idx="111">
                  <c:v>0.3453</c:v>
                </c:pt>
                <c:pt idx="112">
                  <c:v>0.34545999999999999</c:v>
                </c:pt>
                <c:pt idx="113">
                  <c:v>0.34558</c:v>
                </c:pt>
                <c:pt idx="114">
                  <c:v>0.34570000000000001</c:v>
                </c:pt>
                <c:pt idx="115">
                  <c:v>0.34582000000000002</c:v>
                </c:pt>
                <c:pt idx="116">
                  <c:v>0.34595999999999999</c:v>
                </c:pt>
                <c:pt idx="117">
                  <c:v>0.34604000000000001</c:v>
                </c:pt>
                <c:pt idx="118">
                  <c:v>0.34617999999999999</c:v>
                </c:pt>
                <c:pt idx="119">
                  <c:v>0.34627999999999998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B0-4D14-B2D5-6A02B79FE5C4}"/>
            </c:ext>
          </c:extLst>
        </c:ser>
        <c:ser>
          <c:idx val="5"/>
          <c:order val="1"/>
          <c:tx>
            <c:v>Afectados con restricciones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'CR5040'!$AC$14:$AC$373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3.2000000000000003E-4</c:v>
                </c:pt>
                <c:pt idx="4">
                  <c:v>4.2000000000000002E-4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1E-3</c:v>
                </c:pt>
                <c:pt idx="8">
                  <c:v>1.32E-3</c:v>
                </c:pt>
                <c:pt idx="9">
                  <c:v>1.9E-3</c:v>
                </c:pt>
                <c:pt idx="10">
                  <c:v>2.5200000000000001E-3</c:v>
                </c:pt>
                <c:pt idx="11">
                  <c:v>3.14E-3</c:v>
                </c:pt>
                <c:pt idx="12">
                  <c:v>3.8600000000000001E-3</c:v>
                </c:pt>
                <c:pt idx="13">
                  <c:v>4.5799999999999999E-3</c:v>
                </c:pt>
                <c:pt idx="14">
                  <c:v>5.3200000000000001E-3</c:v>
                </c:pt>
                <c:pt idx="15">
                  <c:v>6.1000000000000004E-3</c:v>
                </c:pt>
                <c:pt idx="16">
                  <c:v>6.96E-3</c:v>
                </c:pt>
                <c:pt idx="17">
                  <c:v>8.0999999999999996E-3</c:v>
                </c:pt>
                <c:pt idx="18">
                  <c:v>9.3600000000000003E-3</c:v>
                </c:pt>
                <c:pt idx="19">
                  <c:v>1.078E-2</c:v>
                </c:pt>
                <c:pt idx="20">
                  <c:v>1.242E-2</c:v>
                </c:pt>
                <c:pt idx="21">
                  <c:v>1.4160000000000001E-2</c:v>
                </c:pt>
                <c:pt idx="22">
                  <c:v>1.6140000000000002E-2</c:v>
                </c:pt>
                <c:pt idx="23">
                  <c:v>1.8380000000000001E-2</c:v>
                </c:pt>
                <c:pt idx="24">
                  <c:v>2.0959999999999999E-2</c:v>
                </c:pt>
                <c:pt idx="25">
                  <c:v>2.3900000000000001E-2</c:v>
                </c:pt>
                <c:pt idx="26">
                  <c:v>2.7119999999999998E-2</c:v>
                </c:pt>
                <c:pt idx="27">
                  <c:v>3.058E-2</c:v>
                </c:pt>
                <c:pt idx="28">
                  <c:v>3.4540000000000001E-2</c:v>
                </c:pt>
                <c:pt idx="29">
                  <c:v>3.8879999999999998E-2</c:v>
                </c:pt>
                <c:pt idx="30">
                  <c:v>4.3540000000000002E-2</c:v>
                </c:pt>
                <c:pt idx="31">
                  <c:v>4.854E-2</c:v>
                </c:pt>
                <c:pt idx="32">
                  <c:v>5.3879999999999997E-2</c:v>
                </c:pt>
                <c:pt idx="33">
                  <c:v>5.9819999999999998E-2</c:v>
                </c:pt>
                <c:pt idx="34">
                  <c:v>6.6059999999999994E-2</c:v>
                </c:pt>
                <c:pt idx="35">
                  <c:v>7.2459999999999997E-2</c:v>
                </c:pt>
                <c:pt idx="36">
                  <c:v>7.9560000000000006E-2</c:v>
                </c:pt>
                <c:pt idx="37">
                  <c:v>8.6999999999999994E-2</c:v>
                </c:pt>
                <c:pt idx="38">
                  <c:v>9.4740000000000005E-2</c:v>
                </c:pt>
                <c:pt idx="39">
                  <c:v>0.10262</c:v>
                </c:pt>
                <c:pt idx="40">
                  <c:v>0.10518</c:v>
                </c:pt>
                <c:pt idx="41">
                  <c:v>0.10772</c:v>
                </c:pt>
                <c:pt idx="42">
                  <c:v>0.11058</c:v>
                </c:pt>
                <c:pt idx="43">
                  <c:v>0.1133</c:v>
                </c:pt>
                <c:pt idx="44">
                  <c:v>0.11576</c:v>
                </c:pt>
                <c:pt idx="45">
                  <c:v>0.11816</c:v>
                </c:pt>
                <c:pt idx="46">
                  <c:v>0.12044000000000001</c:v>
                </c:pt>
                <c:pt idx="47">
                  <c:v>0.12264</c:v>
                </c:pt>
                <c:pt idx="48">
                  <c:v>0.12474</c:v>
                </c:pt>
                <c:pt idx="49">
                  <c:v>0.12687999999999999</c:v>
                </c:pt>
                <c:pt idx="50">
                  <c:v>0.12881999999999999</c:v>
                </c:pt>
                <c:pt idx="51">
                  <c:v>0.13066</c:v>
                </c:pt>
                <c:pt idx="52">
                  <c:v>0.13247999999999999</c:v>
                </c:pt>
                <c:pt idx="53">
                  <c:v>0.1341</c:v>
                </c:pt>
                <c:pt idx="54">
                  <c:v>0.13564000000000001</c:v>
                </c:pt>
                <c:pt idx="55">
                  <c:v>0.13705999999999999</c:v>
                </c:pt>
                <c:pt idx="56">
                  <c:v>0.13832</c:v>
                </c:pt>
                <c:pt idx="57">
                  <c:v>0.13952000000000001</c:v>
                </c:pt>
                <c:pt idx="58">
                  <c:v>0.14068</c:v>
                </c:pt>
                <c:pt idx="59">
                  <c:v>0.14176</c:v>
                </c:pt>
                <c:pt idx="60">
                  <c:v>0.14277999999999999</c:v>
                </c:pt>
                <c:pt idx="61">
                  <c:v>0.14369999999999999</c:v>
                </c:pt>
                <c:pt idx="62">
                  <c:v>0.14463999999999999</c:v>
                </c:pt>
                <c:pt idx="63">
                  <c:v>0.14541999999999999</c:v>
                </c:pt>
                <c:pt idx="64">
                  <c:v>0.14616000000000001</c:v>
                </c:pt>
                <c:pt idx="65">
                  <c:v>0.14685999999999999</c:v>
                </c:pt>
                <c:pt idx="66">
                  <c:v>0.14752000000000001</c:v>
                </c:pt>
                <c:pt idx="67">
                  <c:v>0.14812</c:v>
                </c:pt>
                <c:pt idx="68">
                  <c:v>0.14863999999999999</c:v>
                </c:pt>
                <c:pt idx="69">
                  <c:v>0.14918000000000001</c:v>
                </c:pt>
                <c:pt idx="70">
                  <c:v>0.14962</c:v>
                </c:pt>
                <c:pt idx="71">
                  <c:v>0.15010000000000001</c:v>
                </c:pt>
                <c:pt idx="72">
                  <c:v>0.15051999999999999</c:v>
                </c:pt>
                <c:pt idx="73">
                  <c:v>0.15093999999999999</c:v>
                </c:pt>
                <c:pt idx="74">
                  <c:v>0.15129999999999999</c:v>
                </c:pt>
                <c:pt idx="75">
                  <c:v>0.15168000000000001</c:v>
                </c:pt>
                <c:pt idx="76">
                  <c:v>0.15201999999999999</c:v>
                </c:pt>
                <c:pt idx="77">
                  <c:v>0.15234</c:v>
                </c:pt>
                <c:pt idx="78">
                  <c:v>0.15264</c:v>
                </c:pt>
                <c:pt idx="79">
                  <c:v>0.15293999999999999</c:v>
                </c:pt>
                <c:pt idx="80">
                  <c:v>0.15326000000000001</c:v>
                </c:pt>
                <c:pt idx="81">
                  <c:v>0.15348000000000001</c:v>
                </c:pt>
                <c:pt idx="82">
                  <c:v>0.15378</c:v>
                </c:pt>
                <c:pt idx="83">
                  <c:v>0.154</c:v>
                </c:pt>
                <c:pt idx="84">
                  <c:v>0.15423999999999999</c:v>
                </c:pt>
                <c:pt idx="85">
                  <c:v>0.15440000000000001</c:v>
                </c:pt>
                <c:pt idx="86">
                  <c:v>0.15458</c:v>
                </c:pt>
                <c:pt idx="87">
                  <c:v>0.15473999999999999</c:v>
                </c:pt>
                <c:pt idx="88">
                  <c:v>0.15490000000000001</c:v>
                </c:pt>
                <c:pt idx="89">
                  <c:v>0.15501999999999999</c:v>
                </c:pt>
                <c:pt idx="90">
                  <c:v>0.15515999999999999</c:v>
                </c:pt>
                <c:pt idx="91">
                  <c:v>0.15529999999999999</c:v>
                </c:pt>
                <c:pt idx="92">
                  <c:v>0.15542</c:v>
                </c:pt>
                <c:pt idx="93">
                  <c:v>0.15554000000000001</c:v>
                </c:pt>
                <c:pt idx="94">
                  <c:v>0.15564</c:v>
                </c:pt>
                <c:pt idx="95">
                  <c:v>0.15573999999999999</c:v>
                </c:pt>
                <c:pt idx="96">
                  <c:v>0.15581999999999999</c:v>
                </c:pt>
                <c:pt idx="97">
                  <c:v>0.15590000000000001</c:v>
                </c:pt>
                <c:pt idx="98">
                  <c:v>0.156</c:v>
                </c:pt>
                <c:pt idx="99">
                  <c:v>0.15606</c:v>
                </c:pt>
                <c:pt idx="100">
                  <c:v>0.15614</c:v>
                </c:pt>
                <c:pt idx="101">
                  <c:v>0.15620000000000001</c:v>
                </c:pt>
                <c:pt idx="102">
                  <c:v>0.15626000000000001</c:v>
                </c:pt>
                <c:pt idx="103">
                  <c:v>0.15629999999999999</c:v>
                </c:pt>
                <c:pt idx="104">
                  <c:v>0.15636</c:v>
                </c:pt>
                <c:pt idx="105">
                  <c:v>0.15640000000000001</c:v>
                </c:pt>
                <c:pt idx="106">
                  <c:v>0.15644</c:v>
                </c:pt>
                <c:pt idx="107">
                  <c:v>0.15648000000000001</c:v>
                </c:pt>
                <c:pt idx="108">
                  <c:v>0.1565</c:v>
                </c:pt>
                <c:pt idx="109">
                  <c:v>0.15658</c:v>
                </c:pt>
                <c:pt idx="110">
                  <c:v>0.15662000000000001</c:v>
                </c:pt>
                <c:pt idx="111">
                  <c:v>0.15662000000000001</c:v>
                </c:pt>
                <c:pt idx="112">
                  <c:v>0.15668000000000001</c:v>
                </c:pt>
                <c:pt idx="113">
                  <c:v>0.15672</c:v>
                </c:pt>
                <c:pt idx="114">
                  <c:v>0.15673999999999999</c:v>
                </c:pt>
                <c:pt idx="115">
                  <c:v>0.15678</c:v>
                </c:pt>
                <c:pt idx="116">
                  <c:v>0.15681999999999999</c:v>
                </c:pt>
                <c:pt idx="117">
                  <c:v>0.15684000000000001</c:v>
                </c:pt>
                <c:pt idx="118">
                  <c:v>0.15687999999999999</c:v>
                </c:pt>
                <c:pt idx="119">
                  <c:v>0.15687999999999999</c:v>
                </c:pt>
                <c:pt idx="120">
                  <c:v>0.15690000000000001</c:v>
                </c:pt>
                <c:pt idx="121">
                  <c:v>0.15690000000000001</c:v>
                </c:pt>
                <c:pt idx="122">
                  <c:v>0.15692</c:v>
                </c:pt>
                <c:pt idx="123">
                  <c:v>0.15694</c:v>
                </c:pt>
                <c:pt idx="124">
                  <c:v>0.15694</c:v>
                </c:pt>
                <c:pt idx="125">
                  <c:v>0.15694</c:v>
                </c:pt>
                <c:pt idx="126">
                  <c:v>0.15698000000000001</c:v>
                </c:pt>
                <c:pt idx="127">
                  <c:v>0.15698000000000001</c:v>
                </c:pt>
                <c:pt idx="128">
                  <c:v>0.15698000000000001</c:v>
                </c:pt>
                <c:pt idx="129">
                  <c:v>0.15698000000000001</c:v>
                </c:pt>
                <c:pt idx="130">
                  <c:v>0.157</c:v>
                </c:pt>
                <c:pt idx="131">
                  <c:v>0.157</c:v>
                </c:pt>
                <c:pt idx="132">
                  <c:v>0.15701999999999999</c:v>
                </c:pt>
                <c:pt idx="133">
                  <c:v>0.15701999999999999</c:v>
                </c:pt>
                <c:pt idx="134">
                  <c:v>0.15701999999999999</c:v>
                </c:pt>
                <c:pt idx="135">
                  <c:v>0.15701999999999999</c:v>
                </c:pt>
                <c:pt idx="136">
                  <c:v>0.15701999999999999</c:v>
                </c:pt>
                <c:pt idx="137">
                  <c:v>0.15701999999999999</c:v>
                </c:pt>
                <c:pt idx="138">
                  <c:v>0.15701999999999999</c:v>
                </c:pt>
                <c:pt idx="139">
                  <c:v>0.15704000000000001</c:v>
                </c:pt>
                <c:pt idx="140">
                  <c:v>0.15659999999999999</c:v>
                </c:pt>
                <c:pt idx="141">
                  <c:v>0.15659999999999999</c:v>
                </c:pt>
                <c:pt idx="142">
                  <c:v>0.15659999999999999</c:v>
                </c:pt>
                <c:pt idx="143">
                  <c:v>0.15659999999999999</c:v>
                </c:pt>
                <c:pt idx="144">
                  <c:v>0.15486</c:v>
                </c:pt>
                <c:pt idx="145">
                  <c:v>0.15085999999999999</c:v>
                </c:pt>
                <c:pt idx="146">
                  <c:v>0.15087999999999999</c:v>
                </c:pt>
                <c:pt idx="147">
                  <c:v>0.15087999999999999</c:v>
                </c:pt>
                <c:pt idx="148">
                  <c:v>0.15087999999999999</c:v>
                </c:pt>
                <c:pt idx="149">
                  <c:v>0.15087999999999999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B0-4D14-B2D5-6A02B79FE5C4}"/>
            </c:ext>
          </c:extLst>
        </c:ser>
        <c:ser>
          <c:idx val="0"/>
          <c:order val="2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'CR5040'!$AD$14:$AD$373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3.2000000000000003E-4</c:v>
                </c:pt>
                <c:pt idx="4">
                  <c:v>4.2000000000000002E-4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1E-3</c:v>
                </c:pt>
                <c:pt idx="8">
                  <c:v>1.32E-3</c:v>
                </c:pt>
                <c:pt idx="9">
                  <c:v>1.9E-3</c:v>
                </c:pt>
                <c:pt idx="10">
                  <c:v>2.5200000000000001E-3</c:v>
                </c:pt>
                <c:pt idx="11">
                  <c:v>3.14E-3</c:v>
                </c:pt>
                <c:pt idx="12">
                  <c:v>3.8600000000000001E-3</c:v>
                </c:pt>
                <c:pt idx="13">
                  <c:v>4.5599999999999998E-3</c:v>
                </c:pt>
                <c:pt idx="14">
                  <c:v>5.3E-3</c:v>
                </c:pt>
                <c:pt idx="15">
                  <c:v>6.0800000000000003E-3</c:v>
                </c:pt>
                <c:pt idx="16">
                  <c:v>6.9199999999999999E-3</c:v>
                </c:pt>
                <c:pt idx="17">
                  <c:v>8.0400000000000003E-3</c:v>
                </c:pt>
                <c:pt idx="18">
                  <c:v>9.2800000000000001E-3</c:v>
                </c:pt>
                <c:pt idx="19">
                  <c:v>1.068E-2</c:v>
                </c:pt>
                <c:pt idx="20">
                  <c:v>1.2279999999999999E-2</c:v>
                </c:pt>
                <c:pt idx="21">
                  <c:v>1.4E-2</c:v>
                </c:pt>
                <c:pt idx="22">
                  <c:v>1.592E-2</c:v>
                </c:pt>
                <c:pt idx="23">
                  <c:v>1.8100000000000002E-2</c:v>
                </c:pt>
                <c:pt idx="24">
                  <c:v>2.06E-2</c:v>
                </c:pt>
                <c:pt idx="25">
                  <c:v>2.3439999999999999E-2</c:v>
                </c:pt>
                <c:pt idx="26">
                  <c:v>2.6519999999999998E-2</c:v>
                </c:pt>
                <c:pt idx="27">
                  <c:v>2.9819999999999999E-2</c:v>
                </c:pt>
                <c:pt idx="28">
                  <c:v>3.3619999999999997E-2</c:v>
                </c:pt>
                <c:pt idx="29">
                  <c:v>3.7760000000000002E-2</c:v>
                </c:pt>
                <c:pt idx="30">
                  <c:v>4.2180000000000002E-2</c:v>
                </c:pt>
                <c:pt idx="31">
                  <c:v>4.6820000000000001E-2</c:v>
                </c:pt>
                <c:pt idx="32">
                  <c:v>5.1880000000000003E-2</c:v>
                </c:pt>
                <c:pt idx="33">
                  <c:v>5.7419999999999999E-2</c:v>
                </c:pt>
                <c:pt idx="34">
                  <c:v>6.3200000000000006E-2</c:v>
                </c:pt>
                <c:pt idx="35">
                  <c:v>6.9080000000000003E-2</c:v>
                </c:pt>
                <c:pt idx="36">
                  <c:v>7.5600000000000001E-2</c:v>
                </c:pt>
                <c:pt idx="37">
                  <c:v>8.2320000000000004E-2</c:v>
                </c:pt>
                <c:pt idx="38">
                  <c:v>8.9279999999999998E-2</c:v>
                </c:pt>
                <c:pt idx="39">
                  <c:v>9.6240000000000006E-2</c:v>
                </c:pt>
                <c:pt idx="40">
                  <c:v>9.7720000000000001E-2</c:v>
                </c:pt>
                <c:pt idx="41">
                  <c:v>9.9019999999999997E-2</c:v>
                </c:pt>
                <c:pt idx="42">
                  <c:v>0.10052</c:v>
                </c:pt>
                <c:pt idx="43">
                  <c:v>0.10178</c:v>
                </c:pt>
                <c:pt idx="44">
                  <c:v>0.10272000000000001</c:v>
                </c:pt>
                <c:pt idx="45">
                  <c:v>0.10342</c:v>
                </c:pt>
                <c:pt idx="46">
                  <c:v>0.10384</c:v>
                </c:pt>
                <c:pt idx="47">
                  <c:v>0.10392</c:v>
                </c:pt>
                <c:pt idx="48">
                  <c:v>0.1037</c:v>
                </c:pt>
                <c:pt idx="49">
                  <c:v>0.10324</c:v>
                </c:pt>
                <c:pt idx="50">
                  <c:v>0.10238</c:v>
                </c:pt>
                <c:pt idx="51">
                  <c:v>0.10116</c:v>
                </c:pt>
                <c:pt idx="52">
                  <c:v>9.9760000000000001E-2</c:v>
                </c:pt>
                <c:pt idx="53">
                  <c:v>9.7879999999999995E-2</c:v>
                </c:pt>
                <c:pt idx="54">
                  <c:v>9.5780000000000004E-2</c:v>
                </c:pt>
                <c:pt idx="55">
                  <c:v>9.3259999999999996E-2</c:v>
                </c:pt>
                <c:pt idx="56">
                  <c:v>9.0300000000000005E-2</c:v>
                </c:pt>
                <c:pt idx="57">
                  <c:v>8.7059999999999998E-2</c:v>
                </c:pt>
                <c:pt idx="58">
                  <c:v>8.3680000000000004E-2</c:v>
                </c:pt>
                <c:pt idx="59">
                  <c:v>8.0100000000000005E-2</c:v>
                </c:pt>
                <c:pt idx="60">
                  <c:v>7.6259999999999994E-2</c:v>
                </c:pt>
                <c:pt idx="61">
                  <c:v>7.2160000000000002E-2</c:v>
                </c:pt>
                <c:pt idx="62">
                  <c:v>6.8040000000000003E-2</c:v>
                </c:pt>
                <c:pt idx="63">
                  <c:v>6.3780000000000003E-2</c:v>
                </c:pt>
                <c:pt idx="64">
                  <c:v>5.9459999999999999E-2</c:v>
                </c:pt>
                <c:pt idx="65">
                  <c:v>5.5079999999999997E-2</c:v>
                </c:pt>
                <c:pt idx="66">
                  <c:v>5.0979999999999998E-2</c:v>
                </c:pt>
                <c:pt idx="67">
                  <c:v>4.6820000000000001E-2</c:v>
                </c:pt>
                <c:pt idx="68">
                  <c:v>4.2619999999999998E-2</c:v>
                </c:pt>
                <c:pt idx="69">
                  <c:v>3.866E-2</c:v>
                </c:pt>
                <c:pt idx="70">
                  <c:v>3.4939999999999999E-2</c:v>
                </c:pt>
                <c:pt idx="71">
                  <c:v>3.3160000000000002E-2</c:v>
                </c:pt>
                <c:pt idx="72">
                  <c:v>3.1300000000000001E-2</c:v>
                </c:pt>
                <c:pt idx="73">
                  <c:v>2.9499999999999998E-2</c:v>
                </c:pt>
                <c:pt idx="74">
                  <c:v>2.768E-2</c:v>
                </c:pt>
                <c:pt idx="75">
                  <c:v>2.598E-2</c:v>
                </c:pt>
                <c:pt idx="76">
                  <c:v>2.4379999999999999E-2</c:v>
                </c:pt>
                <c:pt idx="77">
                  <c:v>2.2880000000000001E-2</c:v>
                </c:pt>
                <c:pt idx="78">
                  <c:v>2.1520000000000001E-2</c:v>
                </c:pt>
                <c:pt idx="79">
                  <c:v>2.0199999999999999E-2</c:v>
                </c:pt>
                <c:pt idx="80">
                  <c:v>1.8839999999999999E-2</c:v>
                </c:pt>
                <c:pt idx="81">
                  <c:v>1.7600000000000001E-2</c:v>
                </c:pt>
                <c:pt idx="82">
                  <c:v>1.6500000000000001E-2</c:v>
                </c:pt>
                <c:pt idx="83">
                  <c:v>1.546E-2</c:v>
                </c:pt>
                <c:pt idx="84">
                  <c:v>1.448E-2</c:v>
                </c:pt>
                <c:pt idx="85">
                  <c:v>1.354E-2</c:v>
                </c:pt>
                <c:pt idx="86">
                  <c:v>1.2659999999999999E-2</c:v>
                </c:pt>
                <c:pt idx="87">
                  <c:v>1.184E-2</c:v>
                </c:pt>
                <c:pt idx="88">
                  <c:v>1.108E-2</c:v>
                </c:pt>
                <c:pt idx="89">
                  <c:v>1.038E-2</c:v>
                </c:pt>
                <c:pt idx="90">
                  <c:v>9.7000000000000003E-3</c:v>
                </c:pt>
                <c:pt idx="91">
                  <c:v>9.1000000000000004E-3</c:v>
                </c:pt>
                <c:pt idx="92">
                  <c:v>8.4799999999999997E-3</c:v>
                </c:pt>
                <c:pt idx="93">
                  <c:v>7.9000000000000008E-3</c:v>
                </c:pt>
                <c:pt idx="94">
                  <c:v>7.4200000000000004E-3</c:v>
                </c:pt>
                <c:pt idx="95">
                  <c:v>6.9199999999999999E-3</c:v>
                </c:pt>
                <c:pt idx="96">
                  <c:v>6.4799999999999996E-3</c:v>
                </c:pt>
                <c:pt idx="97">
                  <c:v>6.0600000000000003E-3</c:v>
                </c:pt>
                <c:pt idx="98">
                  <c:v>5.6800000000000002E-3</c:v>
                </c:pt>
                <c:pt idx="99">
                  <c:v>5.3800000000000002E-3</c:v>
                </c:pt>
                <c:pt idx="100">
                  <c:v>5.0400000000000002E-3</c:v>
                </c:pt>
                <c:pt idx="101">
                  <c:v>4.7200000000000002E-3</c:v>
                </c:pt>
                <c:pt idx="102">
                  <c:v>4.4200000000000003E-3</c:v>
                </c:pt>
                <c:pt idx="103">
                  <c:v>4.1399999999999996E-3</c:v>
                </c:pt>
                <c:pt idx="104">
                  <c:v>3.8800000000000002E-3</c:v>
                </c:pt>
                <c:pt idx="105">
                  <c:v>3.64E-3</c:v>
                </c:pt>
                <c:pt idx="106">
                  <c:v>3.3800000000000002E-3</c:v>
                </c:pt>
                <c:pt idx="107">
                  <c:v>3.16E-3</c:v>
                </c:pt>
                <c:pt idx="108">
                  <c:v>2.9399999999999999E-3</c:v>
                </c:pt>
                <c:pt idx="109">
                  <c:v>2.7799999999999999E-3</c:v>
                </c:pt>
                <c:pt idx="110">
                  <c:v>2.5999999999999999E-3</c:v>
                </c:pt>
                <c:pt idx="111">
                  <c:v>2.4199999999999998E-3</c:v>
                </c:pt>
                <c:pt idx="112">
                  <c:v>2.2599999999999999E-3</c:v>
                </c:pt>
                <c:pt idx="113">
                  <c:v>2.1199999999999999E-3</c:v>
                </c:pt>
                <c:pt idx="114">
                  <c:v>1.98E-3</c:v>
                </c:pt>
                <c:pt idx="115">
                  <c:v>1.8600000000000001E-3</c:v>
                </c:pt>
                <c:pt idx="116">
                  <c:v>1.74E-3</c:v>
                </c:pt>
                <c:pt idx="117">
                  <c:v>1.64E-3</c:v>
                </c:pt>
                <c:pt idx="118">
                  <c:v>1.5399999999999999E-3</c:v>
                </c:pt>
                <c:pt idx="119">
                  <c:v>1.4400000000000001E-3</c:v>
                </c:pt>
                <c:pt idx="120">
                  <c:v>1.34E-3</c:v>
                </c:pt>
                <c:pt idx="121">
                  <c:v>1.24E-3</c:v>
                </c:pt>
                <c:pt idx="122">
                  <c:v>1.16E-3</c:v>
                </c:pt>
                <c:pt idx="123">
                  <c:v>1.08E-3</c:v>
                </c:pt>
                <c:pt idx="124">
                  <c:v>1E-3</c:v>
                </c:pt>
                <c:pt idx="125">
                  <c:v>9.2000000000000003E-4</c:v>
                </c:pt>
                <c:pt idx="126">
                  <c:v>8.8000000000000003E-4</c:v>
                </c:pt>
                <c:pt idx="127">
                  <c:v>8.1999999999999998E-4</c:v>
                </c:pt>
                <c:pt idx="128">
                  <c:v>7.6000000000000004E-4</c:v>
                </c:pt>
                <c:pt idx="129">
                  <c:v>7.2000000000000005E-4</c:v>
                </c:pt>
                <c:pt idx="130">
                  <c:v>6.6E-4</c:v>
                </c:pt>
                <c:pt idx="131">
                  <c:v>6.2E-4</c:v>
                </c:pt>
                <c:pt idx="132">
                  <c:v>5.8E-4</c:v>
                </c:pt>
                <c:pt idx="133">
                  <c:v>5.4000000000000001E-4</c:v>
                </c:pt>
                <c:pt idx="134">
                  <c:v>5.0000000000000001E-4</c:v>
                </c:pt>
                <c:pt idx="135">
                  <c:v>4.8000000000000001E-4</c:v>
                </c:pt>
                <c:pt idx="136">
                  <c:v>4.4000000000000002E-4</c:v>
                </c:pt>
                <c:pt idx="137">
                  <c:v>4.0000000000000002E-4</c:v>
                </c:pt>
                <c:pt idx="138">
                  <c:v>3.6000000000000002E-4</c:v>
                </c:pt>
                <c:pt idx="139">
                  <c:v>3.4000000000000002E-4</c:v>
                </c:pt>
                <c:pt idx="140">
                  <c:v>3.4000000000000002E-4</c:v>
                </c:pt>
                <c:pt idx="141">
                  <c:v>3.2000000000000003E-4</c:v>
                </c:pt>
                <c:pt idx="142">
                  <c:v>2.9999999999999997E-4</c:v>
                </c:pt>
                <c:pt idx="143">
                  <c:v>2.5999999999999998E-4</c:v>
                </c:pt>
                <c:pt idx="144">
                  <c:v>2.5999999999999998E-4</c:v>
                </c:pt>
                <c:pt idx="145">
                  <c:v>2.5999999999999998E-4</c:v>
                </c:pt>
                <c:pt idx="146">
                  <c:v>2.4000000000000001E-4</c:v>
                </c:pt>
                <c:pt idx="147">
                  <c:v>2.2000000000000001E-4</c:v>
                </c:pt>
                <c:pt idx="148">
                  <c:v>2.0000000000000001E-4</c:v>
                </c:pt>
                <c:pt idx="149">
                  <c:v>1.8000000000000001E-4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B0-4D14-B2D5-6A02B79FE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Altas día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'CR5040'!$AG$14:$AG$373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1.2E-4</c:v>
                      </c:pt>
                      <c:pt idx="4">
                        <c:v>1E-4</c:v>
                      </c:pt>
                      <c:pt idx="5">
                        <c:v>8.0000000000000007E-5</c:v>
                      </c:pt>
                      <c:pt idx="6">
                        <c:v>2.4000000000000001E-4</c:v>
                      </c:pt>
                      <c:pt idx="7">
                        <c:v>2.5999999999999998E-4</c:v>
                      </c:pt>
                      <c:pt idx="8">
                        <c:v>3.2000000000000003E-4</c:v>
                      </c:pt>
                      <c:pt idx="9">
                        <c:v>5.8E-4</c:v>
                      </c:pt>
                      <c:pt idx="10">
                        <c:v>6.2E-4</c:v>
                      </c:pt>
                      <c:pt idx="11">
                        <c:v>6.2E-4</c:v>
                      </c:pt>
                      <c:pt idx="12">
                        <c:v>7.2000000000000005E-4</c:v>
                      </c:pt>
                      <c:pt idx="13">
                        <c:v>7.2000000000000005E-4</c:v>
                      </c:pt>
                      <c:pt idx="14">
                        <c:v>7.3999999999999999E-4</c:v>
                      </c:pt>
                      <c:pt idx="15">
                        <c:v>7.7999999999999999E-4</c:v>
                      </c:pt>
                      <c:pt idx="16">
                        <c:v>8.5999999999999998E-4</c:v>
                      </c:pt>
                      <c:pt idx="17">
                        <c:v>1.14E-3</c:v>
                      </c:pt>
                      <c:pt idx="18">
                        <c:v>1.2600000000000001E-3</c:v>
                      </c:pt>
                      <c:pt idx="19">
                        <c:v>1.42E-3</c:v>
                      </c:pt>
                      <c:pt idx="20">
                        <c:v>1.64E-3</c:v>
                      </c:pt>
                      <c:pt idx="21">
                        <c:v>1.74E-3</c:v>
                      </c:pt>
                      <c:pt idx="22">
                        <c:v>1.98E-3</c:v>
                      </c:pt>
                      <c:pt idx="23">
                        <c:v>2.2399999999999998E-3</c:v>
                      </c:pt>
                      <c:pt idx="24">
                        <c:v>2.5799999999999998E-3</c:v>
                      </c:pt>
                      <c:pt idx="25">
                        <c:v>2.9399999999999999E-3</c:v>
                      </c:pt>
                      <c:pt idx="26">
                        <c:v>3.2200000000000002E-3</c:v>
                      </c:pt>
                      <c:pt idx="27">
                        <c:v>3.46E-3</c:v>
                      </c:pt>
                      <c:pt idx="28">
                        <c:v>3.96E-3</c:v>
                      </c:pt>
                      <c:pt idx="29">
                        <c:v>4.3400000000000001E-3</c:v>
                      </c:pt>
                      <c:pt idx="30">
                        <c:v>4.6600000000000001E-3</c:v>
                      </c:pt>
                      <c:pt idx="31">
                        <c:v>5.0000000000000001E-3</c:v>
                      </c:pt>
                      <c:pt idx="32">
                        <c:v>5.3400000000000001E-3</c:v>
                      </c:pt>
                      <c:pt idx="33">
                        <c:v>5.94E-3</c:v>
                      </c:pt>
                      <c:pt idx="34">
                        <c:v>6.2399999999999999E-3</c:v>
                      </c:pt>
                      <c:pt idx="35">
                        <c:v>6.4000000000000003E-3</c:v>
                      </c:pt>
                      <c:pt idx="36">
                        <c:v>7.1000000000000004E-3</c:v>
                      </c:pt>
                      <c:pt idx="37">
                        <c:v>7.4400000000000004E-3</c:v>
                      </c:pt>
                      <c:pt idx="38">
                        <c:v>7.7400000000000004E-3</c:v>
                      </c:pt>
                      <c:pt idx="39">
                        <c:v>7.8799999999999999E-3</c:v>
                      </c:pt>
                      <c:pt idx="40">
                        <c:v>2.5600000000000002E-3</c:v>
                      </c:pt>
                      <c:pt idx="41">
                        <c:v>2.5400000000000002E-3</c:v>
                      </c:pt>
                      <c:pt idx="42">
                        <c:v>2.8600000000000001E-3</c:v>
                      </c:pt>
                      <c:pt idx="43">
                        <c:v>2.7200000000000002E-3</c:v>
                      </c:pt>
                      <c:pt idx="44">
                        <c:v>2.4599999999999999E-3</c:v>
                      </c:pt>
                      <c:pt idx="45">
                        <c:v>2.3999999999999998E-3</c:v>
                      </c:pt>
                      <c:pt idx="46">
                        <c:v>2.2799999999999999E-3</c:v>
                      </c:pt>
                      <c:pt idx="47">
                        <c:v>2.2000000000000001E-3</c:v>
                      </c:pt>
                      <c:pt idx="48">
                        <c:v>2.0999999999999999E-3</c:v>
                      </c:pt>
                      <c:pt idx="49">
                        <c:v>2.14E-3</c:v>
                      </c:pt>
                      <c:pt idx="50">
                        <c:v>1.9400000000000001E-3</c:v>
                      </c:pt>
                      <c:pt idx="51">
                        <c:v>1.8400000000000001E-3</c:v>
                      </c:pt>
                      <c:pt idx="52">
                        <c:v>1.82E-3</c:v>
                      </c:pt>
                      <c:pt idx="53">
                        <c:v>1.6199999999999999E-3</c:v>
                      </c:pt>
                      <c:pt idx="54">
                        <c:v>1.5399999999999999E-3</c:v>
                      </c:pt>
                      <c:pt idx="55">
                        <c:v>1.42E-3</c:v>
                      </c:pt>
                      <c:pt idx="56">
                        <c:v>1.2600000000000001E-3</c:v>
                      </c:pt>
                      <c:pt idx="57">
                        <c:v>1.1999999999999999E-3</c:v>
                      </c:pt>
                      <c:pt idx="58">
                        <c:v>1.16E-3</c:v>
                      </c:pt>
                      <c:pt idx="59">
                        <c:v>1.08E-3</c:v>
                      </c:pt>
                      <c:pt idx="60">
                        <c:v>1.0200000000000001E-3</c:v>
                      </c:pt>
                      <c:pt idx="61">
                        <c:v>9.2000000000000003E-4</c:v>
                      </c:pt>
                      <c:pt idx="62">
                        <c:v>9.3999999999999997E-4</c:v>
                      </c:pt>
                      <c:pt idx="63">
                        <c:v>7.7999999999999999E-4</c:v>
                      </c:pt>
                      <c:pt idx="64">
                        <c:v>7.3999999999999999E-4</c:v>
                      </c:pt>
                      <c:pt idx="65">
                        <c:v>6.9999999999999999E-4</c:v>
                      </c:pt>
                      <c:pt idx="66">
                        <c:v>6.6E-4</c:v>
                      </c:pt>
                      <c:pt idx="67">
                        <c:v>5.9999999999999995E-4</c:v>
                      </c:pt>
                      <c:pt idx="68">
                        <c:v>5.1999999999999995E-4</c:v>
                      </c:pt>
                      <c:pt idx="69">
                        <c:v>5.4000000000000001E-4</c:v>
                      </c:pt>
                      <c:pt idx="70">
                        <c:v>4.4000000000000002E-4</c:v>
                      </c:pt>
                      <c:pt idx="71">
                        <c:v>4.8000000000000001E-4</c:v>
                      </c:pt>
                      <c:pt idx="72">
                        <c:v>4.2000000000000002E-4</c:v>
                      </c:pt>
                      <c:pt idx="73">
                        <c:v>4.2000000000000002E-4</c:v>
                      </c:pt>
                      <c:pt idx="74">
                        <c:v>3.6000000000000002E-4</c:v>
                      </c:pt>
                      <c:pt idx="75">
                        <c:v>3.8000000000000002E-4</c:v>
                      </c:pt>
                      <c:pt idx="76">
                        <c:v>3.4000000000000002E-4</c:v>
                      </c:pt>
                      <c:pt idx="77">
                        <c:v>3.2000000000000003E-4</c:v>
                      </c:pt>
                      <c:pt idx="78">
                        <c:v>2.9999999999999997E-4</c:v>
                      </c:pt>
                      <c:pt idx="79">
                        <c:v>2.9999999999999997E-4</c:v>
                      </c:pt>
                      <c:pt idx="80">
                        <c:v>3.2000000000000003E-4</c:v>
                      </c:pt>
                      <c:pt idx="81">
                        <c:v>2.2000000000000001E-4</c:v>
                      </c:pt>
                      <c:pt idx="82">
                        <c:v>2.9999999999999997E-4</c:v>
                      </c:pt>
                      <c:pt idx="83">
                        <c:v>2.2000000000000001E-4</c:v>
                      </c:pt>
                      <c:pt idx="84">
                        <c:v>2.4000000000000001E-4</c:v>
                      </c:pt>
                      <c:pt idx="85">
                        <c:v>1.6000000000000001E-4</c:v>
                      </c:pt>
                      <c:pt idx="86">
                        <c:v>1.8000000000000001E-4</c:v>
                      </c:pt>
                      <c:pt idx="87">
                        <c:v>1.6000000000000001E-4</c:v>
                      </c:pt>
                      <c:pt idx="88">
                        <c:v>1.6000000000000001E-4</c:v>
                      </c:pt>
                      <c:pt idx="89">
                        <c:v>1.2E-4</c:v>
                      </c:pt>
                      <c:pt idx="90">
                        <c:v>1.3999999999999999E-4</c:v>
                      </c:pt>
                      <c:pt idx="91">
                        <c:v>1.3999999999999999E-4</c:v>
                      </c:pt>
                      <c:pt idx="92">
                        <c:v>1.2E-4</c:v>
                      </c:pt>
                      <c:pt idx="93">
                        <c:v>1.2E-4</c:v>
                      </c:pt>
                      <c:pt idx="94">
                        <c:v>1E-4</c:v>
                      </c:pt>
                      <c:pt idx="95">
                        <c:v>1E-4</c:v>
                      </c:pt>
                      <c:pt idx="96">
                        <c:v>8.0000000000000007E-5</c:v>
                      </c:pt>
                      <c:pt idx="97">
                        <c:v>8.0000000000000007E-5</c:v>
                      </c:pt>
                      <c:pt idx="98">
                        <c:v>1E-4</c:v>
                      </c:pt>
                      <c:pt idx="99">
                        <c:v>6.0000000000000002E-5</c:v>
                      </c:pt>
                      <c:pt idx="100">
                        <c:v>8.0000000000000007E-5</c:v>
                      </c:pt>
                      <c:pt idx="101">
                        <c:v>6.0000000000000002E-5</c:v>
                      </c:pt>
                      <c:pt idx="102">
                        <c:v>6.0000000000000002E-5</c:v>
                      </c:pt>
                      <c:pt idx="103">
                        <c:v>4.0000000000000003E-5</c:v>
                      </c:pt>
                      <c:pt idx="104">
                        <c:v>6.0000000000000002E-5</c:v>
                      </c:pt>
                      <c:pt idx="105">
                        <c:v>4.0000000000000003E-5</c:v>
                      </c:pt>
                      <c:pt idx="106">
                        <c:v>4.0000000000000003E-5</c:v>
                      </c:pt>
                      <c:pt idx="107">
                        <c:v>4.0000000000000003E-5</c:v>
                      </c:pt>
                      <c:pt idx="108">
                        <c:v>2.0000000000000002E-5</c:v>
                      </c:pt>
                      <c:pt idx="109">
                        <c:v>8.0000000000000007E-5</c:v>
                      </c:pt>
                      <c:pt idx="110">
                        <c:v>4.0000000000000003E-5</c:v>
                      </c:pt>
                      <c:pt idx="111">
                        <c:v>0</c:v>
                      </c:pt>
                      <c:pt idx="112">
                        <c:v>6.0000000000000002E-5</c:v>
                      </c:pt>
                      <c:pt idx="113">
                        <c:v>4.0000000000000003E-5</c:v>
                      </c:pt>
                      <c:pt idx="114">
                        <c:v>2.0000000000000002E-5</c:v>
                      </c:pt>
                      <c:pt idx="115">
                        <c:v>4.0000000000000003E-5</c:v>
                      </c:pt>
                      <c:pt idx="116">
                        <c:v>4.0000000000000003E-5</c:v>
                      </c:pt>
                      <c:pt idx="117">
                        <c:v>2.0000000000000002E-5</c:v>
                      </c:pt>
                      <c:pt idx="118">
                        <c:v>4.0000000000000003E-5</c:v>
                      </c:pt>
                      <c:pt idx="119">
                        <c:v>0</c:v>
                      </c:pt>
                      <c:pt idx="120">
                        <c:v>2.0000000000000002E-5</c:v>
                      </c:pt>
                      <c:pt idx="121">
                        <c:v>0</c:v>
                      </c:pt>
                      <c:pt idx="122">
                        <c:v>2.0000000000000002E-5</c:v>
                      </c:pt>
                      <c:pt idx="123">
                        <c:v>2.0000000000000002E-5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4.0000000000000003E-5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2.0000000000000002E-5</c:v>
                      </c:pt>
                      <c:pt idx="131">
                        <c:v>0</c:v>
                      </c:pt>
                      <c:pt idx="132">
                        <c:v>2.0000000000000002E-5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2.0000000000000002E-5</c:v>
                      </c:pt>
                      <c:pt idx="140">
                        <c:v>-4.4000000000000002E-4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-1.74E-3</c:v>
                      </c:pt>
                      <c:pt idx="145">
                        <c:v>-4.0000000000000001E-3</c:v>
                      </c:pt>
                      <c:pt idx="146">
                        <c:v>2.0000000000000002E-5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C2B0-4D14-B2D5-6A02B79FE5C4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v>Total Altas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'CR5040'!$AE$14:$AE$373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2.0000000000000002E-5</c:v>
                      </c:pt>
                      <c:pt idx="14">
                        <c:v>2.0000000000000002E-5</c:v>
                      </c:pt>
                      <c:pt idx="15">
                        <c:v>2.0000000000000002E-5</c:v>
                      </c:pt>
                      <c:pt idx="16">
                        <c:v>4.0000000000000003E-5</c:v>
                      </c:pt>
                      <c:pt idx="17">
                        <c:v>6.0000000000000002E-5</c:v>
                      </c:pt>
                      <c:pt idx="18">
                        <c:v>8.0000000000000007E-5</c:v>
                      </c:pt>
                      <c:pt idx="19">
                        <c:v>1E-4</c:v>
                      </c:pt>
                      <c:pt idx="20">
                        <c:v>1.3999999999999999E-4</c:v>
                      </c:pt>
                      <c:pt idx="21">
                        <c:v>1.6000000000000001E-4</c:v>
                      </c:pt>
                      <c:pt idx="22">
                        <c:v>2.2000000000000001E-4</c:v>
                      </c:pt>
                      <c:pt idx="23">
                        <c:v>2.7999999999999998E-4</c:v>
                      </c:pt>
                      <c:pt idx="24">
                        <c:v>3.6000000000000002E-4</c:v>
                      </c:pt>
                      <c:pt idx="25">
                        <c:v>4.6000000000000001E-4</c:v>
                      </c:pt>
                      <c:pt idx="26">
                        <c:v>5.9999999999999995E-4</c:v>
                      </c:pt>
                      <c:pt idx="27">
                        <c:v>7.3999999999999999E-4</c:v>
                      </c:pt>
                      <c:pt idx="28">
                        <c:v>8.9999999999999998E-4</c:v>
                      </c:pt>
                      <c:pt idx="29">
                        <c:v>1.08E-3</c:v>
                      </c:pt>
                      <c:pt idx="30">
                        <c:v>1.32E-3</c:v>
                      </c:pt>
                      <c:pt idx="31">
                        <c:v>1.66E-3</c:v>
                      </c:pt>
                      <c:pt idx="32">
                        <c:v>1.92E-3</c:v>
                      </c:pt>
                      <c:pt idx="33">
                        <c:v>2.3E-3</c:v>
                      </c:pt>
                      <c:pt idx="34">
                        <c:v>2.7399999999999998E-3</c:v>
                      </c:pt>
                      <c:pt idx="35">
                        <c:v>3.2200000000000002E-3</c:v>
                      </c:pt>
                      <c:pt idx="36">
                        <c:v>3.7599999999999999E-3</c:v>
                      </c:pt>
                      <c:pt idx="37">
                        <c:v>4.4400000000000004E-3</c:v>
                      </c:pt>
                      <c:pt idx="38">
                        <c:v>5.1799999999999997E-3</c:v>
                      </c:pt>
                      <c:pt idx="39">
                        <c:v>6.0400000000000002E-3</c:v>
                      </c:pt>
                      <c:pt idx="40">
                        <c:v>7.0600000000000003E-3</c:v>
                      </c:pt>
                      <c:pt idx="41">
                        <c:v>8.2400000000000008E-3</c:v>
                      </c:pt>
                      <c:pt idx="42">
                        <c:v>9.5200000000000007E-3</c:v>
                      </c:pt>
                      <c:pt idx="43">
                        <c:v>1.09E-2</c:v>
                      </c:pt>
                      <c:pt idx="44">
                        <c:v>1.2319999999999999E-2</c:v>
                      </c:pt>
                      <c:pt idx="45">
                        <c:v>1.392E-2</c:v>
                      </c:pt>
                      <c:pt idx="46">
                        <c:v>1.566E-2</c:v>
                      </c:pt>
                      <c:pt idx="47">
                        <c:v>1.7659999999999999E-2</c:v>
                      </c:pt>
                      <c:pt idx="48">
                        <c:v>1.984E-2</c:v>
                      </c:pt>
                      <c:pt idx="49">
                        <c:v>2.2280000000000001E-2</c:v>
                      </c:pt>
                      <c:pt idx="50">
                        <c:v>2.4920000000000001E-2</c:v>
                      </c:pt>
                      <c:pt idx="51">
                        <c:v>2.7799999999999998E-2</c:v>
                      </c:pt>
                      <c:pt idx="52">
                        <c:v>3.0859999999999999E-2</c:v>
                      </c:pt>
                      <c:pt idx="53">
                        <c:v>3.4160000000000003E-2</c:v>
                      </c:pt>
                      <c:pt idx="54">
                        <c:v>3.7620000000000001E-2</c:v>
                      </c:pt>
                      <c:pt idx="55">
                        <c:v>4.1340000000000002E-2</c:v>
                      </c:pt>
                      <c:pt idx="56">
                        <c:v>4.5359999999999998E-2</c:v>
                      </c:pt>
                      <c:pt idx="57">
                        <c:v>4.9579999999999999E-2</c:v>
                      </c:pt>
                      <c:pt idx="58">
                        <c:v>5.3879999999999997E-2</c:v>
                      </c:pt>
                      <c:pt idx="59">
                        <c:v>5.8319999999999997E-2</c:v>
                      </c:pt>
                      <c:pt idx="60">
                        <c:v>6.2939999999999996E-2</c:v>
                      </c:pt>
                      <c:pt idx="61">
                        <c:v>6.7699999999999996E-2</c:v>
                      </c:pt>
                      <c:pt idx="62">
                        <c:v>7.2520000000000001E-2</c:v>
                      </c:pt>
                      <c:pt idx="63">
                        <c:v>7.7340000000000006E-2</c:v>
                      </c:pt>
                      <c:pt idx="64">
                        <c:v>8.2159999999999997E-2</c:v>
                      </c:pt>
                      <c:pt idx="65">
                        <c:v>8.6999999999999994E-2</c:v>
                      </c:pt>
                      <c:pt idx="66">
                        <c:v>9.1520000000000004E-2</c:v>
                      </c:pt>
                      <c:pt idx="67">
                        <c:v>9.6060000000000006E-2</c:v>
                      </c:pt>
                      <c:pt idx="68">
                        <c:v>0.10056</c:v>
                      </c:pt>
                      <c:pt idx="69">
                        <c:v>0.10482</c:v>
                      </c:pt>
                      <c:pt idx="70">
                        <c:v>0.10878</c:v>
                      </c:pt>
                      <c:pt idx="71">
                        <c:v>0.1109</c:v>
                      </c:pt>
                      <c:pt idx="72">
                        <c:v>0.11305999999999999</c:v>
                      </c:pt>
                      <c:pt idx="73">
                        <c:v>0.11514000000000001</c:v>
                      </c:pt>
                      <c:pt idx="74">
                        <c:v>0.11718000000000001</c:v>
                      </c:pt>
                      <c:pt idx="75">
                        <c:v>0.11914</c:v>
                      </c:pt>
                      <c:pt idx="76">
                        <c:v>0.12098</c:v>
                      </c:pt>
                      <c:pt idx="77">
                        <c:v>0.1227</c:v>
                      </c:pt>
                      <c:pt idx="78">
                        <c:v>0.12426</c:v>
                      </c:pt>
                      <c:pt idx="79">
                        <c:v>0.12578</c:v>
                      </c:pt>
                      <c:pt idx="80">
                        <c:v>0.12734000000000001</c:v>
                      </c:pt>
                      <c:pt idx="81">
                        <c:v>0.12872</c:v>
                      </c:pt>
                      <c:pt idx="82">
                        <c:v>0.13002</c:v>
                      </c:pt>
                      <c:pt idx="83">
                        <c:v>0.13120000000000001</c:v>
                      </c:pt>
                      <c:pt idx="84">
                        <c:v>0.13231999999999999</c:v>
                      </c:pt>
                      <c:pt idx="85">
                        <c:v>0.13336000000000001</c:v>
                      </c:pt>
                      <c:pt idx="86">
                        <c:v>0.13433999999999999</c:v>
                      </c:pt>
                      <c:pt idx="87">
                        <c:v>0.13525999999999999</c:v>
                      </c:pt>
                      <c:pt idx="88">
                        <c:v>0.13611999999999999</c:v>
                      </c:pt>
                      <c:pt idx="89">
                        <c:v>0.13689999999999999</c:v>
                      </c:pt>
                      <c:pt idx="90">
                        <c:v>0.13766</c:v>
                      </c:pt>
                      <c:pt idx="91">
                        <c:v>0.13836000000000001</c:v>
                      </c:pt>
                      <c:pt idx="92">
                        <c:v>0.13904</c:v>
                      </c:pt>
                      <c:pt idx="93">
                        <c:v>0.13968</c:v>
                      </c:pt>
                      <c:pt idx="94">
                        <c:v>0.14022000000000001</c:v>
                      </c:pt>
                      <c:pt idx="95">
                        <c:v>0.14077999999999999</c:v>
                      </c:pt>
                      <c:pt idx="96">
                        <c:v>0.14126</c:v>
                      </c:pt>
                      <c:pt idx="97">
                        <c:v>0.14172000000000001</c:v>
                      </c:pt>
                      <c:pt idx="98">
                        <c:v>0.14216000000000001</c:v>
                      </c:pt>
                      <c:pt idx="99">
                        <c:v>0.14249999999999999</c:v>
                      </c:pt>
                      <c:pt idx="100">
                        <c:v>0.1429</c:v>
                      </c:pt>
                      <c:pt idx="101">
                        <c:v>0.14326</c:v>
                      </c:pt>
                      <c:pt idx="102">
                        <c:v>0.14360000000000001</c:v>
                      </c:pt>
                      <c:pt idx="103">
                        <c:v>0.1439</c:v>
                      </c:pt>
                      <c:pt idx="104">
                        <c:v>0.14419999999999999</c:v>
                      </c:pt>
                      <c:pt idx="105">
                        <c:v>0.14446000000000001</c:v>
                      </c:pt>
                      <c:pt idx="106">
                        <c:v>0.14474000000000001</c:v>
                      </c:pt>
                      <c:pt idx="107">
                        <c:v>0.14498</c:v>
                      </c:pt>
                      <c:pt idx="108">
                        <c:v>0.14521999999999999</c:v>
                      </c:pt>
                      <c:pt idx="109">
                        <c:v>0.14544000000000001</c:v>
                      </c:pt>
                      <c:pt idx="110">
                        <c:v>0.14563999999999999</c:v>
                      </c:pt>
                      <c:pt idx="111">
                        <c:v>0.14582000000000001</c:v>
                      </c:pt>
                      <c:pt idx="112">
                        <c:v>0.14602000000000001</c:v>
                      </c:pt>
                      <c:pt idx="113">
                        <c:v>0.1462</c:v>
                      </c:pt>
                      <c:pt idx="114">
                        <c:v>0.14634</c:v>
                      </c:pt>
                      <c:pt idx="115">
                        <c:v>0.14649999999999999</c:v>
                      </c:pt>
                      <c:pt idx="116">
                        <c:v>0.14663999999999999</c:v>
                      </c:pt>
                      <c:pt idx="117">
                        <c:v>0.14676</c:v>
                      </c:pt>
                      <c:pt idx="118">
                        <c:v>0.14688000000000001</c:v>
                      </c:pt>
                      <c:pt idx="119">
                        <c:v>0.14698</c:v>
                      </c:pt>
                      <c:pt idx="120">
                        <c:v>0.14707999999999999</c:v>
                      </c:pt>
                      <c:pt idx="121">
                        <c:v>0.14718000000000001</c:v>
                      </c:pt>
                      <c:pt idx="122">
                        <c:v>0.14727999999999999</c:v>
                      </c:pt>
                      <c:pt idx="123">
                        <c:v>0.14735999999999999</c:v>
                      </c:pt>
                      <c:pt idx="124">
                        <c:v>0.14743999999999999</c:v>
                      </c:pt>
                      <c:pt idx="125">
                        <c:v>0.14752000000000001</c:v>
                      </c:pt>
                      <c:pt idx="126">
                        <c:v>0.14757999999999999</c:v>
                      </c:pt>
                      <c:pt idx="127">
                        <c:v>0.14763999999999999</c:v>
                      </c:pt>
                      <c:pt idx="128">
                        <c:v>0.1477</c:v>
                      </c:pt>
                      <c:pt idx="129">
                        <c:v>0.14774000000000001</c:v>
                      </c:pt>
                      <c:pt idx="130">
                        <c:v>0.14779999999999999</c:v>
                      </c:pt>
                      <c:pt idx="131">
                        <c:v>0.14784</c:v>
                      </c:pt>
                      <c:pt idx="132">
                        <c:v>0.1479</c:v>
                      </c:pt>
                      <c:pt idx="133">
                        <c:v>0.14793999999999999</c:v>
                      </c:pt>
                      <c:pt idx="134">
                        <c:v>0.14798</c:v>
                      </c:pt>
                      <c:pt idx="135">
                        <c:v>0.14799999999999999</c:v>
                      </c:pt>
                      <c:pt idx="136">
                        <c:v>0.14804</c:v>
                      </c:pt>
                      <c:pt idx="137">
                        <c:v>0.14807999999999999</c:v>
                      </c:pt>
                      <c:pt idx="138">
                        <c:v>0.14812</c:v>
                      </c:pt>
                      <c:pt idx="139">
                        <c:v>0.14813999999999999</c:v>
                      </c:pt>
                      <c:pt idx="140">
                        <c:v>0.14771999999999999</c:v>
                      </c:pt>
                      <c:pt idx="141">
                        <c:v>0.14774000000000001</c:v>
                      </c:pt>
                      <c:pt idx="142">
                        <c:v>0.14776</c:v>
                      </c:pt>
                      <c:pt idx="143">
                        <c:v>0.14779999999999999</c:v>
                      </c:pt>
                      <c:pt idx="144">
                        <c:v>0.14612</c:v>
                      </c:pt>
                      <c:pt idx="145">
                        <c:v>0.14226</c:v>
                      </c:pt>
                      <c:pt idx="146">
                        <c:v>0.14230000000000001</c:v>
                      </c:pt>
                      <c:pt idx="147">
                        <c:v>0.14232</c:v>
                      </c:pt>
                      <c:pt idx="148">
                        <c:v>0.14233999999999999</c:v>
                      </c:pt>
                      <c:pt idx="149">
                        <c:v>0.14235999999999999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2B0-4D14-B2D5-6A02B79FE5C4}"/>
                  </c:ext>
                </c:extLst>
              </c15:ser>
            </c15:filteredScatterSeries>
            <c15:filteredScatterSeries>
              <c15:ser>
                <c:idx val="1"/>
                <c:order val="5"/>
                <c:tx>
                  <c:v>Muertos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'CR5040'!$AF$14:$AF$373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2.0000000000000002E-5</c:v>
                      </c:pt>
                      <c:pt idx="28">
                        <c:v>2.0000000000000002E-5</c:v>
                      </c:pt>
                      <c:pt idx="29">
                        <c:v>4.0000000000000003E-5</c:v>
                      </c:pt>
                      <c:pt idx="30">
                        <c:v>4.0000000000000003E-5</c:v>
                      </c:pt>
                      <c:pt idx="31">
                        <c:v>6.0000000000000002E-5</c:v>
                      </c:pt>
                      <c:pt idx="32">
                        <c:v>8.0000000000000007E-5</c:v>
                      </c:pt>
                      <c:pt idx="33">
                        <c:v>1E-4</c:v>
                      </c:pt>
                      <c:pt idx="34">
                        <c:v>1.2E-4</c:v>
                      </c:pt>
                      <c:pt idx="35">
                        <c:v>1.6000000000000001E-4</c:v>
                      </c:pt>
                      <c:pt idx="36">
                        <c:v>2.0000000000000001E-4</c:v>
                      </c:pt>
                      <c:pt idx="37">
                        <c:v>2.4000000000000001E-4</c:v>
                      </c:pt>
                      <c:pt idx="38">
                        <c:v>2.7999999999999998E-4</c:v>
                      </c:pt>
                      <c:pt idx="39">
                        <c:v>3.4000000000000002E-4</c:v>
                      </c:pt>
                      <c:pt idx="40">
                        <c:v>4.0000000000000002E-4</c:v>
                      </c:pt>
                      <c:pt idx="41">
                        <c:v>4.6000000000000001E-4</c:v>
                      </c:pt>
                      <c:pt idx="42">
                        <c:v>5.4000000000000001E-4</c:v>
                      </c:pt>
                      <c:pt idx="43">
                        <c:v>6.2E-4</c:v>
                      </c:pt>
                      <c:pt idx="44">
                        <c:v>7.2000000000000005E-4</c:v>
                      </c:pt>
                      <c:pt idx="45">
                        <c:v>8.1999999999999998E-4</c:v>
                      </c:pt>
                      <c:pt idx="46">
                        <c:v>9.3999999999999997E-4</c:v>
                      </c:pt>
                      <c:pt idx="47">
                        <c:v>1.06E-3</c:v>
                      </c:pt>
                      <c:pt idx="48">
                        <c:v>1.1999999999999999E-3</c:v>
                      </c:pt>
                      <c:pt idx="49">
                        <c:v>1.3600000000000001E-3</c:v>
                      </c:pt>
                      <c:pt idx="50">
                        <c:v>1.5200000000000001E-3</c:v>
                      </c:pt>
                      <c:pt idx="51">
                        <c:v>1.6999999999999999E-3</c:v>
                      </c:pt>
                      <c:pt idx="52">
                        <c:v>1.8600000000000001E-3</c:v>
                      </c:pt>
                      <c:pt idx="53">
                        <c:v>2.0600000000000002E-3</c:v>
                      </c:pt>
                      <c:pt idx="54">
                        <c:v>2.2399999999999998E-3</c:v>
                      </c:pt>
                      <c:pt idx="55">
                        <c:v>2.4599999999999999E-3</c:v>
                      </c:pt>
                      <c:pt idx="56">
                        <c:v>2.66E-3</c:v>
                      </c:pt>
                      <c:pt idx="57">
                        <c:v>2.8800000000000002E-3</c:v>
                      </c:pt>
                      <c:pt idx="58">
                        <c:v>3.1199999999999999E-3</c:v>
                      </c:pt>
                      <c:pt idx="59">
                        <c:v>3.3400000000000001E-3</c:v>
                      </c:pt>
                      <c:pt idx="60">
                        <c:v>3.5799999999999998E-3</c:v>
                      </c:pt>
                      <c:pt idx="61">
                        <c:v>3.8400000000000001E-3</c:v>
                      </c:pt>
                      <c:pt idx="62">
                        <c:v>4.0800000000000003E-3</c:v>
                      </c:pt>
                      <c:pt idx="63">
                        <c:v>4.3E-3</c:v>
                      </c:pt>
                      <c:pt idx="64">
                        <c:v>4.5399999999999998E-3</c:v>
                      </c:pt>
                      <c:pt idx="65">
                        <c:v>4.7800000000000004E-3</c:v>
                      </c:pt>
                      <c:pt idx="66">
                        <c:v>5.0200000000000002E-3</c:v>
                      </c:pt>
                      <c:pt idx="67">
                        <c:v>5.2399999999999999E-3</c:v>
                      </c:pt>
                      <c:pt idx="68">
                        <c:v>5.4599999999999996E-3</c:v>
                      </c:pt>
                      <c:pt idx="69">
                        <c:v>5.7000000000000002E-3</c:v>
                      </c:pt>
                      <c:pt idx="70">
                        <c:v>5.8999999999999999E-3</c:v>
                      </c:pt>
                      <c:pt idx="71">
                        <c:v>6.0400000000000002E-3</c:v>
                      </c:pt>
                      <c:pt idx="72">
                        <c:v>6.1599999999999997E-3</c:v>
                      </c:pt>
                      <c:pt idx="73">
                        <c:v>6.3E-3</c:v>
                      </c:pt>
                      <c:pt idx="74">
                        <c:v>6.4400000000000004E-3</c:v>
                      </c:pt>
                      <c:pt idx="75">
                        <c:v>6.5599999999999999E-3</c:v>
                      </c:pt>
                      <c:pt idx="76">
                        <c:v>6.6600000000000001E-3</c:v>
                      </c:pt>
                      <c:pt idx="77">
                        <c:v>6.7600000000000004E-3</c:v>
                      </c:pt>
                      <c:pt idx="78">
                        <c:v>6.8599999999999998E-3</c:v>
                      </c:pt>
                      <c:pt idx="79">
                        <c:v>6.96E-3</c:v>
                      </c:pt>
                      <c:pt idx="80">
                        <c:v>7.0800000000000004E-3</c:v>
                      </c:pt>
                      <c:pt idx="81">
                        <c:v>7.1599999999999997E-3</c:v>
                      </c:pt>
                      <c:pt idx="82">
                        <c:v>7.26E-3</c:v>
                      </c:pt>
                      <c:pt idx="83">
                        <c:v>7.3400000000000002E-3</c:v>
                      </c:pt>
                      <c:pt idx="84">
                        <c:v>7.4400000000000004E-3</c:v>
                      </c:pt>
                      <c:pt idx="85">
                        <c:v>7.4999999999999997E-3</c:v>
                      </c:pt>
                      <c:pt idx="86">
                        <c:v>7.5799999999999999E-3</c:v>
                      </c:pt>
                      <c:pt idx="87">
                        <c:v>7.6400000000000001E-3</c:v>
                      </c:pt>
                      <c:pt idx="88">
                        <c:v>7.7000000000000002E-3</c:v>
                      </c:pt>
                      <c:pt idx="89">
                        <c:v>7.7400000000000004E-3</c:v>
                      </c:pt>
                      <c:pt idx="90">
                        <c:v>7.7999999999999996E-3</c:v>
                      </c:pt>
                      <c:pt idx="91">
                        <c:v>7.8399999999999997E-3</c:v>
                      </c:pt>
                      <c:pt idx="92">
                        <c:v>7.9000000000000008E-3</c:v>
                      </c:pt>
                      <c:pt idx="93">
                        <c:v>7.9600000000000001E-3</c:v>
                      </c:pt>
                      <c:pt idx="94">
                        <c:v>8.0000000000000002E-3</c:v>
                      </c:pt>
                      <c:pt idx="95">
                        <c:v>8.0400000000000003E-3</c:v>
                      </c:pt>
                      <c:pt idx="96">
                        <c:v>8.0800000000000004E-3</c:v>
                      </c:pt>
                      <c:pt idx="97">
                        <c:v>8.1200000000000005E-3</c:v>
                      </c:pt>
                      <c:pt idx="98">
                        <c:v>8.1600000000000006E-3</c:v>
                      </c:pt>
                      <c:pt idx="99">
                        <c:v>8.1799999999999998E-3</c:v>
                      </c:pt>
                      <c:pt idx="100">
                        <c:v>8.2000000000000007E-3</c:v>
                      </c:pt>
                      <c:pt idx="101">
                        <c:v>8.2199999999999999E-3</c:v>
                      </c:pt>
                      <c:pt idx="102">
                        <c:v>8.2400000000000008E-3</c:v>
                      </c:pt>
                      <c:pt idx="103">
                        <c:v>8.26E-3</c:v>
                      </c:pt>
                      <c:pt idx="104">
                        <c:v>8.2799999999999992E-3</c:v>
                      </c:pt>
                      <c:pt idx="105">
                        <c:v>8.3000000000000001E-3</c:v>
                      </c:pt>
                      <c:pt idx="106">
                        <c:v>8.3199999999999993E-3</c:v>
                      </c:pt>
                      <c:pt idx="107">
                        <c:v>8.3400000000000002E-3</c:v>
                      </c:pt>
                      <c:pt idx="108">
                        <c:v>8.3400000000000002E-3</c:v>
                      </c:pt>
                      <c:pt idx="109">
                        <c:v>8.3599999999999994E-3</c:v>
                      </c:pt>
                      <c:pt idx="110">
                        <c:v>8.3800000000000003E-3</c:v>
                      </c:pt>
                      <c:pt idx="111">
                        <c:v>8.3800000000000003E-3</c:v>
                      </c:pt>
                      <c:pt idx="112">
                        <c:v>8.3999999999999995E-3</c:v>
                      </c:pt>
                      <c:pt idx="113">
                        <c:v>8.3999999999999995E-3</c:v>
                      </c:pt>
                      <c:pt idx="114">
                        <c:v>8.4200000000000004E-3</c:v>
                      </c:pt>
                      <c:pt idx="115">
                        <c:v>8.4200000000000004E-3</c:v>
                      </c:pt>
                      <c:pt idx="116">
                        <c:v>8.4399999999999996E-3</c:v>
                      </c:pt>
                      <c:pt idx="117">
                        <c:v>8.4399999999999996E-3</c:v>
                      </c:pt>
                      <c:pt idx="118">
                        <c:v>8.4600000000000005E-3</c:v>
                      </c:pt>
                      <c:pt idx="119">
                        <c:v>8.4600000000000005E-3</c:v>
                      </c:pt>
                      <c:pt idx="120">
                        <c:v>8.4799999999999997E-3</c:v>
                      </c:pt>
                      <c:pt idx="121">
                        <c:v>8.4799999999999997E-3</c:v>
                      </c:pt>
                      <c:pt idx="122">
                        <c:v>8.4799999999999997E-3</c:v>
                      </c:pt>
                      <c:pt idx="123">
                        <c:v>8.5000000000000006E-3</c:v>
                      </c:pt>
                      <c:pt idx="124">
                        <c:v>8.5000000000000006E-3</c:v>
                      </c:pt>
                      <c:pt idx="125">
                        <c:v>8.5000000000000006E-3</c:v>
                      </c:pt>
                      <c:pt idx="126">
                        <c:v>8.5199999999999998E-3</c:v>
                      </c:pt>
                      <c:pt idx="127">
                        <c:v>8.5199999999999998E-3</c:v>
                      </c:pt>
                      <c:pt idx="128">
                        <c:v>8.5199999999999998E-3</c:v>
                      </c:pt>
                      <c:pt idx="129">
                        <c:v>8.5199999999999998E-3</c:v>
                      </c:pt>
                      <c:pt idx="130">
                        <c:v>8.5400000000000007E-3</c:v>
                      </c:pt>
                      <c:pt idx="131">
                        <c:v>8.5400000000000007E-3</c:v>
                      </c:pt>
                      <c:pt idx="132">
                        <c:v>8.5400000000000007E-3</c:v>
                      </c:pt>
                      <c:pt idx="133">
                        <c:v>8.5400000000000007E-3</c:v>
                      </c:pt>
                      <c:pt idx="134">
                        <c:v>8.5400000000000007E-3</c:v>
                      </c:pt>
                      <c:pt idx="135">
                        <c:v>8.5400000000000007E-3</c:v>
                      </c:pt>
                      <c:pt idx="136">
                        <c:v>8.5400000000000007E-3</c:v>
                      </c:pt>
                      <c:pt idx="137">
                        <c:v>8.5400000000000007E-3</c:v>
                      </c:pt>
                      <c:pt idx="138">
                        <c:v>8.5400000000000007E-3</c:v>
                      </c:pt>
                      <c:pt idx="139">
                        <c:v>8.5599999999999999E-3</c:v>
                      </c:pt>
                      <c:pt idx="140">
                        <c:v>8.5400000000000007E-3</c:v>
                      </c:pt>
                      <c:pt idx="141">
                        <c:v>8.5400000000000007E-3</c:v>
                      </c:pt>
                      <c:pt idx="142">
                        <c:v>8.5400000000000007E-3</c:v>
                      </c:pt>
                      <c:pt idx="143">
                        <c:v>8.5400000000000007E-3</c:v>
                      </c:pt>
                      <c:pt idx="144">
                        <c:v>8.4799999999999997E-3</c:v>
                      </c:pt>
                      <c:pt idx="145">
                        <c:v>8.3400000000000002E-3</c:v>
                      </c:pt>
                      <c:pt idx="146">
                        <c:v>8.3400000000000002E-3</c:v>
                      </c:pt>
                      <c:pt idx="147">
                        <c:v>8.3400000000000002E-3</c:v>
                      </c:pt>
                      <c:pt idx="148">
                        <c:v>8.3400000000000002E-3</c:v>
                      </c:pt>
                      <c:pt idx="149">
                        <c:v>8.3400000000000002E-3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2B0-4D14-B2D5-6A02B79FE5C4}"/>
                  </c:ext>
                </c:extLst>
              </c15:ser>
            </c15:filteredScatterSeries>
          </c:ext>
        </c:extLst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'CR5040'!$AB$14:$AB$373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6.5402223675604975E-4</c:v>
                </c:pt>
                <c:pt idx="28">
                  <c:v>5.7903879559930511E-4</c:v>
                </c:pt>
                <c:pt idx="29">
                  <c:v>1.02880658436214E-3</c:v>
                </c:pt>
                <c:pt idx="30">
                  <c:v>9.1869545245751034E-4</c:v>
                </c:pt>
                <c:pt idx="31">
                  <c:v>1.2360939431396785E-3</c:v>
                </c:pt>
                <c:pt idx="32">
                  <c:v>1.4847809948032665E-3</c:v>
                </c:pt>
                <c:pt idx="33">
                  <c:v>1.671681711802073E-3</c:v>
                </c:pt>
                <c:pt idx="34">
                  <c:v>1.8165304268846503E-3</c:v>
                </c:pt>
                <c:pt idx="35">
                  <c:v>2.2081148219707425E-3</c:v>
                </c:pt>
                <c:pt idx="36">
                  <c:v>2.5138260432378081E-3</c:v>
                </c:pt>
                <c:pt idx="37">
                  <c:v>2.7586206896551722E-3</c:v>
                </c:pt>
                <c:pt idx="38">
                  <c:v>2.955457040320878E-3</c:v>
                </c:pt>
                <c:pt idx="39">
                  <c:v>3.3131943091015397E-3</c:v>
                </c:pt>
                <c:pt idx="40">
                  <c:v>3.8030043734550295E-3</c:v>
                </c:pt>
                <c:pt idx="41">
                  <c:v>4.2703304864463425E-3</c:v>
                </c:pt>
                <c:pt idx="42">
                  <c:v>4.8833423765599565E-3</c:v>
                </c:pt>
                <c:pt idx="43">
                  <c:v>5.472197705207414E-3</c:v>
                </c:pt>
                <c:pt idx="44">
                  <c:v>6.2197650310988253E-3</c:v>
                </c:pt>
                <c:pt idx="45">
                  <c:v>6.9397427217332431E-3</c:v>
                </c:pt>
                <c:pt idx="46">
                  <c:v>7.8047160411823316E-3</c:v>
                </c:pt>
                <c:pt idx="47">
                  <c:v>8.6431833007175468E-3</c:v>
                </c:pt>
                <c:pt idx="48">
                  <c:v>9.6200096200096206E-3</c:v>
                </c:pt>
                <c:pt idx="49">
                  <c:v>1.0718789407313998E-2</c:v>
                </c:pt>
                <c:pt idx="50">
                  <c:v>1.1799410029498525E-2</c:v>
                </c:pt>
                <c:pt idx="51">
                  <c:v>1.3010867901423542E-2</c:v>
                </c:pt>
                <c:pt idx="52">
                  <c:v>1.4039855072463768E-2</c:v>
                </c:pt>
                <c:pt idx="53">
                  <c:v>1.5361670395227442E-2</c:v>
                </c:pt>
                <c:pt idx="54">
                  <c:v>1.6514302565614862E-2</c:v>
                </c:pt>
                <c:pt idx="55">
                  <c:v>1.7948343791040419E-2</c:v>
                </c:pt>
                <c:pt idx="56">
                  <c:v>1.9230769230769232E-2</c:v>
                </c:pt>
                <c:pt idx="57">
                  <c:v>2.0642201834862386E-2</c:v>
                </c:pt>
                <c:pt idx="58">
                  <c:v>2.2177992607335797E-2</c:v>
                </c:pt>
                <c:pt idx="59">
                  <c:v>2.3560948081264108E-2</c:v>
                </c:pt>
                <c:pt idx="60">
                  <c:v>2.507353971144418E-2</c:v>
                </c:pt>
                <c:pt idx="61">
                  <c:v>2.6722338204592903E-2</c:v>
                </c:pt>
                <c:pt idx="62">
                  <c:v>2.820796460176991E-2</c:v>
                </c:pt>
                <c:pt idx="63">
                  <c:v>2.9569522761655892E-2</c:v>
                </c:pt>
                <c:pt idx="64">
                  <c:v>3.106185002736727E-2</c:v>
                </c:pt>
                <c:pt idx="65">
                  <c:v>3.2548004902628352E-2</c:v>
                </c:pt>
                <c:pt idx="66">
                  <c:v>3.4029284164859001E-2</c:v>
                </c:pt>
                <c:pt idx="67">
                  <c:v>3.5376721577099646E-2</c:v>
                </c:pt>
                <c:pt idx="68">
                  <c:v>3.6733046286329389E-2</c:v>
                </c:pt>
                <c:pt idx="69">
                  <c:v>3.8208875184341066E-2</c:v>
                </c:pt>
                <c:pt idx="70">
                  <c:v>3.943323085149044E-2</c:v>
                </c:pt>
                <c:pt idx="71">
                  <c:v>4.0239840106595606E-2</c:v>
                </c:pt>
                <c:pt idx="72">
                  <c:v>4.0924794047302683E-2</c:v>
                </c:pt>
                <c:pt idx="73">
                  <c:v>4.1738439114880087E-2</c:v>
                </c:pt>
                <c:pt idx="74">
                  <c:v>4.2564441506939853E-2</c:v>
                </c:pt>
                <c:pt idx="75">
                  <c:v>4.3248945147679324E-2</c:v>
                </c:pt>
                <c:pt idx="76">
                  <c:v>4.381002499671096E-2</c:v>
                </c:pt>
                <c:pt idx="77">
                  <c:v>4.4374425626887225E-2</c:v>
                </c:pt>
                <c:pt idx="78">
                  <c:v>4.4942348008385744E-2</c:v>
                </c:pt>
                <c:pt idx="79">
                  <c:v>4.5508042369556689E-2</c:v>
                </c:pt>
                <c:pt idx="80">
                  <c:v>4.6196006785854102E-2</c:v>
                </c:pt>
                <c:pt idx="81">
                  <c:v>4.6651029450091218E-2</c:v>
                </c:pt>
                <c:pt idx="82">
                  <c:v>4.7210300429184553E-2</c:v>
                </c:pt>
                <c:pt idx="83">
                  <c:v>4.7662337662337663E-2</c:v>
                </c:pt>
                <c:pt idx="84">
                  <c:v>4.8236514522821579E-2</c:v>
                </c:pt>
                <c:pt idx="85">
                  <c:v>4.8575129533678756E-2</c:v>
                </c:pt>
                <c:pt idx="86">
                  <c:v>4.9036097813429942E-2</c:v>
                </c:pt>
                <c:pt idx="87">
                  <c:v>4.9373142044720174E-2</c:v>
                </c:pt>
                <c:pt idx="88">
                  <c:v>4.9709489993544222E-2</c:v>
                </c:pt>
                <c:pt idx="89">
                  <c:v>4.9929041414011097E-2</c:v>
                </c:pt>
                <c:pt idx="90">
                  <c:v>5.0270688321732405E-2</c:v>
                </c:pt>
                <c:pt idx="91">
                  <c:v>5.0482936252414679E-2</c:v>
                </c:pt>
                <c:pt idx="92">
                  <c:v>5.0830009007849696E-2</c:v>
                </c:pt>
                <c:pt idx="93">
                  <c:v>5.1176546226051174E-2</c:v>
                </c:pt>
                <c:pt idx="94">
                  <c:v>5.140066820868671E-2</c:v>
                </c:pt>
                <c:pt idx="95">
                  <c:v>5.1624502375754465E-2</c:v>
                </c:pt>
                <c:pt idx="96">
                  <c:v>5.1854704145809269E-2</c:v>
                </c:pt>
                <c:pt idx="97">
                  <c:v>5.2084669660038489E-2</c:v>
                </c:pt>
                <c:pt idx="98">
                  <c:v>5.2307692307692305E-2</c:v>
                </c:pt>
                <c:pt idx="99">
                  <c:v>5.2415737536844802E-2</c:v>
                </c:pt>
                <c:pt idx="100">
                  <c:v>5.251697194825157E-2</c:v>
                </c:pt>
                <c:pt idx="101">
                  <c:v>5.2624839948783614E-2</c:v>
                </c:pt>
                <c:pt idx="102">
                  <c:v>5.273262511199283E-2</c:v>
                </c:pt>
                <c:pt idx="103">
                  <c:v>5.2847088931541907E-2</c:v>
                </c:pt>
                <c:pt idx="104">
                  <c:v>5.2954719877206444E-2</c:v>
                </c:pt>
                <c:pt idx="105">
                  <c:v>5.3069053708439895E-2</c:v>
                </c:pt>
                <c:pt idx="106">
                  <c:v>5.3183329071848633E-2</c:v>
                </c:pt>
                <c:pt idx="107">
                  <c:v>5.3297546012269936E-2</c:v>
                </c:pt>
                <c:pt idx="108">
                  <c:v>5.329073482428115E-2</c:v>
                </c:pt>
                <c:pt idx="109">
                  <c:v>5.3391237705965003E-2</c:v>
                </c:pt>
                <c:pt idx="110">
                  <c:v>5.3505299450900268E-2</c:v>
                </c:pt>
                <c:pt idx="111">
                  <c:v>5.3505299450900268E-2</c:v>
                </c:pt>
                <c:pt idx="112">
                  <c:v>5.3612458514169008E-2</c:v>
                </c:pt>
                <c:pt idx="113">
                  <c:v>5.359877488514548E-2</c:v>
                </c:pt>
                <c:pt idx="114">
                  <c:v>5.3719535536557353E-2</c:v>
                </c:pt>
                <c:pt idx="115">
                  <c:v>5.3705829825232809E-2</c:v>
                </c:pt>
                <c:pt idx="116">
                  <c:v>5.3819665858946562E-2</c:v>
                </c:pt>
                <c:pt idx="117">
                  <c:v>5.3812802856414182E-2</c:v>
                </c:pt>
                <c:pt idx="118">
                  <c:v>5.3926568077511471E-2</c:v>
                </c:pt>
                <c:pt idx="119">
                  <c:v>5.3926568077511471E-2</c:v>
                </c:pt>
                <c:pt idx="120">
                  <c:v>5.4047163798597836E-2</c:v>
                </c:pt>
                <c:pt idx="121">
                  <c:v>5.4047163798597836E-2</c:v>
                </c:pt>
                <c:pt idx="122">
                  <c:v>5.4040275299515675E-2</c:v>
                </c:pt>
                <c:pt idx="123">
                  <c:v>5.4160825793296799E-2</c:v>
                </c:pt>
                <c:pt idx="124">
                  <c:v>5.4160825793296799E-2</c:v>
                </c:pt>
                <c:pt idx="125">
                  <c:v>5.4160825793296799E-2</c:v>
                </c:pt>
                <c:pt idx="126">
                  <c:v>5.42744298636769E-2</c:v>
                </c:pt>
                <c:pt idx="127">
                  <c:v>5.42744298636769E-2</c:v>
                </c:pt>
                <c:pt idx="128">
                  <c:v>5.42744298636769E-2</c:v>
                </c:pt>
                <c:pt idx="129">
                  <c:v>5.42744298636769E-2</c:v>
                </c:pt>
                <c:pt idx="130">
                  <c:v>5.4394904458598729E-2</c:v>
                </c:pt>
                <c:pt idx="131">
                  <c:v>5.4394904458598729E-2</c:v>
                </c:pt>
                <c:pt idx="132">
                  <c:v>5.438797605400586E-2</c:v>
                </c:pt>
                <c:pt idx="133">
                  <c:v>5.438797605400586E-2</c:v>
                </c:pt>
                <c:pt idx="134">
                  <c:v>5.438797605400586E-2</c:v>
                </c:pt>
                <c:pt idx="135">
                  <c:v>5.438797605400586E-2</c:v>
                </c:pt>
                <c:pt idx="136">
                  <c:v>5.438797605400586E-2</c:v>
                </c:pt>
                <c:pt idx="137">
                  <c:v>5.438797605400586E-2</c:v>
                </c:pt>
                <c:pt idx="138">
                  <c:v>5.438797605400586E-2</c:v>
                </c:pt>
                <c:pt idx="139">
                  <c:v>5.4508405501782986E-2</c:v>
                </c:pt>
                <c:pt idx="140">
                  <c:v>5.4533844189016606E-2</c:v>
                </c:pt>
                <c:pt idx="141">
                  <c:v>5.4533844189016606E-2</c:v>
                </c:pt>
                <c:pt idx="142">
                  <c:v>5.4533844189016606E-2</c:v>
                </c:pt>
                <c:pt idx="143">
                  <c:v>5.4533844189016606E-2</c:v>
                </c:pt>
                <c:pt idx="144">
                  <c:v>5.4759137285289937E-2</c:v>
                </c:pt>
                <c:pt idx="145">
                  <c:v>5.5283043881744667E-2</c:v>
                </c:pt>
                <c:pt idx="146">
                  <c:v>5.5275715800636269E-2</c:v>
                </c:pt>
                <c:pt idx="147">
                  <c:v>5.5275715800636269E-2</c:v>
                </c:pt>
                <c:pt idx="148">
                  <c:v>5.5275715800636269E-2</c:v>
                </c:pt>
                <c:pt idx="149">
                  <c:v>5.5275715800636269E-2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A3-42CD-A544-AEDF25AC4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'CR5040'!$M$14:$M$165</c:f>
              <c:numCache>
                <c:formatCode>#,##0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0.61</c:v>
                </c:pt>
                <c:pt idx="9">
                  <c:v>0.64</c:v>
                </c:pt>
                <c:pt idx="10">
                  <c:v>0.45</c:v>
                </c:pt>
                <c:pt idx="11">
                  <c:v>0.57999999999999996</c:v>
                </c:pt>
                <c:pt idx="12">
                  <c:v>1.01</c:v>
                </c:pt>
                <c:pt idx="13">
                  <c:v>1.49</c:v>
                </c:pt>
                <c:pt idx="14">
                  <c:v>1.95</c:v>
                </c:pt>
                <c:pt idx="15">
                  <c:v>1.77</c:v>
                </c:pt>
                <c:pt idx="16">
                  <c:v>2.0299999999999998</c:v>
                </c:pt>
                <c:pt idx="17">
                  <c:v>2.39</c:v>
                </c:pt>
                <c:pt idx="18">
                  <c:v>2.0099999999999998</c:v>
                </c:pt>
                <c:pt idx="19">
                  <c:v>1.91</c:v>
                </c:pt>
                <c:pt idx="20">
                  <c:v>1.96</c:v>
                </c:pt>
                <c:pt idx="21">
                  <c:v>1.95</c:v>
                </c:pt>
                <c:pt idx="22">
                  <c:v>1.84</c:v>
                </c:pt>
                <c:pt idx="23">
                  <c:v>1.88</c:v>
                </c:pt>
                <c:pt idx="24">
                  <c:v>1.93</c:v>
                </c:pt>
                <c:pt idx="25">
                  <c:v>1.92</c:v>
                </c:pt>
                <c:pt idx="26">
                  <c:v>2.08</c:v>
                </c:pt>
                <c:pt idx="27">
                  <c:v>2.0499999999999998</c:v>
                </c:pt>
                <c:pt idx="28">
                  <c:v>2.16</c:v>
                </c:pt>
                <c:pt idx="29">
                  <c:v>2.13</c:v>
                </c:pt>
                <c:pt idx="30">
                  <c:v>2.13</c:v>
                </c:pt>
                <c:pt idx="31">
                  <c:v>2.11</c:v>
                </c:pt>
                <c:pt idx="32">
                  <c:v>2.0699999999999998</c:v>
                </c:pt>
                <c:pt idx="33">
                  <c:v>2.0699999999999998</c:v>
                </c:pt>
                <c:pt idx="34">
                  <c:v>2.1</c:v>
                </c:pt>
                <c:pt idx="35">
                  <c:v>2.0699999999999998</c:v>
                </c:pt>
                <c:pt idx="36">
                  <c:v>2.04</c:v>
                </c:pt>
                <c:pt idx="37">
                  <c:v>2.0099999999999998</c:v>
                </c:pt>
                <c:pt idx="38">
                  <c:v>1.98</c:v>
                </c:pt>
                <c:pt idx="39">
                  <c:v>1.93</c:v>
                </c:pt>
                <c:pt idx="40">
                  <c:v>1.93</c:v>
                </c:pt>
                <c:pt idx="41">
                  <c:v>1.89</c:v>
                </c:pt>
                <c:pt idx="42">
                  <c:v>1.88</c:v>
                </c:pt>
                <c:pt idx="43">
                  <c:v>1.84</c:v>
                </c:pt>
                <c:pt idx="44">
                  <c:v>1.83</c:v>
                </c:pt>
                <c:pt idx="45">
                  <c:v>1.79</c:v>
                </c:pt>
                <c:pt idx="46">
                  <c:v>1.78</c:v>
                </c:pt>
                <c:pt idx="47">
                  <c:v>1.75</c:v>
                </c:pt>
                <c:pt idx="48">
                  <c:v>1.74</c:v>
                </c:pt>
                <c:pt idx="49">
                  <c:v>1.72</c:v>
                </c:pt>
                <c:pt idx="50">
                  <c:v>1.69</c:v>
                </c:pt>
                <c:pt idx="51">
                  <c:v>1.66</c:v>
                </c:pt>
                <c:pt idx="52">
                  <c:v>1.64</c:v>
                </c:pt>
                <c:pt idx="53">
                  <c:v>1.62</c:v>
                </c:pt>
                <c:pt idx="54">
                  <c:v>1.59</c:v>
                </c:pt>
                <c:pt idx="55">
                  <c:v>1.57</c:v>
                </c:pt>
                <c:pt idx="56">
                  <c:v>1.54</c:v>
                </c:pt>
                <c:pt idx="57">
                  <c:v>1.51</c:v>
                </c:pt>
                <c:pt idx="58">
                  <c:v>1.49</c:v>
                </c:pt>
                <c:pt idx="59">
                  <c:v>1.46</c:v>
                </c:pt>
                <c:pt idx="60">
                  <c:v>1.44</c:v>
                </c:pt>
                <c:pt idx="61">
                  <c:v>1.41</c:v>
                </c:pt>
                <c:pt idx="62">
                  <c:v>1.38</c:v>
                </c:pt>
                <c:pt idx="63">
                  <c:v>1.36</c:v>
                </c:pt>
                <c:pt idx="64">
                  <c:v>1.34</c:v>
                </c:pt>
                <c:pt idx="65">
                  <c:v>1.32</c:v>
                </c:pt>
                <c:pt idx="66">
                  <c:v>1.29</c:v>
                </c:pt>
                <c:pt idx="67">
                  <c:v>1.26</c:v>
                </c:pt>
                <c:pt idx="68">
                  <c:v>1.23</c:v>
                </c:pt>
                <c:pt idx="69">
                  <c:v>1.2</c:v>
                </c:pt>
                <c:pt idx="70">
                  <c:v>1.17</c:v>
                </c:pt>
                <c:pt idx="71">
                  <c:v>1.1599999999999999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1.1399999999999999</c:v>
                </c:pt>
                <c:pt idx="75">
                  <c:v>1.1299999999999999</c:v>
                </c:pt>
                <c:pt idx="76">
                  <c:v>1.1200000000000001</c:v>
                </c:pt>
                <c:pt idx="77">
                  <c:v>1.1100000000000001</c:v>
                </c:pt>
                <c:pt idx="78">
                  <c:v>1.1100000000000001</c:v>
                </c:pt>
                <c:pt idx="79">
                  <c:v>1.1000000000000001</c:v>
                </c:pt>
                <c:pt idx="80">
                  <c:v>1.0900000000000001</c:v>
                </c:pt>
                <c:pt idx="81">
                  <c:v>1.08</c:v>
                </c:pt>
                <c:pt idx="82">
                  <c:v>1.08</c:v>
                </c:pt>
                <c:pt idx="83">
                  <c:v>1.07</c:v>
                </c:pt>
                <c:pt idx="84">
                  <c:v>1.06</c:v>
                </c:pt>
                <c:pt idx="85">
                  <c:v>1.06</c:v>
                </c:pt>
                <c:pt idx="86">
                  <c:v>1.06</c:v>
                </c:pt>
                <c:pt idx="87">
                  <c:v>1.05</c:v>
                </c:pt>
                <c:pt idx="88">
                  <c:v>1.05</c:v>
                </c:pt>
                <c:pt idx="89">
                  <c:v>1.05</c:v>
                </c:pt>
                <c:pt idx="90">
                  <c:v>1.04</c:v>
                </c:pt>
                <c:pt idx="91">
                  <c:v>1.04</c:v>
                </c:pt>
                <c:pt idx="92">
                  <c:v>1.04</c:v>
                </c:pt>
                <c:pt idx="93">
                  <c:v>1.03</c:v>
                </c:pt>
                <c:pt idx="94">
                  <c:v>1.03</c:v>
                </c:pt>
                <c:pt idx="95">
                  <c:v>1.03</c:v>
                </c:pt>
                <c:pt idx="96">
                  <c:v>1.03</c:v>
                </c:pt>
                <c:pt idx="97">
                  <c:v>1.02</c:v>
                </c:pt>
                <c:pt idx="98">
                  <c:v>1.02</c:v>
                </c:pt>
                <c:pt idx="99">
                  <c:v>1.02</c:v>
                </c:pt>
                <c:pt idx="100">
                  <c:v>1.02</c:v>
                </c:pt>
                <c:pt idx="101">
                  <c:v>1.02</c:v>
                </c:pt>
                <c:pt idx="102">
                  <c:v>1.02</c:v>
                </c:pt>
                <c:pt idx="103">
                  <c:v>1.02</c:v>
                </c:pt>
                <c:pt idx="104">
                  <c:v>1.02</c:v>
                </c:pt>
                <c:pt idx="105">
                  <c:v>1.01</c:v>
                </c:pt>
                <c:pt idx="106">
                  <c:v>1.01</c:v>
                </c:pt>
                <c:pt idx="107">
                  <c:v>1.01</c:v>
                </c:pt>
                <c:pt idx="108">
                  <c:v>1.01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AD-41C8-A9FC-9635C313A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'CR5040'!$AQ$14:$AQ$88</c:f>
              <c:numCache>
                <c:formatCode>General</c:formatCode>
                <c:ptCount val="7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</c:numCache>
            </c:numRef>
          </c:xVal>
          <c:yVal>
            <c:numRef>
              <c:f>'CR5040'!$AS$14:$AS$88</c:f>
              <c:numCache>
                <c:formatCode>#,##0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49155.976058617918</c:v>
                </c:pt>
                <c:pt idx="30">
                  <c:v>55047.613106795892</c:v>
                </c:pt>
                <c:pt idx="31">
                  <c:v>61369.112085527624</c:v>
                </c:pt>
                <c:pt idx="32">
                  <c:v>68120.472994813113</c:v>
                </c:pt>
                <c:pt idx="33">
                  <c:v>75630.413781546406</c:v>
                </c:pt>
                <c:pt idx="34">
                  <c:v>83519.644507003599</c:v>
                </c:pt>
                <c:pt idx="35">
                  <c:v>91611.163199780218</c:v>
                </c:pt>
                <c:pt idx="36">
                  <c:v>100587.69174957926</c:v>
                </c:pt>
                <c:pt idx="37">
                  <c:v>109994.08222993207</c:v>
                </c:pt>
                <c:pt idx="38">
                  <c:v>119779.7626490088</c:v>
                </c:pt>
                <c:pt idx="39">
                  <c:v>129742.44503949001</c:v>
                </c:pt>
                <c:pt idx="40">
                  <c:v>132979.05251660064</c:v>
                </c:pt>
                <c:pt idx="41">
                  <c:v>136190.37399779636</c:v>
                </c:pt>
                <c:pt idx="42">
                  <c:v>139806.27141363092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17-4C97-9494-7FA36F1D291E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EvolOf!$H$3:$H$49</c:f>
              <c:numCache>
                <c:formatCode>#,##0</c:formatCode>
                <c:ptCount val="4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17-4C97-9494-7FA36F1D2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'CR5040'!$AQ$14:$AQ$81</c:f>
              <c:numCache>
                <c:formatCode>General</c:formatCode>
                <c:ptCount val="68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</c:numCache>
            </c:numRef>
          </c:xVal>
          <c:yVal>
            <c:numRef>
              <c:f>'CR5040'!$AY$14:$AY$81</c:f>
              <c:numCache>
                <c:formatCode>#,##0</c:formatCode>
                <c:ptCount val="68"/>
                <c:pt idx="0">
                  <c:v>252.85995914926914</c:v>
                </c:pt>
                <c:pt idx="1">
                  <c:v>252.85995914926914</c:v>
                </c:pt>
                <c:pt idx="2">
                  <c:v>252.85995914926914</c:v>
                </c:pt>
                <c:pt idx="3">
                  <c:v>404.57593463883063</c:v>
                </c:pt>
                <c:pt idx="4">
                  <c:v>531.00591421346519</c:v>
                </c:pt>
                <c:pt idx="5">
                  <c:v>632.1498978731729</c:v>
                </c:pt>
                <c:pt idx="6">
                  <c:v>935.58184885229582</c:v>
                </c:pt>
                <c:pt idx="7">
                  <c:v>1264.2997957463458</c:v>
                </c:pt>
                <c:pt idx="8">
                  <c:v>1668.8757303851764</c:v>
                </c:pt>
                <c:pt idx="9">
                  <c:v>2402.1696119180569</c:v>
                </c:pt>
                <c:pt idx="10">
                  <c:v>3186.0354852807914</c:v>
                </c:pt>
                <c:pt idx="11">
                  <c:v>3969.9013586435258</c:v>
                </c:pt>
                <c:pt idx="12">
                  <c:v>4880.1972115808949</c:v>
                </c:pt>
                <c:pt idx="13">
                  <c:v>5790.4930645182631</c:v>
                </c:pt>
                <c:pt idx="14">
                  <c:v>6726.0749133705594</c:v>
                </c:pt>
                <c:pt idx="15">
                  <c:v>7712.2287540527086</c:v>
                </c:pt>
                <c:pt idx="16">
                  <c:v>8799.526578394567</c:v>
                </c:pt>
                <c:pt idx="17">
                  <c:v>10240.8283455454</c:v>
                </c:pt>
                <c:pt idx="18">
                  <c:v>11833.846088185795</c:v>
                </c:pt>
                <c:pt idx="19">
                  <c:v>13629.151798145607</c:v>
                </c:pt>
                <c:pt idx="20">
                  <c:v>15702.603463169615</c:v>
                </c:pt>
                <c:pt idx="21">
                  <c:v>17902.485107768254</c:v>
                </c:pt>
                <c:pt idx="22">
                  <c:v>20405.798703346019</c:v>
                </c:pt>
                <c:pt idx="23">
                  <c:v>23237.830245817833</c:v>
                </c:pt>
                <c:pt idx="24">
                  <c:v>26499.723718843405</c:v>
                </c:pt>
                <c:pt idx="25">
                  <c:v>30216.765118337662</c:v>
                </c:pt>
                <c:pt idx="26">
                  <c:v>34287.810460640896</c:v>
                </c:pt>
                <c:pt idx="27">
                  <c:v>38662.28775392325</c:v>
                </c:pt>
                <c:pt idx="28">
                  <c:v>43668.914945078781</c:v>
                </c:pt>
                <c:pt idx="29">
                  <c:v>49155.976058617918</c:v>
                </c:pt>
                <c:pt idx="30">
                  <c:v>55047.613106795892</c:v>
                </c:pt>
                <c:pt idx="31">
                  <c:v>61369.112085527624</c:v>
                </c:pt>
                <c:pt idx="32">
                  <c:v>68120.472994813113</c:v>
                </c:pt>
                <c:pt idx="33">
                  <c:v>75630.413781546406</c:v>
                </c:pt>
                <c:pt idx="34">
                  <c:v>83519.644507003599</c:v>
                </c:pt>
                <c:pt idx="35">
                  <c:v>91611.163199780218</c:v>
                </c:pt>
                <c:pt idx="36">
                  <c:v>100587.69174957926</c:v>
                </c:pt>
                <c:pt idx="37">
                  <c:v>109994.08222993207</c:v>
                </c:pt>
                <c:pt idx="38">
                  <c:v>119779.7626490088</c:v>
                </c:pt>
                <c:pt idx="39">
                  <c:v>129742.44503949001</c:v>
                </c:pt>
                <c:pt idx="40">
                  <c:v>132979.05251660064</c:v>
                </c:pt>
                <c:pt idx="41">
                  <c:v>136190.37399779636</c:v>
                </c:pt>
                <c:pt idx="42">
                  <c:v>139806.27141363092</c:v>
                </c:pt>
                <c:pt idx="43">
                  <c:v>143245.16685806098</c:v>
                </c:pt>
                <c:pt idx="44">
                  <c:v>146355.34435559699</c:v>
                </c:pt>
                <c:pt idx="45">
                  <c:v>149389.6638653882</c:v>
                </c:pt>
                <c:pt idx="46">
                  <c:v>152272.26739968988</c:v>
                </c:pt>
                <c:pt idx="47">
                  <c:v>155053.72695033185</c:v>
                </c:pt>
                <c:pt idx="48">
                  <c:v>157708.75652139916</c:v>
                </c:pt>
                <c:pt idx="49">
                  <c:v>160414.35808429634</c:v>
                </c:pt>
                <c:pt idx="50">
                  <c:v>162867.09968804425</c:v>
                </c:pt>
                <c:pt idx="51">
                  <c:v>165193.41131221753</c:v>
                </c:pt>
                <c:pt idx="52">
                  <c:v>167494.43694047589</c:v>
                </c:pt>
                <c:pt idx="53">
                  <c:v>169542.60260958495</c:v>
                </c:pt>
                <c:pt idx="54">
                  <c:v>171489.62429503433</c:v>
                </c:pt>
                <c:pt idx="55">
                  <c:v>173284.93000499415</c:v>
                </c:pt>
                <c:pt idx="56">
                  <c:v>174877.94774763455</c:v>
                </c:pt>
                <c:pt idx="57">
                  <c:v>176395.10750253015</c:v>
                </c:pt>
                <c:pt idx="58">
                  <c:v>177861.69526559592</c:v>
                </c:pt>
                <c:pt idx="59">
                  <c:v>179227.13904500197</c:v>
                </c:pt>
                <c:pt idx="60">
                  <c:v>180516.72483666326</c:v>
                </c:pt>
                <c:pt idx="61">
                  <c:v>181679.88064874988</c:v>
                </c:pt>
                <c:pt idx="62">
                  <c:v>182868.32245675146</c:v>
                </c:pt>
                <c:pt idx="63">
                  <c:v>183854.4762974336</c:v>
                </c:pt>
                <c:pt idx="64">
                  <c:v>184790.05814628588</c:v>
                </c:pt>
                <c:pt idx="65">
                  <c:v>185675.06800330832</c:v>
                </c:pt>
                <c:pt idx="66">
                  <c:v>186509.50586850091</c:v>
                </c:pt>
                <c:pt idx="67">
                  <c:v>187268.08574594872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4A-4B95-A0C1-E5C2FBD958AE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'CR5040'!$AQ$14:$AQ$81</c:f>
              <c:numCache>
                <c:formatCode>General</c:formatCode>
                <c:ptCount val="68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</c:numCache>
            </c:numRef>
          </c:xVal>
          <c:yVal>
            <c:numRef>
              <c:f>'CR5040'!$AZ$14:$AZ$81</c:f>
              <c:numCache>
                <c:formatCode>#,##0</c:formatCode>
                <c:ptCount val="68"/>
                <c:pt idx="0">
                  <c:v>252.85995914926914</c:v>
                </c:pt>
                <c:pt idx="1">
                  <c:v>252.85995914926914</c:v>
                </c:pt>
                <c:pt idx="2">
                  <c:v>252.85995914926914</c:v>
                </c:pt>
                <c:pt idx="3">
                  <c:v>404.57593463883063</c:v>
                </c:pt>
                <c:pt idx="4">
                  <c:v>531.00591421346519</c:v>
                </c:pt>
                <c:pt idx="5">
                  <c:v>632.1498978731729</c:v>
                </c:pt>
                <c:pt idx="6">
                  <c:v>935.58184885229582</c:v>
                </c:pt>
                <c:pt idx="7">
                  <c:v>1264.2997957463458</c:v>
                </c:pt>
                <c:pt idx="8">
                  <c:v>1668.8757303851764</c:v>
                </c:pt>
                <c:pt idx="9">
                  <c:v>2402.1696119180569</c:v>
                </c:pt>
                <c:pt idx="10">
                  <c:v>3186.0354852807914</c:v>
                </c:pt>
                <c:pt idx="11">
                  <c:v>3969.9013586435258</c:v>
                </c:pt>
                <c:pt idx="12">
                  <c:v>4880.1972115808949</c:v>
                </c:pt>
                <c:pt idx="13">
                  <c:v>5765.2070686033367</c:v>
                </c:pt>
                <c:pt idx="14">
                  <c:v>6700.7889174556321</c:v>
                </c:pt>
                <c:pt idx="15">
                  <c:v>7686.9427581377822</c:v>
                </c:pt>
                <c:pt idx="16">
                  <c:v>8748.9545865647124</c:v>
                </c:pt>
                <c:pt idx="17">
                  <c:v>10164.970357800619</c:v>
                </c:pt>
                <c:pt idx="18">
                  <c:v>11732.702104526088</c:v>
                </c:pt>
                <c:pt idx="19">
                  <c:v>13502.721818570972</c:v>
                </c:pt>
                <c:pt idx="20">
                  <c:v>15525.601491765125</c:v>
                </c:pt>
                <c:pt idx="21">
                  <c:v>17700.197140448839</c:v>
                </c:pt>
                <c:pt idx="22">
                  <c:v>20127.652748281824</c:v>
                </c:pt>
                <c:pt idx="23">
                  <c:v>22883.826303008856</c:v>
                </c:pt>
                <c:pt idx="24">
                  <c:v>26044.575792374722</c:v>
                </c:pt>
                <c:pt idx="25">
                  <c:v>29635.187212294342</c:v>
                </c:pt>
                <c:pt idx="26">
                  <c:v>33529.230583193086</c:v>
                </c:pt>
                <c:pt idx="27">
                  <c:v>37701.419909156029</c:v>
                </c:pt>
                <c:pt idx="28">
                  <c:v>42505.759132992142</c:v>
                </c:pt>
                <c:pt idx="29">
                  <c:v>47739.960287382011</c:v>
                </c:pt>
                <c:pt idx="30">
                  <c:v>53328.165384580861</c:v>
                </c:pt>
                <c:pt idx="31">
                  <c:v>59194.516436843907</c:v>
                </c:pt>
                <c:pt idx="32">
                  <c:v>65591.873403320409</c:v>
                </c:pt>
                <c:pt idx="33">
                  <c:v>72596.094271755166</c:v>
                </c:pt>
                <c:pt idx="34">
                  <c:v>79903.747091169047</c:v>
                </c:pt>
                <c:pt idx="35">
                  <c:v>87337.829890157562</c:v>
                </c:pt>
                <c:pt idx="36">
                  <c:v>95581.064558423735</c:v>
                </c:pt>
                <c:pt idx="37">
                  <c:v>104077.15918583918</c:v>
                </c:pt>
                <c:pt idx="38">
                  <c:v>112876.68576423374</c:v>
                </c:pt>
                <c:pt idx="39">
                  <c:v>121676.21234262831</c:v>
                </c:pt>
                <c:pt idx="40">
                  <c:v>123547.37604033291</c:v>
                </c:pt>
                <c:pt idx="41">
                  <c:v>125190.96577480316</c:v>
                </c:pt>
                <c:pt idx="42">
                  <c:v>127087.41546842267</c:v>
                </c:pt>
                <c:pt idx="43">
                  <c:v>128680.43321106306</c:v>
                </c:pt>
                <c:pt idx="44">
                  <c:v>129868.87501906464</c:v>
                </c:pt>
                <c:pt idx="45">
                  <c:v>130753.88487608708</c:v>
                </c:pt>
                <c:pt idx="46">
                  <c:v>131284.89079030053</c:v>
                </c:pt>
                <c:pt idx="47">
                  <c:v>131386.03477396024</c:v>
                </c:pt>
                <c:pt idx="48">
                  <c:v>131107.88881889606</c:v>
                </c:pt>
                <c:pt idx="49">
                  <c:v>130526.31091285273</c:v>
                </c:pt>
                <c:pt idx="50">
                  <c:v>129439.01308851088</c:v>
                </c:pt>
                <c:pt idx="51">
                  <c:v>127896.56733770034</c:v>
                </c:pt>
                <c:pt idx="52">
                  <c:v>126126.54762365545</c:v>
                </c:pt>
                <c:pt idx="53">
                  <c:v>123749.66400765232</c:v>
                </c:pt>
                <c:pt idx="54">
                  <c:v>121094.63443658499</c:v>
                </c:pt>
                <c:pt idx="55">
                  <c:v>117908.5989513042</c:v>
                </c:pt>
                <c:pt idx="56">
                  <c:v>114166.27155589501</c:v>
                </c:pt>
                <c:pt idx="57">
                  <c:v>110069.94021767686</c:v>
                </c:pt>
                <c:pt idx="58">
                  <c:v>105796.60690805421</c:v>
                </c:pt>
                <c:pt idx="59">
                  <c:v>101270.4136392823</c:v>
                </c:pt>
                <c:pt idx="60">
                  <c:v>96415.50242361633</c:v>
                </c:pt>
                <c:pt idx="61">
                  <c:v>91231.873261056302</c:v>
                </c:pt>
                <c:pt idx="62">
                  <c:v>86022.958102581368</c:v>
                </c:pt>
                <c:pt idx="63">
                  <c:v>80637.040972701929</c:v>
                </c:pt>
                <c:pt idx="64">
                  <c:v>75175.265855077712</c:v>
                </c:pt>
                <c:pt idx="65">
                  <c:v>69637.632749708719</c:v>
                </c:pt>
                <c:pt idx="66">
                  <c:v>64454.003587148705</c:v>
                </c:pt>
                <c:pt idx="67">
                  <c:v>59194.516436843907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4A-4B95-A0C1-E5C2FBD958AE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EvolOf!$H$3:$H$49</c:f>
              <c:numCache>
                <c:formatCode>#,##0</c:formatCode>
                <c:ptCount val="4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4A-4B95-A0C1-E5C2FBD95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  <c:max val="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2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'CR5040'!$AR$14:$AR$73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'CR5040'!$AS$14:$AS$73</c:f>
              <c:numCache>
                <c:formatCode>#,##0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49155.976058617918</c:v>
                </c:pt>
                <c:pt idx="30">
                  <c:v>55047.613106795892</c:v>
                </c:pt>
                <c:pt idx="31">
                  <c:v>61369.112085527624</c:v>
                </c:pt>
                <c:pt idx="32">
                  <c:v>68120.472994813113</c:v>
                </c:pt>
                <c:pt idx="33">
                  <c:v>75630.413781546406</c:v>
                </c:pt>
                <c:pt idx="34">
                  <c:v>83519.644507003599</c:v>
                </c:pt>
                <c:pt idx="35">
                  <c:v>91611.163199780218</c:v>
                </c:pt>
                <c:pt idx="36">
                  <c:v>100587.69174957926</c:v>
                </c:pt>
                <c:pt idx="37">
                  <c:v>109994.08222993207</c:v>
                </c:pt>
                <c:pt idx="38">
                  <c:v>119779.7626490088</c:v>
                </c:pt>
                <c:pt idx="39">
                  <c:v>129742.44503949001</c:v>
                </c:pt>
                <c:pt idx="40">
                  <c:v>132979.05251660064</c:v>
                </c:pt>
                <c:pt idx="41">
                  <c:v>136190.37399779636</c:v>
                </c:pt>
                <c:pt idx="42">
                  <c:v>139806.27141363092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A9-476D-B63B-92BA928C24CB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'CR5040'!$AR$14:$AR$73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'CR5040'!$AU$14:$AU$73</c:f>
              <c:numCache>
                <c:formatCode>#,##0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47610</c:v>
                </c:pt>
                <c:pt idx="30">
                  <c:v>56188</c:v>
                </c:pt>
                <c:pt idx="31">
                  <c:v>64059</c:v>
                </c:pt>
                <c:pt idx="32">
                  <c:v>72248</c:v>
                </c:pt>
                <c:pt idx="33">
                  <c:v>78797</c:v>
                </c:pt>
                <c:pt idx="34">
                  <c:v>85195</c:v>
                </c:pt>
                <c:pt idx="35">
                  <c:v>94417</c:v>
                </c:pt>
                <c:pt idx="36">
                  <c:v>102136</c:v>
                </c:pt>
                <c:pt idx="37">
                  <c:v>110238</c:v>
                </c:pt>
                <c:pt idx="38">
                  <c:v>117710</c:v>
                </c:pt>
                <c:pt idx="39">
                  <c:v>124736</c:v>
                </c:pt>
                <c:pt idx="40">
                  <c:v>130759</c:v>
                </c:pt>
                <c:pt idx="41">
                  <c:v>135032</c:v>
                </c:pt>
                <c:pt idx="42">
                  <c:v>140510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A9-476D-B63B-92BA928C2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 a los 30 días del</a:t>
            </a:r>
            <a:r>
              <a:rPr lang="en-US" baseline="0"/>
              <a:t> inicio durante 15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v>Afectados sin restricciones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'SR50'!$AC$14:$AC$373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5.5999999999999999E-3</c:v>
                </c:pt>
                <c:pt idx="15">
                  <c:v>6.4200000000000004E-3</c:v>
                </c:pt>
                <c:pt idx="16">
                  <c:v>7.3200000000000001E-3</c:v>
                </c:pt>
                <c:pt idx="17">
                  <c:v>8.4799999999999997E-3</c:v>
                </c:pt>
                <c:pt idx="18">
                  <c:v>9.8399999999999998E-3</c:v>
                </c:pt>
                <c:pt idx="19">
                  <c:v>1.132E-2</c:v>
                </c:pt>
                <c:pt idx="20">
                  <c:v>1.302E-2</c:v>
                </c:pt>
                <c:pt idx="21">
                  <c:v>1.4880000000000001E-2</c:v>
                </c:pt>
                <c:pt idx="22">
                  <c:v>1.694E-2</c:v>
                </c:pt>
                <c:pt idx="23">
                  <c:v>1.9259999999999999E-2</c:v>
                </c:pt>
                <c:pt idx="24">
                  <c:v>2.198E-2</c:v>
                </c:pt>
                <c:pt idx="25">
                  <c:v>2.512E-2</c:v>
                </c:pt>
                <c:pt idx="26">
                  <c:v>2.8500000000000001E-2</c:v>
                </c:pt>
                <c:pt idx="27">
                  <c:v>3.2099999999999997E-2</c:v>
                </c:pt>
                <c:pt idx="28">
                  <c:v>3.6200000000000003E-2</c:v>
                </c:pt>
                <c:pt idx="29">
                  <c:v>4.0640000000000003E-2</c:v>
                </c:pt>
                <c:pt idx="30">
                  <c:v>4.5560000000000003E-2</c:v>
                </c:pt>
                <c:pt idx="31">
                  <c:v>5.0720000000000001E-2</c:v>
                </c:pt>
                <c:pt idx="32">
                  <c:v>5.6259999999999998E-2</c:v>
                </c:pt>
                <c:pt idx="33">
                  <c:v>6.2480000000000001E-2</c:v>
                </c:pt>
                <c:pt idx="34">
                  <c:v>6.9019999999999998E-2</c:v>
                </c:pt>
                <c:pt idx="35">
                  <c:v>7.5679999999999997E-2</c:v>
                </c:pt>
                <c:pt idx="36">
                  <c:v>8.3119999999999999E-2</c:v>
                </c:pt>
                <c:pt idx="37">
                  <c:v>9.0920000000000001E-2</c:v>
                </c:pt>
                <c:pt idx="38">
                  <c:v>9.912E-2</c:v>
                </c:pt>
                <c:pt idx="39">
                  <c:v>0.1075</c:v>
                </c:pt>
                <c:pt idx="40">
                  <c:v>0.1168</c:v>
                </c:pt>
                <c:pt idx="41">
                  <c:v>0.12626000000000001</c:v>
                </c:pt>
                <c:pt idx="42">
                  <c:v>0.1361</c:v>
                </c:pt>
                <c:pt idx="43">
                  <c:v>0.14630000000000001</c:v>
                </c:pt>
                <c:pt idx="44">
                  <c:v>0.15644</c:v>
                </c:pt>
                <c:pt idx="45">
                  <c:v>0.16650000000000001</c:v>
                </c:pt>
                <c:pt idx="46">
                  <c:v>0.17649999999999999</c:v>
                </c:pt>
                <c:pt idx="47">
                  <c:v>0.18632000000000001</c:v>
                </c:pt>
                <c:pt idx="48">
                  <c:v>0.19600000000000001</c:v>
                </c:pt>
                <c:pt idx="49">
                  <c:v>0.20530000000000001</c:v>
                </c:pt>
                <c:pt idx="50">
                  <c:v>0.21414</c:v>
                </c:pt>
                <c:pt idx="51">
                  <c:v>0.22284000000000001</c:v>
                </c:pt>
                <c:pt idx="52">
                  <c:v>0.23116</c:v>
                </c:pt>
                <c:pt idx="53">
                  <c:v>0.23898</c:v>
                </c:pt>
                <c:pt idx="54">
                  <c:v>0.24665999999999999</c:v>
                </c:pt>
                <c:pt idx="55">
                  <c:v>0.25374000000000002</c:v>
                </c:pt>
                <c:pt idx="56">
                  <c:v>0.26034000000000002</c:v>
                </c:pt>
                <c:pt idx="57">
                  <c:v>0.26662000000000002</c:v>
                </c:pt>
                <c:pt idx="58">
                  <c:v>0.27248</c:v>
                </c:pt>
                <c:pt idx="59">
                  <c:v>0.27778000000000003</c:v>
                </c:pt>
                <c:pt idx="60">
                  <c:v>0.28277999999999998</c:v>
                </c:pt>
                <c:pt idx="61">
                  <c:v>0.28738000000000002</c:v>
                </c:pt>
                <c:pt idx="62">
                  <c:v>0.29154000000000002</c:v>
                </c:pt>
                <c:pt idx="63">
                  <c:v>0.29532000000000003</c:v>
                </c:pt>
                <c:pt idx="64">
                  <c:v>0.29893999999999998</c:v>
                </c:pt>
                <c:pt idx="65">
                  <c:v>0.30225999999999997</c:v>
                </c:pt>
                <c:pt idx="66">
                  <c:v>0.30536000000000002</c:v>
                </c:pt>
                <c:pt idx="67">
                  <c:v>0.30815999999999999</c:v>
                </c:pt>
                <c:pt idx="68">
                  <c:v>0.31087999999999999</c:v>
                </c:pt>
                <c:pt idx="69">
                  <c:v>0.31328</c:v>
                </c:pt>
                <c:pt idx="70">
                  <c:v>0.31552000000000002</c:v>
                </c:pt>
                <c:pt idx="71">
                  <c:v>0.31774000000000002</c:v>
                </c:pt>
                <c:pt idx="72">
                  <c:v>0.31974000000000002</c:v>
                </c:pt>
                <c:pt idx="73">
                  <c:v>0.32162000000000002</c:v>
                </c:pt>
                <c:pt idx="74">
                  <c:v>0.32334000000000002</c:v>
                </c:pt>
                <c:pt idx="75">
                  <c:v>0.32496000000000003</c:v>
                </c:pt>
                <c:pt idx="76">
                  <c:v>0.32654</c:v>
                </c:pt>
                <c:pt idx="77">
                  <c:v>0.32791999999999999</c:v>
                </c:pt>
                <c:pt idx="78">
                  <c:v>0.32923999999999998</c:v>
                </c:pt>
                <c:pt idx="79">
                  <c:v>0.33044000000000001</c:v>
                </c:pt>
                <c:pt idx="80">
                  <c:v>0.33157999999999999</c:v>
                </c:pt>
                <c:pt idx="81">
                  <c:v>0.33267999999999998</c:v>
                </c:pt>
                <c:pt idx="82">
                  <c:v>0.3337</c:v>
                </c:pt>
                <c:pt idx="83">
                  <c:v>0.33454</c:v>
                </c:pt>
                <c:pt idx="84">
                  <c:v>0.33535999999999999</c:v>
                </c:pt>
                <c:pt idx="85">
                  <c:v>0.33613999999999999</c:v>
                </c:pt>
                <c:pt idx="86">
                  <c:v>0.33683999999999997</c:v>
                </c:pt>
                <c:pt idx="87">
                  <c:v>0.33750000000000002</c:v>
                </c:pt>
                <c:pt idx="88">
                  <c:v>0.33811999999999998</c:v>
                </c:pt>
                <c:pt idx="89">
                  <c:v>0.33872000000000002</c:v>
                </c:pt>
                <c:pt idx="90">
                  <c:v>0.33926000000000001</c:v>
                </c:pt>
                <c:pt idx="91">
                  <c:v>0.33978000000000003</c:v>
                </c:pt>
                <c:pt idx="92">
                  <c:v>0.34023999999999999</c:v>
                </c:pt>
                <c:pt idx="93">
                  <c:v>0.34067999999999998</c:v>
                </c:pt>
                <c:pt idx="94">
                  <c:v>0.34105999999999997</c:v>
                </c:pt>
                <c:pt idx="95">
                  <c:v>0.34151999999999999</c:v>
                </c:pt>
                <c:pt idx="96">
                  <c:v>0.34186</c:v>
                </c:pt>
                <c:pt idx="97">
                  <c:v>0.3422</c:v>
                </c:pt>
                <c:pt idx="98">
                  <c:v>0.34251999999999999</c:v>
                </c:pt>
                <c:pt idx="99">
                  <c:v>0.34279999999999999</c:v>
                </c:pt>
                <c:pt idx="100">
                  <c:v>0.34308</c:v>
                </c:pt>
                <c:pt idx="101">
                  <c:v>0.34336</c:v>
                </c:pt>
                <c:pt idx="102">
                  <c:v>0.34364</c:v>
                </c:pt>
                <c:pt idx="103">
                  <c:v>0.34383999999999998</c:v>
                </c:pt>
                <c:pt idx="104">
                  <c:v>0.34410000000000002</c:v>
                </c:pt>
                <c:pt idx="105">
                  <c:v>0.34429999999999999</c:v>
                </c:pt>
                <c:pt idx="106">
                  <c:v>0.34449999999999997</c:v>
                </c:pt>
                <c:pt idx="107">
                  <c:v>0.34467999999999999</c:v>
                </c:pt>
                <c:pt idx="108">
                  <c:v>0.34483999999999998</c:v>
                </c:pt>
                <c:pt idx="109">
                  <c:v>0.34501999999999999</c:v>
                </c:pt>
                <c:pt idx="110">
                  <c:v>0.34517999999999999</c:v>
                </c:pt>
                <c:pt idx="111">
                  <c:v>0.3453</c:v>
                </c:pt>
                <c:pt idx="112">
                  <c:v>0.34545999999999999</c:v>
                </c:pt>
                <c:pt idx="113">
                  <c:v>0.34558</c:v>
                </c:pt>
                <c:pt idx="114">
                  <c:v>0.34570000000000001</c:v>
                </c:pt>
                <c:pt idx="115">
                  <c:v>0.34582000000000002</c:v>
                </c:pt>
                <c:pt idx="116">
                  <c:v>0.34595999999999999</c:v>
                </c:pt>
                <c:pt idx="117">
                  <c:v>0.34604000000000001</c:v>
                </c:pt>
                <c:pt idx="118">
                  <c:v>0.34617999999999999</c:v>
                </c:pt>
                <c:pt idx="119">
                  <c:v>0.34627999999999998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67-41F3-9461-6AAD12A45C64}"/>
            </c:ext>
          </c:extLst>
        </c:ser>
        <c:ser>
          <c:idx val="5"/>
          <c:order val="1"/>
          <c:tx>
            <c:v>Afectados con restricciones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'50CRB_30_15'!$AC$14:$AC$373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3.2000000000000003E-4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8.4000000000000003E-4</c:v>
                </c:pt>
                <c:pt idx="7">
                  <c:v>1.1999999999999999E-3</c:v>
                </c:pt>
                <c:pt idx="8">
                  <c:v>1.6000000000000001E-3</c:v>
                </c:pt>
                <c:pt idx="9">
                  <c:v>2.32E-3</c:v>
                </c:pt>
                <c:pt idx="10">
                  <c:v>3.0999999999999999E-3</c:v>
                </c:pt>
                <c:pt idx="11">
                  <c:v>3.96E-3</c:v>
                </c:pt>
                <c:pt idx="12">
                  <c:v>4.7800000000000004E-3</c:v>
                </c:pt>
                <c:pt idx="13">
                  <c:v>5.5799999999999999E-3</c:v>
                </c:pt>
                <c:pt idx="14">
                  <c:v>6.3800000000000003E-3</c:v>
                </c:pt>
                <c:pt idx="15">
                  <c:v>7.28E-3</c:v>
                </c:pt>
                <c:pt idx="16">
                  <c:v>8.4399999999999996E-3</c:v>
                </c:pt>
                <c:pt idx="17">
                  <c:v>9.7599999999999996E-3</c:v>
                </c:pt>
                <c:pt idx="18">
                  <c:v>1.128E-2</c:v>
                </c:pt>
                <c:pt idx="19">
                  <c:v>1.312E-2</c:v>
                </c:pt>
                <c:pt idx="20">
                  <c:v>1.512E-2</c:v>
                </c:pt>
                <c:pt idx="21">
                  <c:v>1.728E-2</c:v>
                </c:pt>
                <c:pt idx="22">
                  <c:v>1.968E-2</c:v>
                </c:pt>
                <c:pt idx="23">
                  <c:v>2.2360000000000001E-2</c:v>
                </c:pt>
                <c:pt idx="24">
                  <c:v>2.5440000000000001E-2</c:v>
                </c:pt>
                <c:pt idx="25">
                  <c:v>2.886E-2</c:v>
                </c:pt>
                <c:pt idx="26">
                  <c:v>3.2739999999999998E-2</c:v>
                </c:pt>
                <c:pt idx="27">
                  <c:v>3.6920000000000001E-2</c:v>
                </c:pt>
                <c:pt idx="28">
                  <c:v>4.1540000000000001E-2</c:v>
                </c:pt>
                <c:pt idx="29">
                  <c:v>4.6699999999999998E-2</c:v>
                </c:pt>
                <c:pt idx="30">
                  <c:v>4.8259999999999997E-2</c:v>
                </c:pt>
                <c:pt idx="31">
                  <c:v>4.9979999999999997E-2</c:v>
                </c:pt>
                <c:pt idx="32">
                  <c:v>5.1740000000000001E-2</c:v>
                </c:pt>
                <c:pt idx="33">
                  <c:v>5.3460000000000001E-2</c:v>
                </c:pt>
                <c:pt idx="34">
                  <c:v>5.518E-2</c:v>
                </c:pt>
                <c:pt idx="35">
                  <c:v>5.6759999999999998E-2</c:v>
                </c:pt>
                <c:pt idx="36">
                  <c:v>5.8259999999999999E-2</c:v>
                </c:pt>
                <c:pt idx="37">
                  <c:v>5.9799999999999999E-2</c:v>
                </c:pt>
                <c:pt idx="38">
                  <c:v>6.13E-2</c:v>
                </c:pt>
                <c:pt idx="39">
                  <c:v>6.2759999999999996E-2</c:v>
                </c:pt>
                <c:pt idx="40">
                  <c:v>6.4219999999999999E-2</c:v>
                </c:pt>
                <c:pt idx="41">
                  <c:v>6.5680000000000002E-2</c:v>
                </c:pt>
                <c:pt idx="42">
                  <c:v>6.7180000000000004E-2</c:v>
                </c:pt>
                <c:pt idx="43">
                  <c:v>6.8540000000000004E-2</c:v>
                </c:pt>
                <c:pt idx="44">
                  <c:v>6.9699999999999998E-2</c:v>
                </c:pt>
                <c:pt idx="45">
                  <c:v>7.4999999999999997E-2</c:v>
                </c:pt>
                <c:pt idx="46">
                  <c:v>7.9119999999999996E-2</c:v>
                </c:pt>
                <c:pt idx="47">
                  <c:v>8.2580000000000001E-2</c:v>
                </c:pt>
                <c:pt idx="48">
                  <c:v>8.8959999999999997E-2</c:v>
                </c:pt>
                <c:pt idx="49">
                  <c:v>9.5659999999999995E-2</c:v>
                </c:pt>
                <c:pt idx="50">
                  <c:v>0.10276</c:v>
                </c:pt>
                <c:pt idx="51">
                  <c:v>0.11186</c:v>
                </c:pt>
                <c:pt idx="52">
                  <c:v>0.12166</c:v>
                </c:pt>
                <c:pt idx="53">
                  <c:v>0.13194</c:v>
                </c:pt>
                <c:pt idx="54">
                  <c:v>0.14288000000000001</c:v>
                </c:pt>
                <c:pt idx="55">
                  <c:v>0.15314</c:v>
                </c:pt>
                <c:pt idx="56">
                  <c:v>0.16266</c:v>
                </c:pt>
                <c:pt idx="57">
                  <c:v>0.17147999999999999</c:v>
                </c:pt>
                <c:pt idx="58">
                  <c:v>0.17971999999999999</c:v>
                </c:pt>
                <c:pt idx="59">
                  <c:v>0.1875</c:v>
                </c:pt>
                <c:pt idx="60">
                  <c:v>0.19516</c:v>
                </c:pt>
                <c:pt idx="61">
                  <c:v>0.20255999999999999</c:v>
                </c:pt>
                <c:pt idx="62">
                  <c:v>0.20985999999999999</c:v>
                </c:pt>
                <c:pt idx="63">
                  <c:v>0.21693999999999999</c:v>
                </c:pt>
                <c:pt idx="64">
                  <c:v>0.22403999999999999</c:v>
                </c:pt>
                <c:pt idx="65">
                  <c:v>0.23089999999999999</c:v>
                </c:pt>
                <c:pt idx="66">
                  <c:v>0.23760000000000001</c:v>
                </c:pt>
                <c:pt idx="67">
                  <c:v>0.24393999999999999</c:v>
                </c:pt>
                <c:pt idx="68">
                  <c:v>0.25006</c:v>
                </c:pt>
                <c:pt idx="69">
                  <c:v>0.25578000000000001</c:v>
                </c:pt>
                <c:pt idx="70">
                  <c:v>0.26118000000000002</c:v>
                </c:pt>
                <c:pt idx="71">
                  <c:v>0.26623999999999998</c:v>
                </c:pt>
                <c:pt idx="72">
                  <c:v>0.27091999999999999</c:v>
                </c:pt>
                <c:pt idx="73">
                  <c:v>0.2752</c:v>
                </c:pt>
                <c:pt idx="74">
                  <c:v>0.27926000000000001</c:v>
                </c:pt>
                <c:pt idx="75">
                  <c:v>0.28310000000000002</c:v>
                </c:pt>
                <c:pt idx="76">
                  <c:v>0.28676000000000001</c:v>
                </c:pt>
                <c:pt idx="77">
                  <c:v>0.29024</c:v>
                </c:pt>
                <c:pt idx="78">
                  <c:v>0.29355999999999999</c:v>
                </c:pt>
                <c:pt idx="79">
                  <c:v>0.29664000000000001</c:v>
                </c:pt>
                <c:pt idx="80">
                  <c:v>0.29959999999999998</c:v>
                </c:pt>
                <c:pt idx="81">
                  <c:v>0.3024</c:v>
                </c:pt>
                <c:pt idx="82">
                  <c:v>0.30484</c:v>
                </c:pt>
                <c:pt idx="83">
                  <c:v>0.30724000000000001</c:v>
                </c:pt>
                <c:pt idx="84">
                  <c:v>0.30946000000000001</c:v>
                </c:pt>
                <c:pt idx="85">
                  <c:v>0.31146000000000001</c:v>
                </c:pt>
                <c:pt idx="86">
                  <c:v>0.31336000000000003</c:v>
                </c:pt>
                <c:pt idx="87">
                  <c:v>0.31506000000000001</c:v>
                </c:pt>
                <c:pt idx="88">
                  <c:v>0.31669999999999998</c:v>
                </c:pt>
                <c:pt idx="89">
                  <c:v>0.31824000000000002</c:v>
                </c:pt>
                <c:pt idx="90">
                  <c:v>0.31968000000000002</c:v>
                </c:pt>
                <c:pt idx="91">
                  <c:v>0.32097999999999999</c:v>
                </c:pt>
                <c:pt idx="92">
                  <c:v>0.32213999999999998</c:v>
                </c:pt>
                <c:pt idx="93">
                  <c:v>0.32325999999999999</c:v>
                </c:pt>
                <c:pt idx="94">
                  <c:v>0.32425999999999999</c:v>
                </c:pt>
                <c:pt idx="95">
                  <c:v>0.32516</c:v>
                </c:pt>
                <c:pt idx="96">
                  <c:v>0.32604</c:v>
                </c:pt>
                <c:pt idx="97">
                  <c:v>0.32685999999999998</c:v>
                </c:pt>
                <c:pt idx="98">
                  <c:v>0.32762000000000002</c:v>
                </c:pt>
                <c:pt idx="99">
                  <c:v>0.32834000000000002</c:v>
                </c:pt>
                <c:pt idx="100">
                  <c:v>0.32900000000000001</c:v>
                </c:pt>
                <c:pt idx="101">
                  <c:v>0.32963999999999999</c:v>
                </c:pt>
                <c:pt idx="102">
                  <c:v>0.33017999999999997</c:v>
                </c:pt>
                <c:pt idx="103">
                  <c:v>0.33073999999999998</c:v>
                </c:pt>
                <c:pt idx="104">
                  <c:v>0.33126</c:v>
                </c:pt>
                <c:pt idx="105">
                  <c:v>0.33173999999999998</c:v>
                </c:pt>
                <c:pt idx="106">
                  <c:v>0.3322</c:v>
                </c:pt>
                <c:pt idx="107">
                  <c:v>0.33262000000000003</c:v>
                </c:pt>
                <c:pt idx="108">
                  <c:v>0.33304</c:v>
                </c:pt>
                <c:pt idx="109">
                  <c:v>0.33341999999999999</c:v>
                </c:pt>
                <c:pt idx="110">
                  <c:v>0.33373999999999998</c:v>
                </c:pt>
                <c:pt idx="111">
                  <c:v>0.33407999999999999</c:v>
                </c:pt>
                <c:pt idx="112">
                  <c:v>0.33439999999999998</c:v>
                </c:pt>
                <c:pt idx="113">
                  <c:v>0.33466000000000001</c:v>
                </c:pt>
                <c:pt idx="114">
                  <c:v>0.33494000000000002</c:v>
                </c:pt>
                <c:pt idx="115">
                  <c:v>0.33517999999999998</c:v>
                </c:pt>
                <c:pt idx="116">
                  <c:v>0.33542</c:v>
                </c:pt>
                <c:pt idx="117">
                  <c:v>0.33566000000000001</c:v>
                </c:pt>
                <c:pt idx="118">
                  <c:v>0.33585999999999999</c:v>
                </c:pt>
                <c:pt idx="119">
                  <c:v>0.33607999999999999</c:v>
                </c:pt>
                <c:pt idx="120">
                  <c:v>0.33626</c:v>
                </c:pt>
                <c:pt idx="121">
                  <c:v>0.33642</c:v>
                </c:pt>
                <c:pt idx="122">
                  <c:v>0.33661999999999997</c:v>
                </c:pt>
                <c:pt idx="123">
                  <c:v>0.33679999999999999</c:v>
                </c:pt>
                <c:pt idx="124">
                  <c:v>0.33692</c:v>
                </c:pt>
                <c:pt idx="125">
                  <c:v>0.33706000000000003</c:v>
                </c:pt>
                <c:pt idx="126">
                  <c:v>0.33717999999999998</c:v>
                </c:pt>
                <c:pt idx="127">
                  <c:v>0.33733999999999997</c:v>
                </c:pt>
                <c:pt idx="128">
                  <c:v>0.33742</c:v>
                </c:pt>
                <c:pt idx="129">
                  <c:v>0.33757999999999999</c:v>
                </c:pt>
                <c:pt idx="130">
                  <c:v>0.33767999999999998</c:v>
                </c:pt>
                <c:pt idx="131">
                  <c:v>0.33779999999999999</c:v>
                </c:pt>
                <c:pt idx="132">
                  <c:v>0.33788000000000001</c:v>
                </c:pt>
                <c:pt idx="133">
                  <c:v>0.33795999999999998</c:v>
                </c:pt>
                <c:pt idx="134">
                  <c:v>0.33804000000000001</c:v>
                </c:pt>
                <c:pt idx="135">
                  <c:v>0.33814</c:v>
                </c:pt>
                <c:pt idx="136">
                  <c:v>0.33823999999999999</c:v>
                </c:pt>
                <c:pt idx="137">
                  <c:v>0.33832000000000001</c:v>
                </c:pt>
                <c:pt idx="138">
                  <c:v>0.33842</c:v>
                </c:pt>
                <c:pt idx="139">
                  <c:v>0.33848</c:v>
                </c:pt>
                <c:pt idx="140">
                  <c:v>0.33856000000000003</c:v>
                </c:pt>
                <c:pt idx="141">
                  <c:v>0.33861999999999998</c:v>
                </c:pt>
                <c:pt idx="142">
                  <c:v>0.33867999999999998</c:v>
                </c:pt>
                <c:pt idx="143">
                  <c:v>0.33873999999999999</c:v>
                </c:pt>
                <c:pt idx="144">
                  <c:v>0.33882000000000001</c:v>
                </c:pt>
                <c:pt idx="145">
                  <c:v>0.33885999999999999</c:v>
                </c:pt>
                <c:pt idx="146">
                  <c:v>0.33894000000000002</c:v>
                </c:pt>
                <c:pt idx="147">
                  <c:v>0.33900000000000002</c:v>
                </c:pt>
                <c:pt idx="148">
                  <c:v>0.33904000000000001</c:v>
                </c:pt>
                <c:pt idx="149">
                  <c:v>0.33907999999999999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67-41F3-9461-6AAD12A45C64}"/>
            </c:ext>
          </c:extLst>
        </c:ser>
        <c:ser>
          <c:idx val="0"/>
          <c:order val="2"/>
          <c:tx>
            <c:v>Contagiados con restricciones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'50CRB_30_15'!$AD$14:$AD$373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3.2000000000000003E-4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8.4000000000000003E-4</c:v>
                </c:pt>
                <c:pt idx="7">
                  <c:v>1.1999999999999999E-3</c:v>
                </c:pt>
                <c:pt idx="8">
                  <c:v>1.6000000000000001E-3</c:v>
                </c:pt>
                <c:pt idx="9">
                  <c:v>2.32E-3</c:v>
                </c:pt>
                <c:pt idx="10">
                  <c:v>3.0999999999999999E-3</c:v>
                </c:pt>
                <c:pt idx="11">
                  <c:v>3.96E-3</c:v>
                </c:pt>
                <c:pt idx="12">
                  <c:v>4.7800000000000004E-3</c:v>
                </c:pt>
                <c:pt idx="13">
                  <c:v>5.5799999999999999E-3</c:v>
                </c:pt>
                <c:pt idx="14">
                  <c:v>6.3600000000000002E-3</c:v>
                </c:pt>
                <c:pt idx="15">
                  <c:v>7.26E-3</c:v>
                </c:pt>
                <c:pt idx="16">
                  <c:v>8.3999999999999995E-3</c:v>
                </c:pt>
                <c:pt idx="17">
                  <c:v>9.7000000000000003E-3</c:v>
                </c:pt>
                <c:pt idx="18">
                  <c:v>1.1180000000000001E-2</c:v>
                </c:pt>
                <c:pt idx="19">
                  <c:v>1.2999999999999999E-2</c:v>
                </c:pt>
                <c:pt idx="20">
                  <c:v>1.4959999999999999E-2</c:v>
                </c:pt>
                <c:pt idx="21">
                  <c:v>1.7080000000000001E-2</c:v>
                </c:pt>
                <c:pt idx="22">
                  <c:v>1.942E-2</c:v>
                </c:pt>
                <c:pt idx="23">
                  <c:v>2.2020000000000001E-2</c:v>
                </c:pt>
                <c:pt idx="24">
                  <c:v>2.5020000000000001E-2</c:v>
                </c:pt>
                <c:pt idx="25">
                  <c:v>2.8320000000000001E-2</c:v>
                </c:pt>
                <c:pt idx="26">
                  <c:v>3.2059999999999998E-2</c:v>
                </c:pt>
                <c:pt idx="27">
                  <c:v>3.6060000000000002E-2</c:v>
                </c:pt>
                <c:pt idx="28">
                  <c:v>4.0480000000000002E-2</c:v>
                </c:pt>
                <c:pt idx="29">
                  <c:v>4.5359999999999998E-2</c:v>
                </c:pt>
                <c:pt idx="30">
                  <c:v>4.6640000000000001E-2</c:v>
                </c:pt>
                <c:pt idx="31">
                  <c:v>4.7940000000000003E-2</c:v>
                </c:pt>
                <c:pt idx="32">
                  <c:v>4.9340000000000002E-2</c:v>
                </c:pt>
                <c:pt idx="33">
                  <c:v>5.0639999999999998E-2</c:v>
                </c:pt>
                <c:pt idx="34">
                  <c:v>5.176E-2</c:v>
                </c:pt>
                <c:pt idx="35">
                  <c:v>5.2679999999999998E-2</c:v>
                </c:pt>
                <c:pt idx="36">
                  <c:v>5.348E-2</c:v>
                </c:pt>
                <c:pt idx="37">
                  <c:v>5.416E-2</c:v>
                </c:pt>
                <c:pt idx="38">
                  <c:v>5.4679999999999999E-2</c:v>
                </c:pt>
                <c:pt idx="39">
                  <c:v>5.5140000000000002E-2</c:v>
                </c:pt>
                <c:pt idx="40">
                  <c:v>5.534E-2</c:v>
                </c:pt>
                <c:pt idx="41">
                  <c:v>5.5440000000000003E-2</c:v>
                </c:pt>
                <c:pt idx="42">
                  <c:v>5.5500000000000001E-2</c:v>
                </c:pt>
                <c:pt idx="43">
                  <c:v>5.5320000000000001E-2</c:v>
                </c:pt>
                <c:pt idx="44">
                  <c:v>5.4859999999999999E-2</c:v>
                </c:pt>
                <c:pt idx="45">
                  <c:v>5.8459999999999998E-2</c:v>
                </c:pt>
                <c:pt idx="46">
                  <c:v>6.0740000000000002E-2</c:v>
                </c:pt>
                <c:pt idx="47">
                  <c:v>6.216E-2</c:v>
                </c:pt>
                <c:pt idx="48">
                  <c:v>6.6379999999999995E-2</c:v>
                </c:pt>
                <c:pt idx="49">
                  <c:v>7.0800000000000002E-2</c:v>
                </c:pt>
                <c:pt idx="50">
                  <c:v>7.5359999999999996E-2</c:v>
                </c:pt>
                <c:pt idx="51">
                  <c:v>8.1960000000000005E-2</c:v>
                </c:pt>
                <c:pt idx="52">
                  <c:v>8.9120000000000005E-2</c:v>
                </c:pt>
                <c:pt idx="53">
                  <c:v>9.6680000000000002E-2</c:v>
                </c:pt>
                <c:pt idx="54">
                  <c:v>0.10488</c:v>
                </c:pt>
                <c:pt idx="55">
                  <c:v>0.11232</c:v>
                </c:pt>
                <c:pt idx="56">
                  <c:v>0.11898</c:v>
                </c:pt>
                <c:pt idx="57">
                  <c:v>0.12482</c:v>
                </c:pt>
                <c:pt idx="58">
                  <c:v>0.13003999999999999</c:v>
                </c:pt>
                <c:pt idx="59">
                  <c:v>0.13475999999999999</c:v>
                </c:pt>
                <c:pt idx="60">
                  <c:v>0.13924</c:v>
                </c:pt>
                <c:pt idx="61">
                  <c:v>0.14471999999999999</c:v>
                </c:pt>
                <c:pt idx="62">
                  <c:v>0.14993999999999999</c:v>
                </c:pt>
                <c:pt idx="63">
                  <c:v>0.15479999999999999</c:v>
                </c:pt>
                <c:pt idx="64">
                  <c:v>0.15959999999999999</c:v>
                </c:pt>
                <c:pt idx="65">
                  <c:v>0.16397999999999999</c:v>
                </c:pt>
                <c:pt idx="66">
                  <c:v>0.16802</c:v>
                </c:pt>
                <c:pt idx="67">
                  <c:v>0.17154</c:v>
                </c:pt>
                <c:pt idx="68">
                  <c:v>0.17448</c:v>
                </c:pt>
                <c:pt idx="69">
                  <c:v>0.1769</c:v>
                </c:pt>
                <c:pt idx="70">
                  <c:v>0.17874000000000001</c:v>
                </c:pt>
                <c:pt idx="71">
                  <c:v>0.17984</c:v>
                </c:pt>
                <c:pt idx="72">
                  <c:v>0.18021999999999999</c:v>
                </c:pt>
                <c:pt idx="73">
                  <c:v>0.1799</c:v>
                </c:pt>
                <c:pt idx="74">
                  <c:v>0.17896000000000001</c:v>
                </c:pt>
                <c:pt idx="75">
                  <c:v>0.17749999999999999</c:v>
                </c:pt>
                <c:pt idx="76">
                  <c:v>0.17430000000000001</c:v>
                </c:pt>
                <c:pt idx="77">
                  <c:v>0.17119999999999999</c:v>
                </c:pt>
                <c:pt idx="78">
                  <c:v>0.16800000000000001</c:v>
                </c:pt>
                <c:pt idx="79">
                  <c:v>0.16325999999999999</c:v>
                </c:pt>
                <c:pt idx="80">
                  <c:v>0.15837999999999999</c:v>
                </c:pt>
                <c:pt idx="81">
                  <c:v>0.15314</c:v>
                </c:pt>
                <c:pt idx="82">
                  <c:v>0.14698</c:v>
                </c:pt>
                <c:pt idx="83">
                  <c:v>0.14055999999999999</c:v>
                </c:pt>
                <c:pt idx="84">
                  <c:v>0.13408</c:v>
                </c:pt>
                <c:pt idx="85">
                  <c:v>0.1275</c:v>
                </c:pt>
                <c:pt idx="86">
                  <c:v>0.12124</c:v>
                </c:pt>
                <c:pt idx="87">
                  <c:v>0.11506</c:v>
                </c:pt>
                <c:pt idx="88">
                  <c:v>0.10932</c:v>
                </c:pt>
                <c:pt idx="89">
                  <c:v>0.10376000000000001</c:v>
                </c:pt>
                <c:pt idx="90">
                  <c:v>9.8479999999999998E-2</c:v>
                </c:pt>
                <c:pt idx="91">
                  <c:v>9.3240000000000003E-2</c:v>
                </c:pt>
                <c:pt idx="92">
                  <c:v>8.8200000000000001E-2</c:v>
                </c:pt>
                <c:pt idx="93">
                  <c:v>8.3260000000000001E-2</c:v>
                </c:pt>
                <c:pt idx="94">
                  <c:v>7.8439999999999996E-2</c:v>
                </c:pt>
                <c:pt idx="95">
                  <c:v>7.3599999999999999E-2</c:v>
                </c:pt>
                <c:pt idx="96">
                  <c:v>6.9059999999999996E-2</c:v>
                </c:pt>
                <c:pt idx="97">
                  <c:v>6.4680000000000001E-2</c:v>
                </c:pt>
                <c:pt idx="98">
                  <c:v>6.0479999999999999E-2</c:v>
                </c:pt>
                <c:pt idx="99">
                  <c:v>5.654E-2</c:v>
                </c:pt>
                <c:pt idx="100">
                  <c:v>5.2780000000000001E-2</c:v>
                </c:pt>
                <c:pt idx="101">
                  <c:v>4.9239999999999999E-2</c:v>
                </c:pt>
                <c:pt idx="102">
                  <c:v>4.5940000000000002E-2</c:v>
                </c:pt>
                <c:pt idx="103">
                  <c:v>4.2880000000000001E-2</c:v>
                </c:pt>
                <c:pt idx="104">
                  <c:v>4.0120000000000003E-2</c:v>
                </c:pt>
                <c:pt idx="105">
                  <c:v>3.7420000000000002E-2</c:v>
                </c:pt>
                <c:pt idx="106">
                  <c:v>3.4840000000000003E-2</c:v>
                </c:pt>
                <c:pt idx="107">
                  <c:v>3.2500000000000001E-2</c:v>
                </c:pt>
                <c:pt idx="108">
                  <c:v>3.032E-2</c:v>
                </c:pt>
                <c:pt idx="109">
                  <c:v>2.8160000000000001E-2</c:v>
                </c:pt>
                <c:pt idx="110">
                  <c:v>2.6200000000000001E-2</c:v>
                </c:pt>
                <c:pt idx="111">
                  <c:v>2.436E-2</c:v>
                </c:pt>
                <c:pt idx="112">
                  <c:v>2.266E-2</c:v>
                </c:pt>
                <c:pt idx="113">
                  <c:v>2.1080000000000002E-2</c:v>
                </c:pt>
                <c:pt idx="114">
                  <c:v>1.9619999999999999E-2</c:v>
                </c:pt>
                <c:pt idx="115">
                  <c:v>1.8339999999999999E-2</c:v>
                </c:pt>
                <c:pt idx="116">
                  <c:v>1.7059999999999999E-2</c:v>
                </c:pt>
                <c:pt idx="117">
                  <c:v>1.5879999999999998E-2</c:v>
                </c:pt>
                <c:pt idx="118">
                  <c:v>1.4800000000000001E-2</c:v>
                </c:pt>
                <c:pt idx="119">
                  <c:v>1.384E-2</c:v>
                </c:pt>
                <c:pt idx="120">
                  <c:v>1.2919999999999999E-2</c:v>
                </c:pt>
                <c:pt idx="121">
                  <c:v>1.2019999999999999E-2</c:v>
                </c:pt>
                <c:pt idx="122">
                  <c:v>1.124E-2</c:v>
                </c:pt>
                <c:pt idx="123">
                  <c:v>1.0540000000000001E-2</c:v>
                </c:pt>
                <c:pt idx="124">
                  <c:v>9.7999999999999997E-3</c:v>
                </c:pt>
                <c:pt idx="125">
                  <c:v>9.1999999999999998E-3</c:v>
                </c:pt>
                <c:pt idx="126">
                  <c:v>8.6599999999999993E-3</c:v>
                </c:pt>
                <c:pt idx="127">
                  <c:v>8.1399999999999997E-3</c:v>
                </c:pt>
                <c:pt idx="128">
                  <c:v>7.6400000000000001E-3</c:v>
                </c:pt>
                <c:pt idx="129">
                  <c:v>7.1799999999999998E-3</c:v>
                </c:pt>
                <c:pt idx="130">
                  <c:v>6.7200000000000003E-3</c:v>
                </c:pt>
                <c:pt idx="131">
                  <c:v>6.3600000000000002E-3</c:v>
                </c:pt>
                <c:pt idx="132">
                  <c:v>6.0000000000000001E-3</c:v>
                </c:pt>
                <c:pt idx="133">
                  <c:v>5.6600000000000001E-3</c:v>
                </c:pt>
                <c:pt idx="134">
                  <c:v>5.3200000000000001E-3</c:v>
                </c:pt>
                <c:pt idx="135">
                  <c:v>5.0000000000000001E-3</c:v>
                </c:pt>
                <c:pt idx="136">
                  <c:v>4.7200000000000002E-3</c:v>
                </c:pt>
                <c:pt idx="137">
                  <c:v>4.4600000000000004E-3</c:v>
                </c:pt>
                <c:pt idx="138">
                  <c:v>4.2599999999999999E-3</c:v>
                </c:pt>
                <c:pt idx="139">
                  <c:v>4.0000000000000001E-3</c:v>
                </c:pt>
                <c:pt idx="140">
                  <c:v>3.8E-3</c:v>
                </c:pt>
                <c:pt idx="141">
                  <c:v>3.5999999999999999E-3</c:v>
                </c:pt>
                <c:pt idx="142">
                  <c:v>3.4199999999999999E-3</c:v>
                </c:pt>
                <c:pt idx="143">
                  <c:v>3.2399999999999998E-3</c:v>
                </c:pt>
                <c:pt idx="144">
                  <c:v>3.0999999999999999E-3</c:v>
                </c:pt>
                <c:pt idx="145">
                  <c:v>2.9399999999999999E-3</c:v>
                </c:pt>
                <c:pt idx="146">
                  <c:v>2.7799999999999999E-3</c:v>
                </c:pt>
                <c:pt idx="147">
                  <c:v>2.64E-3</c:v>
                </c:pt>
                <c:pt idx="148">
                  <c:v>2.5000000000000001E-3</c:v>
                </c:pt>
                <c:pt idx="149">
                  <c:v>2.3999999999999998E-3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67-41F3-9461-6AAD12A45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Altas día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'50CRB_30_15'!$AG$14:$AG$373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1.2E-4</c:v>
                      </c:pt>
                      <c:pt idx="4">
                        <c:v>1.2E-4</c:v>
                      </c:pt>
                      <c:pt idx="5">
                        <c:v>1E-4</c:v>
                      </c:pt>
                      <c:pt idx="6">
                        <c:v>2.9999999999999997E-4</c:v>
                      </c:pt>
                      <c:pt idx="7">
                        <c:v>3.6000000000000002E-4</c:v>
                      </c:pt>
                      <c:pt idx="8">
                        <c:v>4.0000000000000002E-4</c:v>
                      </c:pt>
                      <c:pt idx="9">
                        <c:v>7.2000000000000005E-4</c:v>
                      </c:pt>
                      <c:pt idx="10">
                        <c:v>7.7999999999999999E-4</c:v>
                      </c:pt>
                      <c:pt idx="11">
                        <c:v>8.5999999999999998E-4</c:v>
                      </c:pt>
                      <c:pt idx="12">
                        <c:v>8.1999999999999998E-4</c:v>
                      </c:pt>
                      <c:pt idx="13">
                        <c:v>8.0000000000000004E-4</c:v>
                      </c:pt>
                      <c:pt idx="14">
                        <c:v>8.0000000000000004E-4</c:v>
                      </c:pt>
                      <c:pt idx="15">
                        <c:v>8.9999999999999998E-4</c:v>
                      </c:pt>
                      <c:pt idx="16">
                        <c:v>1.16E-3</c:v>
                      </c:pt>
                      <c:pt idx="17">
                        <c:v>1.32E-3</c:v>
                      </c:pt>
                      <c:pt idx="18">
                        <c:v>1.5200000000000001E-3</c:v>
                      </c:pt>
                      <c:pt idx="19">
                        <c:v>1.8400000000000001E-3</c:v>
                      </c:pt>
                      <c:pt idx="20">
                        <c:v>2E-3</c:v>
                      </c:pt>
                      <c:pt idx="21">
                        <c:v>2.16E-3</c:v>
                      </c:pt>
                      <c:pt idx="22">
                        <c:v>2.3999999999999998E-3</c:v>
                      </c:pt>
                      <c:pt idx="23">
                        <c:v>2.6800000000000001E-3</c:v>
                      </c:pt>
                      <c:pt idx="24">
                        <c:v>3.0799999999999998E-3</c:v>
                      </c:pt>
                      <c:pt idx="25">
                        <c:v>3.4199999999999999E-3</c:v>
                      </c:pt>
                      <c:pt idx="26">
                        <c:v>3.8800000000000002E-3</c:v>
                      </c:pt>
                      <c:pt idx="27">
                        <c:v>4.1799999999999997E-3</c:v>
                      </c:pt>
                      <c:pt idx="28">
                        <c:v>4.62E-3</c:v>
                      </c:pt>
                      <c:pt idx="29">
                        <c:v>5.1599999999999997E-3</c:v>
                      </c:pt>
                      <c:pt idx="30">
                        <c:v>1.56E-3</c:v>
                      </c:pt>
                      <c:pt idx="31">
                        <c:v>1.72E-3</c:v>
                      </c:pt>
                      <c:pt idx="32">
                        <c:v>1.7600000000000001E-3</c:v>
                      </c:pt>
                      <c:pt idx="33">
                        <c:v>1.72E-3</c:v>
                      </c:pt>
                      <c:pt idx="34">
                        <c:v>1.72E-3</c:v>
                      </c:pt>
                      <c:pt idx="35">
                        <c:v>1.58E-3</c:v>
                      </c:pt>
                      <c:pt idx="36">
                        <c:v>1.5E-3</c:v>
                      </c:pt>
                      <c:pt idx="37">
                        <c:v>1.5399999999999999E-3</c:v>
                      </c:pt>
                      <c:pt idx="38">
                        <c:v>1.5E-3</c:v>
                      </c:pt>
                      <c:pt idx="39">
                        <c:v>1.4599999999999999E-3</c:v>
                      </c:pt>
                      <c:pt idx="40">
                        <c:v>1.4599999999999999E-3</c:v>
                      </c:pt>
                      <c:pt idx="41">
                        <c:v>1.4599999999999999E-3</c:v>
                      </c:pt>
                      <c:pt idx="42">
                        <c:v>1.5E-3</c:v>
                      </c:pt>
                      <c:pt idx="43">
                        <c:v>1.3600000000000001E-3</c:v>
                      </c:pt>
                      <c:pt idx="44">
                        <c:v>1.16E-3</c:v>
                      </c:pt>
                      <c:pt idx="45">
                        <c:v>5.3E-3</c:v>
                      </c:pt>
                      <c:pt idx="46">
                        <c:v>4.1200000000000004E-3</c:v>
                      </c:pt>
                      <c:pt idx="47">
                        <c:v>3.46E-3</c:v>
                      </c:pt>
                      <c:pt idx="48">
                        <c:v>6.3800000000000003E-3</c:v>
                      </c:pt>
                      <c:pt idx="49">
                        <c:v>6.7000000000000002E-3</c:v>
                      </c:pt>
                      <c:pt idx="50">
                        <c:v>7.1000000000000004E-3</c:v>
                      </c:pt>
                      <c:pt idx="51">
                        <c:v>9.1000000000000004E-3</c:v>
                      </c:pt>
                      <c:pt idx="52">
                        <c:v>9.7999999999999997E-3</c:v>
                      </c:pt>
                      <c:pt idx="53">
                        <c:v>1.0279999999999999E-2</c:v>
                      </c:pt>
                      <c:pt idx="54">
                        <c:v>1.094E-2</c:v>
                      </c:pt>
                      <c:pt idx="55">
                        <c:v>1.026E-2</c:v>
                      </c:pt>
                      <c:pt idx="56">
                        <c:v>9.5200000000000007E-3</c:v>
                      </c:pt>
                      <c:pt idx="57">
                        <c:v>8.8199999999999997E-3</c:v>
                      </c:pt>
                      <c:pt idx="58">
                        <c:v>8.2400000000000008E-3</c:v>
                      </c:pt>
                      <c:pt idx="59">
                        <c:v>7.7799999999999996E-3</c:v>
                      </c:pt>
                      <c:pt idx="60">
                        <c:v>7.6600000000000001E-3</c:v>
                      </c:pt>
                      <c:pt idx="61">
                        <c:v>7.4000000000000003E-3</c:v>
                      </c:pt>
                      <c:pt idx="62">
                        <c:v>7.3000000000000001E-3</c:v>
                      </c:pt>
                      <c:pt idx="63">
                        <c:v>7.0800000000000004E-3</c:v>
                      </c:pt>
                      <c:pt idx="64">
                        <c:v>7.1000000000000004E-3</c:v>
                      </c:pt>
                      <c:pt idx="65">
                        <c:v>6.8599999999999998E-3</c:v>
                      </c:pt>
                      <c:pt idx="66">
                        <c:v>6.7000000000000002E-3</c:v>
                      </c:pt>
                      <c:pt idx="67">
                        <c:v>6.3400000000000001E-3</c:v>
                      </c:pt>
                      <c:pt idx="68">
                        <c:v>6.1199999999999996E-3</c:v>
                      </c:pt>
                      <c:pt idx="69">
                        <c:v>5.7200000000000003E-3</c:v>
                      </c:pt>
                      <c:pt idx="70">
                        <c:v>5.4000000000000003E-3</c:v>
                      </c:pt>
                      <c:pt idx="71">
                        <c:v>5.0600000000000003E-3</c:v>
                      </c:pt>
                      <c:pt idx="72">
                        <c:v>4.6800000000000001E-3</c:v>
                      </c:pt>
                      <c:pt idx="73">
                        <c:v>4.28E-3</c:v>
                      </c:pt>
                      <c:pt idx="74">
                        <c:v>4.0600000000000002E-3</c:v>
                      </c:pt>
                      <c:pt idx="75">
                        <c:v>3.8400000000000001E-3</c:v>
                      </c:pt>
                      <c:pt idx="76">
                        <c:v>3.6600000000000001E-3</c:v>
                      </c:pt>
                      <c:pt idx="77">
                        <c:v>3.48E-3</c:v>
                      </c:pt>
                      <c:pt idx="78">
                        <c:v>3.32E-3</c:v>
                      </c:pt>
                      <c:pt idx="79">
                        <c:v>3.0799999999999998E-3</c:v>
                      </c:pt>
                      <c:pt idx="80">
                        <c:v>2.96E-3</c:v>
                      </c:pt>
                      <c:pt idx="81">
                        <c:v>2.8E-3</c:v>
                      </c:pt>
                      <c:pt idx="82">
                        <c:v>2.4399999999999999E-3</c:v>
                      </c:pt>
                      <c:pt idx="83">
                        <c:v>2.3999999999999998E-3</c:v>
                      </c:pt>
                      <c:pt idx="84">
                        <c:v>2.2200000000000002E-3</c:v>
                      </c:pt>
                      <c:pt idx="85">
                        <c:v>2E-3</c:v>
                      </c:pt>
                      <c:pt idx="86">
                        <c:v>1.9E-3</c:v>
                      </c:pt>
                      <c:pt idx="87">
                        <c:v>1.6999999999999999E-3</c:v>
                      </c:pt>
                      <c:pt idx="88">
                        <c:v>1.64E-3</c:v>
                      </c:pt>
                      <c:pt idx="89">
                        <c:v>1.5399999999999999E-3</c:v>
                      </c:pt>
                      <c:pt idx="90">
                        <c:v>1.4400000000000001E-3</c:v>
                      </c:pt>
                      <c:pt idx="91">
                        <c:v>1.2999999999999999E-3</c:v>
                      </c:pt>
                      <c:pt idx="92">
                        <c:v>1.16E-3</c:v>
                      </c:pt>
                      <c:pt idx="93">
                        <c:v>1.1199999999999999E-3</c:v>
                      </c:pt>
                      <c:pt idx="94">
                        <c:v>1E-3</c:v>
                      </c:pt>
                      <c:pt idx="95">
                        <c:v>8.9999999999999998E-4</c:v>
                      </c:pt>
                      <c:pt idx="96">
                        <c:v>8.8000000000000003E-4</c:v>
                      </c:pt>
                      <c:pt idx="97">
                        <c:v>8.1999999999999998E-4</c:v>
                      </c:pt>
                      <c:pt idx="98">
                        <c:v>7.6000000000000004E-4</c:v>
                      </c:pt>
                      <c:pt idx="99">
                        <c:v>7.2000000000000005E-4</c:v>
                      </c:pt>
                      <c:pt idx="100">
                        <c:v>6.6E-4</c:v>
                      </c:pt>
                      <c:pt idx="101">
                        <c:v>6.4000000000000005E-4</c:v>
                      </c:pt>
                      <c:pt idx="102">
                        <c:v>5.4000000000000001E-4</c:v>
                      </c:pt>
                      <c:pt idx="103">
                        <c:v>5.5999999999999995E-4</c:v>
                      </c:pt>
                      <c:pt idx="104">
                        <c:v>5.1999999999999995E-4</c:v>
                      </c:pt>
                      <c:pt idx="105">
                        <c:v>4.8000000000000001E-4</c:v>
                      </c:pt>
                      <c:pt idx="106">
                        <c:v>4.6000000000000001E-4</c:v>
                      </c:pt>
                      <c:pt idx="107">
                        <c:v>4.2000000000000002E-4</c:v>
                      </c:pt>
                      <c:pt idx="108">
                        <c:v>4.2000000000000002E-4</c:v>
                      </c:pt>
                      <c:pt idx="109">
                        <c:v>3.8000000000000002E-4</c:v>
                      </c:pt>
                      <c:pt idx="110">
                        <c:v>3.2000000000000003E-4</c:v>
                      </c:pt>
                      <c:pt idx="111">
                        <c:v>3.4000000000000002E-4</c:v>
                      </c:pt>
                      <c:pt idx="112">
                        <c:v>3.2000000000000003E-4</c:v>
                      </c:pt>
                      <c:pt idx="113">
                        <c:v>2.5999999999999998E-4</c:v>
                      </c:pt>
                      <c:pt idx="114">
                        <c:v>2.7999999999999998E-4</c:v>
                      </c:pt>
                      <c:pt idx="115">
                        <c:v>2.4000000000000001E-4</c:v>
                      </c:pt>
                      <c:pt idx="116">
                        <c:v>2.4000000000000001E-4</c:v>
                      </c:pt>
                      <c:pt idx="117">
                        <c:v>2.4000000000000001E-4</c:v>
                      </c:pt>
                      <c:pt idx="118">
                        <c:v>2.0000000000000001E-4</c:v>
                      </c:pt>
                      <c:pt idx="119">
                        <c:v>2.2000000000000001E-4</c:v>
                      </c:pt>
                      <c:pt idx="120">
                        <c:v>1.8000000000000001E-4</c:v>
                      </c:pt>
                      <c:pt idx="121">
                        <c:v>1.6000000000000001E-4</c:v>
                      </c:pt>
                      <c:pt idx="122">
                        <c:v>2.0000000000000001E-4</c:v>
                      </c:pt>
                      <c:pt idx="123">
                        <c:v>1.8000000000000001E-4</c:v>
                      </c:pt>
                      <c:pt idx="124">
                        <c:v>1.2E-4</c:v>
                      </c:pt>
                      <c:pt idx="125">
                        <c:v>1.3999999999999999E-4</c:v>
                      </c:pt>
                      <c:pt idx="126">
                        <c:v>1.2E-4</c:v>
                      </c:pt>
                      <c:pt idx="127">
                        <c:v>1.6000000000000001E-4</c:v>
                      </c:pt>
                      <c:pt idx="128">
                        <c:v>8.0000000000000007E-5</c:v>
                      </c:pt>
                      <c:pt idx="129">
                        <c:v>1.6000000000000001E-4</c:v>
                      </c:pt>
                      <c:pt idx="130">
                        <c:v>1E-4</c:v>
                      </c:pt>
                      <c:pt idx="131">
                        <c:v>1.2E-4</c:v>
                      </c:pt>
                      <c:pt idx="132">
                        <c:v>8.0000000000000007E-5</c:v>
                      </c:pt>
                      <c:pt idx="133">
                        <c:v>8.0000000000000007E-5</c:v>
                      </c:pt>
                      <c:pt idx="134">
                        <c:v>8.0000000000000007E-5</c:v>
                      </c:pt>
                      <c:pt idx="135">
                        <c:v>1E-4</c:v>
                      </c:pt>
                      <c:pt idx="136">
                        <c:v>1E-4</c:v>
                      </c:pt>
                      <c:pt idx="137">
                        <c:v>8.0000000000000007E-5</c:v>
                      </c:pt>
                      <c:pt idx="138">
                        <c:v>1E-4</c:v>
                      </c:pt>
                      <c:pt idx="139">
                        <c:v>6.0000000000000002E-5</c:v>
                      </c:pt>
                      <c:pt idx="140">
                        <c:v>8.0000000000000007E-5</c:v>
                      </c:pt>
                      <c:pt idx="141">
                        <c:v>6.0000000000000002E-5</c:v>
                      </c:pt>
                      <c:pt idx="142">
                        <c:v>6.0000000000000002E-5</c:v>
                      </c:pt>
                      <c:pt idx="143">
                        <c:v>6.0000000000000002E-5</c:v>
                      </c:pt>
                      <c:pt idx="144">
                        <c:v>8.0000000000000007E-5</c:v>
                      </c:pt>
                      <c:pt idx="145">
                        <c:v>4.0000000000000003E-5</c:v>
                      </c:pt>
                      <c:pt idx="146">
                        <c:v>8.0000000000000007E-5</c:v>
                      </c:pt>
                      <c:pt idx="147">
                        <c:v>6.0000000000000002E-5</c:v>
                      </c:pt>
                      <c:pt idx="148">
                        <c:v>4.0000000000000003E-5</c:v>
                      </c:pt>
                      <c:pt idx="149">
                        <c:v>4.0000000000000003E-5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EE67-41F3-9461-6AAD12A45C64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v>Total Altas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'50CRB_30_15'!$AE$14:$AE$373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2.0000000000000002E-5</c:v>
                      </c:pt>
                      <c:pt idx="15">
                        <c:v>2.0000000000000002E-5</c:v>
                      </c:pt>
                      <c:pt idx="16">
                        <c:v>4.0000000000000003E-5</c:v>
                      </c:pt>
                      <c:pt idx="17">
                        <c:v>6.0000000000000002E-5</c:v>
                      </c:pt>
                      <c:pt idx="18">
                        <c:v>1E-4</c:v>
                      </c:pt>
                      <c:pt idx="19">
                        <c:v>1.2E-4</c:v>
                      </c:pt>
                      <c:pt idx="20">
                        <c:v>1.6000000000000001E-4</c:v>
                      </c:pt>
                      <c:pt idx="21">
                        <c:v>2.0000000000000001E-4</c:v>
                      </c:pt>
                      <c:pt idx="22">
                        <c:v>2.5999999999999998E-4</c:v>
                      </c:pt>
                      <c:pt idx="23">
                        <c:v>3.4000000000000002E-4</c:v>
                      </c:pt>
                      <c:pt idx="24">
                        <c:v>4.2000000000000002E-4</c:v>
                      </c:pt>
                      <c:pt idx="25">
                        <c:v>5.4000000000000001E-4</c:v>
                      </c:pt>
                      <c:pt idx="26">
                        <c:v>6.6E-4</c:v>
                      </c:pt>
                      <c:pt idx="27">
                        <c:v>8.4000000000000003E-4</c:v>
                      </c:pt>
                      <c:pt idx="28">
                        <c:v>1.0399999999999999E-3</c:v>
                      </c:pt>
                      <c:pt idx="29">
                        <c:v>1.2999999999999999E-3</c:v>
                      </c:pt>
                      <c:pt idx="30">
                        <c:v>1.56E-3</c:v>
                      </c:pt>
                      <c:pt idx="31">
                        <c:v>1.9599999999999999E-3</c:v>
                      </c:pt>
                      <c:pt idx="32">
                        <c:v>2.3E-3</c:v>
                      </c:pt>
                      <c:pt idx="33">
                        <c:v>2.7000000000000001E-3</c:v>
                      </c:pt>
                      <c:pt idx="34">
                        <c:v>3.2599999999999999E-3</c:v>
                      </c:pt>
                      <c:pt idx="35">
                        <c:v>3.8999999999999998E-3</c:v>
                      </c:pt>
                      <c:pt idx="36">
                        <c:v>4.5599999999999998E-3</c:v>
                      </c:pt>
                      <c:pt idx="37">
                        <c:v>5.3600000000000002E-3</c:v>
                      </c:pt>
                      <c:pt idx="38">
                        <c:v>6.3E-3</c:v>
                      </c:pt>
                      <c:pt idx="39">
                        <c:v>7.2399999999999999E-3</c:v>
                      </c:pt>
                      <c:pt idx="40">
                        <c:v>8.4200000000000004E-3</c:v>
                      </c:pt>
                      <c:pt idx="41">
                        <c:v>9.7000000000000003E-3</c:v>
                      </c:pt>
                      <c:pt idx="42">
                        <c:v>1.106E-2</c:v>
                      </c:pt>
                      <c:pt idx="43">
                        <c:v>1.252E-2</c:v>
                      </c:pt>
                      <c:pt idx="44">
                        <c:v>1.404E-2</c:v>
                      </c:pt>
                      <c:pt idx="45">
                        <c:v>1.5640000000000001E-2</c:v>
                      </c:pt>
                      <c:pt idx="46">
                        <c:v>1.736E-2</c:v>
                      </c:pt>
                      <c:pt idx="47">
                        <c:v>1.924E-2</c:v>
                      </c:pt>
                      <c:pt idx="48">
                        <c:v>2.1239999999999998E-2</c:v>
                      </c:pt>
                      <c:pt idx="49">
                        <c:v>2.3380000000000001E-2</c:v>
                      </c:pt>
                      <c:pt idx="50">
                        <c:v>2.5760000000000002E-2</c:v>
                      </c:pt>
                      <c:pt idx="51">
                        <c:v>2.8119999999999999E-2</c:v>
                      </c:pt>
                      <c:pt idx="52">
                        <c:v>3.058E-2</c:v>
                      </c:pt>
                      <c:pt idx="53">
                        <c:v>3.3140000000000003E-2</c:v>
                      </c:pt>
                      <c:pt idx="54">
                        <c:v>3.5720000000000002E-2</c:v>
                      </c:pt>
                      <c:pt idx="55">
                        <c:v>3.8399999999999997E-2</c:v>
                      </c:pt>
                      <c:pt idx="56">
                        <c:v>4.1099999999999998E-2</c:v>
                      </c:pt>
                      <c:pt idx="57">
                        <c:v>4.3920000000000001E-2</c:v>
                      </c:pt>
                      <c:pt idx="58">
                        <c:v>4.6780000000000002E-2</c:v>
                      </c:pt>
                      <c:pt idx="59">
                        <c:v>4.9700000000000001E-2</c:v>
                      </c:pt>
                      <c:pt idx="60">
                        <c:v>5.2699999999999997E-2</c:v>
                      </c:pt>
                      <c:pt idx="61">
                        <c:v>5.45E-2</c:v>
                      </c:pt>
                      <c:pt idx="62">
                        <c:v>5.6480000000000002E-2</c:v>
                      </c:pt>
                      <c:pt idx="63">
                        <c:v>5.858E-2</c:v>
                      </c:pt>
                      <c:pt idx="64">
                        <c:v>6.0780000000000001E-2</c:v>
                      </c:pt>
                      <c:pt idx="65">
                        <c:v>6.3119999999999996E-2</c:v>
                      </c:pt>
                      <c:pt idx="66">
                        <c:v>6.5680000000000002E-2</c:v>
                      </c:pt>
                      <c:pt idx="67">
                        <c:v>6.8360000000000004E-2</c:v>
                      </c:pt>
                      <c:pt idx="68">
                        <c:v>7.1400000000000005E-2</c:v>
                      </c:pt>
                      <c:pt idx="69">
                        <c:v>7.4560000000000001E-2</c:v>
                      </c:pt>
                      <c:pt idx="70">
                        <c:v>7.7979999999999994E-2</c:v>
                      </c:pt>
                      <c:pt idx="71">
                        <c:v>8.1780000000000005E-2</c:v>
                      </c:pt>
                      <c:pt idx="72">
                        <c:v>8.5900000000000004E-2</c:v>
                      </c:pt>
                      <c:pt idx="73">
                        <c:v>9.0319999999999998E-2</c:v>
                      </c:pt>
                      <c:pt idx="74">
                        <c:v>9.5119999999999996E-2</c:v>
                      </c:pt>
                      <c:pt idx="75">
                        <c:v>0.1002</c:v>
                      </c:pt>
                      <c:pt idx="76">
                        <c:v>0.10675999999999999</c:v>
                      </c:pt>
                      <c:pt idx="77">
                        <c:v>0.11304</c:v>
                      </c:pt>
                      <c:pt idx="78">
                        <c:v>0.11932</c:v>
                      </c:pt>
                      <c:pt idx="79">
                        <c:v>0.12681999999999999</c:v>
                      </c:pt>
                      <c:pt idx="80">
                        <c:v>0.13436000000000001</c:v>
                      </c:pt>
                      <c:pt idx="81">
                        <c:v>0.1421</c:v>
                      </c:pt>
                      <c:pt idx="82">
                        <c:v>0.15040000000000001</c:v>
                      </c:pt>
                      <c:pt idx="83">
                        <c:v>0.15892000000000001</c:v>
                      </c:pt>
                      <c:pt idx="84">
                        <c:v>0.16728000000000001</c:v>
                      </c:pt>
                      <c:pt idx="85">
                        <c:v>0.17552000000000001</c:v>
                      </c:pt>
                      <c:pt idx="86">
                        <c:v>0.18332000000000001</c:v>
                      </c:pt>
                      <c:pt idx="87">
                        <c:v>0.19081999999999999</c:v>
                      </c:pt>
                      <c:pt idx="88">
                        <c:v>0.19783999999999999</c:v>
                      </c:pt>
                      <c:pt idx="89">
                        <c:v>0.20458000000000001</c:v>
                      </c:pt>
                      <c:pt idx="90">
                        <c:v>0.21092</c:v>
                      </c:pt>
                      <c:pt idx="91">
                        <c:v>0.21712000000000001</c:v>
                      </c:pt>
                      <c:pt idx="92">
                        <c:v>0.223</c:v>
                      </c:pt>
                      <c:pt idx="93">
                        <c:v>0.22872000000000001</c:v>
                      </c:pt>
                      <c:pt idx="94">
                        <c:v>0.23424</c:v>
                      </c:pt>
                      <c:pt idx="95">
                        <c:v>0.23968</c:v>
                      </c:pt>
                      <c:pt idx="96">
                        <c:v>0.24482000000000001</c:v>
                      </c:pt>
                      <c:pt idx="97">
                        <c:v>0.24972</c:v>
                      </c:pt>
                      <c:pt idx="98">
                        <c:v>0.25438</c:v>
                      </c:pt>
                      <c:pt idx="99">
                        <c:v>0.25878000000000001</c:v>
                      </c:pt>
                      <c:pt idx="100">
                        <c:v>0.26288</c:v>
                      </c:pt>
                      <c:pt idx="101">
                        <c:v>0.26678000000000002</c:v>
                      </c:pt>
                      <c:pt idx="102">
                        <c:v>0.27035999999999999</c:v>
                      </c:pt>
                      <c:pt idx="103">
                        <c:v>0.27373999999999998</c:v>
                      </c:pt>
                      <c:pt idx="104">
                        <c:v>0.27682000000000001</c:v>
                      </c:pt>
                      <c:pt idx="105">
                        <c:v>0.27979999999999999</c:v>
                      </c:pt>
                      <c:pt idx="106">
                        <c:v>0.28261999999999998</c:v>
                      </c:pt>
                      <c:pt idx="107">
                        <c:v>0.28517999999999999</c:v>
                      </c:pt>
                      <c:pt idx="108">
                        <c:v>0.28758</c:v>
                      </c:pt>
                      <c:pt idx="109">
                        <c:v>0.28996</c:v>
                      </c:pt>
                      <c:pt idx="110">
                        <c:v>0.29208000000000001</c:v>
                      </c:pt>
                      <c:pt idx="111">
                        <c:v>0.29409999999999997</c:v>
                      </c:pt>
                      <c:pt idx="112">
                        <c:v>0.29598000000000002</c:v>
                      </c:pt>
                      <c:pt idx="113">
                        <c:v>0.29768</c:v>
                      </c:pt>
                      <c:pt idx="114">
                        <c:v>0.29927999999999999</c:v>
                      </c:pt>
                      <c:pt idx="115">
                        <c:v>0.30070000000000002</c:v>
                      </c:pt>
                      <c:pt idx="116">
                        <c:v>0.30212</c:v>
                      </c:pt>
                      <c:pt idx="117">
                        <c:v>0.30343999999999999</c:v>
                      </c:pt>
                      <c:pt idx="118">
                        <c:v>0.30464000000000002</c:v>
                      </c:pt>
                      <c:pt idx="119">
                        <c:v>0.30574000000000001</c:v>
                      </c:pt>
                      <c:pt idx="120">
                        <c:v>0.30675999999999998</c:v>
                      </c:pt>
                      <c:pt idx="121">
                        <c:v>0.30774000000000001</c:v>
                      </c:pt>
                      <c:pt idx="122">
                        <c:v>0.30864000000000003</c:v>
                      </c:pt>
                      <c:pt idx="123">
                        <c:v>0.30946000000000001</c:v>
                      </c:pt>
                      <c:pt idx="124">
                        <c:v>0.31028</c:v>
                      </c:pt>
                      <c:pt idx="125">
                        <c:v>0.31096000000000001</c:v>
                      </c:pt>
                      <c:pt idx="126">
                        <c:v>0.31158000000000002</c:v>
                      </c:pt>
                      <c:pt idx="127">
                        <c:v>0.31219999999999998</c:v>
                      </c:pt>
                      <c:pt idx="128">
                        <c:v>0.31275999999999998</c:v>
                      </c:pt>
                      <c:pt idx="129">
                        <c:v>0.31331999999999999</c:v>
                      </c:pt>
                      <c:pt idx="130">
                        <c:v>0.31384000000000001</c:v>
                      </c:pt>
                      <c:pt idx="131">
                        <c:v>0.31428</c:v>
                      </c:pt>
                      <c:pt idx="132">
                        <c:v>0.31469999999999998</c:v>
                      </c:pt>
                      <c:pt idx="133">
                        <c:v>0.31509999999999999</c:v>
                      </c:pt>
                      <c:pt idx="134">
                        <c:v>0.3155</c:v>
                      </c:pt>
                      <c:pt idx="135">
                        <c:v>0.31587999999999999</c:v>
                      </c:pt>
                      <c:pt idx="136">
                        <c:v>0.31624000000000002</c:v>
                      </c:pt>
                      <c:pt idx="137">
                        <c:v>0.31656000000000001</c:v>
                      </c:pt>
                      <c:pt idx="138">
                        <c:v>0.31684000000000001</c:v>
                      </c:pt>
                      <c:pt idx="139">
                        <c:v>0.31712000000000001</c:v>
                      </c:pt>
                      <c:pt idx="140">
                        <c:v>0.31738</c:v>
                      </c:pt>
                      <c:pt idx="141">
                        <c:v>0.31762000000000001</c:v>
                      </c:pt>
                      <c:pt idx="142">
                        <c:v>0.31785999999999998</c:v>
                      </c:pt>
                      <c:pt idx="143">
                        <c:v>0.31807999999999997</c:v>
                      </c:pt>
                      <c:pt idx="144">
                        <c:v>0.31828000000000001</c:v>
                      </c:pt>
                      <c:pt idx="145">
                        <c:v>0.31847999999999999</c:v>
                      </c:pt>
                      <c:pt idx="146">
                        <c:v>0.31869999999999998</c:v>
                      </c:pt>
                      <c:pt idx="147">
                        <c:v>0.31890000000000002</c:v>
                      </c:pt>
                      <c:pt idx="148">
                        <c:v>0.31906000000000001</c:v>
                      </c:pt>
                      <c:pt idx="149">
                        <c:v>0.31919999999999998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E67-41F3-9461-6AAD12A45C64}"/>
                  </c:ext>
                </c:extLst>
              </c15:ser>
            </c15:filteredScatterSeries>
            <c15:filteredScatterSeries>
              <c15:ser>
                <c:idx val="1"/>
                <c:order val="5"/>
                <c:tx>
                  <c:v>Muertos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'50CRB_30_15'!$AF$14:$AF$373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2.0000000000000002E-5</c:v>
                      </c:pt>
                      <c:pt idx="27">
                        <c:v>2.0000000000000002E-5</c:v>
                      </c:pt>
                      <c:pt idx="28">
                        <c:v>2.0000000000000002E-5</c:v>
                      </c:pt>
                      <c:pt idx="29">
                        <c:v>4.0000000000000003E-5</c:v>
                      </c:pt>
                      <c:pt idx="30">
                        <c:v>6.0000000000000002E-5</c:v>
                      </c:pt>
                      <c:pt idx="31">
                        <c:v>8.0000000000000007E-5</c:v>
                      </c:pt>
                      <c:pt idx="32">
                        <c:v>1E-4</c:v>
                      </c:pt>
                      <c:pt idx="33">
                        <c:v>1.2E-4</c:v>
                      </c:pt>
                      <c:pt idx="34">
                        <c:v>1.6000000000000001E-4</c:v>
                      </c:pt>
                      <c:pt idx="35">
                        <c:v>1.8000000000000001E-4</c:v>
                      </c:pt>
                      <c:pt idx="36">
                        <c:v>2.2000000000000001E-4</c:v>
                      </c:pt>
                      <c:pt idx="37">
                        <c:v>2.7999999999999998E-4</c:v>
                      </c:pt>
                      <c:pt idx="38">
                        <c:v>3.2000000000000003E-4</c:v>
                      </c:pt>
                      <c:pt idx="39">
                        <c:v>3.8000000000000002E-4</c:v>
                      </c:pt>
                      <c:pt idx="40">
                        <c:v>4.6000000000000001E-4</c:v>
                      </c:pt>
                      <c:pt idx="41">
                        <c:v>5.4000000000000001E-4</c:v>
                      </c:pt>
                      <c:pt idx="42">
                        <c:v>6.2E-4</c:v>
                      </c:pt>
                      <c:pt idx="43">
                        <c:v>6.9999999999999999E-4</c:v>
                      </c:pt>
                      <c:pt idx="44">
                        <c:v>8.0000000000000004E-4</c:v>
                      </c:pt>
                      <c:pt idx="45">
                        <c:v>8.9999999999999998E-4</c:v>
                      </c:pt>
                      <c:pt idx="46">
                        <c:v>1.0200000000000001E-3</c:v>
                      </c:pt>
                      <c:pt idx="47">
                        <c:v>1.1800000000000001E-3</c:v>
                      </c:pt>
                      <c:pt idx="48">
                        <c:v>1.34E-3</c:v>
                      </c:pt>
                      <c:pt idx="49">
                        <c:v>1.48E-3</c:v>
                      </c:pt>
                      <c:pt idx="50">
                        <c:v>1.64E-3</c:v>
                      </c:pt>
                      <c:pt idx="51">
                        <c:v>1.7799999999999999E-3</c:v>
                      </c:pt>
                      <c:pt idx="52">
                        <c:v>1.9599999999999999E-3</c:v>
                      </c:pt>
                      <c:pt idx="53">
                        <c:v>2.1199999999999999E-3</c:v>
                      </c:pt>
                      <c:pt idx="54">
                        <c:v>2.2799999999999999E-3</c:v>
                      </c:pt>
                      <c:pt idx="55">
                        <c:v>2.4199999999999998E-3</c:v>
                      </c:pt>
                      <c:pt idx="56">
                        <c:v>2.5799999999999998E-3</c:v>
                      </c:pt>
                      <c:pt idx="57">
                        <c:v>2.7399999999999998E-3</c:v>
                      </c:pt>
                      <c:pt idx="58">
                        <c:v>2.8999999999999998E-3</c:v>
                      </c:pt>
                      <c:pt idx="59">
                        <c:v>3.0400000000000002E-3</c:v>
                      </c:pt>
                      <c:pt idx="60">
                        <c:v>3.2200000000000002E-3</c:v>
                      </c:pt>
                      <c:pt idx="61">
                        <c:v>3.3400000000000001E-3</c:v>
                      </c:pt>
                      <c:pt idx="62">
                        <c:v>3.4399999999999999E-3</c:v>
                      </c:pt>
                      <c:pt idx="63">
                        <c:v>3.5599999999999998E-3</c:v>
                      </c:pt>
                      <c:pt idx="64">
                        <c:v>3.6600000000000001E-3</c:v>
                      </c:pt>
                      <c:pt idx="65">
                        <c:v>3.8E-3</c:v>
                      </c:pt>
                      <c:pt idx="66">
                        <c:v>3.8999999999999998E-3</c:v>
                      </c:pt>
                      <c:pt idx="67">
                        <c:v>4.0400000000000002E-3</c:v>
                      </c:pt>
                      <c:pt idx="68">
                        <c:v>4.1799999999999997E-3</c:v>
                      </c:pt>
                      <c:pt idx="69">
                        <c:v>4.3200000000000001E-3</c:v>
                      </c:pt>
                      <c:pt idx="70">
                        <c:v>4.4600000000000004E-3</c:v>
                      </c:pt>
                      <c:pt idx="71">
                        <c:v>4.62E-3</c:v>
                      </c:pt>
                      <c:pt idx="72">
                        <c:v>4.7999999999999996E-3</c:v>
                      </c:pt>
                      <c:pt idx="73">
                        <c:v>4.9800000000000001E-3</c:v>
                      </c:pt>
                      <c:pt idx="74">
                        <c:v>5.1799999999999997E-3</c:v>
                      </c:pt>
                      <c:pt idx="75">
                        <c:v>5.4000000000000003E-3</c:v>
                      </c:pt>
                      <c:pt idx="76">
                        <c:v>5.7000000000000002E-3</c:v>
                      </c:pt>
                      <c:pt idx="77">
                        <c:v>6.0000000000000001E-3</c:v>
                      </c:pt>
                      <c:pt idx="78">
                        <c:v>6.2399999999999999E-3</c:v>
                      </c:pt>
                      <c:pt idx="79">
                        <c:v>6.5599999999999999E-3</c:v>
                      </c:pt>
                      <c:pt idx="80">
                        <c:v>6.8599999999999998E-3</c:v>
                      </c:pt>
                      <c:pt idx="81">
                        <c:v>7.1599999999999997E-3</c:v>
                      </c:pt>
                      <c:pt idx="82">
                        <c:v>7.4599999999999996E-3</c:v>
                      </c:pt>
                      <c:pt idx="83">
                        <c:v>7.7600000000000004E-3</c:v>
                      </c:pt>
                      <c:pt idx="84">
                        <c:v>8.0999999999999996E-3</c:v>
                      </c:pt>
                      <c:pt idx="85">
                        <c:v>8.4399999999999996E-3</c:v>
                      </c:pt>
                      <c:pt idx="86">
                        <c:v>8.8000000000000005E-3</c:v>
                      </c:pt>
                      <c:pt idx="87">
                        <c:v>9.1800000000000007E-3</c:v>
                      </c:pt>
                      <c:pt idx="88">
                        <c:v>9.5399999999999999E-3</c:v>
                      </c:pt>
                      <c:pt idx="89">
                        <c:v>9.9000000000000008E-3</c:v>
                      </c:pt>
                      <c:pt idx="90">
                        <c:v>1.0279999999999999E-2</c:v>
                      </c:pt>
                      <c:pt idx="91">
                        <c:v>1.0619999999999999E-2</c:v>
                      </c:pt>
                      <c:pt idx="92">
                        <c:v>1.094E-2</c:v>
                      </c:pt>
                      <c:pt idx="93">
                        <c:v>1.128E-2</c:v>
                      </c:pt>
                      <c:pt idx="94">
                        <c:v>1.158E-2</c:v>
                      </c:pt>
                      <c:pt idx="95">
                        <c:v>1.188E-2</c:v>
                      </c:pt>
                      <c:pt idx="96">
                        <c:v>1.2160000000000001E-2</c:v>
                      </c:pt>
                      <c:pt idx="97">
                        <c:v>1.2460000000000001E-2</c:v>
                      </c:pt>
                      <c:pt idx="98">
                        <c:v>1.2760000000000001E-2</c:v>
                      </c:pt>
                      <c:pt idx="99">
                        <c:v>1.302E-2</c:v>
                      </c:pt>
                      <c:pt idx="100">
                        <c:v>1.3339999999999999E-2</c:v>
                      </c:pt>
                      <c:pt idx="101">
                        <c:v>1.362E-2</c:v>
                      </c:pt>
                      <c:pt idx="102">
                        <c:v>1.388E-2</c:v>
                      </c:pt>
                      <c:pt idx="103">
                        <c:v>1.4120000000000001E-2</c:v>
                      </c:pt>
                      <c:pt idx="104">
                        <c:v>1.4319999999999999E-2</c:v>
                      </c:pt>
                      <c:pt idx="105">
                        <c:v>1.452E-2</c:v>
                      </c:pt>
                      <c:pt idx="106">
                        <c:v>1.474E-2</c:v>
                      </c:pt>
                      <c:pt idx="107">
                        <c:v>1.494E-2</c:v>
                      </c:pt>
                      <c:pt idx="108">
                        <c:v>1.5140000000000001E-2</c:v>
                      </c:pt>
                      <c:pt idx="109">
                        <c:v>1.5299999999999999E-2</c:v>
                      </c:pt>
                      <c:pt idx="110">
                        <c:v>1.546E-2</c:v>
                      </c:pt>
                      <c:pt idx="111">
                        <c:v>1.562E-2</c:v>
                      </c:pt>
                      <c:pt idx="112">
                        <c:v>1.576E-2</c:v>
                      </c:pt>
                      <c:pt idx="113">
                        <c:v>1.5900000000000001E-2</c:v>
                      </c:pt>
                      <c:pt idx="114">
                        <c:v>1.6039999999999999E-2</c:v>
                      </c:pt>
                      <c:pt idx="115">
                        <c:v>1.6140000000000002E-2</c:v>
                      </c:pt>
                      <c:pt idx="116">
                        <c:v>1.6240000000000001E-2</c:v>
                      </c:pt>
                      <c:pt idx="117">
                        <c:v>1.634E-2</c:v>
                      </c:pt>
                      <c:pt idx="118">
                        <c:v>1.6420000000000001E-2</c:v>
                      </c:pt>
                      <c:pt idx="119">
                        <c:v>1.6500000000000001E-2</c:v>
                      </c:pt>
                      <c:pt idx="120">
                        <c:v>1.6580000000000001E-2</c:v>
                      </c:pt>
                      <c:pt idx="121">
                        <c:v>1.6660000000000001E-2</c:v>
                      </c:pt>
                      <c:pt idx="122">
                        <c:v>1.6740000000000001E-2</c:v>
                      </c:pt>
                      <c:pt idx="123">
                        <c:v>1.6799999999999999E-2</c:v>
                      </c:pt>
                      <c:pt idx="124">
                        <c:v>1.6840000000000001E-2</c:v>
                      </c:pt>
                      <c:pt idx="125">
                        <c:v>1.6899999999999998E-2</c:v>
                      </c:pt>
                      <c:pt idx="126">
                        <c:v>1.694E-2</c:v>
                      </c:pt>
                      <c:pt idx="127">
                        <c:v>1.7000000000000001E-2</c:v>
                      </c:pt>
                      <c:pt idx="128">
                        <c:v>1.702E-2</c:v>
                      </c:pt>
                      <c:pt idx="129">
                        <c:v>1.7080000000000001E-2</c:v>
                      </c:pt>
                      <c:pt idx="130">
                        <c:v>1.712E-2</c:v>
                      </c:pt>
                      <c:pt idx="131">
                        <c:v>1.7160000000000002E-2</c:v>
                      </c:pt>
                      <c:pt idx="132">
                        <c:v>1.7180000000000001E-2</c:v>
                      </c:pt>
                      <c:pt idx="133">
                        <c:v>1.72E-2</c:v>
                      </c:pt>
                      <c:pt idx="134">
                        <c:v>1.7219999999999999E-2</c:v>
                      </c:pt>
                      <c:pt idx="135">
                        <c:v>1.7260000000000001E-2</c:v>
                      </c:pt>
                      <c:pt idx="136">
                        <c:v>1.728E-2</c:v>
                      </c:pt>
                      <c:pt idx="137">
                        <c:v>1.7299999999999999E-2</c:v>
                      </c:pt>
                      <c:pt idx="138">
                        <c:v>1.7319999999999999E-2</c:v>
                      </c:pt>
                      <c:pt idx="139">
                        <c:v>1.736E-2</c:v>
                      </c:pt>
                      <c:pt idx="140">
                        <c:v>1.738E-2</c:v>
                      </c:pt>
                      <c:pt idx="141">
                        <c:v>1.7399999999999999E-2</c:v>
                      </c:pt>
                      <c:pt idx="142">
                        <c:v>1.7399999999999999E-2</c:v>
                      </c:pt>
                      <c:pt idx="143">
                        <c:v>1.7420000000000001E-2</c:v>
                      </c:pt>
                      <c:pt idx="144">
                        <c:v>1.7440000000000001E-2</c:v>
                      </c:pt>
                      <c:pt idx="145">
                        <c:v>1.7440000000000001E-2</c:v>
                      </c:pt>
                      <c:pt idx="146">
                        <c:v>1.746E-2</c:v>
                      </c:pt>
                      <c:pt idx="147">
                        <c:v>1.746E-2</c:v>
                      </c:pt>
                      <c:pt idx="148">
                        <c:v>1.7479999999999999E-2</c:v>
                      </c:pt>
                      <c:pt idx="149">
                        <c:v>1.7479999999999999E-2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E67-41F3-9461-6AAD12A45C64}"/>
                  </c:ext>
                </c:extLst>
              </c15:ser>
            </c15:filteredScatterSeries>
          </c:ext>
        </c:extLst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'50CRB_30_15'!$AB$14:$AB$373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6.1087354917532073E-4</c:v>
                </c:pt>
                <c:pt idx="27">
                  <c:v>5.4171180931744309E-4</c:v>
                </c:pt>
                <c:pt idx="28">
                  <c:v>4.8146364949446316E-4</c:v>
                </c:pt>
                <c:pt idx="29">
                  <c:v>8.5653104925053529E-4</c:v>
                </c:pt>
                <c:pt idx="30">
                  <c:v>1.2432656444260257E-3</c:v>
                </c:pt>
                <c:pt idx="31">
                  <c:v>1.6006402561024411E-3</c:v>
                </c:pt>
                <c:pt idx="32">
                  <c:v>1.9327406262079629E-3</c:v>
                </c:pt>
                <c:pt idx="33">
                  <c:v>2.2446689113355782E-3</c:v>
                </c:pt>
                <c:pt idx="34">
                  <c:v>2.8996013048205871E-3</c:v>
                </c:pt>
                <c:pt idx="35">
                  <c:v>3.1712473572938688E-3</c:v>
                </c:pt>
                <c:pt idx="36">
                  <c:v>3.7761757638173706E-3</c:v>
                </c:pt>
                <c:pt idx="37">
                  <c:v>4.6822742474916385E-3</c:v>
                </c:pt>
                <c:pt idx="38">
                  <c:v>5.2202283849918435E-3</c:v>
                </c:pt>
                <c:pt idx="39">
                  <c:v>6.0548119821542384E-3</c:v>
                </c:pt>
                <c:pt idx="40">
                  <c:v>7.1628776082217375E-3</c:v>
                </c:pt>
                <c:pt idx="41">
                  <c:v>8.2216808769792933E-3</c:v>
                </c:pt>
                <c:pt idx="42">
                  <c:v>9.2289371836856201E-3</c:v>
                </c:pt>
                <c:pt idx="43">
                  <c:v>1.0213014298220018E-2</c:v>
                </c:pt>
                <c:pt idx="44">
                  <c:v>1.1477761836441894E-2</c:v>
                </c:pt>
                <c:pt idx="45">
                  <c:v>1.2E-2</c:v>
                </c:pt>
                <c:pt idx="46">
                  <c:v>1.289180990899899E-2</c:v>
                </c:pt>
                <c:pt idx="47">
                  <c:v>1.4289174134172923E-2</c:v>
                </c:pt>
                <c:pt idx="48">
                  <c:v>1.506294964028777E-2</c:v>
                </c:pt>
                <c:pt idx="49">
                  <c:v>1.5471461425883336E-2</c:v>
                </c:pt>
                <c:pt idx="50">
                  <c:v>1.5959517321915143E-2</c:v>
                </c:pt>
                <c:pt idx="51">
                  <c:v>1.5912748077954585E-2</c:v>
                </c:pt>
                <c:pt idx="52">
                  <c:v>1.611047180667434E-2</c:v>
                </c:pt>
                <c:pt idx="53">
                  <c:v>1.6067909655904197E-2</c:v>
                </c:pt>
                <c:pt idx="54">
                  <c:v>1.5957446808510637E-2</c:v>
                </c:pt>
                <c:pt idx="55">
                  <c:v>1.5802533629358757E-2</c:v>
                </c:pt>
                <c:pt idx="56">
                  <c:v>1.5861305791220952E-2</c:v>
                </c:pt>
                <c:pt idx="57">
                  <c:v>1.5978539771401911E-2</c:v>
                </c:pt>
                <c:pt idx="58">
                  <c:v>1.6136211885154687E-2</c:v>
                </c:pt>
                <c:pt idx="59">
                  <c:v>1.6213333333333333E-2</c:v>
                </c:pt>
                <c:pt idx="60">
                  <c:v>1.6499282639885222E-2</c:v>
                </c:pt>
                <c:pt idx="61">
                  <c:v>1.6488941548183256E-2</c:v>
                </c:pt>
                <c:pt idx="62">
                  <c:v>1.6391880301153149E-2</c:v>
                </c:pt>
                <c:pt idx="63">
                  <c:v>1.6410067299714205E-2</c:v>
                </c:pt>
                <c:pt idx="64">
                  <c:v>1.6336368505623994E-2</c:v>
                </c:pt>
                <c:pt idx="65">
                  <c:v>1.645734084019056E-2</c:v>
                </c:pt>
                <c:pt idx="66">
                  <c:v>1.6414141414141416E-2</c:v>
                </c:pt>
                <c:pt idx="67">
                  <c:v>1.6561449536771338E-2</c:v>
                </c:pt>
                <c:pt idx="68">
                  <c:v>1.6715988162840919E-2</c:v>
                </c:pt>
                <c:pt idx="69">
                  <c:v>1.688951442646024E-2</c:v>
                </c:pt>
                <c:pt idx="70">
                  <c:v>1.7076345815146641E-2</c:v>
                </c:pt>
                <c:pt idx="71">
                  <c:v>1.7352764423076924E-2</c:v>
                </c:pt>
                <c:pt idx="72">
                  <c:v>1.7717407352724052E-2</c:v>
                </c:pt>
                <c:pt idx="73">
                  <c:v>1.8095930232558139E-2</c:v>
                </c:pt>
                <c:pt idx="74">
                  <c:v>1.8549022416386163E-2</c:v>
                </c:pt>
                <c:pt idx="75">
                  <c:v>1.907453196750265E-2</c:v>
                </c:pt>
                <c:pt idx="76">
                  <c:v>1.9877249267680291E-2</c:v>
                </c:pt>
                <c:pt idx="77">
                  <c:v>2.0672546857772877E-2</c:v>
                </c:pt>
                <c:pt idx="78">
                  <c:v>2.1256301948494344E-2</c:v>
                </c:pt>
                <c:pt idx="79">
                  <c:v>2.2114347357065803E-2</c:v>
                </c:pt>
                <c:pt idx="80">
                  <c:v>2.2897196261682243E-2</c:v>
                </c:pt>
                <c:pt idx="81">
                  <c:v>2.3677248677248679E-2</c:v>
                </c:pt>
                <c:pt idx="82">
                  <c:v>2.4471854087390107E-2</c:v>
                </c:pt>
                <c:pt idx="83">
                  <c:v>2.5257127978127847E-2</c:v>
                </c:pt>
                <c:pt idx="84">
                  <c:v>2.6174626769210882E-2</c:v>
                </c:pt>
                <c:pt idx="85">
                  <c:v>2.7098182752199319E-2</c:v>
                </c:pt>
                <c:pt idx="86">
                  <c:v>2.8082716364564719E-2</c:v>
                </c:pt>
                <c:pt idx="87">
                  <c:v>2.9137307179584841E-2</c:v>
                </c:pt>
                <c:pt idx="88">
                  <c:v>3.0123144932112409E-2</c:v>
                </c:pt>
                <c:pt idx="89">
                  <c:v>3.1108597285067874E-2</c:v>
                </c:pt>
                <c:pt idx="90">
                  <c:v>3.2157157157157154E-2</c:v>
                </c:pt>
                <c:pt idx="91">
                  <c:v>3.3086173593370301E-2</c:v>
                </c:pt>
                <c:pt idx="92">
                  <c:v>3.3960389892593285E-2</c:v>
                </c:pt>
                <c:pt idx="93">
                  <c:v>3.4894512157396522E-2</c:v>
                </c:pt>
                <c:pt idx="94">
                  <c:v>3.5712082896441129E-2</c:v>
                </c:pt>
                <c:pt idx="95">
                  <c:v>3.6535859269282815E-2</c:v>
                </c:pt>
                <c:pt idx="96">
                  <c:v>3.7296037296037296E-2</c:v>
                </c:pt>
                <c:pt idx="97">
                  <c:v>3.8120296151257421E-2</c:v>
                </c:pt>
                <c:pt idx="98">
                  <c:v>3.8947561198950001E-2</c:v>
                </c:pt>
                <c:pt idx="99">
                  <c:v>3.9654017177316196E-2</c:v>
                </c:pt>
                <c:pt idx="100">
                  <c:v>4.0547112462006082E-2</c:v>
                </c:pt>
                <c:pt idx="101">
                  <c:v>4.1317801237713871E-2</c:v>
                </c:pt>
                <c:pt idx="102">
                  <c:v>4.203767641892301E-2</c:v>
                </c:pt>
                <c:pt idx="103">
                  <c:v>4.2692144887222588E-2</c:v>
                </c:pt>
                <c:pt idx="104">
                  <c:v>4.3228883656342448E-2</c:v>
                </c:pt>
                <c:pt idx="105">
                  <c:v>4.3769216856574429E-2</c:v>
                </c:pt>
                <c:pt idx="106">
                  <c:v>4.4370860927152318E-2</c:v>
                </c:pt>
                <c:pt idx="107">
                  <c:v>4.4916120497865433E-2</c:v>
                </c:pt>
                <c:pt idx="108">
                  <c:v>4.5460004804227717E-2</c:v>
                </c:pt>
                <c:pt idx="109">
                  <c:v>4.5888069102033469E-2</c:v>
                </c:pt>
                <c:pt idx="110">
                  <c:v>4.6323485347875594E-2</c:v>
                </c:pt>
                <c:pt idx="111">
                  <c:v>4.6755268199233715E-2</c:v>
                </c:pt>
                <c:pt idx="112">
                  <c:v>4.7129186602870812E-2</c:v>
                </c:pt>
                <c:pt idx="113">
                  <c:v>4.7510906591764775E-2</c:v>
                </c:pt>
                <c:pt idx="114">
                  <c:v>4.7889174180450231E-2</c:v>
                </c:pt>
                <c:pt idx="115">
                  <c:v>4.8153231099707622E-2</c:v>
                </c:pt>
                <c:pt idx="116">
                  <c:v>4.8416910142507902E-2</c:v>
                </c:pt>
                <c:pt idx="117">
                  <c:v>4.8680212119406541E-2</c:v>
                </c:pt>
                <c:pt idx="118">
                  <c:v>4.8889418209968442E-2</c:v>
                </c:pt>
                <c:pt idx="119">
                  <c:v>4.9095453463461079E-2</c:v>
                </c:pt>
                <c:pt idx="120">
                  <c:v>4.9307083804199132E-2</c:v>
                </c:pt>
                <c:pt idx="121">
                  <c:v>4.9521431543903455E-2</c:v>
                </c:pt>
                <c:pt idx="122">
                  <c:v>4.9729665498187865E-2</c:v>
                </c:pt>
                <c:pt idx="123">
                  <c:v>4.9881235154394299E-2</c:v>
                </c:pt>
                <c:pt idx="124">
                  <c:v>4.9982191618188294E-2</c:v>
                </c:pt>
                <c:pt idx="125">
                  <c:v>5.0139441049071379E-2</c:v>
                </c:pt>
                <c:pt idx="126">
                  <c:v>5.0240227771516696E-2</c:v>
                </c:pt>
                <c:pt idx="127">
                  <c:v>5.0394260982984523E-2</c:v>
                </c:pt>
                <c:pt idx="128">
                  <c:v>5.0441586153754964E-2</c:v>
                </c:pt>
                <c:pt idx="129">
                  <c:v>5.0595414420285562E-2</c:v>
                </c:pt>
                <c:pt idx="130">
                  <c:v>5.0698886519782042E-2</c:v>
                </c:pt>
                <c:pt idx="131">
                  <c:v>5.079928952042629E-2</c:v>
                </c:pt>
                <c:pt idx="132">
                  <c:v>5.0846454362495561E-2</c:v>
                </c:pt>
                <c:pt idx="133">
                  <c:v>5.0893596875369866E-2</c:v>
                </c:pt>
                <c:pt idx="134">
                  <c:v>5.0940717074902379E-2</c:v>
                </c:pt>
                <c:pt idx="135">
                  <c:v>5.1043946294434261E-2</c:v>
                </c:pt>
                <c:pt idx="136">
                  <c:v>5.1087984862819298E-2</c:v>
                </c:pt>
                <c:pt idx="137">
                  <c:v>5.1135020099314261E-2</c:v>
                </c:pt>
                <c:pt idx="138">
                  <c:v>5.117900833284085E-2</c:v>
                </c:pt>
                <c:pt idx="139">
                  <c:v>5.1288111557551405E-2</c:v>
                </c:pt>
                <c:pt idx="140">
                  <c:v>5.1335066162570886E-2</c:v>
                </c:pt>
                <c:pt idx="141">
                  <c:v>5.138503337074006E-2</c:v>
                </c:pt>
                <c:pt idx="142">
                  <c:v>5.1375930081492854E-2</c:v>
                </c:pt>
                <c:pt idx="143">
                  <c:v>5.1425872350475292E-2</c:v>
                </c:pt>
                <c:pt idx="144">
                  <c:v>5.1472758396788852E-2</c:v>
                </c:pt>
                <c:pt idx="145">
                  <c:v>5.1466682405713275E-2</c:v>
                </c:pt>
                <c:pt idx="146">
                  <c:v>5.1513542219861923E-2</c:v>
                </c:pt>
                <c:pt idx="147">
                  <c:v>5.1504424778761063E-2</c:v>
                </c:pt>
                <c:pt idx="148">
                  <c:v>5.1557338367154315E-2</c:v>
                </c:pt>
                <c:pt idx="149">
                  <c:v>5.1551256340686566E-2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92-4279-8899-91AE4DAE4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'50CRB_30_15'!$M$14:$M$165</c:f>
              <c:numCache>
                <c:formatCode>#,##0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0.08</c:v>
                </c:pt>
                <c:pt idx="10">
                  <c:v>0.08</c:v>
                </c:pt>
                <c:pt idx="11">
                  <c:v>0.21</c:v>
                </c:pt>
                <c:pt idx="12">
                  <c:v>0.47</c:v>
                </c:pt>
                <c:pt idx="13">
                  <c:v>0.99</c:v>
                </c:pt>
                <c:pt idx="14">
                  <c:v>1.44</c:v>
                </c:pt>
                <c:pt idx="15">
                  <c:v>2.19</c:v>
                </c:pt>
                <c:pt idx="16">
                  <c:v>1.81</c:v>
                </c:pt>
                <c:pt idx="17">
                  <c:v>1.72</c:v>
                </c:pt>
                <c:pt idx="18">
                  <c:v>2.04</c:v>
                </c:pt>
                <c:pt idx="19">
                  <c:v>2.52</c:v>
                </c:pt>
                <c:pt idx="20">
                  <c:v>2.59</c:v>
                </c:pt>
                <c:pt idx="21">
                  <c:v>2.42</c:v>
                </c:pt>
                <c:pt idx="22">
                  <c:v>2.33</c:v>
                </c:pt>
                <c:pt idx="23">
                  <c:v>2.41</c:v>
                </c:pt>
                <c:pt idx="24">
                  <c:v>2.29</c:v>
                </c:pt>
                <c:pt idx="25">
                  <c:v>2.2799999999999998</c:v>
                </c:pt>
                <c:pt idx="26">
                  <c:v>2.23</c:v>
                </c:pt>
                <c:pt idx="27">
                  <c:v>2.17</c:v>
                </c:pt>
                <c:pt idx="28">
                  <c:v>2.17</c:v>
                </c:pt>
                <c:pt idx="29">
                  <c:v>2.08</c:v>
                </c:pt>
                <c:pt idx="30">
                  <c:v>2.04</c:v>
                </c:pt>
                <c:pt idx="31">
                  <c:v>2.1</c:v>
                </c:pt>
                <c:pt idx="32">
                  <c:v>2.06</c:v>
                </c:pt>
                <c:pt idx="33">
                  <c:v>2.0299999999999998</c:v>
                </c:pt>
                <c:pt idx="34">
                  <c:v>2.0099999999999998</c:v>
                </c:pt>
                <c:pt idx="35">
                  <c:v>2.0299999999999998</c:v>
                </c:pt>
                <c:pt idx="36">
                  <c:v>2.0099999999999998</c:v>
                </c:pt>
                <c:pt idx="37">
                  <c:v>1.97</c:v>
                </c:pt>
                <c:pt idx="38">
                  <c:v>1.92</c:v>
                </c:pt>
                <c:pt idx="39">
                  <c:v>1.87</c:v>
                </c:pt>
                <c:pt idx="40">
                  <c:v>1.83</c:v>
                </c:pt>
                <c:pt idx="41">
                  <c:v>1.76</c:v>
                </c:pt>
                <c:pt idx="42">
                  <c:v>1.73</c:v>
                </c:pt>
                <c:pt idx="43">
                  <c:v>1.69</c:v>
                </c:pt>
                <c:pt idx="44">
                  <c:v>1.68</c:v>
                </c:pt>
                <c:pt idx="45">
                  <c:v>1.65</c:v>
                </c:pt>
                <c:pt idx="46">
                  <c:v>1.65</c:v>
                </c:pt>
                <c:pt idx="47">
                  <c:v>1.62</c:v>
                </c:pt>
                <c:pt idx="48">
                  <c:v>1.6</c:v>
                </c:pt>
                <c:pt idx="49">
                  <c:v>1.58</c:v>
                </c:pt>
                <c:pt idx="50">
                  <c:v>1.57</c:v>
                </c:pt>
                <c:pt idx="51">
                  <c:v>1.58</c:v>
                </c:pt>
                <c:pt idx="52">
                  <c:v>1.57</c:v>
                </c:pt>
                <c:pt idx="53">
                  <c:v>1.58</c:v>
                </c:pt>
                <c:pt idx="54">
                  <c:v>1.57</c:v>
                </c:pt>
                <c:pt idx="55">
                  <c:v>1.57</c:v>
                </c:pt>
                <c:pt idx="56">
                  <c:v>1.56</c:v>
                </c:pt>
                <c:pt idx="57">
                  <c:v>1.55</c:v>
                </c:pt>
                <c:pt idx="58">
                  <c:v>1.52</c:v>
                </c:pt>
                <c:pt idx="59">
                  <c:v>1.5</c:v>
                </c:pt>
                <c:pt idx="60">
                  <c:v>1.49</c:v>
                </c:pt>
                <c:pt idx="61">
                  <c:v>1.48</c:v>
                </c:pt>
                <c:pt idx="62">
                  <c:v>1.47</c:v>
                </c:pt>
                <c:pt idx="63">
                  <c:v>1.46</c:v>
                </c:pt>
                <c:pt idx="64">
                  <c:v>1.46</c:v>
                </c:pt>
                <c:pt idx="65">
                  <c:v>1.46</c:v>
                </c:pt>
                <c:pt idx="66">
                  <c:v>1.46</c:v>
                </c:pt>
                <c:pt idx="67">
                  <c:v>1.45</c:v>
                </c:pt>
                <c:pt idx="68">
                  <c:v>1.45</c:v>
                </c:pt>
                <c:pt idx="69">
                  <c:v>1.45</c:v>
                </c:pt>
                <c:pt idx="70">
                  <c:v>1.45</c:v>
                </c:pt>
                <c:pt idx="71">
                  <c:v>1.45</c:v>
                </c:pt>
                <c:pt idx="72">
                  <c:v>1.44</c:v>
                </c:pt>
                <c:pt idx="73">
                  <c:v>1.43</c:v>
                </c:pt>
                <c:pt idx="74">
                  <c:v>1.42</c:v>
                </c:pt>
                <c:pt idx="75">
                  <c:v>1.42</c:v>
                </c:pt>
                <c:pt idx="76">
                  <c:v>1.43</c:v>
                </c:pt>
                <c:pt idx="77">
                  <c:v>1.42</c:v>
                </c:pt>
                <c:pt idx="78">
                  <c:v>1.42</c:v>
                </c:pt>
                <c:pt idx="79">
                  <c:v>1.4</c:v>
                </c:pt>
                <c:pt idx="80">
                  <c:v>1.4</c:v>
                </c:pt>
                <c:pt idx="81">
                  <c:v>1.38</c:v>
                </c:pt>
                <c:pt idx="82">
                  <c:v>1.37</c:v>
                </c:pt>
                <c:pt idx="83">
                  <c:v>1.35</c:v>
                </c:pt>
                <c:pt idx="84">
                  <c:v>1.34</c:v>
                </c:pt>
                <c:pt idx="85">
                  <c:v>1.32</c:v>
                </c:pt>
                <c:pt idx="86">
                  <c:v>1.3</c:v>
                </c:pt>
                <c:pt idx="87">
                  <c:v>1.28</c:v>
                </c:pt>
                <c:pt idx="88">
                  <c:v>1.27</c:v>
                </c:pt>
                <c:pt idx="89">
                  <c:v>1.25</c:v>
                </c:pt>
                <c:pt idx="90">
                  <c:v>1.24</c:v>
                </c:pt>
                <c:pt idx="91">
                  <c:v>1.23</c:v>
                </c:pt>
                <c:pt idx="92">
                  <c:v>1.22</c:v>
                </c:pt>
                <c:pt idx="93">
                  <c:v>1.2</c:v>
                </c:pt>
                <c:pt idx="94">
                  <c:v>1.19</c:v>
                </c:pt>
                <c:pt idx="95">
                  <c:v>1.18</c:v>
                </c:pt>
                <c:pt idx="96">
                  <c:v>1.17</c:v>
                </c:pt>
                <c:pt idx="97">
                  <c:v>1.1599999999999999</c:v>
                </c:pt>
                <c:pt idx="98">
                  <c:v>1.1499999999999999</c:v>
                </c:pt>
                <c:pt idx="99">
                  <c:v>1.1399999999999999</c:v>
                </c:pt>
                <c:pt idx="100">
                  <c:v>1.1299999999999999</c:v>
                </c:pt>
                <c:pt idx="101">
                  <c:v>1.1200000000000001</c:v>
                </c:pt>
                <c:pt idx="102">
                  <c:v>1.1100000000000001</c:v>
                </c:pt>
                <c:pt idx="103">
                  <c:v>1.1000000000000001</c:v>
                </c:pt>
                <c:pt idx="104">
                  <c:v>1.0900000000000001</c:v>
                </c:pt>
                <c:pt idx="105">
                  <c:v>1.0900000000000001</c:v>
                </c:pt>
                <c:pt idx="106">
                  <c:v>1.08</c:v>
                </c:pt>
                <c:pt idx="107">
                  <c:v>1.08</c:v>
                </c:pt>
                <c:pt idx="108">
                  <c:v>1.07</c:v>
                </c:pt>
                <c:pt idx="109">
                  <c:v>1.07</c:v>
                </c:pt>
                <c:pt idx="110">
                  <c:v>1.06</c:v>
                </c:pt>
                <c:pt idx="111">
                  <c:v>1.06</c:v>
                </c:pt>
                <c:pt idx="112">
                  <c:v>1.05</c:v>
                </c:pt>
                <c:pt idx="113">
                  <c:v>1.05</c:v>
                </c:pt>
                <c:pt idx="114">
                  <c:v>1.04</c:v>
                </c:pt>
                <c:pt idx="115">
                  <c:v>1.04</c:v>
                </c:pt>
                <c:pt idx="116">
                  <c:v>1.04</c:v>
                </c:pt>
                <c:pt idx="117">
                  <c:v>1.04</c:v>
                </c:pt>
                <c:pt idx="118">
                  <c:v>1.03</c:v>
                </c:pt>
                <c:pt idx="119">
                  <c:v>1.03</c:v>
                </c:pt>
                <c:pt idx="120">
                  <c:v>1.03</c:v>
                </c:pt>
                <c:pt idx="121">
                  <c:v>1.03</c:v>
                </c:pt>
                <c:pt idx="122">
                  <c:v>1.02</c:v>
                </c:pt>
                <c:pt idx="123">
                  <c:v>1.02</c:v>
                </c:pt>
                <c:pt idx="124">
                  <c:v>1.02</c:v>
                </c:pt>
                <c:pt idx="125">
                  <c:v>1.02</c:v>
                </c:pt>
                <c:pt idx="126">
                  <c:v>1.02</c:v>
                </c:pt>
                <c:pt idx="127">
                  <c:v>1.02</c:v>
                </c:pt>
                <c:pt idx="128">
                  <c:v>1.02</c:v>
                </c:pt>
                <c:pt idx="129">
                  <c:v>1.01</c:v>
                </c:pt>
                <c:pt idx="130">
                  <c:v>1.01</c:v>
                </c:pt>
                <c:pt idx="131">
                  <c:v>1.01</c:v>
                </c:pt>
                <c:pt idx="132">
                  <c:v>1.01</c:v>
                </c:pt>
                <c:pt idx="133">
                  <c:v>1.01</c:v>
                </c:pt>
                <c:pt idx="134">
                  <c:v>1.01</c:v>
                </c:pt>
                <c:pt idx="135">
                  <c:v>1.01</c:v>
                </c:pt>
                <c:pt idx="136">
                  <c:v>1.01</c:v>
                </c:pt>
                <c:pt idx="137">
                  <c:v>1.01</c:v>
                </c:pt>
                <c:pt idx="138">
                  <c:v>1.01</c:v>
                </c:pt>
                <c:pt idx="139">
                  <c:v>1.01</c:v>
                </c:pt>
                <c:pt idx="140">
                  <c:v>1.01</c:v>
                </c:pt>
                <c:pt idx="141">
                  <c:v>1.01</c:v>
                </c:pt>
                <c:pt idx="142">
                  <c:v>1.01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A6-40C6-BB0B-837CB45F4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'50CRB_30_15'!$AQ$14:$AQ$88</c:f>
              <c:numCache>
                <c:formatCode>General</c:formatCode>
                <c:ptCount val="7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</c:numCache>
            </c:numRef>
          </c:xVal>
          <c:yVal>
            <c:numRef>
              <c:f>'50CRB_30_15'!$AS$14:$AS$88</c:f>
              <c:numCache>
                <c:formatCode>#,##0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59042.800461354345</c:v>
                </c:pt>
                <c:pt idx="30">
                  <c:v>61015.108142718644</c:v>
                </c:pt>
                <c:pt idx="31">
                  <c:v>63189.70379140236</c:v>
                </c:pt>
                <c:pt idx="32">
                  <c:v>65414.871431915926</c:v>
                </c:pt>
                <c:pt idx="33">
                  <c:v>67589.467080599643</c:v>
                </c:pt>
                <c:pt idx="34">
                  <c:v>69764.062729283352</c:v>
                </c:pt>
                <c:pt idx="35">
                  <c:v>71761.656406562586</c:v>
                </c:pt>
                <c:pt idx="36">
                  <c:v>73658.106100182107</c:v>
                </c:pt>
                <c:pt idx="37">
                  <c:v>75605.12778563147</c:v>
                </c:pt>
                <c:pt idx="38">
                  <c:v>77501.577479250991</c:v>
                </c:pt>
                <c:pt idx="39">
                  <c:v>79347.455181040656</c:v>
                </c:pt>
                <c:pt idx="40">
                  <c:v>81193.33288283032</c:v>
                </c:pt>
                <c:pt idx="41">
                  <c:v>83039.210584619985</c:v>
                </c:pt>
                <c:pt idx="42">
                  <c:v>84935.660278239506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17-46E4-A3A9-3510BF895373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EvolOf!$H$3:$H$49</c:f>
              <c:numCache>
                <c:formatCode>#,##0</c:formatCode>
                <c:ptCount val="4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17-46E4-A3A9-3510BF895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'50CRB_30_15'!$AQ$14:$AQ$81</c:f>
              <c:numCache>
                <c:formatCode>General</c:formatCode>
                <c:ptCount val="68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</c:numCache>
            </c:numRef>
          </c:xVal>
          <c:yVal>
            <c:numRef>
              <c:f>'50CRB_30_15'!$AY$14:$AY$81</c:f>
              <c:numCache>
                <c:formatCode>#,##0</c:formatCode>
                <c:ptCount val="68"/>
                <c:pt idx="0">
                  <c:v>252.85995914926914</c:v>
                </c:pt>
                <c:pt idx="1">
                  <c:v>252.85995914926914</c:v>
                </c:pt>
                <c:pt idx="2">
                  <c:v>252.85995914926914</c:v>
                </c:pt>
                <c:pt idx="3">
                  <c:v>404.57593463883063</c:v>
                </c:pt>
                <c:pt idx="4">
                  <c:v>556.29191012839215</c:v>
                </c:pt>
                <c:pt idx="5">
                  <c:v>682.7218897030267</c:v>
                </c:pt>
                <c:pt idx="6">
                  <c:v>1062.0118284269304</c:v>
                </c:pt>
                <c:pt idx="7">
                  <c:v>1517.1597548956149</c:v>
                </c:pt>
                <c:pt idx="8">
                  <c:v>2022.8796731941532</c:v>
                </c:pt>
                <c:pt idx="9">
                  <c:v>2933.175526131522</c:v>
                </c:pt>
                <c:pt idx="10">
                  <c:v>3919.3293668136716</c:v>
                </c:pt>
                <c:pt idx="11">
                  <c:v>5006.6271911555286</c:v>
                </c:pt>
                <c:pt idx="12">
                  <c:v>6043.3530236675324</c:v>
                </c:pt>
                <c:pt idx="13">
                  <c:v>7054.7928602646089</c:v>
                </c:pt>
                <c:pt idx="14">
                  <c:v>8066.2326968616853</c:v>
                </c:pt>
                <c:pt idx="15">
                  <c:v>9204.1025130333965</c:v>
                </c:pt>
                <c:pt idx="16">
                  <c:v>10670.690276099158</c:v>
                </c:pt>
                <c:pt idx="17">
                  <c:v>12339.566006484334</c:v>
                </c:pt>
                <c:pt idx="18">
                  <c:v>14261.30169601878</c:v>
                </c:pt>
                <c:pt idx="19">
                  <c:v>16587.613320192057</c:v>
                </c:pt>
                <c:pt idx="20">
                  <c:v>19116.212911684746</c:v>
                </c:pt>
                <c:pt idx="21">
                  <c:v>21847.100470496855</c:v>
                </c:pt>
                <c:pt idx="22">
                  <c:v>24881.419980288083</c:v>
                </c:pt>
                <c:pt idx="23">
                  <c:v>28269.743432888292</c:v>
                </c:pt>
                <c:pt idx="24">
                  <c:v>32163.786803787036</c:v>
                </c:pt>
                <c:pt idx="25">
                  <c:v>36487.692105239541</c:v>
                </c:pt>
                <c:pt idx="26">
                  <c:v>41393.175312735359</c:v>
                </c:pt>
                <c:pt idx="27">
                  <c:v>46677.948458955085</c:v>
                </c:pt>
                <c:pt idx="28">
                  <c:v>52519.013515303202</c:v>
                </c:pt>
                <c:pt idx="29">
                  <c:v>59042.800461354345</c:v>
                </c:pt>
                <c:pt idx="30">
                  <c:v>61015.108142718644</c:v>
                </c:pt>
                <c:pt idx="31">
                  <c:v>63189.70379140236</c:v>
                </c:pt>
                <c:pt idx="32">
                  <c:v>65414.871431915926</c:v>
                </c:pt>
                <c:pt idx="33">
                  <c:v>67589.467080599643</c:v>
                </c:pt>
                <c:pt idx="34">
                  <c:v>69764.062729283352</c:v>
                </c:pt>
                <c:pt idx="35">
                  <c:v>71761.656406562586</c:v>
                </c:pt>
                <c:pt idx="36">
                  <c:v>73658.106100182107</c:v>
                </c:pt>
                <c:pt idx="37">
                  <c:v>75605.12778563147</c:v>
                </c:pt>
                <c:pt idx="38">
                  <c:v>77501.577479250991</c:v>
                </c:pt>
                <c:pt idx="39">
                  <c:v>79347.455181040656</c:v>
                </c:pt>
                <c:pt idx="40">
                  <c:v>81193.33288283032</c:v>
                </c:pt>
                <c:pt idx="41">
                  <c:v>83039.210584619985</c:v>
                </c:pt>
                <c:pt idx="42">
                  <c:v>84935.660278239506</c:v>
                </c:pt>
                <c:pt idx="43">
                  <c:v>86655.108000454537</c:v>
                </c:pt>
                <c:pt idx="44">
                  <c:v>88121.6957635203</c:v>
                </c:pt>
                <c:pt idx="45">
                  <c:v>94822.484680975933</c:v>
                </c:pt>
                <c:pt idx="46">
                  <c:v>100031.39983945087</c:v>
                </c:pt>
                <c:pt idx="47">
                  <c:v>104405.87713273324</c:v>
                </c:pt>
                <c:pt idx="48">
                  <c:v>112472.10982959492</c:v>
                </c:pt>
                <c:pt idx="49">
                  <c:v>120942.91846109543</c:v>
                </c:pt>
                <c:pt idx="50">
                  <c:v>129919.44701089448</c:v>
                </c:pt>
                <c:pt idx="51">
                  <c:v>141424.57515218624</c:v>
                </c:pt>
                <c:pt idx="52">
                  <c:v>153814.71315050041</c:v>
                </c:pt>
                <c:pt idx="53">
                  <c:v>166811.71505077285</c:v>
                </c:pt>
                <c:pt idx="54">
                  <c:v>180643.15481623789</c:v>
                </c:pt>
                <c:pt idx="55">
                  <c:v>193614.87072059538</c:v>
                </c:pt>
                <c:pt idx="56">
                  <c:v>205651.0047761006</c:v>
                </c:pt>
                <c:pt idx="57">
                  <c:v>216802.12897458338</c:v>
                </c:pt>
                <c:pt idx="58">
                  <c:v>227219.95929153325</c:v>
                </c:pt>
                <c:pt idx="59">
                  <c:v>237056.21170243982</c:v>
                </c:pt>
                <c:pt idx="60">
                  <c:v>246740.74813785683</c:v>
                </c:pt>
                <c:pt idx="61">
                  <c:v>256096.56662637979</c:v>
                </c:pt>
                <c:pt idx="62">
                  <c:v>265325.95513532811</c:v>
                </c:pt>
                <c:pt idx="63">
                  <c:v>274277.19768921222</c:v>
                </c:pt>
                <c:pt idx="64">
                  <c:v>283253.72623901127</c:v>
                </c:pt>
                <c:pt idx="65">
                  <c:v>291926.82283783122</c:v>
                </c:pt>
                <c:pt idx="66">
                  <c:v>300397.63146933174</c:v>
                </c:pt>
                <c:pt idx="67">
                  <c:v>308413.29217436357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64-4F3C-B61E-90B7AD343DE1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'50CRB_30_15'!$AQ$14:$AQ$81</c:f>
              <c:numCache>
                <c:formatCode>General</c:formatCode>
                <c:ptCount val="68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</c:numCache>
            </c:numRef>
          </c:xVal>
          <c:yVal>
            <c:numRef>
              <c:f>'50CRB_30_15'!$AZ$14:$AZ$81</c:f>
              <c:numCache>
                <c:formatCode>#,##0</c:formatCode>
                <c:ptCount val="68"/>
                <c:pt idx="0">
                  <c:v>252.85995914926914</c:v>
                </c:pt>
                <c:pt idx="1">
                  <c:v>252.85995914926914</c:v>
                </c:pt>
                <c:pt idx="2">
                  <c:v>252.85995914926914</c:v>
                </c:pt>
                <c:pt idx="3">
                  <c:v>404.57593463883063</c:v>
                </c:pt>
                <c:pt idx="4">
                  <c:v>556.29191012839215</c:v>
                </c:pt>
                <c:pt idx="5">
                  <c:v>682.7218897030267</c:v>
                </c:pt>
                <c:pt idx="6">
                  <c:v>1062.0118284269304</c:v>
                </c:pt>
                <c:pt idx="7">
                  <c:v>1517.1597548956149</c:v>
                </c:pt>
                <c:pt idx="8">
                  <c:v>2022.8796731941532</c:v>
                </c:pt>
                <c:pt idx="9">
                  <c:v>2933.175526131522</c:v>
                </c:pt>
                <c:pt idx="10">
                  <c:v>3919.3293668136716</c:v>
                </c:pt>
                <c:pt idx="11">
                  <c:v>5006.6271911555286</c:v>
                </c:pt>
                <c:pt idx="12">
                  <c:v>6043.3530236675324</c:v>
                </c:pt>
                <c:pt idx="13">
                  <c:v>7054.7928602646089</c:v>
                </c:pt>
                <c:pt idx="14">
                  <c:v>8040.9467009467589</c:v>
                </c:pt>
                <c:pt idx="15">
                  <c:v>9178.8165171184701</c:v>
                </c:pt>
                <c:pt idx="16">
                  <c:v>10620.118284269303</c:v>
                </c:pt>
                <c:pt idx="17">
                  <c:v>12263.708018739553</c:v>
                </c:pt>
                <c:pt idx="18">
                  <c:v>14134.871716444146</c:v>
                </c:pt>
                <c:pt idx="19">
                  <c:v>16435.897344702495</c:v>
                </c:pt>
                <c:pt idx="20">
                  <c:v>18913.924944365332</c:v>
                </c:pt>
                <c:pt idx="21">
                  <c:v>21594.240511347583</c:v>
                </c:pt>
                <c:pt idx="22">
                  <c:v>24552.702033394035</c:v>
                </c:pt>
                <c:pt idx="23">
                  <c:v>27839.881502334534</c:v>
                </c:pt>
                <c:pt idx="24">
                  <c:v>31632.780889573569</c:v>
                </c:pt>
                <c:pt idx="25">
                  <c:v>35804.970215536508</c:v>
                </c:pt>
                <c:pt idx="26">
                  <c:v>40533.451451627843</c:v>
                </c:pt>
                <c:pt idx="27">
                  <c:v>45590.65063461323</c:v>
                </c:pt>
                <c:pt idx="28">
                  <c:v>51178.855731812073</c:v>
                </c:pt>
                <c:pt idx="29">
                  <c:v>57348.638735054243</c:v>
                </c:pt>
                <c:pt idx="30">
                  <c:v>58966.942473609568</c:v>
                </c:pt>
                <c:pt idx="31">
                  <c:v>60610.532208079814</c:v>
                </c:pt>
                <c:pt idx="32">
                  <c:v>62380.551922124701</c:v>
                </c:pt>
                <c:pt idx="33">
                  <c:v>64024.141656594948</c:v>
                </c:pt>
                <c:pt idx="34">
                  <c:v>65440.157427830854</c:v>
                </c:pt>
                <c:pt idx="35">
                  <c:v>66603.313239917494</c:v>
                </c:pt>
                <c:pt idx="36">
                  <c:v>67614.753076514564</c:v>
                </c:pt>
                <c:pt idx="37">
                  <c:v>68474.476937622079</c:v>
                </c:pt>
                <c:pt idx="38">
                  <c:v>69131.912831410184</c:v>
                </c:pt>
                <c:pt idx="39">
                  <c:v>69713.490737453496</c:v>
                </c:pt>
                <c:pt idx="40">
                  <c:v>69966.350696602778</c:v>
                </c:pt>
                <c:pt idx="41">
                  <c:v>70092.780676177412</c:v>
                </c:pt>
                <c:pt idx="42">
                  <c:v>70168.638663922189</c:v>
                </c:pt>
                <c:pt idx="43">
                  <c:v>69941.064700687843</c:v>
                </c:pt>
                <c:pt idx="44">
                  <c:v>69359.48679464453</c:v>
                </c:pt>
                <c:pt idx="45">
                  <c:v>73910.966059331375</c:v>
                </c:pt>
                <c:pt idx="46">
                  <c:v>76793.569593633045</c:v>
                </c:pt>
                <c:pt idx="47">
                  <c:v>78588.875303592853</c:v>
                </c:pt>
                <c:pt idx="48">
                  <c:v>83924.220441642436</c:v>
                </c:pt>
                <c:pt idx="49">
                  <c:v>89512.425538841271</c:v>
                </c:pt>
                <c:pt idx="50">
                  <c:v>95277.632607444611</c:v>
                </c:pt>
                <c:pt idx="51">
                  <c:v>103622.0112593705</c:v>
                </c:pt>
                <c:pt idx="52">
                  <c:v>112674.39779691433</c:v>
                </c:pt>
                <c:pt idx="53">
                  <c:v>122232.5042527567</c:v>
                </c:pt>
                <c:pt idx="54">
                  <c:v>132599.76257787674</c:v>
                </c:pt>
                <c:pt idx="55">
                  <c:v>142006.15305822954</c:v>
                </c:pt>
                <c:pt idx="56">
                  <c:v>150426.38969790022</c:v>
                </c:pt>
                <c:pt idx="57">
                  <c:v>157809.90050505887</c:v>
                </c:pt>
                <c:pt idx="58">
                  <c:v>164409.54543885481</c:v>
                </c:pt>
                <c:pt idx="59">
                  <c:v>170377.04047477755</c:v>
                </c:pt>
                <c:pt idx="60">
                  <c:v>176041.10355972117</c:v>
                </c:pt>
                <c:pt idx="61">
                  <c:v>182969.46644041114</c:v>
                </c:pt>
                <c:pt idx="62">
                  <c:v>189569.11137420707</c:v>
                </c:pt>
                <c:pt idx="63">
                  <c:v>195713.60838153432</c:v>
                </c:pt>
                <c:pt idx="64">
                  <c:v>201782.24740111677</c:v>
                </c:pt>
                <c:pt idx="65">
                  <c:v>207319.88050648576</c:v>
                </c:pt>
                <c:pt idx="66">
                  <c:v>212427.65168130101</c:v>
                </c:pt>
                <c:pt idx="67">
                  <c:v>216877.98696232814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64-4F3C-B61E-90B7AD343DE1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EvolOf!$H$3:$H$49</c:f>
              <c:numCache>
                <c:formatCode>#,##0</c:formatCode>
                <c:ptCount val="4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64-4F3C-B61E-90B7AD343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  <c:max val="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2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'50CRB_30_15'!$AR$14:$AR$73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'50CRB_30_15'!$AS$14:$AS$73</c:f>
              <c:numCache>
                <c:formatCode>#,##0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59042.800461354345</c:v>
                </c:pt>
                <c:pt idx="30">
                  <c:v>61015.108142718644</c:v>
                </c:pt>
                <c:pt idx="31">
                  <c:v>63189.70379140236</c:v>
                </c:pt>
                <c:pt idx="32">
                  <c:v>65414.871431915926</c:v>
                </c:pt>
                <c:pt idx="33">
                  <c:v>67589.467080599643</c:v>
                </c:pt>
                <c:pt idx="34">
                  <c:v>69764.062729283352</c:v>
                </c:pt>
                <c:pt idx="35">
                  <c:v>71761.656406562586</c:v>
                </c:pt>
                <c:pt idx="36">
                  <c:v>73658.106100182107</c:v>
                </c:pt>
                <c:pt idx="37">
                  <c:v>75605.12778563147</c:v>
                </c:pt>
                <c:pt idx="38">
                  <c:v>77501.577479250991</c:v>
                </c:pt>
                <c:pt idx="39">
                  <c:v>79347.455181040656</c:v>
                </c:pt>
                <c:pt idx="40">
                  <c:v>81193.33288283032</c:v>
                </c:pt>
                <c:pt idx="41">
                  <c:v>83039.210584619985</c:v>
                </c:pt>
                <c:pt idx="42">
                  <c:v>84935.660278239506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BB-4772-A2A6-43221E1D22B6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'50CRB_30_15'!$AR$14:$AR$73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'50CRB_30_15'!$AU$14:$AU$73</c:f>
              <c:numCache>
                <c:formatCode>#,##0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47610</c:v>
                </c:pt>
                <c:pt idx="30">
                  <c:v>56188</c:v>
                </c:pt>
                <c:pt idx="31">
                  <c:v>64059</c:v>
                </c:pt>
                <c:pt idx="32">
                  <c:v>72248</c:v>
                </c:pt>
                <c:pt idx="33">
                  <c:v>78797</c:v>
                </c:pt>
                <c:pt idx="34">
                  <c:v>85195</c:v>
                </c:pt>
                <c:pt idx="35">
                  <c:v>94417</c:v>
                </c:pt>
                <c:pt idx="36">
                  <c:v>102136</c:v>
                </c:pt>
                <c:pt idx="37">
                  <c:v>110238</c:v>
                </c:pt>
                <c:pt idx="38">
                  <c:v>117710</c:v>
                </c:pt>
                <c:pt idx="39">
                  <c:v>124736</c:v>
                </c:pt>
                <c:pt idx="40">
                  <c:v>130759</c:v>
                </c:pt>
                <c:pt idx="41">
                  <c:v>135032</c:v>
                </c:pt>
                <c:pt idx="42">
                  <c:v>140510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BB-4772-A2A6-43221E1D2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Afectados. Restricciones durante n días a los 30 días del</a:t>
            </a:r>
            <a:r>
              <a:rPr lang="en-US" baseline="0"/>
              <a:t> inicio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v>Sin restricciones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'SR50'!$AC$14:$AC$373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5.5999999999999999E-3</c:v>
                </c:pt>
                <c:pt idx="15">
                  <c:v>6.4200000000000004E-3</c:v>
                </c:pt>
                <c:pt idx="16">
                  <c:v>7.3200000000000001E-3</c:v>
                </c:pt>
                <c:pt idx="17">
                  <c:v>8.4799999999999997E-3</c:v>
                </c:pt>
                <c:pt idx="18">
                  <c:v>9.8399999999999998E-3</c:v>
                </c:pt>
                <c:pt idx="19">
                  <c:v>1.132E-2</c:v>
                </c:pt>
                <c:pt idx="20">
                  <c:v>1.302E-2</c:v>
                </c:pt>
                <c:pt idx="21">
                  <c:v>1.4880000000000001E-2</c:v>
                </c:pt>
                <c:pt idx="22">
                  <c:v>1.694E-2</c:v>
                </c:pt>
                <c:pt idx="23">
                  <c:v>1.9259999999999999E-2</c:v>
                </c:pt>
                <c:pt idx="24">
                  <c:v>2.198E-2</c:v>
                </c:pt>
                <c:pt idx="25">
                  <c:v>2.512E-2</c:v>
                </c:pt>
                <c:pt idx="26">
                  <c:v>2.8500000000000001E-2</c:v>
                </c:pt>
                <c:pt idx="27">
                  <c:v>3.2099999999999997E-2</c:v>
                </c:pt>
                <c:pt idx="28">
                  <c:v>3.6200000000000003E-2</c:v>
                </c:pt>
                <c:pt idx="29">
                  <c:v>4.0640000000000003E-2</c:v>
                </c:pt>
                <c:pt idx="30">
                  <c:v>4.5560000000000003E-2</c:v>
                </c:pt>
                <c:pt idx="31">
                  <c:v>5.0720000000000001E-2</c:v>
                </c:pt>
                <c:pt idx="32">
                  <c:v>5.6259999999999998E-2</c:v>
                </c:pt>
                <c:pt idx="33">
                  <c:v>6.2480000000000001E-2</c:v>
                </c:pt>
                <c:pt idx="34">
                  <c:v>6.9019999999999998E-2</c:v>
                </c:pt>
                <c:pt idx="35">
                  <c:v>7.5679999999999997E-2</c:v>
                </c:pt>
                <c:pt idx="36">
                  <c:v>8.3119999999999999E-2</c:v>
                </c:pt>
                <c:pt idx="37">
                  <c:v>9.0920000000000001E-2</c:v>
                </c:pt>
                <c:pt idx="38">
                  <c:v>9.912E-2</c:v>
                </c:pt>
                <c:pt idx="39">
                  <c:v>0.1075</c:v>
                </c:pt>
                <c:pt idx="40">
                  <c:v>0.1168</c:v>
                </c:pt>
                <c:pt idx="41">
                  <c:v>0.12626000000000001</c:v>
                </c:pt>
                <c:pt idx="42">
                  <c:v>0.1361</c:v>
                </c:pt>
                <c:pt idx="43">
                  <c:v>0.14630000000000001</c:v>
                </c:pt>
                <c:pt idx="44">
                  <c:v>0.15644</c:v>
                </c:pt>
                <c:pt idx="45">
                  <c:v>0.16650000000000001</c:v>
                </c:pt>
                <c:pt idx="46">
                  <c:v>0.17649999999999999</c:v>
                </c:pt>
                <c:pt idx="47">
                  <c:v>0.18632000000000001</c:v>
                </c:pt>
                <c:pt idx="48">
                  <c:v>0.19600000000000001</c:v>
                </c:pt>
                <c:pt idx="49">
                  <c:v>0.20530000000000001</c:v>
                </c:pt>
                <c:pt idx="50">
                  <c:v>0.21414</c:v>
                </c:pt>
                <c:pt idx="51">
                  <c:v>0.22284000000000001</c:v>
                </c:pt>
                <c:pt idx="52">
                  <c:v>0.23116</c:v>
                </c:pt>
                <c:pt idx="53">
                  <c:v>0.23898</c:v>
                </c:pt>
                <c:pt idx="54">
                  <c:v>0.24665999999999999</c:v>
                </c:pt>
                <c:pt idx="55">
                  <c:v>0.25374000000000002</c:v>
                </c:pt>
                <c:pt idx="56">
                  <c:v>0.26034000000000002</c:v>
                </c:pt>
                <c:pt idx="57">
                  <c:v>0.26662000000000002</c:v>
                </c:pt>
                <c:pt idx="58">
                  <c:v>0.27248</c:v>
                </c:pt>
                <c:pt idx="59">
                  <c:v>0.27778000000000003</c:v>
                </c:pt>
                <c:pt idx="60">
                  <c:v>0.28277999999999998</c:v>
                </c:pt>
                <c:pt idx="61">
                  <c:v>0.28738000000000002</c:v>
                </c:pt>
                <c:pt idx="62">
                  <c:v>0.29154000000000002</c:v>
                </c:pt>
                <c:pt idx="63">
                  <c:v>0.29532000000000003</c:v>
                </c:pt>
                <c:pt idx="64">
                  <c:v>0.29893999999999998</c:v>
                </c:pt>
                <c:pt idx="65">
                  <c:v>0.30225999999999997</c:v>
                </c:pt>
                <c:pt idx="66">
                  <c:v>0.30536000000000002</c:v>
                </c:pt>
                <c:pt idx="67">
                  <c:v>0.30815999999999999</c:v>
                </c:pt>
                <c:pt idx="68">
                  <c:v>0.31087999999999999</c:v>
                </c:pt>
                <c:pt idx="69">
                  <c:v>0.31328</c:v>
                </c:pt>
                <c:pt idx="70">
                  <c:v>0.31552000000000002</c:v>
                </c:pt>
                <c:pt idx="71">
                  <c:v>0.31774000000000002</c:v>
                </c:pt>
                <c:pt idx="72">
                  <c:v>0.31974000000000002</c:v>
                </c:pt>
                <c:pt idx="73">
                  <c:v>0.32162000000000002</c:v>
                </c:pt>
                <c:pt idx="74">
                  <c:v>0.32334000000000002</c:v>
                </c:pt>
                <c:pt idx="75">
                  <c:v>0.32496000000000003</c:v>
                </c:pt>
                <c:pt idx="76">
                  <c:v>0.32654</c:v>
                </c:pt>
                <c:pt idx="77">
                  <c:v>0.32791999999999999</c:v>
                </c:pt>
                <c:pt idx="78">
                  <c:v>0.32923999999999998</c:v>
                </c:pt>
                <c:pt idx="79">
                  <c:v>0.33044000000000001</c:v>
                </c:pt>
                <c:pt idx="80">
                  <c:v>0.33157999999999999</c:v>
                </c:pt>
                <c:pt idx="81">
                  <c:v>0.33267999999999998</c:v>
                </c:pt>
                <c:pt idx="82">
                  <c:v>0.3337</c:v>
                </c:pt>
                <c:pt idx="83">
                  <c:v>0.33454</c:v>
                </c:pt>
                <c:pt idx="84">
                  <c:v>0.33535999999999999</c:v>
                </c:pt>
                <c:pt idx="85">
                  <c:v>0.33613999999999999</c:v>
                </c:pt>
                <c:pt idx="86">
                  <c:v>0.33683999999999997</c:v>
                </c:pt>
                <c:pt idx="87">
                  <c:v>0.33750000000000002</c:v>
                </c:pt>
                <c:pt idx="88">
                  <c:v>0.33811999999999998</c:v>
                </c:pt>
                <c:pt idx="89">
                  <c:v>0.33872000000000002</c:v>
                </c:pt>
                <c:pt idx="90">
                  <c:v>0.33926000000000001</c:v>
                </c:pt>
                <c:pt idx="91">
                  <c:v>0.33978000000000003</c:v>
                </c:pt>
                <c:pt idx="92">
                  <c:v>0.34023999999999999</c:v>
                </c:pt>
                <c:pt idx="93">
                  <c:v>0.34067999999999998</c:v>
                </c:pt>
                <c:pt idx="94">
                  <c:v>0.34105999999999997</c:v>
                </c:pt>
                <c:pt idx="95">
                  <c:v>0.34151999999999999</c:v>
                </c:pt>
                <c:pt idx="96">
                  <c:v>0.34186</c:v>
                </c:pt>
                <c:pt idx="97">
                  <c:v>0.3422</c:v>
                </c:pt>
                <c:pt idx="98">
                  <c:v>0.34251999999999999</c:v>
                </c:pt>
                <c:pt idx="99">
                  <c:v>0.34279999999999999</c:v>
                </c:pt>
                <c:pt idx="100">
                  <c:v>0.34308</c:v>
                </c:pt>
                <c:pt idx="101">
                  <c:v>0.34336</c:v>
                </c:pt>
                <c:pt idx="102">
                  <c:v>0.34364</c:v>
                </c:pt>
                <c:pt idx="103">
                  <c:v>0.34383999999999998</c:v>
                </c:pt>
                <c:pt idx="104">
                  <c:v>0.34410000000000002</c:v>
                </c:pt>
                <c:pt idx="105">
                  <c:v>0.34429999999999999</c:v>
                </c:pt>
                <c:pt idx="106">
                  <c:v>0.34449999999999997</c:v>
                </c:pt>
                <c:pt idx="107">
                  <c:v>0.34467999999999999</c:v>
                </c:pt>
                <c:pt idx="108">
                  <c:v>0.34483999999999998</c:v>
                </c:pt>
                <c:pt idx="109">
                  <c:v>0.34501999999999999</c:v>
                </c:pt>
                <c:pt idx="110">
                  <c:v>0.34517999999999999</c:v>
                </c:pt>
                <c:pt idx="111">
                  <c:v>0.3453</c:v>
                </c:pt>
                <c:pt idx="112">
                  <c:v>0.34545999999999999</c:v>
                </c:pt>
                <c:pt idx="113">
                  <c:v>0.34558</c:v>
                </c:pt>
                <c:pt idx="114">
                  <c:v>0.34570000000000001</c:v>
                </c:pt>
                <c:pt idx="115">
                  <c:v>0.34582000000000002</c:v>
                </c:pt>
                <c:pt idx="116">
                  <c:v>0.34595999999999999</c:v>
                </c:pt>
                <c:pt idx="117">
                  <c:v>0.34604000000000001</c:v>
                </c:pt>
                <c:pt idx="118">
                  <c:v>0.34617999999999999</c:v>
                </c:pt>
                <c:pt idx="119">
                  <c:v>0.34627999999999998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4C-4721-AC63-05A1A90603ED}"/>
            </c:ext>
          </c:extLst>
        </c:ser>
        <c:ser>
          <c:idx val="5"/>
          <c:order val="1"/>
          <c:tx>
            <c:v>15 días de restricciones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'50CRB_30_15'!$AC$14:$AC$373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3.2000000000000003E-4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8.4000000000000003E-4</c:v>
                </c:pt>
                <c:pt idx="7">
                  <c:v>1.1999999999999999E-3</c:v>
                </c:pt>
                <c:pt idx="8">
                  <c:v>1.6000000000000001E-3</c:v>
                </c:pt>
                <c:pt idx="9">
                  <c:v>2.32E-3</c:v>
                </c:pt>
                <c:pt idx="10">
                  <c:v>3.0999999999999999E-3</c:v>
                </c:pt>
                <c:pt idx="11">
                  <c:v>3.96E-3</c:v>
                </c:pt>
                <c:pt idx="12">
                  <c:v>4.7800000000000004E-3</c:v>
                </c:pt>
                <c:pt idx="13">
                  <c:v>5.5799999999999999E-3</c:v>
                </c:pt>
                <c:pt idx="14">
                  <c:v>6.3800000000000003E-3</c:v>
                </c:pt>
                <c:pt idx="15">
                  <c:v>7.28E-3</c:v>
                </c:pt>
                <c:pt idx="16">
                  <c:v>8.4399999999999996E-3</c:v>
                </c:pt>
                <c:pt idx="17">
                  <c:v>9.7599999999999996E-3</c:v>
                </c:pt>
                <c:pt idx="18">
                  <c:v>1.128E-2</c:v>
                </c:pt>
                <c:pt idx="19">
                  <c:v>1.312E-2</c:v>
                </c:pt>
                <c:pt idx="20">
                  <c:v>1.512E-2</c:v>
                </c:pt>
                <c:pt idx="21">
                  <c:v>1.728E-2</c:v>
                </c:pt>
                <c:pt idx="22">
                  <c:v>1.968E-2</c:v>
                </c:pt>
                <c:pt idx="23">
                  <c:v>2.2360000000000001E-2</c:v>
                </c:pt>
                <c:pt idx="24">
                  <c:v>2.5440000000000001E-2</c:v>
                </c:pt>
                <c:pt idx="25">
                  <c:v>2.886E-2</c:v>
                </c:pt>
                <c:pt idx="26">
                  <c:v>3.2739999999999998E-2</c:v>
                </c:pt>
                <c:pt idx="27">
                  <c:v>3.6920000000000001E-2</c:v>
                </c:pt>
                <c:pt idx="28">
                  <c:v>4.1540000000000001E-2</c:v>
                </c:pt>
                <c:pt idx="29">
                  <c:v>4.6699999999999998E-2</c:v>
                </c:pt>
                <c:pt idx="30">
                  <c:v>4.8259999999999997E-2</c:v>
                </c:pt>
                <c:pt idx="31">
                  <c:v>4.9979999999999997E-2</c:v>
                </c:pt>
                <c:pt idx="32">
                  <c:v>5.1740000000000001E-2</c:v>
                </c:pt>
                <c:pt idx="33">
                  <c:v>5.3460000000000001E-2</c:v>
                </c:pt>
                <c:pt idx="34">
                  <c:v>5.518E-2</c:v>
                </c:pt>
                <c:pt idx="35">
                  <c:v>5.6759999999999998E-2</c:v>
                </c:pt>
                <c:pt idx="36">
                  <c:v>5.8259999999999999E-2</c:v>
                </c:pt>
                <c:pt idx="37">
                  <c:v>5.9799999999999999E-2</c:v>
                </c:pt>
                <c:pt idx="38">
                  <c:v>6.13E-2</c:v>
                </c:pt>
                <c:pt idx="39">
                  <c:v>6.2759999999999996E-2</c:v>
                </c:pt>
                <c:pt idx="40">
                  <c:v>6.4219999999999999E-2</c:v>
                </c:pt>
                <c:pt idx="41">
                  <c:v>6.5680000000000002E-2</c:v>
                </c:pt>
                <c:pt idx="42">
                  <c:v>6.7180000000000004E-2</c:v>
                </c:pt>
                <c:pt idx="43">
                  <c:v>6.8540000000000004E-2</c:v>
                </c:pt>
                <c:pt idx="44">
                  <c:v>6.9699999999999998E-2</c:v>
                </c:pt>
                <c:pt idx="45">
                  <c:v>7.4999999999999997E-2</c:v>
                </c:pt>
                <c:pt idx="46">
                  <c:v>7.9119999999999996E-2</c:v>
                </c:pt>
                <c:pt idx="47">
                  <c:v>8.2580000000000001E-2</c:v>
                </c:pt>
                <c:pt idx="48">
                  <c:v>8.8959999999999997E-2</c:v>
                </c:pt>
                <c:pt idx="49">
                  <c:v>9.5659999999999995E-2</c:v>
                </c:pt>
                <c:pt idx="50">
                  <c:v>0.10276</c:v>
                </c:pt>
                <c:pt idx="51">
                  <c:v>0.11186</c:v>
                </c:pt>
                <c:pt idx="52">
                  <c:v>0.12166</c:v>
                </c:pt>
                <c:pt idx="53">
                  <c:v>0.13194</c:v>
                </c:pt>
                <c:pt idx="54">
                  <c:v>0.14288000000000001</c:v>
                </c:pt>
                <c:pt idx="55">
                  <c:v>0.15314</c:v>
                </c:pt>
                <c:pt idx="56">
                  <c:v>0.16266</c:v>
                </c:pt>
                <c:pt idx="57">
                  <c:v>0.17147999999999999</c:v>
                </c:pt>
                <c:pt idx="58">
                  <c:v>0.17971999999999999</c:v>
                </c:pt>
                <c:pt idx="59">
                  <c:v>0.1875</c:v>
                </c:pt>
                <c:pt idx="60">
                  <c:v>0.19516</c:v>
                </c:pt>
                <c:pt idx="61">
                  <c:v>0.20255999999999999</c:v>
                </c:pt>
                <c:pt idx="62">
                  <c:v>0.20985999999999999</c:v>
                </c:pt>
                <c:pt idx="63">
                  <c:v>0.21693999999999999</c:v>
                </c:pt>
                <c:pt idx="64">
                  <c:v>0.22403999999999999</c:v>
                </c:pt>
                <c:pt idx="65">
                  <c:v>0.23089999999999999</c:v>
                </c:pt>
                <c:pt idx="66">
                  <c:v>0.23760000000000001</c:v>
                </c:pt>
                <c:pt idx="67">
                  <c:v>0.24393999999999999</c:v>
                </c:pt>
                <c:pt idx="68">
                  <c:v>0.25006</c:v>
                </c:pt>
                <c:pt idx="69">
                  <c:v>0.25578000000000001</c:v>
                </c:pt>
                <c:pt idx="70">
                  <c:v>0.26118000000000002</c:v>
                </c:pt>
                <c:pt idx="71">
                  <c:v>0.26623999999999998</c:v>
                </c:pt>
                <c:pt idx="72">
                  <c:v>0.27091999999999999</c:v>
                </c:pt>
                <c:pt idx="73">
                  <c:v>0.2752</c:v>
                </c:pt>
                <c:pt idx="74">
                  <c:v>0.27926000000000001</c:v>
                </c:pt>
                <c:pt idx="75">
                  <c:v>0.28310000000000002</c:v>
                </c:pt>
                <c:pt idx="76">
                  <c:v>0.28676000000000001</c:v>
                </c:pt>
                <c:pt idx="77">
                  <c:v>0.29024</c:v>
                </c:pt>
                <c:pt idx="78">
                  <c:v>0.29355999999999999</c:v>
                </c:pt>
                <c:pt idx="79">
                  <c:v>0.29664000000000001</c:v>
                </c:pt>
                <c:pt idx="80">
                  <c:v>0.29959999999999998</c:v>
                </c:pt>
                <c:pt idx="81">
                  <c:v>0.3024</c:v>
                </c:pt>
                <c:pt idx="82">
                  <c:v>0.30484</c:v>
                </c:pt>
                <c:pt idx="83">
                  <c:v>0.30724000000000001</c:v>
                </c:pt>
                <c:pt idx="84">
                  <c:v>0.30946000000000001</c:v>
                </c:pt>
                <c:pt idx="85">
                  <c:v>0.31146000000000001</c:v>
                </c:pt>
                <c:pt idx="86">
                  <c:v>0.31336000000000003</c:v>
                </c:pt>
                <c:pt idx="87">
                  <c:v>0.31506000000000001</c:v>
                </c:pt>
                <c:pt idx="88">
                  <c:v>0.31669999999999998</c:v>
                </c:pt>
                <c:pt idx="89">
                  <c:v>0.31824000000000002</c:v>
                </c:pt>
                <c:pt idx="90">
                  <c:v>0.31968000000000002</c:v>
                </c:pt>
                <c:pt idx="91">
                  <c:v>0.32097999999999999</c:v>
                </c:pt>
                <c:pt idx="92">
                  <c:v>0.32213999999999998</c:v>
                </c:pt>
                <c:pt idx="93">
                  <c:v>0.32325999999999999</c:v>
                </c:pt>
                <c:pt idx="94">
                  <c:v>0.32425999999999999</c:v>
                </c:pt>
                <c:pt idx="95">
                  <c:v>0.32516</c:v>
                </c:pt>
                <c:pt idx="96">
                  <c:v>0.32604</c:v>
                </c:pt>
                <c:pt idx="97">
                  <c:v>0.32685999999999998</c:v>
                </c:pt>
                <c:pt idx="98">
                  <c:v>0.32762000000000002</c:v>
                </c:pt>
                <c:pt idx="99">
                  <c:v>0.32834000000000002</c:v>
                </c:pt>
                <c:pt idx="100">
                  <c:v>0.32900000000000001</c:v>
                </c:pt>
                <c:pt idx="101">
                  <c:v>0.32963999999999999</c:v>
                </c:pt>
                <c:pt idx="102">
                  <c:v>0.33017999999999997</c:v>
                </c:pt>
                <c:pt idx="103">
                  <c:v>0.33073999999999998</c:v>
                </c:pt>
                <c:pt idx="104">
                  <c:v>0.33126</c:v>
                </c:pt>
                <c:pt idx="105">
                  <c:v>0.33173999999999998</c:v>
                </c:pt>
                <c:pt idx="106">
                  <c:v>0.3322</c:v>
                </c:pt>
                <c:pt idx="107">
                  <c:v>0.33262000000000003</c:v>
                </c:pt>
                <c:pt idx="108">
                  <c:v>0.33304</c:v>
                </c:pt>
                <c:pt idx="109">
                  <c:v>0.33341999999999999</c:v>
                </c:pt>
                <c:pt idx="110">
                  <c:v>0.33373999999999998</c:v>
                </c:pt>
                <c:pt idx="111">
                  <c:v>0.33407999999999999</c:v>
                </c:pt>
                <c:pt idx="112">
                  <c:v>0.33439999999999998</c:v>
                </c:pt>
                <c:pt idx="113">
                  <c:v>0.33466000000000001</c:v>
                </c:pt>
                <c:pt idx="114">
                  <c:v>0.33494000000000002</c:v>
                </c:pt>
                <c:pt idx="115">
                  <c:v>0.33517999999999998</c:v>
                </c:pt>
                <c:pt idx="116">
                  <c:v>0.33542</c:v>
                </c:pt>
                <c:pt idx="117">
                  <c:v>0.33566000000000001</c:v>
                </c:pt>
                <c:pt idx="118">
                  <c:v>0.33585999999999999</c:v>
                </c:pt>
                <c:pt idx="119">
                  <c:v>0.33607999999999999</c:v>
                </c:pt>
                <c:pt idx="120">
                  <c:v>0.33626</c:v>
                </c:pt>
                <c:pt idx="121">
                  <c:v>0.33642</c:v>
                </c:pt>
                <c:pt idx="122">
                  <c:v>0.33661999999999997</c:v>
                </c:pt>
                <c:pt idx="123">
                  <c:v>0.33679999999999999</c:v>
                </c:pt>
                <c:pt idx="124">
                  <c:v>0.33692</c:v>
                </c:pt>
                <c:pt idx="125">
                  <c:v>0.33706000000000003</c:v>
                </c:pt>
                <c:pt idx="126">
                  <c:v>0.33717999999999998</c:v>
                </c:pt>
                <c:pt idx="127">
                  <c:v>0.33733999999999997</c:v>
                </c:pt>
                <c:pt idx="128">
                  <c:v>0.33742</c:v>
                </c:pt>
                <c:pt idx="129">
                  <c:v>0.33757999999999999</c:v>
                </c:pt>
                <c:pt idx="130">
                  <c:v>0.33767999999999998</c:v>
                </c:pt>
                <c:pt idx="131">
                  <c:v>0.33779999999999999</c:v>
                </c:pt>
                <c:pt idx="132">
                  <c:v>0.33788000000000001</c:v>
                </c:pt>
                <c:pt idx="133">
                  <c:v>0.33795999999999998</c:v>
                </c:pt>
                <c:pt idx="134">
                  <c:v>0.33804000000000001</c:v>
                </c:pt>
                <c:pt idx="135">
                  <c:v>0.33814</c:v>
                </c:pt>
                <c:pt idx="136">
                  <c:v>0.33823999999999999</c:v>
                </c:pt>
                <c:pt idx="137">
                  <c:v>0.33832000000000001</c:v>
                </c:pt>
                <c:pt idx="138">
                  <c:v>0.33842</c:v>
                </c:pt>
                <c:pt idx="139">
                  <c:v>0.33848</c:v>
                </c:pt>
                <c:pt idx="140">
                  <c:v>0.33856000000000003</c:v>
                </c:pt>
                <c:pt idx="141">
                  <c:v>0.33861999999999998</c:v>
                </c:pt>
                <c:pt idx="142">
                  <c:v>0.33867999999999998</c:v>
                </c:pt>
                <c:pt idx="143">
                  <c:v>0.33873999999999999</c:v>
                </c:pt>
                <c:pt idx="144">
                  <c:v>0.33882000000000001</c:v>
                </c:pt>
                <c:pt idx="145">
                  <c:v>0.33885999999999999</c:v>
                </c:pt>
                <c:pt idx="146">
                  <c:v>0.33894000000000002</c:v>
                </c:pt>
                <c:pt idx="147">
                  <c:v>0.33900000000000002</c:v>
                </c:pt>
                <c:pt idx="148">
                  <c:v>0.33904000000000001</c:v>
                </c:pt>
                <c:pt idx="149">
                  <c:v>0.33907999999999999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4C-4721-AC63-05A1A90603ED}"/>
            </c:ext>
          </c:extLst>
        </c:ser>
        <c:ser>
          <c:idx val="0"/>
          <c:order val="2"/>
          <c:tx>
            <c:v>40 días de restricciones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'50CRB_30_40'!$AC$14:$AC$373</c:f>
              <c:numCache>
                <c:formatCode>0,000%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3.2000000000000003E-4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8.1999999999999998E-4</c:v>
                </c:pt>
                <c:pt idx="7">
                  <c:v>1.1199999999999999E-3</c:v>
                </c:pt>
                <c:pt idx="8">
                  <c:v>1.4599999999999999E-3</c:v>
                </c:pt>
                <c:pt idx="9">
                  <c:v>2.0799999999999998E-3</c:v>
                </c:pt>
                <c:pt idx="10">
                  <c:v>2.7799999999999999E-3</c:v>
                </c:pt>
                <c:pt idx="11">
                  <c:v>3.5000000000000001E-3</c:v>
                </c:pt>
                <c:pt idx="12">
                  <c:v>4.2199999999999998E-3</c:v>
                </c:pt>
                <c:pt idx="13">
                  <c:v>4.9199999999999999E-3</c:v>
                </c:pt>
                <c:pt idx="14">
                  <c:v>5.6600000000000001E-3</c:v>
                </c:pt>
                <c:pt idx="15">
                  <c:v>6.4799999999999996E-3</c:v>
                </c:pt>
                <c:pt idx="16">
                  <c:v>7.4999999999999997E-3</c:v>
                </c:pt>
                <c:pt idx="17">
                  <c:v>8.6599999999999993E-3</c:v>
                </c:pt>
                <c:pt idx="18">
                  <c:v>1.0059999999999999E-2</c:v>
                </c:pt>
                <c:pt idx="19">
                  <c:v>1.172E-2</c:v>
                </c:pt>
                <c:pt idx="20">
                  <c:v>1.3480000000000001E-2</c:v>
                </c:pt>
                <c:pt idx="21">
                  <c:v>1.536E-2</c:v>
                </c:pt>
                <c:pt idx="22">
                  <c:v>1.7399999999999999E-2</c:v>
                </c:pt>
                <c:pt idx="23">
                  <c:v>1.9619999999999999E-2</c:v>
                </c:pt>
                <c:pt idx="24">
                  <c:v>2.2259999999999999E-2</c:v>
                </c:pt>
                <c:pt idx="25">
                  <c:v>2.5059999999999999E-2</c:v>
                </c:pt>
                <c:pt idx="26">
                  <c:v>2.828E-2</c:v>
                </c:pt>
                <c:pt idx="27">
                  <c:v>3.1899999999999998E-2</c:v>
                </c:pt>
                <c:pt idx="28">
                  <c:v>3.5880000000000002E-2</c:v>
                </c:pt>
                <c:pt idx="29">
                  <c:v>4.0399999999999998E-2</c:v>
                </c:pt>
                <c:pt idx="30">
                  <c:v>4.1799999999999997E-2</c:v>
                </c:pt>
                <c:pt idx="31">
                  <c:v>4.3299999999999998E-2</c:v>
                </c:pt>
                <c:pt idx="32">
                  <c:v>4.4920000000000002E-2</c:v>
                </c:pt>
                <c:pt idx="33">
                  <c:v>4.6620000000000002E-2</c:v>
                </c:pt>
                <c:pt idx="34">
                  <c:v>4.82E-2</c:v>
                </c:pt>
                <c:pt idx="35">
                  <c:v>4.9680000000000002E-2</c:v>
                </c:pt>
                <c:pt idx="36">
                  <c:v>5.1119999999999999E-2</c:v>
                </c:pt>
                <c:pt idx="37">
                  <c:v>5.2519999999999997E-2</c:v>
                </c:pt>
                <c:pt idx="38">
                  <c:v>5.3900000000000003E-2</c:v>
                </c:pt>
                <c:pt idx="39">
                  <c:v>5.5239999999999997E-2</c:v>
                </c:pt>
                <c:pt idx="40">
                  <c:v>5.6559999999999999E-2</c:v>
                </c:pt>
                <c:pt idx="41">
                  <c:v>5.7820000000000003E-2</c:v>
                </c:pt>
                <c:pt idx="42">
                  <c:v>5.9080000000000001E-2</c:v>
                </c:pt>
                <c:pt idx="43">
                  <c:v>6.0260000000000001E-2</c:v>
                </c:pt>
                <c:pt idx="44">
                  <c:v>6.1280000000000001E-2</c:v>
                </c:pt>
                <c:pt idx="45">
                  <c:v>6.232E-2</c:v>
                </c:pt>
                <c:pt idx="46">
                  <c:v>6.3280000000000003E-2</c:v>
                </c:pt>
                <c:pt idx="47">
                  <c:v>6.4219999999999999E-2</c:v>
                </c:pt>
                <c:pt idx="48">
                  <c:v>6.5100000000000005E-2</c:v>
                </c:pt>
                <c:pt idx="49">
                  <c:v>6.59E-2</c:v>
                </c:pt>
                <c:pt idx="50">
                  <c:v>6.6680000000000003E-2</c:v>
                </c:pt>
                <c:pt idx="51">
                  <c:v>6.7419999999999994E-2</c:v>
                </c:pt>
                <c:pt idx="52">
                  <c:v>6.812E-2</c:v>
                </c:pt>
                <c:pt idx="53">
                  <c:v>6.8739999999999996E-2</c:v>
                </c:pt>
                <c:pt idx="54">
                  <c:v>6.9360000000000005E-2</c:v>
                </c:pt>
                <c:pt idx="55">
                  <c:v>6.9959999999999994E-2</c:v>
                </c:pt>
                <c:pt idx="56">
                  <c:v>7.0559999999999998E-2</c:v>
                </c:pt>
                <c:pt idx="57">
                  <c:v>7.1099999999999997E-2</c:v>
                </c:pt>
                <c:pt idx="58">
                  <c:v>7.1679999999999994E-2</c:v>
                </c:pt>
                <c:pt idx="59">
                  <c:v>7.2239999999999999E-2</c:v>
                </c:pt>
                <c:pt idx="60">
                  <c:v>7.2700000000000001E-2</c:v>
                </c:pt>
                <c:pt idx="61">
                  <c:v>7.3200000000000001E-2</c:v>
                </c:pt>
                <c:pt idx="62">
                  <c:v>7.3639999999999997E-2</c:v>
                </c:pt>
                <c:pt idx="63">
                  <c:v>7.4020000000000002E-2</c:v>
                </c:pt>
                <c:pt idx="64">
                  <c:v>7.4399999999999994E-2</c:v>
                </c:pt>
                <c:pt idx="65">
                  <c:v>7.4740000000000001E-2</c:v>
                </c:pt>
                <c:pt idx="66">
                  <c:v>7.5079999999999994E-2</c:v>
                </c:pt>
                <c:pt idx="67">
                  <c:v>7.5399999999999995E-2</c:v>
                </c:pt>
                <c:pt idx="68">
                  <c:v>7.5679999999999997E-2</c:v>
                </c:pt>
                <c:pt idx="69">
                  <c:v>7.5939999999999994E-2</c:v>
                </c:pt>
                <c:pt idx="70">
                  <c:v>7.7520000000000006E-2</c:v>
                </c:pt>
                <c:pt idx="71">
                  <c:v>7.8820000000000001E-2</c:v>
                </c:pt>
                <c:pt idx="72">
                  <c:v>7.9960000000000003E-2</c:v>
                </c:pt>
                <c:pt idx="73">
                  <c:v>8.2919999999999994E-2</c:v>
                </c:pt>
                <c:pt idx="74">
                  <c:v>8.5000000000000006E-2</c:v>
                </c:pt>
                <c:pt idx="75">
                  <c:v>8.7400000000000005E-2</c:v>
                </c:pt>
                <c:pt idx="76">
                  <c:v>9.0859999999999996E-2</c:v>
                </c:pt>
                <c:pt idx="77">
                  <c:v>9.5299999999999996E-2</c:v>
                </c:pt>
                <c:pt idx="78">
                  <c:v>0.10059999999999999</c:v>
                </c:pt>
                <c:pt idx="79">
                  <c:v>0.10680000000000001</c:v>
                </c:pt>
                <c:pt idx="80">
                  <c:v>0.11323999999999999</c:v>
                </c:pt>
                <c:pt idx="81">
                  <c:v>0.11976000000000001</c:v>
                </c:pt>
                <c:pt idx="82">
                  <c:v>0.12592</c:v>
                </c:pt>
                <c:pt idx="83">
                  <c:v>0.13178000000000001</c:v>
                </c:pt>
                <c:pt idx="84">
                  <c:v>0.13738</c:v>
                </c:pt>
                <c:pt idx="85">
                  <c:v>0.14285999999999999</c:v>
                </c:pt>
                <c:pt idx="86">
                  <c:v>0.14824000000000001</c:v>
                </c:pt>
                <c:pt idx="87">
                  <c:v>0.15382000000000001</c:v>
                </c:pt>
                <c:pt idx="88">
                  <c:v>0.15948000000000001</c:v>
                </c:pt>
                <c:pt idx="89">
                  <c:v>0.16538</c:v>
                </c:pt>
                <c:pt idx="90">
                  <c:v>0.17154</c:v>
                </c:pt>
                <c:pt idx="91">
                  <c:v>0.17788000000000001</c:v>
                </c:pt>
                <c:pt idx="92">
                  <c:v>0.18468000000000001</c:v>
                </c:pt>
                <c:pt idx="93">
                  <c:v>0.19158</c:v>
                </c:pt>
                <c:pt idx="94">
                  <c:v>0.19853999999999999</c:v>
                </c:pt>
                <c:pt idx="95">
                  <c:v>0.20563999999999999</c:v>
                </c:pt>
                <c:pt idx="96">
                  <c:v>0.21274000000000001</c:v>
                </c:pt>
                <c:pt idx="97">
                  <c:v>0.21944</c:v>
                </c:pt>
                <c:pt idx="98">
                  <c:v>0.22588</c:v>
                </c:pt>
                <c:pt idx="99">
                  <c:v>0.2321</c:v>
                </c:pt>
                <c:pt idx="100">
                  <c:v>0.23812</c:v>
                </c:pt>
                <c:pt idx="101">
                  <c:v>0.24384</c:v>
                </c:pt>
                <c:pt idx="102">
                  <c:v>0.24926000000000001</c:v>
                </c:pt>
                <c:pt idx="103">
                  <c:v>0.25446000000000002</c:v>
                </c:pt>
                <c:pt idx="104">
                  <c:v>0.25947999999999999</c:v>
                </c:pt>
                <c:pt idx="105">
                  <c:v>0.26435999999999998</c:v>
                </c:pt>
                <c:pt idx="106">
                  <c:v>0.26889999999999997</c:v>
                </c:pt>
                <c:pt idx="107">
                  <c:v>0.27334000000000003</c:v>
                </c:pt>
                <c:pt idx="108">
                  <c:v>0.27750000000000002</c:v>
                </c:pt>
                <c:pt idx="109">
                  <c:v>0.28136</c:v>
                </c:pt>
                <c:pt idx="110">
                  <c:v>0.28482000000000002</c:v>
                </c:pt>
                <c:pt idx="111">
                  <c:v>0.28798000000000001</c:v>
                </c:pt>
                <c:pt idx="112">
                  <c:v>0.29082000000000002</c:v>
                </c:pt>
                <c:pt idx="113">
                  <c:v>0.29348000000000002</c:v>
                </c:pt>
                <c:pt idx="114">
                  <c:v>0.29587999999999998</c:v>
                </c:pt>
                <c:pt idx="115">
                  <c:v>0.29818</c:v>
                </c:pt>
                <c:pt idx="116">
                  <c:v>0.30027999999999999</c:v>
                </c:pt>
                <c:pt idx="117">
                  <c:v>0.30231999999999998</c:v>
                </c:pt>
                <c:pt idx="118">
                  <c:v>0.30425999999999997</c:v>
                </c:pt>
                <c:pt idx="119">
                  <c:v>0.30599999999999999</c:v>
                </c:pt>
                <c:pt idx="120">
                  <c:v>0.30764000000000002</c:v>
                </c:pt>
                <c:pt idx="121">
                  <c:v>0.30921999999999999</c:v>
                </c:pt>
                <c:pt idx="122">
                  <c:v>0.31064000000000003</c:v>
                </c:pt>
                <c:pt idx="123">
                  <c:v>0.31202000000000002</c:v>
                </c:pt>
                <c:pt idx="124">
                  <c:v>0.31336000000000003</c:v>
                </c:pt>
                <c:pt idx="125">
                  <c:v>0.31456000000000001</c:v>
                </c:pt>
                <c:pt idx="126">
                  <c:v>0.31568000000000002</c:v>
                </c:pt>
                <c:pt idx="127">
                  <c:v>0.31674000000000002</c:v>
                </c:pt>
                <c:pt idx="128">
                  <c:v>0.31774000000000002</c:v>
                </c:pt>
                <c:pt idx="129">
                  <c:v>0.31859999999999999</c:v>
                </c:pt>
                <c:pt idx="130">
                  <c:v>0.31944</c:v>
                </c:pt>
                <c:pt idx="131">
                  <c:v>0.32022</c:v>
                </c:pt>
                <c:pt idx="132">
                  <c:v>0.32096000000000002</c:v>
                </c:pt>
                <c:pt idx="133">
                  <c:v>0.3216</c:v>
                </c:pt>
                <c:pt idx="134">
                  <c:v>0.32203999999999999</c:v>
                </c:pt>
                <c:pt idx="135">
                  <c:v>0.32262000000000002</c:v>
                </c:pt>
                <c:pt idx="136">
                  <c:v>0.32313999999999998</c:v>
                </c:pt>
                <c:pt idx="137">
                  <c:v>0.32363999999999998</c:v>
                </c:pt>
                <c:pt idx="138">
                  <c:v>0.32382</c:v>
                </c:pt>
                <c:pt idx="139">
                  <c:v>0.32425999999999999</c:v>
                </c:pt>
                <c:pt idx="140">
                  <c:v>0.32466</c:v>
                </c:pt>
                <c:pt idx="141">
                  <c:v>0.32500000000000001</c:v>
                </c:pt>
                <c:pt idx="142">
                  <c:v>0.32534000000000002</c:v>
                </c:pt>
                <c:pt idx="143">
                  <c:v>0.32485999999999998</c:v>
                </c:pt>
                <c:pt idx="144">
                  <c:v>0.32512000000000002</c:v>
                </c:pt>
                <c:pt idx="145">
                  <c:v>0.32494000000000001</c:v>
                </c:pt>
                <c:pt idx="146">
                  <c:v>0.32523999999999997</c:v>
                </c:pt>
                <c:pt idx="147">
                  <c:v>0.32357999999999998</c:v>
                </c:pt>
                <c:pt idx="148">
                  <c:v>0.32457999999999998</c:v>
                </c:pt>
                <c:pt idx="149">
                  <c:v>0.32432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4C-4721-AC63-05A1A9060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Contagiados. Restricciones durante n días a los 30 días del</a:t>
            </a:r>
            <a:r>
              <a:rPr lang="en-US" baseline="0"/>
              <a:t> inicio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v>Contagiados sin restricciones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'SR50'!$AD$14:$AD$373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5.5799999999999999E-3</c:v>
                </c:pt>
                <c:pt idx="15">
                  <c:v>6.4000000000000003E-3</c:v>
                </c:pt>
                <c:pt idx="16">
                  <c:v>7.28E-3</c:v>
                </c:pt>
                <c:pt idx="17">
                  <c:v>8.4200000000000004E-3</c:v>
                </c:pt>
                <c:pt idx="18">
                  <c:v>9.7599999999999996E-3</c:v>
                </c:pt>
                <c:pt idx="19">
                  <c:v>1.1220000000000001E-2</c:v>
                </c:pt>
                <c:pt idx="20">
                  <c:v>1.2880000000000001E-2</c:v>
                </c:pt>
                <c:pt idx="21">
                  <c:v>1.47E-2</c:v>
                </c:pt>
                <c:pt idx="22">
                  <c:v>1.67E-2</c:v>
                </c:pt>
                <c:pt idx="23">
                  <c:v>1.8960000000000001E-2</c:v>
                </c:pt>
                <c:pt idx="24">
                  <c:v>2.1600000000000001E-2</c:v>
                </c:pt>
                <c:pt idx="25">
                  <c:v>2.4639999999999999E-2</c:v>
                </c:pt>
                <c:pt idx="26">
                  <c:v>2.7859999999999999E-2</c:v>
                </c:pt>
                <c:pt idx="27">
                  <c:v>3.1320000000000001E-2</c:v>
                </c:pt>
                <c:pt idx="28">
                  <c:v>3.524E-2</c:v>
                </c:pt>
                <c:pt idx="29">
                  <c:v>3.9480000000000001E-2</c:v>
                </c:pt>
                <c:pt idx="30">
                  <c:v>4.4119999999999999E-2</c:v>
                </c:pt>
                <c:pt idx="31">
                  <c:v>4.8919999999999998E-2</c:v>
                </c:pt>
                <c:pt idx="32">
                  <c:v>5.4140000000000001E-2</c:v>
                </c:pt>
                <c:pt idx="33">
                  <c:v>5.9959999999999999E-2</c:v>
                </c:pt>
                <c:pt idx="34">
                  <c:v>6.6019999999999995E-2</c:v>
                </c:pt>
                <c:pt idx="35">
                  <c:v>7.2139999999999996E-2</c:v>
                </c:pt>
                <c:pt idx="36">
                  <c:v>7.8939999999999996E-2</c:v>
                </c:pt>
                <c:pt idx="37">
                  <c:v>8.5999999999999993E-2</c:v>
                </c:pt>
                <c:pt idx="38">
                  <c:v>9.3399999999999997E-2</c:v>
                </c:pt>
                <c:pt idx="39">
                  <c:v>0.10082000000000001</c:v>
                </c:pt>
                <c:pt idx="40">
                  <c:v>0.109</c:v>
                </c:pt>
                <c:pt idx="41">
                  <c:v>0.1172</c:v>
                </c:pt>
                <c:pt idx="42">
                  <c:v>0.12565999999999999</c:v>
                </c:pt>
                <c:pt idx="43">
                  <c:v>0.13433999999999999</c:v>
                </c:pt>
                <c:pt idx="44">
                  <c:v>0.14280000000000001</c:v>
                </c:pt>
                <c:pt idx="45">
                  <c:v>0.151</c:v>
                </c:pt>
                <c:pt idx="46">
                  <c:v>0.15901999999999999</c:v>
                </c:pt>
                <c:pt idx="47">
                  <c:v>0.16661999999999999</c:v>
                </c:pt>
                <c:pt idx="48">
                  <c:v>0.17382</c:v>
                </c:pt>
                <c:pt idx="49">
                  <c:v>0.18043999999999999</c:v>
                </c:pt>
                <c:pt idx="50">
                  <c:v>0.18615999999999999</c:v>
                </c:pt>
                <c:pt idx="51">
                  <c:v>0.19159999999999999</c:v>
                </c:pt>
                <c:pt idx="52">
                  <c:v>0.19628000000000001</c:v>
                </c:pt>
                <c:pt idx="53">
                  <c:v>0.20019999999999999</c:v>
                </c:pt>
                <c:pt idx="54">
                  <c:v>0.20368</c:v>
                </c:pt>
                <c:pt idx="55">
                  <c:v>0.20621999999999999</c:v>
                </c:pt>
                <c:pt idx="56">
                  <c:v>0.20780000000000001</c:v>
                </c:pt>
                <c:pt idx="57">
                  <c:v>0.20874000000000001</c:v>
                </c:pt>
                <c:pt idx="58">
                  <c:v>0.20893999999999999</c:v>
                </c:pt>
                <c:pt idx="59">
                  <c:v>0.20821999999999999</c:v>
                </c:pt>
                <c:pt idx="60">
                  <c:v>0.20674000000000001</c:v>
                </c:pt>
                <c:pt idx="61">
                  <c:v>0.2046</c:v>
                </c:pt>
                <c:pt idx="62">
                  <c:v>0.20168</c:v>
                </c:pt>
                <c:pt idx="63">
                  <c:v>0.19814000000000001</c:v>
                </c:pt>
                <c:pt idx="64">
                  <c:v>0.19403999999999999</c:v>
                </c:pt>
                <c:pt idx="65">
                  <c:v>0.18936</c:v>
                </c:pt>
                <c:pt idx="66">
                  <c:v>0.18428</c:v>
                </c:pt>
                <c:pt idx="67">
                  <c:v>0.17866000000000001</c:v>
                </c:pt>
                <c:pt idx="68">
                  <c:v>0.17274</c:v>
                </c:pt>
                <c:pt idx="69">
                  <c:v>0.16632</c:v>
                </c:pt>
                <c:pt idx="70">
                  <c:v>0.15966</c:v>
                </c:pt>
                <c:pt idx="71">
                  <c:v>0.15284</c:v>
                </c:pt>
                <c:pt idx="72">
                  <c:v>0.14593999999999999</c:v>
                </c:pt>
                <c:pt idx="73">
                  <c:v>0.13868</c:v>
                </c:pt>
                <c:pt idx="74">
                  <c:v>0.13138</c:v>
                </c:pt>
                <c:pt idx="75">
                  <c:v>0.12414</c:v>
                </c:pt>
                <c:pt idx="76">
                  <c:v>0.11712</c:v>
                </c:pt>
                <c:pt idx="77">
                  <c:v>0.11014</c:v>
                </c:pt>
                <c:pt idx="78">
                  <c:v>0.10334</c:v>
                </c:pt>
                <c:pt idx="79">
                  <c:v>9.672E-2</c:v>
                </c:pt>
                <c:pt idx="80">
                  <c:v>9.042E-2</c:v>
                </c:pt>
                <c:pt idx="81">
                  <c:v>8.4519999999999998E-2</c:v>
                </c:pt>
                <c:pt idx="82">
                  <c:v>7.886E-2</c:v>
                </c:pt>
                <c:pt idx="83">
                  <c:v>7.3319999999999996E-2</c:v>
                </c:pt>
                <c:pt idx="84">
                  <c:v>6.8159999999999998E-2</c:v>
                </c:pt>
                <c:pt idx="85">
                  <c:v>6.3200000000000006E-2</c:v>
                </c:pt>
                <c:pt idx="86">
                  <c:v>5.8639999999999998E-2</c:v>
                </c:pt>
                <c:pt idx="87">
                  <c:v>5.4460000000000001E-2</c:v>
                </c:pt>
                <c:pt idx="88">
                  <c:v>5.0540000000000002E-2</c:v>
                </c:pt>
                <c:pt idx="89">
                  <c:v>4.6980000000000001E-2</c:v>
                </c:pt>
                <c:pt idx="90">
                  <c:v>4.3639999999999998E-2</c:v>
                </c:pt>
                <c:pt idx="91">
                  <c:v>4.0460000000000003E-2</c:v>
                </c:pt>
                <c:pt idx="92">
                  <c:v>3.7620000000000001E-2</c:v>
                </c:pt>
                <c:pt idx="93">
                  <c:v>3.4939999999999999E-2</c:v>
                </c:pt>
                <c:pt idx="94">
                  <c:v>3.2500000000000001E-2</c:v>
                </c:pt>
                <c:pt idx="95">
                  <c:v>3.0280000000000001E-2</c:v>
                </c:pt>
                <c:pt idx="96">
                  <c:v>2.8160000000000001E-2</c:v>
                </c:pt>
                <c:pt idx="97">
                  <c:v>2.6179999999999998E-2</c:v>
                </c:pt>
                <c:pt idx="98">
                  <c:v>2.4400000000000002E-2</c:v>
                </c:pt>
                <c:pt idx="99">
                  <c:v>2.264E-2</c:v>
                </c:pt>
                <c:pt idx="100">
                  <c:v>2.1059999999999999E-2</c:v>
                </c:pt>
                <c:pt idx="101">
                  <c:v>1.966E-2</c:v>
                </c:pt>
                <c:pt idx="102">
                  <c:v>1.8360000000000001E-2</c:v>
                </c:pt>
                <c:pt idx="103">
                  <c:v>1.7059999999999999E-2</c:v>
                </c:pt>
                <c:pt idx="104">
                  <c:v>1.5939999999999999E-2</c:v>
                </c:pt>
                <c:pt idx="105">
                  <c:v>1.486E-2</c:v>
                </c:pt>
                <c:pt idx="106">
                  <c:v>1.388E-2</c:v>
                </c:pt>
                <c:pt idx="107">
                  <c:v>1.2919999999999999E-2</c:v>
                </c:pt>
                <c:pt idx="108">
                  <c:v>1.204E-2</c:v>
                </c:pt>
                <c:pt idx="109">
                  <c:v>1.124E-2</c:v>
                </c:pt>
                <c:pt idx="110">
                  <c:v>1.052E-2</c:v>
                </c:pt>
                <c:pt idx="111">
                  <c:v>9.8399999999999998E-3</c:v>
                </c:pt>
                <c:pt idx="112">
                  <c:v>9.2200000000000008E-3</c:v>
                </c:pt>
                <c:pt idx="113">
                  <c:v>8.5800000000000008E-3</c:v>
                </c:pt>
                <c:pt idx="114">
                  <c:v>8.0599999999999995E-3</c:v>
                </c:pt>
                <c:pt idx="115">
                  <c:v>7.5599999999999999E-3</c:v>
                </c:pt>
                <c:pt idx="116">
                  <c:v>7.1199999999999996E-3</c:v>
                </c:pt>
                <c:pt idx="117">
                  <c:v>6.6800000000000002E-3</c:v>
                </c:pt>
                <c:pt idx="118">
                  <c:v>6.3E-3</c:v>
                </c:pt>
                <c:pt idx="119">
                  <c:v>5.94E-3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1B-4B14-A525-18D4AD8727FB}"/>
            </c:ext>
          </c:extLst>
        </c:ser>
        <c:ser>
          <c:idx val="0"/>
          <c:order val="1"/>
          <c:tx>
            <c:v>15 días de restricciones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'50CRB_30_15'!$AD$14:$AD$373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3.2000000000000003E-4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8.4000000000000003E-4</c:v>
                </c:pt>
                <c:pt idx="7">
                  <c:v>1.1999999999999999E-3</c:v>
                </c:pt>
                <c:pt idx="8">
                  <c:v>1.6000000000000001E-3</c:v>
                </c:pt>
                <c:pt idx="9">
                  <c:v>2.32E-3</c:v>
                </c:pt>
                <c:pt idx="10">
                  <c:v>3.0999999999999999E-3</c:v>
                </c:pt>
                <c:pt idx="11">
                  <c:v>3.96E-3</c:v>
                </c:pt>
                <c:pt idx="12">
                  <c:v>4.7800000000000004E-3</c:v>
                </c:pt>
                <c:pt idx="13">
                  <c:v>5.5799999999999999E-3</c:v>
                </c:pt>
                <c:pt idx="14">
                  <c:v>6.3600000000000002E-3</c:v>
                </c:pt>
                <c:pt idx="15">
                  <c:v>7.26E-3</c:v>
                </c:pt>
                <c:pt idx="16">
                  <c:v>8.3999999999999995E-3</c:v>
                </c:pt>
                <c:pt idx="17">
                  <c:v>9.7000000000000003E-3</c:v>
                </c:pt>
                <c:pt idx="18">
                  <c:v>1.1180000000000001E-2</c:v>
                </c:pt>
                <c:pt idx="19">
                  <c:v>1.2999999999999999E-2</c:v>
                </c:pt>
                <c:pt idx="20">
                  <c:v>1.4959999999999999E-2</c:v>
                </c:pt>
                <c:pt idx="21">
                  <c:v>1.7080000000000001E-2</c:v>
                </c:pt>
                <c:pt idx="22">
                  <c:v>1.942E-2</c:v>
                </c:pt>
                <c:pt idx="23">
                  <c:v>2.2020000000000001E-2</c:v>
                </c:pt>
                <c:pt idx="24">
                  <c:v>2.5020000000000001E-2</c:v>
                </c:pt>
                <c:pt idx="25">
                  <c:v>2.8320000000000001E-2</c:v>
                </c:pt>
                <c:pt idx="26">
                  <c:v>3.2059999999999998E-2</c:v>
                </c:pt>
                <c:pt idx="27">
                  <c:v>3.6060000000000002E-2</c:v>
                </c:pt>
                <c:pt idx="28">
                  <c:v>4.0480000000000002E-2</c:v>
                </c:pt>
                <c:pt idx="29">
                  <c:v>4.5359999999999998E-2</c:v>
                </c:pt>
                <c:pt idx="30">
                  <c:v>4.6640000000000001E-2</c:v>
                </c:pt>
                <c:pt idx="31">
                  <c:v>4.7940000000000003E-2</c:v>
                </c:pt>
                <c:pt idx="32">
                  <c:v>4.9340000000000002E-2</c:v>
                </c:pt>
                <c:pt idx="33">
                  <c:v>5.0639999999999998E-2</c:v>
                </c:pt>
                <c:pt idx="34">
                  <c:v>5.176E-2</c:v>
                </c:pt>
                <c:pt idx="35">
                  <c:v>5.2679999999999998E-2</c:v>
                </c:pt>
                <c:pt idx="36">
                  <c:v>5.348E-2</c:v>
                </c:pt>
                <c:pt idx="37">
                  <c:v>5.416E-2</c:v>
                </c:pt>
                <c:pt idx="38">
                  <c:v>5.4679999999999999E-2</c:v>
                </c:pt>
                <c:pt idx="39">
                  <c:v>5.5140000000000002E-2</c:v>
                </c:pt>
                <c:pt idx="40">
                  <c:v>5.534E-2</c:v>
                </c:pt>
                <c:pt idx="41">
                  <c:v>5.5440000000000003E-2</c:v>
                </c:pt>
                <c:pt idx="42">
                  <c:v>5.5500000000000001E-2</c:v>
                </c:pt>
                <c:pt idx="43">
                  <c:v>5.5320000000000001E-2</c:v>
                </c:pt>
                <c:pt idx="44">
                  <c:v>5.4859999999999999E-2</c:v>
                </c:pt>
                <c:pt idx="45">
                  <c:v>5.8459999999999998E-2</c:v>
                </c:pt>
                <c:pt idx="46">
                  <c:v>6.0740000000000002E-2</c:v>
                </c:pt>
                <c:pt idx="47">
                  <c:v>6.216E-2</c:v>
                </c:pt>
                <c:pt idx="48">
                  <c:v>6.6379999999999995E-2</c:v>
                </c:pt>
                <c:pt idx="49">
                  <c:v>7.0800000000000002E-2</c:v>
                </c:pt>
                <c:pt idx="50">
                  <c:v>7.5359999999999996E-2</c:v>
                </c:pt>
                <c:pt idx="51">
                  <c:v>8.1960000000000005E-2</c:v>
                </c:pt>
                <c:pt idx="52">
                  <c:v>8.9120000000000005E-2</c:v>
                </c:pt>
                <c:pt idx="53">
                  <c:v>9.6680000000000002E-2</c:v>
                </c:pt>
                <c:pt idx="54">
                  <c:v>0.10488</c:v>
                </c:pt>
                <c:pt idx="55">
                  <c:v>0.11232</c:v>
                </c:pt>
                <c:pt idx="56">
                  <c:v>0.11898</c:v>
                </c:pt>
                <c:pt idx="57">
                  <c:v>0.12482</c:v>
                </c:pt>
                <c:pt idx="58">
                  <c:v>0.13003999999999999</c:v>
                </c:pt>
                <c:pt idx="59">
                  <c:v>0.13475999999999999</c:v>
                </c:pt>
                <c:pt idx="60">
                  <c:v>0.13924</c:v>
                </c:pt>
                <c:pt idx="61">
                  <c:v>0.14471999999999999</c:v>
                </c:pt>
                <c:pt idx="62">
                  <c:v>0.14993999999999999</c:v>
                </c:pt>
                <c:pt idx="63">
                  <c:v>0.15479999999999999</c:v>
                </c:pt>
                <c:pt idx="64">
                  <c:v>0.15959999999999999</c:v>
                </c:pt>
                <c:pt idx="65">
                  <c:v>0.16397999999999999</c:v>
                </c:pt>
                <c:pt idx="66">
                  <c:v>0.16802</c:v>
                </c:pt>
                <c:pt idx="67">
                  <c:v>0.17154</c:v>
                </c:pt>
                <c:pt idx="68">
                  <c:v>0.17448</c:v>
                </c:pt>
                <c:pt idx="69">
                  <c:v>0.1769</c:v>
                </c:pt>
                <c:pt idx="70">
                  <c:v>0.17874000000000001</c:v>
                </c:pt>
                <c:pt idx="71">
                  <c:v>0.17984</c:v>
                </c:pt>
                <c:pt idx="72">
                  <c:v>0.18021999999999999</c:v>
                </c:pt>
                <c:pt idx="73">
                  <c:v>0.1799</c:v>
                </c:pt>
                <c:pt idx="74">
                  <c:v>0.17896000000000001</c:v>
                </c:pt>
                <c:pt idx="75">
                  <c:v>0.17749999999999999</c:v>
                </c:pt>
                <c:pt idx="76">
                  <c:v>0.17430000000000001</c:v>
                </c:pt>
                <c:pt idx="77">
                  <c:v>0.17119999999999999</c:v>
                </c:pt>
                <c:pt idx="78">
                  <c:v>0.16800000000000001</c:v>
                </c:pt>
                <c:pt idx="79">
                  <c:v>0.16325999999999999</c:v>
                </c:pt>
                <c:pt idx="80">
                  <c:v>0.15837999999999999</c:v>
                </c:pt>
                <c:pt idx="81">
                  <c:v>0.15314</c:v>
                </c:pt>
                <c:pt idx="82">
                  <c:v>0.14698</c:v>
                </c:pt>
                <c:pt idx="83">
                  <c:v>0.14055999999999999</c:v>
                </c:pt>
                <c:pt idx="84">
                  <c:v>0.13408</c:v>
                </c:pt>
                <c:pt idx="85">
                  <c:v>0.1275</c:v>
                </c:pt>
                <c:pt idx="86">
                  <c:v>0.12124</c:v>
                </c:pt>
                <c:pt idx="87">
                  <c:v>0.11506</c:v>
                </c:pt>
                <c:pt idx="88">
                  <c:v>0.10932</c:v>
                </c:pt>
                <c:pt idx="89">
                  <c:v>0.10376000000000001</c:v>
                </c:pt>
                <c:pt idx="90">
                  <c:v>9.8479999999999998E-2</c:v>
                </c:pt>
                <c:pt idx="91">
                  <c:v>9.3240000000000003E-2</c:v>
                </c:pt>
                <c:pt idx="92">
                  <c:v>8.8200000000000001E-2</c:v>
                </c:pt>
                <c:pt idx="93">
                  <c:v>8.3260000000000001E-2</c:v>
                </c:pt>
                <c:pt idx="94">
                  <c:v>7.8439999999999996E-2</c:v>
                </c:pt>
                <c:pt idx="95">
                  <c:v>7.3599999999999999E-2</c:v>
                </c:pt>
                <c:pt idx="96">
                  <c:v>6.9059999999999996E-2</c:v>
                </c:pt>
                <c:pt idx="97">
                  <c:v>6.4680000000000001E-2</c:v>
                </c:pt>
                <c:pt idx="98">
                  <c:v>6.0479999999999999E-2</c:v>
                </c:pt>
                <c:pt idx="99">
                  <c:v>5.654E-2</c:v>
                </c:pt>
                <c:pt idx="100">
                  <c:v>5.2780000000000001E-2</c:v>
                </c:pt>
                <c:pt idx="101">
                  <c:v>4.9239999999999999E-2</c:v>
                </c:pt>
                <c:pt idx="102">
                  <c:v>4.5940000000000002E-2</c:v>
                </c:pt>
                <c:pt idx="103">
                  <c:v>4.2880000000000001E-2</c:v>
                </c:pt>
                <c:pt idx="104">
                  <c:v>4.0120000000000003E-2</c:v>
                </c:pt>
                <c:pt idx="105">
                  <c:v>3.7420000000000002E-2</c:v>
                </c:pt>
                <c:pt idx="106">
                  <c:v>3.4840000000000003E-2</c:v>
                </c:pt>
                <c:pt idx="107">
                  <c:v>3.2500000000000001E-2</c:v>
                </c:pt>
                <c:pt idx="108">
                  <c:v>3.032E-2</c:v>
                </c:pt>
                <c:pt idx="109">
                  <c:v>2.8160000000000001E-2</c:v>
                </c:pt>
                <c:pt idx="110">
                  <c:v>2.6200000000000001E-2</c:v>
                </c:pt>
                <c:pt idx="111">
                  <c:v>2.436E-2</c:v>
                </c:pt>
                <c:pt idx="112">
                  <c:v>2.266E-2</c:v>
                </c:pt>
                <c:pt idx="113">
                  <c:v>2.1080000000000002E-2</c:v>
                </c:pt>
                <c:pt idx="114">
                  <c:v>1.9619999999999999E-2</c:v>
                </c:pt>
                <c:pt idx="115">
                  <c:v>1.8339999999999999E-2</c:v>
                </c:pt>
                <c:pt idx="116">
                  <c:v>1.7059999999999999E-2</c:v>
                </c:pt>
                <c:pt idx="117">
                  <c:v>1.5879999999999998E-2</c:v>
                </c:pt>
                <c:pt idx="118">
                  <c:v>1.4800000000000001E-2</c:v>
                </c:pt>
                <c:pt idx="119">
                  <c:v>1.384E-2</c:v>
                </c:pt>
                <c:pt idx="120">
                  <c:v>1.2919999999999999E-2</c:v>
                </c:pt>
                <c:pt idx="121">
                  <c:v>1.2019999999999999E-2</c:v>
                </c:pt>
                <c:pt idx="122">
                  <c:v>1.124E-2</c:v>
                </c:pt>
                <c:pt idx="123">
                  <c:v>1.0540000000000001E-2</c:v>
                </c:pt>
                <c:pt idx="124">
                  <c:v>9.7999999999999997E-3</c:v>
                </c:pt>
                <c:pt idx="125">
                  <c:v>9.1999999999999998E-3</c:v>
                </c:pt>
                <c:pt idx="126">
                  <c:v>8.6599999999999993E-3</c:v>
                </c:pt>
                <c:pt idx="127">
                  <c:v>8.1399999999999997E-3</c:v>
                </c:pt>
                <c:pt idx="128">
                  <c:v>7.6400000000000001E-3</c:v>
                </c:pt>
                <c:pt idx="129">
                  <c:v>7.1799999999999998E-3</c:v>
                </c:pt>
                <c:pt idx="130">
                  <c:v>6.7200000000000003E-3</c:v>
                </c:pt>
                <c:pt idx="131">
                  <c:v>6.3600000000000002E-3</c:v>
                </c:pt>
                <c:pt idx="132">
                  <c:v>6.0000000000000001E-3</c:v>
                </c:pt>
                <c:pt idx="133">
                  <c:v>5.6600000000000001E-3</c:v>
                </c:pt>
                <c:pt idx="134">
                  <c:v>5.3200000000000001E-3</c:v>
                </c:pt>
                <c:pt idx="135">
                  <c:v>5.0000000000000001E-3</c:v>
                </c:pt>
                <c:pt idx="136">
                  <c:v>4.7200000000000002E-3</c:v>
                </c:pt>
                <c:pt idx="137">
                  <c:v>4.4600000000000004E-3</c:v>
                </c:pt>
                <c:pt idx="138">
                  <c:v>4.2599999999999999E-3</c:v>
                </c:pt>
                <c:pt idx="139">
                  <c:v>4.0000000000000001E-3</c:v>
                </c:pt>
                <c:pt idx="140">
                  <c:v>3.8E-3</c:v>
                </c:pt>
                <c:pt idx="141">
                  <c:v>3.5999999999999999E-3</c:v>
                </c:pt>
                <c:pt idx="142">
                  <c:v>3.4199999999999999E-3</c:v>
                </c:pt>
                <c:pt idx="143">
                  <c:v>3.2399999999999998E-3</c:v>
                </c:pt>
                <c:pt idx="144">
                  <c:v>3.0999999999999999E-3</c:v>
                </c:pt>
                <c:pt idx="145">
                  <c:v>2.9399999999999999E-3</c:v>
                </c:pt>
                <c:pt idx="146">
                  <c:v>2.7799999999999999E-3</c:v>
                </c:pt>
                <c:pt idx="147">
                  <c:v>2.64E-3</c:v>
                </c:pt>
                <c:pt idx="148">
                  <c:v>2.5000000000000001E-3</c:v>
                </c:pt>
                <c:pt idx="149">
                  <c:v>2.3999999999999998E-3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1B-4B14-A525-18D4AD8727FB}"/>
            </c:ext>
          </c:extLst>
        </c:ser>
        <c:ser>
          <c:idx val="1"/>
          <c:order val="2"/>
          <c:tx>
            <c:v>40 días de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'50CRB_30_40'!$AD$14:$AD$373</c:f>
              <c:numCache>
                <c:formatCode>0,000%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3.2000000000000003E-4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8.1999999999999998E-4</c:v>
                </c:pt>
                <c:pt idx="7">
                  <c:v>1.1199999999999999E-3</c:v>
                </c:pt>
                <c:pt idx="8">
                  <c:v>1.4599999999999999E-3</c:v>
                </c:pt>
                <c:pt idx="9">
                  <c:v>2.0799999999999998E-3</c:v>
                </c:pt>
                <c:pt idx="10">
                  <c:v>2.7799999999999999E-3</c:v>
                </c:pt>
                <c:pt idx="11">
                  <c:v>3.5000000000000001E-3</c:v>
                </c:pt>
                <c:pt idx="12">
                  <c:v>4.2199999999999998E-3</c:v>
                </c:pt>
                <c:pt idx="13">
                  <c:v>4.9199999999999999E-3</c:v>
                </c:pt>
                <c:pt idx="14">
                  <c:v>5.64E-3</c:v>
                </c:pt>
                <c:pt idx="15">
                  <c:v>6.4599999999999996E-3</c:v>
                </c:pt>
                <c:pt idx="16">
                  <c:v>7.4599999999999996E-3</c:v>
                </c:pt>
                <c:pt idx="17">
                  <c:v>8.6E-3</c:v>
                </c:pt>
                <c:pt idx="18">
                  <c:v>9.9799999999999993E-3</c:v>
                </c:pt>
                <c:pt idx="19">
                  <c:v>1.1599999999999999E-2</c:v>
                </c:pt>
                <c:pt idx="20">
                  <c:v>1.3339999999999999E-2</c:v>
                </c:pt>
                <c:pt idx="21">
                  <c:v>1.5180000000000001E-2</c:v>
                </c:pt>
                <c:pt idx="22">
                  <c:v>1.7160000000000002E-2</c:v>
                </c:pt>
                <c:pt idx="23">
                  <c:v>1.932E-2</c:v>
                </c:pt>
                <c:pt idx="24">
                  <c:v>2.188E-2</c:v>
                </c:pt>
                <c:pt idx="25">
                  <c:v>2.4580000000000001E-2</c:v>
                </c:pt>
                <c:pt idx="26">
                  <c:v>2.768E-2</c:v>
                </c:pt>
                <c:pt idx="27">
                  <c:v>3.1119999999999998E-2</c:v>
                </c:pt>
                <c:pt idx="28">
                  <c:v>3.492E-2</c:v>
                </c:pt>
                <c:pt idx="29">
                  <c:v>3.9199999999999999E-2</c:v>
                </c:pt>
                <c:pt idx="30">
                  <c:v>4.0340000000000001E-2</c:v>
                </c:pt>
                <c:pt idx="31">
                  <c:v>4.1480000000000003E-2</c:v>
                </c:pt>
                <c:pt idx="32">
                  <c:v>4.2779999999999999E-2</c:v>
                </c:pt>
                <c:pt idx="33">
                  <c:v>4.4080000000000001E-2</c:v>
                </c:pt>
                <c:pt idx="34">
                  <c:v>4.5159999999999999E-2</c:v>
                </c:pt>
                <c:pt idx="35">
                  <c:v>4.6059999999999997E-2</c:v>
                </c:pt>
                <c:pt idx="36">
                  <c:v>4.6879999999999998E-2</c:v>
                </c:pt>
                <c:pt idx="37">
                  <c:v>4.7559999999999998E-2</c:v>
                </c:pt>
                <c:pt idx="38">
                  <c:v>4.8059999999999999E-2</c:v>
                </c:pt>
                <c:pt idx="39">
                  <c:v>4.854E-2</c:v>
                </c:pt>
                <c:pt idx="40">
                  <c:v>4.8759999999999998E-2</c:v>
                </c:pt>
                <c:pt idx="41">
                  <c:v>4.8840000000000001E-2</c:v>
                </c:pt>
                <c:pt idx="42">
                  <c:v>4.8860000000000001E-2</c:v>
                </c:pt>
                <c:pt idx="43">
                  <c:v>4.8680000000000001E-2</c:v>
                </c:pt>
                <c:pt idx="44">
                  <c:v>4.8280000000000003E-2</c:v>
                </c:pt>
                <c:pt idx="45">
                  <c:v>4.7820000000000001E-2</c:v>
                </c:pt>
                <c:pt idx="46">
                  <c:v>4.7140000000000001E-2</c:v>
                </c:pt>
                <c:pt idx="47">
                  <c:v>4.6300000000000001E-2</c:v>
                </c:pt>
                <c:pt idx="48">
                  <c:v>4.53E-2</c:v>
                </c:pt>
                <c:pt idx="49">
                  <c:v>4.41E-2</c:v>
                </c:pt>
                <c:pt idx="50">
                  <c:v>4.274E-2</c:v>
                </c:pt>
                <c:pt idx="51">
                  <c:v>4.1340000000000002E-2</c:v>
                </c:pt>
                <c:pt idx="52">
                  <c:v>3.9780000000000003E-2</c:v>
                </c:pt>
                <c:pt idx="53">
                  <c:v>3.8120000000000001E-2</c:v>
                </c:pt>
                <c:pt idx="54">
                  <c:v>3.6400000000000002E-2</c:v>
                </c:pt>
                <c:pt idx="55">
                  <c:v>3.4540000000000001E-2</c:v>
                </c:pt>
                <c:pt idx="56">
                  <c:v>3.2719999999999999E-2</c:v>
                </c:pt>
                <c:pt idx="57">
                  <c:v>3.082E-2</c:v>
                </c:pt>
                <c:pt idx="58">
                  <c:v>2.8920000000000001E-2</c:v>
                </c:pt>
                <c:pt idx="59">
                  <c:v>2.7019999999999999E-2</c:v>
                </c:pt>
                <c:pt idx="60">
                  <c:v>2.4920000000000001E-2</c:v>
                </c:pt>
                <c:pt idx="61">
                  <c:v>2.4039999999999999E-2</c:v>
                </c:pt>
                <c:pt idx="62">
                  <c:v>2.3099999999999999E-2</c:v>
                </c:pt>
                <c:pt idx="63">
                  <c:v>2.2079999999999999E-2</c:v>
                </c:pt>
                <c:pt idx="64">
                  <c:v>2.1000000000000001E-2</c:v>
                </c:pt>
                <c:pt idx="65">
                  <c:v>2.002E-2</c:v>
                </c:pt>
                <c:pt idx="66">
                  <c:v>1.9099999999999999E-2</c:v>
                </c:pt>
                <c:pt idx="67">
                  <c:v>1.8180000000000002E-2</c:v>
                </c:pt>
                <c:pt idx="68">
                  <c:v>1.7319999999999999E-2</c:v>
                </c:pt>
                <c:pt idx="69">
                  <c:v>1.6480000000000002E-2</c:v>
                </c:pt>
                <c:pt idx="70">
                  <c:v>1.6979999999999999E-2</c:v>
                </c:pt>
                <c:pt idx="71">
                  <c:v>1.7219999999999999E-2</c:v>
                </c:pt>
                <c:pt idx="72">
                  <c:v>1.7299999999999999E-2</c:v>
                </c:pt>
                <c:pt idx="73">
                  <c:v>1.9300000000000001E-2</c:v>
                </c:pt>
                <c:pt idx="74">
                  <c:v>2.0420000000000001E-2</c:v>
                </c:pt>
                <c:pt idx="75">
                  <c:v>2.1999999999999999E-2</c:v>
                </c:pt>
                <c:pt idx="76">
                  <c:v>2.4660000000000001E-2</c:v>
                </c:pt>
                <c:pt idx="77">
                  <c:v>2.828E-2</c:v>
                </c:pt>
                <c:pt idx="78">
                  <c:v>3.2840000000000001E-2</c:v>
                </c:pt>
                <c:pt idx="79">
                  <c:v>3.8339999999999999E-2</c:v>
                </c:pt>
                <c:pt idx="80">
                  <c:v>4.4139999999999999E-2</c:v>
                </c:pt>
                <c:pt idx="81">
                  <c:v>5.0040000000000001E-2</c:v>
                </c:pt>
                <c:pt idx="82">
                  <c:v>5.5539999999999999E-2</c:v>
                </c:pt>
                <c:pt idx="83">
                  <c:v>6.0740000000000002E-2</c:v>
                </c:pt>
                <c:pt idx="84">
                  <c:v>6.5720000000000001E-2</c:v>
                </c:pt>
                <c:pt idx="85">
                  <c:v>7.0599999999999996E-2</c:v>
                </c:pt>
                <c:pt idx="86">
                  <c:v>7.5259999999999994E-2</c:v>
                </c:pt>
                <c:pt idx="87">
                  <c:v>8.0159999999999995E-2</c:v>
                </c:pt>
                <c:pt idx="88">
                  <c:v>8.5139999999999993E-2</c:v>
                </c:pt>
                <c:pt idx="89">
                  <c:v>9.0279999999999999E-2</c:v>
                </c:pt>
                <c:pt idx="90">
                  <c:v>9.5560000000000006E-2</c:v>
                </c:pt>
                <c:pt idx="91">
                  <c:v>0.10098</c:v>
                </c:pt>
                <c:pt idx="92">
                  <c:v>0.10674</c:v>
                </c:pt>
                <c:pt idx="93">
                  <c:v>0.11246</c:v>
                </c:pt>
                <c:pt idx="94">
                  <c:v>0.11812</c:v>
                </c:pt>
                <c:pt idx="95">
                  <c:v>0.12372</c:v>
                </c:pt>
                <c:pt idx="96">
                  <c:v>0.12912000000000001</c:v>
                </c:pt>
                <c:pt idx="97">
                  <c:v>0.13402</c:v>
                </c:pt>
                <c:pt idx="98">
                  <c:v>0.13846</c:v>
                </c:pt>
                <c:pt idx="99">
                  <c:v>0.14238000000000001</c:v>
                </c:pt>
                <c:pt idx="100">
                  <c:v>0.14580000000000001</c:v>
                </c:pt>
                <c:pt idx="101">
                  <c:v>0.14832000000000001</c:v>
                </c:pt>
                <c:pt idx="102">
                  <c:v>0.15042</c:v>
                </c:pt>
                <c:pt idx="103">
                  <c:v>0.15210000000000001</c:v>
                </c:pt>
                <c:pt idx="104">
                  <c:v>0.15284</c:v>
                </c:pt>
                <c:pt idx="105">
                  <c:v>0.15346000000000001</c:v>
                </c:pt>
                <c:pt idx="106">
                  <c:v>0.15346000000000001</c:v>
                </c:pt>
                <c:pt idx="107">
                  <c:v>0.15282000000000001</c:v>
                </c:pt>
                <c:pt idx="108">
                  <c:v>0.15154000000000001</c:v>
                </c:pt>
                <c:pt idx="109">
                  <c:v>0.14964</c:v>
                </c:pt>
                <c:pt idx="110">
                  <c:v>0.14702000000000001</c:v>
                </c:pt>
                <c:pt idx="111">
                  <c:v>0.14404</c:v>
                </c:pt>
                <c:pt idx="112">
                  <c:v>0.14054</c:v>
                </c:pt>
                <c:pt idx="113">
                  <c:v>0.13716</c:v>
                </c:pt>
                <c:pt idx="114">
                  <c:v>0.13352</c:v>
                </c:pt>
                <c:pt idx="115">
                  <c:v>0.12989999999999999</c:v>
                </c:pt>
                <c:pt idx="116">
                  <c:v>0.12604000000000001</c:v>
                </c:pt>
                <c:pt idx="117">
                  <c:v>0.12207999999999999</c:v>
                </c:pt>
                <c:pt idx="118">
                  <c:v>0.11796</c:v>
                </c:pt>
                <c:pt idx="119">
                  <c:v>0.11382</c:v>
                </c:pt>
                <c:pt idx="120">
                  <c:v>0.10938000000000001</c:v>
                </c:pt>
                <c:pt idx="121">
                  <c:v>0.10482</c:v>
                </c:pt>
                <c:pt idx="122">
                  <c:v>0.10008</c:v>
                </c:pt>
                <c:pt idx="123">
                  <c:v>9.5280000000000004E-2</c:v>
                </c:pt>
                <c:pt idx="124">
                  <c:v>9.0499999999999997E-2</c:v>
                </c:pt>
                <c:pt idx="125">
                  <c:v>8.5639999999999994E-2</c:v>
                </c:pt>
                <c:pt idx="126">
                  <c:v>8.0860000000000001E-2</c:v>
                </c:pt>
                <c:pt idx="127">
                  <c:v>7.6119999999999993E-2</c:v>
                </c:pt>
                <c:pt idx="128">
                  <c:v>7.1679999999999994E-2</c:v>
                </c:pt>
                <c:pt idx="129">
                  <c:v>6.7320000000000005E-2</c:v>
                </c:pt>
                <c:pt idx="130">
                  <c:v>6.3200000000000006E-2</c:v>
                </c:pt>
                <c:pt idx="131">
                  <c:v>5.9240000000000001E-2</c:v>
                </c:pt>
                <c:pt idx="132">
                  <c:v>5.5480000000000002E-2</c:v>
                </c:pt>
                <c:pt idx="133">
                  <c:v>5.1819999999999998E-2</c:v>
                </c:pt>
                <c:pt idx="134">
                  <c:v>4.6859999999999999E-2</c:v>
                </c:pt>
                <c:pt idx="135">
                  <c:v>4.3639999999999998E-2</c:v>
                </c:pt>
                <c:pt idx="136">
                  <c:v>4.0620000000000003E-2</c:v>
                </c:pt>
                <c:pt idx="137">
                  <c:v>3.7839999999999999E-2</c:v>
                </c:pt>
                <c:pt idx="138">
                  <c:v>3.4099999999999998E-2</c:v>
                </c:pt>
                <c:pt idx="139">
                  <c:v>3.1719999999999998E-2</c:v>
                </c:pt>
                <c:pt idx="140">
                  <c:v>2.9499999999999998E-2</c:v>
                </c:pt>
                <c:pt idx="141">
                  <c:v>2.7480000000000001E-2</c:v>
                </c:pt>
                <c:pt idx="142">
                  <c:v>2.5680000000000001E-2</c:v>
                </c:pt>
                <c:pt idx="143">
                  <c:v>2.3699999999999999E-2</c:v>
                </c:pt>
                <c:pt idx="144">
                  <c:v>2.2100000000000002E-2</c:v>
                </c:pt>
                <c:pt idx="145">
                  <c:v>2.1440000000000001E-2</c:v>
                </c:pt>
                <c:pt idx="146">
                  <c:v>2.0299999999999999E-2</c:v>
                </c:pt>
                <c:pt idx="147">
                  <c:v>1.6219999999999998E-2</c:v>
                </c:pt>
                <c:pt idx="148">
                  <c:v>1.52E-2</c:v>
                </c:pt>
                <c:pt idx="149">
                  <c:v>1.4460000000000001E-2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1B-4B14-A525-18D4AD872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 a los 30 días del</a:t>
            </a:r>
            <a:r>
              <a:rPr lang="en-US" baseline="0"/>
              <a:t> inicio durante 40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v>Afectados sin restricciones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'SR50'!$AC$14:$AC$373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5.5999999999999999E-3</c:v>
                </c:pt>
                <c:pt idx="15">
                  <c:v>6.4200000000000004E-3</c:v>
                </c:pt>
                <c:pt idx="16">
                  <c:v>7.3200000000000001E-3</c:v>
                </c:pt>
                <c:pt idx="17">
                  <c:v>8.4799999999999997E-3</c:v>
                </c:pt>
                <c:pt idx="18">
                  <c:v>9.8399999999999998E-3</c:v>
                </c:pt>
                <c:pt idx="19">
                  <c:v>1.132E-2</c:v>
                </c:pt>
                <c:pt idx="20">
                  <c:v>1.302E-2</c:v>
                </c:pt>
                <c:pt idx="21">
                  <c:v>1.4880000000000001E-2</c:v>
                </c:pt>
                <c:pt idx="22">
                  <c:v>1.694E-2</c:v>
                </c:pt>
                <c:pt idx="23">
                  <c:v>1.9259999999999999E-2</c:v>
                </c:pt>
                <c:pt idx="24">
                  <c:v>2.198E-2</c:v>
                </c:pt>
                <c:pt idx="25">
                  <c:v>2.512E-2</c:v>
                </c:pt>
                <c:pt idx="26">
                  <c:v>2.8500000000000001E-2</c:v>
                </c:pt>
                <c:pt idx="27">
                  <c:v>3.2099999999999997E-2</c:v>
                </c:pt>
                <c:pt idx="28">
                  <c:v>3.6200000000000003E-2</c:v>
                </c:pt>
                <c:pt idx="29">
                  <c:v>4.0640000000000003E-2</c:v>
                </c:pt>
                <c:pt idx="30">
                  <c:v>4.5560000000000003E-2</c:v>
                </c:pt>
                <c:pt idx="31">
                  <c:v>5.0720000000000001E-2</c:v>
                </c:pt>
                <c:pt idx="32">
                  <c:v>5.6259999999999998E-2</c:v>
                </c:pt>
                <c:pt idx="33">
                  <c:v>6.2480000000000001E-2</c:v>
                </c:pt>
                <c:pt idx="34">
                  <c:v>6.9019999999999998E-2</c:v>
                </c:pt>
                <c:pt idx="35">
                  <c:v>7.5679999999999997E-2</c:v>
                </c:pt>
                <c:pt idx="36">
                  <c:v>8.3119999999999999E-2</c:v>
                </c:pt>
                <c:pt idx="37">
                  <c:v>9.0920000000000001E-2</c:v>
                </c:pt>
                <c:pt idx="38">
                  <c:v>9.912E-2</c:v>
                </c:pt>
                <c:pt idx="39">
                  <c:v>0.1075</c:v>
                </c:pt>
                <c:pt idx="40">
                  <c:v>0.1168</c:v>
                </c:pt>
                <c:pt idx="41">
                  <c:v>0.12626000000000001</c:v>
                </c:pt>
                <c:pt idx="42">
                  <c:v>0.1361</c:v>
                </c:pt>
                <c:pt idx="43">
                  <c:v>0.14630000000000001</c:v>
                </c:pt>
                <c:pt idx="44">
                  <c:v>0.15644</c:v>
                </c:pt>
                <c:pt idx="45">
                  <c:v>0.16650000000000001</c:v>
                </c:pt>
                <c:pt idx="46">
                  <c:v>0.17649999999999999</c:v>
                </c:pt>
                <c:pt idx="47">
                  <c:v>0.18632000000000001</c:v>
                </c:pt>
                <c:pt idx="48">
                  <c:v>0.19600000000000001</c:v>
                </c:pt>
                <c:pt idx="49">
                  <c:v>0.20530000000000001</c:v>
                </c:pt>
                <c:pt idx="50">
                  <c:v>0.21414</c:v>
                </c:pt>
                <c:pt idx="51">
                  <c:v>0.22284000000000001</c:v>
                </c:pt>
                <c:pt idx="52">
                  <c:v>0.23116</c:v>
                </c:pt>
                <c:pt idx="53">
                  <c:v>0.23898</c:v>
                </c:pt>
                <c:pt idx="54">
                  <c:v>0.24665999999999999</c:v>
                </c:pt>
                <c:pt idx="55">
                  <c:v>0.25374000000000002</c:v>
                </c:pt>
                <c:pt idx="56">
                  <c:v>0.26034000000000002</c:v>
                </c:pt>
                <c:pt idx="57">
                  <c:v>0.26662000000000002</c:v>
                </c:pt>
                <c:pt idx="58">
                  <c:v>0.27248</c:v>
                </c:pt>
                <c:pt idx="59">
                  <c:v>0.27778000000000003</c:v>
                </c:pt>
                <c:pt idx="60">
                  <c:v>0.28277999999999998</c:v>
                </c:pt>
                <c:pt idx="61">
                  <c:v>0.28738000000000002</c:v>
                </c:pt>
                <c:pt idx="62">
                  <c:v>0.29154000000000002</c:v>
                </c:pt>
                <c:pt idx="63">
                  <c:v>0.29532000000000003</c:v>
                </c:pt>
                <c:pt idx="64">
                  <c:v>0.29893999999999998</c:v>
                </c:pt>
                <c:pt idx="65">
                  <c:v>0.30225999999999997</c:v>
                </c:pt>
                <c:pt idx="66">
                  <c:v>0.30536000000000002</c:v>
                </c:pt>
                <c:pt idx="67">
                  <c:v>0.30815999999999999</c:v>
                </c:pt>
                <c:pt idx="68">
                  <c:v>0.31087999999999999</c:v>
                </c:pt>
                <c:pt idx="69">
                  <c:v>0.31328</c:v>
                </c:pt>
                <c:pt idx="70">
                  <c:v>0.31552000000000002</c:v>
                </c:pt>
                <c:pt idx="71">
                  <c:v>0.31774000000000002</c:v>
                </c:pt>
                <c:pt idx="72">
                  <c:v>0.31974000000000002</c:v>
                </c:pt>
                <c:pt idx="73">
                  <c:v>0.32162000000000002</c:v>
                </c:pt>
                <c:pt idx="74">
                  <c:v>0.32334000000000002</c:v>
                </c:pt>
                <c:pt idx="75">
                  <c:v>0.32496000000000003</c:v>
                </c:pt>
                <c:pt idx="76">
                  <c:v>0.32654</c:v>
                </c:pt>
                <c:pt idx="77">
                  <c:v>0.32791999999999999</c:v>
                </c:pt>
                <c:pt idx="78">
                  <c:v>0.32923999999999998</c:v>
                </c:pt>
                <c:pt idx="79">
                  <c:v>0.33044000000000001</c:v>
                </c:pt>
                <c:pt idx="80">
                  <c:v>0.33157999999999999</c:v>
                </c:pt>
                <c:pt idx="81">
                  <c:v>0.33267999999999998</c:v>
                </c:pt>
                <c:pt idx="82">
                  <c:v>0.3337</c:v>
                </c:pt>
                <c:pt idx="83">
                  <c:v>0.33454</c:v>
                </c:pt>
                <c:pt idx="84">
                  <c:v>0.33535999999999999</c:v>
                </c:pt>
                <c:pt idx="85">
                  <c:v>0.33613999999999999</c:v>
                </c:pt>
                <c:pt idx="86">
                  <c:v>0.33683999999999997</c:v>
                </c:pt>
                <c:pt idx="87">
                  <c:v>0.33750000000000002</c:v>
                </c:pt>
                <c:pt idx="88">
                  <c:v>0.33811999999999998</c:v>
                </c:pt>
                <c:pt idx="89">
                  <c:v>0.33872000000000002</c:v>
                </c:pt>
                <c:pt idx="90">
                  <c:v>0.33926000000000001</c:v>
                </c:pt>
                <c:pt idx="91">
                  <c:v>0.33978000000000003</c:v>
                </c:pt>
                <c:pt idx="92">
                  <c:v>0.34023999999999999</c:v>
                </c:pt>
                <c:pt idx="93">
                  <c:v>0.34067999999999998</c:v>
                </c:pt>
                <c:pt idx="94">
                  <c:v>0.34105999999999997</c:v>
                </c:pt>
                <c:pt idx="95">
                  <c:v>0.34151999999999999</c:v>
                </c:pt>
                <c:pt idx="96">
                  <c:v>0.34186</c:v>
                </c:pt>
                <c:pt idx="97">
                  <c:v>0.3422</c:v>
                </c:pt>
                <c:pt idx="98">
                  <c:v>0.34251999999999999</c:v>
                </c:pt>
                <c:pt idx="99">
                  <c:v>0.34279999999999999</c:v>
                </c:pt>
                <c:pt idx="100">
                  <c:v>0.34308</c:v>
                </c:pt>
                <c:pt idx="101">
                  <c:v>0.34336</c:v>
                </c:pt>
                <c:pt idx="102">
                  <c:v>0.34364</c:v>
                </c:pt>
                <c:pt idx="103">
                  <c:v>0.34383999999999998</c:v>
                </c:pt>
                <c:pt idx="104">
                  <c:v>0.34410000000000002</c:v>
                </c:pt>
                <c:pt idx="105">
                  <c:v>0.34429999999999999</c:v>
                </c:pt>
                <c:pt idx="106">
                  <c:v>0.34449999999999997</c:v>
                </c:pt>
                <c:pt idx="107">
                  <c:v>0.34467999999999999</c:v>
                </c:pt>
                <c:pt idx="108">
                  <c:v>0.34483999999999998</c:v>
                </c:pt>
                <c:pt idx="109">
                  <c:v>0.34501999999999999</c:v>
                </c:pt>
                <c:pt idx="110">
                  <c:v>0.34517999999999999</c:v>
                </c:pt>
                <c:pt idx="111">
                  <c:v>0.3453</c:v>
                </c:pt>
                <c:pt idx="112">
                  <c:v>0.34545999999999999</c:v>
                </c:pt>
                <c:pt idx="113">
                  <c:v>0.34558</c:v>
                </c:pt>
                <c:pt idx="114">
                  <c:v>0.34570000000000001</c:v>
                </c:pt>
                <c:pt idx="115">
                  <c:v>0.34582000000000002</c:v>
                </c:pt>
                <c:pt idx="116">
                  <c:v>0.34595999999999999</c:v>
                </c:pt>
                <c:pt idx="117">
                  <c:v>0.34604000000000001</c:v>
                </c:pt>
                <c:pt idx="118">
                  <c:v>0.34617999999999999</c:v>
                </c:pt>
                <c:pt idx="119">
                  <c:v>0.34627999999999998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0D-4D26-B4E0-A6387A92E18A}"/>
            </c:ext>
          </c:extLst>
        </c:ser>
        <c:ser>
          <c:idx val="5"/>
          <c:order val="1"/>
          <c:tx>
            <c:v>Afectados con restricciones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'50CRB_30_40'!$AC$14:$AC$373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3.2000000000000003E-4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8.1999999999999998E-4</c:v>
                </c:pt>
                <c:pt idx="7">
                  <c:v>1.1199999999999999E-3</c:v>
                </c:pt>
                <c:pt idx="8">
                  <c:v>1.4599999999999999E-3</c:v>
                </c:pt>
                <c:pt idx="9">
                  <c:v>2.0799999999999998E-3</c:v>
                </c:pt>
                <c:pt idx="10">
                  <c:v>2.7799999999999999E-3</c:v>
                </c:pt>
                <c:pt idx="11">
                  <c:v>3.5000000000000001E-3</c:v>
                </c:pt>
                <c:pt idx="12">
                  <c:v>4.2199999999999998E-3</c:v>
                </c:pt>
                <c:pt idx="13">
                  <c:v>4.9199999999999999E-3</c:v>
                </c:pt>
                <c:pt idx="14">
                  <c:v>5.6600000000000001E-3</c:v>
                </c:pt>
                <c:pt idx="15">
                  <c:v>6.4799999999999996E-3</c:v>
                </c:pt>
                <c:pt idx="16">
                  <c:v>7.4999999999999997E-3</c:v>
                </c:pt>
                <c:pt idx="17">
                  <c:v>8.6599999999999993E-3</c:v>
                </c:pt>
                <c:pt idx="18">
                  <c:v>1.0059999999999999E-2</c:v>
                </c:pt>
                <c:pt idx="19">
                  <c:v>1.172E-2</c:v>
                </c:pt>
                <c:pt idx="20">
                  <c:v>1.3480000000000001E-2</c:v>
                </c:pt>
                <c:pt idx="21">
                  <c:v>1.536E-2</c:v>
                </c:pt>
                <c:pt idx="22">
                  <c:v>1.7399999999999999E-2</c:v>
                </c:pt>
                <c:pt idx="23">
                  <c:v>1.9619999999999999E-2</c:v>
                </c:pt>
                <c:pt idx="24">
                  <c:v>2.2259999999999999E-2</c:v>
                </c:pt>
                <c:pt idx="25">
                  <c:v>2.5059999999999999E-2</c:v>
                </c:pt>
                <c:pt idx="26">
                  <c:v>2.828E-2</c:v>
                </c:pt>
                <c:pt idx="27">
                  <c:v>3.1899999999999998E-2</c:v>
                </c:pt>
                <c:pt idx="28">
                  <c:v>3.5880000000000002E-2</c:v>
                </c:pt>
                <c:pt idx="29">
                  <c:v>4.0399999999999998E-2</c:v>
                </c:pt>
                <c:pt idx="30">
                  <c:v>4.1799999999999997E-2</c:v>
                </c:pt>
                <c:pt idx="31">
                  <c:v>4.3299999999999998E-2</c:v>
                </c:pt>
                <c:pt idx="32">
                  <c:v>4.4920000000000002E-2</c:v>
                </c:pt>
                <c:pt idx="33">
                  <c:v>4.6620000000000002E-2</c:v>
                </c:pt>
                <c:pt idx="34">
                  <c:v>4.82E-2</c:v>
                </c:pt>
                <c:pt idx="35">
                  <c:v>4.9680000000000002E-2</c:v>
                </c:pt>
                <c:pt idx="36">
                  <c:v>5.1119999999999999E-2</c:v>
                </c:pt>
                <c:pt idx="37">
                  <c:v>5.2519999999999997E-2</c:v>
                </c:pt>
                <c:pt idx="38">
                  <c:v>5.3900000000000003E-2</c:v>
                </c:pt>
                <c:pt idx="39">
                  <c:v>5.5239999999999997E-2</c:v>
                </c:pt>
                <c:pt idx="40">
                  <c:v>5.6559999999999999E-2</c:v>
                </c:pt>
                <c:pt idx="41">
                  <c:v>5.7820000000000003E-2</c:v>
                </c:pt>
                <c:pt idx="42">
                  <c:v>5.9080000000000001E-2</c:v>
                </c:pt>
                <c:pt idx="43">
                  <c:v>6.0260000000000001E-2</c:v>
                </c:pt>
                <c:pt idx="44">
                  <c:v>6.1280000000000001E-2</c:v>
                </c:pt>
                <c:pt idx="45">
                  <c:v>6.232E-2</c:v>
                </c:pt>
                <c:pt idx="46">
                  <c:v>6.3280000000000003E-2</c:v>
                </c:pt>
                <c:pt idx="47">
                  <c:v>6.4219999999999999E-2</c:v>
                </c:pt>
                <c:pt idx="48">
                  <c:v>6.5100000000000005E-2</c:v>
                </c:pt>
                <c:pt idx="49">
                  <c:v>6.59E-2</c:v>
                </c:pt>
                <c:pt idx="50">
                  <c:v>6.6680000000000003E-2</c:v>
                </c:pt>
                <c:pt idx="51">
                  <c:v>6.7419999999999994E-2</c:v>
                </c:pt>
                <c:pt idx="52">
                  <c:v>6.812E-2</c:v>
                </c:pt>
                <c:pt idx="53">
                  <c:v>6.8739999999999996E-2</c:v>
                </c:pt>
                <c:pt idx="54">
                  <c:v>6.9360000000000005E-2</c:v>
                </c:pt>
                <c:pt idx="55">
                  <c:v>6.9959999999999994E-2</c:v>
                </c:pt>
                <c:pt idx="56">
                  <c:v>7.0559999999999998E-2</c:v>
                </c:pt>
                <c:pt idx="57">
                  <c:v>7.1099999999999997E-2</c:v>
                </c:pt>
                <c:pt idx="58">
                  <c:v>7.1679999999999994E-2</c:v>
                </c:pt>
                <c:pt idx="59">
                  <c:v>7.2239999999999999E-2</c:v>
                </c:pt>
                <c:pt idx="60">
                  <c:v>7.2700000000000001E-2</c:v>
                </c:pt>
                <c:pt idx="61">
                  <c:v>7.3200000000000001E-2</c:v>
                </c:pt>
                <c:pt idx="62">
                  <c:v>7.3639999999999997E-2</c:v>
                </c:pt>
                <c:pt idx="63">
                  <c:v>7.4020000000000002E-2</c:v>
                </c:pt>
                <c:pt idx="64">
                  <c:v>7.4399999999999994E-2</c:v>
                </c:pt>
                <c:pt idx="65">
                  <c:v>7.4740000000000001E-2</c:v>
                </c:pt>
                <c:pt idx="66">
                  <c:v>7.5079999999999994E-2</c:v>
                </c:pt>
                <c:pt idx="67">
                  <c:v>7.5399999999999995E-2</c:v>
                </c:pt>
                <c:pt idx="68">
                  <c:v>7.5679999999999997E-2</c:v>
                </c:pt>
                <c:pt idx="69">
                  <c:v>7.5939999999999994E-2</c:v>
                </c:pt>
                <c:pt idx="70">
                  <c:v>7.7520000000000006E-2</c:v>
                </c:pt>
                <c:pt idx="71">
                  <c:v>7.8820000000000001E-2</c:v>
                </c:pt>
                <c:pt idx="72">
                  <c:v>7.9960000000000003E-2</c:v>
                </c:pt>
                <c:pt idx="73">
                  <c:v>8.2919999999999994E-2</c:v>
                </c:pt>
                <c:pt idx="74">
                  <c:v>8.5000000000000006E-2</c:v>
                </c:pt>
                <c:pt idx="75">
                  <c:v>8.7400000000000005E-2</c:v>
                </c:pt>
                <c:pt idx="76">
                  <c:v>9.0859999999999996E-2</c:v>
                </c:pt>
                <c:pt idx="77">
                  <c:v>9.5299999999999996E-2</c:v>
                </c:pt>
                <c:pt idx="78">
                  <c:v>0.10059999999999999</c:v>
                </c:pt>
                <c:pt idx="79">
                  <c:v>0.10680000000000001</c:v>
                </c:pt>
                <c:pt idx="80">
                  <c:v>0.11323999999999999</c:v>
                </c:pt>
                <c:pt idx="81">
                  <c:v>0.11976000000000001</c:v>
                </c:pt>
                <c:pt idx="82">
                  <c:v>0.12592</c:v>
                </c:pt>
                <c:pt idx="83">
                  <c:v>0.13178000000000001</c:v>
                </c:pt>
                <c:pt idx="84">
                  <c:v>0.13738</c:v>
                </c:pt>
                <c:pt idx="85">
                  <c:v>0.14285999999999999</c:v>
                </c:pt>
                <c:pt idx="86">
                  <c:v>0.14824000000000001</c:v>
                </c:pt>
                <c:pt idx="87">
                  <c:v>0.15382000000000001</c:v>
                </c:pt>
                <c:pt idx="88">
                  <c:v>0.15948000000000001</c:v>
                </c:pt>
                <c:pt idx="89">
                  <c:v>0.16538</c:v>
                </c:pt>
                <c:pt idx="90">
                  <c:v>0.17154</c:v>
                </c:pt>
                <c:pt idx="91">
                  <c:v>0.17788000000000001</c:v>
                </c:pt>
                <c:pt idx="92">
                  <c:v>0.18468000000000001</c:v>
                </c:pt>
                <c:pt idx="93">
                  <c:v>0.19158</c:v>
                </c:pt>
                <c:pt idx="94">
                  <c:v>0.19853999999999999</c:v>
                </c:pt>
                <c:pt idx="95">
                  <c:v>0.20563999999999999</c:v>
                </c:pt>
                <c:pt idx="96">
                  <c:v>0.21274000000000001</c:v>
                </c:pt>
                <c:pt idx="97">
                  <c:v>0.21944</c:v>
                </c:pt>
                <c:pt idx="98">
                  <c:v>0.22588</c:v>
                </c:pt>
                <c:pt idx="99">
                  <c:v>0.2321</c:v>
                </c:pt>
                <c:pt idx="100">
                  <c:v>0.23812</c:v>
                </c:pt>
                <c:pt idx="101">
                  <c:v>0.24384</c:v>
                </c:pt>
                <c:pt idx="102">
                  <c:v>0.24926000000000001</c:v>
                </c:pt>
                <c:pt idx="103">
                  <c:v>0.25446000000000002</c:v>
                </c:pt>
                <c:pt idx="104">
                  <c:v>0.25947999999999999</c:v>
                </c:pt>
                <c:pt idx="105">
                  <c:v>0.26435999999999998</c:v>
                </c:pt>
                <c:pt idx="106">
                  <c:v>0.26889999999999997</c:v>
                </c:pt>
                <c:pt idx="107">
                  <c:v>0.27334000000000003</c:v>
                </c:pt>
                <c:pt idx="108">
                  <c:v>0.27750000000000002</c:v>
                </c:pt>
                <c:pt idx="109">
                  <c:v>0.28136</c:v>
                </c:pt>
                <c:pt idx="110">
                  <c:v>0.28482000000000002</c:v>
                </c:pt>
                <c:pt idx="111">
                  <c:v>0.28798000000000001</c:v>
                </c:pt>
                <c:pt idx="112">
                  <c:v>0.29082000000000002</c:v>
                </c:pt>
                <c:pt idx="113">
                  <c:v>0.29348000000000002</c:v>
                </c:pt>
                <c:pt idx="114">
                  <c:v>0.29587999999999998</c:v>
                </c:pt>
                <c:pt idx="115">
                  <c:v>0.29818</c:v>
                </c:pt>
                <c:pt idx="116">
                  <c:v>0.30027999999999999</c:v>
                </c:pt>
                <c:pt idx="117">
                  <c:v>0.30231999999999998</c:v>
                </c:pt>
                <c:pt idx="118">
                  <c:v>0.30425999999999997</c:v>
                </c:pt>
                <c:pt idx="119">
                  <c:v>0.30599999999999999</c:v>
                </c:pt>
                <c:pt idx="120">
                  <c:v>0.30764000000000002</c:v>
                </c:pt>
                <c:pt idx="121">
                  <c:v>0.30921999999999999</c:v>
                </c:pt>
                <c:pt idx="122">
                  <c:v>0.31064000000000003</c:v>
                </c:pt>
                <c:pt idx="123">
                  <c:v>0.31202000000000002</c:v>
                </c:pt>
                <c:pt idx="124">
                  <c:v>0.31336000000000003</c:v>
                </c:pt>
                <c:pt idx="125">
                  <c:v>0.31456000000000001</c:v>
                </c:pt>
                <c:pt idx="126">
                  <c:v>0.31568000000000002</c:v>
                </c:pt>
                <c:pt idx="127">
                  <c:v>0.31674000000000002</c:v>
                </c:pt>
                <c:pt idx="128">
                  <c:v>0.31774000000000002</c:v>
                </c:pt>
                <c:pt idx="129">
                  <c:v>0.31859999999999999</c:v>
                </c:pt>
                <c:pt idx="130">
                  <c:v>0.31944</c:v>
                </c:pt>
                <c:pt idx="131">
                  <c:v>0.32022</c:v>
                </c:pt>
                <c:pt idx="132">
                  <c:v>0.32096000000000002</c:v>
                </c:pt>
                <c:pt idx="133">
                  <c:v>0.3216</c:v>
                </c:pt>
                <c:pt idx="134">
                  <c:v>0.32203999999999999</c:v>
                </c:pt>
                <c:pt idx="135">
                  <c:v>0.32262000000000002</c:v>
                </c:pt>
                <c:pt idx="136">
                  <c:v>0.32313999999999998</c:v>
                </c:pt>
                <c:pt idx="137">
                  <c:v>0.32363999999999998</c:v>
                </c:pt>
                <c:pt idx="138">
                  <c:v>0.32382</c:v>
                </c:pt>
                <c:pt idx="139">
                  <c:v>0.32425999999999999</c:v>
                </c:pt>
                <c:pt idx="140">
                  <c:v>0.32466</c:v>
                </c:pt>
                <c:pt idx="141">
                  <c:v>0.32500000000000001</c:v>
                </c:pt>
                <c:pt idx="142">
                  <c:v>0.32534000000000002</c:v>
                </c:pt>
                <c:pt idx="143">
                  <c:v>0.32485999999999998</c:v>
                </c:pt>
                <c:pt idx="144">
                  <c:v>0.32512000000000002</c:v>
                </c:pt>
                <c:pt idx="145">
                  <c:v>0.32494000000000001</c:v>
                </c:pt>
                <c:pt idx="146">
                  <c:v>0.32523999999999997</c:v>
                </c:pt>
                <c:pt idx="147">
                  <c:v>0.32357999999999998</c:v>
                </c:pt>
                <c:pt idx="148">
                  <c:v>0.32457999999999998</c:v>
                </c:pt>
                <c:pt idx="149">
                  <c:v>0.32432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0D-4D26-B4E0-A6387A92E18A}"/>
            </c:ext>
          </c:extLst>
        </c:ser>
        <c:ser>
          <c:idx val="0"/>
          <c:order val="2"/>
          <c:tx>
            <c:v>Contagiados con restricciones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'50CRB_30_40'!$AD$14:$AD$373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3.2000000000000003E-4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8.1999999999999998E-4</c:v>
                </c:pt>
                <c:pt idx="7">
                  <c:v>1.1199999999999999E-3</c:v>
                </c:pt>
                <c:pt idx="8">
                  <c:v>1.4599999999999999E-3</c:v>
                </c:pt>
                <c:pt idx="9">
                  <c:v>2.0799999999999998E-3</c:v>
                </c:pt>
                <c:pt idx="10">
                  <c:v>2.7799999999999999E-3</c:v>
                </c:pt>
                <c:pt idx="11">
                  <c:v>3.5000000000000001E-3</c:v>
                </c:pt>
                <c:pt idx="12">
                  <c:v>4.2199999999999998E-3</c:v>
                </c:pt>
                <c:pt idx="13">
                  <c:v>4.9199999999999999E-3</c:v>
                </c:pt>
                <c:pt idx="14">
                  <c:v>5.64E-3</c:v>
                </c:pt>
                <c:pt idx="15">
                  <c:v>6.4599999999999996E-3</c:v>
                </c:pt>
                <c:pt idx="16">
                  <c:v>7.4599999999999996E-3</c:v>
                </c:pt>
                <c:pt idx="17">
                  <c:v>8.6E-3</c:v>
                </c:pt>
                <c:pt idx="18">
                  <c:v>9.9799999999999993E-3</c:v>
                </c:pt>
                <c:pt idx="19">
                  <c:v>1.1599999999999999E-2</c:v>
                </c:pt>
                <c:pt idx="20">
                  <c:v>1.3339999999999999E-2</c:v>
                </c:pt>
                <c:pt idx="21">
                  <c:v>1.5180000000000001E-2</c:v>
                </c:pt>
                <c:pt idx="22">
                  <c:v>1.7160000000000002E-2</c:v>
                </c:pt>
                <c:pt idx="23">
                  <c:v>1.932E-2</c:v>
                </c:pt>
                <c:pt idx="24">
                  <c:v>2.188E-2</c:v>
                </c:pt>
                <c:pt idx="25">
                  <c:v>2.4580000000000001E-2</c:v>
                </c:pt>
                <c:pt idx="26">
                  <c:v>2.768E-2</c:v>
                </c:pt>
                <c:pt idx="27">
                  <c:v>3.1119999999999998E-2</c:v>
                </c:pt>
                <c:pt idx="28">
                  <c:v>3.492E-2</c:v>
                </c:pt>
                <c:pt idx="29">
                  <c:v>3.9199999999999999E-2</c:v>
                </c:pt>
                <c:pt idx="30">
                  <c:v>4.0340000000000001E-2</c:v>
                </c:pt>
                <c:pt idx="31">
                  <c:v>4.1480000000000003E-2</c:v>
                </c:pt>
                <c:pt idx="32">
                  <c:v>4.2779999999999999E-2</c:v>
                </c:pt>
                <c:pt idx="33">
                  <c:v>4.4080000000000001E-2</c:v>
                </c:pt>
                <c:pt idx="34">
                  <c:v>4.5159999999999999E-2</c:v>
                </c:pt>
                <c:pt idx="35">
                  <c:v>4.6059999999999997E-2</c:v>
                </c:pt>
                <c:pt idx="36">
                  <c:v>4.6879999999999998E-2</c:v>
                </c:pt>
                <c:pt idx="37">
                  <c:v>4.7559999999999998E-2</c:v>
                </c:pt>
                <c:pt idx="38">
                  <c:v>4.8059999999999999E-2</c:v>
                </c:pt>
                <c:pt idx="39">
                  <c:v>4.854E-2</c:v>
                </c:pt>
                <c:pt idx="40">
                  <c:v>4.8759999999999998E-2</c:v>
                </c:pt>
                <c:pt idx="41">
                  <c:v>4.8840000000000001E-2</c:v>
                </c:pt>
                <c:pt idx="42">
                  <c:v>4.8860000000000001E-2</c:v>
                </c:pt>
                <c:pt idx="43">
                  <c:v>4.8680000000000001E-2</c:v>
                </c:pt>
                <c:pt idx="44">
                  <c:v>4.8280000000000003E-2</c:v>
                </c:pt>
                <c:pt idx="45">
                  <c:v>4.7820000000000001E-2</c:v>
                </c:pt>
                <c:pt idx="46">
                  <c:v>4.7140000000000001E-2</c:v>
                </c:pt>
                <c:pt idx="47">
                  <c:v>4.6300000000000001E-2</c:v>
                </c:pt>
                <c:pt idx="48">
                  <c:v>4.53E-2</c:v>
                </c:pt>
                <c:pt idx="49">
                  <c:v>4.41E-2</c:v>
                </c:pt>
                <c:pt idx="50">
                  <c:v>4.274E-2</c:v>
                </c:pt>
                <c:pt idx="51">
                  <c:v>4.1340000000000002E-2</c:v>
                </c:pt>
                <c:pt idx="52">
                  <c:v>3.9780000000000003E-2</c:v>
                </c:pt>
                <c:pt idx="53">
                  <c:v>3.8120000000000001E-2</c:v>
                </c:pt>
                <c:pt idx="54">
                  <c:v>3.6400000000000002E-2</c:v>
                </c:pt>
                <c:pt idx="55">
                  <c:v>3.4540000000000001E-2</c:v>
                </c:pt>
                <c:pt idx="56">
                  <c:v>3.2719999999999999E-2</c:v>
                </c:pt>
                <c:pt idx="57">
                  <c:v>3.082E-2</c:v>
                </c:pt>
                <c:pt idx="58">
                  <c:v>2.8920000000000001E-2</c:v>
                </c:pt>
                <c:pt idx="59">
                  <c:v>2.7019999999999999E-2</c:v>
                </c:pt>
                <c:pt idx="60">
                  <c:v>2.4920000000000001E-2</c:v>
                </c:pt>
                <c:pt idx="61">
                  <c:v>2.4039999999999999E-2</c:v>
                </c:pt>
                <c:pt idx="62">
                  <c:v>2.3099999999999999E-2</c:v>
                </c:pt>
                <c:pt idx="63">
                  <c:v>2.2079999999999999E-2</c:v>
                </c:pt>
                <c:pt idx="64">
                  <c:v>2.1000000000000001E-2</c:v>
                </c:pt>
                <c:pt idx="65">
                  <c:v>2.002E-2</c:v>
                </c:pt>
                <c:pt idx="66">
                  <c:v>1.9099999999999999E-2</c:v>
                </c:pt>
                <c:pt idx="67">
                  <c:v>1.8180000000000002E-2</c:v>
                </c:pt>
                <c:pt idx="68">
                  <c:v>1.7319999999999999E-2</c:v>
                </c:pt>
                <c:pt idx="69">
                  <c:v>1.6480000000000002E-2</c:v>
                </c:pt>
                <c:pt idx="70">
                  <c:v>1.6979999999999999E-2</c:v>
                </c:pt>
                <c:pt idx="71">
                  <c:v>1.7219999999999999E-2</c:v>
                </c:pt>
                <c:pt idx="72">
                  <c:v>1.7299999999999999E-2</c:v>
                </c:pt>
                <c:pt idx="73">
                  <c:v>1.9300000000000001E-2</c:v>
                </c:pt>
                <c:pt idx="74">
                  <c:v>2.0420000000000001E-2</c:v>
                </c:pt>
                <c:pt idx="75">
                  <c:v>2.1999999999999999E-2</c:v>
                </c:pt>
                <c:pt idx="76">
                  <c:v>2.4660000000000001E-2</c:v>
                </c:pt>
                <c:pt idx="77">
                  <c:v>2.828E-2</c:v>
                </c:pt>
                <c:pt idx="78">
                  <c:v>3.2840000000000001E-2</c:v>
                </c:pt>
                <c:pt idx="79">
                  <c:v>3.8339999999999999E-2</c:v>
                </c:pt>
                <c:pt idx="80">
                  <c:v>4.4139999999999999E-2</c:v>
                </c:pt>
                <c:pt idx="81">
                  <c:v>5.0040000000000001E-2</c:v>
                </c:pt>
                <c:pt idx="82">
                  <c:v>5.5539999999999999E-2</c:v>
                </c:pt>
                <c:pt idx="83">
                  <c:v>6.0740000000000002E-2</c:v>
                </c:pt>
                <c:pt idx="84">
                  <c:v>6.5720000000000001E-2</c:v>
                </c:pt>
                <c:pt idx="85">
                  <c:v>7.0599999999999996E-2</c:v>
                </c:pt>
                <c:pt idx="86">
                  <c:v>7.5259999999999994E-2</c:v>
                </c:pt>
                <c:pt idx="87">
                  <c:v>8.0159999999999995E-2</c:v>
                </c:pt>
                <c:pt idx="88">
                  <c:v>8.5139999999999993E-2</c:v>
                </c:pt>
                <c:pt idx="89">
                  <c:v>9.0279999999999999E-2</c:v>
                </c:pt>
                <c:pt idx="90">
                  <c:v>9.5560000000000006E-2</c:v>
                </c:pt>
                <c:pt idx="91">
                  <c:v>0.10098</c:v>
                </c:pt>
                <c:pt idx="92">
                  <c:v>0.10674</c:v>
                </c:pt>
                <c:pt idx="93">
                  <c:v>0.11246</c:v>
                </c:pt>
                <c:pt idx="94">
                  <c:v>0.11812</c:v>
                </c:pt>
                <c:pt idx="95">
                  <c:v>0.12372</c:v>
                </c:pt>
                <c:pt idx="96">
                  <c:v>0.12912000000000001</c:v>
                </c:pt>
                <c:pt idx="97">
                  <c:v>0.13402</c:v>
                </c:pt>
                <c:pt idx="98">
                  <c:v>0.13846</c:v>
                </c:pt>
                <c:pt idx="99">
                  <c:v>0.14238000000000001</c:v>
                </c:pt>
                <c:pt idx="100">
                  <c:v>0.14580000000000001</c:v>
                </c:pt>
                <c:pt idx="101">
                  <c:v>0.14832000000000001</c:v>
                </c:pt>
                <c:pt idx="102">
                  <c:v>0.15042</c:v>
                </c:pt>
                <c:pt idx="103">
                  <c:v>0.15210000000000001</c:v>
                </c:pt>
                <c:pt idx="104">
                  <c:v>0.15284</c:v>
                </c:pt>
                <c:pt idx="105">
                  <c:v>0.15346000000000001</c:v>
                </c:pt>
                <c:pt idx="106">
                  <c:v>0.15346000000000001</c:v>
                </c:pt>
                <c:pt idx="107">
                  <c:v>0.15282000000000001</c:v>
                </c:pt>
                <c:pt idx="108">
                  <c:v>0.15154000000000001</c:v>
                </c:pt>
                <c:pt idx="109">
                  <c:v>0.14964</c:v>
                </c:pt>
                <c:pt idx="110">
                  <c:v>0.14702000000000001</c:v>
                </c:pt>
                <c:pt idx="111">
                  <c:v>0.14404</c:v>
                </c:pt>
                <c:pt idx="112">
                  <c:v>0.14054</c:v>
                </c:pt>
                <c:pt idx="113">
                  <c:v>0.13716</c:v>
                </c:pt>
                <c:pt idx="114">
                  <c:v>0.13352</c:v>
                </c:pt>
                <c:pt idx="115">
                  <c:v>0.12989999999999999</c:v>
                </c:pt>
                <c:pt idx="116">
                  <c:v>0.12604000000000001</c:v>
                </c:pt>
                <c:pt idx="117">
                  <c:v>0.12207999999999999</c:v>
                </c:pt>
                <c:pt idx="118">
                  <c:v>0.11796</c:v>
                </c:pt>
                <c:pt idx="119">
                  <c:v>0.11382</c:v>
                </c:pt>
                <c:pt idx="120">
                  <c:v>0.10938000000000001</c:v>
                </c:pt>
                <c:pt idx="121">
                  <c:v>0.10482</c:v>
                </c:pt>
                <c:pt idx="122">
                  <c:v>0.10008</c:v>
                </c:pt>
                <c:pt idx="123">
                  <c:v>9.5280000000000004E-2</c:v>
                </c:pt>
                <c:pt idx="124">
                  <c:v>9.0499999999999997E-2</c:v>
                </c:pt>
                <c:pt idx="125">
                  <c:v>8.5639999999999994E-2</c:v>
                </c:pt>
                <c:pt idx="126">
                  <c:v>8.0860000000000001E-2</c:v>
                </c:pt>
                <c:pt idx="127">
                  <c:v>7.6119999999999993E-2</c:v>
                </c:pt>
                <c:pt idx="128">
                  <c:v>7.1679999999999994E-2</c:v>
                </c:pt>
                <c:pt idx="129">
                  <c:v>6.7320000000000005E-2</c:v>
                </c:pt>
                <c:pt idx="130">
                  <c:v>6.3200000000000006E-2</c:v>
                </c:pt>
                <c:pt idx="131">
                  <c:v>5.9240000000000001E-2</c:v>
                </c:pt>
                <c:pt idx="132">
                  <c:v>5.5480000000000002E-2</c:v>
                </c:pt>
                <c:pt idx="133">
                  <c:v>5.1819999999999998E-2</c:v>
                </c:pt>
                <c:pt idx="134">
                  <c:v>4.6859999999999999E-2</c:v>
                </c:pt>
                <c:pt idx="135">
                  <c:v>4.3639999999999998E-2</c:v>
                </c:pt>
                <c:pt idx="136">
                  <c:v>4.0620000000000003E-2</c:v>
                </c:pt>
                <c:pt idx="137">
                  <c:v>3.7839999999999999E-2</c:v>
                </c:pt>
                <c:pt idx="138">
                  <c:v>3.4099999999999998E-2</c:v>
                </c:pt>
                <c:pt idx="139">
                  <c:v>3.1719999999999998E-2</c:v>
                </c:pt>
                <c:pt idx="140">
                  <c:v>2.9499999999999998E-2</c:v>
                </c:pt>
                <c:pt idx="141">
                  <c:v>2.7480000000000001E-2</c:v>
                </c:pt>
                <c:pt idx="142">
                  <c:v>2.5680000000000001E-2</c:v>
                </c:pt>
                <c:pt idx="143">
                  <c:v>2.3699999999999999E-2</c:v>
                </c:pt>
                <c:pt idx="144">
                  <c:v>2.2100000000000002E-2</c:v>
                </c:pt>
                <c:pt idx="145">
                  <c:v>2.1440000000000001E-2</c:v>
                </c:pt>
                <c:pt idx="146">
                  <c:v>2.0299999999999999E-2</c:v>
                </c:pt>
                <c:pt idx="147">
                  <c:v>1.6219999999999998E-2</c:v>
                </c:pt>
                <c:pt idx="148">
                  <c:v>1.52E-2</c:v>
                </c:pt>
                <c:pt idx="149">
                  <c:v>1.4460000000000001E-2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0D-4D26-B4E0-A6387A92E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Altas día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'50CRB_30_40'!$AG$14:$AG$373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1.2E-4</c:v>
                      </c:pt>
                      <c:pt idx="4">
                        <c:v>1.2E-4</c:v>
                      </c:pt>
                      <c:pt idx="5">
                        <c:v>1E-4</c:v>
                      </c:pt>
                      <c:pt idx="6">
                        <c:v>2.7999999999999998E-4</c:v>
                      </c:pt>
                      <c:pt idx="7">
                        <c:v>2.9999999999999997E-4</c:v>
                      </c:pt>
                      <c:pt idx="8">
                        <c:v>3.4000000000000002E-4</c:v>
                      </c:pt>
                      <c:pt idx="9">
                        <c:v>6.2E-4</c:v>
                      </c:pt>
                      <c:pt idx="10">
                        <c:v>6.9999999999999999E-4</c:v>
                      </c:pt>
                      <c:pt idx="11">
                        <c:v>7.2000000000000005E-4</c:v>
                      </c:pt>
                      <c:pt idx="12">
                        <c:v>7.2000000000000005E-4</c:v>
                      </c:pt>
                      <c:pt idx="13">
                        <c:v>6.9999999999999999E-4</c:v>
                      </c:pt>
                      <c:pt idx="14">
                        <c:v>7.3999999999999999E-4</c:v>
                      </c:pt>
                      <c:pt idx="15">
                        <c:v>8.1999999999999998E-4</c:v>
                      </c:pt>
                      <c:pt idx="16">
                        <c:v>1.0200000000000001E-3</c:v>
                      </c:pt>
                      <c:pt idx="17">
                        <c:v>1.16E-3</c:v>
                      </c:pt>
                      <c:pt idx="18">
                        <c:v>1.4E-3</c:v>
                      </c:pt>
                      <c:pt idx="19">
                        <c:v>1.66E-3</c:v>
                      </c:pt>
                      <c:pt idx="20">
                        <c:v>1.7600000000000001E-3</c:v>
                      </c:pt>
                      <c:pt idx="21">
                        <c:v>1.8799999999999999E-3</c:v>
                      </c:pt>
                      <c:pt idx="22">
                        <c:v>2.0400000000000001E-3</c:v>
                      </c:pt>
                      <c:pt idx="23">
                        <c:v>2.2200000000000002E-3</c:v>
                      </c:pt>
                      <c:pt idx="24">
                        <c:v>2.64E-3</c:v>
                      </c:pt>
                      <c:pt idx="25">
                        <c:v>2.8E-3</c:v>
                      </c:pt>
                      <c:pt idx="26">
                        <c:v>3.2200000000000002E-3</c:v>
                      </c:pt>
                      <c:pt idx="27">
                        <c:v>3.62E-3</c:v>
                      </c:pt>
                      <c:pt idx="28">
                        <c:v>3.98E-3</c:v>
                      </c:pt>
                      <c:pt idx="29">
                        <c:v>4.5199999999999997E-3</c:v>
                      </c:pt>
                      <c:pt idx="30">
                        <c:v>1.4E-3</c:v>
                      </c:pt>
                      <c:pt idx="31">
                        <c:v>1.5E-3</c:v>
                      </c:pt>
                      <c:pt idx="32">
                        <c:v>1.6199999999999999E-3</c:v>
                      </c:pt>
                      <c:pt idx="33">
                        <c:v>1.6999999999999999E-3</c:v>
                      </c:pt>
                      <c:pt idx="34">
                        <c:v>1.58E-3</c:v>
                      </c:pt>
                      <c:pt idx="35">
                        <c:v>1.48E-3</c:v>
                      </c:pt>
                      <c:pt idx="36">
                        <c:v>1.4400000000000001E-3</c:v>
                      </c:pt>
                      <c:pt idx="37">
                        <c:v>1.4E-3</c:v>
                      </c:pt>
                      <c:pt idx="38">
                        <c:v>1.3799999999999999E-3</c:v>
                      </c:pt>
                      <c:pt idx="39">
                        <c:v>1.34E-3</c:v>
                      </c:pt>
                      <c:pt idx="40">
                        <c:v>1.32E-3</c:v>
                      </c:pt>
                      <c:pt idx="41">
                        <c:v>1.2600000000000001E-3</c:v>
                      </c:pt>
                      <c:pt idx="42">
                        <c:v>1.2600000000000001E-3</c:v>
                      </c:pt>
                      <c:pt idx="43">
                        <c:v>1.1800000000000001E-3</c:v>
                      </c:pt>
                      <c:pt idx="44">
                        <c:v>1.0200000000000001E-3</c:v>
                      </c:pt>
                      <c:pt idx="45">
                        <c:v>1.0399999999999999E-3</c:v>
                      </c:pt>
                      <c:pt idx="46">
                        <c:v>9.6000000000000002E-4</c:v>
                      </c:pt>
                      <c:pt idx="47">
                        <c:v>9.3999999999999997E-4</c:v>
                      </c:pt>
                      <c:pt idx="48">
                        <c:v>8.8000000000000003E-4</c:v>
                      </c:pt>
                      <c:pt idx="49">
                        <c:v>8.0000000000000004E-4</c:v>
                      </c:pt>
                      <c:pt idx="50">
                        <c:v>7.7999999999999999E-4</c:v>
                      </c:pt>
                      <c:pt idx="51">
                        <c:v>7.3999999999999999E-4</c:v>
                      </c:pt>
                      <c:pt idx="52">
                        <c:v>6.9999999999999999E-4</c:v>
                      </c:pt>
                      <c:pt idx="53">
                        <c:v>6.2E-4</c:v>
                      </c:pt>
                      <c:pt idx="54">
                        <c:v>6.2E-4</c:v>
                      </c:pt>
                      <c:pt idx="55">
                        <c:v>5.9999999999999995E-4</c:v>
                      </c:pt>
                      <c:pt idx="56">
                        <c:v>5.9999999999999995E-4</c:v>
                      </c:pt>
                      <c:pt idx="57">
                        <c:v>5.4000000000000001E-4</c:v>
                      </c:pt>
                      <c:pt idx="58">
                        <c:v>5.8E-4</c:v>
                      </c:pt>
                      <c:pt idx="59">
                        <c:v>5.5999999999999995E-4</c:v>
                      </c:pt>
                      <c:pt idx="60">
                        <c:v>4.6000000000000001E-4</c:v>
                      </c:pt>
                      <c:pt idx="61">
                        <c:v>5.0000000000000001E-4</c:v>
                      </c:pt>
                      <c:pt idx="62">
                        <c:v>4.4000000000000002E-4</c:v>
                      </c:pt>
                      <c:pt idx="63">
                        <c:v>3.8000000000000002E-4</c:v>
                      </c:pt>
                      <c:pt idx="64">
                        <c:v>3.8000000000000002E-4</c:v>
                      </c:pt>
                      <c:pt idx="65">
                        <c:v>3.4000000000000002E-4</c:v>
                      </c:pt>
                      <c:pt idx="66">
                        <c:v>3.4000000000000002E-4</c:v>
                      </c:pt>
                      <c:pt idx="67">
                        <c:v>3.2000000000000003E-4</c:v>
                      </c:pt>
                      <c:pt idx="68">
                        <c:v>2.7999999999999998E-4</c:v>
                      </c:pt>
                      <c:pt idx="69">
                        <c:v>2.5999999999999998E-4</c:v>
                      </c:pt>
                      <c:pt idx="70">
                        <c:v>1.58E-3</c:v>
                      </c:pt>
                      <c:pt idx="71">
                        <c:v>1.2999999999999999E-3</c:v>
                      </c:pt>
                      <c:pt idx="72">
                        <c:v>1.14E-3</c:v>
                      </c:pt>
                      <c:pt idx="73">
                        <c:v>2.96E-3</c:v>
                      </c:pt>
                      <c:pt idx="74">
                        <c:v>2.0799999999999998E-3</c:v>
                      </c:pt>
                      <c:pt idx="75">
                        <c:v>2.3999999999999998E-3</c:v>
                      </c:pt>
                      <c:pt idx="76">
                        <c:v>3.46E-3</c:v>
                      </c:pt>
                      <c:pt idx="77">
                        <c:v>4.4400000000000004E-3</c:v>
                      </c:pt>
                      <c:pt idx="78">
                        <c:v>5.3E-3</c:v>
                      </c:pt>
                      <c:pt idx="79">
                        <c:v>6.1999999999999998E-3</c:v>
                      </c:pt>
                      <c:pt idx="80">
                        <c:v>6.4400000000000004E-3</c:v>
                      </c:pt>
                      <c:pt idx="81">
                        <c:v>6.5199999999999998E-3</c:v>
                      </c:pt>
                      <c:pt idx="82">
                        <c:v>6.1599999999999997E-3</c:v>
                      </c:pt>
                      <c:pt idx="83">
                        <c:v>5.8599999999999998E-3</c:v>
                      </c:pt>
                      <c:pt idx="84">
                        <c:v>5.5999999999999999E-3</c:v>
                      </c:pt>
                      <c:pt idx="85">
                        <c:v>5.4799999999999996E-3</c:v>
                      </c:pt>
                      <c:pt idx="86">
                        <c:v>5.3800000000000002E-3</c:v>
                      </c:pt>
                      <c:pt idx="87">
                        <c:v>5.5799999999999999E-3</c:v>
                      </c:pt>
                      <c:pt idx="88">
                        <c:v>5.6600000000000001E-3</c:v>
                      </c:pt>
                      <c:pt idx="89">
                        <c:v>5.8999999999999999E-3</c:v>
                      </c:pt>
                      <c:pt idx="90">
                        <c:v>6.1599999999999997E-3</c:v>
                      </c:pt>
                      <c:pt idx="91">
                        <c:v>6.3400000000000001E-3</c:v>
                      </c:pt>
                      <c:pt idx="92">
                        <c:v>6.7999999999999996E-3</c:v>
                      </c:pt>
                      <c:pt idx="93">
                        <c:v>6.8999999999999999E-3</c:v>
                      </c:pt>
                      <c:pt idx="94">
                        <c:v>6.96E-3</c:v>
                      </c:pt>
                      <c:pt idx="95">
                        <c:v>7.1000000000000004E-3</c:v>
                      </c:pt>
                      <c:pt idx="96">
                        <c:v>7.1000000000000004E-3</c:v>
                      </c:pt>
                      <c:pt idx="97">
                        <c:v>6.7000000000000002E-3</c:v>
                      </c:pt>
                      <c:pt idx="98">
                        <c:v>6.4400000000000004E-3</c:v>
                      </c:pt>
                      <c:pt idx="99">
                        <c:v>6.2199999999999998E-3</c:v>
                      </c:pt>
                      <c:pt idx="100">
                        <c:v>6.0200000000000002E-3</c:v>
                      </c:pt>
                      <c:pt idx="101">
                        <c:v>5.7200000000000003E-3</c:v>
                      </c:pt>
                      <c:pt idx="102">
                        <c:v>5.4200000000000003E-3</c:v>
                      </c:pt>
                      <c:pt idx="103">
                        <c:v>5.1999999999999998E-3</c:v>
                      </c:pt>
                      <c:pt idx="104">
                        <c:v>5.0200000000000002E-3</c:v>
                      </c:pt>
                      <c:pt idx="105">
                        <c:v>4.8799999999999998E-3</c:v>
                      </c:pt>
                      <c:pt idx="106">
                        <c:v>4.5399999999999998E-3</c:v>
                      </c:pt>
                      <c:pt idx="107">
                        <c:v>4.4400000000000004E-3</c:v>
                      </c:pt>
                      <c:pt idx="108">
                        <c:v>4.1599999999999996E-3</c:v>
                      </c:pt>
                      <c:pt idx="109">
                        <c:v>3.8600000000000001E-3</c:v>
                      </c:pt>
                      <c:pt idx="110">
                        <c:v>3.46E-3</c:v>
                      </c:pt>
                      <c:pt idx="111">
                        <c:v>3.16E-3</c:v>
                      </c:pt>
                      <c:pt idx="112">
                        <c:v>2.8400000000000001E-3</c:v>
                      </c:pt>
                      <c:pt idx="113">
                        <c:v>2.66E-3</c:v>
                      </c:pt>
                      <c:pt idx="114">
                        <c:v>2.3999999999999998E-3</c:v>
                      </c:pt>
                      <c:pt idx="115">
                        <c:v>2.3E-3</c:v>
                      </c:pt>
                      <c:pt idx="116">
                        <c:v>2.0999999999999999E-3</c:v>
                      </c:pt>
                      <c:pt idx="117">
                        <c:v>2.0400000000000001E-3</c:v>
                      </c:pt>
                      <c:pt idx="118">
                        <c:v>1.9400000000000001E-3</c:v>
                      </c:pt>
                      <c:pt idx="119">
                        <c:v>1.74E-3</c:v>
                      </c:pt>
                      <c:pt idx="120">
                        <c:v>1.64E-3</c:v>
                      </c:pt>
                      <c:pt idx="121">
                        <c:v>1.58E-3</c:v>
                      </c:pt>
                      <c:pt idx="122">
                        <c:v>1.42E-3</c:v>
                      </c:pt>
                      <c:pt idx="123">
                        <c:v>1.3799999999999999E-3</c:v>
                      </c:pt>
                      <c:pt idx="124">
                        <c:v>1.34E-3</c:v>
                      </c:pt>
                      <c:pt idx="125">
                        <c:v>1.1999999999999999E-3</c:v>
                      </c:pt>
                      <c:pt idx="126">
                        <c:v>1.1199999999999999E-3</c:v>
                      </c:pt>
                      <c:pt idx="127">
                        <c:v>1.06E-3</c:v>
                      </c:pt>
                      <c:pt idx="128">
                        <c:v>1E-3</c:v>
                      </c:pt>
                      <c:pt idx="129">
                        <c:v>8.5999999999999998E-4</c:v>
                      </c:pt>
                      <c:pt idx="130">
                        <c:v>8.4000000000000003E-4</c:v>
                      </c:pt>
                      <c:pt idx="131">
                        <c:v>7.7999999999999999E-4</c:v>
                      </c:pt>
                      <c:pt idx="132">
                        <c:v>7.3999999999999999E-4</c:v>
                      </c:pt>
                      <c:pt idx="133">
                        <c:v>6.4000000000000005E-4</c:v>
                      </c:pt>
                      <c:pt idx="134">
                        <c:v>4.4000000000000002E-4</c:v>
                      </c:pt>
                      <c:pt idx="135">
                        <c:v>5.8E-4</c:v>
                      </c:pt>
                      <c:pt idx="136">
                        <c:v>5.1999999999999995E-4</c:v>
                      </c:pt>
                      <c:pt idx="137">
                        <c:v>5.0000000000000001E-4</c:v>
                      </c:pt>
                      <c:pt idx="138">
                        <c:v>1.8000000000000001E-4</c:v>
                      </c:pt>
                      <c:pt idx="139">
                        <c:v>4.4000000000000002E-4</c:v>
                      </c:pt>
                      <c:pt idx="140">
                        <c:v>4.0000000000000002E-4</c:v>
                      </c:pt>
                      <c:pt idx="141">
                        <c:v>3.4000000000000002E-4</c:v>
                      </c:pt>
                      <c:pt idx="142">
                        <c:v>3.4000000000000002E-4</c:v>
                      </c:pt>
                      <c:pt idx="143">
                        <c:v>-4.8000000000000001E-4</c:v>
                      </c:pt>
                      <c:pt idx="144">
                        <c:v>2.5999999999999998E-4</c:v>
                      </c:pt>
                      <c:pt idx="145">
                        <c:v>-1.8000000000000001E-4</c:v>
                      </c:pt>
                      <c:pt idx="146">
                        <c:v>2.9999999999999997E-4</c:v>
                      </c:pt>
                      <c:pt idx="147">
                        <c:v>-1.66E-3</c:v>
                      </c:pt>
                      <c:pt idx="148">
                        <c:v>1E-3</c:v>
                      </c:pt>
                      <c:pt idx="149">
                        <c:v>-2.5999999999999998E-4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E60D-4D26-B4E0-A6387A92E18A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v>Total Altas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'50CRB_30_40'!$AE$14:$AE$373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2.0000000000000002E-5</c:v>
                      </c:pt>
                      <c:pt idx="15">
                        <c:v>2.0000000000000002E-5</c:v>
                      </c:pt>
                      <c:pt idx="16">
                        <c:v>4.0000000000000003E-5</c:v>
                      </c:pt>
                      <c:pt idx="17">
                        <c:v>6.0000000000000002E-5</c:v>
                      </c:pt>
                      <c:pt idx="18">
                        <c:v>8.0000000000000007E-5</c:v>
                      </c:pt>
                      <c:pt idx="19">
                        <c:v>1.2E-4</c:v>
                      </c:pt>
                      <c:pt idx="20">
                        <c:v>1.3999999999999999E-4</c:v>
                      </c:pt>
                      <c:pt idx="21">
                        <c:v>1.8000000000000001E-4</c:v>
                      </c:pt>
                      <c:pt idx="22">
                        <c:v>2.4000000000000001E-4</c:v>
                      </c:pt>
                      <c:pt idx="23">
                        <c:v>2.9999999999999997E-4</c:v>
                      </c:pt>
                      <c:pt idx="24">
                        <c:v>3.8000000000000002E-4</c:v>
                      </c:pt>
                      <c:pt idx="25">
                        <c:v>4.8000000000000001E-4</c:v>
                      </c:pt>
                      <c:pt idx="26">
                        <c:v>5.9999999999999995E-4</c:v>
                      </c:pt>
                      <c:pt idx="27">
                        <c:v>7.6000000000000004E-4</c:v>
                      </c:pt>
                      <c:pt idx="28">
                        <c:v>9.3999999999999997E-4</c:v>
                      </c:pt>
                      <c:pt idx="29">
                        <c:v>1.16E-3</c:v>
                      </c:pt>
                      <c:pt idx="30">
                        <c:v>1.42E-3</c:v>
                      </c:pt>
                      <c:pt idx="31">
                        <c:v>1.7600000000000001E-3</c:v>
                      </c:pt>
                      <c:pt idx="32">
                        <c:v>2.0600000000000002E-3</c:v>
                      </c:pt>
                      <c:pt idx="33">
                        <c:v>2.4399999999999999E-3</c:v>
                      </c:pt>
                      <c:pt idx="34">
                        <c:v>2.9199999999999999E-3</c:v>
                      </c:pt>
                      <c:pt idx="35">
                        <c:v>3.48E-3</c:v>
                      </c:pt>
                      <c:pt idx="36">
                        <c:v>4.0600000000000002E-3</c:v>
                      </c:pt>
                      <c:pt idx="37">
                        <c:v>4.7400000000000003E-3</c:v>
                      </c:pt>
                      <c:pt idx="38">
                        <c:v>5.5599999999999998E-3</c:v>
                      </c:pt>
                      <c:pt idx="39">
                        <c:v>6.3800000000000003E-3</c:v>
                      </c:pt>
                      <c:pt idx="40">
                        <c:v>7.4200000000000004E-3</c:v>
                      </c:pt>
                      <c:pt idx="41">
                        <c:v>8.5199999999999998E-3</c:v>
                      </c:pt>
                      <c:pt idx="42">
                        <c:v>9.7000000000000003E-3</c:v>
                      </c:pt>
                      <c:pt idx="43">
                        <c:v>1.098E-2</c:v>
                      </c:pt>
                      <c:pt idx="44">
                        <c:v>1.23E-2</c:v>
                      </c:pt>
                      <c:pt idx="45">
                        <c:v>1.37E-2</c:v>
                      </c:pt>
                      <c:pt idx="46">
                        <c:v>1.524E-2</c:v>
                      </c:pt>
                      <c:pt idx="47">
                        <c:v>1.6899999999999998E-2</c:v>
                      </c:pt>
                      <c:pt idx="48">
                        <c:v>1.866E-2</c:v>
                      </c:pt>
                      <c:pt idx="49">
                        <c:v>2.052E-2</c:v>
                      </c:pt>
                      <c:pt idx="50">
                        <c:v>2.2540000000000001E-2</c:v>
                      </c:pt>
                      <c:pt idx="51">
                        <c:v>2.4559999999999998E-2</c:v>
                      </c:pt>
                      <c:pt idx="52">
                        <c:v>2.6679999999999999E-2</c:v>
                      </c:pt>
                      <c:pt idx="53">
                        <c:v>2.8819999999999998E-2</c:v>
                      </c:pt>
                      <c:pt idx="54">
                        <c:v>3.1019999999999999E-2</c:v>
                      </c:pt>
                      <c:pt idx="55">
                        <c:v>3.3340000000000002E-2</c:v>
                      </c:pt>
                      <c:pt idx="56">
                        <c:v>3.5619999999999999E-2</c:v>
                      </c:pt>
                      <c:pt idx="57">
                        <c:v>3.7940000000000002E-2</c:v>
                      </c:pt>
                      <c:pt idx="58">
                        <c:v>4.0280000000000003E-2</c:v>
                      </c:pt>
                      <c:pt idx="59">
                        <c:v>4.2599999999999999E-2</c:v>
                      </c:pt>
                      <c:pt idx="60">
                        <c:v>4.5019999999999998E-2</c:v>
                      </c:pt>
                      <c:pt idx="61">
                        <c:v>4.632E-2</c:v>
                      </c:pt>
                      <c:pt idx="62">
                        <c:v>4.7620000000000003E-2</c:v>
                      </c:pt>
                      <c:pt idx="63">
                        <c:v>4.8919999999999998E-2</c:v>
                      </c:pt>
                      <c:pt idx="64">
                        <c:v>5.0319999999999997E-2</c:v>
                      </c:pt>
                      <c:pt idx="65">
                        <c:v>5.1580000000000001E-2</c:v>
                      </c:pt>
                      <c:pt idx="66">
                        <c:v>5.2780000000000001E-2</c:v>
                      </c:pt>
                      <c:pt idx="67">
                        <c:v>5.3940000000000002E-2</c:v>
                      </c:pt>
                      <c:pt idx="68">
                        <c:v>5.5019999999999999E-2</c:v>
                      </c:pt>
                      <c:pt idx="69">
                        <c:v>5.6079999999999998E-2</c:v>
                      </c:pt>
                      <c:pt idx="70">
                        <c:v>5.7099999999999998E-2</c:v>
                      </c:pt>
                      <c:pt idx="71">
                        <c:v>5.8099999999999999E-2</c:v>
                      </c:pt>
                      <c:pt idx="72">
                        <c:v>5.91E-2</c:v>
                      </c:pt>
                      <c:pt idx="73">
                        <c:v>5.9979999999999999E-2</c:v>
                      </c:pt>
                      <c:pt idx="74">
                        <c:v>6.0900000000000003E-2</c:v>
                      </c:pt>
                      <c:pt idx="75">
                        <c:v>6.166E-2</c:v>
                      </c:pt>
                      <c:pt idx="76">
                        <c:v>6.2420000000000003E-2</c:v>
                      </c:pt>
                      <c:pt idx="77">
                        <c:v>6.318E-2</c:v>
                      </c:pt>
                      <c:pt idx="78">
                        <c:v>6.3880000000000006E-2</c:v>
                      </c:pt>
                      <c:pt idx="79">
                        <c:v>6.454E-2</c:v>
                      </c:pt>
                      <c:pt idx="80">
                        <c:v>6.5140000000000003E-2</c:v>
                      </c:pt>
                      <c:pt idx="81">
                        <c:v>6.5740000000000007E-2</c:v>
                      </c:pt>
                      <c:pt idx="82">
                        <c:v>6.6339999999999996E-2</c:v>
                      </c:pt>
                      <c:pt idx="83">
                        <c:v>6.6960000000000006E-2</c:v>
                      </c:pt>
                      <c:pt idx="84">
                        <c:v>6.7540000000000003E-2</c:v>
                      </c:pt>
                      <c:pt idx="85">
                        <c:v>6.8099999999999994E-2</c:v>
                      </c:pt>
                      <c:pt idx="86">
                        <c:v>6.8779999999999994E-2</c:v>
                      </c:pt>
                      <c:pt idx="87">
                        <c:v>6.9419999999999996E-2</c:v>
                      </c:pt>
                      <c:pt idx="88">
                        <c:v>7.0059999999999997E-2</c:v>
                      </c:pt>
                      <c:pt idx="89">
                        <c:v>7.0779999999999996E-2</c:v>
                      </c:pt>
                      <c:pt idx="90">
                        <c:v>7.1599999999999997E-2</c:v>
                      </c:pt>
                      <c:pt idx="91">
                        <c:v>7.2480000000000003E-2</c:v>
                      </c:pt>
                      <c:pt idx="92">
                        <c:v>7.3480000000000004E-2</c:v>
                      </c:pt>
                      <c:pt idx="93">
                        <c:v>7.46E-2</c:v>
                      </c:pt>
                      <c:pt idx="94">
                        <c:v>7.5840000000000005E-2</c:v>
                      </c:pt>
                      <c:pt idx="95">
                        <c:v>7.7259999999999995E-2</c:v>
                      </c:pt>
                      <c:pt idx="96">
                        <c:v>7.8899999999999998E-2</c:v>
                      </c:pt>
                      <c:pt idx="97">
                        <c:v>8.0619999999999997E-2</c:v>
                      </c:pt>
                      <c:pt idx="98">
                        <c:v>8.2540000000000002E-2</c:v>
                      </c:pt>
                      <c:pt idx="99">
                        <c:v>8.4739999999999996E-2</c:v>
                      </c:pt>
                      <c:pt idx="100">
                        <c:v>8.7239999999999998E-2</c:v>
                      </c:pt>
                      <c:pt idx="101">
                        <c:v>9.0279999999999999E-2</c:v>
                      </c:pt>
                      <c:pt idx="102">
                        <c:v>9.3479999999999994E-2</c:v>
                      </c:pt>
                      <c:pt idx="103">
                        <c:v>9.6860000000000002E-2</c:v>
                      </c:pt>
                      <c:pt idx="104">
                        <c:v>0.10094</c:v>
                      </c:pt>
                      <c:pt idx="105">
                        <c:v>0.10503999999999999</c:v>
                      </c:pt>
                      <c:pt idx="106">
                        <c:v>0.10944</c:v>
                      </c:pt>
                      <c:pt idx="107">
                        <c:v>0.11434</c:v>
                      </c:pt>
                      <c:pt idx="108">
                        <c:v>0.11958000000000001</c:v>
                      </c:pt>
                      <c:pt idx="109">
                        <c:v>0.12514</c:v>
                      </c:pt>
                      <c:pt idx="110">
                        <c:v>0.13100000000000001</c:v>
                      </c:pt>
                      <c:pt idx="111">
                        <c:v>0.13691999999999999</c:v>
                      </c:pt>
                      <c:pt idx="112">
                        <c:v>0.14302000000000001</c:v>
                      </c:pt>
                      <c:pt idx="113">
                        <c:v>0.14882000000000001</c:v>
                      </c:pt>
                      <c:pt idx="114">
                        <c:v>0.15459999999999999</c:v>
                      </c:pt>
                      <c:pt idx="115">
                        <c:v>0.16022</c:v>
                      </c:pt>
                      <c:pt idx="116">
                        <c:v>0.16592000000000001</c:v>
                      </c:pt>
                      <c:pt idx="117">
                        <c:v>0.17163999999999999</c:v>
                      </c:pt>
                      <c:pt idx="118">
                        <c:v>0.1774</c:v>
                      </c:pt>
                      <c:pt idx="119">
                        <c:v>0.183</c:v>
                      </c:pt>
                      <c:pt idx="120">
                        <c:v>0.18878</c:v>
                      </c:pt>
                      <c:pt idx="121">
                        <c:v>0.19464000000000001</c:v>
                      </c:pt>
                      <c:pt idx="122">
                        <c:v>0.20052</c:v>
                      </c:pt>
                      <c:pt idx="123">
                        <c:v>0.20641999999999999</c:v>
                      </c:pt>
                      <c:pt idx="124">
                        <c:v>0.21224000000000001</c:v>
                      </c:pt>
                      <c:pt idx="125">
                        <c:v>0.218</c:v>
                      </c:pt>
                      <c:pt idx="126">
                        <c:v>0.22362000000000001</c:v>
                      </c:pt>
                      <c:pt idx="127">
                        <c:v>0.22916</c:v>
                      </c:pt>
                      <c:pt idx="128">
                        <c:v>0.23432</c:v>
                      </c:pt>
                      <c:pt idx="129">
                        <c:v>0.23926</c:v>
                      </c:pt>
                      <c:pt idx="130">
                        <c:v>0.24396000000000001</c:v>
                      </c:pt>
                      <c:pt idx="131">
                        <c:v>0.24843999999999999</c:v>
                      </c:pt>
                      <c:pt idx="132">
                        <c:v>0.25268000000000002</c:v>
                      </c:pt>
                      <c:pt idx="133">
                        <c:v>0.25674000000000002</c:v>
                      </c:pt>
                      <c:pt idx="134">
                        <c:v>0.26179999999999998</c:v>
                      </c:pt>
                      <c:pt idx="135">
                        <c:v>0.26535999999999998</c:v>
                      </c:pt>
                      <c:pt idx="136">
                        <c:v>0.26867999999999997</c:v>
                      </c:pt>
                      <c:pt idx="137">
                        <c:v>0.27173999999999998</c:v>
                      </c:pt>
                      <c:pt idx="138">
                        <c:v>0.27545999999999998</c:v>
                      </c:pt>
                      <c:pt idx="139">
                        <c:v>0.27807999999999999</c:v>
                      </c:pt>
                      <c:pt idx="140">
                        <c:v>0.28054000000000001</c:v>
                      </c:pt>
                      <c:pt idx="141">
                        <c:v>0.28272000000000003</c:v>
                      </c:pt>
                      <c:pt idx="142">
                        <c:v>0.28470000000000001</c:v>
                      </c:pt>
                      <c:pt idx="143">
                        <c:v>0.28605999999999998</c:v>
                      </c:pt>
                      <c:pt idx="144">
                        <c:v>0.28777999999999998</c:v>
                      </c:pt>
                      <c:pt idx="145">
                        <c:v>0.28816000000000003</c:v>
                      </c:pt>
                      <c:pt idx="146">
                        <c:v>0.28948000000000002</c:v>
                      </c:pt>
                      <c:pt idx="147">
                        <c:v>0.29183999999999999</c:v>
                      </c:pt>
                      <c:pt idx="148">
                        <c:v>0.29371999999999998</c:v>
                      </c:pt>
                      <c:pt idx="149">
                        <c:v>0.29414000000000001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60D-4D26-B4E0-A6387A92E18A}"/>
                  </c:ext>
                </c:extLst>
              </c15:ser>
            </c15:filteredScatterSeries>
            <c15:filteredScatterSeries>
              <c15:ser>
                <c:idx val="1"/>
                <c:order val="5"/>
                <c:tx>
                  <c:v>Muertos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'50CRB_30_40'!$AF$14:$AF$373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2.0000000000000002E-5</c:v>
                      </c:pt>
                      <c:pt idx="28">
                        <c:v>2.0000000000000002E-5</c:v>
                      </c:pt>
                      <c:pt idx="29">
                        <c:v>4.0000000000000003E-5</c:v>
                      </c:pt>
                      <c:pt idx="30">
                        <c:v>4.0000000000000003E-5</c:v>
                      </c:pt>
                      <c:pt idx="31">
                        <c:v>6.0000000000000002E-5</c:v>
                      </c:pt>
                      <c:pt idx="32">
                        <c:v>8.0000000000000007E-5</c:v>
                      </c:pt>
                      <c:pt idx="33">
                        <c:v>1E-4</c:v>
                      </c:pt>
                      <c:pt idx="34">
                        <c:v>1.2E-4</c:v>
                      </c:pt>
                      <c:pt idx="35">
                        <c:v>1.3999999999999999E-4</c:v>
                      </c:pt>
                      <c:pt idx="36">
                        <c:v>1.8000000000000001E-4</c:v>
                      </c:pt>
                      <c:pt idx="37">
                        <c:v>2.2000000000000001E-4</c:v>
                      </c:pt>
                      <c:pt idx="38">
                        <c:v>2.7999999999999998E-4</c:v>
                      </c:pt>
                      <c:pt idx="39">
                        <c:v>3.2000000000000003E-4</c:v>
                      </c:pt>
                      <c:pt idx="40">
                        <c:v>3.8000000000000002E-4</c:v>
                      </c:pt>
                      <c:pt idx="41">
                        <c:v>4.6000000000000001E-4</c:v>
                      </c:pt>
                      <c:pt idx="42">
                        <c:v>5.1999999999999995E-4</c:v>
                      </c:pt>
                      <c:pt idx="43">
                        <c:v>5.9999999999999995E-4</c:v>
                      </c:pt>
                      <c:pt idx="44">
                        <c:v>6.9999999999999999E-4</c:v>
                      </c:pt>
                      <c:pt idx="45">
                        <c:v>8.0000000000000004E-4</c:v>
                      </c:pt>
                      <c:pt idx="46">
                        <c:v>8.9999999999999998E-4</c:v>
                      </c:pt>
                      <c:pt idx="47">
                        <c:v>1.0200000000000001E-3</c:v>
                      </c:pt>
                      <c:pt idx="48">
                        <c:v>1.14E-3</c:v>
                      </c:pt>
                      <c:pt idx="49">
                        <c:v>1.2800000000000001E-3</c:v>
                      </c:pt>
                      <c:pt idx="50">
                        <c:v>1.4E-3</c:v>
                      </c:pt>
                      <c:pt idx="51">
                        <c:v>1.5200000000000001E-3</c:v>
                      </c:pt>
                      <c:pt idx="52">
                        <c:v>1.66E-3</c:v>
                      </c:pt>
                      <c:pt idx="53">
                        <c:v>1.8E-3</c:v>
                      </c:pt>
                      <c:pt idx="54">
                        <c:v>1.9400000000000001E-3</c:v>
                      </c:pt>
                      <c:pt idx="55">
                        <c:v>2.0799999999999998E-3</c:v>
                      </c:pt>
                      <c:pt idx="56">
                        <c:v>2.2200000000000002E-3</c:v>
                      </c:pt>
                      <c:pt idx="57">
                        <c:v>2.3400000000000001E-3</c:v>
                      </c:pt>
                      <c:pt idx="58">
                        <c:v>2.48E-3</c:v>
                      </c:pt>
                      <c:pt idx="59">
                        <c:v>2.6199999999999999E-3</c:v>
                      </c:pt>
                      <c:pt idx="60">
                        <c:v>2.7599999999999999E-3</c:v>
                      </c:pt>
                      <c:pt idx="61">
                        <c:v>2.8400000000000001E-3</c:v>
                      </c:pt>
                      <c:pt idx="62">
                        <c:v>2.9199999999999999E-3</c:v>
                      </c:pt>
                      <c:pt idx="63">
                        <c:v>3.0200000000000001E-3</c:v>
                      </c:pt>
                      <c:pt idx="64">
                        <c:v>3.0799999999999998E-3</c:v>
                      </c:pt>
                      <c:pt idx="65">
                        <c:v>3.14E-3</c:v>
                      </c:pt>
                      <c:pt idx="66">
                        <c:v>3.2000000000000002E-3</c:v>
                      </c:pt>
                      <c:pt idx="67">
                        <c:v>3.2799999999999999E-3</c:v>
                      </c:pt>
                      <c:pt idx="68">
                        <c:v>3.3400000000000001E-3</c:v>
                      </c:pt>
                      <c:pt idx="69">
                        <c:v>3.3800000000000002E-3</c:v>
                      </c:pt>
                      <c:pt idx="70">
                        <c:v>3.4399999999999999E-3</c:v>
                      </c:pt>
                      <c:pt idx="71">
                        <c:v>3.5000000000000001E-3</c:v>
                      </c:pt>
                      <c:pt idx="72">
                        <c:v>3.5599999999999998E-3</c:v>
                      </c:pt>
                      <c:pt idx="73">
                        <c:v>3.64E-3</c:v>
                      </c:pt>
                      <c:pt idx="74">
                        <c:v>3.6800000000000001E-3</c:v>
                      </c:pt>
                      <c:pt idx="75">
                        <c:v>3.7399999999999998E-3</c:v>
                      </c:pt>
                      <c:pt idx="76">
                        <c:v>3.7799999999999999E-3</c:v>
                      </c:pt>
                      <c:pt idx="77">
                        <c:v>3.8400000000000001E-3</c:v>
                      </c:pt>
                      <c:pt idx="78">
                        <c:v>3.8800000000000002E-3</c:v>
                      </c:pt>
                      <c:pt idx="79">
                        <c:v>3.9199999999999999E-3</c:v>
                      </c:pt>
                      <c:pt idx="80">
                        <c:v>3.96E-3</c:v>
                      </c:pt>
                      <c:pt idx="81">
                        <c:v>3.98E-3</c:v>
                      </c:pt>
                      <c:pt idx="82">
                        <c:v>4.0400000000000002E-3</c:v>
                      </c:pt>
                      <c:pt idx="83">
                        <c:v>4.0800000000000003E-3</c:v>
                      </c:pt>
                      <c:pt idx="84">
                        <c:v>4.1200000000000004E-3</c:v>
                      </c:pt>
                      <c:pt idx="85">
                        <c:v>4.1599999999999996E-3</c:v>
                      </c:pt>
                      <c:pt idx="86">
                        <c:v>4.1999999999999997E-3</c:v>
                      </c:pt>
                      <c:pt idx="87">
                        <c:v>4.2399999999999998E-3</c:v>
                      </c:pt>
                      <c:pt idx="88">
                        <c:v>4.28E-3</c:v>
                      </c:pt>
                      <c:pt idx="89">
                        <c:v>4.3200000000000001E-3</c:v>
                      </c:pt>
                      <c:pt idx="90">
                        <c:v>4.3800000000000002E-3</c:v>
                      </c:pt>
                      <c:pt idx="91">
                        <c:v>4.4200000000000003E-3</c:v>
                      </c:pt>
                      <c:pt idx="92">
                        <c:v>4.4600000000000004E-3</c:v>
                      </c:pt>
                      <c:pt idx="93">
                        <c:v>4.5199999999999997E-3</c:v>
                      </c:pt>
                      <c:pt idx="94">
                        <c:v>4.5799999999999999E-3</c:v>
                      </c:pt>
                      <c:pt idx="95">
                        <c:v>4.6600000000000001E-3</c:v>
                      </c:pt>
                      <c:pt idx="96">
                        <c:v>4.7200000000000002E-3</c:v>
                      </c:pt>
                      <c:pt idx="97">
                        <c:v>4.7999999999999996E-3</c:v>
                      </c:pt>
                      <c:pt idx="98">
                        <c:v>4.8799999999999998E-3</c:v>
                      </c:pt>
                      <c:pt idx="99">
                        <c:v>4.9800000000000001E-3</c:v>
                      </c:pt>
                      <c:pt idx="100">
                        <c:v>5.0800000000000003E-3</c:v>
                      </c:pt>
                      <c:pt idx="101">
                        <c:v>5.2399999999999999E-3</c:v>
                      </c:pt>
                      <c:pt idx="102">
                        <c:v>5.3600000000000002E-3</c:v>
                      </c:pt>
                      <c:pt idx="103">
                        <c:v>5.4999999999999997E-3</c:v>
                      </c:pt>
                      <c:pt idx="104">
                        <c:v>5.7000000000000002E-3</c:v>
                      </c:pt>
                      <c:pt idx="105">
                        <c:v>5.8599999999999998E-3</c:v>
                      </c:pt>
                      <c:pt idx="106">
                        <c:v>6.0000000000000001E-3</c:v>
                      </c:pt>
                      <c:pt idx="107">
                        <c:v>6.1799999999999997E-3</c:v>
                      </c:pt>
                      <c:pt idx="108">
                        <c:v>6.3800000000000003E-3</c:v>
                      </c:pt>
                      <c:pt idx="109">
                        <c:v>6.5799999999999999E-3</c:v>
                      </c:pt>
                      <c:pt idx="110">
                        <c:v>6.7999999999999996E-3</c:v>
                      </c:pt>
                      <c:pt idx="111">
                        <c:v>7.0200000000000002E-3</c:v>
                      </c:pt>
                      <c:pt idx="112">
                        <c:v>7.26E-3</c:v>
                      </c:pt>
                      <c:pt idx="113">
                        <c:v>7.4999999999999997E-3</c:v>
                      </c:pt>
                      <c:pt idx="114">
                        <c:v>7.7600000000000004E-3</c:v>
                      </c:pt>
                      <c:pt idx="115">
                        <c:v>8.0599999999999995E-3</c:v>
                      </c:pt>
                      <c:pt idx="116">
                        <c:v>8.3199999999999993E-3</c:v>
                      </c:pt>
                      <c:pt idx="117">
                        <c:v>8.6E-3</c:v>
                      </c:pt>
                      <c:pt idx="118">
                        <c:v>8.8999999999999999E-3</c:v>
                      </c:pt>
                      <c:pt idx="119">
                        <c:v>9.1800000000000007E-3</c:v>
                      </c:pt>
                      <c:pt idx="120">
                        <c:v>9.4800000000000006E-3</c:v>
                      </c:pt>
                      <c:pt idx="121">
                        <c:v>9.7599999999999996E-3</c:v>
                      </c:pt>
                      <c:pt idx="122">
                        <c:v>1.004E-2</c:v>
                      </c:pt>
                      <c:pt idx="123">
                        <c:v>1.0319999999999999E-2</c:v>
                      </c:pt>
                      <c:pt idx="124">
                        <c:v>1.0619999999999999E-2</c:v>
                      </c:pt>
                      <c:pt idx="125">
                        <c:v>1.0919999999999999E-2</c:v>
                      </c:pt>
                      <c:pt idx="126">
                        <c:v>1.12E-2</c:v>
                      </c:pt>
                      <c:pt idx="127">
                        <c:v>1.146E-2</c:v>
                      </c:pt>
                      <c:pt idx="128">
                        <c:v>1.174E-2</c:v>
                      </c:pt>
                      <c:pt idx="129">
                        <c:v>1.2019999999999999E-2</c:v>
                      </c:pt>
                      <c:pt idx="130">
                        <c:v>1.2279999999999999E-2</c:v>
                      </c:pt>
                      <c:pt idx="131">
                        <c:v>1.2540000000000001E-2</c:v>
                      </c:pt>
                      <c:pt idx="132">
                        <c:v>1.2800000000000001E-2</c:v>
                      </c:pt>
                      <c:pt idx="133">
                        <c:v>1.304E-2</c:v>
                      </c:pt>
                      <c:pt idx="134">
                        <c:v>1.338E-2</c:v>
                      </c:pt>
                      <c:pt idx="135">
                        <c:v>1.362E-2</c:v>
                      </c:pt>
                      <c:pt idx="136">
                        <c:v>1.384E-2</c:v>
                      </c:pt>
                      <c:pt idx="137">
                        <c:v>1.406E-2</c:v>
                      </c:pt>
                      <c:pt idx="138">
                        <c:v>1.426E-2</c:v>
                      </c:pt>
                      <c:pt idx="139">
                        <c:v>1.4460000000000001E-2</c:v>
                      </c:pt>
                      <c:pt idx="140">
                        <c:v>1.4619999999999999E-2</c:v>
                      </c:pt>
                      <c:pt idx="141">
                        <c:v>1.4800000000000001E-2</c:v>
                      </c:pt>
                      <c:pt idx="142">
                        <c:v>1.4959999999999999E-2</c:v>
                      </c:pt>
                      <c:pt idx="143">
                        <c:v>1.5100000000000001E-2</c:v>
                      </c:pt>
                      <c:pt idx="144">
                        <c:v>1.524E-2</c:v>
                      </c:pt>
                      <c:pt idx="145">
                        <c:v>1.5339999999999999E-2</c:v>
                      </c:pt>
                      <c:pt idx="146">
                        <c:v>1.546E-2</c:v>
                      </c:pt>
                      <c:pt idx="147">
                        <c:v>1.5520000000000001E-2</c:v>
                      </c:pt>
                      <c:pt idx="148">
                        <c:v>1.566E-2</c:v>
                      </c:pt>
                      <c:pt idx="149">
                        <c:v>1.5720000000000001E-2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60D-4D26-B4E0-A6387A92E18A}"/>
                  </c:ext>
                </c:extLst>
              </c15:ser>
            </c15:filteredScatterSeries>
          </c:ext>
        </c:extLst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'50CRB_30_40'!$AB$14:$AB$373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6.2695924764890286E-4</c:v>
                </c:pt>
                <c:pt idx="28">
                  <c:v>5.5741360089186175E-4</c:v>
                </c:pt>
                <c:pt idx="29">
                  <c:v>9.9009900990099011E-4</c:v>
                </c:pt>
                <c:pt idx="30">
                  <c:v>9.5693779904306223E-4</c:v>
                </c:pt>
                <c:pt idx="31">
                  <c:v>1.3856812933025404E-3</c:v>
                </c:pt>
                <c:pt idx="32">
                  <c:v>1.7809439002671415E-3</c:v>
                </c:pt>
                <c:pt idx="33">
                  <c:v>2.1450021450021449E-3</c:v>
                </c:pt>
                <c:pt idx="34">
                  <c:v>2.4896265560165973E-3</c:v>
                </c:pt>
                <c:pt idx="35">
                  <c:v>2.8180354267310788E-3</c:v>
                </c:pt>
                <c:pt idx="36">
                  <c:v>3.5211267605633804E-3</c:v>
                </c:pt>
                <c:pt idx="37">
                  <c:v>4.1888804265041886E-3</c:v>
                </c:pt>
                <c:pt idx="38">
                  <c:v>5.1948051948051948E-3</c:v>
                </c:pt>
                <c:pt idx="39">
                  <c:v>5.7929036929761039E-3</c:v>
                </c:pt>
                <c:pt idx="40">
                  <c:v>6.7185289957567189E-3</c:v>
                </c:pt>
                <c:pt idx="41">
                  <c:v>7.955724662746454E-3</c:v>
                </c:pt>
                <c:pt idx="42">
                  <c:v>8.8016249153689916E-3</c:v>
                </c:pt>
                <c:pt idx="43">
                  <c:v>9.9568536342515765E-3</c:v>
                </c:pt>
                <c:pt idx="44">
                  <c:v>1.1422976501305483E-2</c:v>
                </c:pt>
                <c:pt idx="45">
                  <c:v>1.2836970474967908E-2</c:v>
                </c:pt>
                <c:pt idx="46">
                  <c:v>1.4222503160556258E-2</c:v>
                </c:pt>
                <c:pt idx="47">
                  <c:v>1.5882902522578637E-2</c:v>
                </c:pt>
                <c:pt idx="48">
                  <c:v>1.7511520737327188E-2</c:v>
                </c:pt>
                <c:pt idx="49">
                  <c:v>1.9423368740515933E-2</c:v>
                </c:pt>
                <c:pt idx="50">
                  <c:v>2.0995800839832032E-2</c:v>
                </c:pt>
                <c:pt idx="51">
                  <c:v>2.2545238801542571E-2</c:v>
                </c:pt>
                <c:pt idx="52">
                  <c:v>2.4368761009982386E-2</c:v>
                </c:pt>
                <c:pt idx="53">
                  <c:v>2.6185627000290951E-2</c:v>
                </c:pt>
                <c:pt idx="54">
                  <c:v>2.7970011534025375E-2</c:v>
                </c:pt>
                <c:pt idx="55">
                  <c:v>2.9731275014293884E-2</c:v>
                </c:pt>
                <c:pt idx="56">
                  <c:v>3.1462585034013606E-2</c:v>
                </c:pt>
                <c:pt idx="57">
                  <c:v>3.2911392405063293E-2</c:v>
                </c:pt>
                <c:pt idx="58">
                  <c:v>3.4598214285714288E-2</c:v>
                </c:pt>
                <c:pt idx="59">
                  <c:v>3.6267995570321149E-2</c:v>
                </c:pt>
                <c:pt idx="60">
                  <c:v>3.7964236588720772E-2</c:v>
                </c:pt>
                <c:pt idx="61">
                  <c:v>3.8797814207650272E-2</c:v>
                </c:pt>
                <c:pt idx="62">
                  <c:v>3.9652362846279196E-2</c:v>
                </c:pt>
                <c:pt idx="63">
                  <c:v>4.0799783842204812E-2</c:v>
                </c:pt>
                <c:pt idx="64">
                  <c:v>4.1397849462365591E-2</c:v>
                </c:pt>
                <c:pt idx="65">
                  <c:v>4.2012309339042014E-2</c:v>
                </c:pt>
                <c:pt idx="66">
                  <c:v>4.2621204049014386E-2</c:v>
                </c:pt>
                <c:pt idx="67">
                  <c:v>4.3501326259946953E-2</c:v>
                </c:pt>
                <c:pt idx="68">
                  <c:v>4.4133192389006343E-2</c:v>
                </c:pt>
                <c:pt idx="69">
                  <c:v>4.4508822754806429E-2</c:v>
                </c:pt>
                <c:pt idx="70">
                  <c:v>4.4375644994840042E-2</c:v>
                </c:pt>
                <c:pt idx="71">
                  <c:v>4.4404973357015987E-2</c:v>
                </c:pt>
                <c:pt idx="72">
                  <c:v>4.4522261130565281E-2</c:v>
                </c:pt>
                <c:pt idx="73">
                  <c:v>4.3897732754462133E-2</c:v>
                </c:pt>
                <c:pt idx="74">
                  <c:v>4.3294117647058823E-2</c:v>
                </c:pt>
                <c:pt idx="75">
                  <c:v>4.279176201372998E-2</c:v>
                </c:pt>
                <c:pt idx="76">
                  <c:v>4.1602465331278891E-2</c:v>
                </c:pt>
                <c:pt idx="77">
                  <c:v>4.0293809024134312E-2</c:v>
                </c:pt>
                <c:pt idx="78">
                  <c:v>3.8568588469184893E-2</c:v>
                </c:pt>
                <c:pt idx="79">
                  <c:v>3.6704119850187268E-2</c:v>
                </c:pt>
                <c:pt idx="80">
                  <c:v>3.4969975273754859E-2</c:v>
                </c:pt>
                <c:pt idx="81">
                  <c:v>3.3233132932531731E-2</c:v>
                </c:pt>
                <c:pt idx="82">
                  <c:v>3.2083862770012704E-2</c:v>
                </c:pt>
                <c:pt idx="83">
                  <c:v>3.0960692062528456E-2</c:v>
                </c:pt>
                <c:pt idx="84">
                  <c:v>2.9989809288105983E-2</c:v>
                </c:pt>
                <c:pt idx="85">
                  <c:v>2.9119417611647769E-2</c:v>
                </c:pt>
                <c:pt idx="86">
                  <c:v>2.8332433890987586E-2</c:v>
                </c:pt>
                <c:pt idx="87">
                  <c:v>2.7564685996619424E-2</c:v>
                </c:pt>
                <c:pt idx="88">
                  <c:v>2.6837220968146475E-2</c:v>
                </c:pt>
                <c:pt idx="89">
                  <c:v>2.6121659209094206E-2</c:v>
                </c:pt>
                <c:pt idx="90">
                  <c:v>2.5533403287862889E-2</c:v>
                </c:pt>
                <c:pt idx="91">
                  <c:v>2.4848212277940183E-2</c:v>
                </c:pt>
                <c:pt idx="92">
                  <c:v>2.4149880875027074E-2</c:v>
                </c:pt>
                <c:pt idx="93">
                  <c:v>2.3593276960016705E-2</c:v>
                </c:pt>
                <c:pt idx="94">
                  <c:v>2.3068399314999495E-2</c:v>
                </c:pt>
                <c:pt idx="95">
                  <c:v>2.2660960902548141E-2</c:v>
                </c:pt>
                <c:pt idx="96">
                  <c:v>2.2186706778226945E-2</c:v>
                </c:pt>
                <c:pt idx="97">
                  <c:v>2.1873860736419979E-2</c:v>
                </c:pt>
                <c:pt idx="98">
                  <c:v>2.160439171241367E-2</c:v>
                </c:pt>
                <c:pt idx="99">
                  <c:v>2.1456268849633777E-2</c:v>
                </c:pt>
                <c:pt idx="100">
                  <c:v>2.1333781286746178E-2</c:v>
                </c:pt>
                <c:pt idx="101">
                  <c:v>2.1489501312335957E-2</c:v>
                </c:pt>
                <c:pt idx="102">
                  <c:v>2.1503650806386904E-2</c:v>
                </c:pt>
                <c:pt idx="103">
                  <c:v>2.1614399119704471E-2</c:v>
                </c:pt>
                <c:pt idx="104">
                  <c:v>2.1967010944966857E-2</c:v>
                </c:pt>
                <c:pt idx="105">
                  <c:v>2.2166742321077317E-2</c:v>
                </c:pt>
                <c:pt idx="106">
                  <c:v>2.2313127556712532E-2</c:v>
                </c:pt>
                <c:pt idx="107">
                  <c:v>2.2609204653545035E-2</c:v>
                </c:pt>
                <c:pt idx="108">
                  <c:v>2.299099099099099E-2</c:v>
                </c:pt>
                <c:pt idx="109">
                  <c:v>2.3386408871197042E-2</c:v>
                </c:pt>
                <c:pt idx="110">
                  <c:v>2.3874727898321749E-2</c:v>
                </c:pt>
                <c:pt idx="111">
                  <c:v>2.4376692825890688E-2</c:v>
                </c:pt>
                <c:pt idx="112">
                  <c:v>2.4963895192902825E-2</c:v>
                </c:pt>
                <c:pt idx="113">
                  <c:v>2.5555404116123757E-2</c:v>
                </c:pt>
                <c:pt idx="114">
                  <c:v>2.6226848722455048E-2</c:v>
                </c:pt>
                <c:pt idx="115">
                  <c:v>2.7030652625930646E-2</c:v>
                </c:pt>
                <c:pt idx="116">
                  <c:v>2.7707473025176503E-2</c:v>
                </c:pt>
                <c:pt idx="117">
                  <c:v>2.8446679015612597E-2</c:v>
                </c:pt>
                <c:pt idx="118">
                  <c:v>2.9251298231775455E-2</c:v>
                </c:pt>
                <c:pt idx="119">
                  <c:v>0.03</c:v>
                </c:pt>
                <c:pt idx="120">
                  <c:v>3.0815238590560394E-2</c:v>
                </c:pt>
                <c:pt idx="121">
                  <c:v>3.1563288273720978E-2</c:v>
                </c:pt>
                <c:pt idx="122">
                  <c:v>3.232037084728303E-2</c:v>
                </c:pt>
                <c:pt idx="123">
                  <c:v>3.3074802897250177E-2</c:v>
                </c:pt>
                <c:pt idx="124">
                  <c:v>3.3890732703599692E-2</c:v>
                </c:pt>
                <c:pt idx="125">
                  <c:v>3.4715157680569687E-2</c:v>
                </c:pt>
                <c:pt idx="126">
                  <c:v>3.5478966041561075E-2</c:v>
                </c:pt>
                <c:pt idx="127">
                  <c:v>3.6181094904337942E-2</c:v>
                </c:pt>
                <c:pt idx="128">
                  <c:v>3.6948448416944675E-2</c:v>
                </c:pt>
                <c:pt idx="129">
                  <c:v>3.7727558066541114E-2</c:v>
                </c:pt>
                <c:pt idx="130">
                  <c:v>3.8442273979464064E-2</c:v>
                </c:pt>
                <c:pt idx="131">
                  <c:v>3.9160577103241521E-2</c:v>
                </c:pt>
                <c:pt idx="132">
                  <c:v>3.9880358923230309E-2</c:v>
                </c:pt>
                <c:pt idx="133">
                  <c:v>4.054726368159204E-2</c:v>
                </c:pt>
                <c:pt idx="134">
                  <c:v>4.1547633834306298E-2</c:v>
                </c:pt>
                <c:pt idx="135">
                  <c:v>4.2216849544355589E-2</c:v>
                </c:pt>
                <c:pt idx="136">
                  <c:v>4.2829733242557406E-2</c:v>
                </c:pt>
                <c:pt idx="137">
                  <c:v>4.3443332097392165E-2</c:v>
                </c:pt>
                <c:pt idx="138">
                  <c:v>4.4036810573775557E-2</c:v>
                </c:pt>
                <c:pt idx="139">
                  <c:v>4.4593844445815087E-2</c:v>
                </c:pt>
                <c:pt idx="140">
                  <c:v>4.5031725497443477E-2</c:v>
                </c:pt>
                <c:pt idx="141">
                  <c:v>4.5538461538461542E-2</c:v>
                </c:pt>
                <c:pt idx="142">
                  <c:v>4.5982664289666193E-2</c:v>
                </c:pt>
                <c:pt idx="143">
                  <c:v>4.648156128793942E-2</c:v>
                </c:pt>
                <c:pt idx="144">
                  <c:v>4.6875E-2</c:v>
                </c:pt>
                <c:pt idx="145">
                  <c:v>4.7208715455160956E-2</c:v>
                </c:pt>
                <c:pt idx="146">
                  <c:v>4.7534128643463291E-2</c:v>
                </c:pt>
                <c:pt idx="147">
                  <c:v>4.7963409357809503E-2</c:v>
                </c:pt>
                <c:pt idx="148">
                  <c:v>4.8246965309014726E-2</c:v>
                </c:pt>
                <c:pt idx="149">
                  <c:v>4.847064627528367E-2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8C-41AB-9209-7F7FB4B13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'50CRB_30_40'!$M$14:$M$165</c:f>
              <c:numCache>
                <c:formatCode>#,##0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0.53</c:v>
                </c:pt>
                <c:pt idx="12">
                  <c:v>0.63</c:v>
                </c:pt>
                <c:pt idx="13">
                  <c:v>1.1399999999999999</c:v>
                </c:pt>
                <c:pt idx="14">
                  <c:v>1.43</c:v>
                </c:pt>
                <c:pt idx="15">
                  <c:v>1.94</c:v>
                </c:pt>
                <c:pt idx="16">
                  <c:v>1.72</c:v>
                </c:pt>
                <c:pt idx="17">
                  <c:v>1.88</c:v>
                </c:pt>
                <c:pt idx="18">
                  <c:v>2.08</c:v>
                </c:pt>
                <c:pt idx="19">
                  <c:v>2.48</c:v>
                </c:pt>
                <c:pt idx="20">
                  <c:v>2.4500000000000002</c:v>
                </c:pt>
                <c:pt idx="21">
                  <c:v>2.2799999999999998</c:v>
                </c:pt>
                <c:pt idx="22">
                  <c:v>2.19</c:v>
                </c:pt>
                <c:pt idx="23">
                  <c:v>2.2400000000000002</c:v>
                </c:pt>
                <c:pt idx="24">
                  <c:v>2.14</c:v>
                </c:pt>
                <c:pt idx="25">
                  <c:v>2.0499999999999998</c:v>
                </c:pt>
                <c:pt idx="26">
                  <c:v>2.1</c:v>
                </c:pt>
                <c:pt idx="27">
                  <c:v>2</c:v>
                </c:pt>
                <c:pt idx="28">
                  <c:v>2.02</c:v>
                </c:pt>
                <c:pt idx="29">
                  <c:v>1.99</c:v>
                </c:pt>
                <c:pt idx="30">
                  <c:v>1.96</c:v>
                </c:pt>
                <c:pt idx="31">
                  <c:v>1.99</c:v>
                </c:pt>
                <c:pt idx="32">
                  <c:v>1.97</c:v>
                </c:pt>
                <c:pt idx="33">
                  <c:v>1.94</c:v>
                </c:pt>
                <c:pt idx="34">
                  <c:v>1.94</c:v>
                </c:pt>
                <c:pt idx="35">
                  <c:v>2</c:v>
                </c:pt>
                <c:pt idx="36">
                  <c:v>1.96</c:v>
                </c:pt>
                <c:pt idx="37">
                  <c:v>1.95</c:v>
                </c:pt>
                <c:pt idx="38">
                  <c:v>1.9</c:v>
                </c:pt>
                <c:pt idx="39">
                  <c:v>1.85</c:v>
                </c:pt>
                <c:pt idx="40">
                  <c:v>1.79</c:v>
                </c:pt>
                <c:pt idx="41">
                  <c:v>1.75</c:v>
                </c:pt>
                <c:pt idx="42">
                  <c:v>1.72</c:v>
                </c:pt>
                <c:pt idx="43">
                  <c:v>1.68</c:v>
                </c:pt>
                <c:pt idx="44">
                  <c:v>1.66</c:v>
                </c:pt>
                <c:pt idx="45">
                  <c:v>1.63</c:v>
                </c:pt>
                <c:pt idx="46">
                  <c:v>1.62</c:v>
                </c:pt>
                <c:pt idx="47">
                  <c:v>1.58</c:v>
                </c:pt>
                <c:pt idx="48">
                  <c:v>1.54</c:v>
                </c:pt>
                <c:pt idx="49">
                  <c:v>1.51</c:v>
                </c:pt>
                <c:pt idx="50">
                  <c:v>1.49</c:v>
                </c:pt>
                <c:pt idx="51">
                  <c:v>1.46</c:v>
                </c:pt>
                <c:pt idx="52">
                  <c:v>1.44</c:v>
                </c:pt>
                <c:pt idx="53">
                  <c:v>1.42</c:v>
                </c:pt>
                <c:pt idx="54">
                  <c:v>1.4</c:v>
                </c:pt>
                <c:pt idx="55">
                  <c:v>1.38</c:v>
                </c:pt>
                <c:pt idx="56">
                  <c:v>1.36</c:v>
                </c:pt>
                <c:pt idx="57">
                  <c:v>1.33</c:v>
                </c:pt>
                <c:pt idx="58">
                  <c:v>1.3</c:v>
                </c:pt>
                <c:pt idx="59">
                  <c:v>1.27</c:v>
                </c:pt>
                <c:pt idx="60">
                  <c:v>1.23</c:v>
                </c:pt>
                <c:pt idx="61">
                  <c:v>1.22</c:v>
                </c:pt>
                <c:pt idx="62">
                  <c:v>1.21</c:v>
                </c:pt>
                <c:pt idx="63">
                  <c:v>1.2</c:v>
                </c:pt>
                <c:pt idx="64">
                  <c:v>1.19</c:v>
                </c:pt>
                <c:pt idx="65">
                  <c:v>1.18</c:v>
                </c:pt>
                <c:pt idx="66">
                  <c:v>1.17</c:v>
                </c:pt>
                <c:pt idx="67">
                  <c:v>1.1599999999999999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1.1399999999999999</c:v>
                </c:pt>
                <c:pt idx="71">
                  <c:v>1.1299999999999999</c:v>
                </c:pt>
                <c:pt idx="72">
                  <c:v>1.1299999999999999</c:v>
                </c:pt>
                <c:pt idx="73">
                  <c:v>1.1200000000000001</c:v>
                </c:pt>
                <c:pt idx="74">
                  <c:v>1.1200000000000001</c:v>
                </c:pt>
                <c:pt idx="75">
                  <c:v>1.1200000000000001</c:v>
                </c:pt>
                <c:pt idx="76">
                  <c:v>1.1200000000000001</c:v>
                </c:pt>
                <c:pt idx="77">
                  <c:v>1.1200000000000001</c:v>
                </c:pt>
                <c:pt idx="78">
                  <c:v>1.1200000000000001</c:v>
                </c:pt>
                <c:pt idx="79">
                  <c:v>1.1200000000000001</c:v>
                </c:pt>
                <c:pt idx="80">
                  <c:v>1.1200000000000001</c:v>
                </c:pt>
                <c:pt idx="81">
                  <c:v>1.1299999999999999</c:v>
                </c:pt>
                <c:pt idx="82">
                  <c:v>1.1299999999999999</c:v>
                </c:pt>
                <c:pt idx="83">
                  <c:v>1.1299999999999999</c:v>
                </c:pt>
                <c:pt idx="84">
                  <c:v>1.1299999999999999</c:v>
                </c:pt>
                <c:pt idx="85">
                  <c:v>1.1299999999999999</c:v>
                </c:pt>
                <c:pt idx="86">
                  <c:v>1.1299999999999999</c:v>
                </c:pt>
                <c:pt idx="87">
                  <c:v>1.1399999999999999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1.1599999999999999</c:v>
                </c:pt>
                <c:pt idx="91">
                  <c:v>1.1599999999999999</c:v>
                </c:pt>
                <c:pt idx="92">
                  <c:v>1.17</c:v>
                </c:pt>
                <c:pt idx="93">
                  <c:v>1.18</c:v>
                </c:pt>
                <c:pt idx="94">
                  <c:v>1.19</c:v>
                </c:pt>
                <c:pt idx="95">
                  <c:v>1.2</c:v>
                </c:pt>
                <c:pt idx="96">
                  <c:v>1.22</c:v>
                </c:pt>
                <c:pt idx="97">
                  <c:v>1.23</c:v>
                </c:pt>
                <c:pt idx="98">
                  <c:v>1.24</c:v>
                </c:pt>
                <c:pt idx="99">
                  <c:v>1.25</c:v>
                </c:pt>
                <c:pt idx="100">
                  <c:v>1.26</c:v>
                </c:pt>
                <c:pt idx="101">
                  <c:v>1.28</c:v>
                </c:pt>
                <c:pt idx="102">
                  <c:v>1.29</c:v>
                </c:pt>
                <c:pt idx="103">
                  <c:v>1.3</c:v>
                </c:pt>
                <c:pt idx="104">
                  <c:v>1.3</c:v>
                </c:pt>
                <c:pt idx="105">
                  <c:v>1.31</c:v>
                </c:pt>
                <c:pt idx="106">
                  <c:v>1.32</c:v>
                </c:pt>
                <c:pt idx="107">
                  <c:v>1.32</c:v>
                </c:pt>
                <c:pt idx="108">
                  <c:v>1.32</c:v>
                </c:pt>
                <c:pt idx="109">
                  <c:v>1.32</c:v>
                </c:pt>
                <c:pt idx="110">
                  <c:v>1.31</c:v>
                </c:pt>
                <c:pt idx="111">
                  <c:v>1.3</c:v>
                </c:pt>
                <c:pt idx="112">
                  <c:v>1.3</c:v>
                </c:pt>
                <c:pt idx="113">
                  <c:v>1.29</c:v>
                </c:pt>
                <c:pt idx="114">
                  <c:v>1.28</c:v>
                </c:pt>
                <c:pt idx="115">
                  <c:v>1.27</c:v>
                </c:pt>
                <c:pt idx="116">
                  <c:v>1.27</c:v>
                </c:pt>
                <c:pt idx="117">
                  <c:v>1.26</c:v>
                </c:pt>
                <c:pt idx="118">
                  <c:v>1.25</c:v>
                </c:pt>
                <c:pt idx="119">
                  <c:v>1.25</c:v>
                </c:pt>
                <c:pt idx="120">
                  <c:v>1.24</c:v>
                </c:pt>
                <c:pt idx="121">
                  <c:v>1.23</c:v>
                </c:pt>
                <c:pt idx="122">
                  <c:v>1.22</c:v>
                </c:pt>
                <c:pt idx="123">
                  <c:v>1.21</c:v>
                </c:pt>
                <c:pt idx="124">
                  <c:v>1.2</c:v>
                </c:pt>
                <c:pt idx="125">
                  <c:v>1.19</c:v>
                </c:pt>
                <c:pt idx="126">
                  <c:v>1.18</c:v>
                </c:pt>
                <c:pt idx="127">
                  <c:v>1.17</c:v>
                </c:pt>
                <c:pt idx="128">
                  <c:v>1.1599999999999999</c:v>
                </c:pt>
                <c:pt idx="129">
                  <c:v>1.1499999999999999</c:v>
                </c:pt>
                <c:pt idx="130">
                  <c:v>1.1399999999999999</c:v>
                </c:pt>
                <c:pt idx="131">
                  <c:v>1.1299999999999999</c:v>
                </c:pt>
                <c:pt idx="132">
                  <c:v>1.1299999999999999</c:v>
                </c:pt>
                <c:pt idx="133">
                  <c:v>1.1200000000000001</c:v>
                </c:pt>
                <c:pt idx="134">
                  <c:v>1.1100000000000001</c:v>
                </c:pt>
                <c:pt idx="135">
                  <c:v>1.1000000000000001</c:v>
                </c:pt>
                <c:pt idx="136">
                  <c:v>1.0900000000000001</c:v>
                </c:pt>
                <c:pt idx="137">
                  <c:v>1.0900000000000001</c:v>
                </c:pt>
                <c:pt idx="138">
                  <c:v>1.08</c:v>
                </c:pt>
                <c:pt idx="139">
                  <c:v>1.07</c:v>
                </c:pt>
                <c:pt idx="140">
                  <c:v>1.07</c:v>
                </c:pt>
                <c:pt idx="141">
                  <c:v>1.06</c:v>
                </c:pt>
                <c:pt idx="142">
                  <c:v>1.06</c:v>
                </c:pt>
                <c:pt idx="143">
                  <c:v>1.05</c:v>
                </c:pt>
                <c:pt idx="144">
                  <c:v>1.05</c:v>
                </c:pt>
                <c:pt idx="145">
                  <c:v>1.05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38-4726-A768-5CF67E983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'50CRB_30_40'!$AQ$14:$AQ$88</c:f>
              <c:numCache>
                <c:formatCode>General</c:formatCode>
                <c:ptCount val="7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</c:numCache>
            </c:numRef>
          </c:xVal>
          <c:yVal>
            <c:numRef>
              <c:f>'50CRB_30_40'!$AS$14:$AS$88</c:f>
              <c:numCache>
                <c:formatCode>#,##0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51077.711748152367</c:v>
                </c:pt>
                <c:pt idx="30">
                  <c:v>52847.731462197255</c:v>
                </c:pt>
                <c:pt idx="31">
                  <c:v>54744.181155816768</c:v>
                </c:pt>
                <c:pt idx="32">
                  <c:v>56792.346824925851</c:v>
                </c:pt>
                <c:pt idx="33">
                  <c:v>58941.65647769464</c:v>
                </c:pt>
                <c:pt idx="34">
                  <c:v>60939.250154973866</c:v>
                </c:pt>
                <c:pt idx="35">
                  <c:v>62810.413852678459</c:v>
                </c:pt>
                <c:pt idx="36">
                  <c:v>64631.005558553195</c:v>
                </c:pt>
                <c:pt idx="37">
                  <c:v>66401.025272598083</c:v>
                </c:pt>
                <c:pt idx="38">
                  <c:v>68145.758990728034</c:v>
                </c:pt>
                <c:pt idx="39">
                  <c:v>69839.920717028144</c:v>
                </c:pt>
                <c:pt idx="40">
                  <c:v>71508.796447413319</c:v>
                </c:pt>
                <c:pt idx="41">
                  <c:v>73101.814190053716</c:v>
                </c:pt>
                <c:pt idx="42">
                  <c:v>74694.831932694098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64-4246-9355-456030FD000B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EvolOf!$H$3:$H$49</c:f>
              <c:numCache>
                <c:formatCode>#,##0</c:formatCode>
                <c:ptCount val="4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64-4246-9355-456030FD0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'50CRB_30_40'!$AQ$14:$AQ$81</c:f>
              <c:numCache>
                <c:formatCode>General</c:formatCode>
                <c:ptCount val="68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</c:numCache>
            </c:numRef>
          </c:xVal>
          <c:yVal>
            <c:numRef>
              <c:f>'50CRB_30_40'!$AY$14:$AY$81</c:f>
              <c:numCache>
                <c:formatCode>#,##0</c:formatCode>
                <c:ptCount val="68"/>
                <c:pt idx="0">
                  <c:v>252.85995914926914</c:v>
                </c:pt>
                <c:pt idx="1">
                  <c:v>252.85995914926914</c:v>
                </c:pt>
                <c:pt idx="2">
                  <c:v>252.85995914926914</c:v>
                </c:pt>
                <c:pt idx="3">
                  <c:v>404.57593463883063</c:v>
                </c:pt>
                <c:pt idx="4">
                  <c:v>556.29191012839215</c:v>
                </c:pt>
                <c:pt idx="5">
                  <c:v>682.7218897030267</c:v>
                </c:pt>
                <c:pt idx="6">
                  <c:v>1036.7258325120035</c:v>
                </c:pt>
                <c:pt idx="7">
                  <c:v>1416.0157712359073</c:v>
                </c:pt>
                <c:pt idx="8">
                  <c:v>1845.8777017896648</c:v>
                </c:pt>
                <c:pt idx="9">
                  <c:v>2629.743575152399</c:v>
                </c:pt>
                <c:pt idx="10">
                  <c:v>3514.7534321748412</c:v>
                </c:pt>
                <c:pt idx="11">
                  <c:v>4425.0492851122099</c:v>
                </c:pt>
                <c:pt idx="12">
                  <c:v>5335.345138049579</c:v>
                </c:pt>
                <c:pt idx="13">
                  <c:v>6220.3549950720208</c:v>
                </c:pt>
                <c:pt idx="14">
                  <c:v>7155.9368439243171</c:v>
                </c:pt>
                <c:pt idx="15">
                  <c:v>8192.6626764363209</c:v>
                </c:pt>
                <c:pt idx="16">
                  <c:v>9482.2484680975922</c:v>
                </c:pt>
                <c:pt idx="17">
                  <c:v>10948.836231163354</c:v>
                </c:pt>
                <c:pt idx="18">
                  <c:v>12718.855945208237</c:v>
                </c:pt>
                <c:pt idx="19">
                  <c:v>14817.593606147171</c:v>
                </c:pt>
                <c:pt idx="20">
                  <c:v>17042.761246660739</c:v>
                </c:pt>
                <c:pt idx="21">
                  <c:v>19419.64486266387</c:v>
                </c:pt>
                <c:pt idx="22">
                  <c:v>21998.816445986417</c:v>
                </c:pt>
                <c:pt idx="23">
                  <c:v>24805.561992543302</c:v>
                </c:pt>
                <c:pt idx="24">
                  <c:v>28143.313453313654</c:v>
                </c:pt>
                <c:pt idx="25">
                  <c:v>31683.352881403425</c:v>
                </c:pt>
                <c:pt idx="26">
                  <c:v>35754.398223706659</c:v>
                </c:pt>
                <c:pt idx="27">
                  <c:v>40331.163484308432</c:v>
                </c:pt>
                <c:pt idx="28">
                  <c:v>45363.076671378883</c:v>
                </c:pt>
                <c:pt idx="29">
                  <c:v>51077.711748152367</c:v>
                </c:pt>
                <c:pt idx="30">
                  <c:v>52847.731462197255</c:v>
                </c:pt>
                <c:pt idx="31">
                  <c:v>54744.181155816768</c:v>
                </c:pt>
                <c:pt idx="32">
                  <c:v>56792.346824925851</c:v>
                </c:pt>
                <c:pt idx="33">
                  <c:v>58941.65647769464</c:v>
                </c:pt>
                <c:pt idx="34">
                  <c:v>60939.250154973866</c:v>
                </c:pt>
                <c:pt idx="35">
                  <c:v>62810.413852678459</c:v>
                </c:pt>
                <c:pt idx="36">
                  <c:v>64631.005558553195</c:v>
                </c:pt>
                <c:pt idx="37">
                  <c:v>66401.025272598083</c:v>
                </c:pt>
                <c:pt idx="38">
                  <c:v>68145.758990728034</c:v>
                </c:pt>
                <c:pt idx="39">
                  <c:v>69839.920717028144</c:v>
                </c:pt>
                <c:pt idx="40">
                  <c:v>71508.796447413319</c:v>
                </c:pt>
                <c:pt idx="41">
                  <c:v>73101.814190053716</c:v>
                </c:pt>
                <c:pt idx="42">
                  <c:v>74694.831932694098</c:v>
                </c:pt>
                <c:pt idx="43">
                  <c:v>76186.705691674797</c:v>
                </c:pt>
                <c:pt idx="44">
                  <c:v>77476.29148333607</c:v>
                </c:pt>
                <c:pt idx="45">
                  <c:v>78791.163270912264</c:v>
                </c:pt>
                <c:pt idx="46">
                  <c:v>80004.89107482876</c:v>
                </c:pt>
                <c:pt idx="47">
                  <c:v>81193.33288283032</c:v>
                </c:pt>
                <c:pt idx="48">
                  <c:v>82305.916703087103</c:v>
                </c:pt>
                <c:pt idx="49">
                  <c:v>83317.356539684188</c:v>
                </c:pt>
                <c:pt idx="50">
                  <c:v>84303.510380366337</c:v>
                </c:pt>
                <c:pt idx="51">
                  <c:v>85239.09222921863</c:v>
                </c:pt>
                <c:pt idx="52">
                  <c:v>86124.102086241066</c:v>
                </c:pt>
                <c:pt idx="53">
                  <c:v>86907.967959603804</c:v>
                </c:pt>
                <c:pt idx="54">
                  <c:v>87691.833832966542</c:v>
                </c:pt>
                <c:pt idx="55">
                  <c:v>88450.413710414345</c:v>
                </c:pt>
                <c:pt idx="56">
                  <c:v>89208.993587862147</c:v>
                </c:pt>
                <c:pt idx="57">
                  <c:v>89891.715477565187</c:v>
                </c:pt>
                <c:pt idx="58">
                  <c:v>90625.009359098069</c:v>
                </c:pt>
                <c:pt idx="59">
                  <c:v>91333.017244716015</c:v>
                </c:pt>
                <c:pt idx="60">
                  <c:v>91914.595150759327</c:v>
                </c:pt>
                <c:pt idx="61">
                  <c:v>92546.745048632511</c:v>
                </c:pt>
                <c:pt idx="62">
                  <c:v>93103.036958760902</c:v>
                </c:pt>
                <c:pt idx="63">
                  <c:v>93583.470881144516</c:v>
                </c:pt>
                <c:pt idx="64">
                  <c:v>94063.904803528116</c:v>
                </c:pt>
                <c:pt idx="65">
                  <c:v>94493.766734081873</c:v>
                </c:pt>
                <c:pt idx="66">
                  <c:v>94923.628664635631</c:v>
                </c:pt>
                <c:pt idx="67">
                  <c:v>95328.204599274468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55-4B9F-B8C9-CD0F9FF7CEA8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'50CRB_30_40'!$AQ$14:$AQ$81</c:f>
              <c:numCache>
                <c:formatCode>General</c:formatCode>
                <c:ptCount val="68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</c:numCache>
            </c:numRef>
          </c:xVal>
          <c:yVal>
            <c:numRef>
              <c:f>'50CRB_30_40'!$AZ$14:$AZ$81</c:f>
              <c:numCache>
                <c:formatCode>#,##0</c:formatCode>
                <c:ptCount val="68"/>
                <c:pt idx="0">
                  <c:v>252.85995914926914</c:v>
                </c:pt>
                <c:pt idx="1">
                  <c:v>252.85995914926914</c:v>
                </c:pt>
                <c:pt idx="2">
                  <c:v>252.85995914926914</c:v>
                </c:pt>
                <c:pt idx="3">
                  <c:v>404.57593463883063</c:v>
                </c:pt>
                <c:pt idx="4">
                  <c:v>556.29191012839215</c:v>
                </c:pt>
                <c:pt idx="5">
                  <c:v>682.7218897030267</c:v>
                </c:pt>
                <c:pt idx="6">
                  <c:v>1036.7258325120035</c:v>
                </c:pt>
                <c:pt idx="7">
                  <c:v>1416.0157712359073</c:v>
                </c:pt>
                <c:pt idx="8">
                  <c:v>1845.8777017896648</c:v>
                </c:pt>
                <c:pt idx="9">
                  <c:v>2629.743575152399</c:v>
                </c:pt>
                <c:pt idx="10">
                  <c:v>3514.7534321748412</c:v>
                </c:pt>
                <c:pt idx="11">
                  <c:v>4425.0492851122099</c:v>
                </c:pt>
                <c:pt idx="12">
                  <c:v>5335.345138049579</c:v>
                </c:pt>
                <c:pt idx="13">
                  <c:v>6220.3549950720208</c:v>
                </c:pt>
                <c:pt idx="14">
                  <c:v>7130.6508480093898</c:v>
                </c:pt>
                <c:pt idx="15">
                  <c:v>8167.3766805213936</c:v>
                </c:pt>
                <c:pt idx="16">
                  <c:v>9431.6764762677394</c:v>
                </c:pt>
                <c:pt idx="17">
                  <c:v>10872.978243418573</c:v>
                </c:pt>
                <c:pt idx="18">
                  <c:v>12617.71196154853</c:v>
                </c:pt>
                <c:pt idx="19">
                  <c:v>14665.877630657611</c:v>
                </c:pt>
                <c:pt idx="20">
                  <c:v>16865.759275256252</c:v>
                </c:pt>
                <c:pt idx="21">
                  <c:v>19192.070899429527</c:v>
                </c:pt>
                <c:pt idx="22">
                  <c:v>21695.384495007293</c:v>
                </c:pt>
                <c:pt idx="23">
                  <c:v>24426.272053819401</c:v>
                </c:pt>
                <c:pt idx="24">
                  <c:v>27662.879530930044</c:v>
                </c:pt>
                <c:pt idx="25">
                  <c:v>31076.488979445177</c:v>
                </c:pt>
                <c:pt idx="26">
                  <c:v>34995.818346258849</c:v>
                </c:pt>
                <c:pt idx="27">
                  <c:v>39345.009643626276</c:v>
                </c:pt>
                <c:pt idx="28">
                  <c:v>44149.348867462395</c:v>
                </c:pt>
                <c:pt idx="29">
                  <c:v>49560.551993256755</c:v>
                </c:pt>
                <c:pt idx="30">
                  <c:v>51001.85376040759</c:v>
                </c:pt>
                <c:pt idx="31">
                  <c:v>52443.155527558418</c:v>
                </c:pt>
                <c:pt idx="32">
                  <c:v>54086.745262028671</c:v>
                </c:pt>
                <c:pt idx="33">
                  <c:v>55730.334996498917</c:v>
                </c:pt>
                <c:pt idx="34">
                  <c:v>57095.778775904975</c:v>
                </c:pt>
                <c:pt idx="35">
                  <c:v>58233.648592076686</c:v>
                </c:pt>
                <c:pt idx="36">
                  <c:v>59270.374424588685</c:v>
                </c:pt>
                <c:pt idx="37">
                  <c:v>60130.0982856962</c:v>
                </c:pt>
                <c:pt idx="38">
                  <c:v>60762.248183569376</c:v>
                </c:pt>
                <c:pt idx="39">
                  <c:v>61369.112085527624</c:v>
                </c:pt>
                <c:pt idx="40">
                  <c:v>61647.25804059182</c:v>
                </c:pt>
                <c:pt idx="41">
                  <c:v>61748.402024251525</c:v>
                </c:pt>
                <c:pt idx="42">
                  <c:v>61773.688020166453</c:v>
                </c:pt>
                <c:pt idx="43">
                  <c:v>61546.114056932107</c:v>
                </c:pt>
                <c:pt idx="44">
                  <c:v>61040.394138633572</c:v>
                </c:pt>
                <c:pt idx="45">
                  <c:v>60458.816232590252</c:v>
                </c:pt>
                <c:pt idx="46">
                  <c:v>59599.092371482737</c:v>
                </c:pt>
                <c:pt idx="47">
                  <c:v>58537.08054305581</c:v>
                </c:pt>
                <c:pt idx="48">
                  <c:v>57272.780747309458</c:v>
                </c:pt>
                <c:pt idx="49">
                  <c:v>55755.620992413846</c:v>
                </c:pt>
                <c:pt idx="50">
                  <c:v>54036.173270198815</c:v>
                </c:pt>
                <c:pt idx="51">
                  <c:v>52266.153556153935</c:v>
                </c:pt>
                <c:pt idx="52">
                  <c:v>50293.845874789629</c:v>
                </c:pt>
                <c:pt idx="53">
                  <c:v>48195.108213850697</c:v>
                </c:pt>
                <c:pt idx="54">
                  <c:v>46020.512565166988</c:v>
                </c:pt>
                <c:pt idx="55">
                  <c:v>43668.914945078781</c:v>
                </c:pt>
                <c:pt idx="56">
                  <c:v>41367.88931682043</c:v>
                </c:pt>
                <c:pt idx="57">
                  <c:v>38965.719704902374</c:v>
                </c:pt>
                <c:pt idx="58">
                  <c:v>36563.550092984318</c:v>
                </c:pt>
                <c:pt idx="59">
                  <c:v>34161.380481066262</c:v>
                </c:pt>
                <c:pt idx="60">
                  <c:v>31506.350909998935</c:v>
                </c:pt>
                <c:pt idx="61">
                  <c:v>30393.767089742152</c:v>
                </c:pt>
                <c:pt idx="62">
                  <c:v>29205.325281740585</c:v>
                </c:pt>
                <c:pt idx="63">
                  <c:v>27915.739490079315</c:v>
                </c:pt>
                <c:pt idx="64">
                  <c:v>26550.295710673261</c:v>
                </c:pt>
                <c:pt idx="65">
                  <c:v>25311.281910841841</c:v>
                </c:pt>
                <c:pt idx="66">
                  <c:v>24148.126098755205</c:v>
                </c:pt>
                <c:pt idx="67">
                  <c:v>22984.970286668566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55-4B9F-B8C9-CD0F9FF7CEA8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EvolOf!$H$3:$H$49</c:f>
              <c:numCache>
                <c:formatCode>#,##0</c:formatCode>
                <c:ptCount val="4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55-4B9F-B8C9-CD0F9FF7C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  <c:max val="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2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'50CRB_30_40'!$AR$14:$AR$73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'50CRB_30_40'!$AS$14:$AS$73</c:f>
              <c:numCache>
                <c:formatCode>#,##0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51077.711748152367</c:v>
                </c:pt>
                <c:pt idx="30">
                  <c:v>52847.731462197255</c:v>
                </c:pt>
                <c:pt idx="31">
                  <c:v>54744.181155816768</c:v>
                </c:pt>
                <c:pt idx="32">
                  <c:v>56792.346824925851</c:v>
                </c:pt>
                <c:pt idx="33">
                  <c:v>58941.65647769464</c:v>
                </c:pt>
                <c:pt idx="34">
                  <c:v>60939.250154973866</c:v>
                </c:pt>
                <c:pt idx="35">
                  <c:v>62810.413852678459</c:v>
                </c:pt>
                <c:pt idx="36">
                  <c:v>64631.005558553195</c:v>
                </c:pt>
                <c:pt idx="37">
                  <c:v>66401.025272598083</c:v>
                </c:pt>
                <c:pt idx="38">
                  <c:v>68145.758990728034</c:v>
                </c:pt>
                <c:pt idx="39">
                  <c:v>69839.920717028144</c:v>
                </c:pt>
                <c:pt idx="40">
                  <c:v>71508.796447413319</c:v>
                </c:pt>
                <c:pt idx="41">
                  <c:v>73101.814190053716</c:v>
                </c:pt>
                <c:pt idx="42">
                  <c:v>74694.831932694098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62-4D95-93E8-12FA094249E8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'50CRB_30_40'!$AR$14:$AR$73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'50CRB_30_40'!$AU$14:$AU$73</c:f>
              <c:numCache>
                <c:formatCode>#,##0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47610</c:v>
                </c:pt>
                <c:pt idx="30">
                  <c:v>56188</c:v>
                </c:pt>
                <c:pt idx="31">
                  <c:v>64059</c:v>
                </c:pt>
                <c:pt idx="32">
                  <c:v>72248</c:v>
                </c:pt>
                <c:pt idx="33">
                  <c:v>78797</c:v>
                </c:pt>
                <c:pt idx="34">
                  <c:v>85195</c:v>
                </c:pt>
                <c:pt idx="35">
                  <c:v>94417</c:v>
                </c:pt>
                <c:pt idx="36">
                  <c:v>102136</c:v>
                </c:pt>
                <c:pt idx="37">
                  <c:v>110238</c:v>
                </c:pt>
                <c:pt idx="38">
                  <c:v>117710</c:v>
                </c:pt>
                <c:pt idx="39">
                  <c:v>124736</c:v>
                </c:pt>
                <c:pt idx="40">
                  <c:v>130759</c:v>
                </c:pt>
                <c:pt idx="41">
                  <c:v>135032</c:v>
                </c:pt>
                <c:pt idx="42">
                  <c:v>140510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62-4D95-93E8-12FA09424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SR!$AC$13:$AC$372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4.4999999999999999E-4</c:v>
                </c:pt>
                <c:pt idx="5">
                  <c:v>5.5000000000000003E-4</c:v>
                </c:pt>
                <c:pt idx="6">
                  <c:v>8.0000000000000004E-4</c:v>
                </c:pt>
                <c:pt idx="7">
                  <c:v>1.1000000000000001E-3</c:v>
                </c:pt>
                <c:pt idx="8">
                  <c:v>1.4499999999999999E-3</c:v>
                </c:pt>
                <c:pt idx="9">
                  <c:v>2.0500000000000002E-3</c:v>
                </c:pt>
                <c:pt idx="10">
                  <c:v>2.7000000000000001E-3</c:v>
                </c:pt>
                <c:pt idx="11">
                  <c:v>3.3E-3</c:v>
                </c:pt>
                <c:pt idx="12">
                  <c:v>4.0499999999999998E-3</c:v>
                </c:pt>
                <c:pt idx="13">
                  <c:v>4.7000000000000002E-3</c:v>
                </c:pt>
                <c:pt idx="14">
                  <c:v>5.2500000000000003E-3</c:v>
                </c:pt>
                <c:pt idx="15">
                  <c:v>5.7999999999999996E-3</c:v>
                </c:pt>
                <c:pt idx="16">
                  <c:v>6.4999999999999997E-3</c:v>
                </c:pt>
                <c:pt idx="17">
                  <c:v>7.3000000000000001E-3</c:v>
                </c:pt>
                <c:pt idx="18">
                  <c:v>8.1499999999999993E-3</c:v>
                </c:pt>
                <c:pt idx="19">
                  <c:v>9.1999999999999998E-3</c:v>
                </c:pt>
                <c:pt idx="20">
                  <c:v>1.0449999999999999E-2</c:v>
                </c:pt>
                <c:pt idx="21">
                  <c:v>1.1950000000000001E-2</c:v>
                </c:pt>
                <c:pt idx="22">
                  <c:v>1.3599999999999999E-2</c:v>
                </c:pt>
                <c:pt idx="23">
                  <c:v>1.525E-2</c:v>
                </c:pt>
                <c:pt idx="24">
                  <c:v>1.7299999999999999E-2</c:v>
                </c:pt>
                <c:pt idx="25">
                  <c:v>1.9300000000000001E-2</c:v>
                </c:pt>
                <c:pt idx="26">
                  <c:v>2.1499999999999998E-2</c:v>
                </c:pt>
                <c:pt idx="27">
                  <c:v>2.375E-2</c:v>
                </c:pt>
                <c:pt idx="28">
                  <c:v>2.5999999999999999E-2</c:v>
                </c:pt>
                <c:pt idx="29">
                  <c:v>2.8649999999999998E-2</c:v>
                </c:pt>
                <c:pt idx="30">
                  <c:v>3.1449999999999999E-2</c:v>
                </c:pt>
                <c:pt idx="31">
                  <c:v>3.4500000000000003E-2</c:v>
                </c:pt>
                <c:pt idx="32">
                  <c:v>4.0500000000000001E-2</c:v>
                </c:pt>
                <c:pt idx="33">
                  <c:v>4.4249999999999998E-2</c:v>
                </c:pt>
                <c:pt idx="34">
                  <c:v>4.8599999999999997E-2</c:v>
                </c:pt>
                <c:pt idx="35">
                  <c:v>5.2949999999999997E-2</c:v>
                </c:pt>
                <c:pt idx="36">
                  <c:v>5.765E-2</c:v>
                </c:pt>
                <c:pt idx="37">
                  <c:v>6.2700000000000006E-2</c:v>
                </c:pt>
                <c:pt idx="38">
                  <c:v>7.0599999999999996E-2</c:v>
                </c:pt>
                <c:pt idx="39">
                  <c:v>7.6200000000000004E-2</c:v>
                </c:pt>
                <c:pt idx="40">
                  <c:v>8.1549999999999997E-2</c:v>
                </c:pt>
                <c:pt idx="41">
                  <c:v>9.0249999999999997E-2</c:v>
                </c:pt>
                <c:pt idx="42">
                  <c:v>9.6149999999999999E-2</c:v>
                </c:pt>
                <c:pt idx="43">
                  <c:v>0.10165</c:v>
                </c:pt>
                <c:pt idx="44">
                  <c:v>0.10755000000000001</c:v>
                </c:pt>
                <c:pt idx="45">
                  <c:v>0.11335000000000001</c:v>
                </c:pt>
                <c:pt idx="46">
                  <c:v>0.1191</c:v>
                </c:pt>
                <c:pt idx="47">
                  <c:v>0.1249</c:v>
                </c:pt>
                <c:pt idx="48">
                  <c:v>0.13070000000000001</c:v>
                </c:pt>
                <c:pt idx="49">
                  <c:v>0.13639999999999999</c:v>
                </c:pt>
                <c:pt idx="50">
                  <c:v>0.14215</c:v>
                </c:pt>
                <c:pt idx="51">
                  <c:v>0.1477</c:v>
                </c:pt>
                <c:pt idx="52">
                  <c:v>0.15939999999999999</c:v>
                </c:pt>
                <c:pt idx="53">
                  <c:v>0.1651</c:v>
                </c:pt>
                <c:pt idx="54">
                  <c:v>0.17055000000000001</c:v>
                </c:pt>
                <c:pt idx="55">
                  <c:v>0.1759</c:v>
                </c:pt>
                <c:pt idx="56">
                  <c:v>0.18129999999999999</c:v>
                </c:pt>
                <c:pt idx="57">
                  <c:v>0.18640000000000001</c:v>
                </c:pt>
                <c:pt idx="58">
                  <c:v>0.1915</c:v>
                </c:pt>
                <c:pt idx="59">
                  <c:v>0.19625000000000001</c:v>
                </c:pt>
                <c:pt idx="60">
                  <c:v>0.20100000000000001</c:v>
                </c:pt>
                <c:pt idx="61">
                  <c:v>0.20524999999999999</c:v>
                </c:pt>
                <c:pt idx="62">
                  <c:v>0.20945</c:v>
                </c:pt>
                <c:pt idx="63">
                  <c:v>0.2135</c:v>
                </c:pt>
                <c:pt idx="64">
                  <c:v>0.21729999999999999</c:v>
                </c:pt>
                <c:pt idx="65">
                  <c:v>0.22075</c:v>
                </c:pt>
                <c:pt idx="66">
                  <c:v>0.22405</c:v>
                </c:pt>
                <c:pt idx="67">
                  <c:v>0.2273</c:v>
                </c:pt>
                <c:pt idx="68">
                  <c:v>0.2303</c:v>
                </c:pt>
                <c:pt idx="69">
                  <c:v>0.2331</c:v>
                </c:pt>
                <c:pt idx="70">
                  <c:v>0.23580000000000001</c:v>
                </c:pt>
                <c:pt idx="71">
                  <c:v>0.2384</c:v>
                </c:pt>
                <c:pt idx="72">
                  <c:v>0.24104999999999999</c:v>
                </c:pt>
                <c:pt idx="73">
                  <c:v>0.24354999999999999</c:v>
                </c:pt>
                <c:pt idx="74">
                  <c:v>0.24585000000000001</c:v>
                </c:pt>
                <c:pt idx="75">
                  <c:v>0.2482</c:v>
                </c:pt>
                <c:pt idx="76">
                  <c:v>0.25035000000000002</c:v>
                </c:pt>
                <c:pt idx="77">
                  <c:v>0.25224999999999997</c:v>
                </c:pt>
                <c:pt idx="78">
                  <c:v>0.25419999999999998</c:v>
                </c:pt>
                <c:pt idx="79">
                  <c:v>0.25605</c:v>
                </c:pt>
                <c:pt idx="80">
                  <c:v>0.25769999999999998</c:v>
                </c:pt>
                <c:pt idx="81">
                  <c:v>0.25919999999999999</c:v>
                </c:pt>
                <c:pt idx="82">
                  <c:v>0.2606</c:v>
                </c:pt>
                <c:pt idx="83">
                  <c:v>0.26205000000000001</c:v>
                </c:pt>
                <c:pt idx="84">
                  <c:v>0.26340000000000002</c:v>
                </c:pt>
                <c:pt idx="85">
                  <c:v>0.2646</c:v>
                </c:pt>
                <c:pt idx="86">
                  <c:v>0.26590000000000003</c:v>
                </c:pt>
                <c:pt idx="87">
                  <c:v>0.26695000000000002</c:v>
                </c:pt>
                <c:pt idx="88">
                  <c:v>0.26805000000000001</c:v>
                </c:pt>
                <c:pt idx="89">
                  <c:v>0.26900000000000002</c:v>
                </c:pt>
                <c:pt idx="90">
                  <c:v>0.26995000000000002</c:v>
                </c:pt>
                <c:pt idx="91">
                  <c:v>0.27079999999999999</c:v>
                </c:pt>
                <c:pt idx="92">
                  <c:v>0.27165</c:v>
                </c:pt>
                <c:pt idx="93">
                  <c:v>0.27229999999999999</c:v>
                </c:pt>
                <c:pt idx="94">
                  <c:v>0.27300000000000002</c:v>
                </c:pt>
                <c:pt idx="95">
                  <c:v>0.27365</c:v>
                </c:pt>
                <c:pt idx="96">
                  <c:v>0.2742</c:v>
                </c:pt>
                <c:pt idx="97">
                  <c:v>0.27474999999999999</c:v>
                </c:pt>
                <c:pt idx="98">
                  <c:v>0.27524999999999999</c:v>
                </c:pt>
                <c:pt idx="99">
                  <c:v>0.27579999999999999</c:v>
                </c:pt>
                <c:pt idx="100">
                  <c:v>0.27629999999999999</c:v>
                </c:pt>
                <c:pt idx="101">
                  <c:v>0.27684999999999998</c:v>
                </c:pt>
                <c:pt idx="102">
                  <c:v>0.27739999999999998</c:v>
                </c:pt>
                <c:pt idx="103">
                  <c:v>0.27789999999999998</c:v>
                </c:pt>
                <c:pt idx="104">
                  <c:v>0.27825</c:v>
                </c:pt>
                <c:pt idx="105">
                  <c:v>0.27865000000000001</c:v>
                </c:pt>
                <c:pt idx="106">
                  <c:v>0.27894999999999998</c:v>
                </c:pt>
                <c:pt idx="107">
                  <c:v>0.27929999999999999</c:v>
                </c:pt>
                <c:pt idx="108">
                  <c:v>0.27955000000000002</c:v>
                </c:pt>
                <c:pt idx="109">
                  <c:v>0.27979999999999999</c:v>
                </c:pt>
                <c:pt idx="110">
                  <c:v>0.28005000000000002</c:v>
                </c:pt>
                <c:pt idx="111">
                  <c:v>0.28025</c:v>
                </c:pt>
                <c:pt idx="112">
                  <c:v>0.28044999999999998</c:v>
                </c:pt>
                <c:pt idx="113">
                  <c:v>0.28065000000000001</c:v>
                </c:pt>
                <c:pt idx="114">
                  <c:v>0.28079999999999999</c:v>
                </c:pt>
                <c:pt idx="115">
                  <c:v>0.28094999999999998</c:v>
                </c:pt>
                <c:pt idx="116">
                  <c:v>0.28110000000000002</c:v>
                </c:pt>
                <c:pt idx="117">
                  <c:v>0.28125</c:v>
                </c:pt>
                <c:pt idx="118">
                  <c:v>0.28139999999999998</c:v>
                </c:pt>
                <c:pt idx="119">
                  <c:v>0.28155000000000002</c:v>
                </c:pt>
                <c:pt idx="120">
                  <c:v>0.28170000000000001</c:v>
                </c:pt>
                <c:pt idx="121">
                  <c:v>0.28179999999999999</c:v>
                </c:pt>
                <c:pt idx="122">
                  <c:v>0.28184999999999999</c:v>
                </c:pt>
                <c:pt idx="123">
                  <c:v>0.28199999999999997</c:v>
                </c:pt>
                <c:pt idx="124">
                  <c:v>0.28199999999999997</c:v>
                </c:pt>
                <c:pt idx="125">
                  <c:v>0.28210000000000002</c:v>
                </c:pt>
                <c:pt idx="126">
                  <c:v>0.28220000000000001</c:v>
                </c:pt>
                <c:pt idx="127">
                  <c:v>0.28225</c:v>
                </c:pt>
                <c:pt idx="128">
                  <c:v>0.28234999999999999</c:v>
                </c:pt>
                <c:pt idx="129">
                  <c:v>0.28239999999999998</c:v>
                </c:pt>
                <c:pt idx="130">
                  <c:v>0.28249999999999997</c:v>
                </c:pt>
                <c:pt idx="131">
                  <c:v>0.28255000000000002</c:v>
                </c:pt>
                <c:pt idx="132">
                  <c:v>0.28260000000000002</c:v>
                </c:pt>
                <c:pt idx="133">
                  <c:v>0.28265000000000001</c:v>
                </c:pt>
                <c:pt idx="134">
                  <c:v>0.28270000000000001</c:v>
                </c:pt>
                <c:pt idx="135">
                  <c:v>0.28275</c:v>
                </c:pt>
                <c:pt idx="136">
                  <c:v>0.2828</c:v>
                </c:pt>
                <c:pt idx="137">
                  <c:v>0.28284999999999999</c:v>
                </c:pt>
                <c:pt idx="138">
                  <c:v>0.28294999999999998</c:v>
                </c:pt>
                <c:pt idx="139">
                  <c:v>0.28299999999999997</c:v>
                </c:pt>
                <c:pt idx="140">
                  <c:v>0.28299999999999997</c:v>
                </c:pt>
                <c:pt idx="141">
                  <c:v>0.28305000000000002</c:v>
                </c:pt>
                <c:pt idx="142">
                  <c:v>0.28305000000000002</c:v>
                </c:pt>
                <c:pt idx="143">
                  <c:v>0.28310000000000002</c:v>
                </c:pt>
                <c:pt idx="144">
                  <c:v>0.28315000000000001</c:v>
                </c:pt>
                <c:pt idx="145">
                  <c:v>0.28320000000000001</c:v>
                </c:pt>
                <c:pt idx="146">
                  <c:v>0.28325</c:v>
                </c:pt>
                <c:pt idx="147">
                  <c:v>0.2833</c:v>
                </c:pt>
                <c:pt idx="148">
                  <c:v>0.2833</c:v>
                </c:pt>
                <c:pt idx="149">
                  <c:v>0.2833</c:v>
                </c:pt>
                <c:pt idx="150">
                  <c:v>0.28339999999999999</c:v>
                </c:pt>
                <c:pt idx="151">
                  <c:v>0.28355000000000002</c:v>
                </c:pt>
                <c:pt idx="152">
                  <c:v>0.28360000000000002</c:v>
                </c:pt>
                <c:pt idx="153">
                  <c:v>0.28365000000000001</c:v>
                </c:pt>
                <c:pt idx="154">
                  <c:v>0.28365000000000001</c:v>
                </c:pt>
                <c:pt idx="155">
                  <c:v>0.28365000000000001</c:v>
                </c:pt>
                <c:pt idx="156">
                  <c:v>0.28370000000000001</c:v>
                </c:pt>
                <c:pt idx="157">
                  <c:v>0.28375</c:v>
                </c:pt>
                <c:pt idx="158">
                  <c:v>0.28375</c:v>
                </c:pt>
                <c:pt idx="159">
                  <c:v>0.28375</c:v>
                </c:pt>
                <c:pt idx="160">
                  <c:v>0.28384999999999999</c:v>
                </c:pt>
                <c:pt idx="161">
                  <c:v>0.2838</c:v>
                </c:pt>
                <c:pt idx="162">
                  <c:v>0.28389999999999999</c:v>
                </c:pt>
                <c:pt idx="163">
                  <c:v>0.28389999999999999</c:v>
                </c:pt>
                <c:pt idx="164">
                  <c:v>0.2838</c:v>
                </c:pt>
                <c:pt idx="165">
                  <c:v>0.2838</c:v>
                </c:pt>
                <c:pt idx="166">
                  <c:v>0.28384999999999999</c:v>
                </c:pt>
                <c:pt idx="167">
                  <c:v>0.28384999999999999</c:v>
                </c:pt>
                <c:pt idx="168">
                  <c:v>0.28375</c:v>
                </c:pt>
                <c:pt idx="169">
                  <c:v>0.2838</c:v>
                </c:pt>
                <c:pt idx="170">
                  <c:v>0.28399999999999997</c:v>
                </c:pt>
                <c:pt idx="171">
                  <c:v>0.28399999999999997</c:v>
                </c:pt>
                <c:pt idx="172">
                  <c:v>0.28415000000000001</c:v>
                </c:pt>
                <c:pt idx="173">
                  <c:v>0.28415000000000001</c:v>
                </c:pt>
                <c:pt idx="174">
                  <c:v>0.28415000000000001</c:v>
                </c:pt>
                <c:pt idx="175">
                  <c:v>0.28415000000000001</c:v>
                </c:pt>
                <c:pt idx="176">
                  <c:v>0.28415000000000001</c:v>
                </c:pt>
                <c:pt idx="177">
                  <c:v>0.28415000000000001</c:v>
                </c:pt>
                <c:pt idx="178">
                  <c:v>0.28420000000000001</c:v>
                </c:pt>
                <c:pt idx="179">
                  <c:v>0.28415000000000001</c:v>
                </c:pt>
                <c:pt idx="180">
                  <c:v>0.28420000000000001</c:v>
                </c:pt>
                <c:pt idx="181">
                  <c:v>0.28420000000000001</c:v>
                </c:pt>
                <c:pt idx="182">
                  <c:v>0.28420000000000001</c:v>
                </c:pt>
                <c:pt idx="183">
                  <c:v>0.28420000000000001</c:v>
                </c:pt>
                <c:pt idx="184">
                  <c:v>0.28420000000000001</c:v>
                </c:pt>
                <c:pt idx="185">
                  <c:v>0.28420000000000001</c:v>
                </c:pt>
                <c:pt idx="186">
                  <c:v>0.2843</c:v>
                </c:pt>
                <c:pt idx="187">
                  <c:v>0.28455000000000003</c:v>
                </c:pt>
                <c:pt idx="188">
                  <c:v>0.28455000000000003</c:v>
                </c:pt>
                <c:pt idx="189">
                  <c:v>0.28455000000000003</c:v>
                </c:pt>
                <c:pt idx="190">
                  <c:v>0.28460000000000002</c:v>
                </c:pt>
                <c:pt idx="191">
                  <c:v>0.28465000000000001</c:v>
                </c:pt>
                <c:pt idx="192">
                  <c:v>0.28465000000000001</c:v>
                </c:pt>
                <c:pt idx="193">
                  <c:v>0.28465000000000001</c:v>
                </c:pt>
                <c:pt idx="194">
                  <c:v>0.28465000000000001</c:v>
                </c:pt>
                <c:pt idx="195">
                  <c:v>0.28434999999999999</c:v>
                </c:pt>
                <c:pt idx="196">
                  <c:v>0.28434999999999999</c:v>
                </c:pt>
                <c:pt idx="197">
                  <c:v>0.28434999999999999</c:v>
                </c:pt>
                <c:pt idx="198">
                  <c:v>0.28439999999999999</c:v>
                </c:pt>
                <c:pt idx="199">
                  <c:v>0.28434999999999999</c:v>
                </c:pt>
                <c:pt idx="200">
                  <c:v>0.28439999999999999</c:v>
                </c:pt>
                <c:pt idx="201">
                  <c:v>0.28449999999999998</c:v>
                </c:pt>
                <c:pt idx="202">
                  <c:v>0.28455000000000003</c:v>
                </c:pt>
                <c:pt idx="203">
                  <c:v>0.28455000000000003</c:v>
                </c:pt>
                <c:pt idx="204">
                  <c:v>0.28455000000000003</c:v>
                </c:pt>
                <c:pt idx="205">
                  <c:v>0.28455000000000003</c:v>
                </c:pt>
                <c:pt idx="206">
                  <c:v>0.28515000000000001</c:v>
                </c:pt>
                <c:pt idx="207">
                  <c:v>0.28515000000000001</c:v>
                </c:pt>
                <c:pt idx="208">
                  <c:v>0.28520000000000001</c:v>
                </c:pt>
                <c:pt idx="209">
                  <c:v>0.28520000000000001</c:v>
                </c:pt>
                <c:pt idx="210">
                  <c:v>0.28515000000000001</c:v>
                </c:pt>
                <c:pt idx="211">
                  <c:v>0.28510000000000002</c:v>
                </c:pt>
                <c:pt idx="212">
                  <c:v>0.28565000000000002</c:v>
                </c:pt>
                <c:pt idx="213">
                  <c:v>0.28565000000000002</c:v>
                </c:pt>
                <c:pt idx="214">
                  <c:v>0.28570000000000001</c:v>
                </c:pt>
                <c:pt idx="215">
                  <c:v>0.28570000000000001</c:v>
                </c:pt>
                <c:pt idx="216">
                  <c:v>0.28570000000000001</c:v>
                </c:pt>
                <c:pt idx="217">
                  <c:v>0.28575</c:v>
                </c:pt>
                <c:pt idx="218">
                  <c:v>0.28620000000000001</c:v>
                </c:pt>
                <c:pt idx="219">
                  <c:v>0.28625</c:v>
                </c:pt>
                <c:pt idx="220">
                  <c:v>0.28625</c:v>
                </c:pt>
                <c:pt idx="221">
                  <c:v>0.28625</c:v>
                </c:pt>
                <c:pt idx="222">
                  <c:v>0.2863</c:v>
                </c:pt>
                <c:pt idx="223">
                  <c:v>0.2863</c:v>
                </c:pt>
                <c:pt idx="224">
                  <c:v>0.28625</c:v>
                </c:pt>
                <c:pt idx="225">
                  <c:v>0.28575</c:v>
                </c:pt>
                <c:pt idx="226">
                  <c:v>0.28620000000000001</c:v>
                </c:pt>
                <c:pt idx="227">
                  <c:v>0.28620000000000001</c:v>
                </c:pt>
                <c:pt idx="228">
                  <c:v>0.28620000000000001</c:v>
                </c:pt>
                <c:pt idx="229">
                  <c:v>0.28625</c:v>
                </c:pt>
                <c:pt idx="230">
                  <c:v>0.28625</c:v>
                </c:pt>
                <c:pt idx="231">
                  <c:v>0.28625</c:v>
                </c:pt>
                <c:pt idx="232">
                  <c:v>0.28625</c:v>
                </c:pt>
                <c:pt idx="233">
                  <c:v>0.28725000000000001</c:v>
                </c:pt>
                <c:pt idx="234">
                  <c:v>0.28725000000000001</c:v>
                </c:pt>
                <c:pt idx="235">
                  <c:v>0.28725000000000001</c:v>
                </c:pt>
                <c:pt idx="236">
                  <c:v>0.28725000000000001</c:v>
                </c:pt>
                <c:pt idx="237">
                  <c:v>0.28725000000000001</c:v>
                </c:pt>
                <c:pt idx="238">
                  <c:v>0.28605000000000003</c:v>
                </c:pt>
                <c:pt idx="239">
                  <c:v>0.28610000000000002</c:v>
                </c:pt>
                <c:pt idx="240">
                  <c:v>0.28605000000000003</c:v>
                </c:pt>
                <c:pt idx="241">
                  <c:v>0.28605000000000003</c:v>
                </c:pt>
                <c:pt idx="242">
                  <c:v>0.28605000000000003</c:v>
                </c:pt>
                <c:pt idx="243">
                  <c:v>0.28605000000000003</c:v>
                </c:pt>
                <c:pt idx="244">
                  <c:v>0.28610000000000002</c:v>
                </c:pt>
                <c:pt idx="245">
                  <c:v>0.28599999999999998</c:v>
                </c:pt>
                <c:pt idx="246">
                  <c:v>0.28599999999999998</c:v>
                </c:pt>
                <c:pt idx="247">
                  <c:v>0.28599999999999998</c:v>
                </c:pt>
                <c:pt idx="248">
                  <c:v>0.28599999999999998</c:v>
                </c:pt>
                <c:pt idx="249">
                  <c:v>0.28599999999999998</c:v>
                </c:pt>
                <c:pt idx="250">
                  <c:v>0.28760000000000002</c:v>
                </c:pt>
                <c:pt idx="251">
                  <c:v>0.28760000000000002</c:v>
                </c:pt>
                <c:pt idx="252">
                  <c:v>0.28760000000000002</c:v>
                </c:pt>
                <c:pt idx="253">
                  <c:v>0.28754999999999997</c:v>
                </c:pt>
                <c:pt idx="254">
                  <c:v>0.28754999999999997</c:v>
                </c:pt>
                <c:pt idx="255">
                  <c:v>0.28754999999999997</c:v>
                </c:pt>
                <c:pt idx="256">
                  <c:v>0.28760000000000002</c:v>
                </c:pt>
                <c:pt idx="257">
                  <c:v>0.28760000000000002</c:v>
                </c:pt>
                <c:pt idx="258">
                  <c:v>0.28760000000000002</c:v>
                </c:pt>
                <c:pt idx="259">
                  <c:v>0.28760000000000002</c:v>
                </c:pt>
                <c:pt idx="260">
                  <c:v>0.28754999999999997</c:v>
                </c:pt>
                <c:pt idx="261">
                  <c:v>0.28734999999999999</c:v>
                </c:pt>
                <c:pt idx="262">
                  <c:v>0.28739999999999999</c:v>
                </c:pt>
                <c:pt idx="263">
                  <c:v>0.28739999999999999</c:v>
                </c:pt>
                <c:pt idx="264">
                  <c:v>0.28739999999999999</c:v>
                </c:pt>
                <c:pt idx="265">
                  <c:v>0.28739999999999999</c:v>
                </c:pt>
                <c:pt idx="266">
                  <c:v>0.28739999999999999</c:v>
                </c:pt>
                <c:pt idx="267">
                  <c:v>0.28739999999999999</c:v>
                </c:pt>
                <c:pt idx="268">
                  <c:v>0.28739999999999999</c:v>
                </c:pt>
                <c:pt idx="269">
                  <c:v>0.28739999999999999</c:v>
                </c:pt>
                <c:pt idx="270">
                  <c:v>0.28649999999999998</c:v>
                </c:pt>
                <c:pt idx="271">
                  <c:v>0.28649999999999998</c:v>
                </c:pt>
                <c:pt idx="272">
                  <c:v>0.28649999999999998</c:v>
                </c:pt>
                <c:pt idx="273">
                  <c:v>0.28649999999999998</c:v>
                </c:pt>
                <c:pt idx="274">
                  <c:v>0.28649999999999998</c:v>
                </c:pt>
                <c:pt idx="275">
                  <c:v>0.28649999999999998</c:v>
                </c:pt>
                <c:pt idx="276">
                  <c:v>0.28649999999999998</c:v>
                </c:pt>
                <c:pt idx="277">
                  <c:v>0.28649999999999998</c:v>
                </c:pt>
                <c:pt idx="278">
                  <c:v>0.28649999999999998</c:v>
                </c:pt>
                <c:pt idx="279">
                  <c:v>0.28649999999999998</c:v>
                </c:pt>
                <c:pt idx="280">
                  <c:v>0.28649999999999998</c:v>
                </c:pt>
                <c:pt idx="281">
                  <c:v>0.28649999999999998</c:v>
                </c:pt>
                <c:pt idx="282">
                  <c:v>0.28649999999999998</c:v>
                </c:pt>
                <c:pt idx="283">
                  <c:v>0.28649999999999998</c:v>
                </c:pt>
                <c:pt idx="284">
                  <c:v>0.28649999999999998</c:v>
                </c:pt>
                <c:pt idx="285">
                  <c:v>0.28649999999999998</c:v>
                </c:pt>
                <c:pt idx="286">
                  <c:v>0.28649999999999998</c:v>
                </c:pt>
                <c:pt idx="287">
                  <c:v>0.28655000000000003</c:v>
                </c:pt>
                <c:pt idx="288">
                  <c:v>0.28655000000000003</c:v>
                </c:pt>
                <c:pt idx="289">
                  <c:v>0.28655000000000003</c:v>
                </c:pt>
                <c:pt idx="290">
                  <c:v>0.28655000000000003</c:v>
                </c:pt>
                <c:pt idx="291">
                  <c:v>0.28655000000000003</c:v>
                </c:pt>
                <c:pt idx="292">
                  <c:v>0.28655000000000003</c:v>
                </c:pt>
                <c:pt idx="293">
                  <c:v>0.28655000000000003</c:v>
                </c:pt>
                <c:pt idx="294">
                  <c:v>0.28655000000000003</c:v>
                </c:pt>
                <c:pt idx="295">
                  <c:v>0.28655000000000003</c:v>
                </c:pt>
                <c:pt idx="296">
                  <c:v>0.28655000000000003</c:v>
                </c:pt>
                <c:pt idx="297">
                  <c:v>0.28655000000000003</c:v>
                </c:pt>
                <c:pt idx="298">
                  <c:v>0.28655000000000003</c:v>
                </c:pt>
                <c:pt idx="299">
                  <c:v>0.28655000000000003</c:v>
                </c:pt>
                <c:pt idx="300">
                  <c:v>0.28655000000000003</c:v>
                </c:pt>
                <c:pt idx="301">
                  <c:v>0.28655000000000003</c:v>
                </c:pt>
                <c:pt idx="302">
                  <c:v>0.28655000000000003</c:v>
                </c:pt>
                <c:pt idx="303">
                  <c:v>0.28655000000000003</c:v>
                </c:pt>
                <c:pt idx="304">
                  <c:v>0.28655000000000003</c:v>
                </c:pt>
                <c:pt idx="305">
                  <c:v>0.28655000000000003</c:v>
                </c:pt>
                <c:pt idx="306">
                  <c:v>0.28655000000000003</c:v>
                </c:pt>
                <c:pt idx="307">
                  <c:v>0.28655000000000003</c:v>
                </c:pt>
                <c:pt idx="308">
                  <c:v>0.28655000000000003</c:v>
                </c:pt>
                <c:pt idx="309">
                  <c:v>0.28655000000000003</c:v>
                </c:pt>
                <c:pt idx="310">
                  <c:v>0.28655000000000003</c:v>
                </c:pt>
                <c:pt idx="311">
                  <c:v>0.28655000000000003</c:v>
                </c:pt>
                <c:pt idx="312">
                  <c:v>0.28655000000000003</c:v>
                </c:pt>
                <c:pt idx="313">
                  <c:v>0.28655000000000003</c:v>
                </c:pt>
                <c:pt idx="314">
                  <c:v>0.28655000000000003</c:v>
                </c:pt>
                <c:pt idx="315">
                  <c:v>0.28655000000000003</c:v>
                </c:pt>
                <c:pt idx="316">
                  <c:v>0.28655000000000003</c:v>
                </c:pt>
                <c:pt idx="317">
                  <c:v>0.28655000000000003</c:v>
                </c:pt>
                <c:pt idx="318">
                  <c:v>0.28655000000000003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0</c:v>
                </c:pt>
                <c:pt idx="324">
                  <c:v>0</c:v>
                </c:pt>
                <c:pt idx="325">
                  <c:v>2.0000000000000001E-4</c:v>
                </c:pt>
                <c:pt idx="326">
                  <c:v>2.0000000000000001E-4</c:v>
                </c:pt>
                <c:pt idx="327">
                  <c:v>2.0000000000000001E-4</c:v>
                </c:pt>
                <c:pt idx="328">
                  <c:v>4.0000000000000002E-4</c:v>
                </c:pt>
                <c:pt idx="329">
                  <c:v>5.0000000000000001E-4</c:v>
                </c:pt>
                <c:pt idx="330">
                  <c:v>5.5000000000000003E-4</c:v>
                </c:pt>
                <c:pt idx="331">
                  <c:v>8.9999999999999998E-4</c:v>
                </c:pt>
                <c:pt idx="332">
                  <c:v>9.5E-4</c:v>
                </c:pt>
                <c:pt idx="333">
                  <c:v>1.25E-3</c:v>
                </c:pt>
                <c:pt idx="334">
                  <c:v>1.6000000000000001E-3</c:v>
                </c:pt>
                <c:pt idx="335">
                  <c:v>1.8500000000000001E-3</c:v>
                </c:pt>
                <c:pt idx="336">
                  <c:v>2.3999999999999998E-3</c:v>
                </c:pt>
                <c:pt idx="337">
                  <c:v>2.8500000000000001E-3</c:v>
                </c:pt>
                <c:pt idx="338">
                  <c:v>3.0000000000000001E-3</c:v>
                </c:pt>
                <c:pt idx="339">
                  <c:v>3.3500000000000001E-3</c:v>
                </c:pt>
                <c:pt idx="340">
                  <c:v>3.4499999999999999E-3</c:v>
                </c:pt>
                <c:pt idx="341">
                  <c:v>3.5000000000000001E-3</c:v>
                </c:pt>
                <c:pt idx="342">
                  <c:v>3.65E-3</c:v>
                </c:pt>
                <c:pt idx="343">
                  <c:v>3.8500000000000001E-3</c:v>
                </c:pt>
                <c:pt idx="344">
                  <c:v>4.0499999999999998E-3</c:v>
                </c:pt>
                <c:pt idx="345">
                  <c:v>4.2500000000000003E-3</c:v>
                </c:pt>
                <c:pt idx="346">
                  <c:v>4.7499999999999999E-3</c:v>
                </c:pt>
                <c:pt idx="347">
                  <c:v>5.1500000000000001E-3</c:v>
                </c:pt>
                <c:pt idx="348">
                  <c:v>5.5500000000000002E-3</c:v>
                </c:pt>
                <c:pt idx="349">
                  <c:v>6.2500000000000003E-3</c:v>
                </c:pt>
                <c:pt idx="350">
                  <c:v>6.9499999999999996E-3</c:v>
                </c:pt>
                <c:pt idx="351">
                  <c:v>8.0499999999999999E-3</c:v>
                </c:pt>
                <c:pt idx="352">
                  <c:v>9.1999999999999998E-3</c:v>
                </c:pt>
                <c:pt idx="353">
                  <c:v>1.0800000000000001E-2</c:v>
                </c:pt>
                <c:pt idx="354">
                  <c:v>1.2200000000000001E-2</c:v>
                </c:pt>
                <c:pt idx="355">
                  <c:v>1.3950000000000001E-2</c:v>
                </c:pt>
                <c:pt idx="356">
                  <c:v>1.5350000000000001E-2</c:v>
                </c:pt>
                <c:pt idx="357">
                  <c:v>1.7149999999999999E-2</c:v>
                </c:pt>
                <c:pt idx="358">
                  <c:v>1.89E-2</c:v>
                </c:pt>
                <c:pt idx="359">
                  <c:v>2.1049999999999999E-2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D2-4C41-B779-0938678E54B7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SR!$AD$13:$AD$372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4.4999999999999999E-4</c:v>
                </c:pt>
                <c:pt idx="5">
                  <c:v>5.5000000000000003E-4</c:v>
                </c:pt>
                <c:pt idx="6">
                  <c:v>8.0000000000000004E-4</c:v>
                </c:pt>
                <c:pt idx="7">
                  <c:v>1.1000000000000001E-3</c:v>
                </c:pt>
                <c:pt idx="8">
                  <c:v>1.4499999999999999E-3</c:v>
                </c:pt>
                <c:pt idx="9">
                  <c:v>2.0500000000000002E-3</c:v>
                </c:pt>
                <c:pt idx="10">
                  <c:v>2.7000000000000001E-3</c:v>
                </c:pt>
                <c:pt idx="11">
                  <c:v>3.3E-3</c:v>
                </c:pt>
                <c:pt idx="12">
                  <c:v>4.0499999999999998E-3</c:v>
                </c:pt>
                <c:pt idx="13">
                  <c:v>4.7000000000000002E-3</c:v>
                </c:pt>
                <c:pt idx="14">
                  <c:v>5.2500000000000003E-3</c:v>
                </c:pt>
                <c:pt idx="15">
                  <c:v>5.7999999999999996E-3</c:v>
                </c:pt>
                <c:pt idx="16">
                  <c:v>6.45E-3</c:v>
                </c:pt>
                <c:pt idx="17">
                  <c:v>7.2500000000000004E-3</c:v>
                </c:pt>
                <c:pt idx="18">
                  <c:v>8.0999999999999996E-3</c:v>
                </c:pt>
                <c:pt idx="19">
                  <c:v>9.1000000000000004E-3</c:v>
                </c:pt>
                <c:pt idx="20">
                  <c:v>1.035E-2</c:v>
                </c:pt>
                <c:pt idx="21">
                  <c:v>1.18E-2</c:v>
                </c:pt>
                <c:pt idx="22">
                  <c:v>1.34E-2</c:v>
                </c:pt>
                <c:pt idx="23">
                  <c:v>1.4999999999999999E-2</c:v>
                </c:pt>
                <c:pt idx="24">
                  <c:v>1.695E-2</c:v>
                </c:pt>
                <c:pt idx="25">
                  <c:v>1.89E-2</c:v>
                </c:pt>
                <c:pt idx="26">
                  <c:v>2.095E-2</c:v>
                </c:pt>
                <c:pt idx="27">
                  <c:v>2.3099999999999999E-2</c:v>
                </c:pt>
                <c:pt idx="28">
                  <c:v>2.52E-2</c:v>
                </c:pt>
                <c:pt idx="29">
                  <c:v>2.7650000000000001E-2</c:v>
                </c:pt>
                <c:pt idx="30">
                  <c:v>3.0249999999999999E-2</c:v>
                </c:pt>
                <c:pt idx="31">
                  <c:v>3.295E-2</c:v>
                </c:pt>
                <c:pt idx="32">
                  <c:v>3.85E-2</c:v>
                </c:pt>
                <c:pt idx="33">
                  <c:v>4.1950000000000001E-2</c:v>
                </c:pt>
                <c:pt idx="34">
                  <c:v>4.58E-2</c:v>
                </c:pt>
                <c:pt idx="35">
                  <c:v>4.965E-2</c:v>
                </c:pt>
                <c:pt idx="36">
                  <c:v>5.3749999999999999E-2</c:v>
                </c:pt>
                <c:pt idx="37">
                  <c:v>5.8200000000000002E-2</c:v>
                </c:pt>
                <c:pt idx="38">
                  <c:v>6.515E-2</c:v>
                </c:pt>
                <c:pt idx="39">
                  <c:v>6.9949999999999998E-2</c:v>
                </c:pt>
                <c:pt idx="40">
                  <c:v>7.4249999999999997E-2</c:v>
                </c:pt>
                <c:pt idx="41">
                  <c:v>8.1600000000000006E-2</c:v>
                </c:pt>
                <c:pt idx="42">
                  <c:v>8.6349999999999996E-2</c:v>
                </c:pt>
                <c:pt idx="43">
                  <c:v>9.0550000000000005E-2</c:v>
                </c:pt>
                <c:pt idx="44">
                  <c:v>9.4950000000000007E-2</c:v>
                </c:pt>
                <c:pt idx="45">
                  <c:v>9.9449999999999997E-2</c:v>
                </c:pt>
                <c:pt idx="46">
                  <c:v>0.1037</c:v>
                </c:pt>
                <c:pt idx="47">
                  <c:v>0.10775</c:v>
                </c:pt>
                <c:pt idx="48">
                  <c:v>0.1115</c:v>
                </c:pt>
                <c:pt idx="49">
                  <c:v>0.1153</c:v>
                </c:pt>
                <c:pt idx="50">
                  <c:v>0.11874999999999999</c:v>
                </c:pt>
                <c:pt idx="51">
                  <c:v>0.12185</c:v>
                </c:pt>
                <c:pt idx="52">
                  <c:v>0.12955</c:v>
                </c:pt>
                <c:pt idx="53">
                  <c:v>0.13239999999999999</c:v>
                </c:pt>
                <c:pt idx="54">
                  <c:v>0.13469999999999999</c:v>
                </c:pt>
                <c:pt idx="55">
                  <c:v>0.13655</c:v>
                </c:pt>
                <c:pt idx="56">
                  <c:v>0.1384</c:v>
                </c:pt>
                <c:pt idx="57">
                  <c:v>0.13994999999999999</c:v>
                </c:pt>
                <c:pt idx="58">
                  <c:v>0.14119999999999999</c:v>
                </c:pt>
                <c:pt idx="59">
                  <c:v>0.1419</c:v>
                </c:pt>
                <c:pt idx="60">
                  <c:v>0.14219999999999999</c:v>
                </c:pt>
                <c:pt idx="61">
                  <c:v>0.14199999999999999</c:v>
                </c:pt>
                <c:pt idx="62">
                  <c:v>0.14135</c:v>
                </c:pt>
                <c:pt idx="63">
                  <c:v>0.14030000000000001</c:v>
                </c:pt>
                <c:pt idx="64">
                  <c:v>0.13880000000000001</c:v>
                </c:pt>
                <c:pt idx="65">
                  <c:v>0.1368</c:v>
                </c:pt>
                <c:pt idx="66">
                  <c:v>0.13464999999999999</c:v>
                </c:pt>
                <c:pt idx="67">
                  <c:v>0.13225000000000001</c:v>
                </c:pt>
                <c:pt idx="68">
                  <c:v>0.1295</c:v>
                </c:pt>
                <c:pt idx="69">
                  <c:v>0.12645000000000001</c:v>
                </c:pt>
                <c:pt idx="70">
                  <c:v>0.12330000000000001</c:v>
                </c:pt>
                <c:pt idx="71">
                  <c:v>0.12025</c:v>
                </c:pt>
                <c:pt idx="72">
                  <c:v>0.1172</c:v>
                </c:pt>
                <c:pt idx="73">
                  <c:v>0.1138</c:v>
                </c:pt>
                <c:pt idx="74">
                  <c:v>0.1105</c:v>
                </c:pt>
                <c:pt idx="75">
                  <c:v>0.1071</c:v>
                </c:pt>
                <c:pt idx="76">
                  <c:v>0.10349999999999999</c:v>
                </c:pt>
                <c:pt idx="77">
                  <c:v>9.9599999999999994E-2</c:v>
                </c:pt>
                <c:pt idx="78">
                  <c:v>9.5850000000000005E-2</c:v>
                </c:pt>
                <c:pt idx="79">
                  <c:v>9.2299999999999993E-2</c:v>
                </c:pt>
                <c:pt idx="80">
                  <c:v>8.8599999999999998E-2</c:v>
                </c:pt>
                <c:pt idx="81">
                  <c:v>8.4849999999999995E-2</c:v>
                </c:pt>
                <c:pt idx="82">
                  <c:v>8.1299999999999997E-2</c:v>
                </c:pt>
                <c:pt idx="83">
                  <c:v>7.7899999999999997E-2</c:v>
                </c:pt>
                <c:pt idx="84">
                  <c:v>7.4450000000000002E-2</c:v>
                </c:pt>
                <c:pt idx="85">
                  <c:v>7.0999999999999994E-2</c:v>
                </c:pt>
                <c:pt idx="86">
                  <c:v>6.7699999999999996E-2</c:v>
                </c:pt>
                <c:pt idx="87">
                  <c:v>6.4250000000000002E-2</c:v>
                </c:pt>
                <c:pt idx="88">
                  <c:v>6.1249999999999999E-2</c:v>
                </c:pt>
                <c:pt idx="89">
                  <c:v>5.8049999999999997E-2</c:v>
                </c:pt>
                <c:pt idx="90">
                  <c:v>5.525E-2</c:v>
                </c:pt>
                <c:pt idx="91">
                  <c:v>5.2299999999999999E-2</c:v>
                </c:pt>
                <c:pt idx="92">
                  <c:v>4.965E-2</c:v>
                </c:pt>
                <c:pt idx="93">
                  <c:v>4.7E-2</c:v>
                </c:pt>
                <c:pt idx="94">
                  <c:v>4.4499999999999998E-2</c:v>
                </c:pt>
                <c:pt idx="95">
                  <c:v>4.2200000000000001E-2</c:v>
                </c:pt>
                <c:pt idx="96">
                  <c:v>3.9949999999999999E-2</c:v>
                </c:pt>
                <c:pt idx="97">
                  <c:v>3.78E-2</c:v>
                </c:pt>
                <c:pt idx="98">
                  <c:v>3.5700000000000003E-2</c:v>
                </c:pt>
                <c:pt idx="99">
                  <c:v>3.3799999999999997E-2</c:v>
                </c:pt>
                <c:pt idx="100">
                  <c:v>3.1949999999999999E-2</c:v>
                </c:pt>
                <c:pt idx="101">
                  <c:v>3.0249999999999999E-2</c:v>
                </c:pt>
                <c:pt idx="102">
                  <c:v>2.87E-2</c:v>
                </c:pt>
                <c:pt idx="103">
                  <c:v>2.7E-2</c:v>
                </c:pt>
                <c:pt idx="104">
                  <c:v>2.545E-2</c:v>
                </c:pt>
                <c:pt idx="105">
                  <c:v>2.3949999999999999E-2</c:v>
                </c:pt>
                <c:pt idx="106">
                  <c:v>2.2550000000000001E-2</c:v>
                </c:pt>
                <c:pt idx="107">
                  <c:v>2.1299999999999999E-2</c:v>
                </c:pt>
                <c:pt idx="108">
                  <c:v>2.0049999999999998E-2</c:v>
                </c:pt>
                <c:pt idx="109">
                  <c:v>1.8800000000000001E-2</c:v>
                </c:pt>
                <c:pt idx="110">
                  <c:v>1.7600000000000001E-2</c:v>
                </c:pt>
                <c:pt idx="111">
                  <c:v>1.6500000000000001E-2</c:v>
                </c:pt>
                <c:pt idx="112">
                  <c:v>1.555E-2</c:v>
                </c:pt>
                <c:pt idx="113">
                  <c:v>1.47E-2</c:v>
                </c:pt>
                <c:pt idx="114">
                  <c:v>1.37E-2</c:v>
                </c:pt>
                <c:pt idx="115">
                  <c:v>1.285E-2</c:v>
                </c:pt>
                <c:pt idx="116">
                  <c:v>1.2E-2</c:v>
                </c:pt>
                <c:pt idx="117">
                  <c:v>1.12E-2</c:v>
                </c:pt>
                <c:pt idx="118">
                  <c:v>1.0500000000000001E-2</c:v>
                </c:pt>
                <c:pt idx="119">
                  <c:v>9.9000000000000008E-3</c:v>
                </c:pt>
                <c:pt idx="120">
                  <c:v>9.2999999999999992E-3</c:v>
                </c:pt>
                <c:pt idx="121">
                  <c:v>8.6499999999999997E-3</c:v>
                </c:pt>
                <c:pt idx="122">
                  <c:v>8.0999999999999996E-3</c:v>
                </c:pt>
                <c:pt idx="123">
                  <c:v>7.6E-3</c:v>
                </c:pt>
                <c:pt idx="124">
                  <c:v>7.0499999999999998E-3</c:v>
                </c:pt>
                <c:pt idx="125">
                  <c:v>6.5500000000000003E-3</c:v>
                </c:pt>
                <c:pt idx="126">
                  <c:v>6.1000000000000004E-3</c:v>
                </c:pt>
                <c:pt idx="127">
                  <c:v>5.7000000000000002E-3</c:v>
                </c:pt>
                <c:pt idx="128">
                  <c:v>5.3499999999999997E-3</c:v>
                </c:pt>
                <c:pt idx="129">
                  <c:v>5.0000000000000001E-3</c:v>
                </c:pt>
                <c:pt idx="130">
                  <c:v>4.6499999999999996E-3</c:v>
                </c:pt>
                <c:pt idx="131">
                  <c:v>4.3E-3</c:v>
                </c:pt>
                <c:pt idx="132">
                  <c:v>4.0000000000000001E-3</c:v>
                </c:pt>
                <c:pt idx="133">
                  <c:v>3.65E-3</c:v>
                </c:pt>
                <c:pt idx="134">
                  <c:v>3.3500000000000001E-3</c:v>
                </c:pt>
                <c:pt idx="135">
                  <c:v>3.15E-3</c:v>
                </c:pt>
                <c:pt idx="136">
                  <c:v>2.8999999999999998E-3</c:v>
                </c:pt>
                <c:pt idx="137">
                  <c:v>2.7000000000000001E-3</c:v>
                </c:pt>
                <c:pt idx="138">
                  <c:v>2.5500000000000002E-3</c:v>
                </c:pt>
                <c:pt idx="139">
                  <c:v>2.3999999999999998E-3</c:v>
                </c:pt>
                <c:pt idx="140">
                  <c:v>2.2499999999999998E-3</c:v>
                </c:pt>
                <c:pt idx="141">
                  <c:v>2.15E-3</c:v>
                </c:pt>
                <c:pt idx="142">
                  <c:v>2E-3</c:v>
                </c:pt>
                <c:pt idx="143">
                  <c:v>1.9E-3</c:v>
                </c:pt>
                <c:pt idx="144">
                  <c:v>1.8E-3</c:v>
                </c:pt>
                <c:pt idx="145">
                  <c:v>1.75E-3</c:v>
                </c:pt>
                <c:pt idx="146">
                  <c:v>1.65E-3</c:v>
                </c:pt>
                <c:pt idx="147">
                  <c:v>1.6000000000000001E-3</c:v>
                </c:pt>
                <c:pt idx="148">
                  <c:v>1.5E-3</c:v>
                </c:pt>
                <c:pt idx="149">
                  <c:v>1.4499999999999999E-3</c:v>
                </c:pt>
                <c:pt idx="150">
                  <c:v>1.4E-3</c:v>
                </c:pt>
                <c:pt idx="151">
                  <c:v>1.4E-3</c:v>
                </c:pt>
                <c:pt idx="152">
                  <c:v>1.3500000000000001E-3</c:v>
                </c:pt>
                <c:pt idx="153">
                  <c:v>1.2999999999999999E-3</c:v>
                </c:pt>
                <c:pt idx="154">
                  <c:v>1.25E-3</c:v>
                </c:pt>
                <c:pt idx="155">
                  <c:v>1.1999999999999999E-3</c:v>
                </c:pt>
                <c:pt idx="156">
                  <c:v>1.15E-3</c:v>
                </c:pt>
                <c:pt idx="157">
                  <c:v>1.15E-3</c:v>
                </c:pt>
                <c:pt idx="158">
                  <c:v>1.1000000000000001E-3</c:v>
                </c:pt>
                <c:pt idx="159">
                  <c:v>1.0499999999999999E-3</c:v>
                </c:pt>
                <c:pt idx="160">
                  <c:v>1E-3</c:v>
                </c:pt>
                <c:pt idx="161">
                  <c:v>9.5E-4</c:v>
                </c:pt>
                <c:pt idx="162">
                  <c:v>9.5E-4</c:v>
                </c:pt>
                <c:pt idx="163">
                  <c:v>8.9999999999999998E-4</c:v>
                </c:pt>
                <c:pt idx="164">
                  <c:v>8.9999999999999998E-4</c:v>
                </c:pt>
                <c:pt idx="165">
                  <c:v>8.4999999999999995E-4</c:v>
                </c:pt>
                <c:pt idx="166">
                  <c:v>8.0000000000000004E-4</c:v>
                </c:pt>
                <c:pt idx="167">
                  <c:v>8.0000000000000004E-4</c:v>
                </c:pt>
                <c:pt idx="168">
                  <c:v>8.0000000000000004E-4</c:v>
                </c:pt>
                <c:pt idx="169">
                  <c:v>8.0000000000000004E-4</c:v>
                </c:pt>
                <c:pt idx="170">
                  <c:v>8.0000000000000004E-4</c:v>
                </c:pt>
                <c:pt idx="171">
                  <c:v>6.9999999999999999E-4</c:v>
                </c:pt>
                <c:pt idx="172">
                  <c:v>7.5000000000000002E-4</c:v>
                </c:pt>
                <c:pt idx="173">
                  <c:v>6.9999999999999999E-4</c:v>
                </c:pt>
                <c:pt idx="174">
                  <c:v>6.4999999999999997E-4</c:v>
                </c:pt>
                <c:pt idx="175">
                  <c:v>5.9999999999999995E-4</c:v>
                </c:pt>
                <c:pt idx="176">
                  <c:v>5.9999999999999995E-4</c:v>
                </c:pt>
                <c:pt idx="177">
                  <c:v>5.5000000000000003E-4</c:v>
                </c:pt>
                <c:pt idx="178">
                  <c:v>5.5000000000000003E-4</c:v>
                </c:pt>
                <c:pt idx="179">
                  <c:v>5.0000000000000001E-4</c:v>
                </c:pt>
                <c:pt idx="180">
                  <c:v>5.0000000000000001E-4</c:v>
                </c:pt>
                <c:pt idx="181">
                  <c:v>4.4999999999999999E-4</c:v>
                </c:pt>
                <c:pt idx="182">
                  <c:v>4.0000000000000002E-4</c:v>
                </c:pt>
                <c:pt idx="183">
                  <c:v>4.0000000000000002E-4</c:v>
                </c:pt>
                <c:pt idx="184">
                  <c:v>3.5E-4</c:v>
                </c:pt>
                <c:pt idx="185">
                  <c:v>3.5E-4</c:v>
                </c:pt>
                <c:pt idx="186">
                  <c:v>3.5E-4</c:v>
                </c:pt>
                <c:pt idx="187">
                  <c:v>3.5E-4</c:v>
                </c:pt>
                <c:pt idx="188">
                  <c:v>3.5E-4</c:v>
                </c:pt>
                <c:pt idx="189">
                  <c:v>2.9999999999999997E-4</c:v>
                </c:pt>
                <c:pt idx="190">
                  <c:v>2.9999999999999997E-4</c:v>
                </c:pt>
                <c:pt idx="191">
                  <c:v>2.9999999999999997E-4</c:v>
                </c:pt>
                <c:pt idx="192">
                  <c:v>2.9999999999999997E-4</c:v>
                </c:pt>
                <c:pt idx="193">
                  <c:v>2.5000000000000001E-4</c:v>
                </c:pt>
                <c:pt idx="194">
                  <c:v>2.5000000000000001E-4</c:v>
                </c:pt>
                <c:pt idx="195">
                  <c:v>2.5000000000000001E-4</c:v>
                </c:pt>
                <c:pt idx="196">
                  <c:v>2.5000000000000001E-4</c:v>
                </c:pt>
                <c:pt idx="197">
                  <c:v>2.5000000000000001E-4</c:v>
                </c:pt>
                <c:pt idx="198">
                  <c:v>2.5000000000000001E-4</c:v>
                </c:pt>
                <c:pt idx="199">
                  <c:v>2.0000000000000001E-4</c:v>
                </c:pt>
                <c:pt idx="200">
                  <c:v>2.0000000000000001E-4</c:v>
                </c:pt>
                <c:pt idx="201">
                  <c:v>2.0000000000000001E-4</c:v>
                </c:pt>
                <c:pt idx="202">
                  <c:v>2.0000000000000001E-4</c:v>
                </c:pt>
                <c:pt idx="203">
                  <c:v>2.0000000000000001E-4</c:v>
                </c:pt>
                <c:pt idx="204">
                  <c:v>2.0000000000000001E-4</c:v>
                </c:pt>
                <c:pt idx="205">
                  <c:v>2.0000000000000001E-4</c:v>
                </c:pt>
                <c:pt idx="206">
                  <c:v>2.0000000000000001E-4</c:v>
                </c:pt>
                <c:pt idx="207">
                  <c:v>2.0000000000000001E-4</c:v>
                </c:pt>
                <c:pt idx="208">
                  <c:v>2.0000000000000001E-4</c:v>
                </c:pt>
                <c:pt idx="209">
                  <c:v>2.0000000000000001E-4</c:v>
                </c:pt>
                <c:pt idx="210">
                  <c:v>2.0000000000000001E-4</c:v>
                </c:pt>
                <c:pt idx="211">
                  <c:v>1.4999999999999999E-4</c:v>
                </c:pt>
                <c:pt idx="212">
                  <c:v>2.0000000000000001E-4</c:v>
                </c:pt>
                <c:pt idx="213">
                  <c:v>2.0000000000000001E-4</c:v>
                </c:pt>
                <c:pt idx="214">
                  <c:v>2.0000000000000001E-4</c:v>
                </c:pt>
                <c:pt idx="215">
                  <c:v>2.0000000000000001E-4</c:v>
                </c:pt>
                <c:pt idx="216">
                  <c:v>2.0000000000000001E-4</c:v>
                </c:pt>
                <c:pt idx="217">
                  <c:v>2.0000000000000001E-4</c:v>
                </c:pt>
                <c:pt idx="218">
                  <c:v>2.0000000000000001E-4</c:v>
                </c:pt>
                <c:pt idx="219">
                  <c:v>2.0000000000000001E-4</c:v>
                </c:pt>
                <c:pt idx="220">
                  <c:v>2.0000000000000001E-4</c:v>
                </c:pt>
                <c:pt idx="221">
                  <c:v>2.0000000000000001E-4</c:v>
                </c:pt>
                <c:pt idx="222">
                  <c:v>2.0000000000000001E-4</c:v>
                </c:pt>
                <c:pt idx="223">
                  <c:v>2.0000000000000001E-4</c:v>
                </c:pt>
                <c:pt idx="224">
                  <c:v>1.4999999999999999E-4</c:v>
                </c:pt>
                <c:pt idx="225">
                  <c:v>2.0000000000000001E-4</c:v>
                </c:pt>
                <c:pt idx="226">
                  <c:v>2.0000000000000001E-4</c:v>
                </c:pt>
                <c:pt idx="227">
                  <c:v>2.0000000000000001E-4</c:v>
                </c:pt>
                <c:pt idx="228">
                  <c:v>2.0000000000000001E-4</c:v>
                </c:pt>
                <c:pt idx="229">
                  <c:v>2.0000000000000001E-4</c:v>
                </c:pt>
                <c:pt idx="230">
                  <c:v>2.0000000000000001E-4</c:v>
                </c:pt>
                <c:pt idx="231">
                  <c:v>2.0000000000000001E-4</c:v>
                </c:pt>
                <c:pt idx="232">
                  <c:v>1.4999999999999999E-4</c:v>
                </c:pt>
                <c:pt idx="233">
                  <c:v>2.0000000000000001E-4</c:v>
                </c:pt>
                <c:pt idx="234">
                  <c:v>1.4999999999999999E-4</c:v>
                </c:pt>
                <c:pt idx="235">
                  <c:v>1.4999999999999999E-4</c:v>
                </c:pt>
                <c:pt idx="236">
                  <c:v>1.4999999999999999E-4</c:v>
                </c:pt>
                <c:pt idx="237">
                  <c:v>1.4999999999999999E-4</c:v>
                </c:pt>
                <c:pt idx="238">
                  <c:v>2.0000000000000001E-4</c:v>
                </c:pt>
                <c:pt idx="239">
                  <c:v>2.0000000000000001E-4</c:v>
                </c:pt>
                <c:pt idx="240">
                  <c:v>1.4999999999999999E-4</c:v>
                </c:pt>
                <c:pt idx="241">
                  <c:v>1.4999999999999999E-4</c:v>
                </c:pt>
                <c:pt idx="242">
                  <c:v>1.4999999999999999E-4</c:v>
                </c:pt>
                <c:pt idx="243">
                  <c:v>1.4999999999999999E-4</c:v>
                </c:pt>
                <c:pt idx="244">
                  <c:v>1E-4</c:v>
                </c:pt>
                <c:pt idx="245">
                  <c:v>1E-4</c:v>
                </c:pt>
                <c:pt idx="246">
                  <c:v>1E-4</c:v>
                </c:pt>
                <c:pt idx="247">
                  <c:v>1E-4</c:v>
                </c:pt>
                <c:pt idx="248">
                  <c:v>1E-4</c:v>
                </c:pt>
                <c:pt idx="249">
                  <c:v>5.0000000000000002E-5</c:v>
                </c:pt>
                <c:pt idx="250">
                  <c:v>1E-4</c:v>
                </c:pt>
                <c:pt idx="251">
                  <c:v>1E-4</c:v>
                </c:pt>
                <c:pt idx="252">
                  <c:v>1E-4</c:v>
                </c:pt>
                <c:pt idx="253">
                  <c:v>5.0000000000000002E-5</c:v>
                </c:pt>
                <c:pt idx="254">
                  <c:v>5.0000000000000002E-5</c:v>
                </c:pt>
                <c:pt idx="255">
                  <c:v>5.0000000000000002E-5</c:v>
                </c:pt>
                <c:pt idx="256">
                  <c:v>1E-4</c:v>
                </c:pt>
                <c:pt idx="257">
                  <c:v>1E-4</c:v>
                </c:pt>
                <c:pt idx="258">
                  <c:v>1E-4</c:v>
                </c:pt>
                <c:pt idx="259">
                  <c:v>1E-4</c:v>
                </c:pt>
                <c:pt idx="260">
                  <c:v>5.0000000000000002E-5</c:v>
                </c:pt>
                <c:pt idx="261">
                  <c:v>1E-4</c:v>
                </c:pt>
                <c:pt idx="262">
                  <c:v>1E-4</c:v>
                </c:pt>
                <c:pt idx="263">
                  <c:v>1E-4</c:v>
                </c:pt>
                <c:pt idx="264">
                  <c:v>1E-4</c:v>
                </c:pt>
                <c:pt idx="265">
                  <c:v>1E-4</c:v>
                </c:pt>
                <c:pt idx="266">
                  <c:v>1E-4</c:v>
                </c:pt>
                <c:pt idx="267">
                  <c:v>1E-4</c:v>
                </c:pt>
                <c:pt idx="268">
                  <c:v>1E-4</c:v>
                </c:pt>
                <c:pt idx="269">
                  <c:v>5.0000000000000002E-5</c:v>
                </c:pt>
                <c:pt idx="270">
                  <c:v>1E-4</c:v>
                </c:pt>
                <c:pt idx="271">
                  <c:v>1E-4</c:v>
                </c:pt>
                <c:pt idx="272">
                  <c:v>1E-4</c:v>
                </c:pt>
                <c:pt idx="273">
                  <c:v>1E-4</c:v>
                </c:pt>
                <c:pt idx="274">
                  <c:v>1E-4</c:v>
                </c:pt>
                <c:pt idx="275">
                  <c:v>1E-4</c:v>
                </c:pt>
                <c:pt idx="276">
                  <c:v>1E-4</c:v>
                </c:pt>
                <c:pt idx="277">
                  <c:v>1E-4</c:v>
                </c:pt>
                <c:pt idx="278">
                  <c:v>1E-4</c:v>
                </c:pt>
                <c:pt idx="279">
                  <c:v>1E-4</c:v>
                </c:pt>
                <c:pt idx="280">
                  <c:v>1E-4</c:v>
                </c:pt>
                <c:pt idx="281">
                  <c:v>1E-4</c:v>
                </c:pt>
                <c:pt idx="282">
                  <c:v>1E-4</c:v>
                </c:pt>
                <c:pt idx="283">
                  <c:v>1E-4</c:v>
                </c:pt>
                <c:pt idx="284">
                  <c:v>1E-4</c:v>
                </c:pt>
                <c:pt idx="285">
                  <c:v>1E-4</c:v>
                </c:pt>
                <c:pt idx="286">
                  <c:v>1E-4</c:v>
                </c:pt>
                <c:pt idx="287">
                  <c:v>1E-4</c:v>
                </c:pt>
                <c:pt idx="288">
                  <c:v>5.0000000000000002E-5</c:v>
                </c:pt>
                <c:pt idx="289">
                  <c:v>5.0000000000000002E-5</c:v>
                </c:pt>
                <c:pt idx="290">
                  <c:v>5.0000000000000002E-5</c:v>
                </c:pt>
                <c:pt idx="291">
                  <c:v>5.0000000000000002E-5</c:v>
                </c:pt>
                <c:pt idx="292">
                  <c:v>5.0000000000000002E-5</c:v>
                </c:pt>
                <c:pt idx="293">
                  <c:v>5.0000000000000002E-5</c:v>
                </c:pt>
                <c:pt idx="294">
                  <c:v>5.0000000000000002E-5</c:v>
                </c:pt>
                <c:pt idx="295">
                  <c:v>5.0000000000000002E-5</c:v>
                </c:pt>
                <c:pt idx="296">
                  <c:v>5.0000000000000002E-5</c:v>
                </c:pt>
                <c:pt idx="297">
                  <c:v>5.0000000000000002E-5</c:v>
                </c:pt>
                <c:pt idx="298">
                  <c:v>5.0000000000000002E-5</c:v>
                </c:pt>
                <c:pt idx="299">
                  <c:v>5.0000000000000002E-5</c:v>
                </c:pt>
                <c:pt idx="300">
                  <c:v>5.0000000000000002E-5</c:v>
                </c:pt>
                <c:pt idx="301">
                  <c:v>5.0000000000000002E-5</c:v>
                </c:pt>
                <c:pt idx="302">
                  <c:v>5.0000000000000002E-5</c:v>
                </c:pt>
                <c:pt idx="303">
                  <c:v>5.0000000000000002E-5</c:v>
                </c:pt>
                <c:pt idx="304">
                  <c:v>5.0000000000000002E-5</c:v>
                </c:pt>
                <c:pt idx="305">
                  <c:v>5.0000000000000002E-5</c:v>
                </c:pt>
                <c:pt idx="306">
                  <c:v>5.0000000000000002E-5</c:v>
                </c:pt>
                <c:pt idx="307">
                  <c:v>5.0000000000000002E-5</c:v>
                </c:pt>
                <c:pt idx="308">
                  <c:v>5.0000000000000002E-5</c:v>
                </c:pt>
                <c:pt idx="309">
                  <c:v>5.0000000000000002E-5</c:v>
                </c:pt>
                <c:pt idx="310">
                  <c:v>5.0000000000000002E-5</c:v>
                </c:pt>
                <c:pt idx="311">
                  <c:v>5.0000000000000002E-5</c:v>
                </c:pt>
                <c:pt idx="312">
                  <c:v>5.0000000000000002E-5</c:v>
                </c:pt>
                <c:pt idx="313">
                  <c:v>5.0000000000000002E-5</c:v>
                </c:pt>
                <c:pt idx="314">
                  <c:v>5.0000000000000002E-5</c:v>
                </c:pt>
                <c:pt idx="315">
                  <c:v>5.0000000000000002E-5</c:v>
                </c:pt>
                <c:pt idx="316">
                  <c:v>5.0000000000000002E-5</c:v>
                </c:pt>
                <c:pt idx="317">
                  <c:v>5.0000000000000002E-5</c:v>
                </c:pt>
                <c:pt idx="318">
                  <c:v>0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0</c:v>
                </c:pt>
                <c:pt idx="324">
                  <c:v>0</c:v>
                </c:pt>
                <c:pt idx="325">
                  <c:v>2.0000000000000001E-4</c:v>
                </c:pt>
                <c:pt idx="326">
                  <c:v>2.0000000000000001E-4</c:v>
                </c:pt>
                <c:pt idx="327">
                  <c:v>2.0000000000000001E-4</c:v>
                </c:pt>
                <c:pt idx="328">
                  <c:v>4.0000000000000002E-4</c:v>
                </c:pt>
                <c:pt idx="329">
                  <c:v>5.0000000000000001E-4</c:v>
                </c:pt>
                <c:pt idx="330">
                  <c:v>5.5000000000000003E-4</c:v>
                </c:pt>
                <c:pt idx="331">
                  <c:v>8.9999999999999998E-4</c:v>
                </c:pt>
                <c:pt idx="332">
                  <c:v>9.5E-4</c:v>
                </c:pt>
                <c:pt idx="333">
                  <c:v>1.25E-3</c:v>
                </c:pt>
                <c:pt idx="334">
                  <c:v>1.6000000000000001E-3</c:v>
                </c:pt>
                <c:pt idx="335">
                  <c:v>1.8500000000000001E-3</c:v>
                </c:pt>
                <c:pt idx="336">
                  <c:v>2.3999999999999998E-3</c:v>
                </c:pt>
                <c:pt idx="337">
                  <c:v>2.8500000000000001E-3</c:v>
                </c:pt>
                <c:pt idx="338">
                  <c:v>3.0000000000000001E-3</c:v>
                </c:pt>
                <c:pt idx="339">
                  <c:v>3.3500000000000001E-3</c:v>
                </c:pt>
                <c:pt idx="340">
                  <c:v>3.4499999999999999E-3</c:v>
                </c:pt>
                <c:pt idx="341">
                  <c:v>3.5000000000000001E-3</c:v>
                </c:pt>
                <c:pt idx="342">
                  <c:v>3.65E-3</c:v>
                </c:pt>
                <c:pt idx="343">
                  <c:v>3.8E-3</c:v>
                </c:pt>
                <c:pt idx="344">
                  <c:v>4.0000000000000001E-3</c:v>
                </c:pt>
                <c:pt idx="345">
                  <c:v>4.15E-3</c:v>
                </c:pt>
                <c:pt idx="346">
                  <c:v>4.6499999999999996E-3</c:v>
                </c:pt>
                <c:pt idx="347">
                  <c:v>5.0000000000000001E-3</c:v>
                </c:pt>
                <c:pt idx="348">
                  <c:v>5.3499999999999997E-3</c:v>
                </c:pt>
                <c:pt idx="349">
                  <c:v>5.9500000000000004E-3</c:v>
                </c:pt>
                <c:pt idx="350">
                  <c:v>6.6E-3</c:v>
                </c:pt>
                <c:pt idx="351">
                  <c:v>7.6499999999999997E-3</c:v>
                </c:pt>
                <c:pt idx="352">
                  <c:v>8.6499999999999997E-3</c:v>
                </c:pt>
                <c:pt idx="353">
                  <c:v>1.0149999999999999E-2</c:v>
                </c:pt>
                <c:pt idx="354">
                  <c:v>1.1299999999999999E-2</c:v>
                </c:pt>
                <c:pt idx="355">
                  <c:v>1.2999999999999999E-2</c:v>
                </c:pt>
                <c:pt idx="356">
                  <c:v>1.4250000000000001E-2</c:v>
                </c:pt>
                <c:pt idx="357">
                  <c:v>1.5900000000000001E-2</c:v>
                </c:pt>
                <c:pt idx="358">
                  <c:v>1.745E-2</c:v>
                </c:pt>
                <c:pt idx="359">
                  <c:v>1.9400000000000001E-2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D2-4C41-B779-0938678E54B7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SR!$AG$13:$AG$372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1E-4</c:v>
                </c:pt>
                <c:pt idx="4">
                  <c:v>1.4999999999999999E-4</c:v>
                </c:pt>
                <c:pt idx="5">
                  <c:v>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3.5E-4</c:v>
                </c:pt>
                <c:pt idx="9">
                  <c:v>5.9999999999999995E-4</c:v>
                </c:pt>
                <c:pt idx="10">
                  <c:v>6.4999999999999997E-4</c:v>
                </c:pt>
                <c:pt idx="11">
                  <c:v>5.9999999999999995E-4</c:v>
                </c:pt>
                <c:pt idx="12">
                  <c:v>7.5000000000000002E-4</c:v>
                </c:pt>
                <c:pt idx="13">
                  <c:v>6.4999999999999997E-4</c:v>
                </c:pt>
                <c:pt idx="14">
                  <c:v>5.5000000000000003E-4</c:v>
                </c:pt>
                <c:pt idx="15">
                  <c:v>5.5000000000000003E-4</c:v>
                </c:pt>
                <c:pt idx="16">
                  <c:v>6.9999999999999999E-4</c:v>
                </c:pt>
                <c:pt idx="17">
                  <c:v>8.0000000000000004E-4</c:v>
                </c:pt>
                <c:pt idx="18">
                  <c:v>8.4999999999999995E-4</c:v>
                </c:pt>
                <c:pt idx="19">
                  <c:v>1.0499999999999999E-3</c:v>
                </c:pt>
                <c:pt idx="20">
                  <c:v>1.25E-3</c:v>
                </c:pt>
                <c:pt idx="21">
                  <c:v>1.5E-3</c:v>
                </c:pt>
                <c:pt idx="22">
                  <c:v>1.65E-3</c:v>
                </c:pt>
                <c:pt idx="23">
                  <c:v>1.65E-3</c:v>
                </c:pt>
                <c:pt idx="24">
                  <c:v>2.0500000000000002E-3</c:v>
                </c:pt>
                <c:pt idx="25">
                  <c:v>2E-3</c:v>
                </c:pt>
                <c:pt idx="26">
                  <c:v>2.2000000000000001E-3</c:v>
                </c:pt>
                <c:pt idx="27">
                  <c:v>2.2499999999999998E-3</c:v>
                </c:pt>
                <c:pt idx="28">
                  <c:v>2.2499999999999998E-3</c:v>
                </c:pt>
                <c:pt idx="29">
                  <c:v>2.65E-3</c:v>
                </c:pt>
                <c:pt idx="30">
                  <c:v>2.8E-3</c:v>
                </c:pt>
                <c:pt idx="31">
                  <c:v>3.0500000000000002E-3</c:v>
                </c:pt>
                <c:pt idx="32">
                  <c:v>6.0000000000000001E-3</c:v>
                </c:pt>
                <c:pt idx="33">
                  <c:v>3.7499999999999999E-3</c:v>
                </c:pt>
                <c:pt idx="34">
                  <c:v>4.3499999999999997E-3</c:v>
                </c:pt>
                <c:pt idx="35">
                  <c:v>4.3499999999999997E-3</c:v>
                </c:pt>
                <c:pt idx="36">
                  <c:v>4.7000000000000002E-3</c:v>
                </c:pt>
                <c:pt idx="37">
                  <c:v>5.0499999999999998E-3</c:v>
                </c:pt>
                <c:pt idx="38">
                  <c:v>7.9000000000000008E-3</c:v>
                </c:pt>
                <c:pt idx="39">
                  <c:v>5.5999999999999999E-3</c:v>
                </c:pt>
                <c:pt idx="40">
                  <c:v>5.3499999999999997E-3</c:v>
                </c:pt>
                <c:pt idx="41">
                  <c:v>8.6999999999999994E-3</c:v>
                </c:pt>
                <c:pt idx="42">
                  <c:v>5.8999999999999999E-3</c:v>
                </c:pt>
                <c:pt idx="43">
                  <c:v>5.4999999999999997E-3</c:v>
                </c:pt>
                <c:pt idx="44">
                  <c:v>5.8999999999999999E-3</c:v>
                </c:pt>
                <c:pt idx="45">
                  <c:v>5.7999999999999996E-3</c:v>
                </c:pt>
                <c:pt idx="46">
                  <c:v>5.7499999999999999E-3</c:v>
                </c:pt>
                <c:pt idx="47">
                  <c:v>5.7999999999999996E-3</c:v>
                </c:pt>
                <c:pt idx="48">
                  <c:v>5.7999999999999996E-3</c:v>
                </c:pt>
                <c:pt idx="49">
                  <c:v>5.7000000000000002E-3</c:v>
                </c:pt>
                <c:pt idx="50">
                  <c:v>5.7499999999999999E-3</c:v>
                </c:pt>
                <c:pt idx="51">
                  <c:v>5.5500000000000002E-3</c:v>
                </c:pt>
                <c:pt idx="52">
                  <c:v>1.17E-2</c:v>
                </c:pt>
                <c:pt idx="53">
                  <c:v>5.7000000000000002E-3</c:v>
                </c:pt>
                <c:pt idx="54">
                  <c:v>5.45E-3</c:v>
                </c:pt>
                <c:pt idx="55">
                  <c:v>5.3499999999999997E-3</c:v>
                </c:pt>
                <c:pt idx="56">
                  <c:v>5.4000000000000003E-3</c:v>
                </c:pt>
                <c:pt idx="57">
                  <c:v>5.1000000000000004E-3</c:v>
                </c:pt>
                <c:pt idx="58">
                  <c:v>5.1000000000000004E-3</c:v>
                </c:pt>
                <c:pt idx="59">
                  <c:v>4.7499999999999999E-3</c:v>
                </c:pt>
                <c:pt idx="60">
                  <c:v>4.7499999999999999E-3</c:v>
                </c:pt>
                <c:pt idx="61">
                  <c:v>4.2500000000000003E-3</c:v>
                </c:pt>
                <c:pt idx="62">
                  <c:v>4.1999999999999997E-3</c:v>
                </c:pt>
                <c:pt idx="63">
                  <c:v>4.0499999999999998E-3</c:v>
                </c:pt>
                <c:pt idx="64">
                  <c:v>3.8E-3</c:v>
                </c:pt>
                <c:pt idx="65">
                  <c:v>3.4499999999999999E-3</c:v>
                </c:pt>
                <c:pt idx="66">
                  <c:v>3.3E-3</c:v>
                </c:pt>
                <c:pt idx="67">
                  <c:v>3.2499999999999999E-3</c:v>
                </c:pt>
                <c:pt idx="68">
                  <c:v>3.0000000000000001E-3</c:v>
                </c:pt>
                <c:pt idx="69">
                  <c:v>2.8E-3</c:v>
                </c:pt>
                <c:pt idx="70">
                  <c:v>2.7000000000000001E-3</c:v>
                </c:pt>
                <c:pt idx="71">
                  <c:v>2.5999999999999999E-3</c:v>
                </c:pt>
                <c:pt idx="72">
                  <c:v>2.65E-3</c:v>
                </c:pt>
                <c:pt idx="73">
                  <c:v>2.5000000000000001E-3</c:v>
                </c:pt>
                <c:pt idx="74">
                  <c:v>2.3E-3</c:v>
                </c:pt>
                <c:pt idx="75">
                  <c:v>2.3500000000000001E-3</c:v>
                </c:pt>
                <c:pt idx="76">
                  <c:v>2.15E-3</c:v>
                </c:pt>
                <c:pt idx="77">
                  <c:v>1.9E-3</c:v>
                </c:pt>
                <c:pt idx="78">
                  <c:v>1.9499999999999999E-3</c:v>
                </c:pt>
                <c:pt idx="79">
                  <c:v>1.8500000000000001E-3</c:v>
                </c:pt>
                <c:pt idx="80">
                  <c:v>1.65E-3</c:v>
                </c:pt>
                <c:pt idx="81">
                  <c:v>1.5E-3</c:v>
                </c:pt>
                <c:pt idx="82">
                  <c:v>1.4E-3</c:v>
                </c:pt>
                <c:pt idx="83">
                  <c:v>1.4499999999999999E-3</c:v>
                </c:pt>
                <c:pt idx="84">
                  <c:v>1.3500000000000001E-3</c:v>
                </c:pt>
                <c:pt idx="85">
                  <c:v>1.1999999999999999E-3</c:v>
                </c:pt>
                <c:pt idx="86">
                  <c:v>1.2999999999999999E-3</c:v>
                </c:pt>
                <c:pt idx="87">
                  <c:v>1.0499999999999999E-3</c:v>
                </c:pt>
                <c:pt idx="88">
                  <c:v>1.1000000000000001E-3</c:v>
                </c:pt>
                <c:pt idx="89">
                  <c:v>9.5E-4</c:v>
                </c:pt>
                <c:pt idx="90">
                  <c:v>9.5E-4</c:v>
                </c:pt>
                <c:pt idx="91">
                  <c:v>8.4999999999999995E-4</c:v>
                </c:pt>
                <c:pt idx="92">
                  <c:v>8.4999999999999995E-4</c:v>
                </c:pt>
                <c:pt idx="93">
                  <c:v>6.4999999999999997E-4</c:v>
                </c:pt>
                <c:pt idx="94">
                  <c:v>6.9999999999999999E-4</c:v>
                </c:pt>
                <c:pt idx="95">
                  <c:v>6.4999999999999997E-4</c:v>
                </c:pt>
                <c:pt idx="96">
                  <c:v>5.5000000000000003E-4</c:v>
                </c:pt>
                <c:pt idx="97">
                  <c:v>5.5000000000000003E-4</c:v>
                </c:pt>
                <c:pt idx="98">
                  <c:v>5.0000000000000001E-4</c:v>
                </c:pt>
                <c:pt idx="99">
                  <c:v>5.5000000000000003E-4</c:v>
                </c:pt>
                <c:pt idx="100">
                  <c:v>5.0000000000000001E-4</c:v>
                </c:pt>
                <c:pt idx="101">
                  <c:v>5.5000000000000003E-4</c:v>
                </c:pt>
                <c:pt idx="102">
                  <c:v>5.5000000000000003E-4</c:v>
                </c:pt>
                <c:pt idx="103">
                  <c:v>5.0000000000000001E-4</c:v>
                </c:pt>
                <c:pt idx="104">
                  <c:v>3.5E-4</c:v>
                </c:pt>
                <c:pt idx="105">
                  <c:v>4.0000000000000002E-4</c:v>
                </c:pt>
                <c:pt idx="106">
                  <c:v>2.9999999999999997E-4</c:v>
                </c:pt>
                <c:pt idx="107">
                  <c:v>3.5E-4</c:v>
                </c:pt>
                <c:pt idx="108">
                  <c:v>2.5000000000000001E-4</c:v>
                </c:pt>
                <c:pt idx="109">
                  <c:v>2.5000000000000001E-4</c:v>
                </c:pt>
                <c:pt idx="110">
                  <c:v>2.5000000000000001E-4</c:v>
                </c:pt>
                <c:pt idx="111">
                  <c:v>2.0000000000000001E-4</c:v>
                </c:pt>
                <c:pt idx="112">
                  <c:v>2.0000000000000001E-4</c:v>
                </c:pt>
                <c:pt idx="113">
                  <c:v>2.0000000000000001E-4</c:v>
                </c:pt>
                <c:pt idx="114">
                  <c:v>1.4999999999999999E-4</c:v>
                </c:pt>
                <c:pt idx="115">
                  <c:v>1.4999999999999999E-4</c:v>
                </c:pt>
                <c:pt idx="116">
                  <c:v>1.4999999999999999E-4</c:v>
                </c:pt>
                <c:pt idx="117">
                  <c:v>1.4999999999999999E-4</c:v>
                </c:pt>
                <c:pt idx="118">
                  <c:v>1.4999999999999999E-4</c:v>
                </c:pt>
                <c:pt idx="119">
                  <c:v>1.4999999999999999E-4</c:v>
                </c:pt>
                <c:pt idx="120">
                  <c:v>1.4999999999999999E-4</c:v>
                </c:pt>
                <c:pt idx="121">
                  <c:v>1E-4</c:v>
                </c:pt>
                <c:pt idx="122">
                  <c:v>5.0000000000000002E-5</c:v>
                </c:pt>
                <c:pt idx="123">
                  <c:v>1.4999999999999999E-4</c:v>
                </c:pt>
                <c:pt idx="124">
                  <c:v>0</c:v>
                </c:pt>
                <c:pt idx="125">
                  <c:v>1E-4</c:v>
                </c:pt>
                <c:pt idx="126">
                  <c:v>1E-4</c:v>
                </c:pt>
                <c:pt idx="127">
                  <c:v>5.0000000000000002E-5</c:v>
                </c:pt>
                <c:pt idx="128">
                  <c:v>1E-4</c:v>
                </c:pt>
                <c:pt idx="129">
                  <c:v>5.0000000000000002E-5</c:v>
                </c:pt>
                <c:pt idx="130">
                  <c:v>1E-4</c:v>
                </c:pt>
                <c:pt idx="131">
                  <c:v>5.0000000000000002E-5</c:v>
                </c:pt>
                <c:pt idx="132">
                  <c:v>5.0000000000000002E-5</c:v>
                </c:pt>
                <c:pt idx="133">
                  <c:v>5.0000000000000002E-5</c:v>
                </c:pt>
                <c:pt idx="134">
                  <c:v>5.0000000000000002E-5</c:v>
                </c:pt>
                <c:pt idx="135">
                  <c:v>5.0000000000000002E-5</c:v>
                </c:pt>
                <c:pt idx="136">
                  <c:v>5.0000000000000002E-5</c:v>
                </c:pt>
                <c:pt idx="137">
                  <c:v>5.0000000000000002E-5</c:v>
                </c:pt>
                <c:pt idx="138">
                  <c:v>1E-4</c:v>
                </c:pt>
                <c:pt idx="139">
                  <c:v>5.0000000000000002E-5</c:v>
                </c:pt>
                <c:pt idx="140">
                  <c:v>0</c:v>
                </c:pt>
                <c:pt idx="141">
                  <c:v>5.0000000000000002E-5</c:v>
                </c:pt>
                <c:pt idx="142">
                  <c:v>0</c:v>
                </c:pt>
                <c:pt idx="143">
                  <c:v>5.0000000000000002E-5</c:v>
                </c:pt>
                <c:pt idx="144">
                  <c:v>5.0000000000000002E-5</c:v>
                </c:pt>
                <c:pt idx="145">
                  <c:v>5.0000000000000002E-5</c:v>
                </c:pt>
                <c:pt idx="146">
                  <c:v>5.0000000000000002E-5</c:v>
                </c:pt>
                <c:pt idx="147">
                  <c:v>5.0000000000000002E-5</c:v>
                </c:pt>
                <c:pt idx="148">
                  <c:v>0</c:v>
                </c:pt>
                <c:pt idx="149">
                  <c:v>0</c:v>
                </c:pt>
                <c:pt idx="150">
                  <c:v>1E-4</c:v>
                </c:pt>
                <c:pt idx="151">
                  <c:v>1.4999999999999999E-4</c:v>
                </c:pt>
                <c:pt idx="152">
                  <c:v>5.0000000000000002E-5</c:v>
                </c:pt>
                <c:pt idx="153">
                  <c:v>5.0000000000000002E-5</c:v>
                </c:pt>
                <c:pt idx="154">
                  <c:v>0</c:v>
                </c:pt>
                <c:pt idx="155">
                  <c:v>0</c:v>
                </c:pt>
                <c:pt idx="156">
                  <c:v>5.0000000000000002E-5</c:v>
                </c:pt>
                <c:pt idx="157">
                  <c:v>5.0000000000000002E-5</c:v>
                </c:pt>
                <c:pt idx="158">
                  <c:v>0</c:v>
                </c:pt>
                <c:pt idx="159">
                  <c:v>0</c:v>
                </c:pt>
                <c:pt idx="160">
                  <c:v>1E-4</c:v>
                </c:pt>
                <c:pt idx="161">
                  <c:v>-5.0000000000000002E-5</c:v>
                </c:pt>
                <c:pt idx="162">
                  <c:v>1E-4</c:v>
                </c:pt>
                <c:pt idx="163">
                  <c:v>0</c:v>
                </c:pt>
                <c:pt idx="164">
                  <c:v>-1E-4</c:v>
                </c:pt>
                <c:pt idx="165">
                  <c:v>0</c:v>
                </c:pt>
                <c:pt idx="166">
                  <c:v>5.0000000000000002E-5</c:v>
                </c:pt>
                <c:pt idx="167">
                  <c:v>0</c:v>
                </c:pt>
                <c:pt idx="168">
                  <c:v>-1E-4</c:v>
                </c:pt>
                <c:pt idx="169">
                  <c:v>5.0000000000000002E-5</c:v>
                </c:pt>
                <c:pt idx="170">
                  <c:v>2.0000000000000001E-4</c:v>
                </c:pt>
                <c:pt idx="171">
                  <c:v>0</c:v>
                </c:pt>
                <c:pt idx="172">
                  <c:v>1.4999999999999999E-4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5.0000000000000002E-5</c:v>
                </c:pt>
                <c:pt idx="179">
                  <c:v>-5.0000000000000002E-5</c:v>
                </c:pt>
                <c:pt idx="180">
                  <c:v>5.0000000000000002E-5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1E-4</c:v>
                </c:pt>
                <c:pt idx="187">
                  <c:v>2.5000000000000001E-4</c:v>
                </c:pt>
                <c:pt idx="188">
                  <c:v>0</c:v>
                </c:pt>
                <c:pt idx="189">
                  <c:v>0</c:v>
                </c:pt>
                <c:pt idx="190">
                  <c:v>5.0000000000000002E-5</c:v>
                </c:pt>
                <c:pt idx="191">
                  <c:v>5.0000000000000002E-5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-2.9999999999999997E-4</c:v>
                </c:pt>
                <c:pt idx="196">
                  <c:v>0</c:v>
                </c:pt>
                <c:pt idx="197">
                  <c:v>0</c:v>
                </c:pt>
                <c:pt idx="198">
                  <c:v>5.0000000000000002E-5</c:v>
                </c:pt>
                <c:pt idx="199">
                  <c:v>-5.0000000000000002E-5</c:v>
                </c:pt>
                <c:pt idx="200">
                  <c:v>5.0000000000000002E-5</c:v>
                </c:pt>
                <c:pt idx="201">
                  <c:v>1E-4</c:v>
                </c:pt>
                <c:pt idx="202">
                  <c:v>5.0000000000000002E-5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5.9999999999999995E-4</c:v>
                </c:pt>
                <c:pt idx="207">
                  <c:v>0</c:v>
                </c:pt>
                <c:pt idx="208">
                  <c:v>5.0000000000000002E-5</c:v>
                </c:pt>
                <c:pt idx="209">
                  <c:v>0</c:v>
                </c:pt>
                <c:pt idx="210">
                  <c:v>-5.0000000000000002E-5</c:v>
                </c:pt>
                <c:pt idx="211">
                  <c:v>-5.0000000000000002E-5</c:v>
                </c:pt>
                <c:pt idx="212">
                  <c:v>5.5000000000000003E-4</c:v>
                </c:pt>
                <c:pt idx="213">
                  <c:v>0</c:v>
                </c:pt>
                <c:pt idx="214">
                  <c:v>5.0000000000000002E-5</c:v>
                </c:pt>
                <c:pt idx="215">
                  <c:v>0</c:v>
                </c:pt>
                <c:pt idx="216">
                  <c:v>0</c:v>
                </c:pt>
                <c:pt idx="217">
                  <c:v>5.0000000000000002E-5</c:v>
                </c:pt>
                <c:pt idx="218">
                  <c:v>4.4999999999999999E-4</c:v>
                </c:pt>
                <c:pt idx="219">
                  <c:v>5.0000000000000002E-5</c:v>
                </c:pt>
                <c:pt idx="220">
                  <c:v>0</c:v>
                </c:pt>
                <c:pt idx="221">
                  <c:v>0</c:v>
                </c:pt>
                <c:pt idx="222">
                  <c:v>5.0000000000000002E-5</c:v>
                </c:pt>
                <c:pt idx="223">
                  <c:v>0</c:v>
                </c:pt>
                <c:pt idx="224">
                  <c:v>-5.0000000000000002E-5</c:v>
                </c:pt>
                <c:pt idx="225">
                  <c:v>-5.0000000000000001E-4</c:v>
                </c:pt>
                <c:pt idx="226">
                  <c:v>4.4999999999999999E-4</c:v>
                </c:pt>
                <c:pt idx="227">
                  <c:v>0</c:v>
                </c:pt>
                <c:pt idx="228">
                  <c:v>0</c:v>
                </c:pt>
                <c:pt idx="229">
                  <c:v>5.0000000000000002E-5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1E-3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-1.1999999999999999E-3</c:v>
                </c:pt>
                <c:pt idx="239">
                  <c:v>5.0000000000000002E-5</c:v>
                </c:pt>
                <c:pt idx="240">
                  <c:v>-5.0000000000000002E-5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5.0000000000000002E-5</c:v>
                </c:pt>
                <c:pt idx="245">
                  <c:v>-1E-4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1.6000000000000001E-3</c:v>
                </c:pt>
                <c:pt idx="251">
                  <c:v>0</c:v>
                </c:pt>
                <c:pt idx="252">
                  <c:v>0</c:v>
                </c:pt>
                <c:pt idx="253">
                  <c:v>-5.0000000000000002E-5</c:v>
                </c:pt>
                <c:pt idx="254">
                  <c:v>0</c:v>
                </c:pt>
                <c:pt idx="255">
                  <c:v>0</c:v>
                </c:pt>
                <c:pt idx="256">
                  <c:v>5.0000000000000002E-5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-5.0000000000000002E-5</c:v>
                </c:pt>
                <c:pt idx="261">
                  <c:v>-2.0000000000000001E-4</c:v>
                </c:pt>
                <c:pt idx="262">
                  <c:v>5.0000000000000002E-5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-8.9999999999999998E-4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5.0000000000000002E-5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2.0000000000000001E-4</c:v>
                </c:pt>
                <c:pt idx="329">
                  <c:v>1E-4</c:v>
                </c:pt>
                <c:pt idx="330">
                  <c:v>5.0000000000000002E-5</c:v>
                </c:pt>
                <c:pt idx="331">
                  <c:v>3.5E-4</c:v>
                </c:pt>
                <c:pt idx="332">
                  <c:v>5.0000000000000002E-5</c:v>
                </c:pt>
                <c:pt idx="333">
                  <c:v>2.9999999999999997E-4</c:v>
                </c:pt>
                <c:pt idx="334">
                  <c:v>3.5E-4</c:v>
                </c:pt>
                <c:pt idx="335">
                  <c:v>2.5000000000000001E-4</c:v>
                </c:pt>
                <c:pt idx="336">
                  <c:v>5.5000000000000003E-4</c:v>
                </c:pt>
                <c:pt idx="337">
                  <c:v>4.4999999999999999E-4</c:v>
                </c:pt>
                <c:pt idx="338">
                  <c:v>1.4999999999999999E-4</c:v>
                </c:pt>
                <c:pt idx="339">
                  <c:v>3.5E-4</c:v>
                </c:pt>
                <c:pt idx="340">
                  <c:v>1E-4</c:v>
                </c:pt>
                <c:pt idx="341">
                  <c:v>5.0000000000000002E-5</c:v>
                </c:pt>
                <c:pt idx="342">
                  <c:v>1.4999999999999999E-4</c:v>
                </c:pt>
                <c:pt idx="343">
                  <c:v>2.0000000000000001E-4</c:v>
                </c:pt>
                <c:pt idx="344">
                  <c:v>2.0000000000000001E-4</c:v>
                </c:pt>
                <c:pt idx="345">
                  <c:v>2.0000000000000001E-4</c:v>
                </c:pt>
                <c:pt idx="346">
                  <c:v>5.0000000000000001E-4</c:v>
                </c:pt>
                <c:pt idx="347">
                  <c:v>4.0000000000000002E-4</c:v>
                </c:pt>
                <c:pt idx="348">
                  <c:v>4.0000000000000002E-4</c:v>
                </c:pt>
                <c:pt idx="349">
                  <c:v>6.9999999999999999E-4</c:v>
                </c:pt>
                <c:pt idx="350">
                  <c:v>6.9999999999999999E-4</c:v>
                </c:pt>
                <c:pt idx="351">
                  <c:v>1.1000000000000001E-3</c:v>
                </c:pt>
                <c:pt idx="352">
                  <c:v>1.15E-3</c:v>
                </c:pt>
                <c:pt idx="353">
                  <c:v>1.6000000000000001E-3</c:v>
                </c:pt>
                <c:pt idx="354">
                  <c:v>1.4E-3</c:v>
                </c:pt>
                <c:pt idx="355">
                  <c:v>1.75E-3</c:v>
                </c:pt>
                <c:pt idx="356">
                  <c:v>1.4E-3</c:v>
                </c:pt>
                <c:pt idx="357">
                  <c:v>1.8E-3</c:v>
                </c:pt>
                <c:pt idx="358">
                  <c:v>1.75E-3</c:v>
                </c:pt>
                <c:pt idx="359">
                  <c:v>2.15E-3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D2-4C41-B779-0938678E54B7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SR!$AE$13:$AE$372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5.0000000000000002E-5</c:v>
                </c:pt>
                <c:pt idx="17">
                  <c:v>5.0000000000000002E-5</c:v>
                </c:pt>
                <c:pt idx="18">
                  <c:v>5.0000000000000002E-5</c:v>
                </c:pt>
                <c:pt idx="19">
                  <c:v>1E-4</c:v>
                </c:pt>
                <c:pt idx="20">
                  <c:v>1E-4</c:v>
                </c:pt>
                <c:pt idx="21">
                  <c:v>1.4999999999999999E-4</c:v>
                </c:pt>
                <c:pt idx="22">
                  <c:v>2.0000000000000001E-4</c:v>
                </c:pt>
                <c:pt idx="23">
                  <c:v>2.5000000000000001E-4</c:v>
                </c:pt>
                <c:pt idx="24">
                  <c:v>3.5E-4</c:v>
                </c:pt>
                <c:pt idx="25">
                  <c:v>4.0000000000000002E-4</c:v>
                </c:pt>
                <c:pt idx="26">
                  <c:v>5.5000000000000003E-4</c:v>
                </c:pt>
                <c:pt idx="27">
                  <c:v>6.4999999999999997E-4</c:v>
                </c:pt>
                <c:pt idx="28">
                  <c:v>8.0000000000000004E-4</c:v>
                </c:pt>
                <c:pt idx="29">
                  <c:v>1E-3</c:v>
                </c:pt>
                <c:pt idx="30">
                  <c:v>1.1999999999999999E-3</c:v>
                </c:pt>
                <c:pt idx="31">
                  <c:v>1.5E-3</c:v>
                </c:pt>
                <c:pt idx="32">
                  <c:v>1.9499999999999999E-3</c:v>
                </c:pt>
                <c:pt idx="33">
                  <c:v>2.2499999999999998E-3</c:v>
                </c:pt>
                <c:pt idx="34">
                  <c:v>2.7000000000000001E-3</c:v>
                </c:pt>
                <c:pt idx="35">
                  <c:v>3.2000000000000002E-3</c:v>
                </c:pt>
                <c:pt idx="36">
                  <c:v>3.7499999999999999E-3</c:v>
                </c:pt>
                <c:pt idx="37">
                  <c:v>4.3499999999999997E-3</c:v>
                </c:pt>
                <c:pt idx="38">
                  <c:v>5.2500000000000003E-3</c:v>
                </c:pt>
                <c:pt idx="39">
                  <c:v>6.0000000000000001E-3</c:v>
                </c:pt>
                <c:pt idx="40">
                  <c:v>7.0000000000000001E-3</c:v>
                </c:pt>
                <c:pt idx="41">
                  <c:v>8.3000000000000001E-3</c:v>
                </c:pt>
                <c:pt idx="42">
                  <c:v>9.4000000000000004E-3</c:v>
                </c:pt>
                <c:pt idx="43">
                  <c:v>1.065E-2</c:v>
                </c:pt>
                <c:pt idx="44">
                  <c:v>1.205E-2</c:v>
                </c:pt>
                <c:pt idx="45">
                  <c:v>1.3299999999999999E-2</c:v>
                </c:pt>
                <c:pt idx="46">
                  <c:v>1.4749999999999999E-2</c:v>
                </c:pt>
                <c:pt idx="47">
                  <c:v>1.6449999999999999E-2</c:v>
                </c:pt>
                <c:pt idx="48">
                  <c:v>1.8350000000000002E-2</c:v>
                </c:pt>
                <c:pt idx="49">
                  <c:v>2.0199999999999999E-2</c:v>
                </c:pt>
                <c:pt idx="50">
                  <c:v>2.2349999999999998E-2</c:v>
                </c:pt>
                <c:pt idx="51">
                  <c:v>2.47E-2</c:v>
                </c:pt>
                <c:pt idx="52">
                  <c:v>2.8500000000000001E-2</c:v>
                </c:pt>
                <c:pt idx="53">
                  <c:v>3.125E-2</c:v>
                </c:pt>
                <c:pt idx="54">
                  <c:v>3.4299999999999997E-2</c:v>
                </c:pt>
                <c:pt idx="55">
                  <c:v>3.7600000000000001E-2</c:v>
                </c:pt>
                <c:pt idx="56">
                  <c:v>4.1000000000000002E-2</c:v>
                </c:pt>
                <c:pt idx="57">
                  <c:v>4.4400000000000002E-2</c:v>
                </c:pt>
                <c:pt idx="58">
                  <c:v>4.8099999999999997E-2</c:v>
                </c:pt>
                <c:pt idx="59">
                  <c:v>5.1950000000000003E-2</c:v>
                </c:pt>
                <c:pt idx="60">
                  <c:v>5.62E-2</c:v>
                </c:pt>
                <c:pt idx="61">
                  <c:v>6.0499999999999998E-2</c:v>
                </c:pt>
                <c:pt idx="62">
                  <c:v>6.515E-2</c:v>
                </c:pt>
                <c:pt idx="63">
                  <c:v>7.0050000000000001E-2</c:v>
                </c:pt>
                <c:pt idx="64">
                  <c:v>7.5149999999999995E-2</c:v>
                </c:pt>
                <c:pt idx="65">
                  <c:v>8.0399999999999999E-2</c:v>
                </c:pt>
                <c:pt idx="66">
                  <c:v>8.5650000000000004E-2</c:v>
                </c:pt>
                <c:pt idx="67">
                  <c:v>9.11E-2</c:v>
                </c:pt>
                <c:pt idx="68">
                  <c:v>9.665E-2</c:v>
                </c:pt>
                <c:pt idx="69">
                  <c:v>0.10224999999999999</c:v>
                </c:pt>
                <c:pt idx="70">
                  <c:v>0.1079</c:v>
                </c:pt>
                <c:pt idx="71">
                  <c:v>0.1134</c:v>
                </c:pt>
                <c:pt idx="72">
                  <c:v>0.11890000000000001</c:v>
                </c:pt>
                <c:pt idx="73">
                  <c:v>0.12465</c:v>
                </c:pt>
                <c:pt idx="74">
                  <c:v>0.13</c:v>
                </c:pt>
                <c:pt idx="75">
                  <c:v>0.1356</c:v>
                </c:pt>
                <c:pt idx="76">
                  <c:v>0.14115</c:v>
                </c:pt>
                <c:pt idx="77">
                  <c:v>0.1467</c:v>
                </c:pt>
                <c:pt idx="78">
                  <c:v>0.15215000000000001</c:v>
                </c:pt>
                <c:pt idx="79">
                  <c:v>0.15734999999999999</c:v>
                </c:pt>
                <c:pt idx="80">
                  <c:v>0.16245000000000001</c:v>
                </c:pt>
                <c:pt idx="81">
                  <c:v>0.16744999999999999</c:v>
                </c:pt>
                <c:pt idx="82">
                  <c:v>0.17219999999999999</c:v>
                </c:pt>
                <c:pt idx="83">
                  <c:v>0.17685000000000001</c:v>
                </c:pt>
                <c:pt idx="84">
                  <c:v>0.18145</c:v>
                </c:pt>
                <c:pt idx="85">
                  <c:v>0.18595</c:v>
                </c:pt>
                <c:pt idx="86">
                  <c:v>0.1903</c:v>
                </c:pt>
                <c:pt idx="87">
                  <c:v>0.1946</c:v>
                </c:pt>
                <c:pt idx="88">
                  <c:v>0.19855</c:v>
                </c:pt>
                <c:pt idx="89">
                  <c:v>0.20250000000000001</c:v>
                </c:pt>
                <c:pt idx="90">
                  <c:v>0.20605000000000001</c:v>
                </c:pt>
                <c:pt idx="91">
                  <c:v>0.20965</c:v>
                </c:pt>
                <c:pt idx="92">
                  <c:v>0.21299999999999999</c:v>
                </c:pt>
                <c:pt idx="93">
                  <c:v>0.21615000000000001</c:v>
                </c:pt>
                <c:pt idx="94">
                  <c:v>0.21920000000000001</c:v>
                </c:pt>
                <c:pt idx="95">
                  <c:v>0.222</c:v>
                </c:pt>
                <c:pt idx="96">
                  <c:v>0.22464999999999999</c:v>
                </c:pt>
                <c:pt idx="97">
                  <c:v>0.22720000000000001</c:v>
                </c:pt>
                <c:pt idx="98">
                  <c:v>0.22964999999999999</c:v>
                </c:pt>
                <c:pt idx="99">
                  <c:v>0.23200000000000001</c:v>
                </c:pt>
                <c:pt idx="100">
                  <c:v>0.23419999999999999</c:v>
                </c:pt>
                <c:pt idx="101">
                  <c:v>0.23630000000000001</c:v>
                </c:pt>
                <c:pt idx="102">
                  <c:v>0.23830000000000001</c:v>
                </c:pt>
                <c:pt idx="103">
                  <c:v>0.2404</c:v>
                </c:pt>
                <c:pt idx="104">
                  <c:v>0.2422</c:v>
                </c:pt>
                <c:pt idx="105">
                  <c:v>0.24395</c:v>
                </c:pt>
                <c:pt idx="106">
                  <c:v>0.24554999999999999</c:v>
                </c:pt>
                <c:pt idx="107">
                  <c:v>0.24704999999999999</c:v>
                </c:pt>
                <c:pt idx="108">
                  <c:v>0.2485</c:v>
                </c:pt>
                <c:pt idx="109">
                  <c:v>0.24990000000000001</c:v>
                </c:pt>
                <c:pt idx="110">
                  <c:v>0.25124999999999997</c:v>
                </c:pt>
                <c:pt idx="111">
                  <c:v>0.2525</c:v>
                </c:pt>
                <c:pt idx="112">
                  <c:v>0.25355</c:v>
                </c:pt>
                <c:pt idx="113">
                  <c:v>0.25455</c:v>
                </c:pt>
                <c:pt idx="114">
                  <c:v>0.25564999999999999</c:v>
                </c:pt>
                <c:pt idx="115">
                  <c:v>0.25659999999999999</c:v>
                </c:pt>
                <c:pt idx="116">
                  <c:v>0.25755</c:v>
                </c:pt>
                <c:pt idx="117">
                  <c:v>0.25845000000000001</c:v>
                </c:pt>
                <c:pt idx="118">
                  <c:v>0.25924999999999998</c:v>
                </c:pt>
                <c:pt idx="119">
                  <c:v>0.25995000000000001</c:v>
                </c:pt>
                <c:pt idx="120">
                  <c:v>0.2606</c:v>
                </c:pt>
                <c:pt idx="121">
                  <c:v>0.26135000000000003</c:v>
                </c:pt>
                <c:pt idx="122">
                  <c:v>0.26190000000000002</c:v>
                </c:pt>
                <c:pt idx="123">
                  <c:v>0.26250000000000001</c:v>
                </c:pt>
                <c:pt idx="124">
                  <c:v>0.26305000000000001</c:v>
                </c:pt>
                <c:pt idx="125">
                  <c:v>0.2636</c:v>
                </c:pt>
                <c:pt idx="126">
                  <c:v>0.2641</c:v>
                </c:pt>
                <c:pt idx="127">
                  <c:v>0.26455000000000001</c:v>
                </c:pt>
                <c:pt idx="128">
                  <c:v>0.26495000000000002</c:v>
                </c:pt>
                <c:pt idx="129">
                  <c:v>0.26534999999999997</c:v>
                </c:pt>
                <c:pt idx="130">
                  <c:v>0.26574999999999999</c:v>
                </c:pt>
                <c:pt idx="131">
                  <c:v>0.26615</c:v>
                </c:pt>
                <c:pt idx="132">
                  <c:v>0.26650000000000001</c:v>
                </c:pt>
                <c:pt idx="133">
                  <c:v>0.26684999999999998</c:v>
                </c:pt>
                <c:pt idx="134">
                  <c:v>0.26719999999999999</c:v>
                </c:pt>
                <c:pt idx="135">
                  <c:v>0.26745000000000002</c:v>
                </c:pt>
                <c:pt idx="136">
                  <c:v>0.26769999999999999</c:v>
                </c:pt>
                <c:pt idx="137">
                  <c:v>0.26795000000000002</c:v>
                </c:pt>
                <c:pt idx="138">
                  <c:v>0.26815</c:v>
                </c:pt>
                <c:pt idx="139">
                  <c:v>0.26834999999999998</c:v>
                </c:pt>
                <c:pt idx="140">
                  <c:v>0.26850000000000002</c:v>
                </c:pt>
                <c:pt idx="141">
                  <c:v>0.26865</c:v>
                </c:pt>
                <c:pt idx="142">
                  <c:v>0.26879999999999998</c:v>
                </c:pt>
                <c:pt idx="143">
                  <c:v>0.26895000000000002</c:v>
                </c:pt>
                <c:pt idx="144">
                  <c:v>0.26905000000000001</c:v>
                </c:pt>
                <c:pt idx="145">
                  <c:v>0.26915</c:v>
                </c:pt>
                <c:pt idx="146">
                  <c:v>0.26929999999999998</c:v>
                </c:pt>
                <c:pt idx="147">
                  <c:v>0.26939999999999997</c:v>
                </c:pt>
                <c:pt idx="148">
                  <c:v>0.26950000000000002</c:v>
                </c:pt>
                <c:pt idx="149">
                  <c:v>0.26955000000000001</c:v>
                </c:pt>
                <c:pt idx="150">
                  <c:v>0.26965</c:v>
                </c:pt>
                <c:pt idx="151">
                  <c:v>0.26979999999999998</c:v>
                </c:pt>
                <c:pt idx="152">
                  <c:v>0.26989999999999997</c:v>
                </c:pt>
                <c:pt idx="153">
                  <c:v>0.27</c:v>
                </c:pt>
                <c:pt idx="154">
                  <c:v>0.27005000000000001</c:v>
                </c:pt>
                <c:pt idx="155">
                  <c:v>0.27010000000000001</c:v>
                </c:pt>
                <c:pt idx="156">
                  <c:v>0.2702</c:v>
                </c:pt>
                <c:pt idx="157">
                  <c:v>0.27024999999999999</c:v>
                </c:pt>
                <c:pt idx="158">
                  <c:v>0.27029999999999998</c:v>
                </c:pt>
                <c:pt idx="159">
                  <c:v>0.27034999999999998</c:v>
                </c:pt>
                <c:pt idx="160">
                  <c:v>0.27045000000000002</c:v>
                </c:pt>
                <c:pt idx="161">
                  <c:v>0.27045000000000002</c:v>
                </c:pt>
                <c:pt idx="162">
                  <c:v>0.27055000000000001</c:v>
                </c:pt>
                <c:pt idx="163">
                  <c:v>0.27060000000000001</c:v>
                </c:pt>
                <c:pt idx="164">
                  <c:v>0.27055000000000001</c:v>
                </c:pt>
                <c:pt idx="165">
                  <c:v>0.27060000000000001</c:v>
                </c:pt>
                <c:pt idx="166">
                  <c:v>0.2707</c:v>
                </c:pt>
                <c:pt idx="167">
                  <c:v>0.2707</c:v>
                </c:pt>
                <c:pt idx="168">
                  <c:v>0.27055000000000001</c:v>
                </c:pt>
                <c:pt idx="169">
                  <c:v>0.27060000000000001</c:v>
                </c:pt>
                <c:pt idx="170">
                  <c:v>0.27079999999999999</c:v>
                </c:pt>
                <c:pt idx="171">
                  <c:v>0.27084999999999998</c:v>
                </c:pt>
                <c:pt idx="172">
                  <c:v>0.27089999999999997</c:v>
                </c:pt>
                <c:pt idx="173">
                  <c:v>0.27095000000000002</c:v>
                </c:pt>
                <c:pt idx="174">
                  <c:v>0.27100000000000002</c:v>
                </c:pt>
                <c:pt idx="175">
                  <c:v>0.27105000000000001</c:v>
                </c:pt>
                <c:pt idx="176">
                  <c:v>0.27105000000000001</c:v>
                </c:pt>
                <c:pt idx="177">
                  <c:v>0.27110000000000001</c:v>
                </c:pt>
                <c:pt idx="178">
                  <c:v>0.27115</c:v>
                </c:pt>
                <c:pt idx="179">
                  <c:v>0.27115</c:v>
                </c:pt>
                <c:pt idx="180">
                  <c:v>0.2712</c:v>
                </c:pt>
                <c:pt idx="181">
                  <c:v>0.27124999999999999</c:v>
                </c:pt>
                <c:pt idx="182">
                  <c:v>0.27129999999999999</c:v>
                </c:pt>
                <c:pt idx="183">
                  <c:v>0.27129999999999999</c:v>
                </c:pt>
                <c:pt idx="184">
                  <c:v>0.27134999999999998</c:v>
                </c:pt>
                <c:pt idx="185">
                  <c:v>0.27134999999999998</c:v>
                </c:pt>
                <c:pt idx="186">
                  <c:v>0.27145000000000002</c:v>
                </c:pt>
                <c:pt idx="187">
                  <c:v>0.27165</c:v>
                </c:pt>
                <c:pt idx="188">
                  <c:v>0.27165</c:v>
                </c:pt>
                <c:pt idx="189">
                  <c:v>0.2717</c:v>
                </c:pt>
                <c:pt idx="190">
                  <c:v>0.2717</c:v>
                </c:pt>
                <c:pt idx="191">
                  <c:v>0.27174999999999999</c:v>
                </c:pt>
                <c:pt idx="192">
                  <c:v>0.27174999999999999</c:v>
                </c:pt>
                <c:pt idx="193">
                  <c:v>0.27179999999999999</c:v>
                </c:pt>
                <c:pt idx="194">
                  <c:v>0.27179999999999999</c:v>
                </c:pt>
                <c:pt idx="195">
                  <c:v>0.27145000000000002</c:v>
                </c:pt>
                <c:pt idx="196">
                  <c:v>0.27145000000000002</c:v>
                </c:pt>
                <c:pt idx="197">
                  <c:v>0.27145000000000002</c:v>
                </c:pt>
                <c:pt idx="198">
                  <c:v>0.27150000000000002</c:v>
                </c:pt>
                <c:pt idx="199">
                  <c:v>0.27150000000000002</c:v>
                </c:pt>
                <c:pt idx="200">
                  <c:v>0.27155000000000001</c:v>
                </c:pt>
                <c:pt idx="201">
                  <c:v>0.27150000000000002</c:v>
                </c:pt>
                <c:pt idx="202">
                  <c:v>0.27155000000000001</c:v>
                </c:pt>
                <c:pt idx="203">
                  <c:v>0.27155000000000001</c:v>
                </c:pt>
                <c:pt idx="204">
                  <c:v>0.27155000000000001</c:v>
                </c:pt>
                <c:pt idx="205">
                  <c:v>0.27155000000000001</c:v>
                </c:pt>
                <c:pt idx="206">
                  <c:v>0.27205000000000001</c:v>
                </c:pt>
                <c:pt idx="207">
                  <c:v>0.27205000000000001</c:v>
                </c:pt>
                <c:pt idx="208">
                  <c:v>0.27210000000000001</c:v>
                </c:pt>
                <c:pt idx="209">
                  <c:v>0.27210000000000001</c:v>
                </c:pt>
                <c:pt idx="210">
                  <c:v>0.27205000000000001</c:v>
                </c:pt>
                <c:pt idx="211">
                  <c:v>0.27205000000000001</c:v>
                </c:pt>
                <c:pt idx="212">
                  <c:v>0.27260000000000001</c:v>
                </c:pt>
                <c:pt idx="213">
                  <c:v>0.27260000000000001</c:v>
                </c:pt>
                <c:pt idx="214">
                  <c:v>0.27260000000000001</c:v>
                </c:pt>
                <c:pt idx="215">
                  <c:v>0.27260000000000001</c:v>
                </c:pt>
                <c:pt idx="216">
                  <c:v>0.27260000000000001</c:v>
                </c:pt>
                <c:pt idx="217">
                  <c:v>0.27265</c:v>
                </c:pt>
                <c:pt idx="218">
                  <c:v>0.27305000000000001</c:v>
                </c:pt>
                <c:pt idx="219">
                  <c:v>0.27310000000000001</c:v>
                </c:pt>
                <c:pt idx="220">
                  <c:v>0.27310000000000001</c:v>
                </c:pt>
                <c:pt idx="221">
                  <c:v>0.27310000000000001</c:v>
                </c:pt>
                <c:pt idx="222">
                  <c:v>0.27315</c:v>
                </c:pt>
                <c:pt idx="223">
                  <c:v>0.27315</c:v>
                </c:pt>
                <c:pt idx="224">
                  <c:v>0.27315</c:v>
                </c:pt>
                <c:pt idx="225">
                  <c:v>0.27250000000000002</c:v>
                </c:pt>
                <c:pt idx="226">
                  <c:v>0.27295000000000003</c:v>
                </c:pt>
                <c:pt idx="227">
                  <c:v>0.27295000000000003</c:v>
                </c:pt>
                <c:pt idx="228">
                  <c:v>0.27295000000000003</c:v>
                </c:pt>
                <c:pt idx="229">
                  <c:v>0.27300000000000002</c:v>
                </c:pt>
                <c:pt idx="230">
                  <c:v>0.27300000000000002</c:v>
                </c:pt>
                <c:pt idx="231">
                  <c:v>0.27300000000000002</c:v>
                </c:pt>
                <c:pt idx="232">
                  <c:v>0.27300000000000002</c:v>
                </c:pt>
                <c:pt idx="233">
                  <c:v>0.2742</c:v>
                </c:pt>
                <c:pt idx="234">
                  <c:v>0.27424999999999999</c:v>
                </c:pt>
                <c:pt idx="235">
                  <c:v>0.27424999999999999</c:v>
                </c:pt>
                <c:pt idx="236">
                  <c:v>0.27424999999999999</c:v>
                </c:pt>
                <c:pt idx="237">
                  <c:v>0.27424999999999999</c:v>
                </c:pt>
                <c:pt idx="238">
                  <c:v>0.27300000000000002</c:v>
                </c:pt>
                <c:pt idx="239">
                  <c:v>0.27305000000000001</c:v>
                </c:pt>
                <c:pt idx="240">
                  <c:v>0.27305000000000001</c:v>
                </c:pt>
                <c:pt idx="241">
                  <c:v>0.27305000000000001</c:v>
                </c:pt>
                <c:pt idx="242">
                  <c:v>0.27305000000000001</c:v>
                </c:pt>
                <c:pt idx="243">
                  <c:v>0.27305000000000001</c:v>
                </c:pt>
                <c:pt idx="244">
                  <c:v>0.27310000000000001</c:v>
                </c:pt>
                <c:pt idx="245">
                  <c:v>0.27300000000000002</c:v>
                </c:pt>
                <c:pt idx="246">
                  <c:v>0.27300000000000002</c:v>
                </c:pt>
                <c:pt idx="247">
                  <c:v>0.27300000000000002</c:v>
                </c:pt>
                <c:pt idx="248">
                  <c:v>0.27300000000000002</c:v>
                </c:pt>
                <c:pt idx="249">
                  <c:v>0.27305000000000001</c:v>
                </c:pt>
                <c:pt idx="250">
                  <c:v>0.27450000000000002</c:v>
                </c:pt>
                <c:pt idx="251">
                  <c:v>0.27450000000000002</c:v>
                </c:pt>
                <c:pt idx="252">
                  <c:v>0.27450000000000002</c:v>
                </c:pt>
                <c:pt idx="253">
                  <c:v>0.27450000000000002</c:v>
                </c:pt>
                <c:pt idx="254">
                  <c:v>0.27450000000000002</c:v>
                </c:pt>
                <c:pt idx="255">
                  <c:v>0.27450000000000002</c:v>
                </c:pt>
                <c:pt idx="256">
                  <c:v>0.27450000000000002</c:v>
                </c:pt>
                <c:pt idx="257">
                  <c:v>0.27450000000000002</c:v>
                </c:pt>
                <c:pt idx="258">
                  <c:v>0.27450000000000002</c:v>
                </c:pt>
                <c:pt idx="259">
                  <c:v>0.27450000000000002</c:v>
                </c:pt>
                <c:pt idx="260">
                  <c:v>0.27450000000000002</c:v>
                </c:pt>
                <c:pt idx="261">
                  <c:v>0.27434999999999998</c:v>
                </c:pt>
                <c:pt idx="262">
                  <c:v>0.27439999999999998</c:v>
                </c:pt>
                <c:pt idx="263">
                  <c:v>0.27439999999999998</c:v>
                </c:pt>
                <c:pt idx="264">
                  <c:v>0.27439999999999998</c:v>
                </c:pt>
                <c:pt idx="265">
                  <c:v>0.27439999999999998</c:v>
                </c:pt>
                <c:pt idx="266">
                  <c:v>0.27439999999999998</c:v>
                </c:pt>
                <c:pt idx="267">
                  <c:v>0.27439999999999998</c:v>
                </c:pt>
                <c:pt idx="268">
                  <c:v>0.27439999999999998</c:v>
                </c:pt>
                <c:pt idx="269">
                  <c:v>0.27445000000000003</c:v>
                </c:pt>
                <c:pt idx="270">
                  <c:v>0.2737</c:v>
                </c:pt>
                <c:pt idx="271">
                  <c:v>0.2737</c:v>
                </c:pt>
                <c:pt idx="272">
                  <c:v>0.2737</c:v>
                </c:pt>
                <c:pt idx="273">
                  <c:v>0.2737</c:v>
                </c:pt>
                <c:pt idx="274">
                  <c:v>0.2737</c:v>
                </c:pt>
                <c:pt idx="275">
                  <c:v>0.2737</c:v>
                </c:pt>
                <c:pt idx="276">
                  <c:v>0.2737</c:v>
                </c:pt>
                <c:pt idx="277">
                  <c:v>0.2737</c:v>
                </c:pt>
                <c:pt idx="278">
                  <c:v>0.2737</c:v>
                </c:pt>
                <c:pt idx="279">
                  <c:v>0.2737</c:v>
                </c:pt>
                <c:pt idx="280">
                  <c:v>0.2737</c:v>
                </c:pt>
                <c:pt idx="281">
                  <c:v>0.2737</c:v>
                </c:pt>
                <c:pt idx="282">
                  <c:v>0.2737</c:v>
                </c:pt>
                <c:pt idx="283">
                  <c:v>0.2737</c:v>
                </c:pt>
                <c:pt idx="284">
                  <c:v>0.2737</c:v>
                </c:pt>
                <c:pt idx="285">
                  <c:v>0.2737</c:v>
                </c:pt>
                <c:pt idx="286">
                  <c:v>0.2737</c:v>
                </c:pt>
                <c:pt idx="287">
                  <c:v>0.27374999999999999</c:v>
                </c:pt>
                <c:pt idx="288">
                  <c:v>0.27379999999999999</c:v>
                </c:pt>
                <c:pt idx="289">
                  <c:v>0.27379999999999999</c:v>
                </c:pt>
                <c:pt idx="290">
                  <c:v>0.27379999999999999</c:v>
                </c:pt>
                <c:pt idx="291">
                  <c:v>0.27379999999999999</c:v>
                </c:pt>
                <c:pt idx="292">
                  <c:v>0.27379999999999999</c:v>
                </c:pt>
                <c:pt idx="293">
                  <c:v>0.27379999999999999</c:v>
                </c:pt>
                <c:pt idx="294">
                  <c:v>0.27379999999999999</c:v>
                </c:pt>
                <c:pt idx="295">
                  <c:v>0.27379999999999999</c:v>
                </c:pt>
                <c:pt idx="296">
                  <c:v>0.27379999999999999</c:v>
                </c:pt>
                <c:pt idx="297">
                  <c:v>0.27379999999999999</c:v>
                </c:pt>
                <c:pt idx="298">
                  <c:v>0.27379999999999999</c:v>
                </c:pt>
                <c:pt idx="299">
                  <c:v>0.27379999999999999</c:v>
                </c:pt>
                <c:pt idx="300">
                  <c:v>0.27379999999999999</c:v>
                </c:pt>
                <c:pt idx="301">
                  <c:v>0.27379999999999999</c:v>
                </c:pt>
                <c:pt idx="302">
                  <c:v>0.27379999999999999</c:v>
                </c:pt>
                <c:pt idx="303">
                  <c:v>0.27379999999999999</c:v>
                </c:pt>
                <c:pt idx="304">
                  <c:v>0.27379999999999999</c:v>
                </c:pt>
                <c:pt idx="305">
                  <c:v>0.27379999999999999</c:v>
                </c:pt>
                <c:pt idx="306">
                  <c:v>0.27379999999999999</c:v>
                </c:pt>
                <c:pt idx="307">
                  <c:v>0.27379999999999999</c:v>
                </c:pt>
                <c:pt idx="308">
                  <c:v>0.27379999999999999</c:v>
                </c:pt>
                <c:pt idx="309">
                  <c:v>0.27379999999999999</c:v>
                </c:pt>
                <c:pt idx="310">
                  <c:v>0.27379999999999999</c:v>
                </c:pt>
                <c:pt idx="311">
                  <c:v>0.27379999999999999</c:v>
                </c:pt>
                <c:pt idx="312">
                  <c:v>0.27379999999999999</c:v>
                </c:pt>
                <c:pt idx="313">
                  <c:v>0.27379999999999999</c:v>
                </c:pt>
                <c:pt idx="314">
                  <c:v>0.27379999999999999</c:v>
                </c:pt>
                <c:pt idx="315">
                  <c:v>0.27379999999999999</c:v>
                </c:pt>
                <c:pt idx="316">
                  <c:v>0.27379999999999999</c:v>
                </c:pt>
                <c:pt idx="317">
                  <c:v>0.27379999999999999</c:v>
                </c:pt>
                <c:pt idx="318">
                  <c:v>0.27384999999999998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5.0000000000000002E-5</c:v>
                </c:pt>
                <c:pt idx="344">
                  <c:v>5.0000000000000002E-5</c:v>
                </c:pt>
                <c:pt idx="345">
                  <c:v>1E-4</c:v>
                </c:pt>
                <c:pt idx="346">
                  <c:v>1E-4</c:v>
                </c:pt>
                <c:pt idx="347">
                  <c:v>1.4999999999999999E-4</c:v>
                </c:pt>
                <c:pt idx="348">
                  <c:v>1.4999999999999999E-4</c:v>
                </c:pt>
                <c:pt idx="349">
                  <c:v>2.5000000000000001E-4</c:v>
                </c:pt>
                <c:pt idx="350">
                  <c:v>2.9999999999999997E-4</c:v>
                </c:pt>
                <c:pt idx="351">
                  <c:v>3.5E-4</c:v>
                </c:pt>
                <c:pt idx="352">
                  <c:v>5.0000000000000001E-4</c:v>
                </c:pt>
                <c:pt idx="353">
                  <c:v>5.9999999999999995E-4</c:v>
                </c:pt>
                <c:pt idx="354">
                  <c:v>8.0000000000000004E-4</c:v>
                </c:pt>
                <c:pt idx="355">
                  <c:v>8.4999999999999995E-4</c:v>
                </c:pt>
                <c:pt idx="356">
                  <c:v>1E-3</c:v>
                </c:pt>
                <c:pt idx="357">
                  <c:v>1.1000000000000001E-3</c:v>
                </c:pt>
                <c:pt idx="358">
                  <c:v>1.25E-3</c:v>
                </c:pt>
                <c:pt idx="359">
                  <c:v>1.4499999999999999E-3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D2-4C41-B779-0938678E54B7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SR!$AF$13:$AF$372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5.0000000000000002E-5</c:v>
                </c:pt>
                <c:pt idx="32">
                  <c:v>5.0000000000000002E-5</c:v>
                </c:pt>
                <c:pt idx="33">
                  <c:v>5.0000000000000002E-5</c:v>
                </c:pt>
                <c:pt idx="34">
                  <c:v>1E-4</c:v>
                </c:pt>
                <c:pt idx="35">
                  <c:v>1E-4</c:v>
                </c:pt>
                <c:pt idx="36">
                  <c:v>1.4999999999999999E-4</c:v>
                </c:pt>
                <c:pt idx="37">
                  <c:v>1.4999999999999999E-4</c:v>
                </c:pt>
                <c:pt idx="38">
                  <c:v>2.0000000000000001E-4</c:v>
                </c:pt>
                <c:pt idx="39">
                  <c:v>2.5000000000000001E-4</c:v>
                </c:pt>
                <c:pt idx="40">
                  <c:v>2.9999999999999997E-4</c:v>
                </c:pt>
                <c:pt idx="41">
                  <c:v>3.5E-4</c:v>
                </c:pt>
                <c:pt idx="42">
                  <c:v>4.0000000000000002E-4</c:v>
                </c:pt>
                <c:pt idx="43">
                  <c:v>4.4999999999999999E-4</c:v>
                </c:pt>
                <c:pt idx="44">
                  <c:v>5.5000000000000003E-4</c:v>
                </c:pt>
                <c:pt idx="45">
                  <c:v>5.9999999999999995E-4</c:v>
                </c:pt>
                <c:pt idx="46">
                  <c:v>6.4999999999999997E-4</c:v>
                </c:pt>
                <c:pt idx="47">
                  <c:v>6.9999999999999999E-4</c:v>
                </c:pt>
                <c:pt idx="48">
                  <c:v>8.4999999999999995E-4</c:v>
                </c:pt>
                <c:pt idx="49">
                  <c:v>8.9999999999999998E-4</c:v>
                </c:pt>
                <c:pt idx="50">
                  <c:v>1.0499999999999999E-3</c:v>
                </c:pt>
                <c:pt idx="51">
                  <c:v>1.15E-3</c:v>
                </c:pt>
                <c:pt idx="52">
                  <c:v>1.3500000000000001E-3</c:v>
                </c:pt>
                <c:pt idx="53">
                  <c:v>1.4499999999999999E-3</c:v>
                </c:pt>
                <c:pt idx="54">
                  <c:v>1.5499999999999999E-3</c:v>
                </c:pt>
                <c:pt idx="55">
                  <c:v>1.75E-3</c:v>
                </c:pt>
                <c:pt idx="56">
                  <c:v>1.9E-3</c:v>
                </c:pt>
                <c:pt idx="57">
                  <c:v>2.0500000000000002E-3</c:v>
                </c:pt>
                <c:pt idx="58">
                  <c:v>2.2000000000000001E-3</c:v>
                </c:pt>
                <c:pt idx="59">
                  <c:v>2.3999999999999998E-3</c:v>
                </c:pt>
                <c:pt idx="60">
                  <c:v>2.5999999999999999E-3</c:v>
                </c:pt>
                <c:pt idx="61">
                  <c:v>2.7499999999999998E-3</c:v>
                </c:pt>
                <c:pt idx="62">
                  <c:v>2.9499999999999999E-3</c:v>
                </c:pt>
                <c:pt idx="63">
                  <c:v>3.15E-3</c:v>
                </c:pt>
                <c:pt idx="64">
                  <c:v>3.3500000000000001E-3</c:v>
                </c:pt>
                <c:pt idx="65">
                  <c:v>3.5500000000000002E-3</c:v>
                </c:pt>
                <c:pt idx="66">
                  <c:v>3.7499999999999999E-3</c:v>
                </c:pt>
                <c:pt idx="67">
                  <c:v>3.9500000000000004E-3</c:v>
                </c:pt>
                <c:pt idx="68">
                  <c:v>4.15E-3</c:v>
                </c:pt>
                <c:pt idx="69">
                  <c:v>4.4000000000000003E-3</c:v>
                </c:pt>
                <c:pt idx="70">
                  <c:v>4.5999999999999999E-3</c:v>
                </c:pt>
                <c:pt idx="71">
                  <c:v>4.7499999999999999E-3</c:v>
                </c:pt>
                <c:pt idx="72">
                  <c:v>4.9500000000000004E-3</c:v>
                </c:pt>
                <c:pt idx="73">
                  <c:v>5.1000000000000004E-3</c:v>
                </c:pt>
                <c:pt idx="74">
                  <c:v>5.3499999999999997E-3</c:v>
                </c:pt>
                <c:pt idx="75">
                  <c:v>5.4999999999999997E-3</c:v>
                </c:pt>
                <c:pt idx="76">
                  <c:v>5.7000000000000002E-3</c:v>
                </c:pt>
                <c:pt idx="77">
                  <c:v>5.9500000000000004E-3</c:v>
                </c:pt>
                <c:pt idx="78">
                  <c:v>6.1999999999999998E-3</c:v>
                </c:pt>
                <c:pt idx="79">
                  <c:v>6.4000000000000003E-3</c:v>
                </c:pt>
                <c:pt idx="80">
                  <c:v>6.6499999999999997E-3</c:v>
                </c:pt>
                <c:pt idx="81">
                  <c:v>6.8999999999999999E-3</c:v>
                </c:pt>
                <c:pt idx="82">
                  <c:v>7.1000000000000004E-3</c:v>
                </c:pt>
                <c:pt idx="83">
                  <c:v>7.3000000000000001E-3</c:v>
                </c:pt>
                <c:pt idx="84">
                  <c:v>7.4999999999999997E-3</c:v>
                </c:pt>
                <c:pt idx="85">
                  <c:v>7.6499999999999997E-3</c:v>
                </c:pt>
                <c:pt idx="86">
                  <c:v>7.9000000000000008E-3</c:v>
                </c:pt>
                <c:pt idx="87">
                  <c:v>8.0999999999999996E-3</c:v>
                </c:pt>
                <c:pt idx="88">
                  <c:v>8.2500000000000004E-3</c:v>
                </c:pt>
                <c:pt idx="89">
                  <c:v>8.4499999999999992E-3</c:v>
                </c:pt>
                <c:pt idx="90">
                  <c:v>8.6499999999999997E-3</c:v>
                </c:pt>
                <c:pt idx="91">
                  <c:v>8.8500000000000002E-3</c:v>
                </c:pt>
                <c:pt idx="92">
                  <c:v>8.9999999999999993E-3</c:v>
                </c:pt>
                <c:pt idx="93">
                  <c:v>9.1500000000000001E-3</c:v>
                </c:pt>
                <c:pt idx="94">
                  <c:v>9.2999999999999992E-3</c:v>
                </c:pt>
                <c:pt idx="95">
                  <c:v>9.4500000000000001E-3</c:v>
                </c:pt>
                <c:pt idx="96">
                  <c:v>9.5999999999999992E-3</c:v>
                </c:pt>
                <c:pt idx="97">
                  <c:v>9.75E-3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1.0149999999999999E-2</c:v>
                </c:pt>
                <c:pt idx="101">
                  <c:v>1.03E-2</c:v>
                </c:pt>
                <c:pt idx="102">
                  <c:v>1.04E-2</c:v>
                </c:pt>
                <c:pt idx="103">
                  <c:v>1.0500000000000001E-2</c:v>
                </c:pt>
                <c:pt idx="104">
                  <c:v>1.06E-2</c:v>
                </c:pt>
                <c:pt idx="105">
                  <c:v>1.0749999999999999E-2</c:v>
                </c:pt>
                <c:pt idx="106">
                  <c:v>1.085E-2</c:v>
                </c:pt>
                <c:pt idx="107">
                  <c:v>1.095E-2</c:v>
                </c:pt>
                <c:pt idx="108">
                  <c:v>1.0999999999999999E-2</c:v>
                </c:pt>
                <c:pt idx="109">
                  <c:v>1.11E-2</c:v>
                </c:pt>
                <c:pt idx="110">
                  <c:v>1.12E-2</c:v>
                </c:pt>
                <c:pt idx="111">
                  <c:v>1.125E-2</c:v>
                </c:pt>
                <c:pt idx="112">
                  <c:v>1.1350000000000001E-2</c:v>
                </c:pt>
                <c:pt idx="113">
                  <c:v>1.14E-2</c:v>
                </c:pt>
                <c:pt idx="114">
                  <c:v>1.145E-2</c:v>
                </c:pt>
                <c:pt idx="115">
                  <c:v>1.15E-2</c:v>
                </c:pt>
                <c:pt idx="116">
                  <c:v>1.155E-2</c:v>
                </c:pt>
                <c:pt idx="117">
                  <c:v>1.1599999999999999E-2</c:v>
                </c:pt>
                <c:pt idx="118">
                  <c:v>1.1650000000000001E-2</c:v>
                </c:pt>
                <c:pt idx="119">
                  <c:v>1.17E-2</c:v>
                </c:pt>
                <c:pt idx="120">
                  <c:v>1.18E-2</c:v>
                </c:pt>
                <c:pt idx="121">
                  <c:v>1.18E-2</c:v>
                </c:pt>
                <c:pt idx="122">
                  <c:v>1.1849999999999999E-2</c:v>
                </c:pt>
                <c:pt idx="123">
                  <c:v>1.1900000000000001E-2</c:v>
                </c:pt>
                <c:pt idx="124">
                  <c:v>1.1900000000000001E-2</c:v>
                </c:pt>
                <c:pt idx="125">
                  <c:v>1.1950000000000001E-2</c:v>
                </c:pt>
                <c:pt idx="126">
                  <c:v>1.2E-2</c:v>
                </c:pt>
                <c:pt idx="127">
                  <c:v>1.2E-2</c:v>
                </c:pt>
                <c:pt idx="128">
                  <c:v>1.205E-2</c:v>
                </c:pt>
                <c:pt idx="129">
                  <c:v>1.205E-2</c:v>
                </c:pt>
                <c:pt idx="130">
                  <c:v>1.21E-2</c:v>
                </c:pt>
                <c:pt idx="131">
                  <c:v>1.21E-2</c:v>
                </c:pt>
                <c:pt idx="132">
                  <c:v>1.21E-2</c:v>
                </c:pt>
                <c:pt idx="133">
                  <c:v>1.2149999999999999E-2</c:v>
                </c:pt>
                <c:pt idx="134">
                  <c:v>1.2149999999999999E-2</c:v>
                </c:pt>
                <c:pt idx="135">
                  <c:v>1.2149999999999999E-2</c:v>
                </c:pt>
                <c:pt idx="136">
                  <c:v>1.2200000000000001E-2</c:v>
                </c:pt>
                <c:pt idx="137">
                  <c:v>1.2200000000000001E-2</c:v>
                </c:pt>
                <c:pt idx="138">
                  <c:v>1.225E-2</c:v>
                </c:pt>
                <c:pt idx="139">
                  <c:v>1.225E-2</c:v>
                </c:pt>
                <c:pt idx="140">
                  <c:v>1.225E-2</c:v>
                </c:pt>
                <c:pt idx="141">
                  <c:v>1.225E-2</c:v>
                </c:pt>
                <c:pt idx="142">
                  <c:v>1.225E-2</c:v>
                </c:pt>
                <c:pt idx="143">
                  <c:v>1.225E-2</c:v>
                </c:pt>
                <c:pt idx="144">
                  <c:v>1.23E-2</c:v>
                </c:pt>
                <c:pt idx="145">
                  <c:v>1.23E-2</c:v>
                </c:pt>
                <c:pt idx="146">
                  <c:v>1.23E-2</c:v>
                </c:pt>
                <c:pt idx="147">
                  <c:v>1.23E-2</c:v>
                </c:pt>
                <c:pt idx="148">
                  <c:v>1.23E-2</c:v>
                </c:pt>
                <c:pt idx="149">
                  <c:v>1.23E-2</c:v>
                </c:pt>
                <c:pt idx="150">
                  <c:v>1.235E-2</c:v>
                </c:pt>
                <c:pt idx="151">
                  <c:v>1.235E-2</c:v>
                </c:pt>
                <c:pt idx="152">
                  <c:v>1.235E-2</c:v>
                </c:pt>
                <c:pt idx="153">
                  <c:v>1.235E-2</c:v>
                </c:pt>
                <c:pt idx="154">
                  <c:v>1.235E-2</c:v>
                </c:pt>
                <c:pt idx="155">
                  <c:v>1.235E-2</c:v>
                </c:pt>
                <c:pt idx="156">
                  <c:v>1.235E-2</c:v>
                </c:pt>
                <c:pt idx="157">
                  <c:v>1.235E-2</c:v>
                </c:pt>
                <c:pt idx="158">
                  <c:v>1.235E-2</c:v>
                </c:pt>
                <c:pt idx="159">
                  <c:v>1.235E-2</c:v>
                </c:pt>
                <c:pt idx="160">
                  <c:v>1.24E-2</c:v>
                </c:pt>
                <c:pt idx="161">
                  <c:v>1.24E-2</c:v>
                </c:pt>
                <c:pt idx="162">
                  <c:v>1.24E-2</c:v>
                </c:pt>
                <c:pt idx="163">
                  <c:v>1.24E-2</c:v>
                </c:pt>
                <c:pt idx="164">
                  <c:v>1.235E-2</c:v>
                </c:pt>
                <c:pt idx="165">
                  <c:v>1.235E-2</c:v>
                </c:pt>
                <c:pt idx="166">
                  <c:v>1.235E-2</c:v>
                </c:pt>
                <c:pt idx="167">
                  <c:v>1.235E-2</c:v>
                </c:pt>
                <c:pt idx="168">
                  <c:v>1.24E-2</c:v>
                </c:pt>
                <c:pt idx="169">
                  <c:v>1.24E-2</c:v>
                </c:pt>
                <c:pt idx="170">
                  <c:v>1.24E-2</c:v>
                </c:pt>
                <c:pt idx="171">
                  <c:v>1.2449999999999999E-2</c:v>
                </c:pt>
                <c:pt idx="172">
                  <c:v>1.2500000000000001E-2</c:v>
                </c:pt>
                <c:pt idx="173">
                  <c:v>1.2500000000000001E-2</c:v>
                </c:pt>
                <c:pt idx="174">
                  <c:v>1.2500000000000001E-2</c:v>
                </c:pt>
                <c:pt idx="175">
                  <c:v>1.2500000000000001E-2</c:v>
                </c:pt>
                <c:pt idx="176">
                  <c:v>1.2500000000000001E-2</c:v>
                </c:pt>
                <c:pt idx="177">
                  <c:v>1.2500000000000001E-2</c:v>
                </c:pt>
                <c:pt idx="178">
                  <c:v>1.2500000000000001E-2</c:v>
                </c:pt>
                <c:pt idx="179">
                  <c:v>1.2500000000000001E-2</c:v>
                </c:pt>
                <c:pt idx="180">
                  <c:v>1.2500000000000001E-2</c:v>
                </c:pt>
                <c:pt idx="181">
                  <c:v>1.2500000000000001E-2</c:v>
                </c:pt>
                <c:pt idx="182">
                  <c:v>1.2500000000000001E-2</c:v>
                </c:pt>
                <c:pt idx="183">
                  <c:v>1.2500000000000001E-2</c:v>
                </c:pt>
                <c:pt idx="184">
                  <c:v>1.2500000000000001E-2</c:v>
                </c:pt>
                <c:pt idx="185">
                  <c:v>1.2500000000000001E-2</c:v>
                </c:pt>
                <c:pt idx="186">
                  <c:v>1.2500000000000001E-2</c:v>
                </c:pt>
                <c:pt idx="187">
                  <c:v>1.255E-2</c:v>
                </c:pt>
                <c:pt idx="188">
                  <c:v>1.255E-2</c:v>
                </c:pt>
                <c:pt idx="189">
                  <c:v>1.255E-2</c:v>
                </c:pt>
                <c:pt idx="190">
                  <c:v>1.26E-2</c:v>
                </c:pt>
                <c:pt idx="191">
                  <c:v>1.26E-2</c:v>
                </c:pt>
                <c:pt idx="192">
                  <c:v>1.26E-2</c:v>
                </c:pt>
                <c:pt idx="193">
                  <c:v>1.26E-2</c:v>
                </c:pt>
                <c:pt idx="194">
                  <c:v>1.26E-2</c:v>
                </c:pt>
                <c:pt idx="195">
                  <c:v>1.265E-2</c:v>
                </c:pt>
                <c:pt idx="196">
                  <c:v>1.265E-2</c:v>
                </c:pt>
                <c:pt idx="197">
                  <c:v>1.265E-2</c:v>
                </c:pt>
                <c:pt idx="198">
                  <c:v>1.265E-2</c:v>
                </c:pt>
                <c:pt idx="199">
                  <c:v>1.265E-2</c:v>
                </c:pt>
                <c:pt idx="200">
                  <c:v>1.265E-2</c:v>
                </c:pt>
                <c:pt idx="201">
                  <c:v>1.2800000000000001E-2</c:v>
                </c:pt>
                <c:pt idx="202">
                  <c:v>1.2800000000000001E-2</c:v>
                </c:pt>
                <c:pt idx="203">
                  <c:v>1.2800000000000001E-2</c:v>
                </c:pt>
                <c:pt idx="204">
                  <c:v>1.2800000000000001E-2</c:v>
                </c:pt>
                <c:pt idx="205">
                  <c:v>1.2800000000000001E-2</c:v>
                </c:pt>
                <c:pt idx="206">
                  <c:v>1.29E-2</c:v>
                </c:pt>
                <c:pt idx="207">
                  <c:v>1.29E-2</c:v>
                </c:pt>
                <c:pt idx="208">
                  <c:v>1.29E-2</c:v>
                </c:pt>
                <c:pt idx="209">
                  <c:v>1.29E-2</c:v>
                </c:pt>
                <c:pt idx="210">
                  <c:v>1.29E-2</c:v>
                </c:pt>
                <c:pt idx="211">
                  <c:v>1.29E-2</c:v>
                </c:pt>
                <c:pt idx="212">
                  <c:v>1.285E-2</c:v>
                </c:pt>
                <c:pt idx="213">
                  <c:v>1.285E-2</c:v>
                </c:pt>
                <c:pt idx="214">
                  <c:v>1.29E-2</c:v>
                </c:pt>
                <c:pt idx="215">
                  <c:v>1.29E-2</c:v>
                </c:pt>
                <c:pt idx="216">
                  <c:v>1.29E-2</c:v>
                </c:pt>
                <c:pt idx="217">
                  <c:v>1.29E-2</c:v>
                </c:pt>
                <c:pt idx="218">
                  <c:v>1.295E-2</c:v>
                </c:pt>
                <c:pt idx="219">
                  <c:v>1.295E-2</c:v>
                </c:pt>
                <c:pt idx="220">
                  <c:v>1.295E-2</c:v>
                </c:pt>
                <c:pt idx="221">
                  <c:v>1.295E-2</c:v>
                </c:pt>
                <c:pt idx="222">
                  <c:v>1.295E-2</c:v>
                </c:pt>
                <c:pt idx="223">
                  <c:v>1.295E-2</c:v>
                </c:pt>
                <c:pt idx="224">
                  <c:v>1.295E-2</c:v>
                </c:pt>
                <c:pt idx="225">
                  <c:v>1.3050000000000001E-2</c:v>
                </c:pt>
                <c:pt idx="226">
                  <c:v>1.3050000000000001E-2</c:v>
                </c:pt>
                <c:pt idx="227">
                  <c:v>1.3050000000000001E-2</c:v>
                </c:pt>
                <c:pt idx="228">
                  <c:v>1.3050000000000001E-2</c:v>
                </c:pt>
                <c:pt idx="229">
                  <c:v>1.3050000000000001E-2</c:v>
                </c:pt>
                <c:pt idx="230">
                  <c:v>1.3050000000000001E-2</c:v>
                </c:pt>
                <c:pt idx="231">
                  <c:v>1.3050000000000001E-2</c:v>
                </c:pt>
                <c:pt idx="232">
                  <c:v>1.3100000000000001E-2</c:v>
                </c:pt>
                <c:pt idx="233">
                  <c:v>1.285E-2</c:v>
                </c:pt>
                <c:pt idx="234">
                  <c:v>1.285E-2</c:v>
                </c:pt>
                <c:pt idx="235">
                  <c:v>1.285E-2</c:v>
                </c:pt>
                <c:pt idx="236">
                  <c:v>1.285E-2</c:v>
                </c:pt>
                <c:pt idx="237">
                  <c:v>1.285E-2</c:v>
                </c:pt>
                <c:pt idx="238">
                  <c:v>1.285E-2</c:v>
                </c:pt>
                <c:pt idx="239">
                  <c:v>1.285E-2</c:v>
                </c:pt>
                <c:pt idx="240">
                  <c:v>1.285E-2</c:v>
                </c:pt>
                <c:pt idx="241">
                  <c:v>1.285E-2</c:v>
                </c:pt>
                <c:pt idx="242">
                  <c:v>1.285E-2</c:v>
                </c:pt>
                <c:pt idx="243">
                  <c:v>1.285E-2</c:v>
                </c:pt>
                <c:pt idx="244">
                  <c:v>1.29E-2</c:v>
                </c:pt>
                <c:pt idx="245">
                  <c:v>1.29E-2</c:v>
                </c:pt>
                <c:pt idx="246">
                  <c:v>1.29E-2</c:v>
                </c:pt>
                <c:pt idx="247">
                  <c:v>1.29E-2</c:v>
                </c:pt>
                <c:pt idx="248">
                  <c:v>1.29E-2</c:v>
                </c:pt>
                <c:pt idx="249">
                  <c:v>1.29E-2</c:v>
                </c:pt>
                <c:pt idx="250">
                  <c:v>1.2999999999999999E-2</c:v>
                </c:pt>
                <c:pt idx="251">
                  <c:v>1.2999999999999999E-2</c:v>
                </c:pt>
                <c:pt idx="252">
                  <c:v>1.2999999999999999E-2</c:v>
                </c:pt>
                <c:pt idx="253">
                  <c:v>1.2999999999999999E-2</c:v>
                </c:pt>
                <c:pt idx="254">
                  <c:v>1.2999999999999999E-2</c:v>
                </c:pt>
                <c:pt idx="255">
                  <c:v>1.2999999999999999E-2</c:v>
                </c:pt>
                <c:pt idx="256">
                  <c:v>1.2999999999999999E-2</c:v>
                </c:pt>
                <c:pt idx="257">
                  <c:v>1.2999999999999999E-2</c:v>
                </c:pt>
                <c:pt idx="258">
                  <c:v>1.2999999999999999E-2</c:v>
                </c:pt>
                <c:pt idx="259">
                  <c:v>1.2999999999999999E-2</c:v>
                </c:pt>
                <c:pt idx="260">
                  <c:v>1.2999999999999999E-2</c:v>
                </c:pt>
                <c:pt idx="261">
                  <c:v>1.29E-2</c:v>
                </c:pt>
                <c:pt idx="262">
                  <c:v>1.29E-2</c:v>
                </c:pt>
                <c:pt idx="263">
                  <c:v>1.29E-2</c:v>
                </c:pt>
                <c:pt idx="264">
                  <c:v>1.29E-2</c:v>
                </c:pt>
                <c:pt idx="265">
                  <c:v>1.29E-2</c:v>
                </c:pt>
                <c:pt idx="266">
                  <c:v>1.29E-2</c:v>
                </c:pt>
                <c:pt idx="267">
                  <c:v>1.29E-2</c:v>
                </c:pt>
                <c:pt idx="268">
                  <c:v>1.29E-2</c:v>
                </c:pt>
                <c:pt idx="269">
                  <c:v>1.29E-2</c:v>
                </c:pt>
                <c:pt idx="270">
                  <c:v>1.2699999999999999E-2</c:v>
                </c:pt>
                <c:pt idx="271">
                  <c:v>1.2699999999999999E-2</c:v>
                </c:pt>
                <c:pt idx="272">
                  <c:v>1.2699999999999999E-2</c:v>
                </c:pt>
                <c:pt idx="273">
                  <c:v>1.2699999999999999E-2</c:v>
                </c:pt>
                <c:pt idx="274">
                  <c:v>1.2699999999999999E-2</c:v>
                </c:pt>
                <c:pt idx="275">
                  <c:v>1.2699999999999999E-2</c:v>
                </c:pt>
                <c:pt idx="276">
                  <c:v>1.2699999999999999E-2</c:v>
                </c:pt>
                <c:pt idx="277">
                  <c:v>1.2699999999999999E-2</c:v>
                </c:pt>
                <c:pt idx="278">
                  <c:v>1.2699999999999999E-2</c:v>
                </c:pt>
                <c:pt idx="279">
                  <c:v>1.2699999999999999E-2</c:v>
                </c:pt>
                <c:pt idx="280">
                  <c:v>1.2699999999999999E-2</c:v>
                </c:pt>
                <c:pt idx="281">
                  <c:v>1.2699999999999999E-2</c:v>
                </c:pt>
                <c:pt idx="282">
                  <c:v>1.2699999999999999E-2</c:v>
                </c:pt>
                <c:pt idx="283">
                  <c:v>1.2699999999999999E-2</c:v>
                </c:pt>
                <c:pt idx="284">
                  <c:v>1.2699999999999999E-2</c:v>
                </c:pt>
                <c:pt idx="285">
                  <c:v>1.2699999999999999E-2</c:v>
                </c:pt>
                <c:pt idx="286">
                  <c:v>1.2699999999999999E-2</c:v>
                </c:pt>
                <c:pt idx="287">
                  <c:v>1.2699999999999999E-2</c:v>
                </c:pt>
                <c:pt idx="288">
                  <c:v>1.2699999999999999E-2</c:v>
                </c:pt>
                <c:pt idx="289">
                  <c:v>1.2699999999999999E-2</c:v>
                </c:pt>
                <c:pt idx="290">
                  <c:v>1.2699999999999999E-2</c:v>
                </c:pt>
                <c:pt idx="291">
                  <c:v>1.2699999999999999E-2</c:v>
                </c:pt>
                <c:pt idx="292">
                  <c:v>1.2699999999999999E-2</c:v>
                </c:pt>
                <c:pt idx="293">
                  <c:v>1.2699999999999999E-2</c:v>
                </c:pt>
                <c:pt idx="294">
                  <c:v>1.2699999999999999E-2</c:v>
                </c:pt>
                <c:pt idx="295">
                  <c:v>1.2699999999999999E-2</c:v>
                </c:pt>
                <c:pt idx="296">
                  <c:v>1.2699999999999999E-2</c:v>
                </c:pt>
                <c:pt idx="297">
                  <c:v>1.2699999999999999E-2</c:v>
                </c:pt>
                <c:pt idx="298">
                  <c:v>1.2699999999999999E-2</c:v>
                </c:pt>
                <c:pt idx="299">
                  <c:v>1.2699999999999999E-2</c:v>
                </c:pt>
                <c:pt idx="300">
                  <c:v>1.2699999999999999E-2</c:v>
                </c:pt>
                <c:pt idx="301">
                  <c:v>1.2699999999999999E-2</c:v>
                </c:pt>
                <c:pt idx="302">
                  <c:v>1.2699999999999999E-2</c:v>
                </c:pt>
                <c:pt idx="303">
                  <c:v>1.2699999999999999E-2</c:v>
                </c:pt>
                <c:pt idx="304">
                  <c:v>1.2699999999999999E-2</c:v>
                </c:pt>
                <c:pt idx="305">
                  <c:v>1.2699999999999999E-2</c:v>
                </c:pt>
                <c:pt idx="306">
                  <c:v>1.2699999999999999E-2</c:v>
                </c:pt>
                <c:pt idx="307">
                  <c:v>1.2699999999999999E-2</c:v>
                </c:pt>
                <c:pt idx="308">
                  <c:v>1.2699999999999999E-2</c:v>
                </c:pt>
                <c:pt idx="309">
                  <c:v>1.2699999999999999E-2</c:v>
                </c:pt>
                <c:pt idx="310">
                  <c:v>1.2699999999999999E-2</c:v>
                </c:pt>
                <c:pt idx="311">
                  <c:v>1.2699999999999999E-2</c:v>
                </c:pt>
                <c:pt idx="312">
                  <c:v>1.2699999999999999E-2</c:v>
                </c:pt>
                <c:pt idx="313">
                  <c:v>1.2699999999999999E-2</c:v>
                </c:pt>
                <c:pt idx="314">
                  <c:v>1.2699999999999999E-2</c:v>
                </c:pt>
                <c:pt idx="315">
                  <c:v>1.2699999999999999E-2</c:v>
                </c:pt>
                <c:pt idx="316">
                  <c:v>1.2699999999999999E-2</c:v>
                </c:pt>
                <c:pt idx="317">
                  <c:v>1.2699999999999999E-2</c:v>
                </c:pt>
                <c:pt idx="318">
                  <c:v>1.2699999999999999E-2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5.0000000000000002E-5</c:v>
                </c:pt>
                <c:pt idx="349">
                  <c:v>5.0000000000000002E-5</c:v>
                </c:pt>
                <c:pt idx="350">
                  <c:v>5.0000000000000002E-5</c:v>
                </c:pt>
                <c:pt idx="351">
                  <c:v>5.0000000000000002E-5</c:v>
                </c:pt>
                <c:pt idx="352">
                  <c:v>5.0000000000000002E-5</c:v>
                </c:pt>
                <c:pt idx="353">
                  <c:v>5.0000000000000002E-5</c:v>
                </c:pt>
                <c:pt idx="354">
                  <c:v>1E-4</c:v>
                </c:pt>
                <c:pt idx="355">
                  <c:v>1E-4</c:v>
                </c:pt>
                <c:pt idx="356">
                  <c:v>1E-4</c:v>
                </c:pt>
                <c:pt idx="357">
                  <c:v>1.4999999999999999E-4</c:v>
                </c:pt>
                <c:pt idx="358">
                  <c:v>2.0000000000000001E-4</c:v>
                </c:pt>
                <c:pt idx="359">
                  <c:v>2.0000000000000001E-4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D2-4C41-B779-0938678E5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SR!$AB$13:$AB$372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1.4492753623188406E-3</c:v>
                </c:pt>
                <c:pt idx="32">
                  <c:v>1.2345679012345679E-3</c:v>
                </c:pt>
                <c:pt idx="33">
                  <c:v>1.1299435028248588E-3</c:v>
                </c:pt>
                <c:pt idx="34">
                  <c:v>2.05761316872428E-3</c:v>
                </c:pt>
                <c:pt idx="35">
                  <c:v>1.8885741265344666E-3</c:v>
                </c:pt>
                <c:pt idx="36">
                  <c:v>2.6019080659150044E-3</c:v>
                </c:pt>
                <c:pt idx="37">
                  <c:v>2.3923444976076554E-3</c:v>
                </c:pt>
                <c:pt idx="38">
                  <c:v>2.8328611898016999E-3</c:v>
                </c:pt>
                <c:pt idx="39">
                  <c:v>3.2808398950131233E-3</c:v>
                </c:pt>
                <c:pt idx="40">
                  <c:v>3.678724708767627E-3</c:v>
                </c:pt>
                <c:pt idx="41">
                  <c:v>3.8781163434903048E-3</c:v>
                </c:pt>
                <c:pt idx="42">
                  <c:v>4.1601664066562667E-3</c:v>
                </c:pt>
                <c:pt idx="43">
                  <c:v>4.426955238563699E-3</c:v>
                </c:pt>
                <c:pt idx="44">
                  <c:v>5.1139005113900512E-3</c:v>
                </c:pt>
                <c:pt idx="45">
                  <c:v>5.2933392148213501E-3</c:v>
                </c:pt>
                <c:pt idx="46">
                  <c:v>5.4575986565911002E-3</c:v>
                </c:pt>
                <c:pt idx="47">
                  <c:v>5.6044835868694952E-3</c:v>
                </c:pt>
                <c:pt idx="48">
                  <c:v>6.5034429992348892E-3</c:v>
                </c:pt>
                <c:pt idx="49">
                  <c:v>6.5982404692082114E-3</c:v>
                </c:pt>
                <c:pt idx="50">
                  <c:v>7.3865634892718961E-3</c:v>
                </c:pt>
                <c:pt idx="51">
                  <c:v>7.7860528097494922E-3</c:v>
                </c:pt>
                <c:pt idx="52">
                  <c:v>8.4692597239648688E-3</c:v>
                </c:pt>
                <c:pt idx="53">
                  <c:v>8.7825560266505155E-3</c:v>
                </c:pt>
                <c:pt idx="54">
                  <c:v>9.0882439167399593E-3</c:v>
                </c:pt>
                <c:pt idx="55">
                  <c:v>9.9488345650938035E-3</c:v>
                </c:pt>
                <c:pt idx="56">
                  <c:v>1.0479867622724766E-2</c:v>
                </c:pt>
                <c:pt idx="57">
                  <c:v>1.0997854077253219E-2</c:v>
                </c:pt>
                <c:pt idx="58">
                  <c:v>1.1488250652741514E-2</c:v>
                </c:pt>
                <c:pt idx="59">
                  <c:v>1.2229299363057325E-2</c:v>
                </c:pt>
                <c:pt idx="60">
                  <c:v>1.2935323383084577E-2</c:v>
                </c:pt>
                <c:pt idx="61">
                  <c:v>1.3398294762484775E-2</c:v>
                </c:pt>
                <c:pt idx="62">
                  <c:v>1.4084507042253521E-2</c:v>
                </c:pt>
                <c:pt idx="63">
                  <c:v>1.4754098360655738E-2</c:v>
                </c:pt>
                <c:pt idx="64">
                  <c:v>1.5416474919466176E-2</c:v>
                </c:pt>
                <c:pt idx="65">
                  <c:v>1.6081540203850511E-2</c:v>
                </c:pt>
                <c:pt idx="66">
                  <c:v>1.6737335416201742E-2</c:v>
                </c:pt>
                <c:pt idx="67">
                  <c:v>1.7377914650241973E-2</c:v>
                </c:pt>
                <c:pt idx="68">
                  <c:v>1.8019973947025619E-2</c:v>
                </c:pt>
                <c:pt idx="69">
                  <c:v>1.8876018876018877E-2</c:v>
                </c:pt>
                <c:pt idx="70">
                  <c:v>1.9508057675996608E-2</c:v>
                </c:pt>
                <c:pt idx="71">
                  <c:v>1.9924496644295301E-2</c:v>
                </c:pt>
                <c:pt idx="72">
                  <c:v>2.0535158680771624E-2</c:v>
                </c:pt>
                <c:pt idx="73">
                  <c:v>2.0940258673783619E-2</c:v>
                </c:pt>
                <c:pt idx="74">
                  <c:v>2.1761236526337196E-2</c:v>
                </c:pt>
                <c:pt idx="75">
                  <c:v>2.2159548751007251E-2</c:v>
                </c:pt>
                <c:pt idx="76">
                  <c:v>2.2768124625524265E-2</c:v>
                </c:pt>
                <c:pt idx="77">
                  <c:v>2.358771060455897E-2</c:v>
                </c:pt>
                <c:pt idx="78">
                  <c:v>2.4390243902439025E-2</c:v>
                </c:pt>
                <c:pt idx="79">
                  <c:v>2.4995118140988089E-2</c:v>
                </c:pt>
                <c:pt idx="80">
                  <c:v>2.5805199844780753E-2</c:v>
                </c:pt>
                <c:pt idx="81">
                  <c:v>2.6620370370370371E-2</c:v>
                </c:pt>
                <c:pt idx="82">
                  <c:v>2.7244819646968534E-2</c:v>
                </c:pt>
                <c:pt idx="83">
                  <c:v>2.7857279145201298E-2</c:v>
                </c:pt>
                <c:pt idx="84">
                  <c:v>2.847380410022779E-2</c:v>
                </c:pt>
                <c:pt idx="85">
                  <c:v>2.8911564625850341E-2</c:v>
                </c:pt>
                <c:pt idx="86">
                  <c:v>2.9710417450169238E-2</c:v>
                </c:pt>
                <c:pt idx="87">
                  <c:v>3.0342760816632328E-2</c:v>
                </c:pt>
                <c:pt idx="88">
                  <c:v>3.0777839955232231E-2</c:v>
                </c:pt>
                <c:pt idx="89">
                  <c:v>3.1412639405204459E-2</c:v>
                </c:pt>
                <c:pt idx="90">
                  <c:v>3.2042970920540842E-2</c:v>
                </c:pt>
                <c:pt idx="91">
                  <c:v>3.2680945347119648E-2</c:v>
                </c:pt>
                <c:pt idx="92">
                  <c:v>3.3130866924351188E-2</c:v>
                </c:pt>
                <c:pt idx="93">
                  <c:v>3.3602644142489903E-2</c:v>
                </c:pt>
                <c:pt idx="94">
                  <c:v>3.4065934065934063E-2</c:v>
                </c:pt>
                <c:pt idx="95">
                  <c:v>3.4533162799196056E-2</c:v>
                </c:pt>
                <c:pt idx="96">
                  <c:v>3.5010940919037198E-2</c:v>
                </c:pt>
                <c:pt idx="97">
                  <c:v>3.5486806187443133E-2</c:v>
                </c:pt>
                <c:pt idx="98">
                  <c:v>3.5967302452316073E-2</c:v>
                </c:pt>
                <c:pt idx="99">
                  <c:v>3.6258158085569252E-2</c:v>
                </c:pt>
                <c:pt idx="100">
                  <c:v>3.6735432500904816E-2</c:v>
                </c:pt>
                <c:pt idx="101">
                  <c:v>3.7204262235867799E-2</c:v>
                </c:pt>
                <c:pt idx="102">
                  <c:v>3.7490987743330928E-2</c:v>
                </c:pt>
                <c:pt idx="103">
                  <c:v>3.7783375314861464E-2</c:v>
                </c:pt>
                <c:pt idx="104">
                  <c:v>3.8095238095238099E-2</c:v>
                </c:pt>
                <c:pt idx="105">
                  <c:v>3.8578862372151447E-2</c:v>
                </c:pt>
                <c:pt idx="106">
                  <c:v>3.889585947302384E-2</c:v>
                </c:pt>
                <c:pt idx="107">
                  <c:v>3.9205155746509131E-2</c:v>
                </c:pt>
                <c:pt idx="108">
                  <c:v>3.934895367554999E-2</c:v>
                </c:pt>
                <c:pt idx="109">
                  <c:v>3.9671193709792711E-2</c:v>
                </c:pt>
                <c:pt idx="110">
                  <c:v>3.9992858418139619E-2</c:v>
                </c:pt>
                <c:pt idx="111">
                  <c:v>4.0142729705619981E-2</c:v>
                </c:pt>
                <c:pt idx="112">
                  <c:v>4.0470672134070247E-2</c:v>
                </c:pt>
                <c:pt idx="113">
                  <c:v>4.0619989310529125E-2</c:v>
                </c:pt>
                <c:pt idx="114">
                  <c:v>4.0776353276353275E-2</c:v>
                </c:pt>
                <c:pt idx="115">
                  <c:v>4.0932550275849792E-2</c:v>
                </c:pt>
                <c:pt idx="116">
                  <c:v>4.1088580576307362E-2</c:v>
                </c:pt>
                <c:pt idx="117">
                  <c:v>4.1244444444444445E-2</c:v>
                </c:pt>
                <c:pt idx="118">
                  <c:v>4.1400142146410801E-2</c:v>
                </c:pt>
                <c:pt idx="119">
                  <c:v>4.1555673947789022E-2</c:v>
                </c:pt>
                <c:pt idx="120">
                  <c:v>4.1888533901313453E-2</c:v>
                </c:pt>
                <c:pt idx="121">
                  <c:v>4.1873669268985093E-2</c:v>
                </c:pt>
                <c:pt idx="122">
                  <c:v>4.2043640234167109E-2</c:v>
                </c:pt>
                <c:pt idx="123">
                  <c:v>4.2198581560283686E-2</c:v>
                </c:pt>
                <c:pt idx="124">
                  <c:v>4.2198581560283686E-2</c:v>
                </c:pt>
                <c:pt idx="125">
                  <c:v>4.2360864941510104E-2</c:v>
                </c:pt>
                <c:pt idx="126">
                  <c:v>4.2523033309709427E-2</c:v>
                </c:pt>
                <c:pt idx="127">
                  <c:v>4.2515500442869794E-2</c:v>
                </c:pt>
                <c:pt idx="128">
                  <c:v>4.2677527890915529E-2</c:v>
                </c:pt>
                <c:pt idx="129">
                  <c:v>4.2669971671388099E-2</c:v>
                </c:pt>
                <c:pt idx="130">
                  <c:v>4.2831858407079648E-2</c:v>
                </c:pt>
                <c:pt idx="131">
                  <c:v>4.2824278888692266E-2</c:v>
                </c:pt>
                <c:pt idx="132">
                  <c:v>4.2816702052370842E-2</c:v>
                </c:pt>
                <c:pt idx="133">
                  <c:v>4.2986025119405628E-2</c:v>
                </c:pt>
                <c:pt idx="134">
                  <c:v>4.2978422355854265E-2</c:v>
                </c:pt>
                <c:pt idx="135">
                  <c:v>4.2970822281167109E-2</c:v>
                </c:pt>
                <c:pt idx="136">
                  <c:v>4.3140028288543138E-2</c:v>
                </c:pt>
                <c:pt idx="137">
                  <c:v>4.3132402333392258E-2</c:v>
                </c:pt>
                <c:pt idx="138">
                  <c:v>4.3293868174589148E-2</c:v>
                </c:pt>
                <c:pt idx="139">
                  <c:v>4.3286219081272087E-2</c:v>
                </c:pt>
                <c:pt idx="140">
                  <c:v>4.3286219081272087E-2</c:v>
                </c:pt>
                <c:pt idx="141">
                  <c:v>4.32785726903374E-2</c:v>
                </c:pt>
                <c:pt idx="142">
                  <c:v>4.32785726903374E-2</c:v>
                </c:pt>
                <c:pt idx="143">
                  <c:v>4.3270929000353231E-2</c:v>
                </c:pt>
                <c:pt idx="144">
                  <c:v>4.3439872858908705E-2</c:v>
                </c:pt>
                <c:pt idx="145">
                  <c:v>4.3432203389830511E-2</c:v>
                </c:pt>
                <c:pt idx="146">
                  <c:v>4.3424536628420121E-2</c:v>
                </c:pt>
                <c:pt idx="147">
                  <c:v>4.3416872573243913E-2</c:v>
                </c:pt>
                <c:pt idx="148">
                  <c:v>4.3416872573243913E-2</c:v>
                </c:pt>
                <c:pt idx="149">
                  <c:v>4.3416872573243913E-2</c:v>
                </c:pt>
                <c:pt idx="150">
                  <c:v>4.3577981651376149E-2</c:v>
                </c:pt>
                <c:pt idx="151">
                  <c:v>4.3554928584023982E-2</c:v>
                </c:pt>
                <c:pt idx="152">
                  <c:v>4.3547249647390693E-2</c:v>
                </c:pt>
                <c:pt idx="153">
                  <c:v>4.3539573417944649E-2</c:v>
                </c:pt>
                <c:pt idx="154">
                  <c:v>4.3539573417944649E-2</c:v>
                </c:pt>
                <c:pt idx="155">
                  <c:v>4.3539573417944649E-2</c:v>
                </c:pt>
                <c:pt idx="156">
                  <c:v>4.3531899894254496E-2</c:v>
                </c:pt>
                <c:pt idx="157">
                  <c:v>4.352422907488987E-2</c:v>
                </c:pt>
                <c:pt idx="158">
                  <c:v>4.352422907488987E-2</c:v>
                </c:pt>
                <c:pt idx="159">
                  <c:v>4.352422907488987E-2</c:v>
                </c:pt>
                <c:pt idx="160">
                  <c:v>4.368504491809054E-2</c:v>
                </c:pt>
                <c:pt idx="161">
                  <c:v>4.3692741367159969E-2</c:v>
                </c:pt>
                <c:pt idx="162">
                  <c:v>4.3677351179992954E-2</c:v>
                </c:pt>
                <c:pt idx="163">
                  <c:v>4.3677351179992954E-2</c:v>
                </c:pt>
                <c:pt idx="164">
                  <c:v>4.3516560958421421E-2</c:v>
                </c:pt>
                <c:pt idx="165">
                  <c:v>4.3516560958421421E-2</c:v>
                </c:pt>
                <c:pt idx="166">
                  <c:v>4.3508895543420821E-2</c:v>
                </c:pt>
                <c:pt idx="167">
                  <c:v>4.3508895543420821E-2</c:v>
                </c:pt>
                <c:pt idx="168">
                  <c:v>4.3700440528634359E-2</c:v>
                </c:pt>
                <c:pt idx="169">
                  <c:v>4.3692741367159969E-2</c:v>
                </c:pt>
                <c:pt idx="170">
                  <c:v>4.3661971830985913E-2</c:v>
                </c:pt>
                <c:pt idx="171">
                  <c:v>4.3838028169014082E-2</c:v>
                </c:pt>
                <c:pt idx="172">
                  <c:v>4.3990849903220129E-2</c:v>
                </c:pt>
                <c:pt idx="173">
                  <c:v>4.3990849903220129E-2</c:v>
                </c:pt>
                <c:pt idx="174">
                  <c:v>4.3990849903220129E-2</c:v>
                </c:pt>
                <c:pt idx="175">
                  <c:v>4.3990849903220129E-2</c:v>
                </c:pt>
                <c:pt idx="176">
                  <c:v>4.3990849903220129E-2</c:v>
                </c:pt>
                <c:pt idx="177">
                  <c:v>4.3990849903220129E-2</c:v>
                </c:pt>
                <c:pt idx="178">
                  <c:v>4.3983110485573539E-2</c:v>
                </c:pt>
                <c:pt idx="179">
                  <c:v>4.3990849903220129E-2</c:v>
                </c:pt>
                <c:pt idx="180">
                  <c:v>4.3983110485573539E-2</c:v>
                </c:pt>
                <c:pt idx="181">
                  <c:v>4.3983110485573539E-2</c:v>
                </c:pt>
                <c:pt idx="182">
                  <c:v>4.3983110485573539E-2</c:v>
                </c:pt>
                <c:pt idx="183">
                  <c:v>4.3983110485573539E-2</c:v>
                </c:pt>
                <c:pt idx="184">
                  <c:v>4.3983110485573539E-2</c:v>
                </c:pt>
                <c:pt idx="185">
                  <c:v>4.3983110485573539E-2</c:v>
                </c:pt>
                <c:pt idx="186">
                  <c:v>4.3967639817094617E-2</c:v>
                </c:pt>
                <c:pt idx="187">
                  <c:v>4.4104726761553331E-2</c:v>
                </c:pt>
                <c:pt idx="188">
                  <c:v>4.4104726761553331E-2</c:v>
                </c:pt>
                <c:pt idx="189">
                  <c:v>4.4104726761553331E-2</c:v>
                </c:pt>
                <c:pt idx="190">
                  <c:v>4.4272663387210122E-2</c:v>
                </c:pt>
                <c:pt idx="191">
                  <c:v>4.4264886702968555E-2</c:v>
                </c:pt>
                <c:pt idx="192">
                  <c:v>4.4264886702968555E-2</c:v>
                </c:pt>
                <c:pt idx="193">
                  <c:v>4.4264886702968555E-2</c:v>
                </c:pt>
                <c:pt idx="194">
                  <c:v>4.4264886702968555E-2</c:v>
                </c:pt>
                <c:pt idx="195">
                  <c:v>4.4487427466150871E-2</c:v>
                </c:pt>
                <c:pt idx="196">
                  <c:v>4.4487427466150871E-2</c:v>
                </c:pt>
                <c:pt idx="197">
                  <c:v>4.4487427466150871E-2</c:v>
                </c:pt>
                <c:pt idx="198">
                  <c:v>4.4479606188466948E-2</c:v>
                </c:pt>
                <c:pt idx="199">
                  <c:v>4.4487427466150871E-2</c:v>
                </c:pt>
                <c:pt idx="200">
                  <c:v>4.4479606188466948E-2</c:v>
                </c:pt>
                <c:pt idx="201">
                  <c:v>4.4991212653778562E-2</c:v>
                </c:pt>
                <c:pt idx="202">
                  <c:v>4.4983306975926902E-2</c:v>
                </c:pt>
                <c:pt idx="203">
                  <c:v>4.4983306975926902E-2</c:v>
                </c:pt>
                <c:pt idx="204">
                  <c:v>4.4983306975926902E-2</c:v>
                </c:pt>
                <c:pt idx="205">
                  <c:v>4.4983306975926902E-2</c:v>
                </c:pt>
                <c:pt idx="206">
                  <c:v>4.5239347711730667E-2</c:v>
                </c:pt>
                <c:pt idx="207">
                  <c:v>4.5239347711730667E-2</c:v>
                </c:pt>
                <c:pt idx="208">
                  <c:v>4.523141654978962E-2</c:v>
                </c:pt>
                <c:pt idx="209">
                  <c:v>4.523141654978962E-2</c:v>
                </c:pt>
                <c:pt idx="210">
                  <c:v>4.5239347711730667E-2</c:v>
                </c:pt>
                <c:pt idx="211">
                  <c:v>4.5247281655559454E-2</c:v>
                </c:pt>
                <c:pt idx="212">
                  <c:v>4.4985121652371785E-2</c:v>
                </c:pt>
                <c:pt idx="213">
                  <c:v>4.4985121652371785E-2</c:v>
                </c:pt>
                <c:pt idx="214">
                  <c:v>4.5152257612880643E-2</c:v>
                </c:pt>
                <c:pt idx="215">
                  <c:v>4.5152257612880643E-2</c:v>
                </c:pt>
                <c:pt idx="216">
                  <c:v>4.5152257612880643E-2</c:v>
                </c:pt>
                <c:pt idx="217">
                  <c:v>4.5144356955380577E-2</c:v>
                </c:pt>
                <c:pt idx="218">
                  <c:v>4.5248078266946191E-2</c:v>
                </c:pt>
                <c:pt idx="219">
                  <c:v>4.5240174672489086E-2</c:v>
                </c:pt>
                <c:pt idx="220">
                  <c:v>4.5240174672489086E-2</c:v>
                </c:pt>
                <c:pt idx="221">
                  <c:v>4.5240174672489086E-2</c:v>
                </c:pt>
                <c:pt idx="222">
                  <c:v>4.5232273838630807E-2</c:v>
                </c:pt>
                <c:pt idx="223">
                  <c:v>4.5232273838630807E-2</c:v>
                </c:pt>
                <c:pt idx="224">
                  <c:v>4.5240174672489086E-2</c:v>
                </c:pt>
                <c:pt idx="225">
                  <c:v>4.5669291338582677E-2</c:v>
                </c:pt>
                <c:pt idx="226">
                  <c:v>4.5597484276729557E-2</c:v>
                </c:pt>
                <c:pt idx="227">
                  <c:v>4.5597484276729557E-2</c:v>
                </c:pt>
                <c:pt idx="228">
                  <c:v>4.5597484276729557E-2</c:v>
                </c:pt>
                <c:pt idx="229">
                  <c:v>4.5589519650655025E-2</c:v>
                </c:pt>
                <c:pt idx="230">
                  <c:v>4.5589519650655025E-2</c:v>
                </c:pt>
                <c:pt idx="231">
                  <c:v>4.5589519650655025E-2</c:v>
                </c:pt>
                <c:pt idx="232">
                  <c:v>4.5764192139737994E-2</c:v>
                </c:pt>
                <c:pt idx="233">
                  <c:v>4.4734551784160137E-2</c:v>
                </c:pt>
                <c:pt idx="234">
                  <c:v>4.4734551784160137E-2</c:v>
                </c:pt>
                <c:pt idx="235">
                  <c:v>4.4734551784160137E-2</c:v>
                </c:pt>
                <c:pt idx="236">
                  <c:v>4.4734551784160137E-2</c:v>
                </c:pt>
                <c:pt idx="237">
                  <c:v>4.4734551784160137E-2</c:v>
                </c:pt>
                <c:pt idx="238">
                  <c:v>4.4922216395735008E-2</c:v>
                </c:pt>
                <c:pt idx="239">
                  <c:v>4.491436560643132E-2</c:v>
                </c:pt>
                <c:pt idx="240">
                  <c:v>4.4922216395735008E-2</c:v>
                </c:pt>
                <c:pt idx="241">
                  <c:v>4.4922216395735008E-2</c:v>
                </c:pt>
                <c:pt idx="242">
                  <c:v>4.4922216395735008E-2</c:v>
                </c:pt>
                <c:pt idx="243">
                  <c:v>4.4922216395735008E-2</c:v>
                </c:pt>
                <c:pt idx="244">
                  <c:v>4.5089129674938833E-2</c:v>
                </c:pt>
                <c:pt idx="245">
                  <c:v>4.5104895104895106E-2</c:v>
                </c:pt>
                <c:pt idx="246">
                  <c:v>4.5104895104895106E-2</c:v>
                </c:pt>
                <c:pt idx="247">
                  <c:v>4.5104895104895106E-2</c:v>
                </c:pt>
                <c:pt idx="248">
                  <c:v>4.5104895104895106E-2</c:v>
                </c:pt>
                <c:pt idx="249">
                  <c:v>4.5104895104895106E-2</c:v>
                </c:pt>
                <c:pt idx="250">
                  <c:v>4.5201668984700974E-2</c:v>
                </c:pt>
                <c:pt idx="251">
                  <c:v>4.5201668984700974E-2</c:v>
                </c:pt>
                <c:pt idx="252">
                  <c:v>4.5201668984700974E-2</c:v>
                </c:pt>
                <c:pt idx="253">
                  <c:v>4.5209528777603897E-2</c:v>
                </c:pt>
                <c:pt idx="254">
                  <c:v>4.5209528777603897E-2</c:v>
                </c:pt>
                <c:pt idx="255">
                  <c:v>4.5209528777603897E-2</c:v>
                </c:pt>
                <c:pt idx="256">
                  <c:v>4.5201668984700974E-2</c:v>
                </c:pt>
                <c:pt idx="257">
                  <c:v>4.5201668984700974E-2</c:v>
                </c:pt>
                <c:pt idx="258">
                  <c:v>4.5201668984700974E-2</c:v>
                </c:pt>
                <c:pt idx="259">
                  <c:v>4.5201668984700974E-2</c:v>
                </c:pt>
                <c:pt idx="260">
                  <c:v>4.5209528777603897E-2</c:v>
                </c:pt>
                <c:pt idx="261">
                  <c:v>4.4892987645728209E-2</c:v>
                </c:pt>
                <c:pt idx="262">
                  <c:v>4.4885177453027142E-2</c:v>
                </c:pt>
                <c:pt idx="263">
                  <c:v>4.4885177453027142E-2</c:v>
                </c:pt>
                <c:pt idx="264">
                  <c:v>4.4885177453027142E-2</c:v>
                </c:pt>
                <c:pt idx="265">
                  <c:v>4.4885177453027142E-2</c:v>
                </c:pt>
                <c:pt idx="266">
                  <c:v>4.4885177453027142E-2</c:v>
                </c:pt>
                <c:pt idx="267">
                  <c:v>4.4885177453027142E-2</c:v>
                </c:pt>
                <c:pt idx="268">
                  <c:v>4.4885177453027142E-2</c:v>
                </c:pt>
                <c:pt idx="269">
                  <c:v>4.4885177453027142E-2</c:v>
                </c:pt>
                <c:pt idx="270">
                  <c:v>4.4328097731239094E-2</c:v>
                </c:pt>
                <c:pt idx="271">
                  <c:v>4.4328097731239094E-2</c:v>
                </c:pt>
                <c:pt idx="272">
                  <c:v>4.4328097731239094E-2</c:v>
                </c:pt>
                <c:pt idx="273">
                  <c:v>4.4328097731239094E-2</c:v>
                </c:pt>
                <c:pt idx="274">
                  <c:v>4.4328097731239094E-2</c:v>
                </c:pt>
                <c:pt idx="275">
                  <c:v>4.4328097731239094E-2</c:v>
                </c:pt>
                <c:pt idx="276">
                  <c:v>4.4328097731239094E-2</c:v>
                </c:pt>
                <c:pt idx="277">
                  <c:v>4.4328097731239094E-2</c:v>
                </c:pt>
                <c:pt idx="278">
                  <c:v>4.4328097731239094E-2</c:v>
                </c:pt>
                <c:pt idx="279">
                  <c:v>4.4328097731239094E-2</c:v>
                </c:pt>
                <c:pt idx="280">
                  <c:v>4.4328097731239094E-2</c:v>
                </c:pt>
                <c:pt idx="281">
                  <c:v>4.4328097731239094E-2</c:v>
                </c:pt>
                <c:pt idx="282">
                  <c:v>4.4328097731239094E-2</c:v>
                </c:pt>
                <c:pt idx="283">
                  <c:v>4.4328097731239094E-2</c:v>
                </c:pt>
                <c:pt idx="284">
                  <c:v>4.4328097731239094E-2</c:v>
                </c:pt>
                <c:pt idx="285">
                  <c:v>4.4328097731239094E-2</c:v>
                </c:pt>
                <c:pt idx="286">
                  <c:v>4.4328097731239094E-2</c:v>
                </c:pt>
                <c:pt idx="287">
                  <c:v>4.4320362938405168E-2</c:v>
                </c:pt>
                <c:pt idx="288">
                  <c:v>4.4320362938405168E-2</c:v>
                </c:pt>
                <c:pt idx="289">
                  <c:v>4.4320362938405168E-2</c:v>
                </c:pt>
                <c:pt idx="290">
                  <c:v>4.4320362938405168E-2</c:v>
                </c:pt>
                <c:pt idx="291">
                  <c:v>4.4320362938405168E-2</c:v>
                </c:pt>
                <c:pt idx="292">
                  <c:v>4.4320362938405168E-2</c:v>
                </c:pt>
                <c:pt idx="293">
                  <c:v>4.4320362938405168E-2</c:v>
                </c:pt>
                <c:pt idx="294">
                  <c:v>4.4320362938405168E-2</c:v>
                </c:pt>
                <c:pt idx="295">
                  <c:v>4.4320362938405168E-2</c:v>
                </c:pt>
                <c:pt idx="296">
                  <c:v>4.4320362938405168E-2</c:v>
                </c:pt>
                <c:pt idx="297">
                  <c:v>4.4320362938405168E-2</c:v>
                </c:pt>
                <c:pt idx="298">
                  <c:v>4.4320362938405168E-2</c:v>
                </c:pt>
                <c:pt idx="299">
                  <c:v>4.4320362938405168E-2</c:v>
                </c:pt>
                <c:pt idx="300">
                  <c:v>4.4320362938405168E-2</c:v>
                </c:pt>
                <c:pt idx="301">
                  <c:v>4.4320362938405168E-2</c:v>
                </c:pt>
                <c:pt idx="302">
                  <c:v>4.4320362938405168E-2</c:v>
                </c:pt>
                <c:pt idx="303">
                  <c:v>4.4320362938405168E-2</c:v>
                </c:pt>
                <c:pt idx="304">
                  <c:v>4.4320362938405168E-2</c:v>
                </c:pt>
                <c:pt idx="305">
                  <c:v>4.4320362938405168E-2</c:v>
                </c:pt>
                <c:pt idx="306">
                  <c:v>4.4320362938405168E-2</c:v>
                </c:pt>
                <c:pt idx="307">
                  <c:v>4.4320362938405168E-2</c:v>
                </c:pt>
                <c:pt idx="308">
                  <c:v>4.4320362938405168E-2</c:v>
                </c:pt>
                <c:pt idx="309">
                  <c:v>4.4320362938405168E-2</c:v>
                </c:pt>
                <c:pt idx="310">
                  <c:v>4.4320362938405168E-2</c:v>
                </c:pt>
                <c:pt idx="311">
                  <c:v>4.4320362938405168E-2</c:v>
                </c:pt>
                <c:pt idx="312">
                  <c:v>4.4320362938405168E-2</c:v>
                </c:pt>
                <c:pt idx="313">
                  <c:v>4.4320362938405168E-2</c:v>
                </c:pt>
                <c:pt idx="314">
                  <c:v>4.4320362938405168E-2</c:v>
                </c:pt>
                <c:pt idx="315">
                  <c:v>4.4320362938405168E-2</c:v>
                </c:pt>
                <c:pt idx="316">
                  <c:v>4.4320362938405168E-2</c:v>
                </c:pt>
                <c:pt idx="317">
                  <c:v>4.4320362938405168E-2</c:v>
                </c:pt>
                <c:pt idx="318">
                  <c:v>4.4320362938405168E-2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9.0090090090090089E-3</c:v>
                </c:pt>
                <c:pt idx="349">
                  <c:v>8.0000000000000002E-3</c:v>
                </c:pt>
                <c:pt idx="350">
                  <c:v>7.1942446043165471E-3</c:v>
                </c:pt>
                <c:pt idx="351">
                  <c:v>6.2111801242236021E-3</c:v>
                </c:pt>
                <c:pt idx="352">
                  <c:v>5.434782608695652E-3</c:v>
                </c:pt>
                <c:pt idx="353">
                  <c:v>4.6296296296296294E-3</c:v>
                </c:pt>
                <c:pt idx="354">
                  <c:v>8.1967213114754103E-3</c:v>
                </c:pt>
                <c:pt idx="355">
                  <c:v>7.1684587813620072E-3</c:v>
                </c:pt>
                <c:pt idx="356">
                  <c:v>6.5146579804560263E-3</c:v>
                </c:pt>
                <c:pt idx="357">
                  <c:v>8.7463556851311956E-3</c:v>
                </c:pt>
                <c:pt idx="358">
                  <c:v>1.0582010582010581E-2</c:v>
                </c:pt>
                <c:pt idx="359">
                  <c:v>9.5011876484560574E-3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5C-465C-944A-5CE7283A2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SR!$M$13:$M$164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0.28000000000000003</c:v>
                </c:pt>
                <c:pt idx="10">
                  <c:v>0.28000000000000003</c:v>
                </c:pt>
                <c:pt idx="11">
                  <c:v>0.28000000000000003</c:v>
                </c:pt>
                <c:pt idx="12">
                  <c:v>0.43</c:v>
                </c:pt>
                <c:pt idx="13">
                  <c:v>0.45</c:v>
                </c:pt>
                <c:pt idx="14">
                  <c:v>0.47</c:v>
                </c:pt>
                <c:pt idx="15">
                  <c:v>0.61</c:v>
                </c:pt>
                <c:pt idx="16">
                  <c:v>0.72</c:v>
                </c:pt>
                <c:pt idx="17">
                  <c:v>0.83</c:v>
                </c:pt>
                <c:pt idx="18">
                  <c:v>1.1299999999999999</c:v>
                </c:pt>
                <c:pt idx="19">
                  <c:v>1.6</c:v>
                </c:pt>
                <c:pt idx="20">
                  <c:v>2</c:v>
                </c:pt>
                <c:pt idx="21">
                  <c:v>1.98</c:v>
                </c:pt>
                <c:pt idx="22">
                  <c:v>1.87</c:v>
                </c:pt>
                <c:pt idx="23">
                  <c:v>1.78</c:v>
                </c:pt>
                <c:pt idx="24">
                  <c:v>1.65</c:v>
                </c:pt>
                <c:pt idx="25">
                  <c:v>1.54</c:v>
                </c:pt>
                <c:pt idx="26">
                  <c:v>1.51</c:v>
                </c:pt>
                <c:pt idx="27">
                  <c:v>1.63</c:v>
                </c:pt>
                <c:pt idx="28">
                  <c:v>1.58</c:v>
                </c:pt>
                <c:pt idx="29">
                  <c:v>1.57</c:v>
                </c:pt>
                <c:pt idx="30">
                  <c:v>1.6</c:v>
                </c:pt>
                <c:pt idx="31">
                  <c:v>1.61</c:v>
                </c:pt>
                <c:pt idx="32">
                  <c:v>1.69</c:v>
                </c:pt>
                <c:pt idx="33">
                  <c:v>1.66</c:v>
                </c:pt>
                <c:pt idx="34">
                  <c:v>1.61</c:v>
                </c:pt>
                <c:pt idx="35">
                  <c:v>1.63</c:v>
                </c:pt>
                <c:pt idx="36">
                  <c:v>1.63</c:v>
                </c:pt>
                <c:pt idx="37">
                  <c:v>1.64</c:v>
                </c:pt>
                <c:pt idx="38">
                  <c:v>1.65</c:v>
                </c:pt>
                <c:pt idx="39">
                  <c:v>1.59</c:v>
                </c:pt>
                <c:pt idx="40">
                  <c:v>1.62</c:v>
                </c:pt>
                <c:pt idx="41">
                  <c:v>1.64</c:v>
                </c:pt>
                <c:pt idx="42">
                  <c:v>1.61</c:v>
                </c:pt>
                <c:pt idx="43">
                  <c:v>1.59</c:v>
                </c:pt>
                <c:pt idx="44">
                  <c:v>1.59</c:v>
                </c:pt>
                <c:pt idx="45">
                  <c:v>1.6</c:v>
                </c:pt>
                <c:pt idx="46">
                  <c:v>1.57</c:v>
                </c:pt>
                <c:pt idx="47">
                  <c:v>1.55</c:v>
                </c:pt>
                <c:pt idx="48">
                  <c:v>1.54</c:v>
                </c:pt>
                <c:pt idx="49">
                  <c:v>1.52</c:v>
                </c:pt>
                <c:pt idx="50">
                  <c:v>1.5</c:v>
                </c:pt>
                <c:pt idx="51">
                  <c:v>1.51</c:v>
                </c:pt>
                <c:pt idx="52">
                  <c:v>1.56</c:v>
                </c:pt>
                <c:pt idx="53">
                  <c:v>1.54</c:v>
                </c:pt>
                <c:pt idx="54">
                  <c:v>1.53</c:v>
                </c:pt>
                <c:pt idx="55">
                  <c:v>1.52</c:v>
                </c:pt>
                <c:pt idx="56">
                  <c:v>1.51</c:v>
                </c:pt>
                <c:pt idx="57">
                  <c:v>1.49</c:v>
                </c:pt>
                <c:pt idx="58">
                  <c:v>1.48</c:v>
                </c:pt>
                <c:pt idx="59">
                  <c:v>1.47</c:v>
                </c:pt>
                <c:pt idx="60">
                  <c:v>1.48</c:v>
                </c:pt>
                <c:pt idx="61">
                  <c:v>1.47</c:v>
                </c:pt>
                <c:pt idx="62">
                  <c:v>1.44</c:v>
                </c:pt>
                <c:pt idx="63">
                  <c:v>1.44</c:v>
                </c:pt>
                <c:pt idx="64">
                  <c:v>1.44</c:v>
                </c:pt>
                <c:pt idx="65">
                  <c:v>1.43</c:v>
                </c:pt>
                <c:pt idx="66">
                  <c:v>1.42</c:v>
                </c:pt>
                <c:pt idx="67">
                  <c:v>1.41</c:v>
                </c:pt>
                <c:pt idx="68">
                  <c:v>1.39</c:v>
                </c:pt>
                <c:pt idx="69">
                  <c:v>1.38</c:v>
                </c:pt>
                <c:pt idx="70">
                  <c:v>1.36</c:v>
                </c:pt>
                <c:pt idx="71">
                  <c:v>1.37</c:v>
                </c:pt>
                <c:pt idx="72">
                  <c:v>1.36</c:v>
                </c:pt>
                <c:pt idx="73">
                  <c:v>1.36</c:v>
                </c:pt>
                <c:pt idx="74">
                  <c:v>1.34</c:v>
                </c:pt>
                <c:pt idx="75">
                  <c:v>1.33</c:v>
                </c:pt>
                <c:pt idx="76">
                  <c:v>1.32</c:v>
                </c:pt>
                <c:pt idx="77">
                  <c:v>1.3</c:v>
                </c:pt>
                <c:pt idx="78">
                  <c:v>1.28</c:v>
                </c:pt>
                <c:pt idx="79">
                  <c:v>1.27</c:v>
                </c:pt>
                <c:pt idx="80">
                  <c:v>1.26</c:v>
                </c:pt>
                <c:pt idx="81">
                  <c:v>1.24</c:v>
                </c:pt>
                <c:pt idx="82">
                  <c:v>1.23</c:v>
                </c:pt>
                <c:pt idx="83">
                  <c:v>1.22</c:v>
                </c:pt>
                <c:pt idx="84">
                  <c:v>1.22</c:v>
                </c:pt>
                <c:pt idx="85">
                  <c:v>1.2</c:v>
                </c:pt>
                <c:pt idx="86">
                  <c:v>1.19</c:v>
                </c:pt>
                <c:pt idx="87">
                  <c:v>1.18</c:v>
                </c:pt>
                <c:pt idx="88">
                  <c:v>1.18</c:v>
                </c:pt>
                <c:pt idx="89">
                  <c:v>1.1599999999999999</c:v>
                </c:pt>
                <c:pt idx="90">
                  <c:v>1.1499999999999999</c:v>
                </c:pt>
                <c:pt idx="91">
                  <c:v>1.1399999999999999</c:v>
                </c:pt>
                <c:pt idx="92">
                  <c:v>1.1399999999999999</c:v>
                </c:pt>
                <c:pt idx="93">
                  <c:v>1.1299999999999999</c:v>
                </c:pt>
                <c:pt idx="94">
                  <c:v>1.1200000000000001</c:v>
                </c:pt>
                <c:pt idx="95">
                  <c:v>1.1200000000000001</c:v>
                </c:pt>
                <c:pt idx="96">
                  <c:v>1.1100000000000001</c:v>
                </c:pt>
                <c:pt idx="97">
                  <c:v>1.1000000000000001</c:v>
                </c:pt>
                <c:pt idx="98">
                  <c:v>1.1000000000000001</c:v>
                </c:pt>
                <c:pt idx="99">
                  <c:v>1.0900000000000001</c:v>
                </c:pt>
                <c:pt idx="100">
                  <c:v>1.0900000000000001</c:v>
                </c:pt>
                <c:pt idx="101">
                  <c:v>1.08</c:v>
                </c:pt>
                <c:pt idx="102">
                  <c:v>1.08</c:v>
                </c:pt>
                <c:pt idx="103">
                  <c:v>1.07</c:v>
                </c:pt>
                <c:pt idx="104">
                  <c:v>1.07</c:v>
                </c:pt>
                <c:pt idx="105">
                  <c:v>1.06</c:v>
                </c:pt>
                <c:pt idx="106">
                  <c:v>1.06</c:v>
                </c:pt>
                <c:pt idx="107">
                  <c:v>1.05</c:v>
                </c:pt>
                <c:pt idx="108">
                  <c:v>1.05</c:v>
                </c:pt>
                <c:pt idx="109">
                  <c:v>1.05</c:v>
                </c:pt>
                <c:pt idx="110">
                  <c:v>1.04</c:v>
                </c:pt>
                <c:pt idx="111">
                  <c:v>1.04</c:v>
                </c:pt>
                <c:pt idx="112">
                  <c:v>1.04</c:v>
                </c:pt>
                <c:pt idx="113">
                  <c:v>1.03</c:v>
                </c:pt>
                <c:pt idx="114">
                  <c:v>1.03</c:v>
                </c:pt>
                <c:pt idx="115">
                  <c:v>1.03</c:v>
                </c:pt>
                <c:pt idx="116">
                  <c:v>1.03</c:v>
                </c:pt>
                <c:pt idx="117">
                  <c:v>1.03</c:v>
                </c:pt>
                <c:pt idx="118">
                  <c:v>1.02</c:v>
                </c:pt>
                <c:pt idx="119">
                  <c:v>1.02</c:v>
                </c:pt>
                <c:pt idx="120">
                  <c:v>1.02</c:v>
                </c:pt>
                <c:pt idx="121">
                  <c:v>1.02</c:v>
                </c:pt>
                <c:pt idx="122">
                  <c:v>1.02</c:v>
                </c:pt>
                <c:pt idx="123">
                  <c:v>1.02</c:v>
                </c:pt>
                <c:pt idx="124">
                  <c:v>1.02</c:v>
                </c:pt>
                <c:pt idx="125">
                  <c:v>1.01</c:v>
                </c:pt>
                <c:pt idx="126">
                  <c:v>1.01</c:v>
                </c:pt>
                <c:pt idx="127">
                  <c:v>1.01</c:v>
                </c:pt>
                <c:pt idx="128">
                  <c:v>1.01</c:v>
                </c:pt>
                <c:pt idx="129">
                  <c:v>1.01</c:v>
                </c:pt>
                <c:pt idx="130">
                  <c:v>1.01</c:v>
                </c:pt>
                <c:pt idx="131">
                  <c:v>1.01</c:v>
                </c:pt>
                <c:pt idx="132">
                  <c:v>1.01</c:v>
                </c:pt>
                <c:pt idx="133">
                  <c:v>1.01</c:v>
                </c:pt>
                <c:pt idx="134">
                  <c:v>1.01</c:v>
                </c:pt>
                <c:pt idx="135">
                  <c:v>1.01</c:v>
                </c:pt>
                <c:pt idx="136">
                  <c:v>1.01</c:v>
                </c:pt>
                <c:pt idx="137">
                  <c:v>1.01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58-45A4-AB96-4EBF6A83B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SR!$AQ$13:$AQ$74</c:f>
              <c:numCache>
                <c:formatCode>General</c:formatCode>
                <c:ptCount val="62"/>
                <c:pt idx="0">
                  <c:v>15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</c:numCache>
            </c:numRef>
          </c:xVal>
          <c:yVal>
            <c:numRef>
              <c:f>SR!$AS$13:$AS$74</c:f>
              <c:numCache>
                <c:formatCode>#,##0</c:formatCode>
                <c:ptCount val="62"/>
                <c:pt idx="0">
                  <c:v>229.568767821281</c:v>
                </c:pt>
                <c:pt idx="1">
                  <c:v>229.568767821281</c:v>
                </c:pt>
                <c:pt idx="2">
                  <c:v>229.568767821281</c:v>
                </c:pt>
                <c:pt idx="3">
                  <c:v>344.35315173192151</c:v>
                </c:pt>
                <c:pt idx="4">
                  <c:v>516.52972759788224</c:v>
                </c:pt>
                <c:pt idx="5">
                  <c:v>631.31411150852273</c:v>
                </c:pt>
                <c:pt idx="6">
                  <c:v>918.275071285124</c:v>
                </c:pt>
                <c:pt idx="7">
                  <c:v>1262.6282230170455</c:v>
                </c:pt>
                <c:pt idx="8">
                  <c:v>1664.3735667042872</c:v>
                </c:pt>
                <c:pt idx="9">
                  <c:v>2353.0798701681301</c:v>
                </c:pt>
                <c:pt idx="10">
                  <c:v>3099.1783655872937</c:v>
                </c:pt>
                <c:pt idx="11">
                  <c:v>3787.8846690511364</c:v>
                </c:pt>
                <c:pt idx="12">
                  <c:v>4648.7675483809398</c:v>
                </c:pt>
                <c:pt idx="13">
                  <c:v>5394.8660438001034</c:v>
                </c:pt>
                <c:pt idx="14">
                  <c:v>6026.1801553086261</c:v>
                </c:pt>
                <c:pt idx="15">
                  <c:v>6657.4942668171489</c:v>
                </c:pt>
                <c:pt idx="16">
                  <c:v>7460.9849541916328</c:v>
                </c:pt>
                <c:pt idx="17">
                  <c:v>8379.2600254767567</c:v>
                </c:pt>
                <c:pt idx="18">
                  <c:v>9354.927288717201</c:v>
                </c:pt>
                <c:pt idx="19">
                  <c:v>10560.163319778925</c:v>
                </c:pt>
                <c:pt idx="20">
                  <c:v>11994.968118661933</c:v>
                </c:pt>
                <c:pt idx="21">
                  <c:v>13716.73387732154</c:v>
                </c:pt>
                <c:pt idx="22">
                  <c:v>15610.676211847109</c:v>
                </c:pt>
                <c:pt idx="23">
                  <c:v>17504.618546372676</c:v>
                </c:pt>
                <c:pt idx="24">
                  <c:v>19857.698416540807</c:v>
                </c:pt>
                <c:pt idx="25">
                  <c:v>22153.386094753616</c:v>
                </c:pt>
                <c:pt idx="26">
                  <c:v>24678.642540787707</c:v>
                </c:pt>
                <c:pt idx="27">
                  <c:v>27261.291178777119</c:v>
                </c:pt>
                <c:pt idx="28">
                  <c:v>29843.939816766531</c:v>
                </c:pt>
                <c:pt idx="29">
                  <c:v>32885.725990398503</c:v>
                </c:pt>
                <c:pt idx="30">
                  <c:v>36099.688739896439</c:v>
                </c:pt>
                <c:pt idx="31">
                  <c:v>39600.612449170971</c:v>
                </c:pt>
                <c:pt idx="32">
                  <c:v>46487.675483809406</c:v>
                </c:pt>
                <c:pt idx="33">
                  <c:v>50792.089880458421</c:v>
                </c:pt>
                <c:pt idx="34">
                  <c:v>55785.210580571285</c:v>
                </c:pt>
                <c:pt idx="35">
                  <c:v>60778.331280684142</c:v>
                </c:pt>
                <c:pt idx="36">
                  <c:v>66173.197324484252</c:v>
                </c:pt>
                <c:pt idx="37">
                  <c:v>71969.808711971593</c:v>
                </c:pt>
                <c:pt idx="38">
                  <c:v>81037.775040912195</c:v>
                </c:pt>
                <c:pt idx="39">
                  <c:v>87465.700539908066</c:v>
                </c:pt>
                <c:pt idx="40">
                  <c:v>93606.665079127328</c:v>
                </c:pt>
                <c:pt idx="41">
                  <c:v>103592.90647935306</c:v>
                </c:pt>
                <c:pt idx="42">
                  <c:v>110365.18513008083</c:v>
                </c:pt>
                <c:pt idx="43">
                  <c:v>116678.32624516607</c:v>
                </c:pt>
                <c:pt idx="44">
                  <c:v>123450.60489589386</c:v>
                </c:pt>
                <c:pt idx="45">
                  <c:v>130108.09916271101</c:v>
                </c:pt>
                <c:pt idx="46">
                  <c:v>136708.20123757282</c:v>
                </c:pt>
                <c:pt idx="47">
                  <c:v>143365.69550438999</c:v>
                </c:pt>
                <c:pt idx="48">
                  <c:v>150023.18977120714</c:v>
                </c:pt>
                <c:pt idx="49">
                  <c:v>156565.89965411363</c:v>
                </c:pt>
                <c:pt idx="50">
                  <c:v>163166.00172897548</c:v>
                </c:pt>
                <c:pt idx="51">
                  <c:v>169536.53503601602</c:v>
                </c:pt>
                <c:pt idx="52">
                  <c:v>182966.30795356096</c:v>
                </c:pt>
                <c:pt idx="53">
                  <c:v>189509.01783646748</c:v>
                </c:pt>
                <c:pt idx="54">
                  <c:v>195764.76675959738</c:v>
                </c:pt>
                <c:pt idx="55">
                  <c:v>201905.73129881665</c:v>
                </c:pt>
                <c:pt idx="56">
                  <c:v>208104.08802999122</c:v>
                </c:pt>
                <c:pt idx="57">
                  <c:v>213958.0916094339</c:v>
                </c:pt>
                <c:pt idx="58">
                  <c:v>219812.09518887656</c:v>
                </c:pt>
                <c:pt idx="59">
                  <c:v>225264.35342463199</c:v>
                </c:pt>
                <c:pt idx="60">
                  <c:v>230716.6116603874</c:v>
                </c:pt>
                <c:pt idx="61">
                  <c:v>235594.94797658964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EA-4CD6-A220-2A2265DAD957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EvolOf!$H$3:$H$44</c:f>
              <c:numCache>
                <c:formatCode>#,##0</c:formatCode>
                <c:ptCount val="4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EA-4CD6-A220-2A2265D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v>Contagiados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SR!$AQ$13:$AQ$76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15</c:v>
                      </c:pt>
                      <c:pt idx="1">
                        <c:v>16</c:v>
                      </c:pt>
                      <c:pt idx="2">
                        <c:v>17</c:v>
                      </c:pt>
                      <c:pt idx="3">
                        <c:v>18</c:v>
                      </c:pt>
                      <c:pt idx="4">
                        <c:v>19</c:v>
                      </c:pt>
                      <c:pt idx="5">
                        <c:v>20</c:v>
                      </c:pt>
                      <c:pt idx="6">
                        <c:v>21</c:v>
                      </c:pt>
                      <c:pt idx="7">
                        <c:v>22</c:v>
                      </c:pt>
                      <c:pt idx="8">
                        <c:v>23</c:v>
                      </c:pt>
                      <c:pt idx="9">
                        <c:v>24</c:v>
                      </c:pt>
                      <c:pt idx="10">
                        <c:v>25</c:v>
                      </c:pt>
                      <c:pt idx="11">
                        <c:v>26</c:v>
                      </c:pt>
                      <c:pt idx="12">
                        <c:v>27</c:v>
                      </c:pt>
                      <c:pt idx="13">
                        <c:v>28</c:v>
                      </c:pt>
                      <c:pt idx="14">
                        <c:v>29</c:v>
                      </c:pt>
                      <c:pt idx="15">
                        <c:v>30</c:v>
                      </c:pt>
                      <c:pt idx="16">
                        <c:v>31</c:v>
                      </c:pt>
                      <c:pt idx="17">
                        <c:v>32</c:v>
                      </c:pt>
                      <c:pt idx="18">
                        <c:v>33</c:v>
                      </c:pt>
                      <c:pt idx="19">
                        <c:v>34</c:v>
                      </c:pt>
                      <c:pt idx="20">
                        <c:v>35</c:v>
                      </c:pt>
                      <c:pt idx="21">
                        <c:v>36</c:v>
                      </c:pt>
                      <c:pt idx="22">
                        <c:v>37</c:v>
                      </c:pt>
                      <c:pt idx="23">
                        <c:v>38</c:v>
                      </c:pt>
                      <c:pt idx="24">
                        <c:v>39</c:v>
                      </c:pt>
                      <c:pt idx="25">
                        <c:v>40</c:v>
                      </c:pt>
                      <c:pt idx="26">
                        <c:v>41</c:v>
                      </c:pt>
                      <c:pt idx="27">
                        <c:v>42</c:v>
                      </c:pt>
                      <c:pt idx="28">
                        <c:v>43</c:v>
                      </c:pt>
                      <c:pt idx="29">
                        <c:v>44</c:v>
                      </c:pt>
                      <c:pt idx="30">
                        <c:v>45</c:v>
                      </c:pt>
                      <c:pt idx="31">
                        <c:v>46</c:v>
                      </c:pt>
                      <c:pt idx="32">
                        <c:v>47</c:v>
                      </c:pt>
                      <c:pt idx="33">
                        <c:v>48</c:v>
                      </c:pt>
                      <c:pt idx="34">
                        <c:v>49</c:v>
                      </c:pt>
                      <c:pt idx="35">
                        <c:v>50</c:v>
                      </c:pt>
                      <c:pt idx="36">
                        <c:v>51</c:v>
                      </c:pt>
                      <c:pt idx="37">
                        <c:v>52</c:v>
                      </c:pt>
                      <c:pt idx="38">
                        <c:v>53</c:v>
                      </c:pt>
                      <c:pt idx="39">
                        <c:v>54</c:v>
                      </c:pt>
                      <c:pt idx="40">
                        <c:v>55</c:v>
                      </c:pt>
                      <c:pt idx="41">
                        <c:v>56</c:v>
                      </c:pt>
                      <c:pt idx="42">
                        <c:v>57</c:v>
                      </c:pt>
                      <c:pt idx="43">
                        <c:v>58</c:v>
                      </c:pt>
                      <c:pt idx="44">
                        <c:v>59</c:v>
                      </c:pt>
                      <c:pt idx="45">
                        <c:v>60</c:v>
                      </c:pt>
                      <c:pt idx="46">
                        <c:v>61</c:v>
                      </c:pt>
                      <c:pt idx="47">
                        <c:v>62</c:v>
                      </c:pt>
                      <c:pt idx="48">
                        <c:v>63</c:v>
                      </c:pt>
                      <c:pt idx="49">
                        <c:v>64</c:v>
                      </c:pt>
                      <c:pt idx="50">
                        <c:v>65</c:v>
                      </c:pt>
                      <c:pt idx="51">
                        <c:v>66</c:v>
                      </c:pt>
                      <c:pt idx="52">
                        <c:v>67</c:v>
                      </c:pt>
                      <c:pt idx="53">
                        <c:v>68</c:v>
                      </c:pt>
                      <c:pt idx="54">
                        <c:v>69</c:v>
                      </c:pt>
                      <c:pt idx="55">
                        <c:v>70</c:v>
                      </c:pt>
                      <c:pt idx="56">
                        <c:v>71</c:v>
                      </c:pt>
                      <c:pt idx="57">
                        <c:v>72</c:v>
                      </c:pt>
                      <c:pt idx="58">
                        <c:v>73</c:v>
                      </c:pt>
                      <c:pt idx="59">
                        <c:v>74</c:v>
                      </c:pt>
                      <c:pt idx="60">
                        <c:v>75</c:v>
                      </c:pt>
                      <c:pt idx="61">
                        <c:v>76</c:v>
                      </c:pt>
                      <c:pt idx="62">
                        <c:v>77</c:v>
                      </c:pt>
                      <c:pt idx="63">
                        <c:v>78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SR!$AY$13:$AY$76</c15:sqref>
                        </c15:formulaRef>
                      </c:ext>
                    </c:extLst>
                    <c:numCache>
                      <c:formatCode>#,##0</c:formatCode>
                      <c:ptCount val="64"/>
                      <c:pt idx="0">
                        <c:v>918.275071285124</c:v>
                      </c:pt>
                      <c:pt idx="1">
                        <c:v>229.568767821281</c:v>
                      </c:pt>
                      <c:pt idx="2">
                        <c:v>229.568767821281</c:v>
                      </c:pt>
                      <c:pt idx="3">
                        <c:v>344.35315173192151</c:v>
                      </c:pt>
                      <c:pt idx="4">
                        <c:v>516.52972759788224</c:v>
                      </c:pt>
                      <c:pt idx="5">
                        <c:v>631.31411150852273</c:v>
                      </c:pt>
                      <c:pt idx="6">
                        <c:v>918.275071285124</c:v>
                      </c:pt>
                      <c:pt idx="7">
                        <c:v>1262.6282230170455</c:v>
                      </c:pt>
                      <c:pt idx="8">
                        <c:v>1664.3735667042872</c:v>
                      </c:pt>
                      <c:pt idx="9">
                        <c:v>2353.0798701681301</c:v>
                      </c:pt>
                      <c:pt idx="10">
                        <c:v>3099.1783655872937</c:v>
                      </c:pt>
                      <c:pt idx="11">
                        <c:v>3787.8846690511364</c:v>
                      </c:pt>
                      <c:pt idx="12">
                        <c:v>4648.7675483809398</c:v>
                      </c:pt>
                      <c:pt idx="13">
                        <c:v>5394.8660438001034</c:v>
                      </c:pt>
                      <c:pt idx="14">
                        <c:v>6026.1801553086261</c:v>
                      </c:pt>
                      <c:pt idx="15">
                        <c:v>6657.4942668171489</c:v>
                      </c:pt>
                      <c:pt idx="16">
                        <c:v>7403.5927622363124</c:v>
                      </c:pt>
                      <c:pt idx="17">
                        <c:v>8321.8678335214354</c:v>
                      </c:pt>
                      <c:pt idx="18">
                        <c:v>9297.5350967618797</c:v>
                      </c:pt>
                      <c:pt idx="19">
                        <c:v>10445.378935868286</c:v>
                      </c:pt>
                      <c:pt idx="20">
                        <c:v>11880.183734751292</c:v>
                      </c:pt>
                      <c:pt idx="21">
                        <c:v>13544.557301455579</c:v>
                      </c:pt>
                      <c:pt idx="22">
                        <c:v>15381.107444025827</c:v>
                      </c:pt>
                      <c:pt idx="23">
                        <c:v>17217.657586596077</c:v>
                      </c:pt>
                      <c:pt idx="24">
                        <c:v>19455.953072853565</c:v>
                      </c:pt>
                      <c:pt idx="25">
                        <c:v>21694.248559111056</c:v>
                      </c:pt>
                      <c:pt idx="26">
                        <c:v>24047.328429279183</c:v>
                      </c:pt>
                      <c:pt idx="27">
                        <c:v>26515.192683357956</c:v>
                      </c:pt>
                      <c:pt idx="28">
                        <c:v>28925.664745481405</c:v>
                      </c:pt>
                      <c:pt idx="29">
                        <c:v>31737.882151292099</c:v>
                      </c:pt>
                      <c:pt idx="30">
                        <c:v>34722.276132968749</c:v>
                      </c:pt>
                      <c:pt idx="31">
                        <c:v>37821.454498556042</c:v>
                      </c:pt>
                      <c:pt idx="32">
                        <c:v>44191.987805596589</c:v>
                      </c:pt>
                      <c:pt idx="33">
                        <c:v>48152.049050513691</c:v>
                      </c:pt>
                      <c:pt idx="34">
                        <c:v>52571.24783107335</c:v>
                      </c:pt>
                      <c:pt idx="35">
                        <c:v>56990.446611633008</c:v>
                      </c:pt>
                      <c:pt idx="36">
                        <c:v>61696.606351969269</c:v>
                      </c:pt>
                      <c:pt idx="37">
                        <c:v>66804.511435992768</c:v>
                      </c:pt>
                      <c:pt idx="38">
                        <c:v>74782.026117782283</c:v>
                      </c:pt>
                      <c:pt idx="39">
                        <c:v>80291.676545493028</c:v>
                      </c:pt>
                      <c:pt idx="40">
                        <c:v>85227.405053650567</c:v>
                      </c:pt>
                      <c:pt idx="41">
                        <c:v>93664.057271082653</c:v>
                      </c:pt>
                      <c:pt idx="42">
                        <c:v>99116.315506838073</c:v>
                      </c:pt>
                      <c:pt idx="43">
                        <c:v>103937.25963108498</c:v>
                      </c:pt>
                      <c:pt idx="44">
                        <c:v>108987.77252315315</c:v>
                      </c:pt>
                      <c:pt idx="45">
                        <c:v>114153.06979913198</c:v>
                      </c:pt>
                      <c:pt idx="46">
                        <c:v>119031.4061153342</c:v>
                      </c:pt>
                      <c:pt idx="47">
                        <c:v>123680.17366371513</c:v>
                      </c:pt>
                      <c:pt idx="48">
                        <c:v>127984.58806036416</c:v>
                      </c:pt>
                      <c:pt idx="49">
                        <c:v>132346.3946489685</c:v>
                      </c:pt>
                      <c:pt idx="50">
                        <c:v>136306.45589388561</c:v>
                      </c:pt>
                      <c:pt idx="51">
                        <c:v>139864.77179511546</c:v>
                      </c:pt>
                      <c:pt idx="52">
                        <c:v>148703.16935623478</c:v>
                      </c:pt>
                      <c:pt idx="53">
                        <c:v>151974.52429768801</c:v>
                      </c:pt>
                      <c:pt idx="54">
                        <c:v>154614.56512763276</c:v>
                      </c:pt>
                      <c:pt idx="55">
                        <c:v>156738.0762299796</c:v>
                      </c:pt>
                      <c:pt idx="56">
                        <c:v>158861.58733232645</c:v>
                      </c:pt>
                      <c:pt idx="57">
                        <c:v>160640.74528294138</c:v>
                      </c:pt>
                      <c:pt idx="58">
                        <c:v>162075.55008182439</c:v>
                      </c:pt>
                      <c:pt idx="59">
                        <c:v>162879.04076919888</c:v>
                      </c:pt>
                      <c:pt idx="60">
                        <c:v>163223.3939209308</c:v>
                      </c:pt>
                      <c:pt idx="61">
                        <c:v>162993.8251531095</c:v>
                      </c:pt>
                      <c:pt idx="62">
                        <c:v>162247.72665769033</c:v>
                      </c:pt>
                      <c:pt idx="63">
                        <c:v>161042.49062662863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7FEA-4CD6-A220-2A2265DAD957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4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SR!$AQ$13:$AQ$84</c:f>
              <c:numCache>
                <c:formatCode>General</c:formatCode>
                <c:ptCount val="72"/>
                <c:pt idx="0">
                  <c:v>15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  <c:pt idx="62">
                  <c:v>77</c:v>
                </c:pt>
                <c:pt idx="63">
                  <c:v>78</c:v>
                </c:pt>
                <c:pt idx="64">
                  <c:v>79</c:v>
                </c:pt>
                <c:pt idx="65">
                  <c:v>80</c:v>
                </c:pt>
                <c:pt idx="66">
                  <c:v>81</c:v>
                </c:pt>
                <c:pt idx="67">
                  <c:v>82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</c:numCache>
            </c:numRef>
          </c:xVal>
          <c:yVal>
            <c:numRef>
              <c:f>SR!$AS$13:$AS$84</c:f>
              <c:numCache>
                <c:formatCode>#,##0</c:formatCode>
                <c:ptCount val="72"/>
                <c:pt idx="0">
                  <c:v>229.568767821281</c:v>
                </c:pt>
                <c:pt idx="1">
                  <c:v>229.568767821281</c:v>
                </c:pt>
                <c:pt idx="2">
                  <c:v>229.568767821281</c:v>
                </c:pt>
                <c:pt idx="3">
                  <c:v>344.35315173192151</c:v>
                </c:pt>
                <c:pt idx="4">
                  <c:v>516.52972759788224</c:v>
                </c:pt>
                <c:pt idx="5">
                  <c:v>631.31411150852273</c:v>
                </c:pt>
                <c:pt idx="6">
                  <c:v>918.275071285124</c:v>
                </c:pt>
                <c:pt idx="7">
                  <c:v>1262.6282230170455</c:v>
                </c:pt>
                <c:pt idx="8">
                  <c:v>1664.3735667042872</c:v>
                </c:pt>
                <c:pt idx="9">
                  <c:v>2353.0798701681301</c:v>
                </c:pt>
                <c:pt idx="10">
                  <c:v>3099.1783655872937</c:v>
                </c:pt>
                <c:pt idx="11">
                  <c:v>3787.8846690511364</c:v>
                </c:pt>
                <c:pt idx="12">
                  <c:v>4648.7675483809398</c:v>
                </c:pt>
                <c:pt idx="13">
                  <c:v>5394.8660438001034</c:v>
                </c:pt>
                <c:pt idx="14">
                  <c:v>6026.1801553086261</c:v>
                </c:pt>
                <c:pt idx="15">
                  <c:v>6657.4942668171489</c:v>
                </c:pt>
                <c:pt idx="16">
                  <c:v>7460.9849541916328</c:v>
                </c:pt>
                <c:pt idx="17">
                  <c:v>8379.2600254767567</c:v>
                </c:pt>
                <c:pt idx="18">
                  <c:v>9354.927288717201</c:v>
                </c:pt>
                <c:pt idx="19">
                  <c:v>10560.163319778925</c:v>
                </c:pt>
                <c:pt idx="20">
                  <c:v>11994.968118661933</c:v>
                </c:pt>
                <c:pt idx="21">
                  <c:v>13716.73387732154</c:v>
                </c:pt>
                <c:pt idx="22">
                  <c:v>15610.676211847109</c:v>
                </c:pt>
                <c:pt idx="23">
                  <c:v>17504.618546372676</c:v>
                </c:pt>
                <c:pt idx="24">
                  <c:v>19857.698416540807</c:v>
                </c:pt>
                <c:pt idx="25">
                  <c:v>22153.386094753616</c:v>
                </c:pt>
                <c:pt idx="26">
                  <c:v>24678.642540787707</c:v>
                </c:pt>
                <c:pt idx="27">
                  <c:v>27261.291178777119</c:v>
                </c:pt>
                <c:pt idx="28">
                  <c:v>29843.939816766531</c:v>
                </c:pt>
                <c:pt idx="29">
                  <c:v>32885.725990398503</c:v>
                </c:pt>
                <c:pt idx="30">
                  <c:v>36099.688739896439</c:v>
                </c:pt>
                <c:pt idx="31">
                  <c:v>39600.612449170971</c:v>
                </c:pt>
                <c:pt idx="32">
                  <c:v>46487.675483809406</c:v>
                </c:pt>
                <c:pt idx="33">
                  <c:v>50792.089880458421</c:v>
                </c:pt>
                <c:pt idx="34">
                  <c:v>55785.210580571285</c:v>
                </c:pt>
                <c:pt idx="35">
                  <c:v>60778.331280684142</c:v>
                </c:pt>
                <c:pt idx="36">
                  <c:v>66173.197324484252</c:v>
                </c:pt>
                <c:pt idx="37">
                  <c:v>71969.808711971593</c:v>
                </c:pt>
                <c:pt idx="38">
                  <c:v>81037.775040912195</c:v>
                </c:pt>
                <c:pt idx="39">
                  <c:v>87465.700539908066</c:v>
                </c:pt>
                <c:pt idx="40">
                  <c:v>93606.665079127328</c:v>
                </c:pt>
                <c:pt idx="41">
                  <c:v>103592.90647935306</c:v>
                </c:pt>
                <c:pt idx="42">
                  <c:v>110365.18513008083</c:v>
                </c:pt>
                <c:pt idx="43">
                  <c:v>116678.32624516607</c:v>
                </c:pt>
                <c:pt idx="44">
                  <c:v>123450.60489589386</c:v>
                </c:pt>
                <c:pt idx="45">
                  <c:v>130108.09916271101</c:v>
                </c:pt>
                <c:pt idx="46">
                  <c:v>136708.20123757282</c:v>
                </c:pt>
                <c:pt idx="47">
                  <c:v>143365.69550438999</c:v>
                </c:pt>
                <c:pt idx="48">
                  <c:v>150023.18977120714</c:v>
                </c:pt>
                <c:pt idx="49">
                  <c:v>156565.89965411363</c:v>
                </c:pt>
                <c:pt idx="50">
                  <c:v>163166.00172897548</c:v>
                </c:pt>
                <c:pt idx="51">
                  <c:v>169536.53503601602</c:v>
                </c:pt>
                <c:pt idx="52">
                  <c:v>182966.30795356096</c:v>
                </c:pt>
                <c:pt idx="53">
                  <c:v>189509.01783646748</c:v>
                </c:pt>
                <c:pt idx="54">
                  <c:v>195764.76675959738</c:v>
                </c:pt>
                <c:pt idx="55">
                  <c:v>201905.73129881665</c:v>
                </c:pt>
                <c:pt idx="56">
                  <c:v>208104.08802999122</c:v>
                </c:pt>
                <c:pt idx="57">
                  <c:v>213958.0916094339</c:v>
                </c:pt>
                <c:pt idx="58">
                  <c:v>219812.09518887656</c:v>
                </c:pt>
                <c:pt idx="59">
                  <c:v>225264.35342463199</c:v>
                </c:pt>
                <c:pt idx="60">
                  <c:v>230716.6116603874</c:v>
                </c:pt>
                <c:pt idx="61">
                  <c:v>235594.94797658964</c:v>
                </c:pt>
                <c:pt idx="62">
                  <c:v>240415.89210083653</c:v>
                </c:pt>
                <c:pt idx="63">
                  <c:v>245064.65964921747</c:v>
                </c:pt>
                <c:pt idx="64">
                  <c:v>249426.46623782182</c:v>
                </c:pt>
                <c:pt idx="65">
                  <c:v>253386.52748273889</c:v>
                </c:pt>
                <c:pt idx="66">
                  <c:v>257174.41215179005</c:v>
                </c:pt>
                <c:pt idx="67">
                  <c:v>260904.90462888585</c:v>
                </c:pt>
                <c:pt idx="68">
                  <c:v>264348.43614620506</c:v>
                </c:pt>
                <c:pt idx="69">
                  <c:v>267562.39889570302</c:v>
                </c:pt>
                <c:pt idx="70">
                  <c:v>270661.57726129028</c:v>
                </c:pt>
                <c:pt idx="71">
                  <c:v>273645.97124296695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5D-4E8B-B6AF-1EA0E1ADCEA9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SR!$AQ$13:$AQ$84</c:f>
              <c:numCache>
                <c:formatCode>General</c:formatCode>
                <c:ptCount val="72"/>
                <c:pt idx="0">
                  <c:v>15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  <c:pt idx="62">
                  <c:v>77</c:v>
                </c:pt>
                <c:pt idx="63">
                  <c:v>78</c:v>
                </c:pt>
                <c:pt idx="64">
                  <c:v>79</c:v>
                </c:pt>
                <c:pt idx="65">
                  <c:v>80</c:v>
                </c:pt>
                <c:pt idx="66">
                  <c:v>81</c:v>
                </c:pt>
                <c:pt idx="67">
                  <c:v>82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</c:numCache>
            </c:numRef>
          </c:xVal>
          <c:yVal>
            <c:numRef>
              <c:f>SR!$AY$13:$AY$84</c:f>
              <c:numCache>
                <c:formatCode>#,##0</c:formatCode>
                <c:ptCount val="72"/>
                <c:pt idx="0">
                  <c:v>918.275071285124</c:v>
                </c:pt>
                <c:pt idx="1">
                  <c:v>229.568767821281</c:v>
                </c:pt>
                <c:pt idx="2">
                  <c:v>229.568767821281</c:v>
                </c:pt>
                <c:pt idx="3">
                  <c:v>344.35315173192151</c:v>
                </c:pt>
                <c:pt idx="4">
                  <c:v>516.52972759788224</c:v>
                </c:pt>
                <c:pt idx="5">
                  <c:v>631.31411150852273</c:v>
                </c:pt>
                <c:pt idx="6">
                  <c:v>918.275071285124</c:v>
                </c:pt>
                <c:pt idx="7">
                  <c:v>1262.6282230170455</c:v>
                </c:pt>
                <c:pt idx="8">
                  <c:v>1664.3735667042872</c:v>
                </c:pt>
                <c:pt idx="9">
                  <c:v>2353.0798701681301</c:v>
                </c:pt>
                <c:pt idx="10">
                  <c:v>3099.1783655872937</c:v>
                </c:pt>
                <c:pt idx="11">
                  <c:v>3787.8846690511364</c:v>
                </c:pt>
                <c:pt idx="12">
                  <c:v>4648.7675483809398</c:v>
                </c:pt>
                <c:pt idx="13">
                  <c:v>5394.8660438001034</c:v>
                </c:pt>
                <c:pt idx="14">
                  <c:v>6026.1801553086261</c:v>
                </c:pt>
                <c:pt idx="15">
                  <c:v>6657.4942668171489</c:v>
                </c:pt>
                <c:pt idx="16">
                  <c:v>7403.5927622363124</c:v>
                </c:pt>
                <c:pt idx="17">
                  <c:v>8321.8678335214354</c:v>
                </c:pt>
                <c:pt idx="18">
                  <c:v>9297.5350967618797</c:v>
                </c:pt>
                <c:pt idx="19">
                  <c:v>10445.378935868286</c:v>
                </c:pt>
                <c:pt idx="20">
                  <c:v>11880.183734751292</c:v>
                </c:pt>
                <c:pt idx="21">
                  <c:v>13544.557301455579</c:v>
                </c:pt>
                <c:pt idx="22">
                  <c:v>15381.107444025827</c:v>
                </c:pt>
                <c:pt idx="23">
                  <c:v>17217.657586596077</c:v>
                </c:pt>
                <c:pt idx="24">
                  <c:v>19455.953072853565</c:v>
                </c:pt>
                <c:pt idx="25">
                  <c:v>21694.248559111056</c:v>
                </c:pt>
                <c:pt idx="26">
                  <c:v>24047.328429279183</c:v>
                </c:pt>
                <c:pt idx="27">
                  <c:v>26515.192683357956</c:v>
                </c:pt>
                <c:pt idx="28">
                  <c:v>28925.664745481405</c:v>
                </c:pt>
                <c:pt idx="29">
                  <c:v>31737.882151292099</c:v>
                </c:pt>
                <c:pt idx="30">
                  <c:v>34722.276132968749</c:v>
                </c:pt>
                <c:pt idx="31">
                  <c:v>37821.454498556042</c:v>
                </c:pt>
                <c:pt idx="32">
                  <c:v>44191.987805596589</c:v>
                </c:pt>
                <c:pt idx="33">
                  <c:v>48152.049050513691</c:v>
                </c:pt>
                <c:pt idx="34">
                  <c:v>52571.24783107335</c:v>
                </c:pt>
                <c:pt idx="35">
                  <c:v>56990.446611633008</c:v>
                </c:pt>
                <c:pt idx="36">
                  <c:v>61696.606351969269</c:v>
                </c:pt>
                <c:pt idx="37">
                  <c:v>66804.511435992768</c:v>
                </c:pt>
                <c:pt idx="38">
                  <c:v>74782.026117782283</c:v>
                </c:pt>
                <c:pt idx="39">
                  <c:v>80291.676545493028</c:v>
                </c:pt>
                <c:pt idx="40">
                  <c:v>85227.405053650567</c:v>
                </c:pt>
                <c:pt idx="41">
                  <c:v>93664.057271082653</c:v>
                </c:pt>
                <c:pt idx="42">
                  <c:v>99116.315506838073</c:v>
                </c:pt>
                <c:pt idx="43">
                  <c:v>103937.25963108498</c:v>
                </c:pt>
                <c:pt idx="44">
                  <c:v>108987.77252315315</c:v>
                </c:pt>
                <c:pt idx="45">
                  <c:v>114153.06979913198</c:v>
                </c:pt>
                <c:pt idx="46">
                  <c:v>119031.4061153342</c:v>
                </c:pt>
                <c:pt idx="47">
                  <c:v>123680.17366371513</c:v>
                </c:pt>
                <c:pt idx="48">
                  <c:v>127984.58806036416</c:v>
                </c:pt>
                <c:pt idx="49">
                  <c:v>132346.3946489685</c:v>
                </c:pt>
                <c:pt idx="50">
                  <c:v>136306.45589388561</c:v>
                </c:pt>
                <c:pt idx="51">
                  <c:v>139864.77179511546</c:v>
                </c:pt>
                <c:pt idx="52">
                  <c:v>148703.16935623478</c:v>
                </c:pt>
                <c:pt idx="53">
                  <c:v>151974.52429768801</c:v>
                </c:pt>
                <c:pt idx="54">
                  <c:v>154614.56512763276</c:v>
                </c:pt>
                <c:pt idx="55">
                  <c:v>156738.0762299796</c:v>
                </c:pt>
                <c:pt idx="56">
                  <c:v>158861.58733232645</c:v>
                </c:pt>
                <c:pt idx="57">
                  <c:v>160640.74528294138</c:v>
                </c:pt>
                <c:pt idx="58">
                  <c:v>162075.55008182439</c:v>
                </c:pt>
                <c:pt idx="59">
                  <c:v>162879.04076919888</c:v>
                </c:pt>
                <c:pt idx="60">
                  <c:v>163223.3939209308</c:v>
                </c:pt>
                <c:pt idx="61">
                  <c:v>162993.8251531095</c:v>
                </c:pt>
                <c:pt idx="62">
                  <c:v>162247.72665769033</c:v>
                </c:pt>
                <c:pt idx="63">
                  <c:v>161042.49062662863</c:v>
                </c:pt>
                <c:pt idx="64">
                  <c:v>159320.72486796902</c:v>
                </c:pt>
                <c:pt idx="65">
                  <c:v>157025.0371897562</c:v>
                </c:pt>
                <c:pt idx="66">
                  <c:v>154557.17293567743</c:v>
                </c:pt>
                <c:pt idx="67">
                  <c:v>151802.34772182207</c:v>
                </c:pt>
                <c:pt idx="68">
                  <c:v>148645.77716427945</c:v>
                </c:pt>
                <c:pt idx="69">
                  <c:v>145144.85345500492</c:v>
                </c:pt>
                <c:pt idx="70">
                  <c:v>141529.14536181974</c:v>
                </c:pt>
                <c:pt idx="71">
                  <c:v>138028.22165254521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5D-4E8B-B6AF-1EA0E1ADCEA9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EvolOf!$H$3:$H$44</c:f>
              <c:numCache>
                <c:formatCode>#,##0</c:formatCode>
                <c:ptCount val="4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5D-4E8B-B6AF-1EA0E1ADC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 a los 30 días durante otros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'20_30_30'!$AC$14:$AC$373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4.4999999999999999E-4</c:v>
                </c:pt>
                <c:pt idx="5">
                  <c:v>5.9999999999999995E-4</c:v>
                </c:pt>
                <c:pt idx="6">
                  <c:v>8.9999999999999998E-4</c:v>
                </c:pt>
                <c:pt idx="7">
                  <c:v>1.3500000000000001E-3</c:v>
                </c:pt>
                <c:pt idx="8">
                  <c:v>1.8E-3</c:v>
                </c:pt>
                <c:pt idx="9">
                  <c:v>2.5500000000000002E-3</c:v>
                </c:pt>
                <c:pt idx="10">
                  <c:v>3.3500000000000001E-3</c:v>
                </c:pt>
                <c:pt idx="11">
                  <c:v>4.0000000000000001E-3</c:v>
                </c:pt>
                <c:pt idx="12">
                  <c:v>4.7000000000000002E-3</c:v>
                </c:pt>
                <c:pt idx="13">
                  <c:v>5.4000000000000003E-3</c:v>
                </c:pt>
                <c:pt idx="14">
                  <c:v>5.9500000000000004E-3</c:v>
                </c:pt>
                <c:pt idx="15">
                  <c:v>6.8500000000000002E-3</c:v>
                </c:pt>
                <c:pt idx="16">
                  <c:v>7.9000000000000008E-3</c:v>
                </c:pt>
                <c:pt idx="17">
                  <c:v>9.0500000000000008E-3</c:v>
                </c:pt>
                <c:pt idx="18">
                  <c:v>1.0449999999999999E-2</c:v>
                </c:pt>
                <c:pt idx="19">
                  <c:v>1.23E-2</c:v>
                </c:pt>
                <c:pt idx="20">
                  <c:v>1.4800000000000001E-2</c:v>
                </c:pt>
                <c:pt idx="21">
                  <c:v>1.7299999999999999E-2</c:v>
                </c:pt>
                <c:pt idx="22">
                  <c:v>2.0299999999999999E-2</c:v>
                </c:pt>
                <c:pt idx="23">
                  <c:v>2.4E-2</c:v>
                </c:pt>
                <c:pt idx="24">
                  <c:v>2.8000000000000001E-2</c:v>
                </c:pt>
                <c:pt idx="25">
                  <c:v>3.2000000000000001E-2</c:v>
                </c:pt>
                <c:pt idx="26">
                  <c:v>3.6650000000000002E-2</c:v>
                </c:pt>
                <c:pt idx="27">
                  <c:v>4.1599999999999998E-2</c:v>
                </c:pt>
                <c:pt idx="28">
                  <c:v>4.6399999999999997E-2</c:v>
                </c:pt>
                <c:pt idx="29">
                  <c:v>5.1749999999999997E-2</c:v>
                </c:pt>
                <c:pt idx="30">
                  <c:v>5.3150000000000003E-2</c:v>
                </c:pt>
                <c:pt idx="31">
                  <c:v>5.4550000000000001E-2</c:v>
                </c:pt>
                <c:pt idx="32">
                  <c:v>5.9650000000000002E-2</c:v>
                </c:pt>
                <c:pt idx="33">
                  <c:v>6.1350000000000002E-2</c:v>
                </c:pt>
                <c:pt idx="34">
                  <c:v>6.2799999999999995E-2</c:v>
                </c:pt>
                <c:pt idx="35">
                  <c:v>6.4350000000000004E-2</c:v>
                </c:pt>
                <c:pt idx="36">
                  <c:v>6.5850000000000006E-2</c:v>
                </c:pt>
                <c:pt idx="37">
                  <c:v>6.7250000000000004E-2</c:v>
                </c:pt>
                <c:pt idx="38">
                  <c:v>6.8750000000000006E-2</c:v>
                </c:pt>
                <c:pt idx="39">
                  <c:v>7.4649999999999994E-2</c:v>
                </c:pt>
                <c:pt idx="40">
                  <c:v>7.6100000000000001E-2</c:v>
                </c:pt>
                <c:pt idx="41">
                  <c:v>7.7600000000000002E-2</c:v>
                </c:pt>
                <c:pt idx="42">
                  <c:v>7.8799999999999995E-2</c:v>
                </c:pt>
                <c:pt idx="43">
                  <c:v>8.0049999999999996E-2</c:v>
                </c:pt>
                <c:pt idx="44">
                  <c:v>8.1000000000000003E-2</c:v>
                </c:pt>
                <c:pt idx="45">
                  <c:v>8.7499999999999994E-2</c:v>
                </c:pt>
                <c:pt idx="46">
                  <c:v>8.8550000000000004E-2</c:v>
                </c:pt>
                <c:pt idx="47">
                  <c:v>8.9499999999999996E-2</c:v>
                </c:pt>
                <c:pt idx="48">
                  <c:v>9.0450000000000003E-2</c:v>
                </c:pt>
                <c:pt idx="49">
                  <c:v>9.1249999999999998E-2</c:v>
                </c:pt>
                <c:pt idx="50">
                  <c:v>9.2100000000000001E-2</c:v>
                </c:pt>
                <c:pt idx="51">
                  <c:v>9.3100000000000002E-2</c:v>
                </c:pt>
                <c:pt idx="52">
                  <c:v>0.10055</c:v>
                </c:pt>
                <c:pt idx="53">
                  <c:v>0.10125000000000001</c:v>
                </c:pt>
                <c:pt idx="54">
                  <c:v>0.10205</c:v>
                </c:pt>
                <c:pt idx="55">
                  <c:v>0.1027</c:v>
                </c:pt>
                <c:pt idx="56">
                  <c:v>0.11119999999999999</c:v>
                </c:pt>
                <c:pt idx="57">
                  <c:v>0.11169999999999999</c:v>
                </c:pt>
                <c:pt idx="58">
                  <c:v>0.11225</c:v>
                </c:pt>
                <c:pt idx="59">
                  <c:v>0.11265</c:v>
                </c:pt>
                <c:pt idx="60">
                  <c:v>0.11525000000000001</c:v>
                </c:pt>
                <c:pt idx="61">
                  <c:v>0.1172</c:v>
                </c:pt>
                <c:pt idx="62">
                  <c:v>0.11885</c:v>
                </c:pt>
                <c:pt idx="63">
                  <c:v>0.124</c:v>
                </c:pt>
                <c:pt idx="64">
                  <c:v>0.1293</c:v>
                </c:pt>
                <c:pt idx="65">
                  <c:v>0.13525000000000001</c:v>
                </c:pt>
                <c:pt idx="66">
                  <c:v>0.14419999999999999</c:v>
                </c:pt>
                <c:pt idx="67">
                  <c:v>0.15384999999999999</c:v>
                </c:pt>
                <c:pt idx="68">
                  <c:v>0.16385</c:v>
                </c:pt>
                <c:pt idx="69">
                  <c:v>0.17444999999999999</c:v>
                </c:pt>
                <c:pt idx="70">
                  <c:v>0.184</c:v>
                </c:pt>
                <c:pt idx="71">
                  <c:v>0.1918</c:v>
                </c:pt>
                <c:pt idx="72">
                  <c:v>0.19855</c:v>
                </c:pt>
                <c:pt idx="73">
                  <c:v>0.20449999999999999</c:v>
                </c:pt>
                <c:pt idx="74">
                  <c:v>0.21010000000000001</c:v>
                </c:pt>
                <c:pt idx="75">
                  <c:v>0.215</c:v>
                </c:pt>
                <c:pt idx="76">
                  <c:v>0.22005</c:v>
                </c:pt>
                <c:pt idx="77">
                  <c:v>0.22505</c:v>
                </c:pt>
                <c:pt idx="78">
                  <c:v>0.2303</c:v>
                </c:pt>
                <c:pt idx="79">
                  <c:v>0.23515</c:v>
                </c:pt>
                <c:pt idx="80">
                  <c:v>0.24010000000000001</c:v>
                </c:pt>
                <c:pt idx="81">
                  <c:v>0.2452</c:v>
                </c:pt>
                <c:pt idx="82">
                  <c:v>0.24979999999999999</c:v>
                </c:pt>
                <c:pt idx="83">
                  <c:v>0.25390000000000001</c:v>
                </c:pt>
                <c:pt idx="84">
                  <c:v>0.25755</c:v>
                </c:pt>
                <c:pt idx="85">
                  <c:v>0.2611</c:v>
                </c:pt>
                <c:pt idx="86">
                  <c:v>0.26445000000000002</c:v>
                </c:pt>
                <c:pt idx="87">
                  <c:v>0.26765</c:v>
                </c:pt>
                <c:pt idx="88">
                  <c:v>0.27095000000000002</c:v>
                </c:pt>
                <c:pt idx="89">
                  <c:v>0.27395000000000003</c:v>
                </c:pt>
                <c:pt idx="90">
                  <c:v>0.27679999999999999</c:v>
                </c:pt>
                <c:pt idx="91">
                  <c:v>0.27955000000000002</c:v>
                </c:pt>
                <c:pt idx="92">
                  <c:v>0.2823</c:v>
                </c:pt>
                <c:pt idx="93">
                  <c:v>0.28475</c:v>
                </c:pt>
                <c:pt idx="94">
                  <c:v>0.28705000000000003</c:v>
                </c:pt>
                <c:pt idx="95">
                  <c:v>0.28915000000000002</c:v>
                </c:pt>
                <c:pt idx="96">
                  <c:v>0.29099999999999998</c:v>
                </c:pt>
                <c:pt idx="97">
                  <c:v>0.29265000000000002</c:v>
                </c:pt>
                <c:pt idx="98">
                  <c:v>0.29435</c:v>
                </c:pt>
                <c:pt idx="99">
                  <c:v>0.29580000000000001</c:v>
                </c:pt>
                <c:pt idx="100">
                  <c:v>0.29704999999999998</c:v>
                </c:pt>
                <c:pt idx="101">
                  <c:v>0.29849999999999999</c:v>
                </c:pt>
                <c:pt idx="102">
                  <c:v>0.29975000000000002</c:v>
                </c:pt>
                <c:pt idx="103">
                  <c:v>0.30085000000000001</c:v>
                </c:pt>
                <c:pt idx="104">
                  <c:v>0.30199999999999999</c:v>
                </c:pt>
                <c:pt idx="105">
                  <c:v>0.3029</c:v>
                </c:pt>
                <c:pt idx="106">
                  <c:v>0.30380000000000001</c:v>
                </c:pt>
                <c:pt idx="107">
                  <c:v>0.30480000000000002</c:v>
                </c:pt>
                <c:pt idx="108">
                  <c:v>0.30564999999999998</c:v>
                </c:pt>
                <c:pt idx="109">
                  <c:v>0.30640000000000001</c:v>
                </c:pt>
                <c:pt idx="110">
                  <c:v>0.30719999999999997</c:v>
                </c:pt>
                <c:pt idx="111">
                  <c:v>0.30780000000000002</c:v>
                </c:pt>
                <c:pt idx="112">
                  <c:v>0.3085</c:v>
                </c:pt>
                <c:pt idx="113">
                  <c:v>0.30904999999999999</c:v>
                </c:pt>
                <c:pt idx="114">
                  <c:v>0.30964999999999998</c:v>
                </c:pt>
                <c:pt idx="115">
                  <c:v>0.31014999999999998</c:v>
                </c:pt>
                <c:pt idx="116">
                  <c:v>0.31054999999999999</c:v>
                </c:pt>
                <c:pt idx="117">
                  <c:v>0.31109999999999999</c:v>
                </c:pt>
                <c:pt idx="118">
                  <c:v>0.31154999999999999</c:v>
                </c:pt>
                <c:pt idx="119">
                  <c:v>0.312</c:v>
                </c:pt>
                <c:pt idx="120">
                  <c:v>0.31235000000000002</c:v>
                </c:pt>
                <c:pt idx="121">
                  <c:v>0.31274999999999997</c:v>
                </c:pt>
                <c:pt idx="122">
                  <c:v>0.31314999999999998</c:v>
                </c:pt>
                <c:pt idx="123">
                  <c:v>0.3135</c:v>
                </c:pt>
                <c:pt idx="124">
                  <c:v>0.31390000000000001</c:v>
                </c:pt>
                <c:pt idx="125">
                  <c:v>0.31419999999999998</c:v>
                </c:pt>
                <c:pt idx="126">
                  <c:v>0.31440000000000001</c:v>
                </c:pt>
                <c:pt idx="127">
                  <c:v>0.31469999999999998</c:v>
                </c:pt>
                <c:pt idx="128">
                  <c:v>0.31490000000000001</c:v>
                </c:pt>
                <c:pt idx="129">
                  <c:v>0.31509999999999999</c:v>
                </c:pt>
                <c:pt idx="130">
                  <c:v>0.31535000000000002</c:v>
                </c:pt>
                <c:pt idx="131">
                  <c:v>0.31555</c:v>
                </c:pt>
                <c:pt idx="132">
                  <c:v>0.31574999999999998</c:v>
                </c:pt>
                <c:pt idx="133">
                  <c:v>0.31595000000000001</c:v>
                </c:pt>
                <c:pt idx="134">
                  <c:v>0.31605</c:v>
                </c:pt>
                <c:pt idx="135">
                  <c:v>0.31624999999999998</c:v>
                </c:pt>
                <c:pt idx="136">
                  <c:v>0.31640000000000001</c:v>
                </c:pt>
                <c:pt idx="137">
                  <c:v>0.31655</c:v>
                </c:pt>
                <c:pt idx="138">
                  <c:v>0.31669999999999998</c:v>
                </c:pt>
                <c:pt idx="139">
                  <c:v>0.31685000000000002</c:v>
                </c:pt>
                <c:pt idx="140">
                  <c:v>0.31695000000000001</c:v>
                </c:pt>
                <c:pt idx="141">
                  <c:v>0.31709999999999999</c:v>
                </c:pt>
                <c:pt idx="142">
                  <c:v>0.31714999999999999</c:v>
                </c:pt>
                <c:pt idx="143">
                  <c:v>0.31724999999999998</c:v>
                </c:pt>
                <c:pt idx="144">
                  <c:v>0.31735000000000002</c:v>
                </c:pt>
                <c:pt idx="145">
                  <c:v>0.3175</c:v>
                </c:pt>
                <c:pt idx="146">
                  <c:v>0.31755</c:v>
                </c:pt>
                <c:pt idx="147">
                  <c:v>0.31764999999999999</c:v>
                </c:pt>
                <c:pt idx="148">
                  <c:v>0.31769999999999998</c:v>
                </c:pt>
                <c:pt idx="149">
                  <c:v>0.31780000000000003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A8-4BF2-9D7C-409BEEAB4EAB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'20_30_30'!$AD$14:$AD$373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4.4999999999999999E-4</c:v>
                </c:pt>
                <c:pt idx="5">
                  <c:v>5.9999999999999995E-4</c:v>
                </c:pt>
                <c:pt idx="6">
                  <c:v>8.9999999999999998E-4</c:v>
                </c:pt>
                <c:pt idx="7">
                  <c:v>1.3500000000000001E-3</c:v>
                </c:pt>
                <c:pt idx="8">
                  <c:v>1.8E-3</c:v>
                </c:pt>
                <c:pt idx="9">
                  <c:v>2.5500000000000002E-3</c:v>
                </c:pt>
                <c:pt idx="10">
                  <c:v>3.3500000000000001E-3</c:v>
                </c:pt>
                <c:pt idx="11">
                  <c:v>4.0000000000000001E-3</c:v>
                </c:pt>
                <c:pt idx="12">
                  <c:v>4.7000000000000002E-3</c:v>
                </c:pt>
                <c:pt idx="13">
                  <c:v>5.4000000000000003E-3</c:v>
                </c:pt>
                <c:pt idx="14">
                  <c:v>5.9500000000000004E-3</c:v>
                </c:pt>
                <c:pt idx="15">
                  <c:v>6.7999999999999996E-3</c:v>
                </c:pt>
                <c:pt idx="16">
                  <c:v>7.8499999999999993E-3</c:v>
                </c:pt>
                <c:pt idx="17">
                  <c:v>8.9999999999999993E-3</c:v>
                </c:pt>
                <c:pt idx="18">
                  <c:v>1.035E-2</c:v>
                </c:pt>
                <c:pt idx="19">
                  <c:v>1.2200000000000001E-2</c:v>
                </c:pt>
                <c:pt idx="20">
                  <c:v>1.465E-2</c:v>
                </c:pt>
                <c:pt idx="21">
                  <c:v>1.7100000000000001E-2</c:v>
                </c:pt>
                <c:pt idx="22">
                  <c:v>2.0049999999999998E-2</c:v>
                </c:pt>
                <c:pt idx="23">
                  <c:v>2.3650000000000001E-2</c:v>
                </c:pt>
                <c:pt idx="24">
                  <c:v>2.7550000000000002E-2</c:v>
                </c:pt>
                <c:pt idx="25">
                  <c:v>3.1449999999999999E-2</c:v>
                </c:pt>
                <c:pt idx="26">
                  <c:v>3.5999999999999997E-2</c:v>
                </c:pt>
                <c:pt idx="27">
                  <c:v>4.07E-2</c:v>
                </c:pt>
                <c:pt idx="28">
                  <c:v>4.53E-2</c:v>
                </c:pt>
                <c:pt idx="29">
                  <c:v>5.04E-2</c:v>
                </c:pt>
                <c:pt idx="30">
                  <c:v>5.1549999999999999E-2</c:v>
                </c:pt>
                <c:pt idx="31">
                  <c:v>5.2549999999999999E-2</c:v>
                </c:pt>
                <c:pt idx="32">
                  <c:v>5.7099999999999998E-2</c:v>
                </c:pt>
                <c:pt idx="33">
                  <c:v>5.8349999999999999E-2</c:v>
                </c:pt>
                <c:pt idx="34">
                  <c:v>5.9249999999999997E-2</c:v>
                </c:pt>
                <c:pt idx="35">
                  <c:v>6.0150000000000002E-2</c:v>
                </c:pt>
                <c:pt idx="36">
                  <c:v>6.08E-2</c:v>
                </c:pt>
                <c:pt idx="37">
                  <c:v>6.1249999999999999E-2</c:v>
                </c:pt>
                <c:pt idx="38">
                  <c:v>6.1699999999999998E-2</c:v>
                </c:pt>
                <c:pt idx="39">
                  <c:v>6.6000000000000003E-2</c:v>
                </c:pt>
                <c:pt idx="40">
                  <c:v>6.5949999999999995E-2</c:v>
                </c:pt>
                <c:pt idx="41">
                  <c:v>6.5799999999999997E-2</c:v>
                </c:pt>
                <c:pt idx="42">
                  <c:v>6.5350000000000005E-2</c:v>
                </c:pt>
                <c:pt idx="43">
                  <c:v>6.4699999999999994E-2</c:v>
                </c:pt>
                <c:pt idx="44">
                  <c:v>6.3799999999999996E-2</c:v>
                </c:pt>
                <c:pt idx="45">
                  <c:v>6.6799999999999998E-2</c:v>
                </c:pt>
                <c:pt idx="46">
                  <c:v>6.54E-2</c:v>
                </c:pt>
                <c:pt idx="47">
                  <c:v>6.3549999999999995E-2</c:v>
                </c:pt>
                <c:pt idx="48">
                  <c:v>6.1699999999999998E-2</c:v>
                </c:pt>
                <c:pt idx="49">
                  <c:v>5.9450000000000003E-2</c:v>
                </c:pt>
                <c:pt idx="50">
                  <c:v>5.7049999999999997E-2</c:v>
                </c:pt>
                <c:pt idx="51">
                  <c:v>5.4600000000000003E-2</c:v>
                </c:pt>
                <c:pt idx="52">
                  <c:v>5.5899999999999998E-2</c:v>
                </c:pt>
                <c:pt idx="53">
                  <c:v>5.2650000000000002E-2</c:v>
                </c:pt>
                <c:pt idx="54">
                  <c:v>4.9250000000000002E-2</c:v>
                </c:pt>
                <c:pt idx="55">
                  <c:v>4.5600000000000002E-2</c:v>
                </c:pt>
                <c:pt idx="56">
                  <c:v>4.5600000000000002E-2</c:v>
                </c:pt>
                <c:pt idx="57">
                  <c:v>4.2049999999999997E-2</c:v>
                </c:pt>
                <c:pt idx="58">
                  <c:v>3.8300000000000001E-2</c:v>
                </c:pt>
                <c:pt idx="59">
                  <c:v>3.4950000000000002E-2</c:v>
                </c:pt>
                <c:pt idx="60">
                  <c:v>3.3700000000000001E-2</c:v>
                </c:pt>
                <c:pt idx="61">
                  <c:v>3.3750000000000002E-2</c:v>
                </c:pt>
                <c:pt idx="62">
                  <c:v>3.3500000000000002E-2</c:v>
                </c:pt>
                <c:pt idx="63">
                  <c:v>3.6700000000000003E-2</c:v>
                </c:pt>
                <c:pt idx="64">
                  <c:v>4.02E-2</c:v>
                </c:pt>
                <c:pt idx="65">
                  <c:v>4.4499999999999998E-2</c:v>
                </c:pt>
                <c:pt idx="66">
                  <c:v>5.1799999999999999E-2</c:v>
                </c:pt>
                <c:pt idx="67">
                  <c:v>5.9799999999999999E-2</c:v>
                </c:pt>
                <c:pt idx="68">
                  <c:v>6.8199999999999997E-2</c:v>
                </c:pt>
                <c:pt idx="69">
                  <c:v>7.7149999999999996E-2</c:v>
                </c:pt>
                <c:pt idx="70">
                  <c:v>8.5349999999999995E-2</c:v>
                </c:pt>
                <c:pt idx="71">
                  <c:v>9.1749999999999998E-2</c:v>
                </c:pt>
                <c:pt idx="72">
                  <c:v>9.715E-2</c:v>
                </c:pt>
                <c:pt idx="73">
                  <c:v>0.1018</c:v>
                </c:pt>
                <c:pt idx="74">
                  <c:v>0.1061</c:v>
                </c:pt>
                <c:pt idx="75">
                  <c:v>0.10970000000000001</c:v>
                </c:pt>
                <c:pt idx="76">
                  <c:v>0.11335000000000001</c:v>
                </c:pt>
                <c:pt idx="77">
                  <c:v>0.11700000000000001</c:v>
                </c:pt>
                <c:pt idx="78">
                  <c:v>0.1207</c:v>
                </c:pt>
                <c:pt idx="79">
                  <c:v>0.1242</c:v>
                </c:pt>
                <c:pt idx="80">
                  <c:v>0.1275</c:v>
                </c:pt>
                <c:pt idx="81">
                  <c:v>0.1308</c:v>
                </c:pt>
                <c:pt idx="82">
                  <c:v>0.13345000000000001</c:v>
                </c:pt>
                <c:pt idx="83">
                  <c:v>0.13544999999999999</c:v>
                </c:pt>
                <c:pt idx="84">
                  <c:v>0.13664999999999999</c:v>
                </c:pt>
                <c:pt idx="85">
                  <c:v>0.13739999999999999</c:v>
                </c:pt>
                <c:pt idx="86">
                  <c:v>0.13785</c:v>
                </c:pt>
                <c:pt idx="87">
                  <c:v>0.13794999999999999</c:v>
                </c:pt>
                <c:pt idx="88">
                  <c:v>0.13785</c:v>
                </c:pt>
                <c:pt idx="89">
                  <c:v>0.13694999999999999</c:v>
                </c:pt>
                <c:pt idx="90">
                  <c:v>0.13585</c:v>
                </c:pt>
                <c:pt idx="91">
                  <c:v>0.13335</c:v>
                </c:pt>
                <c:pt idx="92">
                  <c:v>0.13105</c:v>
                </c:pt>
                <c:pt idx="93">
                  <c:v>0.12839999999999999</c:v>
                </c:pt>
                <c:pt idx="94">
                  <c:v>0.12429999999999999</c:v>
                </c:pt>
                <c:pt idx="95">
                  <c:v>0.11965000000000001</c:v>
                </c:pt>
                <c:pt idx="96">
                  <c:v>0.11484999999999999</c:v>
                </c:pt>
                <c:pt idx="97">
                  <c:v>0.1091</c:v>
                </c:pt>
                <c:pt idx="98">
                  <c:v>0.10340000000000001</c:v>
                </c:pt>
                <c:pt idx="99">
                  <c:v>9.74E-2</c:v>
                </c:pt>
                <c:pt idx="100">
                  <c:v>9.1499999999999998E-2</c:v>
                </c:pt>
                <c:pt idx="101">
                  <c:v>8.6249999999999993E-2</c:v>
                </c:pt>
                <c:pt idx="102">
                  <c:v>8.1549999999999997E-2</c:v>
                </c:pt>
                <c:pt idx="103">
                  <c:v>7.7350000000000002E-2</c:v>
                </c:pt>
                <c:pt idx="104">
                  <c:v>7.3499999999999996E-2</c:v>
                </c:pt>
                <c:pt idx="105">
                  <c:v>6.9550000000000001E-2</c:v>
                </c:pt>
                <c:pt idx="106">
                  <c:v>6.6000000000000003E-2</c:v>
                </c:pt>
                <c:pt idx="107">
                  <c:v>6.2600000000000003E-2</c:v>
                </c:pt>
                <c:pt idx="108">
                  <c:v>5.935E-2</c:v>
                </c:pt>
                <c:pt idx="109">
                  <c:v>5.5849999999999997E-2</c:v>
                </c:pt>
                <c:pt idx="110">
                  <c:v>5.2650000000000002E-2</c:v>
                </c:pt>
                <c:pt idx="111">
                  <c:v>4.9349999999999998E-2</c:v>
                </c:pt>
                <c:pt idx="112">
                  <c:v>4.6149999999999997E-2</c:v>
                </c:pt>
                <c:pt idx="113">
                  <c:v>4.3249999999999997E-2</c:v>
                </c:pt>
                <c:pt idx="114">
                  <c:v>4.0750000000000001E-2</c:v>
                </c:pt>
                <c:pt idx="115">
                  <c:v>3.8249999999999999E-2</c:v>
                </c:pt>
                <c:pt idx="116">
                  <c:v>3.5900000000000001E-2</c:v>
                </c:pt>
                <c:pt idx="117">
                  <c:v>3.3700000000000001E-2</c:v>
                </c:pt>
                <c:pt idx="118">
                  <c:v>3.1850000000000003E-2</c:v>
                </c:pt>
                <c:pt idx="119">
                  <c:v>2.9749999999999999E-2</c:v>
                </c:pt>
                <c:pt idx="120">
                  <c:v>2.775E-2</c:v>
                </c:pt>
                <c:pt idx="121">
                  <c:v>2.5899999999999999E-2</c:v>
                </c:pt>
                <c:pt idx="122">
                  <c:v>2.4250000000000001E-2</c:v>
                </c:pt>
                <c:pt idx="123">
                  <c:v>2.2599999999999999E-2</c:v>
                </c:pt>
                <c:pt idx="124">
                  <c:v>2.1149999999999999E-2</c:v>
                </c:pt>
                <c:pt idx="125">
                  <c:v>1.9650000000000001E-2</c:v>
                </c:pt>
                <c:pt idx="126">
                  <c:v>1.8249999999999999E-2</c:v>
                </c:pt>
                <c:pt idx="127">
                  <c:v>1.7100000000000001E-2</c:v>
                </c:pt>
                <c:pt idx="128">
                  <c:v>1.6E-2</c:v>
                </c:pt>
                <c:pt idx="129">
                  <c:v>1.5049999999999999E-2</c:v>
                </c:pt>
                <c:pt idx="130">
                  <c:v>1.41E-2</c:v>
                </c:pt>
                <c:pt idx="131">
                  <c:v>1.325E-2</c:v>
                </c:pt>
                <c:pt idx="132">
                  <c:v>1.24E-2</c:v>
                </c:pt>
                <c:pt idx="133">
                  <c:v>1.17E-2</c:v>
                </c:pt>
                <c:pt idx="134">
                  <c:v>1.095E-2</c:v>
                </c:pt>
                <c:pt idx="135">
                  <c:v>1.03E-2</c:v>
                </c:pt>
                <c:pt idx="136">
                  <c:v>9.75E-3</c:v>
                </c:pt>
                <c:pt idx="137">
                  <c:v>9.1500000000000001E-3</c:v>
                </c:pt>
                <c:pt idx="138">
                  <c:v>8.6E-3</c:v>
                </c:pt>
                <c:pt idx="139">
                  <c:v>8.2000000000000007E-3</c:v>
                </c:pt>
                <c:pt idx="140">
                  <c:v>7.7000000000000002E-3</c:v>
                </c:pt>
                <c:pt idx="141">
                  <c:v>7.2500000000000004E-3</c:v>
                </c:pt>
                <c:pt idx="142">
                  <c:v>6.8500000000000002E-3</c:v>
                </c:pt>
                <c:pt idx="143">
                  <c:v>6.45E-3</c:v>
                </c:pt>
                <c:pt idx="144">
                  <c:v>6.0499999999999998E-3</c:v>
                </c:pt>
                <c:pt idx="145">
                  <c:v>5.7000000000000002E-3</c:v>
                </c:pt>
                <c:pt idx="146">
                  <c:v>5.4000000000000003E-3</c:v>
                </c:pt>
                <c:pt idx="147">
                  <c:v>5.1500000000000001E-3</c:v>
                </c:pt>
                <c:pt idx="148">
                  <c:v>4.8999999999999998E-3</c:v>
                </c:pt>
                <c:pt idx="149">
                  <c:v>4.5999999999999999E-3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A8-4BF2-9D7C-409BEEAB4EAB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'20_30_30'!$AF$14:$AF$373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5.0000000000000002E-5</c:v>
                </c:pt>
                <c:pt idx="30">
                  <c:v>5.0000000000000002E-5</c:v>
                </c:pt>
                <c:pt idx="31">
                  <c:v>5.0000000000000002E-5</c:v>
                </c:pt>
                <c:pt idx="32">
                  <c:v>5.0000000000000002E-5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1.4999999999999999E-4</c:v>
                </c:pt>
                <c:pt idx="37">
                  <c:v>2.0000000000000001E-4</c:v>
                </c:pt>
                <c:pt idx="38">
                  <c:v>2.5000000000000001E-4</c:v>
                </c:pt>
                <c:pt idx="39">
                  <c:v>2.9999999999999997E-4</c:v>
                </c:pt>
                <c:pt idx="40">
                  <c:v>3.5E-4</c:v>
                </c:pt>
                <c:pt idx="41">
                  <c:v>4.4999999999999999E-4</c:v>
                </c:pt>
                <c:pt idx="42">
                  <c:v>5.0000000000000001E-4</c:v>
                </c:pt>
                <c:pt idx="43">
                  <c:v>5.9999999999999995E-4</c:v>
                </c:pt>
                <c:pt idx="44">
                  <c:v>6.4999999999999997E-4</c:v>
                </c:pt>
                <c:pt idx="45">
                  <c:v>8.0000000000000004E-4</c:v>
                </c:pt>
                <c:pt idx="46">
                  <c:v>8.9999999999999998E-4</c:v>
                </c:pt>
                <c:pt idx="47">
                  <c:v>1.0499999999999999E-3</c:v>
                </c:pt>
                <c:pt idx="48">
                  <c:v>1.15E-3</c:v>
                </c:pt>
                <c:pt idx="49">
                  <c:v>1.2999999999999999E-3</c:v>
                </c:pt>
                <c:pt idx="50">
                  <c:v>1.4499999999999999E-3</c:v>
                </c:pt>
                <c:pt idx="51">
                  <c:v>1.6000000000000001E-3</c:v>
                </c:pt>
                <c:pt idx="52">
                  <c:v>1.8500000000000001E-3</c:v>
                </c:pt>
                <c:pt idx="53">
                  <c:v>2E-3</c:v>
                </c:pt>
                <c:pt idx="54">
                  <c:v>2.15E-3</c:v>
                </c:pt>
                <c:pt idx="55">
                  <c:v>2.3500000000000001E-3</c:v>
                </c:pt>
                <c:pt idx="56">
                  <c:v>2.7499999999999998E-3</c:v>
                </c:pt>
                <c:pt idx="57">
                  <c:v>3.0000000000000001E-3</c:v>
                </c:pt>
                <c:pt idx="58">
                  <c:v>3.2000000000000002E-3</c:v>
                </c:pt>
                <c:pt idx="59">
                  <c:v>3.3999999999999998E-3</c:v>
                </c:pt>
                <c:pt idx="60">
                  <c:v>3.5500000000000002E-3</c:v>
                </c:pt>
                <c:pt idx="61">
                  <c:v>3.65E-3</c:v>
                </c:pt>
                <c:pt idx="62">
                  <c:v>3.7499999999999999E-3</c:v>
                </c:pt>
                <c:pt idx="63">
                  <c:v>3.8500000000000001E-3</c:v>
                </c:pt>
                <c:pt idx="64">
                  <c:v>3.9500000000000004E-3</c:v>
                </c:pt>
                <c:pt idx="65">
                  <c:v>4.0000000000000001E-3</c:v>
                </c:pt>
                <c:pt idx="66">
                  <c:v>4.1000000000000003E-3</c:v>
                </c:pt>
                <c:pt idx="67">
                  <c:v>4.1999999999999997E-3</c:v>
                </c:pt>
                <c:pt idx="68">
                  <c:v>4.2500000000000003E-3</c:v>
                </c:pt>
                <c:pt idx="69">
                  <c:v>4.3499999999999997E-3</c:v>
                </c:pt>
                <c:pt idx="70">
                  <c:v>4.3499999999999997E-3</c:v>
                </c:pt>
                <c:pt idx="71">
                  <c:v>4.45E-3</c:v>
                </c:pt>
                <c:pt idx="72">
                  <c:v>4.4999999999999997E-3</c:v>
                </c:pt>
                <c:pt idx="73">
                  <c:v>4.5999999999999999E-3</c:v>
                </c:pt>
                <c:pt idx="74">
                  <c:v>4.6499999999999996E-3</c:v>
                </c:pt>
                <c:pt idx="75">
                  <c:v>4.7499999999999999E-3</c:v>
                </c:pt>
                <c:pt idx="76">
                  <c:v>4.8500000000000001E-3</c:v>
                </c:pt>
                <c:pt idx="77">
                  <c:v>4.8999999999999998E-3</c:v>
                </c:pt>
                <c:pt idx="78">
                  <c:v>5.0000000000000001E-3</c:v>
                </c:pt>
                <c:pt idx="79">
                  <c:v>5.0499999999999998E-3</c:v>
                </c:pt>
                <c:pt idx="80">
                  <c:v>5.1000000000000004E-3</c:v>
                </c:pt>
                <c:pt idx="81">
                  <c:v>5.1999999999999998E-3</c:v>
                </c:pt>
                <c:pt idx="82">
                  <c:v>5.3E-3</c:v>
                </c:pt>
                <c:pt idx="83">
                  <c:v>5.4000000000000003E-3</c:v>
                </c:pt>
                <c:pt idx="84">
                  <c:v>5.45E-3</c:v>
                </c:pt>
                <c:pt idx="85">
                  <c:v>5.5500000000000002E-3</c:v>
                </c:pt>
                <c:pt idx="86">
                  <c:v>5.6499999999999996E-3</c:v>
                </c:pt>
                <c:pt idx="87">
                  <c:v>5.7499999999999999E-3</c:v>
                </c:pt>
                <c:pt idx="88">
                  <c:v>5.8999999999999999E-3</c:v>
                </c:pt>
                <c:pt idx="89">
                  <c:v>6.0000000000000001E-3</c:v>
                </c:pt>
                <c:pt idx="90">
                  <c:v>6.1500000000000001E-3</c:v>
                </c:pt>
                <c:pt idx="91">
                  <c:v>6.3499999999999997E-3</c:v>
                </c:pt>
                <c:pt idx="92">
                  <c:v>6.5500000000000003E-3</c:v>
                </c:pt>
                <c:pt idx="93">
                  <c:v>6.7999999999999996E-3</c:v>
                </c:pt>
                <c:pt idx="94">
                  <c:v>7.0000000000000001E-3</c:v>
                </c:pt>
                <c:pt idx="95">
                  <c:v>7.2500000000000004E-3</c:v>
                </c:pt>
                <c:pt idx="96">
                  <c:v>7.45E-3</c:v>
                </c:pt>
                <c:pt idx="97">
                  <c:v>7.6499999999999997E-3</c:v>
                </c:pt>
                <c:pt idx="98">
                  <c:v>7.7999999999999996E-3</c:v>
                </c:pt>
                <c:pt idx="99">
                  <c:v>8.0499999999999999E-3</c:v>
                </c:pt>
                <c:pt idx="100">
                  <c:v>8.3000000000000001E-3</c:v>
                </c:pt>
                <c:pt idx="101">
                  <c:v>8.6E-3</c:v>
                </c:pt>
                <c:pt idx="102">
                  <c:v>8.8500000000000002E-3</c:v>
                </c:pt>
                <c:pt idx="103">
                  <c:v>9.0500000000000008E-3</c:v>
                </c:pt>
                <c:pt idx="104">
                  <c:v>9.2999999999999992E-3</c:v>
                </c:pt>
                <c:pt idx="105">
                  <c:v>9.4999999999999998E-3</c:v>
                </c:pt>
                <c:pt idx="106">
                  <c:v>9.75E-3</c:v>
                </c:pt>
                <c:pt idx="107">
                  <c:v>0.01</c:v>
                </c:pt>
                <c:pt idx="108">
                  <c:v>1.0200000000000001E-2</c:v>
                </c:pt>
                <c:pt idx="109">
                  <c:v>1.04E-2</c:v>
                </c:pt>
                <c:pt idx="110">
                  <c:v>1.06E-2</c:v>
                </c:pt>
                <c:pt idx="111">
                  <c:v>1.085E-2</c:v>
                </c:pt>
                <c:pt idx="112">
                  <c:v>1.11E-2</c:v>
                </c:pt>
                <c:pt idx="113">
                  <c:v>1.125E-2</c:v>
                </c:pt>
                <c:pt idx="114">
                  <c:v>1.145E-2</c:v>
                </c:pt>
                <c:pt idx="115">
                  <c:v>1.1599999999999999E-2</c:v>
                </c:pt>
                <c:pt idx="116">
                  <c:v>1.175E-2</c:v>
                </c:pt>
                <c:pt idx="117">
                  <c:v>1.1950000000000001E-2</c:v>
                </c:pt>
                <c:pt idx="118">
                  <c:v>1.205E-2</c:v>
                </c:pt>
                <c:pt idx="119">
                  <c:v>1.225E-2</c:v>
                </c:pt>
                <c:pt idx="120">
                  <c:v>1.24E-2</c:v>
                </c:pt>
                <c:pt idx="121">
                  <c:v>1.255E-2</c:v>
                </c:pt>
                <c:pt idx="122">
                  <c:v>1.2699999999999999E-2</c:v>
                </c:pt>
                <c:pt idx="123">
                  <c:v>1.2800000000000001E-2</c:v>
                </c:pt>
                <c:pt idx="124">
                  <c:v>1.295E-2</c:v>
                </c:pt>
                <c:pt idx="125">
                  <c:v>1.3050000000000001E-2</c:v>
                </c:pt>
                <c:pt idx="126">
                  <c:v>1.315E-2</c:v>
                </c:pt>
                <c:pt idx="127">
                  <c:v>1.325E-2</c:v>
                </c:pt>
                <c:pt idx="128">
                  <c:v>1.34E-2</c:v>
                </c:pt>
                <c:pt idx="129">
                  <c:v>1.345E-2</c:v>
                </c:pt>
                <c:pt idx="130">
                  <c:v>1.355E-2</c:v>
                </c:pt>
                <c:pt idx="131">
                  <c:v>1.3599999999999999E-2</c:v>
                </c:pt>
                <c:pt idx="132">
                  <c:v>1.3650000000000001E-2</c:v>
                </c:pt>
                <c:pt idx="133">
                  <c:v>1.37E-2</c:v>
                </c:pt>
                <c:pt idx="134">
                  <c:v>1.375E-2</c:v>
                </c:pt>
                <c:pt idx="135">
                  <c:v>1.3849999999999999E-2</c:v>
                </c:pt>
                <c:pt idx="136">
                  <c:v>1.3849999999999999E-2</c:v>
                </c:pt>
                <c:pt idx="137">
                  <c:v>1.3899999999999999E-2</c:v>
                </c:pt>
                <c:pt idx="138">
                  <c:v>1.3950000000000001E-2</c:v>
                </c:pt>
                <c:pt idx="139">
                  <c:v>1.4E-2</c:v>
                </c:pt>
                <c:pt idx="140">
                  <c:v>1.4E-2</c:v>
                </c:pt>
                <c:pt idx="141">
                  <c:v>1.405E-2</c:v>
                </c:pt>
                <c:pt idx="142">
                  <c:v>1.405E-2</c:v>
                </c:pt>
                <c:pt idx="143">
                  <c:v>1.41E-2</c:v>
                </c:pt>
                <c:pt idx="144">
                  <c:v>1.4149999999999999E-2</c:v>
                </c:pt>
                <c:pt idx="145">
                  <c:v>1.4200000000000001E-2</c:v>
                </c:pt>
                <c:pt idx="146">
                  <c:v>1.4200000000000001E-2</c:v>
                </c:pt>
                <c:pt idx="147">
                  <c:v>1.4250000000000001E-2</c:v>
                </c:pt>
                <c:pt idx="148">
                  <c:v>1.4250000000000001E-2</c:v>
                </c:pt>
                <c:pt idx="149">
                  <c:v>1.43E-2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A8-4BF2-9D7C-409BEEAB4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2"/>
                <c:tx>
                  <c:v>Altas día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'20_30_30'!$AG$14:$AG$373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1E-4</c:v>
                      </c:pt>
                      <c:pt idx="4">
                        <c:v>1.4999999999999999E-4</c:v>
                      </c:pt>
                      <c:pt idx="5">
                        <c:v>1.4999999999999999E-4</c:v>
                      </c:pt>
                      <c:pt idx="6">
                        <c:v>2.9999999999999997E-4</c:v>
                      </c:pt>
                      <c:pt idx="7">
                        <c:v>4.4999999999999999E-4</c:v>
                      </c:pt>
                      <c:pt idx="8">
                        <c:v>4.4999999999999999E-4</c:v>
                      </c:pt>
                      <c:pt idx="9">
                        <c:v>7.5000000000000002E-4</c:v>
                      </c:pt>
                      <c:pt idx="10">
                        <c:v>8.0000000000000004E-4</c:v>
                      </c:pt>
                      <c:pt idx="11">
                        <c:v>6.4999999999999997E-4</c:v>
                      </c:pt>
                      <c:pt idx="12">
                        <c:v>6.9999999999999999E-4</c:v>
                      </c:pt>
                      <c:pt idx="13">
                        <c:v>6.9999999999999999E-4</c:v>
                      </c:pt>
                      <c:pt idx="14">
                        <c:v>5.5000000000000003E-4</c:v>
                      </c:pt>
                      <c:pt idx="15">
                        <c:v>8.9999999999999998E-4</c:v>
                      </c:pt>
                      <c:pt idx="16">
                        <c:v>1.0499999999999999E-3</c:v>
                      </c:pt>
                      <c:pt idx="17">
                        <c:v>1.15E-3</c:v>
                      </c:pt>
                      <c:pt idx="18">
                        <c:v>1.4E-3</c:v>
                      </c:pt>
                      <c:pt idx="19">
                        <c:v>1.8500000000000001E-3</c:v>
                      </c:pt>
                      <c:pt idx="20">
                        <c:v>2.5000000000000001E-3</c:v>
                      </c:pt>
                      <c:pt idx="21">
                        <c:v>2.5000000000000001E-3</c:v>
                      </c:pt>
                      <c:pt idx="22">
                        <c:v>3.0000000000000001E-3</c:v>
                      </c:pt>
                      <c:pt idx="23">
                        <c:v>3.7000000000000002E-3</c:v>
                      </c:pt>
                      <c:pt idx="24">
                        <c:v>4.0000000000000001E-3</c:v>
                      </c:pt>
                      <c:pt idx="25">
                        <c:v>4.0000000000000001E-3</c:v>
                      </c:pt>
                      <c:pt idx="26">
                        <c:v>4.6499999999999996E-3</c:v>
                      </c:pt>
                      <c:pt idx="27">
                        <c:v>4.9500000000000004E-3</c:v>
                      </c:pt>
                      <c:pt idx="28">
                        <c:v>4.7999999999999996E-3</c:v>
                      </c:pt>
                      <c:pt idx="29">
                        <c:v>5.3499999999999997E-3</c:v>
                      </c:pt>
                      <c:pt idx="30">
                        <c:v>1.4E-3</c:v>
                      </c:pt>
                      <c:pt idx="31">
                        <c:v>1.4E-3</c:v>
                      </c:pt>
                      <c:pt idx="32">
                        <c:v>5.1000000000000004E-3</c:v>
                      </c:pt>
                      <c:pt idx="33">
                        <c:v>1.6999999999999999E-3</c:v>
                      </c:pt>
                      <c:pt idx="34">
                        <c:v>1.4499999999999999E-3</c:v>
                      </c:pt>
                      <c:pt idx="35">
                        <c:v>1.5499999999999999E-3</c:v>
                      </c:pt>
                      <c:pt idx="36">
                        <c:v>1.5E-3</c:v>
                      </c:pt>
                      <c:pt idx="37">
                        <c:v>1.4E-3</c:v>
                      </c:pt>
                      <c:pt idx="38">
                        <c:v>1.5E-3</c:v>
                      </c:pt>
                      <c:pt idx="39">
                        <c:v>5.8999999999999999E-3</c:v>
                      </c:pt>
                      <c:pt idx="40">
                        <c:v>1.4499999999999999E-3</c:v>
                      </c:pt>
                      <c:pt idx="41">
                        <c:v>1.5E-3</c:v>
                      </c:pt>
                      <c:pt idx="42">
                        <c:v>1.1999999999999999E-3</c:v>
                      </c:pt>
                      <c:pt idx="43">
                        <c:v>1.25E-3</c:v>
                      </c:pt>
                      <c:pt idx="44">
                        <c:v>9.5E-4</c:v>
                      </c:pt>
                      <c:pt idx="45">
                        <c:v>6.4999999999999997E-3</c:v>
                      </c:pt>
                      <c:pt idx="46">
                        <c:v>1.0499999999999999E-3</c:v>
                      </c:pt>
                      <c:pt idx="47">
                        <c:v>9.5E-4</c:v>
                      </c:pt>
                      <c:pt idx="48">
                        <c:v>9.5E-4</c:v>
                      </c:pt>
                      <c:pt idx="49">
                        <c:v>8.0000000000000004E-4</c:v>
                      </c:pt>
                      <c:pt idx="50">
                        <c:v>8.4999999999999995E-4</c:v>
                      </c:pt>
                      <c:pt idx="51">
                        <c:v>1E-3</c:v>
                      </c:pt>
                      <c:pt idx="52">
                        <c:v>7.45E-3</c:v>
                      </c:pt>
                      <c:pt idx="53">
                        <c:v>6.9999999999999999E-4</c:v>
                      </c:pt>
                      <c:pt idx="54">
                        <c:v>8.0000000000000004E-4</c:v>
                      </c:pt>
                      <c:pt idx="55">
                        <c:v>6.4999999999999997E-4</c:v>
                      </c:pt>
                      <c:pt idx="56">
                        <c:v>8.5000000000000006E-3</c:v>
                      </c:pt>
                      <c:pt idx="57">
                        <c:v>5.0000000000000001E-4</c:v>
                      </c:pt>
                      <c:pt idx="58">
                        <c:v>5.5000000000000003E-4</c:v>
                      </c:pt>
                      <c:pt idx="59">
                        <c:v>4.0000000000000002E-4</c:v>
                      </c:pt>
                      <c:pt idx="60">
                        <c:v>2.5999999999999999E-3</c:v>
                      </c:pt>
                      <c:pt idx="61">
                        <c:v>1.9499999999999999E-3</c:v>
                      </c:pt>
                      <c:pt idx="62">
                        <c:v>1.65E-3</c:v>
                      </c:pt>
                      <c:pt idx="63">
                        <c:v>5.1500000000000001E-3</c:v>
                      </c:pt>
                      <c:pt idx="64">
                        <c:v>5.3E-3</c:v>
                      </c:pt>
                      <c:pt idx="65">
                        <c:v>5.9500000000000004E-3</c:v>
                      </c:pt>
                      <c:pt idx="66">
                        <c:v>8.9499999999999996E-3</c:v>
                      </c:pt>
                      <c:pt idx="67">
                        <c:v>9.6500000000000006E-3</c:v>
                      </c:pt>
                      <c:pt idx="68">
                        <c:v>0.01</c:v>
                      </c:pt>
                      <c:pt idx="69">
                        <c:v>1.06E-2</c:v>
                      </c:pt>
                      <c:pt idx="70">
                        <c:v>9.5499999999999995E-3</c:v>
                      </c:pt>
                      <c:pt idx="71">
                        <c:v>7.7999999999999996E-3</c:v>
                      </c:pt>
                      <c:pt idx="72">
                        <c:v>6.7499999999999999E-3</c:v>
                      </c:pt>
                      <c:pt idx="73">
                        <c:v>5.9500000000000004E-3</c:v>
                      </c:pt>
                      <c:pt idx="74">
                        <c:v>5.5999999999999999E-3</c:v>
                      </c:pt>
                      <c:pt idx="75">
                        <c:v>4.8999999999999998E-3</c:v>
                      </c:pt>
                      <c:pt idx="76">
                        <c:v>5.0499999999999998E-3</c:v>
                      </c:pt>
                      <c:pt idx="77">
                        <c:v>5.0000000000000001E-3</c:v>
                      </c:pt>
                      <c:pt idx="78">
                        <c:v>5.2500000000000003E-3</c:v>
                      </c:pt>
                      <c:pt idx="79">
                        <c:v>4.8500000000000001E-3</c:v>
                      </c:pt>
                      <c:pt idx="80">
                        <c:v>4.9500000000000004E-3</c:v>
                      </c:pt>
                      <c:pt idx="81">
                        <c:v>5.1000000000000004E-3</c:v>
                      </c:pt>
                      <c:pt idx="82">
                        <c:v>4.5999999999999999E-3</c:v>
                      </c:pt>
                      <c:pt idx="83">
                        <c:v>4.1000000000000003E-3</c:v>
                      </c:pt>
                      <c:pt idx="84">
                        <c:v>3.65E-3</c:v>
                      </c:pt>
                      <c:pt idx="85">
                        <c:v>3.5500000000000002E-3</c:v>
                      </c:pt>
                      <c:pt idx="86">
                        <c:v>3.3500000000000001E-3</c:v>
                      </c:pt>
                      <c:pt idx="87">
                        <c:v>3.2000000000000002E-3</c:v>
                      </c:pt>
                      <c:pt idx="88">
                        <c:v>3.3E-3</c:v>
                      </c:pt>
                      <c:pt idx="89">
                        <c:v>3.0000000000000001E-3</c:v>
                      </c:pt>
                      <c:pt idx="90">
                        <c:v>2.8500000000000001E-3</c:v>
                      </c:pt>
                      <c:pt idx="91">
                        <c:v>2.7499999999999998E-3</c:v>
                      </c:pt>
                      <c:pt idx="92">
                        <c:v>2.7499999999999998E-3</c:v>
                      </c:pt>
                      <c:pt idx="93">
                        <c:v>2.4499999999999999E-3</c:v>
                      </c:pt>
                      <c:pt idx="94">
                        <c:v>2.3E-3</c:v>
                      </c:pt>
                      <c:pt idx="95">
                        <c:v>2.0999999999999999E-3</c:v>
                      </c:pt>
                      <c:pt idx="96">
                        <c:v>1.8500000000000001E-3</c:v>
                      </c:pt>
                      <c:pt idx="97">
                        <c:v>1.65E-3</c:v>
                      </c:pt>
                      <c:pt idx="98">
                        <c:v>1.6999999999999999E-3</c:v>
                      </c:pt>
                      <c:pt idx="99">
                        <c:v>1.4499999999999999E-3</c:v>
                      </c:pt>
                      <c:pt idx="100">
                        <c:v>1.25E-3</c:v>
                      </c:pt>
                      <c:pt idx="101">
                        <c:v>1.4499999999999999E-3</c:v>
                      </c:pt>
                      <c:pt idx="102">
                        <c:v>1.25E-3</c:v>
                      </c:pt>
                      <c:pt idx="103">
                        <c:v>1.1000000000000001E-3</c:v>
                      </c:pt>
                      <c:pt idx="104">
                        <c:v>1.15E-3</c:v>
                      </c:pt>
                      <c:pt idx="105">
                        <c:v>8.9999999999999998E-4</c:v>
                      </c:pt>
                      <c:pt idx="106">
                        <c:v>8.9999999999999998E-4</c:v>
                      </c:pt>
                      <c:pt idx="107">
                        <c:v>1E-3</c:v>
                      </c:pt>
                      <c:pt idx="108">
                        <c:v>8.4999999999999995E-4</c:v>
                      </c:pt>
                      <c:pt idx="109">
                        <c:v>7.5000000000000002E-4</c:v>
                      </c:pt>
                      <c:pt idx="110">
                        <c:v>8.0000000000000004E-4</c:v>
                      </c:pt>
                      <c:pt idx="111">
                        <c:v>5.9999999999999995E-4</c:v>
                      </c:pt>
                      <c:pt idx="112">
                        <c:v>6.9999999999999999E-4</c:v>
                      </c:pt>
                      <c:pt idx="113">
                        <c:v>5.5000000000000003E-4</c:v>
                      </c:pt>
                      <c:pt idx="114">
                        <c:v>5.9999999999999995E-4</c:v>
                      </c:pt>
                      <c:pt idx="115">
                        <c:v>5.0000000000000001E-4</c:v>
                      </c:pt>
                      <c:pt idx="116">
                        <c:v>4.0000000000000002E-4</c:v>
                      </c:pt>
                      <c:pt idx="117">
                        <c:v>5.5000000000000003E-4</c:v>
                      </c:pt>
                      <c:pt idx="118">
                        <c:v>4.4999999999999999E-4</c:v>
                      </c:pt>
                      <c:pt idx="119">
                        <c:v>4.4999999999999999E-4</c:v>
                      </c:pt>
                      <c:pt idx="120">
                        <c:v>3.5E-4</c:v>
                      </c:pt>
                      <c:pt idx="121">
                        <c:v>4.0000000000000002E-4</c:v>
                      </c:pt>
                      <c:pt idx="122">
                        <c:v>4.0000000000000002E-4</c:v>
                      </c:pt>
                      <c:pt idx="123">
                        <c:v>3.5E-4</c:v>
                      </c:pt>
                      <c:pt idx="124">
                        <c:v>4.0000000000000002E-4</c:v>
                      </c:pt>
                      <c:pt idx="125">
                        <c:v>2.9999999999999997E-4</c:v>
                      </c:pt>
                      <c:pt idx="126">
                        <c:v>2.0000000000000001E-4</c:v>
                      </c:pt>
                      <c:pt idx="127">
                        <c:v>2.9999999999999997E-4</c:v>
                      </c:pt>
                      <c:pt idx="128">
                        <c:v>2.0000000000000001E-4</c:v>
                      </c:pt>
                      <c:pt idx="129">
                        <c:v>2.0000000000000001E-4</c:v>
                      </c:pt>
                      <c:pt idx="130">
                        <c:v>2.5000000000000001E-4</c:v>
                      </c:pt>
                      <c:pt idx="131">
                        <c:v>2.0000000000000001E-4</c:v>
                      </c:pt>
                      <c:pt idx="132">
                        <c:v>2.0000000000000001E-4</c:v>
                      </c:pt>
                      <c:pt idx="133">
                        <c:v>2.0000000000000001E-4</c:v>
                      </c:pt>
                      <c:pt idx="134">
                        <c:v>1E-4</c:v>
                      </c:pt>
                      <c:pt idx="135">
                        <c:v>2.0000000000000001E-4</c:v>
                      </c:pt>
                      <c:pt idx="136">
                        <c:v>1.4999999999999999E-4</c:v>
                      </c:pt>
                      <c:pt idx="137">
                        <c:v>1.4999999999999999E-4</c:v>
                      </c:pt>
                      <c:pt idx="138">
                        <c:v>1.4999999999999999E-4</c:v>
                      </c:pt>
                      <c:pt idx="139">
                        <c:v>1.4999999999999999E-4</c:v>
                      </c:pt>
                      <c:pt idx="140">
                        <c:v>1E-4</c:v>
                      </c:pt>
                      <c:pt idx="141">
                        <c:v>1.4999999999999999E-4</c:v>
                      </c:pt>
                      <c:pt idx="142">
                        <c:v>5.0000000000000002E-5</c:v>
                      </c:pt>
                      <c:pt idx="143">
                        <c:v>1E-4</c:v>
                      </c:pt>
                      <c:pt idx="144">
                        <c:v>1E-4</c:v>
                      </c:pt>
                      <c:pt idx="145">
                        <c:v>1.4999999999999999E-4</c:v>
                      </c:pt>
                      <c:pt idx="146">
                        <c:v>5.0000000000000002E-5</c:v>
                      </c:pt>
                      <c:pt idx="147">
                        <c:v>1E-4</c:v>
                      </c:pt>
                      <c:pt idx="148">
                        <c:v>5.0000000000000002E-5</c:v>
                      </c:pt>
                      <c:pt idx="149">
                        <c:v>1E-4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83A8-4BF2-9D7C-409BEEAB4EAB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v>Total Altas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'20_30_30'!$AE$14:$AE$373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5.0000000000000002E-5</c:v>
                      </c:pt>
                      <c:pt idx="16">
                        <c:v>5.0000000000000002E-5</c:v>
                      </c:pt>
                      <c:pt idx="17">
                        <c:v>5.0000000000000002E-5</c:v>
                      </c:pt>
                      <c:pt idx="18">
                        <c:v>1E-4</c:v>
                      </c:pt>
                      <c:pt idx="19">
                        <c:v>1E-4</c:v>
                      </c:pt>
                      <c:pt idx="20">
                        <c:v>1.4999999999999999E-4</c:v>
                      </c:pt>
                      <c:pt idx="21">
                        <c:v>2.0000000000000001E-4</c:v>
                      </c:pt>
                      <c:pt idx="22">
                        <c:v>2.5000000000000001E-4</c:v>
                      </c:pt>
                      <c:pt idx="23">
                        <c:v>3.5E-4</c:v>
                      </c:pt>
                      <c:pt idx="24">
                        <c:v>4.4999999999999999E-4</c:v>
                      </c:pt>
                      <c:pt idx="25">
                        <c:v>5.5000000000000003E-4</c:v>
                      </c:pt>
                      <c:pt idx="26">
                        <c:v>6.4999999999999997E-4</c:v>
                      </c:pt>
                      <c:pt idx="27">
                        <c:v>8.9999999999999998E-4</c:v>
                      </c:pt>
                      <c:pt idx="28">
                        <c:v>1.1000000000000001E-3</c:v>
                      </c:pt>
                      <c:pt idx="29">
                        <c:v>1.2999999999999999E-3</c:v>
                      </c:pt>
                      <c:pt idx="30">
                        <c:v>1.5499999999999999E-3</c:v>
                      </c:pt>
                      <c:pt idx="31">
                        <c:v>1.9499999999999999E-3</c:v>
                      </c:pt>
                      <c:pt idx="32">
                        <c:v>2.5000000000000001E-3</c:v>
                      </c:pt>
                      <c:pt idx="33">
                        <c:v>2.8999999999999998E-3</c:v>
                      </c:pt>
                      <c:pt idx="34">
                        <c:v>3.4499999999999999E-3</c:v>
                      </c:pt>
                      <c:pt idx="35">
                        <c:v>4.1000000000000003E-3</c:v>
                      </c:pt>
                      <c:pt idx="36">
                        <c:v>4.8999999999999998E-3</c:v>
                      </c:pt>
                      <c:pt idx="37">
                        <c:v>5.7999999999999996E-3</c:v>
                      </c:pt>
                      <c:pt idx="38">
                        <c:v>6.7999999999999996E-3</c:v>
                      </c:pt>
                      <c:pt idx="39">
                        <c:v>8.3499999999999998E-3</c:v>
                      </c:pt>
                      <c:pt idx="40">
                        <c:v>9.7999999999999997E-3</c:v>
                      </c:pt>
                      <c:pt idx="41">
                        <c:v>1.1350000000000001E-2</c:v>
                      </c:pt>
                      <c:pt idx="42">
                        <c:v>1.295E-2</c:v>
                      </c:pt>
                      <c:pt idx="43">
                        <c:v>1.4749999999999999E-2</c:v>
                      </c:pt>
                      <c:pt idx="44">
                        <c:v>1.6549999999999999E-2</c:v>
                      </c:pt>
                      <c:pt idx="45">
                        <c:v>1.9900000000000001E-2</c:v>
                      </c:pt>
                      <c:pt idx="46">
                        <c:v>2.2249999999999999E-2</c:v>
                      </c:pt>
                      <c:pt idx="47">
                        <c:v>2.4899999999999999E-2</c:v>
                      </c:pt>
                      <c:pt idx="48">
                        <c:v>2.76E-2</c:v>
                      </c:pt>
                      <c:pt idx="49">
                        <c:v>3.0499999999999999E-2</c:v>
                      </c:pt>
                      <c:pt idx="50">
                        <c:v>3.3599999999999998E-2</c:v>
                      </c:pt>
                      <c:pt idx="51">
                        <c:v>3.6900000000000002E-2</c:v>
                      </c:pt>
                      <c:pt idx="52">
                        <c:v>4.2799999999999998E-2</c:v>
                      </c:pt>
                      <c:pt idx="53">
                        <c:v>4.6600000000000003E-2</c:v>
                      </c:pt>
                      <c:pt idx="54">
                        <c:v>5.0650000000000001E-2</c:v>
                      </c:pt>
                      <c:pt idx="55">
                        <c:v>5.475E-2</c:v>
                      </c:pt>
                      <c:pt idx="56">
                        <c:v>6.2850000000000003E-2</c:v>
                      </c:pt>
                      <c:pt idx="57">
                        <c:v>6.6650000000000001E-2</c:v>
                      </c:pt>
                      <c:pt idx="58">
                        <c:v>7.0749999999999993E-2</c:v>
                      </c:pt>
                      <c:pt idx="59">
                        <c:v>7.4300000000000005E-2</c:v>
                      </c:pt>
                      <c:pt idx="60">
                        <c:v>7.8E-2</c:v>
                      </c:pt>
                      <c:pt idx="61">
                        <c:v>7.9799999999999996E-2</c:v>
                      </c:pt>
                      <c:pt idx="62">
                        <c:v>8.1600000000000006E-2</c:v>
                      </c:pt>
                      <c:pt idx="63">
                        <c:v>8.3449999999999996E-2</c:v>
                      </c:pt>
                      <c:pt idx="64">
                        <c:v>8.5150000000000003E-2</c:v>
                      </c:pt>
                      <c:pt idx="65">
                        <c:v>8.6749999999999994E-2</c:v>
                      </c:pt>
                      <c:pt idx="66">
                        <c:v>8.8300000000000003E-2</c:v>
                      </c:pt>
                      <c:pt idx="67">
                        <c:v>8.9849999999999999E-2</c:v>
                      </c:pt>
                      <c:pt idx="68">
                        <c:v>9.1399999999999995E-2</c:v>
                      </c:pt>
                      <c:pt idx="69">
                        <c:v>9.2950000000000005E-2</c:v>
                      </c:pt>
                      <c:pt idx="70">
                        <c:v>9.4299999999999995E-2</c:v>
                      </c:pt>
                      <c:pt idx="71">
                        <c:v>9.5600000000000004E-2</c:v>
                      </c:pt>
                      <c:pt idx="72">
                        <c:v>9.69E-2</c:v>
                      </c:pt>
                      <c:pt idx="73">
                        <c:v>9.8100000000000007E-2</c:v>
                      </c:pt>
                      <c:pt idx="74">
                        <c:v>9.9349999999999994E-2</c:v>
                      </c:pt>
                      <c:pt idx="75">
                        <c:v>0.10055</c:v>
                      </c:pt>
                      <c:pt idx="76">
                        <c:v>0.10185</c:v>
                      </c:pt>
                      <c:pt idx="77">
                        <c:v>0.10315000000000001</c:v>
                      </c:pt>
                      <c:pt idx="78">
                        <c:v>0.1046</c:v>
                      </c:pt>
                      <c:pt idx="79">
                        <c:v>0.10589999999999999</c:v>
                      </c:pt>
                      <c:pt idx="80">
                        <c:v>0.1075</c:v>
                      </c:pt>
                      <c:pt idx="81">
                        <c:v>0.10920000000000001</c:v>
                      </c:pt>
                      <c:pt idx="82">
                        <c:v>0.11105</c:v>
                      </c:pt>
                      <c:pt idx="83">
                        <c:v>0.11305</c:v>
                      </c:pt>
                      <c:pt idx="84">
                        <c:v>0.11545</c:v>
                      </c:pt>
                      <c:pt idx="85">
                        <c:v>0.11815000000000001</c:v>
                      </c:pt>
                      <c:pt idx="86">
                        <c:v>0.12095</c:v>
                      </c:pt>
                      <c:pt idx="87">
                        <c:v>0.12395</c:v>
                      </c:pt>
                      <c:pt idx="88">
                        <c:v>0.12720000000000001</c:v>
                      </c:pt>
                      <c:pt idx="89">
                        <c:v>0.13100000000000001</c:v>
                      </c:pt>
                      <c:pt idx="90">
                        <c:v>0.1348</c:v>
                      </c:pt>
                      <c:pt idx="91">
                        <c:v>0.13985</c:v>
                      </c:pt>
                      <c:pt idx="92">
                        <c:v>0.1447</c:v>
                      </c:pt>
                      <c:pt idx="93">
                        <c:v>0.14954999999999999</c:v>
                      </c:pt>
                      <c:pt idx="94">
                        <c:v>0.15575</c:v>
                      </c:pt>
                      <c:pt idx="95">
                        <c:v>0.16225000000000001</c:v>
                      </c:pt>
                      <c:pt idx="96">
                        <c:v>0.16869999999999999</c:v>
                      </c:pt>
                      <c:pt idx="97">
                        <c:v>0.1759</c:v>
                      </c:pt>
                      <c:pt idx="98">
                        <c:v>0.18315000000000001</c:v>
                      </c:pt>
                      <c:pt idx="99">
                        <c:v>0.19034999999999999</c:v>
                      </c:pt>
                      <c:pt idx="100">
                        <c:v>0.19725000000000001</c:v>
                      </c:pt>
                      <c:pt idx="101">
                        <c:v>0.20365</c:v>
                      </c:pt>
                      <c:pt idx="102">
                        <c:v>0.20935000000000001</c:v>
                      </c:pt>
                      <c:pt idx="103">
                        <c:v>0.21445</c:v>
                      </c:pt>
                      <c:pt idx="104">
                        <c:v>0.21920000000000001</c:v>
                      </c:pt>
                      <c:pt idx="105">
                        <c:v>0.22384999999999999</c:v>
                      </c:pt>
                      <c:pt idx="106">
                        <c:v>0.22805</c:v>
                      </c:pt>
                      <c:pt idx="107">
                        <c:v>0.23219999999999999</c:v>
                      </c:pt>
                      <c:pt idx="108">
                        <c:v>0.2361</c:v>
                      </c:pt>
                      <c:pt idx="109">
                        <c:v>0.24015</c:v>
                      </c:pt>
                      <c:pt idx="110">
                        <c:v>0.24395</c:v>
                      </c:pt>
                      <c:pt idx="111">
                        <c:v>0.24759999999999999</c:v>
                      </c:pt>
                      <c:pt idx="112">
                        <c:v>0.25124999999999997</c:v>
                      </c:pt>
                      <c:pt idx="113">
                        <c:v>0.25455</c:v>
                      </c:pt>
                      <c:pt idx="114">
                        <c:v>0.25745000000000001</c:v>
                      </c:pt>
                      <c:pt idx="115">
                        <c:v>0.26029999999999998</c:v>
                      </c:pt>
                      <c:pt idx="116">
                        <c:v>0.26290000000000002</c:v>
                      </c:pt>
                      <c:pt idx="117">
                        <c:v>0.26545000000000002</c:v>
                      </c:pt>
                      <c:pt idx="118">
                        <c:v>0.26765</c:v>
                      </c:pt>
                      <c:pt idx="119">
                        <c:v>0.27</c:v>
                      </c:pt>
                      <c:pt idx="120">
                        <c:v>0.2722</c:v>
                      </c:pt>
                      <c:pt idx="121">
                        <c:v>0.27429999999999999</c:v>
                      </c:pt>
                      <c:pt idx="122">
                        <c:v>0.2762</c:v>
                      </c:pt>
                      <c:pt idx="123">
                        <c:v>0.27810000000000001</c:v>
                      </c:pt>
                      <c:pt idx="124">
                        <c:v>0.27979999999999999</c:v>
                      </c:pt>
                      <c:pt idx="125">
                        <c:v>0.28149999999999997</c:v>
                      </c:pt>
                      <c:pt idx="126">
                        <c:v>0.28299999999999997</c:v>
                      </c:pt>
                      <c:pt idx="127">
                        <c:v>0.28434999999999999</c:v>
                      </c:pt>
                      <c:pt idx="128">
                        <c:v>0.28549999999999998</c:v>
                      </c:pt>
                      <c:pt idx="129">
                        <c:v>0.28660000000000002</c:v>
                      </c:pt>
                      <c:pt idx="130">
                        <c:v>0.28770000000000001</c:v>
                      </c:pt>
                      <c:pt idx="131">
                        <c:v>0.28870000000000001</c:v>
                      </c:pt>
                      <c:pt idx="132">
                        <c:v>0.28970000000000001</c:v>
                      </c:pt>
                      <c:pt idx="133">
                        <c:v>0.29054999999999997</c:v>
                      </c:pt>
                      <c:pt idx="134">
                        <c:v>0.29135</c:v>
                      </c:pt>
                      <c:pt idx="135">
                        <c:v>0.29210000000000003</c:v>
                      </c:pt>
                      <c:pt idx="136">
                        <c:v>0.2928</c:v>
                      </c:pt>
                      <c:pt idx="137">
                        <c:v>0.29349999999999998</c:v>
                      </c:pt>
                      <c:pt idx="138">
                        <c:v>0.29415000000000002</c:v>
                      </c:pt>
                      <c:pt idx="139">
                        <c:v>0.29465000000000002</c:v>
                      </c:pt>
                      <c:pt idx="140">
                        <c:v>0.29525000000000001</c:v>
                      </c:pt>
                      <c:pt idx="141">
                        <c:v>0.29580000000000001</c:v>
                      </c:pt>
                      <c:pt idx="142">
                        <c:v>0.29625000000000001</c:v>
                      </c:pt>
                      <c:pt idx="143">
                        <c:v>0.29670000000000002</c:v>
                      </c:pt>
                      <c:pt idx="144">
                        <c:v>0.29715000000000003</c:v>
                      </c:pt>
                      <c:pt idx="145">
                        <c:v>0.29759999999999998</c:v>
                      </c:pt>
                      <c:pt idx="146">
                        <c:v>0.29794999999999999</c:v>
                      </c:pt>
                      <c:pt idx="147">
                        <c:v>0.29825000000000002</c:v>
                      </c:pt>
                      <c:pt idx="148">
                        <c:v>0.29854999999999998</c:v>
                      </c:pt>
                      <c:pt idx="149">
                        <c:v>0.2989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3A8-4BF2-9D7C-409BEEAB4EAB}"/>
                  </c:ext>
                </c:extLst>
              </c15:ser>
            </c15:filteredScatterSeries>
          </c:ext>
        </c:extLst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'20_30_30'!$AB$14:$AB$373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9.6618357487922703E-4</c:v>
                </c:pt>
                <c:pt idx="30">
                  <c:v>9.4073377234242712E-4</c:v>
                </c:pt>
                <c:pt idx="31">
                  <c:v>9.1659028414298811E-4</c:v>
                </c:pt>
                <c:pt idx="32">
                  <c:v>8.3822296730930428E-4</c:v>
                </c:pt>
                <c:pt idx="33">
                  <c:v>1.6299918500407497E-3</c:v>
                </c:pt>
                <c:pt idx="34">
                  <c:v>1.5923566878980893E-3</c:v>
                </c:pt>
                <c:pt idx="35">
                  <c:v>1.554001554001554E-3</c:v>
                </c:pt>
                <c:pt idx="36">
                  <c:v>2.2779043280182231E-3</c:v>
                </c:pt>
                <c:pt idx="37">
                  <c:v>2.9739776951672862E-3</c:v>
                </c:pt>
                <c:pt idx="38">
                  <c:v>3.6363636363636364E-3</c:v>
                </c:pt>
                <c:pt idx="39">
                  <c:v>4.0187541862022769E-3</c:v>
                </c:pt>
                <c:pt idx="40">
                  <c:v>4.5992115637319315E-3</c:v>
                </c:pt>
                <c:pt idx="41">
                  <c:v>5.7989690721649487E-3</c:v>
                </c:pt>
                <c:pt idx="42">
                  <c:v>6.3451776649746192E-3</c:v>
                </c:pt>
                <c:pt idx="43">
                  <c:v>7.4953154278575894E-3</c:v>
                </c:pt>
                <c:pt idx="44">
                  <c:v>8.024691358024692E-3</c:v>
                </c:pt>
                <c:pt idx="45">
                  <c:v>9.1428571428571435E-3</c:v>
                </c:pt>
                <c:pt idx="46">
                  <c:v>1.0163749294184076E-2</c:v>
                </c:pt>
                <c:pt idx="47">
                  <c:v>1.1731843575418994E-2</c:v>
                </c:pt>
                <c:pt idx="48">
                  <c:v>1.271420674405749E-2</c:v>
                </c:pt>
                <c:pt idx="49">
                  <c:v>1.4246575342465753E-2</c:v>
                </c:pt>
                <c:pt idx="50">
                  <c:v>1.5743756786102063E-2</c:v>
                </c:pt>
                <c:pt idx="51">
                  <c:v>1.7185821697099892E-2</c:v>
                </c:pt>
                <c:pt idx="52">
                  <c:v>1.8398806563898557E-2</c:v>
                </c:pt>
                <c:pt idx="53">
                  <c:v>1.9753086419753086E-2</c:v>
                </c:pt>
                <c:pt idx="54">
                  <c:v>2.1068103870651642E-2</c:v>
                </c:pt>
                <c:pt idx="55">
                  <c:v>2.2882181110029213E-2</c:v>
                </c:pt>
                <c:pt idx="56">
                  <c:v>2.4730215827338128E-2</c:v>
                </c:pt>
                <c:pt idx="57">
                  <c:v>2.685765443151298E-2</c:v>
                </c:pt>
                <c:pt idx="58">
                  <c:v>2.8507795100222718E-2</c:v>
                </c:pt>
                <c:pt idx="59">
                  <c:v>3.0181979582778518E-2</c:v>
                </c:pt>
                <c:pt idx="60">
                  <c:v>3.0802603036876357E-2</c:v>
                </c:pt>
                <c:pt idx="61">
                  <c:v>3.1143344709897609E-2</c:v>
                </c:pt>
                <c:pt idx="62">
                  <c:v>3.1552376945729911E-2</c:v>
                </c:pt>
                <c:pt idx="63">
                  <c:v>3.1048387096774193E-2</c:v>
                </c:pt>
                <c:pt idx="64">
                  <c:v>3.0549110595514309E-2</c:v>
                </c:pt>
                <c:pt idx="65">
                  <c:v>2.9574861367837338E-2</c:v>
                </c:pt>
                <c:pt idx="66">
                  <c:v>2.8432732316227463E-2</c:v>
                </c:pt>
                <c:pt idx="67">
                  <c:v>2.7299317517062074E-2</c:v>
                </c:pt>
                <c:pt idx="68">
                  <c:v>2.5938358254501068E-2</c:v>
                </c:pt>
                <c:pt idx="69">
                  <c:v>2.4935511607910577E-2</c:v>
                </c:pt>
                <c:pt idx="70">
                  <c:v>2.3641304347826086E-2</c:v>
                </c:pt>
                <c:pt idx="71">
                  <c:v>2.3201251303441084E-2</c:v>
                </c:pt>
                <c:pt idx="72">
                  <c:v>2.2664316293125156E-2</c:v>
                </c:pt>
                <c:pt idx="73">
                  <c:v>2.2493887530562348E-2</c:v>
                </c:pt>
                <c:pt idx="74">
                  <c:v>2.2132317943836268E-2</c:v>
                </c:pt>
                <c:pt idx="75">
                  <c:v>2.2093023255813953E-2</c:v>
                </c:pt>
                <c:pt idx="76">
                  <c:v>2.2040445353328789E-2</c:v>
                </c:pt>
                <c:pt idx="77">
                  <c:v>2.177293934681182E-2</c:v>
                </c:pt>
                <c:pt idx="78">
                  <c:v>2.1710811984368215E-2</c:v>
                </c:pt>
                <c:pt idx="79">
                  <c:v>2.1475653837975759E-2</c:v>
                </c:pt>
                <c:pt idx="80">
                  <c:v>2.1241149521032902E-2</c:v>
                </c:pt>
                <c:pt idx="81">
                  <c:v>2.1207177814029365E-2</c:v>
                </c:pt>
                <c:pt idx="82">
                  <c:v>2.1216973578863089E-2</c:v>
                </c:pt>
                <c:pt idx="83">
                  <c:v>2.126821583300512E-2</c:v>
                </c:pt>
                <c:pt idx="84">
                  <c:v>2.1160939623374102E-2</c:v>
                </c:pt>
                <c:pt idx="85">
                  <c:v>2.12562236690923E-2</c:v>
                </c:pt>
                <c:pt idx="86">
                  <c:v>2.1365097371903952E-2</c:v>
                </c:pt>
                <c:pt idx="87">
                  <c:v>2.1483280403512051E-2</c:v>
                </c:pt>
                <c:pt idx="88">
                  <c:v>2.1775235283262594E-2</c:v>
                </c:pt>
                <c:pt idx="89">
                  <c:v>2.1901806899069173E-2</c:v>
                </c:pt>
                <c:pt idx="90">
                  <c:v>2.221820809248555E-2</c:v>
                </c:pt>
                <c:pt idx="91">
                  <c:v>2.2715077803612951E-2</c:v>
                </c:pt>
                <c:pt idx="92">
                  <c:v>2.320226709174637E-2</c:v>
                </c:pt>
                <c:pt idx="93">
                  <c:v>2.3880597014925373E-2</c:v>
                </c:pt>
                <c:pt idx="94">
                  <c:v>2.4385995471172268E-2</c:v>
                </c:pt>
                <c:pt idx="95">
                  <c:v>2.5073491267508213E-2</c:v>
                </c:pt>
                <c:pt idx="96">
                  <c:v>2.5601374570446735E-2</c:v>
                </c:pt>
                <c:pt idx="97">
                  <c:v>2.6140440799589954E-2</c:v>
                </c:pt>
                <c:pt idx="98">
                  <c:v>2.6499065738066926E-2</c:v>
                </c:pt>
                <c:pt idx="99">
                  <c:v>2.7214334009465855E-2</c:v>
                </c:pt>
                <c:pt idx="100">
                  <c:v>2.7941424002693151E-2</c:v>
                </c:pt>
                <c:pt idx="101">
                  <c:v>2.8810720268006702E-2</c:v>
                </c:pt>
                <c:pt idx="102">
                  <c:v>2.9524603836530442E-2</c:v>
                </c:pt>
                <c:pt idx="103">
                  <c:v>3.0081435931527338E-2</c:v>
                </c:pt>
                <c:pt idx="104">
                  <c:v>3.0794701986754967E-2</c:v>
                </c:pt>
                <c:pt idx="105">
                  <c:v>3.1363486299108616E-2</c:v>
                </c:pt>
                <c:pt idx="106">
                  <c:v>3.2093482554312047E-2</c:v>
                </c:pt>
                <c:pt idx="107">
                  <c:v>3.2808398950131233E-2</c:v>
                </c:pt>
                <c:pt idx="108">
                  <c:v>3.3371503353508913E-2</c:v>
                </c:pt>
                <c:pt idx="109">
                  <c:v>3.3942558746736295E-2</c:v>
                </c:pt>
                <c:pt idx="110">
                  <c:v>3.4505208333333336E-2</c:v>
                </c:pt>
                <c:pt idx="111">
                  <c:v>3.5250162443144897E-2</c:v>
                </c:pt>
                <c:pt idx="112">
                  <c:v>3.5980551053484605E-2</c:v>
                </c:pt>
                <c:pt idx="113">
                  <c:v>3.6401876718977509E-2</c:v>
                </c:pt>
                <c:pt idx="114">
                  <c:v>3.6977232359115132E-2</c:v>
                </c:pt>
                <c:pt idx="115">
                  <c:v>3.7401257456069641E-2</c:v>
                </c:pt>
                <c:pt idx="116">
                  <c:v>3.7836097246820161E-2</c:v>
                </c:pt>
                <c:pt idx="117">
                  <c:v>3.8412086145933784E-2</c:v>
                </c:pt>
                <c:pt idx="118">
                  <c:v>3.8677579842721875E-2</c:v>
                </c:pt>
                <c:pt idx="119">
                  <c:v>3.9262820512820512E-2</c:v>
                </c:pt>
                <c:pt idx="120">
                  <c:v>3.96990555466624E-2</c:v>
                </c:pt>
                <c:pt idx="121">
                  <c:v>4.0127897681854513E-2</c:v>
                </c:pt>
                <c:pt idx="122">
                  <c:v>4.0555644259939329E-2</c:v>
                </c:pt>
                <c:pt idx="123">
                  <c:v>4.0829346092503986E-2</c:v>
                </c:pt>
                <c:pt idx="124">
                  <c:v>4.1255176807900605E-2</c:v>
                </c:pt>
                <c:pt idx="125">
                  <c:v>4.1534054742202418E-2</c:v>
                </c:pt>
                <c:pt idx="126">
                  <c:v>4.1825699745547076E-2</c:v>
                </c:pt>
                <c:pt idx="127">
                  <c:v>4.2103590721321894E-2</c:v>
                </c:pt>
                <c:pt idx="128">
                  <c:v>4.2553191489361701E-2</c:v>
                </c:pt>
                <c:pt idx="129">
                  <c:v>4.2684861948587748E-2</c:v>
                </c:pt>
                <c:pt idx="130">
                  <c:v>4.2968130648485807E-2</c:v>
                </c:pt>
                <c:pt idx="131">
                  <c:v>4.3099350340675011E-2</c:v>
                </c:pt>
                <c:pt idx="132">
                  <c:v>4.3230403800475062E-2</c:v>
                </c:pt>
                <c:pt idx="133">
                  <c:v>4.3361291343567018E-2</c:v>
                </c:pt>
                <c:pt idx="134">
                  <c:v>4.3505774402784372E-2</c:v>
                </c:pt>
                <c:pt idx="135">
                  <c:v>4.3794466403162056E-2</c:v>
                </c:pt>
                <c:pt idx="136">
                  <c:v>4.3773704171934262E-2</c:v>
                </c:pt>
                <c:pt idx="137">
                  <c:v>4.3910914547464854E-2</c:v>
                </c:pt>
                <c:pt idx="138">
                  <c:v>4.4047994947900224E-2</c:v>
                </c:pt>
                <c:pt idx="139">
                  <c:v>4.4184945557834934E-2</c:v>
                </c:pt>
                <c:pt idx="140">
                  <c:v>4.4171004890361257E-2</c:v>
                </c:pt>
                <c:pt idx="141">
                  <c:v>4.4307789340901925E-2</c:v>
                </c:pt>
                <c:pt idx="142">
                  <c:v>4.4300804035945135E-2</c:v>
                </c:pt>
                <c:pt idx="143">
                  <c:v>4.4444444444444446E-2</c:v>
                </c:pt>
                <c:pt idx="144">
                  <c:v>4.4587994328028992E-2</c:v>
                </c:pt>
                <c:pt idx="145">
                  <c:v>4.4724409448818898E-2</c:v>
                </c:pt>
                <c:pt idx="146">
                  <c:v>4.4717367343725396E-2</c:v>
                </c:pt>
                <c:pt idx="147">
                  <c:v>4.486069573429876E-2</c:v>
                </c:pt>
                <c:pt idx="148">
                  <c:v>4.4853635505193577E-2</c:v>
                </c:pt>
                <c:pt idx="149">
                  <c:v>4.4996853366897419E-2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78-4A04-81E1-864FA201E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'20_30_30'!$M$14:$M$165</c:f>
              <c:numCache>
                <c:formatCode>#,##0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0.17</c:v>
                </c:pt>
                <c:pt idx="9">
                  <c:v>0.17</c:v>
                </c:pt>
                <c:pt idx="10">
                  <c:v>0.39</c:v>
                </c:pt>
                <c:pt idx="11">
                  <c:v>0.39</c:v>
                </c:pt>
                <c:pt idx="12">
                  <c:v>0.57999999999999996</c:v>
                </c:pt>
                <c:pt idx="13">
                  <c:v>0.57999999999999996</c:v>
                </c:pt>
                <c:pt idx="14">
                  <c:v>0.64</c:v>
                </c:pt>
                <c:pt idx="15">
                  <c:v>1.04</c:v>
                </c:pt>
                <c:pt idx="16">
                  <c:v>1.27</c:v>
                </c:pt>
                <c:pt idx="17">
                  <c:v>1.35</c:v>
                </c:pt>
                <c:pt idx="18">
                  <c:v>1.36</c:v>
                </c:pt>
                <c:pt idx="19">
                  <c:v>1.9</c:v>
                </c:pt>
                <c:pt idx="20">
                  <c:v>1.49</c:v>
                </c:pt>
                <c:pt idx="21">
                  <c:v>1.43</c:v>
                </c:pt>
                <c:pt idx="22">
                  <c:v>1.44</c:v>
                </c:pt>
                <c:pt idx="23">
                  <c:v>1.66</c:v>
                </c:pt>
                <c:pt idx="24">
                  <c:v>1.66</c:v>
                </c:pt>
                <c:pt idx="25">
                  <c:v>1.6</c:v>
                </c:pt>
                <c:pt idx="26">
                  <c:v>1.54</c:v>
                </c:pt>
                <c:pt idx="27">
                  <c:v>1.54</c:v>
                </c:pt>
                <c:pt idx="28">
                  <c:v>1.55</c:v>
                </c:pt>
                <c:pt idx="29">
                  <c:v>1.61</c:v>
                </c:pt>
                <c:pt idx="30">
                  <c:v>1.6</c:v>
                </c:pt>
                <c:pt idx="31">
                  <c:v>1.64</c:v>
                </c:pt>
                <c:pt idx="32">
                  <c:v>1.67</c:v>
                </c:pt>
                <c:pt idx="33">
                  <c:v>1.63</c:v>
                </c:pt>
                <c:pt idx="34">
                  <c:v>1.57</c:v>
                </c:pt>
                <c:pt idx="35">
                  <c:v>1.56</c:v>
                </c:pt>
                <c:pt idx="36">
                  <c:v>1.56</c:v>
                </c:pt>
                <c:pt idx="37">
                  <c:v>1.51</c:v>
                </c:pt>
                <c:pt idx="38">
                  <c:v>1.53</c:v>
                </c:pt>
                <c:pt idx="39">
                  <c:v>1.56</c:v>
                </c:pt>
                <c:pt idx="40">
                  <c:v>1.54</c:v>
                </c:pt>
                <c:pt idx="41">
                  <c:v>1.5</c:v>
                </c:pt>
                <c:pt idx="42">
                  <c:v>1.49</c:v>
                </c:pt>
                <c:pt idx="43">
                  <c:v>1.48</c:v>
                </c:pt>
                <c:pt idx="44">
                  <c:v>1.49</c:v>
                </c:pt>
                <c:pt idx="45">
                  <c:v>1.53</c:v>
                </c:pt>
                <c:pt idx="46">
                  <c:v>1.53</c:v>
                </c:pt>
                <c:pt idx="47">
                  <c:v>1.53</c:v>
                </c:pt>
                <c:pt idx="48">
                  <c:v>1.49</c:v>
                </c:pt>
                <c:pt idx="49">
                  <c:v>1.45</c:v>
                </c:pt>
                <c:pt idx="50">
                  <c:v>1.42</c:v>
                </c:pt>
                <c:pt idx="51">
                  <c:v>1.39</c:v>
                </c:pt>
                <c:pt idx="52">
                  <c:v>1.43</c:v>
                </c:pt>
                <c:pt idx="53">
                  <c:v>1.4</c:v>
                </c:pt>
                <c:pt idx="54">
                  <c:v>1.36</c:v>
                </c:pt>
                <c:pt idx="55">
                  <c:v>1.32</c:v>
                </c:pt>
                <c:pt idx="56">
                  <c:v>1.33</c:v>
                </c:pt>
                <c:pt idx="57">
                  <c:v>1.3</c:v>
                </c:pt>
                <c:pt idx="58">
                  <c:v>1.26</c:v>
                </c:pt>
                <c:pt idx="59">
                  <c:v>1.23</c:v>
                </c:pt>
                <c:pt idx="60">
                  <c:v>1.2</c:v>
                </c:pt>
                <c:pt idx="61">
                  <c:v>1.19</c:v>
                </c:pt>
                <c:pt idx="62">
                  <c:v>1.18</c:v>
                </c:pt>
                <c:pt idx="63">
                  <c:v>1.18</c:v>
                </c:pt>
                <c:pt idx="64">
                  <c:v>1.17</c:v>
                </c:pt>
                <c:pt idx="65">
                  <c:v>1.17</c:v>
                </c:pt>
                <c:pt idx="66">
                  <c:v>1.17</c:v>
                </c:pt>
                <c:pt idx="67">
                  <c:v>1.17</c:v>
                </c:pt>
                <c:pt idx="68">
                  <c:v>1.17</c:v>
                </c:pt>
                <c:pt idx="69">
                  <c:v>1.1599999999999999</c:v>
                </c:pt>
                <c:pt idx="70">
                  <c:v>1.1599999999999999</c:v>
                </c:pt>
                <c:pt idx="71">
                  <c:v>1.1599999999999999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1.1599999999999999</c:v>
                </c:pt>
                <c:pt idx="75">
                  <c:v>1.17</c:v>
                </c:pt>
                <c:pt idx="76">
                  <c:v>1.17</c:v>
                </c:pt>
                <c:pt idx="77">
                  <c:v>1.17</c:v>
                </c:pt>
                <c:pt idx="78">
                  <c:v>1.18</c:v>
                </c:pt>
                <c:pt idx="79">
                  <c:v>1.18</c:v>
                </c:pt>
                <c:pt idx="80">
                  <c:v>1.19</c:v>
                </c:pt>
                <c:pt idx="81">
                  <c:v>1.19</c:v>
                </c:pt>
                <c:pt idx="82">
                  <c:v>1.19</c:v>
                </c:pt>
                <c:pt idx="83">
                  <c:v>1.19</c:v>
                </c:pt>
                <c:pt idx="84">
                  <c:v>1.2</c:v>
                </c:pt>
                <c:pt idx="85">
                  <c:v>1.21</c:v>
                </c:pt>
                <c:pt idx="86">
                  <c:v>1.21</c:v>
                </c:pt>
                <c:pt idx="87">
                  <c:v>1.22</c:v>
                </c:pt>
                <c:pt idx="88">
                  <c:v>1.23</c:v>
                </c:pt>
                <c:pt idx="89">
                  <c:v>1.24</c:v>
                </c:pt>
                <c:pt idx="90">
                  <c:v>1.24</c:v>
                </c:pt>
                <c:pt idx="91">
                  <c:v>1.26</c:v>
                </c:pt>
                <c:pt idx="92">
                  <c:v>1.27</c:v>
                </c:pt>
                <c:pt idx="93">
                  <c:v>1.27</c:v>
                </c:pt>
                <c:pt idx="94">
                  <c:v>1.28</c:v>
                </c:pt>
                <c:pt idx="95">
                  <c:v>1.28</c:v>
                </c:pt>
                <c:pt idx="96">
                  <c:v>1.28</c:v>
                </c:pt>
                <c:pt idx="97">
                  <c:v>1.27</c:v>
                </c:pt>
                <c:pt idx="98">
                  <c:v>1.26</c:v>
                </c:pt>
                <c:pt idx="99">
                  <c:v>1.24</c:v>
                </c:pt>
                <c:pt idx="100">
                  <c:v>1.23</c:v>
                </c:pt>
                <c:pt idx="101">
                  <c:v>1.21</c:v>
                </c:pt>
                <c:pt idx="102">
                  <c:v>1.2</c:v>
                </c:pt>
                <c:pt idx="103">
                  <c:v>1.19</c:v>
                </c:pt>
                <c:pt idx="104">
                  <c:v>1.18</c:v>
                </c:pt>
                <c:pt idx="105">
                  <c:v>1.17</c:v>
                </c:pt>
                <c:pt idx="106">
                  <c:v>1.1599999999999999</c:v>
                </c:pt>
                <c:pt idx="107">
                  <c:v>1.1599999999999999</c:v>
                </c:pt>
                <c:pt idx="108">
                  <c:v>1.1499999999999999</c:v>
                </c:pt>
                <c:pt idx="109">
                  <c:v>1.1399999999999999</c:v>
                </c:pt>
                <c:pt idx="110">
                  <c:v>1.1299999999999999</c:v>
                </c:pt>
                <c:pt idx="111">
                  <c:v>1.1200000000000001</c:v>
                </c:pt>
                <c:pt idx="112">
                  <c:v>1.1100000000000001</c:v>
                </c:pt>
                <c:pt idx="113">
                  <c:v>1.1100000000000001</c:v>
                </c:pt>
                <c:pt idx="114">
                  <c:v>1.1000000000000001</c:v>
                </c:pt>
                <c:pt idx="115">
                  <c:v>1.0900000000000001</c:v>
                </c:pt>
                <c:pt idx="116">
                  <c:v>1.0900000000000001</c:v>
                </c:pt>
                <c:pt idx="117">
                  <c:v>1.08</c:v>
                </c:pt>
                <c:pt idx="118">
                  <c:v>1.08</c:v>
                </c:pt>
                <c:pt idx="119">
                  <c:v>1.07</c:v>
                </c:pt>
                <c:pt idx="120">
                  <c:v>1.07</c:v>
                </c:pt>
                <c:pt idx="121">
                  <c:v>1.06</c:v>
                </c:pt>
                <c:pt idx="122">
                  <c:v>1.06</c:v>
                </c:pt>
                <c:pt idx="123">
                  <c:v>1.05</c:v>
                </c:pt>
                <c:pt idx="124">
                  <c:v>1.05</c:v>
                </c:pt>
                <c:pt idx="125">
                  <c:v>1.04</c:v>
                </c:pt>
                <c:pt idx="126">
                  <c:v>1.04</c:v>
                </c:pt>
                <c:pt idx="127">
                  <c:v>1.04</c:v>
                </c:pt>
                <c:pt idx="128">
                  <c:v>1.04</c:v>
                </c:pt>
                <c:pt idx="129">
                  <c:v>1.03</c:v>
                </c:pt>
                <c:pt idx="130">
                  <c:v>1.03</c:v>
                </c:pt>
                <c:pt idx="131">
                  <c:v>1.03</c:v>
                </c:pt>
                <c:pt idx="132">
                  <c:v>1.03</c:v>
                </c:pt>
                <c:pt idx="133">
                  <c:v>1.03</c:v>
                </c:pt>
                <c:pt idx="134">
                  <c:v>1.02</c:v>
                </c:pt>
                <c:pt idx="135">
                  <c:v>1.02</c:v>
                </c:pt>
                <c:pt idx="136">
                  <c:v>1.02</c:v>
                </c:pt>
                <c:pt idx="137">
                  <c:v>1.02</c:v>
                </c:pt>
                <c:pt idx="138">
                  <c:v>1.02</c:v>
                </c:pt>
                <c:pt idx="139">
                  <c:v>1.02</c:v>
                </c:pt>
                <c:pt idx="140">
                  <c:v>1.01</c:v>
                </c:pt>
                <c:pt idx="141">
                  <c:v>1.01</c:v>
                </c:pt>
                <c:pt idx="142">
                  <c:v>1.01</c:v>
                </c:pt>
                <c:pt idx="143">
                  <c:v>1.01</c:v>
                </c:pt>
                <c:pt idx="144">
                  <c:v>1.01</c:v>
                </c:pt>
                <c:pt idx="145">
                  <c:v>1.01</c:v>
                </c:pt>
                <c:pt idx="146">
                  <c:v>1.01</c:v>
                </c:pt>
                <c:pt idx="147">
                  <c:v>1.01</c:v>
                </c:pt>
                <c:pt idx="148">
                  <c:v>1.01</c:v>
                </c:pt>
                <c:pt idx="149">
                  <c:v>1.01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85-41EC-A7BB-3E7ADC5B9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'20_30_30'!$AQ$14:$AQ$88</c:f>
              <c:numCache>
                <c:formatCode>General</c:formatCode>
                <c:ptCount val="7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62</c:v>
                </c:pt>
                <c:pt idx="59">
                  <c:v>63</c:v>
                </c:pt>
                <c:pt idx="60">
                  <c:v>64</c:v>
                </c:pt>
                <c:pt idx="61">
                  <c:v>65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71</c:v>
                </c:pt>
                <c:pt idx="68">
                  <c:v>72</c:v>
                </c:pt>
                <c:pt idx="69">
                  <c:v>73</c:v>
                </c:pt>
                <c:pt idx="70">
                  <c:v>74</c:v>
                </c:pt>
                <c:pt idx="71">
                  <c:v>75</c:v>
                </c:pt>
                <c:pt idx="72">
                  <c:v>76</c:v>
                </c:pt>
                <c:pt idx="73">
                  <c:v>77</c:v>
                </c:pt>
                <c:pt idx="74">
                  <c:v>78</c:v>
                </c:pt>
              </c:numCache>
            </c:numRef>
          </c:xVal>
          <c:yVal>
            <c:numRef>
              <c:f>'20_30_30'!$AS$14:$AS$88</c:f>
              <c:numCache>
                <c:formatCode>#,##0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27671.563607746313</c:v>
                </c:pt>
                <c:pt idx="31">
                  <c:v>28400.447691487512</c:v>
                </c:pt>
                <c:pt idx="32">
                  <c:v>31055.66828225903</c:v>
                </c:pt>
                <c:pt idx="33">
                  <c:v>31940.741812516204</c:v>
                </c:pt>
                <c:pt idx="34">
                  <c:v>32695.657470676735</c:v>
                </c:pt>
                <c:pt idx="35">
                  <c:v>33502.63627767592</c:v>
                </c:pt>
                <c:pt idx="36">
                  <c:v>34283.583510255783</c:v>
                </c:pt>
                <c:pt idx="37">
                  <c:v>35012.467593996982</c:v>
                </c:pt>
                <c:pt idx="38">
                  <c:v>35793.414826576838</c:v>
                </c:pt>
                <c:pt idx="39">
                  <c:v>38865.140608057613</c:v>
                </c:pt>
                <c:pt idx="40">
                  <c:v>39620.056266218147</c:v>
                </c:pt>
                <c:pt idx="41">
                  <c:v>40401.003498798003</c:v>
                </c:pt>
                <c:pt idx="42">
                  <c:v>41025.761284861888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3B-41A3-ABC1-7E884FB9A0CA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EvolOf!$H$3:$H$44</c:f>
              <c:numCache>
                <c:formatCode>#,##0</c:formatCode>
                <c:ptCount val="4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3B-41A3-ABC1-7E884FB9A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4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'20_30_30'!$AQ$14:$AQ$88</c:f>
              <c:numCache>
                <c:formatCode>General</c:formatCode>
                <c:ptCount val="7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62</c:v>
                </c:pt>
                <c:pt idx="59">
                  <c:v>63</c:v>
                </c:pt>
                <c:pt idx="60">
                  <c:v>64</c:v>
                </c:pt>
                <c:pt idx="61">
                  <c:v>65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71</c:v>
                </c:pt>
                <c:pt idx="68">
                  <c:v>72</c:v>
                </c:pt>
                <c:pt idx="69">
                  <c:v>73</c:v>
                </c:pt>
                <c:pt idx="70">
                  <c:v>74</c:v>
                </c:pt>
                <c:pt idx="71">
                  <c:v>75</c:v>
                </c:pt>
                <c:pt idx="72">
                  <c:v>76</c:v>
                </c:pt>
                <c:pt idx="73">
                  <c:v>77</c:v>
                </c:pt>
                <c:pt idx="74">
                  <c:v>78</c:v>
                </c:pt>
              </c:numCache>
            </c:numRef>
          </c:xVal>
          <c:yVal>
            <c:numRef>
              <c:f>'20_30_30'!$AY$14:$AY$88</c:f>
              <c:numCache>
                <c:formatCode>#,##0</c:formatCode>
                <c:ptCount val="75"/>
                <c:pt idx="0">
                  <c:v>104.12629767731444</c:v>
                </c:pt>
                <c:pt idx="1">
                  <c:v>104.12629767731444</c:v>
                </c:pt>
                <c:pt idx="2">
                  <c:v>104.12629767731444</c:v>
                </c:pt>
                <c:pt idx="3">
                  <c:v>156.18944651597167</c:v>
                </c:pt>
                <c:pt idx="4">
                  <c:v>234.2841697739575</c:v>
                </c:pt>
                <c:pt idx="5">
                  <c:v>312.37889303194333</c:v>
                </c:pt>
                <c:pt idx="6">
                  <c:v>468.568339547915</c:v>
                </c:pt>
                <c:pt idx="7">
                  <c:v>702.8525093218725</c:v>
                </c:pt>
                <c:pt idx="8">
                  <c:v>937.13667909583</c:v>
                </c:pt>
                <c:pt idx="9">
                  <c:v>1327.6102953857592</c:v>
                </c:pt>
                <c:pt idx="10">
                  <c:v>1744.1154860950169</c:v>
                </c:pt>
                <c:pt idx="11">
                  <c:v>2082.5259535462887</c:v>
                </c:pt>
                <c:pt idx="12">
                  <c:v>2446.9679954168892</c:v>
                </c:pt>
                <c:pt idx="13">
                  <c:v>2811.41003728749</c:v>
                </c:pt>
                <c:pt idx="14">
                  <c:v>3097.7573559001048</c:v>
                </c:pt>
                <c:pt idx="15">
                  <c:v>3566.3256954480194</c:v>
                </c:pt>
                <c:pt idx="16">
                  <c:v>4112.9887582539204</c:v>
                </c:pt>
                <c:pt idx="17">
                  <c:v>4711.7149698984786</c:v>
                </c:pt>
                <c:pt idx="18">
                  <c:v>5440.5990536396794</c:v>
                </c:pt>
                <c:pt idx="19">
                  <c:v>6403.7673071548379</c:v>
                </c:pt>
                <c:pt idx="20">
                  <c:v>7705.3460281212683</c:v>
                </c:pt>
                <c:pt idx="21">
                  <c:v>9006.9247490876987</c:v>
                </c:pt>
                <c:pt idx="22">
                  <c:v>10568.819214247416</c:v>
                </c:pt>
                <c:pt idx="23">
                  <c:v>12495.155721277733</c:v>
                </c:pt>
                <c:pt idx="24">
                  <c:v>14577.681674824022</c:v>
                </c:pt>
                <c:pt idx="25">
                  <c:v>16660.20762837031</c:v>
                </c:pt>
                <c:pt idx="26">
                  <c:v>19081.144049367871</c:v>
                </c:pt>
                <c:pt idx="27">
                  <c:v>21658.269916881403</c:v>
                </c:pt>
                <c:pt idx="28">
                  <c:v>24157.30106113695</c:v>
                </c:pt>
                <c:pt idx="29">
                  <c:v>26942.679524005111</c:v>
                </c:pt>
                <c:pt idx="30">
                  <c:v>27671.563607746313</c:v>
                </c:pt>
                <c:pt idx="31">
                  <c:v>28400.447691487512</c:v>
                </c:pt>
                <c:pt idx="32">
                  <c:v>31055.66828225903</c:v>
                </c:pt>
                <c:pt idx="33">
                  <c:v>31940.741812516204</c:v>
                </c:pt>
                <c:pt idx="34">
                  <c:v>32695.657470676735</c:v>
                </c:pt>
                <c:pt idx="35">
                  <c:v>33502.63627767592</c:v>
                </c:pt>
                <c:pt idx="36">
                  <c:v>34283.583510255783</c:v>
                </c:pt>
                <c:pt idx="37">
                  <c:v>35012.467593996982</c:v>
                </c:pt>
                <c:pt idx="38">
                  <c:v>35793.414826576838</c:v>
                </c:pt>
                <c:pt idx="39">
                  <c:v>38865.140608057613</c:v>
                </c:pt>
                <c:pt idx="40">
                  <c:v>39620.056266218147</c:v>
                </c:pt>
                <c:pt idx="41">
                  <c:v>40401.003498798003</c:v>
                </c:pt>
                <c:pt idx="42">
                  <c:v>41025.761284861888</c:v>
                </c:pt>
                <c:pt idx="43">
                  <c:v>41676.550645345102</c:v>
                </c:pt>
                <c:pt idx="44">
                  <c:v>42171.150559312351</c:v>
                </c:pt>
                <c:pt idx="45">
                  <c:v>45555.255233825068</c:v>
                </c:pt>
                <c:pt idx="46">
                  <c:v>46101.918296630967</c:v>
                </c:pt>
                <c:pt idx="47">
                  <c:v>46596.518210598209</c:v>
                </c:pt>
                <c:pt idx="48">
                  <c:v>47091.118124565459</c:v>
                </c:pt>
                <c:pt idx="49">
                  <c:v>47507.623315274715</c:v>
                </c:pt>
                <c:pt idx="50">
                  <c:v>47950.160080403301</c:v>
                </c:pt>
                <c:pt idx="51">
                  <c:v>48470.791568789871</c:v>
                </c:pt>
                <c:pt idx="52">
                  <c:v>52349.496157269838</c:v>
                </c:pt>
                <c:pt idx="53">
                  <c:v>52713.938199140437</c:v>
                </c:pt>
                <c:pt idx="54">
                  <c:v>53130.443389849694</c:v>
                </c:pt>
                <c:pt idx="55">
                  <c:v>53468.853857300965</c:v>
                </c:pt>
                <c:pt idx="56">
                  <c:v>57894.22150858683</c:v>
                </c:pt>
                <c:pt idx="57">
                  <c:v>58154.537252780116</c:v>
                </c:pt>
                <c:pt idx="58">
                  <c:v>58440.884571392729</c:v>
                </c:pt>
                <c:pt idx="59">
                  <c:v>58649.137166747358</c:v>
                </c:pt>
                <c:pt idx="60">
                  <c:v>60002.779036552449</c:v>
                </c:pt>
                <c:pt idx="61">
                  <c:v>61018.010438906262</c:v>
                </c:pt>
                <c:pt idx="62">
                  <c:v>61877.052394744103</c:v>
                </c:pt>
                <c:pt idx="63">
                  <c:v>64558.30455993495</c:v>
                </c:pt>
                <c:pt idx="64">
                  <c:v>67317.651448383782</c:v>
                </c:pt>
                <c:pt idx="65">
                  <c:v>70415.408804283885</c:v>
                </c:pt>
                <c:pt idx="66">
                  <c:v>75075.060625343714</c:v>
                </c:pt>
                <c:pt idx="67">
                  <c:v>80099.154488274129</c:v>
                </c:pt>
                <c:pt idx="68">
                  <c:v>85305.469372139851</c:v>
                </c:pt>
                <c:pt idx="69">
                  <c:v>90824.163149037515</c:v>
                </c:pt>
                <c:pt idx="70">
                  <c:v>95796.193863129287</c:v>
                </c:pt>
                <c:pt idx="71">
                  <c:v>99857.119472544553</c:v>
                </c:pt>
                <c:pt idx="72">
                  <c:v>103371.38201915391</c:v>
                </c:pt>
                <c:pt idx="73">
                  <c:v>106469.13937505402</c:v>
                </c:pt>
                <c:pt idx="74">
                  <c:v>109384.67571001883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D9-46D1-B342-0270AD62B84A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'20_30_30'!$AQ$14:$AQ$88</c:f>
              <c:numCache>
                <c:formatCode>General</c:formatCode>
                <c:ptCount val="7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62</c:v>
                </c:pt>
                <c:pt idx="59">
                  <c:v>63</c:v>
                </c:pt>
                <c:pt idx="60">
                  <c:v>64</c:v>
                </c:pt>
                <c:pt idx="61">
                  <c:v>65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71</c:v>
                </c:pt>
                <c:pt idx="68">
                  <c:v>72</c:v>
                </c:pt>
                <c:pt idx="69">
                  <c:v>73</c:v>
                </c:pt>
                <c:pt idx="70">
                  <c:v>74</c:v>
                </c:pt>
                <c:pt idx="71">
                  <c:v>75</c:v>
                </c:pt>
                <c:pt idx="72">
                  <c:v>76</c:v>
                </c:pt>
                <c:pt idx="73">
                  <c:v>77</c:v>
                </c:pt>
                <c:pt idx="74">
                  <c:v>78</c:v>
                </c:pt>
              </c:numCache>
            </c:numRef>
          </c:xVal>
          <c:yVal>
            <c:numRef>
              <c:f>'20_30_30'!$AZ$14:$AZ$88</c:f>
              <c:numCache>
                <c:formatCode>#,##0</c:formatCode>
                <c:ptCount val="75"/>
                <c:pt idx="0">
                  <c:v>104.12629767731444</c:v>
                </c:pt>
                <c:pt idx="1">
                  <c:v>104.12629767731444</c:v>
                </c:pt>
                <c:pt idx="2">
                  <c:v>104.12629767731444</c:v>
                </c:pt>
                <c:pt idx="3">
                  <c:v>156.18944651597167</c:v>
                </c:pt>
                <c:pt idx="4">
                  <c:v>234.2841697739575</c:v>
                </c:pt>
                <c:pt idx="5">
                  <c:v>312.37889303194333</c:v>
                </c:pt>
                <c:pt idx="6">
                  <c:v>468.568339547915</c:v>
                </c:pt>
                <c:pt idx="7">
                  <c:v>702.8525093218725</c:v>
                </c:pt>
                <c:pt idx="8">
                  <c:v>937.13667909583</c:v>
                </c:pt>
                <c:pt idx="9">
                  <c:v>1327.6102953857592</c:v>
                </c:pt>
                <c:pt idx="10">
                  <c:v>1744.1154860950169</c:v>
                </c:pt>
                <c:pt idx="11">
                  <c:v>2082.5259535462887</c:v>
                </c:pt>
                <c:pt idx="12">
                  <c:v>2446.9679954168892</c:v>
                </c:pt>
                <c:pt idx="13">
                  <c:v>2811.41003728749</c:v>
                </c:pt>
                <c:pt idx="14">
                  <c:v>3097.7573559001048</c:v>
                </c:pt>
                <c:pt idx="15">
                  <c:v>3540.2941210286908</c:v>
                </c:pt>
                <c:pt idx="16">
                  <c:v>4086.9571838345919</c:v>
                </c:pt>
                <c:pt idx="17">
                  <c:v>4685.68339547915</c:v>
                </c:pt>
                <c:pt idx="18">
                  <c:v>5388.5359048010223</c:v>
                </c:pt>
                <c:pt idx="19">
                  <c:v>6351.7041583161808</c:v>
                </c:pt>
                <c:pt idx="20">
                  <c:v>7627.2513048632827</c:v>
                </c:pt>
                <c:pt idx="21">
                  <c:v>8902.7984514103846</c:v>
                </c:pt>
                <c:pt idx="22">
                  <c:v>10438.661342150772</c:v>
                </c:pt>
                <c:pt idx="23">
                  <c:v>12312.934700342432</c:v>
                </c:pt>
                <c:pt idx="24">
                  <c:v>14343.397505050065</c:v>
                </c:pt>
                <c:pt idx="25">
                  <c:v>16373.860309757696</c:v>
                </c:pt>
                <c:pt idx="26">
                  <c:v>18742.7335819166</c:v>
                </c:pt>
                <c:pt idx="27">
                  <c:v>21189.70157733349</c:v>
                </c:pt>
                <c:pt idx="28">
                  <c:v>23584.606423911722</c:v>
                </c:pt>
                <c:pt idx="29">
                  <c:v>26239.82701468324</c:v>
                </c:pt>
                <c:pt idx="30">
                  <c:v>26838.553226327796</c:v>
                </c:pt>
                <c:pt idx="31">
                  <c:v>27359.184714714371</c:v>
                </c:pt>
                <c:pt idx="32">
                  <c:v>29728.057986873271</c:v>
                </c:pt>
                <c:pt idx="33">
                  <c:v>30378.847347356488</c:v>
                </c:pt>
                <c:pt idx="34">
                  <c:v>30847.415686904402</c:v>
                </c:pt>
                <c:pt idx="35">
                  <c:v>31315.984026452319</c:v>
                </c:pt>
                <c:pt idx="36">
                  <c:v>31654.39449390359</c:v>
                </c:pt>
                <c:pt idx="37">
                  <c:v>31888.678663677547</c:v>
                </c:pt>
                <c:pt idx="38">
                  <c:v>32122.962833451504</c:v>
                </c:pt>
                <c:pt idx="39">
                  <c:v>34361.678233513769</c:v>
                </c:pt>
                <c:pt idx="40">
                  <c:v>34335.64665909444</c:v>
                </c:pt>
                <c:pt idx="41">
                  <c:v>34257.551935836447</c:v>
                </c:pt>
                <c:pt idx="42">
                  <c:v>34023.26776606249</c:v>
                </c:pt>
                <c:pt idx="43">
                  <c:v>33684.857298611219</c:v>
                </c:pt>
                <c:pt idx="44">
                  <c:v>33216.288959063306</c:v>
                </c:pt>
                <c:pt idx="45">
                  <c:v>34778.183424223025</c:v>
                </c:pt>
                <c:pt idx="46">
                  <c:v>34049.299340481819</c:v>
                </c:pt>
                <c:pt idx="47">
                  <c:v>33086.131086966663</c:v>
                </c:pt>
                <c:pt idx="48">
                  <c:v>32122.962833451504</c:v>
                </c:pt>
                <c:pt idx="49">
                  <c:v>30951.541984581716</c:v>
                </c:pt>
                <c:pt idx="50">
                  <c:v>29702.026412453943</c:v>
                </c:pt>
                <c:pt idx="51">
                  <c:v>28426.479265906841</c:v>
                </c:pt>
                <c:pt idx="52">
                  <c:v>29103.300200809386</c:v>
                </c:pt>
                <c:pt idx="53">
                  <c:v>27411.247863553028</c:v>
                </c:pt>
                <c:pt idx="54">
                  <c:v>25641.10080303868</c:v>
                </c:pt>
                <c:pt idx="55">
                  <c:v>23740.795870427693</c:v>
                </c:pt>
                <c:pt idx="56">
                  <c:v>23740.795870427693</c:v>
                </c:pt>
                <c:pt idx="57">
                  <c:v>21892.55408665536</c:v>
                </c:pt>
                <c:pt idx="58">
                  <c:v>19940.186005205716</c:v>
                </c:pt>
                <c:pt idx="59">
                  <c:v>18196.070519110697</c:v>
                </c:pt>
                <c:pt idx="60">
                  <c:v>17545.281158627484</c:v>
                </c:pt>
                <c:pt idx="61">
                  <c:v>17571.312733046812</c:v>
                </c:pt>
                <c:pt idx="62">
                  <c:v>17441.15486095017</c:v>
                </c:pt>
                <c:pt idx="63">
                  <c:v>19107.1756237872</c:v>
                </c:pt>
                <c:pt idx="64">
                  <c:v>20929.385833140201</c:v>
                </c:pt>
                <c:pt idx="65">
                  <c:v>23168.101233202462</c:v>
                </c:pt>
                <c:pt idx="66">
                  <c:v>26968.711098424439</c:v>
                </c:pt>
                <c:pt idx="67">
                  <c:v>31133.763005517019</c:v>
                </c:pt>
                <c:pt idx="68">
                  <c:v>35507.067507964224</c:v>
                </c:pt>
                <c:pt idx="69">
                  <c:v>40166.719329024047</c:v>
                </c:pt>
                <c:pt idx="70">
                  <c:v>44435.897533793941</c:v>
                </c:pt>
                <c:pt idx="71">
                  <c:v>47767.939059468001</c:v>
                </c:pt>
                <c:pt idx="72">
                  <c:v>50579.34909675549</c:v>
                </c:pt>
                <c:pt idx="73">
                  <c:v>53000.285517753051</c:v>
                </c:pt>
                <c:pt idx="74">
                  <c:v>55239.000917815312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D9-46D1-B342-0270AD62B84A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EvolOf!$H$3:$H$48</c:f>
              <c:numCache>
                <c:formatCode>#,##0</c:formatCode>
                <c:ptCount val="4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D9-46D1-B342-0270AD62B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'20_30_30'!$AR$14:$AR$73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'20_30_30'!$AS$14:$AS$73</c:f>
              <c:numCache>
                <c:formatCode>#,##0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27671.563607746313</c:v>
                </c:pt>
                <c:pt idx="31">
                  <c:v>28400.447691487512</c:v>
                </c:pt>
                <c:pt idx="32">
                  <c:v>31055.66828225903</c:v>
                </c:pt>
                <c:pt idx="33">
                  <c:v>31940.741812516204</c:v>
                </c:pt>
                <c:pt idx="34">
                  <c:v>32695.657470676735</c:v>
                </c:pt>
                <c:pt idx="35">
                  <c:v>33502.63627767592</c:v>
                </c:pt>
                <c:pt idx="36">
                  <c:v>34283.583510255783</c:v>
                </c:pt>
                <c:pt idx="37">
                  <c:v>35012.467593996982</c:v>
                </c:pt>
                <c:pt idx="38">
                  <c:v>35793.414826576838</c:v>
                </c:pt>
                <c:pt idx="39">
                  <c:v>38865.140608057613</c:v>
                </c:pt>
                <c:pt idx="40">
                  <c:v>39620.056266218147</c:v>
                </c:pt>
                <c:pt idx="41">
                  <c:v>40401.003498798003</c:v>
                </c:pt>
                <c:pt idx="42">
                  <c:v>41025.761284861888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96-4273-8CA9-AFC87CD3DB70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'20_30_30'!$AR$14:$AR$73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'20_30_30'!$AU$14:$AU$73</c:f>
              <c:numCache>
                <c:formatCode>#,##0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47610</c:v>
                </c:pt>
                <c:pt idx="31">
                  <c:v>56188</c:v>
                </c:pt>
                <c:pt idx="32">
                  <c:v>64059</c:v>
                </c:pt>
                <c:pt idx="33">
                  <c:v>72248</c:v>
                </c:pt>
                <c:pt idx="34">
                  <c:v>78797</c:v>
                </c:pt>
                <c:pt idx="35">
                  <c:v>85195</c:v>
                </c:pt>
                <c:pt idx="36">
                  <c:v>94417</c:v>
                </c:pt>
                <c:pt idx="37">
                  <c:v>102136</c:v>
                </c:pt>
                <c:pt idx="38">
                  <c:v>110238</c:v>
                </c:pt>
                <c:pt idx="39">
                  <c:v>117710</c:v>
                </c:pt>
                <c:pt idx="40">
                  <c:v>124736</c:v>
                </c:pt>
                <c:pt idx="41">
                  <c:v>130759</c:v>
                </c:pt>
                <c:pt idx="42">
                  <c:v>135032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96-4273-8CA9-AFC87CD3D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4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SR30_CRa100f!$AC$13:$AC$372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AF-4EDF-98D7-802B214A76A3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SR30_CRa100f!$AD$13:$AD$372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AF-4EDF-98D7-802B214A76A3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SR30_CRa100f!$AG$13:$AG$372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AF-4EDF-98D7-802B214A76A3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SR30_CRa100f!$AE$13:$AE$372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AF-4EDF-98D7-802B214A76A3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SR30_CRa100f!$AF$13:$AF$372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0AF-4EDF-98D7-802B214A7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SR30_CRa100f!$AB$13:$AB$372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8F-4C3C-BE17-F2FCE4B50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SR30_CRa100f!$M$13:$M$164</c:f>
              <c:numCache>
                <c:formatCode>General</c:formatCode>
                <c:ptCount val="15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19-43C2-A207-D5B9ED657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SR30_CRa100f!$AQ$13:$AQ$74</c:f>
              <c:numCache>
                <c:formatCode>General</c:formatCode>
                <c:ptCount val="62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</c:numCache>
            </c:numRef>
          </c:xVal>
          <c:yVal>
            <c:numRef>
              <c:f>SR30_CRa100f!$AS$13:$AS$74</c:f>
              <c:numCache>
                <c:formatCode>#,##0</c:formatCode>
                <c:ptCount val="6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DB-4890-AFE5-1E5F5B665338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DB-4890-AFE5-1E5F5B665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v>Contagiados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SR30_CRa100f!$AQ$13:$AQ$76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16</c:v>
                      </c:pt>
                      <c:pt idx="1">
                        <c:v>17</c:v>
                      </c:pt>
                      <c:pt idx="2">
                        <c:v>18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21</c:v>
                      </c:pt>
                      <c:pt idx="6">
                        <c:v>22</c:v>
                      </c:pt>
                      <c:pt idx="7">
                        <c:v>23</c:v>
                      </c:pt>
                      <c:pt idx="8">
                        <c:v>24</c:v>
                      </c:pt>
                      <c:pt idx="9">
                        <c:v>25</c:v>
                      </c:pt>
                      <c:pt idx="10">
                        <c:v>26</c:v>
                      </c:pt>
                      <c:pt idx="11">
                        <c:v>27</c:v>
                      </c:pt>
                      <c:pt idx="12">
                        <c:v>28</c:v>
                      </c:pt>
                      <c:pt idx="13">
                        <c:v>29</c:v>
                      </c:pt>
                      <c:pt idx="14">
                        <c:v>30</c:v>
                      </c:pt>
                      <c:pt idx="15">
                        <c:v>31</c:v>
                      </c:pt>
                      <c:pt idx="16">
                        <c:v>32</c:v>
                      </c:pt>
                      <c:pt idx="17">
                        <c:v>33</c:v>
                      </c:pt>
                      <c:pt idx="18">
                        <c:v>34</c:v>
                      </c:pt>
                      <c:pt idx="19">
                        <c:v>35</c:v>
                      </c:pt>
                      <c:pt idx="20">
                        <c:v>36</c:v>
                      </c:pt>
                      <c:pt idx="21">
                        <c:v>37</c:v>
                      </c:pt>
                      <c:pt idx="22">
                        <c:v>38</c:v>
                      </c:pt>
                      <c:pt idx="23">
                        <c:v>39</c:v>
                      </c:pt>
                      <c:pt idx="24">
                        <c:v>40</c:v>
                      </c:pt>
                      <c:pt idx="25">
                        <c:v>41</c:v>
                      </c:pt>
                      <c:pt idx="26">
                        <c:v>42</c:v>
                      </c:pt>
                      <c:pt idx="27">
                        <c:v>43</c:v>
                      </c:pt>
                      <c:pt idx="28">
                        <c:v>44</c:v>
                      </c:pt>
                      <c:pt idx="29">
                        <c:v>45</c:v>
                      </c:pt>
                      <c:pt idx="30">
                        <c:v>46</c:v>
                      </c:pt>
                      <c:pt idx="31">
                        <c:v>47</c:v>
                      </c:pt>
                      <c:pt idx="32">
                        <c:v>48</c:v>
                      </c:pt>
                      <c:pt idx="33">
                        <c:v>49</c:v>
                      </c:pt>
                      <c:pt idx="34">
                        <c:v>50</c:v>
                      </c:pt>
                      <c:pt idx="35">
                        <c:v>51</c:v>
                      </c:pt>
                      <c:pt idx="36">
                        <c:v>52</c:v>
                      </c:pt>
                      <c:pt idx="37">
                        <c:v>53</c:v>
                      </c:pt>
                      <c:pt idx="38">
                        <c:v>54</c:v>
                      </c:pt>
                      <c:pt idx="39">
                        <c:v>55</c:v>
                      </c:pt>
                      <c:pt idx="40">
                        <c:v>56</c:v>
                      </c:pt>
                      <c:pt idx="41">
                        <c:v>57</c:v>
                      </c:pt>
                      <c:pt idx="42">
                        <c:v>58</c:v>
                      </c:pt>
                      <c:pt idx="43">
                        <c:v>59</c:v>
                      </c:pt>
                      <c:pt idx="44">
                        <c:v>60</c:v>
                      </c:pt>
                      <c:pt idx="45">
                        <c:v>61</c:v>
                      </c:pt>
                      <c:pt idx="46">
                        <c:v>62</c:v>
                      </c:pt>
                      <c:pt idx="47">
                        <c:v>63</c:v>
                      </c:pt>
                      <c:pt idx="48">
                        <c:v>64</c:v>
                      </c:pt>
                      <c:pt idx="49">
                        <c:v>65</c:v>
                      </c:pt>
                      <c:pt idx="50">
                        <c:v>66</c:v>
                      </c:pt>
                      <c:pt idx="51">
                        <c:v>67</c:v>
                      </c:pt>
                      <c:pt idx="52">
                        <c:v>68</c:v>
                      </c:pt>
                      <c:pt idx="53">
                        <c:v>69</c:v>
                      </c:pt>
                      <c:pt idx="54">
                        <c:v>70</c:v>
                      </c:pt>
                      <c:pt idx="55">
                        <c:v>71</c:v>
                      </c:pt>
                      <c:pt idx="56">
                        <c:v>72</c:v>
                      </c:pt>
                      <c:pt idx="57">
                        <c:v>73</c:v>
                      </c:pt>
                      <c:pt idx="58">
                        <c:v>74</c:v>
                      </c:pt>
                      <c:pt idx="59">
                        <c:v>75</c:v>
                      </c:pt>
                      <c:pt idx="60">
                        <c:v>76</c:v>
                      </c:pt>
                      <c:pt idx="61">
                        <c:v>77</c:v>
                      </c:pt>
                      <c:pt idx="62">
                        <c:v>78</c:v>
                      </c:pt>
                      <c:pt idx="63">
                        <c:v>79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SR30_CRa100f!$AY$13:$AY$76</c15:sqref>
                        </c15:formulaRef>
                      </c:ext>
                    </c:extLst>
                    <c:numCache>
                      <c:formatCode>#,##0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BEDB-4890-AFE5-1E5F5B665338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4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SR30_CRa100f!$AQ$13:$AQ$74</c:f>
              <c:numCache>
                <c:formatCode>General</c:formatCode>
                <c:ptCount val="62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</c:numCache>
            </c:numRef>
          </c:xVal>
          <c:yVal>
            <c:numRef>
              <c:f>SR30_CRa100f!$AS$13:$AS$74</c:f>
              <c:numCache>
                <c:formatCode>#,##0</c:formatCode>
                <c:ptCount val="6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09-4792-A6A6-73728C653215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SR30_CRa100f!$AQ$13:$AQ$76</c:f>
              <c:numCache>
                <c:formatCode>General</c:formatCode>
                <c:ptCount val="64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</c:numCache>
            </c:numRef>
          </c:xVal>
          <c:yVal>
            <c:numRef>
              <c:f>SR30_CRa100f!$AY$13:$AY$76</c:f>
              <c:numCache>
                <c:formatCode>#,##0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09-4792-A6A6-73728C653215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09-4792-A6A6-73728C653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SR30_CRa!$AC$8:$AC$367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1F-470C-9CE3-4AE89DC203DB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SR30_CRa!$AD$8:$AD$367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1F-470C-9CE3-4AE89DC203DB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SR30_CRa!$AG$8:$AG$367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1F-470C-9CE3-4AE89DC203DB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SR30_CRa!$AE$8:$AE$367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1F-470C-9CE3-4AE89DC203DB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SR30_CRa!$AF$8:$AF$367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21F-470C-9CE3-4AE89DC20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SR30_CRa!$AB$8:$AB$367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0B-43ED-80C8-758B38CBC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40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SR40_CRa!$AC$8:$AC$367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AB-463D-963D-3C160050B038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SR40_CRa!$AD$8:$AD$367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AB-463D-963D-3C160050B038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SR40_CRa!$AG$8:$AG$367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AB-463D-963D-3C160050B038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SR40_CRa!$AE$8:$AE$367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1AB-463D-963D-3C160050B038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SR40_CRa!$AF$8:$AF$367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1AB-463D-963D-3C160050B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SR40_CRa!$AB$8:$AB$367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B-4A78-B525-90103DC8B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SR50_CRa!$AC$8:$AC$367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4A-4591-99E9-F873680462DE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SR50_CRa!$AD$8:$AD$367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4A-4591-99E9-F873680462DE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SR50_CRa!$AG$8:$AG$367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4A-4591-99E9-F873680462DE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SR50_CRa!$AE$8:$AE$367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4A-4591-99E9-F873680462DE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SR50_CRa!$AF$8:$AF$367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4A-4591-99E9-F87368046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SR50_CRa!$AB$8:$AB$367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37-45F9-BCFB-087A2F68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40 días durante 15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SR40_CRa15!$AC$8:$AC$367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4C-4E34-A350-85B2D0D7D2C0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SR40_CRa15!$AD$8:$AD$367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4C-4E34-A350-85B2D0D7D2C0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SR40_CRa15!$AG$8:$AG$367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4C-4E34-A350-85B2D0D7D2C0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SR40_CRa15!$AE$8:$AE$367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04C-4E34-A350-85B2D0D7D2C0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SR40_CRa15!$AF$8:$AF$367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04C-4E34-A350-85B2D0D7D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SR40_CRa15!$AB$8:$AB$367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D4-45A2-9561-2D8C5DE3A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40 días durante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SR40_CRa30!$AC$8:$AC$367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D8-485F-AE79-556E17FB365E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SR40_CRa30!$AD$8:$AD$367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D8-485F-AE79-556E17FB365E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SR40_CRa30!$AG$8:$AG$367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D8-485F-AE79-556E17FB365E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SR40_CRa30!$AE$8:$AE$367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D8-485F-AE79-556E17FB365E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SR40_CRa30!$AF$8:$AF$367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D8-485F-AE79-556E17FB3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SR40_CRa30!$AB$8:$AB$367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2A-48D0-8AD5-D610929F1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SR40_CRa50!$AC$8:$AC$367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92-413D-A6FD-72C67BDB3810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SR40_CRa50!$AD$8:$AD$367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2-413D-A6FD-72C67BDB3810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SR40_CRa50!$AG$8:$AG$367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2-413D-A6FD-72C67BDB3810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SR40_CRa50!$AE$8:$AE$367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92-413D-A6FD-72C67BDB3810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SR40_CRa50!$AF$8:$AF$367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2-413D-A6FD-72C67BDB3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SR40_CRa50!$AB$8:$AB$367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BB-49A6-86A1-6521ADCA7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6" Type="http://schemas.openxmlformats.org/officeDocument/2006/relationships/chart" Target="../charts/chart43.xml"/><Relationship Id="rId5" Type="http://schemas.openxmlformats.org/officeDocument/2006/relationships/chart" Target="../charts/chart42.xml"/><Relationship Id="rId4" Type="http://schemas.openxmlformats.org/officeDocument/2006/relationships/chart" Target="../charts/chart41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4" Type="http://schemas.openxmlformats.org/officeDocument/2006/relationships/chart" Target="../charts/chart47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6" Type="http://schemas.openxmlformats.org/officeDocument/2006/relationships/chart" Target="../charts/chart57.xml"/><Relationship Id="rId5" Type="http://schemas.openxmlformats.org/officeDocument/2006/relationships/chart" Target="../charts/chart56.xml"/><Relationship Id="rId4" Type="http://schemas.openxmlformats.org/officeDocument/2006/relationships/chart" Target="../charts/chart5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5" Type="http://schemas.openxmlformats.org/officeDocument/2006/relationships/chart" Target="../charts/chart62.xml"/><Relationship Id="rId4" Type="http://schemas.openxmlformats.org/officeDocument/2006/relationships/chart" Target="../charts/chart6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6" Type="http://schemas.openxmlformats.org/officeDocument/2006/relationships/chart" Target="../charts/chart68.xml"/><Relationship Id="rId5" Type="http://schemas.openxmlformats.org/officeDocument/2006/relationships/chart" Target="../charts/chart67.xml"/><Relationship Id="rId4" Type="http://schemas.openxmlformats.org/officeDocument/2006/relationships/chart" Target="../charts/chart66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5" Type="http://schemas.openxmlformats.org/officeDocument/2006/relationships/chart" Target="../charts/chart73.xml"/><Relationship Id="rId4" Type="http://schemas.openxmlformats.org/officeDocument/2006/relationships/chart" Target="../charts/chart72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5.xml"/><Relationship Id="rId1" Type="http://schemas.openxmlformats.org/officeDocument/2006/relationships/chart" Target="../charts/chart74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9.xml"/><Relationship Id="rId1" Type="http://schemas.openxmlformats.org/officeDocument/2006/relationships/chart" Target="../charts/chart78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1.xml"/><Relationship Id="rId1" Type="http://schemas.openxmlformats.org/officeDocument/2006/relationships/chart" Target="../charts/chart80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5.xml"/><Relationship Id="rId1" Type="http://schemas.openxmlformats.org/officeDocument/2006/relationships/chart" Target="../charts/chart8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11</xdr:col>
      <xdr:colOff>7620</xdr:colOff>
      <xdr:row>21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8C0279-B23D-4CD0-A892-984F9204A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</xdr:row>
      <xdr:rowOff>0</xdr:rowOff>
    </xdr:from>
    <xdr:to>
      <xdr:col>20</xdr:col>
      <xdr:colOff>0</xdr:colOff>
      <xdr:row>19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99B17ED-8B18-4092-A8D8-E93C79EEC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20</xdr:col>
      <xdr:colOff>0</xdr:colOff>
      <xdr:row>35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EDD0E8D-5FB9-4F1D-9DD0-F1FEDB6DD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7620</xdr:colOff>
      <xdr:row>36</xdr:row>
      <xdr:rowOff>0</xdr:rowOff>
    </xdr:from>
    <xdr:to>
      <xdr:col>20</xdr:col>
      <xdr:colOff>0</xdr:colOff>
      <xdr:row>58</xdr:row>
      <xdr:rowOff>7620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D83312F-344F-4551-B566-DF4352622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58</xdr:row>
      <xdr:rowOff>0</xdr:rowOff>
    </xdr:from>
    <xdr:to>
      <xdr:col>19</xdr:col>
      <xdr:colOff>784860</xdr:colOff>
      <xdr:row>80</xdr:row>
      <xdr:rowOff>7620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618F3454-FBEB-47BF-9029-35ECF0D9E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80</xdr:row>
      <xdr:rowOff>0</xdr:rowOff>
    </xdr:from>
    <xdr:to>
      <xdr:col>19</xdr:col>
      <xdr:colOff>784860</xdr:colOff>
      <xdr:row>102</xdr:row>
      <xdr:rowOff>7620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74D7EFC-AB37-4AB5-80FF-E7A8D5D9C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784860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79DB474-FA27-417A-A1B5-E478D6F74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784860</xdr:colOff>
      <xdr:row>23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9F68A97-1E5E-47DF-B571-A1CBF40EC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784860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2FAABD3-A95E-4A29-96A8-2DDA7A6DF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784860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3F8B835-1EE2-4A34-AB7E-06BB2F077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784860</xdr:colOff>
      <xdr:row>23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AEFC552-7991-45ED-89AB-3B240DBAD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12</xdr:row>
      <xdr:rowOff>0</xdr:rowOff>
    </xdr:from>
    <xdr:to>
      <xdr:col>42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BCC815A-C2A2-41B0-A44C-F99E766198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F60518F-25B3-4886-AA27-4E34ACD6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49</xdr:row>
      <xdr:rowOff>121920</xdr:rowOff>
    </xdr:from>
    <xdr:to>
      <xdr:col>42</xdr:col>
      <xdr:colOff>0</xdr:colOff>
      <xdr:row>66</xdr:row>
      <xdr:rowOff>121920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B7DB325-8386-4FB5-A406-FA44A5D51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0</xdr:colOff>
      <xdr:row>15</xdr:row>
      <xdr:rowOff>0</xdr:rowOff>
    </xdr:from>
    <xdr:to>
      <xdr:col>58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273FDE8-43A4-4840-A59A-EB6D51CBA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0</xdr:colOff>
      <xdr:row>15</xdr:row>
      <xdr:rowOff>0</xdr:rowOff>
    </xdr:from>
    <xdr:to>
      <xdr:col>67</xdr:col>
      <xdr:colOff>0</xdr:colOff>
      <xdr:row>40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5925EF1-07E3-4138-952D-D93C73B87C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40</xdr:row>
      <xdr:rowOff>0</xdr:rowOff>
    </xdr:from>
    <xdr:to>
      <xdr:col>58</xdr:col>
      <xdr:colOff>0</xdr:colOff>
      <xdr:row>63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993DD7B3-95A0-47F6-ABD7-88B8D8A3EA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12</xdr:row>
      <xdr:rowOff>0</xdr:rowOff>
    </xdr:from>
    <xdr:to>
      <xdr:col>42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CB4A4C4-7D35-4CED-AEDC-080DFCB8EF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42AEED3-8B64-4231-B6F1-97B3CB8E1A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49</xdr:row>
      <xdr:rowOff>121920</xdr:rowOff>
    </xdr:from>
    <xdr:to>
      <xdr:col>42</xdr:col>
      <xdr:colOff>0</xdr:colOff>
      <xdr:row>66</xdr:row>
      <xdr:rowOff>121920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11BA946-5B3D-4164-AB6F-1761AD828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0</xdr:colOff>
      <xdr:row>15</xdr:row>
      <xdr:rowOff>0</xdr:rowOff>
    </xdr:from>
    <xdr:to>
      <xdr:col>58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8C12FCA-01AC-4832-B65D-F48D4A0F6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0</xdr:colOff>
      <xdr:row>15</xdr:row>
      <xdr:rowOff>0</xdr:rowOff>
    </xdr:from>
    <xdr:to>
      <xdr:col>67</xdr:col>
      <xdr:colOff>0</xdr:colOff>
      <xdr:row>40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836BC42-E59D-47DA-A10A-FF8BCCCD4D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40</xdr:row>
      <xdr:rowOff>0</xdr:rowOff>
    </xdr:from>
    <xdr:to>
      <xdr:col>58</xdr:col>
      <xdr:colOff>0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8270A8B-A624-40A4-B2AC-33B05BCCEC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12</xdr:row>
      <xdr:rowOff>0</xdr:rowOff>
    </xdr:from>
    <xdr:to>
      <xdr:col>42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0BB1CEF-4C3B-4559-8CA3-C1965E6F5C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5D3C65B-B56E-4749-8BB1-D7709D793A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50</xdr:row>
      <xdr:rowOff>0</xdr:rowOff>
    </xdr:from>
    <xdr:to>
      <xdr:col>42</xdr:col>
      <xdr:colOff>0</xdr:colOff>
      <xdr:row>67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B8462DF-0009-470D-B4B1-B675B19F1F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0</xdr:colOff>
      <xdr:row>15</xdr:row>
      <xdr:rowOff>7620</xdr:rowOff>
    </xdr:from>
    <xdr:to>
      <xdr:col>58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A4BFEE2-491F-49FB-9739-7D90F0BE5E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0</xdr:colOff>
      <xdr:row>15</xdr:row>
      <xdr:rowOff>0</xdr:rowOff>
    </xdr:from>
    <xdr:to>
      <xdr:col>67</xdr:col>
      <xdr:colOff>0</xdr:colOff>
      <xdr:row>40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2BB8A3A-60A3-43F5-B4C1-7814CDAC6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40</xdr:row>
      <xdr:rowOff>15240</xdr:rowOff>
    </xdr:from>
    <xdr:to>
      <xdr:col>57</xdr:col>
      <xdr:colOff>0</xdr:colOff>
      <xdr:row>63</xdr:row>
      <xdr:rowOff>15240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18C0BF1-8FA4-4F9C-A69D-D6FC9521B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12</xdr:row>
      <xdr:rowOff>0</xdr:rowOff>
    </xdr:from>
    <xdr:to>
      <xdr:col>42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84A3728-5D3A-4A98-BD4B-E284002F6C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42</xdr:col>
      <xdr:colOff>0</xdr:colOff>
      <xdr:row>49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50E99B5-257D-48CD-A29F-D2D684BCB7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49</xdr:row>
      <xdr:rowOff>0</xdr:rowOff>
    </xdr:from>
    <xdr:to>
      <xdr:col>42</xdr:col>
      <xdr:colOff>0</xdr:colOff>
      <xdr:row>65</xdr:row>
      <xdr:rowOff>60960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8DD5CBE-B38C-4225-8C0A-E1BB34E91E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0</xdr:colOff>
      <xdr:row>15</xdr:row>
      <xdr:rowOff>0</xdr:rowOff>
    </xdr:from>
    <xdr:to>
      <xdr:col>58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1E9D724-305F-4696-9F12-AA63CEEC0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0</xdr:colOff>
      <xdr:row>15</xdr:row>
      <xdr:rowOff>0</xdr:rowOff>
    </xdr:from>
    <xdr:to>
      <xdr:col>67</xdr:col>
      <xdr:colOff>0</xdr:colOff>
      <xdr:row>40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EA17A7A-505E-494A-886E-F39B1BB2E1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40</xdr:row>
      <xdr:rowOff>0</xdr:rowOff>
    </xdr:from>
    <xdr:to>
      <xdr:col>58</xdr:col>
      <xdr:colOff>0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2BBF0AD-B5DB-4473-AAEC-26B2E3A32D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0</xdr:colOff>
      <xdr:row>66</xdr:row>
      <xdr:rowOff>0</xdr:rowOff>
    </xdr:from>
    <xdr:to>
      <xdr:col>41</xdr:col>
      <xdr:colOff>784860</xdr:colOff>
      <xdr:row>89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88EC74E-3625-4CBE-AFD0-4FC6AE335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0</xdr:colOff>
      <xdr:row>91</xdr:row>
      <xdr:rowOff>0</xdr:rowOff>
    </xdr:from>
    <xdr:to>
      <xdr:col>41</xdr:col>
      <xdr:colOff>784860</xdr:colOff>
      <xdr:row>114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E66BC3A-CB54-47B8-AD78-477DD3196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12</xdr:row>
      <xdr:rowOff>0</xdr:rowOff>
    </xdr:from>
    <xdr:to>
      <xdr:col>42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045EDD9-C82D-4099-8C33-04C3383DF9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4B62153-E0C9-43CF-854A-3FEC571633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49</xdr:row>
      <xdr:rowOff>121920</xdr:rowOff>
    </xdr:from>
    <xdr:to>
      <xdr:col>42</xdr:col>
      <xdr:colOff>0</xdr:colOff>
      <xdr:row>66</xdr:row>
      <xdr:rowOff>121920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F99D329-FF59-4ACC-AF71-CE3B09CF2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0</xdr:colOff>
      <xdr:row>15</xdr:row>
      <xdr:rowOff>0</xdr:rowOff>
    </xdr:from>
    <xdr:to>
      <xdr:col>58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0CB7BD8-5D67-4C48-8902-853D5B9DB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0</xdr:colOff>
      <xdr:row>15</xdr:row>
      <xdr:rowOff>0</xdr:rowOff>
    </xdr:from>
    <xdr:to>
      <xdr:col>67</xdr:col>
      <xdr:colOff>0</xdr:colOff>
      <xdr:row>40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7DF2F1A-6BCD-4176-9A13-E0E5409EFA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40</xdr:row>
      <xdr:rowOff>0</xdr:rowOff>
    </xdr:from>
    <xdr:to>
      <xdr:col>58</xdr:col>
      <xdr:colOff>0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D554094-F80F-46B6-87DF-EC1335FDBC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12</xdr:row>
      <xdr:rowOff>0</xdr:rowOff>
    </xdr:from>
    <xdr:to>
      <xdr:col>42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8C684CA-3FED-4D49-9637-5904EF2F63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7A96257-26C9-4DA4-A35B-3068B674AB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49</xdr:row>
      <xdr:rowOff>121920</xdr:rowOff>
    </xdr:from>
    <xdr:to>
      <xdr:col>42</xdr:col>
      <xdr:colOff>0</xdr:colOff>
      <xdr:row>67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2392943-A481-447A-AF9D-8AD4F88B5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0</xdr:colOff>
      <xdr:row>15</xdr:row>
      <xdr:rowOff>0</xdr:rowOff>
    </xdr:from>
    <xdr:to>
      <xdr:col>58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3077F17-C277-4BCB-8911-B22A5BE2F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0</xdr:colOff>
      <xdr:row>15</xdr:row>
      <xdr:rowOff>0</xdr:rowOff>
    </xdr:from>
    <xdr:to>
      <xdr:col>67</xdr:col>
      <xdr:colOff>0</xdr:colOff>
      <xdr:row>40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3529E2A-EB6C-40E4-B802-3F9DCBADC1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40</xdr:row>
      <xdr:rowOff>0</xdr:rowOff>
    </xdr:from>
    <xdr:to>
      <xdr:col>58</xdr:col>
      <xdr:colOff>0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406FAFB-B161-412B-9041-BDF6D7A4CC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0</xdr:colOff>
      <xdr:row>67</xdr:row>
      <xdr:rowOff>0</xdr:rowOff>
    </xdr:from>
    <xdr:to>
      <xdr:col>42</xdr:col>
      <xdr:colOff>0</xdr:colOff>
      <xdr:row>90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45518A1-20F8-42CF-B622-C65B867C9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0</xdr:colOff>
      <xdr:row>90</xdr:row>
      <xdr:rowOff>0</xdr:rowOff>
    </xdr:from>
    <xdr:to>
      <xdr:col>41</xdr:col>
      <xdr:colOff>784860</xdr:colOff>
      <xdr:row>113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E3CE9B8-D978-4B5C-AC41-416EBB556B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12</xdr:row>
      <xdr:rowOff>0</xdr:rowOff>
    </xdr:from>
    <xdr:to>
      <xdr:col>42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D9ACA6A-0F71-4B0A-9723-73071989D0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2C768A3-5C72-4059-BA14-1B00220D7E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49</xdr:row>
      <xdr:rowOff>121920</xdr:rowOff>
    </xdr:from>
    <xdr:to>
      <xdr:col>42</xdr:col>
      <xdr:colOff>0</xdr:colOff>
      <xdr:row>66</xdr:row>
      <xdr:rowOff>121920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DBEC44E-F931-4F0A-A835-169BF31ED9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0</xdr:colOff>
      <xdr:row>15</xdr:row>
      <xdr:rowOff>0</xdr:rowOff>
    </xdr:from>
    <xdr:to>
      <xdr:col>58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236130F-FEC8-416A-BE8D-7E468D385A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0</xdr:colOff>
      <xdr:row>15</xdr:row>
      <xdr:rowOff>0</xdr:rowOff>
    </xdr:from>
    <xdr:to>
      <xdr:col>67</xdr:col>
      <xdr:colOff>0</xdr:colOff>
      <xdr:row>40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7B5415F-5E0C-49D9-AACC-A346BD81A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40</xdr:row>
      <xdr:rowOff>0</xdr:rowOff>
    </xdr:from>
    <xdr:to>
      <xdr:col>58</xdr:col>
      <xdr:colOff>0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7374CC3C-81BE-49E1-B232-D902C6C517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11</xdr:row>
      <xdr:rowOff>0</xdr:rowOff>
    </xdr:from>
    <xdr:to>
      <xdr:col>42</xdr:col>
      <xdr:colOff>0</xdr:colOff>
      <xdr:row>34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D0FCAC6-1332-4243-B9DF-37E679C40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DAEF6A6-7F7D-4991-A230-B92DC8954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51</xdr:row>
      <xdr:rowOff>0</xdr:rowOff>
    </xdr:from>
    <xdr:to>
      <xdr:col>40</xdr:col>
      <xdr:colOff>213360</xdr:colOff>
      <xdr:row>68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D08C53F-CFBE-4456-A828-D04C6D900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0</xdr:colOff>
      <xdr:row>14</xdr:row>
      <xdr:rowOff>0</xdr:rowOff>
    </xdr:from>
    <xdr:to>
      <xdr:col>59</xdr:col>
      <xdr:colOff>0</xdr:colOff>
      <xdr:row>39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FD0ED09-6F02-4A7F-900E-39E781D98F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0</xdr:colOff>
      <xdr:row>14</xdr:row>
      <xdr:rowOff>0</xdr:rowOff>
    </xdr:from>
    <xdr:to>
      <xdr:col>67</xdr:col>
      <xdr:colOff>0</xdr:colOff>
      <xdr:row>39</xdr:row>
      <xdr:rowOff>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4F5E730-4283-4345-8867-64BF67D631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12</xdr:row>
      <xdr:rowOff>0</xdr:rowOff>
    </xdr:from>
    <xdr:to>
      <xdr:col>42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C4E080A-B15F-468F-AF7A-8D5C17A82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DB14273-4F71-4ABD-87C9-EF3166A361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49</xdr:row>
      <xdr:rowOff>121920</xdr:rowOff>
    </xdr:from>
    <xdr:to>
      <xdr:col>42</xdr:col>
      <xdr:colOff>0</xdr:colOff>
      <xdr:row>66</xdr:row>
      <xdr:rowOff>121920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5F38C98-DAF5-4DB9-B2E0-E404AAF28D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0</xdr:colOff>
      <xdr:row>15</xdr:row>
      <xdr:rowOff>0</xdr:rowOff>
    </xdr:from>
    <xdr:to>
      <xdr:col>58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588754C-A0F4-4136-801F-551F78C0F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0</xdr:colOff>
      <xdr:row>15</xdr:row>
      <xdr:rowOff>0</xdr:rowOff>
    </xdr:from>
    <xdr:to>
      <xdr:col>67</xdr:col>
      <xdr:colOff>0</xdr:colOff>
      <xdr:row>40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C6A73C3-DC3C-44AA-B558-33116CF9A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40</xdr:row>
      <xdr:rowOff>0</xdr:rowOff>
    </xdr:from>
    <xdr:to>
      <xdr:col>58</xdr:col>
      <xdr:colOff>0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1CFD1E1B-A2F2-4D3B-B1F7-A7E8B71ED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11</xdr:row>
      <xdr:rowOff>0</xdr:rowOff>
    </xdr:from>
    <xdr:to>
      <xdr:col>42</xdr:col>
      <xdr:colOff>0</xdr:colOff>
      <xdr:row>34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5C6CDD3-5B93-462C-8F9E-4BC5AC9DF0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AE9C65B-FC89-43C3-B527-1AFEC39DA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51</xdr:row>
      <xdr:rowOff>0</xdr:rowOff>
    </xdr:from>
    <xdr:to>
      <xdr:col>40</xdr:col>
      <xdr:colOff>213360</xdr:colOff>
      <xdr:row>68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4FC2C0E-D2BF-4DD2-816F-6A13389BEC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0</xdr:colOff>
      <xdr:row>14</xdr:row>
      <xdr:rowOff>0</xdr:rowOff>
    </xdr:from>
    <xdr:to>
      <xdr:col>59</xdr:col>
      <xdr:colOff>0</xdr:colOff>
      <xdr:row>39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6A549EE-EBA6-46CC-9D17-5EA485A49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0</xdr:colOff>
      <xdr:row>14</xdr:row>
      <xdr:rowOff>0</xdr:rowOff>
    </xdr:from>
    <xdr:to>
      <xdr:col>67</xdr:col>
      <xdr:colOff>0</xdr:colOff>
      <xdr:row>39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E46B53E-6970-424A-9331-DA54429DC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154C79-FAB8-4194-90D5-4D2D0729F5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F32D8DB-3326-4E6B-B151-6D63828B04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9F745E-C7DA-408D-AF0E-E050A7FD9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AA9BAB7-3C54-4D09-992B-4AB50951C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8E0C9F3-5924-4C69-B5C7-D2E65C082D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BE19520-28C7-4E89-9FED-95E149C15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8F31F1A-58D8-4017-9DA7-6E7E10A6F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8905DDF-97CB-4E10-A688-CAE37CDCA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5D66AFC-3F66-4620-884C-E8F3C2209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0F73AB9-CFA4-495F-BB84-CEFE41761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A48336A-45D5-4CC3-9F2F-E83FD0ED70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63CA883-5528-4CAE-A65C-3FF9191B02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390B1-6CFD-4896-97B6-2F3BD1F1C7A2}">
  <dimension ref="A1:BF58"/>
  <sheetViews>
    <sheetView topLeftCell="AP1" workbookViewId="0">
      <selection activeCell="BD2" sqref="BD2:BE19"/>
    </sheetView>
  </sheetViews>
  <sheetFormatPr baseColWidth="10" defaultRowHeight="14.4" x14ac:dyDescent="0.3"/>
  <cols>
    <col min="1" max="1" width="3.77734375" bestFit="1" customWidth="1"/>
    <col min="2" max="2" width="11.44140625" bestFit="1" customWidth="1"/>
    <col min="3" max="3" width="11.44140625" style="21" bestFit="1" customWidth="1"/>
    <col min="4" max="4" width="7.88671875" bestFit="1" customWidth="1"/>
    <col min="5" max="5" width="8.109375" bestFit="1" customWidth="1"/>
    <col min="6" max="6" width="8.5546875" bestFit="1" customWidth="1"/>
    <col min="7" max="7" width="10.44140625" bestFit="1" customWidth="1"/>
    <col min="8" max="9" width="10.44140625" customWidth="1"/>
    <col min="10" max="10" width="4.6640625" bestFit="1" customWidth="1"/>
    <col min="11" max="11" width="4" bestFit="1" customWidth="1"/>
    <col min="12" max="12" width="3" bestFit="1" customWidth="1"/>
    <col min="13" max="13" width="11" bestFit="1" customWidth="1"/>
    <col min="14" max="14" width="11" customWidth="1"/>
    <col min="19" max="19" width="9.33203125" bestFit="1" customWidth="1"/>
    <col min="20" max="20" width="9.44140625" style="1" bestFit="1" customWidth="1"/>
    <col min="21" max="21" width="8.109375" style="1" bestFit="1" customWidth="1"/>
    <col min="22" max="22" width="9.109375" bestFit="1" customWidth="1"/>
    <col min="23" max="23" width="10.33203125" bestFit="1" customWidth="1"/>
    <col min="24" max="24" width="10.44140625" bestFit="1" customWidth="1"/>
    <col min="25" max="25" width="7.77734375" bestFit="1" customWidth="1"/>
    <col min="26" max="26" width="12.33203125" bestFit="1" customWidth="1"/>
    <col min="27" max="27" width="9.5546875" bestFit="1" customWidth="1"/>
    <col min="28" max="28" width="3" bestFit="1" customWidth="1"/>
    <col min="29" max="29" width="10" bestFit="1" customWidth="1"/>
    <col min="30" max="30" width="9.33203125" bestFit="1" customWidth="1"/>
    <col min="31" max="31" width="9.44140625" bestFit="1" customWidth="1"/>
    <col min="32" max="32" width="8.109375" bestFit="1" customWidth="1"/>
    <col min="33" max="33" width="9.109375" bestFit="1" customWidth="1"/>
    <col min="34" max="34" width="10.33203125" bestFit="1" customWidth="1"/>
    <col min="35" max="35" width="7.88671875" bestFit="1" customWidth="1"/>
    <col min="36" max="36" width="15.109375" customWidth="1"/>
    <col min="37" max="37" width="7.88671875" bestFit="1" customWidth="1"/>
    <col min="38" max="38" width="7.6640625" bestFit="1" customWidth="1"/>
    <col min="39" max="39" width="13.88671875" customWidth="1"/>
    <col min="40" max="40" width="15.6640625" customWidth="1"/>
    <col min="42" max="42" width="7.44140625" bestFit="1" customWidth="1"/>
    <col min="43" max="43" width="4.33203125" bestFit="1" customWidth="1"/>
    <col min="44" max="44" width="4.6640625" bestFit="1" customWidth="1"/>
    <col min="45" max="46" width="8.5546875" bestFit="1" customWidth="1"/>
    <col min="47" max="47" width="8.44140625" bestFit="1" customWidth="1"/>
    <col min="48" max="48" width="5" bestFit="1" customWidth="1"/>
    <col min="49" max="49" width="4.6640625" bestFit="1" customWidth="1"/>
    <col min="50" max="50" width="9.33203125" bestFit="1" customWidth="1"/>
    <col min="51" max="51" width="9.77734375" bestFit="1" customWidth="1"/>
    <col min="56" max="56" width="56.77734375" bestFit="1" customWidth="1"/>
  </cols>
  <sheetData>
    <row r="1" spans="1:57" x14ac:dyDescent="0.3">
      <c r="A1" s="16" t="s">
        <v>24</v>
      </c>
      <c r="B1" s="10">
        <v>3</v>
      </c>
    </row>
    <row r="2" spans="1:57" x14ac:dyDescent="0.3">
      <c r="A2" s="16" t="s">
        <v>22</v>
      </c>
      <c r="B2" s="10">
        <v>30</v>
      </c>
      <c r="Z2" s="25" t="s">
        <v>47</v>
      </c>
      <c r="AC2" s="11"/>
      <c r="AD2" s="140" t="s">
        <v>3</v>
      </c>
      <c r="AE2" s="140"/>
      <c r="AF2" s="52" t="s">
        <v>47</v>
      </c>
      <c r="AG2" s="52" t="s">
        <v>54</v>
      </c>
      <c r="AH2" s="52" t="s">
        <v>4</v>
      </c>
      <c r="AI2" s="140" t="s">
        <v>68</v>
      </c>
      <c r="AJ2" s="140"/>
      <c r="AK2" s="52" t="s">
        <v>64</v>
      </c>
      <c r="AL2" s="52" t="s">
        <v>4</v>
      </c>
      <c r="AM2" s="53" t="s">
        <v>67</v>
      </c>
      <c r="AP2" s="52"/>
      <c r="AQ2" s="140" t="s">
        <v>3</v>
      </c>
      <c r="AR2" s="140"/>
      <c r="AS2" s="52" t="s">
        <v>115</v>
      </c>
      <c r="AT2" s="52" t="s">
        <v>54</v>
      </c>
      <c r="AU2" s="52" t="s">
        <v>4</v>
      </c>
      <c r="AV2" s="140" t="s">
        <v>116</v>
      </c>
      <c r="AW2" s="140"/>
      <c r="AX2" s="52" t="s">
        <v>4</v>
      </c>
      <c r="AY2" s="52" t="s">
        <v>112</v>
      </c>
      <c r="BD2" s="11" t="s">
        <v>184</v>
      </c>
      <c r="BE2" s="1">
        <v>50000</v>
      </c>
    </row>
    <row r="3" spans="1:57" x14ac:dyDescent="0.3">
      <c r="A3" s="16" t="s">
        <v>23</v>
      </c>
      <c r="B3" s="18">
        <f>1/($B$2^B1)</f>
        <v>3.7037037037037037E-5</v>
      </c>
      <c r="M3" s="24" t="s">
        <v>3</v>
      </c>
      <c r="N3" s="24" t="s">
        <v>19</v>
      </c>
      <c r="O3" s="24" t="s">
        <v>8</v>
      </c>
      <c r="P3" s="24" t="s">
        <v>41</v>
      </c>
      <c r="Q3" s="24" t="s">
        <v>42</v>
      </c>
      <c r="S3" s="24" t="s">
        <v>3</v>
      </c>
      <c r="T3" s="26" t="s">
        <v>19</v>
      </c>
      <c r="U3" s="26" t="s">
        <v>8</v>
      </c>
      <c r="V3" s="24" t="s">
        <v>41</v>
      </c>
      <c r="W3" s="24" t="s">
        <v>42</v>
      </c>
      <c r="X3" s="34" t="s">
        <v>45</v>
      </c>
      <c r="Y3" s="34" t="s">
        <v>46</v>
      </c>
      <c r="Z3" s="34" t="s">
        <v>48</v>
      </c>
      <c r="AA3" s="34" t="s">
        <v>49</v>
      </c>
      <c r="AC3" s="44" t="s">
        <v>0</v>
      </c>
      <c r="AD3" s="51" t="s">
        <v>1</v>
      </c>
      <c r="AE3" s="51" t="s">
        <v>2</v>
      </c>
      <c r="AF3" s="51" t="s">
        <v>65</v>
      </c>
      <c r="AG3" s="51" t="s">
        <v>66</v>
      </c>
      <c r="AH3" s="51" t="s">
        <v>69</v>
      </c>
      <c r="AI3" s="51" t="s">
        <v>1</v>
      </c>
      <c r="AJ3" s="51" t="s">
        <v>2</v>
      </c>
      <c r="AK3" s="51" t="s">
        <v>67</v>
      </c>
      <c r="AL3" s="51" t="s">
        <v>57</v>
      </c>
      <c r="AM3" s="51" t="s">
        <v>58</v>
      </c>
      <c r="AP3" s="77" t="s">
        <v>0</v>
      </c>
      <c r="AQ3" s="77" t="s">
        <v>1</v>
      </c>
      <c r="AR3" s="77" t="s">
        <v>2</v>
      </c>
      <c r="AS3" s="77" t="s">
        <v>111</v>
      </c>
      <c r="AT3" s="77" t="s">
        <v>113</v>
      </c>
      <c r="AU3" s="77" t="s">
        <v>114</v>
      </c>
      <c r="AV3" s="77" t="s">
        <v>1</v>
      </c>
      <c r="AW3" s="77" t="s">
        <v>2</v>
      </c>
      <c r="AX3" s="77" t="s">
        <v>117</v>
      </c>
      <c r="AY3" s="77" t="s">
        <v>58</v>
      </c>
      <c r="BD3" s="11" t="s">
        <v>199</v>
      </c>
      <c r="BE3" s="1">
        <v>2694</v>
      </c>
    </row>
    <row r="4" spans="1:57" x14ac:dyDescent="0.3">
      <c r="M4" t="s">
        <v>31</v>
      </c>
      <c r="N4">
        <v>129</v>
      </c>
      <c r="O4">
        <v>0</v>
      </c>
      <c r="P4" s="27">
        <f t="shared" ref="P4:P13" si="0">+O4/N4</f>
        <v>0</v>
      </c>
      <c r="Q4" s="28">
        <f>1-P4</f>
        <v>1</v>
      </c>
      <c r="S4" s="11" t="s">
        <v>31</v>
      </c>
      <c r="T4" s="1">
        <f>+N4</f>
        <v>129</v>
      </c>
      <c r="U4" s="1">
        <f>+O4</f>
        <v>0</v>
      </c>
      <c r="V4" s="27">
        <f t="shared" ref="V4:V9" si="1">+U4/T4</f>
        <v>0</v>
      </c>
      <c r="W4" s="28">
        <f t="shared" ref="W4:W9" si="2">1-V4</f>
        <v>1</v>
      </c>
      <c r="X4" s="27">
        <f>+T4/$T$9</f>
        <v>6.8041563373595652E-3</v>
      </c>
      <c r="Y4" s="35">
        <v>0.04</v>
      </c>
      <c r="Z4" s="14">
        <f>+X4/Y4</f>
        <v>0.17010390843398912</v>
      </c>
      <c r="AA4" s="14">
        <f>+Z4/$Z$4</f>
        <v>1</v>
      </c>
      <c r="AC4" s="11" t="s">
        <v>59</v>
      </c>
      <c r="AD4" s="11">
        <v>0</v>
      </c>
      <c r="AE4" s="11">
        <v>4</v>
      </c>
      <c r="AF4" s="11">
        <v>100</v>
      </c>
      <c r="AG4" s="11">
        <v>30</v>
      </c>
      <c r="AH4" s="11">
        <v>100</v>
      </c>
      <c r="AI4" s="11">
        <v>50</v>
      </c>
      <c r="AJ4" s="11">
        <v>60</v>
      </c>
      <c r="AK4" s="11">
        <v>4</v>
      </c>
      <c r="AL4" s="11">
        <v>4</v>
      </c>
      <c r="AM4" s="11">
        <v>40</v>
      </c>
      <c r="AP4" s="11" t="s">
        <v>59</v>
      </c>
      <c r="AQ4">
        <v>0</v>
      </c>
      <c r="AR4">
        <v>4</v>
      </c>
      <c r="AS4" s="11">
        <v>10</v>
      </c>
      <c r="AT4">
        <v>30</v>
      </c>
      <c r="AU4" s="11">
        <v>99.3</v>
      </c>
      <c r="AV4" s="11">
        <v>70</v>
      </c>
      <c r="AW4" s="11">
        <v>90</v>
      </c>
      <c r="AX4">
        <v>4</v>
      </c>
      <c r="AY4">
        <v>40</v>
      </c>
      <c r="BD4" s="11" t="s">
        <v>190</v>
      </c>
      <c r="BE4">
        <v>10</v>
      </c>
    </row>
    <row r="5" spans="1:57" x14ac:dyDescent="0.3">
      <c r="B5" s="23" t="s">
        <v>27</v>
      </c>
      <c r="C5" s="14">
        <f>SUM(B7:B47)</f>
        <v>8.0083333333333329</v>
      </c>
      <c r="M5" t="s">
        <v>32</v>
      </c>
      <c r="N5">
        <v>221</v>
      </c>
      <c r="O5">
        <v>1</v>
      </c>
      <c r="P5" s="27">
        <f t="shared" si="0"/>
        <v>4.5248868778280547E-3</v>
      </c>
      <c r="Q5" s="28">
        <f t="shared" ref="Q5:Q13" si="3">1-P5</f>
        <v>0.99547511312217196</v>
      </c>
      <c r="S5" s="11" t="s">
        <v>32</v>
      </c>
      <c r="T5" s="1">
        <f>+N5</f>
        <v>221</v>
      </c>
      <c r="U5" s="1">
        <f>+O5</f>
        <v>1</v>
      </c>
      <c r="V5" s="27">
        <f t="shared" si="1"/>
        <v>4.5248868778280547E-3</v>
      </c>
      <c r="W5" s="28">
        <f t="shared" si="2"/>
        <v>0.99547511312217196</v>
      </c>
      <c r="X5" s="27">
        <f>+T5/$T$9</f>
        <v>1.1656732950050108E-2</v>
      </c>
      <c r="Y5" s="35">
        <v>0.15</v>
      </c>
      <c r="Z5" s="14">
        <f>+X5/Y5</f>
        <v>7.7711553000334055E-2</v>
      </c>
      <c r="AA5" s="14">
        <f>+Z5/$Z$4</f>
        <v>0.45684754521963827</v>
      </c>
      <c r="AC5" s="11" t="s">
        <v>60</v>
      </c>
      <c r="AD5" s="11">
        <v>5</v>
      </c>
      <c r="AE5" s="11">
        <v>19</v>
      </c>
      <c r="AF5" s="11">
        <v>200</v>
      </c>
      <c r="AG5" s="11">
        <v>30</v>
      </c>
      <c r="AH5" s="11">
        <v>99</v>
      </c>
      <c r="AI5" s="11">
        <v>45</v>
      </c>
      <c r="AJ5" s="11">
        <v>60</v>
      </c>
      <c r="AK5" s="11">
        <v>15</v>
      </c>
      <c r="AL5" s="11">
        <v>15</v>
      </c>
      <c r="AM5" s="11">
        <v>60</v>
      </c>
      <c r="AP5" s="11" t="s">
        <v>60</v>
      </c>
      <c r="AQ5">
        <v>5</v>
      </c>
      <c r="AR5">
        <v>19</v>
      </c>
      <c r="AS5" s="11">
        <v>5</v>
      </c>
      <c r="AT5">
        <v>30</v>
      </c>
      <c r="AU5" s="11">
        <v>100</v>
      </c>
      <c r="AV5" s="11">
        <v>80</v>
      </c>
      <c r="AW5" s="11">
        <v>110</v>
      </c>
      <c r="AX5">
        <v>15</v>
      </c>
      <c r="AY5">
        <v>60</v>
      </c>
      <c r="BD5" s="11" t="s">
        <v>197</v>
      </c>
      <c r="BE5" s="35">
        <v>0.04</v>
      </c>
    </row>
    <row r="6" spans="1:57" x14ac:dyDescent="0.3">
      <c r="A6" s="15" t="s">
        <v>25</v>
      </c>
      <c r="B6" s="17" t="s">
        <v>26</v>
      </c>
      <c r="C6" s="15" t="s">
        <v>28</v>
      </c>
      <c r="M6" t="s">
        <v>33</v>
      </c>
      <c r="N6">
        <v>1285</v>
      </c>
      <c r="O6">
        <v>4</v>
      </c>
      <c r="P6" s="27">
        <f t="shared" si="0"/>
        <v>3.1128404669260703E-3</v>
      </c>
      <c r="Q6" s="28">
        <f t="shared" si="3"/>
        <v>0.99688715953307394</v>
      </c>
      <c r="S6" t="s">
        <v>44</v>
      </c>
      <c r="T6" s="1">
        <f>SUM(N6:N9)</f>
        <v>9541</v>
      </c>
      <c r="U6" s="1">
        <f>SUM(O6:O9)</f>
        <v>36</v>
      </c>
      <c r="V6" s="27">
        <f t="shared" si="1"/>
        <v>3.7731893931453727E-3</v>
      </c>
      <c r="W6" s="28">
        <f t="shared" si="2"/>
        <v>0.99622681060685458</v>
      </c>
      <c r="X6" s="27">
        <f>+T6/$T$9</f>
        <v>0.50324384197478766</v>
      </c>
      <c r="Y6" s="35">
        <v>0.62</v>
      </c>
      <c r="Z6" s="14">
        <f>+X6/Y6</f>
        <v>0.81168361608836725</v>
      </c>
      <c r="AA6" s="14">
        <f>+Z6/$Z$4</f>
        <v>4.7716929232308081</v>
      </c>
      <c r="AC6" s="11" t="s">
        <v>61</v>
      </c>
      <c r="AD6" s="11">
        <v>20</v>
      </c>
      <c r="AE6" s="11">
        <v>64</v>
      </c>
      <c r="AF6" s="11">
        <v>500</v>
      </c>
      <c r="AG6" s="11">
        <v>30</v>
      </c>
      <c r="AH6" s="11">
        <v>98</v>
      </c>
      <c r="AI6" s="11">
        <v>40</v>
      </c>
      <c r="AJ6" s="11">
        <v>60</v>
      </c>
      <c r="AK6" s="11">
        <v>62</v>
      </c>
      <c r="AL6" s="11">
        <v>62</v>
      </c>
      <c r="AM6" s="11">
        <v>100</v>
      </c>
      <c r="AP6" s="11" t="s">
        <v>61</v>
      </c>
      <c r="AQ6">
        <v>20</v>
      </c>
      <c r="AR6">
        <v>64</v>
      </c>
      <c r="AS6" s="11">
        <v>40</v>
      </c>
      <c r="AT6">
        <v>30</v>
      </c>
      <c r="AU6" s="11">
        <v>99.4</v>
      </c>
      <c r="AV6" s="11">
        <v>80</v>
      </c>
      <c r="AW6" s="11">
        <v>120</v>
      </c>
      <c r="AX6">
        <v>62</v>
      </c>
      <c r="AY6">
        <v>100</v>
      </c>
      <c r="BD6" s="11" t="s">
        <v>204</v>
      </c>
      <c r="BE6" s="35">
        <v>0.05</v>
      </c>
    </row>
    <row r="7" spans="1:57" x14ac:dyDescent="0.3">
      <c r="A7">
        <v>0</v>
      </c>
      <c r="B7" s="14">
        <f t="shared" ref="B7:B37" si="4">IF(A7&gt;$B$2,"",$B$3*(A7^$B$1))</f>
        <v>0</v>
      </c>
      <c r="C7" s="21">
        <v>0</v>
      </c>
      <c r="M7" t="s">
        <v>34</v>
      </c>
      <c r="N7">
        <v>2208</v>
      </c>
      <c r="O7">
        <v>3</v>
      </c>
      <c r="P7" s="27">
        <f t="shared" si="0"/>
        <v>1.358695652173913E-3</v>
      </c>
      <c r="Q7" s="28">
        <f t="shared" si="3"/>
        <v>0.99864130434782605</v>
      </c>
      <c r="S7" t="s">
        <v>37</v>
      </c>
      <c r="T7" s="1">
        <f>+N10</f>
        <v>2916</v>
      </c>
      <c r="U7" s="1">
        <f>+O10</f>
        <v>63</v>
      </c>
      <c r="V7" s="27">
        <f t="shared" si="1"/>
        <v>2.1604938271604937E-2</v>
      </c>
      <c r="W7" s="28">
        <f t="shared" si="2"/>
        <v>0.97839506172839508</v>
      </c>
      <c r="X7" s="27">
        <f>+T7/$T$9</f>
        <v>0.15380558046310461</v>
      </c>
      <c r="Y7" s="35">
        <v>0.05</v>
      </c>
      <c r="Z7" s="14">
        <f>+X7/Y7</f>
        <v>3.0761116092620919</v>
      </c>
      <c r="AA7" s="14">
        <f>+Z7/$Z$4</f>
        <v>18.083720930232559</v>
      </c>
      <c r="AC7" s="11" t="s">
        <v>62</v>
      </c>
      <c r="AD7" s="11">
        <v>65</v>
      </c>
      <c r="AE7" s="11">
        <v>69</v>
      </c>
      <c r="AF7" s="11">
        <v>1500</v>
      </c>
      <c r="AG7" s="11">
        <v>30</v>
      </c>
      <c r="AH7" s="11">
        <v>96</v>
      </c>
      <c r="AI7" s="11">
        <v>30</v>
      </c>
      <c r="AJ7" s="11">
        <v>60</v>
      </c>
      <c r="AK7" s="11">
        <v>5</v>
      </c>
      <c r="AL7" s="11">
        <v>5</v>
      </c>
      <c r="AM7">
        <v>50</v>
      </c>
      <c r="AP7" s="11" t="s">
        <v>62</v>
      </c>
      <c r="AQ7">
        <v>65</v>
      </c>
      <c r="AR7">
        <v>69</v>
      </c>
      <c r="AS7" s="11">
        <v>1000</v>
      </c>
      <c r="AT7">
        <v>30</v>
      </c>
      <c r="AU7" s="11">
        <v>96.8</v>
      </c>
      <c r="AV7" s="11">
        <v>70</v>
      </c>
      <c r="AW7" s="11">
        <v>90</v>
      </c>
      <c r="AX7">
        <v>5</v>
      </c>
      <c r="AY7">
        <v>50</v>
      </c>
      <c r="BD7" s="11" t="s">
        <v>185</v>
      </c>
      <c r="BE7" s="35">
        <v>0</v>
      </c>
    </row>
    <row r="8" spans="1:57" x14ac:dyDescent="0.3">
      <c r="A8">
        <f t="shared" ref="A8:A42" si="5">+A7+1</f>
        <v>1</v>
      </c>
      <c r="B8" s="14">
        <f t="shared" si="4"/>
        <v>3.7037037037037037E-5</v>
      </c>
      <c r="C8" s="21">
        <f t="shared" ref="C8:C47" si="6">IF(OR(ISNA(B8),B8=0),NA(),B8/$C$5)</f>
        <v>4.6248121170077469E-6</v>
      </c>
      <c r="M8" t="s">
        <v>35</v>
      </c>
      <c r="N8">
        <v>2919</v>
      </c>
      <c r="O8">
        <v>9</v>
      </c>
      <c r="P8" s="27">
        <f t="shared" si="0"/>
        <v>3.0832476875642342E-3</v>
      </c>
      <c r="Q8" s="28">
        <f t="shared" si="3"/>
        <v>0.99691675231243582</v>
      </c>
      <c r="S8" s="19" t="s">
        <v>43</v>
      </c>
      <c r="T8" s="31">
        <f>SUM(N11:N12)</f>
        <v>6152</v>
      </c>
      <c r="U8" s="31">
        <f>SUM(O11:O12)</f>
        <v>705</v>
      </c>
      <c r="V8" s="29">
        <f t="shared" si="1"/>
        <v>0.11459687906371911</v>
      </c>
      <c r="W8" s="30">
        <f t="shared" si="2"/>
        <v>0.88540312093628093</v>
      </c>
      <c r="X8" s="29">
        <f>+T8/$T$9</f>
        <v>0.32448968827469804</v>
      </c>
      <c r="Y8" s="36">
        <v>0.14000000000000001</v>
      </c>
      <c r="Z8" s="20">
        <f>+X8/Y8</f>
        <v>2.3177834876764143</v>
      </c>
      <c r="AA8" s="20">
        <f>+Z8/$Z$4</f>
        <v>13.625692137320044</v>
      </c>
      <c r="AC8" s="19" t="s">
        <v>63</v>
      </c>
      <c r="AD8" s="19">
        <v>70</v>
      </c>
      <c r="AE8" s="19">
        <v>150</v>
      </c>
      <c r="AF8" s="19">
        <v>2000</v>
      </c>
      <c r="AG8" s="19">
        <v>30</v>
      </c>
      <c r="AH8" s="19">
        <v>85</v>
      </c>
      <c r="AI8" s="19">
        <v>10</v>
      </c>
      <c r="AJ8" s="19">
        <v>60</v>
      </c>
      <c r="AK8" s="19">
        <v>14</v>
      </c>
      <c r="AL8" s="19">
        <v>14</v>
      </c>
      <c r="AM8" s="19">
        <v>40</v>
      </c>
      <c r="AP8" s="19" t="s">
        <v>63</v>
      </c>
      <c r="AQ8" s="19">
        <v>70</v>
      </c>
      <c r="AR8" s="19">
        <v>150</v>
      </c>
      <c r="AS8" s="19">
        <v>800</v>
      </c>
      <c r="AT8" s="19">
        <v>30</v>
      </c>
      <c r="AU8" s="19">
        <v>83.5</v>
      </c>
      <c r="AV8" s="19">
        <v>60</v>
      </c>
      <c r="AW8" s="19">
        <v>70</v>
      </c>
      <c r="AX8" s="19">
        <v>14</v>
      </c>
      <c r="AY8" s="19">
        <v>40</v>
      </c>
      <c r="BD8" s="11" t="s">
        <v>186</v>
      </c>
      <c r="BE8">
        <v>3</v>
      </c>
    </row>
    <row r="9" spans="1:57" x14ac:dyDescent="0.3">
      <c r="A9" s="11">
        <f t="shared" si="5"/>
        <v>2</v>
      </c>
      <c r="B9" s="14">
        <f t="shared" si="4"/>
        <v>2.9629629629629629E-4</v>
      </c>
      <c r="C9" s="21">
        <f t="shared" si="6"/>
        <v>3.6998496936061976E-5</v>
      </c>
      <c r="M9" t="s">
        <v>36</v>
      </c>
      <c r="N9">
        <v>3129</v>
      </c>
      <c r="O9">
        <v>20</v>
      </c>
      <c r="P9" s="27">
        <f t="shared" si="0"/>
        <v>6.3918184723553853E-3</v>
      </c>
      <c r="Q9" s="28">
        <f t="shared" si="3"/>
        <v>0.99360818152764463</v>
      </c>
      <c r="T9" s="1">
        <f>SUM(T4:T8)</f>
        <v>18959</v>
      </c>
      <c r="U9" s="1">
        <f>SUM(U4:U8)</f>
        <v>805</v>
      </c>
      <c r="V9" s="32">
        <f t="shared" si="1"/>
        <v>4.2460045361042247E-2</v>
      </c>
      <c r="W9" s="27">
        <f t="shared" si="2"/>
        <v>0.9575399546389578</v>
      </c>
      <c r="X9" s="27"/>
      <c r="BD9" s="11" t="s">
        <v>187</v>
      </c>
      <c r="BE9">
        <v>7</v>
      </c>
    </row>
    <row r="10" spans="1:57" x14ac:dyDescent="0.3">
      <c r="A10" s="11">
        <f t="shared" si="5"/>
        <v>3</v>
      </c>
      <c r="B10" s="14">
        <f t="shared" si="4"/>
        <v>1E-3</v>
      </c>
      <c r="C10" s="21">
        <f t="shared" si="6"/>
        <v>1.2486992715920916E-4</v>
      </c>
      <c r="M10" t="s">
        <v>37</v>
      </c>
      <c r="N10">
        <v>2916</v>
      </c>
      <c r="O10">
        <v>63</v>
      </c>
      <c r="P10" s="27">
        <f t="shared" si="0"/>
        <v>2.1604938271604937E-2</v>
      </c>
      <c r="Q10" s="28">
        <f t="shared" si="3"/>
        <v>0.97839506172839508</v>
      </c>
      <c r="S10" s="11"/>
      <c r="T10" s="86" t="s">
        <v>124</v>
      </c>
      <c r="U10" s="86" t="s">
        <v>125</v>
      </c>
      <c r="V10" s="86" t="s">
        <v>126</v>
      </c>
      <c r="AC10" s="11"/>
      <c r="AD10" s="140" t="s">
        <v>3</v>
      </c>
      <c r="AE10" s="140"/>
      <c r="AF10" s="52" t="s">
        <v>47</v>
      </c>
      <c r="AG10" s="52" t="s">
        <v>54</v>
      </c>
      <c r="AH10" s="52" t="s">
        <v>4</v>
      </c>
      <c r="AI10" s="140" t="s">
        <v>68</v>
      </c>
      <c r="AJ10" s="140"/>
      <c r="AK10" s="52" t="s">
        <v>64</v>
      </c>
      <c r="AL10" s="52" t="s">
        <v>4</v>
      </c>
      <c r="AM10" s="53" t="s">
        <v>67</v>
      </c>
      <c r="AP10" s="11"/>
      <c r="BD10" s="11" t="s">
        <v>198</v>
      </c>
      <c r="BE10" s="35">
        <v>1</v>
      </c>
    </row>
    <row r="11" spans="1:57" x14ac:dyDescent="0.3">
      <c r="A11" s="11">
        <f t="shared" si="5"/>
        <v>4</v>
      </c>
      <c r="B11" s="14">
        <f t="shared" si="4"/>
        <v>2.3703703703703703E-3</v>
      </c>
      <c r="C11" s="21">
        <f t="shared" si="6"/>
        <v>2.959879754884958E-4</v>
      </c>
      <c r="M11" t="s">
        <v>38</v>
      </c>
      <c r="N11">
        <v>3132</v>
      </c>
      <c r="O11">
        <v>164</v>
      </c>
      <c r="P11" s="27">
        <f t="shared" si="0"/>
        <v>5.2362707535121331E-2</v>
      </c>
      <c r="Q11" s="28">
        <f t="shared" si="3"/>
        <v>0.94763729246487871</v>
      </c>
      <c r="S11" s="11" t="s">
        <v>127</v>
      </c>
      <c r="T11" s="11">
        <v>193000</v>
      </c>
      <c r="U11" s="11">
        <v>88</v>
      </c>
      <c r="V11" s="11">
        <f t="shared" ref="V11:V16" si="7">ROUND( SQRT(U11*1000000/PI() ),0)</f>
        <v>5293</v>
      </c>
      <c r="X11" s="33"/>
      <c r="AC11" s="44" t="s">
        <v>0</v>
      </c>
      <c r="AD11" s="39" t="s">
        <v>1</v>
      </c>
      <c r="AE11" s="39" t="s">
        <v>2</v>
      </c>
      <c r="AF11" s="39" t="s">
        <v>65</v>
      </c>
      <c r="AG11" s="39" t="s">
        <v>66</v>
      </c>
      <c r="AH11" s="39" t="s">
        <v>69</v>
      </c>
      <c r="AI11" s="39" t="s">
        <v>1</v>
      </c>
      <c r="AJ11" s="39" t="s">
        <v>2</v>
      </c>
      <c r="AK11" s="39" t="s">
        <v>67</v>
      </c>
      <c r="AL11" s="39" t="s">
        <v>57</v>
      </c>
      <c r="AM11" s="39" t="s">
        <v>58</v>
      </c>
      <c r="AP11" s="11" t="s">
        <v>59</v>
      </c>
      <c r="AQ11">
        <v>2</v>
      </c>
      <c r="AR11">
        <v>0</v>
      </c>
      <c r="AS11">
        <v>4</v>
      </c>
      <c r="AT11">
        <v>10</v>
      </c>
      <c r="AU11">
        <v>30</v>
      </c>
      <c r="AV11">
        <v>99.3</v>
      </c>
      <c r="AW11">
        <v>70</v>
      </c>
      <c r="AX11">
        <v>90</v>
      </c>
      <c r="AY11">
        <v>4</v>
      </c>
      <c r="AZ11" s="1">
        <v>2000</v>
      </c>
      <c r="BA11">
        <v>4</v>
      </c>
      <c r="BB11">
        <v>40</v>
      </c>
      <c r="BD11" s="11" t="s">
        <v>201</v>
      </c>
      <c r="BE11" s="35">
        <v>0.25</v>
      </c>
    </row>
    <row r="12" spans="1:57" x14ac:dyDescent="0.3">
      <c r="A12" s="11">
        <f t="shared" si="5"/>
        <v>5</v>
      </c>
      <c r="B12" s="14">
        <f t="shared" si="4"/>
        <v>4.6296296296296294E-3</v>
      </c>
      <c r="C12" s="21">
        <f t="shared" si="6"/>
        <v>5.7810151462596828E-4</v>
      </c>
      <c r="M12" s="19" t="s">
        <v>39</v>
      </c>
      <c r="N12" s="19">
        <v>3020</v>
      </c>
      <c r="O12" s="19">
        <v>541</v>
      </c>
      <c r="P12" s="29">
        <f t="shared" si="0"/>
        <v>0.17913907284768213</v>
      </c>
      <c r="Q12" s="30">
        <f t="shared" si="3"/>
        <v>0.82086092715231784</v>
      </c>
      <c r="S12" s="11" t="s">
        <v>128</v>
      </c>
      <c r="T12" s="11">
        <v>5000</v>
      </c>
      <c r="U12" s="89">
        <f t="shared" ref="U12:U17" si="8">+U11/T11*T12</f>
        <v>2.2797927461139897</v>
      </c>
      <c r="V12" s="11">
        <f t="shared" si="7"/>
        <v>852</v>
      </c>
      <c r="X12" s="33"/>
      <c r="AC12" s="11" t="s">
        <v>59</v>
      </c>
      <c r="AD12">
        <v>0</v>
      </c>
      <c r="AE12">
        <v>4</v>
      </c>
      <c r="AF12">
        <v>100</v>
      </c>
      <c r="AG12">
        <v>30</v>
      </c>
      <c r="AH12">
        <v>100</v>
      </c>
      <c r="AI12">
        <v>100</v>
      </c>
      <c r="AJ12">
        <v>120</v>
      </c>
      <c r="AK12">
        <v>4</v>
      </c>
      <c r="AL12">
        <v>4</v>
      </c>
      <c r="AM12">
        <v>40</v>
      </c>
      <c r="AP12" s="11" t="s">
        <v>60</v>
      </c>
      <c r="AQ12">
        <v>2</v>
      </c>
      <c r="AR12">
        <v>5</v>
      </c>
      <c r="AS12">
        <v>19</v>
      </c>
      <c r="AT12">
        <v>5</v>
      </c>
      <c r="AU12">
        <v>30</v>
      </c>
      <c r="AV12">
        <v>100</v>
      </c>
      <c r="AW12">
        <v>80</v>
      </c>
      <c r="AX12">
        <v>110</v>
      </c>
      <c r="AY12">
        <v>15</v>
      </c>
      <c r="AZ12" s="1">
        <v>7500</v>
      </c>
      <c r="BA12">
        <v>15</v>
      </c>
      <c r="BB12">
        <v>60</v>
      </c>
      <c r="BD12" s="11" t="s">
        <v>188</v>
      </c>
      <c r="BE12" s="35">
        <v>0.1</v>
      </c>
    </row>
    <row r="13" spans="1:57" x14ac:dyDescent="0.3">
      <c r="A13" s="11">
        <f t="shared" si="5"/>
        <v>6</v>
      </c>
      <c r="B13" s="14">
        <f t="shared" si="4"/>
        <v>8.0000000000000002E-3</v>
      </c>
      <c r="C13" s="21">
        <f t="shared" si="6"/>
        <v>9.989594172736733E-4</v>
      </c>
      <c r="M13" t="s">
        <v>40</v>
      </c>
      <c r="N13">
        <f>SUM(N4:N12)</f>
        <v>18959</v>
      </c>
      <c r="O13" s="11">
        <f>SUM(O4:O12)</f>
        <v>805</v>
      </c>
      <c r="P13" s="27">
        <f t="shared" si="0"/>
        <v>4.2460045361042247E-2</v>
      </c>
      <c r="Q13" s="28">
        <f t="shared" si="3"/>
        <v>0.9575399546389578</v>
      </c>
      <c r="S13" s="11" t="s">
        <v>128</v>
      </c>
      <c r="T13" s="11">
        <v>1000</v>
      </c>
      <c r="U13" s="89">
        <f t="shared" si="8"/>
        <v>0.45595854922279794</v>
      </c>
      <c r="V13" s="11">
        <f t="shared" si="7"/>
        <v>381</v>
      </c>
      <c r="X13" s="33"/>
      <c r="AC13" s="11" t="s">
        <v>60</v>
      </c>
      <c r="AD13">
        <v>5</v>
      </c>
      <c r="AE13">
        <v>19</v>
      </c>
      <c r="AF13">
        <v>200</v>
      </c>
      <c r="AG13">
        <v>30</v>
      </c>
      <c r="AH13">
        <v>99</v>
      </c>
      <c r="AI13">
        <v>90</v>
      </c>
      <c r="AJ13">
        <v>120</v>
      </c>
      <c r="AK13">
        <v>15</v>
      </c>
      <c r="AL13">
        <v>15</v>
      </c>
      <c r="AM13">
        <v>60</v>
      </c>
      <c r="AP13" s="11" t="s">
        <v>61</v>
      </c>
      <c r="AQ13">
        <v>2</v>
      </c>
      <c r="AR13">
        <v>20</v>
      </c>
      <c r="AS13">
        <v>64</v>
      </c>
      <c r="AT13">
        <v>40</v>
      </c>
      <c r="AU13">
        <v>30</v>
      </c>
      <c r="AV13">
        <v>99.4</v>
      </c>
      <c r="AW13">
        <v>80</v>
      </c>
      <c r="AX13">
        <v>120</v>
      </c>
      <c r="AY13">
        <v>62</v>
      </c>
      <c r="AZ13" s="1">
        <v>31000</v>
      </c>
      <c r="BA13">
        <v>62</v>
      </c>
      <c r="BB13">
        <v>100</v>
      </c>
      <c r="BD13" s="11" t="s">
        <v>202</v>
      </c>
      <c r="BE13" s="35">
        <v>0</v>
      </c>
    </row>
    <row r="14" spans="1:57" x14ac:dyDescent="0.3">
      <c r="A14" s="11">
        <f t="shared" si="5"/>
        <v>7</v>
      </c>
      <c r="B14" s="14">
        <f t="shared" si="4"/>
        <v>1.2703703703703703E-2</v>
      </c>
      <c r="C14" s="21">
        <f t="shared" si="6"/>
        <v>1.5863105561336572E-3</v>
      </c>
      <c r="S14" s="11" t="s">
        <v>128</v>
      </c>
      <c r="T14" s="11">
        <v>10000</v>
      </c>
      <c r="U14" s="89">
        <f t="shared" si="8"/>
        <v>4.5595854922279795</v>
      </c>
      <c r="V14" s="11">
        <f t="shared" si="7"/>
        <v>1205</v>
      </c>
      <c r="X14" s="33"/>
      <c r="AC14" s="11" t="s">
        <v>61</v>
      </c>
      <c r="AD14">
        <v>20</v>
      </c>
      <c r="AE14">
        <v>64</v>
      </c>
      <c r="AF14">
        <v>500</v>
      </c>
      <c r="AG14">
        <v>30</v>
      </c>
      <c r="AH14">
        <v>98</v>
      </c>
      <c r="AI14">
        <v>80</v>
      </c>
      <c r="AJ14">
        <v>120</v>
      </c>
      <c r="AK14">
        <v>62</v>
      </c>
      <c r="AL14">
        <v>62</v>
      </c>
      <c r="AM14">
        <v>100</v>
      </c>
      <c r="AP14" s="11" t="s">
        <v>62</v>
      </c>
      <c r="AQ14">
        <v>2</v>
      </c>
      <c r="AR14">
        <v>65</v>
      </c>
      <c r="AS14">
        <v>69</v>
      </c>
      <c r="AT14">
        <v>1000</v>
      </c>
      <c r="AU14">
        <v>30</v>
      </c>
      <c r="AV14">
        <v>96.8</v>
      </c>
      <c r="AW14">
        <v>70</v>
      </c>
      <c r="AX14">
        <v>90</v>
      </c>
      <c r="AY14">
        <v>5</v>
      </c>
      <c r="AZ14" s="1">
        <v>2500</v>
      </c>
      <c r="BA14">
        <v>5</v>
      </c>
      <c r="BB14">
        <v>50</v>
      </c>
      <c r="BD14" s="11" t="s">
        <v>189</v>
      </c>
      <c r="BE14" s="35">
        <v>0</v>
      </c>
    </row>
    <row r="15" spans="1:57" x14ac:dyDescent="0.3">
      <c r="A15" s="11">
        <f t="shared" si="5"/>
        <v>8</v>
      </c>
      <c r="B15" s="14">
        <f t="shared" si="4"/>
        <v>1.8962962962962963E-2</v>
      </c>
      <c r="C15" s="21">
        <f t="shared" si="6"/>
        <v>2.3679038039079664E-3</v>
      </c>
      <c r="M15" s="41"/>
      <c r="N15" s="38" t="s">
        <v>54</v>
      </c>
      <c r="O15" s="38" t="s">
        <v>56</v>
      </c>
      <c r="S15" s="11" t="s">
        <v>128</v>
      </c>
      <c r="T15" s="11">
        <v>20000</v>
      </c>
      <c r="U15" s="89">
        <f t="shared" si="8"/>
        <v>9.119170984455959</v>
      </c>
      <c r="V15" s="11">
        <f t="shared" si="7"/>
        <v>1704</v>
      </c>
      <c r="X15" s="33"/>
      <c r="AC15" s="11" t="s">
        <v>62</v>
      </c>
      <c r="AD15">
        <v>65</v>
      </c>
      <c r="AE15">
        <v>69</v>
      </c>
      <c r="AF15">
        <v>1500</v>
      </c>
      <c r="AG15">
        <v>30</v>
      </c>
      <c r="AH15">
        <v>96</v>
      </c>
      <c r="AI15">
        <v>60</v>
      </c>
      <c r="AJ15">
        <v>120</v>
      </c>
      <c r="AK15">
        <v>5</v>
      </c>
      <c r="AL15">
        <v>5</v>
      </c>
      <c r="AM15">
        <v>50</v>
      </c>
      <c r="AP15" s="11" t="s">
        <v>63</v>
      </c>
      <c r="AQ15">
        <v>2</v>
      </c>
      <c r="AR15">
        <v>70</v>
      </c>
      <c r="AS15">
        <v>150</v>
      </c>
      <c r="AT15">
        <v>800</v>
      </c>
      <c r="AU15">
        <v>30</v>
      </c>
      <c r="AV15">
        <v>83.5</v>
      </c>
      <c r="AW15">
        <v>60</v>
      </c>
      <c r="AX15">
        <v>70</v>
      </c>
      <c r="AY15">
        <v>14</v>
      </c>
      <c r="AZ15" s="1">
        <v>7000</v>
      </c>
      <c r="BA15">
        <v>14</v>
      </c>
      <c r="BB15">
        <v>40</v>
      </c>
      <c r="BD15" s="11" t="s">
        <v>192</v>
      </c>
      <c r="BE15">
        <v>1</v>
      </c>
    </row>
    <row r="16" spans="1:57" x14ac:dyDescent="0.3">
      <c r="A16" s="11">
        <f t="shared" si="5"/>
        <v>9</v>
      </c>
      <c r="B16" s="14">
        <f t="shared" si="4"/>
        <v>2.7E-2</v>
      </c>
      <c r="C16" s="21">
        <f t="shared" si="6"/>
        <v>3.3714880332986474E-3</v>
      </c>
      <c r="M16" s="37" t="s">
        <v>13</v>
      </c>
      <c r="N16" s="37" t="s">
        <v>55</v>
      </c>
      <c r="O16" s="37" t="s">
        <v>29</v>
      </c>
      <c r="S16" s="11" t="s">
        <v>128</v>
      </c>
      <c r="T16" s="11">
        <v>50000</v>
      </c>
      <c r="U16" s="89">
        <f t="shared" si="8"/>
        <v>22.797927461139899</v>
      </c>
      <c r="V16" s="11">
        <f t="shared" si="7"/>
        <v>2694</v>
      </c>
      <c r="AC16" s="19" t="s">
        <v>63</v>
      </c>
      <c r="AD16" s="19">
        <v>70</v>
      </c>
      <c r="AE16" s="19">
        <v>150</v>
      </c>
      <c r="AF16" s="19">
        <v>2000</v>
      </c>
      <c r="AG16" s="19">
        <v>30</v>
      </c>
      <c r="AH16" s="19">
        <v>85</v>
      </c>
      <c r="AI16" s="19">
        <v>20</v>
      </c>
      <c r="AJ16" s="19">
        <v>120</v>
      </c>
      <c r="AK16" s="19">
        <v>14</v>
      </c>
      <c r="AL16" s="19">
        <v>14</v>
      </c>
      <c r="AM16" s="19">
        <v>40</v>
      </c>
      <c r="BD16" s="11" t="s">
        <v>193</v>
      </c>
      <c r="BE16">
        <v>4</v>
      </c>
    </row>
    <row r="17" spans="1:58" x14ac:dyDescent="0.3">
      <c r="A17" s="11">
        <f t="shared" si="5"/>
        <v>10</v>
      </c>
      <c r="B17" s="14">
        <f t="shared" si="4"/>
        <v>3.7037037037037035E-2</v>
      </c>
      <c r="C17" s="21">
        <f t="shared" si="6"/>
        <v>4.6248121170077462E-3</v>
      </c>
      <c r="M17" s="42">
        <v>2.4</v>
      </c>
      <c r="N17" s="42">
        <v>30</v>
      </c>
      <c r="O17" s="43">
        <f>1/N17*M17</f>
        <v>0.08</v>
      </c>
      <c r="S17" s="11" t="s">
        <v>128</v>
      </c>
      <c r="T17" s="11">
        <v>75000</v>
      </c>
      <c r="U17" s="89">
        <f t="shared" si="8"/>
        <v>34.196891191709852</v>
      </c>
      <c r="V17" s="11">
        <f t="shared" ref="V17" si="9">ROUND( SQRT(U17*1000000/PI() ),0)</f>
        <v>3299</v>
      </c>
      <c r="BD17" s="11" t="s">
        <v>195</v>
      </c>
      <c r="BE17">
        <v>123</v>
      </c>
    </row>
    <row r="18" spans="1:58" x14ac:dyDescent="0.3">
      <c r="A18" s="11">
        <f t="shared" si="5"/>
        <v>11</v>
      </c>
      <c r="B18" s="14">
        <f t="shared" si="4"/>
        <v>4.9296296296296296E-2</v>
      </c>
      <c r="C18" s="21">
        <f t="shared" si="6"/>
        <v>6.1556249277373108E-3</v>
      </c>
      <c r="S18" s="11" t="s">
        <v>128</v>
      </c>
      <c r="T18" s="11">
        <v>100000</v>
      </c>
      <c r="U18" s="89">
        <f t="shared" ref="U18" si="10">+U17/T17*T18</f>
        <v>45.595854922279798</v>
      </c>
      <c r="V18" s="11">
        <f t="shared" ref="V18" si="11">ROUND( SQRT(U18*1000000/PI() ),0)</f>
        <v>3810</v>
      </c>
      <c r="AC18" t="s">
        <v>153</v>
      </c>
      <c r="BD18" s="11" t="s">
        <v>203</v>
      </c>
      <c r="BE18">
        <v>3</v>
      </c>
    </row>
    <row r="19" spans="1:58" x14ac:dyDescent="0.3">
      <c r="A19" s="11">
        <f t="shared" si="5"/>
        <v>12</v>
      </c>
      <c r="B19" s="14">
        <f t="shared" si="4"/>
        <v>6.4000000000000001E-2</v>
      </c>
      <c r="C19" s="21">
        <f t="shared" si="6"/>
        <v>7.9916753381893864E-3</v>
      </c>
      <c r="AJ19" s="73" t="s">
        <v>108</v>
      </c>
      <c r="AM19" s="52" t="s">
        <v>111</v>
      </c>
      <c r="AN19" s="52" t="s">
        <v>111</v>
      </c>
      <c r="BD19" t="s">
        <v>200</v>
      </c>
      <c r="BE19">
        <v>30</v>
      </c>
    </row>
    <row r="20" spans="1:58" x14ac:dyDescent="0.3">
      <c r="A20" s="11">
        <f t="shared" si="5"/>
        <v>13</v>
      </c>
      <c r="B20" s="14">
        <f t="shared" si="4"/>
        <v>8.1370370370370371E-2</v>
      </c>
      <c r="C20" s="21">
        <f t="shared" si="6"/>
        <v>1.016071222106602E-2</v>
      </c>
      <c r="N20" s="11"/>
      <c r="O20" s="11"/>
      <c r="P20" s="11"/>
      <c r="Q20" s="11"/>
      <c r="S20" s="55" t="s">
        <v>3</v>
      </c>
      <c r="T20" s="56" t="s">
        <v>105</v>
      </c>
      <c r="U20" s="56" t="s">
        <v>8</v>
      </c>
      <c r="V20" s="11"/>
      <c r="W20" s="65" t="s">
        <v>3</v>
      </c>
      <c r="X20" s="67" t="s">
        <v>105</v>
      </c>
      <c r="Y20" s="92" t="s">
        <v>130</v>
      </c>
      <c r="Z20" s="92" t="s">
        <v>79</v>
      </c>
      <c r="AA20" s="67" t="s">
        <v>8</v>
      </c>
      <c r="AC20" s="65" t="s">
        <v>0</v>
      </c>
      <c r="AD20" s="65" t="s">
        <v>3</v>
      </c>
      <c r="AE20" s="67" t="s">
        <v>19</v>
      </c>
      <c r="AF20" s="67" t="s">
        <v>8</v>
      </c>
      <c r="AG20" s="65" t="s">
        <v>41</v>
      </c>
      <c r="AH20" s="65" t="s">
        <v>42</v>
      </c>
      <c r="AI20" s="85" t="s">
        <v>0</v>
      </c>
      <c r="AJ20" s="34" t="s">
        <v>110</v>
      </c>
      <c r="AK20" s="34" t="s">
        <v>46</v>
      </c>
      <c r="AL20" s="34" t="s">
        <v>109</v>
      </c>
      <c r="AM20" s="34" t="s">
        <v>48</v>
      </c>
      <c r="AN20" s="34" t="s">
        <v>183</v>
      </c>
    </row>
    <row r="21" spans="1:58" x14ac:dyDescent="0.3">
      <c r="A21" s="11">
        <f t="shared" si="5"/>
        <v>14</v>
      </c>
      <c r="B21" s="14">
        <f t="shared" si="4"/>
        <v>0.10162962962962963</v>
      </c>
      <c r="C21" s="21">
        <f t="shared" si="6"/>
        <v>1.2690484449069258E-2</v>
      </c>
      <c r="M21" s="11"/>
      <c r="N21" s="11"/>
      <c r="O21" s="11"/>
      <c r="P21" s="11"/>
      <c r="Q21" s="11"/>
      <c r="R21" s="11"/>
      <c r="S21" s="11" t="s">
        <v>100</v>
      </c>
      <c r="T21" s="1">
        <v>56</v>
      </c>
      <c r="U21" s="7">
        <v>0</v>
      </c>
      <c r="V21" s="11"/>
      <c r="W21" s="11" t="s">
        <v>100</v>
      </c>
      <c r="X21">
        <v>111</v>
      </c>
      <c r="Y21" s="72">
        <v>59</v>
      </c>
      <c r="Z21" s="1">
        <v>3</v>
      </c>
      <c r="AA21" s="1">
        <v>1</v>
      </c>
      <c r="AC21" t="s">
        <v>59</v>
      </c>
      <c r="AD21" s="11" t="s">
        <v>31</v>
      </c>
      <c r="AE21" s="1">
        <f>SUM(X21:X22)</f>
        <v>150</v>
      </c>
      <c r="AF21" s="1">
        <f>SUM(AA21:AA22)</f>
        <v>1</v>
      </c>
      <c r="AG21" s="27">
        <f t="shared" ref="AG21:AG26" si="12">+AF21/AE21</f>
        <v>6.6666666666666671E-3</v>
      </c>
      <c r="AH21" s="74">
        <f t="shared" ref="AH21:AH26" si="13">1-AG21</f>
        <v>0.99333333333333329</v>
      </c>
      <c r="AI21" s="11" t="s">
        <v>59</v>
      </c>
      <c r="AJ21" s="27">
        <f>+AE21/$AE$26</f>
        <v>2.6664770505208518E-3</v>
      </c>
      <c r="AK21" s="35">
        <v>0.04</v>
      </c>
      <c r="AL21" s="1">
        <f>+$AE$26*AK21</f>
        <v>2250.16</v>
      </c>
      <c r="AM21" s="114">
        <f>+AJ21/AK21</f>
        <v>6.6661926263021296E-2</v>
      </c>
      <c r="AN21" s="76">
        <v>0.1</v>
      </c>
      <c r="BD21" s="11"/>
      <c r="BF21" t="s">
        <v>191</v>
      </c>
    </row>
    <row r="22" spans="1:58" x14ac:dyDescent="0.3">
      <c r="A22" s="11">
        <f t="shared" si="5"/>
        <v>15</v>
      </c>
      <c r="B22" s="14">
        <f t="shared" si="4"/>
        <v>0.125</v>
      </c>
      <c r="C22" s="21">
        <f t="shared" si="6"/>
        <v>1.5608740894901146E-2</v>
      </c>
      <c r="M22" s="11"/>
      <c r="N22" s="11"/>
      <c r="O22" s="11"/>
      <c r="P22" s="11"/>
      <c r="Q22" s="11"/>
      <c r="R22" s="11"/>
      <c r="S22" s="11" t="s">
        <v>101</v>
      </c>
      <c r="T22" s="1">
        <v>15</v>
      </c>
      <c r="U22" s="7">
        <v>0</v>
      </c>
      <c r="W22" s="11" t="s">
        <v>101</v>
      </c>
      <c r="X22" s="1">
        <v>39</v>
      </c>
      <c r="Y22" s="1">
        <v>12</v>
      </c>
      <c r="Z22" s="1">
        <v>1</v>
      </c>
      <c r="AA22" s="1">
        <v>0</v>
      </c>
      <c r="AC22" t="s">
        <v>60</v>
      </c>
      <c r="AD22" s="11" t="s">
        <v>32</v>
      </c>
      <c r="AE22" s="1">
        <f>SUM(X23)</f>
        <v>193</v>
      </c>
      <c r="AF22" s="1">
        <f>SUM(AA23)</f>
        <v>0</v>
      </c>
      <c r="AG22" s="27">
        <f t="shared" si="12"/>
        <v>0</v>
      </c>
      <c r="AH22" s="74">
        <f t="shared" si="13"/>
        <v>1</v>
      </c>
      <c r="AI22" s="11" t="s">
        <v>60</v>
      </c>
      <c r="AJ22" s="27">
        <f>+AE22/$AE$26</f>
        <v>3.4308671383368292E-3</v>
      </c>
      <c r="AK22" s="35">
        <v>0.15</v>
      </c>
      <c r="AL22" s="1">
        <f>+$AE$26*AK22</f>
        <v>8438.1</v>
      </c>
      <c r="AM22" s="114">
        <f>+AJ22/AK22</f>
        <v>2.2872447588912194E-2</v>
      </c>
      <c r="AN22" s="76">
        <v>0.5</v>
      </c>
    </row>
    <row r="23" spans="1:58" x14ac:dyDescent="0.3">
      <c r="A23" s="11">
        <f t="shared" si="5"/>
        <v>16</v>
      </c>
      <c r="B23" s="14">
        <f t="shared" si="4"/>
        <v>0.1517037037037037</v>
      </c>
      <c r="C23" s="21">
        <f t="shared" si="6"/>
        <v>1.8943230431263731E-2</v>
      </c>
      <c r="M23" s="11"/>
      <c r="N23" s="11"/>
      <c r="O23" s="11"/>
      <c r="P23" s="11"/>
      <c r="Q23" s="11"/>
      <c r="R23" s="11"/>
      <c r="S23" s="11" t="s">
        <v>102</v>
      </c>
      <c r="T23" s="1">
        <v>93</v>
      </c>
      <c r="U23" s="7">
        <v>0</v>
      </c>
      <c r="W23" s="11" t="s">
        <v>102</v>
      </c>
      <c r="X23" s="1">
        <v>193</v>
      </c>
      <c r="Y23" s="1">
        <v>26</v>
      </c>
      <c r="Z23" s="1">
        <v>0</v>
      </c>
      <c r="AA23" s="1">
        <v>0</v>
      </c>
      <c r="AC23" t="s">
        <v>61</v>
      </c>
      <c r="AD23" s="11" t="s">
        <v>44</v>
      </c>
      <c r="AE23" s="1">
        <f>SUM(X24:X27)</f>
        <v>28051</v>
      </c>
      <c r="AF23" s="1">
        <f>SUM(AA24:AA27)</f>
        <v>154</v>
      </c>
      <c r="AG23" s="27">
        <f t="shared" si="12"/>
        <v>5.4900003564935292E-3</v>
      </c>
      <c r="AH23" s="74">
        <f t="shared" si="13"/>
        <v>0.9945099996435065</v>
      </c>
      <c r="AI23" s="11" t="s">
        <v>61</v>
      </c>
      <c r="AJ23" s="27">
        <f>+AE23/$AE$26</f>
        <v>0.49864898496106941</v>
      </c>
      <c r="AK23" s="35">
        <v>0.62</v>
      </c>
      <c r="AL23" s="1">
        <f>+$AE$26*AK23</f>
        <v>34877.480000000003</v>
      </c>
      <c r="AM23" s="114">
        <f>+AJ23/AK23</f>
        <v>0.80427255638882167</v>
      </c>
      <c r="AN23" s="76">
        <v>0.4</v>
      </c>
    </row>
    <row r="24" spans="1:58" x14ac:dyDescent="0.3">
      <c r="A24" s="11">
        <f t="shared" si="5"/>
        <v>17</v>
      </c>
      <c r="B24" s="14">
        <f t="shared" si="4"/>
        <v>0.18196296296296297</v>
      </c>
      <c r="C24" s="21">
        <f t="shared" si="6"/>
        <v>2.272170193085906E-2</v>
      </c>
      <c r="M24" s="11"/>
      <c r="N24" s="11"/>
      <c r="O24" s="11"/>
      <c r="P24" s="11"/>
      <c r="Q24" s="11"/>
      <c r="R24" s="11"/>
      <c r="S24" t="s">
        <v>103</v>
      </c>
      <c r="T24" s="1">
        <v>1373</v>
      </c>
      <c r="U24" s="1">
        <v>3</v>
      </c>
      <c r="W24" s="11" t="s">
        <v>103</v>
      </c>
      <c r="X24" s="1">
        <v>3246</v>
      </c>
      <c r="Y24" s="1">
        <v>502</v>
      </c>
      <c r="Z24" s="1">
        <v>24</v>
      </c>
      <c r="AA24" s="1">
        <v>6</v>
      </c>
      <c r="AC24" t="s">
        <v>62</v>
      </c>
      <c r="AD24" s="11" t="s">
        <v>37</v>
      </c>
      <c r="AE24" s="1">
        <f>SUM(X28)</f>
        <v>9348</v>
      </c>
      <c r="AF24" s="1">
        <f>SUM(AA28)</f>
        <v>299</v>
      </c>
      <c r="AG24" s="27">
        <f t="shared" si="12"/>
        <v>3.1985451433461702E-2</v>
      </c>
      <c r="AH24" s="74">
        <f t="shared" si="13"/>
        <v>0.96801454856653835</v>
      </c>
      <c r="AI24" s="11" t="s">
        <v>62</v>
      </c>
      <c r="AJ24" s="27">
        <f>+AE24/$AE$26</f>
        <v>0.16617484978845948</v>
      </c>
      <c r="AK24" s="35">
        <v>0.05</v>
      </c>
      <c r="AL24" s="1">
        <f>+$AE$26*AK24</f>
        <v>2812.7000000000003</v>
      </c>
      <c r="AM24" s="114">
        <f>+AJ24/AK24</f>
        <v>3.3234969957691893</v>
      </c>
      <c r="AN24" s="76">
        <v>10</v>
      </c>
      <c r="BD24" s="11"/>
    </row>
    <row r="25" spans="1:58" x14ac:dyDescent="0.3">
      <c r="A25" s="11">
        <f t="shared" si="5"/>
        <v>18</v>
      </c>
      <c r="B25" s="14">
        <f t="shared" si="4"/>
        <v>0.216</v>
      </c>
      <c r="C25" s="21">
        <f t="shared" si="6"/>
        <v>2.6971904266389179E-2</v>
      </c>
      <c r="M25" s="11"/>
      <c r="N25" s="11"/>
      <c r="O25" s="11"/>
      <c r="P25" s="11"/>
      <c r="Q25" s="11"/>
      <c r="R25" s="11"/>
      <c r="S25" t="s">
        <v>34</v>
      </c>
      <c r="T25" s="1">
        <v>2149</v>
      </c>
      <c r="U25" s="1">
        <v>3</v>
      </c>
      <c r="W25" s="11" t="s">
        <v>34</v>
      </c>
      <c r="X25" s="1">
        <v>5738</v>
      </c>
      <c r="Y25" s="1">
        <v>1127</v>
      </c>
      <c r="Z25" s="1">
        <v>62</v>
      </c>
      <c r="AA25" s="1">
        <v>6</v>
      </c>
      <c r="AC25" s="19" t="s">
        <v>63</v>
      </c>
      <c r="AD25" s="19" t="s">
        <v>43</v>
      </c>
      <c r="AE25" s="31">
        <f>SUM(X29:X30)</f>
        <v>18512</v>
      </c>
      <c r="AF25" s="31">
        <f>SUM(AA29:AA30)</f>
        <v>3050</v>
      </c>
      <c r="AG25" s="29">
        <f t="shared" si="12"/>
        <v>0.16475799481417458</v>
      </c>
      <c r="AH25" s="75">
        <f t="shared" si="13"/>
        <v>0.83524200518582536</v>
      </c>
      <c r="AI25" s="19" t="s">
        <v>63</v>
      </c>
      <c r="AJ25" s="29">
        <f>+AE25/$AE$26</f>
        <v>0.3290788210616134</v>
      </c>
      <c r="AK25" s="36">
        <v>0.14000000000000001</v>
      </c>
      <c r="AL25" s="31">
        <f>+$AE$26*AK25</f>
        <v>7875.56</v>
      </c>
      <c r="AM25" s="115">
        <f>+AJ25/AK25</f>
        <v>2.3505630075829527</v>
      </c>
      <c r="AN25" s="132">
        <v>8</v>
      </c>
      <c r="BD25" s="11"/>
    </row>
    <row r="26" spans="1:58" x14ac:dyDescent="0.3">
      <c r="A26" s="11">
        <f t="shared" si="5"/>
        <v>19</v>
      </c>
      <c r="B26" s="14">
        <f t="shared" si="4"/>
        <v>0.25403703703703706</v>
      </c>
      <c r="C26" s="21">
        <f t="shared" si="6"/>
        <v>3.1721586310556139E-2</v>
      </c>
      <c r="M26" s="11"/>
      <c r="N26" s="11"/>
      <c r="O26" s="11"/>
      <c r="P26" s="11"/>
      <c r="Q26" s="11"/>
      <c r="R26" s="11"/>
      <c r="S26" t="s">
        <v>35</v>
      </c>
      <c r="T26" s="1">
        <v>2800</v>
      </c>
      <c r="U26" s="1">
        <v>7</v>
      </c>
      <c r="W26" s="11" t="s">
        <v>35</v>
      </c>
      <c r="X26" s="1">
        <v>8709</v>
      </c>
      <c r="Y26" s="1">
        <v>2430</v>
      </c>
      <c r="Z26" s="1">
        <v>131</v>
      </c>
      <c r="AA26" s="1">
        <v>42</v>
      </c>
      <c r="AD26" s="11"/>
      <c r="AE26" s="1">
        <f>SUM(AE21:AE25)</f>
        <v>56254</v>
      </c>
      <c r="AF26" s="1">
        <f>SUM(AF21:AF25)</f>
        <v>3504</v>
      </c>
      <c r="AG26" s="32">
        <f t="shared" si="12"/>
        <v>6.22889039001671E-2</v>
      </c>
      <c r="AH26" s="27">
        <f t="shared" si="13"/>
        <v>0.93771109609983294</v>
      </c>
      <c r="AJ26" s="27">
        <f>SUM(AJ21:AJ25)</f>
        <v>1</v>
      </c>
      <c r="AK26" s="27">
        <f>SUM(AK21:AK25)</f>
        <v>1</v>
      </c>
      <c r="AL26" s="1">
        <f>SUM(AL21:AL25)</f>
        <v>56254</v>
      </c>
      <c r="AM26" s="11"/>
      <c r="AN26" s="35"/>
      <c r="BD26" s="11" t="s">
        <v>194</v>
      </c>
      <c r="BE26">
        <v>125</v>
      </c>
    </row>
    <row r="27" spans="1:58" x14ac:dyDescent="0.3">
      <c r="A27" s="11">
        <f t="shared" si="5"/>
        <v>20</v>
      </c>
      <c r="B27" s="14">
        <f t="shared" si="4"/>
        <v>0.29629629629629628</v>
      </c>
      <c r="C27" s="21">
        <f t="shared" si="6"/>
        <v>3.699849693606197E-2</v>
      </c>
      <c r="M27" s="11"/>
      <c r="N27" s="11"/>
      <c r="O27" s="11"/>
      <c r="P27" s="11"/>
      <c r="Q27" s="11"/>
      <c r="R27" s="11"/>
      <c r="S27" t="s">
        <v>36</v>
      </c>
      <c r="T27" s="1">
        <v>3071</v>
      </c>
      <c r="U27" s="1">
        <v>12</v>
      </c>
      <c r="W27" s="11" t="s">
        <v>36</v>
      </c>
      <c r="X27" s="1">
        <v>10358</v>
      </c>
      <c r="Y27" s="1">
        <v>3625</v>
      </c>
      <c r="Z27" s="1">
        <v>279</v>
      </c>
      <c r="AA27" s="1">
        <v>100</v>
      </c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BF27" t="s">
        <v>196</v>
      </c>
    </row>
    <row r="28" spans="1:58" x14ac:dyDescent="0.3">
      <c r="A28" s="11">
        <f t="shared" si="5"/>
        <v>21</v>
      </c>
      <c r="B28" s="14">
        <f t="shared" si="4"/>
        <v>0.34299999999999997</v>
      </c>
      <c r="C28" s="21">
        <f t="shared" si="6"/>
        <v>4.2830385015608742E-2</v>
      </c>
      <c r="M28" s="11"/>
      <c r="N28" s="11"/>
      <c r="O28" s="11"/>
      <c r="P28" s="11"/>
      <c r="Q28" s="11"/>
      <c r="R28" s="11"/>
      <c r="S28" t="s">
        <v>37</v>
      </c>
      <c r="T28" s="1">
        <v>2858</v>
      </c>
      <c r="U28" s="1">
        <v>54</v>
      </c>
      <c r="W28" s="11" t="s">
        <v>37</v>
      </c>
      <c r="X28" s="1">
        <v>9348</v>
      </c>
      <c r="Y28" s="1">
        <v>4919</v>
      </c>
      <c r="Z28" s="1">
        <v>487</v>
      </c>
      <c r="AA28" s="1">
        <v>299</v>
      </c>
      <c r="AC28" s="1">
        <v>2000</v>
      </c>
      <c r="AE28" s="11">
        <v>59</v>
      </c>
      <c r="AF28" s="11">
        <v>58</v>
      </c>
      <c r="AG28" s="11">
        <v>1</v>
      </c>
      <c r="AH28" s="33">
        <f>+AE28/$AD$33</f>
        <v>3.7786601767644422E-3</v>
      </c>
      <c r="AI28" s="11">
        <f>+AJ21/AH28</f>
        <v>0.7056673333361454</v>
      </c>
      <c r="AJ28" s="11">
        <v>532522</v>
      </c>
      <c r="AK28" s="6">
        <f>+AJ28/AC28/10</f>
        <v>26.626100000000001</v>
      </c>
      <c r="AL28" s="11">
        <v>10</v>
      </c>
      <c r="AM28" s="89">
        <f>+AL28/AC28</f>
        <v>5.0000000000000001E-3</v>
      </c>
      <c r="AN28" s="11"/>
      <c r="AO28" s="11">
        <v>70</v>
      </c>
      <c r="AP28">
        <v>90</v>
      </c>
      <c r="AR28">
        <f>+AO28+(AP28-AO28)/2</f>
        <v>80</v>
      </c>
      <c r="AT28">
        <f>+AO28/2</f>
        <v>35</v>
      </c>
      <c r="AU28" s="11">
        <f>+AP28/2</f>
        <v>45</v>
      </c>
      <c r="AW28" s="10">
        <f>+AO28/4</f>
        <v>17.5</v>
      </c>
      <c r="AX28" s="10">
        <f>+AP28/4</f>
        <v>22.5</v>
      </c>
    </row>
    <row r="29" spans="1:58" x14ac:dyDescent="0.3">
      <c r="A29" s="11">
        <f t="shared" si="5"/>
        <v>22</v>
      </c>
      <c r="B29" s="14">
        <f t="shared" si="4"/>
        <v>0.39437037037037037</v>
      </c>
      <c r="C29" s="21">
        <f t="shared" si="6"/>
        <v>4.9244999421898486E-2</v>
      </c>
      <c r="M29" s="11"/>
      <c r="N29" s="11"/>
      <c r="O29" s="11"/>
      <c r="P29" s="11"/>
      <c r="Q29" s="11"/>
      <c r="R29" s="11"/>
      <c r="S29" t="s">
        <v>38</v>
      </c>
      <c r="T29" s="1">
        <v>3009</v>
      </c>
      <c r="U29" s="1">
        <v>144</v>
      </c>
      <c r="W29" s="11" t="s">
        <v>38</v>
      </c>
      <c r="X29" s="1">
        <v>9128</v>
      </c>
      <c r="Y29" s="1">
        <v>6215</v>
      </c>
      <c r="Z29" s="1">
        <v>563</v>
      </c>
      <c r="AA29" s="1">
        <v>956</v>
      </c>
      <c r="AC29" s="1">
        <v>7500</v>
      </c>
      <c r="AD29" s="11"/>
      <c r="AE29" s="11">
        <v>162</v>
      </c>
      <c r="AF29" s="11">
        <v>162</v>
      </c>
      <c r="AG29" s="11">
        <v>0</v>
      </c>
      <c r="AH29" s="33">
        <f t="shared" ref="AH29:AH32" si="14">+AE29/$AD$33</f>
        <v>1.0375304214166773E-2</v>
      </c>
      <c r="AI29" s="11">
        <f t="shared" ref="AI29:AI32" si="15">+AJ22/AH29</f>
        <v>0.33067629319747688</v>
      </c>
      <c r="AJ29" s="11">
        <v>1908615</v>
      </c>
      <c r="AK29" s="6">
        <f t="shared" ref="AK29:AK33" si="16">+AJ29/AC29/10</f>
        <v>25.4482</v>
      </c>
      <c r="AL29" s="11">
        <v>66</v>
      </c>
      <c r="AM29" s="89">
        <f t="shared" ref="AM29:AM32" si="17">+AL29/AC29</f>
        <v>8.8000000000000005E-3</v>
      </c>
      <c r="AN29" s="11"/>
      <c r="AO29" s="11">
        <v>80</v>
      </c>
      <c r="AP29" s="11">
        <v>110</v>
      </c>
      <c r="AR29" s="11">
        <f t="shared" ref="AR29:AR32" si="18">+AO29+(AP29-AO29)/2</f>
        <v>95</v>
      </c>
      <c r="AT29" s="11">
        <f t="shared" ref="AT29:AU32" si="19">+AO29/2</f>
        <v>40</v>
      </c>
      <c r="AU29" s="11">
        <f t="shared" si="19"/>
        <v>55</v>
      </c>
      <c r="AW29" s="10">
        <f t="shared" ref="AW29:AX32" si="20">+AO29/4</f>
        <v>20</v>
      </c>
      <c r="AX29" s="10">
        <f t="shared" si="20"/>
        <v>27.5</v>
      </c>
    </row>
    <row r="30" spans="1:58" x14ac:dyDescent="0.3">
      <c r="A30" s="11">
        <f t="shared" si="5"/>
        <v>23</v>
      </c>
      <c r="B30" s="14">
        <f t="shared" si="4"/>
        <v>0.4506296296296296</v>
      </c>
      <c r="C30" s="21">
        <f t="shared" si="6"/>
        <v>5.6270089027633252E-2</v>
      </c>
      <c r="M30" s="11"/>
      <c r="N30" s="11"/>
      <c r="O30" s="11"/>
      <c r="P30" s="11"/>
      <c r="Q30" s="11"/>
      <c r="R30" s="11"/>
      <c r="S30" t="s">
        <v>104</v>
      </c>
      <c r="T30" s="1">
        <v>2878</v>
      </c>
      <c r="U30" s="1">
        <v>449</v>
      </c>
      <c r="W30" s="19" t="s">
        <v>104</v>
      </c>
      <c r="X30" s="31">
        <v>9384</v>
      </c>
      <c r="Y30" s="31">
        <v>5872</v>
      </c>
      <c r="Z30" s="31">
        <v>73</v>
      </c>
      <c r="AA30" s="31">
        <v>2094</v>
      </c>
      <c r="AC30" s="119">
        <v>31000</v>
      </c>
      <c r="AD30" s="11"/>
      <c r="AE30" s="11">
        <v>9524</v>
      </c>
      <c r="AF30" s="11">
        <v>9477</v>
      </c>
      <c r="AG30" s="11">
        <v>47</v>
      </c>
      <c r="AH30" s="33">
        <f t="shared" si="14"/>
        <v>0.60996541565261941</v>
      </c>
      <c r="AI30" s="11">
        <f t="shared" si="15"/>
        <v>0.81750370130009853</v>
      </c>
      <c r="AJ30" s="11">
        <v>7553612</v>
      </c>
      <c r="AK30" s="6">
        <f t="shared" si="16"/>
        <v>24.366490322580646</v>
      </c>
      <c r="AL30" s="11">
        <v>189</v>
      </c>
      <c r="AM30" s="89">
        <f t="shared" si="17"/>
        <v>6.0967741935483875E-3</v>
      </c>
      <c r="AN30" s="11"/>
      <c r="AO30" s="11">
        <v>80</v>
      </c>
      <c r="AP30" s="11">
        <v>120</v>
      </c>
      <c r="AR30" s="11">
        <f t="shared" si="18"/>
        <v>100</v>
      </c>
      <c r="AT30" s="11">
        <f t="shared" si="19"/>
        <v>40</v>
      </c>
      <c r="AU30" s="11">
        <f t="shared" si="19"/>
        <v>60</v>
      </c>
      <c r="AW30" s="10">
        <f t="shared" si="20"/>
        <v>20</v>
      </c>
      <c r="AX30" s="10">
        <f t="shared" si="20"/>
        <v>30</v>
      </c>
    </row>
    <row r="31" spans="1:58" x14ac:dyDescent="0.3">
      <c r="A31" s="11">
        <f t="shared" si="5"/>
        <v>24</v>
      </c>
      <c r="B31" s="14">
        <f t="shared" si="4"/>
        <v>0.51200000000000001</v>
      </c>
      <c r="C31" s="21">
        <f t="shared" si="6"/>
        <v>6.3933402705515091E-2</v>
      </c>
      <c r="M31" s="11"/>
      <c r="N31" s="11"/>
      <c r="O31" s="11"/>
      <c r="P31" s="11"/>
      <c r="Q31" s="11"/>
      <c r="R31" s="11"/>
      <c r="T31" s="1">
        <f>SUM(T21:T30)</f>
        <v>18302</v>
      </c>
      <c r="U31" s="1">
        <f>SUM(U21:U30)</f>
        <v>672</v>
      </c>
      <c r="W31" s="71"/>
      <c r="X31" s="1">
        <f>SUM(X21:X30)</f>
        <v>56254</v>
      </c>
      <c r="Y31" s="1">
        <f t="shared" ref="Y31:AA31" si="21">SUM(Y21:Y30)</f>
        <v>24787</v>
      </c>
      <c r="Z31" s="1">
        <f t="shared" si="21"/>
        <v>1623</v>
      </c>
      <c r="AA31" s="1">
        <f t="shared" si="21"/>
        <v>3504</v>
      </c>
      <c r="AC31" s="119">
        <v>2500</v>
      </c>
      <c r="AD31" s="11"/>
      <c r="AE31" s="11">
        <v>1678</v>
      </c>
      <c r="AF31" s="11">
        <v>1627</v>
      </c>
      <c r="AG31" s="11">
        <v>51</v>
      </c>
      <c r="AH31" s="33">
        <f t="shared" si="14"/>
        <v>0.10746765723069041</v>
      </c>
      <c r="AI31" s="11">
        <f t="shared" si="15"/>
        <v>1.546277773895713</v>
      </c>
      <c r="AJ31" s="11">
        <v>550371</v>
      </c>
      <c r="AK31" s="6">
        <f t="shared" si="16"/>
        <v>22.01484</v>
      </c>
      <c r="AL31" s="11">
        <v>17</v>
      </c>
      <c r="AM31" s="89">
        <f t="shared" si="17"/>
        <v>6.7999999999999996E-3</v>
      </c>
      <c r="AN31" s="11"/>
      <c r="AO31" s="11">
        <v>70</v>
      </c>
      <c r="AP31" s="11">
        <v>90</v>
      </c>
      <c r="AR31" s="11">
        <f t="shared" si="18"/>
        <v>80</v>
      </c>
      <c r="AT31" s="11">
        <f t="shared" si="19"/>
        <v>35</v>
      </c>
      <c r="AU31" s="11">
        <f t="shared" si="19"/>
        <v>45</v>
      </c>
      <c r="AW31" s="10">
        <f t="shared" si="20"/>
        <v>17.5</v>
      </c>
      <c r="AX31" s="10">
        <f t="shared" si="20"/>
        <v>22.5</v>
      </c>
    </row>
    <row r="32" spans="1:58" x14ac:dyDescent="0.3">
      <c r="A32" s="11">
        <f t="shared" si="5"/>
        <v>25</v>
      </c>
      <c r="B32" s="14">
        <f t="shared" si="4"/>
        <v>0.57870370370370372</v>
      </c>
      <c r="C32" s="21">
        <f t="shared" si="6"/>
        <v>7.2262689328246046E-2</v>
      </c>
      <c r="M32" s="11"/>
      <c r="N32" s="11"/>
      <c r="O32" s="11"/>
      <c r="P32" s="11"/>
      <c r="Q32" s="11"/>
      <c r="AB32" s="1"/>
      <c r="AC32" s="119">
        <v>7000</v>
      </c>
      <c r="AD32" s="11"/>
      <c r="AE32" s="19">
        <v>4191</v>
      </c>
      <c r="AF32" s="19">
        <v>3469</v>
      </c>
      <c r="AG32" s="19">
        <v>722</v>
      </c>
      <c r="AH32" s="33">
        <f t="shared" si="14"/>
        <v>0.26841296272575893</v>
      </c>
      <c r="AI32" s="11">
        <f t="shared" si="15"/>
        <v>1.2260168723588718</v>
      </c>
      <c r="AJ32" s="11">
        <v>1189779</v>
      </c>
      <c r="AK32" s="6">
        <f t="shared" si="16"/>
        <v>16.996842857142859</v>
      </c>
      <c r="AL32" s="11">
        <v>33</v>
      </c>
      <c r="AM32" s="89">
        <f t="shared" si="17"/>
        <v>4.7142857142857143E-3</v>
      </c>
      <c r="AN32" s="11"/>
      <c r="AO32" s="11">
        <v>60</v>
      </c>
      <c r="AP32" s="11">
        <v>70</v>
      </c>
      <c r="AR32" s="11">
        <f t="shared" si="18"/>
        <v>65</v>
      </c>
      <c r="AT32" s="11">
        <f t="shared" si="19"/>
        <v>30</v>
      </c>
      <c r="AU32" s="11">
        <f t="shared" si="19"/>
        <v>35</v>
      </c>
      <c r="AW32" s="10">
        <f t="shared" si="20"/>
        <v>15</v>
      </c>
      <c r="AX32" s="10">
        <f t="shared" si="20"/>
        <v>17.5</v>
      </c>
    </row>
    <row r="33" spans="1:39" x14ac:dyDescent="0.3">
      <c r="A33" s="11">
        <f t="shared" si="5"/>
        <v>26</v>
      </c>
      <c r="B33" s="14">
        <f t="shared" si="4"/>
        <v>0.65096296296296297</v>
      </c>
      <c r="C33" s="21">
        <f t="shared" si="6"/>
        <v>8.1285697768528162E-2</v>
      </c>
      <c r="M33" s="11"/>
      <c r="N33" s="11"/>
      <c r="O33" s="11"/>
      <c r="P33" s="11"/>
      <c r="Q33" s="11"/>
      <c r="AB33" s="1"/>
      <c r="AC33" s="11">
        <f>SUM(AC28:AC32)</f>
        <v>50000</v>
      </c>
      <c r="AD33" s="11">
        <f>+AF33+AG33</f>
        <v>15614</v>
      </c>
      <c r="AE33" s="11">
        <f>SUM(AE28:AE32)</f>
        <v>15614</v>
      </c>
      <c r="AF33" s="11">
        <f t="shared" ref="AF33:AG33" si="22">SUM(AF28:AF32)</f>
        <v>14793</v>
      </c>
      <c r="AG33" s="11">
        <f t="shared" si="22"/>
        <v>821</v>
      </c>
      <c r="AH33" s="11"/>
      <c r="AI33" s="11"/>
      <c r="AJ33" s="11">
        <f>SUM(AJ28:AJ32)</f>
        <v>11734899</v>
      </c>
      <c r="AK33" s="6">
        <f t="shared" si="16"/>
        <v>23.469798000000001</v>
      </c>
      <c r="AL33" s="11"/>
      <c r="AM33" s="11"/>
    </row>
    <row r="34" spans="1:39" x14ac:dyDescent="0.3">
      <c r="A34" s="11">
        <f t="shared" si="5"/>
        <v>27</v>
      </c>
      <c r="B34" s="14">
        <f t="shared" si="4"/>
        <v>0.72899999999999998</v>
      </c>
      <c r="C34" s="21">
        <f t="shared" si="6"/>
        <v>9.1030176899063481E-2</v>
      </c>
      <c r="M34" s="11"/>
      <c r="N34" s="11"/>
      <c r="O34" s="11"/>
      <c r="P34" s="11"/>
      <c r="Q34" s="11"/>
      <c r="AB34" s="1"/>
      <c r="AC34" s="11"/>
      <c r="AD34" s="11"/>
      <c r="AE34" s="11"/>
      <c r="AF34" s="11"/>
      <c r="AG34" s="33">
        <f>+AG33/$AD$33</f>
        <v>5.2581017035993341E-2</v>
      </c>
      <c r="AH34" s="11"/>
      <c r="AI34" s="11"/>
      <c r="AJ34" s="11"/>
      <c r="AK34" s="11"/>
      <c r="AL34" s="11"/>
      <c r="AM34" s="11"/>
    </row>
    <row r="35" spans="1:39" x14ac:dyDescent="0.3">
      <c r="A35" s="11">
        <f t="shared" si="5"/>
        <v>28</v>
      </c>
      <c r="B35" s="14">
        <f t="shared" si="4"/>
        <v>0.813037037037037</v>
      </c>
      <c r="C35" s="21">
        <f t="shared" si="6"/>
        <v>0.10152387559255406</v>
      </c>
      <c r="M35" s="11"/>
      <c r="N35" s="11"/>
      <c r="O35" s="11"/>
      <c r="P35" s="11"/>
      <c r="Q35" s="11"/>
      <c r="AB35" s="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</row>
    <row r="36" spans="1:39" x14ac:dyDescent="0.3">
      <c r="A36" s="11">
        <f t="shared" si="5"/>
        <v>29</v>
      </c>
      <c r="B36" s="14">
        <f t="shared" si="4"/>
        <v>0.90329629629629626</v>
      </c>
      <c r="C36" s="21">
        <f t="shared" si="6"/>
        <v>0.11279454272170193</v>
      </c>
      <c r="M36" s="11"/>
      <c r="N36" s="11"/>
      <c r="O36" s="11"/>
      <c r="P36" s="11"/>
      <c r="Q36" s="11"/>
      <c r="AB36" s="1"/>
      <c r="AC36" s="11"/>
    </row>
    <row r="37" spans="1:39" x14ac:dyDescent="0.3">
      <c r="A37" s="11">
        <f t="shared" si="5"/>
        <v>30</v>
      </c>
      <c r="B37" s="14">
        <f t="shared" si="4"/>
        <v>1</v>
      </c>
      <c r="C37" s="21">
        <f t="shared" si="6"/>
        <v>0.12486992715920917</v>
      </c>
      <c r="M37" s="11"/>
      <c r="N37" s="11"/>
      <c r="O37" s="11"/>
      <c r="P37" s="11"/>
      <c r="Q37" s="11"/>
      <c r="AB37" s="1"/>
      <c r="AC37" s="11"/>
    </row>
    <row r="38" spans="1:39" x14ac:dyDescent="0.3">
      <c r="A38" s="11">
        <f t="shared" si="5"/>
        <v>31</v>
      </c>
      <c r="B38" s="14"/>
      <c r="C38" s="21" t="e">
        <f t="shared" si="6"/>
        <v>#N/A</v>
      </c>
      <c r="AB38" s="1"/>
      <c r="AC38" s="11"/>
    </row>
    <row r="39" spans="1:39" x14ac:dyDescent="0.3">
      <c r="A39" s="11">
        <f t="shared" si="5"/>
        <v>32</v>
      </c>
      <c r="B39" s="14"/>
      <c r="C39" s="21" t="e">
        <f t="shared" si="6"/>
        <v>#N/A</v>
      </c>
      <c r="AB39" s="1"/>
      <c r="AC39" s="11"/>
    </row>
    <row r="40" spans="1:39" x14ac:dyDescent="0.3">
      <c r="A40" s="11">
        <f t="shared" si="5"/>
        <v>33</v>
      </c>
      <c r="B40" s="14"/>
      <c r="C40" s="21" t="e">
        <f t="shared" si="6"/>
        <v>#N/A</v>
      </c>
      <c r="AB40" s="1"/>
      <c r="AC40" s="11"/>
    </row>
    <row r="41" spans="1:39" x14ac:dyDescent="0.3">
      <c r="A41" s="11">
        <f t="shared" si="5"/>
        <v>34</v>
      </c>
      <c r="B41" s="14"/>
      <c r="C41" s="21" t="e">
        <f t="shared" si="6"/>
        <v>#N/A</v>
      </c>
      <c r="AB41" s="1"/>
    </row>
    <row r="42" spans="1:39" x14ac:dyDescent="0.3">
      <c r="A42" s="11">
        <f t="shared" si="5"/>
        <v>35</v>
      </c>
      <c r="B42" s="14"/>
      <c r="C42" s="21" t="e">
        <f t="shared" si="6"/>
        <v>#N/A</v>
      </c>
    </row>
    <row r="43" spans="1:39" x14ac:dyDescent="0.3">
      <c r="A43" s="11">
        <f>+A42+1</f>
        <v>36</v>
      </c>
      <c r="B43" s="14"/>
      <c r="C43" s="21" t="e">
        <f t="shared" si="6"/>
        <v>#N/A</v>
      </c>
      <c r="S43" s="11"/>
      <c r="U43"/>
    </row>
    <row r="44" spans="1:39" x14ac:dyDescent="0.3">
      <c r="A44" s="11">
        <f>+A43+1</f>
        <v>37</v>
      </c>
      <c r="B44" s="14"/>
      <c r="C44" s="21" t="e">
        <f t="shared" si="6"/>
        <v>#N/A</v>
      </c>
      <c r="S44" s="69"/>
      <c r="U44"/>
    </row>
    <row r="45" spans="1:39" x14ac:dyDescent="0.3">
      <c r="A45" s="11">
        <f>+A44+1</f>
        <v>38</v>
      </c>
      <c r="B45" s="14"/>
      <c r="C45" s="21" t="e">
        <f t="shared" si="6"/>
        <v>#N/A</v>
      </c>
      <c r="S45" s="70"/>
      <c r="U45"/>
    </row>
    <row r="46" spans="1:39" x14ac:dyDescent="0.3">
      <c r="A46" s="11">
        <f>+A45+1</f>
        <v>39</v>
      </c>
      <c r="B46" s="14"/>
      <c r="C46" s="21" t="e">
        <f t="shared" si="6"/>
        <v>#N/A</v>
      </c>
      <c r="S46" s="11"/>
      <c r="U46"/>
    </row>
    <row r="47" spans="1:39" x14ac:dyDescent="0.3">
      <c r="A47" s="19">
        <f>+A46+1</f>
        <v>40</v>
      </c>
      <c r="B47" s="20"/>
      <c r="C47" s="22" t="e">
        <f t="shared" si="6"/>
        <v>#N/A</v>
      </c>
      <c r="S47" s="11"/>
    </row>
    <row r="48" spans="1:39" x14ac:dyDescent="0.3">
      <c r="B48" s="14"/>
      <c r="S48" s="11"/>
    </row>
    <row r="49" spans="2:19" x14ac:dyDescent="0.3">
      <c r="B49" s="14"/>
      <c r="S49" s="11"/>
    </row>
    <row r="50" spans="2:19" x14ac:dyDescent="0.3">
      <c r="B50" s="14"/>
      <c r="S50" s="11"/>
    </row>
    <row r="51" spans="2:19" x14ac:dyDescent="0.3">
      <c r="B51" s="14"/>
      <c r="S51" s="11"/>
    </row>
    <row r="52" spans="2:19" x14ac:dyDescent="0.3">
      <c r="B52" s="14"/>
      <c r="S52" s="11"/>
    </row>
    <row r="53" spans="2:19" x14ac:dyDescent="0.3">
      <c r="B53" s="14"/>
      <c r="S53" s="11"/>
    </row>
    <row r="54" spans="2:19" x14ac:dyDescent="0.3">
      <c r="B54" s="14"/>
    </row>
    <row r="55" spans="2:19" x14ac:dyDescent="0.3">
      <c r="B55" s="14"/>
    </row>
    <row r="56" spans="2:19" x14ac:dyDescent="0.3">
      <c r="B56" s="14"/>
      <c r="S56" s="11"/>
    </row>
    <row r="57" spans="2:19" x14ac:dyDescent="0.3">
      <c r="B57" s="14"/>
    </row>
    <row r="58" spans="2:19" x14ac:dyDescent="0.3">
      <c r="B58" s="14"/>
    </row>
  </sheetData>
  <mergeCells count="6">
    <mergeCell ref="AV2:AW2"/>
    <mergeCell ref="AI2:AJ2"/>
    <mergeCell ref="AD2:AE2"/>
    <mergeCell ref="AD10:AE10"/>
    <mergeCell ref="AI10:AJ10"/>
    <mergeCell ref="AQ2:AR2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3D464-B4F6-4D77-A01B-2270F7821231}">
  <dimension ref="A1:AA895"/>
  <sheetViews>
    <sheetView topLeftCell="E32" workbookViewId="0">
      <selection activeCell="H49" sqref="H49"/>
    </sheetView>
  </sheetViews>
  <sheetFormatPr baseColWidth="10" defaultRowHeight="14.4" x14ac:dyDescent="0.3"/>
  <cols>
    <col min="1" max="1" width="15.33203125" style="11" bestFit="1" customWidth="1"/>
    <col min="2" max="2" width="10.5546875" style="11" bestFit="1" customWidth="1"/>
    <col min="3" max="3" width="7" style="11" bestFit="1" customWidth="1"/>
    <col min="4" max="4" width="13" style="11" bestFit="1" customWidth="1"/>
    <col min="5" max="5" width="6" style="11" bestFit="1" customWidth="1"/>
    <col min="6" max="6" width="9.109375" style="11" bestFit="1" customWidth="1"/>
    <col min="7" max="7" width="10.5546875" style="11" bestFit="1" customWidth="1"/>
    <col min="8" max="8" width="7.5546875" style="1" bestFit="1" customWidth="1"/>
    <col min="9" max="9" width="8.21875" style="1" bestFit="1" customWidth="1"/>
    <col min="10" max="11" width="9.21875" style="1" bestFit="1" customWidth="1"/>
    <col min="12" max="27" width="11.5546875" style="11"/>
  </cols>
  <sheetData>
    <row r="1" spans="1:27" s="11" customFormat="1" x14ac:dyDescent="0.3">
      <c r="H1" s="1"/>
      <c r="I1" s="105" t="s">
        <v>105</v>
      </c>
      <c r="J1" s="105"/>
      <c r="K1" s="104" t="s">
        <v>80</v>
      </c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</row>
    <row r="2" spans="1:27" s="11" customFormat="1" x14ac:dyDescent="0.3">
      <c r="A2" s="54" t="s">
        <v>75</v>
      </c>
      <c r="B2" s="54" t="s">
        <v>76</v>
      </c>
      <c r="C2" s="54" t="s">
        <v>77</v>
      </c>
      <c r="D2" s="54" t="s">
        <v>78</v>
      </c>
      <c r="E2" s="54" t="s">
        <v>79</v>
      </c>
      <c r="F2" s="54" t="s">
        <v>80</v>
      </c>
      <c r="G2" s="80" t="s">
        <v>76</v>
      </c>
      <c r="H2" s="104" t="s">
        <v>77</v>
      </c>
      <c r="I2" s="106" t="s">
        <v>5</v>
      </c>
      <c r="J2" s="104" t="s">
        <v>80</v>
      </c>
      <c r="K2" s="106" t="s">
        <v>5</v>
      </c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</row>
    <row r="3" spans="1:27" x14ac:dyDescent="0.3">
      <c r="A3" s="11" t="s">
        <v>81</v>
      </c>
      <c r="B3" s="12">
        <v>43881</v>
      </c>
      <c r="G3" s="12">
        <v>43881</v>
      </c>
      <c r="H3" s="1">
        <f>SUMIF($B$3:$B$1000,$G3,$C$3:$C$1000)</f>
        <v>2</v>
      </c>
      <c r="I3" s="1">
        <v>0</v>
      </c>
      <c r="J3" s="1">
        <f>SUMIF($B$3:$B$1000,$G3,$F$3:$F$1000)</f>
        <v>0</v>
      </c>
      <c r="K3" s="1">
        <v>0</v>
      </c>
      <c r="V3" s="94" t="s">
        <v>131</v>
      </c>
      <c r="W3" s="11">
        <v>9.9258000000000006</v>
      </c>
    </row>
    <row r="4" spans="1:27" x14ac:dyDescent="0.3">
      <c r="A4" s="11" t="s">
        <v>82</v>
      </c>
      <c r="B4" s="12">
        <v>43881</v>
      </c>
      <c r="G4" s="12">
        <f>+G3+1</f>
        <v>43882</v>
      </c>
      <c r="H4" s="1">
        <f t="shared" ref="H4:H54" si="0">SUMIF($B$3:$B$1000,$G4,$C$3:$C$1000)</f>
        <v>2</v>
      </c>
      <c r="I4" s="1">
        <f>+H4-H3</f>
        <v>0</v>
      </c>
      <c r="J4" s="1">
        <f t="shared" ref="J4:J54" si="1">SUMIF($B$3:$B$1000,$G4,$F$3:$F$1000)</f>
        <v>0</v>
      </c>
      <c r="K4" s="1">
        <f t="shared" ref="K4:K54" si="2">+J4-J3</f>
        <v>0</v>
      </c>
      <c r="V4" s="94" t="s">
        <v>25</v>
      </c>
      <c r="W4" s="11">
        <v>-179.54</v>
      </c>
    </row>
    <row r="5" spans="1:27" x14ac:dyDescent="0.3">
      <c r="A5" s="11" t="s">
        <v>83</v>
      </c>
      <c r="B5" s="12">
        <v>43881</v>
      </c>
      <c r="G5" s="12">
        <f t="shared" ref="G5:G24" si="3">+G4+1</f>
        <v>43883</v>
      </c>
      <c r="H5" s="1">
        <f t="shared" si="0"/>
        <v>2</v>
      </c>
      <c r="I5" s="1">
        <f t="shared" ref="I5:I54" si="4">+H5-H4</f>
        <v>0</v>
      </c>
      <c r="J5" s="1">
        <f t="shared" si="1"/>
        <v>0</v>
      </c>
      <c r="K5" s="1">
        <f t="shared" si="2"/>
        <v>0</v>
      </c>
      <c r="V5" s="94" t="s">
        <v>132</v>
      </c>
      <c r="W5" s="11">
        <v>546.89</v>
      </c>
    </row>
    <row r="6" spans="1:27" x14ac:dyDescent="0.3">
      <c r="A6" s="11" t="s">
        <v>84</v>
      </c>
      <c r="B6" s="12">
        <v>43881</v>
      </c>
      <c r="C6" s="11">
        <v>1</v>
      </c>
      <c r="G6" s="12">
        <f t="shared" si="3"/>
        <v>43884</v>
      </c>
      <c r="H6" s="1">
        <f t="shared" si="0"/>
        <v>2</v>
      </c>
      <c r="I6" s="1">
        <f t="shared" si="4"/>
        <v>0</v>
      </c>
      <c r="J6" s="1">
        <f t="shared" si="1"/>
        <v>0</v>
      </c>
      <c r="K6" s="1">
        <f t="shared" si="2"/>
        <v>0</v>
      </c>
    </row>
    <row r="7" spans="1:27" x14ac:dyDescent="0.3">
      <c r="A7" s="11" t="s">
        <v>85</v>
      </c>
      <c r="B7" s="12">
        <v>43881</v>
      </c>
      <c r="C7" s="11">
        <v>1</v>
      </c>
      <c r="G7" s="12">
        <f t="shared" si="3"/>
        <v>43885</v>
      </c>
      <c r="H7" s="1">
        <f t="shared" si="0"/>
        <v>3</v>
      </c>
      <c r="I7" s="1">
        <f t="shared" si="4"/>
        <v>1</v>
      </c>
      <c r="J7" s="1">
        <f t="shared" si="1"/>
        <v>0</v>
      </c>
      <c r="K7" s="1">
        <f t="shared" si="2"/>
        <v>0</v>
      </c>
      <c r="V7" s="93" t="s">
        <v>25</v>
      </c>
      <c r="W7" s="93" t="s">
        <v>133</v>
      </c>
    </row>
    <row r="8" spans="1:27" x14ac:dyDescent="0.3">
      <c r="A8" s="11" t="s">
        <v>86</v>
      </c>
      <c r="B8" s="12">
        <v>43881</v>
      </c>
      <c r="G8" s="12">
        <f t="shared" si="3"/>
        <v>43886</v>
      </c>
      <c r="H8" s="1">
        <f t="shared" si="0"/>
        <v>10</v>
      </c>
      <c r="I8" s="1">
        <f t="shared" si="4"/>
        <v>7</v>
      </c>
      <c r="J8" s="1">
        <f t="shared" si="1"/>
        <v>0</v>
      </c>
      <c r="K8" s="1">
        <f t="shared" si="2"/>
        <v>0</v>
      </c>
      <c r="V8" s="11">
        <v>40</v>
      </c>
      <c r="W8" s="1">
        <f>+$W$3*(V8*V8)+$W$4*V8+$W$5</f>
        <v>9246.57</v>
      </c>
    </row>
    <row r="9" spans="1:27" x14ac:dyDescent="0.3">
      <c r="A9" s="11" t="s">
        <v>87</v>
      </c>
      <c r="B9" s="12">
        <v>43881</v>
      </c>
      <c r="G9" s="12">
        <f t="shared" si="3"/>
        <v>43887</v>
      </c>
      <c r="H9" s="1">
        <f t="shared" si="0"/>
        <v>16</v>
      </c>
      <c r="I9" s="1">
        <f t="shared" si="4"/>
        <v>6</v>
      </c>
      <c r="J9" s="1">
        <f t="shared" si="1"/>
        <v>0</v>
      </c>
      <c r="K9" s="1">
        <f t="shared" si="2"/>
        <v>0</v>
      </c>
      <c r="V9" s="11">
        <v>41</v>
      </c>
      <c r="W9" s="1">
        <f>+$W$3*(V9*V9)+$W$4*V9+$W$5</f>
        <v>9871.0198000000019</v>
      </c>
    </row>
    <row r="10" spans="1:27" x14ac:dyDescent="0.3">
      <c r="A10" s="11" t="s">
        <v>88</v>
      </c>
      <c r="B10" s="12">
        <v>43881</v>
      </c>
      <c r="C10" s="11">
        <v>0</v>
      </c>
      <c r="G10" s="12">
        <f t="shared" si="3"/>
        <v>43888</v>
      </c>
      <c r="H10" s="1">
        <f t="shared" si="0"/>
        <v>29</v>
      </c>
      <c r="I10" s="1">
        <f t="shared" si="4"/>
        <v>13</v>
      </c>
      <c r="J10" s="1">
        <f t="shared" si="1"/>
        <v>0</v>
      </c>
      <c r="K10" s="1">
        <f t="shared" si="2"/>
        <v>0</v>
      </c>
    </row>
    <row r="11" spans="1:27" x14ac:dyDescent="0.3">
      <c r="A11" s="11" t="s">
        <v>89</v>
      </c>
      <c r="B11" s="12">
        <v>43881</v>
      </c>
      <c r="G11" s="12">
        <f t="shared" si="3"/>
        <v>43889</v>
      </c>
      <c r="H11" s="1">
        <f t="shared" si="0"/>
        <v>43</v>
      </c>
      <c r="I11" s="1">
        <f t="shared" si="4"/>
        <v>14</v>
      </c>
      <c r="J11" s="1">
        <f t="shared" si="1"/>
        <v>0</v>
      </c>
      <c r="K11" s="1">
        <f t="shared" si="2"/>
        <v>0</v>
      </c>
    </row>
    <row r="12" spans="1:27" x14ac:dyDescent="0.3">
      <c r="A12" s="11" t="s">
        <v>90</v>
      </c>
      <c r="B12" s="12">
        <v>43881</v>
      </c>
      <c r="G12" s="12">
        <f t="shared" si="3"/>
        <v>43890</v>
      </c>
      <c r="H12" s="1">
        <f t="shared" si="0"/>
        <v>65</v>
      </c>
      <c r="I12" s="1">
        <f t="shared" si="4"/>
        <v>22</v>
      </c>
      <c r="J12" s="1">
        <f t="shared" si="1"/>
        <v>0</v>
      </c>
      <c r="K12" s="1">
        <f t="shared" si="2"/>
        <v>0</v>
      </c>
    </row>
    <row r="13" spans="1:27" x14ac:dyDescent="0.3">
      <c r="A13" s="11" t="s">
        <v>91</v>
      </c>
      <c r="B13" s="12">
        <v>43881</v>
      </c>
      <c r="G13" s="12">
        <f t="shared" si="3"/>
        <v>43891</v>
      </c>
      <c r="H13" s="1">
        <f t="shared" si="0"/>
        <v>113</v>
      </c>
      <c r="I13" s="1">
        <f t="shared" si="4"/>
        <v>48</v>
      </c>
      <c r="J13" s="1">
        <f t="shared" si="1"/>
        <v>0</v>
      </c>
      <c r="K13" s="1">
        <f t="shared" si="2"/>
        <v>0</v>
      </c>
    </row>
    <row r="14" spans="1:27" x14ac:dyDescent="0.3">
      <c r="A14" s="11" t="s">
        <v>92</v>
      </c>
      <c r="B14" s="12">
        <v>43881</v>
      </c>
      <c r="G14" s="12">
        <f t="shared" si="3"/>
        <v>43892</v>
      </c>
      <c r="H14" s="1">
        <f t="shared" si="0"/>
        <v>148</v>
      </c>
      <c r="I14" s="1">
        <f t="shared" si="4"/>
        <v>35</v>
      </c>
      <c r="J14" s="1">
        <f t="shared" si="1"/>
        <v>0</v>
      </c>
      <c r="K14" s="1">
        <f t="shared" si="2"/>
        <v>0</v>
      </c>
    </row>
    <row r="15" spans="1:27" x14ac:dyDescent="0.3">
      <c r="A15" s="11" t="s">
        <v>93</v>
      </c>
      <c r="B15" s="12">
        <v>43881</v>
      </c>
      <c r="G15" s="12">
        <f t="shared" si="3"/>
        <v>43893</v>
      </c>
      <c r="H15" s="1">
        <f t="shared" si="0"/>
        <v>194</v>
      </c>
      <c r="I15" s="1">
        <f t="shared" si="4"/>
        <v>46</v>
      </c>
      <c r="J15" s="1">
        <f t="shared" si="1"/>
        <v>0</v>
      </c>
      <c r="K15" s="1">
        <f t="shared" si="2"/>
        <v>0</v>
      </c>
    </row>
    <row r="16" spans="1:27" x14ac:dyDescent="0.3">
      <c r="A16" s="11" t="s">
        <v>94</v>
      </c>
      <c r="B16" s="12">
        <v>43881</v>
      </c>
      <c r="G16" s="12">
        <f t="shared" si="3"/>
        <v>43894</v>
      </c>
      <c r="H16" s="1">
        <f t="shared" si="0"/>
        <v>238</v>
      </c>
      <c r="I16" s="1">
        <f t="shared" si="4"/>
        <v>44</v>
      </c>
      <c r="J16" s="1">
        <f t="shared" si="1"/>
        <v>0</v>
      </c>
      <c r="K16" s="1">
        <f t="shared" si="2"/>
        <v>0</v>
      </c>
    </row>
    <row r="17" spans="1:23" x14ac:dyDescent="0.3">
      <c r="A17" s="11" t="s">
        <v>95</v>
      </c>
      <c r="B17" s="12">
        <v>43881</v>
      </c>
      <c r="G17" s="12">
        <f t="shared" si="3"/>
        <v>43895</v>
      </c>
      <c r="H17" s="1">
        <f t="shared" si="0"/>
        <v>364</v>
      </c>
      <c r="I17" s="1">
        <f t="shared" si="4"/>
        <v>126</v>
      </c>
      <c r="J17" s="1">
        <f t="shared" si="1"/>
        <v>0</v>
      </c>
      <c r="K17" s="1">
        <f t="shared" si="2"/>
        <v>0</v>
      </c>
    </row>
    <row r="18" spans="1:23" x14ac:dyDescent="0.3">
      <c r="A18" s="11" t="s">
        <v>96</v>
      </c>
      <c r="B18" s="12">
        <v>43881</v>
      </c>
      <c r="G18" s="12">
        <f t="shared" si="3"/>
        <v>43896</v>
      </c>
      <c r="H18" s="1">
        <f t="shared" si="0"/>
        <v>386</v>
      </c>
      <c r="I18" s="1">
        <f t="shared" si="4"/>
        <v>22</v>
      </c>
      <c r="J18" s="1">
        <f t="shared" si="1"/>
        <v>0</v>
      </c>
      <c r="K18" s="1">
        <f t="shared" si="2"/>
        <v>0</v>
      </c>
    </row>
    <row r="19" spans="1:23" x14ac:dyDescent="0.3">
      <c r="A19" s="11" t="s">
        <v>97</v>
      </c>
      <c r="B19" s="12">
        <v>43881</v>
      </c>
      <c r="G19" s="12">
        <f t="shared" si="3"/>
        <v>43897</v>
      </c>
      <c r="H19" s="1">
        <f t="shared" si="0"/>
        <v>526</v>
      </c>
      <c r="I19" s="1">
        <f t="shared" si="4"/>
        <v>140</v>
      </c>
      <c r="J19" s="1">
        <f t="shared" si="1"/>
        <v>0</v>
      </c>
      <c r="K19" s="1">
        <f t="shared" si="2"/>
        <v>0</v>
      </c>
    </row>
    <row r="20" spans="1:23" x14ac:dyDescent="0.3">
      <c r="A20" s="11" t="s">
        <v>98</v>
      </c>
      <c r="B20" s="12">
        <v>43881</v>
      </c>
      <c r="G20" s="12">
        <f t="shared" si="3"/>
        <v>43898</v>
      </c>
      <c r="H20" s="1">
        <f t="shared" si="0"/>
        <v>1006</v>
      </c>
      <c r="I20" s="1">
        <f t="shared" si="4"/>
        <v>480</v>
      </c>
      <c r="J20" s="1">
        <f t="shared" si="1"/>
        <v>28</v>
      </c>
      <c r="K20" s="1">
        <f t="shared" si="2"/>
        <v>28</v>
      </c>
      <c r="V20" s="94" t="s">
        <v>131</v>
      </c>
      <c r="W20" s="11">
        <v>1.2430000000000001</v>
      </c>
    </row>
    <row r="21" spans="1:23" x14ac:dyDescent="0.3">
      <c r="A21" s="11" t="s">
        <v>99</v>
      </c>
      <c r="B21" s="12">
        <v>43881</v>
      </c>
      <c r="G21" s="12">
        <f t="shared" si="3"/>
        <v>43899</v>
      </c>
      <c r="H21" s="1">
        <f t="shared" si="0"/>
        <v>1606</v>
      </c>
      <c r="I21" s="1">
        <f t="shared" si="4"/>
        <v>600</v>
      </c>
      <c r="J21" s="1">
        <f t="shared" si="1"/>
        <v>36</v>
      </c>
      <c r="K21" s="1">
        <f t="shared" si="2"/>
        <v>8</v>
      </c>
      <c r="V21" s="94" t="s">
        <v>25</v>
      </c>
      <c r="W21" s="11">
        <v>-29.23</v>
      </c>
    </row>
    <row r="22" spans="1:23" x14ac:dyDescent="0.3">
      <c r="A22" s="11" t="s">
        <v>81</v>
      </c>
      <c r="B22" s="12">
        <v>43882</v>
      </c>
      <c r="G22" s="12">
        <f t="shared" si="3"/>
        <v>43900</v>
      </c>
      <c r="H22" s="1">
        <f t="shared" si="0"/>
        <v>2117</v>
      </c>
      <c r="I22" s="1">
        <f t="shared" si="4"/>
        <v>511</v>
      </c>
      <c r="J22" s="1">
        <f t="shared" si="1"/>
        <v>48</v>
      </c>
      <c r="K22" s="1">
        <f t="shared" si="2"/>
        <v>12</v>
      </c>
      <c r="V22" s="94" t="s">
        <v>132</v>
      </c>
      <c r="W22" s="11">
        <v>115.52</v>
      </c>
    </row>
    <row r="23" spans="1:23" x14ac:dyDescent="0.3">
      <c r="A23" s="11" t="s">
        <v>82</v>
      </c>
      <c r="B23" s="12">
        <v>43882</v>
      </c>
      <c r="G23" s="12">
        <f t="shared" si="3"/>
        <v>43901</v>
      </c>
      <c r="H23" s="1">
        <f t="shared" si="0"/>
        <v>2929</v>
      </c>
      <c r="I23" s="1">
        <f t="shared" si="4"/>
        <v>812</v>
      </c>
      <c r="J23" s="1">
        <f t="shared" si="1"/>
        <v>84</v>
      </c>
      <c r="K23" s="1">
        <f t="shared" si="2"/>
        <v>36</v>
      </c>
    </row>
    <row r="24" spans="1:23" x14ac:dyDescent="0.3">
      <c r="A24" s="11" t="s">
        <v>83</v>
      </c>
      <c r="B24" s="12">
        <v>43882</v>
      </c>
      <c r="G24" s="12">
        <f t="shared" si="3"/>
        <v>43902</v>
      </c>
      <c r="H24" s="1">
        <f t="shared" si="0"/>
        <v>4130</v>
      </c>
      <c r="I24" s="1">
        <f t="shared" si="4"/>
        <v>1201</v>
      </c>
      <c r="J24" s="1">
        <f t="shared" si="1"/>
        <v>120</v>
      </c>
      <c r="K24" s="1">
        <f t="shared" si="2"/>
        <v>36</v>
      </c>
      <c r="V24" s="93" t="s">
        <v>25</v>
      </c>
      <c r="W24" s="93" t="s">
        <v>133</v>
      </c>
    </row>
    <row r="25" spans="1:23" x14ac:dyDescent="0.3">
      <c r="A25" s="11" t="s">
        <v>84</v>
      </c>
      <c r="B25" s="12">
        <v>43882</v>
      </c>
      <c r="C25" s="11">
        <v>1</v>
      </c>
      <c r="G25" s="12">
        <f t="shared" ref="G25:G54" si="5">+G24+1</f>
        <v>43903</v>
      </c>
      <c r="H25" s="1">
        <f t="shared" si="0"/>
        <v>5844</v>
      </c>
      <c r="I25" s="1">
        <f t="shared" si="4"/>
        <v>1714</v>
      </c>
      <c r="J25" s="1">
        <f t="shared" si="1"/>
        <v>134</v>
      </c>
      <c r="K25" s="1">
        <f t="shared" si="2"/>
        <v>14</v>
      </c>
      <c r="V25" s="11">
        <v>40</v>
      </c>
      <c r="W25" s="1">
        <f>+$W$20*(V25*V25)+$W$21*V25+$W$22</f>
        <v>935.12000000000012</v>
      </c>
    </row>
    <row r="26" spans="1:23" x14ac:dyDescent="0.3">
      <c r="A26" s="11" t="s">
        <v>85</v>
      </c>
      <c r="B26" s="12">
        <v>43882</v>
      </c>
      <c r="C26" s="11">
        <v>1</v>
      </c>
      <c r="G26" s="12">
        <f t="shared" si="5"/>
        <v>43904</v>
      </c>
      <c r="H26" s="1">
        <f t="shared" si="0"/>
        <v>7698</v>
      </c>
      <c r="I26" s="1">
        <f t="shared" si="4"/>
        <v>1854</v>
      </c>
      <c r="J26" s="1">
        <f t="shared" si="1"/>
        <v>285</v>
      </c>
      <c r="K26" s="1">
        <f t="shared" si="2"/>
        <v>151</v>
      </c>
      <c r="V26" s="11">
        <v>41</v>
      </c>
      <c r="W26" s="1">
        <f>+$W$20*(V26*V26)+$W$21*V26+$W$22</f>
        <v>1006.5730000000001</v>
      </c>
    </row>
    <row r="27" spans="1:23" x14ac:dyDescent="0.3">
      <c r="A27" s="11" t="s">
        <v>86</v>
      </c>
      <c r="B27" s="12">
        <v>43882</v>
      </c>
      <c r="G27" s="12">
        <f t="shared" si="5"/>
        <v>43905</v>
      </c>
      <c r="H27" s="1">
        <f t="shared" si="0"/>
        <v>9149</v>
      </c>
      <c r="I27" s="1">
        <f t="shared" si="4"/>
        <v>1451</v>
      </c>
      <c r="J27" s="1">
        <f t="shared" si="1"/>
        <v>306</v>
      </c>
      <c r="K27" s="1">
        <f t="shared" si="2"/>
        <v>21</v>
      </c>
    </row>
    <row r="28" spans="1:23" x14ac:dyDescent="0.3">
      <c r="A28" s="11" t="s">
        <v>87</v>
      </c>
      <c r="B28" s="12">
        <v>43882</v>
      </c>
      <c r="G28" s="12">
        <f t="shared" si="5"/>
        <v>43906</v>
      </c>
      <c r="H28" s="1">
        <f t="shared" si="0"/>
        <v>11178</v>
      </c>
      <c r="I28" s="1">
        <f t="shared" si="4"/>
        <v>2029</v>
      </c>
      <c r="J28" s="1">
        <f t="shared" si="1"/>
        <v>491</v>
      </c>
      <c r="K28" s="1">
        <f t="shared" si="2"/>
        <v>185</v>
      </c>
    </row>
    <row r="29" spans="1:23" x14ac:dyDescent="0.3">
      <c r="A29" s="11" t="s">
        <v>88</v>
      </c>
      <c r="B29" s="12">
        <v>43882</v>
      </c>
      <c r="C29" s="11">
        <v>0</v>
      </c>
      <c r="G29" s="12">
        <f t="shared" si="5"/>
        <v>43907</v>
      </c>
      <c r="H29" s="1">
        <f t="shared" si="0"/>
        <v>13716</v>
      </c>
      <c r="I29" s="1">
        <f t="shared" si="4"/>
        <v>2538</v>
      </c>
      <c r="J29" s="1">
        <f t="shared" si="1"/>
        <v>598</v>
      </c>
      <c r="K29" s="1">
        <f t="shared" si="2"/>
        <v>107</v>
      </c>
    </row>
    <row r="30" spans="1:23" x14ac:dyDescent="0.3">
      <c r="A30" s="11" t="s">
        <v>89</v>
      </c>
      <c r="B30" s="12">
        <v>43882</v>
      </c>
      <c r="G30" s="12">
        <f t="shared" si="5"/>
        <v>43908</v>
      </c>
      <c r="H30" s="1">
        <f t="shared" si="0"/>
        <v>17147</v>
      </c>
      <c r="I30" s="1">
        <f t="shared" si="4"/>
        <v>3431</v>
      </c>
      <c r="J30" s="1">
        <f t="shared" si="1"/>
        <v>767</v>
      </c>
      <c r="K30" s="1">
        <f t="shared" si="2"/>
        <v>169</v>
      </c>
    </row>
    <row r="31" spans="1:23" x14ac:dyDescent="0.3">
      <c r="A31" s="11" t="s">
        <v>90</v>
      </c>
      <c r="B31" s="12">
        <v>43882</v>
      </c>
      <c r="G31" s="12">
        <f t="shared" si="5"/>
        <v>43909</v>
      </c>
      <c r="H31" s="1">
        <f t="shared" si="0"/>
        <v>19980</v>
      </c>
      <c r="I31" s="1">
        <f t="shared" si="4"/>
        <v>2833</v>
      </c>
      <c r="J31" s="1">
        <f t="shared" si="1"/>
        <v>982</v>
      </c>
      <c r="K31" s="1">
        <f t="shared" si="2"/>
        <v>215</v>
      </c>
    </row>
    <row r="32" spans="1:23" x14ac:dyDescent="0.3">
      <c r="A32" s="11" t="s">
        <v>91</v>
      </c>
      <c r="B32" s="12">
        <v>43882</v>
      </c>
      <c r="G32" s="12">
        <f t="shared" si="5"/>
        <v>43910</v>
      </c>
      <c r="H32" s="1">
        <f t="shared" si="0"/>
        <v>24926</v>
      </c>
      <c r="I32" s="1">
        <f t="shared" si="4"/>
        <v>4946</v>
      </c>
      <c r="J32" s="1">
        <f t="shared" si="1"/>
        <v>1326</v>
      </c>
      <c r="K32" s="1">
        <f t="shared" si="2"/>
        <v>344</v>
      </c>
    </row>
    <row r="33" spans="1:24" x14ac:dyDescent="0.3">
      <c r="A33" s="11" t="s">
        <v>92</v>
      </c>
      <c r="B33" s="12">
        <v>43882</v>
      </c>
      <c r="G33" s="12">
        <f t="shared" si="5"/>
        <v>43911</v>
      </c>
      <c r="H33" s="1">
        <f t="shared" si="0"/>
        <v>28572</v>
      </c>
      <c r="I33" s="1">
        <f t="shared" si="4"/>
        <v>3646</v>
      </c>
      <c r="J33" s="1">
        <f t="shared" si="1"/>
        <v>1720</v>
      </c>
      <c r="K33" s="1">
        <f t="shared" si="2"/>
        <v>394</v>
      </c>
    </row>
    <row r="34" spans="1:24" x14ac:dyDescent="0.3">
      <c r="A34" s="11" t="s">
        <v>93</v>
      </c>
      <c r="B34" s="12">
        <v>43882</v>
      </c>
      <c r="G34" s="12">
        <f t="shared" si="5"/>
        <v>43912</v>
      </c>
      <c r="H34" s="1">
        <f t="shared" si="0"/>
        <v>33089</v>
      </c>
      <c r="I34" s="1">
        <f t="shared" si="4"/>
        <v>4517</v>
      </c>
      <c r="J34" s="1">
        <f t="shared" si="1"/>
        <v>2182</v>
      </c>
      <c r="K34" s="1">
        <f t="shared" si="2"/>
        <v>462</v>
      </c>
    </row>
    <row r="35" spans="1:24" x14ac:dyDescent="0.3">
      <c r="A35" s="11" t="s">
        <v>94</v>
      </c>
      <c r="B35" s="12">
        <v>43882</v>
      </c>
      <c r="G35" s="12">
        <f t="shared" si="5"/>
        <v>43913</v>
      </c>
      <c r="H35" s="1">
        <f t="shared" si="0"/>
        <v>39673</v>
      </c>
      <c r="I35" s="1">
        <f t="shared" si="4"/>
        <v>6584</v>
      </c>
      <c r="J35" s="1">
        <f t="shared" si="1"/>
        <v>2696</v>
      </c>
      <c r="K35" s="1">
        <f t="shared" si="2"/>
        <v>514</v>
      </c>
    </row>
    <row r="36" spans="1:24" x14ac:dyDescent="0.3">
      <c r="A36" s="11" t="s">
        <v>95</v>
      </c>
      <c r="B36" s="12">
        <v>43882</v>
      </c>
      <c r="G36" s="12">
        <f t="shared" si="5"/>
        <v>43914</v>
      </c>
      <c r="H36" s="1">
        <f t="shared" si="0"/>
        <v>47610</v>
      </c>
      <c r="I36" s="1">
        <f t="shared" si="4"/>
        <v>7937</v>
      </c>
      <c r="J36" s="1">
        <f t="shared" si="1"/>
        <v>3434</v>
      </c>
      <c r="K36" s="1">
        <f t="shared" si="2"/>
        <v>738</v>
      </c>
    </row>
    <row r="37" spans="1:24" x14ac:dyDescent="0.3">
      <c r="A37" s="11" t="s">
        <v>96</v>
      </c>
      <c r="B37" s="12">
        <v>43882</v>
      </c>
      <c r="G37" s="12">
        <f t="shared" si="5"/>
        <v>43915</v>
      </c>
      <c r="H37" s="1">
        <f t="shared" si="0"/>
        <v>56188</v>
      </c>
      <c r="I37" s="1">
        <f t="shared" si="4"/>
        <v>8578</v>
      </c>
      <c r="J37" s="1">
        <f t="shared" si="1"/>
        <v>4089</v>
      </c>
      <c r="K37" s="1">
        <f t="shared" si="2"/>
        <v>655</v>
      </c>
      <c r="V37" s="94" t="s">
        <v>134</v>
      </c>
      <c r="W37" s="11">
        <v>4.0594999999999999</v>
      </c>
    </row>
    <row r="38" spans="1:24" x14ac:dyDescent="0.3">
      <c r="A38" s="11" t="s">
        <v>97</v>
      </c>
      <c r="B38" s="12">
        <v>43882</v>
      </c>
      <c r="G38" s="12">
        <f t="shared" si="5"/>
        <v>43916</v>
      </c>
      <c r="H38" s="1">
        <f t="shared" si="0"/>
        <v>64059</v>
      </c>
      <c r="I38" s="1">
        <f t="shared" si="4"/>
        <v>7871</v>
      </c>
      <c r="J38" s="1">
        <f t="shared" si="1"/>
        <v>4858</v>
      </c>
      <c r="K38" s="1">
        <f t="shared" si="2"/>
        <v>769</v>
      </c>
      <c r="V38" s="94" t="s">
        <v>131</v>
      </c>
      <c r="W38" s="11">
        <f>-129.62</f>
        <v>-129.62</v>
      </c>
    </row>
    <row r="39" spans="1:24" x14ac:dyDescent="0.3">
      <c r="A39" s="11" t="s">
        <v>98</v>
      </c>
      <c r="B39" s="12">
        <v>43882</v>
      </c>
      <c r="G39" s="12">
        <f t="shared" si="5"/>
        <v>43917</v>
      </c>
      <c r="H39" s="1">
        <f t="shared" si="0"/>
        <v>72248</v>
      </c>
      <c r="I39" s="1">
        <f t="shared" si="4"/>
        <v>8189</v>
      </c>
      <c r="J39" s="1">
        <f t="shared" si="1"/>
        <v>5632</v>
      </c>
      <c r="K39" s="1">
        <f t="shared" si="2"/>
        <v>774</v>
      </c>
      <c r="V39" s="94" t="s">
        <v>25</v>
      </c>
      <c r="W39" s="11">
        <v>1169.5999999999999</v>
      </c>
    </row>
    <row r="40" spans="1:24" x14ac:dyDescent="0.3">
      <c r="A40" s="11" t="s">
        <v>99</v>
      </c>
      <c r="B40" s="12">
        <v>43882</v>
      </c>
      <c r="G40" s="12">
        <f t="shared" si="5"/>
        <v>43918</v>
      </c>
      <c r="H40" s="1">
        <f t="shared" si="0"/>
        <v>78797</v>
      </c>
      <c r="I40" s="1">
        <f t="shared" si="4"/>
        <v>6549</v>
      </c>
      <c r="J40" s="1">
        <f t="shared" si="1"/>
        <v>6528</v>
      </c>
      <c r="K40" s="1">
        <f t="shared" si="2"/>
        <v>896</v>
      </c>
      <c r="V40" s="94" t="s">
        <v>132</v>
      </c>
      <c r="W40" s="11">
        <f>-2386.4</f>
        <v>-2386.4</v>
      </c>
    </row>
    <row r="41" spans="1:24" x14ac:dyDescent="0.3">
      <c r="A41" s="11" t="s">
        <v>81</v>
      </c>
      <c r="B41" s="12">
        <v>43883</v>
      </c>
      <c r="G41" s="12">
        <f t="shared" si="5"/>
        <v>43919</v>
      </c>
      <c r="H41" s="1">
        <f t="shared" si="0"/>
        <v>85195</v>
      </c>
      <c r="I41" s="1">
        <f t="shared" si="4"/>
        <v>6398</v>
      </c>
      <c r="J41" s="1">
        <f t="shared" si="1"/>
        <v>7340</v>
      </c>
      <c r="K41" s="1">
        <f t="shared" si="2"/>
        <v>812</v>
      </c>
    </row>
    <row r="42" spans="1:24" x14ac:dyDescent="0.3">
      <c r="A42" s="11" t="s">
        <v>82</v>
      </c>
      <c r="B42" s="12">
        <v>43883</v>
      </c>
      <c r="G42" s="12">
        <f t="shared" si="5"/>
        <v>43920</v>
      </c>
      <c r="H42" s="1">
        <f t="shared" si="0"/>
        <v>94417</v>
      </c>
      <c r="I42" s="1">
        <f t="shared" si="4"/>
        <v>9222</v>
      </c>
      <c r="J42" s="1">
        <f t="shared" si="1"/>
        <v>8189</v>
      </c>
      <c r="K42" s="1">
        <f t="shared" si="2"/>
        <v>849</v>
      </c>
      <c r="V42" s="96" t="s">
        <v>25</v>
      </c>
      <c r="W42" s="96" t="s">
        <v>133</v>
      </c>
    </row>
    <row r="43" spans="1:24" x14ac:dyDescent="0.3">
      <c r="A43" s="11" t="s">
        <v>83</v>
      </c>
      <c r="B43" s="12">
        <v>43883</v>
      </c>
      <c r="G43" s="12">
        <f t="shared" si="5"/>
        <v>43921</v>
      </c>
      <c r="H43" s="1">
        <f t="shared" si="0"/>
        <v>102136</v>
      </c>
      <c r="I43" s="1">
        <f t="shared" si="4"/>
        <v>7719</v>
      </c>
      <c r="J43" s="1">
        <f t="shared" si="1"/>
        <v>9053</v>
      </c>
      <c r="K43" s="1">
        <f t="shared" si="2"/>
        <v>864</v>
      </c>
      <c r="V43" s="11">
        <v>40</v>
      </c>
      <c r="W43" s="1">
        <f>+$W$37*(V43*V43*V43)+$W$38*(V43*V43)+$W$39*V43+$W$40</f>
        <v>96813.6</v>
      </c>
    </row>
    <row r="44" spans="1:24" x14ac:dyDescent="0.3">
      <c r="A44" s="11" t="s">
        <v>84</v>
      </c>
      <c r="B44" s="12">
        <v>43883</v>
      </c>
      <c r="C44" s="11">
        <v>1</v>
      </c>
      <c r="G44" s="12">
        <f t="shared" si="5"/>
        <v>43922</v>
      </c>
      <c r="H44" s="1">
        <f t="shared" si="0"/>
        <v>110238</v>
      </c>
      <c r="I44" s="1">
        <f t="shared" si="4"/>
        <v>8102</v>
      </c>
      <c r="J44" s="1">
        <f t="shared" si="1"/>
        <v>10003</v>
      </c>
      <c r="K44" s="1">
        <f t="shared" si="2"/>
        <v>950</v>
      </c>
      <c r="V44" s="11">
        <v>41</v>
      </c>
      <c r="W44" s="1">
        <f>+$W$37*(V44*V44*V44)+$W$38*(V44*V44)+$W$39*V44+$W$40</f>
        <v>107460.77949999998</v>
      </c>
      <c r="X44" s="1">
        <f>+W44-W43</f>
        <v>10647.179499999969</v>
      </c>
    </row>
    <row r="45" spans="1:24" x14ac:dyDescent="0.3">
      <c r="A45" s="11" t="s">
        <v>85</v>
      </c>
      <c r="B45" s="12">
        <v>43883</v>
      </c>
      <c r="C45" s="11">
        <v>1</v>
      </c>
      <c r="G45" s="12">
        <f t="shared" si="5"/>
        <v>43923</v>
      </c>
      <c r="H45" s="1">
        <f t="shared" si="0"/>
        <v>117710</v>
      </c>
      <c r="I45" s="1">
        <f t="shared" si="4"/>
        <v>7472</v>
      </c>
      <c r="J45" s="1">
        <f t="shared" si="1"/>
        <v>10935</v>
      </c>
      <c r="K45" s="1">
        <f t="shared" si="2"/>
        <v>932</v>
      </c>
    </row>
    <row r="46" spans="1:24" x14ac:dyDescent="0.3">
      <c r="A46" s="11" t="s">
        <v>86</v>
      </c>
      <c r="B46" s="12">
        <v>43883</v>
      </c>
      <c r="G46" s="12">
        <f t="shared" si="5"/>
        <v>43924</v>
      </c>
      <c r="H46" s="1">
        <f t="shared" si="0"/>
        <v>124736</v>
      </c>
      <c r="I46" s="1">
        <f t="shared" si="4"/>
        <v>7026</v>
      </c>
      <c r="J46" s="1">
        <f t="shared" si="1"/>
        <v>11744</v>
      </c>
      <c r="K46" s="1">
        <f t="shared" si="2"/>
        <v>809</v>
      </c>
    </row>
    <row r="47" spans="1:24" x14ac:dyDescent="0.3">
      <c r="A47" s="11" t="s">
        <v>87</v>
      </c>
      <c r="B47" s="12">
        <v>43883</v>
      </c>
      <c r="G47" s="12">
        <f t="shared" si="5"/>
        <v>43925</v>
      </c>
      <c r="H47" s="1">
        <f t="shared" si="0"/>
        <v>130759</v>
      </c>
      <c r="I47" s="1">
        <f t="shared" si="4"/>
        <v>6023</v>
      </c>
      <c r="J47" s="1">
        <f t="shared" si="1"/>
        <v>12418</v>
      </c>
      <c r="K47" s="1">
        <f t="shared" si="2"/>
        <v>674</v>
      </c>
    </row>
    <row r="48" spans="1:24" x14ac:dyDescent="0.3">
      <c r="A48" s="11" t="s">
        <v>88</v>
      </c>
      <c r="B48" s="12">
        <v>43883</v>
      </c>
      <c r="C48" s="11">
        <v>0</v>
      </c>
      <c r="G48" s="12">
        <f t="shared" si="5"/>
        <v>43926</v>
      </c>
      <c r="H48" s="1">
        <f t="shared" si="0"/>
        <v>135032</v>
      </c>
      <c r="I48" s="1">
        <f t="shared" si="4"/>
        <v>4273</v>
      </c>
      <c r="J48" s="1">
        <f t="shared" si="1"/>
        <v>13055</v>
      </c>
      <c r="K48" s="1">
        <f t="shared" si="2"/>
        <v>637</v>
      </c>
    </row>
    <row r="49" spans="1:11" x14ac:dyDescent="0.3">
      <c r="A49" s="11" t="s">
        <v>89</v>
      </c>
      <c r="B49" s="12">
        <v>43883</v>
      </c>
      <c r="G49" s="12">
        <f t="shared" si="5"/>
        <v>43927</v>
      </c>
      <c r="H49" s="1">
        <f t="shared" si="0"/>
        <v>140510</v>
      </c>
      <c r="I49" s="1">
        <f t="shared" si="4"/>
        <v>5478</v>
      </c>
      <c r="J49" s="1">
        <f t="shared" si="1"/>
        <v>13798</v>
      </c>
      <c r="K49" s="1">
        <f t="shared" si="2"/>
        <v>743</v>
      </c>
    </row>
    <row r="50" spans="1:11" x14ac:dyDescent="0.3">
      <c r="A50" s="11" t="s">
        <v>90</v>
      </c>
      <c r="B50" s="12">
        <v>43883</v>
      </c>
      <c r="G50" s="12">
        <f t="shared" si="5"/>
        <v>43928</v>
      </c>
      <c r="H50" s="1">
        <f t="shared" si="0"/>
        <v>0</v>
      </c>
      <c r="I50" s="1">
        <f t="shared" si="4"/>
        <v>-140510</v>
      </c>
      <c r="J50" s="1">
        <f t="shared" si="1"/>
        <v>0</v>
      </c>
      <c r="K50" s="1">
        <f t="shared" si="2"/>
        <v>-13798</v>
      </c>
    </row>
    <row r="51" spans="1:11" x14ac:dyDescent="0.3">
      <c r="A51" s="11" t="s">
        <v>91</v>
      </c>
      <c r="B51" s="12">
        <v>43883</v>
      </c>
      <c r="G51" s="12">
        <f t="shared" si="5"/>
        <v>43929</v>
      </c>
      <c r="H51" s="1">
        <f t="shared" si="0"/>
        <v>0</v>
      </c>
      <c r="I51" s="1">
        <f t="shared" si="4"/>
        <v>0</v>
      </c>
      <c r="J51" s="1">
        <f t="shared" si="1"/>
        <v>0</v>
      </c>
      <c r="K51" s="1">
        <f t="shared" si="2"/>
        <v>0</v>
      </c>
    </row>
    <row r="52" spans="1:11" x14ac:dyDescent="0.3">
      <c r="A52" s="11" t="s">
        <v>92</v>
      </c>
      <c r="B52" s="12">
        <v>43883</v>
      </c>
      <c r="G52" s="12">
        <f t="shared" si="5"/>
        <v>43930</v>
      </c>
      <c r="H52" s="1">
        <f t="shared" si="0"/>
        <v>0</v>
      </c>
      <c r="I52" s="1">
        <f t="shared" si="4"/>
        <v>0</v>
      </c>
      <c r="J52" s="1">
        <f t="shared" si="1"/>
        <v>0</v>
      </c>
      <c r="K52" s="1">
        <f t="shared" si="2"/>
        <v>0</v>
      </c>
    </row>
    <row r="53" spans="1:11" x14ac:dyDescent="0.3">
      <c r="A53" s="11" t="s">
        <v>93</v>
      </c>
      <c r="B53" s="12">
        <v>43883</v>
      </c>
      <c r="G53" s="12">
        <f t="shared" si="5"/>
        <v>43931</v>
      </c>
      <c r="H53" s="1">
        <f t="shared" si="0"/>
        <v>0</v>
      </c>
      <c r="I53" s="1">
        <f t="shared" si="4"/>
        <v>0</v>
      </c>
      <c r="J53" s="1">
        <f t="shared" si="1"/>
        <v>0</v>
      </c>
      <c r="K53" s="1">
        <f t="shared" si="2"/>
        <v>0</v>
      </c>
    </row>
    <row r="54" spans="1:11" x14ac:dyDescent="0.3">
      <c r="A54" s="11" t="s">
        <v>94</v>
      </c>
      <c r="B54" s="12">
        <v>43883</v>
      </c>
      <c r="G54" s="12">
        <f t="shared" si="5"/>
        <v>43932</v>
      </c>
      <c r="H54" s="1">
        <f t="shared" si="0"/>
        <v>0</v>
      </c>
      <c r="I54" s="1">
        <f t="shared" si="4"/>
        <v>0</v>
      </c>
      <c r="J54" s="1">
        <f t="shared" si="1"/>
        <v>0</v>
      </c>
      <c r="K54" s="1">
        <f t="shared" si="2"/>
        <v>0</v>
      </c>
    </row>
    <row r="55" spans="1:11" x14ac:dyDescent="0.3">
      <c r="A55" s="11" t="s">
        <v>95</v>
      </c>
      <c r="B55" s="12">
        <v>43883</v>
      </c>
    </row>
    <row r="56" spans="1:11" x14ac:dyDescent="0.3">
      <c r="A56" s="11" t="s">
        <v>96</v>
      </c>
      <c r="B56" s="12">
        <v>43883</v>
      </c>
    </row>
    <row r="57" spans="1:11" x14ac:dyDescent="0.3">
      <c r="A57" s="11" t="s">
        <v>97</v>
      </c>
      <c r="B57" s="12">
        <v>43883</v>
      </c>
    </row>
    <row r="58" spans="1:11" x14ac:dyDescent="0.3">
      <c r="A58" s="11" t="s">
        <v>98</v>
      </c>
      <c r="B58" s="12">
        <v>43883</v>
      </c>
    </row>
    <row r="59" spans="1:11" x14ac:dyDescent="0.3">
      <c r="A59" s="11" t="s">
        <v>99</v>
      </c>
      <c r="B59" s="12">
        <v>43883</v>
      </c>
    </row>
    <row r="60" spans="1:11" x14ac:dyDescent="0.3">
      <c r="A60" s="11" t="s">
        <v>81</v>
      </c>
      <c r="B60" s="12">
        <v>43884</v>
      </c>
    </row>
    <row r="61" spans="1:11" x14ac:dyDescent="0.3">
      <c r="A61" s="11" t="s">
        <v>82</v>
      </c>
      <c r="B61" s="12">
        <v>43884</v>
      </c>
    </row>
    <row r="62" spans="1:11" x14ac:dyDescent="0.3">
      <c r="A62" s="11" t="s">
        <v>83</v>
      </c>
      <c r="B62" s="12">
        <v>43884</v>
      </c>
    </row>
    <row r="63" spans="1:11" x14ac:dyDescent="0.3">
      <c r="A63" s="11" t="s">
        <v>84</v>
      </c>
      <c r="B63" s="12">
        <v>43884</v>
      </c>
      <c r="C63" s="11">
        <v>1</v>
      </c>
    </row>
    <row r="64" spans="1:11" x14ac:dyDescent="0.3">
      <c r="A64" s="11" t="s">
        <v>85</v>
      </c>
      <c r="B64" s="12">
        <v>43884</v>
      </c>
      <c r="C64" s="11">
        <v>1</v>
      </c>
    </row>
    <row r="65" spans="1:14" x14ac:dyDescent="0.3">
      <c r="A65" s="11" t="s">
        <v>86</v>
      </c>
      <c r="B65" s="12">
        <v>43884</v>
      </c>
    </row>
    <row r="66" spans="1:14" x14ac:dyDescent="0.3">
      <c r="A66" s="11" t="s">
        <v>87</v>
      </c>
      <c r="B66" s="12">
        <v>43884</v>
      </c>
    </row>
    <row r="67" spans="1:14" x14ac:dyDescent="0.3">
      <c r="A67" s="11" t="s">
        <v>88</v>
      </c>
      <c r="B67" s="12">
        <v>43884</v>
      </c>
      <c r="C67" s="11">
        <v>0</v>
      </c>
    </row>
    <row r="68" spans="1:14" x14ac:dyDescent="0.3">
      <c r="A68" s="11" t="s">
        <v>89</v>
      </c>
      <c r="B68" s="12">
        <v>43884</v>
      </c>
    </row>
    <row r="69" spans="1:14" x14ac:dyDescent="0.3">
      <c r="A69" s="11" t="s">
        <v>90</v>
      </c>
      <c r="B69" s="12">
        <v>43884</v>
      </c>
    </row>
    <row r="70" spans="1:14" x14ac:dyDescent="0.3">
      <c r="A70" s="11" t="s">
        <v>91</v>
      </c>
      <c r="B70" s="12">
        <v>43884</v>
      </c>
    </row>
    <row r="71" spans="1:14" x14ac:dyDescent="0.3">
      <c r="A71" s="11" t="s">
        <v>92</v>
      </c>
      <c r="B71" s="12">
        <v>43884</v>
      </c>
    </row>
    <row r="72" spans="1:14" x14ac:dyDescent="0.3">
      <c r="A72" s="11" t="s">
        <v>93</v>
      </c>
      <c r="B72" s="12">
        <v>43884</v>
      </c>
    </row>
    <row r="73" spans="1:14" x14ac:dyDescent="0.3">
      <c r="A73" s="11" t="s">
        <v>94</v>
      </c>
      <c r="B73" s="12">
        <v>43884</v>
      </c>
    </row>
    <row r="74" spans="1:14" x14ac:dyDescent="0.3">
      <c r="A74" s="11" t="s">
        <v>95</v>
      </c>
      <c r="B74" s="12">
        <v>43884</v>
      </c>
    </row>
    <row r="75" spans="1:14" x14ac:dyDescent="0.3">
      <c r="A75" s="11" t="s">
        <v>96</v>
      </c>
      <c r="B75" s="12">
        <v>43884</v>
      </c>
    </row>
    <row r="76" spans="1:14" x14ac:dyDescent="0.3">
      <c r="A76" s="11" t="s">
        <v>97</v>
      </c>
      <c r="B76" s="12">
        <v>43884</v>
      </c>
    </row>
    <row r="77" spans="1:14" x14ac:dyDescent="0.3">
      <c r="A77" s="11" t="s">
        <v>98</v>
      </c>
      <c r="B77" s="12">
        <v>43884</v>
      </c>
    </row>
    <row r="78" spans="1:14" x14ac:dyDescent="0.3">
      <c r="A78" s="11" t="s">
        <v>99</v>
      </c>
      <c r="B78" s="12">
        <v>43884</v>
      </c>
    </row>
    <row r="79" spans="1:14" x14ac:dyDescent="0.3">
      <c r="A79" s="11" t="s">
        <v>81</v>
      </c>
      <c r="B79" s="12">
        <v>43885</v>
      </c>
      <c r="N79" s="11">
        <f>SUM(C79:C97)</f>
        <v>3</v>
      </c>
    </row>
    <row r="80" spans="1:14" x14ac:dyDescent="0.3">
      <c r="A80" s="11" t="s">
        <v>82</v>
      </c>
      <c r="B80" s="12">
        <v>43885</v>
      </c>
    </row>
    <row r="81" spans="1:11" x14ac:dyDescent="0.3">
      <c r="A81" s="11" t="s">
        <v>83</v>
      </c>
      <c r="B81" s="12">
        <v>43885</v>
      </c>
    </row>
    <row r="82" spans="1:11" x14ac:dyDescent="0.3">
      <c r="A82" s="11" t="s">
        <v>84</v>
      </c>
      <c r="B82" s="12">
        <v>43885</v>
      </c>
      <c r="C82" s="11">
        <v>1</v>
      </c>
    </row>
    <row r="83" spans="1:11" x14ac:dyDescent="0.3">
      <c r="A83" s="11" t="s">
        <v>85</v>
      </c>
      <c r="B83" s="12">
        <v>43885</v>
      </c>
      <c r="C83" s="11">
        <v>2</v>
      </c>
    </row>
    <row r="84" spans="1:11" x14ac:dyDescent="0.3">
      <c r="A84" s="11" t="s">
        <v>86</v>
      </c>
      <c r="B84" s="12">
        <v>43885</v>
      </c>
    </row>
    <row r="85" spans="1:11" s="11" customFormat="1" x14ac:dyDescent="0.3">
      <c r="A85" s="11" t="s">
        <v>87</v>
      </c>
      <c r="B85" s="12">
        <v>43885</v>
      </c>
      <c r="H85" s="1"/>
      <c r="I85" s="1"/>
      <c r="J85" s="1"/>
      <c r="K85" s="1"/>
    </row>
    <row r="86" spans="1:11" s="11" customFormat="1" x14ac:dyDescent="0.3">
      <c r="A86" s="11" t="s">
        <v>88</v>
      </c>
      <c r="B86" s="12">
        <v>43885</v>
      </c>
      <c r="C86" s="11">
        <v>0</v>
      </c>
      <c r="H86" s="1"/>
      <c r="I86" s="1"/>
      <c r="J86" s="1"/>
      <c r="K86" s="1"/>
    </row>
    <row r="87" spans="1:11" s="11" customFormat="1" x14ac:dyDescent="0.3">
      <c r="A87" s="11" t="s">
        <v>89</v>
      </c>
      <c r="B87" s="12">
        <v>43885</v>
      </c>
      <c r="H87" s="1"/>
      <c r="I87" s="1"/>
      <c r="J87" s="1"/>
      <c r="K87" s="1"/>
    </row>
    <row r="88" spans="1:11" s="11" customFormat="1" x14ac:dyDescent="0.3">
      <c r="A88" s="11" t="s">
        <v>90</v>
      </c>
      <c r="B88" s="12">
        <v>43885</v>
      </c>
      <c r="H88" s="1"/>
      <c r="I88" s="1"/>
      <c r="J88" s="1"/>
      <c r="K88" s="1"/>
    </row>
    <row r="89" spans="1:11" s="11" customFormat="1" x14ac:dyDescent="0.3">
      <c r="A89" s="11" t="s">
        <v>91</v>
      </c>
      <c r="B89" s="12">
        <v>43885</v>
      </c>
      <c r="H89" s="1"/>
      <c r="I89" s="1"/>
      <c r="J89" s="1"/>
      <c r="K89" s="1"/>
    </row>
    <row r="90" spans="1:11" s="11" customFormat="1" x14ac:dyDescent="0.3">
      <c r="A90" s="11" t="s">
        <v>92</v>
      </c>
      <c r="B90" s="12">
        <v>43885</v>
      </c>
      <c r="H90" s="1"/>
      <c r="I90" s="1"/>
      <c r="J90" s="1"/>
      <c r="K90" s="1"/>
    </row>
    <row r="91" spans="1:11" s="11" customFormat="1" x14ac:dyDescent="0.3">
      <c r="A91" s="11" t="s">
        <v>93</v>
      </c>
      <c r="B91" s="12">
        <v>43885</v>
      </c>
      <c r="H91" s="1"/>
      <c r="I91" s="1"/>
      <c r="J91" s="1"/>
      <c r="K91" s="1"/>
    </row>
    <row r="92" spans="1:11" s="11" customFormat="1" x14ac:dyDescent="0.3">
      <c r="A92" s="11" t="s">
        <v>94</v>
      </c>
      <c r="B92" s="12">
        <v>43885</v>
      </c>
      <c r="H92" s="1"/>
      <c r="I92" s="1"/>
      <c r="J92" s="1"/>
      <c r="K92" s="1"/>
    </row>
    <row r="93" spans="1:11" s="11" customFormat="1" x14ac:dyDescent="0.3">
      <c r="A93" s="11" t="s">
        <v>95</v>
      </c>
      <c r="B93" s="12">
        <v>43885</v>
      </c>
      <c r="H93" s="1"/>
      <c r="I93" s="1"/>
      <c r="J93" s="1"/>
      <c r="K93" s="1"/>
    </row>
    <row r="94" spans="1:11" s="11" customFormat="1" x14ac:dyDescent="0.3">
      <c r="A94" s="11" t="s">
        <v>96</v>
      </c>
      <c r="B94" s="12">
        <v>43885</v>
      </c>
      <c r="H94" s="1"/>
      <c r="I94" s="1"/>
      <c r="J94" s="1"/>
      <c r="K94" s="1"/>
    </row>
    <row r="95" spans="1:11" s="11" customFormat="1" x14ac:dyDescent="0.3">
      <c r="A95" s="11" t="s">
        <v>97</v>
      </c>
      <c r="B95" s="12">
        <v>43885</v>
      </c>
      <c r="H95" s="1"/>
      <c r="I95" s="1"/>
      <c r="J95" s="1"/>
      <c r="K95" s="1"/>
    </row>
    <row r="96" spans="1:11" s="11" customFormat="1" x14ac:dyDescent="0.3">
      <c r="A96" s="11" t="s">
        <v>98</v>
      </c>
      <c r="B96" s="12">
        <v>43885</v>
      </c>
      <c r="H96" s="1"/>
      <c r="I96" s="1"/>
      <c r="J96" s="1"/>
      <c r="K96" s="1"/>
    </row>
    <row r="97" spans="1:11" s="11" customFormat="1" x14ac:dyDescent="0.3">
      <c r="A97" s="11" t="s">
        <v>99</v>
      </c>
      <c r="B97" s="12">
        <v>43885</v>
      </c>
      <c r="H97" s="1"/>
      <c r="I97" s="1"/>
      <c r="J97" s="1"/>
      <c r="K97" s="1"/>
    </row>
    <row r="98" spans="1:11" s="11" customFormat="1" x14ac:dyDescent="0.3">
      <c r="A98" s="11" t="s">
        <v>81</v>
      </c>
      <c r="B98" s="12">
        <v>43886</v>
      </c>
      <c r="H98" s="1"/>
      <c r="I98" s="1"/>
      <c r="J98" s="1"/>
      <c r="K98" s="1"/>
    </row>
    <row r="99" spans="1:11" s="11" customFormat="1" x14ac:dyDescent="0.3">
      <c r="A99" s="11" t="s">
        <v>82</v>
      </c>
      <c r="B99" s="12">
        <v>43886</v>
      </c>
      <c r="H99" s="1"/>
      <c r="I99" s="1"/>
      <c r="J99" s="1"/>
      <c r="K99" s="1"/>
    </row>
    <row r="100" spans="1:11" x14ac:dyDescent="0.3">
      <c r="A100" s="11" t="s">
        <v>83</v>
      </c>
      <c r="B100" s="12">
        <v>43886</v>
      </c>
    </row>
    <row r="101" spans="1:11" x14ac:dyDescent="0.3">
      <c r="A101" s="11" t="s">
        <v>84</v>
      </c>
      <c r="B101" s="12">
        <v>43886</v>
      </c>
      <c r="C101" s="11">
        <v>1</v>
      </c>
    </row>
    <row r="102" spans="1:11" x14ac:dyDescent="0.3">
      <c r="A102" s="11" t="s">
        <v>85</v>
      </c>
      <c r="B102" s="12">
        <v>43886</v>
      </c>
      <c r="C102" s="11">
        <v>5</v>
      </c>
    </row>
    <row r="103" spans="1:11" x14ac:dyDescent="0.3">
      <c r="A103" s="11" t="s">
        <v>86</v>
      </c>
      <c r="B103" s="12">
        <v>43886</v>
      </c>
    </row>
    <row r="104" spans="1:11" x14ac:dyDescent="0.3">
      <c r="A104" s="11" t="s">
        <v>87</v>
      </c>
      <c r="B104" s="12">
        <v>43886</v>
      </c>
    </row>
    <row r="105" spans="1:11" x14ac:dyDescent="0.3">
      <c r="A105" s="11" t="s">
        <v>88</v>
      </c>
      <c r="B105" s="12">
        <v>43886</v>
      </c>
      <c r="C105" s="11">
        <v>0</v>
      </c>
    </row>
    <row r="106" spans="1:11" x14ac:dyDescent="0.3">
      <c r="A106" s="11" t="s">
        <v>89</v>
      </c>
      <c r="B106" s="12">
        <v>43886</v>
      </c>
      <c r="C106" s="11">
        <v>1</v>
      </c>
    </row>
    <row r="107" spans="1:11" x14ac:dyDescent="0.3">
      <c r="A107" s="11" t="s">
        <v>90</v>
      </c>
      <c r="B107" s="12">
        <v>43886</v>
      </c>
    </row>
    <row r="108" spans="1:11" x14ac:dyDescent="0.3">
      <c r="A108" s="11" t="s">
        <v>91</v>
      </c>
      <c r="B108" s="12">
        <v>43886</v>
      </c>
      <c r="C108" s="11">
        <v>1</v>
      </c>
    </row>
    <row r="109" spans="1:11" x14ac:dyDescent="0.3">
      <c r="A109" s="11" t="s">
        <v>92</v>
      </c>
      <c r="B109" s="12">
        <v>43886</v>
      </c>
    </row>
    <row r="110" spans="1:11" x14ac:dyDescent="0.3">
      <c r="A110" s="11" t="s">
        <v>93</v>
      </c>
      <c r="B110" s="12">
        <v>43886</v>
      </c>
    </row>
    <row r="111" spans="1:11" x14ac:dyDescent="0.3">
      <c r="A111" s="11" t="s">
        <v>94</v>
      </c>
      <c r="B111" s="12">
        <v>43886</v>
      </c>
      <c r="C111" s="11">
        <v>2</v>
      </c>
    </row>
    <row r="112" spans="1:11" x14ac:dyDescent="0.3">
      <c r="A112" s="11" t="s">
        <v>95</v>
      </c>
      <c r="B112" s="12">
        <v>43886</v>
      </c>
    </row>
    <row r="113" spans="1:14" x14ac:dyDescent="0.3">
      <c r="A113" s="11" t="s">
        <v>96</v>
      </c>
      <c r="B113" s="12">
        <v>43886</v>
      </c>
    </row>
    <row r="114" spans="1:14" x14ac:dyDescent="0.3">
      <c r="A114" s="11" t="s">
        <v>97</v>
      </c>
      <c r="B114" s="12">
        <v>43886</v>
      </c>
    </row>
    <row r="115" spans="1:14" x14ac:dyDescent="0.3">
      <c r="A115" s="11" t="s">
        <v>98</v>
      </c>
      <c r="B115" s="12">
        <v>43886</v>
      </c>
    </row>
    <row r="116" spans="1:14" x14ac:dyDescent="0.3">
      <c r="A116" s="11" t="s">
        <v>99</v>
      </c>
      <c r="B116" s="12">
        <v>43886</v>
      </c>
    </row>
    <row r="117" spans="1:14" x14ac:dyDescent="0.3">
      <c r="A117" s="11" t="s">
        <v>81</v>
      </c>
      <c r="B117" s="12">
        <v>43887</v>
      </c>
      <c r="C117" s="11">
        <v>1</v>
      </c>
      <c r="N117" s="11">
        <f>SUM(C117:C135)</f>
        <v>16</v>
      </c>
    </row>
    <row r="118" spans="1:14" x14ac:dyDescent="0.3">
      <c r="A118" s="11" t="s">
        <v>82</v>
      </c>
      <c r="B118" s="12">
        <v>43887</v>
      </c>
    </row>
    <row r="119" spans="1:14" x14ac:dyDescent="0.3">
      <c r="A119" s="11" t="s">
        <v>83</v>
      </c>
      <c r="B119" s="12">
        <v>43887</v>
      </c>
    </row>
    <row r="120" spans="1:14" x14ac:dyDescent="0.3">
      <c r="A120" s="11" t="s">
        <v>84</v>
      </c>
      <c r="B120" s="12">
        <v>43887</v>
      </c>
      <c r="C120" s="11">
        <v>1</v>
      </c>
    </row>
    <row r="121" spans="1:14" x14ac:dyDescent="0.3">
      <c r="A121" s="11" t="s">
        <v>85</v>
      </c>
      <c r="B121" s="12">
        <v>43887</v>
      </c>
      <c r="C121" s="11">
        <v>6</v>
      </c>
    </row>
    <row r="122" spans="1:14" x14ac:dyDescent="0.3">
      <c r="A122" s="11" t="s">
        <v>86</v>
      </c>
      <c r="B122" s="12">
        <v>43887</v>
      </c>
    </row>
    <row r="123" spans="1:14" x14ac:dyDescent="0.3">
      <c r="A123" s="11" t="s">
        <v>87</v>
      </c>
      <c r="B123" s="12">
        <v>43887</v>
      </c>
    </row>
    <row r="124" spans="1:14" x14ac:dyDescent="0.3">
      <c r="A124" s="11" t="s">
        <v>88</v>
      </c>
      <c r="B124" s="12">
        <v>43887</v>
      </c>
      <c r="C124" s="11">
        <v>0</v>
      </c>
    </row>
    <row r="125" spans="1:14" x14ac:dyDescent="0.3">
      <c r="A125" s="11" t="s">
        <v>89</v>
      </c>
      <c r="B125" s="12">
        <v>43887</v>
      </c>
      <c r="C125" s="11">
        <v>2</v>
      </c>
    </row>
    <row r="126" spans="1:14" x14ac:dyDescent="0.3">
      <c r="A126" s="11" t="s">
        <v>90</v>
      </c>
      <c r="B126" s="12">
        <v>43887</v>
      </c>
    </row>
    <row r="127" spans="1:14" x14ac:dyDescent="0.3">
      <c r="A127" s="11" t="s">
        <v>91</v>
      </c>
      <c r="B127" s="12">
        <v>43887</v>
      </c>
      <c r="C127" s="11">
        <v>2</v>
      </c>
    </row>
    <row r="128" spans="1:14" x14ac:dyDescent="0.3">
      <c r="A128" s="11" t="s">
        <v>92</v>
      </c>
      <c r="B128" s="12">
        <v>43887</v>
      </c>
    </row>
    <row r="129" spans="1:14" x14ac:dyDescent="0.3">
      <c r="A129" s="11" t="s">
        <v>93</v>
      </c>
      <c r="B129" s="12">
        <v>43887</v>
      </c>
    </row>
    <row r="130" spans="1:14" x14ac:dyDescent="0.3">
      <c r="A130" s="11" t="s">
        <v>94</v>
      </c>
      <c r="B130" s="12">
        <v>43887</v>
      </c>
      <c r="C130" s="11">
        <v>4</v>
      </c>
    </row>
    <row r="131" spans="1:14" x14ac:dyDescent="0.3">
      <c r="A131" s="11" t="s">
        <v>95</v>
      </c>
      <c r="B131" s="12">
        <v>43887</v>
      </c>
    </row>
    <row r="132" spans="1:14" x14ac:dyDescent="0.3">
      <c r="A132" s="11" t="s">
        <v>96</v>
      </c>
      <c r="B132" s="12">
        <v>43887</v>
      </c>
    </row>
    <row r="133" spans="1:14" x14ac:dyDescent="0.3">
      <c r="A133" s="11" t="s">
        <v>97</v>
      </c>
      <c r="B133" s="12">
        <v>43887</v>
      </c>
    </row>
    <row r="134" spans="1:14" x14ac:dyDescent="0.3">
      <c r="A134" s="11" t="s">
        <v>98</v>
      </c>
      <c r="B134" s="12">
        <v>43887</v>
      </c>
    </row>
    <row r="135" spans="1:14" x14ac:dyDescent="0.3">
      <c r="A135" s="11" t="s">
        <v>99</v>
      </c>
      <c r="B135" s="12">
        <v>43887</v>
      </c>
    </row>
    <row r="136" spans="1:14" x14ac:dyDescent="0.3">
      <c r="A136" s="11" t="s">
        <v>81</v>
      </c>
      <c r="B136" s="12">
        <v>43888</v>
      </c>
      <c r="C136" s="11">
        <v>6</v>
      </c>
      <c r="N136" s="11">
        <f>SUM(C136:C154)</f>
        <v>29</v>
      </c>
    </row>
    <row r="137" spans="1:14" x14ac:dyDescent="0.3">
      <c r="A137" s="11" t="s">
        <v>82</v>
      </c>
      <c r="B137" s="12">
        <v>43888</v>
      </c>
    </row>
    <row r="138" spans="1:14" x14ac:dyDescent="0.3">
      <c r="A138" s="11" t="s">
        <v>83</v>
      </c>
      <c r="B138" s="12">
        <v>43888</v>
      </c>
    </row>
    <row r="139" spans="1:14" x14ac:dyDescent="0.3">
      <c r="A139" s="11" t="s">
        <v>84</v>
      </c>
      <c r="B139" s="12">
        <v>43888</v>
      </c>
      <c r="C139" s="11">
        <v>1</v>
      </c>
    </row>
    <row r="140" spans="1:14" x14ac:dyDescent="0.3">
      <c r="A140" s="11" t="s">
        <v>85</v>
      </c>
      <c r="B140" s="12">
        <v>43888</v>
      </c>
      <c r="C140" s="11">
        <v>6</v>
      </c>
    </row>
    <row r="141" spans="1:14" x14ac:dyDescent="0.3">
      <c r="A141" s="11" t="s">
        <v>86</v>
      </c>
      <c r="B141" s="12">
        <v>43888</v>
      </c>
    </row>
    <row r="142" spans="1:14" x14ac:dyDescent="0.3">
      <c r="A142" s="11" t="s">
        <v>87</v>
      </c>
      <c r="B142" s="12">
        <v>43888</v>
      </c>
    </row>
    <row r="143" spans="1:14" x14ac:dyDescent="0.3">
      <c r="A143" s="11" t="s">
        <v>88</v>
      </c>
      <c r="B143" s="12">
        <v>43888</v>
      </c>
      <c r="C143" s="11">
        <v>0</v>
      </c>
    </row>
    <row r="144" spans="1:14" x14ac:dyDescent="0.3">
      <c r="A144" s="11" t="s">
        <v>89</v>
      </c>
      <c r="B144" s="12">
        <v>43888</v>
      </c>
      <c r="C144" s="11">
        <v>3</v>
      </c>
    </row>
    <row r="145" spans="1:14" x14ac:dyDescent="0.3">
      <c r="A145" s="11" t="s">
        <v>90</v>
      </c>
      <c r="B145" s="12">
        <v>43888</v>
      </c>
    </row>
    <row r="146" spans="1:14" x14ac:dyDescent="0.3">
      <c r="A146" s="11" t="s">
        <v>91</v>
      </c>
      <c r="B146" s="12">
        <v>43888</v>
      </c>
      <c r="C146" s="11">
        <v>8</v>
      </c>
    </row>
    <row r="147" spans="1:14" x14ac:dyDescent="0.3">
      <c r="A147" s="11" t="s">
        <v>92</v>
      </c>
      <c r="B147" s="12">
        <v>43888</v>
      </c>
    </row>
    <row r="148" spans="1:14" x14ac:dyDescent="0.3">
      <c r="A148" s="11" t="s">
        <v>93</v>
      </c>
      <c r="B148" s="12">
        <v>43888</v>
      </c>
    </row>
    <row r="149" spans="1:14" x14ac:dyDescent="0.3">
      <c r="A149" s="11" t="s">
        <v>94</v>
      </c>
      <c r="B149" s="12">
        <v>43888</v>
      </c>
      <c r="C149" s="11">
        <v>5</v>
      </c>
    </row>
    <row r="150" spans="1:14" x14ac:dyDescent="0.3">
      <c r="A150" s="11" t="s">
        <v>95</v>
      </c>
      <c r="B150" s="12">
        <v>43888</v>
      </c>
    </row>
    <row r="151" spans="1:14" x14ac:dyDescent="0.3">
      <c r="A151" s="11" t="s">
        <v>96</v>
      </c>
      <c r="B151" s="12">
        <v>43888</v>
      </c>
    </row>
    <row r="152" spans="1:14" x14ac:dyDescent="0.3">
      <c r="A152" s="11" t="s">
        <v>97</v>
      </c>
      <c r="B152" s="12">
        <v>43888</v>
      </c>
    </row>
    <row r="153" spans="1:14" x14ac:dyDescent="0.3">
      <c r="A153" s="11" t="s">
        <v>98</v>
      </c>
      <c r="B153" s="12">
        <v>43888</v>
      </c>
    </row>
    <row r="154" spans="1:14" x14ac:dyDescent="0.3">
      <c r="A154" s="11" t="s">
        <v>99</v>
      </c>
      <c r="B154" s="12">
        <v>43888</v>
      </c>
    </row>
    <row r="155" spans="1:14" x14ac:dyDescent="0.3">
      <c r="A155" s="11" t="s">
        <v>81</v>
      </c>
      <c r="B155" s="12">
        <v>43889</v>
      </c>
      <c r="C155" s="11">
        <v>8</v>
      </c>
      <c r="N155" s="11">
        <f>SUM(C155:C173)</f>
        <v>43</v>
      </c>
    </row>
    <row r="156" spans="1:14" x14ac:dyDescent="0.3">
      <c r="A156" s="11" t="s">
        <v>82</v>
      </c>
      <c r="B156" s="12">
        <v>43889</v>
      </c>
    </row>
    <row r="157" spans="1:14" x14ac:dyDescent="0.3">
      <c r="A157" s="11" t="s">
        <v>83</v>
      </c>
      <c r="B157" s="12">
        <v>43889</v>
      </c>
    </row>
    <row r="158" spans="1:14" x14ac:dyDescent="0.3">
      <c r="A158" s="11" t="s">
        <v>84</v>
      </c>
      <c r="B158" s="12">
        <v>43889</v>
      </c>
      <c r="C158" s="11">
        <v>2</v>
      </c>
    </row>
    <row r="159" spans="1:14" x14ac:dyDescent="0.3">
      <c r="A159" s="11" t="s">
        <v>85</v>
      </c>
      <c r="B159" s="12">
        <v>43889</v>
      </c>
      <c r="C159" s="11">
        <v>6</v>
      </c>
    </row>
    <row r="160" spans="1:14" x14ac:dyDescent="0.3">
      <c r="A160" s="11" t="s">
        <v>86</v>
      </c>
      <c r="B160" s="12">
        <v>43889</v>
      </c>
    </row>
    <row r="161" spans="1:14" x14ac:dyDescent="0.3">
      <c r="A161" s="11" t="s">
        <v>87</v>
      </c>
      <c r="B161" s="12">
        <v>43889</v>
      </c>
    </row>
    <row r="162" spans="1:14" x14ac:dyDescent="0.3">
      <c r="A162" s="11" t="s">
        <v>88</v>
      </c>
      <c r="B162" s="12">
        <v>43889</v>
      </c>
      <c r="C162" s="11">
        <v>2</v>
      </c>
    </row>
    <row r="163" spans="1:14" x14ac:dyDescent="0.3">
      <c r="A163" s="11" t="s">
        <v>89</v>
      </c>
      <c r="B163" s="12">
        <v>43889</v>
      </c>
      <c r="C163" s="11">
        <v>5</v>
      </c>
    </row>
    <row r="164" spans="1:14" x14ac:dyDescent="0.3">
      <c r="A164" s="11" t="s">
        <v>90</v>
      </c>
      <c r="B164" s="12">
        <v>43889</v>
      </c>
    </row>
    <row r="165" spans="1:14" x14ac:dyDescent="0.3">
      <c r="A165" s="11" t="s">
        <v>91</v>
      </c>
      <c r="B165" s="12">
        <v>43889</v>
      </c>
      <c r="C165" s="11">
        <v>10</v>
      </c>
    </row>
    <row r="166" spans="1:14" x14ac:dyDescent="0.3">
      <c r="A166" s="11" t="s">
        <v>92</v>
      </c>
      <c r="B166" s="12">
        <v>43889</v>
      </c>
    </row>
    <row r="167" spans="1:14" x14ac:dyDescent="0.3">
      <c r="A167" s="11" t="s">
        <v>93</v>
      </c>
      <c r="B167" s="12">
        <v>43889</v>
      </c>
    </row>
    <row r="168" spans="1:14" x14ac:dyDescent="0.3">
      <c r="A168" s="11" t="s">
        <v>94</v>
      </c>
      <c r="B168" s="12">
        <v>43889</v>
      </c>
      <c r="C168" s="11">
        <v>8</v>
      </c>
    </row>
    <row r="169" spans="1:14" x14ac:dyDescent="0.3">
      <c r="A169" s="11" t="s">
        <v>95</v>
      </c>
      <c r="B169" s="12">
        <v>43889</v>
      </c>
    </row>
    <row r="170" spans="1:14" x14ac:dyDescent="0.3">
      <c r="A170" s="11" t="s">
        <v>96</v>
      </c>
      <c r="B170" s="12">
        <v>43889</v>
      </c>
    </row>
    <row r="171" spans="1:14" x14ac:dyDescent="0.3">
      <c r="A171" s="11" t="s">
        <v>97</v>
      </c>
      <c r="B171" s="12">
        <v>43889</v>
      </c>
    </row>
    <row r="172" spans="1:14" x14ac:dyDescent="0.3">
      <c r="A172" s="11" t="s">
        <v>98</v>
      </c>
      <c r="B172" s="12">
        <v>43889</v>
      </c>
      <c r="C172" s="11">
        <v>2</v>
      </c>
    </row>
    <row r="173" spans="1:14" x14ac:dyDescent="0.3">
      <c r="A173" s="11" t="s">
        <v>99</v>
      </c>
      <c r="B173" s="12">
        <v>43889</v>
      </c>
    </row>
    <row r="174" spans="1:14" x14ac:dyDescent="0.3">
      <c r="A174" s="11" t="s">
        <v>81</v>
      </c>
      <c r="B174" s="12">
        <v>43890</v>
      </c>
      <c r="C174" s="11">
        <v>12</v>
      </c>
      <c r="N174" s="11">
        <f>SUM(C174:C192)</f>
        <v>65</v>
      </c>
    </row>
    <row r="175" spans="1:14" x14ac:dyDescent="0.3">
      <c r="A175" s="11" t="s">
        <v>82</v>
      </c>
      <c r="B175" s="12">
        <v>43890</v>
      </c>
    </row>
    <row r="176" spans="1:14" x14ac:dyDescent="0.3">
      <c r="A176" s="11" t="s">
        <v>83</v>
      </c>
      <c r="B176" s="12">
        <v>43890</v>
      </c>
      <c r="C176" s="11">
        <v>1</v>
      </c>
    </row>
    <row r="177" spans="1:3" x14ac:dyDescent="0.3">
      <c r="A177" s="11" t="s">
        <v>84</v>
      </c>
      <c r="B177" s="12">
        <v>43890</v>
      </c>
      <c r="C177" s="11">
        <v>2</v>
      </c>
    </row>
    <row r="178" spans="1:3" x14ac:dyDescent="0.3">
      <c r="A178" s="11" t="s">
        <v>85</v>
      </c>
      <c r="B178" s="12">
        <v>43890</v>
      </c>
      <c r="C178" s="11">
        <v>7</v>
      </c>
    </row>
    <row r="179" spans="1:3" x14ac:dyDescent="0.3">
      <c r="A179" s="11" t="s">
        <v>86</v>
      </c>
      <c r="B179" s="12">
        <v>43890</v>
      </c>
      <c r="C179" s="11">
        <v>1</v>
      </c>
    </row>
    <row r="180" spans="1:3" x14ac:dyDescent="0.3">
      <c r="A180" s="11" t="s">
        <v>87</v>
      </c>
      <c r="B180" s="12">
        <v>43890</v>
      </c>
      <c r="C180" s="11">
        <v>1</v>
      </c>
    </row>
    <row r="181" spans="1:3" x14ac:dyDescent="0.3">
      <c r="A181" s="11" t="s">
        <v>88</v>
      </c>
      <c r="B181" s="12">
        <v>43890</v>
      </c>
      <c r="C181" s="11">
        <v>2</v>
      </c>
    </row>
    <row r="182" spans="1:3" x14ac:dyDescent="0.3">
      <c r="A182" s="11" t="s">
        <v>89</v>
      </c>
      <c r="B182" s="12">
        <v>43890</v>
      </c>
      <c r="C182" s="11">
        <v>6</v>
      </c>
    </row>
    <row r="183" spans="1:3" x14ac:dyDescent="0.3">
      <c r="A183" s="11" t="s">
        <v>90</v>
      </c>
      <c r="B183" s="12">
        <v>43890</v>
      </c>
    </row>
    <row r="184" spans="1:3" x14ac:dyDescent="0.3">
      <c r="A184" s="11" t="s">
        <v>91</v>
      </c>
      <c r="B184" s="12">
        <v>43890</v>
      </c>
      <c r="C184" s="11">
        <v>15</v>
      </c>
    </row>
    <row r="185" spans="1:3" x14ac:dyDescent="0.3">
      <c r="A185" s="11" t="s">
        <v>92</v>
      </c>
      <c r="B185" s="12">
        <v>43890</v>
      </c>
      <c r="C185" s="11">
        <v>4</v>
      </c>
    </row>
    <row r="186" spans="1:3" x14ac:dyDescent="0.3">
      <c r="A186" s="11" t="s">
        <v>93</v>
      </c>
      <c r="B186" s="12">
        <v>43890</v>
      </c>
    </row>
    <row r="187" spans="1:3" x14ac:dyDescent="0.3">
      <c r="A187" s="11" t="s">
        <v>94</v>
      </c>
      <c r="B187" s="12">
        <v>43890</v>
      </c>
      <c r="C187" s="11">
        <v>10</v>
      </c>
    </row>
    <row r="188" spans="1:3" x14ac:dyDescent="0.3">
      <c r="A188" s="11" t="s">
        <v>95</v>
      </c>
      <c r="B188" s="12">
        <v>43890</v>
      </c>
    </row>
    <row r="189" spans="1:3" x14ac:dyDescent="0.3">
      <c r="A189" s="11" t="s">
        <v>96</v>
      </c>
      <c r="B189" s="12">
        <v>43890</v>
      </c>
    </row>
    <row r="190" spans="1:3" x14ac:dyDescent="0.3">
      <c r="A190" s="11" t="s">
        <v>97</v>
      </c>
      <c r="B190" s="12">
        <v>43890</v>
      </c>
      <c r="C190" s="11">
        <v>1</v>
      </c>
    </row>
    <row r="191" spans="1:3" x14ac:dyDescent="0.3">
      <c r="A191" s="11" t="s">
        <v>98</v>
      </c>
      <c r="B191" s="12">
        <v>43890</v>
      </c>
      <c r="C191" s="11">
        <v>3</v>
      </c>
    </row>
    <row r="192" spans="1:3" x14ac:dyDescent="0.3">
      <c r="A192" s="11" t="s">
        <v>99</v>
      </c>
      <c r="B192" s="12">
        <v>43890</v>
      </c>
    </row>
    <row r="193" spans="1:14" x14ac:dyDescent="0.3">
      <c r="A193" s="11" t="s">
        <v>81</v>
      </c>
      <c r="B193" s="12">
        <v>43891</v>
      </c>
      <c r="C193" s="11">
        <v>12</v>
      </c>
      <c r="N193" s="11">
        <f>SUM(C193:C211)</f>
        <v>113</v>
      </c>
    </row>
    <row r="194" spans="1:14" x14ac:dyDescent="0.3">
      <c r="A194" s="11" t="s">
        <v>82</v>
      </c>
      <c r="B194" s="12">
        <v>43891</v>
      </c>
    </row>
    <row r="195" spans="1:14" x14ac:dyDescent="0.3">
      <c r="A195" s="11" t="s">
        <v>83</v>
      </c>
      <c r="B195" s="12">
        <v>43891</v>
      </c>
      <c r="C195" s="11">
        <v>1</v>
      </c>
    </row>
    <row r="196" spans="1:14" x14ac:dyDescent="0.3">
      <c r="A196" s="11" t="s">
        <v>84</v>
      </c>
      <c r="B196" s="12">
        <v>43891</v>
      </c>
      <c r="C196" s="11">
        <v>2</v>
      </c>
    </row>
    <row r="197" spans="1:14" x14ac:dyDescent="0.3">
      <c r="A197" s="11" t="s">
        <v>85</v>
      </c>
      <c r="B197" s="12">
        <v>43891</v>
      </c>
      <c r="C197" s="11">
        <v>7</v>
      </c>
    </row>
    <row r="198" spans="1:14" x14ac:dyDescent="0.3">
      <c r="A198" s="11" t="s">
        <v>86</v>
      </c>
      <c r="B198" s="12">
        <v>43891</v>
      </c>
      <c r="C198" s="11">
        <v>10</v>
      </c>
    </row>
    <row r="199" spans="1:14" x14ac:dyDescent="0.3">
      <c r="A199" s="11" t="s">
        <v>87</v>
      </c>
      <c r="B199" s="12">
        <v>43891</v>
      </c>
      <c r="C199" s="11">
        <v>3</v>
      </c>
    </row>
    <row r="200" spans="1:14" x14ac:dyDescent="0.3">
      <c r="A200" s="11" t="s">
        <v>88</v>
      </c>
      <c r="B200" s="12">
        <v>43891</v>
      </c>
      <c r="C200" s="11">
        <v>2</v>
      </c>
    </row>
    <row r="201" spans="1:14" x14ac:dyDescent="0.3">
      <c r="A201" s="11" t="s">
        <v>89</v>
      </c>
      <c r="B201" s="12">
        <v>43891</v>
      </c>
      <c r="C201" s="11">
        <v>15</v>
      </c>
    </row>
    <row r="202" spans="1:14" x14ac:dyDescent="0.3">
      <c r="A202" s="11" t="s">
        <v>90</v>
      </c>
      <c r="B202" s="12">
        <v>43891</v>
      </c>
    </row>
    <row r="203" spans="1:14" x14ac:dyDescent="0.3">
      <c r="A203" s="11" t="s">
        <v>91</v>
      </c>
      <c r="B203" s="12">
        <v>43891</v>
      </c>
      <c r="C203" s="11">
        <v>15</v>
      </c>
    </row>
    <row r="204" spans="1:14" x14ac:dyDescent="0.3">
      <c r="A204" s="11" t="s">
        <v>92</v>
      </c>
      <c r="B204" s="12">
        <v>43891</v>
      </c>
      <c r="C204" s="11">
        <v>6</v>
      </c>
    </row>
    <row r="205" spans="1:14" x14ac:dyDescent="0.3">
      <c r="A205" s="11" t="s">
        <v>93</v>
      </c>
      <c r="B205" s="12">
        <v>43891</v>
      </c>
    </row>
    <row r="206" spans="1:14" x14ac:dyDescent="0.3">
      <c r="A206" s="11" t="s">
        <v>94</v>
      </c>
      <c r="B206" s="12">
        <v>43891</v>
      </c>
      <c r="C206" s="11">
        <v>29</v>
      </c>
    </row>
    <row r="207" spans="1:14" x14ac:dyDescent="0.3">
      <c r="A207" s="11" t="s">
        <v>95</v>
      </c>
      <c r="B207" s="12">
        <v>43891</v>
      </c>
    </row>
    <row r="208" spans="1:14" x14ac:dyDescent="0.3">
      <c r="A208" s="11" t="s">
        <v>96</v>
      </c>
      <c r="B208" s="12">
        <v>43891</v>
      </c>
    </row>
    <row r="209" spans="1:14" x14ac:dyDescent="0.3">
      <c r="A209" s="11" t="s">
        <v>97</v>
      </c>
      <c r="B209" s="12">
        <v>43891</v>
      </c>
      <c r="C209" s="11">
        <v>1</v>
      </c>
    </row>
    <row r="210" spans="1:14" x14ac:dyDescent="0.3">
      <c r="A210" s="11" t="s">
        <v>98</v>
      </c>
      <c r="B210" s="12">
        <v>43891</v>
      </c>
      <c r="C210" s="11">
        <v>9</v>
      </c>
    </row>
    <row r="211" spans="1:14" x14ac:dyDescent="0.3">
      <c r="A211" s="11" t="s">
        <v>99</v>
      </c>
      <c r="B211" s="12">
        <v>43891</v>
      </c>
      <c r="C211" s="11">
        <v>1</v>
      </c>
    </row>
    <row r="212" spans="1:14" x14ac:dyDescent="0.3">
      <c r="A212" s="11" t="s">
        <v>81</v>
      </c>
      <c r="B212" s="12">
        <v>43892</v>
      </c>
      <c r="C212" s="11">
        <v>12</v>
      </c>
      <c r="N212" s="11">
        <f>SUM(C212:C230)</f>
        <v>148</v>
      </c>
    </row>
    <row r="213" spans="1:14" x14ac:dyDescent="0.3">
      <c r="A213" s="11" t="s">
        <v>82</v>
      </c>
      <c r="B213" s="12">
        <v>43892</v>
      </c>
      <c r="C213" s="11">
        <v>0</v>
      </c>
    </row>
    <row r="214" spans="1:14" x14ac:dyDescent="0.3">
      <c r="A214" s="11" t="s">
        <v>83</v>
      </c>
      <c r="B214" s="12">
        <v>43892</v>
      </c>
      <c r="C214" s="11">
        <v>1</v>
      </c>
    </row>
    <row r="215" spans="1:14" x14ac:dyDescent="0.3">
      <c r="A215" s="11" t="s">
        <v>84</v>
      </c>
      <c r="B215" s="12">
        <v>43892</v>
      </c>
      <c r="C215" s="11">
        <v>2</v>
      </c>
    </row>
    <row r="216" spans="1:14" x14ac:dyDescent="0.3">
      <c r="A216" s="11" t="s">
        <v>85</v>
      </c>
      <c r="B216" s="12">
        <v>43892</v>
      </c>
      <c r="C216" s="11">
        <v>7</v>
      </c>
    </row>
    <row r="217" spans="1:14" x14ac:dyDescent="0.3">
      <c r="A217" s="11" t="s">
        <v>86</v>
      </c>
      <c r="B217" s="12">
        <v>43892</v>
      </c>
      <c r="C217" s="11">
        <v>10</v>
      </c>
    </row>
    <row r="218" spans="1:14" x14ac:dyDescent="0.3">
      <c r="A218" s="11" t="s">
        <v>87</v>
      </c>
      <c r="B218" s="12">
        <v>43892</v>
      </c>
      <c r="C218" s="11">
        <v>7</v>
      </c>
    </row>
    <row r="219" spans="1:14" x14ac:dyDescent="0.3">
      <c r="A219" s="11" t="s">
        <v>88</v>
      </c>
      <c r="B219" s="12">
        <v>43892</v>
      </c>
      <c r="C219" s="11">
        <v>7</v>
      </c>
    </row>
    <row r="220" spans="1:14" x14ac:dyDescent="0.3">
      <c r="A220" s="11" t="s">
        <v>89</v>
      </c>
      <c r="B220" s="12">
        <v>43892</v>
      </c>
      <c r="C220" s="11">
        <v>15</v>
      </c>
    </row>
    <row r="221" spans="1:14" x14ac:dyDescent="0.3">
      <c r="A221" s="11" t="s">
        <v>90</v>
      </c>
      <c r="B221" s="12">
        <v>43892</v>
      </c>
      <c r="C221" s="11">
        <v>0</v>
      </c>
    </row>
    <row r="222" spans="1:14" x14ac:dyDescent="0.3">
      <c r="A222" s="11" t="s">
        <v>91</v>
      </c>
      <c r="B222" s="12">
        <v>43892</v>
      </c>
      <c r="C222" s="11">
        <v>15</v>
      </c>
    </row>
    <row r="223" spans="1:14" x14ac:dyDescent="0.3">
      <c r="A223" s="11" t="s">
        <v>92</v>
      </c>
      <c r="B223" s="12">
        <v>43892</v>
      </c>
      <c r="C223" s="11">
        <v>6</v>
      </c>
    </row>
    <row r="224" spans="1:14" x14ac:dyDescent="0.3">
      <c r="A224" s="11" t="s">
        <v>93</v>
      </c>
      <c r="B224" s="12">
        <v>43892</v>
      </c>
      <c r="C224" s="11">
        <v>0</v>
      </c>
    </row>
    <row r="225" spans="1:14" x14ac:dyDescent="0.3">
      <c r="A225" s="11" t="s">
        <v>94</v>
      </c>
      <c r="B225" s="12">
        <v>43892</v>
      </c>
      <c r="C225" s="11">
        <v>49</v>
      </c>
    </row>
    <row r="226" spans="1:14" x14ac:dyDescent="0.3">
      <c r="A226" s="11" t="s">
        <v>95</v>
      </c>
      <c r="B226" s="12">
        <v>43892</v>
      </c>
      <c r="C226" s="11">
        <v>0</v>
      </c>
    </row>
    <row r="227" spans="1:14" x14ac:dyDescent="0.3">
      <c r="A227" s="11" t="s">
        <v>96</v>
      </c>
      <c r="B227" s="12">
        <v>43892</v>
      </c>
      <c r="C227" s="11">
        <v>0</v>
      </c>
    </row>
    <row r="228" spans="1:14" x14ac:dyDescent="0.3">
      <c r="A228" s="11" t="s">
        <v>97</v>
      </c>
      <c r="B228" s="12">
        <v>43892</v>
      </c>
      <c r="C228" s="11">
        <v>1</v>
      </c>
    </row>
    <row r="229" spans="1:14" x14ac:dyDescent="0.3">
      <c r="A229" s="11" t="s">
        <v>98</v>
      </c>
      <c r="B229" s="12">
        <v>43892</v>
      </c>
      <c r="C229" s="11">
        <v>13</v>
      </c>
    </row>
    <row r="230" spans="1:14" x14ac:dyDescent="0.3">
      <c r="A230" s="11" t="s">
        <v>99</v>
      </c>
      <c r="B230" s="12">
        <v>43892</v>
      </c>
      <c r="C230" s="11">
        <v>3</v>
      </c>
    </row>
    <row r="231" spans="1:14" x14ac:dyDescent="0.3">
      <c r="A231" s="11" t="s">
        <v>81</v>
      </c>
      <c r="B231" s="12">
        <v>43893</v>
      </c>
      <c r="C231" s="11">
        <v>12</v>
      </c>
      <c r="N231" s="11">
        <f>SUM(C231:C249)</f>
        <v>194</v>
      </c>
    </row>
    <row r="232" spans="1:14" x14ac:dyDescent="0.3">
      <c r="A232" s="11" t="s">
        <v>82</v>
      </c>
      <c r="B232" s="12">
        <v>43893</v>
      </c>
      <c r="C232" s="11">
        <v>0</v>
      </c>
    </row>
    <row r="233" spans="1:14" x14ac:dyDescent="0.3">
      <c r="A233" s="11" t="s">
        <v>83</v>
      </c>
      <c r="B233" s="12">
        <v>43893</v>
      </c>
      <c r="C233" s="11">
        <v>2</v>
      </c>
    </row>
    <row r="234" spans="1:14" x14ac:dyDescent="0.3">
      <c r="A234" s="11" t="s">
        <v>84</v>
      </c>
      <c r="B234" s="12">
        <v>43893</v>
      </c>
      <c r="C234" s="11">
        <v>5</v>
      </c>
    </row>
    <row r="235" spans="1:14" x14ac:dyDescent="0.3">
      <c r="A235" s="11" t="s">
        <v>85</v>
      </c>
      <c r="B235" s="12">
        <v>43893</v>
      </c>
      <c r="C235" s="11">
        <v>7</v>
      </c>
    </row>
    <row r="236" spans="1:14" x14ac:dyDescent="0.3">
      <c r="A236" s="11" t="s">
        <v>86</v>
      </c>
      <c r="B236" s="12">
        <v>43893</v>
      </c>
      <c r="C236" s="11">
        <v>10</v>
      </c>
    </row>
    <row r="237" spans="1:14" x14ac:dyDescent="0.3">
      <c r="A237" s="11" t="s">
        <v>87</v>
      </c>
      <c r="B237" s="12">
        <v>43893</v>
      </c>
      <c r="C237" s="11">
        <v>12</v>
      </c>
    </row>
    <row r="238" spans="1:14" x14ac:dyDescent="0.3">
      <c r="A238" s="11" t="s">
        <v>88</v>
      </c>
      <c r="B238" s="12">
        <v>43893</v>
      </c>
      <c r="C238" s="11">
        <v>8</v>
      </c>
    </row>
    <row r="239" spans="1:14" x14ac:dyDescent="0.3">
      <c r="A239" s="11" t="s">
        <v>89</v>
      </c>
      <c r="B239" s="12">
        <v>43893</v>
      </c>
      <c r="C239" s="11">
        <v>15</v>
      </c>
    </row>
    <row r="240" spans="1:14" x14ac:dyDescent="0.3">
      <c r="A240" s="11" t="s">
        <v>90</v>
      </c>
      <c r="B240" s="12">
        <v>43893</v>
      </c>
      <c r="C240" s="11">
        <v>0</v>
      </c>
    </row>
    <row r="241" spans="1:14" x14ac:dyDescent="0.3">
      <c r="A241" s="11" t="s">
        <v>91</v>
      </c>
      <c r="B241" s="12">
        <v>43893</v>
      </c>
      <c r="C241" s="11">
        <v>19</v>
      </c>
    </row>
    <row r="242" spans="1:14" x14ac:dyDescent="0.3">
      <c r="A242" s="11" t="s">
        <v>92</v>
      </c>
      <c r="B242" s="12">
        <v>43893</v>
      </c>
      <c r="C242" s="11">
        <v>6</v>
      </c>
    </row>
    <row r="243" spans="1:14" x14ac:dyDescent="0.3">
      <c r="A243" s="11" t="s">
        <v>93</v>
      </c>
      <c r="B243" s="12">
        <v>43893</v>
      </c>
      <c r="C243" s="11">
        <v>1</v>
      </c>
    </row>
    <row r="244" spans="1:14" x14ac:dyDescent="0.3">
      <c r="A244" s="11" t="s">
        <v>94</v>
      </c>
      <c r="B244" s="12">
        <v>43893</v>
      </c>
      <c r="C244" s="11">
        <v>70</v>
      </c>
    </row>
    <row r="245" spans="1:14" x14ac:dyDescent="0.3">
      <c r="A245" s="11" t="s">
        <v>95</v>
      </c>
      <c r="B245" s="12">
        <v>43893</v>
      </c>
      <c r="C245" s="11">
        <v>0</v>
      </c>
    </row>
    <row r="246" spans="1:14" x14ac:dyDescent="0.3">
      <c r="A246" s="11" t="s">
        <v>96</v>
      </c>
      <c r="B246" s="12">
        <v>43893</v>
      </c>
      <c r="C246" s="11">
        <v>0</v>
      </c>
    </row>
    <row r="247" spans="1:14" x14ac:dyDescent="0.3">
      <c r="A247" s="11" t="s">
        <v>97</v>
      </c>
      <c r="B247" s="12">
        <v>43893</v>
      </c>
      <c r="C247" s="11">
        <v>3</v>
      </c>
    </row>
    <row r="248" spans="1:14" x14ac:dyDescent="0.3">
      <c r="A248" s="11" t="s">
        <v>98</v>
      </c>
      <c r="B248" s="12">
        <v>43893</v>
      </c>
      <c r="C248" s="11">
        <v>17</v>
      </c>
    </row>
    <row r="249" spans="1:14" x14ac:dyDescent="0.3">
      <c r="A249" s="11" t="s">
        <v>99</v>
      </c>
      <c r="B249" s="12">
        <v>43893</v>
      </c>
      <c r="C249" s="11">
        <v>7</v>
      </c>
    </row>
    <row r="250" spans="1:14" x14ac:dyDescent="0.3">
      <c r="A250" s="11" t="s">
        <v>81</v>
      </c>
      <c r="B250" s="12">
        <v>43894</v>
      </c>
      <c r="C250" s="11">
        <v>12</v>
      </c>
      <c r="N250" s="11">
        <f>SUM(C250:C268)</f>
        <v>238</v>
      </c>
    </row>
    <row r="251" spans="1:14" x14ac:dyDescent="0.3">
      <c r="A251" s="11" t="s">
        <v>82</v>
      </c>
      <c r="B251" s="12">
        <v>43894</v>
      </c>
      <c r="C251" s="11">
        <v>1</v>
      </c>
    </row>
    <row r="252" spans="1:14" x14ac:dyDescent="0.3">
      <c r="A252" s="11" t="s">
        <v>83</v>
      </c>
      <c r="B252" s="12">
        <v>43894</v>
      </c>
      <c r="C252" s="11">
        <v>5</v>
      </c>
    </row>
    <row r="253" spans="1:14" x14ac:dyDescent="0.3">
      <c r="A253" s="11" t="s">
        <v>84</v>
      </c>
      <c r="B253" s="12">
        <v>43894</v>
      </c>
      <c r="C253" s="11">
        <v>6</v>
      </c>
    </row>
    <row r="254" spans="1:14" x14ac:dyDescent="0.3">
      <c r="A254" s="11" t="s">
        <v>85</v>
      </c>
      <c r="B254" s="12">
        <v>43894</v>
      </c>
      <c r="C254" s="11">
        <v>8</v>
      </c>
    </row>
    <row r="255" spans="1:14" x14ac:dyDescent="0.3">
      <c r="A255" s="11" t="s">
        <v>86</v>
      </c>
      <c r="B255" s="12">
        <v>43894</v>
      </c>
      <c r="C255" s="11">
        <v>10</v>
      </c>
    </row>
    <row r="256" spans="1:14" x14ac:dyDescent="0.3">
      <c r="A256" s="11" t="s">
        <v>87</v>
      </c>
      <c r="B256" s="12">
        <v>43894</v>
      </c>
      <c r="C256" s="11">
        <v>13</v>
      </c>
    </row>
    <row r="257" spans="1:14" x14ac:dyDescent="0.3">
      <c r="A257" s="11" t="s">
        <v>88</v>
      </c>
      <c r="B257" s="12">
        <v>43894</v>
      </c>
      <c r="C257" s="11">
        <v>12</v>
      </c>
    </row>
    <row r="258" spans="1:14" x14ac:dyDescent="0.3">
      <c r="A258" s="11" t="s">
        <v>89</v>
      </c>
      <c r="B258" s="12">
        <v>43894</v>
      </c>
      <c r="C258" s="11">
        <v>24</v>
      </c>
    </row>
    <row r="259" spans="1:14" x14ac:dyDescent="0.3">
      <c r="A259" s="11" t="s">
        <v>90</v>
      </c>
      <c r="B259" s="12">
        <v>43894</v>
      </c>
      <c r="C259" s="11">
        <v>0</v>
      </c>
    </row>
    <row r="260" spans="1:14" x14ac:dyDescent="0.3">
      <c r="A260" s="11" t="s">
        <v>91</v>
      </c>
      <c r="B260" s="12">
        <v>43894</v>
      </c>
      <c r="C260" s="11">
        <v>19</v>
      </c>
    </row>
    <row r="261" spans="1:14" x14ac:dyDescent="0.3">
      <c r="A261" s="11" t="s">
        <v>92</v>
      </c>
      <c r="B261" s="12">
        <v>43894</v>
      </c>
      <c r="C261" s="11">
        <v>6</v>
      </c>
    </row>
    <row r="262" spans="1:14" x14ac:dyDescent="0.3">
      <c r="A262" s="11" t="s">
        <v>93</v>
      </c>
      <c r="B262" s="12">
        <v>43894</v>
      </c>
      <c r="C262" s="11">
        <v>1</v>
      </c>
    </row>
    <row r="263" spans="1:14" x14ac:dyDescent="0.3">
      <c r="A263" s="11" t="s">
        <v>94</v>
      </c>
      <c r="B263" s="12">
        <v>43894</v>
      </c>
      <c r="C263" s="11">
        <v>90</v>
      </c>
    </row>
    <row r="264" spans="1:14" x14ac:dyDescent="0.3">
      <c r="A264" s="11" t="s">
        <v>95</v>
      </c>
      <c r="B264" s="12">
        <v>43894</v>
      </c>
      <c r="C264" s="11">
        <v>0</v>
      </c>
    </row>
    <row r="265" spans="1:14" x14ac:dyDescent="0.3">
      <c r="A265" s="11" t="s">
        <v>96</v>
      </c>
      <c r="B265" s="12">
        <v>43894</v>
      </c>
      <c r="C265" s="11">
        <v>0</v>
      </c>
    </row>
    <row r="266" spans="1:14" x14ac:dyDescent="0.3">
      <c r="A266" s="11" t="s">
        <v>97</v>
      </c>
      <c r="B266" s="12">
        <v>43894</v>
      </c>
      <c r="C266" s="11">
        <v>3</v>
      </c>
    </row>
    <row r="267" spans="1:14" x14ac:dyDescent="0.3">
      <c r="A267" s="11" t="s">
        <v>98</v>
      </c>
      <c r="B267" s="12">
        <v>43894</v>
      </c>
      <c r="C267" s="11">
        <v>17</v>
      </c>
    </row>
    <row r="268" spans="1:14" x14ac:dyDescent="0.3">
      <c r="A268" s="11" t="s">
        <v>99</v>
      </c>
      <c r="B268" s="12">
        <v>43894</v>
      </c>
      <c r="C268" s="11">
        <v>11</v>
      </c>
    </row>
    <row r="269" spans="1:14" x14ac:dyDescent="0.3">
      <c r="A269" s="11" t="s">
        <v>81</v>
      </c>
      <c r="B269" s="12">
        <v>43895</v>
      </c>
      <c r="C269" s="11">
        <v>21</v>
      </c>
      <c r="N269" s="11">
        <f>SUM(C269:C287)</f>
        <v>364</v>
      </c>
    </row>
    <row r="270" spans="1:14" x14ac:dyDescent="0.3">
      <c r="A270" s="11" t="s">
        <v>82</v>
      </c>
      <c r="B270" s="12">
        <v>43895</v>
      </c>
      <c r="C270" s="11">
        <v>6</v>
      </c>
    </row>
    <row r="271" spans="1:14" x14ac:dyDescent="0.3">
      <c r="A271" s="11" t="s">
        <v>83</v>
      </c>
      <c r="B271" s="12">
        <v>43895</v>
      </c>
      <c r="C271" s="11">
        <v>5</v>
      </c>
    </row>
    <row r="272" spans="1:14" x14ac:dyDescent="0.3">
      <c r="A272" s="11" t="s">
        <v>84</v>
      </c>
      <c r="B272" s="12">
        <v>43895</v>
      </c>
      <c r="C272" s="11">
        <v>6</v>
      </c>
    </row>
    <row r="273" spans="1:14" x14ac:dyDescent="0.3">
      <c r="A273" s="11" t="s">
        <v>85</v>
      </c>
      <c r="B273" s="12">
        <v>43895</v>
      </c>
      <c r="C273" s="11">
        <v>11</v>
      </c>
    </row>
    <row r="274" spans="1:14" x14ac:dyDescent="0.3">
      <c r="A274" s="11" t="s">
        <v>86</v>
      </c>
      <c r="B274" s="12">
        <v>43895</v>
      </c>
      <c r="C274" s="11">
        <v>10</v>
      </c>
    </row>
    <row r="275" spans="1:14" x14ac:dyDescent="0.3">
      <c r="A275" s="11" t="s">
        <v>87</v>
      </c>
      <c r="B275" s="12">
        <v>43895</v>
      </c>
      <c r="C275" s="11">
        <v>15</v>
      </c>
    </row>
    <row r="276" spans="1:14" x14ac:dyDescent="0.3">
      <c r="A276" s="11" t="s">
        <v>88</v>
      </c>
      <c r="B276" s="12">
        <v>43895</v>
      </c>
      <c r="C276" s="11">
        <v>13</v>
      </c>
    </row>
    <row r="277" spans="1:14" x14ac:dyDescent="0.3">
      <c r="A277" s="11" t="s">
        <v>89</v>
      </c>
      <c r="B277" s="12">
        <v>43895</v>
      </c>
      <c r="C277" s="11">
        <v>24</v>
      </c>
    </row>
    <row r="278" spans="1:14" x14ac:dyDescent="0.3">
      <c r="A278" s="11" t="s">
        <v>90</v>
      </c>
      <c r="B278" s="12">
        <v>43895</v>
      </c>
      <c r="C278" s="11">
        <v>0</v>
      </c>
    </row>
    <row r="279" spans="1:14" x14ac:dyDescent="0.3">
      <c r="A279" s="11" t="s">
        <v>91</v>
      </c>
      <c r="B279" s="12">
        <v>43895</v>
      </c>
      <c r="C279" s="11">
        <v>30</v>
      </c>
    </row>
    <row r="280" spans="1:14" x14ac:dyDescent="0.3">
      <c r="A280" s="11" t="s">
        <v>92</v>
      </c>
      <c r="B280" s="12">
        <v>43895</v>
      </c>
      <c r="C280" s="11">
        <v>6</v>
      </c>
    </row>
    <row r="281" spans="1:14" x14ac:dyDescent="0.3">
      <c r="A281" s="11" t="s">
        <v>93</v>
      </c>
      <c r="B281" s="12">
        <v>43895</v>
      </c>
      <c r="C281" s="11">
        <v>3</v>
      </c>
    </row>
    <row r="282" spans="1:14" x14ac:dyDescent="0.3">
      <c r="A282" s="11" t="s">
        <v>94</v>
      </c>
      <c r="B282" s="12">
        <v>43895</v>
      </c>
      <c r="C282" s="11">
        <v>137</v>
      </c>
    </row>
    <row r="283" spans="1:14" x14ac:dyDescent="0.3">
      <c r="A283" s="11" t="s">
        <v>95</v>
      </c>
      <c r="B283" s="12">
        <v>43895</v>
      </c>
      <c r="C283" s="11">
        <v>0</v>
      </c>
    </row>
    <row r="284" spans="1:14" x14ac:dyDescent="0.3">
      <c r="A284" s="11" t="s">
        <v>96</v>
      </c>
      <c r="B284" s="12">
        <v>43895</v>
      </c>
      <c r="C284" s="11">
        <v>0</v>
      </c>
    </row>
    <row r="285" spans="1:14" x14ac:dyDescent="0.3">
      <c r="A285" s="11" t="s">
        <v>97</v>
      </c>
      <c r="B285" s="12">
        <v>43895</v>
      </c>
      <c r="C285" s="11">
        <v>3</v>
      </c>
    </row>
    <row r="286" spans="1:14" x14ac:dyDescent="0.3">
      <c r="A286" s="11" t="s">
        <v>98</v>
      </c>
      <c r="B286" s="12">
        <v>43895</v>
      </c>
      <c r="C286" s="11">
        <v>45</v>
      </c>
    </row>
    <row r="287" spans="1:14" x14ac:dyDescent="0.3">
      <c r="A287" s="11" t="s">
        <v>99</v>
      </c>
      <c r="B287" s="12">
        <v>43895</v>
      </c>
      <c r="C287" s="11">
        <v>29</v>
      </c>
    </row>
    <row r="288" spans="1:14" x14ac:dyDescent="0.3">
      <c r="A288" s="11" t="s">
        <v>81</v>
      </c>
      <c r="B288" s="12">
        <v>43896</v>
      </c>
      <c r="C288" s="11">
        <v>27</v>
      </c>
      <c r="N288" s="11">
        <f>SUM(C288:C306)</f>
        <v>386</v>
      </c>
    </row>
    <row r="289" spans="1:3" x14ac:dyDescent="0.3">
      <c r="A289" s="11" t="s">
        <v>82</v>
      </c>
      <c r="B289" s="12">
        <v>43896</v>
      </c>
      <c r="C289" s="11">
        <v>11</v>
      </c>
    </row>
    <row r="290" spans="1:3" x14ac:dyDescent="0.3">
      <c r="A290" s="11" t="s">
        <v>83</v>
      </c>
      <c r="B290" s="12">
        <v>43896</v>
      </c>
      <c r="C290" s="11">
        <v>5</v>
      </c>
    </row>
    <row r="291" spans="1:3" x14ac:dyDescent="0.3">
      <c r="A291" s="11" t="s">
        <v>84</v>
      </c>
      <c r="B291" s="12">
        <v>43896</v>
      </c>
      <c r="C291" s="11">
        <v>6</v>
      </c>
    </row>
    <row r="292" spans="1:3" x14ac:dyDescent="0.3">
      <c r="A292" s="11" t="s">
        <v>85</v>
      </c>
      <c r="B292" s="12">
        <v>43896</v>
      </c>
      <c r="C292" s="11">
        <v>11</v>
      </c>
    </row>
    <row r="293" spans="1:3" x14ac:dyDescent="0.3">
      <c r="A293" s="11" t="s">
        <v>86</v>
      </c>
      <c r="B293" s="12">
        <v>43896</v>
      </c>
      <c r="C293" s="11">
        <v>10</v>
      </c>
    </row>
    <row r="294" spans="1:3" x14ac:dyDescent="0.3">
      <c r="A294" s="11" t="s">
        <v>87</v>
      </c>
      <c r="B294" s="12">
        <v>43896</v>
      </c>
      <c r="C294" s="11">
        <v>15</v>
      </c>
    </row>
    <row r="295" spans="1:3" x14ac:dyDescent="0.3">
      <c r="A295" s="11" t="s">
        <v>88</v>
      </c>
      <c r="B295" s="12">
        <v>43896</v>
      </c>
      <c r="C295" s="11">
        <v>14</v>
      </c>
    </row>
    <row r="296" spans="1:3" x14ac:dyDescent="0.3">
      <c r="A296" s="11" t="s">
        <v>89</v>
      </c>
      <c r="B296" s="12">
        <v>43896</v>
      </c>
      <c r="C296" s="11">
        <v>24</v>
      </c>
    </row>
    <row r="297" spans="1:3" x14ac:dyDescent="0.3">
      <c r="A297" s="11" t="s">
        <v>90</v>
      </c>
      <c r="B297" s="12">
        <v>43896</v>
      </c>
      <c r="C297" s="11">
        <v>0</v>
      </c>
    </row>
    <row r="298" spans="1:3" x14ac:dyDescent="0.3">
      <c r="A298" s="11" t="s">
        <v>91</v>
      </c>
      <c r="B298" s="12">
        <v>43896</v>
      </c>
      <c r="C298" s="11">
        <v>30</v>
      </c>
    </row>
    <row r="299" spans="1:3" x14ac:dyDescent="0.3">
      <c r="A299" s="11" t="s">
        <v>92</v>
      </c>
      <c r="B299" s="12">
        <v>43896</v>
      </c>
      <c r="C299" s="11">
        <v>6</v>
      </c>
    </row>
    <row r="300" spans="1:3" x14ac:dyDescent="0.3">
      <c r="A300" s="11" t="s">
        <v>93</v>
      </c>
      <c r="B300" s="12">
        <v>43896</v>
      </c>
      <c r="C300" s="11">
        <v>3</v>
      </c>
    </row>
    <row r="301" spans="1:3" x14ac:dyDescent="0.3">
      <c r="A301" s="11" t="s">
        <v>94</v>
      </c>
      <c r="B301" s="12">
        <v>43896</v>
      </c>
      <c r="C301" s="11">
        <v>137</v>
      </c>
    </row>
    <row r="302" spans="1:3" x14ac:dyDescent="0.3">
      <c r="A302" s="11" t="s">
        <v>95</v>
      </c>
      <c r="B302" s="12">
        <v>43896</v>
      </c>
      <c r="C302" s="11">
        <v>0</v>
      </c>
    </row>
    <row r="303" spans="1:3" x14ac:dyDescent="0.3">
      <c r="A303" s="11" t="s">
        <v>96</v>
      </c>
      <c r="B303" s="12">
        <v>43896</v>
      </c>
      <c r="C303" s="11">
        <v>0</v>
      </c>
    </row>
    <row r="304" spans="1:3" x14ac:dyDescent="0.3">
      <c r="A304" s="11" t="s">
        <v>97</v>
      </c>
      <c r="B304" s="12">
        <v>43896</v>
      </c>
      <c r="C304" s="11">
        <v>3</v>
      </c>
    </row>
    <row r="305" spans="1:14" x14ac:dyDescent="0.3">
      <c r="A305" s="11" t="s">
        <v>98</v>
      </c>
      <c r="B305" s="12">
        <v>43896</v>
      </c>
      <c r="C305" s="11">
        <v>45</v>
      </c>
    </row>
    <row r="306" spans="1:14" x14ac:dyDescent="0.3">
      <c r="A306" s="11" t="s">
        <v>99</v>
      </c>
      <c r="B306" s="12">
        <v>43896</v>
      </c>
      <c r="C306" s="11">
        <v>39</v>
      </c>
    </row>
    <row r="307" spans="1:14" x14ac:dyDescent="0.3">
      <c r="A307" s="11" t="s">
        <v>81</v>
      </c>
      <c r="B307" s="12">
        <v>43897</v>
      </c>
      <c r="C307" s="11">
        <v>34</v>
      </c>
      <c r="N307" s="11">
        <f>SUM(C307:C325)</f>
        <v>526</v>
      </c>
    </row>
    <row r="308" spans="1:14" x14ac:dyDescent="0.3">
      <c r="A308" s="11" t="s">
        <v>82</v>
      </c>
      <c r="B308" s="12">
        <v>43897</v>
      </c>
      <c r="C308" s="11">
        <v>11</v>
      </c>
    </row>
    <row r="309" spans="1:14" x14ac:dyDescent="0.3">
      <c r="A309" s="11" t="s">
        <v>83</v>
      </c>
      <c r="B309" s="12">
        <v>43897</v>
      </c>
      <c r="C309" s="11">
        <v>7</v>
      </c>
    </row>
    <row r="310" spans="1:14" x14ac:dyDescent="0.3">
      <c r="A310" s="11" t="s">
        <v>84</v>
      </c>
      <c r="B310" s="12">
        <v>43897</v>
      </c>
      <c r="C310" s="11">
        <v>8</v>
      </c>
    </row>
    <row r="311" spans="1:14" x14ac:dyDescent="0.3">
      <c r="A311" s="11" t="s">
        <v>85</v>
      </c>
      <c r="B311" s="12">
        <v>43897</v>
      </c>
      <c r="C311" s="11">
        <v>17</v>
      </c>
    </row>
    <row r="312" spans="1:14" x14ac:dyDescent="0.3">
      <c r="A312" s="11" t="s">
        <v>86</v>
      </c>
      <c r="B312" s="12">
        <v>43897</v>
      </c>
      <c r="C312" s="11">
        <v>12</v>
      </c>
    </row>
    <row r="313" spans="1:14" x14ac:dyDescent="0.3">
      <c r="A313" s="11" t="s">
        <v>87</v>
      </c>
      <c r="B313" s="12">
        <v>43897</v>
      </c>
      <c r="C313" s="11">
        <v>15</v>
      </c>
    </row>
    <row r="314" spans="1:14" x14ac:dyDescent="0.3">
      <c r="A314" s="11" t="s">
        <v>88</v>
      </c>
      <c r="B314" s="12">
        <v>43897</v>
      </c>
      <c r="C314" s="11">
        <v>21</v>
      </c>
    </row>
    <row r="315" spans="1:14" x14ac:dyDescent="0.3">
      <c r="A315" s="11" t="s">
        <v>89</v>
      </c>
      <c r="B315" s="12">
        <v>43897</v>
      </c>
      <c r="C315" s="11">
        <v>49</v>
      </c>
    </row>
    <row r="316" spans="1:14" x14ac:dyDescent="0.3">
      <c r="A316" s="11" t="s">
        <v>90</v>
      </c>
      <c r="B316" s="12">
        <v>43897</v>
      </c>
      <c r="C316" s="11">
        <v>0</v>
      </c>
    </row>
    <row r="317" spans="1:14" x14ac:dyDescent="0.3">
      <c r="A317" s="11" t="s">
        <v>91</v>
      </c>
      <c r="B317" s="12">
        <v>43897</v>
      </c>
      <c r="C317" s="11">
        <v>37</v>
      </c>
    </row>
    <row r="318" spans="1:14" x14ac:dyDescent="0.3">
      <c r="A318" s="11" t="s">
        <v>92</v>
      </c>
      <c r="B318" s="12">
        <v>43897</v>
      </c>
      <c r="C318" s="11">
        <v>6</v>
      </c>
    </row>
    <row r="319" spans="1:14" x14ac:dyDescent="0.3">
      <c r="A319" s="11" t="s">
        <v>93</v>
      </c>
      <c r="B319" s="12">
        <v>43897</v>
      </c>
      <c r="C319" s="11">
        <v>5</v>
      </c>
    </row>
    <row r="320" spans="1:14" x14ac:dyDescent="0.3">
      <c r="A320" s="11" t="s">
        <v>94</v>
      </c>
      <c r="B320" s="12">
        <v>43897</v>
      </c>
      <c r="C320" s="11">
        <v>175</v>
      </c>
    </row>
    <row r="321" spans="1:14" x14ac:dyDescent="0.3">
      <c r="A321" s="11" t="s">
        <v>95</v>
      </c>
      <c r="B321" s="12">
        <v>43897</v>
      </c>
      <c r="C321" s="11">
        <v>0</v>
      </c>
    </row>
    <row r="322" spans="1:14" x14ac:dyDescent="0.3">
      <c r="A322" s="11" t="s">
        <v>96</v>
      </c>
      <c r="B322" s="12">
        <v>43897</v>
      </c>
      <c r="C322" s="11">
        <v>1</v>
      </c>
    </row>
    <row r="323" spans="1:14" x14ac:dyDescent="0.3">
      <c r="A323" s="11" t="s">
        <v>97</v>
      </c>
      <c r="B323" s="12">
        <v>43897</v>
      </c>
      <c r="C323" s="11">
        <v>3</v>
      </c>
    </row>
    <row r="324" spans="1:14" x14ac:dyDescent="0.3">
      <c r="A324" s="11" t="s">
        <v>98</v>
      </c>
      <c r="B324" s="12">
        <v>43897</v>
      </c>
      <c r="C324" s="11">
        <v>70</v>
      </c>
    </row>
    <row r="325" spans="1:14" x14ac:dyDescent="0.3">
      <c r="A325" s="11" t="s">
        <v>99</v>
      </c>
      <c r="B325" s="12">
        <v>43897</v>
      </c>
      <c r="C325" s="11">
        <v>55</v>
      </c>
    </row>
    <row r="326" spans="1:14" x14ac:dyDescent="0.3">
      <c r="A326" s="11" t="s">
        <v>81</v>
      </c>
      <c r="B326" s="12">
        <v>43898</v>
      </c>
      <c r="C326" s="11">
        <v>54</v>
      </c>
      <c r="E326" s="11">
        <v>1</v>
      </c>
      <c r="F326" s="11">
        <v>0</v>
      </c>
      <c r="N326" s="11">
        <f>SUM(C326:C344)</f>
        <v>1006</v>
      </c>
    </row>
    <row r="327" spans="1:14" x14ac:dyDescent="0.3">
      <c r="A327" s="11" t="s">
        <v>82</v>
      </c>
      <c r="B327" s="12">
        <v>43898</v>
      </c>
      <c r="C327" s="11">
        <v>13</v>
      </c>
      <c r="E327" s="11">
        <v>3</v>
      </c>
      <c r="F327" s="11">
        <v>3</v>
      </c>
    </row>
    <row r="328" spans="1:14" x14ac:dyDescent="0.3">
      <c r="A328" s="11" t="s">
        <v>83</v>
      </c>
      <c r="B328" s="12">
        <v>43898</v>
      </c>
      <c r="C328" s="11">
        <v>7</v>
      </c>
      <c r="E328" s="11">
        <v>2</v>
      </c>
      <c r="F328" s="11">
        <v>0</v>
      </c>
    </row>
    <row r="329" spans="1:14" x14ac:dyDescent="0.3">
      <c r="A329" s="11" t="s">
        <v>84</v>
      </c>
      <c r="B329" s="12">
        <v>43898</v>
      </c>
      <c r="C329" s="11">
        <v>11</v>
      </c>
      <c r="E329" s="11">
        <v>1</v>
      </c>
      <c r="F329" s="11">
        <v>0</v>
      </c>
    </row>
    <row r="330" spans="1:14" x14ac:dyDescent="0.3">
      <c r="A330" s="11" t="s">
        <v>85</v>
      </c>
      <c r="B330" s="12">
        <v>43898</v>
      </c>
      <c r="C330" s="11">
        <v>22</v>
      </c>
      <c r="E330" s="11">
        <v>0</v>
      </c>
      <c r="F330" s="11">
        <v>0</v>
      </c>
    </row>
    <row r="331" spans="1:14" x14ac:dyDescent="0.3">
      <c r="A331" s="11" t="s">
        <v>86</v>
      </c>
      <c r="B331" s="12">
        <v>43898</v>
      </c>
      <c r="C331" s="11">
        <v>12</v>
      </c>
      <c r="E331" s="11">
        <v>0</v>
      </c>
      <c r="F331" s="11">
        <v>0</v>
      </c>
    </row>
    <row r="332" spans="1:14" x14ac:dyDescent="0.3">
      <c r="A332" s="11" t="s">
        <v>87</v>
      </c>
      <c r="B332" s="12">
        <v>43898</v>
      </c>
      <c r="C332" s="11">
        <v>26</v>
      </c>
      <c r="E332" s="11">
        <v>2</v>
      </c>
      <c r="F332" s="11">
        <v>0</v>
      </c>
    </row>
    <row r="333" spans="1:14" x14ac:dyDescent="0.3">
      <c r="A333" s="11" t="s">
        <v>88</v>
      </c>
      <c r="B333" s="12">
        <v>43898</v>
      </c>
      <c r="C333" s="11">
        <v>30</v>
      </c>
      <c r="E333" s="11">
        <v>2</v>
      </c>
      <c r="F333" s="11">
        <v>0</v>
      </c>
    </row>
    <row r="334" spans="1:14" x14ac:dyDescent="0.3">
      <c r="A334" s="11" t="s">
        <v>89</v>
      </c>
      <c r="B334" s="12">
        <v>43898</v>
      </c>
      <c r="C334" s="11">
        <v>75</v>
      </c>
      <c r="E334" s="11">
        <v>0</v>
      </c>
      <c r="F334" s="11">
        <v>2</v>
      </c>
    </row>
    <row r="335" spans="1:14" x14ac:dyDescent="0.3">
      <c r="A335" s="11" t="s">
        <v>90</v>
      </c>
      <c r="B335" s="12">
        <v>43898</v>
      </c>
      <c r="C335" s="11">
        <v>0</v>
      </c>
      <c r="E335" s="11">
        <v>0</v>
      </c>
      <c r="F335" s="11">
        <v>0</v>
      </c>
    </row>
    <row r="336" spans="1:14" x14ac:dyDescent="0.3">
      <c r="A336" s="11" t="s">
        <v>91</v>
      </c>
      <c r="B336" s="12">
        <v>43898</v>
      </c>
      <c r="C336" s="11">
        <v>37</v>
      </c>
      <c r="E336" s="11">
        <v>1</v>
      </c>
      <c r="F336" s="11">
        <v>1</v>
      </c>
    </row>
    <row r="337" spans="1:14" x14ac:dyDescent="0.3">
      <c r="A337" s="11" t="s">
        <v>92</v>
      </c>
      <c r="B337" s="12">
        <v>43898</v>
      </c>
      <c r="C337" s="11">
        <v>7</v>
      </c>
      <c r="E337" s="11">
        <v>0</v>
      </c>
      <c r="F337" s="11">
        <v>0</v>
      </c>
    </row>
    <row r="338" spans="1:14" x14ac:dyDescent="0.3">
      <c r="A338" s="11" t="s">
        <v>93</v>
      </c>
      <c r="B338" s="12">
        <v>43898</v>
      </c>
      <c r="C338" s="11">
        <v>6</v>
      </c>
      <c r="E338" s="11">
        <v>2</v>
      </c>
      <c r="F338" s="11">
        <v>0</v>
      </c>
    </row>
    <row r="339" spans="1:14" x14ac:dyDescent="0.3">
      <c r="A339" s="11" t="s">
        <v>94</v>
      </c>
      <c r="B339" s="12">
        <v>43898</v>
      </c>
      <c r="C339" s="11">
        <v>469</v>
      </c>
      <c r="E339" s="11">
        <v>53</v>
      </c>
      <c r="F339" s="11">
        <v>16</v>
      </c>
    </row>
    <row r="340" spans="1:14" x14ac:dyDescent="0.3">
      <c r="A340" s="11" t="s">
        <v>95</v>
      </c>
      <c r="B340" s="12">
        <v>43898</v>
      </c>
      <c r="C340" s="11">
        <v>0</v>
      </c>
      <c r="E340" s="11">
        <v>0</v>
      </c>
      <c r="F340" s="11">
        <v>0</v>
      </c>
    </row>
    <row r="341" spans="1:14" x14ac:dyDescent="0.3">
      <c r="A341" s="11" t="s">
        <v>96</v>
      </c>
      <c r="B341" s="12">
        <v>43898</v>
      </c>
      <c r="C341" s="11">
        <v>4</v>
      </c>
      <c r="E341" s="11">
        <v>0</v>
      </c>
      <c r="F341" s="11">
        <v>0</v>
      </c>
    </row>
    <row r="342" spans="1:14" x14ac:dyDescent="0.3">
      <c r="A342" s="11" t="s">
        <v>97</v>
      </c>
      <c r="B342" s="12">
        <v>43898</v>
      </c>
      <c r="C342" s="11">
        <v>3</v>
      </c>
      <c r="E342" s="11">
        <v>1</v>
      </c>
      <c r="F342" s="11">
        <v>0</v>
      </c>
    </row>
    <row r="343" spans="1:14" x14ac:dyDescent="0.3">
      <c r="A343" s="11" t="s">
        <v>98</v>
      </c>
      <c r="B343" s="12">
        <v>43898</v>
      </c>
      <c r="C343" s="11">
        <v>149</v>
      </c>
      <c r="E343" s="11">
        <v>5</v>
      </c>
      <c r="F343" s="11">
        <v>6</v>
      </c>
    </row>
    <row r="344" spans="1:14" x14ac:dyDescent="0.3">
      <c r="A344" s="11" t="s">
        <v>99</v>
      </c>
      <c r="B344" s="12">
        <v>43898</v>
      </c>
      <c r="C344" s="11">
        <v>81</v>
      </c>
      <c r="E344" s="11">
        <v>1</v>
      </c>
      <c r="F344" s="11">
        <v>0</v>
      </c>
    </row>
    <row r="345" spans="1:14" x14ac:dyDescent="0.3">
      <c r="A345" s="11" t="s">
        <v>81</v>
      </c>
      <c r="B345" s="12">
        <v>43899</v>
      </c>
      <c r="C345" s="11">
        <v>71</v>
      </c>
      <c r="E345" s="11">
        <v>1</v>
      </c>
      <c r="F345" s="11">
        <v>0</v>
      </c>
      <c r="N345" s="11">
        <f>SUM(C345:C363)</f>
        <v>1606</v>
      </c>
    </row>
    <row r="346" spans="1:14" x14ac:dyDescent="0.3">
      <c r="A346" s="11" t="s">
        <v>82</v>
      </c>
      <c r="B346" s="12">
        <v>43899</v>
      </c>
      <c r="C346" s="11">
        <v>38</v>
      </c>
      <c r="E346" s="11">
        <v>3</v>
      </c>
      <c r="F346" s="11">
        <v>4</v>
      </c>
    </row>
    <row r="347" spans="1:14" x14ac:dyDescent="0.3">
      <c r="A347" s="11" t="s">
        <v>83</v>
      </c>
      <c r="B347" s="12">
        <v>43899</v>
      </c>
      <c r="C347" s="11">
        <v>22</v>
      </c>
      <c r="E347" s="11">
        <v>2</v>
      </c>
      <c r="F347" s="11">
        <v>0</v>
      </c>
    </row>
    <row r="348" spans="1:14" x14ac:dyDescent="0.3">
      <c r="A348" s="11" t="s">
        <v>84</v>
      </c>
      <c r="B348" s="12">
        <v>43899</v>
      </c>
      <c r="C348" s="11">
        <v>13</v>
      </c>
      <c r="E348" s="11">
        <v>1</v>
      </c>
      <c r="F348" s="11">
        <v>0</v>
      </c>
    </row>
    <row r="349" spans="1:14" x14ac:dyDescent="0.3">
      <c r="A349" s="11" t="s">
        <v>85</v>
      </c>
      <c r="B349" s="12">
        <v>43899</v>
      </c>
      <c r="C349" s="11">
        <v>25</v>
      </c>
      <c r="E349" s="11">
        <v>1</v>
      </c>
      <c r="F349" s="11">
        <v>0</v>
      </c>
    </row>
    <row r="350" spans="1:14" x14ac:dyDescent="0.3">
      <c r="A350" s="11" t="s">
        <v>86</v>
      </c>
      <c r="B350" s="12">
        <v>43899</v>
      </c>
      <c r="C350" s="11">
        <v>12</v>
      </c>
      <c r="E350" s="11">
        <v>0</v>
      </c>
      <c r="F350" s="11">
        <v>0</v>
      </c>
    </row>
    <row r="351" spans="1:14" x14ac:dyDescent="0.3">
      <c r="A351" s="11" t="s">
        <v>87</v>
      </c>
      <c r="B351" s="12">
        <v>43899</v>
      </c>
      <c r="C351" s="11">
        <v>39</v>
      </c>
      <c r="E351" s="11">
        <v>3</v>
      </c>
      <c r="F351" s="11">
        <v>0</v>
      </c>
    </row>
    <row r="352" spans="1:14" x14ac:dyDescent="0.3">
      <c r="A352" s="11" t="s">
        <v>88</v>
      </c>
      <c r="B352" s="12">
        <v>43899</v>
      </c>
      <c r="C352" s="11">
        <v>40</v>
      </c>
      <c r="E352" s="11">
        <v>2</v>
      </c>
      <c r="F352" s="11">
        <v>0</v>
      </c>
    </row>
    <row r="353" spans="1:14" x14ac:dyDescent="0.3">
      <c r="A353" s="11" t="s">
        <v>89</v>
      </c>
      <c r="B353" s="12">
        <v>43899</v>
      </c>
      <c r="C353" s="11">
        <v>124</v>
      </c>
      <c r="E353" s="11">
        <v>0</v>
      </c>
      <c r="F353" s="11">
        <v>3</v>
      </c>
    </row>
    <row r="354" spans="1:14" x14ac:dyDescent="0.3">
      <c r="A354" s="11" t="s">
        <v>90</v>
      </c>
      <c r="B354" s="12">
        <v>43899</v>
      </c>
      <c r="C354" s="11">
        <v>0</v>
      </c>
      <c r="E354" s="11">
        <v>0</v>
      </c>
      <c r="F354" s="11">
        <v>0</v>
      </c>
    </row>
    <row r="355" spans="1:14" x14ac:dyDescent="0.3">
      <c r="A355" s="11" t="s">
        <v>91</v>
      </c>
      <c r="B355" s="12">
        <v>43899</v>
      </c>
      <c r="C355" s="11">
        <v>50</v>
      </c>
      <c r="E355" s="11">
        <v>1</v>
      </c>
      <c r="F355" s="11">
        <v>1</v>
      </c>
    </row>
    <row r="356" spans="1:14" x14ac:dyDescent="0.3">
      <c r="A356" s="11" t="s">
        <v>92</v>
      </c>
      <c r="B356" s="12">
        <v>43899</v>
      </c>
      <c r="C356" s="11">
        <v>8</v>
      </c>
      <c r="E356" s="11">
        <v>0</v>
      </c>
      <c r="F356" s="11">
        <v>0</v>
      </c>
    </row>
    <row r="357" spans="1:14" x14ac:dyDescent="0.3">
      <c r="A357" s="11" t="s">
        <v>93</v>
      </c>
      <c r="B357" s="12">
        <v>43899</v>
      </c>
      <c r="C357" s="11">
        <v>22</v>
      </c>
      <c r="E357" s="11">
        <v>2</v>
      </c>
      <c r="F357" s="11">
        <v>0</v>
      </c>
    </row>
    <row r="358" spans="1:14" x14ac:dyDescent="0.3">
      <c r="A358" s="11" t="s">
        <v>94</v>
      </c>
      <c r="B358" s="12">
        <v>43899</v>
      </c>
      <c r="C358" s="11">
        <v>782</v>
      </c>
      <c r="E358" s="11">
        <v>77</v>
      </c>
      <c r="F358" s="11">
        <v>21</v>
      </c>
    </row>
    <row r="359" spans="1:14" x14ac:dyDescent="0.3">
      <c r="A359" s="11" t="s">
        <v>95</v>
      </c>
      <c r="B359" s="12">
        <v>43899</v>
      </c>
      <c r="C359" s="11">
        <v>0</v>
      </c>
      <c r="E359" s="11">
        <v>0</v>
      </c>
      <c r="F359" s="11">
        <v>0</v>
      </c>
    </row>
    <row r="360" spans="1:14" x14ac:dyDescent="0.3">
      <c r="A360" s="11" t="s">
        <v>96</v>
      </c>
      <c r="B360" s="12">
        <v>43899</v>
      </c>
      <c r="C360" s="11">
        <v>9</v>
      </c>
      <c r="E360" s="11">
        <v>0</v>
      </c>
      <c r="F360" s="11">
        <v>0</v>
      </c>
    </row>
    <row r="361" spans="1:14" x14ac:dyDescent="0.3">
      <c r="A361" s="11" t="s">
        <v>97</v>
      </c>
      <c r="B361" s="12">
        <v>43899</v>
      </c>
      <c r="C361" s="11">
        <v>12</v>
      </c>
      <c r="E361" s="11">
        <v>2</v>
      </c>
      <c r="F361" s="11">
        <v>0</v>
      </c>
    </row>
    <row r="362" spans="1:14" x14ac:dyDescent="0.3">
      <c r="A362" s="11" t="s">
        <v>98</v>
      </c>
      <c r="B362" s="12">
        <v>43899</v>
      </c>
      <c r="C362" s="11">
        <v>195</v>
      </c>
      <c r="E362" s="11">
        <v>5</v>
      </c>
      <c r="F362" s="11">
        <v>6</v>
      </c>
    </row>
    <row r="363" spans="1:14" x14ac:dyDescent="0.3">
      <c r="A363" s="11" t="s">
        <v>99</v>
      </c>
      <c r="B363" s="12">
        <v>43899</v>
      </c>
      <c r="C363" s="11">
        <v>144</v>
      </c>
      <c r="E363" s="11">
        <v>1</v>
      </c>
      <c r="F363" s="11">
        <v>1</v>
      </c>
    </row>
    <row r="364" spans="1:14" x14ac:dyDescent="0.3">
      <c r="A364" s="11" t="s">
        <v>81</v>
      </c>
      <c r="B364" s="12">
        <v>43900</v>
      </c>
      <c r="C364" s="11">
        <v>90</v>
      </c>
      <c r="D364" s="11">
        <v>32</v>
      </c>
      <c r="E364" s="11">
        <v>3</v>
      </c>
      <c r="F364" s="11">
        <v>0</v>
      </c>
      <c r="N364" s="11">
        <f>SUM(C364:C382)</f>
        <v>2117</v>
      </c>
    </row>
    <row r="365" spans="1:14" x14ac:dyDescent="0.3">
      <c r="A365" s="11" t="s">
        <v>82</v>
      </c>
      <c r="B365" s="12">
        <v>43900</v>
      </c>
      <c r="C365" s="11">
        <v>45</v>
      </c>
      <c r="D365" s="11">
        <v>22</v>
      </c>
      <c r="E365" s="11">
        <v>3</v>
      </c>
      <c r="F365" s="11">
        <v>4</v>
      </c>
    </row>
    <row r="366" spans="1:14" x14ac:dyDescent="0.3">
      <c r="A366" s="11" t="s">
        <v>83</v>
      </c>
      <c r="B366" s="12">
        <v>43900</v>
      </c>
      <c r="C366" s="11">
        <v>32</v>
      </c>
      <c r="D366" s="11">
        <v>12</v>
      </c>
      <c r="E366" s="11">
        <v>2</v>
      </c>
      <c r="F366" s="11">
        <v>0</v>
      </c>
    </row>
    <row r="367" spans="1:14" x14ac:dyDescent="0.3">
      <c r="A367" s="11" t="s">
        <v>84</v>
      </c>
      <c r="B367" s="12">
        <v>43900</v>
      </c>
      <c r="C367" s="11">
        <v>16</v>
      </c>
      <c r="D367" s="11">
        <v>8</v>
      </c>
      <c r="E367" s="11">
        <v>1</v>
      </c>
      <c r="F367" s="11">
        <v>0</v>
      </c>
    </row>
    <row r="368" spans="1:14" x14ac:dyDescent="0.3">
      <c r="A368" s="11" t="s">
        <v>85</v>
      </c>
      <c r="B368" s="12">
        <v>43900</v>
      </c>
      <c r="C368" s="11">
        <v>37</v>
      </c>
      <c r="D368" s="11">
        <v>10</v>
      </c>
      <c r="E368" s="11">
        <v>1</v>
      </c>
      <c r="F368" s="11">
        <v>0</v>
      </c>
    </row>
    <row r="369" spans="1:14" x14ac:dyDescent="0.3">
      <c r="A369" s="11" t="s">
        <v>86</v>
      </c>
      <c r="B369" s="12">
        <v>43900</v>
      </c>
      <c r="C369" s="11">
        <v>12</v>
      </c>
      <c r="D369" s="11">
        <v>0</v>
      </c>
      <c r="E369" s="11">
        <v>0</v>
      </c>
      <c r="F369" s="11">
        <v>0</v>
      </c>
    </row>
    <row r="370" spans="1:14" x14ac:dyDescent="0.3">
      <c r="A370" s="11" t="s">
        <v>87</v>
      </c>
      <c r="B370" s="12">
        <v>43900</v>
      </c>
      <c r="C370" s="11">
        <v>71</v>
      </c>
      <c r="D370" s="11">
        <v>0</v>
      </c>
      <c r="E370" s="11">
        <v>5</v>
      </c>
      <c r="F370" s="11">
        <v>0</v>
      </c>
    </row>
    <row r="371" spans="1:14" x14ac:dyDescent="0.3">
      <c r="A371" s="11" t="s">
        <v>88</v>
      </c>
      <c r="B371" s="12">
        <v>43900</v>
      </c>
      <c r="C371" s="11">
        <v>64</v>
      </c>
      <c r="D371" s="11">
        <v>14</v>
      </c>
      <c r="E371" s="11">
        <v>2</v>
      </c>
      <c r="F371" s="11">
        <v>0</v>
      </c>
    </row>
    <row r="372" spans="1:14" x14ac:dyDescent="0.3">
      <c r="A372" s="11" t="s">
        <v>89</v>
      </c>
      <c r="B372" s="12">
        <v>43900</v>
      </c>
      <c r="C372" s="11">
        <v>156</v>
      </c>
      <c r="D372" s="11">
        <v>0</v>
      </c>
      <c r="E372" s="11">
        <v>0</v>
      </c>
      <c r="F372" s="11">
        <v>3</v>
      </c>
    </row>
    <row r="373" spans="1:14" x14ac:dyDescent="0.3">
      <c r="A373" s="11" t="s">
        <v>90</v>
      </c>
      <c r="B373" s="12">
        <v>43900</v>
      </c>
      <c r="C373" s="11">
        <v>0</v>
      </c>
      <c r="D373" s="11">
        <v>0</v>
      </c>
      <c r="E373" s="11">
        <v>0</v>
      </c>
      <c r="F373" s="11">
        <v>0</v>
      </c>
    </row>
    <row r="374" spans="1:14" x14ac:dyDescent="0.3">
      <c r="A374" s="11" t="s">
        <v>91</v>
      </c>
      <c r="B374" s="12">
        <v>43900</v>
      </c>
      <c r="C374" s="11">
        <v>65</v>
      </c>
      <c r="D374" s="11">
        <v>0</v>
      </c>
      <c r="E374" s="11">
        <v>1</v>
      </c>
      <c r="F374" s="11">
        <v>1</v>
      </c>
    </row>
    <row r="375" spans="1:14" x14ac:dyDescent="0.3">
      <c r="A375" s="11" t="s">
        <v>92</v>
      </c>
      <c r="B375" s="12">
        <v>43900</v>
      </c>
      <c r="C375" s="11">
        <v>9</v>
      </c>
      <c r="D375" s="11">
        <v>2</v>
      </c>
      <c r="E375" s="11">
        <v>1</v>
      </c>
      <c r="F375" s="11">
        <v>1</v>
      </c>
    </row>
    <row r="376" spans="1:14" x14ac:dyDescent="0.3">
      <c r="A376" s="11" t="s">
        <v>93</v>
      </c>
      <c r="B376" s="12">
        <v>43900</v>
      </c>
      <c r="C376" s="11">
        <v>35</v>
      </c>
      <c r="D376" s="11">
        <v>7</v>
      </c>
      <c r="E376" s="11">
        <v>2</v>
      </c>
      <c r="F376" s="11">
        <v>0</v>
      </c>
    </row>
    <row r="377" spans="1:14" x14ac:dyDescent="0.3">
      <c r="A377" s="11" t="s">
        <v>94</v>
      </c>
      <c r="B377" s="12">
        <v>43900</v>
      </c>
      <c r="C377" s="11">
        <v>1024</v>
      </c>
      <c r="D377" s="11">
        <v>0</v>
      </c>
      <c r="E377" s="11">
        <v>102</v>
      </c>
      <c r="F377" s="11">
        <v>31</v>
      </c>
    </row>
    <row r="378" spans="1:14" x14ac:dyDescent="0.3">
      <c r="A378" s="11" t="s">
        <v>95</v>
      </c>
      <c r="B378" s="12">
        <v>43900</v>
      </c>
      <c r="C378" s="11">
        <v>0</v>
      </c>
      <c r="D378" s="11">
        <v>0</v>
      </c>
      <c r="E378" s="11">
        <v>0</v>
      </c>
      <c r="F378" s="11">
        <v>0</v>
      </c>
    </row>
    <row r="379" spans="1:14" x14ac:dyDescent="0.3">
      <c r="A379" s="11" t="s">
        <v>96</v>
      </c>
      <c r="B379" s="12">
        <v>43900</v>
      </c>
      <c r="C379" s="11">
        <v>11</v>
      </c>
      <c r="D379" s="11">
        <v>4</v>
      </c>
      <c r="E379" s="11">
        <v>0</v>
      </c>
      <c r="F379" s="11">
        <v>0</v>
      </c>
    </row>
    <row r="380" spans="1:14" x14ac:dyDescent="0.3">
      <c r="A380" s="11" t="s">
        <v>97</v>
      </c>
      <c r="B380" s="12">
        <v>43900</v>
      </c>
      <c r="C380" s="11">
        <v>46</v>
      </c>
      <c r="D380" s="11">
        <v>10</v>
      </c>
      <c r="E380" s="11">
        <v>3</v>
      </c>
      <c r="F380" s="11">
        <v>0</v>
      </c>
    </row>
    <row r="381" spans="1:14" x14ac:dyDescent="0.3">
      <c r="A381" s="11" t="s">
        <v>98</v>
      </c>
      <c r="B381" s="12">
        <v>43900</v>
      </c>
      <c r="C381" s="11">
        <v>225</v>
      </c>
      <c r="D381" s="11">
        <v>102</v>
      </c>
      <c r="E381" s="11">
        <v>15</v>
      </c>
      <c r="F381" s="11">
        <v>6</v>
      </c>
    </row>
    <row r="382" spans="1:14" x14ac:dyDescent="0.3">
      <c r="A382" s="11" t="s">
        <v>99</v>
      </c>
      <c r="B382" s="12">
        <v>43900</v>
      </c>
      <c r="C382" s="11">
        <v>179</v>
      </c>
      <c r="D382" s="11">
        <v>13</v>
      </c>
      <c r="E382" s="11">
        <v>1</v>
      </c>
      <c r="F382" s="11">
        <v>2</v>
      </c>
    </row>
    <row r="383" spans="1:14" x14ac:dyDescent="0.3">
      <c r="A383" s="11" t="s">
        <v>81</v>
      </c>
      <c r="B383" s="12">
        <v>43901</v>
      </c>
      <c r="C383" s="11">
        <v>115</v>
      </c>
      <c r="D383" s="11">
        <v>50</v>
      </c>
      <c r="E383" s="11">
        <v>4</v>
      </c>
      <c r="F383" s="11">
        <v>0</v>
      </c>
      <c r="N383" s="11">
        <f>SUM(C383:C401)</f>
        <v>2929</v>
      </c>
    </row>
    <row r="384" spans="1:14" x14ac:dyDescent="0.3">
      <c r="A384" s="11" t="s">
        <v>82</v>
      </c>
      <c r="B384" s="12">
        <v>43901</v>
      </c>
      <c r="C384" s="11">
        <v>64</v>
      </c>
      <c r="D384" s="11">
        <v>28</v>
      </c>
      <c r="E384" s="11">
        <v>3</v>
      </c>
      <c r="F384" s="11">
        <v>6</v>
      </c>
    </row>
    <row r="385" spans="1:6" x14ac:dyDescent="0.3">
      <c r="A385" s="11" t="s">
        <v>83</v>
      </c>
      <c r="B385" s="12">
        <v>43901</v>
      </c>
      <c r="C385" s="11">
        <v>47</v>
      </c>
      <c r="D385" s="11">
        <v>12</v>
      </c>
      <c r="E385" s="11">
        <v>2</v>
      </c>
      <c r="F385" s="11">
        <v>1</v>
      </c>
    </row>
    <row r="386" spans="1:6" x14ac:dyDescent="0.3">
      <c r="A386" s="11" t="s">
        <v>84</v>
      </c>
      <c r="B386" s="12">
        <v>43901</v>
      </c>
      <c r="C386" s="11">
        <v>22</v>
      </c>
      <c r="D386" s="11">
        <v>8</v>
      </c>
      <c r="E386" s="11">
        <v>2</v>
      </c>
      <c r="F386" s="11">
        <v>1</v>
      </c>
    </row>
    <row r="387" spans="1:6" x14ac:dyDescent="0.3">
      <c r="A387" s="11" t="s">
        <v>85</v>
      </c>
      <c r="B387" s="12">
        <v>43901</v>
      </c>
      <c r="C387" s="11">
        <v>51</v>
      </c>
      <c r="D387" s="11">
        <v>15</v>
      </c>
      <c r="E387" s="11">
        <v>3</v>
      </c>
      <c r="F387" s="11">
        <v>0</v>
      </c>
    </row>
    <row r="388" spans="1:6" x14ac:dyDescent="0.3">
      <c r="A388" s="11" t="s">
        <v>86</v>
      </c>
      <c r="B388" s="12">
        <v>43901</v>
      </c>
      <c r="C388" s="11">
        <v>16</v>
      </c>
      <c r="D388" s="11">
        <v>3</v>
      </c>
      <c r="E388" s="11">
        <v>0</v>
      </c>
      <c r="F388" s="11">
        <v>0</v>
      </c>
    </row>
    <row r="389" spans="1:6" x14ac:dyDescent="0.3">
      <c r="A389" s="11" t="s">
        <v>87</v>
      </c>
      <c r="B389" s="12">
        <v>43901</v>
      </c>
      <c r="C389" s="11">
        <v>115</v>
      </c>
      <c r="D389" s="11">
        <v>39</v>
      </c>
      <c r="E389" s="11">
        <v>9</v>
      </c>
      <c r="F389" s="11">
        <v>1</v>
      </c>
    </row>
    <row r="390" spans="1:6" x14ac:dyDescent="0.3">
      <c r="A390" s="11" t="s">
        <v>88</v>
      </c>
      <c r="B390" s="12">
        <v>43901</v>
      </c>
      <c r="C390" s="11">
        <v>71</v>
      </c>
      <c r="D390" s="11">
        <v>24</v>
      </c>
      <c r="E390" s="11">
        <v>2</v>
      </c>
      <c r="F390" s="11">
        <v>0</v>
      </c>
    </row>
    <row r="391" spans="1:6" x14ac:dyDescent="0.3">
      <c r="A391" s="11" t="s">
        <v>89</v>
      </c>
      <c r="B391" s="12">
        <v>43901</v>
      </c>
      <c r="C391" s="11">
        <v>260</v>
      </c>
      <c r="D391" s="11">
        <v>0</v>
      </c>
      <c r="E391" s="11">
        <v>0</v>
      </c>
      <c r="F391" s="11">
        <v>4</v>
      </c>
    </row>
    <row r="392" spans="1:6" x14ac:dyDescent="0.3">
      <c r="A392" s="11" t="s">
        <v>90</v>
      </c>
      <c r="B392" s="12">
        <v>43901</v>
      </c>
      <c r="C392" s="11">
        <v>0</v>
      </c>
      <c r="D392" s="11">
        <v>0</v>
      </c>
      <c r="E392" s="11">
        <v>0</v>
      </c>
      <c r="F392" s="11">
        <v>0</v>
      </c>
    </row>
    <row r="393" spans="1:6" x14ac:dyDescent="0.3">
      <c r="A393" s="11" t="s">
        <v>91</v>
      </c>
      <c r="B393" s="12">
        <v>43901</v>
      </c>
      <c r="C393" s="11">
        <v>76</v>
      </c>
      <c r="D393" s="11">
        <v>22</v>
      </c>
      <c r="E393" s="11">
        <v>2</v>
      </c>
      <c r="F393" s="11">
        <v>1</v>
      </c>
    </row>
    <row r="394" spans="1:6" x14ac:dyDescent="0.3">
      <c r="A394" s="11" t="s">
        <v>92</v>
      </c>
      <c r="B394" s="12">
        <v>43901</v>
      </c>
      <c r="C394" s="11">
        <v>19</v>
      </c>
      <c r="D394" s="11">
        <v>2</v>
      </c>
      <c r="E394" s="11">
        <v>1</v>
      </c>
      <c r="F394" s="11">
        <v>1</v>
      </c>
    </row>
    <row r="395" spans="1:6" x14ac:dyDescent="0.3">
      <c r="A395" s="11" t="s">
        <v>93</v>
      </c>
      <c r="B395" s="12">
        <v>43901</v>
      </c>
      <c r="C395" s="11">
        <v>35</v>
      </c>
      <c r="D395" s="11">
        <v>7</v>
      </c>
      <c r="E395" s="11">
        <v>2</v>
      </c>
      <c r="F395" s="11">
        <v>0</v>
      </c>
    </row>
    <row r="396" spans="1:6" x14ac:dyDescent="0.3">
      <c r="A396" s="11" t="s">
        <v>94</v>
      </c>
      <c r="B396" s="12">
        <v>43901</v>
      </c>
      <c r="C396" s="11">
        <v>1388</v>
      </c>
      <c r="D396" s="11">
        <v>0</v>
      </c>
      <c r="E396" s="11">
        <v>135</v>
      </c>
      <c r="F396" s="11">
        <v>56</v>
      </c>
    </row>
    <row r="397" spans="1:6" x14ac:dyDescent="0.3">
      <c r="A397" s="11" t="s">
        <v>95</v>
      </c>
      <c r="B397" s="12">
        <v>43901</v>
      </c>
      <c r="C397" s="11">
        <v>0</v>
      </c>
      <c r="D397" s="11">
        <v>0</v>
      </c>
      <c r="E397" s="11">
        <v>0</v>
      </c>
      <c r="F397" s="11">
        <v>0</v>
      </c>
    </row>
    <row r="398" spans="1:6" x14ac:dyDescent="0.3">
      <c r="A398" s="11" t="s">
        <v>96</v>
      </c>
      <c r="B398" s="12">
        <v>43901</v>
      </c>
      <c r="C398" s="11">
        <v>26</v>
      </c>
      <c r="D398" s="11">
        <v>5</v>
      </c>
      <c r="E398" s="11">
        <v>1</v>
      </c>
      <c r="F398" s="11">
        <v>0</v>
      </c>
    </row>
    <row r="399" spans="1:6" x14ac:dyDescent="0.3">
      <c r="A399" s="11" t="s">
        <v>97</v>
      </c>
      <c r="B399" s="12">
        <v>43901</v>
      </c>
      <c r="C399" s="11">
        <v>73</v>
      </c>
      <c r="D399" s="11">
        <v>17</v>
      </c>
      <c r="E399" s="11">
        <v>3</v>
      </c>
      <c r="F399" s="11">
        <v>0</v>
      </c>
    </row>
    <row r="400" spans="1:6" x14ac:dyDescent="0.3">
      <c r="A400" s="11" t="s">
        <v>98</v>
      </c>
      <c r="B400" s="12">
        <v>43901</v>
      </c>
      <c r="C400" s="11">
        <v>346</v>
      </c>
      <c r="D400" s="11">
        <v>146</v>
      </c>
      <c r="E400" s="11">
        <v>18</v>
      </c>
      <c r="F400" s="11">
        <v>11</v>
      </c>
    </row>
    <row r="401" spans="1:14" x14ac:dyDescent="0.3">
      <c r="A401" s="11" t="s">
        <v>99</v>
      </c>
      <c r="B401" s="12">
        <v>43901</v>
      </c>
      <c r="C401" s="11">
        <v>205</v>
      </c>
      <c r="D401" s="11">
        <v>21</v>
      </c>
      <c r="E401" s="11">
        <v>1</v>
      </c>
      <c r="F401" s="11">
        <v>2</v>
      </c>
    </row>
    <row r="402" spans="1:14" x14ac:dyDescent="0.3">
      <c r="A402" s="11" t="s">
        <v>81</v>
      </c>
      <c r="B402" s="12">
        <v>43902</v>
      </c>
      <c r="C402" s="11">
        <v>219</v>
      </c>
      <c r="D402" s="11">
        <v>92</v>
      </c>
      <c r="E402" s="11">
        <v>8</v>
      </c>
      <c r="F402" s="11">
        <v>0</v>
      </c>
      <c r="N402" s="11">
        <f>SUM(C402:C420)</f>
        <v>4130</v>
      </c>
    </row>
    <row r="403" spans="1:14" x14ac:dyDescent="0.3">
      <c r="A403" s="11" t="s">
        <v>82</v>
      </c>
      <c r="B403" s="12">
        <v>43902</v>
      </c>
      <c r="C403" s="11">
        <v>80</v>
      </c>
      <c r="D403" s="11">
        <v>30</v>
      </c>
      <c r="E403" s="11">
        <v>3</v>
      </c>
      <c r="F403" s="11">
        <v>7</v>
      </c>
    </row>
    <row r="404" spans="1:14" x14ac:dyDescent="0.3">
      <c r="A404" s="11" t="s">
        <v>83</v>
      </c>
      <c r="B404" s="12">
        <v>43902</v>
      </c>
      <c r="C404" s="11">
        <v>67</v>
      </c>
      <c r="D404" s="11">
        <v>16</v>
      </c>
      <c r="E404" s="11">
        <v>2</v>
      </c>
      <c r="F404" s="11">
        <v>1</v>
      </c>
    </row>
    <row r="405" spans="1:14" x14ac:dyDescent="0.3">
      <c r="A405" s="11" t="s">
        <v>84</v>
      </c>
      <c r="B405" s="12">
        <v>43902</v>
      </c>
      <c r="C405" s="11">
        <v>28</v>
      </c>
      <c r="D405" s="11">
        <v>9</v>
      </c>
      <c r="E405" s="11">
        <v>2</v>
      </c>
      <c r="F405" s="11">
        <v>1</v>
      </c>
    </row>
    <row r="406" spans="1:14" x14ac:dyDescent="0.3">
      <c r="A406" s="11" t="s">
        <v>85</v>
      </c>
      <c r="B406" s="12">
        <v>43902</v>
      </c>
      <c r="C406" s="11">
        <v>70</v>
      </c>
      <c r="D406" s="11">
        <v>15</v>
      </c>
      <c r="E406" s="11">
        <v>3</v>
      </c>
      <c r="F406" s="11">
        <v>0</v>
      </c>
    </row>
    <row r="407" spans="1:14" x14ac:dyDescent="0.3">
      <c r="A407" s="11" t="s">
        <v>86</v>
      </c>
      <c r="B407" s="12">
        <v>43902</v>
      </c>
      <c r="C407" s="11">
        <v>29</v>
      </c>
      <c r="D407" s="11">
        <v>3</v>
      </c>
      <c r="E407" s="11">
        <v>0</v>
      </c>
      <c r="F407" s="11">
        <v>0</v>
      </c>
    </row>
    <row r="408" spans="1:14" x14ac:dyDescent="0.3">
      <c r="A408" s="11" t="s">
        <v>87</v>
      </c>
      <c r="B408" s="12">
        <v>43902</v>
      </c>
      <c r="C408" s="11">
        <v>194</v>
      </c>
      <c r="D408" s="11">
        <v>78</v>
      </c>
      <c r="E408" s="11">
        <v>10</v>
      </c>
      <c r="F408" s="11">
        <v>5</v>
      </c>
    </row>
    <row r="409" spans="1:14" x14ac:dyDescent="0.3">
      <c r="A409" s="11" t="s">
        <v>88</v>
      </c>
      <c r="B409" s="12">
        <v>43902</v>
      </c>
      <c r="C409" s="11">
        <v>92</v>
      </c>
      <c r="D409" s="11">
        <v>25</v>
      </c>
      <c r="E409" s="11">
        <v>4</v>
      </c>
      <c r="F409" s="11">
        <v>0</v>
      </c>
    </row>
    <row r="410" spans="1:14" x14ac:dyDescent="0.3">
      <c r="A410" s="11" t="s">
        <v>89</v>
      </c>
      <c r="B410" s="12">
        <v>43902</v>
      </c>
      <c r="C410" s="11">
        <v>316</v>
      </c>
      <c r="D410" s="11">
        <v>0</v>
      </c>
      <c r="E410" s="11">
        <v>25</v>
      </c>
      <c r="F410" s="11">
        <v>6</v>
      </c>
    </row>
    <row r="411" spans="1:14" x14ac:dyDescent="0.3">
      <c r="A411" s="11" t="s">
        <v>90</v>
      </c>
      <c r="B411" s="12">
        <v>43902</v>
      </c>
      <c r="C411" s="11">
        <v>0</v>
      </c>
      <c r="D411" s="11">
        <v>0</v>
      </c>
      <c r="E411" s="11">
        <v>0</v>
      </c>
      <c r="F411" s="11">
        <v>0</v>
      </c>
    </row>
    <row r="412" spans="1:14" x14ac:dyDescent="0.3">
      <c r="A412" s="11" t="s">
        <v>91</v>
      </c>
      <c r="B412" s="12">
        <v>43902</v>
      </c>
      <c r="C412" s="11">
        <v>94</v>
      </c>
      <c r="D412" s="11">
        <v>23</v>
      </c>
      <c r="E412" s="11">
        <v>2</v>
      </c>
      <c r="F412" s="11">
        <v>1</v>
      </c>
    </row>
    <row r="413" spans="1:14" x14ac:dyDescent="0.3">
      <c r="A413" s="11" t="s">
        <v>92</v>
      </c>
      <c r="B413" s="12">
        <v>43902</v>
      </c>
      <c r="C413" s="11">
        <v>39</v>
      </c>
      <c r="D413" s="11">
        <v>3</v>
      </c>
      <c r="E413" s="11">
        <v>1</v>
      </c>
      <c r="F413" s="11">
        <v>1</v>
      </c>
    </row>
    <row r="414" spans="1:14" x14ac:dyDescent="0.3">
      <c r="A414" s="11" t="s">
        <v>93</v>
      </c>
      <c r="B414" s="12">
        <v>43902</v>
      </c>
      <c r="C414" s="11">
        <v>85</v>
      </c>
      <c r="D414" s="11">
        <v>15</v>
      </c>
      <c r="E414" s="11">
        <v>2</v>
      </c>
      <c r="F414" s="11">
        <v>0</v>
      </c>
    </row>
    <row r="415" spans="1:14" x14ac:dyDescent="0.3">
      <c r="A415" s="11" t="s">
        <v>94</v>
      </c>
      <c r="B415" s="12">
        <v>43902</v>
      </c>
      <c r="C415" s="11">
        <v>1990</v>
      </c>
      <c r="D415" s="11">
        <v>1304</v>
      </c>
      <c r="E415" s="11">
        <v>180</v>
      </c>
      <c r="F415" s="11">
        <v>81</v>
      </c>
    </row>
    <row r="416" spans="1:14" x14ac:dyDescent="0.3">
      <c r="A416" s="11" t="s">
        <v>95</v>
      </c>
      <c r="B416" s="12">
        <v>43902</v>
      </c>
      <c r="C416" s="11">
        <v>2</v>
      </c>
      <c r="D416" s="11">
        <v>3</v>
      </c>
      <c r="E416" s="11">
        <v>0</v>
      </c>
      <c r="F416" s="11">
        <v>0</v>
      </c>
    </row>
    <row r="417" spans="1:14" x14ac:dyDescent="0.3">
      <c r="A417" s="11" t="s">
        <v>96</v>
      </c>
      <c r="B417" s="12">
        <v>43902</v>
      </c>
      <c r="C417" s="11">
        <v>35</v>
      </c>
      <c r="D417" s="11">
        <v>8</v>
      </c>
      <c r="E417" s="11">
        <v>2</v>
      </c>
      <c r="F417" s="11">
        <v>0</v>
      </c>
    </row>
    <row r="418" spans="1:14" x14ac:dyDescent="0.3">
      <c r="A418" s="11" t="s">
        <v>97</v>
      </c>
      <c r="B418" s="12">
        <v>43902</v>
      </c>
      <c r="C418" s="11">
        <v>130</v>
      </c>
      <c r="D418" s="11">
        <v>28</v>
      </c>
      <c r="E418" s="11">
        <v>4</v>
      </c>
      <c r="F418" s="11">
        <v>0</v>
      </c>
    </row>
    <row r="419" spans="1:14" x14ac:dyDescent="0.3">
      <c r="A419" s="11" t="s">
        <v>98</v>
      </c>
      <c r="B419" s="12">
        <v>43902</v>
      </c>
      <c r="C419" s="11">
        <v>417</v>
      </c>
      <c r="D419" s="11">
        <v>179</v>
      </c>
      <c r="E419" s="11">
        <v>20</v>
      </c>
      <c r="F419" s="11">
        <v>14</v>
      </c>
    </row>
    <row r="420" spans="1:14" x14ac:dyDescent="0.3">
      <c r="A420" s="11" t="s">
        <v>99</v>
      </c>
      <c r="B420" s="12">
        <v>43902</v>
      </c>
      <c r="C420" s="11">
        <v>243</v>
      </c>
      <c r="D420" s="11">
        <v>27</v>
      </c>
      <c r="E420" s="11">
        <v>2</v>
      </c>
      <c r="F420" s="11">
        <v>3</v>
      </c>
    </row>
    <row r="421" spans="1:14" x14ac:dyDescent="0.3">
      <c r="A421" s="11" t="s">
        <v>81</v>
      </c>
      <c r="B421" s="12">
        <v>43903</v>
      </c>
      <c r="C421" s="11">
        <v>269</v>
      </c>
      <c r="D421" s="11">
        <v>92</v>
      </c>
      <c r="E421" s="11">
        <v>8</v>
      </c>
      <c r="F421" s="11">
        <v>2</v>
      </c>
      <c r="N421" s="11">
        <f>SUM(C421:C439)</f>
        <v>5844</v>
      </c>
    </row>
    <row r="422" spans="1:14" x14ac:dyDescent="0.3">
      <c r="A422" s="11" t="s">
        <v>82</v>
      </c>
      <c r="B422" s="12">
        <v>43903</v>
      </c>
      <c r="C422" s="11">
        <v>121</v>
      </c>
      <c r="D422" s="11">
        <v>42</v>
      </c>
      <c r="E422" s="11">
        <v>5</v>
      </c>
      <c r="F422" s="11">
        <v>7</v>
      </c>
    </row>
    <row r="423" spans="1:14" x14ac:dyDescent="0.3">
      <c r="A423" s="11" t="s">
        <v>83</v>
      </c>
      <c r="B423" s="12">
        <v>43903</v>
      </c>
      <c r="C423" s="11">
        <v>92</v>
      </c>
      <c r="D423" s="11">
        <v>16</v>
      </c>
      <c r="E423" s="11">
        <v>2</v>
      </c>
      <c r="F423" s="11">
        <v>1</v>
      </c>
    </row>
    <row r="424" spans="1:14" x14ac:dyDescent="0.3">
      <c r="A424" s="11" t="s">
        <v>84</v>
      </c>
      <c r="B424" s="12">
        <v>43903</v>
      </c>
      <c r="C424" s="11">
        <v>28</v>
      </c>
      <c r="D424" s="11">
        <v>9</v>
      </c>
      <c r="E424" s="11">
        <v>2</v>
      </c>
      <c r="F424" s="11">
        <v>1</v>
      </c>
    </row>
    <row r="425" spans="1:14" x14ac:dyDescent="0.3">
      <c r="A425" s="11" t="s">
        <v>85</v>
      </c>
      <c r="B425" s="12">
        <v>43903</v>
      </c>
      <c r="C425" s="11">
        <v>90</v>
      </c>
      <c r="D425" s="11">
        <v>15</v>
      </c>
      <c r="E425" s="11">
        <v>6</v>
      </c>
      <c r="F425" s="11">
        <v>1</v>
      </c>
    </row>
    <row r="426" spans="1:14" x14ac:dyDescent="0.3">
      <c r="A426" s="11" t="s">
        <v>86</v>
      </c>
      <c r="B426" s="12">
        <v>43903</v>
      </c>
      <c r="C426" s="11">
        <v>31</v>
      </c>
      <c r="D426" s="11">
        <v>3</v>
      </c>
      <c r="E426" s="11">
        <v>0</v>
      </c>
      <c r="F426" s="11">
        <v>0</v>
      </c>
    </row>
    <row r="427" spans="1:14" x14ac:dyDescent="0.3">
      <c r="A427" s="11" t="s">
        <v>87</v>
      </c>
      <c r="B427" s="12">
        <v>43903</v>
      </c>
      <c r="C427" s="11">
        <v>289</v>
      </c>
      <c r="D427" s="11">
        <v>78</v>
      </c>
      <c r="E427" s="11">
        <v>10</v>
      </c>
      <c r="F427" s="11">
        <v>6</v>
      </c>
    </row>
    <row r="428" spans="1:14" x14ac:dyDescent="0.3">
      <c r="A428" s="11" t="s">
        <v>88</v>
      </c>
      <c r="B428" s="12">
        <v>43903</v>
      </c>
      <c r="C428" s="11">
        <v>169</v>
      </c>
      <c r="D428" s="11">
        <v>25</v>
      </c>
      <c r="E428" s="11">
        <v>8</v>
      </c>
      <c r="F428" s="11">
        <v>1</v>
      </c>
    </row>
    <row r="429" spans="1:14" x14ac:dyDescent="0.3">
      <c r="A429" s="11" t="s">
        <v>89</v>
      </c>
      <c r="B429" s="12">
        <v>43903</v>
      </c>
      <c r="C429" s="11">
        <v>509</v>
      </c>
      <c r="D429" s="11">
        <v>0</v>
      </c>
      <c r="E429" s="11">
        <v>33</v>
      </c>
      <c r="F429" s="11">
        <v>6</v>
      </c>
    </row>
    <row r="430" spans="1:14" x14ac:dyDescent="0.3">
      <c r="A430" s="11" t="s">
        <v>90</v>
      </c>
      <c r="B430" s="12">
        <v>43903</v>
      </c>
      <c r="C430" s="11">
        <v>0</v>
      </c>
      <c r="D430" s="11">
        <v>0</v>
      </c>
      <c r="E430" s="11">
        <v>0</v>
      </c>
      <c r="F430" s="11">
        <v>0</v>
      </c>
    </row>
    <row r="431" spans="1:14" x14ac:dyDescent="0.3">
      <c r="A431" s="11" t="s">
        <v>91</v>
      </c>
      <c r="B431" s="12">
        <v>43903</v>
      </c>
      <c r="C431" s="11">
        <v>130</v>
      </c>
      <c r="D431" s="11">
        <v>31</v>
      </c>
      <c r="E431" s="11">
        <v>4</v>
      </c>
      <c r="F431" s="11">
        <v>4</v>
      </c>
    </row>
    <row r="432" spans="1:14" x14ac:dyDescent="0.3">
      <c r="A432" s="11" t="s">
        <v>92</v>
      </c>
      <c r="B432" s="12">
        <v>43903</v>
      </c>
      <c r="C432" s="11">
        <v>66</v>
      </c>
      <c r="D432" s="11">
        <v>3</v>
      </c>
      <c r="E432" s="11">
        <v>1</v>
      </c>
      <c r="F432" s="11">
        <v>2</v>
      </c>
    </row>
    <row r="433" spans="1:6" x14ac:dyDescent="0.3">
      <c r="A433" s="11" t="s">
        <v>93</v>
      </c>
      <c r="B433" s="12">
        <v>43903</v>
      </c>
      <c r="C433" s="11">
        <v>115</v>
      </c>
      <c r="D433" s="11">
        <v>32</v>
      </c>
      <c r="E433" s="11">
        <v>7</v>
      </c>
      <c r="F433" s="11">
        <v>0</v>
      </c>
    </row>
    <row r="434" spans="1:6" x14ac:dyDescent="0.3">
      <c r="A434" s="11" t="s">
        <v>94</v>
      </c>
      <c r="B434" s="12">
        <v>43903</v>
      </c>
      <c r="C434" s="11">
        <v>2940</v>
      </c>
      <c r="D434" s="11">
        <v>1518</v>
      </c>
      <c r="E434" s="11">
        <v>180</v>
      </c>
      <c r="F434" s="11">
        <v>86</v>
      </c>
    </row>
    <row r="435" spans="1:6" x14ac:dyDescent="0.3">
      <c r="A435" s="11" t="s">
        <v>95</v>
      </c>
      <c r="B435" s="12">
        <v>43903</v>
      </c>
      <c r="C435" s="11">
        <v>3</v>
      </c>
      <c r="D435" s="11">
        <v>3</v>
      </c>
      <c r="E435" s="11">
        <v>0</v>
      </c>
      <c r="F435" s="11">
        <v>0</v>
      </c>
    </row>
    <row r="436" spans="1:6" x14ac:dyDescent="0.3">
      <c r="A436" s="11" t="s">
        <v>96</v>
      </c>
      <c r="B436" s="12">
        <v>43903</v>
      </c>
      <c r="C436" s="11">
        <v>47</v>
      </c>
      <c r="D436" s="11">
        <v>8</v>
      </c>
      <c r="E436" s="11">
        <v>2</v>
      </c>
      <c r="F436" s="11">
        <v>0</v>
      </c>
    </row>
    <row r="437" spans="1:6" x14ac:dyDescent="0.3">
      <c r="A437" s="11" t="s">
        <v>97</v>
      </c>
      <c r="B437" s="12">
        <v>43903</v>
      </c>
      <c r="C437" s="11">
        <v>146</v>
      </c>
      <c r="D437" s="11">
        <v>28</v>
      </c>
      <c r="E437" s="11">
        <v>4</v>
      </c>
      <c r="F437" s="11">
        <v>0</v>
      </c>
    </row>
    <row r="438" spans="1:6" x14ac:dyDescent="0.3">
      <c r="A438" s="11" t="s">
        <v>98</v>
      </c>
      <c r="B438" s="12">
        <v>43903</v>
      </c>
      <c r="C438" s="11">
        <v>521</v>
      </c>
      <c r="D438" s="11">
        <v>179</v>
      </c>
      <c r="E438" s="11">
        <v>22</v>
      </c>
      <c r="F438" s="11">
        <v>14</v>
      </c>
    </row>
    <row r="439" spans="1:6" x14ac:dyDescent="0.3">
      <c r="A439" s="11" t="s">
        <v>99</v>
      </c>
      <c r="B439" s="12">
        <v>43903</v>
      </c>
      <c r="C439" s="11">
        <v>278</v>
      </c>
      <c r="D439" s="11">
        <v>38</v>
      </c>
      <c r="E439" s="11">
        <v>2</v>
      </c>
      <c r="F439" s="11">
        <v>3</v>
      </c>
    </row>
    <row r="440" spans="1:6" x14ac:dyDescent="0.3">
      <c r="A440" s="11" t="s">
        <v>81</v>
      </c>
      <c r="B440" s="12">
        <v>43904</v>
      </c>
      <c r="C440" s="11">
        <v>437</v>
      </c>
      <c r="D440" s="11">
        <v>92</v>
      </c>
      <c r="E440" s="11">
        <v>8</v>
      </c>
      <c r="F440" s="11">
        <v>6</v>
      </c>
    </row>
    <row r="441" spans="1:6" x14ac:dyDescent="0.3">
      <c r="A441" s="11" t="s">
        <v>82</v>
      </c>
      <c r="B441" s="12">
        <v>43904</v>
      </c>
      <c r="C441" s="11">
        <v>147</v>
      </c>
      <c r="D441" s="11">
        <v>59</v>
      </c>
      <c r="E441" s="11">
        <v>5</v>
      </c>
      <c r="F441" s="11">
        <v>7</v>
      </c>
    </row>
    <row r="442" spans="1:6" x14ac:dyDescent="0.3">
      <c r="A442" s="11" t="s">
        <v>83</v>
      </c>
      <c r="B442" s="12">
        <v>43904</v>
      </c>
      <c r="C442" s="11">
        <v>137</v>
      </c>
      <c r="D442" s="11">
        <v>16</v>
      </c>
      <c r="E442" s="11">
        <v>3</v>
      </c>
      <c r="F442" s="11">
        <v>1</v>
      </c>
    </row>
    <row r="443" spans="1:6" x14ac:dyDescent="0.3">
      <c r="A443" s="11" t="s">
        <v>84</v>
      </c>
      <c r="B443" s="12">
        <v>43904</v>
      </c>
      <c r="C443" s="11">
        <v>42</v>
      </c>
      <c r="D443" s="11">
        <v>9</v>
      </c>
      <c r="E443" s="11">
        <v>2</v>
      </c>
      <c r="F443" s="11">
        <v>1</v>
      </c>
    </row>
    <row r="444" spans="1:6" x14ac:dyDescent="0.3">
      <c r="A444" s="11" t="s">
        <v>85</v>
      </c>
      <c r="B444" s="12">
        <v>43904</v>
      </c>
      <c r="C444" s="11">
        <v>109</v>
      </c>
      <c r="D444" s="11">
        <v>15</v>
      </c>
      <c r="E444" s="11">
        <v>6</v>
      </c>
      <c r="F444" s="11">
        <v>1</v>
      </c>
    </row>
    <row r="445" spans="1:6" x14ac:dyDescent="0.3">
      <c r="A445" s="11" t="s">
        <v>86</v>
      </c>
      <c r="B445" s="12">
        <v>43904</v>
      </c>
      <c r="C445" s="11">
        <v>51</v>
      </c>
      <c r="D445" s="11">
        <v>3</v>
      </c>
      <c r="E445" s="11">
        <v>0</v>
      </c>
      <c r="F445" s="11">
        <v>0</v>
      </c>
    </row>
    <row r="446" spans="1:6" x14ac:dyDescent="0.3">
      <c r="A446" s="11" t="s">
        <v>87</v>
      </c>
      <c r="B446" s="12">
        <v>43904</v>
      </c>
      <c r="C446" s="11">
        <v>401</v>
      </c>
      <c r="D446" s="11">
        <v>78</v>
      </c>
      <c r="E446" s="11">
        <v>10</v>
      </c>
      <c r="F446" s="11">
        <v>10</v>
      </c>
    </row>
    <row r="447" spans="1:6" x14ac:dyDescent="0.3">
      <c r="A447" s="11" t="s">
        <v>88</v>
      </c>
      <c r="B447" s="12">
        <v>43904</v>
      </c>
      <c r="C447" s="11">
        <v>223</v>
      </c>
      <c r="D447" s="11">
        <v>45</v>
      </c>
      <c r="E447" s="11">
        <v>8</v>
      </c>
      <c r="F447" s="11">
        <v>3</v>
      </c>
    </row>
    <row r="448" spans="1:6" x14ac:dyDescent="0.3">
      <c r="A448" s="11" t="s">
        <v>89</v>
      </c>
      <c r="B448" s="12">
        <v>43904</v>
      </c>
      <c r="C448" s="11">
        <v>715</v>
      </c>
      <c r="D448" s="11">
        <v>0</v>
      </c>
      <c r="E448" s="11">
        <v>33</v>
      </c>
      <c r="F448" s="11">
        <v>8</v>
      </c>
    </row>
    <row r="449" spans="1:6" x14ac:dyDescent="0.3">
      <c r="A449" s="11" t="s">
        <v>90</v>
      </c>
      <c r="B449" s="12">
        <v>43904</v>
      </c>
      <c r="C449" s="11">
        <v>1</v>
      </c>
      <c r="D449" s="11">
        <v>0</v>
      </c>
      <c r="E449" s="11">
        <v>0</v>
      </c>
      <c r="F449" s="11">
        <v>0</v>
      </c>
    </row>
    <row r="450" spans="1:6" x14ac:dyDescent="0.3">
      <c r="A450" s="11" t="s">
        <v>91</v>
      </c>
      <c r="B450" s="12">
        <v>43904</v>
      </c>
      <c r="C450" s="11">
        <v>409</v>
      </c>
      <c r="D450" s="11">
        <v>31</v>
      </c>
      <c r="E450" s="11">
        <v>4</v>
      </c>
      <c r="F450" s="11">
        <v>5</v>
      </c>
    </row>
    <row r="451" spans="1:6" x14ac:dyDescent="0.3">
      <c r="A451" s="11" t="s">
        <v>92</v>
      </c>
      <c r="B451" s="12">
        <v>43904</v>
      </c>
      <c r="C451" s="11">
        <v>95</v>
      </c>
      <c r="D451" s="11">
        <v>8</v>
      </c>
      <c r="E451" s="11">
        <v>1</v>
      </c>
      <c r="F451" s="11">
        <v>2</v>
      </c>
    </row>
    <row r="452" spans="1:6" x14ac:dyDescent="0.3">
      <c r="A452" s="11" t="s">
        <v>93</v>
      </c>
      <c r="B452" s="12">
        <v>43904</v>
      </c>
      <c r="C452" s="11">
        <v>195</v>
      </c>
      <c r="D452" s="11">
        <v>32</v>
      </c>
      <c r="E452" s="11">
        <v>8</v>
      </c>
      <c r="F452" s="11">
        <v>2</v>
      </c>
    </row>
    <row r="453" spans="1:6" x14ac:dyDescent="0.3">
      <c r="A453" s="11" t="s">
        <v>94</v>
      </c>
      <c r="B453" s="12">
        <v>43904</v>
      </c>
      <c r="C453" s="11">
        <v>3544</v>
      </c>
      <c r="D453" s="11">
        <v>2337</v>
      </c>
      <c r="E453" s="11">
        <v>253</v>
      </c>
      <c r="F453" s="11">
        <v>213</v>
      </c>
    </row>
    <row r="454" spans="1:6" x14ac:dyDescent="0.3">
      <c r="A454" s="11" t="s">
        <v>95</v>
      </c>
      <c r="B454" s="12">
        <v>43904</v>
      </c>
      <c r="C454" s="11">
        <v>8</v>
      </c>
      <c r="D454" s="11">
        <v>4</v>
      </c>
      <c r="E454" s="11">
        <v>0</v>
      </c>
      <c r="F454" s="11">
        <v>0</v>
      </c>
    </row>
    <row r="455" spans="1:6" x14ac:dyDescent="0.3">
      <c r="A455" s="11" t="s">
        <v>96</v>
      </c>
      <c r="B455" s="12">
        <v>43904</v>
      </c>
      <c r="C455" s="11">
        <v>71</v>
      </c>
      <c r="D455" s="11">
        <v>13</v>
      </c>
      <c r="E455" s="11">
        <v>2</v>
      </c>
      <c r="F455" s="11">
        <v>0</v>
      </c>
    </row>
    <row r="456" spans="1:6" x14ac:dyDescent="0.3">
      <c r="A456" s="11" t="s">
        <v>97</v>
      </c>
      <c r="B456" s="12">
        <v>43904</v>
      </c>
      <c r="C456" s="11">
        <v>183</v>
      </c>
      <c r="D456" s="11">
        <v>34</v>
      </c>
      <c r="E456" s="11">
        <v>4</v>
      </c>
      <c r="F456" s="11">
        <v>0</v>
      </c>
    </row>
    <row r="457" spans="1:6" x14ac:dyDescent="0.3">
      <c r="A457" s="11" t="s">
        <v>98</v>
      </c>
      <c r="B457" s="12">
        <v>43904</v>
      </c>
      <c r="C457" s="11">
        <v>630</v>
      </c>
      <c r="D457" s="11">
        <v>262</v>
      </c>
      <c r="E457" s="11">
        <v>29</v>
      </c>
      <c r="F457" s="11">
        <v>23</v>
      </c>
    </row>
    <row r="458" spans="1:6" x14ac:dyDescent="0.3">
      <c r="A458" s="11" t="s">
        <v>99</v>
      </c>
      <c r="B458" s="12">
        <v>43904</v>
      </c>
      <c r="C458" s="11">
        <v>300</v>
      </c>
      <c r="D458" s="11">
        <v>58</v>
      </c>
      <c r="E458" s="11">
        <v>7</v>
      </c>
      <c r="F458" s="11">
        <v>3</v>
      </c>
    </row>
    <row r="459" spans="1:6" x14ac:dyDescent="0.3">
      <c r="A459" s="11" t="s">
        <v>81</v>
      </c>
      <c r="B459" s="12">
        <v>43905</v>
      </c>
      <c r="C459" s="11">
        <v>554</v>
      </c>
      <c r="D459" s="11">
        <v>197</v>
      </c>
      <c r="E459" s="11">
        <v>11</v>
      </c>
      <c r="F459" s="11">
        <v>7</v>
      </c>
    </row>
    <row r="460" spans="1:6" x14ac:dyDescent="0.3">
      <c r="A460" s="11" t="s">
        <v>82</v>
      </c>
      <c r="B460" s="12">
        <v>43905</v>
      </c>
      <c r="C460" s="11">
        <v>174</v>
      </c>
      <c r="D460" s="11">
        <v>64</v>
      </c>
      <c r="E460" s="11">
        <v>7</v>
      </c>
      <c r="F460" s="11">
        <v>11</v>
      </c>
    </row>
    <row r="461" spans="1:6" x14ac:dyDescent="0.3">
      <c r="A461" s="11" t="s">
        <v>83</v>
      </c>
      <c r="B461" s="12">
        <v>43905</v>
      </c>
      <c r="C461" s="11">
        <v>177</v>
      </c>
      <c r="D461" s="11">
        <v>16</v>
      </c>
      <c r="E461" s="11">
        <v>3</v>
      </c>
      <c r="F461" s="11">
        <v>1</v>
      </c>
    </row>
    <row r="462" spans="1:6" x14ac:dyDescent="0.3">
      <c r="A462" s="11" t="s">
        <v>84</v>
      </c>
      <c r="B462" s="12">
        <v>43905</v>
      </c>
      <c r="C462" s="11">
        <v>73</v>
      </c>
      <c r="D462" s="11">
        <v>21</v>
      </c>
      <c r="E462" s="11">
        <v>4</v>
      </c>
      <c r="F462" s="11">
        <v>1</v>
      </c>
    </row>
    <row r="463" spans="1:6" x14ac:dyDescent="0.3">
      <c r="A463" s="11" t="s">
        <v>85</v>
      </c>
      <c r="B463" s="12">
        <v>43905</v>
      </c>
      <c r="C463" s="11">
        <v>119</v>
      </c>
      <c r="D463" s="11">
        <v>40</v>
      </c>
      <c r="E463" s="11">
        <v>9</v>
      </c>
      <c r="F463" s="11">
        <v>1</v>
      </c>
    </row>
    <row r="464" spans="1:6" x14ac:dyDescent="0.3">
      <c r="A464" s="11" t="s">
        <v>86</v>
      </c>
      <c r="B464" s="12">
        <v>43905</v>
      </c>
      <c r="C464" s="11">
        <v>58</v>
      </c>
      <c r="D464" s="11">
        <v>18</v>
      </c>
      <c r="E464" s="11">
        <v>2</v>
      </c>
      <c r="F464" s="11">
        <v>0</v>
      </c>
    </row>
    <row r="465" spans="1:6" x14ac:dyDescent="0.3">
      <c r="A465" s="11" t="s">
        <v>87</v>
      </c>
      <c r="B465" s="12">
        <v>43905</v>
      </c>
      <c r="C465" s="11">
        <v>567</v>
      </c>
      <c r="D465" s="11">
        <v>207</v>
      </c>
      <c r="E465" s="11">
        <v>23</v>
      </c>
      <c r="F465" s="11">
        <v>17</v>
      </c>
    </row>
    <row r="466" spans="1:6" x14ac:dyDescent="0.3">
      <c r="A466" s="11" t="s">
        <v>88</v>
      </c>
      <c r="B466" s="12">
        <v>43905</v>
      </c>
      <c r="C466" s="11">
        <v>292</v>
      </c>
      <c r="D466" s="11">
        <v>45</v>
      </c>
      <c r="E466" s="11">
        <v>8</v>
      </c>
      <c r="F466" s="11">
        <v>6</v>
      </c>
    </row>
    <row r="467" spans="1:6" x14ac:dyDescent="0.3">
      <c r="A467" s="11" t="s">
        <v>89</v>
      </c>
      <c r="B467" s="12">
        <v>43905</v>
      </c>
      <c r="C467" s="11">
        <v>903</v>
      </c>
      <c r="D467" s="11">
        <v>0</v>
      </c>
      <c r="E467" s="11">
        <v>33</v>
      </c>
      <c r="F467" s="11">
        <v>12</v>
      </c>
    </row>
    <row r="468" spans="1:6" x14ac:dyDescent="0.3">
      <c r="A468" s="11" t="s">
        <v>90</v>
      </c>
      <c r="B468" s="12">
        <v>43905</v>
      </c>
      <c r="C468" s="11">
        <v>1</v>
      </c>
      <c r="D468" s="11">
        <v>0</v>
      </c>
      <c r="E468" s="11">
        <v>0</v>
      </c>
      <c r="F468" s="11">
        <v>0</v>
      </c>
    </row>
    <row r="469" spans="1:6" x14ac:dyDescent="0.3">
      <c r="A469" s="11" t="s">
        <v>91</v>
      </c>
      <c r="B469" s="12">
        <v>43905</v>
      </c>
      <c r="C469" s="11">
        <v>409</v>
      </c>
      <c r="D469" s="11">
        <v>31</v>
      </c>
      <c r="E469" s="11">
        <v>4</v>
      </c>
      <c r="F469" s="11">
        <v>5</v>
      </c>
    </row>
    <row r="470" spans="1:6" x14ac:dyDescent="0.3">
      <c r="A470" s="11" t="s">
        <v>92</v>
      </c>
      <c r="B470" s="12">
        <v>43905</v>
      </c>
      <c r="C470" s="11">
        <v>111</v>
      </c>
      <c r="D470" s="11">
        <v>9</v>
      </c>
      <c r="E470" s="11">
        <v>1</v>
      </c>
      <c r="F470" s="11">
        <v>2</v>
      </c>
    </row>
    <row r="471" spans="1:6" x14ac:dyDescent="0.3">
      <c r="A471" s="11" t="s">
        <v>93</v>
      </c>
      <c r="B471" s="12">
        <v>43905</v>
      </c>
      <c r="C471" s="11">
        <v>245</v>
      </c>
      <c r="D471" s="11">
        <v>49</v>
      </c>
      <c r="E471" s="11">
        <v>9</v>
      </c>
      <c r="F471" s="11">
        <v>2</v>
      </c>
    </row>
    <row r="472" spans="1:6" x14ac:dyDescent="0.3">
      <c r="A472" s="11" t="s">
        <v>94</v>
      </c>
      <c r="B472" s="12">
        <v>43905</v>
      </c>
      <c r="C472" s="11">
        <v>4165</v>
      </c>
      <c r="D472" s="11">
        <v>2337</v>
      </c>
      <c r="E472" s="11">
        <v>253</v>
      </c>
      <c r="F472" s="11">
        <v>213</v>
      </c>
    </row>
    <row r="473" spans="1:6" x14ac:dyDescent="0.3">
      <c r="A473" s="11" t="s">
        <v>95</v>
      </c>
      <c r="B473" s="12">
        <v>43905</v>
      </c>
      <c r="C473" s="11">
        <v>8</v>
      </c>
      <c r="D473" s="11">
        <v>4</v>
      </c>
      <c r="E473" s="11">
        <v>0</v>
      </c>
      <c r="F473" s="11">
        <v>0</v>
      </c>
    </row>
    <row r="474" spans="1:6" x14ac:dyDescent="0.3">
      <c r="A474" s="11" t="s">
        <v>96</v>
      </c>
      <c r="B474" s="12">
        <v>43905</v>
      </c>
      <c r="C474" s="11">
        <v>77</v>
      </c>
      <c r="D474" s="11">
        <v>13</v>
      </c>
      <c r="E474" s="11">
        <v>2</v>
      </c>
      <c r="F474" s="11">
        <v>0</v>
      </c>
    </row>
    <row r="475" spans="1:6" x14ac:dyDescent="0.3">
      <c r="A475" s="11" t="s">
        <v>97</v>
      </c>
      <c r="B475" s="12">
        <v>43905</v>
      </c>
      <c r="C475" s="11">
        <v>274</v>
      </c>
      <c r="D475" s="11">
        <v>58</v>
      </c>
      <c r="E475" s="11">
        <v>5</v>
      </c>
      <c r="F475" s="11">
        <v>1</v>
      </c>
    </row>
    <row r="476" spans="1:6" x14ac:dyDescent="0.3">
      <c r="A476" s="11" t="s">
        <v>98</v>
      </c>
      <c r="B476" s="12">
        <v>43905</v>
      </c>
      <c r="C476" s="11">
        <v>630</v>
      </c>
      <c r="D476" s="11">
        <v>262</v>
      </c>
      <c r="E476" s="11">
        <v>29</v>
      </c>
      <c r="F476" s="11">
        <v>23</v>
      </c>
    </row>
    <row r="477" spans="1:6" x14ac:dyDescent="0.3">
      <c r="A477" s="11" t="s">
        <v>99</v>
      </c>
      <c r="B477" s="12">
        <v>43905</v>
      </c>
      <c r="C477" s="11">
        <v>312</v>
      </c>
      <c r="D477" s="11">
        <v>64</v>
      </c>
      <c r="E477" s="11">
        <v>13</v>
      </c>
      <c r="F477" s="11">
        <v>4</v>
      </c>
    </row>
    <row r="478" spans="1:6" x14ac:dyDescent="0.3">
      <c r="A478" s="11" t="s">
        <v>81</v>
      </c>
      <c r="B478" s="12">
        <v>43906</v>
      </c>
      <c r="C478" s="11">
        <v>683</v>
      </c>
      <c r="D478" s="11">
        <v>229</v>
      </c>
      <c r="E478" s="11">
        <v>13</v>
      </c>
      <c r="F478" s="11">
        <v>11</v>
      </c>
    </row>
    <row r="479" spans="1:6" x14ac:dyDescent="0.3">
      <c r="A479" s="11" t="s">
        <v>82</v>
      </c>
      <c r="B479" s="12">
        <v>43906</v>
      </c>
      <c r="C479" s="11">
        <v>207</v>
      </c>
      <c r="D479" s="11">
        <v>74</v>
      </c>
      <c r="E479" s="11">
        <v>9</v>
      </c>
      <c r="F479" s="11">
        <v>12</v>
      </c>
    </row>
    <row r="480" spans="1:6" x14ac:dyDescent="0.3">
      <c r="A480" s="11" t="s">
        <v>83</v>
      </c>
      <c r="B480" s="12">
        <v>43906</v>
      </c>
      <c r="C480" s="11">
        <v>193</v>
      </c>
      <c r="D480" s="11">
        <v>34</v>
      </c>
      <c r="E480" s="11">
        <v>5</v>
      </c>
      <c r="F480" s="11">
        <v>1</v>
      </c>
    </row>
    <row r="481" spans="1:6" x14ac:dyDescent="0.3">
      <c r="A481" s="11" t="s">
        <v>84</v>
      </c>
      <c r="B481" s="12">
        <v>43906</v>
      </c>
      <c r="C481" s="11">
        <v>92</v>
      </c>
      <c r="D481" s="11">
        <v>26</v>
      </c>
      <c r="E481" s="11">
        <v>4</v>
      </c>
      <c r="F481" s="11">
        <v>1</v>
      </c>
    </row>
    <row r="482" spans="1:6" x14ac:dyDescent="0.3">
      <c r="A482" s="11" t="s">
        <v>85</v>
      </c>
      <c r="B482" s="12">
        <v>43906</v>
      </c>
      <c r="C482" s="11">
        <v>148</v>
      </c>
      <c r="D482" s="11">
        <v>56</v>
      </c>
      <c r="E482" s="11">
        <v>13</v>
      </c>
      <c r="F482" s="11">
        <v>2</v>
      </c>
    </row>
    <row r="483" spans="1:6" x14ac:dyDescent="0.3">
      <c r="A483" s="11" t="s">
        <v>86</v>
      </c>
      <c r="B483" s="12">
        <v>43906</v>
      </c>
      <c r="C483" s="11">
        <v>58</v>
      </c>
      <c r="D483" s="11">
        <v>18</v>
      </c>
      <c r="E483" s="11">
        <v>2</v>
      </c>
      <c r="F483" s="11">
        <v>0</v>
      </c>
    </row>
    <row r="484" spans="1:6" x14ac:dyDescent="0.3">
      <c r="A484" s="11" t="s">
        <v>87</v>
      </c>
      <c r="B484" s="12">
        <v>43906</v>
      </c>
      <c r="C484" s="11">
        <v>567</v>
      </c>
      <c r="D484" s="11">
        <v>207</v>
      </c>
      <c r="E484" s="11">
        <v>23</v>
      </c>
      <c r="F484" s="11">
        <v>17</v>
      </c>
    </row>
    <row r="485" spans="1:6" x14ac:dyDescent="0.3">
      <c r="A485" s="11" t="s">
        <v>88</v>
      </c>
      <c r="B485" s="12">
        <v>43906</v>
      </c>
      <c r="C485" s="11">
        <v>431</v>
      </c>
      <c r="D485" s="11">
        <v>95</v>
      </c>
      <c r="E485" s="11">
        <v>24</v>
      </c>
      <c r="F485" s="11">
        <v>12</v>
      </c>
    </row>
    <row r="486" spans="1:6" x14ac:dyDescent="0.3">
      <c r="A486" s="11" t="s">
        <v>89</v>
      </c>
      <c r="B486" s="12">
        <v>43906</v>
      </c>
      <c r="C486" s="11">
        <v>1394</v>
      </c>
      <c r="D486" s="11">
        <v>0</v>
      </c>
      <c r="E486" s="11">
        <v>33</v>
      </c>
      <c r="F486" s="11">
        <v>18</v>
      </c>
    </row>
    <row r="487" spans="1:6" x14ac:dyDescent="0.3">
      <c r="A487" s="11" t="s">
        <v>90</v>
      </c>
      <c r="B487" s="12">
        <v>43906</v>
      </c>
      <c r="C487" s="11">
        <v>1</v>
      </c>
      <c r="D487" s="11">
        <v>0</v>
      </c>
      <c r="E487" s="11">
        <v>0</v>
      </c>
      <c r="F487" s="11">
        <v>0</v>
      </c>
    </row>
    <row r="488" spans="1:6" x14ac:dyDescent="0.3">
      <c r="A488" s="11" t="s">
        <v>91</v>
      </c>
      <c r="B488" s="12">
        <v>43906</v>
      </c>
      <c r="C488" s="11">
        <v>541</v>
      </c>
      <c r="D488" s="11">
        <v>135</v>
      </c>
      <c r="E488" s="11">
        <v>27</v>
      </c>
      <c r="F488" s="11">
        <v>13</v>
      </c>
    </row>
    <row r="489" spans="1:6" x14ac:dyDescent="0.3">
      <c r="A489" s="11" t="s">
        <v>92</v>
      </c>
      <c r="B489" s="12">
        <v>43906</v>
      </c>
      <c r="C489" s="11">
        <v>153</v>
      </c>
      <c r="D489" s="11">
        <v>18</v>
      </c>
      <c r="E489" s="11">
        <v>2</v>
      </c>
      <c r="F489" s="11">
        <v>3</v>
      </c>
    </row>
    <row r="490" spans="1:6" x14ac:dyDescent="0.3">
      <c r="A490" s="11" t="s">
        <v>93</v>
      </c>
      <c r="B490" s="12">
        <v>43906</v>
      </c>
      <c r="C490" s="11">
        <v>292</v>
      </c>
      <c r="D490" s="11">
        <v>49</v>
      </c>
      <c r="E490" s="11">
        <v>9</v>
      </c>
      <c r="F490" s="11">
        <v>3</v>
      </c>
    </row>
    <row r="491" spans="1:6" x14ac:dyDescent="0.3">
      <c r="A491" s="11" t="s">
        <v>94</v>
      </c>
      <c r="B491" s="12">
        <v>43906</v>
      </c>
      <c r="C491" s="11">
        <v>4871</v>
      </c>
      <c r="D491" s="11">
        <v>3710</v>
      </c>
      <c r="E491" s="11">
        <v>340</v>
      </c>
      <c r="F491" s="11">
        <v>355</v>
      </c>
    </row>
    <row r="492" spans="1:6" x14ac:dyDescent="0.3">
      <c r="A492" s="11" t="s">
        <v>95</v>
      </c>
      <c r="B492" s="12">
        <v>43906</v>
      </c>
      <c r="C492" s="11">
        <v>17</v>
      </c>
      <c r="D492" s="11">
        <v>4</v>
      </c>
      <c r="E492" s="11">
        <v>0</v>
      </c>
      <c r="F492" s="11">
        <v>0</v>
      </c>
    </row>
    <row r="493" spans="1:6" x14ac:dyDescent="0.3">
      <c r="A493" s="11" t="s">
        <v>96</v>
      </c>
      <c r="B493" s="12">
        <v>43906</v>
      </c>
      <c r="C493" s="11">
        <v>97</v>
      </c>
      <c r="D493" s="11">
        <v>18</v>
      </c>
      <c r="E493" s="11">
        <v>3</v>
      </c>
      <c r="F493" s="11">
        <v>0</v>
      </c>
    </row>
    <row r="494" spans="1:6" x14ac:dyDescent="0.3">
      <c r="A494" s="11" t="s">
        <v>97</v>
      </c>
      <c r="B494" s="12">
        <v>43906</v>
      </c>
      <c r="C494" s="11">
        <v>313</v>
      </c>
      <c r="D494" s="11">
        <v>72</v>
      </c>
      <c r="E494" s="11">
        <v>10</v>
      </c>
      <c r="F494" s="11">
        <v>2</v>
      </c>
    </row>
    <row r="495" spans="1:6" x14ac:dyDescent="0.3">
      <c r="A495" s="11" t="s">
        <v>98</v>
      </c>
      <c r="B495" s="12">
        <v>43906</v>
      </c>
      <c r="C495" s="11">
        <v>765</v>
      </c>
      <c r="D495" s="11">
        <v>309</v>
      </c>
      <c r="E495" s="11">
        <v>33</v>
      </c>
      <c r="F495" s="11">
        <v>36</v>
      </c>
    </row>
    <row r="496" spans="1:6" x14ac:dyDescent="0.3">
      <c r="A496" s="11" t="s">
        <v>99</v>
      </c>
      <c r="B496" s="12">
        <v>43906</v>
      </c>
      <c r="C496" s="11">
        <v>355</v>
      </c>
      <c r="D496" s="11">
        <v>82</v>
      </c>
      <c r="E496" s="11">
        <v>13</v>
      </c>
      <c r="F496" s="11">
        <v>5</v>
      </c>
    </row>
    <row r="497" spans="1:6" x14ac:dyDescent="0.3">
      <c r="A497" s="11" t="s">
        <v>81</v>
      </c>
      <c r="B497" s="12">
        <v>43907</v>
      </c>
      <c r="C497" s="11">
        <v>859</v>
      </c>
      <c r="D497" s="11">
        <v>319</v>
      </c>
      <c r="E497" s="11">
        <v>21</v>
      </c>
      <c r="F497" s="11">
        <v>19</v>
      </c>
    </row>
    <row r="498" spans="1:6" x14ac:dyDescent="0.3">
      <c r="A498" s="11" t="s">
        <v>82</v>
      </c>
      <c r="B498" s="12">
        <v>43907</v>
      </c>
      <c r="C498" s="11">
        <v>226</v>
      </c>
      <c r="D498" s="11">
        <v>81</v>
      </c>
      <c r="E498" s="11">
        <v>9</v>
      </c>
      <c r="F498" s="11">
        <v>13</v>
      </c>
    </row>
    <row r="499" spans="1:6" x14ac:dyDescent="0.3">
      <c r="A499" s="11" t="s">
        <v>83</v>
      </c>
      <c r="B499" s="12">
        <v>43907</v>
      </c>
      <c r="C499" s="11">
        <v>242</v>
      </c>
      <c r="D499" s="11">
        <v>45</v>
      </c>
      <c r="E499" s="11">
        <v>5</v>
      </c>
      <c r="F499" s="11">
        <v>1</v>
      </c>
    </row>
    <row r="500" spans="1:6" x14ac:dyDescent="0.3">
      <c r="A500" s="11" t="s">
        <v>84</v>
      </c>
      <c r="B500" s="12">
        <v>43907</v>
      </c>
      <c r="C500" s="11">
        <v>112</v>
      </c>
      <c r="D500" s="11">
        <v>29</v>
      </c>
      <c r="E500" s="11">
        <v>4</v>
      </c>
      <c r="F500" s="11">
        <v>1</v>
      </c>
    </row>
    <row r="501" spans="1:6" x14ac:dyDescent="0.3">
      <c r="A501" s="11" t="s">
        <v>85</v>
      </c>
      <c r="B501" s="12">
        <v>43907</v>
      </c>
      <c r="C501" s="11">
        <v>181</v>
      </c>
      <c r="D501" s="11">
        <v>73</v>
      </c>
      <c r="E501" s="11">
        <v>17</v>
      </c>
      <c r="F501" s="11">
        <v>3</v>
      </c>
    </row>
    <row r="502" spans="1:6" x14ac:dyDescent="0.3">
      <c r="A502" s="11" t="s">
        <v>86</v>
      </c>
      <c r="B502" s="12">
        <v>43907</v>
      </c>
      <c r="C502" s="11">
        <v>68</v>
      </c>
      <c r="D502" s="11">
        <v>25</v>
      </c>
      <c r="E502" s="11">
        <v>3</v>
      </c>
      <c r="F502" s="11">
        <v>1</v>
      </c>
    </row>
    <row r="503" spans="1:6" x14ac:dyDescent="0.3">
      <c r="A503" s="11" t="s">
        <v>87</v>
      </c>
      <c r="B503" s="12">
        <v>43907</v>
      </c>
      <c r="C503" s="11">
        <v>675</v>
      </c>
      <c r="D503" s="11">
        <v>277</v>
      </c>
      <c r="E503" s="11">
        <v>29</v>
      </c>
      <c r="F503" s="11">
        <v>28</v>
      </c>
    </row>
    <row r="504" spans="1:6" x14ac:dyDescent="0.3">
      <c r="A504" s="11" t="s">
        <v>88</v>
      </c>
      <c r="B504" s="12">
        <v>43907</v>
      </c>
      <c r="C504" s="11">
        <v>668</v>
      </c>
      <c r="D504" s="11">
        <v>219</v>
      </c>
      <c r="E504" s="11">
        <v>43</v>
      </c>
      <c r="F504" s="11">
        <v>22</v>
      </c>
    </row>
    <row r="505" spans="1:6" x14ac:dyDescent="0.3">
      <c r="A505" s="11" t="s">
        <v>89</v>
      </c>
      <c r="B505" s="12">
        <v>43907</v>
      </c>
      <c r="C505" s="11">
        <v>1866</v>
      </c>
      <c r="D505" s="11">
        <v>0</v>
      </c>
      <c r="E505" s="11">
        <v>33</v>
      </c>
      <c r="F505" s="11">
        <v>41</v>
      </c>
    </row>
    <row r="506" spans="1:6" x14ac:dyDescent="0.3">
      <c r="A506" s="11" t="s">
        <v>90</v>
      </c>
      <c r="B506" s="12">
        <v>43907</v>
      </c>
      <c r="C506" s="11">
        <v>1</v>
      </c>
      <c r="D506" s="11">
        <v>0</v>
      </c>
      <c r="E506" s="11">
        <v>0</v>
      </c>
      <c r="F506" s="11">
        <v>0</v>
      </c>
    </row>
    <row r="507" spans="1:6" x14ac:dyDescent="0.3">
      <c r="A507" s="11" t="s">
        <v>91</v>
      </c>
      <c r="B507" s="12">
        <v>43907</v>
      </c>
      <c r="C507" s="11">
        <v>726</v>
      </c>
      <c r="D507" s="11">
        <v>252</v>
      </c>
      <c r="E507" s="11">
        <v>40</v>
      </c>
      <c r="F507" s="11">
        <v>22</v>
      </c>
    </row>
    <row r="508" spans="1:6" x14ac:dyDescent="0.3">
      <c r="A508" s="11" t="s">
        <v>92</v>
      </c>
      <c r="B508" s="12">
        <v>43907</v>
      </c>
      <c r="C508" s="11">
        <v>194</v>
      </c>
      <c r="D508" s="11">
        <v>27</v>
      </c>
      <c r="E508" s="11">
        <v>3</v>
      </c>
      <c r="F508" s="11">
        <v>6</v>
      </c>
    </row>
    <row r="509" spans="1:6" x14ac:dyDescent="0.3">
      <c r="A509" s="11" t="s">
        <v>93</v>
      </c>
      <c r="B509" s="12">
        <v>43907</v>
      </c>
      <c r="C509" s="11">
        <v>341</v>
      </c>
      <c r="D509" s="11">
        <v>63</v>
      </c>
      <c r="E509" s="11">
        <v>12</v>
      </c>
      <c r="F509" s="11">
        <v>3</v>
      </c>
    </row>
    <row r="510" spans="1:6" x14ac:dyDescent="0.3">
      <c r="A510" s="11" t="s">
        <v>94</v>
      </c>
      <c r="B510" s="12">
        <v>43907</v>
      </c>
      <c r="C510" s="11">
        <v>5637</v>
      </c>
      <c r="D510" s="11">
        <v>3778</v>
      </c>
      <c r="E510" s="11">
        <v>491</v>
      </c>
      <c r="F510" s="11">
        <v>390</v>
      </c>
    </row>
    <row r="511" spans="1:6" x14ac:dyDescent="0.3">
      <c r="A511" s="11" t="s">
        <v>95</v>
      </c>
      <c r="B511" s="12">
        <v>43907</v>
      </c>
      <c r="C511" s="11">
        <v>20</v>
      </c>
      <c r="D511" s="11">
        <v>4</v>
      </c>
      <c r="E511" s="11">
        <v>0</v>
      </c>
      <c r="F511" s="11">
        <v>0</v>
      </c>
    </row>
    <row r="512" spans="1:6" x14ac:dyDescent="0.3">
      <c r="A512" s="11" t="s">
        <v>96</v>
      </c>
      <c r="B512" s="12">
        <v>43907</v>
      </c>
      <c r="C512" s="11">
        <v>122</v>
      </c>
      <c r="D512" s="11">
        <v>22</v>
      </c>
      <c r="E512" s="11">
        <v>4</v>
      </c>
      <c r="F512" s="11">
        <v>0</v>
      </c>
    </row>
    <row r="513" spans="1:6" x14ac:dyDescent="0.3">
      <c r="A513" s="11" t="s">
        <v>97</v>
      </c>
      <c r="B513" s="12">
        <v>43907</v>
      </c>
      <c r="C513" s="11">
        <v>386</v>
      </c>
      <c r="D513" s="11">
        <v>93</v>
      </c>
      <c r="E513" s="11">
        <v>10</v>
      </c>
      <c r="F513" s="11">
        <v>3</v>
      </c>
    </row>
    <row r="514" spans="1:6" x14ac:dyDescent="0.3">
      <c r="A514" s="11" t="s">
        <v>98</v>
      </c>
      <c r="B514" s="12">
        <v>43907</v>
      </c>
      <c r="C514" s="11">
        <v>973</v>
      </c>
      <c r="D514" s="11">
        <v>353</v>
      </c>
      <c r="E514" s="11">
        <v>37</v>
      </c>
      <c r="F514" s="11">
        <v>40</v>
      </c>
    </row>
    <row r="515" spans="1:6" x14ac:dyDescent="0.3">
      <c r="A515" s="11" t="s">
        <v>99</v>
      </c>
      <c r="B515" s="12">
        <v>43907</v>
      </c>
      <c r="C515" s="11">
        <v>419</v>
      </c>
      <c r="D515" s="11">
        <v>99</v>
      </c>
      <c r="E515" s="11">
        <v>13</v>
      </c>
      <c r="F515" s="11">
        <v>5</v>
      </c>
    </row>
    <row r="516" spans="1:6" x14ac:dyDescent="0.3">
      <c r="A516" s="11" t="s">
        <v>81</v>
      </c>
      <c r="B516" s="12">
        <v>43908</v>
      </c>
      <c r="C516" s="11">
        <v>1008</v>
      </c>
      <c r="D516" s="11">
        <v>384</v>
      </c>
      <c r="E516" s="11">
        <v>25</v>
      </c>
      <c r="F516" s="11">
        <v>23</v>
      </c>
    </row>
    <row r="517" spans="1:6" x14ac:dyDescent="0.3">
      <c r="A517" s="11" t="s">
        <v>82</v>
      </c>
      <c r="B517" s="12">
        <v>43908</v>
      </c>
      <c r="C517" s="11">
        <v>281</v>
      </c>
      <c r="D517" s="11">
        <v>101</v>
      </c>
      <c r="E517" s="11">
        <v>14</v>
      </c>
      <c r="F517" s="11">
        <v>15</v>
      </c>
    </row>
    <row r="518" spans="1:6" x14ac:dyDescent="0.3">
      <c r="A518" s="11" t="s">
        <v>83</v>
      </c>
      <c r="B518" s="12">
        <v>43908</v>
      </c>
      <c r="C518" s="11">
        <v>292</v>
      </c>
      <c r="D518" s="11">
        <v>61</v>
      </c>
      <c r="E518" s="11">
        <v>6</v>
      </c>
      <c r="F518" s="11">
        <v>1</v>
      </c>
    </row>
    <row r="519" spans="1:6" x14ac:dyDescent="0.3">
      <c r="A519" s="11" t="s">
        <v>84</v>
      </c>
      <c r="B519" s="12">
        <v>43908</v>
      </c>
      <c r="C519" s="11">
        <v>169</v>
      </c>
      <c r="D519" s="11">
        <v>31</v>
      </c>
      <c r="E519" s="11">
        <v>7</v>
      </c>
      <c r="F519" s="11">
        <v>2</v>
      </c>
    </row>
    <row r="520" spans="1:6" x14ac:dyDescent="0.3">
      <c r="A520" s="11" t="s">
        <v>85</v>
      </c>
      <c r="B520" s="12">
        <v>43908</v>
      </c>
      <c r="C520" s="11">
        <v>220</v>
      </c>
      <c r="D520" s="11">
        <v>82</v>
      </c>
      <c r="E520" s="11">
        <v>23</v>
      </c>
      <c r="F520" s="11">
        <v>3</v>
      </c>
    </row>
    <row r="521" spans="1:6" x14ac:dyDescent="0.3">
      <c r="A521" s="11" t="s">
        <v>86</v>
      </c>
      <c r="B521" s="12">
        <v>43908</v>
      </c>
      <c r="C521" s="11">
        <v>83</v>
      </c>
      <c r="D521" s="11">
        <v>40</v>
      </c>
      <c r="E521" s="11">
        <v>4</v>
      </c>
      <c r="F521" s="11">
        <v>1</v>
      </c>
    </row>
    <row r="522" spans="1:6" x14ac:dyDescent="0.3">
      <c r="A522" s="11" t="s">
        <v>87</v>
      </c>
      <c r="B522" s="12">
        <v>43908</v>
      </c>
      <c r="C522" s="11">
        <v>801</v>
      </c>
      <c r="D522" s="11">
        <v>313</v>
      </c>
      <c r="E522" s="11">
        <v>37</v>
      </c>
      <c r="F522" s="11">
        <v>42</v>
      </c>
    </row>
    <row r="523" spans="1:6" x14ac:dyDescent="0.3">
      <c r="A523" s="11" t="s">
        <v>88</v>
      </c>
      <c r="B523" s="12">
        <v>43908</v>
      </c>
      <c r="C523" s="11">
        <v>868</v>
      </c>
      <c r="D523" s="11">
        <v>281</v>
      </c>
      <c r="E523" s="11">
        <v>54</v>
      </c>
      <c r="F523" s="11">
        <v>29</v>
      </c>
    </row>
    <row r="524" spans="1:6" x14ac:dyDescent="0.3">
      <c r="A524" s="11" t="s">
        <v>89</v>
      </c>
      <c r="B524" s="12">
        <v>43908</v>
      </c>
      <c r="C524" s="11">
        <v>2702</v>
      </c>
      <c r="D524" s="11">
        <v>0</v>
      </c>
      <c r="E524" s="11">
        <v>33</v>
      </c>
      <c r="F524" s="11">
        <v>55</v>
      </c>
    </row>
    <row r="525" spans="1:6" x14ac:dyDescent="0.3">
      <c r="A525" s="11" t="s">
        <v>90</v>
      </c>
      <c r="B525" s="12">
        <v>43908</v>
      </c>
      <c r="C525" s="11">
        <v>1</v>
      </c>
      <c r="D525" s="11">
        <v>0</v>
      </c>
      <c r="E525" s="11">
        <v>0</v>
      </c>
      <c r="F525" s="11">
        <v>0</v>
      </c>
    </row>
    <row r="526" spans="1:6" x14ac:dyDescent="0.3">
      <c r="A526" s="11" t="s">
        <v>91</v>
      </c>
      <c r="B526" s="12">
        <v>43908</v>
      </c>
      <c r="C526" s="11">
        <v>921</v>
      </c>
      <c r="D526" s="11">
        <v>274</v>
      </c>
      <c r="E526" s="11">
        <v>52</v>
      </c>
      <c r="F526" s="11">
        <v>24</v>
      </c>
    </row>
    <row r="527" spans="1:6" x14ac:dyDescent="0.3">
      <c r="A527" s="11" t="s">
        <v>92</v>
      </c>
      <c r="B527" s="12">
        <v>43908</v>
      </c>
      <c r="C527" s="11">
        <v>241</v>
      </c>
      <c r="D527" s="11">
        <v>36</v>
      </c>
      <c r="E527" s="11">
        <v>3</v>
      </c>
      <c r="F527" s="11">
        <v>8</v>
      </c>
    </row>
    <row r="528" spans="1:6" x14ac:dyDescent="0.3">
      <c r="A528" s="11" t="s">
        <v>93</v>
      </c>
      <c r="B528" s="12">
        <v>43908</v>
      </c>
      <c r="C528" s="11">
        <v>453</v>
      </c>
      <c r="D528" s="11">
        <v>100</v>
      </c>
      <c r="E528" s="11">
        <v>15</v>
      </c>
      <c r="F528" s="11">
        <v>4</v>
      </c>
    </row>
    <row r="529" spans="1:6" x14ac:dyDescent="0.3">
      <c r="A529" s="11" t="s">
        <v>94</v>
      </c>
      <c r="B529" s="12">
        <v>43908</v>
      </c>
      <c r="C529" s="11">
        <v>6777</v>
      </c>
      <c r="D529" s="11">
        <v>5168</v>
      </c>
      <c r="E529" s="11">
        <v>590</v>
      </c>
      <c r="F529" s="11">
        <v>498</v>
      </c>
    </row>
    <row r="530" spans="1:6" x14ac:dyDescent="0.3">
      <c r="A530" s="11" t="s">
        <v>95</v>
      </c>
      <c r="B530" s="12">
        <v>43908</v>
      </c>
      <c r="C530" s="11">
        <v>23</v>
      </c>
      <c r="D530" s="11">
        <v>4</v>
      </c>
      <c r="E530" s="11">
        <v>0</v>
      </c>
      <c r="F530" s="11">
        <v>0</v>
      </c>
    </row>
    <row r="531" spans="1:6" x14ac:dyDescent="0.3">
      <c r="A531" s="11" t="s">
        <v>96</v>
      </c>
      <c r="B531" s="12">
        <v>43908</v>
      </c>
      <c r="C531" s="11">
        <v>167</v>
      </c>
      <c r="D531" s="11">
        <v>36</v>
      </c>
      <c r="E531" s="11">
        <v>6</v>
      </c>
      <c r="F531" s="11">
        <v>0</v>
      </c>
    </row>
    <row r="532" spans="1:6" x14ac:dyDescent="0.3">
      <c r="A532" s="11" t="s">
        <v>97</v>
      </c>
      <c r="B532" s="12">
        <v>43908</v>
      </c>
      <c r="C532" s="11">
        <v>482</v>
      </c>
      <c r="D532" s="11">
        <v>132</v>
      </c>
      <c r="E532" s="11">
        <v>11</v>
      </c>
      <c r="F532" s="11">
        <v>4</v>
      </c>
    </row>
    <row r="533" spans="1:6" x14ac:dyDescent="0.3">
      <c r="A533" s="11" t="s">
        <v>98</v>
      </c>
      <c r="B533" s="12">
        <v>43908</v>
      </c>
      <c r="C533" s="11">
        <v>1190</v>
      </c>
      <c r="D533" s="11">
        <v>455</v>
      </c>
      <c r="E533" s="11">
        <v>44</v>
      </c>
      <c r="F533" s="11">
        <v>53</v>
      </c>
    </row>
    <row r="534" spans="1:6" x14ac:dyDescent="0.3">
      <c r="A534" s="11" t="s">
        <v>99</v>
      </c>
      <c r="B534" s="12">
        <v>43908</v>
      </c>
      <c r="C534" s="11">
        <v>468</v>
      </c>
      <c r="D534" s="11">
        <v>121</v>
      </c>
      <c r="E534" s="11">
        <v>15</v>
      </c>
      <c r="F534" s="11">
        <v>5</v>
      </c>
    </row>
    <row r="535" spans="1:6" x14ac:dyDescent="0.3">
      <c r="A535" s="11" t="s">
        <v>81</v>
      </c>
      <c r="B535" s="12">
        <v>43909</v>
      </c>
      <c r="C535" s="11">
        <v>1287</v>
      </c>
      <c r="D535" s="11">
        <v>501</v>
      </c>
      <c r="E535" s="11">
        <v>38</v>
      </c>
      <c r="F535" s="11">
        <v>30</v>
      </c>
    </row>
    <row r="536" spans="1:6" x14ac:dyDescent="0.3">
      <c r="A536" s="11" t="s">
        <v>82</v>
      </c>
      <c r="B536" s="12">
        <v>43909</v>
      </c>
      <c r="C536" s="11">
        <v>360</v>
      </c>
      <c r="D536" s="11">
        <v>127</v>
      </c>
      <c r="E536" s="11">
        <v>28</v>
      </c>
      <c r="F536" s="11">
        <v>17</v>
      </c>
    </row>
    <row r="537" spans="1:6" x14ac:dyDescent="0.3">
      <c r="A537" s="11" t="s">
        <v>83</v>
      </c>
      <c r="B537" s="12">
        <v>43909</v>
      </c>
      <c r="C537" s="11">
        <v>344</v>
      </c>
      <c r="D537" s="11">
        <v>87</v>
      </c>
      <c r="E537" s="11">
        <v>7</v>
      </c>
      <c r="F537" s="11">
        <v>2</v>
      </c>
    </row>
    <row r="538" spans="1:6" x14ac:dyDescent="0.3">
      <c r="A538" s="11" t="s">
        <v>84</v>
      </c>
      <c r="B538" s="12">
        <v>43909</v>
      </c>
      <c r="C538" s="11">
        <v>203</v>
      </c>
      <c r="D538" s="11">
        <v>48</v>
      </c>
      <c r="E538" s="11">
        <v>10</v>
      </c>
      <c r="F538" s="11">
        <v>2</v>
      </c>
    </row>
    <row r="539" spans="1:6" x14ac:dyDescent="0.3">
      <c r="A539" s="11" t="s">
        <v>85</v>
      </c>
      <c r="B539" s="12">
        <v>43909</v>
      </c>
      <c r="C539" s="11">
        <v>287</v>
      </c>
      <c r="D539" s="11">
        <v>115</v>
      </c>
      <c r="E539" s="11">
        <v>25</v>
      </c>
      <c r="F539" s="11">
        <v>4</v>
      </c>
    </row>
    <row r="540" spans="1:6" x14ac:dyDescent="0.3">
      <c r="A540" s="11" t="s">
        <v>86</v>
      </c>
      <c r="B540" s="12">
        <v>43909</v>
      </c>
      <c r="C540" s="11">
        <v>144</v>
      </c>
      <c r="D540" s="11">
        <v>61</v>
      </c>
      <c r="E540" s="11">
        <v>7</v>
      </c>
      <c r="F540" s="11">
        <v>1</v>
      </c>
    </row>
    <row r="541" spans="1:6" x14ac:dyDescent="0.3">
      <c r="A541" s="11" t="s">
        <v>87</v>
      </c>
      <c r="B541" s="12">
        <v>43909</v>
      </c>
      <c r="C541" s="11">
        <v>1044</v>
      </c>
      <c r="D541" s="11">
        <v>313</v>
      </c>
      <c r="E541" s="11">
        <v>37</v>
      </c>
      <c r="F541" s="11">
        <v>42</v>
      </c>
    </row>
    <row r="542" spans="1:6" x14ac:dyDescent="0.3">
      <c r="A542" s="11" t="s">
        <v>88</v>
      </c>
      <c r="B542" s="12">
        <v>43909</v>
      </c>
      <c r="C542" s="11">
        <v>1147</v>
      </c>
      <c r="D542" s="11">
        <v>370</v>
      </c>
      <c r="E542" s="11">
        <v>69</v>
      </c>
      <c r="F542" s="11">
        <v>43</v>
      </c>
    </row>
    <row r="543" spans="1:6" x14ac:dyDescent="0.3">
      <c r="A543" s="11" t="s">
        <v>89</v>
      </c>
      <c r="B543" s="12">
        <v>43909</v>
      </c>
      <c r="C543" s="11">
        <v>3270</v>
      </c>
      <c r="D543" s="11">
        <v>1002</v>
      </c>
      <c r="E543" s="11">
        <v>33</v>
      </c>
      <c r="F543" s="11">
        <v>82</v>
      </c>
    </row>
    <row r="544" spans="1:6" x14ac:dyDescent="0.3">
      <c r="A544" s="11" t="s">
        <v>90</v>
      </c>
      <c r="B544" s="12">
        <v>43909</v>
      </c>
      <c r="C544" s="11">
        <v>5</v>
      </c>
      <c r="D544" s="11">
        <v>0</v>
      </c>
      <c r="E544" s="11">
        <v>0</v>
      </c>
      <c r="F544" s="11">
        <v>0</v>
      </c>
    </row>
    <row r="545" spans="1:6" x14ac:dyDescent="0.3">
      <c r="A545" s="11" t="s">
        <v>91</v>
      </c>
      <c r="B545" s="12">
        <v>43909</v>
      </c>
      <c r="C545" s="11">
        <v>1105</v>
      </c>
      <c r="D545" s="11">
        <v>378</v>
      </c>
      <c r="E545" s="11">
        <v>71</v>
      </c>
      <c r="F545" s="11">
        <v>33</v>
      </c>
    </row>
    <row r="546" spans="1:6" x14ac:dyDescent="0.3">
      <c r="A546" s="11" t="s">
        <v>92</v>
      </c>
      <c r="B546" s="12">
        <v>43909</v>
      </c>
      <c r="C546" s="11">
        <v>297</v>
      </c>
      <c r="D546" s="11">
        <v>44</v>
      </c>
      <c r="E546" s="11">
        <v>4</v>
      </c>
      <c r="F546" s="11">
        <v>10</v>
      </c>
    </row>
    <row r="547" spans="1:6" x14ac:dyDescent="0.3">
      <c r="A547" s="11" t="s">
        <v>93</v>
      </c>
      <c r="B547" s="12">
        <v>43909</v>
      </c>
      <c r="C547" s="11">
        <v>578</v>
      </c>
      <c r="D547" s="11">
        <v>138</v>
      </c>
      <c r="E547" s="11">
        <v>19</v>
      </c>
      <c r="F547" s="11">
        <v>5</v>
      </c>
    </row>
    <row r="548" spans="1:6" x14ac:dyDescent="0.3">
      <c r="A548" s="11" t="s">
        <v>94</v>
      </c>
      <c r="B548" s="12">
        <v>43909</v>
      </c>
      <c r="C548" s="11">
        <v>7165</v>
      </c>
      <c r="D548" s="11">
        <v>6338</v>
      </c>
      <c r="E548" s="11">
        <v>678</v>
      </c>
      <c r="F548" s="11">
        <v>628</v>
      </c>
    </row>
    <row r="549" spans="1:6" x14ac:dyDescent="0.3">
      <c r="A549" s="11" t="s">
        <v>95</v>
      </c>
      <c r="B549" s="12">
        <v>43909</v>
      </c>
      <c r="C549" s="11">
        <v>24</v>
      </c>
      <c r="D549" s="11">
        <v>5</v>
      </c>
      <c r="E549" s="11">
        <v>1</v>
      </c>
      <c r="F549" s="11">
        <v>0</v>
      </c>
    </row>
    <row r="550" spans="1:6" x14ac:dyDescent="0.3">
      <c r="A550" s="11" t="s">
        <v>96</v>
      </c>
      <c r="B550" s="12">
        <v>43909</v>
      </c>
      <c r="C550" s="11">
        <v>204</v>
      </c>
      <c r="D550" s="11">
        <v>47</v>
      </c>
      <c r="E550" s="11">
        <v>11</v>
      </c>
      <c r="F550" s="11">
        <v>0</v>
      </c>
    </row>
    <row r="551" spans="1:6" x14ac:dyDescent="0.3">
      <c r="A551" s="11" t="s">
        <v>97</v>
      </c>
      <c r="B551" s="12">
        <v>43909</v>
      </c>
      <c r="C551" s="11">
        <v>554</v>
      </c>
      <c r="D551" s="11">
        <v>172</v>
      </c>
      <c r="E551" s="11">
        <v>19</v>
      </c>
      <c r="F551" s="11">
        <v>5</v>
      </c>
    </row>
    <row r="552" spans="1:6" x14ac:dyDescent="0.3">
      <c r="A552" s="11" t="s">
        <v>98</v>
      </c>
      <c r="B552" s="12">
        <v>43909</v>
      </c>
      <c r="C552" s="11">
        <v>1465</v>
      </c>
      <c r="D552" s="11">
        <v>550</v>
      </c>
      <c r="E552" s="11">
        <v>53</v>
      </c>
      <c r="F552" s="11">
        <v>71</v>
      </c>
    </row>
    <row r="553" spans="1:6" x14ac:dyDescent="0.3">
      <c r="A553" s="11" t="s">
        <v>99</v>
      </c>
      <c r="B553" s="12">
        <v>43909</v>
      </c>
      <c r="C553" s="11">
        <v>497</v>
      </c>
      <c r="D553" s="11">
        <v>122</v>
      </c>
      <c r="E553" s="11">
        <v>15</v>
      </c>
      <c r="F553" s="11">
        <v>7</v>
      </c>
    </row>
    <row r="554" spans="1:6" x14ac:dyDescent="0.3">
      <c r="A554" s="11" t="s">
        <v>81</v>
      </c>
      <c r="B554" s="12">
        <v>43910</v>
      </c>
      <c r="C554" s="11">
        <v>1515</v>
      </c>
      <c r="D554" s="11">
        <v>605</v>
      </c>
      <c r="E554" s="11">
        <v>53</v>
      </c>
      <c r="F554" s="11">
        <v>40</v>
      </c>
    </row>
    <row r="555" spans="1:6" x14ac:dyDescent="0.3">
      <c r="A555" s="11" t="s">
        <v>82</v>
      </c>
      <c r="B555" s="12">
        <v>43910</v>
      </c>
      <c r="C555" s="11">
        <v>424</v>
      </c>
      <c r="D555" s="11">
        <v>192</v>
      </c>
      <c r="E555" s="11">
        <v>33</v>
      </c>
      <c r="F555" s="11">
        <v>22</v>
      </c>
    </row>
    <row r="556" spans="1:6" x14ac:dyDescent="0.3">
      <c r="A556" s="11" t="s">
        <v>83</v>
      </c>
      <c r="B556" s="12">
        <v>43910</v>
      </c>
      <c r="C556" s="11">
        <v>486</v>
      </c>
      <c r="D556" s="11">
        <v>133</v>
      </c>
      <c r="E556" s="11">
        <v>12</v>
      </c>
      <c r="F556" s="11">
        <v>5</v>
      </c>
    </row>
    <row r="557" spans="1:6" x14ac:dyDescent="0.3">
      <c r="A557" s="11" t="s">
        <v>84</v>
      </c>
      <c r="B557" s="12">
        <v>43910</v>
      </c>
      <c r="C557" s="11">
        <v>246</v>
      </c>
      <c r="D557" s="11">
        <v>60</v>
      </c>
      <c r="E557" s="11">
        <v>14</v>
      </c>
      <c r="F557" s="11">
        <v>4</v>
      </c>
    </row>
    <row r="558" spans="1:6" x14ac:dyDescent="0.3">
      <c r="A558" s="11" t="s">
        <v>85</v>
      </c>
      <c r="B558" s="12">
        <v>43910</v>
      </c>
      <c r="C558" s="11">
        <v>348</v>
      </c>
      <c r="D558" s="11">
        <v>139</v>
      </c>
      <c r="E558" s="11">
        <v>29</v>
      </c>
      <c r="F558" s="11">
        <v>7</v>
      </c>
    </row>
    <row r="559" spans="1:6" x14ac:dyDescent="0.3">
      <c r="A559" s="11" t="s">
        <v>86</v>
      </c>
      <c r="B559" s="12">
        <v>43910</v>
      </c>
      <c r="C559" s="11">
        <v>215</v>
      </c>
      <c r="D559" s="11">
        <v>92</v>
      </c>
      <c r="E559" s="11">
        <v>9</v>
      </c>
      <c r="F559" s="11">
        <v>2</v>
      </c>
    </row>
    <row r="560" spans="1:6" x14ac:dyDescent="0.3">
      <c r="A560" s="11" t="s">
        <v>87</v>
      </c>
      <c r="B560" s="12">
        <v>43910</v>
      </c>
      <c r="C560" s="11">
        <v>1423</v>
      </c>
      <c r="D560" s="11">
        <v>635</v>
      </c>
      <c r="E560" s="11">
        <v>65</v>
      </c>
      <c r="F560" s="11">
        <v>84</v>
      </c>
    </row>
    <row r="561" spans="1:6" x14ac:dyDescent="0.3">
      <c r="A561" s="11" t="s">
        <v>88</v>
      </c>
      <c r="B561" s="12">
        <v>43910</v>
      </c>
      <c r="C561" s="11">
        <v>1466</v>
      </c>
      <c r="D561" s="11">
        <v>575</v>
      </c>
      <c r="E561" s="11">
        <v>85</v>
      </c>
      <c r="F561" s="11">
        <v>55</v>
      </c>
    </row>
    <row r="562" spans="1:6" x14ac:dyDescent="0.3">
      <c r="A562" s="11" t="s">
        <v>89</v>
      </c>
      <c r="B562" s="12">
        <v>43910</v>
      </c>
      <c r="C562" s="11">
        <v>4203</v>
      </c>
      <c r="D562" s="11">
        <v>1681</v>
      </c>
      <c r="E562" s="11">
        <v>298</v>
      </c>
      <c r="F562" s="11">
        <v>122</v>
      </c>
    </row>
    <row r="563" spans="1:6" x14ac:dyDescent="0.3">
      <c r="A563" s="11" t="s">
        <v>90</v>
      </c>
      <c r="B563" s="12">
        <v>43910</v>
      </c>
      <c r="C563" s="11">
        <v>5</v>
      </c>
      <c r="D563" s="11">
        <v>0</v>
      </c>
      <c r="E563" s="11">
        <v>0</v>
      </c>
      <c r="F563" s="11">
        <v>0</v>
      </c>
    </row>
    <row r="564" spans="1:6" x14ac:dyDescent="0.3">
      <c r="A564" s="11" t="s">
        <v>91</v>
      </c>
      <c r="B564" s="12">
        <v>43910</v>
      </c>
      <c r="C564" s="11">
        <v>1363</v>
      </c>
      <c r="D564" s="11">
        <v>476</v>
      </c>
      <c r="E564" s="11">
        <v>84</v>
      </c>
      <c r="F564" s="11">
        <v>50</v>
      </c>
    </row>
    <row r="565" spans="1:6" x14ac:dyDescent="0.3">
      <c r="A565" s="11" t="s">
        <v>92</v>
      </c>
      <c r="B565" s="12">
        <v>43910</v>
      </c>
      <c r="C565" s="11">
        <v>354</v>
      </c>
      <c r="D565" s="11">
        <v>65</v>
      </c>
      <c r="E565" s="11">
        <v>6</v>
      </c>
      <c r="F565" s="11">
        <v>12</v>
      </c>
    </row>
    <row r="566" spans="1:6" x14ac:dyDescent="0.3">
      <c r="A566" s="11" t="s">
        <v>93</v>
      </c>
      <c r="B566" s="12">
        <v>43910</v>
      </c>
      <c r="C566" s="11">
        <v>739</v>
      </c>
      <c r="D566" s="11">
        <v>168</v>
      </c>
      <c r="E566" s="11">
        <v>29</v>
      </c>
      <c r="F566" s="11">
        <v>9</v>
      </c>
    </row>
    <row r="567" spans="1:6" x14ac:dyDescent="0.3">
      <c r="A567" s="11" t="s">
        <v>94</v>
      </c>
      <c r="B567" s="12">
        <v>43910</v>
      </c>
      <c r="C567" s="11">
        <v>8921</v>
      </c>
      <c r="D567" s="11">
        <v>7388</v>
      </c>
      <c r="E567" s="11">
        <v>767</v>
      </c>
      <c r="F567" s="11">
        <v>804</v>
      </c>
    </row>
    <row r="568" spans="1:6" x14ac:dyDescent="0.3">
      <c r="A568" s="11" t="s">
        <v>95</v>
      </c>
      <c r="B568" s="12">
        <v>43910</v>
      </c>
      <c r="C568" s="11">
        <v>25</v>
      </c>
      <c r="D568" s="11">
        <v>8</v>
      </c>
      <c r="E568" s="11">
        <v>1</v>
      </c>
      <c r="F568" s="11">
        <v>0</v>
      </c>
    </row>
    <row r="569" spans="1:6" x14ac:dyDescent="0.3">
      <c r="A569" s="11" t="s">
        <v>96</v>
      </c>
      <c r="B569" s="12">
        <v>43910</v>
      </c>
      <c r="C569" s="11">
        <v>240</v>
      </c>
      <c r="D569" s="11">
        <v>61</v>
      </c>
      <c r="E569" s="11">
        <v>14</v>
      </c>
      <c r="F569" s="11">
        <v>1</v>
      </c>
    </row>
    <row r="570" spans="1:6" x14ac:dyDescent="0.3">
      <c r="A570" s="11" t="s">
        <v>97</v>
      </c>
      <c r="B570" s="12">
        <v>43910</v>
      </c>
      <c r="C570" s="11">
        <v>664</v>
      </c>
      <c r="D570" s="11">
        <v>222</v>
      </c>
      <c r="E570" s="11">
        <v>25</v>
      </c>
      <c r="F570" s="11">
        <v>9</v>
      </c>
    </row>
    <row r="571" spans="1:6" x14ac:dyDescent="0.3">
      <c r="A571" s="11" t="s">
        <v>98</v>
      </c>
      <c r="B571" s="12">
        <v>43910</v>
      </c>
      <c r="C571" s="11">
        <v>1725</v>
      </c>
      <c r="D571" s="11">
        <v>654</v>
      </c>
      <c r="E571" s="11">
        <v>71</v>
      </c>
      <c r="F571" s="11">
        <v>85</v>
      </c>
    </row>
    <row r="572" spans="1:6" x14ac:dyDescent="0.3">
      <c r="A572" s="11" t="s">
        <v>99</v>
      </c>
      <c r="B572" s="12">
        <v>43910</v>
      </c>
      <c r="C572" s="11">
        <v>564</v>
      </c>
      <c r="D572" s="11">
        <v>128</v>
      </c>
      <c r="E572" s="11">
        <v>17</v>
      </c>
      <c r="F572" s="11">
        <v>15</v>
      </c>
    </row>
    <row r="573" spans="1:6" x14ac:dyDescent="0.3">
      <c r="A573" s="11" t="s">
        <v>81</v>
      </c>
      <c r="B573" s="12">
        <v>43911</v>
      </c>
      <c r="C573" s="11">
        <v>1725</v>
      </c>
      <c r="D573" s="11">
        <v>724</v>
      </c>
      <c r="E573" s="11">
        <v>55</v>
      </c>
      <c r="F573" s="11">
        <v>47</v>
      </c>
    </row>
    <row r="574" spans="1:6" x14ac:dyDescent="0.3">
      <c r="A574" s="11" t="s">
        <v>82</v>
      </c>
      <c r="B574" s="12">
        <v>43911</v>
      </c>
      <c r="C574" s="11">
        <v>532</v>
      </c>
      <c r="D574" s="11">
        <v>241</v>
      </c>
      <c r="E574" s="11">
        <v>45</v>
      </c>
      <c r="F574" s="11">
        <v>24</v>
      </c>
    </row>
    <row r="575" spans="1:6" x14ac:dyDescent="0.3">
      <c r="A575" s="11" t="s">
        <v>83</v>
      </c>
      <c r="B575" s="12">
        <v>43911</v>
      </c>
      <c r="C575" s="11">
        <v>545</v>
      </c>
      <c r="D575" s="11">
        <v>171</v>
      </c>
      <c r="E575" s="11">
        <v>15</v>
      </c>
      <c r="F575" s="11">
        <v>8</v>
      </c>
    </row>
    <row r="576" spans="1:6" x14ac:dyDescent="0.3">
      <c r="A576" s="11" t="s">
        <v>84</v>
      </c>
      <c r="B576" s="12">
        <v>43911</v>
      </c>
      <c r="C576" s="11">
        <v>331</v>
      </c>
      <c r="D576" s="11">
        <v>79</v>
      </c>
      <c r="E576" s="11">
        <v>14</v>
      </c>
      <c r="F576" s="11">
        <v>4</v>
      </c>
    </row>
    <row r="577" spans="1:6" x14ac:dyDescent="0.3">
      <c r="A577" s="11" t="s">
        <v>85</v>
      </c>
      <c r="B577" s="12">
        <v>43911</v>
      </c>
      <c r="C577" s="11">
        <v>414</v>
      </c>
      <c r="D577" s="11">
        <v>150</v>
      </c>
      <c r="E577" s="11">
        <v>32</v>
      </c>
      <c r="F577" s="11">
        <v>9</v>
      </c>
    </row>
    <row r="578" spans="1:6" x14ac:dyDescent="0.3">
      <c r="A578" s="11" t="s">
        <v>86</v>
      </c>
      <c r="B578" s="12">
        <v>43911</v>
      </c>
      <c r="C578" s="11">
        <v>282</v>
      </c>
      <c r="D578" s="11">
        <v>116</v>
      </c>
      <c r="E578" s="11">
        <v>9</v>
      </c>
      <c r="F578" s="11">
        <v>5</v>
      </c>
    </row>
    <row r="579" spans="1:6" x14ac:dyDescent="0.3">
      <c r="A579" s="11" t="s">
        <v>87</v>
      </c>
      <c r="B579" s="12">
        <v>43911</v>
      </c>
      <c r="C579" s="11">
        <v>1819</v>
      </c>
      <c r="D579" s="11">
        <v>838</v>
      </c>
      <c r="E579" s="11">
        <v>76</v>
      </c>
      <c r="F579" s="11">
        <v>112</v>
      </c>
    </row>
    <row r="580" spans="1:6" x14ac:dyDescent="0.3">
      <c r="A580" s="11" t="s">
        <v>88</v>
      </c>
      <c r="B580" s="12">
        <v>43911</v>
      </c>
      <c r="C580" s="11">
        <v>1744</v>
      </c>
      <c r="D580" s="11">
        <v>709</v>
      </c>
      <c r="E580" s="11">
        <v>106</v>
      </c>
      <c r="F580" s="11">
        <v>74</v>
      </c>
    </row>
    <row r="581" spans="1:6" x14ac:dyDescent="0.3">
      <c r="A581" s="11" t="s">
        <v>89</v>
      </c>
      <c r="B581" s="12">
        <v>43911</v>
      </c>
      <c r="C581" s="11">
        <v>4704</v>
      </c>
      <c r="D581" s="11">
        <v>1681</v>
      </c>
      <c r="E581" s="11">
        <v>298</v>
      </c>
      <c r="F581" s="11">
        <v>191</v>
      </c>
    </row>
    <row r="582" spans="1:6" x14ac:dyDescent="0.3">
      <c r="A582" s="11" t="s">
        <v>90</v>
      </c>
      <c r="B582" s="12">
        <v>43911</v>
      </c>
      <c r="C582" s="11">
        <v>5</v>
      </c>
      <c r="D582" s="11">
        <v>0</v>
      </c>
      <c r="E582" s="11">
        <v>0</v>
      </c>
      <c r="F582" s="11">
        <v>0</v>
      </c>
    </row>
    <row r="583" spans="1:6" x14ac:dyDescent="0.3">
      <c r="A583" s="11" t="s">
        <v>91</v>
      </c>
      <c r="B583" s="12">
        <v>43911</v>
      </c>
      <c r="C583" s="11">
        <v>1604</v>
      </c>
      <c r="D583" s="11">
        <v>590</v>
      </c>
      <c r="E583" s="11">
        <v>113</v>
      </c>
      <c r="F583" s="11">
        <v>69</v>
      </c>
    </row>
    <row r="584" spans="1:6" x14ac:dyDescent="0.3">
      <c r="A584" s="11" t="s">
        <v>92</v>
      </c>
      <c r="B584" s="12">
        <v>43911</v>
      </c>
      <c r="C584" s="11">
        <v>384</v>
      </c>
      <c r="D584" s="11">
        <v>87</v>
      </c>
      <c r="E584" s="11">
        <v>8</v>
      </c>
      <c r="F584" s="11">
        <v>14</v>
      </c>
    </row>
    <row r="585" spans="1:6" x14ac:dyDescent="0.3">
      <c r="A585" s="11" t="s">
        <v>93</v>
      </c>
      <c r="B585" s="12">
        <v>43911</v>
      </c>
      <c r="C585" s="11">
        <v>915</v>
      </c>
      <c r="D585" s="11">
        <v>227</v>
      </c>
      <c r="E585" s="11">
        <v>35</v>
      </c>
      <c r="F585" s="11">
        <v>12</v>
      </c>
    </row>
    <row r="586" spans="1:6" x14ac:dyDescent="0.3">
      <c r="A586" s="11" t="s">
        <v>94</v>
      </c>
      <c r="B586" s="12">
        <v>43911</v>
      </c>
      <c r="C586" s="11">
        <v>9702</v>
      </c>
      <c r="D586" s="11">
        <v>8441</v>
      </c>
      <c r="E586" s="11">
        <v>834</v>
      </c>
      <c r="F586" s="11">
        <v>1021</v>
      </c>
    </row>
    <row r="587" spans="1:6" x14ac:dyDescent="0.3">
      <c r="A587" s="11" t="s">
        <v>95</v>
      </c>
      <c r="B587" s="12">
        <v>43911</v>
      </c>
      <c r="C587" s="11">
        <v>25</v>
      </c>
      <c r="D587" s="11">
        <v>12</v>
      </c>
      <c r="E587" s="11">
        <v>1</v>
      </c>
      <c r="F587" s="11">
        <v>0</v>
      </c>
    </row>
    <row r="588" spans="1:6" x14ac:dyDescent="0.3">
      <c r="A588" s="11" t="s">
        <v>96</v>
      </c>
      <c r="B588" s="12">
        <v>43911</v>
      </c>
      <c r="C588" s="11">
        <v>296</v>
      </c>
      <c r="D588" s="11">
        <v>78</v>
      </c>
      <c r="E588" s="11">
        <v>16</v>
      </c>
      <c r="F588" s="11">
        <v>1</v>
      </c>
    </row>
    <row r="589" spans="1:6" x14ac:dyDescent="0.3">
      <c r="A589" s="11" t="s">
        <v>97</v>
      </c>
      <c r="B589" s="12">
        <v>43911</v>
      </c>
      <c r="C589" s="11">
        <v>794</v>
      </c>
      <c r="D589" s="11">
        <v>288</v>
      </c>
      <c r="E589" s="11">
        <v>30</v>
      </c>
      <c r="F589" s="11">
        <v>14</v>
      </c>
    </row>
    <row r="590" spans="1:6" x14ac:dyDescent="0.3">
      <c r="A590" s="11" t="s">
        <v>98</v>
      </c>
      <c r="B590" s="12">
        <v>43911</v>
      </c>
      <c r="C590" s="11">
        <v>2097</v>
      </c>
      <c r="D590" s="11">
        <v>988</v>
      </c>
      <c r="E590" s="11">
        <v>81</v>
      </c>
      <c r="F590" s="11">
        <v>97</v>
      </c>
    </row>
    <row r="591" spans="1:6" x14ac:dyDescent="0.3">
      <c r="A591" s="11" t="s">
        <v>99</v>
      </c>
      <c r="B591" s="12">
        <v>43911</v>
      </c>
      <c r="C591" s="11">
        <v>654</v>
      </c>
      <c r="D591" s="11">
        <v>134</v>
      </c>
      <c r="E591" s="11">
        <v>17</v>
      </c>
      <c r="F591" s="11">
        <v>18</v>
      </c>
    </row>
    <row r="592" spans="1:6" x14ac:dyDescent="0.3">
      <c r="A592" s="11" t="s">
        <v>81</v>
      </c>
      <c r="B592" s="12">
        <v>43912</v>
      </c>
      <c r="C592" s="11">
        <v>1961</v>
      </c>
      <c r="D592" s="11">
        <v>865</v>
      </c>
      <c r="E592" s="11">
        <v>77</v>
      </c>
      <c r="F592" s="11">
        <v>58</v>
      </c>
    </row>
    <row r="593" spans="1:6" x14ac:dyDescent="0.3">
      <c r="A593" s="11" t="s">
        <v>82</v>
      </c>
      <c r="B593" s="12">
        <v>43912</v>
      </c>
      <c r="C593" s="11">
        <v>638</v>
      </c>
      <c r="D593" s="11">
        <v>298</v>
      </c>
      <c r="E593" s="11">
        <v>52</v>
      </c>
      <c r="F593" s="11">
        <v>32</v>
      </c>
    </row>
    <row r="594" spans="1:6" x14ac:dyDescent="0.3">
      <c r="A594" s="11" t="s">
        <v>83</v>
      </c>
      <c r="B594" s="12">
        <v>43912</v>
      </c>
      <c r="C594" s="11">
        <v>594</v>
      </c>
      <c r="D594" s="11">
        <v>194</v>
      </c>
      <c r="E594" s="11">
        <v>22</v>
      </c>
      <c r="F594" s="11">
        <v>12</v>
      </c>
    </row>
    <row r="595" spans="1:6" x14ac:dyDescent="0.3">
      <c r="A595" s="11" t="s">
        <v>84</v>
      </c>
      <c r="B595" s="12">
        <v>43912</v>
      </c>
      <c r="C595" s="11">
        <v>400</v>
      </c>
      <c r="D595" s="11">
        <v>87</v>
      </c>
      <c r="E595" s="11">
        <v>27</v>
      </c>
      <c r="F595" s="11">
        <v>10</v>
      </c>
    </row>
    <row r="596" spans="1:6" x14ac:dyDescent="0.3">
      <c r="A596" s="11" t="s">
        <v>85</v>
      </c>
      <c r="B596" s="12">
        <v>43912</v>
      </c>
      <c r="C596" s="11">
        <v>481</v>
      </c>
      <c r="D596" s="11">
        <v>172</v>
      </c>
      <c r="E596" s="11">
        <v>32</v>
      </c>
      <c r="F596" s="11">
        <v>11</v>
      </c>
    </row>
    <row r="597" spans="1:6" x14ac:dyDescent="0.3">
      <c r="A597" s="11" t="s">
        <v>86</v>
      </c>
      <c r="B597" s="12">
        <v>43912</v>
      </c>
      <c r="C597" s="11">
        <v>347</v>
      </c>
      <c r="D597" s="11">
        <v>157</v>
      </c>
      <c r="E597" s="11">
        <v>14</v>
      </c>
      <c r="F597" s="11">
        <v>6</v>
      </c>
    </row>
    <row r="598" spans="1:6" x14ac:dyDescent="0.3">
      <c r="A598" s="11" t="s">
        <v>87</v>
      </c>
      <c r="B598" s="12">
        <v>43912</v>
      </c>
      <c r="C598" s="11">
        <v>2078</v>
      </c>
      <c r="D598" s="11">
        <v>1547</v>
      </c>
      <c r="E598" s="11">
        <v>142</v>
      </c>
      <c r="F598" s="11">
        <v>145</v>
      </c>
    </row>
    <row r="599" spans="1:6" x14ac:dyDescent="0.3">
      <c r="A599" s="11" t="s">
        <v>88</v>
      </c>
      <c r="B599" s="12">
        <v>43912</v>
      </c>
      <c r="C599" s="11">
        <v>2055</v>
      </c>
      <c r="D599" s="11">
        <v>860</v>
      </c>
      <c r="E599" s="11">
        <v>120</v>
      </c>
      <c r="F599" s="11">
        <v>102</v>
      </c>
    </row>
    <row r="600" spans="1:6" x14ac:dyDescent="0.3">
      <c r="A600" s="11" t="s">
        <v>89</v>
      </c>
      <c r="B600" s="12">
        <v>43912</v>
      </c>
      <c r="C600" s="11">
        <v>5925</v>
      </c>
      <c r="D600" s="11">
        <v>1681</v>
      </c>
      <c r="E600" s="11">
        <v>551</v>
      </c>
      <c r="F600" s="11">
        <v>245</v>
      </c>
    </row>
    <row r="601" spans="1:6" x14ac:dyDescent="0.3">
      <c r="A601" s="11" t="s">
        <v>90</v>
      </c>
      <c r="B601" s="12">
        <v>43912</v>
      </c>
      <c r="C601" s="11">
        <v>6</v>
      </c>
      <c r="D601" s="11">
        <v>0</v>
      </c>
      <c r="E601" s="11">
        <v>0</v>
      </c>
      <c r="F601" s="11">
        <v>0</v>
      </c>
    </row>
    <row r="602" spans="1:6" x14ac:dyDescent="0.3">
      <c r="A602" s="11" t="s">
        <v>91</v>
      </c>
      <c r="B602" s="12">
        <v>43912</v>
      </c>
      <c r="C602" s="11">
        <v>1901</v>
      </c>
      <c r="D602" s="11">
        <v>702</v>
      </c>
      <c r="E602" s="11">
        <v>138</v>
      </c>
      <c r="F602" s="11">
        <v>94</v>
      </c>
    </row>
    <row r="603" spans="1:6" x14ac:dyDescent="0.3">
      <c r="A603" s="11" t="s">
        <v>92</v>
      </c>
      <c r="B603" s="12">
        <v>43912</v>
      </c>
      <c r="C603" s="11">
        <v>493</v>
      </c>
      <c r="D603" s="11">
        <v>131</v>
      </c>
      <c r="E603" s="11">
        <v>13</v>
      </c>
      <c r="F603" s="11">
        <v>18</v>
      </c>
    </row>
    <row r="604" spans="1:6" x14ac:dyDescent="0.3">
      <c r="A604" s="11" t="s">
        <v>93</v>
      </c>
      <c r="B604" s="12">
        <v>43912</v>
      </c>
      <c r="C604" s="11">
        <v>1208</v>
      </c>
      <c r="D604" s="11">
        <v>270</v>
      </c>
      <c r="E604" s="11">
        <v>47</v>
      </c>
      <c r="F604" s="11">
        <v>18</v>
      </c>
    </row>
    <row r="605" spans="1:6" x14ac:dyDescent="0.3">
      <c r="A605" s="11" t="s">
        <v>94</v>
      </c>
      <c r="B605" s="12">
        <v>43912</v>
      </c>
      <c r="C605" s="11">
        <v>10575</v>
      </c>
      <c r="D605" s="11">
        <v>9561</v>
      </c>
      <c r="E605" s="11">
        <v>942</v>
      </c>
      <c r="F605" s="11">
        <v>1263</v>
      </c>
    </row>
    <row r="606" spans="1:6" x14ac:dyDescent="0.3">
      <c r="A606" s="11" t="s">
        <v>95</v>
      </c>
      <c r="B606" s="12">
        <v>43912</v>
      </c>
      <c r="C606" s="11">
        <v>28</v>
      </c>
      <c r="D606" s="11">
        <v>12</v>
      </c>
      <c r="E606" s="11">
        <v>1</v>
      </c>
      <c r="F606" s="11">
        <v>0</v>
      </c>
    </row>
    <row r="607" spans="1:6" x14ac:dyDescent="0.3">
      <c r="A607" s="11" t="s">
        <v>96</v>
      </c>
      <c r="B607" s="12">
        <v>43912</v>
      </c>
      <c r="C607" s="11">
        <v>345</v>
      </c>
      <c r="D607" s="11">
        <v>80</v>
      </c>
      <c r="E607" s="11">
        <v>23</v>
      </c>
      <c r="F607" s="11">
        <v>2</v>
      </c>
    </row>
    <row r="608" spans="1:6" x14ac:dyDescent="0.3">
      <c r="A608" s="11" t="s">
        <v>97</v>
      </c>
      <c r="B608" s="12">
        <v>43912</v>
      </c>
      <c r="C608" s="11">
        <v>886</v>
      </c>
      <c r="D608" s="11">
        <v>339</v>
      </c>
      <c r="E608" s="11">
        <v>40</v>
      </c>
      <c r="F608" s="11">
        <v>24</v>
      </c>
    </row>
    <row r="609" spans="1:6" x14ac:dyDescent="0.3">
      <c r="A609" s="11" t="s">
        <v>98</v>
      </c>
      <c r="B609" s="12">
        <v>43912</v>
      </c>
      <c r="C609" s="11">
        <v>2421</v>
      </c>
      <c r="D609" s="11">
        <v>1252</v>
      </c>
      <c r="E609" s="11">
        <v>92</v>
      </c>
      <c r="F609" s="11">
        <v>120</v>
      </c>
    </row>
    <row r="610" spans="1:6" x14ac:dyDescent="0.3">
      <c r="A610" s="11" t="s">
        <v>99</v>
      </c>
      <c r="B610" s="12">
        <v>43912</v>
      </c>
      <c r="C610" s="11">
        <v>747</v>
      </c>
      <c r="D610" s="11">
        <v>166</v>
      </c>
      <c r="E610" s="11">
        <v>22</v>
      </c>
      <c r="F610" s="11">
        <v>22</v>
      </c>
    </row>
    <row r="611" spans="1:6" x14ac:dyDescent="0.3">
      <c r="A611" s="11" t="s">
        <v>81</v>
      </c>
      <c r="B611" s="12">
        <v>43913</v>
      </c>
      <c r="C611" s="11">
        <v>2471</v>
      </c>
      <c r="D611" s="11">
        <v>1132</v>
      </c>
      <c r="E611" s="11">
        <v>102</v>
      </c>
      <c r="F611" s="11">
        <v>87</v>
      </c>
    </row>
    <row r="612" spans="1:6" x14ac:dyDescent="0.3">
      <c r="A612" s="11" t="s">
        <v>82</v>
      </c>
      <c r="B612" s="12">
        <v>43913</v>
      </c>
      <c r="C612" s="11">
        <v>758</v>
      </c>
      <c r="D612" s="11">
        <v>384</v>
      </c>
      <c r="E612" s="11">
        <v>66</v>
      </c>
      <c r="F612" s="11">
        <v>37</v>
      </c>
    </row>
    <row r="613" spans="1:6" x14ac:dyDescent="0.3">
      <c r="A613" s="11" t="s">
        <v>83</v>
      </c>
      <c r="B613" s="12">
        <v>43913</v>
      </c>
      <c r="C613" s="11">
        <v>662</v>
      </c>
      <c r="D613" s="11">
        <v>224</v>
      </c>
      <c r="E613" s="11">
        <v>23</v>
      </c>
      <c r="F613" s="11">
        <v>22</v>
      </c>
    </row>
    <row r="614" spans="1:6" x14ac:dyDescent="0.3">
      <c r="A614" s="11" t="s">
        <v>84</v>
      </c>
      <c r="B614" s="12">
        <v>43913</v>
      </c>
      <c r="C614" s="11">
        <v>478</v>
      </c>
      <c r="D614" s="11">
        <v>127</v>
      </c>
      <c r="E614" s="11">
        <v>35</v>
      </c>
      <c r="F614" s="11">
        <v>10</v>
      </c>
    </row>
    <row r="615" spans="1:6" x14ac:dyDescent="0.3">
      <c r="A615" s="11" t="s">
        <v>85</v>
      </c>
      <c r="B615" s="12">
        <v>43913</v>
      </c>
      <c r="C615" s="11">
        <v>557</v>
      </c>
      <c r="D615" s="11">
        <v>207</v>
      </c>
      <c r="E615" s="11">
        <v>36</v>
      </c>
      <c r="F615" s="11">
        <v>16</v>
      </c>
    </row>
    <row r="616" spans="1:6" x14ac:dyDescent="0.3">
      <c r="A616" s="11" t="s">
        <v>86</v>
      </c>
      <c r="B616" s="12">
        <v>43913</v>
      </c>
      <c r="C616" s="11">
        <v>425</v>
      </c>
      <c r="D616" s="11">
        <v>200</v>
      </c>
      <c r="E616" s="11">
        <v>16</v>
      </c>
      <c r="F616" s="11">
        <v>9</v>
      </c>
    </row>
    <row r="617" spans="1:6" x14ac:dyDescent="0.3">
      <c r="A617" s="11" t="s">
        <v>87</v>
      </c>
      <c r="B617" s="12">
        <v>43913</v>
      </c>
      <c r="C617" s="11">
        <v>2465</v>
      </c>
      <c r="D617" s="11">
        <v>1826</v>
      </c>
      <c r="E617" s="11">
        <v>182</v>
      </c>
      <c r="F617" s="11">
        <v>216</v>
      </c>
    </row>
    <row r="618" spans="1:6" x14ac:dyDescent="0.3">
      <c r="A618" s="11" t="s">
        <v>88</v>
      </c>
      <c r="B618" s="12">
        <v>43913</v>
      </c>
      <c r="C618" s="11">
        <v>2460</v>
      </c>
      <c r="D618" s="11">
        <v>1057</v>
      </c>
      <c r="E618" s="11">
        <v>137</v>
      </c>
      <c r="F618" s="11">
        <v>124</v>
      </c>
    </row>
    <row r="619" spans="1:6" x14ac:dyDescent="0.3">
      <c r="A619" s="11" t="s">
        <v>89</v>
      </c>
      <c r="B619" s="12">
        <v>43913</v>
      </c>
      <c r="C619" s="11">
        <v>7864</v>
      </c>
      <c r="D619" s="11">
        <v>3599</v>
      </c>
      <c r="E619" s="11">
        <v>551</v>
      </c>
      <c r="F619" s="11">
        <v>282</v>
      </c>
    </row>
    <row r="620" spans="1:6" x14ac:dyDescent="0.3">
      <c r="A620" s="11" t="s">
        <v>90</v>
      </c>
      <c r="B620" s="12">
        <v>43913</v>
      </c>
      <c r="C620" s="11">
        <v>6</v>
      </c>
      <c r="D620" s="11">
        <v>0</v>
      </c>
      <c r="E620" s="11">
        <v>0</v>
      </c>
      <c r="F620" s="11">
        <v>0</v>
      </c>
    </row>
    <row r="621" spans="1:6" x14ac:dyDescent="0.3">
      <c r="A621" s="11" t="s">
        <v>91</v>
      </c>
      <c r="B621" s="12">
        <v>43913</v>
      </c>
      <c r="C621" s="11">
        <v>2167</v>
      </c>
      <c r="D621" s="11">
        <v>917</v>
      </c>
      <c r="E621" s="11">
        <v>161</v>
      </c>
      <c r="F621" s="11">
        <v>115</v>
      </c>
    </row>
    <row r="622" spans="1:6" x14ac:dyDescent="0.3">
      <c r="A622" s="11" t="s">
        <v>92</v>
      </c>
      <c r="B622" s="12">
        <v>43913</v>
      </c>
      <c r="C622" s="11">
        <v>636</v>
      </c>
      <c r="D622" s="11">
        <v>161</v>
      </c>
      <c r="E622" s="11">
        <v>20</v>
      </c>
      <c r="F622" s="11">
        <v>26</v>
      </c>
    </row>
    <row r="623" spans="1:6" x14ac:dyDescent="0.3">
      <c r="A623" s="11" t="s">
        <v>93</v>
      </c>
      <c r="B623" s="12">
        <v>43913</v>
      </c>
      <c r="C623" s="11">
        <v>1415</v>
      </c>
      <c r="D623" s="11">
        <v>338</v>
      </c>
      <c r="E623" s="11">
        <v>55</v>
      </c>
      <c r="F623" s="11">
        <v>20</v>
      </c>
    </row>
    <row r="624" spans="1:6" x14ac:dyDescent="0.3">
      <c r="A624" s="11" t="s">
        <v>94</v>
      </c>
      <c r="B624" s="12">
        <v>43913</v>
      </c>
      <c r="C624" s="11">
        <v>12352</v>
      </c>
      <c r="D624" s="11">
        <v>10443</v>
      </c>
      <c r="E624" s="11">
        <v>1050</v>
      </c>
      <c r="F624" s="11">
        <v>1535</v>
      </c>
    </row>
    <row r="625" spans="1:14" x14ac:dyDescent="0.3">
      <c r="A625" s="11" t="s">
        <v>95</v>
      </c>
      <c r="B625" s="12">
        <v>43913</v>
      </c>
      <c r="C625" s="11">
        <v>28</v>
      </c>
      <c r="D625" s="11">
        <v>12</v>
      </c>
      <c r="E625" s="11">
        <v>1</v>
      </c>
      <c r="F625" s="11">
        <v>0</v>
      </c>
    </row>
    <row r="626" spans="1:14" x14ac:dyDescent="0.3">
      <c r="A626" s="11" t="s">
        <v>96</v>
      </c>
      <c r="B626" s="12">
        <v>43913</v>
      </c>
      <c r="C626" s="11">
        <v>385</v>
      </c>
      <c r="D626" s="11">
        <v>99</v>
      </c>
      <c r="E626" s="11">
        <v>26</v>
      </c>
      <c r="F626" s="11">
        <v>3</v>
      </c>
    </row>
    <row r="627" spans="1:14" x14ac:dyDescent="0.3">
      <c r="A627" s="11" t="s">
        <v>97</v>
      </c>
      <c r="B627" s="12">
        <v>43913</v>
      </c>
      <c r="C627" s="11">
        <v>1014</v>
      </c>
      <c r="D627" s="11">
        <v>405</v>
      </c>
      <c r="E627" s="11">
        <v>45</v>
      </c>
      <c r="F627" s="11">
        <v>31</v>
      </c>
    </row>
    <row r="628" spans="1:14" x14ac:dyDescent="0.3">
      <c r="A628" s="11" t="s">
        <v>98</v>
      </c>
      <c r="B628" s="12">
        <v>43913</v>
      </c>
      <c r="C628" s="11">
        <v>2728</v>
      </c>
      <c r="D628" s="11">
        <v>1425</v>
      </c>
      <c r="E628" s="11">
        <v>106</v>
      </c>
      <c r="F628" s="11">
        <v>133</v>
      </c>
    </row>
    <row r="629" spans="1:14" x14ac:dyDescent="0.3">
      <c r="A629" s="11" t="s">
        <v>99</v>
      </c>
      <c r="B629" s="12">
        <v>43913</v>
      </c>
      <c r="C629" s="11">
        <v>802</v>
      </c>
      <c r="D629" s="11">
        <v>206</v>
      </c>
      <c r="E629" s="11">
        <v>24</v>
      </c>
      <c r="F629" s="11">
        <v>30</v>
      </c>
    </row>
    <row r="630" spans="1:14" x14ac:dyDescent="0.3">
      <c r="A630" s="11" t="s">
        <v>81</v>
      </c>
      <c r="B630" s="12">
        <v>43914</v>
      </c>
      <c r="C630" s="11">
        <v>3010</v>
      </c>
      <c r="D630" s="11">
        <v>1433</v>
      </c>
      <c r="E630" s="11">
        <v>116</v>
      </c>
      <c r="F630" s="11">
        <v>113</v>
      </c>
      <c r="N630" s="11">
        <f>SUM(C630:C648)</f>
        <v>47610</v>
      </c>
    </row>
    <row r="631" spans="1:14" x14ac:dyDescent="0.3">
      <c r="A631" s="11" t="s">
        <v>82</v>
      </c>
      <c r="B631" s="12">
        <v>43914</v>
      </c>
      <c r="C631" s="11">
        <v>907</v>
      </c>
      <c r="D631" s="11">
        <v>459</v>
      </c>
      <c r="E631" s="11">
        <v>75</v>
      </c>
      <c r="F631" s="11">
        <v>40</v>
      </c>
    </row>
    <row r="632" spans="1:14" x14ac:dyDescent="0.3">
      <c r="A632" s="11" t="s">
        <v>83</v>
      </c>
      <c r="B632" s="12">
        <v>43914</v>
      </c>
      <c r="C632" s="11">
        <v>779</v>
      </c>
      <c r="D632" s="11">
        <v>263</v>
      </c>
      <c r="E632" s="11">
        <v>29</v>
      </c>
      <c r="F632" s="11">
        <v>25</v>
      </c>
    </row>
    <row r="633" spans="1:14" x14ac:dyDescent="0.3">
      <c r="A633" s="11" t="s">
        <v>84</v>
      </c>
      <c r="B633" s="12">
        <v>43914</v>
      </c>
      <c r="C633" s="11">
        <v>562</v>
      </c>
      <c r="D633" s="11">
        <v>164</v>
      </c>
      <c r="E633" s="11">
        <v>40</v>
      </c>
      <c r="F633" s="11">
        <v>13</v>
      </c>
    </row>
    <row r="634" spans="1:14" x14ac:dyDescent="0.3">
      <c r="A634" s="11" t="s">
        <v>85</v>
      </c>
      <c r="B634" s="12">
        <v>43914</v>
      </c>
      <c r="C634" s="11">
        <v>657</v>
      </c>
      <c r="D634" s="11">
        <v>235</v>
      </c>
      <c r="E634" s="11">
        <v>43</v>
      </c>
      <c r="F634" s="11">
        <v>21</v>
      </c>
    </row>
    <row r="635" spans="1:14" x14ac:dyDescent="0.3">
      <c r="A635" s="11" t="s">
        <v>86</v>
      </c>
      <c r="B635" s="12">
        <v>43914</v>
      </c>
      <c r="C635" s="11">
        <v>510</v>
      </c>
      <c r="D635" s="11">
        <v>241</v>
      </c>
      <c r="E635" s="11">
        <v>18</v>
      </c>
      <c r="F635" s="11">
        <v>14</v>
      </c>
    </row>
    <row r="636" spans="1:14" x14ac:dyDescent="0.3">
      <c r="A636" s="11" t="s">
        <v>87</v>
      </c>
      <c r="B636" s="12">
        <v>43914</v>
      </c>
      <c r="C636" s="11">
        <v>2780</v>
      </c>
      <c r="D636" s="11">
        <v>2162</v>
      </c>
      <c r="E636" s="11">
        <v>210</v>
      </c>
      <c r="F636" s="11">
        <v>263</v>
      </c>
    </row>
    <row r="637" spans="1:14" x14ac:dyDescent="0.3">
      <c r="A637" s="11" t="s">
        <v>88</v>
      </c>
      <c r="B637" s="12">
        <v>43914</v>
      </c>
      <c r="C637" s="11">
        <v>2940</v>
      </c>
      <c r="D637" s="11">
        <v>1244</v>
      </c>
      <c r="E637" s="11">
        <v>170</v>
      </c>
      <c r="F637" s="11">
        <v>165</v>
      </c>
    </row>
    <row r="638" spans="1:14" x14ac:dyDescent="0.3">
      <c r="A638" s="11" t="s">
        <v>89</v>
      </c>
      <c r="B638" s="12">
        <v>43914</v>
      </c>
      <c r="C638" s="11">
        <v>9937</v>
      </c>
      <c r="D638" s="11">
        <v>5434</v>
      </c>
      <c r="E638" s="11">
        <v>781</v>
      </c>
      <c r="F638" s="11">
        <v>516</v>
      </c>
    </row>
    <row r="639" spans="1:14" x14ac:dyDescent="0.3">
      <c r="A639" s="11" t="s">
        <v>90</v>
      </c>
      <c r="B639" s="12">
        <v>43914</v>
      </c>
      <c r="C639" s="11">
        <v>9</v>
      </c>
      <c r="D639" s="11">
        <v>2</v>
      </c>
      <c r="E639" s="11">
        <v>1</v>
      </c>
      <c r="F639" s="11">
        <v>0</v>
      </c>
    </row>
    <row r="640" spans="1:14" x14ac:dyDescent="0.3">
      <c r="A640" s="11" t="s">
        <v>91</v>
      </c>
      <c r="B640" s="12">
        <v>43914</v>
      </c>
      <c r="C640" s="11">
        <v>2616</v>
      </c>
      <c r="D640" s="11">
        <v>1071</v>
      </c>
      <c r="E640" s="11">
        <v>198</v>
      </c>
      <c r="F640" s="11">
        <v>143</v>
      </c>
    </row>
    <row r="641" spans="1:14" x14ac:dyDescent="0.3">
      <c r="A641" s="11" t="s">
        <v>92</v>
      </c>
      <c r="B641" s="12">
        <v>43914</v>
      </c>
      <c r="C641" s="11">
        <v>742</v>
      </c>
      <c r="D641" s="11">
        <v>209</v>
      </c>
      <c r="E641" s="11">
        <v>28</v>
      </c>
      <c r="F641" s="11">
        <v>39</v>
      </c>
    </row>
    <row r="642" spans="1:14" x14ac:dyDescent="0.3">
      <c r="A642" s="11" t="s">
        <v>93</v>
      </c>
      <c r="B642" s="12">
        <v>43914</v>
      </c>
      <c r="C642" s="11">
        <v>1653</v>
      </c>
      <c r="D642" s="11">
        <v>412</v>
      </c>
      <c r="E642" s="11">
        <v>69</v>
      </c>
      <c r="F642" s="11">
        <v>27</v>
      </c>
    </row>
    <row r="643" spans="1:14" x14ac:dyDescent="0.3">
      <c r="A643" s="11" t="s">
        <v>94</v>
      </c>
      <c r="B643" s="12">
        <v>43914</v>
      </c>
      <c r="C643" s="11">
        <v>14597</v>
      </c>
      <c r="D643" s="11">
        <v>11153</v>
      </c>
      <c r="E643" s="11">
        <v>1150</v>
      </c>
      <c r="F643" s="11">
        <v>1825</v>
      </c>
    </row>
    <row r="644" spans="1:14" x14ac:dyDescent="0.3">
      <c r="A644" s="11" t="s">
        <v>95</v>
      </c>
      <c r="B644" s="12">
        <v>43914</v>
      </c>
      <c r="C644" s="11">
        <v>38</v>
      </c>
      <c r="D644" s="11">
        <v>14</v>
      </c>
      <c r="E644" s="11">
        <v>2</v>
      </c>
      <c r="F644" s="11">
        <v>0</v>
      </c>
    </row>
    <row r="645" spans="1:14" x14ac:dyDescent="0.3">
      <c r="A645" s="11" t="s">
        <v>96</v>
      </c>
      <c r="B645" s="12">
        <v>43914</v>
      </c>
      <c r="C645" s="11">
        <v>477</v>
      </c>
      <c r="D645" s="11">
        <v>127</v>
      </c>
      <c r="E645" s="11">
        <v>33</v>
      </c>
      <c r="F645" s="11">
        <v>5</v>
      </c>
    </row>
    <row r="646" spans="1:14" x14ac:dyDescent="0.3">
      <c r="A646" s="11" t="s">
        <v>97</v>
      </c>
      <c r="B646" s="12">
        <v>43914</v>
      </c>
      <c r="C646" s="11">
        <v>1197</v>
      </c>
      <c r="D646" s="11">
        <v>506</v>
      </c>
      <c r="E646" s="11">
        <v>51</v>
      </c>
      <c r="F646" s="11">
        <v>33</v>
      </c>
    </row>
    <row r="647" spans="1:14" x14ac:dyDescent="0.3">
      <c r="A647" s="11" t="s">
        <v>98</v>
      </c>
      <c r="B647" s="12">
        <v>43914</v>
      </c>
      <c r="C647" s="11">
        <v>3271</v>
      </c>
      <c r="D647" s="11">
        <v>1577</v>
      </c>
      <c r="E647" s="11">
        <v>119</v>
      </c>
      <c r="F647" s="11">
        <v>155</v>
      </c>
    </row>
    <row r="648" spans="1:14" x14ac:dyDescent="0.3">
      <c r="A648" s="11" t="s">
        <v>99</v>
      </c>
      <c r="B648" s="12">
        <v>43914</v>
      </c>
      <c r="C648" s="11">
        <v>928</v>
      </c>
      <c r="D648" s="11">
        <v>254</v>
      </c>
      <c r="E648" s="11">
        <v>33</v>
      </c>
      <c r="F648" s="11">
        <v>37</v>
      </c>
    </row>
    <row r="649" spans="1:14" x14ac:dyDescent="0.3">
      <c r="A649" s="11" t="s">
        <v>81</v>
      </c>
      <c r="B649" s="12">
        <v>43915</v>
      </c>
      <c r="C649" s="11">
        <v>3406</v>
      </c>
      <c r="D649" s="11">
        <v>1626</v>
      </c>
      <c r="E649" s="11">
        <v>134</v>
      </c>
      <c r="F649" s="11">
        <v>134</v>
      </c>
      <c r="N649" s="11">
        <f>SUM(C649:C667)</f>
        <v>56188</v>
      </c>
    </row>
    <row r="650" spans="1:14" x14ac:dyDescent="0.3">
      <c r="A650" s="11" t="s">
        <v>82</v>
      </c>
      <c r="B650" s="12">
        <v>43915</v>
      </c>
      <c r="C650" s="11">
        <v>1116</v>
      </c>
      <c r="D650" s="11">
        <v>562</v>
      </c>
      <c r="E650" s="11">
        <v>93</v>
      </c>
      <c r="F650" s="11">
        <v>48</v>
      </c>
    </row>
    <row r="651" spans="1:14" x14ac:dyDescent="0.3">
      <c r="A651" s="11" t="s">
        <v>83</v>
      </c>
      <c r="B651" s="12">
        <v>43915</v>
      </c>
      <c r="C651" s="11">
        <v>841</v>
      </c>
      <c r="D651" s="11">
        <v>300</v>
      </c>
      <c r="E651" s="11">
        <v>34</v>
      </c>
      <c r="F651" s="11">
        <v>27</v>
      </c>
    </row>
    <row r="652" spans="1:14" x14ac:dyDescent="0.3">
      <c r="A652" s="11" t="s">
        <v>84</v>
      </c>
      <c r="B652" s="12">
        <v>43915</v>
      </c>
      <c r="C652" s="11">
        <v>660</v>
      </c>
      <c r="D652" s="11">
        <v>205</v>
      </c>
      <c r="E652" s="11">
        <v>43</v>
      </c>
      <c r="F652" s="11">
        <v>17</v>
      </c>
    </row>
    <row r="653" spans="1:14" x14ac:dyDescent="0.3">
      <c r="A653" s="11" t="s">
        <v>85</v>
      </c>
      <c r="B653" s="12">
        <v>43915</v>
      </c>
      <c r="C653" s="11">
        <v>784</v>
      </c>
      <c r="D653" s="11">
        <v>279</v>
      </c>
      <c r="E653" s="11">
        <v>45</v>
      </c>
      <c r="F653" s="11">
        <v>24</v>
      </c>
    </row>
    <row r="654" spans="1:14" x14ac:dyDescent="0.3">
      <c r="A654" s="11" t="s">
        <v>86</v>
      </c>
      <c r="B654" s="12">
        <v>43915</v>
      </c>
      <c r="C654" s="11">
        <v>671</v>
      </c>
      <c r="D654" s="11">
        <v>300</v>
      </c>
      <c r="E654" s="11">
        <v>26</v>
      </c>
      <c r="F654" s="11">
        <v>17</v>
      </c>
    </row>
    <row r="655" spans="1:14" x14ac:dyDescent="0.3">
      <c r="A655" s="11" t="s">
        <v>87</v>
      </c>
      <c r="B655" s="12">
        <v>43915</v>
      </c>
      <c r="C655" s="11">
        <v>3383</v>
      </c>
      <c r="D655" s="11">
        <v>2162</v>
      </c>
      <c r="E655" s="11">
        <v>243</v>
      </c>
      <c r="F655" s="11">
        <v>316</v>
      </c>
    </row>
    <row r="656" spans="1:14" x14ac:dyDescent="0.3">
      <c r="A656" s="11" t="s">
        <v>88</v>
      </c>
      <c r="B656" s="12">
        <v>43915</v>
      </c>
      <c r="C656" s="11">
        <v>3488</v>
      </c>
      <c r="D656" s="11">
        <v>1515</v>
      </c>
      <c r="E656" s="11">
        <v>202</v>
      </c>
      <c r="F656" s="11">
        <v>206</v>
      </c>
    </row>
    <row r="657" spans="1:6" x14ac:dyDescent="0.3">
      <c r="A657" s="11" t="s">
        <v>89</v>
      </c>
      <c r="B657" s="12">
        <v>43915</v>
      </c>
      <c r="C657" s="11">
        <v>11592</v>
      </c>
      <c r="D657" s="11">
        <v>7439</v>
      </c>
      <c r="E657" s="11">
        <v>1021</v>
      </c>
      <c r="F657" s="11">
        <v>672</v>
      </c>
    </row>
    <row r="658" spans="1:6" x14ac:dyDescent="0.3">
      <c r="A658" s="11" t="s">
        <v>90</v>
      </c>
      <c r="B658" s="12">
        <v>43915</v>
      </c>
      <c r="C658" s="11">
        <v>10</v>
      </c>
      <c r="D658" s="11">
        <v>2</v>
      </c>
      <c r="E658" s="11">
        <v>2</v>
      </c>
      <c r="F658" s="11">
        <v>0</v>
      </c>
    </row>
    <row r="659" spans="1:6" x14ac:dyDescent="0.3">
      <c r="A659" s="11" t="s">
        <v>91</v>
      </c>
      <c r="B659" s="12">
        <v>43915</v>
      </c>
      <c r="C659" s="11">
        <v>3200</v>
      </c>
      <c r="D659" s="11">
        <v>1278</v>
      </c>
      <c r="E659" s="11">
        <v>230</v>
      </c>
      <c r="F659" s="11">
        <v>167</v>
      </c>
    </row>
    <row r="660" spans="1:6" x14ac:dyDescent="0.3">
      <c r="A660" s="11" t="s">
        <v>92</v>
      </c>
      <c r="B660" s="12">
        <v>43915</v>
      </c>
      <c r="C660" s="11">
        <v>969</v>
      </c>
      <c r="D660" s="11">
        <v>241</v>
      </c>
      <c r="E660" s="11">
        <v>34</v>
      </c>
      <c r="F660" s="11">
        <v>58</v>
      </c>
    </row>
    <row r="661" spans="1:6" x14ac:dyDescent="0.3">
      <c r="A661" s="11" t="s">
        <v>93</v>
      </c>
      <c r="B661" s="12">
        <v>43915</v>
      </c>
      <c r="C661" s="11">
        <v>1915</v>
      </c>
      <c r="D661" s="11">
        <v>503</v>
      </c>
      <c r="E661" s="11">
        <v>86</v>
      </c>
      <c r="F661" s="11">
        <v>32</v>
      </c>
    </row>
    <row r="662" spans="1:6" x14ac:dyDescent="0.3">
      <c r="A662" s="11" t="s">
        <v>94</v>
      </c>
      <c r="B662" s="12">
        <v>43915</v>
      </c>
      <c r="C662" s="11">
        <v>17166</v>
      </c>
      <c r="D662" s="11">
        <v>12440</v>
      </c>
      <c r="E662" s="11">
        <v>1221</v>
      </c>
      <c r="F662" s="11">
        <v>2090</v>
      </c>
    </row>
    <row r="663" spans="1:6" x14ac:dyDescent="0.3">
      <c r="A663" s="11" t="s">
        <v>95</v>
      </c>
      <c r="B663" s="12">
        <v>43915</v>
      </c>
      <c r="C663" s="11">
        <v>39</v>
      </c>
      <c r="D663" s="11">
        <v>16</v>
      </c>
      <c r="E663" s="11">
        <v>2</v>
      </c>
      <c r="F663" s="11">
        <v>1</v>
      </c>
    </row>
    <row r="664" spans="1:6" x14ac:dyDescent="0.3">
      <c r="A664" s="11" t="s">
        <v>96</v>
      </c>
      <c r="B664" s="12">
        <v>43915</v>
      </c>
      <c r="C664" s="11">
        <v>596</v>
      </c>
      <c r="D664" s="11">
        <v>172</v>
      </c>
      <c r="E664" s="11">
        <v>36</v>
      </c>
      <c r="F664" s="11">
        <v>8</v>
      </c>
    </row>
    <row r="665" spans="1:6" x14ac:dyDescent="0.3">
      <c r="A665" s="11" t="s">
        <v>97</v>
      </c>
      <c r="B665" s="12">
        <v>43915</v>
      </c>
      <c r="C665" s="11">
        <v>1411</v>
      </c>
      <c r="D665" s="11">
        <v>649</v>
      </c>
      <c r="E665" s="11">
        <v>54</v>
      </c>
      <c r="F665" s="11">
        <v>49</v>
      </c>
    </row>
    <row r="666" spans="1:6" x14ac:dyDescent="0.3">
      <c r="A666" s="11" t="s">
        <v>98</v>
      </c>
      <c r="B666" s="12">
        <v>43915</v>
      </c>
      <c r="C666" s="11">
        <v>3946</v>
      </c>
      <c r="D666" s="11">
        <v>1907</v>
      </c>
      <c r="E666" s="11">
        <v>137</v>
      </c>
      <c r="F666" s="11">
        <v>180</v>
      </c>
    </row>
    <row r="667" spans="1:6" x14ac:dyDescent="0.3">
      <c r="A667" s="11" t="s">
        <v>99</v>
      </c>
      <c r="B667" s="12">
        <v>43915</v>
      </c>
      <c r="C667" s="11">
        <v>995</v>
      </c>
      <c r="D667" s="11">
        <v>316</v>
      </c>
      <c r="E667" s="11">
        <v>36</v>
      </c>
      <c r="F667" s="11">
        <v>43</v>
      </c>
    </row>
    <row r="668" spans="1:6" x14ac:dyDescent="0.3">
      <c r="A668" s="11" t="s">
        <v>81</v>
      </c>
      <c r="B668" s="12">
        <v>43916</v>
      </c>
      <c r="C668" s="11">
        <v>3793</v>
      </c>
      <c r="D668" s="11">
        <v>1843</v>
      </c>
      <c r="E668" s="11">
        <v>148</v>
      </c>
      <c r="F668" s="11">
        <v>144</v>
      </c>
    </row>
    <row r="669" spans="1:6" x14ac:dyDescent="0.3">
      <c r="A669" s="11" t="s">
        <v>82</v>
      </c>
      <c r="B669" s="12">
        <v>43916</v>
      </c>
      <c r="C669" s="11">
        <v>1338</v>
      </c>
      <c r="D669" s="11">
        <v>693</v>
      </c>
      <c r="E669" s="11">
        <v>114</v>
      </c>
      <c r="F669" s="11">
        <v>58</v>
      </c>
    </row>
    <row r="670" spans="1:6" x14ac:dyDescent="0.3">
      <c r="A670" s="11" t="s">
        <v>83</v>
      </c>
      <c r="B670" s="12">
        <v>43916</v>
      </c>
      <c r="C670" s="11">
        <v>900</v>
      </c>
      <c r="D670" s="11">
        <v>339</v>
      </c>
      <c r="E670" s="11">
        <v>47</v>
      </c>
      <c r="F670" s="11">
        <v>29</v>
      </c>
    </row>
    <row r="671" spans="1:6" x14ac:dyDescent="0.3">
      <c r="A671" s="11" t="s">
        <v>84</v>
      </c>
      <c r="B671" s="12">
        <v>43916</v>
      </c>
      <c r="C671" s="11">
        <v>755</v>
      </c>
      <c r="D671" s="11">
        <v>237</v>
      </c>
      <c r="E671" s="11">
        <v>46</v>
      </c>
      <c r="F671" s="11">
        <v>22</v>
      </c>
    </row>
    <row r="672" spans="1:6" x14ac:dyDescent="0.3">
      <c r="A672" s="11" t="s">
        <v>85</v>
      </c>
      <c r="B672" s="12">
        <v>43916</v>
      </c>
      <c r="C672" s="11">
        <v>878</v>
      </c>
      <c r="D672" s="11">
        <v>328</v>
      </c>
      <c r="E672" s="11">
        <v>61</v>
      </c>
      <c r="F672" s="11">
        <v>27</v>
      </c>
    </row>
    <row r="673" spans="1:6" x14ac:dyDescent="0.3">
      <c r="A673" s="11" t="s">
        <v>86</v>
      </c>
      <c r="B673" s="12">
        <v>43916</v>
      </c>
      <c r="C673" s="11">
        <v>810</v>
      </c>
      <c r="D673" s="11">
        <v>355</v>
      </c>
      <c r="E673" s="11">
        <v>29</v>
      </c>
      <c r="F673" s="11">
        <v>21</v>
      </c>
    </row>
    <row r="674" spans="1:6" x14ac:dyDescent="0.3">
      <c r="A674" s="11" t="s">
        <v>87</v>
      </c>
      <c r="B674" s="12">
        <v>43916</v>
      </c>
      <c r="C674" s="11">
        <v>3934</v>
      </c>
      <c r="D674" s="11">
        <v>2707</v>
      </c>
      <c r="E674" s="11">
        <v>273</v>
      </c>
      <c r="F674" s="11">
        <v>367</v>
      </c>
    </row>
    <row r="675" spans="1:6" x14ac:dyDescent="0.3">
      <c r="A675" s="11" t="s">
        <v>88</v>
      </c>
      <c r="B675" s="12">
        <v>43916</v>
      </c>
      <c r="C675" s="11">
        <v>4132</v>
      </c>
      <c r="D675" s="11">
        <v>1791</v>
      </c>
      <c r="E675" s="11">
        <v>228</v>
      </c>
      <c r="F675" s="11">
        <v>252</v>
      </c>
    </row>
    <row r="676" spans="1:6" x14ac:dyDescent="0.3">
      <c r="A676" s="11" t="s">
        <v>89</v>
      </c>
      <c r="B676" s="12">
        <v>43916</v>
      </c>
      <c r="C676" s="11">
        <v>12940</v>
      </c>
      <c r="D676" s="11">
        <v>8545</v>
      </c>
      <c r="E676" s="11">
        <v>1187</v>
      </c>
      <c r="F676" s="11">
        <v>880</v>
      </c>
    </row>
    <row r="677" spans="1:6" x14ac:dyDescent="0.3">
      <c r="A677" s="11" t="s">
        <v>90</v>
      </c>
      <c r="B677" s="12">
        <v>43916</v>
      </c>
      <c r="C677" s="11">
        <v>17</v>
      </c>
      <c r="D677" s="11">
        <v>2</v>
      </c>
      <c r="E677" s="11">
        <v>2</v>
      </c>
      <c r="F677" s="11">
        <v>0</v>
      </c>
    </row>
    <row r="678" spans="1:6" x14ac:dyDescent="0.3">
      <c r="A678" s="11" t="s">
        <v>91</v>
      </c>
      <c r="B678" s="12">
        <v>43916</v>
      </c>
      <c r="C678" s="11">
        <v>3532</v>
      </c>
      <c r="D678" s="11">
        <v>1422</v>
      </c>
      <c r="E678" s="11">
        <v>252</v>
      </c>
      <c r="F678" s="11">
        <v>198</v>
      </c>
    </row>
    <row r="679" spans="1:6" x14ac:dyDescent="0.3">
      <c r="A679" s="11" t="s">
        <v>92</v>
      </c>
      <c r="B679" s="12">
        <v>43916</v>
      </c>
      <c r="C679" s="11">
        <v>1231</v>
      </c>
      <c r="D679" s="11">
        <v>277</v>
      </c>
      <c r="E679" s="11">
        <v>41</v>
      </c>
      <c r="F679" s="11">
        <v>69</v>
      </c>
    </row>
    <row r="680" spans="1:6" x14ac:dyDescent="0.3">
      <c r="A680" s="11" t="s">
        <v>93</v>
      </c>
      <c r="B680" s="12">
        <v>43916</v>
      </c>
      <c r="C680" s="11">
        <v>2322</v>
      </c>
      <c r="D680" s="11">
        <v>557</v>
      </c>
      <c r="E680" s="11">
        <v>98</v>
      </c>
      <c r="F680" s="11">
        <v>43</v>
      </c>
    </row>
    <row r="681" spans="1:6" x14ac:dyDescent="0.3">
      <c r="A681" s="11" t="s">
        <v>94</v>
      </c>
      <c r="B681" s="12">
        <v>43916</v>
      </c>
      <c r="C681" s="11">
        <v>19243</v>
      </c>
      <c r="D681" s="11">
        <v>13580</v>
      </c>
      <c r="E681" s="11">
        <v>1312</v>
      </c>
      <c r="F681" s="11">
        <v>2412</v>
      </c>
    </row>
    <row r="682" spans="1:6" x14ac:dyDescent="0.3">
      <c r="A682" s="11" t="s">
        <v>95</v>
      </c>
      <c r="B682" s="12">
        <v>43916</v>
      </c>
      <c r="C682" s="11">
        <v>42</v>
      </c>
      <c r="D682" s="11">
        <v>18</v>
      </c>
      <c r="E682" s="11">
        <v>2</v>
      </c>
      <c r="F682" s="11">
        <v>1</v>
      </c>
    </row>
    <row r="683" spans="1:6" x14ac:dyDescent="0.3">
      <c r="A683" s="11" t="s">
        <v>96</v>
      </c>
      <c r="B683" s="12">
        <v>43916</v>
      </c>
      <c r="C683" s="11">
        <v>714</v>
      </c>
      <c r="D683" s="11">
        <v>209</v>
      </c>
      <c r="E683" s="11">
        <v>53</v>
      </c>
      <c r="F683" s="11">
        <v>15</v>
      </c>
    </row>
    <row r="684" spans="1:6" x14ac:dyDescent="0.3">
      <c r="A684" s="11" t="s">
        <v>97</v>
      </c>
      <c r="B684" s="12">
        <v>43916</v>
      </c>
      <c r="C684" s="11">
        <v>1641</v>
      </c>
      <c r="D684" s="11">
        <v>732</v>
      </c>
      <c r="E684" s="11">
        <v>75</v>
      </c>
      <c r="F684" s="11">
        <v>58</v>
      </c>
    </row>
    <row r="685" spans="1:6" x14ac:dyDescent="0.3">
      <c r="A685" s="11" t="s">
        <v>98</v>
      </c>
      <c r="B685" s="12">
        <v>43916</v>
      </c>
      <c r="C685" s="11">
        <v>4601</v>
      </c>
      <c r="D685" s="11">
        <v>2270</v>
      </c>
      <c r="E685" s="11">
        <v>154</v>
      </c>
      <c r="F685" s="11">
        <v>207</v>
      </c>
    </row>
    <row r="686" spans="1:6" x14ac:dyDescent="0.3">
      <c r="A686" s="11" t="s">
        <v>99</v>
      </c>
      <c r="B686" s="12">
        <v>43916</v>
      </c>
      <c r="C686" s="11">
        <v>1236</v>
      </c>
      <c r="D686" s="11">
        <v>388</v>
      </c>
      <c r="E686" s="11">
        <v>43</v>
      </c>
      <c r="F686" s="11">
        <v>55</v>
      </c>
    </row>
    <row r="687" spans="1:6" x14ac:dyDescent="0.3">
      <c r="A687" s="11" t="s">
        <v>81</v>
      </c>
      <c r="B687" s="12">
        <v>43917</v>
      </c>
      <c r="C687" s="11">
        <v>4277</v>
      </c>
      <c r="D687" s="11">
        <v>2106</v>
      </c>
      <c r="E687" s="11">
        <v>172</v>
      </c>
      <c r="F687" s="11">
        <v>175</v>
      </c>
    </row>
    <row r="688" spans="1:6" x14ac:dyDescent="0.3">
      <c r="A688" s="11" t="s">
        <v>82</v>
      </c>
      <c r="B688" s="12">
        <v>43917</v>
      </c>
      <c r="C688" s="11">
        <v>1592</v>
      </c>
      <c r="D688" s="11">
        <v>835</v>
      </c>
      <c r="E688" s="11">
        <v>124</v>
      </c>
      <c r="F688" s="11" t="s">
        <v>121</v>
      </c>
    </row>
    <row r="689" spans="1:6" x14ac:dyDescent="0.3">
      <c r="A689" s="11" t="s">
        <v>83</v>
      </c>
      <c r="B689" s="12">
        <v>43917</v>
      </c>
      <c r="C689" s="11">
        <v>1004</v>
      </c>
      <c r="D689" s="11">
        <v>408</v>
      </c>
      <c r="E689" s="11">
        <v>50</v>
      </c>
      <c r="F689" s="11">
        <v>33</v>
      </c>
    </row>
    <row r="690" spans="1:6" x14ac:dyDescent="0.3">
      <c r="A690" s="11" t="s">
        <v>84</v>
      </c>
      <c r="B690" s="12">
        <v>43917</v>
      </c>
      <c r="C690" s="11">
        <v>862</v>
      </c>
      <c r="D690" s="11">
        <v>283</v>
      </c>
      <c r="E690" s="11">
        <v>59</v>
      </c>
      <c r="F690" s="11">
        <v>26</v>
      </c>
    </row>
    <row r="691" spans="1:6" x14ac:dyDescent="0.3">
      <c r="A691" s="11" t="s">
        <v>85</v>
      </c>
      <c r="B691" s="12">
        <v>43917</v>
      </c>
      <c r="C691" s="11">
        <v>1025</v>
      </c>
      <c r="D691" s="11">
        <v>377</v>
      </c>
      <c r="E691" s="11">
        <v>68</v>
      </c>
      <c r="F691" s="11">
        <v>36</v>
      </c>
    </row>
    <row r="692" spans="1:6" x14ac:dyDescent="0.3">
      <c r="A692" s="11" t="s">
        <v>86</v>
      </c>
      <c r="B692" s="12">
        <v>43917</v>
      </c>
      <c r="C692" s="11">
        <v>937</v>
      </c>
      <c r="D692" s="11">
        <v>406</v>
      </c>
      <c r="E692" s="11">
        <v>37</v>
      </c>
      <c r="F692" s="11">
        <v>22</v>
      </c>
    </row>
    <row r="693" spans="1:6" x14ac:dyDescent="0.3">
      <c r="A693" s="11" t="s">
        <v>87</v>
      </c>
      <c r="B693" s="12">
        <v>43917</v>
      </c>
      <c r="C693" s="11">
        <v>4512</v>
      </c>
      <c r="D693" s="11">
        <v>2977</v>
      </c>
      <c r="E693" s="11">
        <v>289</v>
      </c>
      <c r="F693" s="11">
        <v>448</v>
      </c>
    </row>
    <row r="694" spans="1:6" x14ac:dyDescent="0.3">
      <c r="A694" s="11" t="s">
        <v>88</v>
      </c>
      <c r="B694" s="12">
        <v>43917</v>
      </c>
      <c r="C694" s="11">
        <v>4791</v>
      </c>
      <c r="D694" s="11">
        <v>2063</v>
      </c>
      <c r="E694" s="11">
        <v>249</v>
      </c>
      <c r="F694" s="11">
        <v>321</v>
      </c>
    </row>
    <row r="695" spans="1:6" x14ac:dyDescent="0.3">
      <c r="A695" s="11" t="s">
        <v>89</v>
      </c>
      <c r="B695" s="12">
        <v>43917</v>
      </c>
      <c r="C695" s="11">
        <v>14263</v>
      </c>
      <c r="D695" s="11">
        <v>9900</v>
      </c>
      <c r="E695" s="11">
        <v>1324</v>
      </c>
      <c r="F695" s="11">
        <v>1070</v>
      </c>
    </row>
    <row r="696" spans="1:6" x14ac:dyDescent="0.3">
      <c r="A696" s="11" t="s">
        <v>90</v>
      </c>
      <c r="B696" s="12">
        <v>43917</v>
      </c>
      <c r="C696" s="11">
        <v>17</v>
      </c>
      <c r="D696" s="11">
        <v>2</v>
      </c>
      <c r="E696" s="11">
        <v>2</v>
      </c>
      <c r="F696" s="11">
        <v>1</v>
      </c>
    </row>
    <row r="697" spans="1:6" x14ac:dyDescent="0.3">
      <c r="A697" s="11" t="s">
        <v>91</v>
      </c>
      <c r="B697" s="12">
        <v>43917</v>
      </c>
      <c r="C697" s="11">
        <v>4034</v>
      </c>
      <c r="D697" s="11">
        <v>1694</v>
      </c>
      <c r="E697" s="11">
        <v>282</v>
      </c>
      <c r="F697" s="11">
        <v>234</v>
      </c>
    </row>
    <row r="698" spans="1:6" x14ac:dyDescent="0.3">
      <c r="A698" s="11" t="s">
        <v>92</v>
      </c>
      <c r="B698" s="12">
        <v>43917</v>
      </c>
      <c r="C698" s="11">
        <v>1394</v>
      </c>
      <c r="D698" s="11">
        <v>312</v>
      </c>
      <c r="E698" s="11">
        <v>40</v>
      </c>
      <c r="F698" s="11">
        <v>88</v>
      </c>
    </row>
    <row r="699" spans="1:6" x14ac:dyDescent="0.3">
      <c r="A699" s="11" t="s">
        <v>93</v>
      </c>
      <c r="B699" s="12">
        <v>43917</v>
      </c>
      <c r="C699" s="11">
        <v>2772</v>
      </c>
      <c r="D699" s="11">
        <v>906</v>
      </c>
      <c r="E699" s="11">
        <v>112</v>
      </c>
      <c r="F699" s="11">
        <v>47</v>
      </c>
    </row>
    <row r="700" spans="1:6" x14ac:dyDescent="0.3">
      <c r="A700" s="11" t="s">
        <v>94</v>
      </c>
      <c r="B700" s="12">
        <v>43917</v>
      </c>
      <c r="C700" s="11">
        <v>21520</v>
      </c>
      <c r="D700" s="11">
        <v>14211</v>
      </c>
      <c r="E700" s="11">
        <v>1404</v>
      </c>
      <c r="F700" s="11">
        <v>2757</v>
      </c>
    </row>
    <row r="701" spans="1:6" x14ac:dyDescent="0.3">
      <c r="A701" s="11" t="s">
        <v>95</v>
      </c>
      <c r="B701" s="12">
        <v>43917</v>
      </c>
      <c r="C701" s="11">
        <v>45</v>
      </c>
      <c r="D701" s="11">
        <v>22</v>
      </c>
      <c r="E701" s="11">
        <v>2</v>
      </c>
      <c r="F701" s="11">
        <v>1</v>
      </c>
    </row>
    <row r="702" spans="1:6" x14ac:dyDescent="0.3">
      <c r="A702" s="11" t="s">
        <v>96</v>
      </c>
      <c r="B702" s="12">
        <v>43917</v>
      </c>
      <c r="C702" s="11">
        <v>802</v>
      </c>
      <c r="D702" s="11">
        <v>231</v>
      </c>
      <c r="E702" s="11">
        <v>58</v>
      </c>
      <c r="F702" s="11">
        <v>17</v>
      </c>
    </row>
    <row r="703" spans="1:6" x14ac:dyDescent="0.3">
      <c r="A703" s="11" t="s">
        <v>97</v>
      </c>
      <c r="B703" s="12">
        <v>43917</v>
      </c>
      <c r="C703" s="11">
        <v>1829</v>
      </c>
      <c r="D703" s="11">
        <v>827</v>
      </c>
      <c r="E703" s="11">
        <v>84</v>
      </c>
      <c r="F703" s="11">
        <v>70</v>
      </c>
    </row>
    <row r="704" spans="1:6" x14ac:dyDescent="0.3">
      <c r="A704" s="11" t="s">
        <v>98</v>
      </c>
      <c r="B704" s="12">
        <v>43917</v>
      </c>
      <c r="C704" s="11">
        <v>5136</v>
      </c>
      <c r="D704" s="11">
        <v>2612</v>
      </c>
      <c r="E704" s="11">
        <v>176</v>
      </c>
      <c r="F704" s="11">
        <v>221</v>
      </c>
    </row>
    <row r="705" spans="1:6" x14ac:dyDescent="0.3">
      <c r="A705" s="11" t="s">
        <v>99</v>
      </c>
      <c r="B705" s="12">
        <v>43917</v>
      </c>
      <c r="C705" s="11">
        <v>1436</v>
      </c>
      <c r="D705" s="11">
        <v>458</v>
      </c>
      <c r="E705" s="11">
        <v>43</v>
      </c>
      <c r="F705" s="11">
        <v>65</v>
      </c>
    </row>
    <row r="706" spans="1:6" x14ac:dyDescent="0.3">
      <c r="A706" s="11" t="s">
        <v>81</v>
      </c>
      <c r="B706" s="12">
        <v>43918</v>
      </c>
      <c r="C706" s="11">
        <v>4682</v>
      </c>
      <c r="D706" s="11">
        <v>2294</v>
      </c>
      <c r="E706" s="11">
        <v>201</v>
      </c>
      <c r="F706" s="11">
        <v>207</v>
      </c>
    </row>
    <row r="707" spans="1:6" x14ac:dyDescent="0.3">
      <c r="A707" s="11" t="s">
        <v>82</v>
      </c>
      <c r="B707" s="12">
        <v>43918</v>
      </c>
      <c r="C707" s="11">
        <v>1858</v>
      </c>
      <c r="D707" s="11">
        <v>835</v>
      </c>
      <c r="E707" s="11">
        <v>124</v>
      </c>
      <c r="F707" s="11">
        <v>93</v>
      </c>
    </row>
    <row r="708" spans="1:6" x14ac:dyDescent="0.3">
      <c r="A708" s="11" t="s">
        <v>83</v>
      </c>
      <c r="B708" s="12">
        <v>43918</v>
      </c>
      <c r="C708" s="11">
        <v>1088</v>
      </c>
      <c r="D708" s="11">
        <v>466</v>
      </c>
      <c r="E708" s="11">
        <v>57</v>
      </c>
      <c r="F708" s="11">
        <v>41</v>
      </c>
    </row>
    <row r="709" spans="1:6" x14ac:dyDescent="0.3">
      <c r="A709" s="11" t="s">
        <v>84</v>
      </c>
      <c r="B709" s="12">
        <v>43918</v>
      </c>
      <c r="C709" s="11">
        <v>958</v>
      </c>
      <c r="D709" s="11">
        <v>345</v>
      </c>
      <c r="E709" s="11">
        <v>71</v>
      </c>
      <c r="F709" s="11">
        <v>29</v>
      </c>
    </row>
    <row r="710" spans="1:6" x14ac:dyDescent="0.3">
      <c r="A710" s="11" t="s">
        <v>85</v>
      </c>
      <c r="B710" s="12">
        <v>43918</v>
      </c>
      <c r="C710" s="11">
        <v>1125</v>
      </c>
      <c r="D710" s="11">
        <v>425</v>
      </c>
      <c r="E710" s="11">
        <v>78</v>
      </c>
      <c r="F710" s="11">
        <v>39</v>
      </c>
    </row>
    <row r="711" spans="1:6" x14ac:dyDescent="0.3">
      <c r="A711" s="11" t="s">
        <v>86</v>
      </c>
      <c r="B711" s="12">
        <v>43918</v>
      </c>
      <c r="C711" s="11">
        <v>1023</v>
      </c>
      <c r="D711" s="11">
        <v>449</v>
      </c>
      <c r="E711" s="11">
        <v>40</v>
      </c>
      <c r="F711" s="11">
        <v>26</v>
      </c>
    </row>
    <row r="712" spans="1:6" x14ac:dyDescent="0.3">
      <c r="A712" s="11" t="s">
        <v>87</v>
      </c>
      <c r="B712" s="12">
        <v>43918</v>
      </c>
      <c r="C712" s="11">
        <v>5246</v>
      </c>
      <c r="D712" s="11">
        <v>3018</v>
      </c>
      <c r="E712" s="11">
        <v>299</v>
      </c>
      <c r="F712" s="11">
        <v>539</v>
      </c>
    </row>
    <row r="713" spans="1:6" x14ac:dyDescent="0.3">
      <c r="A713" s="11" t="s">
        <v>88</v>
      </c>
      <c r="B713" s="12">
        <v>43918</v>
      </c>
      <c r="C713" s="11">
        <v>5414</v>
      </c>
      <c r="D713" s="11">
        <v>2408</v>
      </c>
      <c r="E713" s="11">
        <v>278</v>
      </c>
      <c r="F713" s="11">
        <v>380</v>
      </c>
    </row>
    <row r="714" spans="1:6" x14ac:dyDescent="0.3">
      <c r="A714" s="11" t="s">
        <v>89</v>
      </c>
      <c r="B714" s="12">
        <v>43918</v>
      </c>
      <c r="C714" s="11">
        <v>15026</v>
      </c>
      <c r="D714" s="11">
        <v>10688</v>
      </c>
      <c r="E714" s="11">
        <v>1391</v>
      </c>
      <c r="F714" s="11">
        <v>1226</v>
      </c>
    </row>
    <row r="715" spans="1:6" x14ac:dyDescent="0.3">
      <c r="A715" s="11" t="s">
        <v>90</v>
      </c>
      <c r="B715" s="12">
        <v>43918</v>
      </c>
      <c r="C715" s="11">
        <v>21</v>
      </c>
      <c r="D715" s="11">
        <v>2</v>
      </c>
      <c r="E715" s="11">
        <v>2</v>
      </c>
      <c r="F715" s="11">
        <v>1</v>
      </c>
    </row>
    <row r="716" spans="1:6" x14ac:dyDescent="0.3">
      <c r="A716" s="11" t="s">
        <v>91</v>
      </c>
      <c r="B716" s="12">
        <v>43918</v>
      </c>
      <c r="C716" s="11">
        <v>4784</v>
      </c>
      <c r="D716" s="11">
        <v>1874</v>
      </c>
      <c r="E716" s="11">
        <v>309</v>
      </c>
      <c r="F716" s="11">
        <v>267</v>
      </c>
    </row>
    <row r="717" spans="1:6" x14ac:dyDescent="0.3">
      <c r="A717" s="11" t="s">
        <v>92</v>
      </c>
      <c r="B717" s="12">
        <v>43918</v>
      </c>
      <c r="C717" s="11">
        <v>1456</v>
      </c>
      <c r="D717" s="11">
        <v>313</v>
      </c>
      <c r="E717" s="11">
        <v>41</v>
      </c>
      <c r="F717" s="11">
        <v>100</v>
      </c>
    </row>
    <row r="718" spans="1:6" x14ac:dyDescent="0.3">
      <c r="A718" s="11" t="s">
        <v>93</v>
      </c>
      <c r="B718" s="12">
        <v>43918</v>
      </c>
      <c r="C718" s="11">
        <v>3139</v>
      </c>
      <c r="D718" s="11">
        <v>1043</v>
      </c>
      <c r="E718" s="11">
        <v>123</v>
      </c>
      <c r="F718" s="11">
        <v>60</v>
      </c>
    </row>
    <row r="719" spans="1:6" x14ac:dyDescent="0.3">
      <c r="A719" s="11" t="s">
        <v>94</v>
      </c>
      <c r="B719" s="12">
        <v>43918</v>
      </c>
      <c r="C719" s="11">
        <v>22677</v>
      </c>
      <c r="D719" s="11">
        <v>14454</v>
      </c>
      <c r="E719" s="11">
        <v>1429</v>
      </c>
      <c r="F719" s="11">
        <v>3082</v>
      </c>
    </row>
    <row r="720" spans="1:6" x14ac:dyDescent="0.3">
      <c r="A720" s="11" t="s">
        <v>95</v>
      </c>
      <c r="B720" s="12">
        <v>43918</v>
      </c>
      <c r="C720" s="11">
        <v>48</v>
      </c>
      <c r="D720" s="11">
        <v>24</v>
      </c>
      <c r="E720" s="11">
        <v>2</v>
      </c>
      <c r="F720" s="11">
        <v>1</v>
      </c>
    </row>
    <row r="721" spans="1:7" x14ac:dyDescent="0.3">
      <c r="A721" s="11" t="s">
        <v>96</v>
      </c>
      <c r="B721" s="12">
        <v>43918</v>
      </c>
      <c r="C721" s="11">
        <v>872</v>
      </c>
      <c r="D721" s="11">
        <v>260</v>
      </c>
      <c r="E721" s="11">
        <v>58</v>
      </c>
      <c r="F721" s="11">
        <v>20</v>
      </c>
    </row>
    <row r="722" spans="1:7" x14ac:dyDescent="0.3">
      <c r="A722" s="11" t="s">
        <v>97</v>
      </c>
      <c r="B722" s="12">
        <v>43918</v>
      </c>
      <c r="C722" s="11">
        <v>2011</v>
      </c>
      <c r="D722" s="11">
        <v>896</v>
      </c>
      <c r="E722" s="11">
        <v>90</v>
      </c>
      <c r="F722" s="11">
        <v>84</v>
      </c>
    </row>
    <row r="723" spans="1:7" x14ac:dyDescent="0.3">
      <c r="A723" s="11" t="s">
        <v>98</v>
      </c>
      <c r="B723" s="12">
        <v>43918</v>
      </c>
      <c r="C723" s="11">
        <v>5740</v>
      </c>
      <c r="D723" s="11">
        <v>3106</v>
      </c>
      <c r="E723" s="11">
        <v>271</v>
      </c>
      <c r="F723" s="11">
        <v>265</v>
      </c>
    </row>
    <row r="724" spans="1:7" x14ac:dyDescent="0.3">
      <c r="A724" s="11" t="s">
        <v>99</v>
      </c>
      <c r="B724" s="12">
        <v>43918</v>
      </c>
      <c r="C724" s="11">
        <v>1629</v>
      </c>
      <c r="D724" s="11">
        <v>497</v>
      </c>
      <c r="E724" s="11">
        <v>43</v>
      </c>
      <c r="F724" s="11">
        <v>68</v>
      </c>
    </row>
    <row r="725" spans="1:7" x14ac:dyDescent="0.3">
      <c r="A725" s="11" t="s">
        <v>81</v>
      </c>
      <c r="B725" s="12">
        <v>43919</v>
      </c>
      <c r="C725" s="11">
        <v>5405</v>
      </c>
      <c r="D725" s="11">
        <v>2671</v>
      </c>
      <c r="E725" s="11">
        <v>216</v>
      </c>
      <c r="F725" s="11">
        <v>236</v>
      </c>
      <c r="G725" s="11">
        <v>155</v>
      </c>
    </row>
    <row r="726" spans="1:7" x14ac:dyDescent="0.3">
      <c r="A726" s="11" t="s">
        <v>82</v>
      </c>
      <c r="B726" s="12">
        <v>43919</v>
      </c>
      <c r="C726" s="11">
        <v>2078</v>
      </c>
      <c r="D726" s="11">
        <v>1094</v>
      </c>
      <c r="E726" s="11">
        <v>156</v>
      </c>
      <c r="F726" s="11">
        <v>106</v>
      </c>
      <c r="G726" s="11">
        <v>174</v>
      </c>
    </row>
    <row r="727" spans="1:7" x14ac:dyDescent="0.3">
      <c r="A727" s="11" t="s">
        <v>83</v>
      </c>
      <c r="B727" s="12">
        <v>43919</v>
      </c>
      <c r="C727" s="11">
        <v>1158</v>
      </c>
      <c r="D727" s="11">
        <v>479</v>
      </c>
      <c r="E727" s="11">
        <v>60</v>
      </c>
      <c r="F727" s="11">
        <v>49</v>
      </c>
      <c r="G727" s="11">
        <v>78</v>
      </c>
    </row>
    <row r="728" spans="1:7" x14ac:dyDescent="0.3">
      <c r="A728" s="11" t="s">
        <v>84</v>
      </c>
      <c r="B728" s="12">
        <v>43919</v>
      </c>
      <c r="C728" s="11">
        <v>1000</v>
      </c>
      <c r="D728" s="11">
        <v>353</v>
      </c>
      <c r="E728" s="11">
        <v>80</v>
      </c>
      <c r="F728" s="11">
        <v>37</v>
      </c>
      <c r="G728" s="11">
        <v>100</v>
      </c>
    </row>
    <row r="729" spans="1:7" x14ac:dyDescent="0.3">
      <c r="A729" s="11" t="s">
        <v>85</v>
      </c>
      <c r="B729" s="12">
        <v>43919</v>
      </c>
      <c r="C729" s="11">
        <v>1204</v>
      </c>
      <c r="D729" s="11">
        <v>444</v>
      </c>
      <c r="E729" s="11">
        <v>84</v>
      </c>
      <c r="F729" s="11">
        <v>40</v>
      </c>
      <c r="G729" s="11">
        <v>32</v>
      </c>
    </row>
    <row r="730" spans="1:7" x14ac:dyDescent="0.3">
      <c r="A730" s="11" t="s">
        <v>86</v>
      </c>
      <c r="B730" s="12">
        <v>43919</v>
      </c>
      <c r="C730" s="11">
        <v>1100</v>
      </c>
      <c r="D730" s="11">
        <v>481</v>
      </c>
      <c r="E730" s="11">
        <v>46</v>
      </c>
      <c r="F730" s="11">
        <v>27</v>
      </c>
      <c r="G730" s="11">
        <v>24</v>
      </c>
    </row>
    <row r="731" spans="1:7" x14ac:dyDescent="0.3">
      <c r="A731" s="11" t="s">
        <v>87</v>
      </c>
      <c r="B731" s="12">
        <v>43919</v>
      </c>
      <c r="C731" s="11">
        <v>5858</v>
      </c>
      <c r="D731" s="11">
        <v>3134</v>
      </c>
      <c r="E731" s="11">
        <v>302</v>
      </c>
      <c r="F731" s="11">
        <v>622</v>
      </c>
      <c r="G731" s="11">
        <v>252</v>
      </c>
    </row>
    <row r="732" spans="1:7" x14ac:dyDescent="0.3">
      <c r="A732" s="11" t="s">
        <v>88</v>
      </c>
      <c r="B732" s="12">
        <v>43919</v>
      </c>
      <c r="C732" s="11">
        <v>5801</v>
      </c>
      <c r="D732" s="11">
        <v>2540</v>
      </c>
      <c r="E732" s="11">
        <v>307</v>
      </c>
      <c r="F732" s="11">
        <v>442</v>
      </c>
      <c r="G732" s="11">
        <v>871</v>
      </c>
    </row>
    <row r="733" spans="1:7" x14ac:dyDescent="0.3">
      <c r="A733" s="11" t="s">
        <v>89</v>
      </c>
      <c r="B733" s="12">
        <v>43919</v>
      </c>
      <c r="C733" s="11">
        <v>16157</v>
      </c>
      <c r="D733" s="11">
        <v>11769</v>
      </c>
      <c r="E733" s="11">
        <v>1512</v>
      </c>
      <c r="F733" s="11">
        <v>1410</v>
      </c>
      <c r="G733" s="11">
        <v>4125</v>
      </c>
    </row>
    <row r="734" spans="1:7" x14ac:dyDescent="0.3">
      <c r="A734" s="11" t="s">
        <v>90</v>
      </c>
      <c r="B734" s="12">
        <v>43919</v>
      </c>
      <c r="C734" s="11">
        <v>25</v>
      </c>
      <c r="D734" s="11">
        <v>2</v>
      </c>
      <c r="E734" s="11">
        <v>2</v>
      </c>
      <c r="F734" s="11">
        <v>1</v>
      </c>
      <c r="G734" s="11">
        <v>0</v>
      </c>
    </row>
    <row r="735" spans="1:7" x14ac:dyDescent="0.3">
      <c r="A735" s="11" t="s">
        <v>91</v>
      </c>
      <c r="B735" s="12">
        <v>43919</v>
      </c>
      <c r="C735" s="11">
        <v>5110</v>
      </c>
      <c r="D735" s="11">
        <v>2042</v>
      </c>
      <c r="E735" s="11">
        <v>336</v>
      </c>
      <c r="F735" s="11">
        <v>310</v>
      </c>
      <c r="G735" s="11">
        <v>185</v>
      </c>
    </row>
    <row r="736" spans="1:7" x14ac:dyDescent="0.3">
      <c r="A736" s="11" t="s">
        <v>92</v>
      </c>
      <c r="B736" s="12">
        <v>43919</v>
      </c>
      <c r="C736" s="11">
        <v>1560</v>
      </c>
      <c r="D736" s="11">
        <v>353</v>
      </c>
      <c r="E736" s="11">
        <v>43</v>
      </c>
      <c r="F736" s="11">
        <v>106</v>
      </c>
      <c r="G736" s="11">
        <v>60</v>
      </c>
    </row>
    <row r="737" spans="1:7" x14ac:dyDescent="0.3">
      <c r="A737" s="11" t="s">
        <v>93</v>
      </c>
      <c r="B737" s="12">
        <v>43919</v>
      </c>
      <c r="C737" s="11">
        <v>3723</v>
      </c>
      <c r="D737" s="11">
        <v>1147</v>
      </c>
      <c r="E737" s="11">
        <v>134</v>
      </c>
      <c r="F737" s="11">
        <v>66</v>
      </c>
      <c r="G737" s="11">
        <v>168</v>
      </c>
    </row>
    <row r="738" spans="1:7" x14ac:dyDescent="0.3">
      <c r="A738" s="11" t="s">
        <v>94</v>
      </c>
      <c r="B738" s="12">
        <v>43919</v>
      </c>
      <c r="C738" s="11">
        <v>24090</v>
      </c>
      <c r="D738" s="11">
        <v>14917</v>
      </c>
      <c r="E738" s="11">
        <v>1460</v>
      </c>
      <c r="F738" s="11">
        <v>3392</v>
      </c>
      <c r="G738" s="11">
        <v>8301</v>
      </c>
    </row>
    <row r="739" spans="1:7" x14ac:dyDescent="0.3">
      <c r="A739" s="11" t="s">
        <v>95</v>
      </c>
      <c r="B739" s="12">
        <v>43919</v>
      </c>
      <c r="C739" s="11">
        <v>51</v>
      </c>
      <c r="D739" s="11">
        <v>27</v>
      </c>
      <c r="E739" s="11">
        <v>3</v>
      </c>
      <c r="F739" s="11">
        <v>1</v>
      </c>
      <c r="G739" s="11">
        <v>0</v>
      </c>
    </row>
    <row r="740" spans="1:7" x14ac:dyDescent="0.3">
      <c r="A740" s="11" t="s">
        <v>96</v>
      </c>
      <c r="B740" s="12">
        <v>43919</v>
      </c>
      <c r="C740" s="11">
        <v>939</v>
      </c>
      <c r="D740" s="11">
        <v>265</v>
      </c>
      <c r="E740" s="11">
        <v>58</v>
      </c>
      <c r="F740" s="11">
        <v>25</v>
      </c>
      <c r="G740" s="11">
        <v>17</v>
      </c>
    </row>
    <row r="741" spans="1:7" x14ac:dyDescent="0.3">
      <c r="A741" s="11" t="s">
        <v>97</v>
      </c>
      <c r="B741" s="12">
        <v>43919</v>
      </c>
      <c r="C741" s="11">
        <v>2146</v>
      </c>
      <c r="D741" s="11">
        <v>955</v>
      </c>
      <c r="E741" s="11">
        <v>96</v>
      </c>
      <c r="F741" s="11">
        <v>102</v>
      </c>
      <c r="G741" s="11">
        <v>161</v>
      </c>
    </row>
    <row r="742" spans="1:7" x14ac:dyDescent="0.3">
      <c r="A742" s="11" t="s">
        <v>98</v>
      </c>
      <c r="B742" s="12">
        <v>43919</v>
      </c>
      <c r="C742" s="11">
        <v>6057</v>
      </c>
      <c r="D742" s="11">
        <v>3427</v>
      </c>
      <c r="E742" s="11">
        <v>293</v>
      </c>
      <c r="F742" s="11">
        <v>297</v>
      </c>
      <c r="G742" s="11">
        <v>1646</v>
      </c>
    </row>
    <row r="743" spans="1:7" x14ac:dyDescent="0.3">
      <c r="A743" s="11" t="s">
        <v>99</v>
      </c>
      <c r="B743" s="12">
        <v>43919</v>
      </c>
      <c r="C743" s="11">
        <v>1733</v>
      </c>
      <c r="D743" s="11">
        <v>517</v>
      </c>
      <c r="E743" s="11">
        <v>43</v>
      </c>
      <c r="F743" s="11">
        <v>71</v>
      </c>
      <c r="G743" s="11">
        <v>431</v>
      </c>
    </row>
    <row r="744" spans="1:7" x14ac:dyDescent="0.3">
      <c r="A744" s="11" t="s">
        <v>81</v>
      </c>
      <c r="B744" s="12">
        <v>43920</v>
      </c>
      <c r="C744" s="11">
        <v>5818</v>
      </c>
      <c r="D744" s="11">
        <v>2867</v>
      </c>
      <c r="E744" s="11">
        <v>235</v>
      </c>
      <c r="F744" s="11">
        <v>248</v>
      </c>
      <c r="G744" s="11">
        <v>160</v>
      </c>
    </row>
    <row r="745" spans="1:7" x14ac:dyDescent="0.3">
      <c r="A745" s="11" t="s">
        <v>82</v>
      </c>
      <c r="B745" s="12">
        <v>43920</v>
      </c>
      <c r="C745" s="11">
        <v>2272</v>
      </c>
      <c r="D745" s="11">
        <v>1176</v>
      </c>
      <c r="E745" s="11">
        <v>165</v>
      </c>
      <c r="F745" s="11">
        <v>138</v>
      </c>
      <c r="G745" s="11">
        <v>204</v>
      </c>
    </row>
    <row r="746" spans="1:7" x14ac:dyDescent="0.3">
      <c r="A746" s="11" t="s">
        <v>83</v>
      </c>
      <c r="B746" s="12">
        <v>43920</v>
      </c>
      <c r="C746" s="11">
        <v>1236</v>
      </c>
      <c r="D746" s="11">
        <v>529</v>
      </c>
      <c r="E746" s="11">
        <v>65</v>
      </c>
      <c r="F746" s="11">
        <v>55</v>
      </c>
      <c r="G746" s="11">
        <v>90</v>
      </c>
    </row>
    <row r="747" spans="1:7" x14ac:dyDescent="0.3">
      <c r="A747" s="11" t="s">
        <v>84</v>
      </c>
      <c r="B747" s="12">
        <v>43920</v>
      </c>
      <c r="C747" s="11">
        <v>1069</v>
      </c>
      <c r="D747" s="11">
        <v>399</v>
      </c>
      <c r="E747" s="11">
        <v>85</v>
      </c>
      <c r="F747" s="11">
        <v>42</v>
      </c>
      <c r="G747" s="11">
        <v>111</v>
      </c>
    </row>
    <row r="748" spans="1:7" x14ac:dyDescent="0.3">
      <c r="A748" s="11" t="s">
        <v>85</v>
      </c>
      <c r="B748" s="12">
        <v>43920</v>
      </c>
      <c r="C748" s="11">
        <v>1262</v>
      </c>
      <c r="D748" s="11">
        <v>483</v>
      </c>
      <c r="E748" s="11">
        <v>94</v>
      </c>
      <c r="F748" s="11">
        <v>55</v>
      </c>
      <c r="G748" s="11">
        <v>57</v>
      </c>
    </row>
    <row r="749" spans="1:7" x14ac:dyDescent="0.3">
      <c r="A749" s="11" t="s">
        <v>86</v>
      </c>
      <c r="B749" s="12">
        <v>43920</v>
      </c>
      <c r="C749" s="11">
        <v>1171</v>
      </c>
      <c r="D749" s="11">
        <v>522</v>
      </c>
      <c r="E749" s="11">
        <v>50</v>
      </c>
      <c r="F749" s="11">
        <v>37</v>
      </c>
      <c r="G749" s="11">
        <v>35</v>
      </c>
    </row>
    <row r="750" spans="1:7" x14ac:dyDescent="0.3">
      <c r="A750" s="11" t="s">
        <v>87</v>
      </c>
      <c r="B750" s="12">
        <v>43920</v>
      </c>
      <c r="C750" s="11">
        <v>6424</v>
      </c>
      <c r="D750" s="11">
        <v>3225</v>
      </c>
      <c r="E750" s="11">
        <v>344</v>
      </c>
      <c r="F750" s="11">
        <v>708</v>
      </c>
      <c r="G750" s="11">
        <v>296</v>
      </c>
    </row>
    <row r="751" spans="1:7" x14ac:dyDescent="0.3">
      <c r="A751" s="11" t="s">
        <v>88</v>
      </c>
      <c r="B751" s="12">
        <v>43920</v>
      </c>
      <c r="C751" s="11">
        <v>6211</v>
      </c>
      <c r="D751" s="11">
        <v>2601</v>
      </c>
      <c r="E751" s="11">
        <v>325</v>
      </c>
      <c r="F751" s="11">
        <v>516</v>
      </c>
      <c r="G751" s="11">
        <v>1028</v>
      </c>
    </row>
    <row r="752" spans="1:7" x14ac:dyDescent="0.3">
      <c r="A752" s="11" t="s">
        <v>89</v>
      </c>
      <c r="B752" s="12">
        <v>43920</v>
      </c>
      <c r="C752" s="11">
        <v>18773</v>
      </c>
      <c r="D752" s="11">
        <v>12974</v>
      </c>
      <c r="E752" s="11">
        <v>1652</v>
      </c>
      <c r="F752" s="11">
        <v>1672</v>
      </c>
      <c r="G752" s="11">
        <v>4966</v>
      </c>
    </row>
    <row r="753" spans="1:7" x14ac:dyDescent="0.3">
      <c r="A753" s="11" t="s">
        <v>90</v>
      </c>
      <c r="B753" s="12">
        <v>43920</v>
      </c>
      <c r="C753" s="11">
        <v>34</v>
      </c>
      <c r="D753" s="11">
        <v>3</v>
      </c>
      <c r="E753" s="11">
        <v>3</v>
      </c>
      <c r="F753" s="11">
        <v>1</v>
      </c>
      <c r="G753" s="11">
        <v>0</v>
      </c>
    </row>
    <row r="754" spans="1:7" x14ac:dyDescent="0.3">
      <c r="A754" s="11" t="s">
        <v>91</v>
      </c>
      <c r="B754" s="12">
        <v>43920</v>
      </c>
      <c r="C754" s="11">
        <v>5508</v>
      </c>
      <c r="D754" s="11">
        <v>2189</v>
      </c>
      <c r="E754" s="11">
        <v>356</v>
      </c>
      <c r="F754" s="11">
        <v>339</v>
      </c>
      <c r="G754" s="11">
        <v>200</v>
      </c>
    </row>
    <row r="755" spans="1:7" x14ac:dyDescent="0.3">
      <c r="A755" s="11" t="s">
        <v>92</v>
      </c>
      <c r="B755" s="12">
        <v>43920</v>
      </c>
      <c r="C755" s="11">
        <v>1628</v>
      </c>
      <c r="D755" s="11">
        <v>371</v>
      </c>
      <c r="E755" s="11">
        <v>51</v>
      </c>
      <c r="F755" s="11">
        <v>133</v>
      </c>
      <c r="G755" s="11">
        <v>91</v>
      </c>
    </row>
    <row r="756" spans="1:7" x14ac:dyDescent="0.3">
      <c r="A756" s="11" t="s">
        <v>93</v>
      </c>
      <c r="B756" s="12">
        <v>43920</v>
      </c>
      <c r="C756" s="11">
        <v>4039</v>
      </c>
      <c r="D756" s="11">
        <v>1250</v>
      </c>
      <c r="E756" s="11">
        <v>149</v>
      </c>
      <c r="F756" s="11">
        <v>84</v>
      </c>
      <c r="G756" s="11">
        <v>187</v>
      </c>
    </row>
    <row r="757" spans="1:7" x14ac:dyDescent="0.3">
      <c r="A757" s="11" t="s">
        <v>94</v>
      </c>
      <c r="B757" s="12">
        <v>43920</v>
      </c>
      <c r="C757" s="11">
        <v>27509</v>
      </c>
      <c r="D757" s="11">
        <v>15140</v>
      </c>
      <c r="E757" s="11">
        <v>1514</v>
      </c>
      <c r="F757" s="11">
        <v>3603</v>
      </c>
      <c r="G757" s="11">
        <v>9330</v>
      </c>
    </row>
    <row r="758" spans="1:7" x14ac:dyDescent="0.3">
      <c r="A758" s="11" t="s">
        <v>95</v>
      </c>
      <c r="B758" s="12">
        <v>43920</v>
      </c>
      <c r="C758" s="11">
        <v>54</v>
      </c>
      <c r="D758" s="11">
        <v>27</v>
      </c>
      <c r="E758" s="11">
        <v>3</v>
      </c>
      <c r="F758" s="11">
        <v>1</v>
      </c>
      <c r="G758" s="11">
        <v>0</v>
      </c>
    </row>
    <row r="759" spans="1:7" x14ac:dyDescent="0.3">
      <c r="A759" s="11" t="s">
        <v>96</v>
      </c>
      <c r="B759" s="12">
        <v>43920</v>
      </c>
      <c r="C759" s="11">
        <v>974</v>
      </c>
      <c r="D759" s="11">
        <v>283</v>
      </c>
      <c r="E759" s="11">
        <v>59</v>
      </c>
      <c r="F759" s="11">
        <v>34</v>
      </c>
      <c r="G759" s="11">
        <v>20</v>
      </c>
    </row>
    <row r="760" spans="1:7" x14ac:dyDescent="0.3">
      <c r="A760" s="11" t="s">
        <v>97</v>
      </c>
      <c r="B760" s="12">
        <v>43920</v>
      </c>
      <c r="C760" s="11">
        <v>2305</v>
      </c>
      <c r="D760" s="11">
        <v>1035</v>
      </c>
      <c r="E760" s="11">
        <v>99</v>
      </c>
      <c r="F760" s="11">
        <v>113</v>
      </c>
      <c r="G760" s="11">
        <v>192</v>
      </c>
    </row>
    <row r="761" spans="1:7" x14ac:dyDescent="0.3">
      <c r="A761" s="11" t="s">
        <v>98</v>
      </c>
      <c r="B761" s="12">
        <v>43920</v>
      </c>
      <c r="C761" s="11">
        <v>6320</v>
      </c>
      <c r="D761" s="11">
        <v>3594</v>
      </c>
      <c r="E761" s="11">
        <v>307</v>
      </c>
      <c r="F761" s="11">
        <v>325</v>
      </c>
      <c r="G761" s="11">
        <v>1796</v>
      </c>
    </row>
    <row r="762" spans="1:7" x14ac:dyDescent="0.3">
      <c r="A762" s="11" t="s">
        <v>99</v>
      </c>
      <c r="B762" s="12">
        <v>43920</v>
      </c>
      <c r="C762" s="11">
        <v>1810</v>
      </c>
      <c r="D762" s="11">
        <v>575</v>
      </c>
      <c r="E762" s="11">
        <v>51</v>
      </c>
      <c r="F762" s="11">
        <v>85</v>
      </c>
      <c r="G762" s="11">
        <v>496</v>
      </c>
    </row>
    <row r="763" spans="1:7" x14ac:dyDescent="0.3">
      <c r="A763" s="11" t="s">
        <v>81</v>
      </c>
      <c r="B763" s="12">
        <v>43921</v>
      </c>
      <c r="C763" s="11">
        <v>6392</v>
      </c>
      <c r="D763" s="11">
        <v>3147</v>
      </c>
      <c r="E763" s="11">
        <v>260</v>
      </c>
      <c r="F763" s="11">
        <v>308</v>
      </c>
      <c r="G763" s="11">
        <v>182</v>
      </c>
    </row>
    <row r="764" spans="1:7" x14ac:dyDescent="0.3">
      <c r="A764" s="11" t="s">
        <v>82</v>
      </c>
      <c r="B764" s="12">
        <v>43921</v>
      </c>
      <c r="C764" s="11">
        <v>2491</v>
      </c>
      <c r="D764" s="11">
        <v>1234</v>
      </c>
      <c r="E764" s="11">
        <v>168</v>
      </c>
      <c r="F764" s="11">
        <v>169</v>
      </c>
      <c r="G764" s="11">
        <v>257</v>
      </c>
    </row>
    <row r="765" spans="1:7" x14ac:dyDescent="0.3">
      <c r="A765" s="11" t="s">
        <v>83</v>
      </c>
      <c r="B765" s="12">
        <v>43921</v>
      </c>
      <c r="C765" s="11">
        <v>1322</v>
      </c>
      <c r="D765" s="11">
        <v>590</v>
      </c>
      <c r="E765" s="11">
        <v>76</v>
      </c>
      <c r="F765" s="11">
        <v>63</v>
      </c>
      <c r="G765" s="11">
        <v>109</v>
      </c>
    </row>
    <row r="766" spans="1:7" x14ac:dyDescent="0.3">
      <c r="A766" s="11" t="s">
        <v>84</v>
      </c>
      <c r="B766" s="12">
        <v>43921</v>
      </c>
      <c r="C766" s="11">
        <v>1131</v>
      </c>
      <c r="D766" s="11">
        <v>468</v>
      </c>
      <c r="E766" s="11">
        <v>95</v>
      </c>
      <c r="F766" s="11">
        <v>46</v>
      </c>
      <c r="G766" s="11">
        <v>170</v>
      </c>
    </row>
    <row r="767" spans="1:7" x14ac:dyDescent="0.3">
      <c r="A767" s="11" t="s">
        <v>85</v>
      </c>
      <c r="B767" s="12">
        <v>43921</v>
      </c>
      <c r="C767" s="11">
        <v>1380</v>
      </c>
      <c r="D767" s="11">
        <v>532</v>
      </c>
      <c r="E767" s="11">
        <v>110</v>
      </c>
      <c r="F767" s="11">
        <v>62</v>
      </c>
      <c r="G767" s="11">
        <v>77</v>
      </c>
    </row>
    <row r="768" spans="1:7" x14ac:dyDescent="0.3">
      <c r="A768" s="11" t="s">
        <v>86</v>
      </c>
      <c r="B768" s="12">
        <v>43921</v>
      </c>
      <c r="C768" s="11">
        <v>1213</v>
      </c>
      <c r="D768" s="11">
        <v>543</v>
      </c>
      <c r="E768" s="11">
        <v>54</v>
      </c>
      <c r="F768" s="11">
        <v>54</v>
      </c>
      <c r="G768" s="11">
        <v>43</v>
      </c>
    </row>
    <row r="769" spans="1:7" x14ac:dyDescent="0.3">
      <c r="A769" s="11" t="s">
        <v>87</v>
      </c>
      <c r="B769" s="12">
        <v>43921</v>
      </c>
      <c r="C769" s="11">
        <v>7047</v>
      </c>
      <c r="D769" s="11">
        <v>3230</v>
      </c>
      <c r="E769" s="11">
        <v>353</v>
      </c>
      <c r="F769" s="11">
        <v>774</v>
      </c>
      <c r="G769" s="11">
        <v>397</v>
      </c>
    </row>
    <row r="770" spans="1:7" x14ac:dyDescent="0.3">
      <c r="A770" s="11" t="s">
        <v>88</v>
      </c>
      <c r="B770" s="12">
        <v>43921</v>
      </c>
      <c r="C770" s="11">
        <v>6847</v>
      </c>
      <c r="D770" s="11">
        <v>2692</v>
      </c>
      <c r="E770" s="11">
        <v>345</v>
      </c>
      <c r="F770" s="11">
        <v>585</v>
      </c>
      <c r="G770" s="11">
        <v>1259</v>
      </c>
    </row>
    <row r="771" spans="1:7" x14ac:dyDescent="0.3">
      <c r="A771" s="11" t="s">
        <v>89</v>
      </c>
      <c r="B771" s="12">
        <v>43921</v>
      </c>
      <c r="C771" s="11">
        <v>19991</v>
      </c>
      <c r="D771" s="11">
        <v>13969</v>
      </c>
      <c r="E771" s="11">
        <v>1769</v>
      </c>
      <c r="F771" s="11">
        <v>1849</v>
      </c>
      <c r="G771" s="11">
        <v>5701</v>
      </c>
    </row>
    <row r="772" spans="1:7" x14ac:dyDescent="0.3">
      <c r="A772" s="11" t="s">
        <v>90</v>
      </c>
      <c r="B772" s="12">
        <v>43921</v>
      </c>
      <c r="C772" s="11">
        <v>51</v>
      </c>
      <c r="D772" s="11">
        <v>6</v>
      </c>
      <c r="E772" s="11">
        <v>3</v>
      </c>
      <c r="F772" s="11">
        <v>1</v>
      </c>
      <c r="G772" s="11">
        <v>0</v>
      </c>
    </row>
    <row r="773" spans="1:7" x14ac:dyDescent="0.3">
      <c r="A773" s="11" t="s">
        <v>91</v>
      </c>
      <c r="B773" s="12">
        <v>43921</v>
      </c>
      <c r="C773" s="11">
        <v>5922</v>
      </c>
      <c r="D773" s="11">
        <v>2189</v>
      </c>
      <c r="E773" s="11">
        <v>365</v>
      </c>
      <c r="F773" s="11">
        <v>395</v>
      </c>
      <c r="G773" s="11">
        <v>240</v>
      </c>
    </row>
    <row r="774" spans="1:7" x14ac:dyDescent="0.3">
      <c r="A774" s="11" t="s">
        <v>92</v>
      </c>
      <c r="B774" s="12">
        <v>43921</v>
      </c>
      <c r="C774" s="11">
        <v>1679</v>
      </c>
      <c r="D774" s="11">
        <v>372</v>
      </c>
      <c r="E774" s="11">
        <v>58</v>
      </c>
      <c r="F774" s="11">
        <v>152</v>
      </c>
      <c r="G774" s="11">
        <v>113</v>
      </c>
    </row>
    <row r="775" spans="1:7" x14ac:dyDescent="0.3">
      <c r="A775" s="11" t="s">
        <v>93</v>
      </c>
      <c r="B775" s="12">
        <v>43921</v>
      </c>
      <c r="C775" s="11">
        <v>4432</v>
      </c>
      <c r="D775" s="11">
        <v>1338</v>
      </c>
      <c r="E775" s="11">
        <v>158</v>
      </c>
      <c r="F775" s="11">
        <v>103</v>
      </c>
      <c r="G775" s="11">
        <v>259</v>
      </c>
    </row>
    <row r="776" spans="1:7" x14ac:dyDescent="0.3">
      <c r="A776" s="11" t="s">
        <v>94</v>
      </c>
      <c r="B776" s="12">
        <v>43921</v>
      </c>
      <c r="C776" s="11">
        <v>29840</v>
      </c>
      <c r="D776" s="11">
        <v>15227</v>
      </c>
      <c r="E776" s="11">
        <v>1514</v>
      </c>
      <c r="F776" s="11">
        <v>3865</v>
      </c>
      <c r="G776" s="11">
        <v>10827</v>
      </c>
    </row>
    <row r="777" spans="1:7" x14ac:dyDescent="0.3">
      <c r="A777" s="11" t="s">
        <v>95</v>
      </c>
      <c r="B777" s="12">
        <v>43921</v>
      </c>
      <c r="C777" s="11">
        <v>62</v>
      </c>
      <c r="D777" s="11">
        <v>32</v>
      </c>
      <c r="E777" s="11">
        <v>3</v>
      </c>
      <c r="F777" s="11">
        <v>1</v>
      </c>
      <c r="G777" s="11">
        <v>0</v>
      </c>
    </row>
    <row r="778" spans="1:7" x14ac:dyDescent="0.3">
      <c r="A778" s="11" t="s">
        <v>96</v>
      </c>
      <c r="B778" s="12">
        <v>43921</v>
      </c>
      <c r="C778" s="11">
        <v>1041</v>
      </c>
      <c r="D778" s="11">
        <v>304</v>
      </c>
      <c r="E778" s="11">
        <v>59</v>
      </c>
      <c r="F778" s="11">
        <v>37</v>
      </c>
      <c r="G778" s="11">
        <v>43</v>
      </c>
    </row>
    <row r="779" spans="1:7" x14ac:dyDescent="0.3">
      <c r="A779" s="11" t="s">
        <v>97</v>
      </c>
      <c r="B779" s="12">
        <v>43921</v>
      </c>
      <c r="C779" s="11">
        <v>2497</v>
      </c>
      <c r="D779" s="11">
        <v>1120</v>
      </c>
      <c r="E779" s="11">
        <v>104</v>
      </c>
      <c r="F779" s="11">
        <v>130</v>
      </c>
      <c r="G779" s="11">
        <v>236</v>
      </c>
    </row>
    <row r="780" spans="1:7" x14ac:dyDescent="0.3">
      <c r="A780" s="11" t="s">
        <v>98</v>
      </c>
      <c r="B780" s="12">
        <v>43921</v>
      </c>
      <c r="C780" s="11">
        <v>6838</v>
      </c>
      <c r="D780" s="11">
        <v>3806</v>
      </c>
      <c r="E780" s="11">
        <v>324</v>
      </c>
      <c r="F780" s="11">
        <v>369</v>
      </c>
      <c r="G780" s="11">
        <v>2165</v>
      </c>
    </row>
    <row r="781" spans="1:7" x14ac:dyDescent="0.3">
      <c r="A781" s="11" t="s">
        <v>99</v>
      </c>
      <c r="B781" s="12">
        <v>43921</v>
      </c>
      <c r="C781" s="11">
        <v>1960</v>
      </c>
      <c r="D781" s="11">
        <v>619</v>
      </c>
      <c r="E781" s="11">
        <v>54</v>
      </c>
      <c r="F781" s="11">
        <v>90</v>
      </c>
      <c r="G781" s="11">
        <v>569</v>
      </c>
    </row>
    <row r="782" spans="1:7" x14ac:dyDescent="0.3">
      <c r="A782" s="11" t="s">
        <v>81</v>
      </c>
      <c r="B782" s="12">
        <v>43922</v>
      </c>
      <c r="C782" s="11">
        <v>6972</v>
      </c>
      <c r="D782" s="11">
        <v>3444</v>
      </c>
      <c r="E782" s="11">
        <v>280</v>
      </c>
      <c r="F782" s="11">
        <v>343</v>
      </c>
      <c r="G782" s="11">
        <v>228</v>
      </c>
    </row>
    <row r="783" spans="1:7" x14ac:dyDescent="0.3">
      <c r="A783" s="11" t="s">
        <v>82</v>
      </c>
      <c r="B783" s="12">
        <v>43922</v>
      </c>
      <c r="C783" s="11">
        <v>2700</v>
      </c>
      <c r="D783" s="11">
        <v>1320</v>
      </c>
      <c r="E783" s="11">
        <v>178</v>
      </c>
      <c r="F783" s="11">
        <v>200</v>
      </c>
      <c r="G783" s="11">
        <v>320</v>
      </c>
    </row>
    <row r="784" spans="1:7" x14ac:dyDescent="0.3">
      <c r="A784" s="11" t="s">
        <v>83</v>
      </c>
      <c r="B784" s="12">
        <v>43922</v>
      </c>
      <c r="C784" s="11">
        <v>1384</v>
      </c>
      <c r="D784" s="11">
        <v>640</v>
      </c>
      <c r="E784" s="11">
        <v>79</v>
      </c>
      <c r="F784" s="11">
        <v>69</v>
      </c>
      <c r="G784" s="11">
        <v>135</v>
      </c>
    </row>
    <row r="785" spans="1:7" x14ac:dyDescent="0.3">
      <c r="A785" s="11" t="s">
        <v>84</v>
      </c>
      <c r="B785" s="12">
        <v>43922</v>
      </c>
      <c r="C785" s="11">
        <v>1204</v>
      </c>
      <c r="D785" s="11">
        <v>517</v>
      </c>
      <c r="E785" s="11">
        <v>105</v>
      </c>
      <c r="F785" s="11">
        <v>58</v>
      </c>
      <c r="G785" s="11">
        <v>239</v>
      </c>
    </row>
    <row r="786" spans="1:7" x14ac:dyDescent="0.3">
      <c r="A786" s="11" t="s">
        <v>85</v>
      </c>
      <c r="B786" s="12">
        <v>43922</v>
      </c>
      <c r="C786" s="11">
        <v>1444</v>
      </c>
      <c r="D786" s="11">
        <v>566</v>
      </c>
      <c r="E786" s="11">
        <v>113</v>
      </c>
      <c r="F786" s="11">
        <v>68</v>
      </c>
      <c r="G786" s="11">
        <v>94</v>
      </c>
    </row>
    <row r="787" spans="1:7" x14ac:dyDescent="0.3">
      <c r="A787" s="11" t="s">
        <v>86</v>
      </c>
      <c r="B787" s="12">
        <v>43922</v>
      </c>
      <c r="C787" s="11">
        <v>1268</v>
      </c>
      <c r="D787" s="11">
        <v>567</v>
      </c>
      <c r="E787" s="11">
        <v>57</v>
      </c>
      <c r="F787" s="11">
        <v>60</v>
      </c>
      <c r="G787" s="11">
        <v>60</v>
      </c>
    </row>
    <row r="788" spans="1:7" x14ac:dyDescent="0.3">
      <c r="A788" s="11" t="s">
        <v>87</v>
      </c>
      <c r="B788" s="12">
        <v>43922</v>
      </c>
      <c r="C788" s="11">
        <v>7682</v>
      </c>
      <c r="D788" s="11">
        <v>3230</v>
      </c>
      <c r="E788" s="11">
        <v>355</v>
      </c>
      <c r="F788" s="11">
        <v>854</v>
      </c>
      <c r="G788" s="11">
        <v>494</v>
      </c>
    </row>
    <row r="789" spans="1:7" x14ac:dyDescent="0.3">
      <c r="A789" s="11" t="s">
        <v>88</v>
      </c>
      <c r="B789" s="12">
        <v>43922</v>
      </c>
      <c r="C789" s="11">
        <v>7355</v>
      </c>
      <c r="D789" s="11">
        <v>2709</v>
      </c>
      <c r="E789" s="11">
        <v>353</v>
      </c>
      <c r="F789" s="11">
        <v>641</v>
      </c>
      <c r="G789" s="11">
        <v>1498</v>
      </c>
    </row>
    <row r="790" spans="1:7" x14ac:dyDescent="0.3">
      <c r="A790" s="11" t="s">
        <v>89</v>
      </c>
      <c r="B790" s="12">
        <v>43922</v>
      </c>
      <c r="C790" s="11">
        <v>21804</v>
      </c>
      <c r="D790" s="11">
        <v>15489</v>
      </c>
      <c r="E790" s="11">
        <v>1855</v>
      </c>
      <c r="F790" s="11">
        <v>2093</v>
      </c>
      <c r="G790" s="11">
        <v>6917</v>
      </c>
    </row>
    <row r="791" spans="1:7" x14ac:dyDescent="0.3">
      <c r="A791" s="11" t="s">
        <v>90</v>
      </c>
      <c r="B791" s="12">
        <v>43922</v>
      </c>
      <c r="C791" s="11">
        <v>55</v>
      </c>
      <c r="D791" s="11">
        <v>7</v>
      </c>
      <c r="E791" s="11">
        <v>3</v>
      </c>
      <c r="F791" s="11">
        <v>1</v>
      </c>
      <c r="G791" s="11">
        <v>0</v>
      </c>
    </row>
    <row r="792" spans="1:7" x14ac:dyDescent="0.3">
      <c r="A792" s="11" t="s">
        <v>91</v>
      </c>
      <c r="B792" s="12">
        <v>43922</v>
      </c>
      <c r="C792" s="11">
        <v>6308</v>
      </c>
      <c r="D792" s="11">
        <v>2189</v>
      </c>
      <c r="E792" s="11">
        <v>379</v>
      </c>
      <c r="F792" s="11">
        <v>443</v>
      </c>
      <c r="G792" s="11">
        <v>432</v>
      </c>
    </row>
    <row r="793" spans="1:7" x14ac:dyDescent="0.3">
      <c r="A793" s="11" t="s">
        <v>92</v>
      </c>
      <c r="B793" s="12">
        <v>43922</v>
      </c>
      <c r="C793" s="11">
        <v>1837</v>
      </c>
      <c r="D793" s="11">
        <v>412</v>
      </c>
      <c r="E793" s="11">
        <v>62</v>
      </c>
      <c r="F793" s="11">
        <v>181</v>
      </c>
      <c r="G793" s="11">
        <v>139</v>
      </c>
    </row>
    <row r="794" spans="1:7" x14ac:dyDescent="0.3">
      <c r="A794" s="11" t="s">
        <v>93</v>
      </c>
      <c r="B794" s="12">
        <v>43922</v>
      </c>
      <c r="C794" s="11">
        <v>4842</v>
      </c>
      <c r="D794" s="11">
        <v>1447</v>
      </c>
      <c r="E794" s="11">
        <v>165</v>
      </c>
      <c r="F794" s="11">
        <v>120</v>
      </c>
      <c r="G794" s="11">
        <v>333</v>
      </c>
    </row>
    <row r="795" spans="1:7" x14ac:dyDescent="0.3">
      <c r="A795" s="11" t="s">
        <v>94</v>
      </c>
      <c r="B795" s="12">
        <v>43922</v>
      </c>
      <c r="C795" s="11">
        <v>32155</v>
      </c>
      <c r="D795" s="11">
        <v>15227</v>
      </c>
      <c r="E795" s="11">
        <v>1528</v>
      </c>
      <c r="F795" s="11">
        <v>4175</v>
      </c>
      <c r="G795" s="11">
        <v>12400</v>
      </c>
    </row>
    <row r="796" spans="1:7" x14ac:dyDescent="0.3">
      <c r="A796" s="11" t="s">
        <v>95</v>
      </c>
      <c r="B796" s="12">
        <v>43922</v>
      </c>
      <c r="C796" s="11">
        <v>62</v>
      </c>
      <c r="D796" s="11">
        <v>32</v>
      </c>
      <c r="E796" s="11">
        <v>3</v>
      </c>
      <c r="F796" s="11">
        <v>1</v>
      </c>
      <c r="G796" s="11">
        <v>0</v>
      </c>
    </row>
    <row r="797" spans="1:7" x14ac:dyDescent="0.3">
      <c r="A797" s="11" t="s">
        <v>96</v>
      </c>
      <c r="B797" s="12">
        <v>43922</v>
      </c>
      <c r="C797" s="11">
        <v>1084</v>
      </c>
      <c r="D797" s="11">
        <v>389</v>
      </c>
      <c r="E797" s="11">
        <v>68</v>
      </c>
      <c r="F797" s="11">
        <v>42</v>
      </c>
      <c r="G797" s="11">
        <v>45</v>
      </c>
    </row>
    <row r="798" spans="1:7" x14ac:dyDescent="0.3">
      <c r="A798" s="11" t="s">
        <v>97</v>
      </c>
      <c r="B798" s="12">
        <v>43922</v>
      </c>
      <c r="C798" s="11">
        <v>2682</v>
      </c>
      <c r="D798" s="11">
        <v>1181</v>
      </c>
      <c r="E798" s="11">
        <v>108</v>
      </c>
      <c r="F798" s="11">
        <v>141</v>
      </c>
      <c r="G798" s="11">
        <v>278</v>
      </c>
    </row>
    <row r="799" spans="1:7" x14ac:dyDescent="0.3">
      <c r="A799" s="11" t="s">
        <v>98</v>
      </c>
      <c r="B799" s="12">
        <v>43922</v>
      </c>
      <c r="C799" s="11">
        <v>7317</v>
      </c>
      <c r="D799" s="11">
        <v>4087</v>
      </c>
      <c r="E799" s="11">
        <v>344</v>
      </c>
      <c r="F799" s="11">
        <v>412</v>
      </c>
      <c r="G799" s="11">
        <v>2490</v>
      </c>
    </row>
    <row r="800" spans="1:7" x14ac:dyDescent="0.3">
      <c r="A800" s="11" t="s">
        <v>99</v>
      </c>
      <c r="B800" s="12">
        <v>43922</v>
      </c>
      <c r="C800" s="11">
        <v>2083</v>
      </c>
      <c r="D800" s="11">
        <v>660</v>
      </c>
      <c r="E800" s="11">
        <v>57</v>
      </c>
      <c r="F800" s="11">
        <v>101</v>
      </c>
      <c r="G800" s="11">
        <v>641</v>
      </c>
    </row>
    <row r="801" spans="1:7" x14ac:dyDescent="0.3">
      <c r="A801" s="11" t="s">
        <v>81</v>
      </c>
      <c r="B801" s="12">
        <v>43923</v>
      </c>
      <c r="C801" s="11">
        <v>7374</v>
      </c>
      <c r="D801" s="11">
        <v>3673</v>
      </c>
      <c r="E801" s="11">
        <v>338</v>
      </c>
      <c r="F801" s="11">
        <v>376</v>
      </c>
      <c r="G801" s="11">
        <v>258</v>
      </c>
    </row>
    <row r="802" spans="1:7" x14ac:dyDescent="0.3">
      <c r="A802" s="11" t="s">
        <v>82</v>
      </c>
      <c r="B802" s="12">
        <v>43923</v>
      </c>
      <c r="C802" s="11">
        <v>2889</v>
      </c>
      <c r="D802" s="11">
        <v>1431</v>
      </c>
      <c r="E802" s="11">
        <v>180</v>
      </c>
      <c r="F802" s="11">
        <v>224</v>
      </c>
      <c r="G802" s="11">
        <v>378</v>
      </c>
    </row>
    <row r="803" spans="1:7" x14ac:dyDescent="0.3">
      <c r="A803" s="11" t="s">
        <v>83</v>
      </c>
      <c r="B803" s="12">
        <v>43923</v>
      </c>
      <c r="C803" s="11">
        <v>1433</v>
      </c>
      <c r="D803" s="11">
        <v>702</v>
      </c>
      <c r="E803" s="11">
        <v>86</v>
      </c>
      <c r="F803" s="11">
        <v>70</v>
      </c>
      <c r="G803" s="11">
        <v>154</v>
      </c>
    </row>
    <row r="804" spans="1:7" x14ac:dyDescent="0.3">
      <c r="A804" s="11" t="s">
        <v>84</v>
      </c>
      <c r="B804" s="12">
        <v>43923</v>
      </c>
      <c r="C804" s="11">
        <v>1257</v>
      </c>
      <c r="D804" s="11">
        <v>587</v>
      </c>
      <c r="E804" s="11">
        <v>112</v>
      </c>
      <c r="F804" s="11">
        <v>69</v>
      </c>
      <c r="G804" s="11">
        <v>375</v>
      </c>
    </row>
    <row r="805" spans="1:7" x14ac:dyDescent="0.3">
      <c r="A805" s="11" t="s">
        <v>85</v>
      </c>
      <c r="B805" s="12">
        <v>43923</v>
      </c>
      <c r="C805" s="11">
        <v>1490</v>
      </c>
      <c r="D805" s="11">
        <v>605</v>
      </c>
      <c r="E805" s="11">
        <v>120</v>
      </c>
      <c r="F805" s="11">
        <v>73</v>
      </c>
      <c r="G805" s="11">
        <v>102</v>
      </c>
    </row>
    <row r="806" spans="1:7" x14ac:dyDescent="0.3">
      <c r="A806" s="11" t="s">
        <v>86</v>
      </c>
      <c r="B806" s="12">
        <v>43923</v>
      </c>
      <c r="C806" s="11">
        <v>1321</v>
      </c>
      <c r="D806" s="11">
        <v>592</v>
      </c>
      <c r="E806" s="11">
        <v>59</v>
      </c>
      <c r="F806" s="11">
        <v>64</v>
      </c>
      <c r="G806" s="11">
        <v>74</v>
      </c>
    </row>
    <row r="807" spans="1:7" x14ac:dyDescent="0.3">
      <c r="A807" s="11" t="s">
        <v>87</v>
      </c>
      <c r="B807" s="12">
        <v>43923</v>
      </c>
      <c r="C807" s="11">
        <v>8523</v>
      </c>
      <c r="D807" s="11">
        <v>3168</v>
      </c>
      <c r="E807" s="11">
        <v>355</v>
      </c>
      <c r="F807" s="11">
        <v>916</v>
      </c>
      <c r="G807" s="11">
        <v>579</v>
      </c>
    </row>
    <row r="808" spans="1:7" x14ac:dyDescent="0.3">
      <c r="A808" s="11" t="s">
        <v>88</v>
      </c>
      <c r="B808" s="12">
        <v>43923</v>
      </c>
      <c r="C808" s="11">
        <v>7875</v>
      </c>
      <c r="D808" s="11">
        <v>2711</v>
      </c>
      <c r="E808" s="11">
        <v>355</v>
      </c>
      <c r="F808" s="11">
        <v>723</v>
      </c>
      <c r="G808" s="11">
        <v>1759</v>
      </c>
    </row>
    <row r="809" spans="1:7" x14ac:dyDescent="0.3">
      <c r="A809" s="11" t="s">
        <v>89</v>
      </c>
      <c r="B809" s="12">
        <v>43923</v>
      </c>
      <c r="C809" s="11">
        <v>23460</v>
      </c>
      <c r="D809" s="11">
        <v>17257</v>
      </c>
      <c r="E809" s="11">
        <v>2053</v>
      </c>
      <c r="F809" s="11">
        <v>2335</v>
      </c>
      <c r="G809" s="11">
        <v>7849</v>
      </c>
    </row>
    <row r="810" spans="1:7" x14ac:dyDescent="0.3">
      <c r="A810" s="11" t="s">
        <v>90</v>
      </c>
      <c r="B810" s="12">
        <v>43923</v>
      </c>
      <c r="C810" s="11">
        <v>62</v>
      </c>
      <c r="D810" s="11">
        <v>8</v>
      </c>
      <c r="E810" s="11">
        <v>3</v>
      </c>
      <c r="F810" s="11">
        <v>1</v>
      </c>
      <c r="G810" s="11">
        <v>2</v>
      </c>
    </row>
    <row r="811" spans="1:7" x14ac:dyDescent="0.3">
      <c r="A811" s="11" t="s">
        <v>91</v>
      </c>
      <c r="B811" s="12">
        <v>43923</v>
      </c>
      <c r="C811" s="11">
        <v>6624</v>
      </c>
      <c r="D811" s="11">
        <v>2064</v>
      </c>
      <c r="E811" s="11">
        <v>386</v>
      </c>
      <c r="F811" s="11">
        <v>511</v>
      </c>
      <c r="G811" s="11">
        <v>592</v>
      </c>
    </row>
    <row r="812" spans="1:7" x14ac:dyDescent="0.3">
      <c r="A812" s="11" t="s">
        <v>92</v>
      </c>
      <c r="B812" s="12">
        <v>43923</v>
      </c>
      <c r="C812" s="11">
        <v>1893</v>
      </c>
      <c r="D812" s="11">
        <v>415</v>
      </c>
      <c r="E812" s="11">
        <v>64</v>
      </c>
      <c r="F812" s="11">
        <v>200</v>
      </c>
      <c r="G812" s="11">
        <v>164</v>
      </c>
    </row>
    <row r="813" spans="1:7" x14ac:dyDescent="0.3">
      <c r="A813" s="11" t="s">
        <v>93</v>
      </c>
      <c r="B813" s="12">
        <v>43923</v>
      </c>
      <c r="C813" s="11">
        <v>5219</v>
      </c>
      <c r="D813" s="11">
        <v>1630</v>
      </c>
      <c r="E813" s="11">
        <v>178</v>
      </c>
      <c r="F813" s="11">
        <v>138</v>
      </c>
      <c r="G813" s="11">
        <v>435</v>
      </c>
    </row>
    <row r="814" spans="1:7" x14ac:dyDescent="0.3">
      <c r="A814" s="11" t="s">
        <v>94</v>
      </c>
      <c r="B814" s="12">
        <v>43923</v>
      </c>
      <c r="C814" s="11">
        <v>34188</v>
      </c>
      <c r="D814" s="11">
        <v>15050</v>
      </c>
      <c r="E814" s="11">
        <v>1506</v>
      </c>
      <c r="F814" s="11">
        <v>4483</v>
      </c>
      <c r="G814" s="11">
        <v>13850</v>
      </c>
    </row>
    <row r="815" spans="1:7" x14ac:dyDescent="0.3">
      <c r="A815" s="11" t="s">
        <v>95</v>
      </c>
      <c r="B815" s="12">
        <v>43923</v>
      </c>
      <c r="C815" s="11">
        <v>70</v>
      </c>
      <c r="D815" s="11">
        <v>34</v>
      </c>
      <c r="E815" s="11">
        <v>3</v>
      </c>
      <c r="F815" s="11">
        <v>2</v>
      </c>
      <c r="G815" s="11">
        <v>4</v>
      </c>
    </row>
    <row r="816" spans="1:7" x14ac:dyDescent="0.3">
      <c r="A816" s="11" t="s">
        <v>96</v>
      </c>
      <c r="B816" s="12">
        <v>43923</v>
      </c>
      <c r="C816" s="11">
        <v>1145</v>
      </c>
      <c r="D816" s="11">
        <v>405</v>
      </c>
      <c r="E816" s="11">
        <v>72</v>
      </c>
      <c r="F816" s="11">
        <v>46</v>
      </c>
      <c r="G816" s="11">
        <v>90</v>
      </c>
    </row>
    <row r="817" spans="1:7" x14ac:dyDescent="0.3">
      <c r="A817" s="11" t="s">
        <v>97</v>
      </c>
      <c r="B817" s="12">
        <v>43923</v>
      </c>
      <c r="C817" s="11">
        <v>2836</v>
      </c>
      <c r="D817" s="11">
        <v>1284</v>
      </c>
      <c r="E817" s="11">
        <v>119</v>
      </c>
      <c r="F817" s="11">
        <v>151</v>
      </c>
      <c r="G817" s="11">
        <v>294</v>
      </c>
    </row>
    <row r="818" spans="1:7" x14ac:dyDescent="0.3">
      <c r="A818" s="11" t="s">
        <v>98</v>
      </c>
      <c r="B818" s="12">
        <v>43923</v>
      </c>
      <c r="C818" s="11">
        <v>7827</v>
      </c>
      <c r="D818" s="11">
        <v>4283</v>
      </c>
      <c r="E818" s="11">
        <v>363</v>
      </c>
      <c r="F818" s="11">
        <v>444</v>
      </c>
      <c r="G818" s="11">
        <v>2809</v>
      </c>
    </row>
    <row r="819" spans="1:7" x14ac:dyDescent="0.3">
      <c r="A819" s="11" t="s">
        <v>99</v>
      </c>
      <c r="B819" s="12">
        <v>43923</v>
      </c>
      <c r="C819" s="11">
        <v>2224</v>
      </c>
      <c r="D819" s="11">
        <v>738</v>
      </c>
      <c r="E819" s="11">
        <v>64</v>
      </c>
      <c r="F819" s="11">
        <v>109</v>
      </c>
      <c r="G819" s="11">
        <v>745</v>
      </c>
    </row>
    <row r="820" spans="1:7" x14ac:dyDescent="0.3">
      <c r="A820" s="11" t="s">
        <v>81</v>
      </c>
      <c r="B820" s="12">
        <v>43924</v>
      </c>
      <c r="C820" s="11">
        <v>7869</v>
      </c>
      <c r="D820" s="11">
        <v>3896</v>
      </c>
      <c r="E820" s="11">
        <v>364</v>
      </c>
      <c r="F820" s="11">
        <v>426</v>
      </c>
      <c r="G820" s="11">
        <v>463</v>
      </c>
    </row>
    <row r="821" spans="1:7" x14ac:dyDescent="0.3">
      <c r="A821" s="11" t="s">
        <v>82</v>
      </c>
      <c r="B821" s="12">
        <v>43924</v>
      </c>
      <c r="C821" s="11">
        <v>3078</v>
      </c>
      <c r="D821" s="11">
        <v>1505</v>
      </c>
      <c r="E821" s="11">
        <v>190</v>
      </c>
      <c r="F821" s="11">
        <v>251</v>
      </c>
      <c r="G821" s="11">
        <v>440</v>
      </c>
    </row>
    <row r="822" spans="1:7" x14ac:dyDescent="0.3">
      <c r="A822" s="11" t="s">
        <v>83</v>
      </c>
      <c r="B822" s="12">
        <v>43924</v>
      </c>
      <c r="C822" s="11">
        <v>1522</v>
      </c>
      <c r="D822" s="11">
        <v>766</v>
      </c>
      <c r="E822" s="11">
        <v>87</v>
      </c>
      <c r="F822" s="11">
        <v>76</v>
      </c>
      <c r="G822" s="11">
        <v>190</v>
      </c>
    </row>
    <row r="823" spans="1:7" x14ac:dyDescent="0.3">
      <c r="A823" s="11" t="s">
        <v>84</v>
      </c>
      <c r="B823" s="12">
        <v>43924</v>
      </c>
      <c r="C823" s="11">
        <v>1271</v>
      </c>
      <c r="D823" s="11">
        <v>634</v>
      </c>
      <c r="E823" s="11">
        <v>114</v>
      </c>
      <c r="F823" s="11">
        <v>71</v>
      </c>
      <c r="G823" s="11">
        <v>422</v>
      </c>
    </row>
    <row r="824" spans="1:7" x14ac:dyDescent="0.3">
      <c r="A824" s="11" t="s">
        <v>85</v>
      </c>
      <c r="B824" s="12">
        <v>43924</v>
      </c>
      <c r="C824" s="11">
        <v>1564</v>
      </c>
      <c r="D824" s="11">
        <v>632</v>
      </c>
      <c r="E824" s="11">
        <v>128</v>
      </c>
      <c r="F824" s="11">
        <v>78</v>
      </c>
      <c r="G824" s="11">
        <v>123</v>
      </c>
    </row>
    <row r="825" spans="1:7" x14ac:dyDescent="0.3">
      <c r="A825" s="11" t="s">
        <v>86</v>
      </c>
      <c r="B825" s="12">
        <v>43924</v>
      </c>
      <c r="C825" s="11">
        <v>1384</v>
      </c>
      <c r="D825" s="11">
        <v>619</v>
      </c>
      <c r="E825" s="11">
        <v>60</v>
      </c>
      <c r="F825" s="11">
        <v>68</v>
      </c>
      <c r="G825" s="11">
        <v>99</v>
      </c>
    </row>
    <row r="826" spans="1:7" x14ac:dyDescent="0.3">
      <c r="A826" s="11" t="s">
        <v>87</v>
      </c>
      <c r="B826" s="12">
        <v>43924</v>
      </c>
      <c r="C826" s="11">
        <v>9324</v>
      </c>
      <c r="D826" s="11">
        <v>3133</v>
      </c>
      <c r="E826" s="11">
        <v>360</v>
      </c>
      <c r="F826" s="11">
        <v>989</v>
      </c>
      <c r="G826" s="11">
        <v>657</v>
      </c>
    </row>
    <row r="827" spans="1:7" x14ac:dyDescent="0.3">
      <c r="A827" s="11" t="s">
        <v>88</v>
      </c>
      <c r="B827" s="12">
        <v>43924</v>
      </c>
      <c r="C827" s="11">
        <v>8332</v>
      </c>
      <c r="D827" s="11">
        <v>2664</v>
      </c>
      <c r="E827" s="11">
        <v>348</v>
      </c>
      <c r="F827" s="11">
        <v>786</v>
      </c>
      <c r="G827" s="11">
        <v>2021</v>
      </c>
    </row>
    <row r="828" spans="1:7" x14ac:dyDescent="0.3">
      <c r="A828" s="11" t="s">
        <v>89</v>
      </c>
      <c r="B828" s="12">
        <v>43924</v>
      </c>
      <c r="C828" s="11">
        <v>24734</v>
      </c>
      <c r="D828" s="11">
        <v>17678</v>
      </c>
      <c r="E828" s="11">
        <v>2108</v>
      </c>
      <c r="F828" s="11">
        <v>2508</v>
      </c>
      <c r="G828" s="11">
        <v>8635</v>
      </c>
    </row>
    <row r="829" spans="1:7" x14ac:dyDescent="0.3">
      <c r="A829" s="11" t="s">
        <v>90</v>
      </c>
      <c r="B829" s="12">
        <v>43924</v>
      </c>
      <c r="C829" s="11">
        <v>73</v>
      </c>
      <c r="D829" s="11">
        <v>8</v>
      </c>
      <c r="E829" s="11">
        <v>4</v>
      </c>
      <c r="F829" s="11">
        <v>1</v>
      </c>
      <c r="G829" s="11">
        <v>2</v>
      </c>
    </row>
    <row r="830" spans="1:7" x14ac:dyDescent="0.3">
      <c r="A830" s="11" t="s">
        <v>91</v>
      </c>
      <c r="B830" s="12">
        <v>43924</v>
      </c>
      <c r="C830" s="11">
        <v>6901</v>
      </c>
      <c r="D830" s="11">
        <v>1977</v>
      </c>
      <c r="E830" s="11">
        <v>386</v>
      </c>
      <c r="F830" s="11">
        <v>571</v>
      </c>
      <c r="G830" s="11">
        <v>695</v>
      </c>
    </row>
    <row r="831" spans="1:7" x14ac:dyDescent="0.3">
      <c r="A831" s="11" t="s">
        <v>92</v>
      </c>
      <c r="B831" s="12">
        <v>43924</v>
      </c>
      <c r="C831" s="11">
        <v>1979</v>
      </c>
      <c r="D831" s="11">
        <v>453</v>
      </c>
      <c r="E831" s="11">
        <v>64</v>
      </c>
      <c r="F831" s="11">
        <v>208</v>
      </c>
      <c r="G831" s="11">
        <v>205</v>
      </c>
    </row>
    <row r="832" spans="1:7" x14ac:dyDescent="0.3">
      <c r="A832" s="11" t="s">
        <v>93</v>
      </c>
      <c r="B832" s="12">
        <v>43924</v>
      </c>
      <c r="C832" s="11">
        <v>5625</v>
      </c>
      <c r="D832" s="11">
        <v>1767</v>
      </c>
      <c r="E832" s="11">
        <v>178</v>
      </c>
      <c r="F832" s="11">
        <v>159</v>
      </c>
      <c r="G832" s="11">
        <v>531</v>
      </c>
    </row>
    <row r="833" spans="1:7" x14ac:dyDescent="0.3">
      <c r="A833" s="11" t="s">
        <v>94</v>
      </c>
      <c r="B833" s="12">
        <v>43924</v>
      </c>
      <c r="C833" s="11">
        <v>36249</v>
      </c>
      <c r="D833" s="11">
        <v>14741</v>
      </c>
      <c r="E833" s="11">
        <v>1498</v>
      </c>
      <c r="F833" s="11">
        <v>4723</v>
      </c>
      <c r="G833" s="11">
        <v>15362</v>
      </c>
    </row>
    <row r="834" spans="1:7" x14ac:dyDescent="0.3">
      <c r="A834" s="11" t="s">
        <v>95</v>
      </c>
      <c r="B834" s="12">
        <v>43924</v>
      </c>
      <c r="C834" s="11">
        <v>79</v>
      </c>
      <c r="D834" s="11">
        <v>37</v>
      </c>
      <c r="E834" s="11">
        <v>3</v>
      </c>
      <c r="F834" s="11">
        <v>2</v>
      </c>
      <c r="G834" s="11">
        <v>9</v>
      </c>
    </row>
    <row r="835" spans="1:7" x14ac:dyDescent="0.3">
      <c r="A835" s="11" t="s">
        <v>96</v>
      </c>
      <c r="B835" s="12">
        <v>43924</v>
      </c>
      <c r="C835" s="11">
        <v>1188</v>
      </c>
      <c r="D835" s="11">
        <v>434</v>
      </c>
      <c r="E835" s="11">
        <v>79</v>
      </c>
      <c r="F835" s="11">
        <v>51</v>
      </c>
      <c r="G835" s="11">
        <v>113</v>
      </c>
    </row>
    <row r="836" spans="1:7" x14ac:dyDescent="0.3">
      <c r="A836" s="11" t="s">
        <v>97</v>
      </c>
      <c r="B836" s="12">
        <v>43924</v>
      </c>
      <c r="C836" s="11">
        <v>2972</v>
      </c>
      <c r="D836" s="11">
        <v>1341</v>
      </c>
      <c r="E836" s="11">
        <v>120</v>
      </c>
      <c r="F836" s="11">
        <v>171</v>
      </c>
      <c r="G836" s="11">
        <v>311</v>
      </c>
    </row>
    <row r="837" spans="1:7" x14ac:dyDescent="0.3">
      <c r="A837" s="11" t="s">
        <v>98</v>
      </c>
      <c r="B837" s="12">
        <v>43924</v>
      </c>
      <c r="C837" s="11">
        <v>8187</v>
      </c>
      <c r="D837" s="11">
        <v>4522</v>
      </c>
      <c r="E837" s="11">
        <v>377</v>
      </c>
      <c r="F837" s="11">
        <v>477</v>
      </c>
      <c r="G837" s="11">
        <v>3098</v>
      </c>
    </row>
    <row r="838" spans="1:7" x14ac:dyDescent="0.3">
      <c r="A838" s="11" t="s">
        <v>99</v>
      </c>
      <c r="B838" s="12">
        <v>43924</v>
      </c>
      <c r="C838" s="11">
        <v>2405</v>
      </c>
      <c r="D838" s="11">
        <v>805</v>
      </c>
      <c r="E838" s="11">
        <v>64</v>
      </c>
      <c r="F838" s="11">
        <v>128</v>
      </c>
      <c r="G838" s="11">
        <v>843</v>
      </c>
    </row>
    <row r="839" spans="1:7" x14ac:dyDescent="0.3">
      <c r="A839" s="11" t="s">
        <v>81</v>
      </c>
      <c r="B839" s="12">
        <v>43925</v>
      </c>
      <c r="C839" s="11">
        <v>8301</v>
      </c>
      <c r="D839" s="11">
        <v>4107</v>
      </c>
      <c r="E839" s="11">
        <v>474</v>
      </c>
      <c r="F839" s="11">
        <v>470</v>
      </c>
      <c r="G839" s="11">
        <v>665</v>
      </c>
    </row>
    <row r="840" spans="1:7" x14ac:dyDescent="0.3">
      <c r="A840" s="11" t="s">
        <v>82</v>
      </c>
      <c r="B840" s="12">
        <v>43925</v>
      </c>
      <c r="C840" s="11">
        <v>3232</v>
      </c>
      <c r="D840" s="11">
        <v>1588</v>
      </c>
      <c r="E840" s="11">
        <v>233</v>
      </c>
      <c r="F840" s="11">
        <v>270</v>
      </c>
      <c r="G840" s="11">
        <v>537</v>
      </c>
    </row>
    <row r="841" spans="1:7" x14ac:dyDescent="0.3">
      <c r="A841" s="11" t="s">
        <v>83</v>
      </c>
      <c r="B841" s="12">
        <v>43925</v>
      </c>
      <c r="C841" s="11">
        <v>1605</v>
      </c>
      <c r="D841" s="11">
        <v>808</v>
      </c>
      <c r="E841" s="11">
        <v>90</v>
      </c>
      <c r="F841" s="11">
        <v>80</v>
      </c>
      <c r="G841" s="11">
        <v>216</v>
      </c>
    </row>
    <row r="842" spans="1:7" x14ac:dyDescent="0.3">
      <c r="A842" s="11" t="s">
        <v>84</v>
      </c>
      <c r="B842" s="12">
        <v>43925</v>
      </c>
      <c r="C842" s="11">
        <v>1293</v>
      </c>
      <c r="D842" s="11">
        <v>664</v>
      </c>
      <c r="E842" s="11">
        <v>120</v>
      </c>
      <c r="F842" s="11">
        <v>75</v>
      </c>
      <c r="G842" s="11">
        <v>461</v>
      </c>
    </row>
    <row r="843" spans="1:7" x14ac:dyDescent="0.3">
      <c r="A843" s="11" t="s">
        <v>85</v>
      </c>
      <c r="B843" s="12">
        <v>43925</v>
      </c>
      <c r="C843" s="11">
        <v>1622</v>
      </c>
      <c r="D843" s="11">
        <v>644</v>
      </c>
      <c r="E843" s="11">
        <v>129</v>
      </c>
      <c r="F843" s="11">
        <v>80</v>
      </c>
      <c r="G843" s="11">
        <v>137</v>
      </c>
    </row>
    <row r="844" spans="1:7" x14ac:dyDescent="0.3">
      <c r="A844" s="11" t="s">
        <v>86</v>
      </c>
      <c r="B844" s="12">
        <v>43925</v>
      </c>
      <c r="C844" s="11">
        <v>1441</v>
      </c>
      <c r="D844" s="11">
        <v>639</v>
      </c>
      <c r="E844" s="11">
        <v>62</v>
      </c>
      <c r="F844" s="11">
        <v>68</v>
      </c>
      <c r="G844" s="11">
        <v>113</v>
      </c>
    </row>
    <row r="845" spans="1:7" x14ac:dyDescent="0.3">
      <c r="A845" s="11" t="s">
        <v>87</v>
      </c>
      <c r="B845" s="12">
        <v>43925</v>
      </c>
      <c r="C845" s="11">
        <v>10031</v>
      </c>
      <c r="D845" s="11">
        <v>2950</v>
      </c>
      <c r="E845" s="11">
        <v>357</v>
      </c>
      <c r="F845" s="11">
        <v>1055</v>
      </c>
      <c r="G845" s="11">
        <v>1149</v>
      </c>
    </row>
    <row r="846" spans="1:7" x14ac:dyDescent="0.3">
      <c r="A846" s="11" t="s">
        <v>88</v>
      </c>
      <c r="B846" s="12">
        <v>43925</v>
      </c>
      <c r="C846" s="11">
        <v>8749</v>
      </c>
      <c r="D846" s="11">
        <v>2574</v>
      </c>
      <c r="E846" s="11">
        <v>351</v>
      </c>
      <c r="F846" s="11">
        <v>847</v>
      </c>
      <c r="G846" s="11">
        <v>2331</v>
      </c>
    </row>
    <row r="847" spans="1:7" x14ac:dyDescent="0.3">
      <c r="A847" s="11" t="s">
        <v>89</v>
      </c>
      <c r="B847" s="12">
        <v>43925</v>
      </c>
      <c r="C847" s="11">
        <v>26032</v>
      </c>
      <c r="D847" s="11">
        <v>18656</v>
      </c>
      <c r="E847" s="11">
        <v>2249</v>
      </c>
      <c r="F847" s="11">
        <v>2637</v>
      </c>
      <c r="G847" s="11">
        <v>9528</v>
      </c>
    </row>
    <row r="848" spans="1:7" x14ac:dyDescent="0.3">
      <c r="A848" s="11" t="s">
        <v>90</v>
      </c>
      <c r="B848" s="12">
        <v>43925</v>
      </c>
      <c r="C848" s="11">
        <v>83</v>
      </c>
      <c r="D848" s="11">
        <v>9</v>
      </c>
      <c r="E848" s="11">
        <v>4</v>
      </c>
      <c r="F848" s="11">
        <v>2</v>
      </c>
      <c r="G848" s="11">
        <v>2</v>
      </c>
    </row>
    <row r="849" spans="1:7" x14ac:dyDescent="0.3">
      <c r="A849" s="11" t="s">
        <v>91</v>
      </c>
      <c r="B849" s="12">
        <v>43925</v>
      </c>
      <c r="C849" s="11">
        <v>7184</v>
      </c>
      <c r="D849" s="11">
        <v>1901</v>
      </c>
      <c r="E849" s="11">
        <v>381</v>
      </c>
      <c r="F849" s="11">
        <v>613</v>
      </c>
      <c r="G849" s="11">
        <v>812</v>
      </c>
    </row>
    <row r="850" spans="1:7" x14ac:dyDescent="0.3">
      <c r="A850" s="11" t="s">
        <v>92</v>
      </c>
      <c r="B850" s="12">
        <v>43925</v>
      </c>
      <c r="C850" s="11">
        <v>2047</v>
      </c>
      <c r="D850" s="11">
        <v>417</v>
      </c>
      <c r="E850" s="11">
        <v>66</v>
      </c>
      <c r="F850" s="11">
        <v>218</v>
      </c>
      <c r="G850" s="11">
        <v>215</v>
      </c>
    </row>
    <row r="851" spans="1:7" x14ac:dyDescent="0.3">
      <c r="A851" s="11" t="s">
        <v>93</v>
      </c>
      <c r="B851" s="12">
        <v>43925</v>
      </c>
      <c r="C851" s="11">
        <v>5944</v>
      </c>
      <c r="D851" s="11">
        <v>1831</v>
      </c>
      <c r="E851" s="11">
        <v>170</v>
      </c>
      <c r="F851" s="11">
        <v>174</v>
      </c>
      <c r="G851" s="11">
        <v>587</v>
      </c>
    </row>
    <row r="852" spans="1:7" x14ac:dyDescent="0.3">
      <c r="A852" s="11" t="s">
        <v>94</v>
      </c>
      <c r="B852" s="12">
        <v>43925</v>
      </c>
      <c r="C852" s="11">
        <v>37584</v>
      </c>
      <c r="D852" s="11">
        <v>14551</v>
      </c>
      <c r="E852" s="11">
        <v>1499</v>
      </c>
      <c r="F852" s="11">
        <v>4941</v>
      </c>
      <c r="G852" s="11">
        <v>16543</v>
      </c>
    </row>
    <row r="853" spans="1:7" x14ac:dyDescent="0.3">
      <c r="A853" s="11" t="s">
        <v>95</v>
      </c>
      <c r="B853" s="12">
        <v>43925</v>
      </c>
      <c r="C853" s="11">
        <v>83</v>
      </c>
      <c r="D853" s="11">
        <v>38</v>
      </c>
      <c r="E853" s="11">
        <v>3</v>
      </c>
      <c r="F853" s="11">
        <v>2</v>
      </c>
      <c r="G853" s="11">
        <v>11</v>
      </c>
    </row>
    <row r="854" spans="1:7" x14ac:dyDescent="0.3">
      <c r="A854" s="11" t="s">
        <v>96</v>
      </c>
      <c r="B854" s="12">
        <v>43925</v>
      </c>
      <c r="C854" s="11">
        <v>1235</v>
      </c>
      <c r="D854" s="11">
        <v>447</v>
      </c>
      <c r="E854" s="11">
        <v>80</v>
      </c>
      <c r="F854" s="11">
        <v>59</v>
      </c>
      <c r="G854" s="11">
        <v>130</v>
      </c>
    </row>
    <row r="855" spans="1:7" x14ac:dyDescent="0.3">
      <c r="A855" s="11" t="s">
        <v>97</v>
      </c>
      <c r="B855" s="12">
        <v>43925</v>
      </c>
      <c r="C855" s="11">
        <v>3073</v>
      </c>
      <c r="D855" s="11">
        <v>1399</v>
      </c>
      <c r="E855" s="11">
        <v>123</v>
      </c>
      <c r="F855" s="11">
        <v>178</v>
      </c>
      <c r="G855" s="11">
        <v>334</v>
      </c>
    </row>
    <row r="856" spans="1:7" x14ac:dyDescent="0.3">
      <c r="A856" s="11" t="s">
        <v>98</v>
      </c>
      <c r="B856" s="12">
        <v>43925</v>
      </c>
      <c r="C856" s="11">
        <v>8628</v>
      </c>
      <c r="D856" s="11">
        <v>4666</v>
      </c>
      <c r="E856" s="11">
        <v>404</v>
      </c>
      <c r="F856" s="11">
        <v>515</v>
      </c>
      <c r="G856" s="11">
        <v>3405</v>
      </c>
    </row>
    <row r="857" spans="1:7" x14ac:dyDescent="0.3">
      <c r="A857" s="11" t="s">
        <v>99</v>
      </c>
      <c r="B857" s="12">
        <v>43925</v>
      </c>
      <c r="C857" s="11">
        <v>2592</v>
      </c>
      <c r="D857" s="11">
        <v>855</v>
      </c>
      <c r="E857" s="11">
        <v>66</v>
      </c>
      <c r="F857" s="11">
        <v>134</v>
      </c>
      <c r="G857" s="11">
        <v>904</v>
      </c>
    </row>
    <row r="858" spans="1:7" x14ac:dyDescent="0.3">
      <c r="A858" s="11" t="s">
        <v>81</v>
      </c>
      <c r="B858" s="12">
        <v>43926</v>
      </c>
      <c r="C858" s="11">
        <v>8581</v>
      </c>
      <c r="D858" s="11">
        <v>4227</v>
      </c>
      <c r="E858" s="11">
        <v>489</v>
      </c>
      <c r="F858" s="11">
        <v>491</v>
      </c>
      <c r="G858" s="11">
        <v>2005</v>
      </c>
    </row>
    <row r="859" spans="1:7" x14ac:dyDescent="0.3">
      <c r="A859" s="11" t="s">
        <v>82</v>
      </c>
      <c r="B859" s="12">
        <v>43926</v>
      </c>
      <c r="C859" s="11">
        <v>3347</v>
      </c>
      <c r="D859" s="11">
        <v>1637</v>
      </c>
      <c r="E859" s="11">
        <v>237</v>
      </c>
      <c r="F859" s="11">
        <v>284</v>
      </c>
      <c r="G859" s="11">
        <v>578</v>
      </c>
    </row>
    <row r="860" spans="1:7" x14ac:dyDescent="0.3">
      <c r="A860" s="11" t="s">
        <v>83</v>
      </c>
      <c r="B860" s="12">
        <v>43926</v>
      </c>
      <c r="C860" s="11">
        <v>1646</v>
      </c>
      <c r="D860" s="11">
        <v>846</v>
      </c>
      <c r="E860" s="11">
        <v>90</v>
      </c>
      <c r="F860" s="11">
        <v>86</v>
      </c>
      <c r="G860" s="11">
        <v>363</v>
      </c>
    </row>
    <row r="861" spans="1:7" x14ac:dyDescent="0.3">
      <c r="A861" s="11" t="s">
        <v>84</v>
      </c>
      <c r="B861" s="12">
        <v>43926</v>
      </c>
      <c r="C861" s="11">
        <v>1320</v>
      </c>
      <c r="D861" s="11">
        <v>683</v>
      </c>
      <c r="E861" s="11">
        <v>121</v>
      </c>
      <c r="F861" s="11">
        <v>81</v>
      </c>
      <c r="G861" s="11">
        <v>240</v>
      </c>
    </row>
    <row r="862" spans="1:7" x14ac:dyDescent="0.3">
      <c r="A862" s="11" t="s">
        <v>85</v>
      </c>
      <c r="B862" s="12">
        <v>43926</v>
      </c>
      <c r="C862" s="11">
        <v>1649</v>
      </c>
      <c r="D862" s="11">
        <v>651</v>
      </c>
      <c r="E862" s="11">
        <v>133</v>
      </c>
      <c r="F862" s="11">
        <v>85</v>
      </c>
      <c r="G862" s="11">
        <v>337</v>
      </c>
    </row>
    <row r="863" spans="1:7" x14ac:dyDescent="0.3">
      <c r="A863" s="11" t="s">
        <v>86</v>
      </c>
      <c r="B863" s="12">
        <v>43926</v>
      </c>
      <c r="C863" s="11">
        <v>1483</v>
      </c>
      <c r="D863" s="11">
        <v>658</v>
      </c>
      <c r="E863" s="11">
        <v>65</v>
      </c>
      <c r="F863" s="11">
        <v>77</v>
      </c>
      <c r="G863" s="11">
        <v>160</v>
      </c>
    </row>
    <row r="864" spans="1:7" x14ac:dyDescent="0.3">
      <c r="A864" s="11" t="s">
        <v>87</v>
      </c>
      <c r="B864" s="12">
        <v>43926</v>
      </c>
      <c r="C864" s="11">
        <v>10602</v>
      </c>
      <c r="D864" s="11">
        <v>2901</v>
      </c>
      <c r="E864" s="11">
        <v>354</v>
      </c>
      <c r="F864" s="11">
        <v>1132</v>
      </c>
      <c r="G864" s="11">
        <v>2093</v>
      </c>
    </row>
    <row r="865" spans="1:7" x14ac:dyDescent="0.3">
      <c r="A865" s="11" t="s">
        <v>88</v>
      </c>
      <c r="B865" s="12">
        <v>43926</v>
      </c>
      <c r="C865" s="11">
        <v>9116</v>
      </c>
      <c r="D865" s="11">
        <v>2508</v>
      </c>
      <c r="E865" s="11">
        <v>348</v>
      </c>
      <c r="F865" s="11">
        <v>919</v>
      </c>
      <c r="G865" s="11">
        <v>1336</v>
      </c>
    </row>
    <row r="866" spans="1:7" x14ac:dyDescent="0.3">
      <c r="A866" s="11" t="s">
        <v>89</v>
      </c>
      <c r="B866" s="12">
        <v>43926</v>
      </c>
      <c r="C866" s="11">
        <v>26824</v>
      </c>
      <c r="D866" s="11">
        <v>19143</v>
      </c>
      <c r="E866" s="11">
        <v>2276</v>
      </c>
      <c r="F866" s="11">
        <v>2760</v>
      </c>
      <c r="G866" s="11">
        <v>4144</v>
      </c>
    </row>
    <row r="867" spans="1:7" x14ac:dyDescent="0.3">
      <c r="A867" s="11" t="s">
        <v>90</v>
      </c>
      <c r="B867" s="12">
        <v>43926</v>
      </c>
      <c r="C867" s="11">
        <v>83</v>
      </c>
      <c r="D867" s="11">
        <v>9</v>
      </c>
      <c r="E867" s="11">
        <v>4</v>
      </c>
      <c r="F867" s="11">
        <v>3</v>
      </c>
      <c r="G867" s="11">
        <v>13</v>
      </c>
    </row>
    <row r="868" spans="1:7" x14ac:dyDescent="0.3">
      <c r="A868" s="11" t="s">
        <v>91</v>
      </c>
      <c r="B868" s="12">
        <v>43926</v>
      </c>
      <c r="C868" s="11">
        <v>7334</v>
      </c>
      <c r="D868" s="11">
        <v>1909</v>
      </c>
      <c r="E868" s="11">
        <v>384</v>
      </c>
      <c r="F868" s="11">
        <v>637</v>
      </c>
      <c r="G868" s="11">
        <v>1188</v>
      </c>
    </row>
    <row r="869" spans="1:7" x14ac:dyDescent="0.3">
      <c r="A869" s="11" t="s">
        <v>92</v>
      </c>
      <c r="B869" s="12">
        <v>43926</v>
      </c>
      <c r="C869" s="11">
        <v>2068</v>
      </c>
      <c r="D869" s="11">
        <v>453</v>
      </c>
      <c r="E869" s="11">
        <v>66</v>
      </c>
      <c r="F869" s="11">
        <v>228</v>
      </c>
      <c r="G869" s="11">
        <v>223</v>
      </c>
    </row>
    <row r="870" spans="1:7" x14ac:dyDescent="0.3">
      <c r="A870" s="11" t="s">
        <v>93</v>
      </c>
      <c r="B870" s="12">
        <v>43926</v>
      </c>
      <c r="C870" s="11">
        <v>6151</v>
      </c>
      <c r="D870" s="11">
        <v>1916</v>
      </c>
      <c r="E870" s="11">
        <v>170</v>
      </c>
      <c r="F870" s="11">
        <v>190</v>
      </c>
      <c r="G870" s="11">
        <v>614</v>
      </c>
    </row>
    <row r="871" spans="1:7" x14ac:dyDescent="0.3">
      <c r="A871" s="11" t="s">
        <v>94</v>
      </c>
      <c r="B871" s="12">
        <v>43926</v>
      </c>
      <c r="C871" s="11">
        <v>38723</v>
      </c>
      <c r="D871" s="11">
        <v>14501</v>
      </c>
      <c r="E871" s="11">
        <v>1510</v>
      </c>
      <c r="F871" s="11">
        <v>5136</v>
      </c>
      <c r="G871" s="11">
        <v>3546</v>
      </c>
    </row>
    <row r="872" spans="1:7" x14ac:dyDescent="0.3">
      <c r="A872" s="11" t="s">
        <v>95</v>
      </c>
      <c r="B872" s="12">
        <v>43926</v>
      </c>
      <c r="C872" s="11">
        <v>86</v>
      </c>
      <c r="D872" s="11">
        <v>38</v>
      </c>
      <c r="E872" s="11">
        <v>3</v>
      </c>
      <c r="F872" s="11">
        <v>2</v>
      </c>
      <c r="G872" s="11">
        <v>28</v>
      </c>
    </row>
    <row r="873" spans="1:7" x14ac:dyDescent="0.3">
      <c r="A873" s="11" t="s">
        <v>96</v>
      </c>
      <c r="B873" s="12">
        <v>43926</v>
      </c>
      <c r="C873" s="11">
        <v>1259</v>
      </c>
      <c r="D873" s="11">
        <v>468</v>
      </c>
      <c r="E873" s="11">
        <v>81</v>
      </c>
      <c r="F873" s="11">
        <v>68</v>
      </c>
      <c r="G873" s="11">
        <v>284</v>
      </c>
    </row>
    <row r="874" spans="1:7" x14ac:dyDescent="0.3">
      <c r="A874" s="11" t="s">
        <v>97</v>
      </c>
      <c r="B874" s="12">
        <v>43926</v>
      </c>
      <c r="C874" s="11">
        <v>3231</v>
      </c>
      <c r="D874" s="11">
        <v>1432</v>
      </c>
      <c r="E874" s="11">
        <v>124</v>
      </c>
      <c r="F874" s="11">
        <v>187</v>
      </c>
      <c r="G874" s="11">
        <v>532</v>
      </c>
    </row>
    <row r="875" spans="1:7" x14ac:dyDescent="0.3">
      <c r="A875" s="11" t="s">
        <v>98</v>
      </c>
      <c r="B875" s="12">
        <v>43926</v>
      </c>
      <c r="C875" s="11">
        <v>8810</v>
      </c>
      <c r="D875" s="11">
        <v>4794</v>
      </c>
      <c r="E875" s="11">
        <v>410</v>
      </c>
      <c r="F875" s="11">
        <v>548</v>
      </c>
      <c r="G875" s="11">
        <v>1445</v>
      </c>
    </row>
    <row r="876" spans="1:7" x14ac:dyDescent="0.3">
      <c r="A876" s="11" t="s">
        <v>99</v>
      </c>
      <c r="B876" s="12">
        <v>43926</v>
      </c>
      <c r="C876" s="11">
        <v>2719</v>
      </c>
      <c r="D876" s="11">
        <v>888</v>
      </c>
      <c r="E876" s="11">
        <v>66</v>
      </c>
      <c r="F876" s="11">
        <v>141</v>
      </c>
      <c r="G876" s="11">
        <v>269</v>
      </c>
    </row>
    <row r="877" spans="1:7" x14ac:dyDescent="0.3">
      <c r="A877" s="11" t="s">
        <v>81</v>
      </c>
      <c r="B877" s="12">
        <v>43927</v>
      </c>
      <c r="C877" s="11">
        <v>8767</v>
      </c>
      <c r="D877" s="11">
        <v>4335</v>
      </c>
      <c r="E877" s="11">
        <v>499</v>
      </c>
      <c r="F877" s="11">
        <v>528</v>
      </c>
      <c r="G877" s="11">
        <v>900</v>
      </c>
    </row>
    <row r="878" spans="1:7" x14ac:dyDescent="0.3">
      <c r="A878" s="11" t="s">
        <v>82</v>
      </c>
      <c r="B878" s="12">
        <v>43927</v>
      </c>
      <c r="C878" s="11">
        <v>3449</v>
      </c>
      <c r="D878" s="11">
        <v>1663</v>
      </c>
      <c r="E878" s="11">
        <v>247</v>
      </c>
      <c r="F878" s="11">
        <v>312</v>
      </c>
      <c r="G878" s="11">
        <v>578</v>
      </c>
    </row>
    <row r="879" spans="1:7" x14ac:dyDescent="0.3">
      <c r="A879" s="11" t="s">
        <v>83</v>
      </c>
      <c r="B879" s="12">
        <v>43927</v>
      </c>
      <c r="C879" s="11">
        <v>1679</v>
      </c>
      <c r="D879" s="11">
        <v>889</v>
      </c>
      <c r="E879" s="11">
        <v>91</v>
      </c>
      <c r="F879" s="11">
        <v>96</v>
      </c>
      <c r="G879" s="11">
        <v>244</v>
      </c>
    </row>
    <row r="880" spans="1:7" x14ac:dyDescent="0.3">
      <c r="A880" s="11" t="s">
        <v>84</v>
      </c>
      <c r="B880" s="12">
        <v>43927</v>
      </c>
      <c r="C880" s="11">
        <v>1369</v>
      </c>
      <c r="D880" s="11">
        <v>705</v>
      </c>
      <c r="E880" s="11">
        <v>124</v>
      </c>
      <c r="F880" s="11">
        <v>84</v>
      </c>
      <c r="G880" s="11">
        <v>537</v>
      </c>
    </row>
    <row r="881" spans="1:7" x14ac:dyDescent="0.3">
      <c r="A881" s="11" t="s">
        <v>85</v>
      </c>
      <c r="B881" s="12">
        <v>43927</v>
      </c>
      <c r="C881" s="11">
        <v>1725</v>
      </c>
      <c r="D881" s="11">
        <v>689</v>
      </c>
      <c r="E881" s="11">
        <v>137</v>
      </c>
      <c r="F881" s="11">
        <v>89</v>
      </c>
      <c r="G881" s="11">
        <v>186</v>
      </c>
    </row>
    <row r="882" spans="1:7" x14ac:dyDescent="0.3">
      <c r="A882" s="11" t="s">
        <v>86</v>
      </c>
      <c r="B882" s="12">
        <v>43927</v>
      </c>
      <c r="C882" s="11">
        <v>1501</v>
      </c>
      <c r="D882" s="11">
        <v>677</v>
      </c>
      <c r="E882" s="11">
        <v>66</v>
      </c>
      <c r="F882" s="11">
        <v>85</v>
      </c>
      <c r="G882" s="11">
        <v>129</v>
      </c>
    </row>
    <row r="883" spans="1:7" x14ac:dyDescent="0.3">
      <c r="A883" s="11" t="s">
        <v>87</v>
      </c>
      <c r="B883" s="12">
        <v>43927</v>
      </c>
      <c r="C883" s="11">
        <v>11077</v>
      </c>
      <c r="D883" s="11">
        <v>2908</v>
      </c>
      <c r="E883" s="11">
        <v>360</v>
      </c>
      <c r="F883" s="11">
        <v>1177</v>
      </c>
      <c r="G883" s="11">
        <v>1353</v>
      </c>
    </row>
    <row r="884" spans="1:7" x14ac:dyDescent="0.3">
      <c r="A884" s="11" t="s">
        <v>88</v>
      </c>
      <c r="B884" s="12">
        <v>43927</v>
      </c>
      <c r="C884" s="11">
        <v>9581</v>
      </c>
      <c r="D884" s="11">
        <v>5180</v>
      </c>
      <c r="E884" s="11">
        <v>346</v>
      </c>
      <c r="F884" s="11">
        <v>982</v>
      </c>
      <c r="G884" s="11">
        <v>2711</v>
      </c>
    </row>
    <row r="885" spans="1:7" x14ac:dyDescent="0.3">
      <c r="A885" s="11" t="s">
        <v>89</v>
      </c>
      <c r="B885" s="12">
        <v>43927</v>
      </c>
      <c r="C885" s="11">
        <v>28323</v>
      </c>
      <c r="D885" s="11">
        <v>19745</v>
      </c>
      <c r="E885" s="11">
        <v>2391</v>
      </c>
      <c r="F885" s="11">
        <v>2908</v>
      </c>
      <c r="G885" s="11">
        <v>10738</v>
      </c>
    </row>
    <row r="886" spans="1:7" x14ac:dyDescent="0.3">
      <c r="A886" s="11" t="s">
        <v>90</v>
      </c>
      <c r="B886" s="12">
        <v>43927</v>
      </c>
      <c r="C886" s="11">
        <v>83</v>
      </c>
      <c r="D886" s="11">
        <v>9</v>
      </c>
      <c r="E886" s="11">
        <v>4</v>
      </c>
      <c r="F886" s="11">
        <v>4</v>
      </c>
      <c r="G886" s="11">
        <v>2</v>
      </c>
    </row>
    <row r="887" spans="1:7" x14ac:dyDescent="0.3">
      <c r="A887" s="11" t="s">
        <v>91</v>
      </c>
      <c r="B887" s="12">
        <v>43927</v>
      </c>
      <c r="C887" s="11">
        <v>7443</v>
      </c>
      <c r="D887" s="11">
        <v>1887</v>
      </c>
      <c r="E887" s="11">
        <v>384</v>
      </c>
      <c r="F887" s="11">
        <v>672</v>
      </c>
      <c r="G887" s="11">
        <v>1103</v>
      </c>
    </row>
    <row r="888" spans="1:7" x14ac:dyDescent="0.3">
      <c r="A888" s="11" t="s">
        <v>92</v>
      </c>
      <c r="B888" s="12">
        <v>43927</v>
      </c>
      <c r="C888" s="11">
        <v>2116</v>
      </c>
      <c r="D888" s="11">
        <v>686</v>
      </c>
      <c r="E888" s="11">
        <v>70</v>
      </c>
      <c r="F888" s="11">
        <v>258</v>
      </c>
      <c r="G888" s="11">
        <v>282</v>
      </c>
    </row>
    <row r="889" spans="1:7" x14ac:dyDescent="0.3">
      <c r="A889" s="11" t="s">
        <v>93</v>
      </c>
      <c r="B889" s="12">
        <v>43927</v>
      </c>
      <c r="C889" s="11">
        <v>6331</v>
      </c>
      <c r="D889" s="11">
        <v>1968</v>
      </c>
      <c r="E889" s="11">
        <v>162</v>
      </c>
      <c r="F889" s="11">
        <v>204</v>
      </c>
      <c r="G889" s="11">
        <v>688</v>
      </c>
    </row>
    <row r="890" spans="1:7" x14ac:dyDescent="0.3">
      <c r="A890" s="11" t="s">
        <v>94</v>
      </c>
      <c r="B890" s="12">
        <v>43927</v>
      </c>
      <c r="C890" s="11">
        <v>40469</v>
      </c>
      <c r="D890" s="11">
        <v>13950</v>
      </c>
      <c r="E890" s="11">
        <v>1494</v>
      </c>
      <c r="F890" s="11">
        <v>5371</v>
      </c>
      <c r="G890" s="11">
        <v>18410</v>
      </c>
    </row>
    <row r="891" spans="1:7" x14ac:dyDescent="0.3">
      <c r="A891" s="11" t="s">
        <v>95</v>
      </c>
      <c r="B891" s="12">
        <v>43927</v>
      </c>
      <c r="C891" s="11">
        <v>92</v>
      </c>
      <c r="D891" s="11">
        <v>40</v>
      </c>
      <c r="E891" s="11">
        <v>3</v>
      </c>
      <c r="F891" s="11">
        <v>2</v>
      </c>
      <c r="G891" s="11">
        <v>11</v>
      </c>
    </row>
    <row r="892" spans="1:7" x14ac:dyDescent="0.3">
      <c r="A892" s="11" t="s">
        <v>96</v>
      </c>
      <c r="B892" s="12">
        <v>43927</v>
      </c>
      <c r="C892" s="11">
        <v>1283</v>
      </c>
      <c r="D892" s="11">
        <v>500</v>
      </c>
      <c r="E892" s="11">
        <v>84</v>
      </c>
      <c r="F892" s="11">
        <v>78</v>
      </c>
      <c r="G892" s="11">
        <v>193</v>
      </c>
    </row>
    <row r="893" spans="1:7" x14ac:dyDescent="0.3">
      <c r="A893" s="11" t="s">
        <v>97</v>
      </c>
      <c r="B893" s="12">
        <v>43927</v>
      </c>
      <c r="C893" s="11">
        <v>3355</v>
      </c>
      <c r="D893" s="11">
        <v>1488</v>
      </c>
      <c r="E893" s="11">
        <v>124</v>
      </c>
      <c r="F893" s="11">
        <v>202</v>
      </c>
      <c r="G893" s="11">
        <v>421</v>
      </c>
    </row>
    <row r="894" spans="1:7" x14ac:dyDescent="0.3">
      <c r="A894" s="11" t="s">
        <v>98</v>
      </c>
      <c r="B894" s="12">
        <v>43927</v>
      </c>
      <c r="C894" s="11">
        <v>9021</v>
      </c>
      <c r="D894" s="11">
        <v>4856</v>
      </c>
      <c r="E894" s="11">
        <v>417</v>
      </c>
      <c r="F894" s="11">
        <v>586</v>
      </c>
      <c r="G894" s="11">
        <v>3728</v>
      </c>
    </row>
    <row r="895" spans="1:7" x14ac:dyDescent="0.3">
      <c r="A895" s="11" t="s">
        <v>99</v>
      </c>
      <c r="B895" s="12">
        <v>43927</v>
      </c>
      <c r="C895" s="11">
        <v>2846</v>
      </c>
      <c r="D895" s="11">
        <v>918</v>
      </c>
      <c r="E895" s="11">
        <v>66</v>
      </c>
      <c r="F895" s="11">
        <v>160</v>
      </c>
      <c r="G895" s="11">
        <v>994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9B7F3-EB66-42AE-ABCC-7D8C59C35FE9}">
  <dimension ref="B24:Z370"/>
  <sheetViews>
    <sheetView workbookViewId="0">
      <selection activeCell="I70" sqref="I70"/>
    </sheetView>
  </sheetViews>
  <sheetFormatPr baseColWidth="10" defaultRowHeight="14.4" x14ac:dyDescent="0.3"/>
  <cols>
    <col min="1" max="16384" width="11.5546875" style="11"/>
  </cols>
  <sheetData>
    <row r="24" spans="2:26" x14ac:dyDescent="0.3">
      <c r="B24" s="64">
        <v>20000</v>
      </c>
    </row>
    <row r="25" spans="2:26" x14ac:dyDescent="0.3">
      <c r="I25" s="1"/>
    </row>
    <row r="26" spans="2:26" x14ac:dyDescent="0.3">
      <c r="B26" s="140" t="s">
        <v>70</v>
      </c>
      <c r="C26" s="140"/>
      <c r="D26" s="140"/>
      <c r="E26" s="140" t="s">
        <v>118</v>
      </c>
      <c r="F26" s="140"/>
      <c r="G26" s="140"/>
      <c r="H26" s="140" t="s">
        <v>119</v>
      </c>
      <c r="I26" s="140"/>
      <c r="J26" s="140"/>
      <c r="K26" s="140" t="s">
        <v>120</v>
      </c>
      <c r="L26" s="140"/>
      <c r="M26" s="140"/>
      <c r="O26" s="140" t="s">
        <v>70</v>
      </c>
      <c r="P26" s="140"/>
      <c r="Q26" s="140"/>
      <c r="R26" s="140" t="s">
        <v>118</v>
      </c>
      <c r="S26" s="140"/>
      <c r="T26" s="140"/>
      <c r="U26" s="140" t="s">
        <v>119</v>
      </c>
      <c r="V26" s="140"/>
      <c r="W26" s="140"/>
      <c r="X26" s="140" t="s">
        <v>120</v>
      </c>
      <c r="Y26" s="140"/>
      <c r="Z26" s="140"/>
    </row>
    <row r="27" spans="2:26" x14ac:dyDescent="0.3">
      <c r="B27" s="16"/>
      <c r="C27" s="16"/>
      <c r="D27" s="52" t="s">
        <v>4</v>
      </c>
      <c r="E27" s="16"/>
      <c r="F27" s="16"/>
      <c r="G27" s="52" t="s">
        <v>4</v>
      </c>
      <c r="H27" s="16"/>
      <c r="I27" s="16"/>
      <c r="J27" s="52" t="s">
        <v>4</v>
      </c>
      <c r="K27" s="16"/>
      <c r="L27" s="16"/>
      <c r="M27" s="52" t="s">
        <v>4</v>
      </c>
      <c r="O27" s="16"/>
      <c r="P27" s="16"/>
      <c r="Q27" s="52" t="s">
        <v>4</v>
      </c>
      <c r="R27" s="16"/>
      <c r="S27" s="16"/>
      <c r="T27" s="52" t="s">
        <v>4</v>
      </c>
      <c r="U27" s="16"/>
      <c r="V27" s="16"/>
      <c r="W27" s="52" t="s">
        <v>4</v>
      </c>
      <c r="X27" s="16"/>
      <c r="Y27" s="16"/>
      <c r="Z27" s="52" t="s">
        <v>4</v>
      </c>
    </row>
    <row r="28" spans="2:26" x14ac:dyDescent="0.3">
      <c r="B28" s="44" t="s">
        <v>5</v>
      </c>
      <c r="C28" s="44" t="s">
        <v>74</v>
      </c>
      <c r="D28" s="44" t="s">
        <v>74</v>
      </c>
      <c r="E28" s="44" t="s">
        <v>5</v>
      </c>
      <c r="F28" s="44" t="s">
        <v>74</v>
      </c>
      <c r="G28" s="44" t="s">
        <v>74</v>
      </c>
      <c r="H28" s="44" t="s">
        <v>5</v>
      </c>
      <c r="I28" s="44" t="s">
        <v>74</v>
      </c>
      <c r="J28" s="44" t="s">
        <v>74</v>
      </c>
      <c r="K28" s="44" t="s">
        <v>5</v>
      </c>
      <c r="L28" s="44" t="s">
        <v>74</v>
      </c>
      <c r="M28" s="44" t="s">
        <v>74</v>
      </c>
      <c r="O28" s="44" t="s">
        <v>5</v>
      </c>
      <c r="P28" s="44" t="s">
        <v>19</v>
      </c>
      <c r="Q28" s="44" t="s">
        <v>19</v>
      </c>
      <c r="R28" s="44" t="s">
        <v>5</v>
      </c>
      <c r="S28" s="44" t="s">
        <v>19</v>
      </c>
      <c r="T28" s="44" t="s">
        <v>19</v>
      </c>
      <c r="U28" s="44" t="s">
        <v>5</v>
      </c>
      <c r="V28" s="44" t="s">
        <v>19</v>
      </c>
      <c r="W28" s="44" t="s">
        <v>19</v>
      </c>
      <c r="X28" s="44" t="s">
        <v>5</v>
      </c>
      <c r="Y28" s="44" t="s">
        <v>19</v>
      </c>
      <c r="Z28" s="44" t="s">
        <v>19</v>
      </c>
    </row>
    <row r="29" spans="2:26" x14ac:dyDescent="0.3">
      <c r="B29" s="11">
        <v>1</v>
      </c>
      <c r="C29" s="1">
        <f>+SR!E13</f>
        <v>4</v>
      </c>
      <c r="D29" s="40">
        <f t="shared" ref="D29:D92" si="0">+C29/$B$24</f>
        <v>2.0000000000000001E-4</v>
      </c>
      <c r="E29" s="11">
        <v>1</v>
      </c>
      <c r="F29" s="1">
        <f>+SR!$E13</f>
        <v>4</v>
      </c>
      <c r="G29" s="40">
        <f>+F29/20000</f>
        <v>2.0000000000000001E-4</v>
      </c>
      <c r="H29" s="11">
        <v>1</v>
      </c>
      <c r="I29" s="1">
        <f>+SR!$E13</f>
        <v>4</v>
      </c>
      <c r="J29" s="40">
        <f>+I29/20000</f>
        <v>2.0000000000000001E-4</v>
      </c>
      <c r="K29" s="11">
        <v>1</v>
      </c>
      <c r="L29" s="1">
        <f>+SR!$E13</f>
        <v>4</v>
      </c>
      <c r="M29" s="40">
        <f>+L29/20000</f>
        <v>2.0000000000000001E-4</v>
      </c>
      <c r="O29" s="11">
        <v>1</v>
      </c>
      <c r="P29" s="1">
        <f>+SR!$B13</f>
        <v>4</v>
      </c>
      <c r="Q29" s="40">
        <f t="shared" ref="Q29:Q92" si="1">+P29/$B$24</f>
        <v>2.0000000000000001E-4</v>
      </c>
      <c r="R29" s="11">
        <v>1</v>
      </c>
      <c r="S29" s="1">
        <f>+SR!$B13</f>
        <v>4</v>
      </c>
      <c r="T29" s="40">
        <f>+S29/20000</f>
        <v>2.0000000000000001E-4</v>
      </c>
      <c r="U29" s="11">
        <v>1</v>
      </c>
      <c r="V29" s="1">
        <f>+SR!$B13</f>
        <v>4</v>
      </c>
      <c r="W29" s="40">
        <f>+V29/20000</f>
        <v>2.0000000000000001E-4</v>
      </c>
      <c r="X29" s="11">
        <v>1</v>
      </c>
      <c r="Y29" s="1">
        <f>+SR!$B13</f>
        <v>4</v>
      </c>
      <c r="Z29" s="40">
        <f>+Y29/20000</f>
        <v>2.0000000000000001E-4</v>
      </c>
    </row>
    <row r="30" spans="2:26" x14ac:dyDescent="0.3">
      <c r="B30" s="11">
        <f>+B29+1</f>
        <v>2</v>
      </c>
      <c r="C30" s="1">
        <f>+SR!E14</f>
        <v>4</v>
      </c>
      <c r="D30" s="40">
        <f t="shared" si="0"/>
        <v>2.0000000000000001E-4</v>
      </c>
      <c r="E30" s="11">
        <f>+E29+1</f>
        <v>2</v>
      </c>
      <c r="F30" s="1">
        <f>+SR!$E14</f>
        <v>4</v>
      </c>
      <c r="G30" s="40">
        <f t="shared" ref="G30:G93" si="2">+F30/20000</f>
        <v>2.0000000000000001E-4</v>
      </c>
      <c r="H30" s="11">
        <f>+H29+1</f>
        <v>2</v>
      </c>
      <c r="I30" s="1">
        <f>+SR!$E14</f>
        <v>4</v>
      </c>
      <c r="J30" s="40">
        <f t="shared" ref="J30:J93" si="3">+I30/20000</f>
        <v>2.0000000000000001E-4</v>
      </c>
      <c r="K30" s="11">
        <f>+K29+1</f>
        <v>2</v>
      </c>
      <c r="L30" s="1">
        <f>+SR!$E14</f>
        <v>4</v>
      </c>
      <c r="M30" s="40">
        <f t="shared" ref="M30:M93" si="4">+L30/20000</f>
        <v>2.0000000000000001E-4</v>
      </c>
      <c r="O30" s="11">
        <f>+O29+1</f>
        <v>2</v>
      </c>
      <c r="P30" s="1">
        <f>+SR!$B14</f>
        <v>4</v>
      </c>
      <c r="Q30" s="40">
        <f t="shared" si="1"/>
        <v>2.0000000000000001E-4</v>
      </c>
      <c r="R30" s="11">
        <f>+R29+1</f>
        <v>2</v>
      </c>
      <c r="S30" s="1">
        <f>+SR!$B14</f>
        <v>4</v>
      </c>
      <c r="T30" s="40">
        <f t="shared" ref="T30:T93" si="5">+S30/20000</f>
        <v>2.0000000000000001E-4</v>
      </c>
      <c r="U30" s="11">
        <f>+U29+1</f>
        <v>2</v>
      </c>
      <c r="V30" s="1">
        <f>+SR!$B14</f>
        <v>4</v>
      </c>
      <c r="W30" s="40">
        <f t="shared" ref="W30:W93" si="6">+V30/20000</f>
        <v>2.0000000000000001E-4</v>
      </c>
      <c r="X30" s="11">
        <f>+X29+1</f>
        <v>2</v>
      </c>
      <c r="Y30" s="1">
        <f>+SR!$B14</f>
        <v>4</v>
      </c>
      <c r="Z30" s="40">
        <f t="shared" ref="Z30:Z93" si="7">+Y30/20000</f>
        <v>2.0000000000000001E-4</v>
      </c>
    </row>
    <row r="31" spans="2:26" x14ac:dyDescent="0.3">
      <c r="B31" s="11">
        <f t="shared" ref="B31:B94" si="8">+B30+1</f>
        <v>3</v>
      </c>
      <c r="C31" s="1">
        <f>+SR!E15</f>
        <v>4</v>
      </c>
      <c r="D31" s="40">
        <f t="shared" si="0"/>
        <v>2.0000000000000001E-4</v>
      </c>
      <c r="E31" s="11">
        <f t="shared" ref="E31:E94" si="9">+E30+1</f>
        <v>3</v>
      </c>
      <c r="F31" s="1">
        <f>+SR!$E15</f>
        <v>4</v>
      </c>
      <c r="G31" s="40">
        <f t="shared" si="2"/>
        <v>2.0000000000000001E-4</v>
      </c>
      <c r="H31" s="11">
        <f t="shared" ref="H31:H94" si="10">+H30+1</f>
        <v>3</v>
      </c>
      <c r="I31" s="1">
        <f>+SR!$E15</f>
        <v>4</v>
      </c>
      <c r="J31" s="40">
        <f t="shared" si="3"/>
        <v>2.0000000000000001E-4</v>
      </c>
      <c r="K31" s="11">
        <f t="shared" ref="K31:K94" si="11">+K30+1</f>
        <v>3</v>
      </c>
      <c r="L31" s="1">
        <f>+SR!$E15</f>
        <v>4</v>
      </c>
      <c r="M31" s="40">
        <f t="shared" si="4"/>
        <v>2.0000000000000001E-4</v>
      </c>
      <c r="O31" s="11">
        <f t="shared" ref="O31:O94" si="12">+O30+1</f>
        <v>3</v>
      </c>
      <c r="P31" s="1">
        <f>+SR!$B15</f>
        <v>4</v>
      </c>
      <c r="Q31" s="40">
        <f t="shared" si="1"/>
        <v>2.0000000000000001E-4</v>
      </c>
      <c r="R31" s="11">
        <f t="shared" ref="R31:R94" si="13">+R30+1</f>
        <v>3</v>
      </c>
      <c r="S31" s="1">
        <f>+SR!$B15</f>
        <v>4</v>
      </c>
      <c r="T31" s="40">
        <f t="shared" si="5"/>
        <v>2.0000000000000001E-4</v>
      </c>
      <c r="U31" s="11">
        <f t="shared" ref="U31:U94" si="14">+U30+1</f>
        <v>3</v>
      </c>
      <c r="V31" s="1">
        <f>+SR!$B15</f>
        <v>4</v>
      </c>
      <c r="W31" s="40">
        <f t="shared" si="6"/>
        <v>2.0000000000000001E-4</v>
      </c>
      <c r="X31" s="11">
        <f t="shared" ref="X31:X94" si="15">+X30+1</f>
        <v>3</v>
      </c>
      <c r="Y31" s="1">
        <f>+SR!$B15</f>
        <v>4</v>
      </c>
      <c r="Z31" s="40">
        <f t="shared" si="7"/>
        <v>2.0000000000000001E-4</v>
      </c>
    </row>
    <row r="32" spans="2:26" x14ac:dyDescent="0.3">
      <c r="B32" s="11">
        <f t="shared" si="8"/>
        <v>4</v>
      </c>
      <c r="C32" s="1">
        <f>+SR!E16</f>
        <v>6</v>
      </c>
      <c r="D32" s="40">
        <f t="shared" si="0"/>
        <v>2.9999999999999997E-4</v>
      </c>
      <c r="E32" s="11">
        <f t="shared" si="9"/>
        <v>4</v>
      </c>
      <c r="F32" s="1">
        <f>+SR!$E16</f>
        <v>6</v>
      </c>
      <c r="G32" s="40">
        <f t="shared" si="2"/>
        <v>2.9999999999999997E-4</v>
      </c>
      <c r="H32" s="11">
        <f t="shared" si="10"/>
        <v>4</v>
      </c>
      <c r="I32" s="1">
        <f>+SR!$E16</f>
        <v>6</v>
      </c>
      <c r="J32" s="40">
        <f t="shared" si="3"/>
        <v>2.9999999999999997E-4</v>
      </c>
      <c r="K32" s="11">
        <f t="shared" si="11"/>
        <v>4</v>
      </c>
      <c r="L32" s="1">
        <f>+SR!$E16</f>
        <v>6</v>
      </c>
      <c r="M32" s="40">
        <f t="shared" si="4"/>
        <v>2.9999999999999997E-4</v>
      </c>
      <c r="O32" s="11">
        <f t="shared" si="12"/>
        <v>4</v>
      </c>
      <c r="P32" s="1">
        <f>+SR!$B16</f>
        <v>6</v>
      </c>
      <c r="Q32" s="40">
        <f t="shared" si="1"/>
        <v>2.9999999999999997E-4</v>
      </c>
      <c r="R32" s="11">
        <f t="shared" si="13"/>
        <v>4</v>
      </c>
      <c r="S32" s="1">
        <f>+SR!$B16</f>
        <v>6</v>
      </c>
      <c r="T32" s="40">
        <f t="shared" si="5"/>
        <v>2.9999999999999997E-4</v>
      </c>
      <c r="U32" s="11">
        <f t="shared" si="14"/>
        <v>4</v>
      </c>
      <c r="V32" s="1">
        <f>+SR!$B16</f>
        <v>6</v>
      </c>
      <c r="W32" s="40">
        <f t="shared" si="6"/>
        <v>2.9999999999999997E-4</v>
      </c>
      <c r="X32" s="11">
        <f t="shared" si="15"/>
        <v>4</v>
      </c>
      <c r="Y32" s="1">
        <f>+SR!$B16</f>
        <v>6</v>
      </c>
      <c r="Z32" s="40">
        <f t="shared" si="7"/>
        <v>2.9999999999999997E-4</v>
      </c>
    </row>
    <row r="33" spans="2:26" x14ac:dyDescent="0.3">
      <c r="B33" s="11">
        <f t="shared" si="8"/>
        <v>5</v>
      </c>
      <c r="C33" s="1">
        <f>+SR!E17</f>
        <v>9</v>
      </c>
      <c r="D33" s="40">
        <f t="shared" si="0"/>
        <v>4.4999999999999999E-4</v>
      </c>
      <c r="E33" s="11">
        <f t="shared" si="9"/>
        <v>5</v>
      </c>
      <c r="F33" s="1">
        <f>+SR!$E17</f>
        <v>9</v>
      </c>
      <c r="G33" s="40">
        <f t="shared" si="2"/>
        <v>4.4999999999999999E-4</v>
      </c>
      <c r="H33" s="11">
        <f t="shared" si="10"/>
        <v>5</v>
      </c>
      <c r="I33" s="1">
        <f>+SR!$E17</f>
        <v>9</v>
      </c>
      <c r="J33" s="40">
        <f t="shared" si="3"/>
        <v>4.4999999999999999E-4</v>
      </c>
      <c r="K33" s="11">
        <f t="shared" si="11"/>
        <v>5</v>
      </c>
      <c r="L33" s="1">
        <f>+SR!$E17</f>
        <v>9</v>
      </c>
      <c r="M33" s="40">
        <f t="shared" si="4"/>
        <v>4.4999999999999999E-4</v>
      </c>
      <c r="O33" s="11">
        <f t="shared" si="12"/>
        <v>5</v>
      </c>
      <c r="P33" s="1">
        <f>+SR!$B17</f>
        <v>9</v>
      </c>
      <c r="Q33" s="40">
        <f t="shared" si="1"/>
        <v>4.4999999999999999E-4</v>
      </c>
      <c r="R33" s="11">
        <f t="shared" si="13"/>
        <v>5</v>
      </c>
      <c r="S33" s="1">
        <f>+SR!$B17</f>
        <v>9</v>
      </c>
      <c r="T33" s="40">
        <f t="shared" si="5"/>
        <v>4.4999999999999999E-4</v>
      </c>
      <c r="U33" s="11">
        <f t="shared" si="14"/>
        <v>5</v>
      </c>
      <c r="V33" s="1">
        <f>+SR!$B17</f>
        <v>9</v>
      </c>
      <c r="W33" s="40">
        <f t="shared" si="6"/>
        <v>4.4999999999999999E-4</v>
      </c>
      <c r="X33" s="11">
        <f t="shared" si="15"/>
        <v>5</v>
      </c>
      <c r="Y33" s="1">
        <f>+SR!$B17</f>
        <v>9</v>
      </c>
      <c r="Z33" s="40">
        <f t="shared" si="7"/>
        <v>4.4999999999999999E-4</v>
      </c>
    </row>
    <row r="34" spans="2:26" x14ac:dyDescent="0.3">
      <c r="B34" s="11">
        <f t="shared" si="8"/>
        <v>6</v>
      </c>
      <c r="C34" s="1">
        <f>+SR!E18</f>
        <v>11</v>
      </c>
      <c r="D34" s="40">
        <f t="shared" si="0"/>
        <v>5.5000000000000003E-4</v>
      </c>
      <c r="E34" s="11">
        <f t="shared" si="9"/>
        <v>6</v>
      </c>
      <c r="F34" s="1">
        <f>+SR!$E18</f>
        <v>11</v>
      </c>
      <c r="G34" s="40">
        <f t="shared" si="2"/>
        <v>5.5000000000000003E-4</v>
      </c>
      <c r="H34" s="11">
        <f t="shared" si="10"/>
        <v>6</v>
      </c>
      <c r="I34" s="1">
        <f>+SR!$E18</f>
        <v>11</v>
      </c>
      <c r="J34" s="40">
        <f t="shared" si="3"/>
        <v>5.5000000000000003E-4</v>
      </c>
      <c r="K34" s="11">
        <f t="shared" si="11"/>
        <v>6</v>
      </c>
      <c r="L34" s="1">
        <f>+SR!$E18</f>
        <v>11</v>
      </c>
      <c r="M34" s="40">
        <f t="shared" si="4"/>
        <v>5.5000000000000003E-4</v>
      </c>
      <c r="O34" s="11">
        <f t="shared" si="12"/>
        <v>6</v>
      </c>
      <c r="P34" s="1">
        <f>+SR!$B18</f>
        <v>11</v>
      </c>
      <c r="Q34" s="40">
        <f t="shared" si="1"/>
        <v>5.5000000000000003E-4</v>
      </c>
      <c r="R34" s="11">
        <f t="shared" si="13"/>
        <v>6</v>
      </c>
      <c r="S34" s="1">
        <f>+SR!$B18</f>
        <v>11</v>
      </c>
      <c r="T34" s="40">
        <f t="shared" si="5"/>
        <v>5.5000000000000003E-4</v>
      </c>
      <c r="U34" s="11">
        <f t="shared" si="14"/>
        <v>6</v>
      </c>
      <c r="V34" s="1">
        <f>+SR!$B18</f>
        <v>11</v>
      </c>
      <c r="W34" s="40">
        <f t="shared" si="6"/>
        <v>5.5000000000000003E-4</v>
      </c>
      <c r="X34" s="11">
        <f t="shared" si="15"/>
        <v>6</v>
      </c>
      <c r="Y34" s="1">
        <f>+SR!$B18</f>
        <v>11</v>
      </c>
      <c r="Z34" s="40">
        <f t="shared" si="7"/>
        <v>5.5000000000000003E-4</v>
      </c>
    </row>
    <row r="35" spans="2:26" x14ac:dyDescent="0.3">
      <c r="B35" s="11">
        <f t="shared" si="8"/>
        <v>7</v>
      </c>
      <c r="C35" s="1">
        <f>+SR!E19</f>
        <v>16</v>
      </c>
      <c r="D35" s="40">
        <f t="shared" si="0"/>
        <v>8.0000000000000004E-4</v>
      </c>
      <c r="E35" s="11">
        <f t="shared" si="9"/>
        <v>7</v>
      </c>
      <c r="F35" s="1">
        <f>+SR!$E19</f>
        <v>16</v>
      </c>
      <c r="G35" s="40">
        <f t="shared" si="2"/>
        <v>8.0000000000000004E-4</v>
      </c>
      <c r="H35" s="11">
        <f t="shared" si="10"/>
        <v>7</v>
      </c>
      <c r="I35" s="1">
        <f>+SR!$E19</f>
        <v>16</v>
      </c>
      <c r="J35" s="40">
        <f t="shared" si="3"/>
        <v>8.0000000000000004E-4</v>
      </c>
      <c r="K35" s="11">
        <f t="shared" si="11"/>
        <v>7</v>
      </c>
      <c r="L35" s="1">
        <f>+SR!$E19</f>
        <v>16</v>
      </c>
      <c r="M35" s="40">
        <f t="shared" si="4"/>
        <v>8.0000000000000004E-4</v>
      </c>
      <c r="O35" s="11">
        <f t="shared" si="12"/>
        <v>7</v>
      </c>
      <c r="P35" s="1">
        <f>+SR!$B19</f>
        <v>16</v>
      </c>
      <c r="Q35" s="40">
        <f t="shared" si="1"/>
        <v>8.0000000000000004E-4</v>
      </c>
      <c r="R35" s="11">
        <f t="shared" si="13"/>
        <v>7</v>
      </c>
      <c r="S35" s="1">
        <f>+SR!$B19</f>
        <v>16</v>
      </c>
      <c r="T35" s="40">
        <f t="shared" si="5"/>
        <v>8.0000000000000004E-4</v>
      </c>
      <c r="U35" s="11">
        <f t="shared" si="14"/>
        <v>7</v>
      </c>
      <c r="V35" s="1">
        <f>+SR!$B19</f>
        <v>16</v>
      </c>
      <c r="W35" s="40">
        <f t="shared" si="6"/>
        <v>8.0000000000000004E-4</v>
      </c>
      <c r="X35" s="11">
        <f t="shared" si="15"/>
        <v>7</v>
      </c>
      <c r="Y35" s="1">
        <f>+SR!$B19</f>
        <v>16</v>
      </c>
      <c r="Z35" s="40">
        <f t="shared" si="7"/>
        <v>8.0000000000000004E-4</v>
      </c>
    </row>
    <row r="36" spans="2:26" x14ac:dyDescent="0.3">
      <c r="B36" s="11">
        <f t="shared" si="8"/>
        <v>8</v>
      </c>
      <c r="C36" s="1">
        <f>+SR!E20</f>
        <v>22</v>
      </c>
      <c r="D36" s="40">
        <f t="shared" si="0"/>
        <v>1.1000000000000001E-3</v>
      </c>
      <c r="E36" s="11">
        <f t="shared" si="9"/>
        <v>8</v>
      </c>
      <c r="F36" s="1">
        <f>+SR!$E20</f>
        <v>22</v>
      </c>
      <c r="G36" s="40">
        <f t="shared" si="2"/>
        <v>1.1000000000000001E-3</v>
      </c>
      <c r="H36" s="11">
        <f t="shared" si="10"/>
        <v>8</v>
      </c>
      <c r="I36" s="1">
        <f>+SR!$E20</f>
        <v>22</v>
      </c>
      <c r="J36" s="40">
        <f t="shared" si="3"/>
        <v>1.1000000000000001E-3</v>
      </c>
      <c r="K36" s="11">
        <f t="shared" si="11"/>
        <v>8</v>
      </c>
      <c r="L36" s="1">
        <f>+SR!$E20</f>
        <v>22</v>
      </c>
      <c r="M36" s="40">
        <f t="shared" si="4"/>
        <v>1.1000000000000001E-3</v>
      </c>
      <c r="O36" s="11">
        <f t="shared" si="12"/>
        <v>8</v>
      </c>
      <c r="P36" s="1">
        <f>+SR!$B20</f>
        <v>22</v>
      </c>
      <c r="Q36" s="40">
        <f t="shared" si="1"/>
        <v>1.1000000000000001E-3</v>
      </c>
      <c r="R36" s="11">
        <f t="shared" si="13"/>
        <v>8</v>
      </c>
      <c r="S36" s="1">
        <f>+SR!$B20</f>
        <v>22</v>
      </c>
      <c r="T36" s="40">
        <f t="shared" si="5"/>
        <v>1.1000000000000001E-3</v>
      </c>
      <c r="U36" s="11">
        <f t="shared" si="14"/>
        <v>8</v>
      </c>
      <c r="V36" s="1">
        <f>+SR!$B20</f>
        <v>22</v>
      </c>
      <c r="W36" s="40">
        <f t="shared" si="6"/>
        <v>1.1000000000000001E-3</v>
      </c>
      <c r="X36" s="11">
        <f t="shared" si="15"/>
        <v>8</v>
      </c>
      <c r="Y36" s="1">
        <f>+SR!$B20</f>
        <v>22</v>
      </c>
      <c r="Z36" s="40">
        <f t="shared" si="7"/>
        <v>1.1000000000000001E-3</v>
      </c>
    </row>
    <row r="37" spans="2:26" x14ac:dyDescent="0.3">
      <c r="B37" s="11">
        <f t="shared" si="8"/>
        <v>9</v>
      </c>
      <c r="C37" s="1">
        <f>+SR!E21</f>
        <v>29</v>
      </c>
      <c r="D37" s="40">
        <f t="shared" si="0"/>
        <v>1.4499999999999999E-3</v>
      </c>
      <c r="E37" s="11">
        <f t="shared" si="9"/>
        <v>9</v>
      </c>
      <c r="F37" s="1">
        <f>+SR!$E21</f>
        <v>29</v>
      </c>
      <c r="G37" s="40">
        <f t="shared" si="2"/>
        <v>1.4499999999999999E-3</v>
      </c>
      <c r="H37" s="11">
        <f t="shared" si="10"/>
        <v>9</v>
      </c>
      <c r="I37" s="1">
        <f>+SR!$E21</f>
        <v>29</v>
      </c>
      <c r="J37" s="40">
        <f t="shared" si="3"/>
        <v>1.4499999999999999E-3</v>
      </c>
      <c r="K37" s="11">
        <f t="shared" si="11"/>
        <v>9</v>
      </c>
      <c r="L37" s="1">
        <f>+SR!$E21</f>
        <v>29</v>
      </c>
      <c r="M37" s="40">
        <f t="shared" si="4"/>
        <v>1.4499999999999999E-3</v>
      </c>
      <c r="O37" s="11">
        <f t="shared" si="12"/>
        <v>9</v>
      </c>
      <c r="P37" s="1">
        <f>+SR!$B21</f>
        <v>29</v>
      </c>
      <c r="Q37" s="40">
        <f t="shared" si="1"/>
        <v>1.4499999999999999E-3</v>
      </c>
      <c r="R37" s="11">
        <f t="shared" si="13"/>
        <v>9</v>
      </c>
      <c r="S37" s="1">
        <f>+SR!$B21</f>
        <v>29</v>
      </c>
      <c r="T37" s="40">
        <f t="shared" si="5"/>
        <v>1.4499999999999999E-3</v>
      </c>
      <c r="U37" s="11">
        <f t="shared" si="14"/>
        <v>9</v>
      </c>
      <c r="V37" s="1">
        <f>+SR!$B21</f>
        <v>29</v>
      </c>
      <c r="W37" s="40">
        <f t="shared" si="6"/>
        <v>1.4499999999999999E-3</v>
      </c>
      <c r="X37" s="11">
        <f t="shared" si="15"/>
        <v>9</v>
      </c>
      <c r="Y37" s="1">
        <f>+SR!$B21</f>
        <v>29</v>
      </c>
      <c r="Z37" s="40">
        <f t="shared" si="7"/>
        <v>1.4499999999999999E-3</v>
      </c>
    </row>
    <row r="38" spans="2:26" x14ac:dyDescent="0.3">
      <c r="B38" s="11">
        <f t="shared" si="8"/>
        <v>10</v>
      </c>
      <c r="C38" s="1">
        <f>+SR!E22</f>
        <v>41</v>
      </c>
      <c r="D38" s="40">
        <f t="shared" si="0"/>
        <v>2.0500000000000002E-3</v>
      </c>
      <c r="E38" s="11">
        <f t="shared" si="9"/>
        <v>10</v>
      </c>
      <c r="F38" s="1">
        <f>+SR!$E22</f>
        <v>41</v>
      </c>
      <c r="G38" s="40">
        <f t="shared" si="2"/>
        <v>2.0500000000000002E-3</v>
      </c>
      <c r="H38" s="11">
        <f t="shared" si="10"/>
        <v>10</v>
      </c>
      <c r="I38" s="1">
        <f>+SR!$E22</f>
        <v>41</v>
      </c>
      <c r="J38" s="40">
        <f t="shared" si="3"/>
        <v>2.0500000000000002E-3</v>
      </c>
      <c r="K38" s="11">
        <f t="shared" si="11"/>
        <v>10</v>
      </c>
      <c r="L38" s="1">
        <f>+SR!$E22</f>
        <v>41</v>
      </c>
      <c r="M38" s="40">
        <f t="shared" si="4"/>
        <v>2.0500000000000002E-3</v>
      </c>
      <c r="O38" s="11">
        <f t="shared" si="12"/>
        <v>10</v>
      </c>
      <c r="P38" s="1">
        <f>+SR!$B22</f>
        <v>41</v>
      </c>
      <c r="Q38" s="40">
        <f t="shared" si="1"/>
        <v>2.0500000000000002E-3</v>
      </c>
      <c r="R38" s="11">
        <f t="shared" si="13"/>
        <v>10</v>
      </c>
      <c r="S38" s="1">
        <f>+SR!$B22</f>
        <v>41</v>
      </c>
      <c r="T38" s="40">
        <f t="shared" si="5"/>
        <v>2.0500000000000002E-3</v>
      </c>
      <c r="U38" s="11">
        <f t="shared" si="14"/>
        <v>10</v>
      </c>
      <c r="V38" s="1">
        <f>+SR!$B22</f>
        <v>41</v>
      </c>
      <c r="W38" s="40">
        <f t="shared" si="6"/>
        <v>2.0500000000000002E-3</v>
      </c>
      <c r="X38" s="11">
        <f t="shared" si="15"/>
        <v>10</v>
      </c>
      <c r="Y38" s="1">
        <f>+SR!$B22</f>
        <v>41</v>
      </c>
      <c r="Z38" s="40">
        <f t="shared" si="7"/>
        <v>2.0500000000000002E-3</v>
      </c>
    </row>
    <row r="39" spans="2:26" x14ac:dyDescent="0.3">
      <c r="B39" s="11">
        <f t="shared" si="8"/>
        <v>11</v>
      </c>
      <c r="C39" s="1">
        <f>+SR!E23</f>
        <v>54</v>
      </c>
      <c r="D39" s="40">
        <f t="shared" si="0"/>
        <v>2.7000000000000001E-3</v>
      </c>
      <c r="E39" s="11">
        <f t="shared" si="9"/>
        <v>11</v>
      </c>
      <c r="F39" s="1">
        <f>+SR!$E23</f>
        <v>54</v>
      </c>
      <c r="G39" s="40">
        <f t="shared" si="2"/>
        <v>2.7000000000000001E-3</v>
      </c>
      <c r="H39" s="11">
        <f t="shared" si="10"/>
        <v>11</v>
      </c>
      <c r="I39" s="1">
        <f>+SR!$E23</f>
        <v>54</v>
      </c>
      <c r="J39" s="40">
        <f t="shared" si="3"/>
        <v>2.7000000000000001E-3</v>
      </c>
      <c r="K39" s="11">
        <f t="shared" si="11"/>
        <v>11</v>
      </c>
      <c r="L39" s="1">
        <f>+SR!$E23</f>
        <v>54</v>
      </c>
      <c r="M39" s="40">
        <f t="shared" si="4"/>
        <v>2.7000000000000001E-3</v>
      </c>
      <c r="O39" s="11">
        <f t="shared" si="12"/>
        <v>11</v>
      </c>
      <c r="P39" s="1">
        <f>+SR!$B23</f>
        <v>54</v>
      </c>
      <c r="Q39" s="40">
        <f t="shared" si="1"/>
        <v>2.7000000000000001E-3</v>
      </c>
      <c r="R39" s="11">
        <f t="shared" si="13"/>
        <v>11</v>
      </c>
      <c r="S39" s="1">
        <f>+SR!$B23</f>
        <v>54</v>
      </c>
      <c r="T39" s="40">
        <f t="shared" si="5"/>
        <v>2.7000000000000001E-3</v>
      </c>
      <c r="U39" s="11">
        <f t="shared" si="14"/>
        <v>11</v>
      </c>
      <c r="V39" s="1">
        <f>+SR!$B23</f>
        <v>54</v>
      </c>
      <c r="W39" s="40">
        <f t="shared" si="6"/>
        <v>2.7000000000000001E-3</v>
      </c>
      <c r="X39" s="11">
        <f t="shared" si="15"/>
        <v>11</v>
      </c>
      <c r="Y39" s="1">
        <f>+SR!$B23</f>
        <v>54</v>
      </c>
      <c r="Z39" s="40">
        <f t="shared" si="7"/>
        <v>2.7000000000000001E-3</v>
      </c>
    </row>
    <row r="40" spans="2:26" x14ac:dyDescent="0.3">
      <c r="B40" s="11">
        <f t="shared" si="8"/>
        <v>12</v>
      </c>
      <c r="C40" s="1">
        <f>+SR!E24</f>
        <v>66</v>
      </c>
      <c r="D40" s="40">
        <f t="shared" si="0"/>
        <v>3.3E-3</v>
      </c>
      <c r="E40" s="11">
        <f t="shared" si="9"/>
        <v>12</v>
      </c>
      <c r="F40" s="1">
        <f>+SR!$E24</f>
        <v>66</v>
      </c>
      <c r="G40" s="40">
        <f t="shared" si="2"/>
        <v>3.3E-3</v>
      </c>
      <c r="H40" s="11">
        <f t="shared" si="10"/>
        <v>12</v>
      </c>
      <c r="I40" s="1">
        <f>+SR!$E24</f>
        <v>66</v>
      </c>
      <c r="J40" s="40">
        <f t="shared" si="3"/>
        <v>3.3E-3</v>
      </c>
      <c r="K40" s="11">
        <f t="shared" si="11"/>
        <v>12</v>
      </c>
      <c r="L40" s="1">
        <f>+SR!$E24</f>
        <v>66</v>
      </c>
      <c r="M40" s="40">
        <f t="shared" si="4"/>
        <v>3.3E-3</v>
      </c>
      <c r="O40" s="11">
        <f t="shared" si="12"/>
        <v>12</v>
      </c>
      <c r="P40" s="1">
        <f>+SR!$B24</f>
        <v>66</v>
      </c>
      <c r="Q40" s="40">
        <f t="shared" si="1"/>
        <v>3.3E-3</v>
      </c>
      <c r="R40" s="11">
        <f t="shared" si="13"/>
        <v>12</v>
      </c>
      <c r="S40" s="1">
        <f>+SR!$B24</f>
        <v>66</v>
      </c>
      <c r="T40" s="40">
        <f t="shared" si="5"/>
        <v>3.3E-3</v>
      </c>
      <c r="U40" s="11">
        <f t="shared" si="14"/>
        <v>12</v>
      </c>
      <c r="V40" s="1">
        <f>+SR!$B24</f>
        <v>66</v>
      </c>
      <c r="W40" s="40">
        <f t="shared" si="6"/>
        <v>3.3E-3</v>
      </c>
      <c r="X40" s="11">
        <f t="shared" si="15"/>
        <v>12</v>
      </c>
      <c r="Y40" s="1">
        <f>+SR!$B24</f>
        <v>66</v>
      </c>
      <c r="Z40" s="40">
        <f t="shared" si="7"/>
        <v>3.3E-3</v>
      </c>
    </row>
    <row r="41" spans="2:26" x14ac:dyDescent="0.3">
      <c r="B41" s="11">
        <f t="shared" si="8"/>
        <v>13</v>
      </c>
      <c r="C41" s="1">
        <f>+SR!E25</f>
        <v>81</v>
      </c>
      <c r="D41" s="40">
        <f t="shared" si="0"/>
        <v>4.0499999999999998E-3</v>
      </c>
      <c r="E41" s="11">
        <f t="shared" si="9"/>
        <v>13</v>
      </c>
      <c r="F41" s="1">
        <f>+SR!$E25</f>
        <v>81</v>
      </c>
      <c r="G41" s="40">
        <f t="shared" si="2"/>
        <v>4.0499999999999998E-3</v>
      </c>
      <c r="H41" s="11">
        <f t="shared" si="10"/>
        <v>13</v>
      </c>
      <c r="I41" s="1">
        <f>+SR!$E25</f>
        <v>81</v>
      </c>
      <c r="J41" s="40">
        <f t="shared" si="3"/>
        <v>4.0499999999999998E-3</v>
      </c>
      <c r="K41" s="11">
        <f t="shared" si="11"/>
        <v>13</v>
      </c>
      <c r="L41" s="1">
        <f>+SR!$E25</f>
        <v>81</v>
      </c>
      <c r="M41" s="40">
        <f t="shared" si="4"/>
        <v>4.0499999999999998E-3</v>
      </c>
      <c r="O41" s="11">
        <f t="shared" si="12"/>
        <v>13</v>
      </c>
      <c r="P41" s="1">
        <f>+SR!$B25</f>
        <v>81</v>
      </c>
      <c r="Q41" s="40">
        <f t="shared" si="1"/>
        <v>4.0499999999999998E-3</v>
      </c>
      <c r="R41" s="11">
        <f t="shared" si="13"/>
        <v>13</v>
      </c>
      <c r="S41" s="1">
        <f>+SR!$B25</f>
        <v>81</v>
      </c>
      <c r="T41" s="40">
        <f t="shared" si="5"/>
        <v>4.0499999999999998E-3</v>
      </c>
      <c r="U41" s="11">
        <f t="shared" si="14"/>
        <v>13</v>
      </c>
      <c r="V41" s="1">
        <f>+SR!$B25</f>
        <v>81</v>
      </c>
      <c r="W41" s="40">
        <f t="shared" si="6"/>
        <v>4.0499999999999998E-3</v>
      </c>
      <c r="X41" s="11">
        <f t="shared" si="15"/>
        <v>13</v>
      </c>
      <c r="Y41" s="1">
        <f>+SR!$B25</f>
        <v>81</v>
      </c>
      <c r="Z41" s="40">
        <f t="shared" si="7"/>
        <v>4.0499999999999998E-3</v>
      </c>
    </row>
    <row r="42" spans="2:26" x14ac:dyDescent="0.3">
      <c r="B42" s="11">
        <f t="shared" si="8"/>
        <v>14</v>
      </c>
      <c r="C42" s="1">
        <f>+SR!E26</f>
        <v>94</v>
      </c>
      <c r="D42" s="40">
        <f t="shared" si="0"/>
        <v>4.7000000000000002E-3</v>
      </c>
      <c r="E42" s="11">
        <f t="shared" si="9"/>
        <v>14</v>
      </c>
      <c r="F42" s="1">
        <f>+SR!$E26</f>
        <v>94</v>
      </c>
      <c r="G42" s="40">
        <f t="shared" si="2"/>
        <v>4.7000000000000002E-3</v>
      </c>
      <c r="H42" s="11">
        <f t="shared" si="10"/>
        <v>14</v>
      </c>
      <c r="I42" s="1">
        <f>+SR!$E26</f>
        <v>94</v>
      </c>
      <c r="J42" s="40">
        <f t="shared" si="3"/>
        <v>4.7000000000000002E-3</v>
      </c>
      <c r="K42" s="11">
        <f t="shared" si="11"/>
        <v>14</v>
      </c>
      <c r="L42" s="1">
        <f>+SR!$E26</f>
        <v>94</v>
      </c>
      <c r="M42" s="40">
        <f t="shared" si="4"/>
        <v>4.7000000000000002E-3</v>
      </c>
      <c r="O42" s="11">
        <f t="shared" si="12"/>
        <v>14</v>
      </c>
      <c r="P42" s="1">
        <f>+SR!$B26</f>
        <v>94</v>
      </c>
      <c r="Q42" s="40">
        <f t="shared" si="1"/>
        <v>4.7000000000000002E-3</v>
      </c>
      <c r="R42" s="11">
        <f t="shared" si="13"/>
        <v>14</v>
      </c>
      <c r="S42" s="1">
        <f>+SR!$B26</f>
        <v>94</v>
      </c>
      <c r="T42" s="40">
        <f t="shared" si="5"/>
        <v>4.7000000000000002E-3</v>
      </c>
      <c r="U42" s="11">
        <f t="shared" si="14"/>
        <v>14</v>
      </c>
      <c r="V42" s="1">
        <f>+SR!$B26</f>
        <v>94</v>
      </c>
      <c r="W42" s="40">
        <f t="shared" si="6"/>
        <v>4.7000000000000002E-3</v>
      </c>
      <c r="X42" s="11">
        <f t="shared" si="15"/>
        <v>14</v>
      </c>
      <c r="Y42" s="1">
        <f>+SR!$B26</f>
        <v>94</v>
      </c>
      <c r="Z42" s="40">
        <f t="shared" si="7"/>
        <v>4.7000000000000002E-3</v>
      </c>
    </row>
    <row r="43" spans="2:26" x14ac:dyDescent="0.3">
      <c r="B43" s="11">
        <f t="shared" si="8"/>
        <v>15</v>
      </c>
      <c r="C43" s="1">
        <f>+SR!E27</f>
        <v>105</v>
      </c>
      <c r="D43" s="40">
        <f t="shared" si="0"/>
        <v>5.2500000000000003E-3</v>
      </c>
      <c r="E43" s="11">
        <f t="shared" si="9"/>
        <v>15</v>
      </c>
      <c r="F43" s="1">
        <f>+SR!$E27</f>
        <v>105</v>
      </c>
      <c r="G43" s="40">
        <f t="shared" si="2"/>
        <v>5.2500000000000003E-3</v>
      </c>
      <c r="H43" s="11">
        <f t="shared" si="10"/>
        <v>15</v>
      </c>
      <c r="I43" s="1">
        <f>+SR!$E27</f>
        <v>105</v>
      </c>
      <c r="J43" s="40">
        <f t="shared" si="3"/>
        <v>5.2500000000000003E-3</v>
      </c>
      <c r="K43" s="11">
        <f t="shared" si="11"/>
        <v>15</v>
      </c>
      <c r="L43" s="1">
        <f>+SR!$E27</f>
        <v>105</v>
      </c>
      <c r="M43" s="40">
        <f t="shared" si="4"/>
        <v>5.2500000000000003E-3</v>
      </c>
      <c r="O43" s="11">
        <f t="shared" si="12"/>
        <v>15</v>
      </c>
      <c r="P43" s="1">
        <f>+SR!$B27</f>
        <v>105</v>
      </c>
      <c r="Q43" s="40">
        <f t="shared" si="1"/>
        <v>5.2500000000000003E-3</v>
      </c>
      <c r="R43" s="11">
        <f t="shared" si="13"/>
        <v>15</v>
      </c>
      <c r="S43" s="1">
        <f>+SR!$B27</f>
        <v>105</v>
      </c>
      <c r="T43" s="40">
        <f t="shared" si="5"/>
        <v>5.2500000000000003E-3</v>
      </c>
      <c r="U43" s="11">
        <f t="shared" si="14"/>
        <v>15</v>
      </c>
      <c r="V43" s="1">
        <f>+SR!$B27</f>
        <v>105</v>
      </c>
      <c r="W43" s="40">
        <f t="shared" si="6"/>
        <v>5.2500000000000003E-3</v>
      </c>
      <c r="X43" s="11">
        <f t="shared" si="15"/>
        <v>15</v>
      </c>
      <c r="Y43" s="1">
        <f>+SR!$B27</f>
        <v>105</v>
      </c>
      <c r="Z43" s="40">
        <f t="shared" si="7"/>
        <v>5.2500000000000003E-3</v>
      </c>
    </row>
    <row r="44" spans="2:26" x14ac:dyDescent="0.3">
      <c r="B44" s="11">
        <f t="shared" si="8"/>
        <v>16</v>
      </c>
      <c r="C44" s="1">
        <f>+SR!E28</f>
        <v>116</v>
      </c>
      <c r="D44" s="40">
        <f t="shared" si="0"/>
        <v>5.7999999999999996E-3</v>
      </c>
      <c r="E44" s="11">
        <f t="shared" si="9"/>
        <v>16</v>
      </c>
      <c r="F44" s="1">
        <f>+SR!$E28</f>
        <v>116</v>
      </c>
      <c r="G44" s="40">
        <f t="shared" si="2"/>
        <v>5.7999999999999996E-3</v>
      </c>
      <c r="H44" s="11">
        <f t="shared" si="10"/>
        <v>16</v>
      </c>
      <c r="I44" s="1">
        <f>+SR!$E28</f>
        <v>116</v>
      </c>
      <c r="J44" s="40">
        <f t="shared" si="3"/>
        <v>5.7999999999999996E-3</v>
      </c>
      <c r="K44" s="11">
        <f t="shared" si="11"/>
        <v>16</v>
      </c>
      <c r="L44" s="1">
        <f>+SR!$E28</f>
        <v>116</v>
      </c>
      <c r="M44" s="40">
        <f t="shared" si="4"/>
        <v>5.7999999999999996E-3</v>
      </c>
      <c r="O44" s="11">
        <f t="shared" si="12"/>
        <v>16</v>
      </c>
      <c r="P44" s="1">
        <f>+SR!$B28</f>
        <v>116</v>
      </c>
      <c r="Q44" s="40">
        <f t="shared" si="1"/>
        <v>5.7999999999999996E-3</v>
      </c>
      <c r="R44" s="11">
        <f t="shared" si="13"/>
        <v>16</v>
      </c>
      <c r="S44" s="1">
        <f>+SR!$B28</f>
        <v>116</v>
      </c>
      <c r="T44" s="40">
        <f t="shared" si="5"/>
        <v>5.7999999999999996E-3</v>
      </c>
      <c r="U44" s="11">
        <f t="shared" si="14"/>
        <v>16</v>
      </c>
      <c r="V44" s="1">
        <f>+SR!$B28</f>
        <v>116</v>
      </c>
      <c r="W44" s="40">
        <f t="shared" si="6"/>
        <v>5.7999999999999996E-3</v>
      </c>
      <c r="X44" s="11">
        <f t="shared" si="15"/>
        <v>16</v>
      </c>
      <c r="Y44" s="1">
        <f>+SR!$B28</f>
        <v>116</v>
      </c>
      <c r="Z44" s="40">
        <f t="shared" si="7"/>
        <v>5.7999999999999996E-3</v>
      </c>
    </row>
    <row r="45" spans="2:26" x14ac:dyDescent="0.3">
      <c r="B45" s="11">
        <f t="shared" si="8"/>
        <v>17</v>
      </c>
      <c r="C45" s="1">
        <f>+SR!E29</f>
        <v>129</v>
      </c>
      <c r="D45" s="40">
        <f t="shared" si="0"/>
        <v>6.45E-3</v>
      </c>
      <c r="E45" s="11">
        <f t="shared" si="9"/>
        <v>17</v>
      </c>
      <c r="F45" s="1">
        <f>+SR!$E29</f>
        <v>129</v>
      </c>
      <c r="G45" s="40">
        <f t="shared" si="2"/>
        <v>6.45E-3</v>
      </c>
      <c r="H45" s="11">
        <f t="shared" si="10"/>
        <v>17</v>
      </c>
      <c r="I45" s="1">
        <f>+SR!$E29</f>
        <v>129</v>
      </c>
      <c r="J45" s="40">
        <f t="shared" si="3"/>
        <v>6.45E-3</v>
      </c>
      <c r="K45" s="11">
        <f t="shared" si="11"/>
        <v>17</v>
      </c>
      <c r="L45" s="1">
        <f>+SR!$E29</f>
        <v>129</v>
      </c>
      <c r="M45" s="40">
        <f t="shared" si="4"/>
        <v>6.45E-3</v>
      </c>
      <c r="O45" s="11">
        <f t="shared" si="12"/>
        <v>17</v>
      </c>
      <c r="P45" s="1">
        <f>+SR!$B29</f>
        <v>130</v>
      </c>
      <c r="Q45" s="40">
        <f t="shared" si="1"/>
        <v>6.4999999999999997E-3</v>
      </c>
      <c r="R45" s="11">
        <f t="shared" si="13"/>
        <v>17</v>
      </c>
      <c r="S45" s="1">
        <f>+SR!$B29</f>
        <v>130</v>
      </c>
      <c r="T45" s="40">
        <f t="shared" si="5"/>
        <v>6.4999999999999997E-3</v>
      </c>
      <c r="U45" s="11">
        <f t="shared" si="14"/>
        <v>17</v>
      </c>
      <c r="V45" s="1">
        <f>+SR!$B29</f>
        <v>130</v>
      </c>
      <c r="W45" s="40">
        <f t="shared" si="6"/>
        <v>6.4999999999999997E-3</v>
      </c>
      <c r="X45" s="11">
        <f t="shared" si="15"/>
        <v>17</v>
      </c>
      <c r="Y45" s="1">
        <f>+SR!$B29</f>
        <v>130</v>
      </c>
      <c r="Z45" s="40">
        <f t="shared" si="7"/>
        <v>6.4999999999999997E-3</v>
      </c>
    </row>
    <row r="46" spans="2:26" x14ac:dyDescent="0.3">
      <c r="B46" s="11">
        <f t="shared" si="8"/>
        <v>18</v>
      </c>
      <c r="C46" s="1">
        <f>+SR!E30</f>
        <v>145</v>
      </c>
      <c r="D46" s="40">
        <f t="shared" si="0"/>
        <v>7.2500000000000004E-3</v>
      </c>
      <c r="E46" s="11">
        <f t="shared" si="9"/>
        <v>18</v>
      </c>
      <c r="F46" s="1">
        <f>+SR!$E30</f>
        <v>145</v>
      </c>
      <c r="G46" s="40">
        <f t="shared" si="2"/>
        <v>7.2500000000000004E-3</v>
      </c>
      <c r="H46" s="11">
        <f t="shared" si="10"/>
        <v>18</v>
      </c>
      <c r="I46" s="1">
        <f>+SR!$E30</f>
        <v>145</v>
      </c>
      <c r="J46" s="40">
        <f t="shared" si="3"/>
        <v>7.2500000000000004E-3</v>
      </c>
      <c r="K46" s="11">
        <f t="shared" si="11"/>
        <v>18</v>
      </c>
      <c r="L46" s="1">
        <f>+SR!$E30</f>
        <v>145</v>
      </c>
      <c r="M46" s="40">
        <f t="shared" si="4"/>
        <v>7.2500000000000004E-3</v>
      </c>
      <c r="O46" s="11">
        <f t="shared" si="12"/>
        <v>18</v>
      </c>
      <c r="P46" s="1">
        <f>+SR!$B30</f>
        <v>146</v>
      </c>
      <c r="Q46" s="40">
        <f t="shared" si="1"/>
        <v>7.3000000000000001E-3</v>
      </c>
      <c r="R46" s="11">
        <f t="shared" si="13"/>
        <v>18</v>
      </c>
      <c r="S46" s="1">
        <f>+SR!$B30</f>
        <v>146</v>
      </c>
      <c r="T46" s="40">
        <f t="shared" si="5"/>
        <v>7.3000000000000001E-3</v>
      </c>
      <c r="U46" s="11">
        <f t="shared" si="14"/>
        <v>18</v>
      </c>
      <c r="V46" s="1">
        <f>+SR!$B30</f>
        <v>146</v>
      </c>
      <c r="W46" s="40">
        <f t="shared" si="6"/>
        <v>7.3000000000000001E-3</v>
      </c>
      <c r="X46" s="11">
        <f t="shared" si="15"/>
        <v>18</v>
      </c>
      <c r="Y46" s="1">
        <f>+SR!$B30</f>
        <v>146</v>
      </c>
      <c r="Z46" s="40">
        <f t="shared" si="7"/>
        <v>7.3000000000000001E-3</v>
      </c>
    </row>
    <row r="47" spans="2:26" x14ac:dyDescent="0.3">
      <c r="B47" s="11">
        <f t="shared" si="8"/>
        <v>19</v>
      </c>
      <c r="C47" s="1">
        <f>+SR!E31</f>
        <v>162</v>
      </c>
      <c r="D47" s="40">
        <f t="shared" si="0"/>
        <v>8.0999999999999996E-3</v>
      </c>
      <c r="E47" s="11">
        <f t="shared" si="9"/>
        <v>19</v>
      </c>
      <c r="F47" s="1">
        <f>+SR!$E31</f>
        <v>162</v>
      </c>
      <c r="G47" s="40">
        <f t="shared" si="2"/>
        <v>8.0999999999999996E-3</v>
      </c>
      <c r="H47" s="11">
        <f t="shared" si="10"/>
        <v>19</v>
      </c>
      <c r="I47" s="1">
        <f>+SR!$E31</f>
        <v>162</v>
      </c>
      <c r="J47" s="40">
        <f t="shared" si="3"/>
        <v>8.0999999999999996E-3</v>
      </c>
      <c r="K47" s="11">
        <f t="shared" si="11"/>
        <v>19</v>
      </c>
      <c r="L47" s="1">
        <f>+SR!$E31</f>
        <v>162</v>
      </c>
      <c r="M47" s="40">
        <f t="shared" si="4"/>
        <v>8.0999999999999996E-3</v>
      </c>
      <c r="O47" s="11">
        <f t="shared" si="12"/>
        <v>19</v>
      </c>
      <c r="P47" s="1">
        <f>+SR!$B31</f>
        <v>163</v>
      </c>
      <c r="Q47" s="40">
        <f t="shared" si="1"/>
        <v>8.1499999999999993E-3</v>
      </c>
      <c r="R47" s="11">
        <f t="shared" si="13"/>
        <v>19</v>
      </c>
      <c r="S47" s="1">
        <f>+SR!$B31</f>
        <v>163</v>
      </c>
      <c r="T47" s="40">
        <f t="shared" si="5"/>
        <v>8.1499999999999993E-3</v>
      </c>
      <c r="U47" s="11">
        <f t="shared" si="14"/>
        <v>19</v>
      </c>
      <c r="V47" s="1">
        <f>+SR!$B31</f>
        <v>163</v>
      </c>
      <c r="W47" s="40">
        <f t="shared" si="6"/>
        <v>8.1499999999999993E-3</v>
      </c>
      <c r="X47" s="11">
        <f t="shared" si="15"/>
        <v>19</v>
      </c>
      <c r="Y47" s="1">
        <f>+SR!$B31</f>
        <v>163</v>
      </c>
      <c r="Z47" s="40">
        <f t="shared" si="7"/>
        <v>8.1499999999999993E-3</v>
      </c>
    </row>
    <row r="48" spans="2:26" x14ac:dyDescent="0.3">
      <c r="B48" s="11">
        <f t="shared" si="8"/>
        <v>20</v>
      </c>
      <c r="C48" s="1">
        <f>+SR!E32</f>
        <v>182</v>
      </c>
      <c r="D48" s="40">
        <f t="shared" si="0"/>
        <v>9.1000000000000004E-3</v>
      </c>
      <c r="E48" s="11">
        <f t="shared" si="9"/>
        <v>20</v>
      </c>
      <c r="F48" s="1">
        <f>+SR!$E32</f>
        <v>182</v>
      </c>
      <c r="G48" s="40">
        <f t="shared" si="2"/>
        <v>9.1000000000000004E-3</v>
      </c>
      <c r="H48" s="11">
        <f t="shared" si="10"/>
        <v>20</v>
      </c>
      <c r="I48" s="1">
        <f>+SR!$E32</f>
        <v>182</v>
      </c>
      <c r="J48" s="40">
        <f t="shared" si="3"/>
        <v>9.1000000000000004E-3</v>
      </c>
      <c r="K48" s="11">
        <f t="shared" si="11"/>
        <v>20</v>
      </c>
      <c r="L48" s="1">
        <f>+SR!$E32</f>
        <v>182</v>
      </c>
      <c r="M48" s="40">
        <f t="shared" si="4"/>
        <v>9.1000000000000004E-3</v>
      </c>
      <c r="O48" s="11">
        <f t="shared" si="12"/>
        <v>20</v>
      </c>
      <c r="P48" s="1">
        <f>+SR!$B32</f>
        <v>184</v>
      </c>
      <c r="Q48" s="40">
        <f t="shared" si="1"/>
        <v>9.1999999999999998E-3</v>
      </c>
      <c r="R48" s="11">
        <f t="shared" si="13"/>
        <v>20</v>
      </c>
      <c r="S48" s="1">
        <f>+SR!$B32</f>
        <v>184</v>
      </c>
      <c r="T48" s="40">
        <f t="shared" si="5"/>
        <v>9.1999999999999998E-3</v>
      </c>
      <c r="U48" s="11">
        <f t="shared" si="14"/>
        <v>20</v>
      </c>
      <c r="V48" s="1">
        <f>+SR!$B32</f>
        <v>184</v>
      </c>
      <c r="W48" s="40">
        <f t="shared" si="6"/>
        <v>9.1999999999999998E-3</v>
      </c>
      <c r="X48" s="11">
        <f t="shared" si="15"/>
        <v>20</v>
      </c>
      <c r="Y48" s="1">
        <f>+SR!$B32</f>
        <v>184</v>
      </c>
      <c r="Z48" s="40">
        <f t="shared" si="7"/>
        <v>9.1999999999999998E-3</v>
      </c>
    </row>
    <row r="49" spans="2:26" x14ac:dyDescent="0.3">
      <c r="B49" s="11">
        <f t="shared" si="8"/>
        <v>21</v>
      </c>
      <c r="C49" s="1">
        <f>+SR!E33</f>
        <v>207</v>
      </c>
      <c r="D49" s="40">
        <f t="shared" si="0"/>
        <v>1.035E-2</v>
      </c>
      <c r="E49" s="11">
        <f t="shared" si="9"/>
        <v>21</v>
      </c>
      <c r="F49" s="1">
        <f>+SR!$E33</f>
        <v>207</v>
      </c>
      <c r="G49" s="40">
        <f t="shared" si="2"/>
        <v>1.035E-2</v>
      </c>
      <c r="H49" s="11">
        <f t="shared" si="10"/>
        <v>21</v>
      </c>
      <c r="I49" s="1">
        <f>+SR!$E33</f>
        <v>207</v>
      </c>
      <c r="J49" s="40">
        <f t="shared" si="3"/>
        <v>1.035E-2</v>
      </c>
      <c r="K49" s="11">
        <f t="shared" si="11"/>
        <v>21</v>
      </c>
      <c r="L49" s="1">
        <f>+SR!$E33</f>
        <v>207</v>
      </c>
      <c r="M49" s="40">
        <f t="shared" si="4"/>
        <v>1.035E-2</v>
      </c>
      <c r="O49" s="11">
        <f t="shared" si="12"/>
        <v>21</v>
      </c>
      <c r="P49" s="1">
        <f>+SR!$B33</f>
        <v>209</v>
      </c>
      <c r="Q49" s="40">
        <f t="shared" si="1"/>
        <v>1.0449999999999999E-2</v>
      </c>
      <c r="R49" s="11">
        <f t="shared" si="13"/>
        <v>21</v>
      </c>
      <c r="S49" s="1">
        <f>+SR!$B33</f>
        <v>209</v>
      </c>
      <c r="T49" s="40">
        <f t="shared" si="5"/>
        <v>1.0449999999999999E-2</v>
      </c>
      <c r="U49" s="11">
        <f t="shared" si="14"/>
        <v>21</v>
      </c>
      <c r="V49" s="1">
        <f>+SR!$B33</f>
        <v>209</v>
      </c>
      <c r="W49" s="40">
        <f t="shared" si="6"/>
        <v>1.0449999999999999E-2</v>
      </c>
      <c r="X49" s="11">
        <f t="shared" si="15"/>
        <v>21</v>
      </c>
      <c r="Y49" s="1">
        <f>+SR!$B33</f>
        <v>209</v>
      </c>
      <c r="Z49" s="40">
        <f t="shared" si="7"/>
        <v>1.0449999999999999E-2</v>
      </c>
    </row>
    <row r="50" spans="2:26" x14ac:dyDescent="0.3">
      <c r="B50" s="11">
        <f t="shared" si="8"/>
        <v>22</v>
      </c>
      <c r="C50" s="1">
        <f>+SR!E34</f>
        <v>236</v>
      </c>
      <c r="D50" s="40">
        <f t="shared" si="0"/>
        <v>1.18E-2</v>
      </c>
      <c r="E50" s="11">
        <f t="shared" si="9"/>
        <v>22</v>
      </c>
      <c r="F50" s="1">
        <f>+SR!$E34</f>
        <v>236</v>
      </c>
      <c r="G50" s="40">
        <f t="shared" si="2"/>
        <v>1.18E-2</v>
      </c>
      <c r="H50" s="11">
        <f t="shared" si="10"/>
        <v>22</v>
      </c>
      <c r="I50" s="1">
        <f>+SR!$E34</f>
        <v>236</v>
      </c>
      <c r="J50" s="40">
        <f t="shared" si="3"/>
        <v>1.18E-2</v>
      </c>
      <c r="K50" s="11">
        <f t="shared" si="11"/>
        <v>22</v>
      </c>
      <c r="L50" s="1">
        <f>+SR!$E34</f>
        <v>236</v>
      </c>
      <c r="M50" s="40">
        <f t="shared" si="4"/>
        <v>1.18E-2</v>
      </c>
      <c r="O50" s="11">
        <f t="shared" si="12"/>
        <v>22</v>
      </c>
      <c r="P50" s="1">
        <f>+SR!$B34</f>
        <v>239</v>
      </c>
      <c r="Q50" s="40">
        <f t="shared" si="1"/>
        <v>1.1950000000000001E-2</v>
      </c>
      <c r="R50" s="11">
        <f t="shared" si="13"/>
        <v>22</v>
      </c>
      <c r="S50" s="1">
        <f>+SR!$B34</f>
        <v>239</v>
      </c>
      <c r="T50" s="40">
        <f t="shared" si="5"/>
        <v>1.1950000000000001E-2</v>
      </c>
      <c r="U50" s="11">
        <f t="shared" si="14"/>
        <v>22</v>
      </c>
      <c r="V50" s="1">
        <f>+SR!$B34</f>
        <v>239</v>
      </c>
      <c r="W50" s="40">
        <f t="shared" si="6"/>
        <v>1.1950000000000001E-2</v>
      </c>
      <c r="X50" s="11">
        <f t="shared" si="15"/>
        <v>22</v>
      </c>
      <c r="Y50" s="1">
        <f>+SR!$B34</f>
        <v>239</v>
      </c>
      <c r="Z50" s="40">
        <f t="shared" si="7"/>
        <v>1.1950000000000001E-2</v>
      </c>
    </row>
    <row r="51" spans="2:26" x14ac:dyDescent="0.3">
      <c r="B51" s="11">
        <f t="shared" si="8"/>
        <v>23</v>
      </c>
      <c r="C51" s="1">
        <f>+SR!E35</f>
        <v>268</v>
      </c>
      <c r="D51" s="40">
        <f t="shared" si="0"/>
        <v>1.34E-2</v>
      </c>
      <c r="E51" s="11">
        <f t="shared" si="9"/>
        <v>23</v>
      </c>
      <c r="F51" s="1">
        <f>+SR!$E35</f>
        <v>268</v>
      </c>
      <c r="G51" s="40">
        <f t="shared" si="2"/>
        <v>1.34E-2</v>
      </c>
      <c r="H51" s="11">
        <f t="shared" si="10"/>
        <v>23</v>
      </c>
      <c r="I51" s="1">
        <f>+SR!$E35</f>
        <v>268</v>
      </c>
      <c r="J51" s="40">
        <f t="shared" si="3"/>
        <v>1.34E-2</v>
      </c>
      <c r="K51" s="11">
        <f t="shared" si="11"/>
        <v>23</v>
      </c>
      <c r="L51" s="1">
        <f>+SR!$E35</f>
        <v>268</v>
      </c>
      <c r="M51" s="40">
        <f t="shared" si="4"/>
        <v>1.34E-2</v>
      </c>
      <c r="O51" s="11">
        <f t="shared" si="12"/>
        <v>23</v>
      </c>
      <c r="P51" s="1">
        <f>+SR!$B35</f>
        <v>272</v>
      </c>
      <c r="Q51" s="40">
        <f t="shared" si="1"/>
        <v>1.3599999999999999E-2</v>
      </c>
      <c r="R51" s="11">
        <f t="shared" si="13"/>
        <v>23</v>
      </c>
      <c r="S51" s="1">
        <f>+SR!$B35</f>
        <v>272</v>
      </c>
      <c r="T51" s="40">
        <f t="shared" si="5"/>
        <v>1.3599999999999999E-2</v>
      </c>
      <c r="U51" s="11">
        <f t="shared" si="14"/>
        <v>23</v>
      </c>
      <c r="V51" s="1">
        <f>+SR!$B35</f>
        <v>272</v>
      </c>
      <c r="W51" s="40">
        <f t="shared" si="6"/>
        <v>1.3599999999999999E-2</v>
      </c>
      <c r="X51" s="11">
        <f t="shared" si="15"/>
        <v>23</v>
      </c>
      <c r="Y51" s="1">
        <f>+SR!$B35</f>
        <v>272</v>
      </c>
      <c r="Z51" s="40">
        <f t="shared" si="7"/>
        <v>1.3599999999999999E-2</v>
      </c>
    </row>
    <row r="52" spans="2:26" x14ac:dyDescent="0.3">
      <c r="B52" s="11">
        <f t="shared" si="8"/>
        <v>24</v>
      </c>
      <c r="C52" s="1">
        <f>+SR!E36</f>
        <v>300</v>
      </c>
      <c r="D52" s="40">
        <f t="shared" si="0"/>
        <v>1.4999999999999999E-2</v>
      </c>
      <c r="E52" s="11">
        <f t="shared" si="9"/>
        <v>24</v>
      </c>
      <c r="F52" s="1">
        <f>+SR!$E36</f>
        <v>300</v>
      </c>
      <c r="G52" s="40">
        <f t="shared" si="2"/>
        <v>1.4999999999999999E-2</v>
      </c>
      <c r="H52" s="11">
        <f t="shared" si="10"/>
        <v>24</v>
      </c>
      <c r="I52" s="1">
        <f>+SR!$E36</f>
        <v>300</v>
      </c>
      <c r="J52" s="40">
        <f t="shared" si="3"/>
        <v>1.4999999999999999E-2</v>
      </c>
      <c r="K52" s="11">
        <f t="shared" si="11"/>
        <v>24</v>
      </c>
      <c r="L52" s="1">
        <f>+SR!$E36</f>
        <v>300</v>
      </c>
      <c r="M52" s="40">
        <f t="shared" si="4"/>
        <v>1.4999999999999999E-2</v>
      </c>
      <c r="O52" s="11">
        <f t="shared" si="12"/>
        <v>24</v>
      </c>
      <c r="P52" s="1">
        <f>+SR!$B36</f>
        <v>305</v>
      </c>
      <c r="Q52" s="40">
        <f t="shared" si="1"/>
        <v>1.525E-2</v>
      </c>
      <c r="R52" s="11">
        <f t="shared" si="13"/>
        <v>24</v>
      </c>
      <c r="S52" s="1">
        <f>+SR!$B36</f>
        <v>305</v>
      </c>
      <c r="T52" s="40">
        <f t="shared" si="5"/>
        <v>1.525E-2</v>
      </c>
      <c r="U52" s="11">
        <f t="shared" si="14"/>
        <v>24</v>
      </c>
      <c r="V52" s="1">
        <f>+SR!$B36</f>
        <v>305</v>
      </c>
      <c r="W52" s="40">
        <f t="shared" si="6"/>
        <v>1.525E-2</v>
      </c>
      <c r="X52" s="11">
        <f t="shared" si="15"/>
        <v>24</v>
      </c>
      <c r="Y52" s="1">
        <f>+SR!$B36</f>
        <v>305</v>
      </c>
      <c r="Z52" s="40">
        <f t="shared" si="7"/>
        <v>1.525E-2</v>
      </c>
    </row>
    <row r="53" spans="2:26" x14ac:dyDescent="0.3">
      <c r="B53" s="11">
        <f t="shared" si="8"/>
        <v>25</v>
      </c>
      <c r="C53" s="1">
        <f>+SR!E37</f>
        <v>339</v>
      </c>
      <c r="D53" s="40">
        <f t="shared" si="0"/>
        <v>1.695E-2</v>
      </c>
      <c r="E53" s="11">
        <f t="shared" si="9"/>
        <v>25</v>
      </c>
      <c r="F53" s="1">
        <f>+SR!$E37</f>
        <v>339</v>
      </c>
      <c r="G53" s="40">
        <f t="shared" si="2"/>
        <v>1.695E-2</v>
      </c>
      <c r="H53" s="11">
        <f t="shared" si="10"/>
        <v>25</v>
      </c>
      <c r="I53" s="1">
        <f>+SR!$E37</f>
        <v>339</v>
      </c>
      <c r="J53" s="40">
        <f t="shared" si="3"/>
        <v>1.695E-2</v>
      </c>
      <c r="K53" s="11">
        <f t="shared" si="11"/>
        <v>25</v>
      </c>
      <c r="L53" s="1">
        <f>+SR!$E37</f>
        <v>339</v>
      </c>
      <c r="M53" s="40">
        <f t="shared" si="4"/>
        <v>1.695E-2</v>
      </c>
      <c r="O53" s="11">
        <f t="shared" si="12"/>
        <v>25</v>
      </c>
      <c r="P53" s="1">
        <f>+SR!$B37</f>
        <v>346</v>
      </c>
      <c r="Q53" s="40">
        <f t="shared" si="1"/>
        <v>1.7299999999999999E-2</v>
      </c>
      <c r="R53" s="11">
        <f t="shared" si="13"/>
        <v>25</v>
      </c>
      <c r="S53" s="1">
        <f>+SR!$B37</f>
        <v>346</v>
      </c>
      <c r="T53" s="40">
        <f t="shared" si="5"/>
        <v>1.7299999999999999E-2</v>
      </c>
      <c r="U53" s="11">
        <f t="shared" si="14"/>
        <v>25</v>
      </c>
      <c r="V53" s="1">
        <f>+SR!$B37</f>
        <v>346</v>
      </c>
      <c r="W53" s="40">
        <f t="shared" si="6"/>
        <v>1.7299999999999999E-2</v>
      </c>
      <c r="X53" s="11">
        <f t="shared" si="15"/>
        <v>25</v>
      </c>
      <c r="Y53" s="1">
        <f>+SR!$B37</f>
        <v>346</v>
      </c>
      <c r="Z53" s="40">
        <f t="shared" si="7"/>
        <v>1.7299999999999999E-2</v>
      </c>
    </row>
    <row r="54" spans="2:26" x14ac:dyDescent="0.3">
      <c r="B54" s="11">
        <f t="shared" si="8"/>
        <v>26</v>
      </c>
      <c r="C54" s="1">
        <f>+SR!E38</f>
        <v>378</v>
      </c>
      <c r="D54" s="40">
        <f t="shared" si="0"/>
        <v>1.89E-2</v>
      </c>
      <c r="E54" s="11">
        <f t="shared" si="9"/>
        <v>26</v>
      </c>
      <c r="F54" s="1">
        <f>+SR!$E38</f>
        <v>378</v>
      </c>
      <c r="G54" s="40">
        <f t="shared" si="2"/>
        <v>1.89E-2</v>
      </c>
      <c r="H54" s="11">
        <f t="shared" si="10"/>
        <v>26</v>
      </c>
      <c r="I54" s="1">
        <f>+SR!$E38</f>
        <v>378</v>
      </c>
      <c r="J54" s="40">
        <f t="shared" si="3"/>
        <v>1.89E-2</v>
      </c>
      <c r="K54" s="11">
        <f t="shared" si="11"/>
        <v>26</v>
      </c>
      <c r="L54" s="1">
        <f>+SR!$E38</f>
        <v>378</v>
      </c>
      <c r="M54" s="40">
        <f t="shared" si="4"/>
        <v>1.89E-2</v>
      </c>
      <c r="O54" s="11">
        <f t="shared" si="12"/>
        <v>26</v>
      </c>
      <c r="P54" s="1">
        <f>+SR!$B38</f>
        <v>386</v>
      </c>
      <c r="Q54" s="40">
        <f t="shared" si="1"/>
        <v>1.9300000000000001E-2</v>
      </c>
      <c r="R54" s="11">
        <f t="shared" si="13"/>
        <v>26</v>
      </c>
      <c r="S54" s="1">
        <f>+SR!$B38</f>
        <v>386</v>
      </c>
      <c r="T54" s="40">
        <f t="shared" si="5"/>
        <v>1.9300000000000001E-2</v>
      </c>
      <c r="U54" s="11">
        <f t="shared" si="14"/>
        <v>26</v>
      </c>
      <c r="V54" s="1">
        <f>+SR!$B38</f>
        <v>386</v>
      </c>
      <c r="W54" s="40">
        <f t="shared" si="6"/>
        <v>1.9300000000000001E-2</v>
      </c>
      <c r="X54" s="11">
        <f t="shared" si="15"/>
        <v>26</v>
      </c>
      <c r="Y54" s="1">
        <f>+SR!$B38</f>
        <v>386</v>
      </c>
      <c r="Z54" s="40">
        <f t="shared" si="7"/>
        <v>1.9300000000000001E-2</v>
      </c>
    </row>
    <row r="55" spans="2:26" x14ac:dyDescent="0.3">
      <c r="B55" s="11">
        <f t="shared" si="8"/>
        <v>27</v>
      </c>
      <c r="C55" s="1">
        <f>+SR!E39</f>
        <v>419</v>
      </c>
      <c r="D55" s="40">
        <f t="shared" si="0"/>
        <v>2.095E-2</v>
      </c>
      <c r="E55" s="11">
        <f t="shared" si="9"/>
        <v>27</v>
      </c>
      <c r="F55" s="1">
        <f>+SR!$E39</f>
        <v>419</v>
      </c>
      <c r="G55" s="40">
        <f t="shared" si="2"/>
        <v>2.095E-2</v>
      </c>
      <c r="H55" s="11">
        <f t="shared" si="10"/>
        <v>27</v>
      </c>
      <c r="I55" s="1">
        <f>+SR!$E39</f>
        <v>419</v>
      </c>
      <c r="J55" s="40">
        <f t="shared" si="3"/>
        <v>2.095E-2</v>
      </c>
      <c r="K55" s="11">
        <f t="shared" si="11"/>
        <v>27</v>
      </c>
      <c r="L55" s="1">
        <f>+SR!$E39</f>
        <v>419</v>
      </c>
      <c r="M55" s="40">
        <f t="shared" si="4"/>
        <v>2.095E-2</v>
      </c>
      <c r="O55" s="11">
        <f t="shared" si="12"/>
        <v>27</v>
      </c>
      <c r="P55" s="1">
        <f>+SR!$B39</f>
        <v>430</v>
      </c>
      <c r="Q55" s="40">
        <f t="shared" si="1"/>
        <v>2.1499999999999998E-2</v>
      </c>
      <c r="R55" s="11">
        <f t="shared" si="13"/>
        <v>27</v>
      </c>
      <c r="S55" s="1">
        <f>+SR!$B39</f>
        <v>430</v>
      </c>
      <c r="T55" s="40">
        <f t="shared" si="5"/>
        <v>2.1499999999999998E-2</v>
      </c>
      <c r="U55" s="11">
        <f t="shared" si="14"/>
        <v>27</v>
      </c>
      <c r="V55" s="1">
        <f>+SR!$B39</f>
        <v>430</v>
      </c>
      <c r="W55" s="40">
        <f t="shared" si="6"/>
        <v>2.1499999999999998E-2</v>
      </c>
      <c r="X55" s="11">
        <f t="shared" si="15"/>
        <v>27</v>
      </c>
      <c r="Y55" s="1">
        <f>+SR!$B39</f>
        <v>430</v>
      </c>
      <c r="Z55" s="40">
        <f t="shared" si="7"/>
        <v>2.1499999999999998E-2</v>
      </c>
    </row>
    <row r="56" spans="2:26" x14ac:dyDescent="0.3">
      <c r="B56" s="11">
        <f t="shared" si="8"/>
        <v>28</v>
      </c>
      <c r="C56" s="1">
        <f>+SR!E40</f>
        <v>462</v>
      </c>
      <c r="D56" s="40">
        <f t="shared" si="0"/>
        <v>2.3099999999999999E-2</v>
      </c>
      <c r="E56" s="11">
        <f t="shared" si="9"/>
        <v>28</v>
      </c>
      <c r="F56" s="1">
        <f>+SR!$E40</f>
        <v>462</v>
      </c>
      <c r="G56" s="40">
        <f t="shared" si="2"/>
        <v>2.3099999999999999E-2</v>
      </c>
      <c r="H56" s="11">
        <f t="shared" si="10"/>
        <v>28</v>
      </c>
      <c r="I56" s="1">
        <f>+SR!$E40</f>
        <v>462</v>
      </c>
      <c r="J56" s="40">
        <f t="shared" si="3"/>
        <v>2.3099999999999999E-2</v>
      </c>
      <c r="K56" s="11">
        <f t="shared" si="11"/>
        <v>28</v>
      </c>
      <c r="L56" s="1">
        <f>+SR!$E40</f>
        <v>462</v>
      </c>
      <c r="M56" s="40">
        <f t="shared" si="4"/>
        <v>2.3099999999999999E-2</v>
      </c>
      <c r="O56" s="11">
        <f t="shared" si="12"/>
        <v>28</v>
      </c>
      <c r="P56" s="1">
        <f>+SR!$B40</f>
        <v>475</v>
      </c>
      <c r="Q56" s="40">
        <f t="shared" si="1"/>
        <v>2.375E-2</v>
      </c>
      <c r="R56" s="11">
        <f t="shared" si="13"/>
        <v>28</v>
      </c>
      <c r="S56" s="1">
        <f>+SR!$B40</f>
        <v>475</v>
      </c>
      <c r="T56" s="40">
        <f t="shared" si="5"/>
        <v>2.375E-2</v>
      </c>
      <c r="U56" s="11">
        <f t="shared" si="14"/>
        <v>28</v>
      </c>
      <c r="V56" s="1">
        <f>+SR!$B40</f>
        <v>475</v>
      </c>
      <c r="W56" s="40">
        <f t="shared" si="6"/>
        <v>2.375E-2</v>
      </c>
      <c r="X56" s="11">
        <f t="shared" si="15"/>
        <v>28</v>
      </c>
      <c r="Y56" s="1">
        <f>+SR!$B40</f>
        <v>475</v>
      </c>
      <c r="Z56" s="40">
        <f t="shared" si="7"/>
        <v>2.375E-2</v>
      </c>
    </row>
    <row r="57" spans="2:26" x14ac:dyDescent="0.3">
      <c r="B57" s="11">
        <f t="shared" si="8"/>
        <v>29</v>
      </c>
      <c r="C57" s="1">
        <f>+SR!E41</f>
        <v>504</v>
      </c>
      <c r="D57" s="40">
        <f t="shared" si="0"/>
        <v>2.52E-2</v>
      </c>
      <c r="E57" s="11">
        <f t="shared" si="9"/>
        <v>29</v>
      </c>
      <c r="F57" s="1">
        <f>+SR!$E41</f>
        <v>504</v>
      </c>
      <c r="G57" s="40">
        <f t="shared" si="2"/>
        <v>2.52E-2</v>
      </c>
      <c r="H57" s="11">
        <f t="shared" si="10"/>
        <v>29</v>
      </c>
      <c r="I57" s="1">
        <f>+SR!$E41</f>
        <v>504</v>
      </c>
      <c r="J57" s="40">
        <f t="shared" si="3"/>
        <v>2.52E-2</v>
      </c>
      <c r="K57" s="11">
        <f t="shared" si="11"/>
        <v>29</v>
      </c>
      <c r="L57" s="1">
        <f>+SR!$E41</f>
        <v>504</v>
      </c>
      <c r="M57" s="40">
        <f t="shared" si="4"/>
        <v>2.52E-2</v>
      </c>
      <c r="O57" s="11">
        <f t="shared" si="12"/>
        <v>29</v>
      </c>
      <c r="P57" s="1">
        <f>+SR!$B41</f>
        <v>520</v>
      </c>
      <c r="Q57" s="40">
        <f t="shared" si="1"/>
        <v>2.5999999999999999E-2</v>
      </c>
      <c r="R57" s="11">
        <f t="shared" si="13"/>
        <v>29</v>
      </c>
      <c r="S57" s="1">
        <f>+SR!$B41</f>
        <v>520</v>
      </c>
      <c r="T57" s="40">
        <f t="shared" si="5"/>
        <v>2.5999999999999999E-2</v>
      </c>
      <c r="U57" s="11">
        <f t="shared" si="14"/>
        <v>29</v>
      </c>
      <c r="V57" s="1">
        <f>+SR!$B41</f>
        <v>520</v>
      </c>
      <c r="W57" s="40">
        <f t="shared" si="6"/>
        <v>2.5999999999999999E-2</v>
      </c>
      <c r="X57" s="11">
        <f t="shared" si="15"/>
        <v>29</v>
      </c>
      <c r="Y57" s="1">
        <f>+SR!$B41</f>
        <v>520</v>
      </c>
      <c r="Z57" s="40">
        <f t="shared" si="7"/>
        <v>2.5999999999999999E-2</v>
      </c>
    </row>
    <row r="58" spans="2:26" x14ac:dyDescent="0.3">
      <c r="B58" s="11">
        <f t="shared" si="8"/>
        <v>30</v>
      </c>
      <c r="C58" s="1">
        <f>+SR!E42</f>
        <v>553</v>
      </c>
      <c r="D58" s="40">
        <f t="shared" si="0"/>
        <v>2.7650000000000001E-2</v>
      </c>
      <c r="E58" s="11">
        <f t="shared" si="9"/>
        <v>30</v>
      </c>
      <c r="F58" s="1">
        <f>+SR!$E42</f>
        <v>553</v>
      </c>
      <c r="G58" s="40">
        <f t="shared" si="2"/>
        <v>2.7650000000000001E-2</v>
      </c>
      <c r="H58" s="11">
        <f t="shared" si="10"/>
        <v>30</v>
      </c>
      <c r="I58" s="1">
        <f>+SR!$E42</f>
        <v>553</v>
      </c>
      <c r="J58" s="40">
        <f t="shared" si="3"/>
        <v>2.7650000000000001E-2</v>
      </c>
      <c r="K58" s="11">
        <f t="shared" si="11"/>
        <v>30</v>
      </c>
      <c r="L58" s="1">
        <f>+SR!$E42</f>
        <v>553</v>
      </c>
      <c r="M58" s="40">
        <f t="shared" si="4"/>
        <v>2.7650000000000001E-2</v>
      </c>
      <c r="O58" s="11">
        <f t="shared" si="12"/>
        <v>30</v>
      </c>
      <c r="P58" s="1">
        <f>+SR!$B42</f>
        <v>573</v>
      </c>
      <c r="Q58" s="40">
        <f t="shared" si="1"/>
        <v>2.8649999999999998E-2</v>
      </c>
      <c r="R58" s="11">
        <f t="shared" si="13"/>
        <v>30</v>
      </c>
      <c r="S58" s="1">
        <f>+SR!$B42</f>
        <v>573</v>
      </c>
      <c r="T58" s="40">
        <f t="shared" si="5"/>
        <v>2.8649999999999998E-2</v>
      </c>
      <c r="U58" s="11">
        <f t="shared" si="14"/>
        <v>30</v>
      </c>
      <c r="V58" s="1">
        <f>+SR!$B42</f>
        <v>573</v>
      </c>
      <c r="W58" s="40">
        <f t="shared" si="6"/>
        <v>2.8649999999999998E-2</v>
      </c>
      <c r="X58" s="11">
        <f t="shared" si="15"/>
        <v>30</v>
      </c>
      <c r="Y58" s="1">
        <f>+SR!$B42</f>
        <v>573</v>
      </c>
      <c r="Z58" s="40">
        <f t="shared" si="7"/>
        <v>2.8649999999999998E-2</v>
      </c>
    </row>
    <row r="59" spans="2:26" x14ac:dyDescent="0.3">
      <c r="B59" s="11">
        <f t="shared" si="8"/>
        <v>31</v>
      </c>
      <c r="C59" s="1">
        <f>+SR!E43</f>
        <v>605</v>
      </c>
      <c r="D59" s="40">
        <f t="shared" si="0"/>
        <v>3.0249999999999999E-2</v>
      </c>
      <c r="E59" s="11">
        <f t="shared" si="9"/>
        <v>31</v>
      </c>
      <c r="F59" s="50">
        <f>+SR30_CRa!$E8</f>
        <v>0</v>
      </c>
      <c r="G59" s="40">
        <f t="shared" si="2"/>
        <v>0</v>
      </c>
      <c r="H59" s="11">
        <f t="shared" si="10"/>
        <v>31</v>
      </c>
      <c r="I59" s="1">
        <f>+SR!$E43</f>
        <v>605</v>
      </c>
      <c r="J59" s="40">
        <f t="shared" si="3"/>
        <v>3.0249999999999999E-2</v>
      </c>
      <c r="K59" s="11">
        <f t="shared" si="11"/>
        <v>31</v>
      </c>
      <c r="L59" s="1">
        <f>+SR!$E43</f>
        <v>605</v>
      </c>
      <c r="M59" s="40">
        <f t="shared" si="4"/>
        <v>3.0249999999999999E-2</v>
      </c>
      <c r="O59" s="11">
        <f t="shared" si="12"/>
        <v>31</v>
      </c>
      <c r="P59" s="1">
        <f>+SR!$B43</f>
        <v>629</v>
      </c>
      <c r="Q59" s="40">
        <f t="shared" si="1"/>
        <v>3.1449999999999999E-2</v>
      </c>
      <c r="R59" s="11">
        <f t="shared" si="13"/>
        <v>31</v>
      </c>
      <c r="S59" s="50" t="e">
        <f>+SR30_CRa!$B8</f>
        <v>#N/A</v>
      </c>
      <c r="T59" s="40" t="e">
        <f t="shared" si="5"/>
        <v>#N/A</v>
      </c>
      <c r="U59" s="11">
        <f t="shared" si="14"/>
        <v>31</v>
      </c>
      <c r="V59" s="1">
        <f>+SR!$B43</f>
        <v>629</v>
      </c>
      <c r="W59" s="40">
        <f t="shared" si="6"/>
        <v>3.1449999999999999E-2</v>
      </c>
      <c r="X59" s="11">
        <f t="shared" si="15"/>
        <v>31</v>
      </c>
      <c r="Y59" s="1">
        <f>+SR!$B43</f>
        <v>629</v>
      </c>
      <c r="Z59" s="40">
        <f t="shared" si="7"/>
        <v>3.1449999999999999E-2</v>
      </c>
    </row>
    <row r="60" spans="2:26" x14ac:dyDescent="0.3">
      <c r="B60" s="11">
        <f t="shared" si="8"/>
        <v>32</v>
      </c>
      <c r="C60" s="1">
        <f>+SR!E44</f>
        <v>659</v>
      </c>
      <c r="D60" s="40">
        <f t="shared" si="0"/>
        <v>3.295E-2</v>
      </c>
      <c r="E60" s="11">
        <f t="shared" si="9"/>
        <v>32</v>
      </c>
      <c r="F60" s="50">
        <f>+SR30_CRa!$E9</f>
        <v>0</v>
      </c>
      <c r="G60" s="40">
        <f t="shared" si="2"/>
        <v>0</v>
      </c>
      <c r="H60" s="11">
        <f t="shared" si="10"/>
        <v>32</v>
      </c>
      <c r="I60" s="1">
        <f>+SR!$E44</f>
        <v>659</v>
      </c>
      <c r="J60" s="40">
        <f t="shared" si="3"/>
        <v>3.295E-2</v>
      </c>
      <c r="K60" s="11">
        <f t="shared" si="11"/>
        <v>32</v>
      </c>
      <c r="L60" s="1">
        <f>+SR!$E44</f>
        <v>659</v>
      </c>
      <c r="M60" s="40">
        <f t="shared" si="4"/>
        <v>3.295E-2</v>
      </c>
      <c r="O60" s="11">
        <f t="shared" si="12"/>
        <v>32</v>
      </c>
      <c r="P60" s="1">
        <f>+SR!$B44</f>
        <v>690</v>
      </c>
      <c r="Q60" s="40">
        <f t="shared" si="1"/>
        <v>3.4500000000000003E-2</v>
      </c>
      <c r="R60" s="11">
        <f t="shared" si="13"/>
        <v>32</v>
      </c>
      <c r="S60" s="50" t="e">
        <f>+SR30_CRa!$B9</f>
        <v>#N/A</v>
      </c>
      <c r="T60" s="40" t="e">
        <f t="shared" si="5"/>
        <v>#N/A</v>
      </c>
      <c r="U60" s="11">
        <f t="shared" si="14"/>
        <v>32</v>
      </c>
      <c r="V60" s="1">
        <f>+SR!$B44</f>
        <v>690</v>
      </c>
      <c r="W60" s="40">
        <f t="shared" si="6"/>
        <v>3.4500000000000003E-2</v>
      </c>
      <c r="X60" s="11">
        <f t="shared" si="15"/>
        <v>32</v>
      </c>
      <c r="Y60" s="1">
        <f>+SR!$B44</f>
        <v>690</v>
      </c>
      <c r="Z60" s="40">
        <f t="shared" si="7"/>
        <v>3.4500000000000003E-2</v>
      </c>
    </row>
    <row r="61" spans="2:26" x14ac:dyDescent="0.3">
      <c r="B61" s="11">
        <f t="shared" si="8"/>
        <v>33</v>
      </c>
      <c r="C61" s="1">
        <f>+SR!E45</f>
        <v>770</v>
      </c>
      <c r="D61" s="40">
        <f t="shared" si="0"/>
        <v>3.85E-2</v>
      </c>
      <c r="E61" s="11">
        <f t="shared" si="9"/>
        <v>33</v>
      </c>
      <c r="F61" s="50">
        <f>+SR30_CRa!$E10</f>
        <v>0</v>
      </c>
      <c r="G61" s="40">
        <f t="shared" si="2"/>
        <v>0</v>
      </c>
      <c r="H61" s="11">
        <f t="shared" si="10"/>
        <v>33</v>
      </c>
      <c r="I61" s="1">
        <f>+SR!$E45</f>
        <v>770</v>
      </c>
      <c r="J61" s="40">
        <f t="shared" si="3"/>
        <v>3.85E-2</v>
      </c>
      <c r="K61" s="11">
        <f t="shared" si="11"/>
        <v>33</v>
      </c>
      <c r="L61" s="1">
        <f>+SR!$E45</f>
        <v>770</v>
      </c>
      <c r="M61" s="40">
        <f t="shared" si="4"/>
        <v>3.85E-2</v>
      </c>
      <c r="O61" s="11">
        <f t="shared" si="12"/>
        <v>33</v>
      </c>
      <c r="P61" s="1">
        <f>+SR!$B45</f>
        <v>810</v>
      </c>
      <c r="Q61" s="40">
        <f t="shared" si="1"/>
        <v>4.0500000000000001E-2</v>
      </c>
      <c r="R61" s="11">
        <f t="shared" si="13"/>
        <v>33</v>
      </c>
      <c r="S61" s="50" t="e">
        <f>+SR30_CRa!$B10</f>
        <v>#N/A</v>
      </c>
      <c r="T61" s="40" t="e">
        <f t="shared" si="5"/>
        <v>#N/A</v>
      </c>
      <c r="U61" s="11">
        <f t="shared" si="14"/>
        <v>33</v>
      </c>
      <c r="V61" s="1">
        <f>+SR!$B45</f>
        <v>810</v>
      </c>
      <c r="W61" s="40">
        <f t="shared" si="6"/>
        <v>4.0500000000000001E-2</v>
      </c>
      <c r="X61" s="11">
        <f t="shared" si="15"/>
        <v>33</v>
      </c>
      <c r="Y61" s="1">
        <f>+SR!$B45</f>
        <v>810</v>
      </c>
      <c r="Z61" s="40">
        <f t="shared" si="7"/>
        <v>4.0500000000000001E-2</v>
      </c>
    </row>
    <row r="62" spans="2:26" x14ac:dyDescent="0.3">
      <c r="B62" s="11">
        <f t="shared" si="8"/>
        <v>34</v>
      </c>
      <c r="C62" s="1">
        <f>+SR!E46</f>
        <v>839</v>
      </c>
      <c r="D62" s="40">
        <f t="shared" si="0"/>
        <v>4.1950000000000001E-2</v>
      </c>
      <c r="E62" s="11">
        <f t="shared" si="9"/>
        <v>34</v>
      </c>
      <c r="F62" s="50">
        <f>+SR30_CRa!$E11</f>
        <v>0</v>
      </c>
      <c r="G62" s="40">
        <f t="shared" si="2"/>
        <v>0</v>
      </c>
      <c r="H62" s="11">
        <f t="shared" si="10"/>
        <v>34</v>
      </c>
      <c r="I62" s="1">
        <f>+SR!$E46</f>
        <v>839</v>
      </c>
      <c r="J62" s="40">
        <f t="shared" si="3"/>
        <v>4.1950000000000001E-2</v>
      </c>
      <c r="K62" s="11">
        <f t="shared" si="11"/>
        <v>34</v>
      </c>
      <c r="L62" s="1">
        <f>+SR!$E46</f>
        <v>839</v>
      </c>
      <c r="M62" s="40">
        <f t="shared" si="4"/>
        <v>4.1950000000000001E-2</v>
      </c>
      <c r="O62" s="11">
        <f t="shared" si="12"/>
        <v>34</v>
      </c>
      <c r="P62" s="1">
        <f>+SR!$B46</f>
        <v>885</v>
      </c>
      <c r="Q62" s="40">
        <f t="shared" si="1"/>
        <v>4.4249999999999998E-2</v>
      </c>
      <c r="R62" s="11">
        <f t="shared" si="13"/>
        <v>34</v>
      </c>
      <c r="S62" s="50" t="e">
        <f>+SR30_CRa!$B11</f>
        <v>#N/A</v>
      </c>
      <c r="T62" s="40" t="e">
        <f t="shared" si="5"/>
        <v>#N/A</v>
      </c>
      <c r="U62" s="11">
        <f t="shared" si="14"/>
        <v>34</v>
      </c>
      <c r="V62" s="1">
        <f>+SR!$B46</f>
        <v>885</v>
      </c>
      <c r="W62" s="40">
        <f t="shared" si="6"/>
        <v>4.4249999999999998E-2</v>
      </c>
      <c r="X62" s="11">
        <f t="shared" si="15"/>
        <v>34</v>
      </c>
      <c r="Y62" s="1">
        <f>+SR!$B46</f>
        <v>885</v>
      </c>
      <c r="Z62" s="40">
        <f t="shared" si="7"/>
        <v>4.4249999999999998E-2</v>
      </c>
    </row>
    <row r="63" spans="2:26" x14ac:dyDescent="0.3">
      <c r="B63" s="11">
        <f t="shared" si="8"/>
        <v>35</v>
      </c>
      <c r="C63" s="1">
        <f>+SR!E47</f>
        <v>916</v>
      </c>
      <c r="D63" s="40">
        <f t="shared" si="0"/>
        <v>4.58E-2</v>
      </c>
      <c r="E63" s="11">
        <f t="shared" si="9"/>
        <v>35</v>
      </c>
      <c r="F63" s="50">
        <f>+SR30_CRa!$E12</f>
        <v>0</v>
      </c>
      <c r="G63" s="40">
        <f t="shared" si="2"/>
        <v>0</v>
      </c>
      <c r="H63" s="11">
        <f t="shared" si="10"/>
        <v>35</v>
      </c>
      <c r="I63" s="1">
        <f>+SR!$E47</f>
        <v>916</v>
      </c>
      <c r="J63" s="40">
        <f t="shared" si="3"/>
        <v>4.58E-2</v>
      </c>
      <c r="K63" s="11">
        <f t="shared" si="11"/>
        <v>35</v>
      </c>
      <c r="L63" s="1">
        <f>+SR!$E47</f>
        <v>916</v>
      </c>
      <c r="M63" s="40">
        <f t="shared" si="4"/>
        <v>4.58E-2</v>
      </c>
      <c r="O63" s="11">
        <f t="shared" si="12"/>
        <v>35</v>
      </c>
      <c r="P63" s="1">
        <f>+SR!$B47</f>
        <v>972</v>
      </c>
      <c r="Q63" s="40">
        <f t="shared" si="1"/>
        <v>4.8599999999999997E-2</v>
      </c>
      <c r="R63" s="11">
        <f t="shared" si="13"/>
        <v>35</v>
      </c>
      <c r="S63" s="50" t="e">
        <f>+SR30_CRa!$B12</f>
        <v>#N/A</v>
      </c>
      <c r="T63" s="40" t="e">
        <f t="shared" si="5"/>
        <v>#N/A</v>
      </c>
      <c r="U63" s="11">
        <f t="shared" si="14"/>
        <v>35</v>
      </c>
      <c r="V63" s="1">
        <f>+SR!$B47</f>
        <v>972</v>
      </c>
      <c r="W63" s="40">
        <f t="shared" si="6"/>
        <v>4.8599999999999997E-2</v>
      </c>
      <c r="X63" s="11">
        <f t="shared" si="15"/>
        <v>35</v>
      </c>
      <c r="Y63" s="1">
        <f>+SR!$B47</f>
        <v>972</v>
      </c>
      <c r="Z63" s="40">
        <f t="shared" si="7"/>
        <v>4.8599999999999997E-2</v>
      </c>
    </row>
    <row r="64" spans="2:26" x14ac:dyDescent="0.3">
      <c r="B64" s="11">
        <f t="shared" si="8"/>
        <v>36</v>
      </c>
      <c r="C64" s="1">
        <f>+SR!E48</f>
        <v>993</v>
      </c>
      <c r="D64" s="40">
        <f t="shared" si="0"/>
        <v>4.965E-2</v>
      </c>
      <c r="E64" s="11">
        <f t="shared" si="9"/>
        <v>36</v>
      </c>
      <c r="F64" s="50">
        <f>+SR30_CRa!$E13</f>
        <v>0</v>
      </c>
      <c r="G64" s="40">
        <f t="shared" si="2"/>
        <v>0</v>
      </c>
      <c r="H64" s="11">
        <f t="shared" si="10"/>
        <v>36</v>
      </c>
      <c r="I64" s="1">
        <f>+SR!$E48</f>
        <v>993</v>
      </c>
      <c r="J64" s="40">
        <f t="shared" si="3"/>
        <v>4.965E-2</v>
      </c>
      <c r="K64" s="11">
        <f t="shared" si="11"/>
        <v>36</v>
      </c>
      <c r="L64" s="1">
        <f>+SR!$E48</f>
        <v>993</v>
      </c>
      <c r="M64" s="40">
        <f t="shared" si="4"/>
        <v>4.965E-2</v>
      </c>
      <c r="O64" s="11">
        <f t="shared" si="12"/>
        <v>36</v>
      </c>
      <c r="P64" s="1">
        <f>+SR!$B48</f>
        <v>1059</v>
      </c>
      <c r="Q64" s="40">
        <f t="shared" si="1"/>
        <v>5.2949999999999997E-2</v>
      </c>
      <c r="R64" s="11">
        <f t="shared" si="13"/>
        <v>36</v>
      </c>
      <c r="S64" s="50" t="e">
        <f>+SR30_CRa!$B13</f>
        <v>#N/A</v>
      </c>
      <c r="T64" s="40" t="e">
        <f t="shared" si="5"/>
        <v>#N/A</v>
      </c>
      <c r="U64" s="11">
        <f t="shared" si="14"/>
        <v>36</v>
      </c>
      <c r="V64" s="1">
        <f>+SR!$B48</f>
        <v>1059</v>
      </c>
      <c r="W64" s="40">
        <f t="shared" si="6"/>
        <v>5.2949999999999997E-2</v>
      </c>
      <c r="X64" s="11">
        <f t="shared" si="15"/>
        <v>36</v>
      </c>
      <c r="Y64" s="1">
        <f>+SR!$B48</f>
        <v>1059</v>
      </c>
      <c r="Z64" s="40">
        <f t="shared" si="7"/>
        <v>5.2949999999999997E-2</v>
      </c>
    </row>
    <row r="65" spans="2:26" x14ac:dyDescent="0.3">
      <c r="B65" s="11">
        <f t="shared" si="8"/>
        <v>37</v>
      </c>
      <c r="C65" s="1">
        <f>+SR!E49</f>
        <v>1075</v>
      </c>
      <c r="D65" s="40">
        <f t="shared" si="0"/>
        <v>5.3749999999999999E-2</v>
      </c>
      <c r="E65" s="11">
        <f t="shared" si="9"/>
        <v>37</v>
      </c>
      <c r="F65" s="50">
        <f>+SR30_CRa!$E14</f>
        <v>0</v>
      </c>
      <c r="G65" s="40">
        <f t="shared" si="2"/>
        <v>0</v>
      </c>
      <c r="H65" s="11">
        <f t="shared" si="10"/>
        <v>37</v>
      </c>
      <c r="I65" s="1">
        <f>+SR!$E49</f>
        <v>1075</v>
      </c>
      <c r="J65" s="40">
        <f t="shared" si="3"/>
        <v>5.3749999999999999E-2</v>
      </c>
      <c r="K65" s="11">
        <f t="shared" si="11"/>
        <v>37</v>
      </c>
      <c r="L65" s="1">
        <f>+SR!$E49</f>
        <v>1075</v>
      </c>
      <c r="M65" s="40">
        <f t="shared" si="4"/>
        <v>5.3749999999999999E-2</v>
      </c>
      <c r="O65" s="11">
        <f t="shared" si="12"/>
        <v>37</v>
      </c>
      <c r="P65" s="1">
        <f>+SR!$B49</f>
        <v>1153</v>
      </c>
      <c r="Q65" s="40">
        <f t="shared" si="1"/>
        <v>5.765E-2</v>
      </c>
      <c r="R65" s="11">
        <f t="shared" si="13"/>
        <v>37</v>
      </c>
      <c r="S65" s="50" t="e">
        <f>+SR30_CRa!$B14</f>
        <v>#N/A</v>
      </c>
      <c r="T65" s="40" t="e">
        <f t="shared" si="5"/>
        <v>#N/A</v>
      </c>
      <c r="U65" s="11">
        <f t="shared" si="14"/>
        <v>37</v>
      </c>
      <c r="V65" s="1">
        <f>+SR!$B49</f>
        <v>1153</v>
      </c>
      <c r="W65" s="40">
        <f t="shared" si="6"/>
        <v>5.765E-2</v>
      </c>
      <c r="X65" s="11">
        <f t="shared" si="15"/>
        <v>37</v>
      </c>
      <c r="Y65" s="1">
        <f>+SR!$B49</f>
        <v>1153</v>
      </c>
      <c r="Z65" s="40">
        <f t="shared" si="7"/>
        <v>5.765E-2</v>
      </c>
    </row>
    <row r="66" spans="2:26" x14ac:dyDescent="0.3">
      <c r="B66" s="11">
        <f t="shared" si="8"/>
        <v>38</v>
      </c>
      <c r="C66" s="1">
        <f>+SR!E50</f>
        <v>1164</v>
      </c>
      <c r="D66" s="40">
        <f t="shared" si="0"/>
        <v>5.8200000000000002E-2</v>
      </c>
      <c r="E66" s="11">
        <f t="shared" si="9"/>
        <v>38</v>
      </c>
      <c r="F66" s="50">
        <f>+SR30_CRa!$E15</f>
        <v>0</v>
      </c>
      <c r="G66" s="40">
        <f t="shared" si="2"/>
        <v>0</v>
      </c>
      <c r="H66" s="11">
        <f t="shared" si="10"/>
        <v>38</v>
      </c>
      <c r="I66" s="1">
        <f>+SR!$E50</f>
        <v>1164</v>
      </c>
      <c r="J66" s="40">
        <f t="shared" si="3"/>
        <v>5.8200000000000002E-2</v>
      </c>
      <c r="K66" s="11">
        <f t="shared" si="11"/>
        <v>38</v>
      </c>
      <c r="L66" s="1">
        <f>+SR!$E50</f>
        <v>1164</v>
      </c>
      <c r="M66" s="40">
        <f t="shared" si="4"/>
        <v>5.8200000000000002E-2</v>
      </c>
      <c r="O66" s="11">
        <f t="shared" si="12"/>
        <v>38</v>
      </c>
      <c r="P66" s="1">
        <f>+SR!$B50</f>
        <v>1254</v>
      </c>
      <c r="Q66" s="40">
        <f t="shared" si="1"/>
        <v>6.2700000000000006E-2</v>
      </c>
      <c r="R66" s="11">
        <f t="shared" si="13"/>
        <v>38</v>
      </c>
      <c r="S66" s="50" t="e">
        <f>+SR30_CRa!$B15</f>
        <v>#N/A</v>
      </c>
      <c r="T66" s="40" t="e">
        <f t="shared" si="5"/>
        <v>#N/A</v>
      </c>
      <c r="U66" s="11">
        <f t="shared" si="14"/>
        <v>38</v>
      </c>
      <c r="V66" s="1">
        <f>+SR!$B50</f>
        <v>1254</v>
      </c>
      <c r="W66" s="40">
        <f t="shared" si="6"/>
        <v>6.2700000000000006E-2</v>
      </c>
      <c r="X66" s="11">
        <f t="shared" si="15"/>
        <v>38</v>
      </c>
      <c r="Y66" s="1">
        <f>+SR!$B50</f>
        <v>1254</v>
      </c>
      <c r="Z66" s="40">
        <f t="shared" si="7"/>
        <v>6.2700000000000006E-2</v>
      </c>
    </row>
    <row r="67" spans="2:26" x14ac:dyDescent="0.3">
      <c r="B67" s="11">
        <f t="shared" si="8"/>
        <v>39</v>
      </c>
      <c r="C67" s="1">
        <f>+SR!E51</f>
        <v>1303</v>
      </c>
      <c r="D67" s="40">
        <f t="shared" si="0"/>
        <v>6.515E-2</v>
      </c>
      <c r="E67" s="11">
        <f t="shared" si="9"/>
        <v>39</v>
      </c>
      <c r="F67" s="50">
        <f>+SR30_CRa!$E16</f>
        <v>0</v>
      </c>
      <c r="G67" s="40">
        <f t="shared" si="2"/>
        <v>0</v>
      </c>
      <c r="H67" s="11">
        <f t="shared" si="10"/>
        <v>39</v>
      </c>
      <c r="I67" s="1">
        <f>+SR!$E51</f>
        <v>1303</v>
      </c>
      <c r="J67" s="40">
        <f t="shared" si="3"/>
        <v>6.515E-2</v>
      </c>
      <c r="K67" s="11">
        <f t="shared" si="11"/>
        <v>39</v>
      </c>
      <c r="L67" s="1">
        <f>+SR!$E51</f>
        <v>1303</v>
      </c>
      <c r="M67" s="40">
        <f t="shared" si="4"/>
        <v>6.515E-2</v>
      </c>
      <c r="O67" s="11">
        <f t="shared" si="12"/>
        <v>39</v>
      </c>
      <c r="P67" s="1">
        <f>+SR!$B51</f>
        <v>1412</v>
      </c>
      <c r="Q67" s="40">
        <f t="shared" si="1"/>
        <v>7.0599999999999996E-2</v>
      </c>
      <c r="R67" s="11">
        <f t="shared" si="13"/>
        <v>39</v>
      </c>
      <c r="S67" s="50" t="e">
        <f>+SR30_CRa!$B16</f>
        <v>#N/A</v>
      </c>
      <c r="T67" s="40" t="e">
        <f t="shared" si="5"/>
        <v>#N/A</v>
      </c>
      <c r="U67" s="11">
        <f t="shared" si="14"/>
        <v>39</v>
      </c>
      <c r="V67" s="1">
        <f>+SR!$B51</f>
        <v>1412</v>
      </c>
      <c r="W67" s="40">
        <f t="shared" si="6"/>
        <v>7.0599999999999996E-2</v>
      </c>
      <c r="X67" s="11">
        <f t="shared" si="15"/>
        <v>39</v>
      </c>
      <c r="Y67" s="1">
        <f>+SR!$B51</f>
        <v>1412</v>
      </c>
      <c r="Z67" s="40">
        <f t="shared" si="7"/>
        <v>7.0599999999999996E-2</v>
      </c>
    </row>
    <row r="68" spans="2:26" x14ac:dyDescent="0.3">
      <c r="B68" s="11">
        <f t="shared" si="8"/>
        <v>40</v>
      </c>
      <c r="C68" s="1">
        <f>+SR!E52</f>
        <v>1399</v>
      </c>
      <c r="D68" s="40">
        <f t="shared" si="0"/>
        <v>6.9949999999999998E-2</v>
      </c>
      <c r="E68" s="11">
        <f t="shared" si="9"/>
        <v>40</v>
      </c>
      <c r="F68" s="50">
        <f>+SR30_CRa!$E17</f>
        <v>0</v>
      </c>
      <c r="G68" s="40">
        <f t="shared" si="2"/>
        <v>0</v>
      </c>
      <c r="H68" s="11">
        <f t="shared" si="10"/>
        <v>40</v>
      </c>
      <c r="I68" s="1">
        <f>+SR!$E52</f>
        <v>1399</v>
      </c>
      <c r="J68" s="40">
        <f t="shared" si="3"/>
        <v>6.9949999999999998E-2</v>
      </c>
      <c r="K68" s="11">
        <f t="shared" si="11"/>
        <v>40</v>
      </c>
      <c r="L68" s="1">
        <f>+SR!$E52</f>
        <v>1399</v>
      </c>
      <c r="M68" s="40">
        <f t="shared" si="4"/>
        <v>6.9949999999999998E-2</v>
      </c>
      <c r="O68" s="11">
        <f t="shared" si="12"/>
        <v>40</v>
      </c>
      <c r="P68" s="1">
        <f>+SR!$B52</f>
        <v>1524</v>
      </c>
      <c r="Q68" s="40">
        <f t="shared" si="1"/>
        <v>7.6200000000000004E-2</v>
      </c>
      <c r="R68" s="11">
        <f t="shared" si="13"/>
        <v>40</v>
      </c>
      <c r="S68" s="50" t="e">
        <f>+SR30_CRa!$B17</f>
        <v>#N/A</v>
      </c>
      <c r="T68" s="40" t="e">
        <f t="shared" si="5"/>
        <v>#N/A</v>
      </c>
      <c r="U68" s="11">
        <f t="shared" si="14"/>
        <v>40</v>
      </c>
      <c r="V68" s="1">
        <f>+SR!$B52</f>
        <v>1524</v>
      </c>
      <c r="W68" s="40">
        <f t="shared" si="6"/>
        <v>7.6200000000000004E-2</v>
      </c>
      <c r="X68" s="11">
        <f t="shared" si="15"/>
        <v>40</v>
      </c>
      <c r="Y68" s="1">
        <f>+SR!$B52</f>
        <v>1524</v>
      </c>
      <c r="Z68" s="40">
        <f t="shared" si="7"/>
        <v>7.6200000000000004E-2</v>
      </c>
    </row>
    <row r="69" spans="2:26" x14ac:dyDescent="0.3">
      <c r="B69" s="11">
        <f t="shared" si="8"/>
        <v>41</v>
      </c>
      <c r="C69" s="1">
        <f>+SR!E53</f>
        <v>1485</v>
      </c>
      <c r="D69" s="40">
        <f t="shared" si="0"/>
        <v>7.4249999999999997E-2</v>
      </c>
      <c r="E69" s="11">
        <f t="shared" si="9"/>
        <v>41</v>
      </c>
      <c r="F69" s="50">
        <f>+SR30_CRa!$E18</f>
        <v>0</v>
      </c>
      <c r="G69" s="40">
        <f t="shared" si="2"/>
        <v>0</v>
      </c>
      <c r="H69" s="11">
        <f t="shared" si="10"/>
        <v>41</v>
      </c>
      <c r="I69" s="50">
        <f>+SR40_CRa!$E8</f>
        <v>0</v>
      </c>
      <c r="J69" s="40">
        <f t="shared" si="3"/>
        <v>0</v>
      </c>
      <c r="K69" s="11">
        <f t="shared" si="11"/>
        <v>41</v>
      </c>
      <c r="L69" s="1">
        <f>+SR!$E53</f>
        <v>1485</v>
      </c>
      <c r="M69" s="40">
        <f t="shared" si="4"/>
        <v>7.4249999999999997E-2</v>
      </c>
      <c r="O69" s="11">
        <f t="shared" si="12"/>
        <v>41</v>
      </c>
      <c r="P69" s="1">
        <f>+SR!$B53</f>
        <v>1631</v>
      </c>
      <c r="Q69" s="40">
        <f t="shared" si="1"/>
        <v>8.1549999999999997E-2</v>
      </c>
      <c r="R69" s="11">
        <f t="shared" si="13"/>
        <v>41</v>
      </c>
      <c r="S69" s="50" t="e">
        <f>+SR30_CRa!$B18</f>
        <v>#N/A</v>
      </c>
      <c r="T69" s="40" t="e">
        <f t="shared" si="5"/>
        <v>#N/A</v>
      </c>
      <c r="U69" s="11">
        <f t="shared" si="14"/>
        <v>41</v>
      </c>
      <c r="V69" s="50" t="e">
        <f>+SR40_CRa!$B8</f>
        <v>#N/A</v>
      </c>
      <c r="W69" s="40" t="e">
        <f t="shared" si="6"/>
        <v>#N/A</v>
      </c>
      <c r="X69" s="11">
        <f t="shared" si="15"/>
        <v>41</v>
      </c>
      <c r="Y69" s="1">
        <f>+SR!$B53</f>
        <v>1631</v>
      </c>
      <c r="Z69" s="40">
        <f t="shared" si="7"/>
        <v>8.1549999999999997E-2</v>
      </c>
    </row>
    <row r="70" spans="2:26" x14ac:dyDescent="0.3">
      <c r="B70" s="11">
        <f t="shared" si="8"/>
        <v>42</v>
      </c>
      <c r="C70" s="1">
        <f>+SR!E54</f>
        <v>1632</v>
      </c>
      <c r="D70" s="40">
        <f t="shared" si="0"/>
        <v>8.1600000000000006E-2</v>
      </c>
      <c r="E70" s="11">
        <f t="shared" si="9"/>
        <v>42</v>
      </c>
      <c r="F70" s="50">
        <f>+SR30_CRa!$E19</f>
        <v>0</v>
      </c>
      <c r="G70" s="40">
        <f t="shared" si="2"/>
        <v>0</v>
      </c>
      <c r="H70" s="11">
        <f t="shared" si="10"/>
        <v>42</v>
      </c>
      <c r="I70" s="50">
        <f>+SR40_CRa!$E9</f>
        <v>0</v>
      </c>
      <c r="J70" s="40">
        <f t="shared" si="3"/>
        <v>0</v>
      </c>
      <c r="K70" s="11">
        <f t="shared" si="11"/>
        <v>42</v>
      </c>
      <c r="L70" s="1">
        <f>+SR!$E54</f>
        <v>1632</v>
      </c>
      <c r="M70" s="40">
        <f t="shared" si="4"/>
        <v>8.1600000000000006E-2</v>
      </c>
      <c r="O70" s="11">
        <f t="shared" si="12"/>
        <v>42</v>
      </c>
      <c r="P70" s="1">
        <f>+SR!$B54</f>
        <v>1805</v>
      </c>
      <c r="Q70" s="40">
        <f t="shared" si="1"/>
        <v>9.0249999999999997E-2</v>
      </c>
      <c r="R70" s="11">
        <f t="shared" si="13"/>
        <v>42</v>
      </c>
      <c r="S70" s="50" t="e">
        <f>+SR30_CRa!$B19</f>
        <v>#N/A</v>
      </c>
      <c r="T70" s="40" t="e">
        <f t="shared" si="5"/>
        <v>#N/A</v>
      </c>
      <c r="U70" s="11">
        <f t="shared" si="14"/>
        <v>42</v>
      </c>
      <c r="V70" s="50" t="e">
        <f>+SR40_CRa!$B9</f>
        <v>#N/A</v>
      </c>
      <c r="W70" s="40" t="e">
        <f t="shared" si="6"/>
        <v>#N/A</v>
      </c>
      <c r="X70" s="11">
        <f t="shared" si="15"/>
        <v>42</v>
      </c>
      <c r="Y70" s="1">
        <f>+SR!$B54</f>
        <v>1805</v>
      </c>
      <c r="Z70" s="40">
        <f t="shared" si="7"/>
        <v>9.0249999999999997E-2</v>
      </c>
    </row>
    <row r="71" spans="2:26" x14ac:dyDescent="0.3">
      <c r="B71" s="11">
        <f t="shared" si="8"/>
        <v>43</v>
      </c>
      <c r="C71" s="1">
        <f>+SR!E55</f>
        <v>1727</v>
      </c>
      <c r="D71" s="40">
        <f t="shared" si="0"/>
        <v>8.6349999999999996E-2</v>
      </c>
      <c r="E71" s="11">
        <f t="shared" si="9"/>
        <v>43</v>
      </c>
      <c r="F71" s="50">
        <f>+SR30_CRa!$E20</f>
        <v>0</v>
      </c>
      <c r="G71" s="40">
        <f t="shared" si="2"/>
        <v>0</v>
      </c>
      <c r="H71" s="11">
        <f t="shared" si="10"/>
        <v>43</v>
      </c>
      <c r="I71" s="50">
        <f>+SR40_CRa!$E10</f>
        <v>0</v>
      </c>
      <c r="J71" s="40">
        <f t="shared" si="3"/>
        <v>0</v>
      </c>
      <c r="K71" s="11">
        <f t="shared" si="11"/>
        <v>43</v>
      </c>
      <c r="L71" s="1">
        <f>+SR!$E55</f>
        <v>1727</v>
      </c>
      <c r="M71" s="40">
        <f t="shared" si="4"/>
        <v>8.6349999999999996E-2</v>
      </c>
      <c r="O71" s="11">
        <f t="shared" si="12"/>
        <v>43</v>
      </c>
      <c r="P71" s="1">
        <f>+SR!$B55</f>
        <v>1923</v>
      </c>
      <c r="Q71" s="40">
        <f t="shared" si="1"/>
        <v>9.6149999999999999E-2</v>
      </c>
      <c r="R71" s="11">
        <f t="shared" si="13"/>
        <v>43</v>
      </c>
      <c r="S71" s="50" t="e">
        <f>+SR30_CRa!$B20</f>
        <v>#N/A</v>
      </c>
      <c r="T71" s="40" t="e">
        <f t="shared" si="5"/>
        <v>#N/A</v>
      </c>
      <c r="U71" s="11">
        <f t="shared" si="14"/>
        <v>43</v>
      </c>
      <c r="V71" s="50" t="e">
        <f>+SR40_CRa!$B10</f>
        <v>#N/A</v>
      </c>
      <c r="W71" s="40" t="e">
        <f t="shared" si="6"/>
        <v>#N/A</v>
      </c>
      <c r="X71" s="11">
        <f t="shared" si="15"/>
        <v>43</v>
      </c>
      <c r="Y71" s="1">
        <f>+SR!$B55</f>
        <v>1923</v>
      </c>
      <c r="Z71" s="40">
        <f t="shared" si="7"/>
        <v>9.6149999999999999E-2</v>
      </c>
    </row>
    <row r="72" spans="2:26" x14ac:dyDescent="0.3">
      <c r="B72" s="11">
        <f t="shared" si="8"/>
        <v>44</v>
      </c>
      <c r="C72" s="1">
        <f>+SR!E56</f>
        <v>1811</v>
      </c>
      <c r="D72" s="40">
        <f t="shared" si="0"/>
        <v>9.0550000000000005E-2</v>
      </c>
      <c r="E72" s="11">
        <f t="shared" si="9"/>
        <v>44</v>
      </c>
      <c r="F72" s="50">
        <f>+SR30_CRa!$E21</f>
        <v>0</v>
      </c>
      <c r="G72" s="40">
        <f t="shared" si="2"/>
        <v>0</v>
      </c>
      <c r="H72" s="11">
        <f t="shared" si="10"/>
        <v>44</v>
      </c>
      <c r="I72" s="50">
        <f>+SR40_CRa!$E11</f>
        <v>0</v>
      </c>
      <c r="J72" s="40">
        <f t="shared" si="3"/>
        <v>0</v>
      </c>
      <c r="K72" s="11">
        <f t="shared" si="11"/>
        <v>44</v>
      </c>
      <c r="L72" s="1">
        <f>+SR!$E56</f>
        <v>1811</v>
      </c>
      <c r="M72" s="40">
        <f t="shared" si="4"/>
        <v>9.0550000000000005E-2</v>
      </c>
      <c r="O72" s="11">
        <f t="shared" si="12"/>
        <v>44</v>
      </c>
      <c r="P72" s="1">
        <f>+SR!$B56</f>
        <v>2033</v>
      </c>
      <c r="Q72" s="40">
        <f t="shared" si="1"/>
        <v>0.10165</v>
      </c>
      <c r="R72" s="11">
        <f t="shared" si="13"/>
        <v>44</v>
      </c>
      <c r="S72" s="50" t="e">
        <f>+SR30_CRa!$B21</f>
        <v>#N/A</v>
      </c>
      <c r="T72" s="40" t="e">
        <f t="shared" si="5"/>
        <v>#N/A</v>
      </c>
      <c r="U72" s="11">
        <f t="shared" si="14"/>
        <v>44</v>
      </c>
      <c r="V72" s="50" t="e">
        <f>+SR40_CRa!$B11</f>
        <v>#N/A</v>
      </c>
      <c r="W72" s="40" t="e">
        <f t="shared" si="6"/>
        <v>#N/A</v>
      </c>
      <c r="X72" s="11">
        <f t="shared" si="15"/>
        <v>44</v>
      </c>
      <c r="Y72" s="1">
        <f>+SR!$B56</f>
        <v>2033</v>
      </c>
      <c r="Z72" s="40">
        <f t="shared" si="7"/>
        <v>0.10165</v>
      </c>
    </row>
    <row r="73" spans="2:26" x14ac:dyDescent="0.3">
      <c r="B73" s="11">
        <f t="shared" si="8"/>
        <v>45</v>
      </c>
      <c r="C73" s="1">
        <f>+SR!E57</f>
        <v>1899</v>
      </c>
      <c r="D73" s="40">
        <f t="shared" si="0"/>
        <v>9.4950000000000007E-2</v>
      </c>
      <c r="E73" s="11">
        <f t="shared" si="9"/>
        <v>45</v>
      </c>
      <c r="F73" s="50">
        <f>+SR30_CRa!$E22</f>
        <v>0</v>
      </c>
      <c r="G73" s="40">
        <f t="shared" si="2"/>
        <v>0</v>
      </c>
      <c r="H73" s="11">
        <f t="shared" si="10"/>
        <v>45</v>
      </c>
      <c r="I73" s="50">
        <f>+SR40_CRa!$E12</f>
        <v>0</v>
      </c>
      <c r="J73" s="40">
        <f t="shared" si="3"/>
        <v>0</v>
      </c>
      <c r="K73" s="11">
        <f t="shared" si="11"/>
        <v>45</v>
      </c>
      <c r="L73" s="1">
        <f>+SR!$E57</f>
        <v>1899</v>
      </c>
      <c r="M73" s="40">
        <f t="shared" si="4"/>
        <v>9.4950000000000007E-2</v>
      </c>
      <c r="O73" s="11">
        <f t="shared" si="12"/>
        <v>45</v>
      </c>
      <c r="P73" s="1">
        <f>+SR!$B57</f>
        <v>2151</v>
      </c>
      <c r="Q73" s="40">
        <f t="shared" si="1"/>
        <v>0.10755000000000001</v>
      </c>
      <c r="R73" s="11">
        <f t="shared" si="13"/>
        <v>45</v>
      </c>
      <c r="S73" s="50" t="e">
        <f>+SR30_CRa!$B22</f>
        <v>#N/A</v>
      </c>
      <c r="T73" s="40" t="e">
        <f t="shared" si="5"/>
        <v>#N/A</v>
      </c>
      <c r="U73" s="11">
        <f t="shared" si="14"/>
        <v>45</v>
      </c>
      <c r="V73" s="50" t="e">
        <f>+SR40_CRa!$B12</f>
        <v>#N/A</v>
      </c>
      <c r="W73" s="40" t="e">
        <f t="shared" si="6"/>
        <v>#N/A</v>
      </c>
      <c r="X73" s="11">
        <f t="shared" si="15"/>
        <v>45</v>
      </c>
      <c r="Y73" s="1">
        <f>+SR!$B57</f>
        <v>2151</v>
      </c>
      <c r="Z73" s="40">
        <f t="shared" si="7"/>
        <v>0.10755000000000001</v>
      </c>
    </row>
    <row r="74" spans="2:26" x14ac:dyDescent="0.3">
      <c r="B74" s="11">
        <f t="shared" si="8"/>
        <v>46</v>
      </c>
      <c r="C74" s="1">
        <f>+SR!E58</f>
        <v>1989</v>
      </c>
      <c r="D74" s="40">
        <f t="shared" si="0"/>
        <v>9.9449999999999997E-2</v>
      </c>
      <c r="E74" s="11">
        <f t="shared" si="9"/>
        <v>46</v>
      </c>
      <c r="F74" s="50">
        <f>+SR30_CRa!$E23</f>
        <v>0</v>
      </c>
      <c r="G74" s="40">
        <f t="shared" si="2"/>
        <v>0</v>
      </c>
      <c r="H74" s="11">
        <f t="shared" si="10"/>
        <v>46</v>
      </c>
      <c r="I74" s="50">
        <f>+SR40_CRa!$E13</f>
        <v>0</v>
      </c>
      <c r="J74" s="40">
        <f t="shared" si="3"/>
        <v>0</v>
      </c>
      <c r="K74" s="11">
        <f t="shared" si="11"/>
        <v>46</v>
      </c>
      <c r="L74" s="1">
        <f>+SR!$E58</f>
        <v>1989</v>
      </c>
      <c r="M74" s="40">
        <f t="shared" si="4"/>
        <v>9.9449999999999997E-2</v>
      </c>
      <c r="O74" s="11">
        <f t="shared" si="12"/>
        <v>46</v>
      </c>
      <c r="P74" s="1">
        <f>+SR!$B58</f>
        <v>2267</v>
      </c>
      <c r="Q74" s="40">
        <f t="shared" si="1"/>
        <v>0.11335000000000001</v>
      </c>
      <c r="R74" s="11">
        <f t="shared" si="13"/>
        <v>46</v>
      </c>
      <c r="S74" s="50" t="e">
        <f>+SR30_CRa!$B23</f>
        <v>#N/A</v>
      </c>
      <c r="T74" s="40" t="e">
        <f t="shared" si="5"/>
        <v>#N/A</v>
      </c>
      <c r="U74" s="11">
        <f t="shared" si="14"/>
        <v>46</v>
      </c>
      <c r="V74" s="50" t="e">
        <f>+SR40_CRa!$B13</f>
        <v>#N/A</v>
      </c>
      <c r="W74" s="40" t="e">
        <f t="shared" si="6"/>
        <v>#N/A</v>
      </c>
      <c r="X74" s="11">
        <f t="shared" si="15"/>
        <v>46</v>
      </c>
      <c r="Y74" s="1">
        <f>+SR!$B58</f>
        <v>2267</v>
      </c>
      <c r="Z74" s="40">
        <f t="shared" si="7"/>
        <v>0.11335000000000001</v>
      </c>
    </row>
    <row r="75" spans="2:26" x14ac:dyDescent="0.3">
      <c r="B75" s="11">
        <f t="shared" si="8"/>
        <v>47</v>
      </c>
      <c r="C75" s="1">
        <f>+SR!E59</f>
        <v>2074</v>
      </c>
      <c r="D75" s="40">
        <f t="shared" si="0"/>
        <v>0.1037</v>
      </c>
      <c r="E75" s="11">
        <f t="shared" si="9"/>
        <v>47</v>
      </c>
      <c r="F75" s="50">
        <f>+SR30_CRa!$E24</f>
        <v>0</v>
      </c>
      <c r="G75" s="40">
        <f t="shared" si="2"/>
        <v>0</v>
      </c>
      <c r="H75" s="11">
        <f t="shared" si="10"/>
        <v>47</v>
      </c>
      <c r="I75" s="50">
        <f>+SR40_CRa!$E14</f>
        <v>0</v>
      </c>
      <c r="J75" s="40">
        <f t="shared" si="3"/>
        <v>0</v>
      </c>
      <c r="K75" s="11">
        <f t="shared" si="11"/>
        <v>47</v>
      </c>
      <c r="L75" s="1">
        <f>+SR!$E59</f>
        <v>2074</v>
      </c>
      <c r="M75" s="40">
        <f t="shared" si="4"/>
        <v>0.1037</v>
      </c>
      <c r="O75" s="11">
        <f t="shared" si="12"/>
        <v>47</v>
      </c>
      <c r="P75" s="1">
        <f>+SR!$B59</f>
        <v>2382</v>
      </c>
      <c r="Q75" s="40">
        <f t="shared" si="1"/>
        <v>0.1191</v>
      </c>
      <c r="R75" s="11">
        <f t="shared" si="13"/>
        <v>47</v>
      </c>
      <c r="S75" s="50" t="e">
        <f>+SR30_CRa!$B24</f>
        <v>#N/A</v>
      </c>
      <c r="T75" s="40" t="e">
        <f t="shared" si="5"/>
        <v>#N/A</v>
      </c>
      <c r="U75" s="11">
        <f t="shared" si="14"/>
        <v>47</v>
      </c>
      <c r="V75" s="50" t="e">
        <f>+SR40_CRa!$B14</f>
        <v>#N/A</v>
      </c>
      <c r="W75" s="40" t="e">
        <f t="shared" si="6"/>
        <v>#N/A</v>
      </c>
      <c r="X75" s="11">
        <f t="shared" si="15"/>
        <v>47</v>
      </c>
      <c r="Y75" s="1">
        <f>+SR!$B59</f>
        <v>2382</v>
      </c>
      <c r="Z75" s="40">
        <f t="shared" si="7"/>
        <v>0.1191</v>
      </c>
    </row>
    <row r="76" spans="2:26" x14ac:dyDescent="0.3">
      <c r="B76" s="11">
        <f t="shared" si="8"/>
        <v>48</v>
      </c>
      <c r="C76" s="1">
        <f>+SR!E60</f>
        <v>2155</v>
      </c>
      <c r="D76" s="40">
        <f t="shared" si="0"/>
        <v>0.10775</v>
      </c>
      <c r="E76" s="11">
        <f t="shared" si="9"/>
        <v>48</v>
      </c>
      <c r="F76" s="50">
        <f>+SR30_CRa!$E25</f>
        <v>0</v>
      </c>
      <c r="G76" s="40">
        <f t="shared" si="2"/>
        <v>0</v>
      </c>
      <c r="H76" s="11">
        <f t="shared" si="10"/>
        <v>48</v>
      </c>
      <c r="I76" s="50">
        <f>+SR40_CRa!$E15</f>
        <v>0</v>
      </c>
      <c r="J76" s="40">
        <f t="shared" si="3"/>
        <v>0</v>
      </c>
      <c r="K76" s="11">
        <f t="shared" si="11"/>
        <v>48</v>
      </c>
      <c r="L76" s="1">
        <f>+SR!$E60</f>
        <v>2155</v>
      </c>
      <c r="M76" s="40">
        <f t="shared" si="4"/>
        <v>0.10775</v>
      </c>
      <c r="O76" s="11">
        <f t="shared" si="12"/>
        <v>48</v>
      </c>
      <c r="P76" s="1">
        <f>+SR!$B60</f>
        <v>2498</v>
      </c>
      <c r="Q76" s="40">
        <f t="shared" si="1"/>
        <v>0.1249</v>
      </c>
      <c r="R76" s="11">
        <f t="shared" si="13"/>
        <v>48</v>
      </c>
      <c r="S76" s="50" t="e">
        <f>+SR30_CRa!$B25</f>
        <v>#N/A</v>
      </c>
      <c r="T76" s="40" t="e">
        <f t="shared" si="5"/>
        <v>#N/A</v>
      </c>
      <c r="U76" s="11">
        <f t="shared" si="14"/>
        <v>48</v>
      </c>
      <c r="V76" s="50" t="e">
        <f>+SR40_CRa!$B15</f>
        <v>#N/A</v>
      </c>
      <c r="W76" s="40" t="e">
        <f t="shared" si="6"/>
        <v>#N/A</v>
      </c>
      <c r="X76" s="11">
        <f t="shared" si="15"/>
        <v>48</v>
      </c>
      <c r="Y76" s="1">
        <f>+SR!$B60</f>
        <v>2498</v>
      </c>
      <c r="Z76" s="40">
        <f t="shared" si="7"/>
        <v>0.1249</v>
      </c>
    </row>
    <row r="77" spans="2:26" x14ac:dyDescent="0.3">
      <c r="B77" s="11">
        <f t="shared" si="8"/>
        <v>49</v>
      </c>
      <c r="C77" s="1">
        <f>+SR!E61</f>
        <v>2230</v>
      </c>
      <c r="D77" s="40">
        <f t="shared" si="0"/>
        <v>0.1115</v>
      </c>
      <c r="E77" s="11">
        <f t="shared" si="9"/>
        <v>49</v>
      </c>
      <c r="F77" s="50">
        <f>+SR30_CRa!$E26</f>
        <v>0</v>
      </c>
      <c r="G77" s="40">
        <f t="shared" si="2"/>
        <v>0</v>
      </c>
      <c r="H77" s="11">
        <f t="shared" si="10"/>
        <v>49</v>
      </c>
      <c r="I77" s="50">
        <f>+SR40_CRa!$E16</f>
        <v>0</v>
      </c>
      <c r="J77" s="40">
        <f t="shared" si="3"/>
        <v>0</v>
      </c>
      <c r="K77" s="11">
        <f t="shared" si="11"/>
        <v>49</v>
      </c>
      <c r="L77" s="1">
        <f>+SR!$E61</f>
        <v>2230</v>
      </c>
      <c r="M77" s="40">
        <f t="shared" si="4"/>
        <v>0.1115</v>
      </c>
      <c r="O77" s="11">
        <f t="shared" si="12"/>
        <v>49</v>
      </c>
      <c r="P77" s="1">
        <f>+SR!$B61</f>
        <v>2614</v>
      </c>
      <c r="Q77" s="40">
        <f t="shared" si="1"/>
        <v>0.13070000000000001</v>
      </c>
      <c r="R77" s="11">
        <f t="shared" si="13"/>
        <v>49</v>
      </c>
      <c r="S77" s="50" t="e">
        <f>+SR30_CRa!$B26</f>
        <v>#N/A</v>
      </c>
      <c r="T77" s="40" t="e">
        <f t="shared" si="5"/>
        <v>#N/A</v>
      </c>
      <c r="U77" s="11">
        <f t="shared" si="14"/>
        <v>49</v>
      </c>
      <c r="V77" s="50" t="e">
        <f>+SR40_CRa!$B16</f>
        <v>#N/A</v>
      </c>
      <c r="W77" s="40" t="e">
        <f t="shared" si="6"/>
        <v>#N/A</v>
      </c>
      <c r="X77" s="11">
        <f t="shared" si="15"/>
        <v>49</v>
      </c>
      <c r="Y77" s="1">
        <f>+SR!$B61</f>
        <v>2614</v>
      </c>
      <c r="Z77" s="40">
        <f t="shared" si="7"/>
        <v>0.13070000000000001</v>
      </c>
    </row>
    <row r="78" spans="2:26" x14ac:dyDescent="0.3">
      <c r="B78" s="11">
        <f t="shared" si="8"/>
        <v>50</v>
      </c>
      <c r="C78" s="1">
        <f>+SR!E62</f>
        <v>2306</v>
      </c>
      <c r="D78" s="40">
        <f t="shared" si="0"/>
        <v>0.1153</v>
      </c>
      <c r="E78" s="11">
        <f t="shared" si="9"/>
        <v>50</v>
      </c>
      <c r="F78" s="50">
        <f>+SR30_CRa!$E27</f>
        <v>0</v>
      </c>
      <c r="G78" s="40">
        <f t="shared" si="2"/>
        <v>0</v>
      </c>
      <c r="H78" s="11">
        <f t="shared" si="10"/>
        <v>50</v>
      </c>
      <c r="I78" s="50">
        <f>+SR40_CRa!$E17</f>
        <v>0</v>
      </c>
      <c r="J78" s="40">
        <f t="shared" si="3"/>
        <v>0</v>
      </c>
      <c r="K78" s="11">
        <f t="shared" si="11"/>
        <v>50</v>
      </c>
      <c r="L78" s="1">
        <f>+SR!$E62</f>
        <v>2306</v>
      </c>
      <c r="M78" s="40">
        <f t="shared" si="4"/>
        <v>0.1153</v>
      </c>
      <c r="O78" s="11">
        <f t="shared" si="12"/>
        <v>50</v>
      </c>
      <c r="P78" s="1">
        <f>+SR!$B62</f>
        <v>2728</v>
      </c>
      <c r="Q78" s="40">
        <f t="shared" si="1"/>
        <v>0.13639999999999999</v>
      </c>
      <c r="R78" s="11">
        <f t="shared" si="13"/>
        <v>50</v>
      </c>
      <c r="S78" s="50" t="e">
        <f>+SR30_CRa!$B27</f>
        <v>#N/A</v>
      </c>
      <c r="T78" s="40" t="e">
        <f t="shared" si="5"/>
        <v>#N/A</v>
      </c>
      <c r="U78" s="11">
        <f t="shared" si="14"/>
        <v>50</v>
      </c>
      <c r="V78" s="50" t="e">
        <f>+SR40_CRa!$B17</f>
        <v>#N/A</v>
      </c>
      <c r="W78" s="40" t="e">
        <f t="shared" si="6"/>
        <v>#N/A</v>
      </c>
      <c r="X78" s="11">
        <f t="shared" si="15"/>
        <v>50</v>
      </c>
      <c r="Y78" s="1">
        <f>+SR!$B62</f>
        <v>2728</v>
      </c>
      <c r="Z78" s="40">
        <f t="shared" si="7"/>
        <v>0.13639999999999999</v>
      </c>
    </row>
    <row r="79" spans="2:26" x14ac:dyDescent="0.3">
      <c r="B79" s="11">
        <f t="shared" si="8"/>
        <v>51</v>
      </c>
      <c r="C79" s="1">
        <f>+SR!E63</f>
        <v>2375</v>
      </c>
      <c r="D79" s="40">
        <f t="shared" si="0"/>
        <v>0.11874999999999999</v>
      </c>
      <c r="E79" s="11">
        <f t="shared" si="9"/>
        <v>51</v>
      </c>
      <c r="F79" s="50">
        <f>+SR30_CRa!$E28</f>
        <v>0</v>
      </c>
      <c r="G79" s="40">
        <f t="shared" si="2"/>
        <v>0</v>
      </c>
      <c r="H79" s="11">
        <f t="shared" si="10"/>
        <v>51</v>
      </c>
      <c r="I79" s="50">
        <f>+SR40_CRa!$E18</f>
        <v>0</v>
      </c>
      <c r="J79" s="40">
        <f t="shared" si="3"/>
        <v>0</v>
      </c>
      <c r="K79" s="11">
        <f t="shared" si="11"/>
        <v>51</v>
      </c>
      <c r="L79" s="50">
        <f>+SR50_CRa!$E8</f>
        <v>0</v>
      </c>
      <c r="M79" s="40">
        <f t="shared" si="4"/>
        <v>0</v>
      </c>
      <c r="O79" s="11">
        <f t="shared" si="12"/>
        <v>51</v>
      </c>
      <c r="P79" s="1">
        <f>+SR!$B63</f>
        <v>2843</v>
      </c>
      <c r="Q79" s="40">
        <f t="shared" si="1"/>
        <v>0.14215</v>
      </c>
      <c r="R79" s="11">
        <f t="shared" si="13"/>
        <v>51</v>
      </c>
      <c r="S79" s="50" t="e">
        <f>+SR30_CRa!$B28</f>
        <v>#N/A</v>
      </c>
      <c r="T79" s="40" t="e">
        <f t="shared" si="5"/>
        <v>#N/A</v>
      </c>
      <c r="U79" s="11">
        <f t="shared" si="14"/>
        <v>51</v>
      </c>
      <c r="V79" s="50" t="e">
        <f>+SR40_CRa!$B18</f>
        <v>#N/A</v>
      </c>
      <c r="W79" s="40" t="e">
        <f t="shared" si="6"/>
        <v>#N/A</v>
      </c>
      <c r="X79" s="11">
        <f t="shared" si="15"/>
        <v>51</v>
      </c>
      <c r="Y79" s="50" t="e">
        <f>+SR50_CRa!$B8</f>
        <v>#N/A</v>
      </c>
      <c r="Z79" s="40" t="e">
        <f t="shared" si="7"/>
        <v>#N/A</v>
      </c>
    </row>
    <row r="80" spans="2:26" x14ac:dyDescent="0.3">
      <c r="B80" s="11">
        <f t="shared" si="8"/>
        <v>52</v>
      </c>
      <c r="C80" s="1">
        <f>+SR!E64</f>
        <v>2437</v>
      </c>
      <c r="D80" s="40">
        <f t="shared" si="0"/>
        <v>0.12185</v>
      </c>
      <c r="E80" s="11">
        <f t="shared" si="9"/>
        <v>52</v>
      </c>
      <c r="F80" s="50">
        <f>+SR30_CRa!$E29</f>
        <v>0</v>
      </c>
      <c r="G80" s="40">
        <f t="shared" si="2"/>
        <v>0</v>
      </c>
      <c r="H80" s="11">
        <f t="shared" si="10"/>
        <v>52</v>
      </c>
      <c r="I80" s="50">
        <f>+SR40_CRa!$E19</f>
        <v>0</v>
      </c>
      <c r="J80" s="40">
        <f t="shared" si="3"/>
        <v>0</v>
      </c>
      <c r="K80" s="11">
        <f t="shared" si="11"/>
        <v>52</v>
      </c>
      <c r="L80" s="50">
        <f>+SR50_CRa!$E9</f>
        <v>0</v>
      </c>
      <c r="M80" s="40">
        <f t="shared" si="4"/>
        <v>0</v>
      </c>
      <c r="O80" s="11">
        <f t="shared" si="12"/>
        <v>52</v>
      </c>
      <c r="P80" s="1">
        <f>+SR!$B64</f>
        <v>2954</v>
      </c>
      <c r="Q80" s="40">
        <f t="shared" si="1"/>
        <v>0.1477</v>
      </c>
      <c r="R80" s="11">
        <f t="shared" si="13"/>
        <v>52</v>
      </c>
      <c r="S80" s="50" t="e">
        <f>+SR30_CRa!$B29</f>
        <v>#N/A</v>
      </c>
      <c r="T80" s="40" t="e">
        <f t="shared" si="5"/>
        <v>#N/A</v>
      </c>
      <c r="U80" s="11">
        <f t="shared" si="14"/>
        <v>52</v>
      </c>
      <c r="V80" s="50" t="e">
        <f>+SR40_CRa!$B19</f>
        <v>#N/A</v>
      </c>
      <c r="W80" s="40" t="e">
        <f t="shared" si="6"/>
        <v>#N/A</v>
      </c>
      <c r="X80" s="11">
        <f t="shared" si="15"/>
        <v>52</v>
      </c>
      <c r="Y80" s="50" t="e">
        <f>+SR50_CRa!$B9</f>
        <v>#N/A</v>
      </c>
      <c r="Z80" s="40" t="e">
        <f t="shared" si="7"/>
        <v>#N/A</v>
      </c>
    </row>
    <row r="81" spans="2:26" x14ac:dyDescent="0.3">
      <c r="B81" s="11">
        <f t="shared" si="8"/>
        <v>53</v>
      </c>
      <c r="C81" s="1">
        <f>+SR!E65</f>
        <v>2591</v>
      </c>
      <c r="D81" s="40">
        <f t="shared" si="0"/>
        <v>0.12955</v>
      </c>
      <c r="E81" s="11">
        <f t="shared" si="9"/>
        <v>53</v>
      </c>
      <c r="F81" s="50">
        <f>+SR30_CRa!$E30</f>
        <v>0</v>
      </c>
      <c r="G81" s="40">
        <f t="shared" si="2"/>
        <v>0</v>
      </c>
      <c r="H81" s="11">
        <f t="shared" si="10"/>
        <v>53</v>
      </c>
      <c r="I81" s="50">
        <f>+SR40_CRa!$E20</f>
        <v>0</v>
      </c>
      <c r="J81" s="40">
        <f t="shared" si="3"/>
        <v>0</v>
      </c>
      <c r="K81" s="11">
        <f t="shared" si="11"/>
        <v>53</v>
      </c>
      <c r="L81" s="50">
        <f>+SR50_CRa!$E10</f>
        <v>0</v>
      </c>
      <c r="M81" s="40">
        <f t="shared" si="4"/>
        <v>0</v>
      </c>
      <c r="O81" s="11">
        <f t="shared" si="12"/>
        <v>53</v>
      </c>
      <c r="P81" s="1">
        <f>+SR!$B65</f>
        <v>3188</v>
      </c>
      <c r="Q81" s="40">
        <f t="shared" si="1"/>
        <v>0.15939999999999999</v>
      </c>
      <c r="R81" s="11">
        <f t="shared" si="13"/>
        <v>53</v>
      </c>
      <c r="S81" s="50" t="e">
        <f>+SR30_CRa!$B30</f>
        <v>#N/A</v>
      </c>
      <c r="T81" s="40" t="e">
        <f t="shared" si="5"/>
        <v>#N/A</v>
      </c>
      <c r="U81" s="11">
        <f t="shared" si="14"/>
        <v>53</v>
      </c>
      <c r="V81" s="50" t="e">
        <f>+SR40_CRa!$B20</f>
        <v>#N/A</v>
      </c>
      <c r="W81" s="40" t="e">
        <f t="shared" si="6"/>
        <v>#N/A</v>
      </c>
      <c r="X81" s="11">
        <f t="shared" si="15"/>
        <v>53</v>
      </c>
      <c r="Y81" s="50" t="e">
        <f>+SR50_CRa!$B10</f>
        <v>#N/A</v>
      </c>
      <c r="Z81" s="40" t="e">
        <f t="shared" si="7"/>
        <v>#N/A</v>
      </c>
    </row>
    <row r="82" spans="2:26" x14ac:dyDescent="0.3">
      <c r="B82" s="11">
        <f t="shared" si="8"/>
        <v>54</v>
      </c>
      <c r="C82" s="1">
        <f>+SR!E66</f>
        <v>2648</v>
      </c>
      <c r="D82" s="40">
        <f t="shared" si="0"/>
        <v>0.13239999999999999</v>
      </c>
      <c r="E82" s="11">
        <f t="shared" si="9"/>
        <v>54</v>
      </c>
      <c r="F82" s="50">
        <f>+SR30_CRa!$E31</f>
        <v>0</v>
      </c>
      <c r="G82" s="40">
        <f t="shared" si="2"/>
        <v>0</v>
      </c>
      <c r="H82" s="11">
        <f t="shared" si="10"/>
        <v>54</v>
      </c>
      <c r="I82" s="50">
        <f>+SR40_CRa!$E21</f>
        <v>0</v>
      </c>
      <c r="J82" s="40">
        <f t="shared" si="3"/>
        <v>0</v>
      </c>
      <c r="K82" s="11">
        <f t="shared" si="11"/>
        <v>54</v>
      </c>
      <c r="L82" s="50">
        <f>+SR50_CRa!$E11</f>
        <v>0</v>
      </c>
      <c r="M82" s="40">
        <f t="shared" si="4"/>
        <v>0</v>
      </c>
      <c r="O82" s="11">
        <f t="shared" si="12"/>
        <v>54</v>
      </c>
      <c r="P82" s="1">
        <f>+SR!$B66</f>
        <v>3302</v>
      </c>
      <c r="Q82" s="40">
        <f t="shared" si="1"/>
        <v>0.1651</v>
      </c>
      <c r="R82" s="11">
        <f t="shared" si="13"/>
        <v>54</v>
      </c>
      <c r="S82" s="50" t="e">
        <f>+SR30_CRa!$B31</f>
        <v>#N/A</v>
      </c>
      <c r="T82" s="40" t="e">
        <f t="shared" si="5"/>
        <v>#N/A</v>
      </c>
      <c r="U82" s="11">
        <f t="shared" si="14"/>
        <v>54</v>
      </c>
      <c r="V82" s="50" t="e">
        <f>+SR40_CRa!$B21</f>
        <v>#N/A</v>
      </c>
      <c r="W82" s="40" t="e">
        <f t="shared" si="6"/>
        <v>#N/A</v>
      </c>
      <c r="X82" s="11">
        <f t="shared" si="15"/>
        <v>54</v>
      </c>
      <c r="Y82" s="50" t="e">
        <f>+SR50_CRa!$B11</f>
        <v>#N/A</v>
      </c>
      <c r="Z82" s="40" t="e">
        <f t="shared" si="7"/>
        <v>#N/A</v>
      </c>
    </row>
    <row r="83" spans="2:26" x14ac:dyDescent="0.3">
      <c r="B83" s="11">
        <f t="shared" si="8"/>
        <v>55</v>
      </c>
      <c r="C83" s="1">
        <f>+SR!E67</f>
        <v>2694</v>
      </c>
      <c r="D83" s="40">
        <f t="shared" si="0"/>
        <v>0.13469999999999999</v>
      </c>
      <c r="E83" s="11">
        <f t="shared" si="9"/>
        <v>55</v>
      </c>
      <c r="F83" s="50">
        <f>+SR30_CRa!$E32</f>
        <v>0</v>
      </c>
      <c r="G83" s="40">
        <f t="shared" si="2"/>
        <v>0</v>
      </c>
      <c r="H83" s="11">
        <f t="shared" si="10"/>
        <v>55</v>
      </c>
      <c r="I83" s="50">
        <f>+SR40_CRa!$E22</f>
        <v>0</v>
      </c>
      <c r="J83" s="40">
        <f t="shared" si="3"/>
        <v>0</v>
      </c>
      <c r="K83" s="11">
        <f t="shared" si="11"/>
        <v>55</v>
      </c>
      <c r="L83" s="50">
        <f>+SR50_CRa!$E12</f>
        <v>0</v>
      </c>
      <c r="M83" s="40">
        <f t="shared" si="4"/>
        <v>0</v>
      </c>
      <c r="O83" s="11">
        <f t="shared" si="12"/>
        <v>55</v>
      </c>
      <c r="P83" s="1">
        <f>+SR!$B67</f>
        <v>3411</v>
      </c>
      <c r="Q83" s="40">
        <f t="shared" si="1"/>
        <v>0.17055000000000001</v>
      </c>
      <c r="R83" s="11">
        <f t="shared" si="13"/>
        <v>55</v>
      </c>
      <c r="S83" s="50" t="e">
        <f>+SR30_CRa!$B32</f>
        <v>#N/A</v>
      </c>
      <c r="T83" s="40" t="e">
        <f t="shared" si="5"/>
        <v>#N/A</v>
      </c>
      <c r="U83" s="11">
        <f t="shared" si="14"/>
        <v>55</v>
      </c>
      <c r="V83" s="50" t="e">
        <f>+SR40_CRa!$B22</f>
        <v>#N/A</v>
      </c>
      <c r="W83" s="40" t="e">
        <f t="shared" si="6"/>
        <v>#N/A</v>
      </c>
      <c r="X83" s="11">
        <f t="shared" si="15"/>
        <v>55</v>
      </c>
      <c r="Y83" s="50" t="e">
        <f>+SR50_CRa!$B12</f>
        <v>#N/A</v>
      </c>
      <c r="Z83" s="40" t="e">
        <f t="shared" si="7"/>
        <v>#N/A</v>
      </c>
    </row>
    <row r="84" spans="2:26" x14ac:dyDescent="0.3">
      <c r="B84" s="11">
        <f t="shared" si="8"/>
        <v>56</v>
      </c>
      <c r="C84" s="1">
        <f>+SR!E68</f>
        <v>2731</v>
      </c>
      <c r="D84" s="40">
        <f t="shared" si="0"/>
        <v>0.13655</v>
      </c>
      <c r="E84" s="11">
        <f t="shared" si="9"/>
        <v>56</v>
      </c>
      <c r="F84" s="50">
        <f>+SR30_CRa!$E33</f>
        <v>0</v>
      </c>
      <c r="G84" s="40">
        <f t="shared" si="2"/>
        <v>0</v>
      </c>
      <c r="H84" s="11">
        <f t="shared" si="10"/>
        <v>56</v>
      </c>
      <c r="I84" s="50">
        <f>+SR40_CRa!$E23</f>
        <v>0</v>
      </c>
      <c r="J84" s="40">
        <f t="shared" si="3"/>
        <v>0</v>
      </c>
      <c r="K84" s="11">
        <f t="shared" si="11"/>
        <v>56</v>
      </c>
      <c r="L84" s="50">
        <f>+SR50_CRa!$E13</f>
        <v>0</v>
      </c>
      <c r="M84" s="40">
        <f t="shared" si="4"/>
        <v>0</v>
      </c>
      <c r="O84" s="11">
        <f t="shared" si="12"/>
        <v>56</v>
      </c>
      <c r="P84" s="1">
        <f>+SR!$B68</f>
        <v>3518</v>
      </c>
      <c r="Q84" s="40">
        <f t="shared" si="1"/>
        <v>0.1759</v>
      </c>
      <c r="R84" s="11">
        <f t="shared" si="13"/>
        <v>56</v>
      </c>
      <c r="S84" s="50" t="e">
        <f>+SR30_CRa!$B33</f>
        <v>#N/A</v>
      </c>
      <c r="T84" s="40" t="e">
        <f t="shared" si="5"/>
        <v>#N/A</v>
      </c>
      <c r="U84" s="11">
        <f t="shared" si="14"/>
        <v>56</v>
      </c>
      <c r="V84" s="50" t="e">
        <f>+SR40_CRa!$B23</f>
        <v>#N/A</v>
      </c>
      <c r="W84" s="40" t="e">
        <f t="shared" si="6"/>
        <v>#N/A</v>
      </c>
      <c r="X84" s="11">
        <f t="shared" si="15"/>
        <v>56</v>
      </c>
      <c r="Y84" s="50" t="e">
        <f>+SR50_CRa!$B13</f>
        <v>#N/A</v>
      </c>
      <c r="Z84" s="40" t="e">
        <f t="shared" si="7"/>
        <v>#N/A</v>
      </c>
    </row>
    <row r="85" spans="2:26" x14ac:dyDescent="0.3">
      <c r="B85" s="11">
        <f t="shared" si="8"/>
        <v>57</v>
      </c>
      <c r="C85" s="1">
        <f>+SR!E69</f>
        <v>2768</v>
      </c>
      <c r="D85" s="40">
        <f t="shared" si="0"/>
        <v>0.1384</v>
      </c>
      <c r="E85" s="11">
        <f t="shared" si="9"/>
        <v>57</v>
      </c>
      <c r="F85" s="50">
        <f>+SR30_CRa!$E34</f>
        <v>0</v>
      </c>
      <c r="G85" s="40">
        <f t="shared" si="2"/>
        <v>0</v>
      </c>
      <c r="H85" s="11">
        <f t="shared" si="10"/>
        <v>57</v>
      </c>
      <c r="I85" s="50">
        <f>+SR40_CRa!$E24</f>
        <v>0</v>
      </c>
      <c r="J85" s="40">
        <f t="shared" si="3"/>
        <v>0</v>
      </c>
      <c r="K85" s="11">
        <f t="shared" si="11"/>
        <v>57</v>
      </c>
      <c r="L85" s="50">
        <f>+SR50_CRa!$E14</f>
        <v>0</v>
      </c>
      <c r="M85" s="40">
        <f t="shared" si="4"/>
        <v>0</v>
      </c>
      <c r="O85" s="11">
        <f t="shared" si="12"/>
        <v>57</v>
      </c>
      <c r="P85" s="1">
        <f>+SR!$B69</f>
        <v>3626</v>
      </c>
      <c r="Q85" s="40">
        <f t="shared" si="1"/>
        <v>0.18129999999999999</v>
      </c>
      <c r="R85" s="11">
        <f t="shared" si="13"/>
        <v>57</v>
      </c>
      <c r="S85" s="50" t="e">
        <f>+SR30_CRa!$B34</f>
        <v>#N/A</v>
      </c>
      <c r="T85" s="40" t="e">
        <f t="shared" si="5"/>
        <v>#N/A</v>
      </c>
      <c r="U85" s="11">
        <f t="shared" si="14"/>
        <v>57</v>
      </c>
      <c r="V85" s="50" t="e">
        <f>+SR40_CRa!$B24</f>
        <v>#N/A</v>
      </c>
      <c r="W85" s="40" t="e">
        <f t="shared" si="6"/>
        <v>#N/A</v>
      </c>
      <c r="X85" s="11">
        <f t="shared" si="15"/>
        <v>57</v>
      </c>
      <c r="Y85" s="50" t="e">
        <f>+SR50_CRa!$B14</f>
        <v>#N/A</v>
      </c>
      <c r="Z85" s="40" t="e">
        <f t="shared" si="7"/>
        <v>#N/A</v>
      </c>
    </row>
    <row r="86" spans="2:26" x14ac:dyDescent="0.3">
      <c r="B86" s="11">
        <f t="shared" si="8"/>
        <v>58</v>
      </c>
      <c r="C86" s="1">
        <f>+SR!E70</f>
        <v>2799</v>
      </c>
      <c r="D86" s="40">
        <f t="shared" si="0"/>
        <v>0.13994999999999999</v>
      </c>
      <c r="E86" s="11">
        <f t="shared" si="9"/>
        <v>58</v>
      </c>
      <c r="F86" s="50">
        <f>+SR30_CRa!$E35</f>
        <v>0</v>
      </c>
      <c r="G86" s="40">
        <f t="shared" si="2"/>
        <v>0</v>
      </c>
      <c r="H86" s="11">
        <f t="shared" si="10"/>
        <v>58</v>
      </c>
      <c r="I86" s="50">
        <f>+SR40_CRa!$E25</f>
        <v>0</v>
      </c>
      <c r="J86" s="40">
        <f t="shared" si="3"/>
        <v>0</v>
      </c>
      <c r="K86" s="11">
        <f t="shared" si="11"/>
        <v>58</v>
      </c>
      <c r="L86" s="50">
        <f>+SR50_CRa!$E15</f>
        <v>0</v>
      </c>
      <c r="M86" s="40">
        <f t="shared" si="4"/>
        <v>0</v>
      </c>
      <c r="O86" s="11">
        <f t="shared" si="12"/>
        <v>58</v>
      </c>
      <c r="P86" s="1">
        <f>+SR!$B70</f>
        <v>3728</v>
      </c>
      <c r="Q86" s="40">
        <f t="shared" si="1"/>
        <v>0.18640000000000001</v>
      </c>
      <c r="R86" s="11">
        <f t="shared" si="13"/>
        <v>58</v>
      </c>
      <c r="S86" s="50" t="e">
        <f>+SR30_CRa!$B35</f>
        <v>#N/A</v>
      </c>
      <c r="T86" s="40" t="e">
        <f t="shared" si="5"/>
        <v>#N/A</v>
      </c>
      <c r="U86" s="11">
        <f t="shared" si="14"/>
        <v>58</v>
      </c>
      <c r="V86" s="50" t="e">
        <f>+SR40_CRa!$B25</f>
        <v>#N/A</v>
      </c>
      <c r="W86" s="40" t="e">
        <f t="shared" si="6"/>
        <v>#N/A</v>
      </c>
      <c r="X86" s="11">
        <f t="shared" si="15"/>
        <v>58</v>
      </c>
      <c r="Y86" s="50" t="e">
        <f>+SR50_CRa!$B15</f>
        <v>#N/A</v>
      </c>
      <c r="Z86" s="40" t="e">
        <f t="shared" si="7"/>
        <v>#N/A</v>
      </c>
    </row>
    <row r="87" spans="2:26" x14ac:dyDescent="0.3">
      <c r="B87" s="11">
        <f t="shared" si="8"/>
        <v>59</v>
      </c>
      <c r="C87" s="1">
        <f>+SR!E71</f>
        <v>2824</v>
      </c>
      <c r="D87" s="40">
        <f t="shared" si="0"/>
        <v>0.14119999999999999</v>
      </c>
      <c r="E87" s="11">
        <f t="shared" si="9"/>
        <v>59</v>
      </c>
      <c r="F87" s="50">
        <f>+SR30_CRa!$E36</f>
        <v>0</v>
      </c>
      <c r="G87" s="40">
        <f t="shared" si="2"/>
        <v>0</v>
      </c>
      <c r="H87" s="11">
        <f t="shared" si="10"/>
        <v>59</v>
      </c>
      <c r="I87" s="50">
        <f>+SR40_CRa!$E26</f>
        <v>0</v>
      </c>
      <c r="J87" s="40">
        <f t="shared" si="3"/>
        <v>0</v>
      </c>
      <c r="K87" s="11">
        <f t="shared" si="11"/>
        <v>59</v>
      </c>
      <c r="L87" s="50">
        <f>+SR50_CRa!$E16</f>
        <v>0</v>
      </c>
      <c r="M87" s="40">
        <f t="shared" si="4"/>
        <v>0</v>
      </c>
      <c r="O87" s="11">
        <f t="shared" si="12"/>
        <v>59</v>
      </c>
      <c r="P87" s="1">
        <f>+SR!$B71</f>
        <v>3830</v>
      </c>
      <c r="Q87" s="40">
        <f t="shared" si="1"/>
        <v>0.1915</v>
      </c>
      <c r="R87" s="11">
        <f t="shared" si="13"/>
        <v>59</v>
      </c>
      <c r="S87" s="50" t="e">
        <f>+SR30_CRa!$B36</f>
        <v>#N/A</v>
      </c>
      <c r="T87" s="40" t="e">
        <f t="shared" si="5"/>
        <v>#N/A</v>
      </c>
      <c r="U87" s="11">
        <f t="shared" si="14"/>
        <v>59</v>
      </c>
      <c r="V87" s="50" t="e">
        <f>+SR40_CRa!$B26</f>
        <v>#N/A</v>
      </c>
      <c r="W87" s="40" t="e">
        <f t="shared" si="6"/>
        <v>#N/A</v>
      </c>
      <c r="X87" s="11">
        <f t="shared" si="15"/>
        <v>59</v>
      </c>
      <c r="Y87" s="50" t="e">
        <f>+SR50_CRa!$B16</f>
        <v>#N/A</v>
      </c>
      <c r="Z87" s="40" t="e">
        <f t="shared" si="7"/>
        <v>#N/A</v>
      </c>
    </row>
    <row r="88" spans="2:26" x14ac:dyDescent="0.3">
      <c r="B88" s="11">
        <f t="shared" si="8"/>
        <v>60</v>
      </c>
      <c r="C88" s="1">
        <f>+SR!E72</f>
        <v>2838</v>
      </c>
      <c r="D88" s="40">
        <f t="shared" si="0"/>
        <v>0.1419</v>
      </c>
      <c r="E88" s="11">
        <f t="shared" si="9"/>
        <v>60</v>
      </c>
      <c r="F88" s="50">
        <f>+SR30_CRa!$E37</f>
        <v>0</v>
      </c>
      <c r="G88" s="40">
        <f t="shared" si="2"/>
        <v>0</v>
      </c>
      <c r="H88" s="11">
        <f t="shared" si="10"/>
        <v>60</v>
      </c>
      <c r="I88" s="50">
        <f>+SR40_CRa!$E27</f>
        <v>0</v>
      </c>
      <c r="J88" s="40">
        <f t="shared" si="3"/>
        <v>0</v>
      </c>
      <c r="K88" s="11">
        <f t="shared" si="11"/>
        <v>60</v>
      </c>
      <c r="L88" s="50">
        <f>+SR50_CRa!$E17</f>
        <v>0</v>
      </c>
      <c r="M88" s="40">
        <f t="shared" si="4"/>
        <v>0</v>
      </c>
      <c r="O88" s="11">
        <f t="shared" si="12"/>
        <v>60</v>
      </c>
      <c r="P88" s="1">
        <f>+SR!$B72</f>
        <v>3925</v>
      </c>
      <c r="Q88" s="40">
        <f t="shared" si="1"/>
        <v>0.19625000000000001</v>
      </c>
      <c r="R88" s="11">
        <f t="shared" si="13"/>
        <v>60</v>
      </c>
      <c r="S88" s="50" t="e">
        <f>+SR30_CRa!$B37</f>
        <v>#N/A</v>
      </c>
      <c r="T88" s="40" t="e">
        <f t="shared" si="5"/>
        <v>#N/A</v>
      </c>
      <c r="U88" s="11">
        <f t="shared" si="14"/>
        <v>60</v>
      </c>
      <c r="V88" s="50" t="e">
        <f>+SR40_CRa!$B27</f>
        <v>#N/A</v>
      </c>
      <c r="W88" s="40" t="e">
        <f t="shared" si="6"/>
        <v>#N/A</v>
      </c>
      <c r="X88" s="11">
        <f t="shared" si="15"/>
        <v>60</v>
      </c>
      <c r="Y88" s="50" t="e">
        <f>+SR50_CRa!$B17</f>
        <v>#N/A</v>
      </c>
      <c r="Z88" s="40" t="e">
        <f t="shared" si="7"/>
        <v>#N/A</v>
      </c>
    </row>
    <row r="89" spans="2:26" x14ac:dyDescent="0.3">
      <c r="B89" s="11">
        <f t="shared" si="8"/>
        <v>61</v>
      </c>
      <c r="C89" s="1">
        <f>+SR!E73</f>
        <v>2844</v>
      </c>
      <c r="D89" s="40">
        <f t="shared" si="0"/>
        <v>0.14219999999999999</v>
      </c>
      <c r="E89" s="11">
        <f t="shared" si="9"/>
        <v>61</v>
      </c>
      <c r="F89" s="50">
        <f>+SR30_CRa!$E38</f>
        <v>0</v>
      </c>
      <c r="G89" s="40">
        <f t="shared" si="2"/>
        <v>0</v>
      </c>
      <c r="H89" s="11">
        <f t="shared" si="10"/>
        <v>61</v>
      </c>
      <c r="I89" s="50">
        <f>+SR40_CRa!$E28</f>
        <v>0</v>
      </c>
      <c r="J89" s="40">
        <f t="shared" si="3"/>
        <v>0</v>
      </c>
      <c r="K89" s="11">
        <f t="shared" si="11"/>
        <v>61</v>
      </c>
      <c r="L89" s="50">
        <f>+SR50_CRa!$E18</f>
        <v>0</v>
      </c>
      <c r="M89" s="40">
        <f t="shared" si="4"/>
        <v>0</v>
      </c>
      <c r="O89" s="11">
        <f t="shared" si="12"/>
        <v>61</v>
      </c>
      <c r="P89" s="1">
        <f>+SR!$B73</f>
        <v>4020</v>
      </c>
      <c r="Q89" s="40">
        <f t="shared" si="1"/>
        <v>0.20100000000000001</v>
      </c>
      <c r="R89" s="11">
        <f t="shared" si="13"/>
        <v>61</v>
      </c>
      <c r="S89" s="50" t="e">
        <f>+SR30_CRa!$B38</f>
        <v>#N/A</v>
      </c>
      <c r="T89" s="40" t="e">
        <f t="shared" si="5"/>
        <v>#N/A</v>
      </c>
      <c r="U89" s="11">
        <f t="shared" si="14"/>
        <v>61</v>
      </c>
      <c r="V89" s="50" t="e">
        <f>+SR40_CRa!$B28</f>
        <v>#N/A</v>
      </c>
      <c r="W89" s="40" t="e">
        <f t="shared" si="6"/>
        <v>#N/A</v>
      </c>
      <c r="X89" s="11">
        <f t="shared" si="15"/>
        <v>61</v>
      </c>
      <c r="Y89" s="50" t="e">
        <f>+SR50_CRa!$B18</f>
        <v>#N/A</v>
      </c>
      <c r="Z89" s="40" t="e">
        <f t="shared" si="7"/>
        <v>#N/A</v>
      </c>
    </row>
    <row r="90" spans="2:26" x14ac:dyDescent="0.3">
      <c r="B90" s="11">
        <f t="shared" si="8"/>
        <v>62</v>
      </c>
      <c r="C90" s="1">
        <f>+SR!E74</f>
        <v>2840</v>
      </c>
      <c r="D90" s="40">
        <f t="shared" si="0"/>
        <v>0.14199999999999999</v>
      </c>
      <c r="E90" s="11">
        <f t="shared" si="9"/>
        <v>62</v>
      </c>
      <c r="F90" s="50">
        <f>+SR30_CRa!$E39</f>
        <v>0</v>
      </c>
      <c r="G90" s="40">
        <f t="shared" si="2"/>
        <v>0</v>
      </c>
      <c r="H90" s="11">
        <f t="shared" si="10"/>
        <v>62</v>
      </c>
      <c r="I90" s="50">
        <f>+SR40_CRa!$E29</f>
        <v>0</v>
      </c>
      <c r="J90" s="40">
        <f t="shared" si="3"/>
        <v>0</v>
      </c>
      <c r="K90" s="11">
        <f t="shared" si="11"/>
        <v>62</v>
      </c>
      <c r="L90" s="50">
        <f>+SR50_CRa!$E19</f>
        <v>0</v>
      </c>
      <c r="M90" s="40">
        <f t="shared" si="4"/>
        <v>0</v>
      </c>
      <c r="O90" s="11">
        <f t="shared" si="12"/>
        <v>62</v>
      </c>
      <c r="P90" s="1">
        <f>+SR!$B74</f>
        <v>4105</v>
      </c>
      <c r="Q90" s="40">
        <f t="shared" si="1"/>
        <v>0.20524999999999999</v>
      </c>
      <c r="R90" s="11">
        <f t="shared" si="13"/>
        <v>62</v>
      </c>
      <c r="S90" s="50" t="e">
        <f>+SR30_CRa!$B39</f>
        <v>#N/A</v>
      </c>
      <c r="T90" s="40" t="e">
        <f t="shared" si="5"/>
        <v>#N/A</v>
      </c>
      <c r="U90" s="11">
        <f t="shared" si="14"/>
        <v>62</v>
      </c>
      <c r="V90" s="50" t="e">
        <f>+SR40_CRa!$B29</f>
        <v>#N/A</v>
      </c>
      <c r="W90" s="40" t="e">
        <f t="shared" si="6"/>
        <v>#N/A</v>
      </c>
      <c r="X90" s="11">
        <f t="shared" si="15"/>
        <v>62</v>
      </c>
      <c r="Y90" s="50" t="e">
        <f>+SR50_CRa!$B19</f>
        <v>#N/A</v>
      </c>
      <c r="Z90" s="40" t="e">
        <f t="shared" si="7"/>
        <v>#N/A</v>
      </c>
    </row>
    <row r="91" spans="2:26" x14ac:dyDescent="0.3">
      <c r="B91" s="11">
        <f t="shared" si="8"/>
        <v>63</v>
      </c>
      <c r="C91" s="1">
        <f>+SR!E75</f>
        <v>2827</v>
      </c>
      <c r="D91" s="40">
        <f t="shared" si="0"/>
        <v>0.14135</v>
      </c>
      <c r="E91" s="11">
        <f t="shared" si="9"/>
        <v>63</v>
      </c>
      <c r="F91" s="50">
        <f>+SR30_CRa!$E40</f>
        <v>0</v>
      </c>
      <c r="G91" s="40">
        <f t="shared" si="2"/>
        <v>0</v>
      </c>
      <c r="H91" s="11">
        <f t="shared" si="10"/>
        <v>63</v>
      </c>
      <c r="I91" s="50">
        <f>+SR40_CRa!$E30</f>
        <v>0</v>
      </c>
      <c r="J91" s="40">
        <f t="shared" si="3"/>
        <v>0</v>
      </c>
      <c r="K91" s="11">
        <f t="shared" si="11"/>
        <v>63</v>
      </c>
      <c r="L91" s="50">
        <f>+SR50_CRa!$E20</f>
        <v>0</v>
      </c>
      <c r="M91" s="40">
        <f t="shared" si="4"/>
        <v>0</v>
      </c>
      <c r="O91" s="11">
        <f t="shared" si="12"/>
        <v>63</v>
      </c>
      <c r="P91" s="1">
        <f>+SR!$B75</f>
        <v>4189</v>
      </c>
      <c r="Q91" s="40">
        <f t="shared" si="1"/>
        <v>0.20945</v>
      </c>
      <c r="R91" s="11">
        <f t="shared" si="13"/>
        <v>63</v>
      </c>
      <c r="S91" s="50" t="e">
        <f>+SR30_CRa!$B40</f>
        <v>#N/A</v>
      </c>
      <c r="T91" s="40" t="e">
        <f t="shared" si="5"/>
        <v>#N/A</v>
      </c>
      <c r="U91" s="11">
        <f t="shared" si="14"/>
        <v>63</v>
      </c>
      <c r="V91" s="50" t="e">
        <f>+SR40_CRa!$B30</f>
        <v>#N/A</v>
      </c>
      <c r="W91" s="40" t="e">
        <f t="shared" si="6"/>
        <v>#N/A</v>
      </c>
      <c r="X91" s="11">
        <f t="shared" si="15"/>
        <v>63</v>
      </c>
      <c r="Y91" s="50" t="e">
        <f>+SR50_CRa!$B20</f>
        <v>#N/A</v>
      </c>
      <c r="Z91" s="40" t="e">
        <f t="shared" si="7"/>
        <v>#N/A</v>
      </c>
    </row>
    <row r="92" spans="2:26" x14ac:dyDescent="0.3">
      <c r="B92" s="11">
        <f t="shared" si="8"/>
        <v>64</v>
      </c>
      <c r="C92" s="1">
        <f>+SR!E76</f>
        <v>2806</v>
      </c>
      <c r="D92" s="40">
        <f t="shared" si="0"/>
        <v>0.14030000000000001</v>
      </c>
      <c r="E92" s="11">
        <f t="shared" si="9"/>
        <v>64</v>
      </c>
      <c r="F92" s="50">
        <f>+SR30_CRa!$E41</f>
        <v>0</v>
      </c>
      <c r="G92" s="40">
        <f t="shared" si="2"/>
        <v>0</v>
      </c>
      <c r="H92" s="11">
        <f t="shared" si="10"/>
        <v>64</v>
      </c>
      <c r="I92" s="50">
        <f>+SR40_CRa!$E31</f>
        <v>0</v>
      </c>
      <c r="J92" s="40">
        <f t="shared" si="3"/>
        <v>0</v>
      </c>
      <c r="K92" s="11">
        <f t="shared" si="11"/>
        <v>64</v>
      </c>
      <c r="L92" s="50">
        <f>+SR50_CRa!$E21</f>
        <v>0</v>
      </c>
      <c r="M92" s="40">
        <f t="shared" si="4"/>
        <v>0</v>
      </c>
      <c r="O92" s="11">
        <f t="shared" si="12"/>
        <v>64</v>
      </c>
      <c r="P92" s="1">
        <f>+SR!$B76</f>
        <v>4270</v>
      </c>
      <c r="Q92" s="40">
        <f t="shared" si="1"/>
        <v>0.2135</v>
      </c>
      <c r="R92" s="11">
        <f t="shared" si="13"/>
        <v>64</v>
      </c>
      <c r="S92" s="50" t="e">
        <f>+SR30_CRa!$B41</f>
        <v>#N/A</v>
      </c>
      <c r="T92" s="40" t="e">
        <f t="shared" si="5"/>
        <v>#N/A</v>
      </c>
      <c r="U92" s="11">
        <f t="shared" si="14"/>
        <v>64</v>
      </c>
      <c r="V92" s="50" t="e">
        <f>+SR40_CRa!$B31</f>
        <v>#N/A</v>
      </c>
      <c r="W92" s="40" t="e">
        <f t="shared" si="6"/>
        <v>#N/A</v>
      </c>
      <c r="X92" s="11">
        <f t="shared" si="15"/>
        <v>64</v>
      </c>
      <c r="Y92" s="50" t="e">
        <f>+SR50_CRa!$B21</f>
        <v>#N/A</v>
      </c>
      <c r="Z92" s="40" t="e">
        <f t="shared" si="7"/>
        <v>#N/A</v>
      </c>
    </row>
    <row r="93" spans="2:26" x14ac:dyDescent="0.3">
      <c r="B93" s="11">
        <f t="shared" si="8"/>
        <v>65</v>
      </c>
      <c r="C93" s="1">
        <f>+SR!E77</f>
        <v>2776</v>
      </c>
      <c r="D93" s="40">
        <f t="shared" ref="D93:D156" si="16">+C93/$B$24</f>
        <v>0.13880000000000001</v>
      </c>
      <c r="E93" s="11">
        <f t="shared" si="9"/>
        <v>65</v>
      </c>
      <c r="F93" s="50">
        <f>+SR30_CRa!$E42</f>
        <v>0</v>
      </c>
      <c r="G93" s="40">
        <f t="shared" si="2"/>
        <v>0</v>
      </c>
      <c r="H93" s="11">
        <f t="shared" si="10"/>
        <v>65</v>
      </c>
      <c r="I93" s="50">
        <f>+SR40_CRa!$E32</f>
        <v>0</v>
      </c>
      <c r="J93" s="40">
        <f t="shared" si="3"/>
        <v>0</v>
      </c>
      <c r="K93" s="11">
        <f t="shared" si="11"/>
        <v>65</v>
      </c>
      <c r="L93" s="50">
        <f>+SR50_CRa!$E22</f>
        <v>0</v>
      </c>
      <c r="M93" s="40">
        <f t="shared" si="4"/>
        <v>0</v>
      </c>
      <c r="O93" s="11">
        <f t="shared" si="12"/>
        <v>65</v>
      </c>
      <c r="P93" s="1">
        <f>+SR!$B77</f>
        <v>4346</v>
      </c>
      <c r="Q93" s="40">
        <f t="shared" ref="Q93:Q156" si="17">+P93/$B$24</f>
        <v>0.21729999999999999</v>
      </c>
      <c r="R93" s="11">
        <f t="shared" si="13"/>
        <v>65</v>
      </c>
      <c r="S93" s="50" t="e">
        <f>+SR30_CRa!$B42</f>
        <v>#N/A</v>
      </c>
      <c r="T93" s="40" t="e">
        <f t="shared" si="5"/>
        <v>#N/A</v>
      </c>
      <c r="U93" s="11">
        <f t="shared" si="14"/>
        <v>65</v>
      </c>
      <c r="V93" s="50" t="e">
        <f>+SR40_CRa!$B32</f>
        <v>#N/A</v>
      </c>
      <c r="W93" s="40" t="e">
        <f t="shared" si="6"/>
        <v>#N/A</v>
      </c>
      <c r="X93" s="11">
        <f t="shared" si="15"/>
        <v>65</v>
      </c>
      <c r="Y93" s="50" t="e">
        <f>+SR50_CRa!$B22</f>
        <v>#N/A</v>
      </c>
      <c r="Z93" s="40" t="e">
        <f t="shared" si="7"/>
        <v>#N/A</v>
      </c>
    </row>
    <row r="94" spans="2:26" x14ac:dyDescent="0.3">
      <c r="B94" s="11">
        <f t="shared" si="8"/>
        <v>66</v>
      </c>
      <c r="C94" s="1">
        <f>+SR!E78</f>
        <v>2736</v>
      </c>
      <c r="D94" s="40">
        <f t="shared" si="16"/>
        <v>0.1368</v>
      </c>
      <c r="E94" s="11">
        <f t="shared" si="9"/>
        <v>66</v>
      </c>
      <c r="F94" s="50">
        <f>+SR30_CRa!$E43</f>
        <v>0</v>
      </c>
      <c r="G94" s="40">
        <f t="shared" ref="G94:G157" si="18">+F94/20000</f>
        <v>0</v>
      </c>
      <c r="H94" s="11">
        <f t="shared" si="10"/>
        <v>66</v>
      </c>
      <c r="I94" s="50">
        <f>+SR40_CRa!$E33</f>
        <v>0</v>
      </c>
      <c r="J94" s="40">
        <f t="shared" ref="J94:J157" si="19">+I94/20000</f>
        <v>0</v>
      </c>
      <c r="K94" s="11">
        <f t="shared" si="11"/>
        <v>66</v>
      </c>
      <c r="L94" s="50">
        <f>+SR50_CRa!$E23</f>
        <v>0</v>
      </c>
      <c r="M94" s="40">
        <f t="shared" ref="M94:M157" si="20">+L94/20000</f>
        <v>0</v>
      </c>
      <c r="O94" s="11">
        <f t="shared" si="12"/>
        <v>66</v>
      </c>
      <c r="P94" s="1">
        <f>+SR!$B78</f>
        <v>4415</v>
      </c>
      <c r="Q94" s="40">
        <f t="shared" si="17"/>
        <v>0.22075</v>
      </c>
      <c r="R94" s="11">
        <f t="shared" si="13"/>
        <v>66</v>
      </c>
      <c r="S94" s="50" t="e">
        <f>+SR30_CRa!$B43</f>
        <v>#N/A</v>
      </c>
      <c r="T94" s="40" t="e">
        <f t="shared" ref="T94:T157" si="21">+S94/20000</f>
        <v>#N/A</v>
      </c>
      <c r="U94" s="11">
        <f t="shared" si="14"/>
        <v>66</v>
      </c>
      <c r="V94" s="50" t="e">
        <f>+SR40_CRa!$B33</f>
        <v>#N/A</v>
      </c>
      <c r="W94" s="40" t="e">
        <f t="shared" ref="W94:W157" si="22">+V94/20000</f>
        <v>#N/A</v>
      </c>
      <c r="X94" s="11">
        <f t="shared" si="15"/>
        <v>66</v>
      </c>
      <c r="Y94" s="50" t="e">
        <f>+SR50_CRa!$B23</f>
        <v>#N/A</v>
      </c>
      <c r="Z94" s="40" t="e">
        <f t="shared" ref="Z94:Z157" si="23">+Y94/20000</f>
        <v>#N/A</v>
      </c>
    </row>
    <row r="95" spans="2:26" x14ac:dyDescent="0.3">
      <c r="B95" s="11">
        <f t="shared" ref="B95:B158" si="24">+B94+1</f>
        <v>67</v>
      </c>
      <c r="C95" s="1">
        <f>+SR!E79</f>
        <v>2693</v>
      </c>
      <c r="D95" s="40">
        <f t="shared" si="16"/>
        <v>0.13464999999999999</v>
      </c>
      <c r="E95" s="11">
        <f t="shared" ref="E95:E158" si="25">+E94+1</f>
        <v>67</v>
      </c>
      <c r="F95" s="50">
        <f>+SR30_CRa!$E44</f>
        <v>0</v>
      </c>
      <c r="G95" s="40">
        <f t="shared" si="18"/>
        <v>0</v>
      </c>
      <c r="H95" s="11">
        <f t="shared" ref="H95:H158" si="26">+H94+1</f>
        <v>67</v>
      </c>
      <c r="I95" s="50">
        <f>+SR40_CRa!$E34</f>
        <v>0</v>
      </c>
      <c r="J95" s="40">
        <f t="shared" si="19"/>
        <v>0</v>
      </c>
      <c r="K95" s="11">
        <f t="shared" ref="K95:K158" si="27">+K94+1</f>
        <v>67</v>
      </c>
      <c r="L95" s="50">
        <f>+SR50_CRa!$E24</f>
        <v>0</v>
      </c>
      <c r="M95" s="40">
        <f t="shared" si="20"/>
        <v>0</v>
      </c>
      <c r="O95" s="11">
        <f t="shared" ref="O95:O158" si="28">+O94+1</f>
        <v>67</v>
      </c>
      <c r="P95" s="1">
        <f>+SR!$B79</f>
        <v>4481</v>
      </c>
      <c r="Q95" s="40">
        <f t="shared" si="17"/>
        <v>0.22405</v>
      </c>
      <c r="R95" s="11">
        <f t="shared" ref="R95:R158" si="29">+R94+1</f>
        <v>67</v>
      </c>
      <c r="S95" s="50" t="e">
        <f>+SR30_CRa!$B44</f>
        <v>#N/A</v>
      </c>
      <c r="T95" s="40" t="e">
        <f t="shared" si="21"/>
        <v>#N/A</v>
      </c>
      <c r="U95" s="11">
        <f t="shared" ref="U95:U158" si="30">+U94+1</f>
        <v>67</v>
      </c>
      <c r="V95" s="50" t="e">
        <f>+SR40_CRa!$B34</f>
        <v>#N/A</v>
      </c>
      <c r="W95" s="40" t="e">
        <f t="shared" si="22"/>
        <v>#N/A</v>
      </c>
      <c r="X95" s="11">
        <f t="shared" ref="X95:X158" si="31">+X94+1</f>
        <v>67</v>
      </c>
      <c r="Y95" s="50" t="e">
        <f>+SR50_CRa!$B24</f>
        <v>#N/A</v>
      </c>
      <c r="Z95" s="40" t="e">
        <f t="shared" si="23"/>
        <v>#N/A</v>
      </c>
    </row>
    <row r="96" spans="2:26" x14ac:dyDescent="0.3">
      <c r="B96" s="11">
        <f t="shared" si="24"/>
        <v>68</v>
      </c>
      <c r="C96" s="1">
        <f>+SR!E80</f>
        <v>2645</v>
      </c>
      <c r="D96" s="40">
        <f t="shared" si="16"/>
        <v>0.13225000000000001</v>
      </c>
      <c r="E96" s="11">
        <f t="shared" si="25"/>
        <v>68</v>
      </c>
      <c r="F96" s="50">
        <f>+SR30_CRa!$E45</f>
        <v>0</v>
      </c>
      <c r="G96" s="40">
        <f t="shared" si="18"/>
        <v>0</v>
      </c>
      <c r="H96" s="11">
        <f t="shared" si="26"/>
        <v>68</v>
      </c>
      <c r="I96" s="50">
        <f>+SR40_CRa!$E35</f>
        <v>0</v>
      </c>
      <c r="J96" s="40">
        <f t="shared" si="19"/>
        <v>0</v>
      </c>
      <c r="K96" s="11">
        <f t="shared" si="27"/>
        <v>68</v>
      </c>
      <c r="L96" s="50">
        <f>+SR50_CRa!$E25</f>
        <v>0</v>
      </c>
      <c r="M96" s="40">
        <f t="shared" si="20"/>
        <v>0</v>
      </c>
      <c r="O96" s="11">
        <f t="shared" si="28"/>
        <v>68</v>
      </c>
      <c r="P96" s="1">
        <f>+SR!$B80</f>
        <v>4546</v>
      </c>
      <c r="Q96" s="40">
        <f t="shared" si="17"/>
        <v>0.2273</v>
      </c>
      <c r="R96" s="11">
        <f t="shared" si="29"/>
        <v>68</v>
      </c>
      <c r="S96" s="50" t="e">
        <f>+SR30_CRa!$B45</f>
        <v>#N/A</v>
      </c>
      <c r="T96" s="40" t="e">
        <f t="shared" si="21"/>
        <v>#N/A</v>
      </c>
      <c r="U96" s="11">
        <f t="shared" si="30"/>
        <v>68</v>
      </c>
      <c r="V96" s="50" t="e">
        <f>+SR40_CRa!$B35</f>
        <v>#N/A</v>
      </c>
      <c r="W96" s="40" t="e">
        <f t="shared" si="22"/>
        <v>#N/A</v>
      </c>
      <c r="X96" s="11">
        <f t="shared" si="31"/>
        <v>68</v>
      </c>
      <c r="Y96" s="50" t="e">
        <f>+SR50_CRa!$B25</f>
        <v>#N/A</v>
      </c>
      <c r="Z96" s="40" t="e">
        <f t="shared" si="23"/>
        <v>#N/A</v>
      </c>
    </row>
    <row r="97" spans="2:26" x14ac:dyDescent="0.3">
      <c r="B97" s="11">
        <f t="shared" si="24"/>
        <v>69</v>
      </c>
      <c r="C97" s="1">
        <f>+SR!E81</f>
        <v>2590</v>
      </c>
      <c r="D97" s="40">
        <f t="shared" si="16"/>
        <v>0.1295</v>
      </c>
      <c r="E97" s="11">
        <f t="shared" si="25"/>
        <v>69</v>
      </c>
      <c r="F97" s="50">
        <f>+SR30_CRa!$E46</f>
        <v>0</v>
      </c>
      <c r="G97" s="40">
        <f t="shared" si="18"/>
        <v>0</v>
      </c>
      <c r="H97" s="11">
        <f t="shared" si="26"/>
        <v>69</v>
      </c>
      <c r="I97" s="50">
        <f>+SR40_CRa!$E36</f>
        <v>0</v>
      </c>
      <c r="J97" s="40">
        <f t="shared" si="19"/>
        <v>0</v>
      </c>
      <c r="K97" s="11">
        <f t="shared" si="27"/>
        <v>69</v>
      </c>
      <c r="L97" s="50">
        <f>+SR50_CRa!$E26</f>
        <v>0</v>
      </c>
      <c r="M97" s="40">
        <f t="shared" si="20"/>
        <v>0</v>
      </c>
      <c r="O97" s="11">
        <f t="shared" si="28"/>
        <v>69</v>
      </c>
      <c r="P97" s="1">
        <f>+SR!$B81</f>
        <v>4606</v>
      </c>
      <c r="Q97" s="40">
        <f t="shared" si="17"/>
        <v>0.2303</v>
      </c>
      <c r="R97" s="11">
        <f t="shared" si="29"/>
        <v>69</v>
      </c>
      <c r="S97" s="50" t="e">
        <f>+SR30_CRa!$B46</f>
        <v>#N/A</v>
      </c>
      <c r="T97" s="40" t="e">
        <f t="shared" si="21"/>
        <v>#N/A</v>
      </c>
      <c r="U97" s="11">
        <f t="shared" si="30"/>
        <v>69</v>
      </c>
      <c r="V97" s="50" t="e">
        <f>+SR40_CRa!$B36</f>
        <v>#N/A</v>
      </c>
      <c r="W97" s="40" t="e">
        <f t="shared" si="22"/>
        <v>#N/A</v>
      </c>
      <c r="X97" s="11">
        <f t="shared" si="31"/>
        <v>69</v>
      </c>
      <c r="Y97" s="50" t="e">
        <f>+SR50_CRa!$B26</f>
        <v>#N/A</v>
      </c>
      <c r="Z97" s="40" t="e">
        <f t="shared" si="23"/>
        <v>#N/A</v>
      </c>
    </row>
    <row r="98" spans="2:26" x14ac:dyDescent="0.3">
      <c r="B98" s="11">
        <f t="shared" si="24"/>
        <v>70</v>
      </c>
      <c r="C98" s="1">
        <f>+SR!E82</f>
        <v>2529</v>
      </c>
      <c r="D98" s="40">
        <f t="shared" si="16"/>
        <v>0.12645000000000001</v>
      </c>
      <c r="E98" s="11">
        <f t="shared" si="25"/>
        <v>70</v>
      </c>
      <c r="F98" s="50">
        <f>+SR30_CRa!$E47</f>
        <v>0</v>
      </c>
      <c r="G98" s="40">
        <f t="shared" si="18"/>
        <v>0</v>
      </c>
      <c r="H98" s="11">
        <f t="shared" si="26"/>
        <v>70</v>
      </c>
      <c r="I98" s="50">
        <f>+SR40_CRa!$E37</f>
        <v>0</v>
      </c>
      <c r="J98" s="40">
        <f t="shared" si="19"/>
        <v>0</v>
      </c>
      <c r="K98" s="11">
        <f t="shared" si="27"/>
        <v>70</v>
      </c>
      <c r="L98" s="50">
        <f>+SR50_CRa!$E27</f>
        <v>0</v>
      </c>
      <c r="M98" s="40">
        <f t="shared" si="20"/>
        <v>0</v>
      </c>
      <c r="O98" s="11">
        <f t="shared" si="28"/>
        <v>70</v>
      </c>
      <c r="P98" s="1">
        <f>+SR!$B82</f>
        <v>4662</v>
      </c>
      <c r="Q98" s="40">
        <f t="shared" si="17"/>
        <v>0.2331</v>
      </c>
      <c r="R98" s="11">
        <f t="shared" si="29"/>
        <v>70</v>
      </c>
      <c r="S98" s="50" t="e">
        <f>+SR30_CRa!$B47</f>
        <v>#N/A</v>
      </c>
      <c r="T98" s="40" t="e">
        <f t="shared" si="21"/>
        <v>#N/A</v>
      </c>
      <c r="U98" s="11">
        <f t="shared" si="30"/>
        <v>70</v>
      </c>
      <c r="V98" s="50" t="e">
        <f>+SR40_CRa!$B37</f>
        <v>#N/A</v>
      </c>
      <c r="W98" s="40" t="e">
        <f t="shared" si="22"/>
        <v>#N/A</v>
      </c>
      <c r="X98" s="11">
        <f t="shared" si="31"/>
        <v>70</v>
      </c>
      <c r="Y98" s="50" t="e">
        <f>+SR50_CRa!$B27</f>
        <v>#N/A</v>
      </c>
      <c r="Z98" s="40" t="e">
        <f t="shared" si="23"/>
        <v>#N/A</v>
      </c>
    </row>
    <row r="99" spans="2:26" x14ac:dyDescent="0.3">
      <c r="B99" s="11">
        <f t="shared" si="24"/>
        <v>71</v>
      </c>
      <c r="C99" s="1">
        <f>+SR!E83</f>
        <v>2466</v>
      </c>
      <c r="D99" s="40">
        <f t="shared" si="16"/>
        <v>0.12330000000000001</v>
      </c>
      <c r="E99" s="11">
        <f t="shared" si="25"/>
        <v>71</v>
      </c>
      <c r="F99" s="50">
        <f>+SR30_CRa!$E48</f>
        <v>0</v>
      </c>
      <c r="G99" s="40">
        <f t="shared" si="18"/>
        <v>0</v>
      </c>
      <c r="H99" s="11">
        <f t="shared" si="26"/>
        <v>71</v>
      </c>
      <c r="I99" s="50">
        <f>+SR40_CRa!$E38</f>
        <v>0</v>
      </c>
      <c r="J99" s="40">
        <f t="shared" si="19"/>
        <v>0</v>
      </c>
      <c r="K99" s="11">
        <f t="shared" si="27"/>
        <v>71</v>
      </c>
      <c r="L99" s="50">
        <f>+SR50_CRa!$E28</f>
        <v>0</v>
      </c>
      <c r="M99" s="40">
        <f t="shared" si="20"/>
        <v>0</v>
      </c>
      <c r="O99" s="11">
        <f t="shared" si="28"/>
        <v>71</v>
      </c>
      <c r="P99" s="1">
        <f>+SR!$B83</f>
        <v>4716</v>
      </c>
      <c r="Q99" s="40">
        <f t="shared" si="17"/>
        <v>0.23580000000000001</v>
      </c>
      <c r="R99" s="11">
        <f t="shared" si="29"/>
        <v>71</v>
      </c>
      <c r="S99" s="50" t="e">
        <f>+SR30_CRa!$B48</f>
        <v>#N/A</v>
      </c>
      <c r="T99" s="40" t="e">
        <f t="shared" si="21"/>
        <v>#N/A</v>
      </c>
      <c r="U99" s="11">
        <f t="shared" si="30"/>
        <v>71</v>
      </c>
      <c r="V99" s="50" t="e">
        <f>+SR40_CRa!$B38</f>
        <v>#N/A</v>
      </c>
      <c r="W99" s="40" t="e">
        <f t="shared" si="22"/>
        <v>#N/A</v>
      </c>
      <c r="X99" s="11">
        <f t="shared" si="31"/>
        <v>71</v>
      </c>
      <c r="Y99" s="50" t="e">
        <f>+SR50_CRa!$B28</f>
        <v>#N/A</v>
      </c>
      <c r="Z99" s="40" t="e">
        <f t="shared" si="23"/>
        <v>#N/A</v>
      </c>
    </row>
    <row r="100" spans="2:26" x14ac:dyDescent="0.3">
      <c r="B100" s="11">
        <f t="shared" si="24"/>
        <v>72</v>
      </c>
      <c r="C100" s="1">
        <f>+SR!E84</f>
        <v>2405</v>
      </c>
      <c r="D100" s="40">
        <f t="shared" si="16"/>
        <v>0.12025</v>
      </c>
      <c r="E100" s="11">
        <f t="shared" si="25"/>
        <v>72</v>
      </c>
      <c r="F100" s="50">
        <f>+SR30_CRa!$E49</f>
        <v>0</v>
      </c>
      <c r="G100" s="40">
        <f t="shared" si="18"/>
        <v>0</v>
      </c>
      <c r="H100" s="11">
        <f t="shared" si="26"/>
        <v>72</v>
      </c>
      <c r="I100" s="50">
        <f>+SR40_CRa!$E39</f>
        <v>0</v>
      </c>
      <c r="J100" s="40">
        <f t="shared" si="19"/>
        <v>0</v>
      </c>
      <c r="K100" s="11">
        <f t="shared" si="27"/>
        <v>72</v>
      </c>
      <c r="L100" s="50">
        <f>+SR50_CRa!$E29</f>
        <v>0</v>
      </c>
      <c r="M100" s="40">
        <f t="shared" si="20"/>
        <v>0</v>
      </c>
      <c r="O100" s="11">
        <f t="shared" si="28"/>
        <v>72</v>
      </c>
      <c r="P100" s="1">
        <f>+SR!$B84</f>
        <v>4768</v>
      </c>
      <c r="Q100" s="40">
        <f t="shared" si="17"/>
        <v>0.2384</v>
      </c>
      <c r="R100" s="11">
        <f t="shared" si="29"/>
        <v>72</v>
      </c>
      <c r="S100" s="50" t="e">
        <f>+SR30_CRa!$B49</f>
        <v>#N/A</v>
      </c>
      <c r="T100" s="40" t="e">
        <f t="shared" si="21"/>
        <v>#N/A</v>
      </c>
      <c r="U100" s="11">
        <f t="shared" si="30"/>
        <v>72</v>
      </c>
      <c r="V100" s="50" t="e">
        <f>+SR40_CRa!$B39</f>
        <v>#N/A</v>
      </c>
      <c r="W100" s="40" t="e">
        <f t="shared" si="22"/>
        <v>#N/A</v>
      </c>
      <c r="X100" s="11">
        <f t="shared" si="31"/>
        <v>72</v>
      </c>
      <c r="Y100" s="50" t="e">
        <f>+SR50_CRa!$B29</f>
        <v>#N/A</v>
      </c>
      <c r="Z100" s="40" t="e">
        <f t="shared" si="23"/>
        <v>#N/A</v>
      </c>
    </row>
    <row r="101" spans="2:26" x14ac:dyDescent="0.3">
      <c r="B101" s="11">
        <f t="shared" si="24"/>
        <v>73</v>
      </c>
      <c r="C101" s="1">
        <f>+SR!E85</f>
        <v>2344</v>
      </c>
      <c r="D101" s="40">
        <f t="shared" si="16"/>
        <v>0.1172</v>
      </c>
      <c r="E101" s="11">
        <f t="shared" si="25"/>
        <v>73</v>
      </c>
      <c r="F101" s="50">
        <f>+SR30_CRa!$E50</f>
        <v>0</v>
      </c>
      <c r="G101" s="40">
        <f t="shared" si="18"/>
        <v>0</v>
      </c>
      <c r="H101" s="11">
        <f t="shared" si="26"/>
        <v>73</v>
      </c>
      <c r="I101" s="50">
        <f>+SR40_CRa!$E40</f>
        <v>0</v>
      </c>
      <c r="J101" s="40">
        <f t="shared" si="19"/>
        <v>0</v>
      </c>
      <c r="K101" s="11">
        <f t="shared" si="27"/>
        <v>73</v>
      </c>
      <c r="L101" s="50">
        <f>+SR50_CRa!$E30</f>
        <v>0</v>
      </c>
      <c r="M101" s="40">
        <f t="shared" si="20"/>
        <v>0</v>
      </c>
      <c r="O101" s="11">
        <f t="shared" si="28"/>
        <v>73</v>
      </c>
      <c r="P101" s="1">
        <f>+SR!$B85</f>
        <v>4821</v>
      </c>
      <c r="Q101" s="40">
        <f t="shared" si="17"/>
        <v>0.24104999999999999</v>
      </c>
      <c r="R101" s="11">
        <f t="shared" si="29"/>
        <v>73</v>
      </c>
      <c r="S101" s="50" t="e">
        <f>+SR30_CRa!$B50</f>
        <v>#N/A</v>
      </c>
      <c r="T101" s="40" t="e">
        <f t="shared" si="21"/>
        <v>#N/A</v>
      </c>
      <c r="U101" s="11">
        <f t="shared" si="30"/>
        <v>73</v>
      </c>
      <c r="V101" s="50" t="e">
        <f>+SR40_CRa!$B40</f>
        <v>#N/A</v>
      </c>
      <c r="W101" s="40" t="e">
        <f t="shared" si="22"/>
        <v>#N/A</v>
      </c>
      <c r="X101" s="11">
        <f t="shared" si="31"/>
        <v>73</v>
      </c>
      <c r="Y101" s="50" t="e">
        <f>+SR50_CRa!$B30</f>
        <v>#N/A</v>
      </c>
      <c r="Z101" s="40" t="e">
        <f t="shared" si="23"/>
        <v>#N/A</v>
      </c>
    </row>
    <row r="102" spans="2:26" x14ac:dyDescent="0.3">
      <c r="B102" s="11">
        <f t="shared" si="24"/>
        <v>74</v>
      </c>
      <c r="C102" s="1">
        <f>+SR!E86</f>
        <v>2276</v>
      </c>
      <c r="D102" s="40">
        <f t="shared" si="16"/>
        <v>0.1138</v>
      </c>
      <c r="E102" s="11">
        <f t="shared" si="25"/>
        <v>74</v>
      </c>
      <c r="F102" s="50">
        <f>+SR30_CRa!$E51</f>
        <v>0</v>
      </c>
      <c r="G102" s="40">
        <f t="shared" si="18"/>
        <v>0</v>
      </c>
      <c r="H102" s="11">
        <f t="shared" si="26"/>
        <v>74</v>
      </c>
      <c r="I102" s="50">
        <f>+SR40_CRa!$E41</f>
        <v>0</v>
      </c>
      <c r="J102" s="40">
        <f t="shared" si="19"/>
        <v>0</v>
      </c>
      <c r="K102" s="11">
        <f t="shared" si="27"/>
        <v>74</v>
      </c>
      <c r="L102" s="50">
        <f>+SR50_CRa!$E31</f>
        <v>0</v>
      </c>
      <c r="M102" s="40">
        <f t="shared" si="20"/>
        <v>0</v>
      </c>
      <c r="O102" s="11">
        <f t="shared" si="28"/>
        <v>74</v>
      </c>
      <c r="P102" s="1">
        <f>+SR!$B86</f>
        <v>4871</v>
      </c>
      <c r="Q102" s="40">
        <f t="shared" si="17"/>
        <v>0.24354999999999999</v>
      </c>
      <c r="R102" s="11">
        <f t="shared" si="29"/>
        <v>74</v>
      </c>
      <c r="S102" s="50" t="e">
        <f>+SR30_CRa!$B51</f>
        <v>#N/A</v>
      </c>
      <c r="T102" s="40" t="e">
        <f t="shared" si="21"/>
        <v>#N/A</v>
      </c>
      <c r="U102" s="11">
        <f t="shared" si="30"/>
        <v>74</v>
      </c>
      <c r="V102" s="50" t="e">
        <f>+SR40_CRa!$B41</f>
        <v>#N/A</v>
      </c>
      <c r="W102" s="40" t="e">
        <f t="shared" si="22"/>
        <v>#N/A</v>
      </c>
      <c r="X102" s="11">
        <f t="shared" si="31"/>
        <v>74</v>
      </c>
      <c r="Y102" s="50" t="e">
        <f>+SR50_CRa!$B31</f>
        <v>#N/A</v>
      </c>
      <c r="Z102" s="40" t="e">
        <f t="shared" si="23"/>
        <v>#N/A</v>
      </c>
    </row>
    <row r="103" spans="2:26" x14ac:dyDescent="0.3">
      <c r="B103" s="11">
        <f t="shared" si="24"/>
        <v>75</v>
      </c>
      <c r="C103" s="1">
        <f>+SR!E87</f>
        <v>2210</v>
      </c>
      <c r="D103" s="40">
        <f t="shared" si="16"/>
        <v>0.1105</v>
      </c>
      <c r="E103" s="11">
        <f t="shared" si="25"/>
        <v>75</v>
      </c>
      <c r="F103" s="50">
        <f>+SR30_CRa!$E52</f>
        <v>0</v>
      </c>
      <c r="G103" s="40">
        <f t="shared" si="18"/>
        <v>0</v>
      </c>
      <c r="H103" s="11">
        <f t="shared" si="26"/>
        <v>75</v>
      </c>
      <c r="I103" s="50">
        <f>+SR40_CRa!$E42</f>
        <v>0</v>
      </c>
      <c r="J103" s="40">
        <f t="shared" si="19"/>
        <v>0</v>
      </c>
      <c r="K103" s="11">
        <f t="shared" si="27"/>
        <v>75</v>
      </c>
      <c r="L103" s="50">
        <f>+SR50_CRa!$E32</f>
        <v>0</v>
      </c>
      <c r="M103" s="40">
        <f t="shared" si="20"/>
        <v>0</v>
      </c>
      <c r="O103" s="11">
        <f t="shared" si="28"/>
        <v>75</v>
      </c>
      <c r="P103" s="1">
        <f>+SR!$B87</f>
        <v>4917</v>
      </c>
      <c r="Q103" s="40">
        <f t="shared" si="17"/>
        <v>0.24585000000000001</v>
      </c>
      <c r="R103" s="11">
        <f t="shared" si="29"/>
        <v>75</v>
      </c>
      <c r="S103" s="50" t="e">
        <f>+SR30_CRa!$B52</f>
        <v>#N/A</v>
      </c>
      <c r="T103" s="40" t="e">
        <f t="shared" si="21"/>
        <v>#N/A</v>
      </c>
      <c r="U103" s="11">
        <f t="shared" si="30"/>
        <v>75</v>
      </c>
      <c r="V103" s="50" t="e">
        <f>+SR40_CRa!$B42</f>
        <v>#N/A</v>
      </c>
      <c r="W103" s="40" t="e">
        <f t="shared" si="22"/>
        <v>#N/A</v>
      </c>
      <c r="X103" s="11">
        <f t="shared" si="31"/>
        <v>75</v>
      </c>
      <c r="Y103" s="50" t="e">
        <f>+SR50_CRa!$B32</f>
        <v>#N/A</v>
      </c>
      <c r="Z103" s="40" t="e">
        <f t="shared" si="23"/>
        <v>#N/A</v>
      </c>
    </row>
    <row r="104" spans="2:26" x14ac:dyDescent="0.3">
      <c r="B104" s="11">
        <f t="shared" si="24"/>
        <v>76</v>
      </c>
      <c r="C104" s="1">
        <f>+SR!E88</f>
        <v>2142</v>
      </c>
      <c r="D104" s="40">
        <f t="shared" si="16"/>
        <v>0.1071</v>
      </c>
      <c r="E104" s="11">
        <f t="shared" si="25"/>
        <v>76</v>
      </c>
      <c r="F104" s="50">
        <f>+SR30_CRa!$E53</f>
        <v>0</v>
      </c>
      <c r="G104" s="40">
        <f t="shared" si="18"/>
        <v>0</v>
      </c>
      <c r="H104" s="11">
        <f t="shared" si="26"/>
        <v>76</v>
      </c>
      <c r="I104" s="50">
        <f>+SR40_CRa!$E43</f>
        <v>0</v>
      </c>
      <c r="J104" s="40">
        <f t="shared" si="19"/>
        <v>0</v>
      </c>
      <c r="K104" s="11">
        <f t="shared" si="27"/>
        <v>76</v>
      </c>
      <c r="L104" s="50">
        <f>+SR50_CRa!$E33</f>
        <v>0</v>
      </c>
      <c r="M104" s="40">
        <f t="shared" si="20"/>
        <v>0</v>
      </c>
      <c r="O104" s="11">
        <f t="shared" si="28"/>
        <v>76</v>
      </c>
      <c r="P104" s="1">
        <f>+SR!$B88</f>
        <v>4964</v>
      </c>
      <c r="Q104" s="40">
        <f t="shared" si="17"/>
        <v>0.2482</v>
      </c>
      <c r="R104" s="11">
        <f t="shared" si="29"/>
        <v>76</v>
      </c>
      <c r="S104" s="50" t="e">
        <f>+SR30_CRa!$B53</f>
        <v>#N/A</v>
      </c>
      <c r="T104" s="40" t="e">
        <f t="shared" si="21"/>
        <v>#N/A</v>
      </c>
      <c r="U104" s="11">
        <f t="shared" si="30"/>
        <v>76</v>
      </c>
      <c r="V104" s="50" t="e">
        <f>+SR40_CRa!$B43</f>
        <v>#N/A</v>
      </c>
      <c r="W104" s="40" t="e">
        <f t="shared" si="22"/>
        <v>#N/A</v>
      </c>
      <c r="X104" s="11">
        <f t="shared" si="31"/>
        <v>76</v>
      </c>
      <c r="Y104" s="50" t="e">
        <f>+SR50_CRa!$B33</f>
        <v>#N/A</v>
      </c>
      <c r="Z104" s="40" t="e">
        <f t="shared" si="23"/>
        <v>#N/A</v>
      </c>
    </row>
    <row r="105" spans="2:26" x14ac:dyDescent="0.3">
      <c r="B105" s="11">
        <f t="shared" si="24"/>
        <v>77</v>
      </c>
      <c r="C105" s="1">
        <f>+SR!E89</f>
        <v>2070</v>
      </c>
      <c r="D105" s="40">
        <f t="shared" si="16"/>
        <v>0.10349999999999999</v>
      </c>
      <c r="E105" s="11">
        <f t="shared" si="25"/>
        <v>77</v>
      </c>
      <c r="F105" s="50">
        <f>+SR30_CRa!$E54</f>
        <v>0</v>
      </c>
      <c r="G105" s="40">
        <f t="shared" si="18"/>
        <v>0</v>
      </c>
      <c r="H105" s="11">
        <f t="shared" si="26"/>
        <v>77</v>
      </c>
      <c r="I105" s="50">
        <f>+SR40_CRa!$E44</f>
        <v>0</v>
      </c>
      <c r="J105" s="40">
        <f t="shared" si="19"/>
        <v>0</v>
      </c>
      <c r="K105" s="11">
        <f t="shared" si="27"/>
        <v>77</v>
      </c>
      <c r="L105" s="50">
        <f>+SR50_CRa!$E34</f>
        <v>0</v>
      </c>
      <c r="M105" s="40">
        <f t="shared" si="20"/>
        <v>0</v>
      </c>
      <c r="O105" s="11">
        <f t="shared" si="28"/>
        <v>77</v>
      </c>
      <c r="P105" s="1">
        <f>+SR!$B89</f>
        <v>5007</v>
      </c>
      <c r="Q105" s="40">
        <f t="shared" si="17"/>
        <v>0.25035000000000002</v>
      </c>
      <c r="R105" s="11">
        <f t="shared" si="29"/>
        <v>77</v>
      </c>
      <c r="S105" s="50" t="e">
        <f>+SR30_CRa!$B54</f>
        <v>#N/A</v>
      </c>
      <c r="T105" s="40" t="e">
        <f t="shared" si="21"/>
        <v>#N/A</v>
      </c>
      <c r="U105" s="11">
        <f t="shared" si="30"/>
        <v>77</v>
      </c>
      <c r="V105" s="50" t="e">
        <f>+SR40_CRa!$B44</f>
        <v>#N/A</v>
      </c>
      <c r="W105" s="40" t="e">
        <f t="shared" si="22"/>
        <v>#N/A</v>
      </c>
      <c r="X105" s="11">
        <f t="shared" si="31"/>
        <v>77</v>
      </c>
      <c r="Y105" s="50" t="e">
        <f>+SR50_CRa!$B34</f>
        <v>#N/A</v>
      </c>
      <c r="Z105" s="40" t="e">
        <f t="shared" si="23"/>
        <v>#N/A</v>
      </c>
    </row>
    <row r="106" spans="2:26" x14ac:dyDescent="0.3">
      <c r="B106" s="11">
        <f t="shared" si="24"/>
        <v>78</v>
      </c>
      <c r="C106" s="1">
        <f>+SR!E90</f>
        <v>1992</v>
      </c>
      <c r="D106" s="40">
        <f t="shared" si="16"/>
        <v>9.9599999999999994E-2</v>
      </c>
      <c r="E106" s="11">
        <f t="shared" si="25"/>
        <v>78</v>
      </c>
      <c r="F106" s="50">
        <f>+SR30_CRa!$E55</f>
        <v>0</v>
      </c>
      <c r="G106" s="40">
        <f t="shared" si="18"/>
        <v>0</v>
      </c>
      <c r="H106" s="11">
        <f t="shared" si="26"/>
        <v>78</v>
      </c>
      <c r="I106" s="50">
        <f>+SR40_CRa!$E45</f>
        <v>0</v>
      </c>
      <c r="J106" s="40">
        <f t="shared" si="19"/>
        <v>0</v>
      </c>
      <c r="K106" s="11">
        <f t="shared" si="27"/>
        <v>78</v>
      </c>
      <c r="L106" s="50">
        <f>+SR50_CRa!$E35</f>
        <v>0</v>
      </c>
      <c r="M106" s="40">
        <f t="shared" si="20"/>
        <v>0</v>
      </c>
      <c r="O106" s="11">
        <f t="shared" si="28"/>
        <v>78</v>
      </c>
      <c r="P106" s="1">
        <f>+SR!$B90</f>
        <v>5045</v>
      </c>
      <c r="Q106" s="40">
        <f t="shared" si="17"/>
        <v>0.25224999999999997</v>
      </c>
      <c r="R106" s="11">
        <f t="shared" si="29"/>
        <v>78</v>
      </c>
      <c r="S106" s="50" t="e">
        <f>+SR30_CRa!$B55</f>
        <v>#N/A</v>
      </c>
      <c r="T106" s="40" t="e">
        <f t="shared" si="21"/>
        <v>#N/A</v>
      </c>
      <c r="U106" s="11">
        <f t="shared" si="30"/>
        <v>78</v>
      </c>
      <c r="V106" s="50" t="e">
        <f>+SR40_CRa!$B45</f>
        <v>#N/A</v>
      </c>
      <c r="W106" s="40" t="e">
        <f t="shared" si="22"/>
        <v>#N/A</v>
      </c>
      <c r="X106" s="11">
        <f t="shared" si="31"/>
        <v>78</v>
      </c>
      <c r="Y106" s="50" t="e">
        <f>+SR50_CRa!$B35</f>
        <v>#N/A</v>
      </c>
      <c r="Z106" s="40" t="e">
        <f t="shared" si="23"/>
        <v>#N/A</v>
      </c>
    </row>
    <row r="107" spans="2:26" x14ac:dyDescent="0.3">
      <c r="B107" s="11">
        <f t="shared" si="24"/>
        <v>79</v>
      </c>
      <c r="C107" s="1">
        <f>+SR!E91</f>
        <v>1917</v>
      </c>
      <c r="D107" s="40">
        <f t="shared" si="16"/>
        <v>9.5850000000000005E-2</v>
      </c>
      <c r="E107" s="11">
        <f t="shared" si="25"/>
        <v>79</v>
      </c>
      <c r="F107" s="50">
        <f>+SR30_CRa!$E56</f>
        <v>0</v>
      </c>
      <c r="G107" s="40">
        <f t="shared" si="18"/>
        <v>0</v>
      </c>
      <c r="H107" s="11">
        <f t="shared" si="26"/>
        <v>79</v>
      </c>
      <c r="I107" s="50">
        <f>+SR40_CRa!$E46</f>
        <v>0</v>
      </c>
      <c r="J107" s="40">
        <f t="shared" si="19"/>
        <v>0</v>
      </c>
      <c r="K107" s="11">
        <f t="shared" si="27"/>
        <v>79</v>
      </c>
      <c r="L107" s="50">
        <f>+SR50_CRa!$E36</f>
        <v>0</v>
      </c>
      <c r="M107" s="40">
        <f t="shared" si="20"/>
        <v>0</v>
      </c>
      <c r="O107" s="11">
        <f t="shared" si="28"/>
        <v>79</v>
      </c>
      <c r="P107" s="1">
        <f>+SR!$B91</f>
        <v>5084</v>
      </c>
      <c r="Q107" s="40">
        <f t="shared" si="17"/>
        <v>0.25419999999999998</v>
      </c>
      <c r="R107" s="11">
        <f t="shared" si="29"/>
        <v>79</v>
      </c>
      <c r="S107" s="50" t="e">
        <f>+SR30_CRa!$B56</f>
        <v>#N/A</v>
      </c>
      <c r="T107" s="40" t="e">
        <f t="shared" si="21"/>
        <v>#N/A</v>
      </c>
      <c r="U107" s="11">
        <f t="shared" si="30"/>
        <v>79</v>
      </c>
      <c r="V107" s="50" t="e">
        <f>+SR40_CRa!$B46</f>
        <v>#N/A</v>
      </c>
      <c r="W107" s="40" t="e">
        <f t="shared" si="22"/>
        <v>#N/A</v>
      </c>
      <c r="X107" s="11">
        <f t="shared" si="31"/>
        <v>79</v>
      </c>
      <c r="Y107" s="50" t="e">
        <f>+SR50_CRa!$B36</f>
        <v>#N/A</v>
      </c>
      <c r="Z107" s="40" t="e">
        <f t="shared" si="23"/>
        <v>#N/A</v>
      </c>
    </row>
    <row r="108" spans="2:26" x14ac:dyDescent="0.3">
      <c r="B108" s="11">
        <f t="shared" si="24"/>
        <v>80</v>
      </c>
      <c r="C108" s="1">
        <f>+SR!E92</f>
        <v>1846</v>
      </c>
      <c r="D108" s="40">
        <f t="shared" si="16"/>
        <v>9.2299999999999993E-2</v>
      </c>
      <c r="E108" s="11">
        <f t="shared" si="25"/>
        <v>80</v>
      </c>
      <c r="F108" s="50">
        <f>+SR30_CRa!$E57</f>
        <v>0</v>
      </c>
      <c r="G108" s="40">
        <f t="shared" si="18"/>
        <v>0</v>
      </c>
      <c r="H108" s="11">
        <f t="shared" si="26"/>
        <v>80</v>
      </c>
      <c r="I108" s="50">
        <f>+SR40_CRa!$E47</f>
        <v>0</v>
      </c>
      <c r="J108" s="40">
        <f t="shared" si="19"/>
        <v>0</v>
      </c>
      <c r="K108" s="11">
        <f t="shared" si="27"/>
        <v>80</v>
      </c>
      <c r="L108" s="50">
        <f>+SR50_CRa!$E37</f>
        <v>0</v>
      </c>
      <c r="M108" s="40">
        <f t="shared" si="20"/>
        <v>0</v>
      </c>
      <c r="O108" s="11">
        <f t="shared" si="28"/>
        <v>80</v>
      </c>
      <c r="P108" s="1">
        <f>+SR!$B92</f>
        <v>5121</v>
      </c>
      <c r="Q108" s="40">
        <f t="shared" si="17"/>
        <v>0.25605</v>
      </c>
      <c r="R108" s="11">
        <f t="shared" si="29"/>
        <v>80</v>
      </c>
      <c r="S108" s="50" t="e">
        <f>+SR30_CRa!$B57</f>
        <v>#N/A</v>
      </c>
      <c r="T108" s="40" t="e">
        <f t="shared" si="21"/>
        <v>#N/A</v>
      </c>
      <c r="U108" s="11">
        <f t="shared" si="30"/>
        <v>80</v>
      </c>
      <c r="V108" s="50" t="e">
        <f>+SR40_CRa!$B47</f>
        <v>#N/A</v>
      </c>
      <c r="W108" s="40" t="e">
        <f t="shared" si="22"/>
        <v>#N/A</v>
      </c>
      <c r="X108" s="11">
        <f t="shared" si="31"/>
        <v>80</v>
      </c>
      <c r="Y108" s="50" t="e">
        <f>+SR50_CRa!$B37</f>
        <v>#N/A</v>
      </c>
      <c r="Z108" s="40" t="e">
        <f t="shared" si="23"/>
        <v>#N/A</v>
      </c>
    </row>
    <row r="109" spans="2:26" x14ac:dyDescent="0.3">
      <c r="B109" s="11">
        <f t="shared" si="24"/>
        <v>81</v>
      </c>
      <c r="C109" s="1">
        <f>+SR!E93</f>
        <v>1772</v>
      </c>
      <c r="D109" s="40">
        <f t="shared" si="16"/>
        <v>8.8599999999999998E-2</v>
      </c>
      <c r="E109" s="11">
        <f t="shared" si="25"/>
        <v>81</v>
      </c>
      <c r="F109" s="50">
        <f>+SR30_CRa!$E58</f>
        <v>0</v>
      </c>
      <c r="G109" s="40">
        <f t="shared" si="18"/>
        <v>0</v>
      </c>
      <c r="H109" s="11">
        <f t="shared" si="26"/>
        <v>81</v>
      </c>
      <c r="I109" s="50">
        <f>+SR40_CRa!$E48</f>
        <v>0</v>
      </c>
      <c r="J109" s="40">
        <f t="shared" si="19"/>
        <v>0</v>
      </c>
      <c r="K109" s="11">
        <f t="shared" si="27"/>
        <v>81</v>
      </c>
      <c r="L109" s="50">
        <f>+SR50_CRa!$E38</f>
        <v>0</v>
      </c>
      <c r="M109" s="40">
        <f t="shared" si="20"/>
        <v>0</v>
      </c>
      <c r="O109" s="11">
        <f t="shared" si="28"/>
        <v>81</v>
      </c>
      <c r="P109" s="1">
        <f>+SR!$B93</f>
        <v>5154</v>
      </c>
      <c r="Q109" s="40">
        <f t="shared" si="17"/>
        <v>0.25769999999999998</v>
      </c>
      <c r="R109" s="11">
        <f t="shared" si="29"/>
        <v>81</v>
      </c>
      <c r="S109" s="50" t="e">
        <f>+SR30_CRa!$B58</f>
        <v>#N/A</v>
      </c>
      <c r="T109" s="40" t="e">
        <f t="shared" si="21"/>
        <v>#N/A</v>
      </c>
      <c r="U109" s="11">
        <f t="shared" si="30"/>
        <v>81</v>
      </c>
      <c r="V109" s="50" t="e">
        <f>+SR40_CRa!$B48</f>
        <v>#N/A</v>
      </c>
      <c r="W109" s="40" t="e">
        <f t="shared" si="22"/>
        <v>#N/A</v>
      </c>
      <c r="X109" s="11">
        <f t="shared" si="31"/>
        <v>81</v>
      </c>
      <c r="Y109" s="50" t="e">
        <f>+SR50_CRa!$B38</f>
        <v>#N/A</v>
      </c>
      <c r="Z109" s="40" t="e">
        <f t="shared" si="23"/>
        <v>#N/A</v>
      </c>
    </row>
    <row r="110" spans="2:26" x14ac:dyDescent="0.3">
      <c r="B110" s="11">
        <f t="shared" si="24"/>
        <v>82</v>
      </c>
      <c r="C110" s="1">
        <f>+SR!E94</f>
        <v>1697</v>
      </c>
      <c r="D110" s="40">
        <f t="shared" si="16"/>
        <v>8.4849999999999995E-2</v>
      </c>
      <c r="E110" s="11">
        <f t="shared" si="25"/>
        <v>82</v>
      </c>
      <c r="F110" s="50">
        <f>+SR30_CRa!$E59</f>
        <v>0</v>
      </c>
      <c r="G110" s="40">
        <f t="shared" si="18"/>
        <v>0</v>
      </c>
      <c r="H110" s="11">
        <f t="shared" si="26"/>
        <v>82</v>
      </c>
      <c r="I110" s="50">
        <f>+SR40_CRa!$E49</f>
        <v>0</v>
      </c>
      <c r="J110" s="40">
        <f t="shared" si="19"/>
        <v>0</v>
      </c>
      <c r="K110" s="11">
        <f t="shared" si="27"/>
        <v>82</v>
      </c>
      <c r="L110" s="50">
        <f>+SR50_CRa!$E39</f>
        <v>0</v>
      </c>
      <c r="M110" s="40">
        <f t="shared" si="20"/>
        <v>0</v>
      </c>
      <c r="O110" s="11">
        <f t="shared" si="28"/>
        <v>82</v>
      </c>
      <c r="P110" s="1">
        <f>+SR!$B94</f>
        <v>5184</v>
      </c>
      <c r="Q110" s="40">
        <f t="shared" si="17"/>
        <v>0.25919999999999999</v>
      </c>
      <c r="R110" s="11">
        <f t="shared" si="29"/>
        <v>82</v>
      </c>
      <c r="S110" s="50" t="e">
        <f>+SR30_CRa!$B59</f>
        <v>#N/A</v>
      </c>
      <c r="T110" s="40" t="e">
        <f t="shared" si="21"/>
        <v>#N/A</v>
      </c>
      <c r="U110" s="11">
        <f t="shared" si="30"/>
        <v>82</v>
      </c>
      <c r="V110" s="50" t="e">
        <f>+SR40_CRa!$B49</f>
        <v>#N/A</v>
      </c>
      <c r="W110" s="40" t="e">
        <f t="shared" si="22"/>
        <v>#N/A</v>
      </c>
      <c r="X110" s="11">
        <f t="shared" si="31"/>
        <v>82</v>
      </c>
      <c r="Y110" s="50" t="e">
        <f>+SR50_CRa!$B39</f>
        <v>#N/A</v>
      </c>
      <c r="Z110" s="40" t="e">
        <f t="shared" si="23"/>
        <v>#N/A</v>
      </c>
    </row>
    <row r="111" spans="2:26" x14ac:dyDescent="0.3">
      <c r="B111" s="11">
        <f t="shared" si="24"/>
        <v>83</v>
      </c>
      <c r="C111" s="1">
        <f>+SR!E95</f>
        <v>1626</v>
      </c>
      <c r="D111" s="40">
        <f t="shared" si="16"/>
        <v>8.1299999999999997E-2</v>
      </c>
      <c r="E111" s="11">
        <f t="shared" si="25"/>
        <v>83</v>
      </c>
      <c r="F111" s="50">
        <f>+SR30_CRa!$E60</f>
        <v>0</v>
      </c>
      <c r="G111" s="40">
        <f t="shared" si="18"/>
        <v>0</v>
      </c>
      <c r="H111" s="11">
        <f t="shared" si="26"/>
        <v>83</v>
      </c>
      <c r="I111" s="50">
        <f>+SR40_CRa!$E50</f>
        <v>0</v>
      </c>
      <c r="J111" s="40">
        <f t="shared" si="19"/>
        <v>0</v>
      </c>
      <c r="K111" s="11">
        <f t="shared" si="27"/>
        <v>83</v>
      </c>
      <c r="L111" s="50">
        <f>+SR50_CRa!$E40</f>
        <v>0</v>
      </c>
      <c r="M111" s="40">
        <f t="shared" si="20"/>
        <v>0</v>
      </c>
      <c r="O111" s="11">
        <f t="shared" si="28"/>
        <v>83</v>
      </c>
      <c r="P111" s="1">
        <f>+SR!$B95</f>
        <v>5212</v>
      </c>
      <c r="Q111" s="40">
        <f t="shared" si="17"/>
        <v>0.2606</v>
      </c>
      <c r="R111" s="11">
        <f t="shared" si="29"/>
        <v>83</v>
      </c>
      <c r="S111" s="50" t="e">
        <f>+SR30_CRa!$B60</f>
        <v>#N/A</v>
      </c>
      <c r="T111" s="40" t="e">
        <f t="shared" si="21"/>
        <v>#N/A</v>
      </c>
      <c r="U111" s="11">
        <f t="shared" si="30"/>
        <v>83</v>
      </c>
      <c r="V111" s="50" t="e">
        <f>+SR40_CRa!$B50</f>
        <v>#N/A</v>
      </c>
      <c r="W111" s="40" t="e">
        <f t="shared" si="22"/>
        <v>#N/A</v>
      </c>
      <c r="X111" s="11">
        <f t="shared" si="31"/>
        <v>83</v>
      </c>
      <c r="Y111" s="50" t="e">
        <f>+SR50_CRa!$B40</f>
        <v>#N/A</v>
      </c>
      <c r="Z111" s="40" t="e">
        <f t="shared" si="23"/>
        <v>#N/A</v>
      </c>
    </row>
    <row r="112" spans="2:26" x14ac:dyDescent="0.3">
      <c r="B112" s="11">
        <f t="shared" si="24"/>
        <v>84</v>
      </c>
      <c r="C112" s="1">
        <f>+SR!E96</f>
        <v>1558</v>
      </c>
      <c r="D112" s="40">
        <f t="shared" si="16"/>
        <v>7.7899999999999997E-2</v>
      </c>
      <c r="E112" s="11">
        <f t="shared" si="25"/>
        <v>84</v>
      </c>
      <c r="F112" s="50">
        <f>+SR30_CRa!$E61</f>
        <v>0</v>
      </c>
      <c r="G112" s="40">
        <f t="shared" si="18"/>
        <v>0</v>
      </c>
      <c r="H112" s="11">
        <f t="shared" si="26"/>
        <v>84</v>
      </c>
      <c r="I112" s="50">
        <f>+SR40_CRa!$E51</f>
        <v>0</v>
      </c>
      <c r="J112" s="40">
        <f t="shared" si="19"/>
        <v>0</v>
      </c>
      <c r="K112" s="11">
        <f t="shared" si="27"/>
        <v>84</v>
      </c>
      <c r="L112" s="50">
        <f>+SR50_CRa!$E41</f>
        <v>0</v>
      </c>
      <c r="M112" s="40">
        <f t="shared" si="20"/>
        <v>0</v>
      </c>
      <c r="O112" s="11">
        <f t="shared" si="28"/>
        <v>84</v>
      </c>
      <c r="P112" s="1">
        <f>+SR!$B96</f>
        <v>5241</v>
      </c>
      <c r="Q112" s="40">
        <f t="shared" si="17"/>
        <v>0.26205000000000001</v>
      </c>
      <c r="R112" s="11">
        <f t="shared" si="29"/>
        <v>84</v>
      </c>
      <c r="S112" s="50" t="e">
        <f>+SR30_CRa!$B61</f>
        <v>#N/A</v>
      </c>
      <c r="T112" s="40" t="e">
        <f t="shared" si="21"/>
        <v>#N/A</v>
      </c>
      <c r="U112" s="11">
        <f t="shared" si="30"/>
        <v>84</v>
      </c>
      <c r="V112" s="50" t="e">
        <f>+SR40_CRa!$B51</f>
        <v>#N/A</v>
      </c>
      <c r="W112" s="40" t="e">
        <f t="shared" si="22"/>
        <v>#N/A</v>
      </c>
      <c r="X112" s="11">
        <f t="shared" si="31"/>
        <v>84</v>
      </c>
      <c r="Y112" s="50" t="e">
        <f>+SR50_CRa!$B41</f>
        <v>#N/A</v>
      </c>
      <c r="Z112" s="40" t="e">
        <f t="shared" si="23"/>
        <v>#N/A</v>
      </c>
    </row>
    <row r="113" spans="2:26" x14ac:dyDescent="0.3">
      <c r="B113" s="11">
        <f t="shared" si="24"/>
        <v>85</v>
      </c>
      <c r="C113" s="1">
        <f>+SR!E97</f>
        <v>1489</v>
      </c>
      <c r="D113" s="40">
        <f t="shared" si="16"/>
        <v>7.4450000000000002E-2</v>
      </c>
      <c r="E113" s="11">
        <f t="shared" si="25"/>
        <v>85</v>
      </c>
      <c r="F113" s="50">
        <f>+SR30_CRa!$E62</f>
        <v>0</v>
      </c>
      <c r="G113" s="40">
        <f t="shared" si="18"/>
        <v>0</v>
      </c>
      <c r="H113" s="11">
        <f t="shared" si="26"/>
        <v>85</v>
      </c>
      <c r="I113" s="50">
        <f>+SR40_CRa!$E52</f>
        <v>0</v>
      </c>
      <c r="J113" s="40">
        <f t="shared" si="19"/>
        <v>0</v>
      </c>
      <c r="K113" s="11">
        <f t="shared" si="27"/>
        <v>85</v>
      </c>
      <c r="L113" s="50">
        <f>+SR50_CRa!$E42</f>
        <v>0</v>
      </c>
      <c r="M113" s="40">
        <f t="shared" si="20"/>
        <v>0</v>
      </c>
      <c r="O113" s="11">
        <f t="shared" si="28"/>
        <v>85</v>
      </c>
      <c r="P113" s="1">
        <f>+SR!$B97</f>
        <v>5268</v>
      </c>
      <c r="Q113" s="40">
        <f t="shared" si="17"/>
        <v>0.26340000000000002</v>
      </c>
      <c r="R113" s="11">
        <f t="shared" si="29"/>
        <v>85</v>
      </c>
      <c r="S113" s="50" t="e">
        <f>+SR30_CRa!$B62</f>
        <v>#N/A</v>
      </c>
      <c r="T113" s="40" t="e">
        <f t="shared" si="21"/>
        <v>#N/A</v>
      </c>
      <c r="U113" s="11">
        <f t="shared" si="30"/>
        <v>85</v>
      </c>
      <c r="V113" s="50" t="e">
        <f>+SR40_CRa!$B52</f>
        <v>#N/A</v>
      </c>
      <c r="W113" s="40" t="e">
        <f t="shared" si="22"/>
        <v>#N/A</v>
      </c>
      <c r="X113" s="11">
        <f t="shared" si="31"/>
        <v>85</v>
      </c>
      <c r="Y113" s="50" t="e">
        <f>+SR50_CRa!$B42</f>
        <v>#N/A</v>
      </c>
      <c r="Z113" s="40" t="e">
        <f t="shared" si="23"/>
        <v>#N/A</v>
      </c>
    </row>
    <row r="114" spans="2:26" x14ac:dyDescent="0.3">
      <c r="B114" s="11">
        <f t="shared" si="24"/>
        <v>86</v>
      </c>
      <c r="C114" s="1">
        <f>+SR!E98</f>
        <v>1420</v>
      </c>
      <c r="D114" s="40">
        <f t="shared" si="16"/>
        <v>7.0999999999999994E-2</v>
      </c>
      <c r="E114" s="11">
        <f t="shared" si="25"/>
        <v>86</v>
      </c>
      <c r="F114" s="50">
        <f>+SR30_CRa!$E63</f>
        <v>0</v>
      </c>
      <c r="G114" s="40">
        <f t="shared" si="18"/>
        <v>0</v>
      </c>
      <c r="H114" s="11">
        <f t="shared" si="26"/>
        <v>86</v>
      </c>
      <c r="I114" s="50">
        <f>+SR40_CRa!$E53</f>
        <v>0</v>
      </c>
      <c r="J114" s="40">
        <f t="shared" si="19"/>
        <v>0</v>
      </c>
      <c r="K114" s="11">
        <f t="shared" si="27"/>
        <v>86</v>
      </c>
      <c r="L114" s="50">
        <f>+SR50_CRa!$E43</f>
        <v>0</v>
      </c>
      <c r="M114" s="40">
        <f t="shared" si="20"/>
        <v>0</v>
      </c>
      <c r="O114" s="11">
        <f t="shared" si="28"/>
        <v>86</v>
      </c>
      <c r="P114" s="1">
        <f>+SR!$B98</f>
        <v>5292</v>
      </c>
      <c r="Q114" s="40">
        <f t="shared" si="17"/>
        <v>0.2646</v>
      </c>
      <c r="R114" s="11">
        <f t="shared" si="29"/>
        <v>86</v>
      </c>
      <c r="S114" s="50" t="e">
        <f>+SR30_CRa!$B63</f>
        <v>#N/A</v>
      </c>
      <c r="T114" s="40" t="e">
        <f t="shared" si="21"/>
        <v>#N/A</v>
      </c>
      <c r="U114" s="11">
        <f t="shared" si="30"/>
        <v>86</v>
      </c>
      <c r="V114" s="50" t="e">
        <f>+SR40_CRa!$B53</f>
        <v>#N/A</v>
      </c>
      <c r="W114" s="40" t="e">
        <f t="shared" si="22"/>
        <v>#N/A</v>
      </c>
      <c r="X114" s="11">
        <f t="shared" si="31"/>
        <v>86</v>
      </c>
      <c r="Y114" s="50" t="e">
        <f>+SR50_CRa!$B43</f>
        <v>#N/A</v>
      </c>
      <c r="Z114" s="40" t="e">
        <f t="shared" si="23"/>
        <v>#N/A</v>
      </c>
    </row>
    <row r="115" spans="2:26" x14ac:dyDescent="0.3">
      <c r="B115" s="11">
        <f t="shared" si="24"/>
        <v>87</v>
      </c>
      <c r="C115" s="1">
        <f>+SR!E99</f>
        <v>1354</v>
      </c>
      <c r="D115" s="40">
        <f t="shared" si="16"/>
        <v>6.7699999999999996E-2</v>
      </c>
      <c r="E115" s="11">
        <f t="shared" si="25"/>
        <v>87</v>
      </c>
      <c r="F115" s="50">
        <f>+SR30_CRa!$E64</f>
        <v>0</v>
      </c>
      <c r="G115" s="40">
        <f t="shared" si="18"/>
        <v>0</v>
      </c>
      <c r="H115" s="11">
        <f t="shared" si="26"/>
        <v>87</v>
      </c>
      <c r="I115" s="50">
        <f>+SR40_CRa!$E54</f>
        <v>0</v>
      </c>
      <c r="J115" s="40">
        <f t="shared" si="19"/>
        <v>0</v>
      </c>
      <c r="K115" s="11">
        <f t="shared" si="27"/>
        <v>87</v>
      </c>
      <c r="L115" s="50">
        <f>+SR50_CRa!$E44</f>
        <v>0</v>
      </c>
      <c r="M115" s="40">
        <f t="shared" si="20"/>
        <v>0</v>
      </c>
      <c r="O115" s="11">
        <f t="shared" si="28"/>
        <v>87</v>
      </c>
      <c r="P115" s="1">
        <f>+SR!$B99</f>
        <v>5318</v>
      </c>
      <c r="Q115" s="40">
        <f t="shared" si="17"/>
        <v>0.26590000000000003</v>
      </c>
      <c r="R115" s="11">
        <f t="shared" si="29"/>
        <v>87</v>
      </c>
      <c r="S115" s="50" t="e">
        <f>+SR30_CRa!$B64</f>
        <v>#N/A</v>
      </c>
      <c r="T115" s="40" t="e">
        <f t="shared" si="21"/>
        <v>#N/A</v>
      </c>
      <c r="U115" s="11">
        <f t="shared" si="30"/>
        <v>87</v>
      </c>
      <c r="V115" s="50" t="e">
        <f>+SR40_CRa!$B54</f>
        <v>#N/A</v>
      </c>
      <c r="W115" s="40" t="e">
        <f t="shared" si="22"/>
        <v>#N/A</v>
      </c>
      <c r="X115" s="11">
        <f t="shared" si="31"/>
        <v>87</v>
      </c>
      <c r="Y115" s="50" t="e">
        <f>+SR50_CRa!$B44</f>
        <v>#N/A</v>
      </c>
      <c r="Z115" s="40" t="e">
        <f t="shared" si="23"/>
        <v>#N/A</v>
      </c>
    </row>
    <row r="116" spans="2:26" x14ac:dyDescent="0.3">
      <c r="B116" s="11">
        <f t="shared" si="24"/>
        <v>88</v>
      </c>
      <c r="C116" s="1">
        <f>+SR!E100</f>
        <v>1285</v>
      </c>
      <c r="D116" s="40">
        <f t="shared" si="16"/>
        <v>6.4250000000000002E-2</v>
      </c>
      <c r="E116" s="11">
        <f t="shared" si="25"/>
        <v>88</v>
      </c>
      <c r="F116" s="50">
        <f>+SR30_CRa!$E65</f>
        <v>0</v>
      </c>
      <c r="G116" s="40">
        <f t="shared" si="18"/>
        <v>0</v>
      </c>
      <c r="H116" s="11">
        <f t="shared" si="26"/>
        <v>88</v>
      </c>
      <c r="I116" s="50">
        <f>+SR40_CRa!$E55</f>
        <v>0</v>
      </c>
      <c r="J116" s="40">
        <f t="shared" si="19"/>
        <v>0</v>
      </c>
      <c r="K116" s="11">
        <f t="shared" si="27"/>
        <v>88</v>
      </c>
      <c r="L116" s="50">
        <f>+SR50_CRa!$E45</f>
        <v>0</v>
      </c>
      <c r="M116" s="40">
        <f t="shared" si="20"/>
        <v>0</v>
      </c>
      <c r="O116" s="11">
        <f t="shared" si="28"/>
        <v>88</v>
      </c>
      <c r="P116" s="1">
        <f>+SR!$B100</f>
        <v>5339</v>
      </c>
      <c r="Q116" s="40">
        <f t="shared" si="17"/>
        <v>0.26695000000000002</v>
      </c>
      <c r="R116" s="11">
        <f t="shared" si="29"/>
        <v>88</v>
      </c>
      <c r="S116" s="50" t="e">
        <f>+SR30_CRa!$B65</f>
        <v>#N/A</v>
      </c>
      <c r="T116" s="40" t="e">
        <f t="shared" si="21"/>
        <v>#N/A</v>
      </c>
      <c r="U116" s="11">
        <f t="shared" si="30"/>
        <v>88</v>
      </c>
      <c r="V116" s="50" t="e">
        <f>+SR40_CRa!$B55</f>
        <v>#N/A</v>
      </c>
      <c r="W116" s="40" t="e">
        <f t="shared" si="22"/>
        <v>#N/A</v>
      </c>
      <c r="X116" s="11">
        <f t="shared" si="31"/>
        <v>88</v>
      </c>
      <c r="Y116" s="50" t="e">
        <f>+SR50_CRa!$B45</f>
        <v>#N/A</v>
      </c>
      <c r="Z116" s="40" t="e">
        <f t="shared" si="23"/>
        <v>#N/A</v>
      </c>
    </row>
    <row r="117" spans="2:26" x14ac:dyDescent="0.3">
      <c r="B117" s="11">
        <f t="shared" si="24"/>
        <v>89</v>
      </c>
      <c r="C117" s="1">
        <f>+SR!E101</f>
        <v>1225</v>
      </c>
      <c r="D117" s="40">
        <f t="shared" si="16"/>
        <v>6.1249999999999999E-2</v>
      </c>
      <c r="E117" s="11">
        <f t="shared" si="25"/>
        <v>89</v>
      </c>
      <c r="F117" s="50">
        <f>+SR30_CRa!$E66</f>
        <v>0</v>
      </c>
      <c r="G117" s="40">
        <f t="shared" si="18"/>
        <v>0</v>
      </c>
      <c r="H117" s="11">
        <f t="shared" si="26"/>
        <v>89</v>
      </c>
      <c r="I117" s="50">
        <f>+SR40_CRa!$E56</f>
        <v>0</v>
      </c>
      <c r="J117" s="40">
        <f t="shared" si="19"/>
        <v>0</v>
      </c>
      <c r="K117" s="11">
        <f t="shared" si="27"/>
        <v>89</v>
      </c>
      <c r="L117" s="50">
        <f>+SR50_CRa!$E46</f>
        <v>0</v>
      </c>
      <c r="M117" s="40">
        <f t="shared" si="20"/>
        <v>0</v>
      </c>
      <c r="O117" s="11">
        <f t="shared" si="28"/>
        <v>89</v>
      </c>
      <c r="P117" s="1">
        <f>+SR!$B101</f>
        <v>5361</v>
      </c>
      <c r="Q117" s="40">
        <f t="shared" si="17"/>
        <v>0.26805000000000001</v>
      </c>
      <c r="R117" s="11">
        <f t="shared" si="29"/>
        <v>89</v>
      </c>
      <c r="S117" s="50" t="e">
        <f>+SR30_CRa!$B66</f>
        <v>#N/A</v>
      </c>
      <c r="T117" s="40" t="e">
        <f t="shared" si="21"/>
        <v>#N/A</v>
      </c>
      <c r="U117" s="11">
        <f t="shared" si="30"/>
        <v>89</v>
      </c>
      <c r="V117" s="50" t="e">
        <f>+SR40_CRa!$B56</f>
        <v>#N/A</v>
      </c>
      <c r="W117" s="40" t="e">
        <f t="shared" si="22"/>
        <v>#N/A</v>
      </c>
      <c r="X117" s="11">
        <f t="shared" si="31"/>
        <v>89</v>
      </c>
      <c r="Y117" s="50" t="e">
        <f>+SR50_CRa!$B46</f>
        <v>#N/A</v>
      </c>
      <c r="Z117" s="40" t="e">
        <f t="shared" si="23"/>
        <v>#N/A</v>
      </c>
    </row>
    <row r="118" spans="2:26" x14ac:dyDescent="0.3">
      <c r="B118" s="11">
        <f t="shared" si="24"/>
        <v>90</v>
      </c>
      <c r="C118" s="1">
        <f>+SR!E102</f>
        <v>1161</v>
      </c>
      <c r="D118" s="40">
        <f t="shared" si="16"/>
        <v>5.8049999999999997E-2</v>
      </c>
      <c r="E118" s="11">
        <f t="shared" si="25"/>
        <v>90</v>
      </c>
      <c r="F118" s="50">
        <f>+SR30_CRa!$E67</f>
        <v>0</v>
      </c>
      <c r="G118" s="40">
        <f t="shared" si="18"/>
        <v>0</v>
      </c>
      <c r="H118" s="11">
        <f t="shared" si="26"/>
        <v>90</v>
      </c>
      <c r="I118" s="50">
        <f>+SR40_CRa!$E57</f>
        <v>0</v>
      </c>
      <c r="J118" s="40">
        <f t="shared" si="19"/>
        <v>0</v>
      </c>
      <c r="K118" s="11">
        <f t="shared" si="27"/>
        <v>90</v>
      </c>
      <c r="L118" s="50">
        <f>+SR50_CRa!$E47</f>
        <v>0</v>
      </c>
      <c r="M118" s="40">
        <f t="shared" si="20"/>
        <v>0</v>
      </c>
      <c r="O118" s="11">
        <f t="shared" si="28"/>
        <v>90</v>
      </c>
      <c r="P118" s="1">
        <f>+SR!$B102</f>
        <v>5380</v>
      </c>
      <c r="Q118" s="40">
        <f t="shared" si="17"/>
        <v>0.26900000000000002</v>
      </c>
      <c r="R118" s="11">
        <f t="shared" si="29"/>
        <v>90</v>
      </c>
      <c r="S118" s="50" t="e">
        <f>+SR30_CRa!$B67</f>
        <v>#N/A</v>
      </c>
      <c r="T118" s="40" t="e">
        <f t="shared" si="21"/>
        <v>#N/A</v>
      </c>
      <c r="U118" s="11">
        <f t="shared" si="30"/>
        <v>90</v>
      </c>
      <c r="V118" s="50" t="e">
        <f>+SR40_CRa!$B57</f>
        <v>#N/A</v>
      </c>
      <c r="W118" s="40" t="e">
        <f t="shared" si="22"/>
        <v>#N/A</v>
      </c>
      <c r="X118" s="11">
        <f t="shared" si="31"/>
        <v>90</v>
      </c>
      <c r="Y118" s="50" t="e">
        <f>+SR50_CRa!$B47</f>
        <v>#N/A</v>
      </c>
      <c r="Z118" s="40" t="e">
        <f t="shared" si="23"/>
        <v>#N/A</v>
      </c>
    </row>
    <row r="119" spans="2:26" x14ac:dyDescent="0.3">
      <c r="B119" s="11">
        <f t="shared" si="24"/>
        <v>91</v>
      </c>
      <c r="C119" s="1">
        <f>+SR!E103</f>
        <v>1105</v>
      </c>
      <c r="D119" s="40">
        <f t="shared" si="16"/>
        <v>5.525E-2</v>
      </c>
      <c r="E119" s="11">
        <f t="shared" si="25"/>
        <v>91</v>
      </c>
      <c r="F119" s="50">
        <f>+SR30_CRa!$E68</f>
        <v>0</v>
      </c>
      <c r="G119" s="40">
        <f t="shared" si="18"/>
        <v>0</v>
      </c>
      <c r="H119" s="11">
        <f t="shared" si="26"/>
        <v>91</v>
      </c>
      <c r="I119" s="50">
        <f>+SR40_CRa!$E58</f>
        <v>0</v>
      </c>
      <c r="J119" s="40">
        <f t="shared" si="19"/>
        <v>0</v>
      </c>
      <c r="K119" s="11">
        <f t="shared" si="27"/>
        <v>91</v>
      </c>
      <c r="L119" s="50">
        <f>+SR50_CRa!$E48</f>
        <v>0</v>
      </c>
      <c r="M119" s="40">
        <f t="shared" si="20"/>
        <v>0</v>
      </c>
      <c r="O119" s="11">
        <f t="shared" si="28"/>
        <v>91</v>
      </c>
      <c r="P119" s="1">
        <f>+SR!$B103</f>
        <v>5399</v>
      </c>
      <c r="Q119" s="40">
        <f t="shared" si="17"/>
        <v>0.26995000000000002</v>
      </c>
      <c r="R119" s="11">
        <f t="shared" si="29"/>
        <v>91</v>
      </c>
      <c r="S119" s="50" t="e">
        <f>+SR30_CRa!$B68</f>
        <v>#N/A</v>
      </c>
      <c r="T119" s="40" t="e">
        <f t="shared" si="21"/>
        <v>#N/A</v>
      </c>
      <c r="U119" s="11">
        <f t="shared" si="30"/>
        <v>91</v>
      </c>
      <c r="V119" s="50" t="e">
        <f>+SR40_CRa!$B58</f>
        <v>#N/A</v>
      </c>
      <c r="W119" s="40" t="e">
        <f t="shared" si="22"/>
        <v>#N/A</v>
      </c>
      <c r="X119" s="11">
        <f t="shared" si="31"/>
        <v>91</v>
      </c>
      <c r="Y119" s="50" t="e">
        <f>+SR50_CRa!$B48</f>
        <v>#N/A</v>
      </c>
      <c r="Z119" s="40" t="e">
        <f t="shared" si="23"/>
        <v>#N/A</v>
      </c>
    </row>
    <row r="120" spans="2:26" x14ac:dyDescent="0.3">
      <c r="B120" s="11">
        <f t="shared" si="24"/>
        <v>92</v>
      </c>
      <c r="C120" s="1">
        <f>+SR!E104</f>
        <v>1046</v>
      </c>
      <c r="D120" s="40">
        <f t="shared" si="16"/>
        <v>5.2299999999999999E-2</v>
      </c>
      <c r="E120" s="11">
        <f t="shared" si="25"/>
        <v>92</v>
      </c>
      <c r="F120" s="50">
        <f>+SR30_CRa!$E69</f>
        <v>0</v>
      </c>
      <c r="G120" s="40">
        <f t="shared" si="18"/>
        <v>0</v>
      </c>
      <c r="H120" s="11">
        <f t="shared" si="26"/>
        <v>92</v>
      </c>
      <c r="I120" s="50">
        <f>+SR40_CRa!$E59</f>
        <v>0</v>
      </c>
      <c r="J120" s="40">
        <f t="shared" si="19"/>
        <v>0</v>
      </c>
      <c r="K120" s="11">
        <f t="shared" si="27"/>
        <v>92</v>
      </c>
      <c r="L120" s="50">
        <f>+SR50_CRa!$E49</f>
        <v>0</v>
      </c>
      <c r="M120" s="40">
        <f t="shared" si="20"/>
        <v>0</v>
      </c>
      <c r="O120" s="11">
        <f t="shared" si="28"/>
        <v>92</v>
      </c>
      <c r="P120" s="1">
        <f>+SR!$B104</f>
        <v>5416</v>
      </c>
      <c r="Q120" s="40">
        <f t="shared" si="17"/>
        <v>0.27079999999999999</v>
      </c>
      <c r="R120" s="11">
        <f t="shared" si="29"/>
        <v>92</v>
      </c>
      <c r="S120" s="50" t="e">
        <f>+SR30_CRa!$B69</f>
        <v>#N/A</v>
      </c>
      <c r="T120" s="40" t="e">
        <f t="shared" si="21"/>
        <v>#N/A</v>
      </c>
      <c r="U120" s="11">
        <f t="shared" si="30"/>
        <v>92</v>
      </c>
      <c r="V120" s="50" t="e">
        <f>+SR40_CRa!$B59</f>
        <v>#N/A</v>
      </c>
      <c r="W120" s="40" t="e">
        <f t="shared" si="22"/>
        <v>#N/A</v>
      </c>
      <c r="X120" s="11">
        <f t="shared" si="31"/>
        <v>92</v>
      </c>
      <c r="Y120" s="50" t="e">
        <f>+SR50_CRa!$B49</f>
        <v>#N/A</v>
      </c>
      <c r="Z120" s="40" t="e">
        <f t="shared" si="23"/>
        <v>#N/A</v>
      </c>
    </row>
    <row r="121" spans="2:26" x14ac:dyDescent="0.3">
      <c r="B121" s="11">
        <f t="shared" si="24"/>
        <v>93</v>
      </c>
      <c r="C121" s="1">
        <f>+SR!E105</f>
        <v>993</v>
      </c>
      <c r="D121" s="40">
        <f t="shared" si="16"/>
        <v>4.965E-2</v>
      </c>
      <c r="E121" s="11">
        <f t="shared" si="25"/>
        <v>93</v>
      </c>
      <c r="F121" s="50">
        <f>+SR30_CRa!$E70</f>
        <v>0</v>
      </c>
      <c r="G121" s="40">
        <f t="shared" si="18"/>
        <v>0</v>
      </c>
      <c r="H121" s="11">
        <f t="shared" si="26"/>
        <v>93</v>
      </c>
      <c r="I121" s="50">
        <f>+SR40_CRa!$E60</f>
        <v>0</v>
      </c>
      <c r="J121" s="40">
        <f t="shared" si="19"/>
        <v>0</v>
      </c>
      <c r="K121" s="11">
        <f t="shared" si="27"/>
        <v>93</v>
      </c>
      <c r="L121" s="50">
        <f>+SR50_CRa!$E50</f>
        <v>0</v>
      </c>
      <c r="M121" s="40">
        <f t="shared" si="20"/>
        <v>0</v>
      </c>
      <c r="O121" s="11">
        <f t="shared" si="28"/>
        <v>93</v>
      </c>
      <c r="P121" s="1">
        <f>+SR!$B105</f>
        <v>5433</v>
      </c>
      <c r="Q121" s="40">
        <f t="shared" si="17"/>
        <v>0.27165</v>
      </c>
      <c r="R121" s="11">
        <f t="shared" si="29"/>
        <v>93</v>
      </c>
      <c r="S121" s="50" t="e">
        <f>+SR30_CRa!$B70</f>
        <v>#N/A</v>
      </c>
      <c r="T121" s="40" t="e">
        <f t="shared" si="21"/>
        <v>#N/A</v>
      </c>
      <c r="U121" s="11">
        <f t="shared" si="30"/>
        <v>93</v>
      </c>
      <c r="V121" s="50" t="e">
        <f>+SR40_CRa!$B60</f>
        <v>#N/A</v>
      </c>
      <c r="W121" s="40" t="e">
        <f t="shared" si="22"/>
        <v>#N/A</v>
      </c>
      <c r="X121" s="11">
        <f t="shared" si="31"/>
        <v>93</v>
      </c>
      <c r="Y121" s="50" t="e">
        <f>+SR50_CRa!$B50</f>
        <v>#N/A</v>
      </c>
      <c r="Z121" s="40" t="e">
        <f t="shared" si="23"/>
        <v>#N/A</v>
      </c>
    </row>
    <row r="122" spans="2:26" x14ac:dyDescent="0.3">
      <c r="B122" s="11">
        <f t="shared" si="24"/>
        <v>94</v>
      </c>
      <c r="C122" s="1">
        <f>+SR!E106</f>
        <v>940</v>
      </c>
      <c r="D122" s="40">
        <f t="shared" si="16"/>
        <v>4.7E-2</v>
      </c>
      <c r="E122" s="11">
        <f t="shared" si="25"/>
        <v>94</v>
      </c>
      <c r="F122" s="50">
        <f>+SR30_CRa!$E71</f>
        <v>0</v>
      </c>
      <c r="G122" s="40">
        <f t="shared" si="18"/>
        <v>0</v>
      </c>
      <c r="H122" s="11">
        <f t="shared" si="26"/>
        <v>94</v>
      </c>
      <c r="I122" s="50">
        <f>+SR40_CRa!$E61</f>
        <v>0</v>
      </c>
      <c r="J122" s="40">
        <f t="shared" si="19"/>
        <v>0</v>
      </c>
      <c r="K122" s="11">
        <f t="shared" si="27"/>
        <v>94</v>
      </c>
      <c r="L122" s="50">
        <f>+SR50_CRa!$E51</f>
        <v>0</v>
      </c>
      <c r="M122" s="40">
        <f t="shared" si="20"/>
        <v>0</v>
      </c>
      <c r="O122" s="11">
        <f t="shared" si="28"/>
        <v>94</v>
      </c>
      <c r="P122" s="1">
        <f>+SR!$B106</f>
        <v>5446</v>
      </c>
      <c r="Q122" s="40">
        <f t="shared" si="17"/>
        <v>0.27229999999999999</v>
      </c>
      <c r="R122" s="11">
        <f t="shared" si="29"/>
        <v>94</v>
      </c>
      <c r="S122" s="50" t="e">
        <f>+SR30_CRa!$B71</f>
        <v>#N/A</v>
      </c>
      <c r="T122" s="40" t="e">
        <f t="shared" si="21"/>
        <v>#N/A</v>
      </c>
      <c r="U122" s="11">
        <f t="shared" si="30"/>
        <v>94</v>
      </c>
      <c r="V122" s="50" t="e">
        <f>+SR40_CRa!$B61</f>
        <v>#N/A</v>
      </c>
      <c r="W122" s="40" t="e">
        <f t="shared" si="22"/>
        <v>#N/A</v>
      </c>
      <c r="X122" s="11">
        <f t="shared" si="31"/>
        <v>94</v>
      </c>
      <c r="Y122" s="50" t="e">
        <f>+SR50_CRa!$B51</f>
        <v>#N/A</v>
      </c>
      <c r="Z122" s="40" t="e">
        <f t="shared" si="23"/>
        <v>#N/A</v>
      </c>
    </row>
    <row r="123" spans="2:26" x14ac:dyDescent="0.3">
      <c r="B123" s="11">
        <f t="shared" si="24"/>
        <v>95</v>
      </c>
      <c r="C123" s="1">
        <f>+SR!E107</f>
        <v>890</v>
      </c>
      <c r="D123" s="40">
        <f t="shared" si="16"/>
        <v>4.4499999999999998E-2</v>
      </c>
      <c r="E123" s="11">
        <f t="shared" si="25"/>
        <v>95</v>
      </c>
      <c r="F123" s="50">
        <f>+SR30_CRa!$E72</f>
        <v>0</v>
      </c>
      <c r="G123" s="40">
        <f t="shared" si="18"/>
        <v>0</v>
      </c>
      <c r="H123" s="11">
        <f t="shared" si="26"/>
        <v>95</v>
      </c>
      <c r="I123" s="50">
        <f>+SR40_CRa!$E62</f>
        <v>0</v>
      </c>
      <c r="J123" s="40">
        <f t="shared" si="19"/>
        <v>0</v>
      </c>
      <c r="K123" s="11">
        <f t="shared" si="27"/>
        <v>95</v>
      </c>
      <c r="L123" s="50">
        <f>+SR50_CRa!$E52</f>
        <v>0</v>
      </c>
      <c r="M123" s="40">
        <f t="shared" si="20"/>
        <v>0</v>
      </c>
      <c r="O123" s="11">
        <f t="shared" si="28"/>
        <v>95</v>
      </c>
      <c r="P123" s="1">
        <f>+SR!$B107</f>
        <v>5460</v>
      </c>
      <c r="Q123" s="40">
        <f t="shared" si="17"/>
        <v>0.27300000000000002</v>
      </c>
      <c r="R123" s="11">
        <f t="shared" si="29"/>
        <v>95</v>
      </c>
      <c r="S123" s="50" t="e">
        <f>+SR30_CRa!$B72</f>
        <v>#N/A</v>
      </c>
      <c r="T123" s="40" t="e">
        <f t="shared" si="21"/>
        <v>#N/A</v>
      </c>
      <c r="U123" s="11">
        <f t="shared" si="30"/>
        <v>95</v>
      </c>
      <c r="V123" s="50" t="e">
        <f>+SR40_CRa!$B62</f>
        <v>#N/A</v>
      </c>
      <c r="W123" s="40" t="e">
        <f t="shared" si="22"/>
        <v>#N/A</v>
      </c>
      <c r="X123" s="11">
        <f t="shared" si="31"/>
        <v>95</v>
      </c>
      <c r="Y123" s="50" t="e">
        <f>+SR50_CRa!$B52</f>
        <v>#N/A</v>
      </c>
      <c r="Z123" s="40" t="e">
        <f t="shared" si="23"/>
        <v>#N/A</v>
      </c>
    </row>
    <row r="124" spans="2:26" x14ac:dyDescent="0.3">
      <c r="B124" s="11">
        <f t="shared" si="24"/>
        <v>96</v>
      </c>
      <c r="C124" s="1">
        <f>+SR!E108</f>
        <v>844</v>
      </c>
      <c r="D124" s="40">
        <f t="shared" si="16"/>
        <v>4.2200000000000001E-2</v>
      </c>
      <c r="E124" s="11">
        <f t="shared" si="25"/>
        <v>96</v>
      </c>
      <c r="F124" s="50">
        <f>+SR30_CRa!$E73</f>
        <v>0</v>
      </c>
      <c r="G124" s="40">
        <f t="shared" si="18"/>
        <v>0</v>
      </c>
      <c r="H124" s="11">
        <f t="shared" si="26"/>
        <v>96</v>
      </c>
      <c r="I124" s="50">
        <f>+SR40_CRa!$E63</f>
        <v>0</v>
      </c>
      <c r="J124" s="40">
        <f t="shared" si="19"/>
        <v>0</v>
      </c>
      <c r="K124" s="11">
        <f t="shared" si="27"/>
        <v>96</v>
      </c>
      <c r="L124" s="50">
        <f>+SR50_CRa!$E53</f>
        <v>0</v>
      </c>
      <c r="M124" s="40">
        <f t="shared" si="20"/>
        <v>0</v>
      </c>
      <c r="O124" s="11">
        <f t="shared" si="28"/>
        <v>96</v>
      </c>
      <c r="P124" s="1">
        <f>+SR!$B108</f>
        <v>5473</v>
      </c>
      <c r="Q124" s="40">
        <f t="shared" si="17"/>
        <v>0.27365</v>
      </c>
      <c r="R124" s="11">
        <f t="shared" si="29"/>
        <v>96</v>
      </c>
      <c r="S124" s="50" t="e">
        <f>+SR30_CRa!$B73</f>
        <v>#N/A</v>
      </c>
      <c r="T124" s="40" t="e">
        <f t="shared" si="21"/>
        <v>#N/A</v>
      </c>
      <c r="U124" s="11">
        <f t="shared" si="30"/>
        <v>96</v>
      </c>
      <c r="V124" s="50" t="e">
        <f>+SR40_CRa!$B63</f>
        <v>#N/A</v>
      </c>
      <c r="W124" s="40" t="e">
        <f t="shared" si="22"/>
        <v>#N/A</v>
      </c>
      <c r="X124" s="11">
        <f t="shared" si="31"/>
        <v>96</v>
      </c>
      <c r="Y124" s="50" t="e">
        <f>+SR50_CRa!$B53</f>
        <v>#N/A</v>
      </c>
      <c r="Z124" s="40" t="e">
        <f t="shared" si="23"/>
        <v>#N/A</v>
      </c>
    </row>
    <row r="125" spans="2:26" x14ac:dyDescent="0.3">
      <c r="B125" s="11">
        <f t="shared" si="24"/>
        <v>97</v>
      </c>
      <c r="C125" s="1">
        <f>+SR!E109</f>
        <v>799</v>
      </c>
      <c r="D125" s="40">
        <f t="shared" si="16"/>
        <v>3.9949999999999999E-2</v>
      </c>
      <c r="E125" s="11">
        <f t="shared" si="25"/>
        <v>97</v>
      </c>
      <c r="F125" s="50">
        <f>+SR30_CRa!$E74</f>
        <v>0</v>
      </c>
      <c r="G125" s="40">
        <f t="shared" si="18"/>
        <v>0</v>
      </c>
      <c r="H125" s="11">
        <f t="shared" si="26"/>
        <v>97</v>
      </c>
      <c r="I125" s="50">
        <f>+SR40_CRa!$E64</f>
        <v>0</v>
      </c>
      <c r="J125" s="40">
        <f t="shared" si="19"/>
        <v>0</v>
      </c>
      <c r="K125" s="11">
        <f t="shared" si="27"/>
        <v>97</v>
      </c>
      <c r="L125" s="50">
        <f>+SR50_CRa!$E54</f>
        <v>0</v>
      </c>
      <c r="M125" s="40">
        <f t="shared" si="20"/>
        <v>0</v>
      </c>
      <c r="O125" s="11">
        <f t="shared" si="28"/>
        <v>97</v>
      </c>
      <c r="P125" s="1">
        <f>+SR!$B109</f>
        <v>5484</v>
      </c>
      <c r="Q125" s="40">
        <f t="shared" si="17"/>
        <v>0.2742</v>
      </c>
      <c r="R125" s="11">
        <f t="shared" si="29"/>
        <v>97</v>
      </c>
      <c r="S125" s="50" t="e">
        <f>+SR30_CRa!$B74</f>
        <v>#N/A</v>
      </c>
      <c r="T125" s="40" t="e">
        <f t="shared" si="21"/>
        <v>#N/A</v>
      </c>
      <c r="U125" s="11">
        <f t="shared" si="30"/>
        <v>97</v>
      </c>
      <c r="V125" s="50" t="e">
        <f>+SR40_CRa!$B64</f>
        <v>#N/A</v>
      </c>
      <c r="W125" s="40" t="e">
        <f t="shared" si="22"/>
        <v>#N/A</v>
      </c>
      <c r="X125" s="11">
        <f t="shared" si="31"/>
        <v>97</v>
      </c>
      <c r="Y125" s="50" t="e">
        <f>+SR50_CRa!$B54</f>
        <v>#N/A</v>
      </c>
      <c r="Z125" s="40" t="e">
        <f t="shared" si="23"/>
        <v>#N/A</v>
      </c>
    </row>
    <row r="126" spans="2:26" x14ac:dyDescent="0.3">
      <c r="B126" s="11">
        <f t="shared" si="24"/>
        <v>98</v>
      </c>
      <c r="C126" s="1">
        <f>+SR!E110</f>
        <v>756</v>
      </c>
      <c r="D126" s="40">
        <f t="shared" si="16"/>
        <v>3.78E-2</v>
      </c>
      <c r="E126" s="11">
        <f t="shared" si="25"/>
        <v>98</v>
      </c>
      <c r="F126" s="50">
        <f>+SR30_CRa!$E75</f>
        <v>0</v>
      </c>
      <c r="G126" s="40">
        <f t="shared" si="18"/>
        <v>0</v>
      </c>
      <c r="H126" s="11">
        <f t="shared" si="26"/>
        <v>98</v>
      </c>
      <c r="I126" s="50">
        <f>+SR40_CRa!$E65</f>
        <v>0</v>
      </c>
      <c r="J126" s="40">
        <f t="shared" si="19"/>
        <v>0</v>
      </c>
      <c r="K126" s="11">
        <f t="shared" si="27"/>
        <v>98</v>
      </c>
      <c r="L126" s="50">
        <f>+SR50_CRa!$E55</f>
        <v>0</v>
      </c>
      <c r="M126" s="40">
        <f t="shared" si="20"/>
        <v>0</v>
      </c>
      <c r="O126" s="11">
        <f t="shared" si="28"/>
        <v>98</v>
      </c>
      <c r="P126" s="1">
        <f>+SR!$B110</f>
        <v>5495</v>
      </c>
      <c r="Q126" s="40">
        <f t="shared" si="17"/>
        <v>0.27474999999999999</v>
      </c>
      <c r="R126" s="11">
        <f t="shared" si="29"/>
        <v>98</v>
      </c>
      <c r="S126" s="50" t="e">
        <f>+SR30_CRa!$B75</f>
        <v>#N/A</v>
      </c>
      <c r="T126" s="40" t="e">
        <f t="shared" si="21"/>
        <v>#N/A</v>
      </c>
      <c r="U126" s="11">
        <f t="shared" si="30"/>
        <v>98</v>
      </c>
      <c r="V126" s="50" t="e">
        <f>+SR40_CRa!$B65</f>
        <v>#N/A</v>
      </c>
      <c r="W126" s="40" t="e">
        <f t="shared" si="22"/>
        <v>#N/A</v>
      </c>
      <c r="X126" s="11">
        <f t="shared" si="31"/>
        <v>98</v>
      </c>
      <c r="Y126" s="50" t="e">
        <f>+SR50_CRa!$B55</f>
        <v>#N/A</v>
      </c>
      <c r="Z126" s="40" t="e">
        <f t="shared" si="23"/>
        <v>#N/A</v>
      </c>
    </row>
    <row r="127" spans="2:26" x14ac:dyDescent="0.3">
      <c r="B127" s="11">
        <f t="shared" si="24"/>
        <v>99</v>
      </c>
      <c r="C127" s="1">
        <f>+SR!E111</f>
        <v>714</v>
      </c>
      <c r="D127" s="40">
        <f t="shared" si="16"/>
        <v>3.5700000000000003E-2</v>
      </c>
      <c r="E127" s="11">
        <f t="shared" si="25"/>
        <v>99</v>
      </c>
      <c r="F127" s="50">
        <f>+SR30_CRa!$E76</f>
        <v>0</v>
      </c>
      <c r="G127" s="40">
        <f t="shared" si="18"/>
        <v>0</v>
      </c>
      <c r="H127" s="11">
        <f t="shared" si="26"/>
        <v>99</v>
      </c>
      <c r="I127" s="50">
        <f>+SR40_CRa!$E66</f>
        <v>0</v>
      </c>
      <c r="J127" s="40">
        <f t="shared" si="19"/>
        <v>0</v>
      </c>
      <c r="K127" s="11">
        <f t="shared" si="27"/>
        <v>99</v>
      </c>
      <c r="L127" s="50">
        <f>+SR50_CRa!$E56</f>
        <v>0</v>
      </c>
      <c r="M127" s="40">
        <f t="shared" si="20"/>
        <v>0</v>
      </c>
      <c r="O127" s="11">
        <f t="shared" si="28"/>
        <v>99</v>
      </c>
      <c r="P127" s="1">
        <f>+SR!$B111</f>
        <v>5505</v>
      </c>
      <c r="Q127" s="40">
        <f t="shared" si="17"/>
        <v>0.27524999999999999</v>
      </c>
      <c r="R127" s="11">
        <f t="shared" si="29"/>
        <v>99</v>
      </c>
      <c r="S127" s="50" t="e">
        <f>+SR30_CRa!$B76</f>
        <v>#N/A</v>
      </c>
      <c r="T127" s="40" t="e">
        <f t="shared" si="21"/>
        <v>#N/A</v>
      </c>
      <c r="U127" s="11">
        <f t="shared" si="30"/>
        <v>99</v>
      </c>
      <c r="V127" s="50" t="e">
        <f>+SR40_CRa!$B66</f>
        <v>#N/A</v>
      </c>
      <c r="W127" s="40" t="e">
        <f t="shared" si="22"/>
        <v>#N/A</v>
      </c>
      <c r="X127" s="11">
        <f t="shared" si="31"/>
        <v>99</v>
      </c>
      <c r="Y127" s="50" t="e">
        <f>+SR50_CRa!$B56</f>
        <v>#N/A</v>
      </c>
      <c r="Z127" s="40" t="e">
        <f t="shared" si="23"/>
        <v>#N/A</v>
      </c>
    </row>
    <row r="128" spans="2:26" x14ac:dyDescent="0.3">
      <c r="B128" s="11">
        <f t="shared" si="24"/>
        <v>100</v>
      </c>
      <c r="C128" s="1">
        <f>+SR!E112</f>
        <v>676</v>
      </c>
      <c r="D128" s="40">
        <f t="shared" si="16"/>
        <v>3.3799999999999997E-2</v>
      </c>
      <c r="E128" s="11">
        <f t="shared" si="25"/>
        <v>100</v>
      </c>
      <c r="F128" s="50">
        <f>+SR30_CRa!$E77</f>
        <v>0</v>
      </c>
      <c r="G128" s="40">
        <f t="shared" si="18"/>
        <v>0</v>
      </c>
      <c r="H128" s="11">
        <f t="shared" si="26"/>
        <v>100</v>
      </c>
      <c r="I128" s="50">
        <f>+SR40_CRa!$E67</f>
        <v>0</v>
      </c>
      <c r="J128" s="40">
        <f t="shared" si="19"/>
        <v>0</v>
      </c>
      <c r="K128" s="11">
        <f t="shared" si="27"/>
        <v>100</v>
      </c>
      <c r="L128" s="50">
        <f>+SR50_CRa!$E57</f>
        <v>0</v>
      </c>
      <c r="M128" s="40">
        <f t="shared" si="20"/>
        <v>0</v>
      </c>
      <c r="O128" s="11">
        <f t="shared" si="28"/>
        <v>100</v>
      </c>
      <c r="P128" s="1">
        <f>+SR!$B112</f>
        <v>5516</v>
      </c>
      <c r="Q128" s="40">
        <f t="shared" si="17"/>
        <v>0.27579999999999999</v>
      </c>
      <c r="R128" s="11">
        <f t="shared" si="29"/>
        <v>100</v>
      </c>
      <c r="S128" s="50" t="e">
        <f>+SR30_CRa!$B77</f>
        <v>#N/A</v>
      </c>
      <c r="T128" s="40" t="e">
        <f t="shared" si="21"/>
        <v>#N/A</v>
      </c>
      <c r="U128" s="11">
        <f t="shared" si="30"/>
        <v>100</v>
      </c>
      <c r="V128" s="50" t="e">
        <f>+SR40_CRa!$B67</f>
        <v>#N/A</v>
      </c>
      <c r="W128" s="40" t="e">
        <f t="shared" si="22"/>
        <v>#N/A</v>
      </c>
      <c r="X128" s="11">
        <f t="shared" si="31"/>
        <v>100</v>
      </c>
      <c r="Y128" s="50" t="e">
        <f>+SR50_CRa!$B57</f>
        <v>#N/A</v>
      </c>
      <c r="Z128" s="40" t="e">
        <f t="shared" si="23"/>
        <v>#N/A</v>
      </c>
    </row>
    <row r="129" spans="2:26" x14ac:dyDescent="0.3">
      <c r="B129" s="11">
        <f t="shared" si="24"/>
        <v>101</v>
      </c>
      <c r="C129" s="1">
        <f>+SR!E113</f>
        <v>639</v>
      </c>
      <c r="D129" s="40">
        <f t="shared" si="16"/>
        <v>3.1949999999999999E-2</v>
      </c>
      <c r="E129" s="11">
        <f t="shared" si="25"/>
        <v>101</v>
      </c>
      <c r="F129" s="50">
        <f>+SR30_CRa!$E78</f>
        <v>0</v>
      </c>
      <c r="G129" s="40">
        <f t="shared" si="18"/>
        <v>0</v>
      </c>
      <c r="H129" s="11">
        <f t="shared" si="26"/>
        <v>101</v>
      </c>
      <c r="I129" s="50">
        <f>+SR40_CRa!$E68</f>
        <v>0</v>
      </c>
      <c r="J129" s="40">
        <f t="shared" si="19"/>
        <v>0</v>
      </c>
      <c r="K129" s="11">
        <f t="shared" si="27"/>
        <v>101</v>
      </c>
      <c r="L129" s="50">
        <f>+SR50_CRa!$E58</f>
        <v>0</v>
      </c>
      <c r="M129" s="40">
        <f t="shared" si="20"/>
        <v>0</v>
      </c>
      <c r="O129" s="11">
        <f t="shared" si="28"/>
        <v>101</v>
      </c>
      <c r="P129" s="1">
        <f>+SR!$B113</f>
        <v>5526</v>
      </c>
      <c r="Q129" s="40">
        <f t="shared" si="17"/>
        <v>0.27629999999999999</v>
      </c>
      <c r="R129" s="11">
        <f t="shared" si="29"/>
        <v>101</v>
      </c>
      <c r="S129" s="50" t="e">
        <f>+SR30_CRa!$B78</f>
        <v>#N/A</v>
      </c>
      <c r="T129" s="40" t="e">
        <f t="shared" si="21"/>
        <v>#N/A</v>
      </c>
      <c r="U129" s="11">
        <f t="shared" si="30"/>
        <v>101</v>
      </c>
      <c r="V129" s="50" t="e">
        <f>+SR40_CRa!$B68</f>
        <v>#N/A</v>
      </c>
      <c r="W129" s="40" t="e">
        <f t="shared" si="22"/>
        <v>#N/A</v>
      </c>
      <c r="X129" s="11">
        <f t="shared" si="31"/>
        <v>101</v>
      </c>
      <c r="Y129" s="50" t="e">
        <f>+SR50_CRa!$B58</f>
        <v>#N/A</v>
      </c>
      <c r="Z129" s="40" t="e">
        <f t="shared" si="23"/>
        <v>#N/A</v>
      </c>
    </row>
    <row r="130" spans="2:26" x14ac:dyDescent="0.3">
      <c r="B130" s="11">
        <f t="shared" si="24"/>
        <v>102</v>
      </c>
      <c r="C130" s="1">
        <f>+SR!E114</f>
        <v>605</v>
      </c>
      <c r="D130" s="40">
        <f t="shared" si="16"/>
        <v>3.0249999999999999E-2</v>
      </c>
      <c r="E130" s="11">
        <f t="shared" si="25"/>
        <v>102</v>
      </c>
      <c r="F130" s="50">
        <f>+SR30_CRa!$E79</f>
        <v>0</v>
      </c>
      <c r="G130" s="40">
        <f t="shared" si="18"/>
        <v>0</v>
      </c>
      <c r="H130" s="11">
        <f t="shared" si="26"/>
        <v>102</v>
      </c>
      <c r="I130" s="50">
        <f>+SR40_CRa!$E69</f>
        <v>0</v>
      </c>
      <c r="J130" s="40">
        <f t="shared" si="19"/>
        <v>0</v>
      </c>
      <c r="K130" s="11">
        <f t="shared" si="27"/>
        <v>102</v>
      </c>
      <c r="L130" s="50">
        <f>+SR50_CRa!$E59</f>
        <v>0</v>
      </c>
      <c r="M130" s="40">
        <f t="shared" si="20"/>
        <v>0</v>
      </c>
      <c r="O130" s="11">
        <f t="shared" si="28"/>
        <v>102</v>
      </c>
      <c r="P130" s="1">
        <f>+SR!$B114</f>
        <v>5537</v>
      </c>
      <c r="Q130" s="40">
        <f t="shared" si="17"/>
        <v>0.27684999999999998</v>
      </c>
      <c r="R130" s="11">
        <f t="shared" si="29"/>
        <v>102</v>
      </c>
      <c r="S130" s="50" t="e">
        <f>+SR30_CRa!$B79</f>
        <v>#N/A</v>
      </c>
      <c r="T130" s="40" t="e">
        <f t="shared" si="21"/>
        <v>#N/A</v>
      </c>
      <c r="U130" s="11">
        <f t="shared" si="30"/>
        <v>102</v>
      </c>
      <c r="V130" s="50" t="e">
        <f>+SR40_CRa!$B69</f>
        <v>#N/A</v>
      </c>
      <c r="W130" s="40" t="e">
        <f t="shared" si="22"/>
        <v>#N/A</v>
      </c>
      <c r="X130" s="11">
        <f t="shared" si="31"/>
        <v>102</v>
      </c>
      <c r="Y130" s="50" t="e">
        <f>+SR50_CRa!$B59</f>
        <v>#N/A</v>
      </c>
      <c r="Z130" s="40" t="e">
        <f t="shared" si="23"/>
        <v>#N/A</v>
      </c>
    </row>
    <row r="131" spans="2:26" x14ac:dyDescent="0.3">
      <c r="B131" s="11">
        <f t="shared" si="24"/>
        <v>103</v>
      </c>
      <c r="C131" s="1">
        <f>+SR!E115</f>
        <v>574</v>
      </c>
      <c r="D131" s="40">
        <f t="shared" si="16"/>
        <v>2.87E-2</v>
      </c>
      <c r="E131" s="11">
        <f t="shared" si="25"/>
        <v>103</v>
      </c>
      <c r="F131" s="50">
        <f>+SR30_CRa!$E80</f>
        <v>0</v>
      </c>
      <c r="G131" s="40">
        <f t="shared" si="18"/>
        <v>0</v>
      </c>
      <c r="H131" s="11">
        <f t="shared" si="26"/>
        <v>103</v>
      </c>
      <c r="I131" s="50">
        <f>+SR40_CRa!$E70</f>
        <v>0</v>
      </c>
      <c r="J131" s="40">
        <f t="shared" si="19"/>
        <v>0</v>
      </c>
      <c r="K131" s="11">
        <f t="shared" si="27"/>
        <v>103</v>
      </c>
      <c r="L131" s="50">
        <f>+SR50_CRa!$E60</f>
        <v>0</v>
      </c>
      <c r="M131" s="40">
        <f t="shared" si="20"/>
        <v>0</v>
      </c>
      <c r="O131" s="11">
        <f t="shared" si="28"/>
        <v>103</v>
      </c>
      <c r="P131" s="1">
        <f>+SR!$B115</f>
        <v>5548</v>
      </c>
      <c r="Q131" s="40">
        <f t="shared" si="17"/>
        <v>0.27739999999999998</v>
      </c>
      <c r="R131" s="11">
        <f t="shared" si="29"/>
        <v>103</v>
      </c>
      <c r="S131" s="50" t="e">
        <f>+SR30_CRa!$B80</f>
        <v>#N/A</v>
      </c>
      <c r="T131" s="40" t="e">
        <f t="shared" si="21"/>
        <v>#N/A</v>
      </c>
      <c r="U131" s="11">
        <f t="shared" si="30"/>
        <v>103</v>
      </c>
      <c r="V131" s="50" t="e">
        <f>+SR40_CRa!$B70</f>
        <v>#N/A</v>
      </c>
      <c r="W131" s="40" t="e">
        <f t="shared" si="22"/>
        <v>#N/A</v>
      </c>
      <c r="X131" s="11">
        <f t="shared" si="31"/>
        <v>103</v>
      </c>
      <c r="Y131" s="50" t="e">
        <f>+SR50_CRa!$B60</f>
        <v>#N/A</v>
      </c>
      <c r="Z131" s="40" t="e">
        <f t="shared" si="23"/>
        <v>#N/A</v>
      </c>
    </row>
    <row r="132" spans="2:26" x14ac:dyDescent="0.3">
      <c r="B132" s="11">
        <f t="shared" si="24"/>
        <v>104</v>
      </c>
      <c r="C132" s="1">
        <f>+SR!E116</f>
        <v>540</v>
      </c>
      <c r="D132" s="40">
        <f t="shared" si="16"/>
        <v>2.7E-2</v>
      </c>
      <c r="E132" s="11">
        <f t="shared" si="25"/>
        <v>104</v>
      </c>
      <c r="F132" s="50">
        <f>+SR30_CRa!$E81</f>
        <v>0</v>
      </c>
      <c r="G132" s="40">
        <f t="shared" si="18"/>
        <v>0</v>
      </c>
      <c r="H132" s="11">
        <f t="shared" si="26"/>
        <v>104</v>
      </c>
      <c r="I132" s="50">
        <f>+SR40_CRa!$E71</f>
        <v>0</v>
      </c>
      <c r="J132" s="40">
        <f t="shared" si="19"/>
        <v>0</v>
      </c>
      <c r="K132" s="11">
        <f t="shared" si="27"/>
        <v>104</v>
      </c>
      <c r="L132" s="50">
        <f>+SR50_CRa!$E61</f>
        <v>0</v>
      </c>
      <c r="M132" s="40">
        <f t="shared" si="20"/>
        <v>0</v>
      </c>
      <c r="O132" s="11">
        <f t="shared" si="28"/>
        <v>104</v>
      </c>
      <c r="P132" s="1">
        <f>+SR!$B116</f>
        <v>5558</v>
      </c>
      <c r="Q132" s="40">
        <f t="shared" si="17"/>
        <v>0.27789999999999998</v>
      </c>
      <c r="R132" s="11">
        <f t="shared" si="29"/>
        <v>104</v>
      </c>
      <c r="S132" s="50" t="e">
        <f>+SR30_CRa!$B81</f>
        <v>#N/A</v>
      </c>
      <c r="T132" s="40" t="e">
        <f t="shared" si="21"/>
        <v>#N/A</v>
      </c>
      <c r="U132" s="11">
        <f t="shared" si="30"/>
        <v>104</v>
      </c>
      <c r="V132" s="50" t="e">
        <f>+SR40_CRa!$B71</f>
        <v>#N/A</v>
      </c>
      <c r="W132" s="40" t="e">
        <f t="shared" si="22"/>
        <v>#N/A</v>
      </c>
      <c r="X132" s="11">
        <f t="shared" si="31"/>
        <v>104</v>
      </c>
      <c r="Y132" s="50" t="e">
        <f>+SR50_CRa!$B61</f>
        <v>#N/A</v>
      </c>
      <c r="Z132" s="40" t="e">
        <f t="shared" si="23"/>
        <v>#N/A</v>
      </c>
    </row>
    <row r="133" spans="2:26" x14ac:dyDescent="0.3">
      <c r="B133" s="11">
        <f t="shared" si="24"/>
        <v>105</v>
      </c>
      <c r="C133" s="1">
        <f>+SR!E117</f>
        <v>509</v>
      </c>
      <c r="D133" s="40">
        <f t="shared" si="16"/>
        <v>2.545E-2</v>
      </c>
      <c r="E133" s="11">
        <f t="shared" si="25"/>
        <v>105</v>
      </c>
      <c r="F133" s="50">
        <f>+SR30_CRa!$E82</f>
        <v>0</v>
      </c>
      <c r="G133" s="40">
        <f t="shared" si="18"/>
        <v>0</v>
      </c>
      <c r="H133" s="11">
        <f t="shared" si="26"/>
        <v>105</v>
      </c>
      <c r="I133" s="50">
        <f>+SR40_CRa!$E72</f>
        <v>0</v>
      </c>
      <c r="J133" s="40">
        <f t="shared" si="19"/>
        <v>0</v>
      </c>
      <c r="K133" s="11">
        <f t="shared" si="27"/>
        <v>105</v>
      </c>
      <c r="L133" s="50">
        <f>+SR50_CRa!$E62</f>
        <v>0</v>
      </c>
      <c r="M133" s="40">
        <f t="shared" si="20"/>
        <v>0</v>
      </c>
      <c r="O133" s="11">
        <f t="shared" si="28"/>
        <v>105</v>
      </c>
      <c r="P133" s="1">
        <f>+SR!$B117</f>
        <v>5565</v>
      </c>
      <c r="Q133" s="40">
        <f t="shared" si="17"/>
        <v>0.27825</v>
      </c>
      <c r="R133" s="11">
        <f t="shared" si="29"/>
        <v>105</v>
      </c>
      <c r="S133" s="50" t="e">
        <f>+SR30_CRa!$B82</f>
        <v>#N/A</v>
      </c>
      <c r="T133" s="40" t="e">
        <f t="shared" si="21"/>
        <v>#N/A</v>
      </c>
      <c r="U133" s="11">
        <f t="shared" si="30"/>
        <v>105</v>
      </c>
      <c r="V133" s="50" t="e">
        <f>+SR40_CRa!$B72</f>
        <v>#N/A</v>
      </c>
      <c r="W133" s="40" t="e">
        <f t="shared" si="22"/>
        <v>#N/A</v>
      </c>
      <c r="X133" s="11">
        <f t="shared" si="31"/>
        <v>105</v>
      </c>
      <c r="Y133" s="50" t="e">
        <f>+SR50_CRa!$B62</f>
        <v>#N/A</v>
      </c>
      <c r="Z133" s="40" t="e">
        <f t="shared" si="23"/>
        <v>#N/A</v>
      </c>
    </row>
    <row r="134" spans="2:26" x14ac:dyDescent="0.3">
      <c r="B134" s="11">
        <f t="shared" si="24"/>
        <v>106</v>
      </c>
      <c r="C134" s="1">
        <f>+SR!E118</f>
        <v>479</v>
      </c>
      <c r="D134" s="40">
        <f t="shared" si="16"/>
        <v>2.3949999999999999E-2</v>
      </c>
      <c r="E134" s="11">
        <f t="shared" si="25"/>
        <v>106</v>
      </c>
      <c r="F134" s="50">
        <f>+SR30_CRa!$E83</f>
        <v>0</v>
      </c>
      <c r="G134" s="40">
        <f t="shared" si="18"/>
        <v>0</v>
      </c>
      <c r="H134" s="11">
        <f t="shared" si="26"/>
        <v>106</v>
      </c>
      <c r="I134" s="50">
        <f>+SR40_CRa!$E73</f>
        <v>0</v>
      </c>
      <c r="J134" s="40">
        <f t="shared" si="19"/>
        <v>0</v>
      </c>
      <c r="K134" s="11">
        <f t="shared" si="27"/>
        <v>106</v>
      </c>
      <c r="L134" s="50">
        <f>+SR50_CRa!$E63</f>
        <v>0</v>
      </c>
      <c r="M134" s="40">
        <f t="shared" si="20"/>
        <v>0</v>
      </c>
      <c r="O134" s="11">
        <f t="shared" si="28"/>
        <v>106</v>
      </c>
      <c r="P134" s="1">
        <f>+SR!$B118</f>
        <v>5573</v>
      </c>
      <c r="Q134" s="40">
        <f t="shared" si="17"/>
        <v>0.27865000000000001</v>
      </c>
      <c r="R134" s="11">
        <f t="shared" si="29"/>
        <v>106</v>
      </c>
      <c r="S134" s="50" t="e">
        <f>+SR30_CRa!$B83</f>
        <v>#N/A</v>
      </c>
      <c r="T134" s="40" t="e">
        <f t="shared" si="21"/>
        <v>#N/A</v>
      </c>
      <c r="U134" s="11">
        <f t="shared" si="30"/>
        <v>106</v>
      </c>
      <c r="V134" s="50" t="e">
        <f>+SR40_CRa!$B73</f>
        <v>#N/A</v>
      </c>
      <c r="W134" s="40" t="e">
        <f t="shared" si="22"/>
        <v>#N/A</v>
      </c>
      <c r="X134" s="11">
        <f t="shared" si="31"/>
        <v>106</v>
      </c>
      <c r="Y134" s="50" t="e">
        <f>+SR50_CRa!$B63</f>
        <v>#N/A</v>
      </c>
      <c r="Z134" s="40" t="e">
        <f t="shared" si="23"/>
        <v>#N/A</v>
      </c>
    </row>
    <row r="135" spans="2:26" x14ac:dyDescent="0.3">
      <c r="B135" s="11">
        <f t="shared" si="24"/>
        <v>107</v>
      </c>
      <c r="C135" s="1">
        <f>+SR!E119</f>
        <v>451</v>
      </c>
      <c r="D135" s="40">
        <f t="shared" si="16"/>
        <v>2.2550000000000001E-2</v>
      </c>
      <c r="E135" s="11">
        <f t="shared" si="25"/>
        <v>107</v>
      </c>
      <c r="F135" s="50">
        <f>+SR30_CRa!$E84</f>
        <v>0</v>
      </c>
      <c r="G135" s="40">
        <f t="shared" si="18"/>
        <v>0</v>
      </c>
      <c r="H135" s="11">
        <f t="shared" si="26"/>
        <v>107</v>
      </c>
      <c r="I135" s="50">
        <f>+SR40_CRa!$E74</f>
        <v>0</v>
      </c>
      <c r="J135" s="40">
        <f t="shared" si="19"/>
        <v>0</v>
      </c>
      <c r="K135" s="11">
        <f t="shared" si="27"/>
        <v>107</v>
      </c>
      <c r="L135" s="50">
        <f>+SR50_CRa!$E64</f>
        <v>0</v>
      </c>
      <c r="M135" s="40">
        <f t="shared" si="20"/>
        <v>0</v>
      </c>
      <c r="O135" s="11">
        <f t="shared" si="28"/>
        <v>107</v>
      </c>
      <c r="P135" s="1">
        <f>+SR!$B119</f>
        <v>5579</v>
      </c>
      <c r="Q135" s="40">
        <f t="shared" si="17"/>
        <v>0.27894999999999998</v>
      </c>
      <c r="R135" s="11">
        <f t="shared" si="29"/>
        <v>107</v>
      </c>
      <c r="S135" s="50" t="e">
        <f>+SR30_CRa!$B84</f>
        <v>#N/A</v>
      </c>
      <c r="T135" s="40" t="e">
        <f t="shared" si="21"/>
        <v>#N/A</v>
      </c>
      <c r="U135" s="11">
        <f t="shared" si="30"/>
        <v>107</v>
      </c>
      <c r="V135" s="50" t="e">
        <f>+SR40_CRa!$B74</f>
        <v>#N/A</v>
      </c>
      <c r="W135" s="40" t="e">
        <f t="shared" si="22"/>
        <v>#N/A</v>
      </c>
      <c r="X135" s="11">
        <f t="shared" si="31"/>
        <v>107</v>
      </c>
      <c r="Y135" s="50" t="e">
        <f>+SR50_CRa!$B64</f>
        <v>#N/A</v>
      </c>
      <c r="Z135" s="40" t="e">
        <f t="shared" si="23"/>
        <v>#N/A</v>
      </c>
    </row>
    <row r="136" spans="2:26" x14ac:dyDescent="0.3">
      <c r="B136" s="11">
        <f t="shared" si="24"/>
        <v>108</v>
      </c>
      <c r="C136" s="1">
        <f>+SR!E120</f>
        <v>426</v>
      </c>
      <c r="D136" s="40">
        <f t="shared" si="16"/>
        <v>2.1299999999999999E-2</v>
      </c>
      <c r="E136" s="11">
        <f t="shared" si="25"/>
        <v>108</v>
      </c>
      <c r="F136" s="50">
        <f>+SR30_CRa!$E85</f>
        <v>0</v>
      </c>
      <c r="G136" s="40">
        <f t="shared" si="18"/>
        <v>0</v>
      </c>
      <c r="H136" s="11">
        <f t="shared" si="26"/>
        <v>108</v>
      </c>
      <c r="I136" s="50">
        <f>+SR40_CRa!$E75</f>
        <v>0</v>
      </c>
      <c r="J136" s="40">
        <f t="shared" si="19"/>
        <v>0</v>
      </c>
      <c r="K136" s="11">
        <f t="shared" si="27"/>
        <v>108</v>
      </c>
      <c r="L136" s="50">
        <f>+SR50_CRa!$E65</f>
        <v>0</v>
      </c>
      <c r="M136" s="40">
        <f t="shared" si="20"/>
        <v>0</v>
      </c>
      <c r="O136" s="11">
        <f t="shared" si="28"/>
        <v>108</v>
      </c>
      <c r="P136" s="1">
        <f>+SR!$B120</f>
        <v>5586</v>
      </c>
      <c r="Q136" s="40">
        <f t="shared" si="17"/>
        <v>0.27929999999999999</v>
      </c>
      <c r="R136" s="11">
        <f t="shared" si="29"/>
        <v>108</v>
      </c>
      <c r="S136" s="50" t="e">
        <f>+SR30_CRa!$B85</f>
        <v>#N/A</v>
      </c>
      <c r="T136" s="40" t="e">
        <f t="shared" si="21"/>
        <v>#N/A</v>
      </c>
      <c r="U136" s="11">
        <f t="shared" si="30"/>
        <v>108</v>
      </c>
      <c r="V136" s="50" t="e">
        <f>+SR40_CRa!$B75</f>
        <v>#N/A</v>
      </c>
      <c r="W136" s="40" t="e">
        <f t="shared" si="22"/>
        <v>#N/A</v>
      </c>
      <c r="X136" s="11">
        <f t="shared" si="31"/>
        <v>108</v>
      </c>
      <c r="Y136" s="50" t="e">
        <f>+SR50_CRa!$B65</f>
        <v>#N/A</v>
      </c>
      <c r="Z136" s="40" t="e">
        <f t="shared" si="23"/>
        <v>#N/A</v>
      </c>
    </row>
    <row r="137" spans="2:26" x14ac:dyDescent="0.3">
      <c r="B137" s="11">
        <f t="shared" si="24"/>
        <v>109</v>
      </c>
      <c r="C137" s="1">
        <f>+SR!E121</f>
        <v>401</v>
      </c>
      <c r="D137" s="40">
        <f t="shared" si="16"/>
        <v>2.0049999999999998E-2</v>
      </c>
      <c r="E137" s="11">
        <f t="shared" si="25"/>
        <v>109</v>
      </c>
      <c r="F137" s="50">
        <f>+SR30_CRa!$E86</f>
        <v>0</v>
      </c>
      <c r="G137" s="40">
        <f t="shared" si="18"/>
        <v>0</v>
      </c>
      <c r="H137" s="11">
        <f t="shared" si="26"/>
        <v>109</v>
      </c>
      <c r="I137" s="50">
        <f>+SR40_CRa!$E76</f>
        <v>0</v>
      </c>
      <c r="J137" s="40">
        <f t="shared" si="19"/>
        <v>0</v>
      </c>
      <c r="K137" s="11">
        <f t="shared" si="27"/>
        <v>109</v>
      </c>
      <c r="L137" s="50">
        <f>+SR50_CRa!$E66</f>
        <v>0</v>
      </c>
      <c r="M137" s="40">
        <f t="shared" si="20"/>
        <v>0</v>
      </c>
      <c r="O137" s="11">
        <f t="shared" si="28"/>
        <v>109</v>
      </c>
      <c r="P137" s="1">
        <f>+SR!$B121</f>
        <v>5591</v>
      </c>
      <c r="Q137" s="40">
        <f t="shared" si="17"/>
        <v>0.27955000000000002</v>
      </c>
      <c r="R137" s="11">
        <f t="shared" si="29"/>
        <v>109</v>
      </c>
      <c r="S137" s="50" t="e">
        <f>+SR30_CRa!$B86</f>
        <v>#N/A</v>
      </c>
      <c r="T137" s="40" t="e">
        <f t="shared" si="21"/>
        <v>#N/A</v>
      </c>
      <c r="U137" s="11">
        <f t="shared" si="30"/>
        <v>109</v>
      </c>
      <c r="V137" s="50" t="e">
        <f>+SR40_CRa!$B76</f>
        <v>#N/A</v>
      </c>
      <c r="W137" s="40" t="e">
        <f t="shared" si="22"/>
        <v>#N/A</v>
      </c>
      <c r="X137" s="11">
        <f t="shared" si="31"/>
        <v>109</v>
      </c>
      <c r="Y137" s="50" t="e">
        <f>+SR50_CRa!$B66</f>
        <v>#N/A</v>
      </c>
      <c r="Z137" s="40" t="e">
        <f t="shared" si="23"/>
        <v>#N/A</v>
      </c>
    </row>
    <row r="138" spans="2:26" x14ac:dyDescent="0.3">
      <c r="B138" s="11">
        <f t="shared" si="24"/>
        <v>110</v>
      </c>
      <c r="C138" s="1">
        <f>+SR!E122</f>
        <v>376</v>
      </c>
      <c r="D138" s="40">
        <f t="shared" si="16"/>
        <v>1.8800000000000001E-2</v>
      </c>
      <c r="E138" s="11">
        <f t="shared" si="25"/>
        <v>110</v>
      </c>
      <c r="F138" s="50">
        <f>+SR30_CRa!$E87</f>
        <v>0</v>
      </c>
      <c r="G138" s="40">
        <f t="shared" si="18"/>
        <v>0</v>
      </c>
      <c r="H138" s="11">
        <f t="shared" si="26"/>
        <v>110</v>
      </c>
      <c r="I138" s="50">
        <f>+SR40_CRa!$E77</f>
        <v>0</v>
      </c>
      <c r="J138" s="40">
        <f t="shared" si="19"/>
        <v>0</v>
      </c>
      <c r="K138" s="11">
        <f t="shared" si="27"/>
        <v>110</v>
      </c>
      <c r="L138" s="50">
        <f>+SR50_CRa!$E67</f>
        <v>0</v>
      </c>
      <c r="M138" s="40">
        <f t="shared" si="20"/>
        <v>0</v>
      </c>
      <c r="O138" s="11">
        <f t="shared" si="28"/>
        <v>110</v>
      </c>
      <c r="P138" s="1">
        <f>+SR!$B122</f>
        <v>5596</v>
      </c>
      <c r="Q138" s="40">
        <f t="shared" si="17"/>
        <v>0.27979999999999999</v>
      </c>
      <c r="R138" s="11">
        <f t="shared" si="29"/>
        <v>110</v>
      </c>
      <c r="S138" s="50" t="e">
        <f>+SR30_CRa!$B87</f>
        <v>#N/A</v>
      </c>
      <c r="T138" s="40" t="e">
        <f t="shared" si="21"/>
        <v>#N/A</v>
      </c>
      <c r="U138" s="11">
        <f t="shared" si="30"/>
        <v>110</v>
      </c>
      <c r="V138" s="50" t="e">
        <f>+SR40_CRa!$B77</f>
        <v>#N/A</v>
      </c>
      <c r="W138" s="40" t="e">
        <f t="shared" si="22"/>
        <v>#N/A</v>
      </c>
      <c r="X138" s="11">
        <f t="shared" si="31"/>
        <v>110</v>
      </c>
      <c r="Y138" s="50" t="e">
        <f>+SR50_CRa!$B67</f>
        <v>#N/A</v>
      </c>
      <c r="Z138" s="40" t="e">
        <f t="shared" si="23"/>
        <v>#N/A</v>
      </c>
    </row>
    <row r="139" spans="2:26" x14ac:dyDescent="0.3">
      <c r="B139" s="11">
        <f t="shared" si="24"/>
        <v>111</v>
      </c>
      <c r="C139" s="1">
        <f>+SR!E123</f>
        <v>352</v>
      </c>
      <c r="D139" s="40">
        <f t="shared" si="16"/>
        <v>1.7600000000000001E-2</v>
      </c>
      <c r="E139" s="11">
        <f t="shared" si="25"/>
        <v>111</v>
      </c>
      <c r="F139" s="50">
        <f>+SR30_CRa!$E88</f>
        <v>0</v>
      </c>
      <c r="G139" s="40">
        <f t="shared" si="18"/>
        <v>0</v>
      </c>
      <c r="H139" s="11">
        <f t="shared" si="26"/>
        <v>111</v>
      </c>
      <c r="I139" s="50">
        <f>+SR40_CRa!$E78</f>
        <v>0</v>
      </c>
      <c r="J139" s="40">
        <f t="shared" si="19"/>
        <v>0</v>
      </c>
      <c r="K139" s="11">
        <f t="shared" si="27"/>
        <v>111</v>
      </c>
      <c r="L139" s="50">
        <f>+SR50_CRa!$E68</f>
        <v>0</v>
      </c>
      <c r="M139" s="40">
        <f t="shared" si="20"/>
        <v>0</v>
      </c>
      <c r="O139" s="11">
        <f t="shared" si="28"/>
        <v>111</v>
      </c>
      <c r="P139" s="1">
        <f>+SR!$B123</f>
        <v>5601</v>
      </c>
      <c r="Q139" s="40">
        <f t="shared" si="17"/>
        <v>0.28005000000000002</v>
      </c>
      <c r="R139" s="11">
        <f t="shared" si="29"/>
        <v>111</v>
      </c>
      <c r="S139" s="50" t="e">
        <f>+SR30_CRa!$B88</f>
        <v>#N/A</v>
      </c>
      <c r="T139" s="40" t="e">
        <f t="shared" si="21"/>
        <v>#N/A</v>
      </c>
      <c r="U139" s="11">
        <f t="shared" si="30"/>
        <v>111</v>
      </c>
      <c r="V139" s="50" t="e">
        <f>+SR40_CRa!$B78</f>
        <v>#N/A</v>
      </c>
      <c r="W139" s="40" t="e">
        <f t="shared" si="22"/>
        <v>#N/A</v>
      </c>
      <c r="X139" s="11">
        <f t="shared" si="31"/>
        <v>111</v>
      </c>
      <c r="Y139" s="50" t="e">
        <f>+SR50_CRa!$B68</f>
        <v>#N/A</v>
      </c>
      <c r="Z139" s="40" t="e">
        <f t="shared" si="23"/>
        <v>#N/A</v>
      </c>
    </row>
    <row r="140" spans="2:26" x14ac:dyDescent="0.3">
      <c r="B140" s="11">
        <f t="shared" si="24"/>
        <v>112</v>
      </c>
      <c r="C140" s="1">
        <f>+SR!E124</f>
        <v>330</v>
      </c>
      <c r="D140" s="40">
        <f t="shared" si="16"/>
        <v>1.6500000000000001E-2</v>
      </c>
      <c r="E140" s="11">
        <f t="shared" si="25"/>
        <v>112</v>
      </c>
      <c r="F140" s="50">
        <f>+SR30_CRa!$E89</f>
        <v>0</v>
      </c>
      <c r="G140" s="40">
        <f t="shared" si="18"/>
        <v>0</v>
      </c>
      <c r="H140" s="11">
        <f t="shared" si="26"/>
        <v>112</v>
      </c>
      <c r="I140" s="50">
        <f>+SR40_CRa!$E79</f>
        <v>0</v>
      </c>
      <c r="J140" s="40">
        <f t="shared" si="19"/>
        <v>0</v>
      </c>
      <c r="K140" s="11">
        <f t="shared" si="27"/>
        <v>112</v>
      </c>
      <c r="L140" s="50">
        <f>+SR50_CRa!$E69</f>
        <v>0</v>
      </c>
      <c r="M140" s="40">
        <f t="shared" si="20"/>
        <v>0</v>
      </c>
      <c r="O140" s="11">
        <f t="shared" si="28"/>
        <v>112</v>
      </c>
      <c r="P140" s="1">
        <f>+SR!$B124</f>
        <v>5605</v>
      </c>
      <c r="Q140" s="40">
        <f t="shared" si="17"/>
        <v>0.28025</v>
      </c>
      <c r="R140" s="11">
        <f t="shared" si="29"/>
        <v>112</v>
      </c>
      <c r="S140" s="50" t="e">
        <f>+SR30_CRa!$B89</f>
        <v>#N/A</v>
      </c>
      <c r="T140" s="40" t="e">
        <f t="shared" si="21"/>
        <v>#N/A</v>
      </c>
      <c r="U140" s="11">
        <f t="shared" si="30"/>
        <v>112</v>
      </c>
      <c r="V140" s="50" t="e">
        <f>+SR40_CRa!$B79</f>
        <v>#N/A</v>
      </c>
      <c r="W140" s="40" t="e">
        <f t="shared" si="22"/>
        <v>#N/A</v>
      </c>
      <c r="X140" s="11">
        <f t="shared" si="31"/>
        <v>112</v>
      </c>
      <c r="Y140" s="50" t="e">
        <f>+SR50_CRa!$B69</f>
        <v>#N/A</v>
      </c>
      <c r="Z140" s="40" t="e">
        <f t="shared" si="23"/>
        <v>#N/A</v>
      </c>
    </row>
    <row r="141" spans="2:26" x14ac:dyDescent="0.3">
      <c r="B141" s="11">
        <f t="shared" si="24"/>
        <v>113</v>
      </c>
      <c r="C141" s="1">
        <f>+SR!E125</f>
        <v>311</v>
      </c>
      <c r="D141" s="40">
        <f t="shared" si="16"/>
        <v>1.555E-2</v>
      </c>
      <c r="E141" s="11">
        <f t="shared" si="25"/>
        <v>113</v>
      </c>
      <c r="F141" s="50">
        <f>+SR30_CRa!$E90</f>
        <v>0</v>
      </c>
      <c r="G141" s="40">
        <f t="shared" si="18"/>
        <v>0</v>
      </c>
      <c r="H141" s="11">
        <f t="shared" si="26"/>
        <v>113</v>
      </c>
      <c r="I141" s="50">
        <f>+SR40_CRa!$E80</f>
        <v>0</v>
      </c>
      <c r="J141" s="40">
        <f t="shared" si="19"/>
        <v>0</v>
      </c>
      <c r="K141" s="11">
        <f t="shared" si="27"/>
        <v>113</v>
      </c>
      <c r="L141" s="50">
        <f>+SR50_CRa!$E70</f>
        <v>0</v>
      </c>
      <c r="M141" s="40">
        <f t="shared" si="20"/>
        <v>0</v>
      </c>
      <c r="O141" s="11">
        <f t="shared" si="28"/>
        <v>113</v>
      </c>
      <c r="P141" s="1">
        <f>+SR!$B125</f>
        <v>5609</v>
      </c>
      <c r="Q141" s="40">
        <f t="shared" si="17"/>
        <v>0.28044999999999998</v>
      </c>
      <c r="R141" s="11">
        <f t="shared" si="29"/>
        <v>113</v>
      </c>
      <c r="S141" s="50" t="e">
        <f>+SR30_CRa!$B90</f>
        <v>#N/A</v>
      </c>
      <c r="T141" s="40" t="e">
        <f t="shared" si="21"/>
        <v>#N/A</v>
      </c>
      <c r="U141" s="11">
        <f t="shared" si="30"/>
        <v>113</v>
      </c>
      <c r="V141" s="50" t="e">
        <f>+SR40_CRa!$B80</f>
        <v>#N/A</v>
      </c>
      <c r="W141" s="40" t="e">
        <f t="shared" si="22"/>
        <v>#N/A</v>
      </c>
      <c r="X141" s="11">
        <f t="shared" si="31"/>
        <v>113</v>
      </c>
      <c r="Y141" s="50" t="e">
        <f>+SR50_CRa!$B70</f>
        <v>#N/A</v>
      </c>
      <c r="Z141" s="40" t="e">
        <f t="shared" si="23"/>
        <v>#N/A</v>
      </c>
    </row>
    <row r="142" spans="2:26" x14ac:dyDescent="0.3">
      <c r="B142" s="11">
        <f t="shared" si="24"/>
        <v>114</v>
      </c>
      <c r="C142" s="1">
        <f>+SR!E126</f>
        <v>294</v>
      </c>
      <c r="D142" s="40">
        <f t="shared" si="16"/>
        <v>1.47E-2</v>
      </c>
      <c r="E142" s="11">
        <f t="shared" si="25"/>
        <v>114</v>
      </c>
      <c r="F142" s="50">
        <f>+SR30_CRa!$E91</f>
        <v>0</v>
      </c>
      <c r="G142" s="40">
        <f t="shared" si="18"/>
        <v>0</v>
      </c>
      <c r="H142" s="11">
        <f t="shared" si="26"/>
        <v>114</v>
      </c>
      <c r="I142" s="50">
        <f>+SR40_CRa!$E81</f>
        <v>0</v>
      </c>
      <c r="J142" s="40">
        <f t="shared" si="19"/>
        <v>0</v>
      </c>
      <c r="K142" s="11">
        <f t="shared" si="27"/>
        <v>114</v>
      </c>
      <c r="L142" s="50">
        <f>+SR50_CRa!$E71</f>
        <v>0</v>
      </c>
      <c r="M142" s="40">
        <f t="shared" si="20"/>
        <v>0</v>
      </c>
      <c r="O142" s="11">
        <f t="shared" si="28"/>
        <v>114</v>
      </c>
      <c r="P142" s="1">
        <f>+SR!$B126</f>
        <v>5613</v>
      </c>
      <c r="Q142" s="40">
        <f t="shared" si="17"/>
        <v>0.28065000000000001</v>
      </c>
      <c r="R142" s="11">
        <f t="shared" si="29"/>
        <v>114</v>
      </c>
      <c r="S142" s="50" t="e">
        <f>+SR30_CRa!$B91</f>
        <v>#N/A</v>
      </c>
      <c r="T142" s="40" t="e">
        <f t="shared" si="21"/>
        <v>#N/A</v>
      </c>
      <c r="U142" s="11">
        <f t="shared" si="30"/>
        <v>114</v>
      </c>
      <c r="V142" s="50" t="e">
        <f>+SR40_CRa!$B81</f>
        <v>#N/A</v>
      </c>
      <c r="W142" s="40" t="e">
        <f t="shared" si="22"/>
        <v>#N/A</v>
      </c>
      <c r="X142" s="11">
        <f t="shared" si="31"/>
        <v>114</v>
      </c>
      <c r="Y142" s="50" t="e">
        <f>+SR50_CRa!$B71</f>
        <v>#N/A</v>
      </c>
      <c r="Z142" s="40" t="e">
        <f t="shared" si="23"/>
        <v>#N/A</v>
      </c>
    </row>
    <row r="143" spans="2:26" x14ac:dyDescent="0.3">
      <c r="B143" s="11">
        <f t="shared" si="24"/>
        <v>115</v>
      </c>
      <c r="C143" s="1">
        <f>+SR!E127</f>
        <v>274</v>
      </c>
      <c r="D143" s="40">
        <f t="shared" si="16"/>
        <v>1.37E-2</v>
      </c>
      <c r="E143" s="11">
        <f t="shared" si="25"/>
        <v>115</v>
      </c>
      <c r="F143" s="50">
        <f>+SR30_CRa!$E92</f>
        <v>0</v>
      </c>
      <c r="G143" s="40">
        <f t="shared" si="18"/>
        <v>0</v>
      </c>
      <c r="H143" s="11">
        <f t="shared" si="26"/>
        <v>115</v>
      </c>
      <c r="I143" s="50">
        <f>+SR40_CRa!$E82</f>
        <v>0</v>
      </c>
      <c r="J143" s="40">
        <f t="shared" si="19"/>
        <v>0</v>
      </c>
      <c r="K143" s="11">
        <f t="shared" si="27"/>
        <v>115</v>
      </c>
      <c r="L143" s="50">
        <f>+SR50_CRa!$E72</f>
        <v>0</v>
      </c>
      <c r="M143" s="40">
        <f t="shared" si="20"/>
        <v>0</v>
      </c>
      <c r="O143" s="11">
        <f t="shared" si="28"/>
        <v>115</v>
      </c>
      <c r="P143" s="1">
        <f>+SR!$B127</f>
        <v>5616</v>
      </c>
      <c r="Q143" s="40">
        <f t="shared" si="17"/>
        <v>0.28079999999999999</v>
      </c>
      <c r="R143" s="11">
        <f t="shared" si="29"/>
        <v>115</v>
      </c>
      <c r="S143" s="50" t="e">
        <f>+SR30_CRa!$B92</f>
        <v>#N/A</v>
      </c>
      <c r="T143" s="40" t="e">
        <f t="shared" si="21"/>
        <v>#N/A</v>
      </c>
      <c r="U143" s="11">
        <f t="shared" si="30"/>
        <v>115</v>
      </c>
      <c r="V143" s="50" t="e">
        <f>+SR40_CRa!$B82</f>
        <v>#N/A</v>
      </c>
      <c r="W143" s="40" t="e">
        <f t="shared" si="22"/>
        <v>#N/A</v>
      </c>
      <c r="X143" s="11">
        <f t="shared" si="31"/>
        <v>115</v>
      </c>
      <c r="Y143" s="50" t="e">
        <f>+SR50_CRa!$B72</f>
        <v>#N/A</v>
      </c>
      <c r="Z143" s="40" t="e">
        <f t="shared" si="23"/>
        <v>#N/A</v>
      </c>
    </row>
    <row r="144" spans="2:26" x14ac:dyDescent="0.3">
      <c r="B144" s="11">
        <f t="shared" si="24"/>
        <v>116</v>
      </c>
      <c r="C144" s="1">
        <f>+SR!E128</f>
        <v>257</v>
      </c>
      <c r="D144" s="40">
        <f t="shared" si="16"/>
        <v>1.285E-2</v>
      </c>
      <c r="E144" s="11">
        <f t="shared" si="25"/>
        <v>116</v>
      </c>
      <c r="F144" s="50">
        <f>+SR30_CRa!$E93</f>
        <v>0</v>
      </c>
      <c r="G144" s="40">
        <f t="shared" si="18"/>
        <v>0</v>
      </c>
      <c r="H144" s="11">
        <f t="shared" si="26"/>
        <v>116</v>
      </c>
      <c r="I144" s="50">
        <f>+SR40_CRa!$E83</f>
        <v>0</v>
      </c>
      <c r="J144" s="40">
        <f t="shared" si="19"/>
        <v>0</v>
      </c>
      <c r="K144" s="11">
        <f t="shared" si="27"/>
        <v>116</v>
      </c>
      <c r="L144" s="50">
        <f>+SR50_CRa!$E73</f>
        <v>0</v>
      </c>
      <c r="M144" s="40">
        <f t="shared" si="20"/>
        <v>0</v>
      </c>
      <c r="O144" s="11">
        <f t="shared" si="28"/>
        <v>116</v>
      </c>
      <c r="P144" s="1">
        <f>+SR!$B128</f>
        <v>5619</v>
      </c>
      <c r="Q144" s="40">
        <f t="shared" si="17"/>
        <v>0.28094999999999998</v>
      </c>
      <c r="R144" s="11">
        <f t="shared" si="29"/>
        <v>116</v>
      </c>
      <c r="S144" s="50" t="e">
        <f>+SR30_CRa!$B93</f>
        <v>#N/A</v>
      </c>
      <c r="T144" s="40" t="e">
        <f t="shared" si="21"/>
        <v>#N/A</v>
      </c>
      <c r="U144" s="11">
        <f t="shared" si="30"/>
        <v>116</v>
      </c>
      <c r="V144" s="50" t="e">
        <f>+SR40_CRa!$B83</f>
        <v>#N/A</v>
      </c>
      <c r="W144" s="40" t="e">
        <f t="shared" si="22"/>
        <v>#N/A</v>
      </c>
      <c r="X144" s="11">
        <f t="shared" si="31"/>
        <v>116</v>
      </c>
      <c r="Y144" s="50" t="e">
        <f>+SR50_CRa!$B73</f>
        <v>#N/A</v>
      </c>
      <c r="Z144" s="40" t="e">
        <f t="shared" si="23"/>
        <v>#N/A</v>
      </c>
    </row>
    <row r="145" spans="2:26" x14ac:dyDescent="0.3">
      <c r="B145" s="11">
        <f t="shared" si="24"/>
        <v>117</v>
      </c>
      <c r="C145" s="1">
        <f>+SR!E129</f>
        <v>240</v>
      </c>
      <c r="D145" s="40">
        <f t="shared" si="16"/>
        <v>1.2E-2</v>
      </c>
      <c r="E145" s="11">
        <f t="shared" si="25"/>
        <v>117</v>
      </c>
      <c r="F145" s="50">
        <f>+SR30_CRa!$E94</f>
        <v>0</v>
      </c>
      <c r="G145" s="40">
        <f t="shared" si="18"/>
        <v>0</v>
      </c>
      <c r="H145" s="11">
        <f t="shared" si="26"/>
        <v>117</v>
      </c>
      <c r="I145" s="50">
        <f>+SR40_CRa!$E84</f>
        <v>0</v>
      </c>
      <c r="J145" s="40">
        <f t="shared" si="19"/>
        <v>0</v>
      </c>
      <c r="K145" s="11">
        <f t="shared" si="27"/>
        <v>117</v>
      </c>
      <c r="L145" s="50">
        <f>+SR50_CRa!$E74</f>
        <v>0</v>
      </c>
      <c r="M145" s="40">
        <f t="shared" si="20"/>
        <v>0</v>
      </c>
      <c r="O145" s="11">
        <f t="shared" si="28"/>
        <v>117</v>
      </c>
      <c r="P145" s="1">
        <f>+SR!$B129</f>
        <v>5622</v>
      </c>
      <c r="Q145" s="40">
        <f t="shared" si="17"/>
        <v>0.28110000000000002</v>
      </c>
      <c r="R145" s="11">
        <f t="shared" si="29"/>
        <v>117</v>
      </c>
      <c r="S145" s="50" t="e">
        <f>+SR30_CRa!$B94</f>
        <v>#N/A</v>
      </c>
      <c r="T145" s="40" t="e">
        <f t="shared" si="21"/>
        <v>#N/A</v>
      </c>
      <c r="U145" s="11">
        <f t="shared" si="30"/>
        <v>117</v>
      </c>
      <c r="V145" s="50" t="e">
        <f>+SR40_CRa!$B84</f>
        <v>#N/A</v>
      </c>
      <c r="W145" s="40" t="e">
        <f t="shared" si="22"/>
        <v>#N/A</v>
      </c>
      <c r="X145" s="11">
        <f t="shared" si="31"/>
        <v>117</v>
      </c>
      <c r="Y145" s="50" t="e">
        <f>+SR50_CRa!$B74</f>
        <v>#N/A</v>
      </c>
      <c r="Z145" s="40" t="e">
        <f t="shared" si="23"/>
        <v>#N/A</v>
      </c>
    </row>
    <row r="146" spans="2:26" x14ac:dyDescent="0.3">
      <c r="B146" s="11">
        <f t="shared" si="24"/>
        <v>118</v>
      </c>
      <c r="C146" s="1">
        <f>+SR!E130</f>
        <v>224</v>
      </c>
      <c r="D146" s="40">
        <f t="shared" si="16"/>
        <v>1.12E-2</v>
      </c>
      <c r="E146" s="11">
        <f t="shared" si="25"/>
        <v>118</v>
      </c>
      <c r="F146" s="50">
        <f>+SR30_CRa!$E95</f>
        <v>0</v>
      </c>
      <c r="G146" s="40">
        <f t="shared" si="18"/>
        <v>0</v>
      </c>
      <c r="H146" s="11">
        <f t="shared" si="26"/>
        <v>118</v>
      </c>
      <c r="I146" s="50">
        <f>+SR40_CRa!$E85</f>
        <v>0</v>
      </c>
      <c r="J146" s="40">
        <f t="shared" si="19"/>
        <v>0</v>
      </c>
      <c r="K146" s="11">
        <f t="shared" si="27"/>
        <v>118</v>
      </c>
      <c r="L146" s="50">
        <f>+SR50_CRa!$E75</f>
        <v>0</v>
      </c>
      <c r="M146" s="40">
        <f t="shared" si="20"/>
        <v>0</v>
      </c>
      <c r="O146" s="11">
        <f t="shared" si="28"/>
        <v>118</v>
      </c>
      <c r="P146" s="1">
        <f>+SR!$B130</f>
        <v>5625</v>
      </c>
      <c r="Q146" s="40">
        <f t="shared" si="17"/>
        <v>0.28125</v>
      </c>
      <c r="R146" s="11">
        <f t="shared" si="29"/>
        <v>118</v>
      </c>
      <c r="S146" s="50" t="e">
        <f>+SR30_CRa!$B95</f>
        <v>#N/A</v>
      </c>
      <c r="T146" s="40" t="e">
        <f t="shared" si="21"/>
        <v>#N/A</v>
      </c>
      <c r="U146" s="11">
        <f t="shared" si="30"/>
        <v>118</v>
      </c>
      <c r="V146" s="50" t="e">
        <f>+SR40_CRa!$B85</f>
        <v>#N/A</v>
      </c>
      <c r="W146" s="40" t="e">
        <f t="shared" si="22"/>
        <v>#N/A</v>
      </c>
      <c r="X146" s="11">
        <f t="shared" si="31"/>
        <v>118</v>
      </c>
      <c r="Y146" s="50" t="e">
        <f>+SR50_CRa!$B75</f>
        <v>#N/A</v>
      </c>
      <c r="Z146" s="40" t="e">
        <f t="shared" si="23"/>
        <v>#N/A</v>
      </c>
    </row>
    <row r="147" spans="2:26" x14ac:dyDescent="0.3">
      <c r="B147" s="11">
        <f t="shared" si="24"/>
        <v>119</v>
      </c>
      <c r="C147" s="1">
        <f>+SR!E131</f>
        <v>210</v>
      </c>
      <c r="D147" s="40">
        <f t="shared" si="16"/>
        <v>1.0500000000000001E-2</v>
      </c>
      <c r="E147" s="11">
        <f t="shared" si="25"/>
        <v>119</v>
      </c>
      <c r="F147" s="50">
        <f>+SR30_CRa!$E96</f>
        <v>0</v>
      </c>
      <c r="G147" s="40">
        <f t="shared" si="18"/>
        <v>0</v>
      </c>
      <c r="H147" s="11">
        <f t="shared" si="26"/>
        <v>119</v>
      </c>
      <c r="I147" s="50">
        <f>+SR40_CRa!$E86</f>
        <v>0</v>
      </c>
      <c r="J147" s="40">
        <f t="shared" si="19"/>
        <v>0</v>
      </c>
      <c r="K147" s="11">
        <f t="shared" si="27"/>
        <v>119</v>
      </c>
      <c r="L147" s="50">
        <f>+SR50_CRa!$E76</f>
        <v>0</v>
      </c>
      <c r="M147" s="40">
        <f t="shared" si="20"/>
        <v>0</v>
      </c>
      <c r="O147" s="11">
        <f t="shared" si="28"/>
        <v>119</v>
      </c>
      <c r="P147" s="1">
        <f>+SR!$B131</f>
        <v>5628</v>
      </c>
      <c r="Q147" s="40">
        <f t="shared" si="17"/>
        <v>0.28139999999999998</v>
      </c>
      <c r="R147" s="11">
        <f t="shared" si="29"/>
        <v>119</v>
      </c>
      <c r="S147" s="50" t="e">
        <f>+SR30_CRa!$B96</f>
        <v>#N/A</v>
      </c>
      <c r="T147" s="40" t="e">
        <f t="shared" si="21"/>
        <v>#N/A</v>
      </c>
      <c r="U147" s="11">
        <f t="shared" si="30"/>
        <v>119</v>
      </c>
      <c r="V147" s="50" t="e">
        <f>+SR40_CRa!$B86</f>
        <v>#N/A</v>
      </c>
      <c r="W147" s="40" t="e">
        <f t="shared" si="22"/>
        <v>#N/A</v>
      </c>
      <c r="X147" s="11">
        <f t="shared" si="31"/>
        <v>119</v>
      </c>
      <c r="Y147" s="50" t="e">
        <f>+SR50_CRa!$B76</f>
        <v>#N/A</v>
      </c>
      <c r="Z147" s="40" t="e">
        <f t="shared" si="23"/>
        <v>#N/A</v>
      </c>
    </row>
    <row r="148" spans="2:26" x14ac:dyDescent="0.3">
      <c r="B148" s="11">
        <f t="shared" si="24"/>
        <v>120</v>
      </c>
      <c r="C148" s="1">
        <f>+SR!E132</f>
        <v>198</v>
      </c>
      <c r="D148" s="40">
        <f t="shared" si="16"/>
        <v>9.9000000000000008E-3</v>
      </c>
      <c r="E148" s="11">
        <f t="shared" si="25"/>
        <v>120</v>
      </c>
      <c r="F148" s="50">
        <f>+SR30_CRa!$E97</f>
        <v>0</v>
      </c>
      <c r="G148" s="40">
        <f t="shared" si="18"/>
        <v>0</v>
      </c>
      <c r="H148" s="11">
        <f t="shared" si="26"/>
        <v>120</v>
      </c>
      <c r="I148" s="50">
        <f>+SR40_CRa!$E87</f>
        <v>0</v>
      </c>
      <c r="J148" s="40">
        <f t="shared" si="19"/>
        <v>0</v>
      </c>
      <c r="K148" s="11">
        <f t="shared" si="27"/>
        <v>120</v>
      </c>
      <c r="L148" s="50">
        <f>+SR50_CRa!$E77</f>
        <v>0</v>
      </c>
      <c r="M148" s="40">
        <f t="shared" si="20"/>
        <v>0</v>
      </c>
      <c r="O148" s="11">
        <f t="shared" si="28"/>
        <v>120</v>
      </c>
      <c r="P148" s="1">
        <f>+SR!$B132</f>
        <v>5631</v>
      </c>
      <c r="Q148" s="40">
        <f t="shared" si="17"/>
        <v>0.28155000000000002</v>
      </c>
      <c r="R148" s="11">
        <f t="shared" si="29"/>
        <v>120</v>
      </c>
      <c r="S148" s="50" t="e">
        <f>+SR30_CRa!$B97</f>
        <v>#N/A</v>
      </c>
      <c r="T148" s="40" t="e">
        <f t="shared" si="21"/>
        <v>#N/A</v>
      </c>
      <c r="U148" s="11">
        <f t="shared" si="30"/>
        <v>120</v>
      </c>
      <c r="V148" s="50" t="e">
        <f>+SR40_CRa!$B87</f>
        <v>#N/A</v>
      </c>
      <c r="W148" s="40" t="e">
        <f t="shared" si="22"/>
        <v>#N/A</v>
      </c>
      <c r="X148" s="11">
        <f t="shared" si="31"/>
        <v>120</v>
      </c>
      <c r="Y148" s="50" t="e">
        <f>+SR50_CRa!$B77</f>
        <v>#N/A</v>
      </c>
      <c r="Z148" s="40" t="e">
        <f t="shared" si="23"/>
        <v>#N/A</v>
      </c>
    </row>
    <row r="149" spans="2:26" x14ac:dyDescent="0.3">
      <c r="B149" s="11">
        <f t="shared" si="24"/>
        <v>121</v>
      </c>
      <c r="C149" s="1">
        <f>+SR!E133</f>
        <v>186</v>
      </c>
      <c r="D149" s="40">
        <f t="shared" si="16"/>
        <v>9.2999999999999992E-3</v>
      </c>
      <c r="E149" s="11">
        <f t="shared" si="25"/>
        <v>121</v>
      </c>
      <c r="F149" s="50">
        <f>+SR30_CRa!$E98</f>
        <v>0</v>
      </c>
      <c r="G149" s="40">
        <f t="shared" si="18"/>
        <v>0</v>
      </c>
      <c r="H149" s="11">
        <f t="shared" si="26"/>
        <v>121</v>
      </c>
      <c r="I149" s="50">
        <f>+SR40_CRa!$E88</f>
        <v>0</v>
      </c>
      <c r="J149" s="40">
        <f t="shared" si="19"/>
        <v>0</v>
      </c>
      <c r="K149" s="11">
        <f t="shared" si="27"/>
        <v>121</v>
      </c>
      <c r="L149" s="50">
        <f>+SR50_CRa!$E78</f>
        <v>0</v>
      </c>
      <c r="M149" s="40">
        <f t="shared" si="20"/>
        <v>0</v>
      </c>
      <c r="O149" s="11">
        <f t="shared" si="28"/>
        <v>121</v>
      </c>
      <c r="P149" s="1">
        <f>+SR!$B133</f>
        <v>5634</v>
      </c>
      <c r="Q149" s="40">
        <f t="shared" si="17"/>
        <v>0.28170000000000001</v>
      </c>
      <c r="R149" s="11">
        <f t="shared" si="29"/>
        <v>121</v>
      </c>
      <c r="S149" s="50" t="e">
        <f>+SR30_CRa!$B98</f>
        <v>#N/A</v>
      </c>
      <c r="T149" s="40" t="e">
        <f t="shared" si="21"/>
        <v>#N/A</v>
      </c>
      <c r="U149" s="11">
        <f t="shared" si="30"/>
        <v>121</v>
      </c>
      <c r="V149" s="50" t="e">
        <f>+SR40_CRa!$B88</f>
        <v>#N/A</v>
      </c>
      <c r="W149" s="40" t="e">
        <f t="shared" si="22"/>
        <v>#N/A</v>
      </c>
      <c r="X149" s="11">
        <f t="shared" si="31"/>
        <v>121</v>
      </c>
      <c r="Y149" s="50" t="e">
        <f>+SR50_CRa!$B78</f>
        <v>#N/A</v>
      </c>
      <c r="Z149" s="40" t="e">
        <f t="shared" si="23"/>
        <v>#N/A</v>
      </c>
    </row>
    <row r="150" spans="2:26" x14ac:dyDescent="0.3">
      <c r="B150" s="11">
        <f t="shared" si="24"/>
        <v>122</v>
      </c>
      <c r="C150" s="1">
        <f>+SR!E134</f>
        <v>173</v>
      </c>
      <c r="D150" s="40">
        <f t="shared" si="16"/>
        <v>8.6499999999999997E-3</v>
      </c>
      <c r="E150" s="11">
        <f t="shared" si="25"/>
        <v>122</v>
      </c>
      <c r="F150" s="50">
        <f>+SR30_CRa!$E99</f>
        <v>0</v>
      </c>
      <c r="G150" s="40">
        <f t="shared" si="18"/>
        <v>0</v>
      </c>
      <c r="H150" s="11">
        <f t="shared" si="26"/>
        <v>122</v>
      </c>
      <c r="I150" s="50">
        <f>+SR40_CRa!$E89</f>
        <v>0</v>
      </c>
      <c r="J150" s="40">
        <f t="shared" si="19"/>
        <v>0</v>
      </c>
      <c r="K150" s="11">
        <f t="shared" si="27"/>
        <v>122</v>
      </c>
      <c r="L150" s="50">
        <f>+SR50_CRa!$E79</f>
        <v>0</v>
      </c>
      <c r="M150" s="40">
        <f t="shared" si="20"/>
        <v>0</v>
      </c>
      <c r="O150" s="11">
        <f t="shared" si="28"/>
        <v>122</v>
      </c>
      <c r="P150" s="1">
        <f>+SR!$B134</f>
        <v>5636</v>
      </c>
      <c r="Q150" s="40">
        <f t="shared" si="17"/>
        <v>0.28179999999999999</v>
      </c>
      <c r="R150" s="11">
        <f t="shared" si="29"/>
        <v>122</v>
      </c>
      <c r="S150" s="50" t="e">
        <f>+SR30_CRa!$B99</f>
        <v>#N/A</v>
      </c>
      <c r="T150" s="40" t="e">
        <f t="shared" si="21"/>
        <v>#N/A</v>
      </c>
      <c r="U150" s="11">
        <f t="shared" si="30"/>
        <v>122</v>
      </c>
      <c r="V150" s="50" t="e">
        <f>+SR40_CRa!$B89</f>
        <v>#N/A</v>
      </c>
      <c r="W150" s="40" t="e">
        <f t="shared" si="22"/>
        <v>#N/A</v>
      </c>
      <c r="X150" s="11">
        <f t="shared" si="31"/>
        <v>122</v>
      </c>
      <c r="Y150" s="50" t="e">
        <f>+SR50_CRa!$B79</f>
        <v>#N/A</v>
      </c>
      <c r="Z150" s="40" t="e">
        <f t="shared" si="23"/>
        <v>#N/A</v>
      </c>
    </row>
    <row r="151" spans="2:26" x14ac:dyDescent="0.3">
      <c r="B151" s="11">
        <f t="shared" si="24"/>
        <v>123</v>
      </c>
      <c r="C151" s="1">
        <f>+SR!E135</f>
        <v>162</v>
      </c>
      <c r="D151" s="40">
        <f t="shared" si="16"/>
        <v>8.0999999999999996E-3</v>
      </c>
      <c r="E151" s="11">
        <f t="shared" si="25"/>
        <v>123</v>
      </c>
      <c r="F151" s="50">
        <f>+SR30_CRa!$E100</f>
        <v>0</v>
      </c>
      <c r="G151" s="40">
        <f t="shared" si="18"/>
        <v>0</v>
      </c>
      <c r="H151" s="11">
        <f t="shared" si="26"/>
        <v>123</v>
      </c>
      <c r="I151" s="50">
        <f>+SR40_CRa!$E90</f>
        <v>0</v>
      </c>
      <c r="J151" s="40">
        <f t="shared" si="19"/>
        <v>0</v>
      </c>
      <c r="K151" s="11">
        <f t="shared" si="27"/>
        <v>123</v>
      </c>
      <c r="L151" s="50">
        <f>+SR50_CRa!$E80</f>
        <v>0</v>
      </c>
      <c r="M151" s="40">
        <f t="shared" si="20"/>
        <v>0</v>
      </c>
      <c r="O151" s="11">
        <f t="shared" si="28"/>
        <v>123</v>
      </c>
      <c r="P151" s="1">
        <f>+SR!$B135</f>
        <v>5637</v>
      </c>
      <c r="Q151" s="40">
        <f t="shared" si="17"/>
        <v>0.28184999999999999</v>
      </c>
      <c r="R151" s="11">
        <f t="shared" si="29"/>
        <v>123</v>
      </c>
      <c r="S151" s="50" t="e">
        <f>+SR30_CRa!$B100</f>
        <v>#N/A</v>
      </c>
      <c r="T151" s="40" t="e">
        <f t="shared" si="21"/>
        <v>#N/A</v>
      </c>
      <c r="U151" s="11">
        <f t="shared" si="30"/>
        <v>123</v>
      </c>
      <c r="V151" s="50" t="e">
        <f>+SR40_CRa!$B90</f>
        <v>#N/A</v>
      </c>
      <c r="W151" s="40" t="e">
        <f t="shared" si="22"/>
        <v>#N/A</v>
      </c>
      <c r="X151" s="11">
        <f t="shared" si="31"/>
        <v>123</v>
      </c>
      <c r="Y151" s="50" t="e">
        <f>+SR50_CRa!$B80</f>
        <v>#N/A</v>
      </c>
      <c r="Z151" s="40" t="e">
        <f t="shared" si="23"/>
        <v>#N/A</v>
      </c>
    </row>
    <row r="152" spans="2:26" x14ac:dyDescent="0.3">
      <c r="B152" s="11">
        <f t="shared" si="24"/>
        <v>124</v>
      </c>
      <c r="C152" s="1">
        <f>+SR!E136</f>
        <v>152</v>
      </c>
      <c r="D152" s="40">
        <f t="shared" si="16"/>
        <v>7.6E-3</v>
      </c>
      <c r="E152" s="11">
        <f t="shared" si="25"/>
        <v>124</v>
      </c>
      <c r="F152" s="50">
        <f>+SR30_CRa!$E101</f>
        <v>0</v>
      </c>
      <c r="G152" s="40">
        <f t="shared" si="18"/>
        <v>0</v>
      </c>
      <c r="H152" s="11">
        <f t="shared" si="26"/>
        <v>124</v>
      </c>
      <c r="I152" s="50">
        <f>+SR40_CRa!$E91</f>
        <v>0</v>
      </c>
      <c r="J152" s="40">
        <f t="shared" si="19"/>
        <v>0</v>
      </c>
      <c r="K152" s="11">
        <f t="shared" si="27"/>
        <v>124</v>
      </c>
      <c r="L152" s="50">
        <f>+SR50_CRa!$E81</f>
        <v>0</v>
      </c>
      <c r="M152" s="40">
        <f t="shared" si="20"/>
        <v>0</v>
      </c>
      <c r="O152" s="11">
        <f t="shared" si="28"/>
        <v>124</v>
      </c>
      <c r="P152" s="1">
        <f>+SR!$B136</f>
        <v>5640</v>
      </c>
      <c r="Q152" s="40">
        <f t="shared" si="17"/>
        <v>0.28199999999999997</v>
      </c>
      <c r="R152" s="11">
        <f t="shared" si="29"/>
        <v>124</v>
      </c>
      <c r="S152" s="50" t="e">
        <f>+SR30_CRa!$B101</f>
        <v>#N/A</v>
      </c>
      <c r="T152" s="40" t="e">
        <f t="shared" si="21"/>
        <v>#N/A</v>
      </c>
      <c r="U152" s="11">
        <f t="shared" si="30"/>
        <v>124</v>
      </c>
      <c r="V152" s="50" t="e">
        <f>+SR40_CRa!$B91</f>
        <v>#N/A</v>
      </c>
      <c r="W152" s="40" t="e">
        <f t="shared" si="22"/>
        <v>#N/A</v>
      </c>
      <c r="X152" s="11">
        <f t="shared" si="31"/>
        <v>124</v>
      </c>
      <c r="Y152" s="50" t="e">
        <f>+SR50_CRa!$B81</f>
        <v>#N/A</v>
      </c>
      <c r="Z152" s="40" t="e">
        <f t="shared" si="23"/>
        <v>#N/A</v>
      </c>
    </row>
    <row r="153" spans="2:26" x14ac:dyDescent="0.3">
      <c r="B153" s="11">
        <f t="shared" si="24"/>
        <v>125</v>
      </c>
      <c r="C153" s="1">
        <f>+SR!E137</f>
        <v>141</v>
      </c>
      <c r="D153" s="40">
        <f t="shared" si="16"/>
        <v>7.0499999999999998E-3</v>
      </c>
      <c r="E153" s="11">
        <f t="shared" si="25"/>
        <v>125</v>
      </c>
      <c r="F153" s="50">
        <f>+SR30_CRa!$E102</f>
        <v>0</v>
      </c>
      <c r="G153" s="40">
        <f t="shared" si="18"/>
        <v>0</v>
      </c>
      <c r="H153" s="11">
        <f t="shared" si="26"/>
        <v>125</v>
      </c>
      <c r="I153" s="50">
        <f>+SR40_CRa!$E92</f>
        <v>0</v>
      </c>
      <c r="J153" s="40">
        <f t="shared" si="19"/>
        <v>0</v>
      </c>
      <c r="K153" s="11">
        <f t="shared" si="27"/>
        <v>125</v>
      </c>
      <c r="L153" s="50">
        <f>+SR50_CRa!$E82</f>
        <v>0</v>
      </c>
      <c r="M153" s="40">
        <f t="shared" si="20"/>
        <v>0</v>
      </c>
      <c r="O153" s="11">
        <f t="shared" si="28"/>
        <v>125</v>
      </c>
      <c r="P153" s="1">
        <f>+SR!$B137</f>
        <v>5640</v>
      </c>
      <c r="Q153" s="40">
        <f t="shared" si="17"/>
        <v>0.28199999999999997</v>
      </c>
      <c r="R153" s="11">
        <f t="shared" si="29"/>
        <v>125</v>
      </c>
      <c r="S153" s="50" t="e">
        <f>+SR30_CRa!$B102</f>
        <v>#N/A</v>
      </c>
      <c r="T153" s="40" t="e">
        <f t="shared" si="21"/>
        <v>#N/A</v>
      </c>
      <c r="U153" s="11">
        <f t="shared" si="30"/>
        <v>125</v>
      </c>
      <c r="V153" s="50" t="e">
        <f>+SR40_CRa!$B92</f>
        <v>#N/A</v>
      </c>
      <c r="W153" s="40" t="e">
        <f t="shared" si="22"/>
        <v>#N/A</v>
      </c>
      <c r="X153" s="11">
        <f t="shared" si="31"/>
        <v>125</v>
      </c>
      <c r="Y153" s="50" t="e">
        <f>+SR50_CRa!$B82</f>
        <v>#N/A</v>
      </c>
      <c r="Z153" s="40" t="e">
        <f t="shared" si="23"/>
        <v>#N/A</v>
      </c>
    </row>
    <row r="154" spans="2:26" x14ac:dyDescent="0.3">
      <c r="B154" s="11">
        <f t="shared" si="24"/>
        <v>126</v>
      </c>
      <c r="C154" s="1">
        <f>+SR!E138</f>
        <v>131</v>
      </c>
      <c r="D154" s="40">
        <f t="shared" si="16"/>
        <v>6.5500000000000003E-3</v>
      </c>
      <c r="E154" s="11">
        <f t="shared" si="25"/>
        <v>126</v>
      </c>
      <c r="F154" s="50">
        <f>+SR30_CRa!$E103</f>
        <v>0</v>
      </c>
      <c r="G154" s="40">
        <f t="shared" si="18"/>
        <v>0</v>
      </c>
      <c r="H154" s="11">
        <f t="shared" si="26"/>
        <v>126</v>
      </c>
      <c r="I154" s="50">
        <f>+SR40_CRa!$E93</f>
        <v>0</v>
      </c>
      <c r="J154" s="40">
        <f t="shared" si="19"/>
        <v>0</v>
      </c>
      <c r="K154" s="11">
        <f t="shared" si="27"/>
        <v>126</v>
      </c>
      <c r="L154" s="50">
        <f>+SR50_CRa!$E83</f>
        <v>0</v>
      </c>
      <c r="M154" s="40">
        <f t="shared" si="20"/>
        <v>0</v>
      </c>
      <c r="O154" s="11">
        <f t="shared" si="28"/>
        <v>126</v>
      </c>
      <c r="P154" s="1">
        <f>+SR!$B138</f>
        <v>5642</v>
      </c>
      <c r="Q154" s="40">
        <f t="shared" si="17"/>
        <v>0.28210000000000002</v>
      </c>
      <c r="R154" s="11">
        <f t="shared" si="29"/>
        <v>126</v>
      </c>
      <c r="S154" s="50" t="e">
        <f>+SR30_CRa!$B103</f>
        <v>#N/A</v>
      </c>
      <c r="T154" s="40" t="e">
        <f t="shared" si="21"/>
        <v>#N/A</v>
      </c>
      <c r="U154" s="11">
        <f t="shared" si="30"/>
        <v>126</v>
      </c>
      <c r="V154" s="50" t="e">
        <f>+SR40_CRa!$B93</f>
        <v>#N/A</v>
      </c>
      <c r="W154" s="40" t="e">
        <f t="shared" si="22"/>
        <v>#N/A</v>
      </c>
      <c r="X154" s="11">
        <f t="shared" si="31"/>
        <v>126</v>
      </c>
      <c r="Y154" s="50" t="e">
        <f>+SR50_CRa!$B83</f>
        <v>#N/A</v>
      </c>
      <c r="Z154" s="40" t="e">
        <f t="shared" si="23"/>
        <v>#N/A</v>
      </c>
    </row>
    <row r="155" spans="2:26" x14ac:dyDescent="0.3">
      <c r="B155" s="11">
        <f t="shared" si="24"/>
        <v>127</v>
      </c>
      <c r="C155" s="1">
        <f>+SR!E139</f>
        <v>122</v>
      </c>
      <c r="D155" s="40">
        <f t="shared" si="16"/>
        <v>6.1000000000000004E-3</v>
      </c>
      <c r="E155" s="11">
        <f t="shared" si="25"/>
        <v>127</v>
      </c>
      <c r="F155" s="50">
        <f>+SR30_CRa!$E104</f>
        <v>0</v>
      </c>
      <c r="G155" s="40">
        <f t="shared" si="18"/>
        <v>0</v>
      </c>
      <c r="H155" s="11">
        <f t="shared" si="26"/>
        <v>127</v>
      </c>
      <c r="I155" s="50">
        <f>+SR40_CRa!$E94</f>
        <v>0</v>
      </c>
      <c r="J155" s="40">
        <f t="shared" si="19"/>
        <v>0</v>
      </c>
      <c r="K155" s="11">
        <f t="shared" si="27"/>
        <v>127</v>
      </c>
      <c r="L155" s="50">
        <f>+SR50_CRa!$E84</f>
        <v>0</v>
      </c>
      <c r="M155" s="40">
        <f t="shared" si="20"/>
        <v>0</v>
      </c>
      <c r="O155" s="11">
        <f t="shared" si="28"/>
        <v>127</v>
      </c>
      <c r="P155" s="1">
        <f>+SR!$B139</f>
        <v>5644</v>
      </c>
      <c r="Q155" s="40">
        <f t="shared" si="17"/>
        <v>0.28220000000000001</v>
      </c>
      <c r="R155" s="11">
        <f t="shared" si="29"/>
        <v>127</v>
      </c>
      <c r="S155" s="50" t="e">
        <f>+SR30_CRa!$B104</f>
        <v>#N/A</v>
      </c>
      <c r="T155" s="40" t="e">
        <f t="shared" si="21"/>
        <v>#N/A</v>
      </c>
      <c r="U155" s="11">
        <f t="shared" si="30"/>
        <v>127</v>
      </c>
      <c r="V155" s="50" t="e">
        <f>+SR40_CRa!$B94</f>
        <v>#N/A</v>
      </c>
      <c r="W155" s="40" t="e">
        <f t="shared" si="22"/>
        <v>#N/A</v>
      </c>
      <c r="X155" s="11">
        <f t="shared" si="31"/>
        <v>127</v>
      </c>
      <c r="Y155" s="50" t="e">
        <f>+SR50_CRa!$B84</f>
        <v>#N/A</v>
      </c>
      <c r="Z155" s="40" t="e">
        <f t="shared" si="23"/>
        <v>#N/A</v>
      </c>
    </row>
    <row r="156" spans="2:26" x14ac:dyDescent="0.3">
      <c r="B156" s="11">
        <f t="shared" si="24"/>
        <v>128</v>
      </c>
      <c r="C156" s="1">
        <f>+SR!E140</f>
        <v>114</v>
      </c>
      <c r="D156" s="40">
        <f t="shared" si="16"/>
        <v>5.7000000000000002E-3</v>
      </c>
      <c r="E156" s="11">
        <f t="shared" si="25"/>
        <v>128</v>
      </c>
      <c r="F156" s="50">
        <f>+SR30_CRa!$E105</f>
        <v>0</v>
      </c>
      <c r="G156" s="40">
        <f t="shared" si="18"/>
        <v>0</v>
      </c>
      <c r="H156" s="11">
        <f t="shared" si="26"/>
        <v>128</v>
      </c>
      <c r="I156" s="50">
        <f>+SR40_CRa!$E95</f>
        <v>0</v>
      </c>
      <c r="J156" s="40">
        <f t="shared" si="19"/>
        <v>0</v>
      </c>
      <c r="K156" s="11">
        <f t="shared" si="27"/>
        <v>128</v>
      </c>
      <c r="L156" s="50">
        <f>+SR50_CRa!$E85</f>
        <v>0</v>
      </c>
      <c r="M156" s="40">
        <f t="shared" si="20"/>
        <v>0</v>
      </c>
      <c r="O156" s="11">
        <f t="shared" si="28"/>
        <v>128</v>
      </c>
      <c r="P156" s="1">
        <f>+SR!$B140</f>
        <v>5645</v>
      </c>
      <c r="Q156" s="40">
        <f t="shared" si="17"/>
        <v>0.28225</v>
      </c>
      <c r="R156" s="11">
        <f t="shared" si="29"/>
        <v>128</v>
      </c>
      <c r="S156" s="50" t="e">
        <f>+SR30_CRa!$B105</f>
        <v>#N/A</v>
      </c>
      <c r="T156" s="40" t="e">
        <f t="shared" si="21"/>
        <v>#N/A</v>
      </c>
      <c r="U156" s="11">
        <f t="shared" si="30"/>
        <v>128</v>
      </c>
      <c r="V156" s="50" t="e">
        <f>+SR40_CRa!$B95</f>
        <v>#N/A</v>
      </c>
      <c r="W156" s="40" t="e">
        <f t="shared" si="22"/>
        <v>#N/A</v>
      </c>
      <c r="X156" s="11">
        <f t="shared" si="31"/>
        <v>128</v>
      </c>
      <c r="Y156" s="50" t="e">
        <f>+SR50_CRa!$B85</f>
        <v>#N/A</v>
      </c>
      <c r="Z156" s="40" t="e">
        <f t="shared" si="23"/>
        <v>#N/A</v>
      </c>
    </row>
    <row r="157" spans="2:26" x14ac:dyDescent="0.3">
      <c r="B157" s="11">
        <f t="shared" si="24"/>
        <v>129</v>
      </c>
      <c r="C157" s="1">
        <f>+SR!E141</f>
        <v>107</v>
      </c>
      <c r="D157" s="40">
        <f t="shared" ref="D157:D168" si="32">+C157/$B$24</f>
        <v>5.3499999999999997E-3</v>
      </c>
      <c r="E157" s="11">
        <f t="shared" si="25"/>
        <v>129</v>
      </c>
      <c r="F157" s="50">
        <f>+SR30_CRa!$E106</f>
        <v>0</v>
      </c>
      <c r="G157" s="40">
        <f t="shared" si="18"/>
        <v>0</v>
      </c>
      <c r="H157" s="11">
        <f t="shared" si="26"/>
        <v>129</v>
      </c>
      <c r="I157" s="50">
        <f>+SR40_CRa!$E96</f>
        <v>0</v>
      </c>
      <c r="J157" s="40">
        <f t="shared" si="19"/>
        <v>0</v>
      </c>
      <c r="K157" s="11">
        <f t="shared" si="27"/>
        <v>129</v>
      </c>
      <c r="L157" s="50">
        <f>+SR50_CRa!$E86</f>
        <v>0</v>
      </c>
      <c r="M157" s="40">
        <f t="shared" si="20"/>
        <v>0</v>
      </c>
      <c r="O157" s="11">
        <f t="shared" si="28"/>
        <v>129</v>
      </c>
      <c r="P157" s="1">
        <f>+SR!$B141</f>
        <v>5647</v>
      </c>
      <c r="Q157" s="40">
        <f t="shared" ref="Q157:Q168" si="33">+P157/$B$24</f>
        <v>0.28234999999999999</v>
      </c>
      <c r="R157" s="11">
        <f t="shared" si="29"/>
        <v>129</v>
      </c>
      <c r="S157" s="50" t="e">
        <f>+SR30_CRa!$B106</f>
        <v>#N/A</v>
      </c>
      <c r="T157" s="40" t="e">
        <f t="shared" si="21"/>
        <v>#N/A</v>
      </c>
      <c r="U157" s="11">
        <f t="shared" si="30"/>
        <v>129</v>
      </c>
      <c r="V157" s="50" t="e">
        <f>+SR40_CRa!$B96</f>
        <v>#N/A</v>
      </c>
      <c r="W157" s="40" t="e">
        <f t="shared" si="22"/>
        <v>#N/A</v>
      </c>
      <c r="X157" s="11">
        <f t="shared" si="31"/>
        <v>129</v>
      </c>
      <c r="Y157" s="50" t="e">
        <f>+SR50_CRa!$B86</f>
        <v>#N/A</v>
      </c>
      <c r="Z157" s="40" t="e">
        <f t="shared" si="23"/>
        <v>#N/A</v>
      </c>
    </row>
    <row r="158" spans="2:26" x14ac:dyDescent="0.3">
      <c r="B158" s="11">
        <f t="shared" si="24"/>
        <v>130</v>
      </c>
      <c r="C158" s="1">
        <f>+SR!E142</f>
        <v>100</v>
      </c>
      <c r="D158" s="40">
        <f t="shared" si="32"/>
        <v>5.0000000000000001E-3</v>
      </c>
      <c r="E158" s="11">
        <f t="shared" si="25"/>
        <v>130</v>
      </c>
      <c r="F158" s="50">
        <f>+SR30_CRa!$E107</f>
        <v>0</v>
      </c>
      <c r="G158" s="40">
        <f t="shared" ref="G158:G221" si="34">+F158/20000</f>
        <v>0</v>
      </c>
      <c r="H158" s="11">
        <f t="shared" si="26"/>
        <v>130</v>
      </c>
      <c r="I158" s="50">
        <f>+SR40_CRa!$E97</f>
        <v>0</v>
      </c>
      <c r="J158" s="40">
        <f t="shared" ref="J158:J221" si="35">+I158/20000</f>
        <v>0</v>
      </c>
      <c r="K158" s="11">
        <f t="shared" si="27"/>
        <v>130</v>
      </c>
      <c r="L158" s="50">
        <f>+SR50_CRa!$E87</f>
        <v>0</v>
      </c>
      <c r="M158" s="40">
        <f t="shared" ref="M158:M221" si="36">+L158/20000</f>
        <v>0</v>
      </c>
      <c r="O158" s="11">
        <f t="shared" si="28"/>
        <v>130</v>
      </c>
      <c r="P158" s="1">
        <f>+SR!$B142</f>
        <v>5648</v>
      </c>
      <c r="Q158" s="40">
        <f t="shared" si="33"/>
        <v>0.28239999999999998</v>
      </c>
      <c r="R158" s="11">
        <f t="shared" si="29"/>
        <v>130</v>
      </c>
      <c r="S158" s="50" t="e">
        <f>+SR30_CRa!$B107</f>
        <v>#N/A</v>
      </c>
      <c r="T158" s="40" t="e">
        <f t="shared" ref="T158:T221" si="37">+S158/20000</f>
        <v>#N/A</v>
      </c>
      <c r="U158" s="11">
        <f t="shared" si="30"/>
        <v>130</v>
      </c>
      <c r="V158" s="50" t="e">
        <f>+SR40_CRa!$B97</f>
        <v>#N/A</v>
      </c>
      <c r="W158" s="40" t="e">
        <f t="shared" ref="W158:W221" si="38">+V158/20000</f>
        <v>#N/A</v>
      </c>
      <c r="X158" s="11">
        <f t="shared" si="31"/>
        <v>130</v>
      </c>
      <c r="Y158" s="50" t="e">
        <f>+SR50_CRa!$B87</f>
        <v>#N/A</v>
      </c>
      <c r="Z158" s="40" t="e">
        <f t="shared" ref="Z158:Z221" si="39">+Y158/20000</f>
        <v>#N/A</v>
      </c>
    </row>
    <row r="159" spans="2:26" x14ac:dyDescent="0.3">
      <c r="B159" s="11">
        <f t="shared" ref="B159:B168" si="40">+B158+1</f>
        <v>131</v>
      </c>
      <c r="C159" s="1">
        <f>+SR!E143</f>
        <v>93</v>
      </c>
      <c r="D159" s="40">
        <f t="shared" si="32"/>
        <v>4.6499999999999996E-3</v>
      </c>
      <c r="E159" s="11">
        <f t="shared" ref="E159:E222" si="41">+E158+1</f>
        <v>131</v>
      </c>
      <c r="F159" s="50">
        <f>+SR30_CRa!$E108</f>
        <v>0</v>
      </c>
      <c r="G159" s="40">
        <f t="shared" si="34"/>
        <v>0</v>
      </c>
      <c r="H159" s="11">
        <f t="shared" ref="H159:H222" si="42">+H158+1</f>
        <v>131</v>
      </c>
      <c r="I159" s="50">
        <f>+SR40_CRa!$E98</f>
        <v>0</v>
      </c>
      <c r="J159" s="40">
        <f t="shared" si="35"/>
        <v>0</v>
      </c>
      <c r="K159" s="11">
        <f t="shared" ref="K159:K222" si="43">+K158+1</f>
        <v>131</v>
      </c>
      <c r="L159" s="50">
        <f>+SR50_CRa!$E88</f>
        <v>0</v>
      </c>
      <c r="M159" s="40">
        <f t="shared" si="36"/>
        <v>0</v>
      </c>
      <c r="O159" s="11">
        <f t="shared" ref="O159:O168" si="44">+O158+1</f>
        <v>131</v>
      </c>
      <c r="P159" s="1">
        <f>+SR!$B143</f>
        <v>5650</v>
      </c>
      <c r="Q159" s="40">
        <f t="shared" si="33"/>
        <v>0.28249999999999997</v>
      </c>
      <c r="R159" s="11">
        <f t="shared" ref="R159:R222" si="45">+R158+1</f>
        <v>131</v>
      </c>
      <c r="S159" s="50" t="e">
        <f>+SR30_CRa!$B108</f>
        <v>#N/A</v>
      </c>
      <c r="T159" s="40" t="e">
        <f t="shared" si="37"/>
        <v>#N/A</v>
      </c>
      <c r="U159" s="11">
        <f t="shared" ref="U159:U222" si="46">+U158+1</f>
        <v>131</v>
      </c>
      <c r="V159" s="50" t="e">
        <f>+SR40_CRa!$B98</f>
        <v>#N/A</v>
      </c>
      <c r="W159" s="40" t="e">
        <f t="shared" si="38"/>
        <v>#N/A</v>
      </c>
      <c r="X159" s="11">
        <f t="shared" ref="X159:X222" si="47">+X158+1</f>
        <v>131</v>
      </c>
      <c r="Y159" s="50" t="e">
        <f>+SR50_CRa!$B88</f>
        <v>#N/A</v>
      </c>
      <c r="Z159" s="40" t="e">
        <f t="shared" si="39"/>
        <v>#N/A</v>
      </c>
    </row>
    <row r="160" spans="2:26" x14ac:dyDescent="0.3">
      <c r="B160" s="11">
        <f t="shared" si="40"/>
        <v>132</v>
      </c>
      <c r="C160" s="1">
        <f>+SR!E144</f>
        <v>86</v>
      </c>
      <c r="D160" s="40">
        <f t="shared" si="32"/>
        <v>4.3E-3</v>
      </c>
      <c r="E160" s="11">
        <f t="shared" si="41"/>
        <v>132</v>
      </c>
      <c r="F160" s="50">
        <f>+SR30_CRa!$E109</f>
        <v>0</v>
      </c>
      <c r="G160" s="40">
        <f t="shared" si="34"/>
        <v>0</v>
      </c>
      <c r="H160" s="11">
        <f t="shared" si="42"/>
        <v>132</v>
      </c>
      <c r="I160" s="50">
        <f>+SR40_CRa!$E99</f>
        <v>0</v>
      </c>
      <c r="J160" s="40">
        <f t="shared" si="35"/>
        <v>0</v>
      </c>
      <c r="K160" s="11">
        <f t="shared" si="43"/>
        <v>132</v>
      </c>
      <c r="L160" s="50">
        <f>+SR50_CRa!$E89</f>
        <v>0</v>
      </c>
      <c r="M160" s="40">
        <f t="shared" si="36"/>
        <v>0</v>
      </c>
      <c r="O160" s="11">
        <f t="shared" si="44"/>
        <v>132</v>
      </c>
      <c r="P160" s="1">
        <f>+SR!$B144</f>
        <v>5651</v>
      </c>
      <c r="Q160" s="40">
        <f t="shared" si="33"/>
        <v>0.28255000000000002</v>
      </c>
      <c r="R160" s="11">
        <f t="shared" si="45"/>
        <v>132</v>
      </c>
      <c r="S160" s="50" t="e">
        <f>+SR30_CRa!$B109</f>
        <v>#N/A</v>
      </c>
      <c r="T160" s="40" t="e">
        <f t="shared" si="37"/>
        <v>#N/A</v>
      </c>
      <c r="U160" s="11">
        <f t="shared" si="46"/>
        <v>132</v>
      </c>
      <c r="V160" s="50" t="e">
        <f>+SR40_CRa!$B99</f>
        <v>#N/A</v>
      </c>
      <c r="W160" s="40" t="e">
        <f t="shared" si="38"/>
        <v>#N/A</v>
      </c>
      <c r="X160" s="11">
        <f t="shared" si="47"/>
        <v>132</v>
      </c>
      <c r="Y160" s="50" t="e">
        <f>+SR50_CRa!$B89</f>
        <v>#N/A</v>
      </c>
      <c r="Z160" s="40" t="e">
        <f t="shared" si="39"/>
        <v>#N/A</v>
      </c>
    </row>
    <row r="161" spans="2:26" x14ac:dyDescent="0.3">
      <c r="B161" s="11">
        <f t="shared" si="40"/>
        <v>133</v>
      </c>
      <c r="C161" s="1">
        <f>+SR!E145</f>
        <v>80</v>
      </c>
      <c r="D161" s="40">
        <f t="shared" si="32"/>
        <v>4.0000000000000001E-3</v>
      </c>
      <c r="E161" s="11">
        <f t="shared" si="41"/>
        <v>133</v>
      </c>
      <c r="F161" s="50">
        <f>+SR30_CRa!$E110</f>
        <v>0</v>
      </c>
      <c r="G161" s="40">
        <f t="shared" si="34"/>
        <v>0</v>
      </c>
      <c r="H161" s="11">
        <f t="shared" si="42"/>
        <v>133</v>
      </c>
      <c r="I161" s="50">
        <f>+SR40_CRa!$E100</f>
        <v>0</v>
      </c>
      <c r="J161" s="40">
        <f t="shared" si="35"/>
        <v>0</v>
      </c>
      <c r="K161" s="11">
        <f t="shared" si="43"/>
        <v>133</v>
      </c>
      <c r="L161" s="50">
        <f>+SR50_CRa!$E90</f>
        <v>0</v>
      </c>
      <c r="M161" s="40">
        <f t="shared" si="36"/>
        <v>0</v>
      </c>
      <c r="O161" s="11">
        <f t="shared" si="44"/>
        <v>133</v>
      </c>
      <c r="P161" s="1">
        <f>+SR!$B145</f>
        <v>5652</v>
      </c>
      <c r="Q161" s="40">
        <f t="shared" si="33"/>
        <v>0.28260000000000002</v>
      </c>
      <c r="R161" s="11">
        <f t="shared" si="45"/>
        <v>133</v>
      </c>
      <c r="S161" s="50" t="e">
        <f>+SR30_CRa!$B110</f>
        <v>#N/A</v>
      </c>
      <c r="T161" s="40" t="e">
        <f t="shared" si="37"/>
        <v>#N/A</v>
      </c>
      <c r="U161" s="11">
        <f t="shared" si="46"/>
        <v>133</v>
      </c>
      <c r="V161" s="50" t="e">
        <f>+SR40_CRa!$B100</f>
        <v>#N/A</v>
      </c>
      <c r="W161" s="40" t="e">
        <f t="shared" si="38"/>
        <v>#N/A</v>
      </c>
      <c r="X161" s="11">
        <f t="shared" si="47"/>
        <v>133</v>
      </c>
      <c r="Y161" s="50" t="e">
        <f>+SR50_CRa!$B90</f>
        <v>#N/A</v>
      </c>
      <c r="Z161" s="40" t="e">
        <f t="shared" si="39"/>
        <v>#N/A</v>
      </c>
    </row>
    <row r="162" spans="2:26" x14ac:dyDescent="0.3">
      <c r="B162" s="11">
        <f t="shared" si="40"/>
        <v>134</v>
      </c>
      <c r="C162" s="1">
        <f>+SR!E146</f>
        <v>73</v>
      </c>
      <c r="D162" s="40">
        <f t="shared" si="32"/>
        <v>3.65E-3</v>
      </c>
      <c r="E162" s="11">
        <f t="shared" si="41"/>
        <v>134</v>
      </c>
      <c r="F162" s="50">
        <f>+SR30_CRa!$E111</f>
        <v>0</v>
      </c>
      <c r="G162" s="40">
        <f t="shared" si="34"/>
        <v>0</v>
      </c>
      <c r="H162" s="11">
        <f t="shared" si="42"/>
        <v>134</v>
      </c>
      <c r="I162" s="50">
        <f>+SR40_CRa!$E101</f>
        <v>0</v>
      </c>
      <c r="J162" s="40">
        <f t="shared" si="35"/>
        <v>0</v>
      </c>
      <c r="K162" s="11">
        <f t="shared" si="43"/>
        <v>134</v>
      </c>
      <c r="L162" s="50">
        <f>+SR50_CRa!$E91</f>
        <v>0</v>
      </c>
      <c r="M162" s="40">
        <f t="shared" si="36"/>
        <v>0</v>
      </c>
      <c r="O162" s="11">
        <f t="shared" si="44"/>
        <v>134</v>
      </c>
      <c r="P162" s="1">
        <f>+SR!$B146</f>
        <v>5653</v>
      </c>
      <c r="Q162" s="40">
        <f t="shared" si="33"/>
        <v>0.28265000000000001</v>
      </c>
      <c r="R162" s="11">
        <f t="shared" si="45"/>
        <v>134</v>
      </c>
      <c r="S162" s="50" t="e">
        <f>+SR30_CRa!$B111</f>
        <v>#N/A</v>
      </c>
      <c r="T162" s="40" t="e">
        <f t="shared" si="37"/>
        <v>#N/A</v>
      </c>
      <c r="U162" s="11">
        <f t="shared" si="46"/>
        <v>134</v>
      </c>
      <c r="V162" s="50" t="e">
        <f>+SR40_CRa!$B101</f>
        <v>#N/A</v>
      </c>
      <c r="W162" s="40" t="e">
        <f t="shared" si="38"/>
        <v>#N/A</v>
      </c>
      <c r="X162" s="11">
        <f t="shared" si="47"/>
        <v>134</v>
      </c>
      <c r="Y162" s="50" t="e">
        <f>+SR50_CRa!$B91</f>
        <v>#N/A</v>
      </c>
      <c r="Z162" s="40" t="e">
        <f t="shared" si="39"/>
        <v>#N/A</v>
      </c>
    </row>
    <row r="163" spans="2:26" x14ac:dyDescent="0.3">
      <c r="B163" s="11">
        <f t="shared" si="40"/>
        <v>135</v>
      </c>
      <c r="C163" s="1">
        <f>+SR!E147</f>
        <v>67</v>
      </c>
      <c r="D163" s="40">
        <f t="shared" si="32"/>
        <v>3.3500000000000001E-3</v>
      </c>
      <c r="E163" s="11">
        <f t="shared" si="41"/>
        <v>135</v>
      </c>
      <c r="F163" s="50">
        <f>+SR30_CRa!$E112</f>
        <v>0</v>
      </c>
      <c r="G163" s="40">
        <f t="shared" si="34"/>
        <v>0</v>
      </c>
      <c r="H163" s="11">
        <f t="shared" si="42"/>
        <v>135</v>
      </c>
      <c r="I163" s="50">
        <f>+SR40_CRa!$E102</f>
        <v>0</v>
      </c>
      <c r="J163" s="40">
        <f t="shared" si="35"/>
        <v>0</v>
      </c>
      <c r="K163" s="11">
        <f t="shared" si="43"/>
        <v>135</v>
      </c>
      <c r="L163" s="50">
        <f>+SR50_CRa!$E92</f>
        <v>0</v>
      </c>
      <c r="M163" s="40">
        <f t="shared" si="36"/>
        <v>0</v>
      </c>
      <c r="O163" s="11">
        <f t="shared" si="44"/>
        <v>135</v>
      </c>
      <c r="P163" s="1">
        <f>+SR!$B147</f>
        <v>5654</v>
      </c>
      <c r="Q163" s="40">
        <f t="shared" si="33"/>
        <v>0.28270000000000001</v>
      </c>
      <c r="R163" s="11">
        <f t="shared" si="45"/>
        <v>135</v>
      </c>
      <c r="S163" s="50" t="e">
        <f>+SR30_CRa!$B112</f>
        <v>#N/A</v>
      </c>
      <c r="T163" s="40" t="e">
        <f t="shared" si="37"/>
        <v>#N/A</v>
      </c>
      <c r="U163" s="11">
        <f t="shared" si="46"/>
        <v>135</v>
      </c>
      <c r="V163" s="50" t="e">
        <f>+SR40_CRa!$B102</f>
        <v>#N/A</v>
      </c>
      <c r="W163" s="40" t="e">
        <f t="shared" si="38"/>
        <v>#N/A</v>
      </c>
      <c r="X163" s="11">
        <f t="shared" si="47"/>
        <v>135</v>
      </c>
      <c r="Y163" s="50" t="e">
        <f>+SR50_CRa!$B92</f>
        <v>#N/A</v>
      </c>
      <c r="Z163" s="40" t="e">
        <f t="shared" si="39"/>
        <v>#N/A</v>
      </c>
    </row>
    <row r="164" spans="2:26" x14ac:dyDescent="0.3">
      <c r="B164" s="11">
        <f t="shared" si="40"/>
        <v>136</v>
      </c>
      <c r="C164" s="1">
        <f>+SR!E148</f>
        <v>63</v>
      </c>
      <c r="D164" s="40">
        <f t="shared" si="32"/>
        <v>3.15E-3</v>
      </c>
      <c r="E164" s="11">
        <f t="shared" si="41"/>
        <v>136</v>
      </c>
      <c r="F164" s="50">
        <f>+SR30_CRa!$E113</f>
        <v>0</v>
      </c>
      <c r="G164" s="40">
        <f t="shared" si="34"/>
        <v>0</v>
      </c>
      <c r="H164" s="11">
        <f t="shared" si="42"/>
        <v>136</v>
      </c>
      <c r="I164" s="50">
        <f>+SR40_CRa!$E103</f>
        <v>0</v>
      </c>
      <c r="J164" s="40">
        <f t="shared" si="35"/>
        <v>0</v>
      </c>
      <c r="K164" s="11">
        <f t="shared" si="43"/>
        <v>136</v>
      </c>
      <c r="L164" s="50">
        <f>+SR50_CRa!$E93</f>
        <v>0</v>
      </c>
      <c r="M164" s="40">
        <f t="shared" si="36"/>
        <v>0</v>
      </c>
      <c r="O164" s="11">
        <f t="shared" si="44"/>
        <v>136</v>
      </c>
      <c r="P164" s="1">
        <f>+SR!$B148</f>
        <v>5655</v>
      </c>
      <c r="Q164" s="40">
        <f t="shared" si="33"/>
        <v>0.28275</v>
      </c>
      <c r="R164" s="11">
        <f t="shared" si="45"/>
        <v>136</v>
      </c>
      <c r="S164" s="50" t="e">
        <f>+SR30_CRa!$B113</f>
        <v>#N/A</v>
      </c>
      <c r="T164" s="40" t="e">
        <f t="shared" si="37"/>
        <v>#N/A</v>
      </c>
      <c r="U164" s="11">
        <f t="shared" si="46"/>
        <v>136</v>
      </c>
      <c r="V164" s="50" t="e">
        <f>+SR40_CRa!$B103</f>
        <v>#N/A</v>
      </c>
      <c r="W164" s="40" t="e">
        <f t="shared" si="38"/>
        <v>#N/A</v>
      </c>
      <c r="X164" s="11">
        <f t="shared" si="47"/>
        <v>136</v>
      </c>
      <c r="Y164" s="50" t="e">
        <f>+SR50_CRa!$B93</f>
        <v>#N/A</v>
      </c>
      <c r="Z164" s="40" t="e">
        <f t="shared" si="39"/>
        <v>#N/A</v>
      </c>
    </row>
    <row r="165" spans="2:26" x14ac:dyDescent="0.3">
      <c r="B165" s="11">
        <f t="shared" si="40"/>
        <v>137</v>
      </c>
      <c r="C165" s="1">
        <f>+SR!E149</f>
        <v>58</v>
      </c>
      <c r="D165" s="40">
        <f t="shared" si="32"/>
        <v>2.8999999999999998E-3</v>
      </c>
      <c r="E165" s="11">
        <f t="shared" si="41"/>
        <v>137</v>
      </c>
      <c r="F165" s="50">
        <f>+SR30_CRa!$E114</f>
        <v>0</v>
      </c>
      <c r="G165" s="40">
        <f t="shared" si="34"/>
        <v>0</v>
      </c>
      <c r="H165" s="11">
        <f t="shared" si="42"/>
        <v>137</v>
      </c>
      <c r="I165" s="50">
        <f>+SR40_CRa!$E104</f>
        <v>0</v>
      </c>
      <c r="J165" s="40">
        <f t="shared" si="35"/>
        <v>0</v>
      </c>
      <c r="K165" s="11">
        <f t="shared" si="43"/>
        <v>137</v>
      </c>
      <c r="L165" s="50">
        <f>+SR50_CRa!$E94</f>
        <v>0</v>
      </c>
      <c r="M165" s="40">
        <f t="shared" si="36"/>
        <v>0</v>
      </c>
      <c r="O165" s="11">
        <f t="shared" si="44"/>
        <v>137</v>
      </c>
      <c r="P165" s="1">
        <f>+SR!$B149</f>
        <v>5656</v>
      </c>
      <c r="Q165" s="40">
        <f t="shared" si="33"/>
        <v>0.2828</v>
      </c>
      <c r="R165" s="11">
        <f t="shared" si="45"/>
        <v>137</v>
      </c>
      <c r="S165" s="50" t="e">
        <f>+SR30_CRa!$B114</f>
        <v>#N/A</v>
      </c>
      <c r="T165" s="40" t="e">
        <f t="shared" si="37"/>
        <v>#N/A</v>
      </c>
      <c r="U165" s="11">
        <f t="shared" si="46"/>
        <v>137</v>
      </c>
      <c r="V165" s="50" t="e">
        <f>+SR40_CRa!$B104</f>
        <v>#N/A</v>
      </c>
      <c r="W165" s="40" t="e">
        <f t="shared" si="38"/>
        <v>#N/A</v>
      </c>
      <c r="X165" s="11">
        <f t="shared" si="47"/>
        <v>137</v>
      </c>
      <c r="Y165" s="50" t="e">
        <f>+SR50_CRa!$B94</f>
        <v>#N/A</v>
      </c>
      <c r="Z165" s="40" t="e">
        <f t="shared" si="39"/>
        <v>#N/A</v>
      </c>
    </row>
    <row r="166" spans="2:26" x14ac:dyDescent="0.3">
      <c r="B166" s="11">
        <f t="shared" si="40"/>
        <v>138</v>
      </c>
      <c r="C166" s="1">
        <f>+SR!E150</f>
        <v>54</v>
      </c>
      <c r="D166" s="40">
        <f t="shared" si="32"/>
        <v>2.7000000000000001E-3</v>
      </c>
      <c r="E166" s="11">
        <f t="shared" si="41"/>
        <v>138</v>
      </c>
      <c r="F166" s="50">
        <f>+SR30_CRa!$E115</f>
        <v>0</v>
      </c>
      <c r="G166" s="40">
        <f t="shared" si="34"/>
        <v>0</v>
      </c>
      <c r="H166" s="11">
        <f t="shared" si="42"/>
        <v>138</v>
      </c>
      <c r="I166" s="50">
        <f>+SR40_CRa!$E105</f>
        <v>0</v>
      </c>
      <c r="J166" s="40">
        <f t="shared" si="35"/>
        <v>0</v>
      </c>
      <c r="K166" s="11">
        <f t="shared" si="43"/>
        <v>138</v>
      </c>
      <c r="L166" s="50">
        <f>+SR50_CRa!$E95</f>
        <v>0</v>
      </c>
      <c r="M166" s="40">
        <f t="shared" si="36"/>
        <v>0</v>
      </c>
      <c r="O166" s="11">
        <f t="shared" si="44"/>
        <v>138</v>
      </c>
      <c r="P166" s="1">
        <f>+SR!$B150</f>
        <v>5657</v>
      </c>
      <c r="Q166" s="40">
        <f t="shared" si="33"/>
        <v>0.28284999999999999</v>
      </c>
      <c r="R166" s="11">
        <f t="shared" si="45"/>
        <v>138</v>
      </c>
      <c r="S166" s="50" t="e">
        <f>+SR30_CRa!$B115</f>
        <v>#N/A</v>
      </c>
      <c r="T166" s="40" t="e">
        <f t="shared" si="37"/>
        <v>#N/A</v>
      </c>
      <c r="U166" s="11">
        <f t="shared" si="46"/>
        <v>138</v>
      </c>
      <c r="V166" s="50" t="e">
        <f>+SR40_CRa!$B105</f>
        <v>#N/A</v>
      </c>
      <c r="W166" s="40" t="e">
        <f t="shared" si="38"/>
        <v>#N/A</v>
      </c>
      <c r="X166" s="11">
        <f t="shared" si="47"/>
        <v>138</v>
      </c>
      <c r="Y166" s="50" t="e">
        <f>+SR50_CRa!$B95</f>
        <v>#N/A</v>
      </c>
      <c r="Z166" s="40" t="e">
        <f t="shared" si="39"/>
        <v>#N/A</v>
      </c>
    </row>
    <row r="167" spans="2:26" x14ac:dyDescent="0.3">
      <c r="B167" s="11">
        <f t="shared" si="40"/>
        <v>139</v>
      </c>
      <c r="C167" s="1">
        <f>+SR!E151</f>
        <v>51</v>
      </c>
      <c r="D167" s="40">
        <f t="shared" si="32"/>
        <v>2.5500000000000002E-3</v>
      </c>
      <c r="E167" s="11">
        <f t="shared" si="41"/>
        <v>139</v>
      </c>
      <c r="F167" s="50">
        <f>+SR30_CRa!$E116</f>
        <v>0</v>
      </c>
      <c r="G167" s="40">
        <f t="shared" si="34"/>
        <v>0</v>
      </c>
      <c r="H167" s="11">
        <f t="shared" si="42"/>
        <v>139</v>
      </c>
      <c r="I167" s="50">
        <f>+SR40_CRa!$E106</f>
        <v>0</v>
      </c>
      <c r="J167" s="40">
        <f t="shared" si="35"/>
        <v>0</v>
      </c>
      <c r="K167" s="11">
        <f t="shared" si="43"/>
        <v>139</v>
      </c>
      <c r="L167" s="50">
        <f>+SR50_CRa!$E96</f>
        <v>0</v>
      </c>
      <c r="M167" s="40">
        <f t="shared" si="36"/>
        <v>0</v>
      </c>
      <c r="O167" s="11">
        <f t="shared" si="44"/>
        <v>139</v>
      </c>
      <c r="P167" s="1">
        <f>+SR!$B151</f>
        <v>5659</v>
      </c>
      <c r="Q167" s="40">
        <f t="shared" si="33"/>
        <v>0.28294999999999998</v>
      </c>
      <c r="R167" s="11">
        <f t="shared" si="45"/>
        <v>139</v>
      </c>
      <c r="S167" s="50" t="e">
        <f>+SR30_CRa!$B116</f>
        <v>#N/A</v>
      </c>
      <c r="T167" s="40" t="e">
        <f t="shared" si="37"/>
        <v>#N/A</v>
      </c>
      <c r="U167" s="11">
        <f t="shared" si="46"/>
        <v>139</v>
      </c>
      <c r="V167" s="50" t="e">
        <f>+SR40_CRa!$B106</f>
        <v>#N/A</v>
      </c>
      <c r="W167" s="40" t="e">
        <f t="shared" si="38"/>
        <v>#N/A</v>
      </c>
      <c r="X167" s="11">
        <f t="shared" si="47"/>
        <v>139</v>
      </c>
      <c r="Y167" s="50" t="e">
        <f>+SR50_CRa!$B96</f>
        <v>#N/A</v>
      </c>
      <c r="Z167" s="40" t="e">
        <f t="shared" si="39"/>
        <v>#N/A</v>
      </c>
    </row>
    <row r="168" spans="2:26" x14ac:dyDescent="0.3">
      <c r="B168" s="11">
        <f t="shared" si="40"/>
        <v>140</v>
      </c>
      <c r="C168" s="1">
        <f>+SR!E152</f>
        <v>48</v>
      </c>
      <c r="D168" s="40">
        <f t="shared" si="32"/>
        <v>2.3999999999999998E-3</v>
      </c>
      <c r="E168" s="11">
        <f t="shared" si="41"/>
        <v>140</v>
      </c>
      <c r="F168" s="50">
        <f>+SR30_CRa!$E117</f>
        <v>0</v>
      </c>
      <c r="G168" s="40">
        <f t="shared" si="34"/>
        <v>0</v>
      </c>
      <c r="H168" s="11">
        <f t="shared" si="42"/>
        <v>140</v>
      </c>
      <c r="I168" s="50">
        <f>+SR40_CRa!$E107</f>
        <v>0</v>
      </c>
      <c r="J168" s="40">
        <f t="shared" si="35"/>
        <v>0</v>
      </c>
      <c r="K168" s="11">
        <f t="shared" si="43"/>
        <v>140</v>
      </c>
      <c r="L168" s="50">
        <f>+SR50_CRa!$E97</f>
        <v>0</v>
      </c>
      <c r="M168" s="40">
        <f t="shared" si="36"/>
        <v>0</v>
      </c>
      <c r="O168" s="11">
        <f t="shared" si="44"/>
        <v>140</v>
      </c>
      <c r="P168" s="1">
        <f>+SR!$B152</f>
        <v>5660</v>
      </c>
      <c r="Q168" s="40">
        <f t="shared" si="33"/>
        <v>0.28299999999999997</v>
      </c>
      <c r="R168" s="11">
        <f t="shared" si="45"/>
        <v>140</v>
      </c>
      <c r="S168" s="50" t="e">
        <f>+SR30_CRa!$B117</f>
        <v>#N/A</v>
      </c>
      <c r="T168" s="40" t="e">
        <f t="shared" si="37"/>
        <v>#N/A</v>
      </c>
      <c r="U168" s="11">
        <f t="shared" si="46"/>
        <v>140</v>
      </c>
      <c r="V168" s="50" t="e">
        <f>+SR40_CRa!$B107</f>
        <v>#N/A</v>
      </c>
      <c r="W168" s="40" t="e">
        <f t="shared" si="38"/>
        <v>#N/A</v>
      </c>
      <c r="X168" s="11">
        <f t="shared" si="47"/>
        <v>140</v>
      </c>
      <c r="Y168" s="50" t="e">
        <f>+SR50_CRa!$B97</f>
        <v>#N/A</v>
      </c>
      <c r="Z168" s="40" t="e">
        <f t="shared" si="39"/>
        <v>#N/A</v>
      </c>
    </row>
    <row r="169" spans="2:26" x14ac:dyDescent="0.3">
      <c r="C169" s="1"/>
      <c r="D169" s="40"/>
      <c r="E169" s="11">
        <f t="shared" si="41"/>
        <v>141</v>
      </c>
      <c r="F169" s="50">
        <f>+SR30_CRa!$E118</f>
        <v>0</v>
      </c>
      <c r="G169" s="40">
        <f t="shared" si="34"/>
        <v>0</v>
      </c>
      <c r="H169" s="11">
        <f t="shared" si="42"/>
        <v>141</v>
      </c>
      <c r="I169" s="50">
        <f>+SR40_CRa!$E108</f>
        <v>0</v>
      </c>
      <c r="J169" s="40">
        <f t="shared" si="35"/>
        <v>0</v>
      </c>
      <c r="K169" s="11">
        <f t="shared" si="43"/>
        <v>141</v>
      </c>
      <c r="L169" s="50">
        <f>+SR50_CRa!$E98</f>
        <v>0</v>
      </c>
      <c r="M169" s="40">
        <f t="shared" si="36"/>
        <v>0</v>
      </c>
      <c r="P169" s="1"/>
      <c r="Q169" s="40"/>
      <c r="R169" s="11">
        <f t="shared" si="45"/>
        <v>141</v>
      </c>
      <c r="S169" s="50" t="e">
        <f>+SR30_CRa!$B118</f>
        <v>#N/A</v>
      </c>
      <c r="T169" s="40" t="e">
        <f t="shared" si="37"/>
        <v>#N/A</v>
      </c>
      <c r="U169" s="11">
        <f t="shared" si="46"/>
        <v>141</v>
      </c>
      <c r="V169" s="50" t="e">
        <f>+SR40_CRa!$B108</f>
        <v>#N/A</v>
      </c>
      <c r="W169" s="40" t="e">
        <f t="shared" si="38"/>
        <v>#N/A</v>
      </c>
      <c r="X169" s="11">
        <f t="shared" si="47"/>
        <v>141</v>
      </c>
      <c r="Y169" s="50" t="e">
        <f>+SR50_CRa!$B98</f>
        <v>#N/A</v>
      </c>
      <c r="Z169" s="40" t="e">
        <f t="shared" si="39"/>
        <v>#N/A</v>
      </c>
    </row>
    <row r="170" spans="2:26" x14ac:dyDescent="0.3">
      <c r="C170" s="1"/>
      <c r="D170" s="40"/>
      <c r="E170" s="11">
        <f t="shared" si="41"/>
        <v>142</v>
      </c>
      <c r="F170" s="50">
        <f>+SR30_CRa!$E119</f>
        <v>0</v>
      </c>
      <c r="G170" s="40">
        <f t="shared" si="34"/>
        <v>0</v>
      </c>
      <c r="H170" s="11">
        <f t="shared" si="42"/>
        <v>142</v>
      </c>
      <c r="I170" s="50">
        <f>+SR40_CRa!$E109</f>
        <v>0</v>
      </c>
      <c r="J170" s="40">
        <f t="shared" si="35"/>
        <v>0</v>
      </c>
      <c r="K170" s="11">
        <f t="shared" si="43"/>
        <v>142</v>
      </c>
      <c r="L170" s="50">
        <f>+SR50_CRa!$E99</f>
        <v>0</v>
      </c>
      <c r="M170" s="40">
        <f t="shared" si="36"/>
        <v>0</v>
      </c>
      <c r="P170" s="1"/>
      <c r="Q170" s="40"/>
      <c r="R170" s="11">
        <f t="shared" si="45"/>
        <v>142</v>
      </c>
      <c r="S170" s="50" t="e">
        <f>+SR30_CRa!$B119</f>
        <v>#N/A</v>
      </c>
      <c r="T170" s="40" t="e">
        <f t="shared" si="37"/>
        <v>#N/A</v>
      </c>
      <c r="U170" s="11">
        <f t="shared" si="46"/>
        <v>142</v>
      </c>
      <c r="V170" s="50" t="e">
        <f>+SR40_CRa!$B109</f>
        <v>#N/A</v>
      </c>
      <c r="W170" s="40" t="e">
        <f t="shared" si="38"/>
        <v>#N/A</v>
      </c>
      <c r="X170" s="11">
        <f t="shared" si="47"/>
        <v>142</v>
      </c>
      <c r="Y170" s="50" t="e">
        <f>+SR50_CRa!$B99</f>
        <v>#N/A</v>
      </c>
      <c r="Z170" s="40" t="e">
        <f t="shared" si="39"/>
        <v>#N/A</v>
      </c>
    </row>
    <row r="171" spans="2:26" x14ac:dyDescent="0.3">
      <c r="C171" s="1"/>
      <c r="D171" s="40"/>
      <c r="E171" s="11">
        <f t="shared" si="41"/>
        <v>143</v>
      </c>
      <c r="F171" s="50">
        <f>+SR30_CRa!$E120</f>
        <v>0</v>
      </c>
      <c r="G171" s="40">
        <f t="shared" si="34"/>
        <v>0</v>
      </c>
      <c r="H171" s="11">
        <f t="shared" si="42"/>
        <v>143</v>
      </c>
      <c r="I171" s="50">
        <f>+SR40_CRa!$E110</f>
        <v>0</v>
      </c>
      <c r="J171" s="40">
        <f t="shared" si="35"/>
        <v>0</v>
      </c>
      <c r="K171" s="11">
        <f t="shared" si="43"/>
        <v>143</v>
      </c>
      <c r="L171" s="50">
        <f>+SR50_CRa!$E100</f>
        <v>0</v>
      </c>
      <c r="M171" s="40">
        <f t="shared" si="36"/>
        <v>0</v>
      </c>
      <c r="P171" s="1"/>
      <c r="Q171" s="40"/>
      <c r="R171" s="11">
        <f t="shared" si="45"/>
        <v>143</v>
      </c>
      <c r="S171" s="50" t="e">
        <f>+SR30_CRa!$B120</f>
        <v>#N/A</v>
      </c>
      <c r="T171" s="40" t="e">
        <f t="shared" si="37"/>
        <v>#N/A</v>
      </c>
      <c r="U171" s="11">
        <f t="shared" si="46"/>
        <v>143</v>
      </c>
      <c r="V171" s="50" t="e">
        <f>+SR40_CRa!$B110</f>
        <v>#N/A</v>
      </c>
      <c r="W171" s="40" t="e">
        <f t="shared" si="38"/>
        <v>#N/A</v>
      </c>
      <c r="X171" s="11">
        <f t="shared" si="47"/>
        <v>143</v>
      </c>
      <c r="Y171" s="50" t="e">
        <f>+SR50_CRa!$B100</f>
        <v>#N/A</v>
      </c>
      <c r="Z171" s="40" t="e">
        <f t="shared" si="39"/>
        <v>#N/A</v>
      </c>
    </row>
    <row r="172" spans="2:26" x14ac:dyDescent="0.3">
      <c r="C172" s="1"/>
      <c r="D172" s="40"/>
      <c r="E172" s="11">
        <f t="shared" si="41"/>
        <v>144</v>
      </c>
      <c r="F172" s="50">
        <f>+SR30_CRa!$E121</f>
        <v>0</v>
      </c>
      <c r="G172" s="40">
        <f t="shared" si="34"/>
        <v>0</v>
      </c>
      <c r="H172" s="11">
        <f t="shared" si="42"/>
        <v>144</v>
      </c>
      <c r="I172" s="50">
        <f>+SR40_CRa!$E111</f>
        <v>0</v>
      </c>
      <c r="J172" s="40">
        <f t="shared" si="35"/>
        <v>0</v>
      </c>
      <c r="K172" s="11">
        <f t="shared" si="43"/>
        <v>144</v>
      </c>
      <c r="L172" s="50">
        <f>+SR50_CRa!$E101</f>
        <v>0</v>
      </c>
      <c r="M172" s="40">
        <f t="shared" si="36"/>
        <v>0</v>
      </c>
      <c r="P172" s="1"/>
      <c r="Q172" s="40"/>
      <c r="R172" s="11">
        <f t="shared" si="45"/>
        <v>144</v>
      </c>
      <c r="S172" s="50" t="e">
        <f>+SR30_CRa!$B121</f>
        <v>#N/A</v>
      </c>
      <c r="T172" s="40" t="e">
        <f t="shared" si="37"/>
        <v>#N/A</v>
      </c>
      <c r="U172" s="11">
        <f t="shared" si="46"/>
        <v>144</v>
      </c>
      <c r="V172" s="50" t="e">
        <f>+SR40_CRa!$B111</f>
        <v>#N/A</v>
      </c>
      <c r="W172" s="40" t="e">
        <f t="shared" si="38"/>
        <v>#N/A</v>
      </c>
      <c r="X172" s="11">
        <f t="shared" si="47"/>
        <v>144</v>
      </c>
      <c r="Y172" s="50" t="e">
        <f>+SR50_CRa!$B101</f>
        <v>#N/A</v>
      </c>
      <c r="Z172" s="40" t="e">
        <f t="shared" si="39"/>
        <v>#N/A</v>
      </c>
    </row>
    <row r="173" spans="2:26" x14ac:dyDescent="0.3">
      <c r="C173" s="1"/>
      <c r="D173" s="40"/>
      <c r="E173" s="11">
        <f t="shared" si="41"/>
        <v>145</v>
      </c>
      <c r="F173" s="50">
        <f>+SR30_CRa!$E122</f>
        <v>0</v>
      </c>
      <c r="G173" s="40">
        <f t="shared" si="34"/>
        <v>0</v>
      </c>
      <c r="H173" s="11">
        <f t="shared" si="42"/>
        <v>145</v>
      </c>
      <c r="I173" s="50">
        <f>+SR40_CRa!$E112</f>
        <v>0</v>
      </c>
      <c r="J173" s="40">
        <f t="shared" si="35"/>
        <v>0</v>
      </c>
      <c r="K173" s="11">
        <f t="shared" si="43"/>
        <v>145</v>
      </c>
      <c r="L173" s="50">
        <f>+SR50_CRa!$E102</f>
        <v>0</v>
      </c>
      <c r="M173" s="40">
        <f t="shared" si="36"/>
        <v>0</v>
      </c>
      <c r="P173" s="1"/>
      <c r="Q173" s="40"/>
      <c r="R173" s="11">
        <f t="shared" si="45"/>
        <v>145</v>
      </c>
      <c r="S173" s="50" t="e">
        <f>+SR30_CRa!$B122</f>
        <v>#N/A</v>
      </c>
      <c r="T173" s="40" t="e">
        <f t="shared" si="37"/>
        <v>#N/A</v>
      </c>
      <c r="U173" s="11">
        <f t="shared" si="46"/>
        <v>145</v>
      </c>
      <c r="V173" s="50" t="e">
        <f>+SR40_CRa!$B112</f>
        <v>#N/A</v>
      </c>
      <c r="W173" s="40" t="e">
        <f t="shared" si="38"/>
        <v>#N/A</v>
      </c>
      <c r="X173" s="11">
        <f t="shared" si="47"/>
        <v>145</v>
      </c>
      <c r="Y173" s="50" t="e">
        <f>+SR50_CRa!$B102</f>
        <v>#N/A</v>
      </c>
      <c r="Z173" s="40" t="e">
        <f t="shared" si="39"/>
        <v>#N/A</v>
      </c>
    </row>
    <row r="174" spans="2:26" x14ac:dyDescent="0.3">
      <c r="C174" s="1"/>
      <c r="D174" s="40"/>
      <c r="E174" s="11">
        <f t="shared" si="41"/>
        <v>146</v>
      </c>
      <c r="F174" s="50">
        <f>+SR30_CRa!$E123</f>
        <v>0</v>
      </c>
      <c r="G174" s="40">
        <f t="shared" si="34"/>
        <v>0</v>
      </c>
      <c r="H174" s="11">
        <f t="shared" si="42"/>
        <v>146</v>
      </c>
      <c r="I174" s="50">
        <f>+SR40_CRa!$E113</f>
        <v>0</v>
      </c>
      <c r="J174" s="40">
        <f t="shared" si="35"/>
        <v>0</v>
      </c>
      <c r="K174" s="11">
        <f t="shared" si="43"/>
        <v>146</v>
      </c>
      <c r="L174" s="50">
        <f>+SR50_CRa!$E103</f>
        <v>0</v>
      </c>
      <c r="M174" s="40">
        <f t="shared" si="36"/>
        <v>0</v>
      </c>
      <c r="P174" s="1"/>
      <c r="Q174" s="40"/>
      <c r="R174" s="11">
        <f t="shared" si="45"/>
        <v>146</v>
      </c>
      <c r="S174" s="50" t="e">
        <f>+SR30_CRa!$B123</f>
        <v>#N/A</v>
      </c>
      <c r="T174" s="40" t="e">
        <f t="shared" si="37"/>
        <v>#N/A</v>
      </c>
      <c r="U174" s="11">
        <f t="shared" si="46"/>
        <v>146</v>
      </c>
      <c r="V174" s="50" t="e">
        <f>+SR40_CRa!$B113</f>
        <v>#N/A</v>
      </c>
      <c r="W174" s="40" t="e">
        <f t="shared" si="38"/>
        <v>#N/A</v>
      </c>
      <c r="X174" s="11">
        <f t="shared" si="47"/>
        <v>146</v>
      </c>
      <c r="Y174" s="50" t="e">
        <f>+SR50_CRa!$B103</f>
        <v>#N/A</v>
      </c>
      <c r="Z174" s="40" t="e">
        <f t="shared" si="39"/>
        <v>#N/A</v>
      </c>
    </row>
    <row r="175" spans="2:26" x14ac:dyDescent="0.3">
      <c r="C175" s="1"/>
      <c r="D175" s="40"/>
      <c r="E175" s="11">
        <f t="shared" si="41"/>
        <v>147</v>
      </c>
      <c r="F175" s="50">
        <f>+SR30_CRa!$E124</f>
        <v>0</v>
      </c>
      <c r="G175" s="40">
        <f t="shared" si="34"/>
        <v>0</v>
      </c>
      <c r="H175" s="11">
        <f t="shared" si="42"/>
        <v>147</v>
      </c>
      <c r="I175" s="50">
        <f>+SR40_CRa!$E114</f>
        <v>0</v>
      </c>
      <c r="J175" s="40">
        <f t="shared" si="35"/>
        <v>0</v>
      </c>
      <c r="K175" s="11">
        <f t="shared" si="43"/>
        <v>147</v>
      </c>
      <c r="L175" s="50">
        <f>+SR50_CRa!$E104</f>
        <v>0</v>
      </c>
      <c r="M175" s="40">
        <f t="shared" si="36"/>
        <v>0</v>
      </c>
      <c r="P175" s="1"/>
      <c r="Q175" s="40"/>
      <c r="R175" s="11">
        <f t="shared" si="45"/>
        <v>147</v>
      </c>
      <c r="S175" s="50" t="e">
        <f>+SR30_CRa!$B124</f>
        <v>#N/A</v>
      </c>
      <c r="T175" s="40" t="e">
        <f t="shared" si="37"/>
        <v>#N/A</v>
      </c>
      <c r="U175" s="11">
        <f t="shared" si="46"/>
        <v>147</v>
      </c>
      <c r="V175" s="50" t="e">
        <f>+SR40_CRa!$B114</f>
        <v>#N/A</v>
      </c>
      <c r="W175" s="40" t="e">
        <f t="shared" si="38"/>
        <v>#N/A</v>
      </c>
      <c r="X175" s="11">
        <f t="shared" si="47"/>
        <v>147</v>
      </c>
      <c r="Y175" s="50" t="e">
        <f>+SR50_CRa!$B104</f>
        <v>#N/A</v>
      </c>
      <c r="Z175" s="40" t="e">
        <f t="shared" si="39"/>
        <v>#N/A</v>
      </c>
    </row>
    <row r="176" spans="2:26" x14ac:dyDescent="0.3">
      <c r="C176" s="1"/>
      <c r="D176" s="40"/>
      <c r="E176" s="11">
        <f t="shared" si="41"/>
        <v>148</v>
      </c>
      <c r="F176" s="50">
        <f>+SR30_CRa!$E125</f>
        <v>0</v>
      </c>
      <c r="G176" s="40">
        <f t="shared" si="34"/>
        <v>0</v>
      </c>
      <c r="H176" s="11">
        <f t="shared" si="42"/>
        <v>148</v>
      </c>
      <c r="I176" s="50">
        <f>+SR40_CRa!$E115</f>
        <v>0</v>
      </c>
      <c r="J176" s="40">
        <f t="shared" si="35"/>
        <v>0</v>
      </c>
      <c r="K176" s="11">
        <f t="shared" si="43"/>
        <v>148</v>
      </c>
      <c r="L176" s="50">
        <f>+SR50_CRa!$E105</f>
        <v>0</v>
      </c>
      <c r="M176" s="40">
        <f t="shared" si="36"/>
        <v>0</v>
      </c>
      <c r="P176" s="1"/>
      <c r="Q176" s="40"/>
      <c r="R176" s="11">
        <f t="shared" si="45"/>
        <v>148</v>
      </c>
      <c r="S176" s="50" t="e">
        <f>+SR30_CRa!$B125</f>
        <v>#N/A</v>
      </c>
      <c r="T176" s="40" t="e">
        <f t="shared" si="37"/>
        <v>#N/A</v>
      </c>
      <c r="U176" s="11">
        <f t="shared" si="46"/>
        <v>148</v>
      </c>
      <c r="V176" s="50" t="e">
        <f>+SR40_CRa!$B115</f>
        <v>#N/A</v>
      </c>
      <c r="W176" s="40" t="e">
        <f t="shared" si="38"/>
        <v>#N/A</v>
      </c>
      <c r="X176" s="11">
        <f t="shared" si="47"/>
        <v>148</v>
      </c>
      <c r="Y176" s="50" t="e">
        <f>+SR50_CRa!$B105</f>
        <v>#N/A</v>
      </c>
      <c r="Z176" s="40" t="e">
        <f t="shared" si="39"/>
        <v>#N/A</v>
      </c>
    </row>
    <row r="177" spans="3:26" x14ac:dyDescent="0.3">
      <c r="C177" s="1"/>
      <c r="D177" s="40"/>
      <c r="E177" s="11">
        <f t="shared" si="41"/>
        <v>149</v>
      </c>
      <c r="F177" s="50">
        <f>+SR30_CRa!$E126</f>
        <v>0</v>
      </c>
      <c r="G177" s="40">
        <f t="shared" si="34"/>
        <v>0</v>
      </c>
      <c r="H177" s="11">
        <f t="shared" si="42"/>
        <v>149</v>
      </c>
      <c r="I177" s="50">
        <f>+SR40_CRa!$E116</f>
        <v>0</v>
      </c>
      <c r="J177" s="40">
        <f t="shared" si="35"/>
        <v>0</v>
      </c>
      <c r="K177" s="11">
        <f t="shared" si="43"/>
        <v>149</v>
      </c>
      <c r="L177" s="50">
        <f>+SR50_CRa!$E106</f>
        <v>0</v>
      </c>
      <c r="M177" s="40">
        <f t="shared" si="36"/>
        <v>0</v>
      </c>
      <c r="P177" s="1"/>
      <c r="Q177" s="40"/>
      <c r="R177" s="11">
        <f t="shared" si="45"/>
        <v>149</v>
      </c>
      <c r="S177" s="50" t="e">
        <f>+SR30_CRa!$B126</f>
        <v>#N/A</v>
      </c>
      <c r="T177" s="40" t="e">
        <f t="shared" si="37"/>
        <v>#N/A</v>
      </c>
      <c r="U177" s="11">
        <f t="shared" si="46"/>
        <v>149</v>
      </c>
      <c r="V177" s="50" t="e">
        <f>+SR40_CRa!$B116</f>
        <v>#N/A</v>
      </c>
      <c r="W177" s="40" t="e">
        <f t="shared" si="38"/>
        <v>#N/A</v>
      </c>
      <c r="X177" s="11">
        <f t="shared" si="47"/>
        <v>149</v>
      </c>
      <c r="Y177" s="50" t="e">
        <f>+SR50_CRa!$B106</f>
        <v>#N/A</v>
      </c>
      <c r="Z177" s="40" t="e">
        <f t="shared" si="39"/>
        <v>#N/A</v>
      </c>
    </row>
    <row r="178" spans="3:26" x14ac:dyDescent="0.3">
      <c r="C178" s="1"/>
      <c r="D178" s="40"/>
      <c r="E178" s="11">
        <f t="shared" si="41"/>
        <v>150</v>
      </c>
      <c r="F178" s="50">
        <f>+SR30_CRa!$E127</f>
        <v>0</v>
      </c>
      <c r="G178" s="40">
        <f t="shared" si="34"/>
        <v>0</v>
      </c>
      <c r="H178" s="11">
        <f t="shared" si="42"/>
        <v>150</v>
      </c>
      <c r="I178" s="50">
        <f>+SR40_CRa!$E117</f>
        <v>0</v>
      </c>
      <c r="J178" s="40">
        <f t="shared" si="35"/>
        <v>0</v>
      </c>
      <c r="K178" s="11">
        <f t="shared" si="43"/>
        <v>150</v>
      </c>
      <c r="L178" s="50">
        <f>+SR50_CRa!$E107</f>
        <v>0</v>
      </c>
      <c r="M178" s="40">
        <f t="shared" si="36"/>
        <v>0</v>
      </c>
      <c r="P178" s="1"/>
      <c r="Q178" s="40"/>
      <c r="R178" s="11">
        <f t="shared" si="45"/>
        <v>150</v>
      </c>
      <c r="S178" s="50" t="e">
        <f>+SR30_CRa!$B127</f>
        <v>#N/A</v>
      </c>
      <c r="T178" s="40" t="e">
        <f t="shared" si="37"/>
        <v>#N/A</v>
      </c>
      <c r="U178" s="11">
        <f t="shared" si="46"/>
        <v>150</v>
      </c>
      <c r="V178" s="50" t="e">
        <f>+SR40_CRa!$B117</f>
        <v>#N/A</v>
      </c>
      <c r="W178" s="40" t="e">
        <f t="shared" si="38"/>
        <v>#N/A</v>
      </c>
      <c r="X178" s="11">
        <f t="shared" si="47"/>
        <v>150</v>
      </c>
      <c r="Y178" s="50" t="e">
        <f>+SR50_CRa!$B107</f>
        <v>#N/A</v>
      </c>
      <c r="Z178" s="40" t="e">
        <f t="shared" si="39"/>
        <v>#N/A</v>
      </c>
    </row>
    <row r="179" spans="3:26" x14ac:dyDescent="0.3">
      <c r="E179" s="11">
        <f t="shared" si="41"/>
        <v>151</v>
      </c>
      <c r="F179" s="50">
        <f>+SR30_CRa!$E128</f>
        <v>0</v>
      </c>
      <c r="G179" s="40">
        <f t="shared" si="34"/>
        <v>0</v>
      </c>
      <c r="H179" s="11">
        <f t="shared" si="42"/>
        <v>151</v>
      </c>
      <c r="I179" s="50">
        <f>+SR40_CRa!$E118</f>
        <v>0</v>
      </c>
      <c r="J179" s="40">
        <f t="shared" si="35"/>
        <v>0</v>
      </c>
      <c r="K179" s="11">
        <f t="shared" si="43"/>
        <v>151</v>
      </c>
      <c r="L179" s="50">
        <f>+SR50_CRa!$E108</f>
        <v>0</v>
      </c>
      <c r="M179" s="40">
        <f t="shared" si="36"/>
        <v>0</v>
      </c>
      <c r="P179" s="1"/>
      <c r="Q179" s="40"/>
      <c r="R179" s="11">
        <f t="shared" si="45"/>
        <v>151</v>
      </c>
      <c r="S179" s="50" t="e">
        <f>+SR30_CRa!$B128</f>
        <v>#N/A</v>
      </c>
      <c r="T179" s="40" t="e">
        <f t="shared" si="37"/>
        <v>#N/A</v>
      </c>
      <c r="U179" s="11">
        <f t="shared" si="46"/>
        <v>151</v>
      </c>
      <c r="V179" s="50" t="e">
        <f>+SR40_CRa!$B118</f>
        <v>#N/A</v>
      </c>
      <c r="W179" s="40" t="e">
        <f t="shared" si="38"/>
        <v>#N/A</v>
      </c>
      <c r="X179" s="11">
        <f t="shared" si="47"/>
        <v>151</v>
      </c>
      <c r="Y179" s="50" t="e">
        <f>+SR50_CRa!$B108</f>
        <v>#N/A</v>
      </c>
      <c r="Z179" s="40" t="e">
        <f t="shared" si="39"/>
        <v>#N/A</v>
      </c>
    </row>
    <row r="180" spans="3:26" x14ac:dyDescent="0.3">
      <c r="E180" s="11">
        <f t="shared" si="41"/>
        <v>152</v>
      </c>
      <c r="F180" s="50">
        <f>+SR30_CRa!$E129</f>
        <v>0</v>
      </c>
      <c r="G180" s="40">
        <f t="shared" si="34"/>
        <v>0</v>
      </c>
      <c r="H180" s="11">
        <f t="shared" si="42"/>
        <v>152</v>
      </c>
      <c r="I180" s="50">
        <f>+SR40_CRa!$E119</f>
        <v>0</v>
      </c>
      <c r="J180" s="40">
        <f t="shared" si="35"/>
        <v>0</v>
      </c>
      <c r="K180" s="11">
        <f t="shared" si="43"/>
        <v>152</v>
      </c>
      <c r="L180" s="50">
        <f>+SR50_CRa!$E109</f>
        <v>0</v>
      </c>
      <c r="M180" s="40">
        <f t="shared" si="36"/>
        <v>0</v>
      </c>
      <c r="P180" s="1"/>
      <c r="Q180" s="40"/>
      <c r="R180" s="11">
        <f t="shared" si="45"/>
        <v>152</v>
      </c>
      <c r="S180" s="50" t="e">
        <f>+SR30_CRa!$B129</f>
        <v>#N/A</v>
      </c>
      <c r="T180" s="40" t="e">
        <f t="shared" si="37"/>
        <v>#N/A</v>
      </c>
      <c r="U180" s="11">
        <f t="shared" si="46"/>
        <v>152</v>
      </c>
      <c r="V180" s="50" t="e">
        <f>+SR40_CRa!$B119</f>
        <v>#N/A</v>
      </c>
      <c r="W180" s="40" t="e">
        <f t="shared" si="38"/>
        <v>#N/A</v>
      </c>
      <c r="X180" s="11">
        <f t="shared" si="47"/>
        <v>152</v>
      </c>
      <c r="Y180" s="50" t="e">
        <f>+SR50_CRa!$B109</f>
        <v>#N/A</v>
      </c>
      <c r="Z180" s="40" t="e">
        <f t="shared" si="39"/>
        <v>#N/A</v>
      </c>
    </row>
    <row r="181" spans="3:26" x14ac:dyDescent="0.3">
      <c r="E181" s="11">
        <f t="shared" si="41"/>
        <v>153</v>
      </c>
      <c r="F181" s="50">
        <f>+SR30_CRa!$E130</f>
        <v>0</v>
      </c>
      <c r="G181" s="40">
        <f t="shared" si="34"/>
        <v>0</v>
      </c>
      <c r="H181" s="11">
        <f t="shared" si="42"/>
        <v>153</v>
      </c>
      <c r="I181" s="50">
        <f>+SR40_CRa!$E120</f>
        <v>0</v>
      </c>
      <c r="J181" s="40">
        <f t="shared" si="35"/>
        <v>0</v>
      </c>
      <c r="K181" s="11">
        <f t="shared" si="43"/>
        <v>153</v>
      </c>
      <c r="L181" s="50">
        <f>+SR50_CRa!$E110</f>
        <v>0</v>
      </c>
      <c r="M181" s="40">
        <f t="shared" si="36"/>
        <v>0</v>
      </c>
      <c r="P181" s="1"/>
      <c r="Q181" s="40"/>
      <c r="R181" s="11">
        <f t="shared" si="45"/>
        <v>153</v>
      </c>
      <c r="S181" s="50" t="e">
        <f>+SR30_CRa!$B130</f>
        <v>#N/A</v>
      </c>
      <c r="T181" s="40" t="e">
        <f t="shared" si="37"/>
        <v>#N/A</v>
      </c>
      <c r="U181" s="11">
        <f t="shared" si="46"/>
        <v>153</v>
      </c>
      <c r="V181" s="50" t="e">
        <f>+SR40_CRa!$B120</f>
        <v>#N/A</v>
      </c>
      <c r="W181" s="40" t="e">
        <f t="shared" si="38"/>
        <v>#N/A</v>
      </c>
      <c r="X181" s="11">
        <f t="shared" si="47"/>
        <v>153</v>
      </c>
      <c r="Y181" s="50" t="e">
        <f>+SR50_CRa!$B110</f>
        <v>#N/A</v>
      </c>
      <c r="Z181" s="40" t="e">
        <f t="shared" si="39"/>
        <v>#N/A</v>
      </c>
    </row>
    <row r="182" spans="3:26" x14ac:dyDescent="0.3">
      <c r="E182" s="11">
        <f t="shared" si="41"/>
        <v>154</v>
      </c>
      <c r="F182" s="50">
        <f>+SR30_CRa!$E131</f>
        <v>0</v>
      </c>
      <c r="G182" s="40">
        <f t="shared" si="34"/>
        <v>0</v>
      </c>
      <c r="H182" s="11">
        <f t="shared" si="42"/>
        <v>154</v>
      </c>
      <c r="I182" s="50">
        <f>+SR40_CRa!$E121</f>
        <v>0</v>
      </c>
      <c r="J182" s="40">
        <f t="shared" si="35"/>
        <v>0</v>
      </c>
      <c r="K182" s="11">
        <f t="shared" si="43"/>
        <v>154</v>
      </c>
      <c r="L182" s="50">
        <f>+SR50_CRa!$E111</f>
        <v>0</v>
      </c>
      <c r="M182" s="40">
        <f t="shared" si="36"/>
        <v>0</v>
      </c>
      <c r="R182" s="11">
        <f t="shared" si="45"/>
        <v>154</v>
      </c>
      <c r="S182" s="50" t="e">
        <f>+SR30_CRa!$B131</f>
        <v>#N/A</v>
      </c>
      <c r="T182" s="40" t="e">
        <f t="shared" si="37"/>
        <v>#N/A</v>
      </c>
      <c r="U182" s="11">
        <f t="shared" si="46"/>
        <v>154</v>
      </c>
      <c r="V182" s="50" t="e">
        <f>+SR40_CRa!$B121</f>
        <v>#N/A</v>
      </c>
      <c r="W182" s="40" t="e">
        <f t="shared" si="38"/>
        <v>#N/A</v>
      </c>
      <c r="X182" s="11">
        <f t="shared" si="47"/>
        <v>154</v>
      </c>
      <c r="Y182" s="50" t="e">
        <f>+SR50_CRa!$B111</f>
        <v>#N/A</v>
      </c>
      <c r="Z182" s="40" t="e">
        <f t="shared" si="39"/>
        <v>#N/A</v>
      </c>
    </row>
    <row r="183" spans="3:26" x14ac:dyDescent="0.3">
      <c r="E183" s="11">
        <f t="shared" si="41"/>
        <v>155</v>
      </c>
      <c r="F183" s="50">
        <f>+SR30_CRa!$E132</f>
        <v>0</v>
      </c>
      <c r="G183" s="40">
        <f t="shared" si="34"/>
        <v>0</v>
      </c>
      <c r="H183" s="11">
        <f t="shared" si="42"/>
        <v>155</v>
      </c>
      <c r="I183" s="50">
        <f>+SR40_CRa!$E122</f>
        <v>0</v>
      </c>
      <c r="J183" s="40">
        <f t="shared" si="35"/>
        <v>0</v>
      </c>
      <c r="K183" s="11">
        <f t="shared" si="43"/>
        <v>155</v>
      </c>
      <c r="L183" s="50">
        <f>+SR50_CRa!$E112</f>
        <v>0</v>
      </c>
      <c r="M183" s="40">
        <f t="shared" si="36"/>
        <v>0</v>
      </c>
      <c r="R183" s="11">
        <f t="shared" si="45"/>
        <v>155</v>
      </c>
      <c r="S183" s="50" t="e">
        <f>+SR30_CRa!$B132</f>
        <v>#N/A</v>
      </c>
      <c r="T183" s="40" t="e">
        <f t="shared" si="37"/>
        <v>#N/A</v>
      </c>
      <c r="U183" s="11">
        <f t="shared" si="46"/>
        <v>155</v>
      </c>
      <c r="V183" s="50" t="e">
        <f>+SR40_CRa!$B122</f>
        <v>#N/A</v>
      </c>
      <c r="W183" s="40" t="e">
        <f t="shared" si="38"/>
        <v>#N/A</v>
      </c>
      <c r="X183" s="11">
        <f t="shared" si="47"/>
        <v>155</v>
      </c>
      <c r="Y183" s="50" t="e">
        <f>+SR50_CRa!$B112</f>
        <v>#N/A</v>
      </c>
      <c r="Z183" s="40" t="e">
        <f t="shared" si="39"/>
        <v>#N/A</v>
      </c>
    </row>
    <row r="184" spans="3:26" x14ac:dyDescent="0.3">
      <c r="E184" s="11">
        <f t="shared" si="41"/>
        <v>156</v>
      </c>
      <c r="F184" s="50">
        <f>+SR30_CRa!$E133</f>
        <v>0</v>
      </c>
      <c r="G184" s="40">
        <f t="shared" si="34"/>
        <v>0</v>
      </c>
      <c r="H184" s="11">
        <f t="shared" si="42"/>
        <v>156</v>
      </c>
      <c r="I184" s="50">
        <f>+SR40_CRa!$E123</f>
        <v>0</v>
      </c>
      <c r="J184" s="40">
        <f t="shared" si="35"/>
        <v>0</v>
      </c>
      <c r="K184" s="11">
        <f t="shared" si="43"/>
        <v>156</v>
      </c>
      <c r="L184" s="50">
        <f>+SR50_CRa!$E113</f>
        <v>0</v>
      </c>
      <c r="M184" s="40">
        <f t="shared" si="36"/>
        <v>0</v>
      </c>
      <c r="R184" s="11">
        <f t="shared" si="45"/>
        <v>156</v>
      </c>
      <c r="S184" s="50" t="e">
        <f>+SR30_CRa!$B133</f>
        <v>#N/A</v>
      </c>
      <c r="T184" s="40" t="e">
        <f t="shared" si="37"/>
        <v>#N/A</v>
      </c>
      <c r="U184" s="11">
        <f t="shared" si="46"/>
        <v>156</v>
      </c>
      <c r="V184" s="50" t="e">
        <f>+SR40_CRa!$B123</f>
        <v>#N/A</v>
      </c>
      <c r="W184" s="40" t="e">
        <f t="shared" si="38"/>
        <v>#N/A</v>
      </c>
      <c r="X184" s="11">
        <f t="shared" si="47"/>
        <v>156</v>
      </c>
      <c r="Y184" s="50" t="e">
        <f>+SR50_CRa!$B113</f>
        <v>#N/A</v>
      </c>
      <c r="Z184" s="40" t="e">
        <f t="shared" si="39"/>
        <v>#N/A</v>
      </c>
    </row>
    <row r="185" spans="3:26" x14ac:dyDescent="0.3">
      <c r="E185" s="11">
        <f t="shared" si="41"/>
        <v>157</v>
      </c>
      <c r="F185" s="50">
        <f>+SR30_CRa!$E134</f>
        <v>0</v>
      </c>
      <c r="G185" s="40">
        <f t="shared" si="34"/>
        <v>0</v>
      </c>
      <c r="H185" s="11">
        <f t="shared" si="42"/>
        <v>157</v>
      </c>
      <c r="I185" s="50">
        <f>+SR40_CRa!$E124</f>
        <v>0</v>
      </c>
      <c r="J185" s="40">
        <f t="shared" si="35"/>
        <v>0</v>
      </c>
      <c r="K185" s="11">
        <f t="shared" si="43"/>
        <v>157</v>
      </c>
      <c r="L185" s="50">
        <f>+SR50_CRa!$E114</f>
        <v>0</v>
      </c>
      <c r="M185" s="40">
        <f t="shared" si="36"/>
        <v>0</v>
      </c>
      <c r="R185" s="11">
        <f t="shared" si="45"/>
        <v>157</v>
      </c>
      <c r="S185" s="50" t="e">
        <f>+SR30_CRa!$B134</f>
        <v>#N/A</v>
      </c>
      <c r="T185" s="40" t="e">
        <f t="shared" si="37"/>
        <v>#N/A</v>
      </c>
      <c r="U185" s="11">
        <f t="shared" si="46"/>
        <v>157</v>
      </c>
      <c r="V185" s="50" t="e">
        <f>+SR40_CRa!$B124</f>
        <v>#N/A</v>
      </c>
      <c r="W185" s="40" t="e">
        <f t="shared" si="38"/>
        <v>#N/A</v>
      </c>
      <c r="X185" s="11">
        <f t="shared" si="47"/>
        <v>157</v>
      </c>
      <c r="Y185" s="50" t="e">
        <f>+SR50_CRa!$B114</f>
        <v>#N/A</v>
      </c>
      <c r="Z185" s="40" t="e">
        <f t="shared" si="39"/>
        <v>#N/A</v>
      </c>
    </row>
    <row r="186" spans="3:26" x14ac:dyDescent="0.3">
      <c r="E186" s="11">
        <f t="shared" si="41"/>
        <v>158</v>
      </c>
      <c r="F186" s="50">
        <f>+SR30_CRa!$E135</f>
        <v>0</v>
      </c>
      <c r="G186" s="40">
        <f t="shared" si="34"/>
        <v>0</v>
      </c>
      <c r="H186" s="11">
        <f t="shared" si="42"/>
        <v>158</v>
      </c>
      <c r="I186" s="50">
        <f>+SR40_CRa!$E125</f>
        <v>0</v>
      </c>
      <c r="J186" s="40">
        <f t="shared" si="35"/>
        <v>0</v>
      </c>
      <c r="K186" s="11">
        <f t="shared" si="43"/>
        <v>158</v>
      </c>
      <c r="L186" s="50">
        <f>+SR50_CRa!$E115</f>
        <v>0</v>
      </c>
      <c r="M186" s="40">
        <f t="shared" si="36"/>
        <v>0</v>
      </c>
      <c r="R186" s="11">
        <f t="shared" si="45"/>
        <v>158</v>
      </c>
      <c r="S186" s="50" t="e">
        <f>+SR30_CRa!$B135</f>
        <v>#N/A</v>
      </c>
      <c r="T186" s="40" t="e">
        <f t="shared" si="37"/>
        <v>#N/A</v>
      </c>
      <c r="U186" s="11">
        <f t="shared" si="46"/>
        <v>158</v>
      </c>
      <c r="V186" s="50" t="e">
        <f>+SR40_CRa!$B125</f>
        <v>#N/A</v>
      </c>
      <c r="W186" s="40" t="e">
        <f t="shared" si="38"/>
        <v>#N/A</v>
      </c>
      <c r="X186" s="11">
        <f t="shared" si="47"/>
        <v>158</v>
      </c>
      <c r="Y186" s="50" t="e">
        <f>+SR50_CRa!$B115</f>
        <v>#N/A</v>
      </c>
      <c r="Z186" s="40" t="e">
        <f t="shared" si="39"/>
        <v>#N/A</v>
      </c>
    </row>
    <row r="187" spans="3:26" x14ac:dyDescent="0.3">
      <c r="E187" s="11">
        <f t="shared" si="41"/>
        <v>159</v>
      </c>
      <c r="F187" s="50">
        <f>+SR30_CRa!$E136</f>
        <v>0</v>
      </c>
      <c r="G187" s="40">
        <f t="shared" si="34"/>
        <v>0</v>
      </c>
      <c r="H187" s="11">
        <f t="shared" si="42"/>
        <v>159</v>
      </c>
      <c r="I187" s="50">
        <f>+SR40_CRa!$E126</f>
        <v>0</v>
      </c>
      <c r="J187" s="40">
        <f t="shared" si="35"/>
        <v>0</v>
      </c>
      <c r="K187" s="11">
        <f t="shared" si="43"/>
        <v>159</v>
      </c>
      <c r="L187" s="50">
        <f>+SR50_CRa!$E116</f>
        <v>0</v>
      </c>
      <c r="M187" s="40">
        <f t="shared" si="36"/>
        <v>0</v>
      </c>
      <c r="R187" s="11">
        <f t="shared" si="45"/>
        <v>159</v>
      </c>
      <c r="S187" s="50" t="e">
        <f>+SR30_CRa!$B136</f>
        <v>#N/A</v>
      </c>
      <c r="T187" s="40" t="e">
        <f t="shared" si="37"/>
        <v>#N/A</v>
      </c>
      <c r="U187" s="11">
        <f t="shared" si="46"/>
        <v>159</v>
      </c>
      <c r="V187" s="50" t="e">
        <f>+SR40_CRa!$B126</f>
        <v>#N/A</v>
      </c>
      <c r="W187" s="40" t="e">
        <f t="shared" si="38"/>
        <v>#N/A</v>
      </c>
      <c r="X187" s="11">
        <f t="shared" si="47"/>
        <v>159</v>
      </c>
      <c r="Y187" s="50" t="e">
        <f>+SR50_CRa!$B116</f>
        <v>#N/A</v>
      </c>
      <c r="Z187" s="40" t="e">
        <f t="shared" si="39"/>
        <v>#N/A</v>
      </c>
    </row>
    <row r="188" spans="3:26" x14ac:dyDescent="0.3">
      <c r="E188" s="11">
        <f t="shared" si="41"/>
        <v>160</v>
      </c>
      <c r="F188" s="50">
        <f>+SR30_CRa!$E137</f>
        <v>0</v>
      </c>
      <c r="G188" s="40">
        <f t="shared" si="34"/>
        <v>0</v>
      </c>
      <c r="H188" s="11">
        <f t="shared" si="42"/>
        <v>160</v>
      </c>
      <c r="I188" s="50">
        <f>+SR40_CRa!$E127</f>
        <v>0</v>
      </c>
      <c r="J188" s="40">
        <f t="shared" si="35"/>
        <v>0</v>
      </c>
      <c r="K188" s="11">
        <f t="shared" si="43"/>
        <v>160</v>
      </c>
      <c r="L188" s="50">
        <f>+SR50_CRa!$E117</f>
        <v>0</v>
      </c>
      <c r="M188" s="40">
        <f t="shared" si="36"/>
        <v>0</v>
      </c>
      <c r="R188" s="11">
        <f t="shared" si="45"/>
        <v>160</v>
      </c>
      <c r="S188" s="50" t="e">
        <f>+SR30_CRa!$B137</f>
        <v>#N/A</v>
      </c>
      <c r="T188" s="40" t="e">
        <f t="shared" si="37"/>
        <v>#N/A</v>
      </c>
      <c r="U188" s="11">
        <f t="shared" si="46"/>
        <v>160</v>
      </c>
      <c r="V188" s="50" t="e">
        <f>+SR40_CRa!$B127</f>
        <v>#N/A</v>
      </c>
      <c r="W188" s="40" t="e">
        <f t="shared" si="38"/>
        <v>#N/A</v>
      </c>
      <c r="X188" s="11">
        <f t="shared" si="47"/>
        <v>160</v>
      </c>
      <c r="Y188" s="50" t="e">
        <f>+SR50_CRa!$B117</f>
        <v>#N/A</v>
      </c>
      <c r="Z188" s="40" t="e">
        <f t="shared" si="39"/>
        <v>#N/A</v>
      </c>
    </row>
    <row r="189" spans="3:26" x14ac:dyDescent="0.3">
      <c r="E189" s="11">
        <f t="shared" si="41"/>
        <v>161</v>
      </c>
      <c r="F189" s="50">
        <f>+SR30_CRa!$E138</f>
        <v>0</v>
      </c>
      <c r="G189" s="40">
        <f t="shared" si="34"/>
        <v>0</v>
      </c>
      <c r="H189" s="11">
        <f t="shared" si="42"/>
        <v>161</v>
      </c>
      <c r="I189" s="50">
        <f>+SR40_CRa!$E128</f>
        <v>0</v>
      </c>
      <c r="J189" s="40">
        <f t="shared" si="35"/>
        <v>0</v>
      </c>
      <c r="K189" s="11">
        <f t="shared" si="43"/>
        <v>161</v>
      </c>
      <c r="L189" s="50">
        <f>+SR50_CRa!$E118</f>
        <v>0</v>
      </c>
      <c r="M189" s="40">
        <f t="shared" si="36"/>
        <v>0</v>
      </c>
      <c r="R189" s="11">
        <f t="shared" si="45"/>
        <v>161</v>
      </c>
      <c r="S189" s="50" t="e">
        <f>+SR30_CRa!$B138</f>
        <v>#N/A</v>
      </c>
      <c r="T189" s="40" t="e">
        <f t="shared" si="37"/>
        <v>#N/A</v>
      </c>
      <c r="U189" s="11">
        <f t="shared" si="46"/>
        <v>161</v>
      </c>
      <c r="V189" s="50" t="e">
        <f>+SR40_CRa!$B128</f>
        <v>#N/A</v>
      </c>
      <c r="W189" s="40" t="e">
        <f t="shared" si="38"/>
        <v>#N/A</v>
      </c>
      <c r="X189" s="11">
        <f t="shared" si="47"/>
        <v>161</v>
      </c>
      <c r="Y189" s="50" t="e">
        <f>+SR50_CRa!$B118</f>
        <v>#N/A</v>
      </c>
      <c r="Z189" s="40" t="e">
        <f t="shared" si="39"/>
        <v>#N/A</v>
      </c>
    </row>
    <row r="190" spans="3:26" x14ac:dyDescent="0.3">
      <c r="E190" s="11">
        <f t="shared" si="41"/>
        <v>162</v>
      </c>
      <c r="F190" s="50">
        <f>+SR30_CRa!$E139</f>
        <v>0</v>
      </c>
      <c r="G190" s="40">
        <f t="shared" si="34"/>
        <v>0</v>
      </c>
      <c r="H190" s="11">
        <f t="shared" si="42"/>
        <v>162</v>
      </c>
      <c r="I190" s="50">
        <f>+SR40_CRa!$E129</f>
        <v>0</v>
      </c>
      <c r="J190" s="40">
        <f t="shared" si="35"/>
        <v>0</v>
      </c>
      <c r="K190" s="11">
        <f t="shared" si="43"/>
        <v>162</v>
      </c>
      <c r="L190" s="50">
        <f>+SR50_CRa!$E119</f>
        <v>0</v>
      </c>
      <c r="M190" s="40">
        <f t="shared" si="36"/>
        <v>0</v>
      </c>
      <c r="R190" s="11">
        <f t="shared" si="45"/>
        <v>162</v>
      </c>
      <c r="S190" s="50" t="e">
        <f>+SR30_CRa!$B139</f>
        <v>#N/A</v>
      </c>
      <c r="T190" s="40" t="e">
        <f t="shared" si="37"/>
        <v>#N/A</v>
      </c>
      <c r="U190" s="11">
        <f t="shared" si="46"/>
        <v>162</v>
      </c>
      <c r="V190" s="50" t="e">
        <f>+SR40_CRa!$B129</f>
        <v>#N/A</v>
      </c>
      <c r="W190" s="40" t="e">
        <f t="shared" si="38"/>
        <v>#N/A</v>
      </c>
      <c r="X190" s="11">
        <f t="shared" si="47"/>
        <v>162</v>
      </c>
      <c r="Y190" s="50" t="e">
        <f>+SR50_CRa!$B119</f>
        <v>#N/A</v>
      </c>
      <c r="Z190" s="40" t="e">
        <f t="shared" si="39"/>
        <v>#N/A</v>
      </c>
    </row>
    <row r="191" spans="3:26" x14ac:dyDescent="0.3">
      <c r="E191" s="11">
        <f t="shared" si="41"/>
        <v>163</v>
      </c>
      <c r="F191" s="50">
        <f>+SR30_CRa!$E140</f>
        <v>0</v>
      </c>
      <c r="G191" s="40">
        <f t="shared" si="34"/>
        <v>0</v>
      </c>
      <c r="H191" s="11">
        <f t="shared" si="42"/>
        <v>163</v>
      </c>
      <c r="I191" s="50">
        <f>+SR40_CRa!$E130</f>
        <v>0</v>
      </c>
      <c r="J191" s="40">
        <f t="shared" si="35"/>
        <v>0</v>
      </c>
      <c r="K191" s="11">
        <f t="shared" si="43"/>
        <v>163</v>
      </c>
      <c r="L191" s="50">
        <f>+SR50_CRa!$E120</f>
        <v>0</v>
      </c>
      <c r="M191" s="40">
        <f t="shared" si="36"/>
        <v>0</v>
      </c>
      <c r="R191" s="11">
        <f t="shared" si="45"/>
        <v>163</v>
      </c>
      <c r="S191" s="50" t="e">
        <f>+SR30_CRa!$B140</f>
        <v>#N/A</v>
      </c>
      <c r="T191" s="40" t="e">
        <f t="shared" si="37"/>
        <v>#N/A</v>
      </c>
      <c r="U191" s="11">
        <f t="shared" si="46"/>
        <v>163</v>
      </c>
      <c r="V191" s="50" t="e">
        <f>+SR40_CRa!$B130</f>
        <v>#N/A</v>
      </c>
      <c r="W191" s="40" t="e">
        <f t="shared" si="38"/>
        <v>#N/A</v>
      </c>
      <c r="X191" s="11">
        <f t="shared" si="47"/>
        <v>163</v>
      </c>
      <c r="Y191" s="50" t="e">
        <f>+SR50_CRa!$B120</f>
        <v>#N/A</v>
      </c>
      <c r="Z191" s="40" t="e">
        <f t="shared" si="39"/>
        <v>#N/A</v>
      </c>
    </row>
    <row r="192" spans="3:26" x14ac:dyDescent="0.3">
      <c r="E192" s="11">
        <f t="shared" si="41"/>
        <v>164</v>
      </c>
      <c r="F192" s="50">
        <f>+SR30_CRa!$E141</f>
        <v>0</v>
      </c>
      <c r="G192" s="40">
        <f t="shared" si="34"/>
        <v>0</v>
      </c>
      <c r="H192" s="11">
        <f t="shared" si="42"/>
        <v>164</v>
      </c>
      <c r="I192" s="50">
        <f>+SR40_CRa!$E131</f>
        <v>0</v>
      </c>
      <c r="J192" s="40">
        <f t="shared" si="35"/>
        <v>0</v>
      </c>
      <c r="K192" s="11">
        <f t="shared" si="43"/>
        <v>164</v>
      </c>
      <c r="L192" s="50">
        <f>+SR50_CRa!$E121</f>
        <v>0</v>
      </c>
      <c r="M192" s="40">
        <f t="shared" si="36"/>
        <v>0</v>
      </c>
      <c r="R192" s="11">
        <f t="shared" si="45"/>
        <v>164</v>
      </c>
      <c r="S192" s="50" t="e">
        <f>+SR30_CRa!$B141</f>
        <v>#N/A</v>
      </c>
      <c r="T192" s="40" t="e">
        <f t="shared" si="37"/>
        <v>#N/A</v>
      </c>
      <c r="U192" s="11">
        <f t="shared" si="46"/>
        <v>164</v>
      </c>
      <c r="V192" s="50" t="e">
        <f>+SR40_CRa!$B131</f>
        <v>#N/A</v>
      </c>
      <c r="W192" s="40" t="e">
        <f t="shared" si="38"/>
        <v>#N/A</v>
      </c>
      <c r="X192" s="11">
        <f t="shared" si="47"/>
        <v>164</v>
      </c>
      <c r="Y192" s="50" t="e">
        <f>+SR50_CRa!$B121</f>
        <v>#N/A</v>
      </c>
      <c r="Z192" s="40" t="e">
        <f t="shared" si="39"/>
        <v>#N/A</v>
      </c>
    </row>
    <row r="193" spans="5:26" x14ac:dyDescent="0.3">
      <c r="E193" s="11">
        <f t="shared" si="41"/>
        <v>165</v>
      </c>
      <c r="F193" s="50">
        <f>+SR30_CRa!$E142</f>
        <v>0</v>
      </c>
      <c r="G193" s="40">
        <f t="shared" si="34"/>
        <v>0</v>
      </c>
      <c r="H193" s="11">
        <f t="shared" si="42"/>
        <v>165</v>
      </c>
      <c r="I193" s="50">
        <f>+SR40_CRa!$E132</f>
        <v>0</v>
      </c>
      <c r="J193" s="40">
        <f t="shared" si="35"/>
        <v>0</v>
      </c>
      <c r="K193" s="11">
        <f t="shared" si="43"/>
        <v>165</v>
      </c>
      <c r="L193" s="50">
        <f>+SR50_CRa!$E122</f>
        <v>0</v>
      </c>
      <c r="M193" s="40">
        <f t="shared" si="36"/>
        <v>0</v>
      </c>
      <c r="R193" s="11">
        <f t="shared" si="45"/>
        <v>165</v>
      </c>
      <c r="S193" s="50" t="e">
        <f>+SR30_CRa!$B142</f>
        <v>#N/A</v>
      </c>
      <c r="T193" s="40" t="e">
        <f t="shared" si="37"/>
        <v>#N/A</v>
      </c>
      <c r="U193" s="11">
        <f t="shared" si="46"/>
        <v>165</v>
      </c>
      <c r="V193" s="50" t="e">
        <f>+SR40_CRa!$B132</f>
        <v>#N/A</v>
      </c>
      <c r="W193" s="40" t="e">
        <f t="shared" si="38"/>
        <v>#N/A</v>
      </c>
      <c r="X193" s="11">
        <f t="shared" si="47"/>
        <v>165</v>
      </c>
      <c r="Y193" s="50" t="e">
        <f>+SR50_CRa!$B122</f>
        <v>#N/A</v>
      </c>
      <c r="Z193" s="40" t="e">
        <f t="shared" si="39"/>
        <v>#N/A</v>
      </c>
    </row>
    <row r="194" spans="5:26" x14ac:dyDescent="0.3">
      <c r="E194" s="11">
        <f t="shared" si="41"/>
        <v>166</v>
      </c>
      <c r="F194" s="50">
        <f>+SR30_CRa!$E143</f>
        <v>0</v>
      </c>
      <c r="G194" s="40">
        <f t="shared" si="34"/>
        <v>0</v>
      </c>
      <c r="H194" s="11">
        <f t="shared" si="42"/>
        <v>166</v>
      </c>
      <c r="I194" s="50">
        <f>+SR40_CRa!$E133</f>
        <v>0</v>
      </c>
      <c r="J194" s="40">
        <f t="shared" si="35"/>
        <v>0</v>
      </c>
      <c r="K194" s="11">
        <f t="shared" si="43"/>
        <v>166</v>
      </c>
      <c r="L194" s="50">
        <f>+SR50_CRa!$E123</f>
        <v>0</v>
      </c>
      <c r="M194" s="40">
        <f t="shared" si="36"/>
        <v>0</v>
      </c>
      <c r="R194" s="11">
        <f t="shared" si="45"/>
        <v>166</v>
      </c>
      <c r="S194" s="50" t="e">
        <f>+SR30_CRa!$B143</f>
        <v>#N/A</v>
      </c>
      <c r="T194" s="40" t="e">
        <f t="shared" si="37"/>
        <v>#N/A</v>
      </c>
      <c r="U194" s="11">
        <f t="shared" si="46"/>
        <v>166</v>
      </c>
      <c r="V194" s="50" t="e">
        <f>+SR40_CRa!$B133</f>
        <v>#N/A</v>
      </c>
      <c r="W194" s="40" t="e">
        <f t="shared" si="38"/>
        <v>#N/A</v>
      </c>
      <c r="X194" s="11">
        <f t="shared" si="47"/>
        <v>166</v>
      </c>
      <c r="Y194" s="50" t="e">
        <f>+SR50_CRa!$B123</f>
        <v>#N/A</v>
      </c>
      <c r="Z194" s="40" t="e">
        <f t="shared" si="39"/>
        <v>#N/A</v>
      </c>
    </row>
    <row r="195" spans="5:26" x14ac:dyDescent="0.3">
      <c r="E195" s="11">
        <f t="shared" si="41"/>
        <v>167</v>
      </c>
      <c r="F195" s="50">
        <f>+SR30_CRa!$E144</f>
        <v>0</v>
      </c>
      <c r="G195" s="40">
        <f t="shared" si="34"/>
        <v>0</v>
      </c>
      <c r="H195" s="11">
        <f t="shared" si="42"/>
        <v>167</v>
      </c>
      <c r="I195" s="50">
        <f>+SR40_CRa!$E134</f>
        <v>0</v>
      </c>
      <c r="J195" s="40">
        <f t="shared" si="35"/>
        <v>0</v>
      </c>
      <c r="K195" s="11">
        <f t="shared" si="43"/>
        <v>167</v>
      </c>
      <c r="L195" s="50">
        <f>+SR50_CRa!$E124</f>
        <v>0</v>
      </c>
      <c r="M195" s="40">
        <f t="shared" si="36"/>
        <v>0</v>
      </c>
      <c r="R195" s="11">
        <f t="shared" si="45"/>
        <v>167</v>
      </c>
      <c r="S195" s="50" t="e">
        <f>+SR30_CRa!$B144</f>
        <v>#N/A</v>
      </c>
      <c r="T195" s="40" t="e">
        <f t="shared" si="37"/>
        <v>#N/A</v>
      </c>
      <c r="U195" s="11">
        <f t="shared" si="46"/>
        <v>167</v>
      </c>
      <c r="V195" s="50" t="e">
        <f>+SR40_CRa!$B134</f>
        <v>#N/A</v>
      </c>
      <c r="W195" s="40" t="e">
        <f t="shared" si="38"/>
        <v>#N/A</v>
      </c>
      <c r="X195" s="11">
        <f t="shared" si="47"/>
        <v>167</v>
      </c>
      <c r="Y195" s="50" t="e">
        <f>+SR50_CRa!$B124</f>
        <v>#N/A</v>
      </c>
      <c r="Z195" s="40" t="e">
        <f t="shared" si="39"/>
        <v>#N/A</v>
      </c>
    </row>
    <row r="196" spans="5:26" x14ac:dyDescent="0.3">
      <c r="E196" s="11">
        <f t="shared" si="41"/>
        <v>168</v>
      </c>
      <c r="F196" s="50">
        <f>+SR30_CRa!$E145</f>
        <v>0</v>
      </c>
      <c r="G196" s="40">
        <f t="shared" si="34"/>
        <v>0</v>
      </c>
      <c r="H196" s="11">
        <f t="shared" si="42"/>
        <v>168</v>
      </c>
      <c r="I196" s="50">
        <f>+SR40_CRa!$E135</f>
        <v>0</v>
      </c>
      <c r="J196" s="40">
        <f t="shared" si="35"/>
        <v>0</v>
      </c>
      <c r="K196" s="11">
        <f t="shared" si="43"/>
        <v>168</v>
      </c>
      <c r="L196" s="50">
        <f>+SR50_CRa!$E125</f>
        <v>0</v>
      </c>
      <c r="M196" s="40">
        <f t="shared" si="36"/>
        <v>0</v>
      </c>
      <c r="R196" s="11">
        <f t="shared" si="45"/>
        <v>168</v>
      </c>
      <c r="S196" s="50" t="e">
        <f>+SR30_CRa!$B145</f>
        <v>#N/A</v>
      </c>
      <c r="T196" s="40" t="e">
        <f t="shared" si="37"/>
        <v>#N/A</v>
      </c>
      <c r="U196" s="11">
        <f t="shared" si="46"/>
        <v>168</v>
      </c>
      <c r="V196" s="50" t="e">
        <f>+SR40_CRa!$B135</f>
        <v>#N/A</v>
      </c>
      <c r="W196" s="40" t="e">
        <f t="shared" si="38"/>
        <v>#N/A</v>
      </c>
      <c r="X196" s="11">
        <f t="shared" si="47"/>
        <v>168</v>
      </c>
      <c r="Y196" s="50" t="e">
        <f>+SR50_CRa!$B125</f>
        <v>#N/A</v>
      </c>
      <c r="Z196" s="40" t="e">
        <f t="shared" si="39"/>
        <v>#N/A</v>
      </c>
    </row>
    <row r="197" spans="5:26" x14ac:dyDescent="0.3">
      <c r="E197" s="11">
        <f t="shared" si="41"/>
        <v>169</v>
      </c>
      <c r="F197" s="50">
        <f>+SR30_CRa!$E146</f>
        <v>0</v>
      </c>
      <c r="G197" s="40">
        <f t="shared" si="34"/>
        <v>0</v>
      </c>
      <c r="H197" s="11">
        <f t="shared" si="42"/>
        <v>169</v>
      </c>
      <c r="I197" s="50">
        <f>+SR40_CRa!$E136</f>
        <v>0</v>
      </c>
      <c r="J197" s="40">
        <f t="shared" si="35"/>
        <v>0</v>
      </c>
      <c r="K197" s="11">
        <f t="shared" si="43"/>
        <v>169</v>
      </c>
      <c r="L197" s="50">
        <f>+SR50_CRa!$E126</f>
        <v>0</v>
      </c>
      <c r="M197" s="40">
        <f t="shared" si="36"/>
        <v>0</v>
      </c>
      <c r="R197" s="11">
        <f t="shared" si="45"/>
        <v>169</v>
      </c>
      <c r="S197" s="50" t="e">
        <f>+SR30_CRa!$B146</f>
        <v>#N/A</v>
      </c>
      <c r="T197" s="40" t="e">
        <f t="shared" si="37"/>
        <v>#N/A</v>
      </c>
      <c r="U197" s="11">
        <f t="shared" si="46"/>
        <v>169</v>
      </c>
      <c r="V197" s="50" t="e">
        <f>+SR40_CRa!$B136</f>
        <v>#N/A</v>
      </c>
      <c r="W197" s="40" t="e">
        <f t="shared" si="38"/>
        <v>#N/A</v>
      </c>
      <c r="X197" s="11">
        <f t="shared" si="47"/>
        <v>169</v>
      </c>
      <c r="Y197" s="50" t="e">
        <f>+SR50_CRa!$B126</f>
        <v>#N/A</v>
      </c>
      <c r="Z197" s="40" t="e">
        <f t="shared" si="39"/>
        <v>#N/A</v>
      </c>
    </row>
    <row r="198" spans="5:26" x14ac:dyDescent="0.3">
      <c r="E198" s="11">
        <f t="shared" si="41"/>
        <v>170</v>
      </c>
      <c r="F198" s="50">
        <f>+SR30_CRa!$E147</f>
        <v>0</v>
      </c>
      <c r="G198" s="40">
        <f t="shared" si="34"/>
        <v>0</v>
      </c>
      <c r="H198" s="11">
        <f t="shared" si="42"/>
        <v>170</v>
      </c>
      <c r="I198" s="50">
        <f>+SR40_CRa!$E137</f>
        <v>0</v>
      </c>
      <c r="J198" s="40">
        <f t="shared" si="35"/>
        <v>0</v>
      </c>
      <c r="K198" s="11">
        <f t="shared" si="43"/>
        <v>170</v>
      </c>
      <c r="L198" s="50">
        <f>+SR50_CRa!$E127</f>
        <v>0</v>
      </c>
      <c r="M198" s="40">
        <f t="shared" si="36"/>
        <v>0</v>
      </c>
      <c r="R198" s="11">
        <f t="shared" si="45"/>
        <v>170</v>
      </c>
      <c r="S198" s="50" t="e">
        <f>+SR30_CRa!$B147</f>
        <v>#N/A</v>
      </c>
      <c r="T198" s="40" t="e">
        <f t="shared" si="37"/>
        <v>#N/A</v>
      </c>
      <c r="U198" s="11">
        <f t="shared" si="46"/>
        <v>170</v>
      </c>
      <c r="V198" s="50" t="e">
        <f>+SR40_CRa!$B137</f>
        <v>#N/A</v>
      </c>
      <c r="W198" s="40" t="e">
        <f t="shared" si="38"/>
        <v>#N/A</v>
      </c>
      <c r="X198" s="11">
        <f t="shared" si="47"/>
        <v>170</v>
      </c>
      <c r="Y198" s="50" t="e">
        <f>+SR50_CRa!$B127</f>
        <v>#N/A</v>
      </c>
      <c r="Z198" s="40" t="e">
        <f t="shared" si="39"/>
        <v>#N/A</v>
      </c>
    </row>
    <row r="199" spans="5:26" x14ac:dyDescent="0.3">
      <c r="E199" s="11">
        <f t="shared" si="41"/>
        <v>171</v>
      </c>
      <c r="F199" s="50">
        <f>+SR30_CRa!$E148</f>
        <v>0</v>
      </c>
      <c r="G199" s="40">
        <f t="shared" si="34"/>
        <v>0</v>
      </c>
      <c r="H199" s="11">
        <f t="shared" si="42"/>
        <v>171</v>
      </c>
      <c r="I199" s="50">
        <f>+SR40_CRa!$E138</f>
        <v>0</v>
      </c>
      <c r="J199" s="40">
        <f t="shared" si="35"/>
        <v>0</v>
      </c>
      <c r="K199" s="11">
        <f t="shared" si="43"/>
        <v>171</v>
      </c>
      <c r="L199" s="50">
        <f>+SR50_CRa!$E128</f>
        <v>0</v>
      </c>
      <c r="M199" s="40">
        <f t="shared" si="36"/>
        <v>0</v>
      </c>
      <c r="R199" s="11">
        <f t="shared" si="45"/>
        <v>171</v>
      </c>
      <c r="S199" s="50" t="e">
        <f>+SR30_CRa!$B148</f>
        <v>#N/A</v>
      </c>
      <c r="T199" s="40" t="e">
        <f t="shared" si="37"/>
        <v>#N/A</v>
      </c>
      <c r="U199" s="11">
        <f t="shared" si="46"/>
        <v>171</v>
      </c>
      <c r="V199" s="50" t="e">
        <f>+SR40_CRa!$B138</f>
        <v>#N/A</v>
      </c>
      <c r="W199" s="40" t="e">
        <f t="shared" si="38"/>
        <v>#N/A</v>
      </c>
      <c r="X199" s="11">
        <f t="shared" si="47"/>
        <v>171</v>
      </c>
      <c r="Y199" s="50" t="e">
        <f>+SR50_CRa!$B128</f>
        <v>#N/A</v>
      </c>
      <c r="Z199" s="40" t="e">
        <f t="shared" si="39"/>
        <v>#N/A</v>
      </c>
    </row>
    <row r="200" spans="5:26" x14ac:dyDescent="0.3">
      <c r="E200" s="11">
        <f t="shared" si="41"/>
        <v>172</v>
      </c>
      <c r="F200" s="50">
        <f>+SR30_CRa!$E149</f>
        <v>0</v>
      </c>
      <c r="G200" s="40">
        <f t="shared" si="34"/>
        <v>0</v>
      </c>
      <c r="H200" s="11">
        <f t="shared" si="42"/>
        <v>172</v>
      </c>
      <c r="I200" s="50">
        <f>+SR40_CRa!$E139</f>
        <v>0</v>
      </c>
      <c r="J200" s="40">
        <f t="shared" si="35"/>
        <v>0</v>
      </c>
      <c r="K200" s="11">
        <f t="shared" si="43"/>
        <v>172</v>
      </c>
      <c r="L200" s="50">
        <f>+SR50_CRa!$E129</f>
        <v>0</v>
      </c>
      <c r="M200" s="40">
        <f t="shared" si="36"/>
        <v>0</v>
      </c>
      <c r="R200" s="11">
        <f t="shared" si="45"/>
        <v>172</v>
      </c>
      <c r="S200" s="50" t="e">
        <f>+SR30_CRa!$B149</f>
        <v>#N/A</v>
      </c>
      <c r="T200" s="40" t="e">
        <f t="shared" si="37"/>
        <v>#N/A</v>
      </c>
      <c r="U200" s="11">
        <f t="shared" si="46"/>
        <v>172</v>
      </c>
      <c r="V200" s="50" t="e">
        <f>+SR40_CRa!$B139</f>
        <v>#N/A</v>
      </c>
      <c r="W200" s="40" t="e">
        <f t="shared" si="38"/>
        <v>#N/A</v>
      </c>
      <c r="X200" s="11">
        <f t="shared" si="47"/>
        <v>172</v>
      </c>
      <c r="Y200" s="50" t="e">
        <f>+SR50_CRa!$B129</f>
        <v>#N/A</v>
      </c>
      <c r="Z200" s="40" t="e">
        <f t="shared" si="39"/>
        <v>#N/A</v>
      </c>
    </row>
    <row r="201" spans="5:26" x14ac:dyDescent="0.3">
      <c r="E201" s="11">
        <f t="shared" si="41"/>
        <v>173</v>
      </c>
      <c r="F201" s="50">
        <f>+SR30_CRa!$E150</f>
        <v>0</v>
      </c>
      <c r="G201" s="40">
        <f t="shared" si="34"/>
        <v>0</v>
      </c>
      <c r="H201" s="11">
        <f t="shared" si="42"/>
        <v>173</v>
      </c>
      <c r="I201" s="50">
        <f>+SR40_CRa!$E140</f>
        <v>0</v>
      </c>
      <c r="J201" s="40">
        <f t="shared" si="35"/>
        <v>0</v>
      </c>
      <c r="K201" s="11">
        <f t="shared" si="43"/>
        <v>173</v>
      </c>
      <c r="L201" s="50">
        <f>+SR50_CRa!$E130</f>
        <v>0</v>
      </c>
      <c r="M201" s="40">
        <f t="shared" si="36"/>
        <v>0</v>
      </c>
      <c r="R201" s="11">
        <f t="shared" si="45"/>
        <v>173</v>
      </c>
      <c r="S201" s="50" t="e">
        <f>+SR30_CRa!$B150</f>
        <v>#N/A</v>
      </c>
      <c r="T201" s="40" t="e">
        <f t="shared" si="37"/>
        <v>#N/A</v>
      </c>
      <c r="U201" s="11">
        <f t="shared" si="46"/>
        <v>173</v>
      </c>
      <c r="V201" s="50" t="e">
        <f>+SR40_CRa!$B140</f>
        <v>#N/A</v>
      </c>
      <c r="W201" s="40" t="e">
        <f t="shared" si="38"/>
        <v>#N/A</v>
      </c>
      <c r="X201" s="11">
        <f t="shared" si="47"/>
        <v>173</v>
      </c>
      <c r="Y201" s="50" t="e">
        <f>+SR50_CRa!$B130</f>
        <v>#N/A</v>
      </c>
      <c r="Z201" s="40" t="e">
        <f t="shared" si="39"/>
        <v>#N/A</v>
      </c>
    </row>
    <row r="202" spans="5:26" x14ac:dyDescent="0.3">
      <c r="E202" s="11">
        <f t="shared" si="41"/>
        <v>174</v>
      </c>
      <c r="F202" s="50">
        <f>+SR30_CRa!$E151</f>
        <v>0</v>
      </c>
      <c r="G202" s="40">
        <f t="shared" si="34"/>
        <v>0</v>
      </c>
      <c r="H202" s="11">
        <f t="shared" si="42"/>
        <v>174</v>
      </c>
      <c r="I202" s="50">
        <f>+SR40_CRa!$E141</f>
        <v>0</v>
      </c>
      <c r="J202" s="40">
        <f t="shared" si="35"/>
        <v>0</v>
      </c>
      <c r="K202" s="11">
        <f t="shared" si="43"/>
        <v>174</v>
      </c>
      <c r="L202" s="50">
        <f>+SR50_CRa!$E131</f>
        <v>0</v>
      </c>
      <c r="M202" s="40">
        <f t="shared" si="36"/>
        <v>0</v>
      </c>
      <c r="R202" s="11">
        <f t="shared" si="45"/>
        <v>174</v>
      </c>
      <c r="S202" s="50" t="e">
        <f>+SR30_CRa!$B151</f>
        <v>#N/A</v>
      </c>
      <c r="T202" s="40" t="e">
        <f t="shared" si="37"/>
        <v>#N/A</v>
      </c>
      <c r="U202" s="11">
        <f t="shared" si="46"/>
        <v>174</v>
      </c>
      <c r="V202" s="50" t="e">
        <f>+SR40_CRa!$B141</f>
        <v>#N/A</v>
      </c>
      <c r="W202" s="40" t="e">
        <f t="shared" si="38"/>
        <v>#N/A</v>
      </c>
      <c r="X202" s="11">
        <f t="shared" si="47"/>
        <v>174</v>
      </c>
      <c r="Y202" s="50" t="e">
        <f>+SR50_CRa!$B131</f>
        <v>#N/A</v>
      </c>
      <c r="Z202" s="40" t="e">
        <f t="shared" si="39"/>
        <v>#N/A</v>
      </c>
    </row>
    <row r="203" spans="5:26" x14ac:dyDescent="0.3">
      <c r="E203" s="11">
        <f t="shared" si="41"/>
        <v>175</v>
      </c>
      <c r="F203" s="50">
        <f>+SR30_CRa!$E152</f>
        <v>0</v>
      </c>
      <c r="G203" s="40">
        <f t="shared" si="34"/>
        <v>0</v>
      </c>
      <c r="H203" s="11">
        <f t="shared" si="42"/>
        <v>175</v>
      </c>
      <c r="I203" s="50">
        <f>+SR40_CRa!$E142</f>
        <v>0</v>
      </c>
      <c r="J203" s="40">
        <f t="shared" si="35"/>
        <v>0</v>
      </c>
      <c r="K203" s="11">
        <f t="shared" si="43"/>
        <v>175</v>
      </c>
      <c r="L203" s="50">
        <f>+SR50_CRa!$E132</f>
        <v>0</v>
      </c>
      <c r="M203" s="40">
        <f t="shared" si="36"/>
        <v>0</v>
      </c>
      <c r="R203" s="11">
        <f t="shared" si="45"/>
        <v>175</v>
      </c>
      <c r="S203" s="50" t="e">
        <f>+SR30_CRa!$B152</f>
        <v>#N/A</v>
      </c>
      <c r="T203" s="40" t="e">
        <f t="shared" si="37"/>
        <v>#N/A</v>
      </c>
      <c r="U203" s="11">
        <f t="shared" si="46"/>
        <v>175</v>
      </c>
      <c r="V203" s="50" t="e">
        <f>+SR40_CRa!$B142</f>
        <v>#N/A</v>
      </c>
      <c r="W203" s="40" t="e">
        <f t="shared" si="38"/>
        <v>#N/A</v>
      </c>
      <c r="X203" s="11">
        <f t="shared" si="47"/>
        <v>175</v>
      </c>
      <c r="Y203" s="50" t="e">
        <f>+SR50_CRa!$B132</f>
        <v>#N/A</v>
      </c>
      <c r="Z203" s="40" t="e">
        <f t="shared" si="39"/>
        <v>#N/A</v>
      </c>
    </row>
    <row r="204" spans="5:26" x14ac:dyDescent="0.3">
      <c r="E204" s="11">
        <f t="shared" si="41"/>
        <v>176</v>
      </c>
      <c r="F204" s="50">
        <f>+SR30_CRa!$E153</f>
        <v>0</v>
      </c>
      <c r="G204" s="40">
        <f t="shared" si="34"/>
        <v>0</v>
      </c>
      <c r="H204" s="11">
        <f t="shared" si="42"/>
        <v>176</v>
      </c>
      <c r="I204" s="50">
        <f>+SR40_CRa!$E143</f>
        <v>0</v>
      </c>
      <c r="J204" s="40">
        <f t="shared" si="35"/>
        <v>0</v>
      </c>
      <c r="K204" s="11">
        <f t="shared" si="43"/>
        <v>176</v>
      </c>
      <c r="L204" s="50">
        <f>+SR50_CRa!$E133</f>
        <v>0</v>
      </c>
      <c r="M204" s="40">
        <f t="shared" si="36"/>
        <v>0</v>
      </c>
      <c r="R204" s="11">
        <f t="shared" si="45"/>
        <v>176</v>
      </c>
      <c r="S204" s="50" t="e">
        <f>+SR30_CRa!$B153</f>
        <v>#N/A</v>
      </c>
      <c r="T204" s="40" t="e">
        <f t="shared" si="37"/>
        <v>#N/A</v>
      </c>
      <c r="U204" s="11">
        <f t="shared" si="46"/>
        <v>176</v>
      </c>
      <c r="V204" s="50" t="e">
        <f>+SR40_CRa!$B143</f>
        <v>#N/A</v>
      </c>
      <c r="W204" s="40" t="e">
        <f t="shared" si="38"/>
        <v>#N/A</v>
      </c>
      <c r="X204" s="11">
        <f t="shared" si="47"/>
        <v>176</v>
      </c>
      <c r="Y204" s="50" t="e">
        <f>+SR50_CRa!$B133</f>
        <v>#N/A</v>
      </c>
      <c r="Z204" s="40" t="e">
        <f t="shared" si="39"/>
        <v>#N/A</v>
      </c>
    </row>
    <row r="205" spans="5:26" x14ac:dyDescent="0.3">
      <c r="E205" s="11">
        <f t="shared" si="41"/>
        <v>177</v>
      </c>
      <c r="F205" s="50">
        <f>+SR30_CRa!$E154</f>
        <v>0</v>
      </c>
      <c r="G205" s="40">
        <f t="shared" si="34"/>
        <v>0</v>
      </c>
      <c r="H205" s="11">
        <f t="shared" si="42"/>
        <v>177</v>
      </c>
      <c r="I205" s="50">
        <f>+SR40_CRa!$E144</f>
        <v>0</v>
      </c>
      <c r="J205" s="40">
        <f t="shared" si="35"/>
        <v>0</v>
      </c>
      <c r="K205" s="11">
        <f t="shared" si="43"/>
        <v>177</v>
      </c>
      <c r="L205" s="50">
        <f>+SR50_CRa!$E134</f>
        <v>0</v>
      </c>
      <c r="M205" s="40">
        <f t="shared" si="36"/>
        <v>0</v>
      </c>
      <c r="R205" s="11">
        <f t="shared" si="45"/>
        <v>177</v>
      </c>
      <c r="S205" s="50" t="e">
        <f>+SR30_CRa!$B154</f>
        <v>#N/A</v>
      </c>
      <c r="T205" s="40" t="e">
        <f t="shared" si="37"/>
        <v>#N/A</v>
      </c>
      <c r="U205" s="11">
        <f t="shared" si="46"/>
        <v>177</v>
      </c>
      <c r="V205" s="50" t="e">
        <f>+SR40_CRa!$B144</f>
        <v>#N/A</v>
      </c>
      <c r="W205" s="40" t="e">
        <f t="shared" si="38"/>
        <v>#N/A</v>
      </c>
      <c r="X205" s="11">
        <f t="shared" si="47"/>
        <v>177</v>
      </c>
      <c r="Y205" s="50" t="e">
        <f>+SR50_CRa!$B134</f>
        <v>#N/A</v>
      </c>
      <c r="Z205" s="40" t="e">
        <f t="shared" si="39"/>
        <v>#N/A</v>
      </c>
    </row>
    <row r="206" spans="5:26" x14ac:dyDescent="0.3">
      <c r="E206" s="11">
        <f t="shared" si="41"/>
        <v>178</v>
      </c>
      <c r="F206" s="50">
        <f>+SR30_CRa!$E155</f>
        <v>0</v>
      </c>
      <c r="G206" s="40">
        <f t="shared" si="34"/>
        <v>0</v>
      </c>
      <c r="H206" s="11">
        <f t="shared" si="42"/>
        <v>178</v>
      </c>
      <c r="I206" s="50">
        <f>+SR40_CRa!$E145</f>
        <v>0</v>
      </c>
      <c r="J206" s="40">
        <f t="shared" si="35"/>
        <v>0</v>
      </c>
      <c r="K206" s="11">
        <f t="shared" si="43"/>
        <v>178</v>
      </c>
      <c r="L206" s="50">
        <f>+SR50_CRa!$E135</f>
        <v>0</v>
      </c>
      <c r="M206" s="40">
        <f t="shared" si="36"/>
        <v>0</v>
      </c>
      <c r="R206" s="11">
        <f t="shared" si="45"/>
        <v>178</v>
      </c>
      <c r="S206" s="50" t="e">
        <f>+SR30_CRa!$B155</f>
        <v>#N/A</v>
      </c>
      <c r="T206" s="40" t="e">
        <f t="shared" si="37"/>
        <v>#N/A</v>
      </c>
      <c r="U206" s="11">
        <f t="shared" si="46"/>
        <v>178</v>
      </c>
      <c r="V206" s="50" t="e">
        <f>+SR40_CRa!$B145</f>
        <v>#N/A</v>
      </c>
      <c r="W206" s="40" t="e">
        <f t="shared" si="38"/>
        <v>#N/A</v>
      </c>
      <c r="X206" s="11">
        <f t="shared" si="47"/>
        <v>178</v>
      </c>
      <c r="Y206" s="50" t="e">
        <f>+SR50_CRa!$B135</f>
        <v>#N/A</v>
      </c>
      <c r="Z206" s="40" t="e">
        <f t="shared" si="39"/>
        <v>#N/A</v>
      </c>
    </row>
    <row r="207" spans="5:26" x14ac:dyDescent="0.3">
      <c r="E207" s="11">
        <f t="shared" si="41"/>
        <v>179</v>
      </c>
      <c r="F207" s="50">
        <f>+SR30_CRa!$E156</f>
        <v>0</v>
      </c>
      <c r="G207" s="40">
        <f t="shared" si="34"/>
        <v>0</v>
      </c>
      <c r="H207" s="11">
        <f t="shared" si="42"/>
        <v>179</v>
      </c>
      <c r="I207" s="50">
        <f>+SR40_CRa!$E146</f>
        <v>0</v>
      </c>
      <c r="J207" s="40">
        <f t="shared" si="35"/>
        <v>0</v>
      </c>
      <c r="K207" s="11">
        <f t="shared" si="43"/>
        <v>179</v>
      </c>
      <c r="L207" s="50">
        <f>+SR50_CRa!$E136</f>
        <v>0</v>
      </c>
      <c r="M207" s="40">
        <f t="shared" si="36"/>
        <v>0</v>
      </c>
      <c r="R207" s="11">
        <f t="shared" si="45"/>
        <v>179</v>
      </c>
      <c r="S207" s="50" t="e">
        <f>+SR30_CRa!$B156</f>
        <v>#N/A</v>
      </c>
      <c r="T207" s="40" t="e">
        <f t="shared" si="37"/>
        <v>#N/A</v>
      </c>
      <c r="U207" s="11">
        <f t="shared" si="46"/>
        <v>179</v>
      </c>
      <c r="V207" s="50" t="e">
        <f>+SR40_CRa!$B146</f>
        <v>#N/A</v>
      </c>
      <c r="W207" s="40" t="e">
        <f t="shared" si="38"/>
        <v>#N/A</v>
      </c>
      <c r="X207" s="11">
        <f t="shared" si="47"/>
        <v>179</v>
      </c>
      <c r="Y207" s="50" t="e">
        <f>+SR50_CRa!$B136</f>
        <v>#N/A</v>
      </c>
      <c r="Z207" s="40" t="e">
        <f t="shared" si="39"/>
        <v>#N/A</v>
      </c>
    </row>
    <row r="208" spans="5:26" x14ac:dyDescent="0.3">
      <c r="E208" s="11">
        <f t="shared" si="41"/>
        <v>180</v>
      </c>
      <c r="F208" s="50">
        <f>+SR30_CRa!$E157</f>
        <v>0</v>
      </c>
      <c r="G208" s="40">
        <f t="shared" si="34"/>
        <v>0</v>
      </c>
      <c r="H208" s="11">
        <f t="shared" si="42"/>
        <v>180</v>
      </c>
      <c r="I208" s="50">
        <f>+SR40_CRa!$E147</f>
        <v>0</v>
      </c>
      <c r="J208" s="40">
        <f t="shared" si="35"/>
        <v>0</v>
      </c>
      <c r="K208" s="11">
        <f t="shared" si="43"/>
        <v>180</v>
      </c>
      <c r="L208" s="50">
        <f>+SR50_CRa!$E137</f>
        <v>0</v>
      </c>
      <c r="M208" s="40">
        <f t="shared" si="36"/>
        <v>0</v>
      </c>
      <c r="R208" s="11">
        <f t="shared" si="45"/>
        <v>180</v>
      </c>
      <c r="S208" s="50" t="e">
        <f>+SR30_CRa!$B157</f>
        <v>#N/A</v>
      </c>
      <c r="T208" s="40" t="e">
        <f t="shared" si="37"/>
        <v>#N/A</v>
      </c>
      <c r="U208" s="11">
        <f t="shared" si="46"/>
        <v>180</v>
      </c>
      <c r="V208" s="50" t="e">
        <f>+SR40_CRa!$B147</f>
        <v>#N/A</v>
      </c>
      <c r="W208" s="40" t="e">
        <f t="shared" si="38"/>
        <v>#N/A</v>
      </c>
      <c r="X208" s="11">
        <f t="shared" si="47"/>
        <v>180</v>
      </c>
      <c r="Y208" s="50" t="e">
        <f>+SR50_CRa!$B137</f>
        <v>#N/A</v>
      </c>
      <c r="Z208" s="40" t="e">
        <f t="shared" si="39"/>
        <v>#N/A</v>
      </c>
    </row>
    <row r="209" spans="5:26" x14ac:dyDescent="0.3">
      <c r="E209" s="11">
        <f t="shared" si="41"/>
        <v>181</v>
      </c>
      <c r="F209" s="50">
        <f>+SR30_CRa!$E158</f>
        <v>0</v>
      </c>
      <c r="G209" s="40">
        <f t="shared" si="34"/>
        <v>0</v>
      </c>
      <c r="H209" s="11">
        <f t="shared" si="42"/>
        <v>181</v>
      </c>
      <c r="I209" s="50">
        <f>+SR40_CRa!$E148</f>
        <v>0</v>
      </c>
      <c r="J209" s="40">
        <f t="shared" si="35"/>
        <v>0</v>
      </c>
      <c r="K209" s="11">
        <f t="shared" si="43"/>
        <v>181</v>
      </c>
      <c r="L209" s="50">
        <f>+SR50_CRa!$E138</f>
        <v>0</v>
      </c>
      <c r="M209" s="40">
        <f t="shared" si="36"/>
        <v>0</v>
      </c>
      <c r="R209" s="11">
        <f t="shared" si="45"/>
        <v>181</v>
      </c>
      <c r="S209" s="50" t="e">
        <f>+SR30_CRa!$B158</f>
        <v>#N/A</v>
      </c>
      <c r="T209" s="40" t="e">
        <f t="shared" si="37"/>
        <v>#N/A</v>
      </c>
      <c r="U209" s="11">
        <f t="shared" si="46"/>
        <v>181</v>
      </c>
      <c r="V209" s="50" t="e">
        <f>+SR40_CRa!$B148</f>
        <v>#N/A</v>
      </c>
      <c r="W209" s="40" t="e">
        <f t="shared" si="38"/>
        <v>#N/A</v>
      </c>
      <c r="X209" s="11">
        <f t="shared" si="47"/>
        <v>181</v>
      </c>
      <c r="Y209" s="50" t="e">
        <f>+SR50_CRa!$B138</f>
        <v>#N/A</v>
      </c>
      <c r="Z209" s="40" t="e">
        <f t="shared" si="39"/>
        <v>#N/A</v>
      </c>
    </row>
    <row r="210" spans="5:26" x14ac:dyDescent="0.3">
      <c r="E210" s="11">
        <f t="shared" si="41"/>
        <v>182</v>
      </c>
      <c r="F210" s="50">
        <f>+SR30_CRa!$E159</f>
        <v>0</v>
      </c>
      <c r="G210" s="40">
        <f t="shared" si="34"/>
        <v>0</v>
      </c>
      <c r="H210" s="11">
        <f t="shared" si="42"/>
        <v>182</v>
      </c>
      <c r="I210" s="50">
        <f>+SR40_CRa!$E149</f>
        <v>0</v>
      </c>
      <c r="J210" s="40">
        <f t="shared" si="35"/>
        <v>0</v>
      </c>
      <c r="K210" s="11">
        <f t="shared" si="43"/>
        <v>182</v>
      </c>
      <c r="L210" s="50">
        <f>+SR50_CRa!$E139</f>
        <v>0</v>
      </c>
      <c r="M210" s="40">
        <f t="shared" si="36"/>
        <v>0</v>
      </c>
      <c r="R210" s="11">
        <f t="shared" si="45"/>
        <v>182</v>
      </c>
      <c r="S210" s="50" t="e">
        <f>+SR30_CRa!$B159</f>
        <v>#N/A</v>
      </c>
      <c r="T210" s="40" t="e">
        <f t="shared" si="37"/>
        <v>#N/A</v>
      </c>
      <c r="U210" s="11">
        <f t="shared" si="46"/>
        <v>182</v>
      </c>
      <c r="V210" s="50" t="e">
        <f>+SR40_CRa!$B149</f>
        <v>#N/A</v>
      </c>
      <c r="W210" s="40" t="e">
        <f t="shared" si="38"/>
        <v>#N/A</v>
      </c>
      <c r="X210" s="11">
        <f t="shared" si="47"/>
        <v>182</v>
      </c>
      <c r="Y210" s="50" t="e">
        <f>+SR50_CRa!$B139</f>
        <v>#N/A</v>
      </c>
      <c r="Z210" s="40" t="e">
        <f t="shared" si="39"/>
        <v>#N/A</v>
      </c>
    </row>
    <row r="211" spans="5:26" x14ac:dyDescent="0.3">
      <c r="E211" s="11">
        <f t="shared" si="41"/>
        <v>183</v>
      </c>
      <c r="F211" s="50">
        <f>+SR30_CRa!$E160</f>
        <v>0</v>
      </c>
      <c r="G211" s="40">
        <f t="shared" si="34"/>
        <v>0</v>
      </c>
      <c r="H211" s="11">
        <f t="shared" si="42"/>
        <v>183</v>
      </c>
      <c r="I211" s="50">
        <f>+SR40_CRa!$E150</f>
        <v>0</v>
      </c>
      <c r="J211" s="40">
        <f t="shared" si="35"/>
        <v>0</v>
      </c>
      <c r="K211" s="11">
        <f t="shared" si="43"/>
        <v>183</v>
      </c>
      <c r="L211" s="50">
        <f>+SR50_CRa!$E140</f>
        <v>0</v>
      </c>
      <c r="M211" s="40">
        <f t="shared" si="36"/>
        <v>0</v>
      </c>
      <c r="R211" s="11">
        <f t="shared" si="45"/>
        <v>183</v>
      </c>
      <c r="S211" s="50" t="e">
        <f>+SR30_CRa!$B160</f>
        <v>#N/A</v>
      </c>
      <c r="T211" s="40" t="e">
        <f t="shared" si="37"/>
        <v>#N/A</v>
      </c>
      <c r="U211" s="11">
        <f t="shared" si="46"/>
        <v>183</v>
      </c>
      <c r="V211" s="50" t="e">
        <f>+SR40_CRa!$B150</f>
        <v>#N/A</v>
      </c>
      <c r="W211" s="40" t="e">
        <f t="shared" si="38"/>
        <v>#N/A</v>
      </c>
      <c r="X211" s="11">
        <f t="shared" si="47"/>
        <v>183</v>
      </c>
      <c r="Y211" s="50" t="e">
        <f>+SR50_CRa!$B140</f>
        <v>#N/A</v>
      </c>
      <c r="Z211" s="40" t="e">
        <f t="shared" si="39"/>
        <v>#N/A</v>
      </c>
    </row>
    <row r="212" spans="5:26" x14ac:dyDescent="0.3">
      <c r="E212" s="11">
        <f t="shared" si="41"/>
        <v>184</v>
      </c>
      <c r="F212" s="50">
        <f>+SR30_CRa!$E161</f>
        <v>0</v>
      </c>
      <c r="G212" s="40">
        <f t="shared" si="34"/>
        <v>0</v>
      </c>
      <c r="H212" s="11">
        <f t="shared" si="42"/>
        <v>184</v>
      </c>
      <c r="I212" s="50">
        <f>+SR40_CRa!$E151</f>
        <v>0</v>
      </c>
      <c r="J212" s="40">
        <f t="shared" si="35"/>
        <v>0</v>
      </c>
      <c r="K212" s="11">
        <f t="shared" si="43"/>
        <v>184</v>
      </c>
      <c r="L212" s="50">
        <f>+SR50_CRa!$E141</f>
        <v>0</v>
      </c>
      <c r="M212" s="40">
        <f t="shared" si="36"/>
        <v>0</v>
      </c>
      <c r="R212" s="11">
        <f t="shared" si="45"/>
        <v>184</v>
      </c>
      <c r="S212" s="50" t="e">
        <f>+SR30_CRa!$B161</f>
        <v>#N/A</v>
      </c>
      <c r="T212" s="40" t="e">
        <f t="shared" si="37"/>
        <v>#N/A</v>
      </c>
      <c r="U212" s="11">
        <f t="shared" si="46"/>
        <v>184</v>
      </c>
      <c r="V212" s="50" t="e">
        <f>+SR40_CRa!$B151</f>
        <v>#N/A</v>
      </c>
      <c r="W212" s="40" t="e">
        <f t="shared" si="38"/>
        <v>#N/A</v>
      </c>
      <c r="X212" s="11">
        <f t="shared" si="47"/>
        <v>184</v>
      </c>
      <c r="Y212" s="50" t="e">
        <f>+SR50_CRa!$B141</f>
        <v>#N/A</v>
      </c>
      <c r="Z212" s="40" t="e">
        <f t="shared" si="39"/>
        <v>#N/A</v>
      </c>
    </row>
    <row r="213" spans="5:26" x14ac:dyDescent="0.3">
      <c r="E213" s="11">
        <f t="shared" si="41"/>
        <v>185</v>
      </c>
      <c r="F213" s="50">
        <f>+SR30_CRa!$E162</f>
        <v>0</v>
      </c>
      <c r="G213" s="40">
        <f t="shared" si="34"/>
        <v>0</v>
      </c>
      <c r="H213" s="11">
        <f t="shared" si="42"/>
        <v>185</v>
      </c>
      <c r="I213" s="50">
        <f>+SR40_CRa!$E152</f>
        <v>0</v>
      </c>
      <c r="J213" s="40">
        <f t="shared" si="35"/>
        <v>0</v>
      </c>
      <c r="K213" s="11">
        <f t="shared" si="43"/>
        <v>185</v>
      </c>
      <c r="L213" s="50">
        <f>+SR50_CRa!$E142</f>
        <v>0</v>
      </c>
      <c r="M213" s="40">
        <f t="shared" si="36"/>
        <v>0</v>
      </c>
      <c r="R213" s="11">
        <f t="shared" si="45"/>
        <v>185</v>
      </c>
      <c r="S213" s="50" t="e">
        <f>+SR30_CRa!$B162</f>
        <v>#N/A</v>
      </c>
      <c r="T213" s="40" t="e">
        <f t="shared" si="37"/>
        <v>#N/A</v>
      </c>
      <c r="U213" s="11">
        <f t="shared" si="46"/>
        <v>185</v>
      </c>
      <c r="V213" s="50" t="e">
        <f>+SR40_CRa!$B152</f>
        <v>#N/A</v>
      </c>
      <c r="W213" s="40" t="e">
        <f t="shared" si="38"/>
        <v>#N/A</v>
      </c>
      <c r="X213" s="11">
        <f t="shared" si="47"/>
        <v>185</v>
      </c>
      <c r="Y213" s="50" t="e">
        <f>+SR50_CRa!$B142</f>
        <v>#N/A</v>
      </c>
      <c r="Z213" s="40" t="e">
        <f t="shared" si="39"/>
        <v>#N/A</v>
      </c>
    </row>
    <row r="214" spans="5:26" x14ac:dyDescent="0.3">
      <c r="E214" s="11">
        <f t="shared" si="41"/>
        <v>186</v>
      </c>
      <c r="F214" s="50">
        <f>+SR30_CRa!$E163</f>
        <v>0</v>
      </c>
      <c r="G214" s="40">
        <f t="shared" si="34"/>
        <v>0</v>
      </c>
      <c r="H214" s="11">
        <f t="shared" si="42"/>
        <v>186</v>
      </c>
      <c r="I214" s="50">
        <f>+SR40_CRa!$E153</f>
        <v>0</v>
      </c>
      <c r="J214" s="40">
        <f t="shared" si="35"/>
        <v>0</v>
      </c>
      <c r="K214" s="11">
        <f t="shared" si="43"/>
        <v>186</v>
      </c>
      <c r="L214" s="50">
        <f>+SR50_CRa!$E143</f>
        <v>0</v>
      </c>
      <c r="M214" s="40">
        <f t="shared" si="36"/>
        <v>0</v>
      </c>
      <c r="R214" s="11">
        <f t="shared" si="45"/>
        <v>186</v>
      </c>
      <c r="S214" s="50" t="e">
        <f>+SR30_CRa!$B163</f>
        <v>#N/A</v>
      </c>
      <c r="T214" s="40" t="e">
        <f t="shared" si="37"/>
        <v>#N/A</v>
      </c>
      <c r="U214" s="11">
        <f t="shared" si="46"/>
        <v>186</v>
      </c>
      <c r="V214" s="50" t="e">
        <f>+SR40_CRa!$B153</f>
        <v>#N/A</v>
      </c>
      <c r="W214" s="40" t="e">
        <f t="shared" si="38"/>
        <v>#N/A</v>
      </c>
      <c r="X214" s="11">
        <f t="shared" si="47"/>
        <v>186</v>
      </c>
      <c r="Y214" s="50" t="e">
        <f>+SR50_CRa!$B143</f>
        <v>#N/A</v>
      </c>
      <c r="Z214" s="40" t="e">
        <f t="shared" si="39"/>
        <v>#N/A</v>
      </c>
    </row>
    <row r="215" spans="5:26" x14ac:dyDescent="0.3">
      <c r="E215" s="11">
        <f t="shared" si="41"/>
        <v>187</v>
      </c>
      <c r="F215" s="50">
        <f>+SR30_CRa!$E164</f>
        <v>0</v>
      </c>
      <c r="G215" s="40">
        <f t="shared" si="34"/>
        <v>0</v>
      </c>
      <c r="H215" s="11">
        <f t="shared" si="42"/>
        <v>187</v>
      </c>
      <c r="I215" s="50">
        <f>+SR40_CRa!$E154</f>
        <v>0</v>
      </c>
      <c r="J215" s="40">
        <f t="shared" si="35"/>
        <v>0</v>
      </c>
      <c r="K215" s="11">
        <f t="shared" si="43"/>
        <v>187</v>
      </c>
      <c r="L215" s="50">
        <f>+SR50_CRa!$E144</f>
        <v>0</v>
      </c>
      <c r="M215" s="40">
        <f t="shared" si="36"/>
        <v>0</v>
      </c>
      <c r="R215" s="11">
        <f t="shared" si="45"/>
        <v>187</v>
      </c>
      <c r="S215" s="50" t="e">
        <f>+SR30_CRa!$B164</f>
        <v>#N/A</v>
      </c>
      <c r="T215" s="40" t="e">
        <f t="shared" si="37"/>
        <v>#N/A</v>
      </c>
      <c r="U215" s="11">
        <f t="shared" si="46"/>
        <v>187</v>
      </c>
      <c r="V215" s="50" t="e">
        <f>+SR40_CRa!$B154</f>
        <v>#N/A</v>
      </c>
      <c r="W215" s="40" t="e">
        <f t="shared" si="38"/>
        <v>#N/A</v>
      </c>
      <c r="X215" s="11">
        <f t="shared" si="47"/>
        <v>187</v>
      </c>
      <c r="Y215" s="50" t="e">
        <f>+SR50_CRa!$B144</f>
        <v>#N/A</v>
      </c>
      <c r="Z215" s="40" t="e">
        <f t="shared" si="39"/>
        <v>#N/A</v>
      </c>
    </row>
    <row r="216" spans="5:26" x14ac:dyDescent="0.3">
      <c r="E216" s="11">
        <f t="shared" si="41"/>
        <v>188</v>
      </c>
      <c r="F216" s="50">
        <f>+SR30_CRa!$E165</f>
        <v>0</v>
      </c>
      <c r="G216" s="40">
        <f t="shared" si="34"/>
        <v>0</v>
      </c>
      <c r="H216" s="11">
        <f t="shared" si="42"/>
        <v>188</v>
      </c>
      <c r="I216" s="50">
        <f>+SR40_CRa!$E155</f>
        <v>0</v>
      </c>
      <c r="J216" s="40">
        <f t="shared" si="35"/>
        <v>0</v>
      </c>
      <c r="K216" s="11">
        <f t="shared" si="43"/>
        <v>188</v>
      </c>
      <c r="L216" s="50">
        <f>+SR50_CRa!$E145</f>
        <v>0</v>
      </c>
      <c r="M216" s="40">
        <f t="shared" si="36"/>
        <v>0</v>
      </c>
      <c r="R216" s="11">
        <f t="shared" si="45"/>
        <v>188</v>
      </c>
      <c r="S216" s="50" t="e">
        <f>+SR30_CRa!$B165</f>
        <v>#N/A</v>
      </c>
      <c r="T216" s="40" t="e">
        <f t="shared" si="37"/>
        <v>#N/A</v>
      </c>
      <c r="U216" s="11">
        <f t="shared" si="46"/>
        <v>188</v>
      </c>
      <c r="V216" s="50" t="e">
        <f>+SR40_CRa!$B155</f>
        <v>#N/A</v>
      </c>
      <c r="W216" s="40" t="e">
        <f t="shared" si="38"/>
        <v>#N/A</v>
      </c>
      <c r="X216" s="11">
        <f t="shared" si="47"/>
        <v>188</v>
      </c>
      <c r="Y216" s="50" t="e">
        <f>+SR50_CRa!$B145</f>
        <v>#N/A</v>
      </c>
      <c r="Z216" s="40" t="e">
        <f t="shared" si="39"/>
        <v>#N/A</v>
      </c>
    </row>
    <row r="217" spans="5:26" x14ac:dyDescent="0.3">
      <c r="E217" s="11">
        <f t="shared" si="41"/>
        <v>189</v>
      </c>
      <c r="F217" s="50">
        <f>+SR30_CRa!$E166</f>
        <v>0</v>
      </c>
      <c r="G217" s="40">
        <f t="shared" si="34"/>
        <v>0</v>
      </c>
      <c r="H217" s="11">
        <f t="shared" si="42"/>
        <v>189</v>
      </c>
      <c r="I217" s="50">
        <f>+SR40_CRa!$E156</f>
        <v>0</v>
      </c>
      <c r="J217" s="40">
        <f t="shared" si="35"/>
        <v>0</v>
      </c>
      <c r="K217" s="11">
        <f t="shared" si="43"/>
        <v>189</v>
      </c>
      <c r="L217" s="50">
        <f>+SR50_CRa!$E146</f>
        <v>0</v>
      </c>
      <c r="M217" s="40">
        <f t="shared" si="36"/>
        <v>0</v>
      </c>
      <c r="R217" s="11">
        <f t="shared" si="45"/>
        <v>189</v>
      </c>
      <c r="S217" s="50" t="e">
        <f>+SR30_CRa!$B166</f>
        <v>#N/A</v>
      </c>
      <c r="T217" s="40" t="e">
        <f t="shared" si="37"/>
        <v>#N/A</v>
      </c>
      <c r="U217" s="11">
        <f t="shared" si="46"/>
        <v>189</v>
      </c>
      <c r="V217" s="50" t="e">
        <f>+SR40_CRa!$B156</f>
        <v>#N/A</v>
      </c>
      <c r="W217" s="40" t="e">
        <f t="shared" si="38"/>
        <v>#N/A</v>
      </c>
      <c r="X217" s="11">
        <f t="shared" si="47"/>
        <v>189</v>
      </c>
      <c r="Y217" s="50" t="e">
        <f>+SR50_CRa!$B146</f>
        <v>#N/A</v>
      </c>
      <c r="Z217" s="40" t="e">
        <f t="shared" si="39"/>
        <v>#N/A</v>
      </c>
    </row>
    <row r="218" spans="5:26" x14ac:dyDescent="0.3">
      <c r="E218" s="11">
        <f t="shared" si="41"/>
        <v>190</v>
      </c>
      <c r="F218" s="50">
        <f>+SR30_CRa!$E167</f>
        <v>0</v>
      </c>
      <c r="G218" s="40">
        <f t="shared" si="34"/>
        <v>0</v>
      </c>
      <c r="H218" s="11">
        <f t="shared" si="42"/>
        <v>190</v>
      </c>
      <c r="I218" s="50">
        <f>+SR40_CRa!$E157</f>
        <v>0</v>
      </c>
      <c r="J218" s="40">
        <f t="shared" si="35"/>
        <v>0</v>
      </c>
      <c r="K218" s="11">
        <f t="shared" si="43"/>
        <v>190</v>
      </c>
      <c r="L218" s="50">
        <f>+SR50_CRa!$E147</f>
        <v>0</v>
      </c>
      <c r="M218" s="40">
        <f t="shared" si="36"/>
        <v>0</v>
      </c>
      <c r="R218" s="11">
        <f t="shared" si="45"/>
        <v>190</v>
      </c>
      <c r="S218" s="50" t="e">
        <f>+SR30_CRa!$B167</f>
        <v>#N/A</v>
      </c>
      <c r="T218" s="40" t="e">
        <f t="shared" si="37"/>
        <v>#N/A</v>
      </c>
      <c r="U218" s="11">
        <f t="shared" si="46"/>
        <v>190</v>
      </c>
      <c r="V218" s="50" t="e">
        <f>+SR40_CRa!$B157</f>
        <v>#N/A</v>
      </c>
      <c r="W218" s="40" t="e">
        <f t="shared" si="38"/>
        <v>#N/A</v>
      </c>
      <c r="X218" s="11">
        <f t="shared" si="47"/>
        <v>190</v>
      </c>
      <c r="Y218" s="50" t="e">
        <f>+SR50_CRa!$B147</f>
        <v>#N/A</v>
      </c>
      <c r="Z218" s="40" t="e">
        <f t="shared" si="39"/>
        <v>#N/A</v>
      </c>
    </row>
    <row r="219" spans="5:26" x14ac:dyDescent="0.3">
      <c r="E219" s="11">
        <f t="shared" si="41"/>
        <v>191</v>
      </c>
      <c r="F219" s="50">
        <f>+SR30_CRa!$E168</f>
        <v>0</v>
      </c>
      <c r="G219" s="40">
        <f t="shared" si="34"/>
        <v>0</v>
      </c>
      <c r="H219" s="11">
        <f t="shared" si="42"/>
        <v>191</v>
      </c>
      <c r="I219" s="50">
        <f>+SR40_CRa!$E158</f>
        <v>0</v>
      </c>
      <c r="J219" s="40">
        <f t="shared" si="35"/>
        <v>0</v>
      </c>
      <c r="K219" s="11">
        <f t="shared" si="43"/>
        <v>191</v>
      </c>
      <c r="L219" s="50">
        <f>+SR50_CRa!$E148</f>
        <v>0</v>
      </c>
      <c r="M219" s="40">
        <f t="shared" si="36"/>
        <v>0</v>
      </c>
      <c r="R219" s="11">
        <f t="shared" si="45"/>
        <v>191</v>
      </c>
      <c r="S219" s="50" t="e">
        <f>+SR30_CRa!$B168</f>
        <v>#N/A</v>
      </c>
      <c r="T219" s="40" t="e">
        <f t="shared" si="37"/>
        <v>#N/A</v>
      </c>
      <c r="U219" s="11">
        <f t="shared" si="46"/>
        <v>191</v>
      </c>
      <c r="V219" s="50" t="e">
        <f>+SR40_CRa!$B158</f>
        <v>#N/A</v>
      </c>
      <c r="W219" s="40" t="e">
        <f t="shared" si="38"/>
        <v>#N/A</v>
      </c>
      <c r="X219" s="11">
        <f t="shared" si="47"/>
        <v>191</v>
      </c>
      <c r="Y219" s="50" t="e">
        <f>+SR50_CRa!$B148</f>
        <v>#N/A</v>
      </c>
      <c r="Z219" s="40" t="e">
        <f t="shared" si="39"/>
        <v>#N/A</v>
      </c>
    </row>
    <row r="220" spans="5:26" x14ac:dyDescent="0.3">
      <c r="E220" s="11">
        <f t="shared" si="41"/>
        <v>192</v>
      </c>
      <c r="F220" s="50">
        <f>+SR30_CRa!$E169</f>
        <v>0</v>
      </c>
      <c r="G220" s="40">
        <f t="shared" si="34"/>
        <v>0</v>
      </c>
      <c r="H220" s="11">
        <f t="shared" si="42"/>
        <v>192</v>
      </c>
      <c r="I220" s="50">
        <f>+SR40_CRa!$E159</f>
        <v>0</v>
      </c>
      <c r="J220" s="40">
        <f t="shared" si="35"/>
        <v>0</v>
      </c>
      <c r="K220" s="11">
        <f t="shared" si="43"/>
        <v>192</v>
      </c>
      <c r="L220" s="50">
        <f>+SR50_CRa!$E149</f>
        <v>0</v>
      </c>
      <c r="M220" s="40">
        <f t="shared" si="36"/>
        <v>0</v>
      </c>
      <c r="R220" s="11">
        <f t="shared" si="45"/>
        <v>192</v>
      </c>
      <c r="S220" s="50" t="e">
        <f>+SR30_CRa!$B169</f>
        <v>#N/A</v>
      </c>
      <c r="T220" s="40" t="e">
        <f t="shared" si="37"/>
        <v>#N/A</v>
      </c>
      <c r="U220" s="11">
        <f t="shared" si="46"/>
        <v>192</v>
      </c>
      <c r="V220" s="50" t="e">
        <f>+SR40_CRa!$B159</f>
        <v>#N/A</v>
      </c>
      <c r="W220" s="40" t="e">
        <f t="shared" si="38"/>
        <v>#N/A</v>
      </c>
      <c r="X220" s="11">
        <f t="shared" si="47"/>
        <v>192</v>
      </c>
      <c r="Y220" s="50" t="e">
        <f>+SR50_CRa!$B149</f>
        <v>#N/A</v>
      </c>
      <c r="Z220" s="40" t="e">
        <f t="shared" si="39"/>
        <v>#N/A</v>
      </c>
    </row>
    <row r="221" spans="5:26" x14ac:dyDescent="0.3">
      <c r="E221" s="11">
        <f t="shared" si="41"/>
        <v>193</v>
      </c>
      <c r="F221" s="50">
        <f>+SR30_CRa!$E170</f>
        <v>0</v>
      </c>
      <c r="G221" s="40">
        <f t="shared" si="34"/>
        <v>0</v>
      </c>
      <c r="H221" s="11">
        <f t="shared" si="42"/>
        <v>193</v>
      </c>
      <c r="I221" s="50">
        <f>+SR40_CRa!$E160</f>
        <v>0</v>
      </c>
      <c r="J221" s="40">
        <f t="shared" si="35"/>
        <v>0</v>
      </c>
      <c r="K221" s="11">
        <f t="shared" si="43"/>
        <v>193</v>
      </c>
      <c r="L221" s="50">
        <f>+SR50_CRa!$E150</f>
        <v>0</v>
      </c>
      <c r="M221" s="40">
        <f t="shared" si="36"/>
        <v>0</v>
      </c>
      <c r="R221" s="11">
        <f t="shared" si="45"/>
        <v>193</v>
      </c>
      <c r="S221" s="50" t="e">
        <f>+SR30_CRa!$B170</f>
        <v>#N/A</v>
      </c>
      <c r="T221" s="40" t="e">
        <f t="shared" si="37"/>
        <v>#N/A</v>
      </c>
      <c r="U221" s="11">
        <f t="shared" si="46"/>
        <v>193</v>
      </c>
      <c r="V221" s="50" t="e">
        <f>+SR40_CRa!$B160</f>
        <v>#N/A</v>
      </c>
      <c r="W221" s="40" t="e">
        <f t="shared" si="38"/>
        <v>#N/A</v>
      </c>
      <c r="X221" s="11">
        <f t="shared" si="47"/>
        <v>193</v>
      </c>
      <c r="Y221" s="50" t="e">
        <f>+SR50_CRa!$B150</f>
        <v>#N/A</v>
      </c>
      <c r="Z221" s="40" t="e">
        <f t="shared" si="39"/>
        <v>#N/A</v>
      </c>
    </row>
    <row r="222" spans="5:26" x14ac:dyDescent="0.3">
      <c r="E222" s="11">
        <f t="shared" si="41"/>
        <v>194</v>
      </c>
      <c r="F222" s="50">
        <f>+SR30_CRa!$E171</f>
        <v>0</v>
      </c>
      <c r="G222" s="40">
        <f t="shared" ref="G222:G239" si="48">+F222/20000</f>
        <v>0</v>
      </c>
      <c r="H222" s="11">
        <f t="shared" si="42"/>
        <v>194</v>
      </c>
      <c r="I222" s="50">
        <f>+SR40_CRa!$E161</f>
        <v>0</v>
      </c>
      <c r="J222" s="40">
        <f t="shared" ref="J222:J285" si="49">+I222/20000</f>
        <v>0</v>
      </c>
      <c r="K222" s="11">
        <f t="shared" si="43"/>
        <v>194</v>
      </c>
      <c r="L222" s="50">
        <f>+SR50_CRa!$E151</f>
        <v>0</v>
      </c>
      <c r="M222" s="40">
        <f t="shared" ref="M222:M285" si="50">+L222/20000</f>
        <v>0</v>
      </c>
      <c r="R222" s="11">
        <f t="shared" si="45"/>
        <v>194</v>
      </c>
      <c r="S222" s="50" t="e">
        <f>+SR30_CRa!$B171</f>
        <v>#N/A</v>
      </c>
      <c r="T222" s="40" t="e">
        <f t="shared" ref="T222:T239" si="51">+S222/20000</f>
        <v>#N/A</v>
      </c>
      <c r="U222" s="11">
        <f t="shared" si="46"/>
        <v>194</v>
      </c>
      <c r="V222" s="50" t="e">
        <f>+SR40_CRa!$B161</f>
        <v>#N/A</v>
      </c>
      <c r="W222" s="40" t="e">
        <f t="shared" ref="W222:W285" si="52">+V222/20000</f>
        <v>#N/A</v>
      </c>
      <c r="X222" s="11">
        <f t="shared" si="47"/>
        <v>194</v>
      </c>
      <c r="Y222" s="50" t="e">
        <f>+SR50_CRa!$B151</f>
        <v>#N/A</v>
      </c>
      <c r="Z222" s="40" t="e">
        <f t="shared" ref="Z222:Z285" si="53">+Y222/20000</f>
        <v>#N/A</v>
      </c>
    </row>
    <row r="223" spans="5:26" x14ac:dyDescent="0.3">
      <c r="E223" s="11">
        <f t="shared" ref="E223:E239" si="54">+E222+1</f>
        <v>195</v>
      </c>
      <c r="F223" s="50">
        <f>+SR30_CRa!$E172</f>
        <v>0</v>
      </c>
      <c r="G223" s="40">
        <f t="shared" si="48"/>
        <v>0</v>
      </c>
      <c r="H223" s="11">
        <f t="shared" ref="H223:H286" si="55">+H222+1</f>
        <v>195</v>
      </c>
      <c r="I223" s="50">
        <f>+SR40_CRa!$E162</f>
        <v>0</v>
      </c>
      <c r="J223" s="40">
        <f t="shared" si="49"/>
        <v>0</v>
      </c>
      <c r="K223" s="11">
        <f t="shared" ref="K223:K286" si="56">+K222+1</f>
        <v>195</v>
      </c>
      <c r="L223" s="50">
        <f>+SR50_CRa!$E152</f>
        <v>0</v>
      </c>
      <c r="M223" s="40">
        <f t="shared" si="50"/>
        <v>0</v>
      </c>
      <c r="R223" s="11">
        <f t="shared" ref="R223:R239" si="57">+R222+1</f>
        <v>195</v>
      </c>
      <c r="S223" s="50" t="e">
        <f>+SR30_CRa!$B172</f>
        <v>#N/A</v>
      </c>
      <c r="T223" s="40" t="e">
        <f t="shared" si="51"/>
        <v>#N/A</v>
      </c>
      <c r="U223" s="11">
        <f t="shared" ref="U223:U286" si="58">+U222+1</f>
        <v>195</v>
      </c>
      <c r="V223" s="50" t="e">
        <f>+SR40_CRa!$B162</f>
        <v>#N/A</v>
      </c>
      <c r="W223" s="40" t="e">
        <f t="shared" si="52"/>
        <v>#N/A</v>
      </c>
      <c r="X223" s="11">
        <f t="shared" ref="X223:X286" si="59">+X222+1</f>
        <v>195</v>
      </c>
      <c r="Y223" s="50" t="e">
        <f>+SR50_CRa!$B152</f>
        <v>#N/A</v>
      </c>
      <c r="Z223" s="40" t="e">
        <f t="shared" si="53"/>
        <v>#N/A</v>
      </c>
    </row>
    <row r="224" spans="5:26" x14ac:dyDescent="0.3">
      <c r="E224" s="11">
        <f t="shared" si="54"/>
        <v>196</v>
      </c>
      <c r="F224" s="50">
        <f>+SR30_CRa!$E173</f>
        <v>0</v>
      </c>
      <c r="G224" s="40">
        <f t="shared" si="48"/>
        <v>0</v>
      </c>
      <c r="H224" s="11">
        <f t="shared" si="55"/>
        <v>196</v>
      </c>
      <c r="I224" s="50">
        <f>+SR40_CRa!$E163</f>
        <v>0</v>
      </c>
      <c r="J224" s="40">
        <f t="shared" si="49"/>
        <v>0</v>
      </c>
      <c r="K224" s="11">
        <f t="shared" si="56"/>
        <v>196</v>
      </c>
      <c r="L224" s="50">
        <f>+SR50_CRa!$E153</f>
        <v>0</v>
      </c>
      <c r="M224" s="40">
        <f t="shared" si="50"/>
        <v>0</v>
      </c>
      <c r="R224" s="11">
        <f t="shared" si="57"/>
        <v>196</v>
      </c>
      <c r="S224" s="50" t="e">
        <f>+SR30_CRa!$B173</f>
        <v>#N/A</v>
      </c>
      <c r="T224" s="40" t="e">
        <f t="shared" si="51"/>
        <v>#N/A</v>
      </c>
      <c r="U224" s="11">
        <f t="shared" si="58"/>
        <v>196</v>
      </c>
      <c r="V224" s="50" t="e">
        <f>+SR40_CRa!$B163</f>
        <v>#N/A</v>
      </c>
      <c r="W224" s="40" t="e">
        <f t="shared" si="52"/>
        <v>#N/A</v>
      </c>
      <c r="X224" s="11">
        <f t="shared" si="59"/>
        <v>196</v>
      </c>
      <c r="Y224" s="50" t="e">
        <f>+SR50_CRa!$B153</f>
        <v>#N/A</v>
      </c>
      <c r="Z224" s="40" t="e">
        <f t="shared" si="53"/>
        <v>#N/A</v>
      </c>
    </row>
    <row r="225" spans="5:26" x14ac:dyDescent="0.3">
      <c r="E225" s="11">
        <f t="shared" si="54"/>
        <v>197</v>
      </c>
      <c r="F225" s="50">
        <f>+SR30_CRa!$E174</f>
        <v>0</v>
      </c>
      <c r="G225" s="40">
        <f t="shared" si="48"/>
        <v>0</v>
      </c>
      <c r="H225" s="11">
        <f t="shared" si="55"/>
        <v>197</v>
      </c>
      <c r="I225" s="50">
        <f>+SR40_CRa!$E164</f>
        <v>0</v>
      </c>
      <c r="J225" s="40">
        <f t="shared" si="49"/>
        <v>0</v>
      </c>
      <c r="K225" s="11">
        <f t="shared" si="56"/>
        <v>197</v>
      </c>
      <c r="L225" s="50">
        <f>+SR50_CRa!$E154</f>
        <v>0</v>
      </c>
      <c r="M225" s="40">
        <f t="shared" si="50"/>
        <v>0</v>
      </c>
      <c r="R225" s="11">
        <f t="shared" si="57"/>
        <v>197</v>
      </c>
      <c r="S225" s="50" t="e">
        <f>+SR30_CRa!$B174</f>
        <v>#N/A</v>
      </c>
      <c r="T225" s="40" t="e">
        <f t="shared" si="51"/>
        <v>#N/A</v>
      </c>
      <c r="U225" s="11">
        <f t="shared" si="58"/>
        <v>197</v>
      </c>
      <c r="V225" s="50" t="e">
        <f>+SR40_CRa!$B164</f>
        <v>#N/A</v>
      </c>
      <c r="W225" s="40" t="e">
        <f t="shared" si="52"/>
        <v>#N/A</v>
      </c>
      <c r="X225" s="11">
        <f t="shared" si="59"/>
        <v>197</v>
      </c>
      <c r="Y225" s="50" t="e">
        <f>+SR50_CRa!$B154</f>
        <v>#N/A</v>
      </c>
      <c r="Z225" s="40" t="e">
        <f t="shared" si="53"/>
        <v>#N/A</v>
      </c>
    </row>
    <row r="226" spans="5:26" x14ac:dyDescent="0.3">
      <c r="E226" s="11">
        <f t="shared" si="54"/>
        <v>198</v>
      </c>
      <c r="F226" s="50">
        <f>+SR30_CRa!$E175</f>
        <v>0</v>
      </c>
      <c r="G226" s="40">
        <f t="shared" si="48"/>
        <v>0</v>
      </c>
      <c r="H226" s="11">
        <f t="shared" si="55"/>
        <v>198</v>
      </c>
      <c r="I226" s="50">
        <f>+SR40_CRa!$E165</f>
        <v>0</v>
      </c>
      <c r="J226" s="40">
        <f t="shared" si="49"/>
        <v>0</v>
      </c>
      <c r="K226" s="11">
        <f t="shared" si="56"/>
        <v>198</v>
      </c>
      <c r="L226" s="50">
        <f>+SR50_CRa!$E155</f>
        <v>0</v>
      </c>
      <c r="M226" s="40">
        <f t="shared" si="50"/>
        <v>0</v>
      </c>
      <c r="R226" s="11">
        <f t="shared" si="57"/>
        <v>198</v>
      </c>
      <c r="S226" s="50" t="e">
        <f>+SR30_CRa!$B175</f>
        <v>#N/A</v>
      </c>
      <c r="T226" s="40" t="e">
        <f t="shared" si="51"/>
        <v>#N/A</v>
      </c>
      <c r="U226" s="11">
        <f t="shared" si="58"/>
        <v>198</v>
      </c>
      <c r="V226" s="50" t="e">
        <f>+SR40_CRa!$B165</f>
        <v>#N/A</v>
      </c>
      <c r="W226" s="40" t="e">
        <f t="shared" si="52"/>
        <v>#N/A</v>
      </c>
      <c r="X226" s="11">
        <f t="shared" si="59"/>
        <v>198</v>
      </c>
      <c r="Y226" s="50" t="e">
        <f>+SR50_CRa!$B155</f>
        <v>#N/A</v>
      </c>
      <c r="Z226" s="40" t="e">
        <f t="shared" si="53"/>
        <v>#N/A</v>
      </c>
    </row>
    <row r="227" spans="5:26" x14ac:dyDescent="0.3">
      <c r="E227" s="11">
        <f t="shared" si="54"/>
        <v>199</v>
      </c>
      <c r="F227" s="50">
        <f>+SR30_CRa!$E176</f>
        <v>0</v>
      </c>
      <c r="G227" s="40">
        <f t="shared" si="48"/>
        <v>0</v>
      </c>
      <c r="H227" s="11">
        <f t="shared" si="55"/>
        <v>199</v>
      </c>
      <c r="I227" s="50">
        <f>+SR40_CRa!$E166</f>
        <v>0</v>
      </c>
      <c r="J227" s="40">
        <f t="shared" si="49"/>
        <v>0</v>
      </c>
      <c r="K227" s="11">
        <f t="shared" si="56"/>
        <v>199</v>
      </c>
      <c r="L227" s="50">
        <f>+SR50_CRa!$E156</f>
        <v>0</v>
      </c>
      <c r="M227" s="40">
        <f t="shared" si="50"/>
        <v>0</v>
      </c>
      <c r="R227" s="11">
        <f t="shared" si="57"/>
        <v>199</v>
      </c>
      <c r="S227" s="50" t="e">
        <f>+SR30_CRa!$B176</f>
        <v>#N/A</v>
      </c>
      <c r="T227" s="40" t="e">
        <f t="shared" si="51"/>
        <v>#N/A</v>
      </c>
      <c r="U227" s="11">
        <f t="shared" si="58"/>
        <v>199</v>
      </c>
      <c r="V227" s="50" t="e">
        <f>+SR40_CRa!$B166</f>
        <v>#N/A</v>
      </c>
      <c r="W227" s="40" t="e">
        <f t="shared" si="52"/>
        <v>#N/A</v>
      </c>
      <c r="X227" s="11">
        <f t="shared" si="59"/>
        <v>199</v>
      </c>
      <c r="Y227" s="50" t="e">
        <f>+SR50_CRa!$B156</f>
        <v>#N/A</v>
      </c>
      <c r="Z227" s="40" t="e">
        <f t="shared" si="53"/>
        <v>#N/A</v>
      </c>
    </row>
    <row r="228" spans="5:26" x14ac:dyDescent="0.3">
      <c r="E228" s="11">
        <f t="shared" si="54"/>
        <v>200</v>
      </c>
      <c r="F228" s="50">
        <f>+SR30_CRa!$E177</f>
        <v>0</v>
      </c>
      <c r="G228" s="40">
        <f t="shared" si="48"/>
        <v>0</v>
      </c>
      <c r="H228" s="11">
        <f t="shared" si="55"/>
        <v>200</v>
      </c>
      <c r="I228" s="50">
        <f>+SR40_CRa!$E167</f>
        <v>0</v>
      </c>
      <c r="J228" s="40">
        <f t="shared" si="49"/>
        <v>0</v>
      </c>
      <c r="K228" s="11">
        <f t="shared" si="56"/>
        <v>200</v>
      </c>
      <c r="L228" s="50">
        <f>+SR50_CRa!$E157</f>
        <v>0</v>
      </c>
      <c r="M228" s="40">
        <f t="shared" si="50"/>
        <v>0</v>
      </c>
      <c r="R228" s="11">
        <f t="shared" si="57"/>
        <v>200</v>
      </c>
      <c r="S228" s="50" t="e">
        <f>+SR30_CRa!$B177</f>
        <v>#N/A</v>
      </c>
      <c r="T228" s="40" t="e">
        <f t="shared" si="51"/>
        <v>#N/A</v>
      </c>
      <c r="U228" s="11">
        <f t="shared" si="58"/>
        <v>200</v>
      </c>
      <c r="V228" s="50" t="e">
        <f>+SR40_CRa!$B167</f>
        <v>#N/A</v>
      </c>
      <c r="W228" s="40" t="e">
        <f t="shared" si="52"/>
        <v>#N/A</v>
      </c>
      <c r="X228" s="11">
        <f t="shared" si="59"/>
        <v>200</v>
      </c>
      <c r="Y228" s="50" t="e">
        <f>+SR50_CRa!$B157</f>
        <v>#N/A</v>
      </c>
      <c r="Z228" s="40" t="e">
        <f t="shared" si="53"/>
        <v>#N/A</v>
      </c>
    </row>
    <row r="229" spans="5:26" x14ac:dyDescent="0.3">
      <c r="E229" s="11">
        <f t="shared" si="54"/>
        <v>201</v>
      </c>
      <c r="F229" s="50">
        <f>+SR30_CRa!$E178</f>
        <v>0</v>
      </c>
      <c r="G229" s="40">
        <f t="shared" si="48"/>
        <v>0</v>
      </c>
      <c r="H229" s="11">
        <f t="shared" si="55"/>
        <v>201</v>
      </c>
      <c r="I229" s="50">
        <f>+SR40_CRa!$E168</f>
        <v>0</v>
      </c>
      <c r="J229" s="40">
        <f t="shared" si="49"/>
        <v>0</v>
      </c>
      <c r="K229" s="11">
        <f t="shared" si="56"/>
        <v>201</v>
      </c>
      <c r="L229" s="50">
        <f>+SR50_CRa!$E158</f>
        <v>0</v>
      </c>
      <c r="M229" s="40">
        <f t="shared" si="50"/>
        <v>0</v>
      </c>
      <c r="R229" s="11">
        <f t="shared" si="57"/>
        <v>201</v>
      </c>
      <c r="S229" s="50" t="e">
        <f>+SR30_CRa!$B178</f>
        <v>#N/A</v>
      </c>
      <c r="T229" s="40" t="e">
        <f t="shared" si="51"/>
        <v>#N/A</v>
      </c>
      <c r="U229" s="11">
        <f t="shared" si="58"/>
        <v>201</v>
      </c>
      <c r="V229" s="50" t="e">
        <f>+SR40_CRa!$B168</f>
        <v>#N/A</v>
      </c>
      <c r="W229" s="40" t="e">
        <f t="shared" si="52"/>
        <v>#N/A</v>
      </c>
      <c r="X229" s="11">
        <f t="shared" si="59"/>
        <v>201</v>
      </c>
      <c r="Y229" s="50" t="e">
        <f>+SR50_CRa!$B158</f>
        <v>#N/A</v>
      </c>
      <c r="Z229" s="40" t="e">
        <f t="shared" si="53"/>
        <v>#N/A</v>
      </c>
    </row>
    <row r="230" spans="5:26" x14ac:dyDescent="0.3">
      <c r="E230" s="11">
        <f t="shared" si="54"/>
        <v>202</v>
      </c>
      <c r="F230" s="50">
        <f>+SR30_CRa!$E179</f>
        <v>0</v>
      </c>
      <c r="G230" s="40">
        <f t="shared" si="48"/>
        <v>0</v>
      </c>
      <c r="H230" s="11">
        <f t="shared" si="55"/>
        <v>202</v>
      </c>
      <c r="I230" s="50">
        <f>+SR40_CRa!$E169</f>
        <v>0</v>
      </c>
      <c r="J230" s="40">
        <f t="shared" si="49"/>
        <v>0</v>
      </c>
      <c r="K230" s="11">
        <f t="shared" si="56"/>
        <v>202</v>
      </c>
      <c r="L230" s="50">
        <f>+SR50_CRa!$E159</f>
        <v>0</v>
      </c>
      <c r="M230" s="40">
        <f t="shared" si="50"/>
        <v>0</v>
      </c>
      <c r="R230" s="11">
        <f t="shared" si="57"/>
        <v>202</v>
      </c>
      <c r="S230" s="50" t="e">
        <f>+SR30_CRa!$B179</f>
        <v>#N/A</v>
      </c>
      <c r="T230" s="40" t="e">
        <f t="shared" si="51"/>
        <v>#N/A</v>
      </c>
      <c r="U230" s="11">
        <f t="shared" si="58"/>
        <v>202</v>
      </c>
      <c r="V230" s="50" t="e">
        <f>+SR40_CRa!$B169</f>
        <v>#N/A</v>
      </c>
      <c r="W230" s="40" t="e">
        <f t="shared" si="52"/>
        <v>#N/A</v>
      </c>
      <c r="X230" s="11">
        <f t="shared" si="59"/>
        <v>202</v>
      </c>
      <c r="Y230" s="50" t="e">
        <f>+SR50_CRa!$B159</f>
        <v>#N/A</v>
      </c>
      <c r="Z230" s="40" t="e">
        <f t="shared" si="53"/>
        <v>#N/A</v>
      </c>
    </row>
    <row r="231" spans="5:26" x14ac:dyDescent="0.3">
      <c r="E231" s="11">
        <f t="shared" si="54"/>
        <v>203</v>
      </c>
      <c r="F231" s="50">
        <f>+SR30_CRa!$E180</f>
        <v>0</v>
      </c>
      <c r="G231" s="40">
        <f t="shared" si="48"/>
        <v>0</v>
      </c>
      <c r="H231" s="11">
        <f t="shared" si="55"/>
        <v>203</v>
      </c>
      <c r="I231" s="50">
        <f>+SR40_CRa!$E170</f>
        <v>0</v>
      </c>
      <c r="J231" s="40">
        <f t="shared" si="49"/>
        <v>0</v>
      </c>
      <c r="K231" s="11">
        <f t="shared" si="56"/>
        <v>203</v>
      </c>
      <c r="L231" s="50">
        <f>+SR50_CRa!$E160</f>
        <v>0</v>
      </c>
      <c r="M231" s="40">
        <f t="shared" si="50"/>
        <v>0</v>
      </c>
      <c r="R231" s="11">
        <f t="shared" si="57"/>
        <v>203</v>
      </c>
      <c r="S231" s="50" t="e">
        <f>+SR30_CRa!$B180</f>
        <v>#N/A</v>
      </c>
      <c r="T231" s="40" t="e">
        <f t="shared" si="51"/>
        <v>#N/A</v>
      </c>
      <c r="U231" s="11">
        <f t="shared" si="58"/>
        <v>203</v>
      </c>
      <c r="V231" s="50" t="e">
        <f>+SR40_CRa!$B170</f>
        <v>#N/A</v>
      </c>
      <c r="W231" s="40" t="e">
        <f t="shared" si="52"/>
        <v>#N/A</v>
      </c>
      <c r="X231" s="11">
        <f t="shared" si="59"/>
        <v>203</v>
      </c>
      <c r="Y231" s="50" t="e">
        <f>+SR50_CRa!$B160</f>
        <v>#N/A</v>
      </c>
      <c r="Z231" s="40" t="e">
        <f t="shared" si="53"/>
        <v>#N/A</v>
      </c>
    </row>
    <row r="232" spans="5:26" x14ac:dyDescent="0.3">
      <c r="E232" s="11">
        <f t="shared" si="54"/>
        <v>204</v>
      </c>
      <c r="F232" s="50">
        <f>+SR30_CRa!$E181</f>
        <v>0</v>
      </c>
      <c r="G232" s="40">
        <f t="shared" si="48"/>
        <v>0</v>
      </c>
      <c r="H232" s="11">
        <f t="shared" si="55"/>
        <v>204</v>
      </c>
      <c r="I232" s="50">
        <f>+SR40_CRa!$E171</f>
        <v>0</v>
      </c>
      <c r="J232" s="40">
        <f t="shared" si="49"/>
        <v>0</v>
      </c>
      <c r="K232" s="11">
        <f t="shared" si="56"/>
        <v>204</v>
      </c>
      <c r="L232" s="50">
        <f>+SR50_CRa!$E161</f>
        <v>0</v>
      </c>
      <c r="M232" s="40">
        <f t="shared" si="50"/>
        <v>0</v>
      </c>
      <c r="R232" s="11">
        <f t="shared" si="57"/>
        <v>204</v>
      </c>
      <c r="S232" s="50" t="e">
        <f>+SR30_CRa!$B181</f>
        <v>#N/A</v>
      </c>
      <c r="T232" s="40" t="e">
        <f t="shared" si="51"/>
        <v>#N/A</v>
      </c>
      <c r="U232" s="11">
        <f t="shared" si="58"/>
        <v>204</v>
      </c>
      <c r="V232" s="50" t="e">
        <f>+SR40_CRa!$B171</f>
        <v>#N/A</v>
      </c>
      <c r="W232" s="40" t="e">
        <f t="shared" si="52"/>
        <v>#N/A</v>
      </c>
      <c r="X232" s="11">
        <f t="shared" si="59"/>
        <v>204</v>
      </c>
      <c r="Y232" s="50" t="e">
        <f>+SR50_CRa!$B161</f>
        <v>#N/A</v>
      </c>
      <c r="Z232" s="40" t="e">
        <f t="shared" si="53"/>
        <v>#N/A</v>
      </c>
    </row>
    <row r="233" spans="5:26" x14ac:dyDescent="0.3">
      <c r="E233" s="11">
        <f t="shared" si="54"/>
        <v>205</v>
      </c>
      <c r="F233" s="50">
        <f>+SR30_CRa!$E182</f>
        <v>0</v>
      </c>
      <c r="G233" s="40">
        <f t="shared" si="48"/>
        <v>0</v>
      </c>
      <c r="H233" s="11">
        <f t="shared" si="55"/>
        <v>205</v>
      </c>
      <c r="I233" s="50">
        <f>+SR40_CRa!$E172</f>
        <v>0</v>
      </c>
      <c r="J233" s="40">
        <f t="shared" si="49"/>
        <v>0</v>
      </c>
      <c r="K233" s="11">
        <f t="shared" si="56"/>
        <v>205</v>
      </c>
      <c r="L233" s="50">
        <f>+SR50_CRa!$E162</f>
        <v>0</v>
      </c>
      <c r="M233" s="40">
        <f t="shared" si="50"/>
        <v>0</v>
      </c>
      <c r="R233" s="11">
        <f t="shared" si="57"/>
        <v>205</v>
      </c>
      <c r="S233" s="50" t="e">
        <f>+SR30_CRa!$B182</f>
        <v>#N/A</v>
      </c>
      <c r="T233" s="40" t="e">
        <f t="shared" si="51"/>
        <v>#N/A</v>
      </c>
      <c r="U233" s="11">
        <f t="shared" si="58"/>
        <v>205</v>
      </c>
      <c r="V233" s="50" t="e">
        <f>+SR40_CRa!$B172</f>
        <v>#N/A</v>
      </c>
      <c r="W233" s="40" t="e">
        <f t="shared" si="52"/>
        <v>#N/A</v>
      </c>
      <c r="X233" s="11">
        <f t="shared" si="59"/>
        <v>205</v>
      </c>
      <c r="Y233" s="50" t="e">
        <f>+SR50_CRa!$B162</f>
        <v>#N/A</v>
      </c>
      <c r="Z233" s="40" t="e">
        <f t="shared" si="53"/>
        <v>#N/A</v>
      </c>
    </row>
    <row r="234" spans="5:26" x14ac:dyDescent="0.3">
      <c r="E234" s="11">
        <f t="shared" si="54"/>
        <v>206</v>
      </c>
      <c r="F234" s="50">
        <f>+SR30_CRa!$E183</f>
        <v>0</v>
      </c>
      <c r="G234" s="40">
        <f t="shared" si="48"/>
        <v>0</v>
      </c>
      <c r="H234" s="11">
        <f t="shared" si="55"/>
        <v>206</v>
      </c>
      <c r="I234" s="50">
        <f>+SR40_CRa!$E173</f>
        <v>0</v>
      </c>
      <c r="J234" s="40">
        <f t="shared" si="49"/>
        <v>0</v>
      </c>
      <c r="K234" s="11">
        <f t="shared" si="56"/>
        <v>206</v>
      </c>
      <c r="L234" s="50">
        <f>+SR50_CRa!$E163</f>
        <v>0</v>
      </c>
      <c r="M234" s="40">
        <f t="shared" si="50"/>
        <v>0</v>
      </c>
      <c r="R234" s="11">
        <f t="shared" si="57"/>
        <v>206</v>
      </c>
      <c r="S234" s="50" t="e">
        <f>+SR30_CRa!$B183</f>
        <v>#N/A</v>
      </c>
      <c r="T234" s="40" t="e">
        <f t="shared" si="51"/>
        <v>#N/A</v>
      </c>
      <c r="U234" s="11">
        <f t="shared" si="58"/>
        <v>206</v>
      </c>
      <c r="V234" s="50" t="e">
        <f>+SR40_CRa!$B173</f>
        <v>#N/A</v>
      </c>
      <c r="W234" s="40" t="e">
        <f t="shared" si="52"/>
        <v>#N/A</v>
      </c>
      <c r="X234" s="11">
        <f t="shared" si="59"/>
        <v>206</v>
      </c>
      <c r="Y234" s="50" t="e">
        <f>+SR50_CRa!$B163</f>
        <v>#N/A</v>
      </c>
      <c r="Z234" s="40" t="e">
        <f t="shared" si="53"/>
        <v>#N/A</v>
      </c>
    </row>
    <row r="235" spans="5:26" x14ac:dyDescent="0.3">
      <c r="E235" s="11">
        <f t="shared" si="54"/>
        <v>207</v>
      </c>
      <c r="F235" s="50">
        <f>+SR30_CRa!$E184</f>
        <v>0</v>
      </c>
      <c r="G235" s="40">
        <f t="shared" si="48"/>
        <v>0</v>
      </c>
      <c r="H235" s="11">
        <f t="shared" si="55"/>
        <v>207</v>
      </c>
      <c r="I235" s="50">
        <f>+SR40_CRa!$E174</f>
        <v>0</v>
      </c>
      <c r="J235" s="40">
        <f t="shared" si="49"/>
        <v>0</v>
      </c>
      <c r="K235" s="11">
        <f t="shared" si="56"/>
        <v>207</v>
      </c>
      <c r="L235" s="50">
        <f>+SR50_CRa!$E164</f>
        <v>0</v>
      </c>
      <c r="M235" s="40">
        <f t="shared" si="50"/>
        <v>0</v>
      </c>
      <c r="R235" s="11">
        <f t="shared" si="57"/>
        <v>207</v>
      </c>
      <c r="S235" s="50" t="e">
        <f>+SR30_CRa!$B184</f>
        <v>#N/A</v>
      </c>
      <c r="T235" s="40" t="e">
        <f t="shared" si="51"/>
        <v>#N/A</v>
      </c>
      <c r="U235" s="11">
        <f t="shared" si="58"/>
        <v>207</v>
      </c>
      <c r="V235" s="50" t="e">
        <f>+SR40_CRa!$B174</f>
        <v>#N/A</v>
      </c>
      <c r="W235" s="40" t="e">
        <f t="shared" si="52"/>
        <v>#N/A</v>
      </c>
      <c r="X235" s="11">
        <f t="shared" si="59"/>
        <v>207</v>
      </c>
      <c r="Y235" s="50" t="e">
        <f>+SR50_CRa!$B164</f>
        <v>#N/A</v>
      </c>
      <c r="Z235" s="40" t="e">
        <f t="shared" si="53"/>
        <v>#N/A</v>
      </c>
    </row>
    <row r="236" spans="5:26" x14ac:dyDescent="0.3">
      <c r="E236" s="11">
        <f t="shared" si="54"/>
        <v>208</v>
      </c>
      <c r="F236" s="50">
        <f>+SR30_CRa!$E185</f>
        <v>0</v>
      </c>
      <c r="G236" s="40">
        <f t="shared" si="48"/>
        <v>0</v>
      </c>
      <c r="H236" s="11">
        <f t="shared" si="55"/>
        <v>208</v>
      </c>
      <c r="I236" s="50">
        <f>+SR40_CRa!$E175</f>
        <v>0</v>
      </c>
      <c r="J236" s="40">
        <f t="shared" si="49"/>
        <v>0</v>
      </c>
      <c r="K236" s="11">
        <f t="shared" si="56"/>
        <v>208</v>
      </c>
      <c r="L236" s="50">
        <f>+SR50_CRa!$E165</f>
        <v>0</v>
      </c>
      <c r="M236" s="40">
        <f t="shared" si="50"/>
        <v>0</v>
      </c>
      <c r="R236" s="11">
        <f t="shared" si="57"/>
        <v>208</v>
      </c>
      <c r="S236" s="50" t="e">
        <f>+SR30_CRa!$B185</f>
        <v>#N/A</v>
      </c>
      <c r="T236" s="40" t="e">
        <f t="shared" si="51"/>
        <v>#N/A</v>
      </c>
      <c r="U236" s="11">
        <f t="shared" si="58"/>
        <v>208</v>
      </c>
      <c r="V236" s="50" t="e">
        <f>+SR40_CRa!$B175</f>
        <v>#N/A</v>
      </c>
      <c r="W236" s="40" t="e">
        <f t="shared" si="52"/>
        <v>#N/A</v>
      </c>
      <c r="X236" s="11">
        <f t="shared" si="59"/>
        <v>208</v>
      </c>
      <c r="Y236" s="50" t="e">
        <f>+SR50_CRa!$B165</f>
        <v>#N/A</v>
      </c>
      <c r="Z236" s="40" t="e">
        <f t="shared" si="53"/>
        <v>#N/A</v>
      </c>
    </row>
    <row r="237" spans="5:26" x14ac:dyDescent="0.3">
      <c r="E237" s="11">
        <f t="shared" si="54"/>
        <v>209</v>
      </c>
      <c r="F237" s="50">
        <f>+SR30_CRa!$E186</f>
        <v>0</v>
      </c>
      <c r="G237" s="40">
        <f t="shared" si="48"/>
        <v>0</v>
      </c>
      <c r="H237" s="11">
        <f t="shared" si="55"/>
        <v>209</v>
      </c>
      <c r="I237" s="50">
        <f>+SR40_CRa!$E176</f>
        <v>0</v>
      </c>
      <c r="J237" s="40">
        <f t="shared" si="49"/>
        <v>0</v>
      </c>
      <c r="K237" s="11">
        <f t="shared" si="56"/>
        <v>209</v>
      </c>
      <c r="L237" s="50">
        <f>+SR50_CRa!$E166</f>
        <v>0</v>
      </c>
      <c r="M237" s="40">
        <f t="shared" si="50"/>
        <v>0</v>
      </c>
      <c r="R237" s="11">
        <f t="shared" si="57"/>
        <v>209</v>
      </c>
      <c r="S237" s="50" t="e">
        <f>+SR30_CRa!$B186</f>
        <v>#N/A</v>
      </c>
      <c r="T237" s="40" t="e">
        <f t="shared" si="51"/>
        <v>#N/A</v>
      </c>
      <c r="U237" s="11">
        <f t="shared" si="58"/>
        <v>209</v>
      </c>
      <c r="V237" s="50" t="e">
        <f>+SR40_CRa!$B176</f>
        <v>#N/A</v>
      </c>
      <c r="W237" s="40" t="e">
        <f t="shared" si="52"/>
        <v>#N/A</v>
      </c>
      <c r="X237" s="11">
        <f t="shared" si="59"/>
        <v>209</v>
      </c>
      <c r="Y237" s="50" t="e">
        <f>+SR50_CRa!$B166</f>
        <v>#N/A</v>
      </c>
      <c r="Z237" s="40" t="e">
        <f t="shared" si="53"/>
        <v>#N/A</v>
      </c>
    </row>
    <row r="238" spans="5:26" x14ac:dyDescent="0.3">
      <c r="E238" s="11">
        <f t="shared" si="54"/>
        <v>210</v>
      </c>
      <c r="F238" s="50">
        <f>+SR30_CRa!$E187</f>
        <v>0</v>
      </c>
      <c r="G238" s="40">
        <f t="shared" si="48"/>
        <v>0</v>
      </c>
      <c r="H238" s="11">
        <f t="shared" si="55"/>
        <v>210</v>
      </c>
      <c r="I238" s="50">
        <f>+SR40_CRa!$E177</f>
        <v>0</v>
      </c>
      <c r="J238" s="40">
        <f t="shared" si="49"/>
        <v>0</v>
      </c>
      <c r="K238" s="11">
        <f t="shared" si="56"/>
        <v>210</v>
      </c>
      <c r="L238" s="50">
        <f>+SR50_CRa!$E167</f>
        <v>0</v>
      </c>
      <c r="M238" s="40">
        <f t="shared" si="50"/>
        <v>0</v>
      </c>
      <c r="R238" s="11">
        <f t="shared" si="57"/>
        <v>210</v>
      </c>
      <c r="S238" s="50" t="e">
        <f>+SR30_CRa!$B187</f>
        <v>#N/A</v>
      </c>
      <c r="T238" s="40" t="e">
        <f t="shared" si="51"/>
        <v>#N/A</v>
      </c>
      <c r="U238" s="11">
        <f t="shared" si="58"/>
        <v>210</v>
      </c>
      <c r="V238" s="50" t="e">
        <f>+SR40_CRa!$B177</f>
        <v>#N/A</v>
      </c>
      <c r="W238" s="40" t="e">
        <f t="shared" si="52"/>
        <v>#N/A</v>
      </c>
      <c r="X238" s="11">
        <f t="shared" si="59"/>
        <v>210</v>
      </c>
      <c r="Y238" s="50" t="e">
        <f>+SR50_CRa!$B167</f>
        <v>#N/A</v>
      </c>
      <c r="Z238" s="40" t="e">
        <f t="shared" si="53"/>
        <v>#N/A</v>
      </c>
    </row>
    <row r="239" spans="5:26" x14ac:dyDescent="0.3">
      <c r="E239" s="11">
        <f t="shared" si="54"/>
        <v>211</v>
      </c>
      <c r="F239" s="50">
        <f>+SR30_CRa!$E188</f>
        <v>0</v>
      </c>
      <c r="G239" s="40">
        <f t="shared" si="48"/>
        <v>0</v>
      </c>
      <c r="H239" s="11">
        <f t="shared" si="55"/>
        <v>211</v>
      </c>
      <c r="I239" s="50">
        <f>+SR40_CRa!$E178</f>
        <v>0</v>
      </c>
      <c r="J239" s="40">
        <f t="shared" si="49"/>
        <v>0</v>
      </c>
      <c r="K239" s="11">
        <f t="shared" si="56"/>
        <v>211</v>
      </c>
      <c r="L239" s="50">
        <f>+SR50_CRa!$E168</f>
        <v>0</v>
      </c>
      <c r="M239" s="40">
        <f t="shared" si="50"/>
        <v>0</v>
      </c>
      <c r="R239" s="11">
        <f t="shared" si="57"/>
        <v>211</v>
      </c>
      <c r="S239" s="50" t="e">
        <f>+SR30_CRa!$B188</f>
        <v>#N/A</v>
      </c>
      <c r="T239" s="40" t="e">
        <f t="shared" si="51"/>
        <v>#N/A</v>
      </c>
      <c r="U239" s="11">
        <f t="shared" si="58"/>
        <v>211</v>
      </c>
      <c r="V239" s="50" t="e">
        <f>+SR40_CRa!$B178</f>
        <v>#N/A</v>
      </c>
      <c r="W239" s="40" t="e">
        <f t="shared" si="52"/>
        <v>#N/A</v>
      </c>
      <c r="X239" s="11">
        <f t="shared" si="59"/>
        <v>211</v>
      </c>
      <c r="Y239" s="50" t="e">
        <f>+SR50_CRa!$B168</f>
        <v>#N/A</v>
      </c>
      <c r="Z239" s="40" t="e">
        <f t="shared" si="53"/>
        <v>#N/A</v>
      </c>
    </row>
    <row r="240" spans="5:26" x14ac:dyDescent="0.3">
      <c r="F240" s="1"/>
      <c r="G240" s="40"/>
      <c r="H240" s="11">
        <f t="shared" si="55"/>
        <v>212</v>
      </c>
      <c r="I240" s="50">
        <f>+SR40_CRa!$E179</f>
        <v>0</v>
      </c>
      <c r="J240" s="40">
        <f t="shared" si="49"/>
        <v>0</v>
      </c>
      <c r="K240" s="11">
        <f t="shared" si="56"/>
        <v>212</v>
      </c>
      <c r="L240" s="50">
        <f>+SR50_CRa!$E169</f>
        <v>0</v>
      </c>
      <c r="M240" s="40">
        <f t="shared" si="50"/>
        <v>0</v>
      </c>
      <c r="S240" s="1"/>
      <c r="T240" s="40"/>
      <c r="U240" s="11">
        <f t="shared" si="58"/>
        <v>212</v>
      </c>
      <c r="V240" s="50" t="e">
        <f>+SR40_CRa!$B179</f>
        <v>#N/A</v>
      </c>
      <c r="W240" s="40" t="e">
        <f t="shared" si="52"/>
        <v>#N/A</v>
      </c>
      <c r="X240" s="11">
        <f t="shared" si="59"/>
        <v>212</v>
      </c>
      <c r="Y240" s="50" t="e">
        <f>+SR50_CRa!$B169</f>
        <v>#N/A</v>
      </c>
      <c r="Z240" s="40" t="e">
        <f t="shared" si="53"/>
        <v>#N/A</v>
      </c>
    </row>
    <row r="241" spans="6:26" x14ac:dyDescent="0.3">
      <c r="F241" s="1"/>
      <c r="G241" s="40"/>
      <c r="H241" s="11">
        <f t="shared" si="55"/>
        <v>213</v>
      </c>
      <c r="I241" s="50">
        <f>+SR40_CRa!$E180</f>
        <v>0</v>
      </c>
      <c r="J241" s="40">
        <f t="shared" si="49"/>
        <v>0</v>
      </c>
      <c r="K241" s="11">
        <f t="shared" si="56"/>
        <v>213</v>
      </c>
      <c r="L241" s="50">
        <f>+SR50_CRa!$E170</f>
        <v>0</v>
      </c>
      <c r="M241" s="40">
        <f t="shared" si="50"/>
        <v>0</v>
      </c>
      <c r="S241" s="1"/>
      <c r="T241" s="40"/>
      <c r="U241" s="11">
        <f t="shared" si="58"/>
        <v>213</v>
      </c>
      <c r="V241" s="50" t="e">
        <f>+SR40_CRa!$B180</f>
        <v>#N/A</v>
      </c>
      <c r="W241" s="40" t="e">
        <f t="shared" si="52"/>
        <v>#N/A</v>
      </c>
      <c r="X241" s="11">
        <f t="shared" si="59"/>
        <v>213</v>
      </c>
      <c r="Y241" s="50" t="e">
        <f>+SR50_CRa!$B170</f>
        <v>#N/A</v>
      </c>
      <c r="Z241" s="40" t="e">
        <f t="shared" si="53"/>
        <v>#N/A</v>
      </c>
    </row>
    <row r="242" spans="6:26" x14ac:dyDescent="0.3">
      <c r="F242" s="1"/>
      <c r="G242" s="40"/>
      <c r="H242" s="11">
        <f t="shared" si="55"/>
        <v>214</v>
      </c>
      <c r="I242" s="50">
        <f>+SR40_CRa!$E181</f>
        <v>0</v>
      </c>
      <c r="J242" s="40">
        <f t="shared" si="49"/>
        <v>0</v>
      </c>
      <c r="K242" s="11">
        <f t="shared" si="56"/>
        <v>214</v>
      </c>
      <c r="L242" s="50">
        <f>+SR50_CRa!$E171</f>
        <v>0</v>
      </c>
      <c r="M242" s="40">
        <f t="shared" si="50"/>
        <v>0</v>
      </c>
      <c r="S242" s="1"/>
      <c r="T242" s="40"/>
      <c r="U242" s="11">
        <f t="shared" si="58"/>
        <v>214</v>
      </c>
      <c r="V242" s="50" t="e">
        <f>+SR40_CRa!$B181</f>
        <v>#N/A</v>
      </c>
      <c r="W242" s="40" t="e">
        <f t="shared" si="52"/>
        <v>#N/A</v>
      </c>
      <c r="X242" s="11">
        <f t="shared" si="59"/>
        <v>214</v>
      </c>
      <c r="Y242" s="50" t="e">
        <f>+SR50_CRa!$B171</f>
        <v>#N/A</v>
      </c>
      <c r="Z242" s="40" t="e">
        <f t="shared" si="53"/>
        <v>#N/A</v>
      </c>
    </row>
    <row r="243" spans="6:26" x14ac:dyDescent="0.3">
      <c r="F243" s="1"/>
      <c r="G243" s="40"/>
      <c r="H243" s="11">
        <f t="shared" si="55"/>
        <v>215</v>
      </c>
      <c r="I243" s="50">
        <f>+SR40_CRa!$E182</f>
        <v>0</v>
      </c>
      <c r="J243" s="40">
        <f t="shared" si="49"/>
        <v>0</v>
      </c>
      <c r="K243" s="11">
        <f t="shared" si="56"/>
        <v>215</v>
      </c>
      <c r="L243" s="50">
        <f>+SR50_CRa!$E172</f>
        <v>0</v>
      </c>
      <c r="M243" s="40">
        <f t="shared" si="50"/>
        <v>0</v>
      </c>
      <c r="S243" s="1"/>
      <c r="T243" s="40"/>
      <c r="U243" s="11">
        <f t="shared" si="58"/>
        <v>215</v>
      </c>
      <c r="V243" s="50" t="e">
        <f>+SR40_CRa!$B182</f>
        <v>#N/A</v>
      </c>
      <c r="W243" s="40" t="e">
        <f t="shared" si="52"/>
        <v>#N/A</v>
      </c>
      <c r="X243" s="11">
        <f t="shared" si="59"/>
        <v>215</v>
      </c>
      <c r="Y243" s="50" t="e">
        <f>+SR50_CRa!$B172</f>
        <v>#N/A</v>
      </c>
      <c r="Z243" s="40" t="e">
        <f t="shared" si="53"/>
        <v>#N/A</v>
      </c>
    </row>
    <row r="244" spans="6:26" x14ac:dyDescent="0.3">
      <c r="F244" s="1"/>
      <c r="G244" s="40"/>
      <c r="H244" s="11">
        <f t="shared" si="55"/>
        <v>216</v>
      </c>
      <c r="I244" s="50">
        <f>+SR40_CRa!$E183</f>
        <v>0</v>
      </c>
      <c r="J244" s="40">
        <f t="shared" si="49"/>
        <v>0</v>
      </c>
      <c r="K244" s="11">
        <f t="shared" si="56"/>
        <v>216</v>
      </c>
      <c r="L244" s="50">
        <f>+SR50_CRa!$E173</f>
        <v>0</v>
      </c>
      <c r="M244" s="40">
        <f t="shared" si="50"/>
        <v>0</v>
      </c>
      <c r="S244" s="1"/>
      <c r="T244" s="40"/>
      <c r="U244" s="11">
        <f t="shared" si="58"/>
        <v>216</v>
      </c>
      <c r="V244" s="50" t="e">
        <f>+SR40_CRa!$B183</f>
        <v>#N/A</v>
      </c>
      <c r="W244" s="40" t="e">
        <f t="shared" si="52"/>
        <v>#N/A</v>
      </c>
      <c r="X244" s="11">
        <f t="shared" si="59"/>
        <v>216</v>
      </c>
      <c r="Y244" s="50" t="e">
        <f>+SR50_CRa!$B173</f>
        <v>#N/A</v>
      </c>
      <c r="Z244" s="40" t="e">
        <f t="shared" si="53"/>
        <v>#N/A</v>
      </c>
    </row>
    <row r="245" spans="6:26" x14ac:dyDescent="0.3">
      <c r="F245" s="1"/>
      <c r="G245" s="40"/>
      <c r="H245" s="11">
        <f t="shared" si="55"/>
        <v>217</v>
      </c>
      <c r="I245" s="50">
        <f>+SR40_CRa!$E184</f>
        <v>0</v>
      </c>
      <c r="J245" s="40">
        <f t="shared" si="49"/>
        <v>0</v>
      </c>
      <c r="K245" s="11">
        <f t="shared" si="56"/>
        <v>217</v>
      </c>
      <c r="L245" s="50">
        <f>+SR50_CRa!$E174</f>
        <v>0</v>
      </c>
      <c r="M245" s="40">
        <f t="shared" si="50"/>
        <v>0</v>
      </c>
      <c r="S245" s="1"/>
      <c r="T245" s="40"/>
      <c r="U245" s="11">
        <f t="shared" si="58"/>
        <v>217</v>
      </c>
      <c r="V245" s="50" t="e">
        <f>+SR40_CRa!$B184</f>
        <v>#N/A</v>
      </c>
      <c r="W245" s="40" t="e">
        <f t="shared" si="52"/>
        <v>#N/A</v>
      </c>
      <c r="X245" s="11">
        <f t="shared" si="59"/>
        <v>217</v>
      </c>
      <c r="Y245" s="50" t="e">
        <f>+SR50_CRa!$B174</f>
        <v>#N/A</v>
      </c>
      <c r="Z245" s="40" t="e">
        <f t="shared" si="53"/>
        <v>#N/A</v>
      </c>
    </row>
    <row r="246" spans="6:26" x14ac:dyDescent="0.3">
      <c r="F246" s="1"/>
      <c r="G246" s="40"/>
      <c r="H246" s="11">
        <f t="shared" si="55"/>
        <v>218</v>
      </c>
      <c r="I246" s="50">
        <f>+SR40_CRa!$E185</f>
        <v>0</v>
      </c>
      <c r="J246" s="40">
        <f t="shared" si="49"/>
        <v>0</v>
      </c>
      <c r="K246" s="11">
        <f t="shared" si="56"/>
        <v>218</v>
      </c>
      <c r="L246" s="50">
        <f>+SR50_CRa!$E175</f>
        <v>0</v>
      </c>
      <c r="M246" s="40">
        <f t="shared" si="50"/>
        <v>0</v>
      </c>
      <c r="S246" s="1"/>
      <c r="T246" s="40"/>
      <c r="U246" s="11">
        <f t="shared" si="58"/>
        <v>218</v>
      </c>
      <c r="V246" s="50" t="e">
        <f>+SR40_CRa!$B185</f>
        <v>#N/A</v>
      </c>
      <c r="W246" s="40" t="e">
        <f t="shared" si="52"/>
        <v>#N/A</v>
      </c>
      <c r="X246" s="11">
        <f t="shared" si="59"/>
        <v>218</v>
      </c>
      <c r="Y246" s="50" t="e">
        <f>+SR50_CRa!$B175</f>
        <v>#N/A</v>
      </c>
      <c r="Z246" s="40" t="e">
        <f t="shared" si="53"/>
        <v>#N/A</v>
      </c>
    </row>
    <row r="247" spans="6:26" x14ac:dyDescent="0.3">
      <c r="F247" s="1"/>
      <c r="G247" s="40"/>
      <c r="H247" s="11">
        <f t="shared" si="55"/>
        <v>219</v>
      </c>
      <c r="I247" s="50">
        <f>+SR40_CRa!$E186</f>
        <v>0</v>
      </c>
      <c r="J247" s="40">
        <f t="shared" si="49"/>
        <v>0</v>
      </c>
      <c r="K247" s="11">
        <f t="shared" si="56"/>
        <v>219</v>
      </c>
      <c r="L247" s="50">
        <f>+SR50_CRa!$E176</f>
        <v>0</v>
      </c>
      <c r="M247" s="40">
        <f t="shared" si="50"/>
        <v>0</v>
      </c>
      <c r="S247" s="1"/>
      <c r="T247" s="40"/>
      <c r="U247" s="11">
        <f t="shared" si="58"/>
        <v>219</v>
      </c>
      <c r="V247" s="50" t="e">
        <f>+SR40_CRa!$B186</f>
        <v>#N/A</v>
      </c>
      <c r="W247" s="40" t="e">
        <f t="shared" si="52"/>
        <v>#N/A</v>
      </c>
      <c r="X247" s="11">
        <f t="shared" si="59"/>
        <v>219</v>
      </c>
      <c r="Y247" s="50" t="e">
        <f>+SR50_CRa!$B176</f>
        <v>#N/A</v>
      </c>
      <c r="Z247" s="40" t="e">
        <f t="shared" si="53"/>
        <v>#N/A</v>
      </c>
    </row>
    <row r="248" spans="6:26" x14ac:dyDescent="0.3">
      <c r="F248" s="1"/>
      <c r="G248" s="40"/>
      <c r="H248" s="11">
        <f t="shared" si="55"/>
        <v>220</v>
      </c>
      <c r="I248" s="50">
        <f>+SR40_CRa!$E187</f>
        <v>0</v>
      </c>
      <c r="J248" s="40">
        <f t="shared" si="49"/>
        <v>0</v>
      </c>
      <c r="K248" s="11">
        <f t="shared" si="56"/>
        <v>220</v>
      </c>
      <c r="L248" s="50">
        <f>+SR50_CRa!$E177</f>
        <v>0</v>
      </c>
      <c r="M248" s="40">
        <f t="shared" si="50"/>
        <v>0</v>
      </c>
      <c r="S248" s="1"/>
      <c r="T248" s="40"/>
      <c r="U248" s="11">
        <f t="shared" si="58"/>
        <v>220</v>
      </c>
      <c r="V248" s="50" t="e">
        <f>+SR40_CRa!$B187</f>
        <v>#N/A</v>
      </c>
      <c r="W248" s="40" t="e">
        <f t="shared" si="52"/>
        <v>#N/A</v>
      </c>
      <c r="X248" s="11">
        <f t="shared" si="59"/>
        <v>220</v>
      </c>
      <c r="Y248" s="50" t="e">
        <f>+SR50_CRa!$B177</f>
        <v>#N/A</v>
      </c>
      <c r="Z248" s="40" t="e">
        <f t="shared" si="53"/>
        <v>#N/A</v>
      </c>
    </row>
    <row r="249" spans="6:26" x14ac:dyDescent="0.3">
      <c r="F249" s="1"/>
      <c r="G249" s="40"/>
      <c r="H249" s="11">
        <f t="shared" si="55"/>
        <v>221</v>
      </c>
      <c r="I249" s="50">
        <f>+SR40_CRa!$E188</f>
        <v>0</v>
      </c>
      <c r="J249" s="40">
        <f t="shared" si="49"/>
        <v>0</v>
      </c>
      <c r="K249" s="11">
        <f t="shared" si="56"/>
        <v>221</v>
      </c>
      <c r="L249" s="50">
        <f>+SR50_CRa!$E178</f>
        <v>0</v>
      </c>
      <c r="M249" s="40">
        <f t="shared" si="50"/>
        <v>0</v>
      </c>
      <c r="S249" s="1"/>
      <c r="T249" s="40"/>
      <c r="U249" s="11">
        <f t="shared" si="58"/>
        <v>221</v>
      </c>
      <c r="V249" s="50" t="e">
        <f>+SR40_CRa!$B188</f>
        <v>#N/A</v>
      </c>
      <c r="W249" s="40" t="e">
        <f t="shared" si="52"/>
        <v>#N/A</v>
      </c>
      <c r="X249" s="11">
        <f t="shared" si="59"/>
        <v>221</v>
      </c>
      <c r="Y249" s="50" t="e">
        <f>+SR50_CRa!$B178</f>
        <v>#N/A</v>
      </c>
      <c r="Z249" s="40" t="e">
        <f t="shared" si="53"/>
        <v>#N/A</v>
      </c>
    </row>
    <row r="250" spans="6:26" x14ac:dyDescent="0.3">
      <c r="F250" s="1"/>
      <c r="G250" s="40"/>
      <c r="H250" s="11">
        <f t="shared" si="55"/>
        <v>222</v>
      </c>
      <c r="I250" s="50">
        <f>+SR40_CRa!$E189</f>
        <v>0</v>
      </c>
      <c r="J250" s="40">
        <f t="shared" si="49"/>
        <v>0</v>
      </c>
      <c r="K250" s="11">
        <f t="shared" si="56"/>
        <v>222</v>
      </c>
      <c r="L250" s="50">
        <f>+SR50_CRa!$E179</f>
        <v>0</v>
      </c>
      <c r="M250" s="40">
        <f t="shared" si="50"/>
        <v>0</v>
      </c>
      <c r="S250" s="1"/>
      <c r="T250" s="40"/>
      <c r="U250" s="11">
        <f t="shared" si="58"/>
        <v>222</v>
      </c>
      <c r="V250" s="50" t="e">
        <f>+SR40_CRa!$B189</f>
        <v>#N/A</v>
      </c>
      <c r="W250" s="40" t="e">
        <f t="shared" si="52"/>
        <v>#N/A</v>
      </c>
      <c r="X250" s="11">
        <f t="shared" si="59"/>
        <v>222</v>
      </c>
      <c r="Y250" s="50" t="e">
        <f>+SR50_CRa!$B179</f>
        <v>#N/A</v>
      </c>
      <c r="Z250" s="40" t="e">
        <f t="shared" si="53"/>
        <v>#N/A</v>
      </c>
    </row>
    <row r="251" spans="6:26" x14ac:dyDescent="0.3">
      <c r="F251" s="1"/>
      <c r="G251" s="40"/>
      <c r="H251" s="11">
        <f t="shared" si="55"/>
        <v>223</v>
      </c>
      <c r="I251" s="50">
        <f>+SR40_CRa!$E190</f>
        <v>0</v>
      </c>
      <c r="J251" s="40">
        <f t="shared" si="49"/>
        <v>0</v>
      </c>
      <c r="K251" s="11">
        <f t="shared" si="56"/>
        <v>223</v>
      </c>
      <c r="L251" s="50">
        <f>+SR50_CRa!$E180</f>
        <v>0</v>
      </c>
      <c r="M251" s="40">
        <f t="shared" si="50"/>
        <v>0</v>
      </c>
      <c r="S251" s="1"/>
      <c r="T251" s="40"/>
      <c r="U251" s="11">
        <f t="shared" si="58"/>
        <v>223</v>
      </c>
      <c r="V251" s="50" t="e">
        <f>+SR40_CRa!$B190</f>
        <v>#N/A</v>
      </c>
      <c r="W251" s="40" t="e">
        <f t="shared" si="52"/>
        <v>#N/A</v>
      </c>
      <c r="X251" s="11">
        <f t="shared" si="59"/>
        <v>223</v>
      </c>
      <c r="Y251" s="50" t="e">
        <f>+SR50_CRa!$B180</f>
        <v>#N/A</v>
      </c>
      <c r="Z251" s="40" t="e">
        <f t="shared" si="53"/>
        <v>#N/A</v>
      </c>
    </row>
    <row r="252" spans="6:26" x14ac:dyDescent="0.3">
      <c r="F252" s="1"/>
      <c r="G252" s="40"/>
      <c r="H252" s="11">
        <f t="shared" si="55"/>
        <v>224</v>
      </c>
      <c r="I252" s="50">
        <f>+SR40_CRa!$E191</f>
        <v>0</v>
      </c>
      <c r="J252" s="40">
        <f t="shared" si="49"/>
        <v>0</v>
      </c>
      <c r="K252" s="11">
        <f t="shared" si="56"/>
        <v>224</v>
      </c>
      <c r="L252" s="50">
        <f>+SR50_CRa!$E181</f>
        <v>0</v>
      </c>
      <c r="M252" s="40">
        <f t="shared" si="50"/>
        <v>0</v>
      </c>
      <c r="S252" s="1"/>
      <c r="T252" s="40"/>
      <c r="U252" s="11">
        <f t="shared" si="58"/>
        <v>224</v>
      </c>
      <c r="V252" s="50" t="e">
        <f>+SR40_CRa!$B191</f>
        <v>#N/A</v>
      </c>
      <c r="W252" s="40" t="e">
        <f t="shared" si="52"/>
        <v>#N/A</v>
      </c>
      <c r="X252" s="11">
        <f t="shared" si="59"/>
        <v>224</v>
      </c>
      <c r="Y252" s="50" t="e">
        <f>+SR50_CRa!$B181</f>
        <v>#N/A</v>
      </c>
      <c r="Z252" s="40" t="e">
        <f t="shared" si="53"/>
        <v>#N/A</v>
      </c>
    </row>
    <row r="253" spans="6:26" x14ac:dyDescent="0.3">
      <c r="F253" s="1"/>
      <c r="G253" s="40"/>
      <c r="H253" s="11">
        <f t="shared" si="55"/>
        <v>225</v>
      </c>
      <c r="I253" s="50">
        <f>+SR40_CRa!$E192</f>
        <v>0</v>
      </c>
      <c r="J253" s="40">
        <f t="shared" si="49"/>
        <v>0</v>
      </c>
      <c r="K253" s="11">
        <f t="shared" si="56"/>
        <v>225</v>
      </c>
      <c r="L253" s="50">
        <f>+SR50_CRa!$E182</f>
        <v>0</v>
      </c>
      <c r="M253" s="40">
        <f t="shared" si="50"/>
        <v>0</v>
      </c>
      <c r="S253" s="1"/>
      <c r="T253" s="40"/>
      <c r="U253" s="11">
        <f t="shared" si="58"/>
        <v>225</v>
      </c>
      <c r="V253" s="50" t="e">
        <f>+SR40_CRa!$B192</f>
        <v>#N/A</v>
      </c>
      <c r="W253" s="40" t="e">
        <f t="shared" si="52"/>
        <v>#N/A</v>
      </c>
      <c r="X253" s="11">
        <f t="shared" si="59"/>
        <v>225</v>
      </c>
      <c r="Y253" s="50" t="e">
        <f>+SR50_CRa!$B182</f>
        <v>#N/A</v>
      </c>
      <c r="Z253" s="40" t="e">
        <f t="shared" si="53"/>
        <v>#N/A</v>
      </c>
    </row>
    <row r="254" spans="6:26" x14ac:dyDescent="0.3">
      <c r="F254" s="1"/>
      <c r="G254" s="40"/>
      <c r="H254" s="11">
        <f t="shared" si="55"/>
        <v>226</v>
      </c>
      <c r="I254" s="50">
        <f>+SR40_CRa!$E193</f>
        <v>0</v>
      </c>
      <c r="J254" s="40">
        <f t="shared" si="49"/>
        <v>0</v>
      </c>
      <c r="K254" s="11">
        <f t="shared" si="56"/>
        <v>226</v>
      </c>
      <c r="L254" s="50">
        <f>+SR50_CRa!$E183</f>
        <v>0</v>
      </c>
      <c r="M254" s="40">
        <f t="shared" si="50"/>
        <v>0</v>
      </c>
      <c r="S254" s="1"/>
      <c r="T254" s="40"/>
      <c r="U254" s="11">
        <f t="shared" si="58"/>
        <v>226</v>
      </c>
      <c r="V254" s="50" t="e">
        <f>+SR40_CRa!$B193</f>
        <v>#N/A</v>
      </c>
      <c r="W254" s="40" t="e">
        <f t="shared" si="52"/>
        <v>#N/A</v>
      </c>
      <c r="X254" s="11">
        <f t="shared" si="59"/>
        <v>226</v>
      </c>
      <c r="Y254" s="50" t="e">
        <f>+SR50_CRa!$B183</f>
        <v>#N/A</v>
      </c>
      <c r="Z254" s="40" t="e">
        <f t="shared" si="53"/>
        <v>#N/A</v>
      </c>
    </row>
    <row r="255" spans="6:26" x14ac:dyDescent="0.3">
      <c r="F255" s="1"/>
      <c r="G255" s="40"/>
      <c r="H255" s="11">
        <f t="shared" si="55"/>
        <v>227</v>
      </c>
      <c r="I255" s="50">
        <f>+SR40_CRa!$E194</f>
        <v>0</v>
      </c>
      <c r="J255" s="40">
        <f t="shared" si="49"/>
        <v>0</v>
      </c>
      <c r="K255" s="11">
        <f t="shared" si="56"/>
        <v>227</v>
      </c>
      <c r="L255" s="50">
        <f>+SR50_CRa!$E184</f>
        <v>0</v>
      </c>
      <c r="M255" s="40">
        <f t="shared" si="50"/>
        <v>0</v>
      </c>
      <c r="S255" s="1"/>
      <c r="T255" s="40"/>
      <c r="U255" s="11">
        <f t="shared" si="58"/>
        <v>227</v>
      </c>
      <c r="V255" s="50" t="e">
        <f>+SR40_CRa!$B194</f>
        <v>#N/A</v>
      </c>
      <c r="W255" s="40" t="e">
        <f t="shared" si="52"/>
        <v>#N/A</v>
      </c>
      <c r="X255" s="11">
        <f t="shared" si="59"/>
        <v>227</v>
      </c>
      <c r="Y255" s="50" t="e">
        <f>+SR50_CRa!$B184</f>
        <v>#N/A</v>
      </c>
      <c r="Z255" s="40" t="e">
        <f t="shared" si="53"/>
        <v>#N/A</v>
      </c>
    </row>
    <row r="256" spans="6:26" x14ac:dyDescent="0.3">
      <c r="F256" s="1"/>
      <c r="G256" s="40"/>
      <c r="H256" s="11">
        <f t="shared" si="55"/>
        <v>228</v>
      </c>
      <c r="I256" s="50">
        <f>+SR40_CRa!$E195</f>
        <v>0</v>
      </c>
      <c r="J256" s="40">
        <f t="shared" si="49"/>
        <v>0</v>
      </c>
      <c r="K256" s="11">
        <f t="shared" si="56"/>
        <v>228</v>
      </c>
      <c r="L256" s="50">
        <f>+SR50_CRa!$E185</f>
        <v>0</v>
      </c>
      <c r="M256" s="40">
        <f t="shared" si="50"/>
        <v>0</v>
      </c>
      <c r="S256" s="1"/>
      <c r="T256" s="40"/>
      <c r="U256" s="11">
        <f t="shared" si="58"/>
        <v>228</v>
      </c>
      <c r="V256" s="50" t="e">
        <f>+SR40_CRa!$B195</f>
        <v>#N/A</v>
      </c>
      <c r="W256" s="40" t="e">
        <f t="shared" si="52"/>
        <v>#N/A</v>
      </c>
      <c r="X256" s="11">
        <f t="shared" si="59"/>
        <v>228</v>
      </c>
      <c r="Y256" s="50" t="e">
        <f>+SR50_CRa!$B185</f>
        <v>#N/A</v>
      </c>
      <c r="Z256" s="40" t="e">
        <f t="shared" si="53"/>
        <v>#N/A</v>
      </c>
    </row>
    <row r="257" spans="6:26" x14ac:dyDescent="0.3">
      <c r="F257" s="1"/>
      <c r="G257" s="40"/>
      <c r="H257" s="11">
        <f t="shared" si="55"/>
        <v>229</v>
      </c>
      <c r="I257" s="50">
        <f>+SR40_CRa!$E196</f>
        <v>0</v>
      </c>
      <c r="J257" s="40">
        <f t="shared" si="49"/>
        <v>0</v>
      </c>
      <c r="K257" s="11">
        <f t="shared" si="56"/>
        <v>229</v>
      </c>
      <c r="L257" s="50">
        <f>+SR50_CRa!$E186</f>
        <v>0</v>
      </c>
      <c r="M257" s="40">
        <f t="shared" si="50"/>
        <v>0</v>
      </c>
      <c r="S257" s="1"/>
      <c r="T257" s="40"/>
      <c r="U257" s="11">
        <f t="shared" si="58"/>
        <v>229</v>
      </c>
      <c r="V257" s="50" t="e">
        <f>+SR40_CRa!$B196</f>
        <v>#N/A</v>
      </c>
      <c r="W257" s="40" t="e">
        <f t="shared" si="52"/>
        <v>#N/A</v>
      </c>
      <c r="X257" s="11">
        <f t="shared" si="59"/>
        <v>229</v>
      </c>
      <c r="Y257" s="50" t="e">
        <f>+SR50_CRa!$B186</f>
        <v>#N/A</v>
      </c>
      <c r="Z257" s="40" t="e">
        <f t="shared" si="53"/>
        <v>#N/A</v>
      </c>
    </row>
    <row r="258" spans="6:26" x14ac:dyDescent="0.3">
      <c r="F258" s="1"/>
      <c r="G258" s="40"/>
      <c r="H258" s="11">
        <f t="shared" si="55"/>
        <v>230</v>
      </c>
      <c r="I258" s="50">
        <f>+SR40_CRa!$E197</f>
        <v>0</v>
      </c>
      <c r="J258" s="40">
        <f t="shared" si="49"/>
        <v>0</v>
      </c>
      <c r="K258" s="11">
        <f t="shared" si="56"/>
        <v>230</v>
      </c>
      <c r="L258" s="50">
        <f>+SR50_CRa!$E187</f>
        <v>0</v>
      </c>
      <c r="M258" s="40">
        <f t="shared" si="50"/>
        <v>0</v>
      </c>
      <c r="S258" s="1"/>
      <c r="T258" s="40"/>
      <c r="U258" s="11">
        <f t="shared" si="58"/>
        <v>230</v>
      </c>
      <c r="V258" s="50" t="e">
        <f>+SR40_CRa!$B197</f>
        <v>#N/A</v>
      </c>
      <c r="W258" s="40" t="e">
        <f t="shared" si="52"/>
        <v>#N/A</v>
      </c>
      <c r="X258" s="11">
        <f t="shared" si="59"/>
        <v>230</v>
      </c>
      <c r="Y258" s="50" t="e">
        <f>+SR50_CRa!$B187</f>
        <v>#N/A</v>
      </c>
      <c r="Z258" s="40" t="e">
        <f t="shared" si="53"/>
        <v>#N/A</v>
      </c>
    </row>
    <row r="259" spans="6:26" x14ac:dyDescent="0.3">
      <c r="F259" s="1"/>
      <c r="G259" s="40"/>
      <c r="H259" s="11">
        <f t="shared" si="55"/>
        <v>231</v>
      </c>
      <c r="I259" s="50">
        <f>+SR40_CRa!$E198</f>
        <v>0</v>
      </c>
      <c r="J259" s="40">
        <f t="shared" si="49"/>
        <v>0</v>
      </c>
      <c r="K259" s="11">
        <f t="shared" si="56"/>
        <v>231</v>
      </c>
      <c r="L259" s="50">
        <f>+SR50_CRa!$E188</f>
        <v>0</v>
      </c>
      <c r="M259" s="40">
        <f t="shared" si="50"/>
        <v>0</v>
      </c>
      <c r="S259" s="1"/>
      <c r="T259" s="40"/>
      <c r="U259" s="11">
        <f t="shared" si="58"/>
        <v>231</v>
      </c>
      <c r="V259" s="50" t="e">
        <f>+SR40_CRa!$B198</f>
        <v>#N/A</v>
      </c>
      <c r="W259" s="40" t="e">
        <f t="shared" si="52"/>
        <v>#N/A</v>
      </c>
      <c r="X259" s="11">
        <f t="shared" si="59"/>
        <v>231</v>
      </c>
      <c r="Y259" s="50" t="e">
        <f>+SR50_CRa!$B188</f>
        <v>#N/A</v>
      </c>
      <c r="Z259" s="40" t="e">
        <f t="shared" si="53"/>
        <v>#N/A</v>
      </c>
    </row>
    <row r="260" spans="6:26" x14ac:dyDescent="0.3">
      <c r="F260" s="1"/>
      <c r="G260" s="40"/>
      <c r="H260" s="11">
        <f t="shared" si="55"/>
        <v>232</v>
      </c>
      <c r="I260" s="50">
        <f>+SR40_CRa!$E199</f>
        <v>0</v>
      </c>
      <c r="J260" s="40">
        <f t="shared" si="49"/>
        <v>0</v>
      </c>
      <c r="K260" s="11">
        <f t="shared" si="56"/>
        <v>232</v>
      </c>
      <c r="L260" s="50">
        <f>+SR50_CRa!$E189</f>
        <v>0</v>
      </c>
      <c r="M260" s="40">
        <f t="shared" si="50"/>
        <v>0</v>
      </c>
      <c r="S260" s="1"/>
      <c r="T260" s="40"/>
      <c r="U260" s="11">
        <f t="shared" si="58"/>
        <v>232</v>
      </c>
      <c r="V260" s="50" t="e">
        <f>+SR40_CRa!$B199</f>
        <v>#N/A</v>
      </c>
      <c r="W260" s="40" t="e">
        <f t="shared" si="52"/>
        <v>#N/A</v>
      </c>
      <c r="X260" s="11">
        <f t="shared" si="59"/>
        <v>232</v>
      </c>
      <c r="Y260" s="50" t="e">
        <f>+SR50_CRa!$B189</f>
        <v>#N/A</v>
      </c>
      <c r="Z260" s="40" t="e">
        <f t="shared" si="53"/>
        <v>#N/A</v>
      </c>
    </row>
    <row r="261" spans="6:26" x14ac:dyDescent="0.3">
      <c r="F261" s="1"/>
      <c r="G261" s="40"/>
      <c r="H261" s="11">
        <f t="shared" si="55"/>
        <v>233</v>
      </c>
      <c r="I261" s="50">
        <f>+SR40_CRa!$E200</f>
        <v>0</v>
      </c>
      <c r="J261" s="40">
        <f t="shared" si="49"/>
        <v>0</v>
      </c>
      <c r="K261" s="11">
        <f t="shared" si="56"/>
        <v>233</v>
      </c>
      <c r="L261" s="50">
        <f>+SR50_CRa!$E190</f>
        <v>0</v>
      </c>
      <c r="M261" s="40">
        <f t="shared" si="50"/>
        <v>0</v>
      </c>
      <c r="S261" s="1"/>
      <c r="T261" s="40"/>
      <c r="U261" s="11">
        <f t="shared" si="58"/>
        <v>233</v>
      </c>
      <c r="V261" s="50" t="e">
        <f>+SR40_CRa!$B200</f>
        <v>#N/A</v>
      </c>
      <c r="W261" s="40" t="e">
        <f t="shared" si="52"/>
        <v>#N/A</v>
      </c>
      <c r="X261" s="11">
        <f t="shared" si="59"/>
        <v>233</v>
      </c>
      <c r="Y261" s="50" t="e">
        <f>+SR50_CRa!$B190</f>
        <v>#N/A</v>
      </c>
      <c r="Z261" s="40" t="e">
        <f t="shared" si="53"/>
        <v>#N/A</v>
      </c>
    </row>
    <row r="262" spans="6:26" x14ac:dyDescent="0.3">
      <c r="F262" s="1"/>
      <c r="G262" s="40"/>
      <c r="H262" s="11">
        <f t="shared" si="55"/>
        <v>234</v>
      </c>
      <c r="I262" s="50">
        <f>+SR40_CRa!$E201</f>
        <v>0</v>
      </c>
      <c r="J262" s="40">
        <f t="shared" si="49"/>
        <v>0</v>
      </c>
      <c r="K262" s="11">
        <f t="shared" si="56"/>
        <v>234</v>
      </c>
      <c r="L262" s="50">
        <f>+SR50_CRa!$E191</f>
        <v>0</v>
      </c>
      <c r="M262" s="40">
        <f t="shared" si="50"/>
        <v>0</v>
      </c>
      <c r="S262" s="1"/>
      <c r="T262" s="40"/>
      <c r="U262" s="11">
        <f t="shared" si="58"/>
        <v>234</v>
      </c>
      <c r="V262" s="50" t="e">
        <f>+SR40_CRa!$B201</f>
        <v>#N/A</v>
      </c>
      <c r="W262" s="40" t="e">
        <f t="shared" si="52"/>
        <v>#N/A</v>
      </c>
      <c r="X262" s="11">
        <f t="shared" si="59"/>
        <v>234</v>
      </c>
      <c r="Y262" s="50" t="e">
        <f>+SR50_CRa!$B191</f>
        <v>#N/A</v>
      </c>
      <c r="Z262" s="40" t="e">
        <f t="shared" si="53"/>
        <v>#N/A</v>
      </c>
    </row>
    <row r="263" spans="6:26" x14ac:dyDescent="0.3">
      <c r="F263" s="1"/>
      <c r="G263" s="40"/>
      <c r="H263" s="11">
        <f t="shared" si="55"/>
        <v>235</v>
      </c>
      <c r="I263" s="50">
        <f>+SR40_CRa!$E202</f>
        <v>0</v>
      </c>
      <c r="J263" s="40">
        <f t="shared" si="49"/>
        <v>0</v>
      </c>
      <c r="K263" s="11">
        <f t="shared" si="56"/>
        <v>235</v>
      </c>
      <c r="L263" s="50">
        <f>+SR50_CRa!$E192</f>
        <v>0</v>
      </c>
      <c r="M263" s="40">
        <f t="shared" si="50"/>
        <v>0</v>
      </c>
      <c r="S263" s="1"/>
      <c r="T263" s="40"/>
      <c r="U263" s="11">
        <f t="shared" si="58"/>
        <v>235</v>
      </c>
      <c r="V263" s="50" t="e">
        <f>+SR40_CRa!$B202</f>
        <v>#N/A</v>
      </c>
      <c r="W263" s="40" t="e">
        <f t="shared" si="52"/>
        <v>#N/A</v>
      </c>
      <c r="X263" s="11">
        <f t="shared" si="59"/>
        <v>235</v>
      </c>
      <c r="Y263" s="50" t="e">
        <f>+SR50_CRa!$B192</f>
        <v>#N/A</v>
      </c>
      <c r="Z263" s="40" t="e">
        <f t="shared" si="53"/>
        <v>#N/A</v>
      </c>
    </row>
    <row r="264" spans="6:26" x14ac:dyDescent="0.3">
      <c r="F264" s="1"/>
      <c r="G264" s="40"/>
      <c r="H264" s="11">
        <f t="shared" si="55"/>
        <v>236</v>
      </c>
      <c r="I264" s="50">
        <f>+SR40_CRa!$E203</f>
        <v>0</v>
      </c>
      <c r="J264" s="40">
        <f t="shared" si="49"/>
        <v>0</v>
      </c>
      <c r="K264" s="11">
        <f t="shared" si="56"/>
        <v>236</v>
      </c>
      <c r="L264" s="50">
        <f>+SR50_CRa!$E193</f>
        <v>0</v>
      </c>
      <c r="M264" s="40">
        <f t="shared" si="50"/>
        <v>0</v>
      </c>
      <c r="S264" s="1"/>
      <c r="T264" s="40"/>
      <c r="U264" s="11">
        <f t="shared" si="58"/>
        <v>236</v>
      </c>
      <c r="V264" s="50" t="e">
        <f>+SR40_CRa!$B203</f>
        <v>#N/A</v>
      </c>
      <c r="W264" s="40" t="e">
        <f t="shared" si="52"/>
        <v>#N/A</v>
      </c>
      <c r="X264" s="11">
        <f t="shared" si="59"/>
        <v>236</v>
      </c>
      <c r="Y264" s="50" t="e">
        <f>+SR50_CRa!$B193</f>
        <v>#N/A</v>
      </c>
      <c r="Z264" s="40" t="e">
        <f t="shared" si="53"/>
        <v>#N/A</v>
      </c>
    </row>
    <row r="265" spans="6:26" x14ac:dyDescent="0.3">
      <c r="F265" s="1"/>
      <c r="G265" s="40"/>
      <c r="H265" s="11">
        <f t="shared" si="55"/>
        <v>237</v>
      </c>
      <c r="I265" s="50">
        <f>+SR40_CRa!$E204</f>
        <v>0</v>
      </c>
      <c r="J265" s="40">
        <f t="shared" si="49"/>
        <v>0</v>
      </c>
      <c r="K265" s="11">
        <f t="shared" si="56"/>
        <v>237</v>
      </c>
      <c r="L265" s="50">
        <f>+SR50_CRa!$E194</f>
        <v>0</v>
      </c>
      <c r="M265" s="40">
        <f t="shared" si="50"/>
        <v>0</v>
      </c>
      <c r="S265" s="1"/>
      <c r="T265" s="40"/>
      <c r="U265" s="11">
        <f t="shared" si="58"/>
        <v>237</v>
      </c>
      <c r="V265" s="50" t="e">
        <f>+SR40_CRa!$B204</f>
        <v>#N/A</v>
      </c>
      <c r="W265" s="40" t="e">
        <f t="shared" si="52"/>
        <v>#N/A</v>
      </c>
      <c r="X265" s="11">
        <f t="shared" si="59"/>
        <v>237</v>
      </c>
      <c r="Y265" s="50" t="e">
        <f>+SR50_CRa!$B194</f>
        <v>#N/A</v>
      </c>
      <c r="Z265" s="40" t="e">
        <f t="shared" si="53"/>
        <v>#N/A</v>
      </c>
    </row>
    <row r="266" spans="6:26" x14ac:dyDescent="0.3">
      <c r="F266" s="1"/>
      <c r="G266" s="40"/>
      <c r="H266" s="11">
        <f t="shared" si="55"/>
        <v>238</v>
      </c>
      <c r="I266" s="50">
        <f>+SR40_CRa!$E205</f>
        <v>0</v>
      </c>
      <c r="J266" s="40">
        <f t="shared" si="49"/>
        <v>0</v>
      </c>
      <c r="K266" s="11">
        <f t="shared" si="56"/>
        <v>238</v>
      </c>
      <c r="L266" s="50">
        <f>+SR50_CRa!$E195</f>
        <v>0</v>
      </c>
      <c r="M266" s="40">
        <f t="shared" si="50"/>
        <v>0</v>
      </c>
      <c r="S266" s="1"/>
      <c r="T266" s="40"/>
      <c r="U266" s="11">
        <f t="shared" si="58"/>
        <v>238</v>
      </c>
      <c r="V266" s="50" t="e">
        <f>+SR40_CRa!$B205</f>
        <v>#N/A</v>
      </c>
      <c r="W266" s="40" t="e">
        <f t="shared" si="52"/>
        <v>#N/A</v>
      </c>
      <c r="X266" s="11">
        <f t="shared" si="59"/>
        <v>238</v>
      </c>
      <c r="Y266" s="50" t="e">
        <f>+SR50_CRa!$B195</f>
        <v>#N/A</v>
      </c>
      <c r="Z266" s="40" t="e">
        <f t="shared" si="53"/>
        <v>#N/A</v>
      </c>
    </row>
    <row r="267" spans="6:26" x14ac:dyDescent="0.3">
      <c r="F267" s="1"/>
      <c r="G267" s="40"/>
      <c r="H267" s="11">
        <f t="shared" si="55"/>
        <v>239</v>
      </c>
      <c r="I267" s="50">
        <f>+SR40_CRa!$E206</f>
        <v>0</v>
      </c>
      <c r="J267" s="40">
        <f t="shared" si="49"/>
        <v>0</v>
      </c>
      <c r="K267" s="11">
        <f t="shared" si="56"/>
        <v>239</v>
      </c>
      <c r="L267" s="50">
        <f>+SR50_CRa!$E196</f>
        <v>0</v>
      </c>
      <c r="M267" s="40">
        <f t="shared" si="50"/>
        <v>0</v>
      </c>
      <c r="S267" s="1"/>
      <c r="T267" s="40"/>
      <c r="U267" s="11">
        <f t="shared" si="58"/>
        <v>239</v>
      </c>
      <c r="V267" s="50" t="e">
        <f>+SR40_CRa!$B206</f>
        <v>#N/A</v>
      </c>
      <c r="W267" s="40" t="e">
        <f t="shared" si="52"/>
        <v>#N/A</v>
      </c>
      <c r="X267" s="11">
        <f t="shared" si="59"/>
        <v>239</v>
      </c>
      <c r="Y267" s="50" t="e">
        <f>+SR50_CRa!$B196</f>
        <v>#N/A</v>
      </c>
      <c r="Z267" s="40" t="e">
        <f t="shared" si="53"/>
        <v>#N/A</v>
      </c>
    </row>
    <row r="268" spans="6:26" x14ac:dyDescent="0.3">
      <c r="F268" s="1"/>
      <c r="G268" s="40"/>
      <c r="H268" s="11">
        <f t="shared" si="55"/>
        <v>240</v>
      </c>
      <c r="I268" s="50">
        <f>+SR40_CRa!$E207</f>
        <v>0</v>
      </c>
      <c r="J268" s="40">
        <f t="shared" si="49"/>
        <v>0</v>
      </c>
      <c r="K268" s="11">
        <f t="shared" si="56"/>
        <v>240</v>
      </c>
      <c r="L268" s="50">
        <f>+SR50_CRa!$E197</f>
        <v>0</v>
      </c>
      <c r="M268" s="40">
        <f t="shared" si="50"/>
        <v>0</v>
      </c>
      <c r="S268" s="1"/>
      <c r="T268" s="40"/>
      <c r="U268" s="11">
        <f t="shared" si="58"/>
        <v>240</v>
      </c>
      <c r="V268" s="50" t="e">
        <f>+SR40_CRa!$B207</f>
        <v>#N/A</v>
      </c>
      <c r="W268" s="40" t="e">
        <f t="shared" si="52"/>
        <v>#N/A</v>
      </c>
      <c r="X268" s="11">
        <f t="shared" si="59"/>
        <v>240</v>
      </c>
      <c r="Y268" s="50" t="e">
        <f>+SR50_CRa!$B197</f>
        <v>#N/A</v>
      </c>
      <c r="Z268" s="40" t="e">
        <f t="shared" si="53"/>
        <v>#N/A</v>
      </c>
    </row>
    <row r="269" spans="6:26" x14ac:dyDescent="0.3">
      <c r="F269" s="1"/>
      <c r="G269" s="40"/>
      <c r="H269" s="11">
        <f t="shared" si="55"/>
        <v>241</v>
      </c>
      <c r="I269" s="50">
        <f>+SR40_CRa!$E208</f>
        <v>0</v>
      </c>
      <c r="J269" s="40">
        <f t="shared" si="49"/>
        <v>0</v>
      </c>
      <c r="K269" s="11">
        <f t="shared" si="56"/>
        <v>241</v>
      </c>
      <c r="L269" s="50">
        <f>+SR50_CRa!$E198</f>
        <v>0</v>
      </c>
      <c r="M269" s="40">
        <f t="shared" si="50"/>
        <v>0</v>
      </c>
      <c r="S269" s="1"/>
      <c r="T269" s="40"/>
      <c r="U269" s="11">
        <f t="shared" si="58"/>
        <v>241</v>
      </c>
      <c r="V269" s="50" t="e">
        <f>+SR40_CRa!$B208</f>
        <v>#N/A</v>
      </c>
      <c r="W269" s="40" t="e">
        <f t="shared" si="52"/>
        <v>#N/A</v>
      </c>
      <c r="X269" s="11">
        <f t="shared" si="59"/>
        <v>241</v>
      </c>
      <c r="Y269" s="50" t="e">
        <f>+SR50_CRa!$B198</f>
        <v>#N/A</v>
      </c>
      <c r="Z269" s="40" t="e">
        <f t="shared" si="53"/>
        <v>#N/A</v>
      </c>
    </row>
    <row r="270" spans="6:26" x14ac:dyDescent="0.3">
      <c r="F270" s="1"/>
      <c r="G270" s="40"/>
      <c r="H270" s="11">
        <f t="shared" si="55"/>
        <v>242</v>
      </c>
      <c r="I270" s="50">
        <f>+SR40_CRa!$E209</f>
        <v>0</v>
      </c>
      <c r="J270" s="40">
        <f t="shared" si="49"/>
        <v>0</v>
      </c>
      <c r="K270" s="11">
        <f t="shared" si="56"/>
        <v>242</v>
      </c>
      <c r="L270" s="50">
        <f>+SR50_CRa!$E199</f>
        <v>0</v>
      </c>
      <c r="M270" s="40">
        <f t="shared" si="50"/>
        <v>0</v>
      </c>
      <c r="S270" s="1"/>
      <c r="T270" s="40"/>
      <c r="U270" s="11">
        <f t="shared" si="58"/>
        <v>242</v>
      </c>
      <c r="V270" s="50" t="e">
        <f>+SR40_CRa!$B209</f>
        <v>#N/A</v>
      </c>
      <c r="W270" s="40" t="e">
        <f t="shared" si="52"/>
        <v>#N/A</v>
      </c>
      <c r="X270" s="11">
        <f t="shared" si="59"/>
        <v>242</v>
      </c>
      <c r="Y270" s="50" t="e">
        <f>+SR50_CRa!$B199</f>
        <v>#N/A</v>
      </c>
      <c r="Z270" s="40" t="e">
        <f t="shared" si="53"/>
        <v>#N/A</v>
      </c>
    </row>
    <row r="271" spans="6:26" x14ac:dyDescent="0.3">
      <c r="F271" s="1"/>
      <c r="G271" s="40"/>
      <c r="H271" s="11">
        <f t="shared" si="55"/>
        <v>243</v>
      </c>
      <c r="I271" s="50">
        <f>+SR40_CRa!$E210</f>
        <v>0</v>
      </c>
      <c r="J271" s="40">
        <f t="shared" si="49"/>
        <v>0</v>
      </c>
      <c r="K271" s="11">
        <f t="shared" si="56"/>
        <v>243</v>
      </c>
      <c r="L271" s="50">
        <f>+SR50_CRa!$E200</f>
        <v>0</v>
      </c>
      <c r="M271" s="40">
        <f t="shared" si="50"/>
        <v>0</v>
      </c>
      <c r="S271" s="1"/>
      <c r="T271" s="40"/>
      <c r="U271" s="11">
        <f t="shared" si="58"/>
        <v>243</v>
      </c>
      <c r="V271" s="50" t="e">
        <f>+SR40_CRa!$B210</f>
        <v>#N/A</v>
      </c>
      <c r="W271" s="40" t="e">
        <f t="shared" si="52"/>
        <v>#N/A</v>
      </c>
      <c r="X271" s="11">
        <f t="shared" si="59"/>
        <v>243</v>
      </c>
      <c r="Y271" s="50" t="e">
        <f>+SR50_CRa!$B200</f>
        <v>#N/A</v>
      </c>
      <c r="Z271" s="40" t="e">
        <f t="shared" si="53"/>
        <v>#N/A</v>
      </c>
    </row>
    <row r="272" spans="6:26" x14ac:dyDescent="0.3">
      <c r="F272" s="1"/>
      <c r="G272" s="40"/>
      <c r="H272" s="11">
        <f t="shared" si="55"/>
        <v>244</v>
      </c>
      <c r="I272" s="50">
        <f>+SR40_CRa!$E211</f>
        <v>0</v>
      </c>
      <c r="J272" s="40">
        <f t="shared" si="49"/>
        <v>0</v>
      </c>
      <c r="K272" s="11">
        <f t="shared" si="56"/>
        <v>244</v>
      </c>
      <c r="L272" s="50">
        <f>+SR50_CRa!$E201</f>
        <v>0</v>
      </c>
      <c r="M272" s="40">
        <f t="shared" si="50"/>
        <v>0</v>
      </c>
      <c r="S272" s="1"/>
      <c r="T272" s="40"/>
      <c r="U272" s="11">
        <f t="shared" si="58"/>
        <v>244</v>
      </c>
      <c r="V272" s="50" t="e">
        <f>+SR40_CRa!$B211</f>
        <v>#N/A</v>
      </c>
      <c r="W272" s="40" t="e">
        <f t="shared" si="52"/>
        <v>#N/A</v>
      </c>
      <c r="X272" s="11">
        <f t="shared" si="59"/>
        <v>244</v>
      </c>
      <c r="Y272" s="50" t="e">
        <f>+SR50_CRa!$B201</f>
        <v>#N/A</v>
      </c>
      <c r="Z272" s="40" t="e">
        <f t="shared" si="53"/>
        <v>#N/A</v>
      </c>
    </row>
    <row r="273" spans="6:26" x14ac:dyDescent="0.3">
      <c r="F273" s="1"/>
      <c r="G273" s="40"/>
      <c r="H273" s="11">
        <f t="shared" si="55"/>
        <v>245</v>
      </c>
      <c r="I273" s="50">
        <f>+SR40_CRa!$E212</f>
        <v>0</v>
      </c>
      <c r="J273" s="40">
        <f t="shared" si="49"/>
        <v>0</v>
      </c>
      <c r="K273" s="11">
        <f t="shared" si="56"/>
        <v>245</v>
      </c>
      <c r="L273" s="50">
        <f>+SR50_CRa!$E202</f>
        <v>0</v>
      </c>
      <c r="M273" s="40">
        <f t="shared" si="50"/>
        <v>0</v>
      </c>
      <c r="S273" s="1"/>
      <c r="T273" s="40"/>
      <c r="U273" s="11">
        <f t="shared" si="58"/>
        <v>245</v>
      </c>
      <c r="V273" s="50" t="e">
        <f>+SR40_CRa!$B212</f>
        <v>#N/A</v>
      </c>
      <c r="W273" s="40" t="e">
        <f t="shared" si="52"/>
        <v>#N/A</v>
      </c>
      <c r="X273" s="11">
        <f t="shared" si="59"/>
        <v>245</v>
      </c>
      <c r="Y273" s="50" t="e">
        <f>+SR50_CRa!$B202</f>
        <v>#N/A</v>
      </c>
      <c r="Z273" s="40" t="e">
        <f t="shared" si="53"/>
        <v>#N/A</v>
      </c>
    </row>
    <row r="274" spans="6:26" x14ac:dyDescent="0.3">
      <c r="F274" s="1"/>
      <c r="G274" s="40"/>
      <c r="H274" s="11">
        <f t="shared" si="55"/>
        <v>246</v>
      </c>
      <c r="I274" s="50">
        <f>+SR40_CRa!$E213</f>
        <v>0</v>
      </c>
      <c r="J274" s="40">
        <f t="shared" si="49"/>
        <v>0</v>
      </c>
      <c r="K274" s="11">
        <f t="shared" si="56"/>
        <v>246</v>
      </c>
      <c r="L274" s="50">
        <f>+SR50_CRa!$E203</f>
        <v>0</v>
      </c>
      <c r="M274" s="40">
        <f t="shared" si="50"/>
        <v>0</v>
      </c>
      <c r="S274" s="1"/>
      <c r="T274" s="40"/>
      <c r="U274" s="11">
        <f t="shared" si="58"/>
        <v>246</v>
      </c>
      <c r="V274" s="50" t="e">
        <f>+SR40_CRa!$B213</f>
        <v>#N/A</v>
      </c>
      <c r="W274" s="40" t="e">
        <f t="shared" si="52"/>
        <v>#N/A</v>
      </c>
      <c r="X274" s="11">
        <f t="shared" si="59"/>
        <v>246</v>
      </c>
      <c r="Y274" s="50" t="e">
        <f>+SR50_CRa!$B203</f>
        <v>#N/A</v>
      </c>
      <c r="Z274" s="40" t="e">
        <f t="shared" si="53"/>
        <v>#N/A</v>
      </c>
    </row>
    <row r="275" spans="6:26" x14ac:dyDescent="0.3">
      <c r="F275" s="1"/>
      <c r="G275" s="40"/>
      <c r="H275" s="11">
        <f t="shared" si="55"/>
        <v>247</v>
      </c>
      <c r="I275" s="50">
        <f>+SR40_CRa!$E214</f>
        <v>0</v>
      </c>
      <c r="J275" s="40">
        <f t="shared" si="49"/>
        <v>0</v>
      </c>
      <c r="K275" s="11">
        <f t="shared" si="56"/>
        <v>247</v>
      </c>
      <c r="L275" s="50">
        <f>+SR50_CRa!$E204</f>
        <v>0</v>
      </c>
      <c r="M275" s="40">
        <f t="shared" si="50"/>
        <v>0</v>
      </c>
      <c r="S275" s="1"/>
      <c r="T275" s="40"/>
      <c r="U275" s="11">
        <f t="shared" si="58"/>
        <v>247</v>
      </c>
      <c r="V275" s="50" t="e">
        <f>+SR40_CRa!$B214</f>
        <v>#N/A</v>
      </c>
      <c r="W275" s="40" t="e">
        <f t="shared" si="52"/>
        <v>#N/A</v>
      </c>
      <c r="X275" s="11">
        <f t="shared" si="59"/>
        <v>247</v>
      </c>
      <c r="Y275" s="50" t="e">
        <f>+SR50_CRa!$B204</f>
        <v>#N/A</v>
      </c>
      <c r="Z275" s="40" t="e">
        <f t="shared" si="53"/>
        <v>#N/A</v>
      </c>
    </row>
    <row r="276" spans="6:26" x14ac:dyDescent="0.3">
      <c r="F276" s="1"/>
      <c r="G276" s="40"/>
      <c r="H276" s="11">
        <f t="shared" si="55"/>
        <v>248</v>
      </c>
      <c r="I276" s="50">
        <f>+SR40_CRa!$E215</f>
        <v>0</v>
      </c>
      <c r="J276" s="40">
        <f t="shared" si="49"/>
        <v>0</v>
      </c>
      <c r="K276" s="11">
        <f t="shared" si="56"/>
        <v>248</v>
      </c>
      <c r="L276" s="50">
        <f>+SR50_CRa!$E205</f>
        <v>0</v>
      </c>
      <c r="M276" s="40">
        <f t="shared" si="50"/>
        <v>0</v>
      </c>
      <c r="S276" s="1"/>
      <c r="T276" s="40"/>
      <c r="U276" s="11">
        <f t="shared" si="58"/>
        <v>248</v>
      </c>
      <c r="V276" s="50" t="e">
        <f>+SR40_CRa!$B215</f>
        <v>#N/A</v>
      </c>
      <c r="W276" s="40" t="e">
        <f t="shared" si="52"/>
        <v>#N/A</v>
      </c>
      <c r="X276" s="11">
        <f t="shared" si="59"/>
        <v>248</v>
      </c>
      <c r="Y276" s="50" t="e">
        <f>+SR50_CRa!$B205</f>
        <v>#N/A</v>
      </c>
      <c r="Z276" s="40" t="e">
        <f t="shared" si="53"/>
        <v>#N/A</v>
      </c>
    </row>
    <row r="277" spans="6:26" x14ac:dyDescent="0.3">
      <c r="F277" s="1"/>
      <c r="G277" s="40"/>
      <c r="H277" s="11">
        <f t="shared" si="55"/>
        <v>249</v>
      </c>
      <c r="I277" s="50">
        <f>+SR40_CRa!$E216</f>
        <v>0</v>
      </c>
      <c r="J277" s="40">
        <f t="shared" si="49"/>
        <v>0</v>
      </c>
      <c r="K277" s="11">
        <f t="shared" si="56"/>
        <v>249</v>
      </c>
      <c r="L277" s="50">
        <f>+SR50_CRa!$E206</f>
        <v>0</v>
      </c>
      <c r="M277" s="40">
        <f t="shared" si="50"/>
        <v>0</v>
      </c>
      <c r="S277" s="1"/>
      <c r="T277" s="40"/>
      <c r="U277" s="11">
        <f t="shared" si="58"/>
        <v>249</v>
      </c>
      <c r="V277" s="50" t="e">
        <f>+SR40_CRa!$B216</f>
        <v>#N/A</v>
      </c>
      <c r="W277" s="40" t="e">
        <f t="shared" si="52"/>
        <v>#N/A</v>
      </c>
      <c r="X277" s="11">
        <f t="shared" si="59"/>
        <v>249</v>
      </c>
      <c r="Y277" s="50" t="e">
        <f>+SR50_CRa!$B206</f>
        <v>#N/A</v>
      </c>
      <c r="Z277" s="40" t="e">
        <f t="shared" si="53"/>
        <v>#N/A</v>
      </c>
    </row>
    <row r="278" spans="6:26" x14ac:dyDescent="0.3">
      <c r="F278" s="1"/>
      <c r="G278" s="40"/>
      <c r="H278" s="11">
        <f t="shared" si="55"/>
        <v>250</v>
      </c>
      <c r="I278" s="50">
        <f>+SR40_CRa!$E217</f>
        <v>0</v>
      </c>
      <c r="J278" s="40">
        <f t="shared" si="49"/>
        <v>0</v>
      </c>
      <c r="K278" s="11">
        <f t="shared" si="56"/>
        <v>250</v>
      </c>
      <c r="L278" s="50">
        <f>+SR50_CRa!$E207</f>
        <v>0</v>
      </c>
      <c r="M278" s="40">
        <f t="shared" si="50"/>
        <v>0</v>
      </c>
      <c r="S278" s="1"/>
      <c r="T278" s="40"/>
      <c r="U278" s="11">
        <f t="shared" si="58"/>
        <v>250</v>
      </c>
      <c r="V278" s="50" t="e">
        <f>+SR40_CRa!$B217</f>
        <v>#N/A</v>
      </c>
      <c r="W278" s="40" t="e">
        <f t="shared" si="52"/>
        <v>#N/A</v>
      </c>
      <c r="X278" s="11">
        <f t="shared" si="59"/>
        <v>250</v>
      </c>
      <c r="Y278" s="50" t="e">
        <f>+SR50_CRa!$B207</f>
        <v>#N/A</v>
      </c>
      <c r="Z278" s="40" t="e">
        <f t="shared" si="53"/>
        <v>#N/A</v>
      </c>
    </row>
    <row r="279" spans="6:26" x14ac:dyDescent="0.3">
      <c r="F279" s="1"/>
      <c r="G279" s="40"/>
      <c r="H279" s="11">
        <f t="shared" si="55"/>
        <v>251</v>
      </c>
      <c r="I279" s="50">
        <f>+SR40_CRa!$E218</f>
        <v>0</v>
      </c>
      <c r="J279" s="40">
        <f t="shared" si="49"/>
        <v>0</v>
      </c>
      <c r="K279" s="11">
        <f t="shared" si="56"/>
        <v>251</v>
      </c>
      <c r="L279" s="50">
        <f>+SR50_CRa!$E208</f>
        <v>0</v>
      </c>
      <c r="M279" s="40">
        <f t="shared" si="50"/>
        <v>0</v>
      </c>
      <c r="S279" s="1"/>
      <c r="T279" s="40"/>
      <c r="U279" s="11">
        <f t="shared" si="58"/>
        <v>251</v>
      </c>
      <c r="V279" s="50" t="e">
        <f>+SR40_CRa!$B218</f>
        <v>#N/A</v>
      </c>
      <c r="W279" s="40" t="e">
        <f t="shared" si="52"/>
        <v>#N/A</v>
      </c>
      <c r="X279" s="11">
        <f t="shared" si="59"/>
        <v>251</v>
      </c>
      <c r="Y279" s="50" t="e">
        <f>+SR50_CRa!$B208</f>
        <v>#N/A</v>
      </c>
      <c r="Z279" s="40" t="e">
        <f t="shared" si="53"/>
        <v>#N/A</v>
      </c>
    </row>
    <row r="280" spans="6:26" x14ac:dyDescent="0.3">
      <c r="F280" s="1"/>
      <c r="G280" s="40"/>
      <c r="H280" s="11">
        <f t="shared" si="55"/>
        <v>252</v>
      </c>
      <c r="I280" s="50">
        <f>+SR40_CRa!$E219</f>
        <v>0</v>
      </c>
      <c r="J280" s="40">
        <f t="shared" si="49"/>
        <v>0</v>
      </c>
      <c r="K280" s="11">
        <f t="shared" si="56"/>
        <v>252</v>
      </c>
      <c r="L280" s="50">
        <f>+SR50_CRa!$E209</f>
        <v>0</v>
      </c>
      <c r="M280" s="40">
        <f t="shared" si="50"/>
        <v>0</v>
      </c>
      <c r="S280" s="1"/>
      <c r="T280" s="40"/>
      <c r="U280" s="11">
        <f t="shared" si="58"/>
        <v>252</v>
      </c>
      <c r="V280" s="50" t="e">
        <f>+SR40_CRa!$B219</f>
        <v>#N/A</v>
      </c>
      <c r="W280" s="40" t="e">
        <f t="shared" si="52"/>
        <v>#N/A</v>
      </c>
      <c r="X280" s="11">
        <f t="shared" si="59"/>
        <v>252</v>
      </c>
      <c r="Y280" s="50" t="e">
        <f>+SR50_CRa!$B209</f>
        <v>#N/A</v>
      </c>
      <c r="Z280" s="40" t="e">
        <f t="shared" si="53"/>
        <v>#N/A</v>
      </c>
    </row>
    <row r="281" spans="6:26" x14ac:dyDescent="0.3">
      <c r="F281" s="1"/>
      <c r="G281" s="40"/>
      <c r="H281" s="11">
        <f t="shared" si="55"/>
        <v>253</v>
      </c>
      <c r="I281" s="50">
        <f>+SR40_CRa!$E220</f>
        <v>0</v>
      </c>
      <c r="J281" s="40">
        <f t="shared" si="49"/>
        <v>0</v>
      </c>
      <c r="K281" s="11">
        <f t="shared" si="56"/>
        <v>253</v>
      </c>
      <c r="L281" s="50">
        <f>+SR50_CRa!$E210</f>
        <v>0</v>
      </c>
      <c r="M281" s="40">
        <f t="shared" si="50"/>
        <v>0</v>
      </c>
      <c r="S281" s="1"/>
      <c r="T281" s="40"/>
      <c r="U281" s="11">
        <f t="shared" si="58"/>
        <v>253</v>
      </c>
      <c r="V281" s="50" t="e">
        <f>+SR40_CRa!$B220</f>
        <v>#N/A</v>
      </c>
      <c r="W281" s="40" t="e">
        <f t="shared" si="52"/>
        <v>#N/A</v>
      </c>
      <c r="X281" s="11">
        <f t="shared" si="59"/>
        <v>253</v>
      </c>
      <c r="Y281" s="50" t="e">
        <f>+SR50_CRa!$B210</f>
        <v>#N/A</v>
      </c>
      <c r="Z281" s="40" t="e">
        <f t="shared" si="53"/>
        <v>#N/A</v>
      </c>
    </row>
    <row r="282" spans="6:26" x14ac:dyDescent="0.3">
      <c r="F282" s="1"/>
      <c r="G282" s="40"/>
      <c r="H282" s="11">
        <f t="shared" si="55"/>
        <v>254</v>
      </c>
      <c r="I282" s="50">
        <f>+SR40_CRa!$E221</f>
        <v>0</v>
      </c>
      <c r="J282" s="40">
        <f t="shared" si="49"/>
        <v>0</v>
      </c>
      <c r="K282" s="11">
        <f t="shared" si="56"/>
        <v>254</v>
      </c>
      <c r="L282" s="50">
        <f>+SR50_CRa!$E211</f>
        <v>0</v>
      </c>
      <c r="M282" s="40">
        <f t="shared" si="50"/>
        <v>0</v>
      </c>
      <c r="S282" s="1"/>
      <c r="T282" s="40"/>
      <c r="U282" s="11">
        <f t="shared" si="58"/>
        <v>254</v>
      </c>
      <c r="V282" s="50" t="e">
        <f>+SR40_CRa!$B221</f>
        <v>#N/A</v>
      </c>
      <c r="W282" s="40" t="e">
        <f t="shared" si="52"/>
        <v>#N/A</v>
      </c>
      <c r="X282" s="11">
        <f t="shared" si="59"/>
        <v>254</v>
      </c>
      <c r="Y282" s="50" t="e">
        <f>+SR50_CRa!$B211</f>
        <v>#N/A</v>
      </c>
      <c r="Z282" s="40" t="e">
        <f t="shared" si="53"/>
        <v>#N/A</v>
      </c>
    </row>
    <row r="283" spans="6:26" x14ac:dyDescent="0.3">
      <c r="F283" s="1"/>
      <c r="G283" s="40"/>
      <c r="H283" s="11">
        <f t="shared" si="55"/>
        <v>255</v>
      </c>
      <c r="I283" s="50">
        <f>+SR40_CRa!$E222</f>
        <v>0</v>
      </c>
      <c r="J283" s="40">
        <f t="shared" si="49"/>
        <v>0</v>
      </c>
      <c r="K283" s="11">
        <f t="shared" si="56"/>
        <v>255</v>
      </c>
      <c r="L283" s="50">
        <f>+SR50_CRa!$E212</f>
        <v>0</v>
      </c>
      <c r="M283" s="40">
        <f t="shared" si="50"/>
        <v>0</v>
      </c>
      <c r="S283" s="1"/>
      <c r="T283" s="40"/>
      <c r="U283" s="11">
        <f t="shared" si="58"/>
        <v>255</v>
      </c>
      <c r="V283" s="50" t="e">
        <f>+SR40_CRa!$B222</f>
        <v>#N/A</v>
      </c>
      <c r="W283" s="40" t="e">
        <f t="shared" si="52"/>
        <v>#N/A</v>
      </c>
      <c r="X283" s="11">
        <f t="shared" si="59"/>
        <v>255</v>
      </c>
      <c r="Y283" s="50" t="e">
        <f>+SR50_CRa!$B212</f>
        <v>#N/A</v>
      </c>
      <c r="Z283" s="40" t="e">
        <f t="shared" si="53"/>
        <v>#N/A</v>
      </c>
    </row>
    <row r="284" spans="6:26" x14ac:dyDescent="0.3">
      <c r="F284" s="1"/>
      <c r="G284" s="40"/>
      <c r="H284" s="11">
        <f t="shared" si="55"/>
        <v>256</v>
      </c>
      <c r="I284" s="50">
        <f>+SR40_CRa!$E223</f>
        <v>0</v>
      </c>
      <c r="J284" s="40">
        <f t="shared" si="49"/>
        <v>0</v>
      </c>
      <c r="K284" s="11">
        <f t="shared" si="56"/>
        <v>256</v>
      </c>
      <c r="L284" s="50">
        <f>+SR50_CRa!$E213</f>
        <v>0</v>
      </c>
      <c r="M284" s="40">
        <f t="shared" si="50"/>
        <v>0</v>
      </c>
      <c r="S284" s="1"/>
      <c r="T284" s="40"/>
      <c r="U284" s="11">
        <f t="shared" si="58"/>
        <v>256</v>
      </c>
      <c r="V284" s="50" t="e">
        <f>+SR40_CRa!$B223</f>
        <v>#N/A</v>
      </c>
      <c r="W284" s="40" t="e">
        <f t="shared" si="52"/>
        <v>#N/A</v>
      </c>
      <c r="X284" s="11">
        <f t="shared" si="59"/>
        <v>256</v>
      </c>
      <c r="Y284" s="50" t="e">
        <f>+SR50_CRa!$B213</f>
        <v>#N/A</v>
      </c>
      <c r="Z284" s="40" t="e">
        <f t="shared" si="53"/>
        <v>#N/A</v>
      </c>
    </row>
    <row r="285" spans="6:26" x14ac:dyDescent="0.3">
      <c r="G285" s="1"/>
      <c r="H285" s="11">
        <f t="shared" si="55"/>
        <v>257</v>
      </c>
      <c r="I285" s="50">
        <f>+SR40_CRa!$E224</f>
        <v>0</v>
      </c>
      <c r="J285" s="40">
        <f t="shared" si="49"/>
        <v>0</v>
      </c>
      <c r="K285" s="11">
        <f t="shared" si="56"/>
        <v>257</v>
      </c>
      <c r="L285" s="50">
        <f>+SR50_CRa!$E214</f>
        <v>0</v>
      </c>
      <c r="M285" s="40">
        <f t="shared" si="50"/>
        <v>0</v>
      </c>
      <c r="U285" s="11">
        <f t="shared" si="58"/>
        <v>257</v>
      </c>
      <c r="V285" s="50" t="e">
        <f>+SR40_CRa!$B224</f>
        <v>#N/A</v>
      </c>
      <c r="W285" s="40" t="e">
        <f t="shared" si="52"/>
        <v>#N/A</v>
      </c>
      <c r="X285" s="11">
        <f t="shared" si="59"/>
        <v>257</v>
      </c>
      <c r="Y285" s="50" t="e">
        <f>+SR50_CRa!$B214</f>
        <v>#N/A</v>
      </c>
      <c r="Z285" s="40" t="e">
        <f t="shared" si="53"/>
        <v>#N/A</v>
      </c>
    </row>
    <row r="286" spans="6:26" x14ac:dyDescent="0.3">
      <c r="G286" s="1"/>
      <c r="H286" s="11">
        <f t="shared" si="55"/>
        <v>258</v>
      </c>
      <c r="I286" s="50">
        <f>+SR40_CRa!$E225</f>
        <v>0</v>
      </c>
      <c r="J286" s="40">
        <f t="shared" ref="J286:J290" si="60">+I286/20000</f>
        <v>0</v>
      </c>
      <c r="K286" s="11">
        <f t="shared" si="56"/>
        <v>258</v>
      </c>
      <c r="L286" s="50">
        <f>+SR50_CRa!$E215</f>
        <v>0</v>
      </c>
      <c r="M286" s="40">
        <f t="shared" ref="M286:M324" si="61">+L286/20000</f>
        <v>0</v>
      </c>
      <c r="U286" s="11">
        <f t="shared" si="58"/>
        <v>258</v>
      </c>
      <c r="V286" s="50" t="e">
        <f>+SR40_CRa!$B225</f>
        <v>#N/A</v>
      </c>
      <c r="W286" s="40" t="e">
        <f t="shared" ref="W286:W290" si="62">+V286/20000</f>
        <v>#N/A</v>
      </c>
      <c r="X286" s="11">
        <f t="shared" si="59"/>
        <v>258</v>
      </c>
      <c r="Y286" s="50" t="e">
        <f>+SR50_CRa!$B215</f>
        <v>#N/A</v>
      </c>
      <c r="Z286" s="40" t="e">
        <f t="shared" ref="Z286:Z324" si="63">+Y286/20000</f>
        <v>#N/A</v>
      </c>
    </row>
    <row r="287" spans="6:26" x14ac:dyDescent="0.3">
      <c r="G287" s="1"/>
      <c r="H287" s="11">
        <f t="shared" ref="H287:H290" si="64">+H286+1</f>
        <v>259</v>
      </c>
      <c r="I287" s="50">
        <f>+SR40_CRa!$E226</f>
        <v>0</v>
      </c>
      <c r="J287" s="40">
        <f t="shared" si="60"/>
        <v>0</v>
      </c>
      <c r="K287" s="11">
        <f t="shared" ref="K287:K324" si="65">+K286+1</f>
        <v>259</v>
      </c>
      <c r="L287" s="50">
        <f>+SR50_CRa!$E216</f>
        <v>0</v>
      </c>
      <c r="M287" s="40">
        <f t="shared" si="61"/>
        <v>0</v>
      </c>
      <c r="U287" s="11">
        <f t="shared" ref="U287:U290" si="66">+U286+1</f>
        <v>259</v>
      </c>
      <c r="V287" s="50" t="e">
        <f>+SR40_CRa!$B226</f>
        <v>#N/A</v>
      </c>
      <c r="W287" s="40" t="e">
        <f t="shared" si="62"/>
        <v>#N/A</v>
      </c>
      <c r="X287" s="11">
        <f t="shared" ref="X287:X324" si="67">+X286+1</f>
        <v>259</v>
      </c>
      <c r="Y287" s="50" t="e">
        <f>+SR50_CRa!$B216</f>
        <v>#N/A</v>
      </c>
      <c r="Z287" s="40" t="e">
        <f t="shared" si="63"/>
        <v>#N/A</v>
      </c>
    </row>
    <row r="288" spans="6:26" x14ac:dyDescent="0.3">
      <c r="G288" s="1"/>
      <c r="H288" s="11">
        <f t="shared" si="64"/>
        <v>260</v>
      </c>
      <c r="I288" s="50">
        <f>+SR40_CRa!$E227</f>
        <v>0</v>
      </c>
      <c r="J288" s="40">
        <f t="shared" si="60"/>
        <v>0</v>
      </c>
      <c r="K288" s="11">
        <f t="shared" si="65"/>
        <v>260</v>
      </c>
      <c r="L288" s="50">
        <f>+SR50_CRa!$E217</f>
        <v>0</v>
      </c>
      <c r="M288" s="40">
        <f t="shared" si="61"/>
        <v>0</v>
      </c>
      <c r="U288" s="11">
        <f t="shared" si="66"/>
        <v>260</v>
      </c>
      <c r="V288" s="50" t="e">
        <f>+SR40_CRa!$B227</f>
        <v>#N/A</v>
      </c>
      <c r="W288" s="40" t="e">
        <f t="shared" si="62"/>
        <v>#N/A</v>
      </c>
      <c r="X288" s="11">
        <f t="shared" si="67"/>
        <v>260</v>
      </c>
      <c r="Y288" s="50" t="e">
        <f>+SR50_CRa!$B217</f>
        <v>#N/A</v>
      </c>
      <c r="Z288" s="40" t="e">
        <f t="shared" si="63"/>
        <v>#N/A</v>
      </c>
    </row>
    <row r="289" spans="7:26" x14ac:dyDescent="0.3">
      <c r="G289" s="1"/>
      <c r="H289" s="11">
        <f t="shared" si="64"/>
        <v>261</v>
      </c>
      <c r="I289" s="50">
        <f>+SR40_CRa!$E228</f>
        <v>0</v>
      </c>
      <c r="J289" s="40">
        <f t="shared" si="60"/>
        <v>0</v>
      </c>
      <c r="K289" s="11">
        <f t="shared" si="65"/>
        <v>261</v>
      </c>
      <c r="L289" s="50">
        <f>+SR50_CRa!$E218</f>
        <v>0</v>
      </c>
      <c r="M289" s="40">
        <f t="shared" si="61"/>
        <v>0</v>
      </c>
      <c r="U289" s="11">
        <f t="shared" si="66"/>
        <v>261</v>
      </c>
      <c r="V289" s="50" t="e">
        <f>+SR40_CRa!$B228</f>
        <v>#N/A</v>
      </c>
      <c r="W289" s="40" t="e">
        <f t="shared" si="62"/>
        <v>#N/A</v>
      </c>
      <c r="X289" s="11">
        <f t="shared" si="67"/>
        <v>261</v>
      </c>
      <c r="Y289" s="50" t="e">
        <f>+SR50_CRa!$B218</f>
        <v>#N/A</v>
      </c>
      <c r="Z289" s="40" t="e">
        <f t="shared" si="63"/>
        <v>#N/A</v>
      </c>
    </row>
    <row r="290" spans="7:26" x14ac:dyDescent="0.3">
      <c r="G290" s="1"/>
      <c r="H290" s="11">
        <f t="shared" si="64"/>
        <v>262</v>
      </c>
      <c r="I290" s="50">
        <f>+SR40_CRa!$E229</f>
        <v>0</v>
      </c>
      <c r="J290" s="40">
        <f t="shared" si="60"/>
        <v>0</v>
      </c>
      <c r="K290" s="11">
        <f t="shared" si="65"/>
        <v>262</v>
      </c>
      <c r="L290" s="50">
        <f>+SR50_CRa!$E219</f>
        <v>0</v>
      </c>
      <c r="M290" s="40">
        <f t="shared" si="61"/>
        <v>0</v>
      </c>
      <c r="U290" s="11">
        <f t="shared" si="66"/>
        <v>262</v>
      </c>
      <c r="V290" s="50" t="e">
        <f>+SR40_CRa!$B229</f>
        <v>#N/A</v>
      </c>
      <c r="W290" s="40" t="e">
        <f t="shared" si="62"/>
        <v>#N/A</v>
      </c>
      <c r="X290" s="11">
        <f t="shared" si="67"/>
        <v>262</v>
      </c>
      <c r="Y290" s="50" t="e">
        <f>+SR50_CRa!$B219</f>
        <v>#N/A</v>
      </c>
      <c r="Z290" s="40" t="e">
        <f t="shared" si="63"/>
        <v>#N/A</v>
      </c>
    </row>
    <row r="291" spans="7:26" x14ac:dyDescent="0.3">
      <c r="G291" s="1"/>
      <c r="I291" s="1"/>
      <c r="J291" s="40"/>
      <c r="K291" s="11">
        <f t="shared" si="65"/>
        <v>263</v>
      </c>
      <c r="L291" s="50">
        <f>+SR50_CRa!$E220</f>
        <v>0</v>
      </c>
      <c r="M291" s="40">
        <f t="shared" si="61"/>
        <v>0</v>
      </c>
      <c r="V291" s="1"/>
      <c r="W291" s="40"/>
      <c r="X291" s="11">
        <f t="shared" si="67"/>
        <v>263</v>
      </c>
      <c r="Y291" s="50" t="e">
        <f>+SR50_CRa!$B220</f>
        <v>#N/A</v>
      </c>
      <c r="Z291" s="40" t="e">
        <f t="shared" si="63"/>
        <v>#N/A</v>
      </c>
    </row>
    <row r="292" spans="7:26" x14ac:dyDescent="0.3">
      <c r="G292" s="1"/>
      <c r="I292" s="1"/>
      <c r="J292" s="40"/>
      <c r="K292" s="11">
        <f t="shared" si="65"/>
        <v>264</v>
      </c>
      <c r="L292" s="50">
        <f>+SR50_CRa!$E221</f>
        <v>0</v>
      </c>
      <c r="M292" s="40">
        <f t="shared" si="61"/>
        <v>0</v>
      </c>
      <c r="V292" s="1"/>
      <c r="W292" s="40"/>
      <c r="X292" s="11">
        <f t="shared" si="67"/>
        <v>264</v>
      </c>
      <c r="Y292" s="50" t="e">
        <f>+SR50_CRa!$B221</f>
        <v>#N/A</v>
      </c>
      <c r="Z292" s="40" t="e">
        <f t="shared" si="63"/>
        <v>#N/A</v>
      </c>
    </row>
    <row r="293" spans="7:26" x14ac:dyDescent="0.3">
      <c r="G293" s="1"/>
      <c r="I293" s="1"/>
      <c r="J293" s="40"/>
      <c r="K293" s="11">
        <f t="shared" si="65"/>
        <v>265</v>
      </c>
      <c r="L293" s="50">
        <f>+SR50_CRa!$E222</f>
        <v>0</v>
      </c>
      <c r="M293" s="40">
        <f t="shared" si="61"/>
        <v>0</v>
      </c>
      <c r="V293" s="1"/>
      <c r="W293" s="40"/>
      <c r="X293" s="11">
        <f t="shared" si="67"/>
        <v>265</v>
      </c>
      <c r="Y293" s="50" t="e">
        <f>+SR50_CRa!$B222</f>
        <v>#N/A</v>
      </c>
      <c r="Z293" s="40" t="e">
        <f t="shared" si="63"/>
        <v>#N/A</v>
      </c>
    </row>
    <row r="294" spans="7:26" x14ac:dyDescent="0.3">
      <c r="G294" s="1"/>
      <c r="I294" s="1"/>
      <c r="J294" s="40"/>
      <c r="K294" s="11">
        <f t="shared" si="65"/>
        <v>266</v>
      </c>
      <c r="L294" s="50">
        <f>+SR50_CRa!$E223</f>
        <v>0</v>
      </c>
      <c r="M294" s="40">
        <f t="shared" si="61"/>
        <v>0</v>
      </c>
      <c r="V294" s="1"/>
      <c r="W294" s="40"/>
      <c r="X294" s="11">
        <f t="shared" si="67"/>
        <v>266</v>
      </c>
      <c r="Y294" s="50" t="e">
        <f>+SR50_CRa!$B223</f>
        <v>#N/A</v>
      </c>
      <c r="Z294" s="40" t="e">
        <f t="shared" si="63"/>
        <v>#N/A</v>
      </c>
    </row>
    <row r="295" spans="7:26" x14ac:dyDescent="0.3">
      <c r="G295" s="1"/>
      <c r="I295" s="1"/>
      <c r="J295" s="40"/>
      <c r="K295" s="11">
        <f t="shared" si="65"/>
        <v>267</v>
      </c>
      <c r="L295" s="50">
        <f>+SR50_CRa!$E224</f>
        <v>0</v>
      </c>
      <c r="M295" s="40">
        <f t="shared" si="61"/>
        <v>0</v>
      </c>
      <c r="V295" s="1"/>
      <c r="W295" s="40"/>
      <c r="X295" s="11">
        <f t="shared" si="67"/>
        <v>267</v>
      </c>
      <c r="Y295" s="50" t="e">
        <f>+SR50_CRa!$B224</f>
        <v>#N/A</v>
      </c>
      <c r="Z295" s="40" t="e">
        <f t="shared" si="63"/>
        <v>#N/A</v>
      </c>
    </row>
    <row r="296" spans="7:26" x14ac:dyDescent="0.3">
      <c r="G296" s="1"/>
      <c r="I296" s="1"/>
      <c r="J296" s="40"/>
      <c r="K296" s="11">
        <f t="shared" si="65"/>
        <v>268</v>
      </c>
      <c r="L296" s="50">
        <f>+SR50_CRa!$E225</f>
        <v>0</v>
      </c>
      <c r="M296" s="40">
        <f t="shared" si="61"/>
        <v>0</v>
      </c>
      <c r="V296" s="1"/>
      <c r="W296" s="40"/>
      <c r="X296" s="11">
        <f t="shared" si="67"/>
        <v>268</v>
      </c>
      <c r="Y296" s="50" t="e">
        <f>+SR50_CRa!$B225</f>
        <v>#N/A</v>
      </c>
      <c r="Z296" s="40" t="e">
        <f t="shared" si="63"/>
        <v>#N/A</v>
      </c>
    </row>
    <row r="297" spans="7:26" x14ac:dyDescent="0.3">
      <c r="G297" s="1"/>
      <c r="I297" s="1"/>
      <c r="J297" s="40"/>
      <c r="K297" s="11">
        <f t="shared" si="65"/>
        <v>269</v>
      </c>
      <c r="L297" s="50">
        <f>+SR50_CRa!$E226</f>
        <v>0</v>
      </c>
      <c r="M297" s="40">
        <f t="shared" si="61"/>
        <v>0</v>
      </c>
      <c r="V297" s="1"/>
      <c r="W297" s="40"/>
      <c r="X297" s="11">
        <f t="shared" si="67"/>
        <v>269</v>
      </c>
      <c r="Y297" s="50" t="e">
        <f>+SR50_CRa!$B226</f>
        <v>#N/A</v>
      </c>
      <c r="Z297" s="40" t="e">
        <f t="shared" si="63"/>
        <v>#N/A</v>
      </c>
    </row>
    <row r="298" spans="7:26" x14ac:dyDescent="0.3">
      <c r="G298" s="1"/>
      <c r="I298" s="1"/>
      <c r="J298" s="40"/>
      <c r="K298" s="11">
        <f t="shared" si="65"/>
        <v>270</v>
      </c>
      <c r="L298" s="50">
        <f>+SR50_CRa!$E227</f>
        <v>0</v>
      </c>
      <c r="M298" s="40">
        <f t="shared" si="61"/>
        <v>0</v>
      </c>
      <c r="V298" s="1"/>
      <c r="W298" s="40"/>
      <c r="X298" s="11">
        <f t="shared" si="67"/>
        <v>270</v>
      </c>
      <c r="Y298" s="50" t="e">
        <f>+SR50_CRa!$B227</f>
        <v>#N/A</v>
      </c>
      <c r="Z298" s="40" t="e">
        <f t="shared" si="63"/>
        <v>#N/A</v>
      </c>
    </row>
    <row r="299" spans="7:26" x14ac:dyDescent="0.3">
      <c r="G299" s="1"/>
      <c r="I299" s="1"/>
      <c r="J299" s="40"/>
      <c r="K299" s="11">
        <f t="shared" si="65"/>
        <v>271</v>
      </c>
      <c r="L299" s="50">
        <f>+SR50_CRa!$E228</f>
        <v>0</v>
      </c>
      <c r="M299" s="40">
        <f t="shared" si="61"/>
        <v>0</v>
      </c>
      <c r="V299" s="1"/>
      <c r="W299" s="40"/>
      <c r="X299" s="11">
        <f t="shared" si="67"/>
        <v>271</v>
      </c>
      <c r="Y299" s="50" t="e">
        <f>+SR50_CRa!$B228</f>
        <v>#N/A</v>
      </c>
      <c r="Z299" s="40" t="e">
        <f t="shared" si="63"/>
        <v>#N/A</v>
      </c>
    </row>
    <row r="300" spans="7:26" x14ac:dyDescent="0.3">
      <c r="G300" s="1"/>
      <c r="I300" s="1"/>
      <c r="J300" s="40"/>
      <c r="K300" s="11">
        <f t="shared" si="65"/>
        <v>272</v>
      </c>
      <c r="L300" s="50">
        <f>+SR50_CRa!$E229</f>
        <v>0</v>
      </c>
      <c r="M300" s="40">
        <f t="shared" si="61"/>
        <v>0</v>
      </c>
      <c r="V300" s="1"/>
      <c r="W300" s="40"/>
      <c r="X300" s="11">
        <f t="shared" si="67"/>
        <v>272</v>
      </c>
      <c r="Y300" s="50" t="e">
        <f>+SR50_CRa!$B229</f>
        <v>#N/A</v>
      </c>
      <c r="Z300" s="40" t="e">
        <f t="shared" si="63"/>
        <v>#N/A</v>
      </c>
    </row>
    <row r="301" spans="7:26" x14ac:dyDescent="0.3">
      <c r="G301" s="1"/>
      <c r="I301" s="1"/>
      <c r="J301" s="40"/>
      <c r="K301" s="11">
        <f t="shared" si="65"/>
        <v>273</v>
      </c>
      <c r="L301" s="50">
        <f>+SR50_CRa!$E230</f>
        <v>0</v>
      </c>
      <c r="M301" s="40">
        <f t="shared" si="61"/>
        <v>0</v>
      </c>
      <c r="V301" s="1"/>
      <c r="W301" s="40"/>
      <c r="X301" s="11">
        <f t="shared" si="67"/>
        <v>273</v>
      </c>
      <c r="Y301" s="50" t="e">
        <f>+SR50_CRa!$B230</f>
        <v>#N/A</v>
      </c>
      <c r="Z301" s="40" t="e">
        <f t="shared" si="63"/>
        <v>#N/A</v>
      </c>
    </row>
    <row r="302" spans="7:26" x14ac:dyDescent="0.3">
      <c r="G302" s="1"/>
      <c r="I302" s="1"/>
      <c r="J302" s="40"/>
      <c r="K302" s="11">
        <f t="shared" si="65"/>
        <v>274</v>
      </c>
      <c r="L302" s="50">
        <f>+SR50_CRa!$E231</f>
        <v>0</v>
      </c>
      <c r="M302" s="40">
        <f t="shared" si="61"/>
        <v>0</v>
      </c>
      <c r="V302" s="1"/>
      <c r="W302" s="40"/>
      <c r="X302" s="11">
        <f t="shared" si="67"/>
        <v>274</v>
      </c>
      <c r="Y302" s="50" t="e">
        <f>+SR50_CRa!$B231</f>
        <v>#N/A</v>
      </c>
      <c r="Z302" s="40" t="e">
        <f t="shared" si="63"/>
        <v>#N/A</v>
      </c>
    </row>
    <row r="303" spans="7:26" x14ac:dyDescent="0.3">
      <c r="G303" s="1"/>
      <c r="I303" s="1"/>
      <c r="J303" s="40"/>
      <c r="K303" s="11">
        <f t="shared" si="65"/>
        <v>275</v>
      </c>
      <c r="L303" s="50">
        <f>+SR50_CRa!$E232</f>
        <v>0</v>
      </c>
      <c r="M303" s="40">
        <f t="shared" si="61"/>
        <v>0</v>
      </c>
      <c r="V303" s="1"/>
      <c r="W303" s="40"/>
      <c r="X303" s="11">
        <f t="shared" si="67"/>
        <v>275</v>
      </c>
      <c r="Y303" s="50" t="e">
        <f>+SR50_CRa!$B232</f>
        <v>#N/A</v>
      </c>
      <c r="Z303" s="40" t="e">
        <f t="shared" si="63"/>
        <v>#N/A</v>
      </c>
    </row>
    <row r="304" spans="7:26" x14ac:dyDescent="0.3">
      <c r="G304" s="1"/>
      <c r="I304" s="1"/>
      <c r="J304" s="40"/>
      <c r="K304" s="11">
        <f t="shared" si="65"/>
        <v>276</v>
      </c>
      <c r="L304" s="50">
        <f>+SR50_CRa!$E233</f>
        <v>0</v>
      </c>
      <c r="M304" s="40">
        <f t="shared" si="61"/>
        <v>0</v>
      </c>
      <c r="V304" s="1"/>
      <c r="W304" s="40"/>
      <c r="X304" s="11">
        <f t="shared" si="67"/>
        <v>276</v>
      </c>
      <c r="Y304" s="50" t="e">
        <f>+SR50_CRa!$B233</f>
        <v>#N/A</v>
      </c>
      <c r="Z304" s="40" t="e">
        <f t="shared" si="63"/>
        <v>#N/A</v>
      </c>
    </row>
    <row r="305" spans="7:26" x14ac:dyDescent="0.3">
      <c r="G305" s="1"/>
      <c r="I305" s="1"/>
      <c r="J305" s="40"/>
      <c r="K305" s="11">
        <f t="shared" si="65"/>
        <v>277</v>
      </c>
      <c r="L305" s="50">
        <f>+SR50_CRa!$E234</f>
        <v>0</v>
      </c>
      <c r="M305" s="40">
        <f t="shared" si="61"/>
        <v>0</v>
      </c>
      <c r="V305" s="1"/>
      <c r="W305" s="40"/>
      <c r="X305" s="11">
        <f t="shared" si="67"/>
        <v>277</v>
      </c>
      <c r="Y305" s="50" t="e">
        <f>+SR50_CRa!$B234</f>
        <v>#N/A</v>
      </c>
      <c r="Z305" s="40" t="e">
        <f t="shared" si="63"/>
        <v>#N/A</v>
      </c>
    </row>
    <row r="306" spans="7:26" x14ac:dyDescent="0.3">
      <c r="G306" s="1"/>
      <c r="I306" s="1"/>
      <c r="J306" s="40"/>
      <c r="K306" s="11">
        <f t="shared" si="65"/>
        <v>278</v>
      </c>
      <c r="L306" s="50">
        <f>+SR50_CRa!$E235</f>
        <v>0</v>
      </c>
      <c r="M306" s="40">
        <f t="shared" si="61"/>
        <v>0</v>
      </c>
      <c r="V306" s="1"/>
      <c r="W306" s="40"/>
      <c r="X306" s="11">
        <f t="shared" si="67"/>
        <v>278</v>
      </c>
      <c r="Y306" s="50" t="e">
        <f>+SR50_CRa!$B235</f>
        <v>#N/A</v>
      </c>
      <c r="Z306" s="40" t="e">
        <f t="shared" si="63"/>
        <v>#N/A</v>
      </c>
    </row>
    <row r="307" spans="7:26" x14ac:dyDescent="0.3">
      <c r="G307" s="1"/>
      <c r="I307" s="1"/>
      <c r="J307" s="40"/>
      <c r="K307" s="11">
        <f t="shared" si="65"/>
        <v>279</v>
      </c>
      <c r="L307" s="50">
        <f>+SR50_CRa!$E236</f>
        <v>0</v>
      </c>
      <c r="M307" s="40">
        <f t="shared" si="61"/>
        <v>0</v>
      </c>
      <c r="V307" s="1"/>
      <c r="W307" s="40"/>
      <c r="X307" s="11">
        <f t="shared" si="67"/>
        <v>279</v>
      </c>
      <c r="Y307" s="50" t="e">
        <f>+SR50_CRa!$B236</f>
        <v>#N/A</v>
      </c>
      <c r="Z307" s="40" t="e">
        <f t="shared" si="63"/>
        <v>#N/A</v>
      </c>
    </row>
    <row r="308" spans="7:26" x14ac:dyDescent="0.3">
      <c r="G308" s="1"/>
      <c r="I308" s="1"/>
      <c r="J308" s="40"/>
      <c r="K308" s="11">
        <f t="shared" si="65"/>
        <v>280</v>
      </c>
      <c r="L308" s="50">
        <f>+SR50_CRa!$E237</f>
        <v>0</v>
      </c>
      <c r="M308" s="40">
        <f t="shared" si="61"/>
        <v>0</v>
      </c>
      <c r="V308" s="1"/>
      <c r="W308" s="40"/>
      <c r="X308" s="11">
        <f t="shared" si="67"/>
        <v>280</v>
      </c>
      <c r="Y308" s="50" t="e">
        <f>+SR50_CRa!$B237</f>
        <v>#N/A</v>
      </c>
      <c r="Z308" s="40" t="e">
        <f t="shared" si="63"/>
        <v>#N/A</v>
      </c>
    </row>
    <row r="309" spans="7:26" x14ac:dyDescent="0.3">
      <c r="G309" s="1"/>
      <c r="I309" s="1"/>
      <c r="J309" s="40"/>
      <c r="K309" s="11">
        <f t="shared" si="65"/>
        <v>281</v>
      </c>
      <c r="L309" s="50">
        <f>+SR50_CRa!$E238</f>
        <v>0</v>
      </c>
      <c r="M309" s="40">
        <f t="shared" si="61"/>
        <v>0</v>
      </c>
      <c r="V309" s="1"/>
      <c r="W309" s="40"/>
      <c r="X309" s="11">
        <f t="shared" si="67"/>
        <v>281</v>
      </c>
      <c r="Y309" s="50" t="e">
        <f>+SR50_CRa!$B238</f>
        <v>#N/A</v>
      </c>
      <c r="Z309" s="40" t="e">
        <f t="shared" si="63"/>
        <v>#N/A</v>
      </c>
    </row>
    <row r="310" spans="7:26" x14ac:dyDescent="0.3">
      <c r="G310" s="1"/>
      <c r="I310" s="1"/>
      <c r="J310" s="40"/>
      <c r="K310" s="11">
        <f t="shared" si="65"/>
        <v>282</v>
      </c>
      <c r="L310" s="50">
        <f>+SR50_CRa!$E239</f>
        <v>0</v>
      </c>
      <c r="M310" s="40">
        <f t="shared" si="61"/>
        <v>0</v>
      </c>
      <c r="V310" s="1"/>
      <c r="W310" s="40"/>
      <c r="X310" s="11">
        <f t="shared" si="67"/>
        <v>282</v>
      </c>
      <c r="Y310" s="50" t="e">
        <f>+SR50_CRa!$B239</f>
        <v>#N/A</v>
      </c>
      <c r="Z310" s="40" t="e">
        <f t="shared" si="63"/>
        <v>#N/A</v>
      </c>
    </row>
    <row r="311" spans="7:26" x14ac:dyDescent="0.3">
      <c r="G311" s="1"/>
      <c r="I311" s="1"/>
      <c r="J311" s="40"/>
      <c r="K311" s="11">
        <f t="shared" si="65"/>
        <v>283</v>
      </c>
      <c r="L311" s="50">
        <f>+SR50_CRa!$E240</f>
        <v>0</v>
      </c>
      <c r="M311" s="40">
        <f t="shared" si="61"/>
        <v>0</v>
      </c>
      <c r="V311" s="1"/>
      <c r="W311" s="40"/>
      <c r="X311" s="11">
        <f t="shared" si="67"/>
        <v>283</v>
      </c>
      <c r="Y311" s="50" t="e">
        <f>+SR50_CRa!$B240</f>
        <v>#N/A</v>
      </c>
      <c r="Z311" s="40" t="e">
        <f t="shared" si="63"/>
        <v>#N/A</v>
      </c>
    </row>
    <row r="312" spans="7:26" x14ac:dyDescent="0.3">
      <c r="G312" s="1"/>
      <c r="I312" s="1"/>
      <c r="J312" s="40"/>
      <c r="K312" s="11">
        <f t="shared" si="65"/>
        <v>284</v>
      </c>
      <c r="L312" s="50">
        <f>+SR50_CRa!$E241</f>
        <v>0</v>
      </c>
      <c r="M312" s="40">
        <f t="shared" si="61"/>
        <v>0</v>
      </c>
      <c r="V312" s="1"/>
      <c r="W312" s="40"/>
      <c r="X312" s="11">
        <f t="shared" si="67"/>
        <v>284</v>
      </c>
      <c r="Y312" s="50" t="e">
        <f>+SR50_CRa!$B241</f>
        <v>#N/A</v>
      </c>
      <c r="Z312" s="40" t="e">
        <f t="shared" si="63"/>
        <v>#N/A</v>
      </c>
    </row>
    <row r="313" spans="7:26" x14ac:dyDescent="0.3">
      <c r="G313" s="1"/>
      <c r="I313" s="1"/>
      <c r="J313" s="40"/>
      <c r="K313" s="11">
        <f t="shared" si="65"/>
        <v>285</v>
      </c>
      <c r="L313" s="50">
        <f>+SR50_CRa!$E242</f>
        <v>0</v>
      </c>
      <c r="M313" s="40">
        <f t="shared" si="61"/>
        <v>0</v>
      </c>
      <c r="V313" s="1"/>
      <c r="W313" s="40"/>
      <c r="X313" s="11">
        <f t="shared" si="67"/>
        <v>285</v>
      </c>
      <c r="Y313" s="50" t="e">
        <f>+SR50_CRa!$B242</f>
        <v>#N/A</v>
      </c>
      <c r="Z313" s="40" t="e">
        <f t="shared" si="63"/>
        <v>#N/A</v>
      </c>
    </row>
    <row r="314" spans="7:26" x14ac:dyDescent="0.3">
      <c r="G314" s="1"/>
      <c r="I314" s="1"/>
      <c r="J314" s="40"/>
      <c r="K314" s="11">
        <f t="shared" si="65"/>
        <v>286</v>
      </c>
      <c r="L314" s="50">
        <f>+SR50_CRa!$E243</f>
        <v>0</v>
      </c>
      <c r="M314" s="40">
        <f t="shared" si="61"/>
        <v>0</v>
      </c>
      <c r="V314" s="1"/>
      <c r="W314" s="40"/>
      <c r="X314" s="11">
        <f t="shared" si="67"/>
        <v>286</v>
      </c>
      <c r="Y314" s="50" t="e">
        <f>+SR50_CRa!$B243</f>
        <v>#N/A</v>
      </c>
      <c r="Z314" s="40" t="e">
        <f t="shared" si="63"/>
        <v>#N/A</v>
      </c>
    </row>
    <row r="315" spans="7:26" x14ac:dyDescent="0.3">
      <c r="G315" s="1"/>
      <c r="I315" s="1"/>
      <c r="J315" s="40"/>
      <c r="K315" s="11">
        <f t="shared" si="65"/>
        <v>287</v>
      </c>
      <c r="L315" s="50">
        <f>+SR50_CRa!$E244</f>
        <v>0</v>
      </c>
      <c r="M315" s="40">
        <f t="shared" si="61"/>
        <v>0</v>
      </c>
      <c r="V315" s="1"/>
      <c r="W315" s="40"/>
      <c r="X315" s="11">
        <f t="shared" si="67"/>
        <v>287</v>
      </c>
      <c r="Y315" s="50" t="e">
        <f>+SR50_CRa!$B244</f>
        <v>#N/A</v>
      </c>
      <c r="Z315" s="40" t="e">
        <f t="shared" si="63"/>
        <v>#N/A</v>
      </c>
    </row>
    <row r="316" spans="7:26" x14ac:dyDescent="0.3">
      <c r="I316" s="1"/>
      <c r="J316" s="40"/>
      <c r="K316" s="11">
        <f t="shared" si="65"/>
        <v>288</v>
      </c>
      <c r="L316" s="50">
        <f>+SR50_CRa!$E245</f>
        <v>0</v>
      </c>
      <c r="M316" s="40">
        <f t="shared" si="61"/>
        <v>0</v>
      </c>
      <c r="V316" s="1"/>
      <c r="W316" s="40"/>
      <c r="X316" s="11">
        <f t="shared" si="67"/>
        <v>288</v>
      </c>
      <c r="Y316" s="50" t="e">
        <f>+SR50_CRa!$B245</f>
        <v>#N/A</v>
      </c>
      <c r="Z316" s="40" t="e">
        <f t="shared" si="63"/>
        <v>#N/A</v>
      </c>
    </row>
    <row r="317" spans="7:26" x14ac:dyDescent="0.3">
      <c r="I317" s="1"/>
      <c r="J317" s="40"/>
      <c r="K317" s="11">
        <f t="shared" si="65"/>
        <v>289</v>
      </c>
      <c r="L317" s="50">
        <f>+SR50_CRa!$E246</f>
        <v>0</v>
      </c>
      <c r="M317" s="40">
        <f t="shared" si="61"/>
        <v>0</v>
      </c>
      <c r="V317" s="1"/>
      <c r="W317" s="40"/>
      <c r="X317" s="11">
        <f t="shared" si="67"/>
        <v>289</v>
      </c>
      <c r="Y317" s="50" t="e">
        <f>+SR50_CRa!$B246</f>
        <v>#N/A</v>
      </c>
      <c r="Z317" s="40" t="e">
        <f t="shared" si="63"/>
        <v>#N/A</v>
      </c>
    </row>
    <row r="318" spans="7:26" x14ac:dyDescent="0.3">
      <c r="I318" s="1"/>
      <c r="J318" s="40"/>
      <c r="K318" s="11">
        <f t="shared" si="65"/>
        <v>290</v>
      </c>
      <c r="L318" s="50">
        <f>+SR50_CRa!$E247</f>
        <v>0</v>
      </c>
      <c r="M318" s="40">
        <f t="shared" si="61"/>
        <v>0</v>
      </c>
      <c r="V318" s="1"/>
      <c r="W318" s="40"/>
      <c r="X318" s="11">
        <f t="shared" si="67"/>
        <v>290</v>
      </c>
      <c r="Y318" s="50" t="e">
        <f>+SR50_CRa!$B247</f>
        <v>#N/A</v>
      </c>
      <c r="Z318" s="40" t="e">
        <f t="shared" si="63"/>
        <v>#N/A</v>
      </c>
    </row>
    <row r="319" spans="7:26" x14ac:dyDescent="0.3">
      <c r="I319" s="1"/>
      <c r="J319" s="40"/>
      <c r="K319" s="11">
        <f t="shared" si="65"/>
        <v>291</v>
      </c>
      <c r="L319" s="50">
        <f>+SR50_CRa!$E248</f>
        <v>0</v>
      </c>
      <c r="M319" s="40">
        <f t="shared" si="61"/>
        <v>0</v>
      </c>
      <c r="V319" s="1"/>
      <c r="W319" s="40"/>
      <c r="X319" s="11">
        <f t="shared" si="67"/>
        <v>291</v>
      </c>
      <c r="Y319" s="50" t="e">
        <f>+SR50_CRa!$B248</f>
        <v>#N/A</v>
      </c>
      <c r="Z319" s="40" t="e">
        <f t="shared" si="63"/>
        <v>#N/A</v>
      </c>
    </row>
    <row r="320" spans="7:26" x14ac:dyDescent="0.3">
      <c r="I320" s="1"/>
      <c r="J320" s="40"/>
      <c r="K320" s="11">
        <f t="shared" si="65"/>
        <v>292</v>
      </c>
      <c r="L320" s="50">
        <f>+SR50_CRa!$E249</f>
        <v>0</v>
      </c>
      <c r="M320" s="40">
        <f t="shared" si="61"/>
        <v>0</v>
      </c>
      <c r="V320" s="1"/>
      <c r="W320" s="40"/>
      <c r="X320" s="11">
        <f t="shared" si="67"/>
        <v>292</v>
      </c>
      <c r="Y320" s="50" t="e">
        <f>+SR50_CRa!$B249</f>
        <v>#N/A</v>
      </c>
      <c r="Z320" s="40" t="e">
        <f t="shared" si="63"/>
        <v>#N/A</v>
      </c>
    </row>
    <row r="321" spans="9:26" x14ac:dyDescent="0.3">
      <c r="I321" s="1"/>
      <c r="J321" s="40"/>
      <c r="K321" s="11">
        <f t="shared" si="65"/>
        <v>293</v>
      </c>
      <c r="L321" s="50">
        <f>+SR50_CRa!$E250</f>
        <v>0</v>
      </c>
      <c r="M321" s="40">
        <f t="shared" si="61"/>
        <v>0</v>
      </c>
      <c r="V321" s="1"/>
      <c r="W321" s="40"/>
      <c r="X321" s="11">
        <f t="shared" si="67"/>
        <v>293</v>
      </c>
      <c r="Y321" s="50" t="e">
        <f>+SR50_CRa!$B250</f>
        <v>#N/A</v>
      </c>
      <c r="Z321" s="40" t="e">
        <f t="shared" si="63"/>
        <v>#N/A</v>
      </c>
    </row>
    <row r="322" spans="9:26" x14ac:dyDescent="0.3">
      <c r="K322" s="11">
        <f t="shared" si="65"/>
        <v>294</v>
      </c>
      <c r="L322" s="50">
        <f>+SR50_CRa!$E251</f>
        <v>0</v>
      </c>
      <c r="M322" s="40">
        <f t="shared" si="61"/>
        <v>0</v>
      </c>
      <c r="V322" s="1"/>
      <c r="W322" s="40"/>
      <c r="X322" s="11">
        <f t="shared" si="67"/>
        <v>294</v>
      </c>
      <c r="Y322" s="50" t="e">
        <f>+SR50_CRa!$B251</f>
        <v>#N/A</v>
      </c>
      <c r="Z322" s="40" t="e">
        <f t="shared" si="63"/>
        <v>#N/A</v>
      </c>
    </row>
    <row r="323" spans="9:26" x14ac:dyDescent="0.3">
      <c r="K323" s="11">
        <f t="shared" si="65"/>
        <v>295</v>
      </c>
      <c r="L323" s="50">
        <f>+SR50_CRa!$E252</f>
        <v>0</v>
      </c>
      <c r="M323" s="40">
        <f t="shared" si="61"/>
        <v>0</v>
      </c>
      <c r="V323" s="1"/>
      <c r="W323" s="40"/>
      <c r="X323" s="11">
        <f t="shared" si="67"/>
        <v>295</v>
      </c>
      <c r="Y323" s="50" t="e">
        <f>+SR50_CRa!$B252</f>
        <v>#N/A</v>
      </c>
      <c r="Z323" s="40" t="e">
        <f t="shared" si="63"/>
        <v>#N/A</v>
      </c>
    </row>
    <row r="324" spans="9:26" x14ac:dyDescent="0.3">
      <c r="K324" s="11">
        <f t="shared" si="65"/>
        <v>296</v>
      </c>
      <c r="L324" s="50">
        <f>+SR50_CRa!$E253</f>
        <v>0</v>
      </c>
      <c r="M324" s="40">
        <f t="shared" si="61"/>
        <v>0</v>
      </c>
      <c r="V324" s="1"/>
      <c r="W324" s="40"/>
      <c r="X324" s="11">
        <f t="shared" si="67"/>
        <v>296</v>
      </c>
      <c r="Y324" s="50" t="e">
        <f>+SR50_CRa!$B253</f>
        <v>#N/A</v>
      </c>
      <c r="Z324" s="40" t="e">
        <f t="shared" si="63"/>
        <v>#N/A</v>
      </c>
    </row>
    <row r="325" spans="9:26" x14ac:dyDescent="0.3">
      <c r="L325" s="1"/>
      <c r="M325" s="40"/>
    </row>
    <row r="326" spans="9:26" x14ac:dyDescent="0.3">
      <c r="L326" s="1"/>
      <c r="M326" s="40"/>
    </row>
    <row r="327" spans="9:26" x14ac:dyDescent="0.3">
      <c r="L327" s="1"/>
      <c r="M327" s="40"/>
    </row>
    <row r="328" spans="9:26" x14ac:dyDescent="0.3">
      <c r="L328" s="1"/>
      <c r="M328" s="40"/>
    </row>
    <row r="329" spans="9:26" x14ac:dyDescent="0.3">
      <c r="L329" s="1"/>
      <c r="M329" s="40"/>
    </row>
    <row r="330" spans="9:26" x14ac:dyDescent="0.3">
      <c r="L330" s="1"/>
      <c r="M330" s="40"/>
    </row>
    <row r="331" spans="9:26" x14ac:dyDescent="0.3">
      <c r="L331" s="1"/>
      <c r="M331" s="40"/>
    </row>
    <row r="332" spans="9:26" x14ac:dyDescent="0.3">
      <c r="L332" s="1"/>
      <c r="M332" s="40"/>
    </row>
    <row r="333" spans="9:26" x14ac:dyDescent="0.3">
      <c r="L333" s="1"/>
      <c r="M333" s="40"/>
    </row>
    <row r="334" spans="9:26" x14ac:dyDescent="0.3">
      <c r="L334" s="1"/>
      <c r="M334" s="40"/>
    </row>
    <row r="335" spans="9:26" x14ac:dyDescent="0.3">
      <c r="L335" s="1"/>
      <c r="M335" s="40"/>
    </row>
    <row r="336" spans="9:26" x14ac:dyDescent="0.3">
      <c r="L336" s="1"/>
      <c r="M336" s="40"/>
    </row>
    <row r="337" spans="12:13" x14ac:dyDescent="0.3">
      <c r="L337" s="1"/>
      <c r="M337" s="40"/>
    </row>
    <row r="338" spans="12:13" x14ac:dyDescent="0.3">
      <c r="L338" s="1"/>
      <c r="M338" s="40"/>
    </row>
    <row r="339" spans="12:13" x14ac:dyDescent="0.3">
      <c r="L339" s="1"/>
      <c r="M339" s="40"/>
    </row>
    <row r="340" spans="12:13" x14ac:dyDescent="0.3">
      <c r="L340" s="1"/>
      <c r="M340" s="40"/>
    </row>
    <row r="341" spans="12:13" x14ac:dyDescent="0.3">
      <c r="L341" s="1"/>
      <c r="M341" s="40"/>
    </row>
    <row r="342" spans="12:13" x14ac:dyDescent="0.3">
      <c r="L342" s="1"/>
      <c r="M342" s="40"/>
    </row>
    <row r="343" spans="12:13" x14ac:dyDescent="0.3">
      <c r="L343" s="1"/>
      <c r="M343" s="40"/>
    </row>
    <row r="344" spans="12:13" x14ac:dyDescent="0.3">
      <c r="L344" s="1"/>
      <c r="M344" s="40"/>
    </row>
    <row r="345" spans="12:13" x14ac:dyDescent="0.3">
      <c r="L345" s="1"/>
      <c r="M345" s="40"/>
    </row>
    <row r="346" spans="12:13" x14ac:dyDescent="0.3">
      <c r="L346" s="1"/>
      <c r="M346" s="40"/>
    </row>
    <row r="347" spans="12:13" x14ac:dyDescent="0.3">
      <c r="L347" s="1"/>
      <c r="M347" s="40"/>
    </row>
    <row r="348" spans="12:13" x14ac:dyDescent="0.3">
      <c r="L348" s="1"/>
      <c r="M348" s="40"/>
    </row>
    <row r="349" spans="12:13" x14ac:dyDescent="0.3">
      <c r="L349" s="1"/>
      <c r="M349" s="40"/>
    </row>
    <row r="350" spans="12:13" x14ac:dyDescent="0.3">
      <c r="L350" s="1"/>
      <c r="M350" s="40"/>
    </row>
    <row r="351" spans="12:13" x14ac:dyDescent="0.3">
      <c r="L351" s="1"/>
      <c r="M351" s="40"/>
    </row>
    <row r="352" spans="12:13" x14ac:dyDescent="0.3">
      <c r="L352" s="1"/>
      <c r="M352" s="40"/>
    </row>
    <row r="353" spans="12:13" x14ac:dyDescent="0.3">
      <c r="L353" s="1"/>
      <c r="M353" s="40"/>
    </row>
    <row r="354" spans="12:13" x14ac:dyDescent="0.3">
      <c r="L354" s="1"/>
      <c r="M354" s="40"/>
    </row>
    <row r="355" spans="12:13" x14ac:dyDescent="0.3">
      <c r="L355" s="1"/>
      <c r="M355" s="40"/>
    </row>
    <row r="356" spans="12:13" x14ac:dyDescent="0.3">
      <c r="L356" s="1"/>
      <c r="M356" s="40"/>
    </row>
    <row r="357" spans="12:13" x14ac:dyDescent="0.3">
      <c r="L357" s="1"/>
      <c r="M357" s="40"/>
    </row>
    <row r="358" spans="12:13" x14ac:dyDescent="0.3">
      <c r="L358" s="1"/>
      <c r="M358" s="40"/>
    </row>
    <row r="359" spans="12:13" x14ac:dyDescent="0.3">
      <c r="L359" s="1"/>
      <c r="M359" s="40"/>
    </row>
    <row r="360" spans="12:13" x14ac:dyDescent="0.3">
      <c r="L360" s="1"/>
      <c r="M360" s="40"/>
    </row>
    <row r="361" spans="12:13" x14ac:dyDescent="0.3">
      <c r="L361" s="1"/>
      <c r="M361" s="40"/>
    </row>
    <row r="362" spans="12:13" x14ac:dyDescent="0.3">
      <c r="L362" s="1"/>
      <c r="M362" s="40"/>
    </row>
    <row r="363" spans="12:13" x14ac:dyDescent="0.3">
      <c r="L363" s="1"/>
      <c r="M363" s="40"/>
    </row>
    <row r="364" spans="12:13" x14ac:dyDescent="0.3">
      <c r="L364" s="1"/>
      <c r="M364" s="40"/>
    </row>
    <row r="365" spans="12:13" x14ac:dyDescent="0.3">
      <c r="L365" s="1"/>
      <c r="M365" s="40"/>
    </row>
    <row r="366" spans="12:13" x14ac:dyDescent="0.3">
      <c r="L366" s="1"/>
      <c r="M366" s="40"/>
    </row>
    <row r="367" spans="12:13" x14ac:dyDescent="0.3">
      <c r="L367" s="1"/>
      <c r="M367" s="40"/>
    </row>
    <row r="368" spans="12:13" x14ac:dyDescent="0.3">
      <c r="L368" s="1"/>
      <c r="M368" s="40"/>
    </row>
    <row r="369" spans="12:13" x14ac:dyDescent="0.3">
      <c r="L369" s="1"/>
      <c r="M369" s="40"/>
    </row>
    <row r="370" spans="12:13" x14ac:dyDescent="0.3">
      <c r="L370" s="1"/>
      <c r="M370" s="40"/>
    </row>
  </sheetData>
  <mergeCells count="8">
    <mergeCell ref="U26:W26"/>
    <mergeCell ref="X26:Z26"/>
    <mergeCell ref="B26:D26"/>
    <mergeCell ref="E26:G26"/>
    <mergeCell ref="H26:J26"/>
    <mergeCell ref="K26:M26"/>
    <mergeCell ref="O26:Q26"/>
    <mergeCell ref="R26:T26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7554-7488-4DB9-93BA-E5C5669C011D}">
  <dimension ref="B24:M370"/>
  <sheetViews>
    <sheetView topLeftCell="A10" workbookViewId="0">
      <selection activeCell="J14" sqref="J14"/>
    </sheetView>
  </sheetViews>
  <sheetFormatPr baseColWidth="10" defaultRowHeight="14.4" x14ac:dyDescent="0.3"/>
  <cols>
    <col min="1" max="16384" width="11.5546875" style="11"/>
  </cols>
  <sheetData>
    <row r="24" spans="2:13" x14ac:dyDescent="0.3">
      <c r="B24" s="64">
        <v>20000</v>
      </c>
    </row>
    <row r="25" spans="2:13" x14ac:dyDescent="0.3">
      <c r="I25" s="1"/>
    </row>
    <row r="26" spans="2:13" x14ac:dyDescent="0.3">
      <c r="B26" s="140" t="s">
        <v>70</v>
      </c>
      <c r="C26" s="140"/>
      <c r="D26" s="140"/>
      <c r="E26" s="140" t="s">
        <v>118</v>
      </c>
      <c r="F26" s="140"/>
      <c r="G26" s="140"/>
      <c r="H26" s="140" t="s">
        <v>119</v>
      </c>
      <c r="I26" s="140"/>
      <c r="J26" s="140"/>
      <c r="K26" s="140" t="s">
        <v>120</v>
      </c>
      <c r="L26" s="140"/>
      <c r="M26" s="140"/>
    </row>
    <row r="27" spans="2:13" x14ac:dyDescent="0.3">
      <c r="B27" s="16"/>
      <c r="C27" s="16"/>
      <c r="D27" s="52" t="s">
        <v>4</v>
      </c>
      <c r="E27" s="16"/>
      <c r="F27" s="16"/>
      <c r="G27" s="52" t="s">
        <v>4</v>
      </c>
      <c r="H27" s="16"/>
      <c r="I27" s="16"/>
      <c r="J27" s="52" t="s">
        <v>4</v>
      </c>
      <c r="K27" s="16"/>
      <c r="L27" s="16"/>
      <c r="M27" s="52" t="s">
        <v>4</v>
      </c>
    </row>
    <row r="28" spans="2:13" x14ac:dyDescent="0.3">
      <c r="B28" s="44" t="s">
        <v>5</v>
      </c>
      <c r="C28" s="44" t="s">
        <v>74</v>
      </c>
      <c r="D28" s="44" t="s">
        <v>74</v>
      </c>
      <c r="E28" s="44" t="s">
        <v>5</v>
      </c>
      <c r="F28" s="44" t="s">
        <v>74</v>
      </c>
      <c r="G28" s="44" t="s">
        <v>74</v>
      </c>
      <c r="H28" s="44" t="s">
        <v>5</v>
      </c>
      <c r="I28" s="44" t="s">
        <v>74</v>
      </c>
      <c r="J28" s="44" t="s">
        <v>74</v>
      </c>
      <c r="K28" s="44" t="s">
        <v>5</v>
      </c>
      <c r="L28" s="44" t="s">
        <v>74</v>
      </c>
      <c r="M28" s="44" t="s">
        <v>74</v>
      </c>
    </row>
    <row r="29" spans="2:13" x14ac:dyDescent="0.3">
      <c r="B29" s="11">
        <v>1</v>
      </c>
      <c r="C29" s="1">
        <f>+SR!Z13</f>
        <v>0</v>
      </c>
      <c r="D29" s="40">
        <f t="shared" ref="D29:D92" si="0">+C29/$B$24</f>
        <v>0</v>
      </c>
      <c r="E29" s="11">
        <v>1</v>
      </c>
      <c r="F29" s="1">
        <f>+SR!Z13</f>
        <v>0</v>
      </c>
      <c r="G29" s="40">
        <f>+F29/20000</f>
        <v>0</v>
      </c>
      <c r="H29" s="11">
        <v>1</v>
      </c>
      <c r="I29" s="1">
        <f>+SR!$Z13</f>
        <v>0</v>
      </c>
      <c r="J29" s="40">
        <f>+I29/20000</f>
        <v>0</v>
      </c>
      <c r="K29" s="11">
        <v>1</v>
      </c>
      <c r="L29" s="1">
        <f>+SR!Z13</f>
        <v>0</v>
      </c>
      <c r="M29" s="40">
        <f>+L29/20000</f>
        <v>0</v>
      </c>
    </row>
    <row r="30" spans="2:13" x14ac:dyDescent="0.3">
      <c r="B30" s="11">
        <f>+B29+1</f>
        <v>2</v>
      </c>
      <c r="C30" s="1">
        <f>+SR!Z14</f>
        <v>0</v>
      </c>
      <c r="D30" s="40">
        <f t="shared" si="0"/>
        <v>0</v>
      </c>
      <c r="E30" s="11">
        <f>+E29+1</f>
        <v>2</v>
      </c>
      <c r="F30" s="1">
        <f>+SR!Z14</f>
        <v>0</v>
      </c>
      <c r="G30" s="40">
        <f t="shared" ref="G30:G93" si="1">+F30/20000</f>
        <v>0</v>
      </c>
      <c r="H30" s="11">
        <f>+H29+1</f>
        <v>2</v>
      </c>
      <c r="I30" s="1">
        <f>+SR!$Z14</f>
        <v>0</v>
      </c>
      <c r="J30" s="40">
        <f t="shared" ref="J30:J93" si="2">+I30/20000</f>
        <v>0</v>
      </c>
      <c r="K30" s="11">
        <f>+K29+1</f>
        <v>2</v>
      </c>
      <c r="L30" s="1">
        <f>+SR!Z14</f>
        <v>0</v>
      </c>
      <c r="M30" s="40">
        <f t="shared" ref="M30:M93" si="3">+L30/20000</f>
        <v>0</v>
      </c>
    </row>
    <row r="31" spans="2:13" x14ac:dyDescent="0.3">
      <c r="B31" s="11">
        <f t="shared" ref="B31:B94" si="4">+B30+1</f>
        <v>3</v>
      </c>
      <c r="C31" s="1">
        <f>+SR!Z15</f>
        <v>0</v>
      </c>
      <c r="D31" s="40">
        <f t="shared" si="0"/>
        <v>0</v>
      </c>
      <c r="E31" s="11">
        <f t="shared" ref="E31:E94" si="5">+E30+1</f>
        <v>3</v>
      </c>
      <c r="F31" s="1">
        <f>+SR!Z15</f>
        <v>0</v>
      </c>
      <c r="G31" s="40">
        <f t="shared" si="1"/>
        <v>0</v>
      </c>
      <c r="H31" s="11">
        <f t="shared" ref="H31:H94" si="6">+H30+1</f>
        <v>3</v>
      </c>
      <c r="I31" s="1">
        <f>+SR!$Z15</f>
        <v>0</v>
      </c>
      <c r="J31" s="40">
        <f t="shared" si="2"/>
        <v>0</v>
      </c>
      <c r="K31" s="11">
        <f t="shared" ref="K31:K94" si="7">+K30+1</f>
        <v>3</v>
      </c>
      <c r="L31" s="1">
        <f>+SR!Z15</f>
        <v>0</v>
      </c>
      <c r="M31" s="40">
        <f t="shared" si="3"/>
        <v>0</v>
      </c>
    </row>
    <row r="32" spans="2:13" x14ac:dyDescent="0.3">
      <c r="B32" s="11">
        <f t="shared" si="4"/>
        <v>4</v>
      </c>
      <c r="C32" s="1">
        <f>+SR!Z16</f>
        <v>2</v>
      </c>
      <c r="D32" s="40">
        <f t="shared" si="0"/>
        <v>1E-4</v>
      </c>
      <c r="E32" s="11">
        <f t="shared" si="5"/>
        <v>4</v>
      </c>
      <c r="F32" s="1">
        <f>+SR!Z16</f>
        <v>2</v>
      </c>
      <c r="G32" s="40">
        <f t="shared" si="1"/>
        <v>1E-4</v>
      </c>
      <c r="H32" s="11">
        <f t="shared" si="6"/>
        <v>4</v>
      </c>
      <c r="I32" s="1">
        <f>+SR!$Z16</f>
        <v>2</v>
      </c>
      <c r="J32" s="40">
        <f t="shared" si="2"/>
        <v>1E-4</v>
      </c>
      <c r="K32" s="11">
        <f t="shared" si="7"/>
        <v>4</v>
      </c>
      <c r="L32" s="1">
        <f>+SR!Z16</f>
        <v>2</v>
      </c>
      <c r="M32" s="40">
        <f t="shared" si="3"/>
        <v>1E-4</v>
      </c>
    </row>
    <row r="33" spans="2:13" x14ac:dyDescent="0.3">
      <c r="B33" s="11">
        <f t="shared" si="4"/>
        <v>5</v>
      </c>
      <c r="C33" s="1">
        <f>+SR!Z17</f>
        <v>3</v>
      </c>
      <c r="D33" s="40">
        <f t="shared" si="0"/>
        <v>1.4999999999999999E-4</v>
      </c>
      <c r="E33" s="11">
        <f t="shared" si="5"/>
        <v>5</v>
      </c>
      <c r="F33" s="1">
        <f>+SR!Z17</f>
        <v>3</v>
      </c>
      <c r="G33" s="40">
        <f t="shared" si="1"/>
        <v>1.4999999999999999E-4</v>
      </c>
      <c r="H33" s="11">
        <f t="shared" si="6"/>
        <v>5</v>
      </c>
      <c r="I33" s="1">
        <f>+SR!$Z17</f>
        <v>3</v>
      </c>
      <c r="J33" s="40">
        <f t="shared" si="2"/>
        <v>1.4999999999999999E-4</v>
      </c>
      <c r="K33" s="11">
        <f t="shared" si="7"/>
        <v>5</v>
      </c>
      <c r="L33" s="1">
        <f>+SR!Z17</f>
        <v>3</v>
      </c>
      <c r="M33" s="40">
        <f t="shared" si="3"/>
        <v>1.4999999999999999E-4</v>
      </c>
    </row>
    <row r="34" spans="2:13" x14ac:dyDescent="0.3">
      <c r="B34" s="11">
        <f t="shared" si="4"/>
        <v>6</v>
      </c>
      <c r="C34" s="1">
        <f>+SR!Z18</f>
        <v>2</v>
      </c>
      <c r="D34" s="40">
        <f t="shared" si="0"/>
        <v>1E-4</v>
      </c>
      <c r="E34" s="11">
        <f t="shared" si="5"/>
        <v>6</v>
      </c>
      <c r="F34" s="1">
        <f>+SR!Z18</f>
        <v>2</v>
      </c>
      <c r="G34" s="40">
        <f t="shared" si="1"/>
        <v>1E-4</v>
      </c>
      <c r="H34" s="11">
        <f t="shared" si="6"/>
        <v>6</v>
      </c>
      <c r="I34" s="1">
        <f>+SR!$Z18</f>
        <v>2</v>
      </c>
      <c r="J34" s="40">
        <f t="shared" si="2"/>
        <v>1E-4</v>
      </c>
      <c r="K34" s="11">
        <f t="shared" si="7"/>
        <v>6</v>
      </c>
      <c r="L34" s="1">
        <f>+SR!Z18</f>
        <v>2</v>
      </c>
      <c r="M34" s="40">
        <f t="shared" si="3"/>
        <v>1E-4</v>
      </c>
    </row>
    <row r="35" spans="2:13" x14ac:dyDescent="0.3">
      <c r="B35" s="11">
        <f t="shared" si="4"/>
        <v>7</v>
      </c>
      <c r="C35" s="1">
        <f>+SR!Z19</f>
        <v>5</v>
      </c>
      <c r="D35" s="40">
        <f t="shared" si="0"/>
        <v>2.5000000000000001E-4</v>
      </c>
      <c r="E35" s="11">
        <f t="shared" si="5"/>
        <v>7</v>
      </c>
      <c r="F35" s="1">
        <f>+SR!Z19</f>
        <v>5</v>
      </c>
      <c r="G35" s="40">
        <f t="shared" si="1"/>
        <v>2.5000000000000001E-4</v>
      </c>
      <c r="H35" s="11">
        <f t="shared" si="6"/>
        <v>7</v>
      </c>
      <c r="I35" s="1">
        <f>+SR!$Z19</f>
        <v>5</v>
      </c>
      <c r="J35" s="40">
        <f t="shared" si="2"/>
        <v>2.5000000000000001E-4</v>
      </c>
      <c r="K35" s="11">
        <f t="shared" si="7"/>
        <v>7</v>
      </c>
      <c r="L35" s="1">
        <f>+SR!Z19</f>
        <v>5</v>
      </c>
      <c r="M35" s="40">
        <f t="shared" si="3"/>
        <v>2.5000000000000001E-4</v>
      </c>
    </row>
    <row r="36" spans="2:13" x14ac:dyDescent="0.3">
      <c r="B36" s="11">
        <f t="shared" si="4"/>
        <v>8</v>
      </c>
      <c r="C36" s="1">
        <f>+SR!Z20</f>
        <v>6</v>
      </c>
      <c r="D36" s="40">
        <f t="shared" si="0"/>
        <v>2.9999999999999997E-4</v>
      </c>
      <c r="E36" s="11">
        <f t="shared" si="5"/>
        <v>8</v>
      </c>
      <c r="F36" s="1">
        <f>+SR!Z20</f>
        <v>6</v>
      </c>
      <c r="G36" s="40">
        <f t="shared" si="1"/>
        <v>2.9999999999999997E-4</v>
      </c>
      <c r="H36" s="11">
        <f t="shared" si="6"/>
        <v>8</v>
      </c>
      <c r="I36" s="1">
        <f>+SR!$Z20</f>
        <v>6</v>
      </c>
      <c r="J36" s="40">
        <f t="shared" si="2"/>
        <v>2.9999999999999997E-4</v>
      </c>
      <c r="K36" s="11">
        <f t="shared" si="7"/>
        <v>8</v>
      </c>
      <c r="L36" s="1">
        <f>+SR!Z20</f>
        <v>6</v>
      </c>
      <c r="M36" s="40">
        <f t="shared" si="3"/>
        <v>2.9999999999999997E-4</v>
      </c>
    </row>
    <row r="37" spans="2:13" x14ac:dyDescent="0.3">
      <c r="B37" s="11">
        <f t="shared" si="4"/>
        <v>9</v>
      </c>
      <c r="C37" s="1">
        <f>+SR!Z21</f>
        <v>7</v>
      </c>
      <c r="D37" s="40">
        <f t="shared" si="0"/>
        <v>3.5E-4</v>
      </c>
      <c r="E37" s="11">
        <f t="shared" si="5"/>
        <v>9</v>
      </c>
      <c r="F37" s="1">
        <f>+SR!Z21</f>
        <v>7</v>
      </c>
      <c r="G37" s="40">
        <f t="shared" si="1"/>
        <v>3.5E-4</v>
      </c>
      <c r="H37" s="11">
        <f t="shared" si="6"/>
        <v>9</v>
      </c>
      <c r="I37" s="1">
        <f>+SR!$Z21</f>
        <v>7</v>
      </c>
      <c r="J37" s="40">
        <f t="shared" si="2"/>
        <v>3.5E-4</v>
      </c>
      <c r="K37" s="11">
        <f t="shared" si="7"/>
        <v>9</v>
      </c>
      <c r="L37" s="1">
        <f>+SR!Z21</f>
        <v>7</v>
      </c>
      <c r="M37" s="40">
        <f t="shared" si="3"/>
        <v>3.5E-4</v>
      </c>
    </row>
    <row r="38" spans="2:13" x14ac:dyDescent="0.3">
      <c r="B38" s="11">
        <f t="shared" si="4"/>
        <v>10</v>
      </c>
      <c r="C38" s="1">
        <f>+SR!Z22</f>
        <v>12</v>
      </c>
      <c r="D38" s="40">
        <f t="shared" si="0"/>
        <v>5.9999999999999995E-4</v>
      </c>
      <c r="E38" s="11">
        <f t="shared" si="5"/>
        <v>10</v>
      </c>
      <c r="F38" s="1">
        <f>+SR!Z22</f>
        <v>12</v>
      </c>
      <c r="G38" s="40">
        <f t="shared" si="1"/>
        <v>5.9999999999999995E-4</v>
      </c>
      <c r="H38" s="11">
        <f t="shared" si="6"/>
        <v>10</v>
      </c>
      <c r="I38" s="1">
        <f>+SR!$Z22</f>
        <v>12</v>
      </c>
      <c r="J38" s="40">
        <f t="shared" si="2"/>
        <v>5.9999999999999995E-4</v>
      </c>
      <c r="K38" s="11">
        <f t="shared" si="7"/>
        <v>10</v>
      </c>
      <c r="L38" s="1">
        <f>+SR!Z22</f>
        <v>12</v>
      </c>
      <c r="M38" s="40">
        <f t="shared" si="3"/>
        <v>5.9999999999999995E-4</v>
      </c>
    </row>
    <row r="39" spans="2:13" x14ac:dyDescent="0.3">
      <c r="B39" s="11">
        <f t="shared" si="4"/>
        <v>11</v>
      </c>
      <c r="C39" s="1">
        <f>+SR!Z23</f>
        <v>13</v>
      </c>
      <c r="D39" s="40">
        <f t="shared" si="0"/>
        <v>6.4999999999999997E-4</v>
      </c>
      <c r="E39" s="11">
        <f t="shared" si="5"/>
        <v>11</v>
      </c>
      <c r="F39" s="1">
        <f>+SR!Z23</f>
        <v>13</v>
      </c>
      <c r="G39" s="40">
        <f t="shared" si="1"/>
        <v>6.4999999999999997E-4</v>
      </c>
      <c r="H39" s="11">
        <f t="shared" si="6"/>
        <v>11</v>
      </c>
      <c r="I39" s="1">
        <f>+SR!$Z23</f>
        <v>13</v>
      </c>
      <c r="J39" s="40">
        <f t="shared" si="2"/>
        <v>6.4999999999999997E-4</v>
      </c>
      <c r="K39" s="11">
        <f t="shared" si="7"/>
        <v>11</v>
      </c>
      <c r="L39" s="1">
        <f>+SR!Z23</f>
        <v>13</v>
      </c>
      <c r="M39" s="40">
        <f t="shared" si="3"/>
        <v>6.4999999999999997E-4</v>
      </c>
    </row>
    <row r="40" spans="2:13" x14ac:dyDescent="0.3">
      <c r="B40" s="11">
        <f t="shared" si="4"/>
        <v>12</v>
      </c>
      <c r="C40" s="1">
        <f>+SR!Z24</f>
        <v>12</v>
      </c>
      <c r="D40" s="40">
        <f t="shared" si="0"/>
        <v>5.9999999999999995E-4</v>
      </c>
      <c r="E40" s="11">
        <f t="shared" si="5"/>
        <v>12</v>
      </c>
      <c r="F40" s="1">
        <f>+SR!Z24</f>
        <v>12</v>
      </c>
      <c r="G40" s="40">
        <f t="shared" si="1"/>
        <v>5.9999999999999995E-4</v>
      </c>
      <c r="H40" s="11">
        <f t="shared" si="6"/>
        <v>12</v>
      </c>
      <c r="I40" s="1">
        <f>+SR!$Z24</f>
        <v>12</v>
      </c>
      <c r="J40" s="40">
        <f t="shared" si="2"/>
        <v>5.9999999999999995E-4</v>
      </c>
      <c r="K40" s="11">
        <f t="shared" si="7"/>
        <v>12</v>
      </c>
      <c r="L40" s="1">
        <f>+SR!Z24</f>
        <v>12</v>
      </c>
      <c r="M40" s="40">
        <f t="shared" si="3"/>
        <v>5.9999999999999995E-4</v>
      </c>
    </row>
    <row r="41" spans="2:13" x14ac:dyDescent="0.3">
      <c r="B41" s="11">
        <f t="shared" si="4"/>
        <v>13</v>
      </c>
      <c r="C41" s="1">
        <f>+SR!Z25</f>
        <v>15</v>
      </c>
      <c r="D41" s="40">
        <f t="shared" si="0"/>
        <v>7.5000000000000002E-4</v>
      </c>
      <c r="E41" s="11">
        <f t="shared" si="5"/>
        <v>13</v>
      </c>
      <c r="F41" s="1">
        <f>+SR!Z25</f>
        <v>15</v>
      </c>
      <c r="G41" s="40">
        <f t="shared" si="1"/>
        <v>7.5000000000000002E-4</v>
      </c>
      <c r="H41" s="11">
        <f t="shared" si="6"/>
        <v>13</v>
      </c>
      <c r="I41" s="1">
        <f>+SR!$Z25</f>
        <v>15</v>
      </c>
      <c r="J41" s="40">
        <f t="shared" si="2"/>
        <v>7.5000000000000002E-4</v>
      </c>
      <c r="K41" s="11">
        <f t="shared" si="7"/>
        <v>13</v>
      </c>
      <c r="L41" s="1">
        <f>+SR!Z25</f>
        <v>15</v>
      </c>
      <c r="M41" s="40">
        <f t="shared" si="3"/>
        <v>7.5000000000000002E-4</v>
      </c>
    </row>
    <row r="42" spans="2:13" x14ac:dyDescent="0.3">
      <c r="B42" s="11">
        <f t="shared" si="4"/>
        <v>14</v>
      </c>
      <c r="C42" s="1">
        <f>+SR!Z26</f>
        <v>13</v>
      </c>
      <c r="D42" s="40">
        <f t="shared" si="0"/>
        <v>6.4999999999999997E-4</v>
      </c>
      <c r="E42" s="11">
        <f t="shared" si="5"/>
        <v>14</v>
      </c>
      <c r="F42" s="1">
        <f>+SR!Z26</f>
        <v>13</v>
      </c>
      <c r="G42" s="40">
        <f t="shared" si="1"/>
        <v>6.4999999999999997E-4</v>
      </c>
      <c r="H42" s="11">
        <f t="shared" si="6"/>
        <v>14</v>
      </c>
      <c r="I42" s="1">
        <f>+SR!$Z26</f>
        <v>13</v>
      </c>
      <c r="J42" s="40">
        <f t="shared" si="2"/>
        <v>6.4999999999999997E-4</v>
      </c>
      <c r="K42" s="11">
        <f t="shared" si="7"/>
        <v>14</v>
      </c>
      <c r="L42" s="1">
        <f>+SR!Z26</f>
        <v>13</v>
      </c>
      <c r="M42" s="40">
        <f t="shared" si="3"/>
        <v>6.4999999999999997E-4</v>
      </c>
    </row>
    <row r="43" spans="2:13" x14ac:dyDescent="0.3">
      <c r="B43" s="11">
        <f t="shared" si="4"/>
        <v>15</v>
      </c>
      <c r="C43" s="1">
        <f>+SR!Z27</f>
        <v>11</v>
      </c>
      <c r="D43" s="40">
        <f t="shared" si="0"/>
        <v>5.5000000000000003E-4</v>
      </c>
      <c r="E43" s="11">
        <f t="shared" si="5"/>
        <v>15</v>
      </c>
      <c r="F43" s="1">
        <f>+SR!Z27</f>
        <v>11</v>
      </c>
      <c r="G43" s="40">
        <f t="shared" si="1"/>
        <v>5.5000000000000003E-4</v>
      </c>
      <c r="H43" s="11">
        <f t="shared" si="6"/>
        <v>15</v>
      </c>
      <c r="I43" s="1">
        <f>+SR!$Z27</f>
        <v>11</v>
      </c>
      <c r="J43" s="40">
        <f t="shared" si="2"/>
        <v>5.5000000000000003E-4</v>
      </c>
      <c r="K43" s="11">
        <f t="shared" si="7"/>
        <v>15</v>
      </c>
      <c r="L43" s="1">
        <f>+SR!Z27</f>
        <v>11</v>
      </c>
      <c r="M43" s="40">
        <f t="shared" si="3"/>
        <v>5.5000000000000003E-4</v>
      </c>
    </row>
    <row r="44" spans="2:13" x14ac:dyDescent="0.3">
      <c r="B44" s="11">
        <f t="shared" si="4"/>
        <v>16</v>
      </c>
      <c r="C44" s="1">
        <f>+SR!Z28</f>
        <v>11</v>
      </c>
      <c r="D44" s="40">
        <f t="shared" si="0"/>
        <v>5.5000000000000003E-4</v>
      </c>
      <c r="E44" s="11">
        <f t="shared" si="5"/>
        <v>16</v>
      </c>
      <c r="F44" s="1">
        <f>+SR!Z28</f>
        <v>11</v>
      </c>
      <c r="G44" s="40">
        <f t="shared" si="1"/>
        <v>5.5000000000000003E-4</v>
      </c>
      <c r="H44" s="11">
        <f t="shared" si="6"/>
        <v>16</v>
      </c>
      <c r="I44" s="1">
        <f>+SR!$Z28</f>
        <v>11</v>
      </c>
      <c r="J44" s="40">
        <f t="shared" si="2"/>
        <v>5.5000000000000003E-4</v>
      </c>
      <c r="K44" s="11">
        <f t="shared" si="7"/>
        <v>16</v>
      </c>
      <c r="L44" s="1">
        <f>+SR!Z28</f>
        <v>11</v>
      </c>
      <c r="M44" s="40">
        <f t="shared" si="3"/>
        <v>5.5000000000000003E-4</v>
      </c>
    </row>
    <row r="45" spans="2:13" x14ac:dyDescent="0.3">
      <c r="B45" s="11">
        <f t="shared" si="4"/>
        <v>17</v>
      </c>
      <c r="C45" s="1">
        <f>+SR!Z29</f>
        <v>14</v>
      </c>
      <c r="D45" s="40">
        <f t="shared" si="0"/>
        <v>6.9999999999999999E-4</v>
      </c>
      <c r="E45" s="11">
        <f t="shared" si="5"/>
        <v>17</v>
      </c>
      <c r="F45" s="1">
        <f>+SR!Z29</f>
        <v>14</v>
      </c>
      <c r="G45" s="40">
        <f t="shared" si="1"/>
        <v>6.9999999999999999E-4</v>
      </c>
      <c r="H45" s="11">
        <f t="shared" si="6"/>
        <v>17</v>
      </c>
      <c r="I45" s="1">
        <f>+SR!$Z29</f>
        <v>14</v>
      </c>
      <c r="J45" s="40">
        <f t="shared" si="2"/>
        <v>6.9999999999999999E-4</v>
      </c>
      <c r="K45" s="11">
        <f t="shared" si="7"/>
        <v>17</v>
      </c>
      <c r="L45" s="1">
        <f>+SR!Z29</f>
        <v>14</v>
      </c>
      <c r="M45" s="40">
        <f t="shared" si="3"/>
        <v>6.9999999999999999E-4</v>
      </c>
    </row>
    <row r="46" spans="2:13" x14ac:dyDescent="0.3">
      <c r="B46" s="11">
        <f t="shared" si="4"/>
        <v>18</v>
      </c>
      <c r="C46" s="1">
        <f>+SR!Z30</f>
        <v>16</v>
      </c>
      <c r="D46" s="40">
        <f t="shared" si="0"/>
        <v>8.0000000000000004E-4</v>
      </c>
      <c r="E46" s="11">
        <f t="shared" si="5"/>
        <v>18</v>
      </c>
      <c r="F46" s="1">
        <f>+SR!Z30</f>
        <v>16</v>
      </c>
      <c r="G46" s="40">
        <f t="shared" si="1"/>
        <v>8.0000000000000004E-4</v>
      </c>
      <c r="H46" s="11">
        <f t="shared" si="6"/>
        <v>18</v>
      </c>
      <c r="I46" s="1">
        <f>+SR!$Z30</f>
        <v>16</v>
      </c>
      <c r="J46" s="40">
        <f t="shared" si="2"/>
        <v>8.0000000000000004E-4</v>
      </c>
      <c r="K46" s="11">
        <f t="shared" si="7"/>
        <v>18</v>
      </c>
      <c r="L46" s="1">
        <f>+SR!Z30</f>
        <v>16</v>
      </c>
      <c r="M46" s="40">
        <f t="shared" si="3"/>
        <v>8.0000000000000004E-4</v>
      </c>
    </row>
    <row r="47" spans="2:13" x14ac:dyDescent="0.3">
      <c r="B47" s="11">
        <f t="shared" si="4"/>
        <v>19</v>
      </c>
      <c r="C47" s="1">
        <f>+SR!Z31</f>
        <v>17</v>
      </c>
      <c r="D47" s="40">
        <f t="shared" si="0"/>
        <v>8.4999999999999995E-4</v>
      </c>
      <c r="E47" s="11">
        <f t="shared" si="5"/>
        <v>19</v>
      </c>
      <c r="F47" s="1">
        <f>+SR!Z31</f>
        <v>17</v>
      </c>
      <c r="G47" s="40">
        <f t="shared" si="1"/>
        <v>8.4999999999999995E-4</v>
      </c>
      <c r="H47" s="11">
        <f t="shared" si="6"/>
        <v>19</v>
      </c>
      <c r="I47" s="1">
        <f>+SR!$Z31</f>
        <v>17</v>
      </c>
      <c r="J47" s="40">
        <f t="shared" si="2"/>
        <v>8.4999999999999995E-4</v>
      </c>
      <c r="K47" s="11">
        <f t="shared" si="7"/>
        <v>19</v>
      </c>
      <c r="L47" s="1">
        <f>+SR!Z31</f>
        <v>17</v>
      </c>
      <c r="M47" s="40">
        <f t="shared" si="3"/>
        <v>8.4999999999999995E-4</v>
      </c>
    </row>
    <row r="48" spans="2:13" x14ac:dyDescent="0.3">
      <c r="B48" s="11">
        <f t="shared" si="4"/>
        <v>20</v>
      </c>
      <c r="C48" s="1">
        <f>+SR!Z32</f>
        <v>21</v>
      </c>
      <c r="D48" s="40">
        <f t="shared" si="0"/>
        <v>1.0499999999999999E-3</v>
      </c>
      <c r="E48" s="11">
        <f t="shared" si="5"/>
        <v>20</v>
      </c>
      <c r="F48" s="1">
        <f>+SR!Z32</f>
        <v>21</v>
      </c>
      <c r="G48" s="40">
        <f t="shared" si="1"/>
        <v>1.0499999999999999E-3</v>
      </c>
      <c r="H48" s="11">
        <f t="shared" si="6"/>
        <v>20</v>
      </c>
      <c r="I48" s="1">
        <f>+SR!$Z32</f>
        <v>21</v>
      </c>
      <c r="J48" s="40">
        <f t="shared" si="2"/>
        <v>1.0499999999999999E-3</v>
      </c>
      <c r="K48" s="11">
        <f t="shared" si="7"/>
        <v>20</v>
      </c>
      <c r="L48" s="1">
        <f>+SR!Z32</f>
        <v>21</v>
      </c>
      <c r="M48" s="40">
        <f t="shared" si="3"/>
        <v>1.0499999999999999E-3</v>
      </c>
    </row>
    <row r="49" spans="2:13" x14ac:dyDescent="0.3">
      <c r="B49" s="11">
        <f t="shared" si="4"/>
        <v>21</v>
      </c>
      <c r="C49" s="1">
        <f>+SR!Z33</f>
        <v>25</v>
      </c>
      <c r="D49" s="40">
        <f t="shared" si="0"/>
        <v>1.25E-3</v>
      </c>
      <c r="E49" s="11">
        <f t="shared" si="5"/>
        <v>21</v>
      </c>
      <c r="F49" s="1">
        <f>+SR!Z33</f>
        <v>25</v>
      </c>
      <c r="G49" s="40">
        <f t="shared" si="1"/>
        <v>1.25E-3</v>
      </c>
      <c r="H49" s="11">
        <f t="shared" si="6"/>
        <v>21</v>
      </c>
      <c r="I49" s="1">
        <f>+SR!$Z33</f>
        <v>25</v>
      </c>
      <c r="J49" s="40">
        <f t="shared" si="2"/>
        <v>1.25E-3</v>
      </c>
      <c r="K49" s="11">
        <f t="shared" si="7"/>
        <v>21</v>
      </c>
      <c r="L49" s="1">
        <f>+SR!Z33</f>
        <v>25</v>
      </c>
      <c r="M49" s="40">
        <f t="shared" si="3"/>
        <v>1.25E-3</v>
      </c>
    </row>
    <row r="50" spans="2:13" x14ac:dyDescent="0.3">
      <c r="B50" s="11">
        <f t="shared" si="4"/>
        <v>22</v>
      </c>
      <c r="C50" s="1">
        <f>+SR!Z34</f>
        <v>30</v>
      </c>
      <c r="D50" s="40">
        <f t="shared" si="0"/>
        <v>1.5E-3</v>
      </c>
      <c r="E50" s="11">
        <f t="shared" si="5"/>
        <v>22</v>
      </c>
      <c r="F50" s="1">
        <f>+SR!Z34</f>
        <v>30</v>
      </c>
      <c r="G50" s="40">
        <f t="shared" si="1"/>
        <v>1.5E-3</v>
      </c>
      <c r="H50" s="11">
        <f t="shared" si="6"/>
        <v>22</v>
      </c>
      <c r="I50" s="1">
        <f>+SR!$Z34</f>
        <v>30</v>
      </c>
      <c r="J50" s="40">
        <f t="shared" si="2"/>
        <v>1.5E-3</v>
      </c>
      <c r="K50" s="11">
        <f t="shared" si="7"/>
        <v>22</v>
      </c>
      <c r="L50" s="1">
        <f>+SR!Z34</f>
        <v>30</v>
      </c>
      <c r="M50" s="40">
        <f t="shared" si="3"/>
        <v>1.5E-3</v>
      </c>
    </row>
    <row r="51" spans="2:13" x14ac:dyDescent="0.3">
      <c r="B51" s="11">
        <f t="shared" si="4"/>
        <v>23</v>
      </c>
      <c r="C51" s="1">
        <f>+SR!Z35</f>
        <v>33</v>
      </c>
      <c r="D51" s="40">
        <f t="shared" si="0"/>
        <v>1.65E-3</v>
      </c>
      <c r="E51" s="11">
        <f t="shared" si="5"/>
        <v>23</v>
      </c>
      <c r="F51" s="1">
        <f>+SR!Z35</f>
        <v>33</v>
      </c>
      <c r="G51" s="40">
        <f t="shared" si="1"/>
        <v>1.65E-3</v>
      </c>
      <c r="H51" s="11">
        <f t="shared" si="6"/>
        <v>23</v>
      </c>
      <c r="I51" s="1">
        <f>+SR!$Z35</f>
        <v>33</v>
      </c>
      <c r="J51" s="40">
        <f t="shared" si="2"/>
        <v>1.65E-3</v>
      </c>
      <c r="K51" s="11">
        <f t="shared" si="7"/>
        <v>23</v>
      </c>
      <c r="L51" s="1">
        <f>+SR!Z35</f>
        <v>33</v>
      </c>
      <c r="M51" s="40">
        <f t="shared" si="3"/>
        <v>1.65E-3</v>
      </c>
    </row>
    <row r="52" spans="2:13" x14ac:dyDescent="0.3">
      <c r="B52" s="11">
        <f t="shared" si="4"/>
        <v>24</v>
      </c>
      <c r="C52" s="1">
        <f>+SR!Z36</f>
        <v>33</v>
      </c>
      <c r="D52" s="40">
        <f t="shared" si="0"/>
        <v>1.65E-3</v>
      </c>
      <c r="E52" s="11">
        <f t="shared" si="5"/>
        <v>24</v>
      </c>
      <c r="F52" s="1">
        <f>+SR!Z36</f>
        <v>33</v>
      </c>
      <c r="G52" s="40">
        <f t="shared" si="1"/>
        <v>1.65E-3</v>
      </c>
      <c r="H52" s="11">
        <f t="shared" si="6"/>
        <v>24</v>
      </c>
      <c r="I52" s="1">
        <f>+SR!$Z36</f>
        <v>33</v>
      </c>
      <c r="J52" s="40">
        <f t="shared" si="2"/>
        <v>1.65E-3</v>
      </c>
      <c r="K52" s="11">
        <f t="shared" si="7"/>
        <v>24</v>
      </c>
      <c r="L52" s="1">
        <f>+SR!Z36</f>
        <v>33</v>
      </c>
      <c r="M52" s="40">
        <f t="shared" si="3"/>
        <v>1.65E-3</v>
      </c>
    </row>
    <row r="53" spans="2:13" x14ac:dyDescent="0.3">
      <c r="B53" s="11">
        <f t="shared" si="4"/>
        <v>25</v>
      </c>
      <c r="C53" s="1">
        <f>+SR!Z37</f>
        <v>41</v>
      </c>
      <c r="D53" s="40">
        <f t="shared" si="0"/>
        <v>2.0500000000000002E-3</v>
      </c>
      <c r="E53" s="11">
        <f t="shared" si="5"/>
        <v>25</v>
      </c>
      <c r="F53" s="1">
        <f>+SR!Z37</f>
        <v>41</v>
      </c>
      <c r="G53" s="40">
        <f t="shared" si="1"/>
        <v>2.0500000000000002E-3</v>
      </c>
      <c r="H53" s="11">
        <f t="shared" si="6"/>
        <v>25</v>
      </c>
      <c r="I53" s="1">
        <f>+SR!$Z37</f>
        <v>41</v>
      </c>
      <c r="J53" s="40">
        <f t="shared" si="2"/>
        <v>2.0500000000000002E-3</v>
      </c>
      <c r="K53" s="11">
        <f t="shared" si="7"/>
        <v>25</v>
      </c>
      <c r="L53" s="1">
        <f>+SR!Z37</f>
        <v>41</v>
      </c>
      <c r="M53" s="40">
        <f t="shared" si="3"/>
        <v>2.0500000000000002E-3</v>
      </c>
    </row>
    <row r="54" spans="2:13" x14ac:dyDescent="0.3">
      <c r="B54" s="11">
        <f t="shared" si="4"/>
        <v>26</v>
      </c>
      <c r="C54" s="1">
        <f>+SR!Z38</f>
        <v>40</v>
      </c>
      <c r="D54" s="40">
        <f t="shared" si="0"/>
        <v>2E-3</v>
      </c>
      <c r="E54" s="11">
        <f t="shared" si="5"/>
        <v>26</v>
      </c>
      <c r="F54" s="1">
        <f>+SR!Z38</f>
        <v>40</v>
      </c>
      <c r="G54" s="40">
        <f t="shared" si="1"/>
        <v>2E-3</v>
      </c>
      <c r="H54" s="11">
        <f t="shared" si="6"/>
        <v>26</v>
      </c>
      <c r="I54" s="1">
        <f>+SR!$Z38</f>
        <v>40</v>
      </c>
      <c r="J54" s="40">
        <f t="shared" si="2"/>
        <v>2E-3</v>
      </c>
      <c r="K54" s="11">
        <f t="shared" si="7"/>
        <v>26</v>
      </c>
      <c r="L54" s="1">
        <f>+SR!Z38</f>
        <v>40</v>
      </c>
      <c r="M54" s="40">
        <f t="shared" si="3"/>
        <v>2E-3</v>
      </c>
    </row>
    <row r="55" spans="2:13" x14ac:dyDescent="0.3">
      <c r="B55" s="11">
        <f t="shared" si="4"/>
        <v>27</v>
      </c>
      <c r="C55" s="1">
        <f>+SR!Z39</f>
        <v>44</v>
      </c>
      <c r="D55" s="40">
        <f t="shared" si="0"/>
        <v>2.2000000000000001E-3</v>
      </c>
      <c r="E55" s="11">
        <f t="shared" si="5"/>
        <v>27</v>
      </c>
      <c r="F55" s="1">
        <f>+SR!Z39</f>
        <v>44</v>
      </c>
      <c r="G55" s="40">
        <f t="shared" si="1"/>
        <v>2.2000000000000001E-3</v>
      </c>
      <c r="H55" s="11">
        <f t="shared" si="6"/>
        <v>27</v>
      </c>
      <c r="I55" s="1">
        <f>+SR!$Z39</f>
        <v>44</v>
      </c>
      <c r="J55" s="40">
        <f t="shared" si="2"/>
        <v>2.2000000000000001E-3</v>
      </c>
      <c r="K55" s="11">
        <f t="shared" si="7"/>
        <v>27</v>
      </c>
      <c r="L55" s="1">
        <f>+SR!Z39</f>
        <v>44</v>
      </c>
      <c r="M55" s="40">
        <f t="shared" si="3"/>
        <v>2.2000000000000001E-3</v>
      </c>
    </row>
    <row r="56" spans="2:13" x14ac:dyDescent="0.3">
      <c r="B56" s="11">
        <f t="shared" si="4"/>
        <v>28</v>
      </c>
      <c r="C56" s="1">
        <f>+SR!Z40</f>
        <v>45</v>
      </c>
      <c r="D56" s="40">
        <f t="shared" si="0"/>
        <v>2.2499999999999998E-3</v>
      </c>
      <c r="E56" s="11">
        <f t="shared" si="5"/>
        <v>28</v>
      </c>
      <c r="F56" s="1">
        <f>+SR!Z40</f>
        <v>45</v>
      </c>
      <c r="G56" s="40">
        <f t="shared" si="1"/>
        <v>2.2499999999999998E-3</v>
      </c>
      <c r="H56" s="11">
        <f t="shared" si="6"/>
        <v>28</v>
      </c>
      <c r="I56" s="1">
        <f>+SR!$Z40</f>
        <v>45</v>
      </c>
      <c r="J56" s="40">
        <f t="shared" si="2"/>
        <v>2.2499999999999998E-3</v>
      </c>
      <c r="K56" s="11">
        <f t="shared" si="7"/>
        <v>28</v>
      </c>
      <c r="L56" s="1">
        <f>+SR!Z40</f>
        <v>45</v>
      </c>
      <c r="M56" s="40">
        <f t="shared" si="3"/>
        <v>2.2499999999999998E-3</v>
      </c>
    </row>
    <row r="57" spans="2:13" x14ac:dyDescent="0.3">
      <c r="B57" s="11">
        <f t="shared" si="4"/>
        <v>29</v>
      </c>
      <c r="C57" s="1">
        <f>+SR!Z41</f>
        <v>45</v>
      </c>
      <c r="D57" s="40">
        <f t="shared" si="0"/>
        <v>2.2499999999999998E-3</v>
      </c>
      <c r="E57" s="11">
        <f t="shared" si="5"/>
        <v>29</v>
      </c>
      <c r="F57" s="1">
        <f>+SR!Z41</f>
        <v>45</v>
      </c>
      <c r="G57" s="40">
        <f t="shared" si="1"/>
        <v>2.2499999999999998E-3</v>
      </c>
      <c r="H57" s="11">
        <f t="shared" si="6"/>
        <v>29</v>
      </c>
      <c r="I57" s="1">
        <f>+SR!$Z41</f>
        <v>45</v>
      </c>
      <c r="J57" s="40">
        <f t="shared" si="2"/>
        <v>2.2499999999999998E-3</v>
      </c>
      <c r="K57" s="11">
        <f t="shared" si="7"/>
        <v>29</v>
      </c>
      <c r="L57" s="1">
        <f>+SR!Z41</f>
        <v>45</v>
      </c>
      <c r="M57" s="40">
        <f t="shared" si="3"/>
        <v>2.2499999999999998E-3</v>
      </c>
    </row>
    <row r="58" spans="2:13" x14ac:dyDescent="0.3">
      <c r="B58" s="11">
        <f t="shared" si="4"/>
        <v>30</v>
      </c>
      <c r="C58" s="1">
        <f>+SR!Z42</f>
        <v>53</v>
      </c>
      <c r="D58" s="40">
        <f t="shared" si="0"/>
        <v>2.65E-3</v>
      </c>
      <c r="E58" s="11">
        <f t="shared" si="5"/>
        <v>30</v>
      </c>
      <c r="F58" s="1">
        <f>+SR!Z42</f>
        <v>53</v>
      </c>
      <c r="G58" s="40">
        <f t="shared" si="1"/>
        <v>2.65E-3</v>
      </c>
      <c r="H58" s="11">
        <f t="shared" si="6"/>
        <v>30</v>
      </c>
      <c r="I58" s="1">
        <f>+SR!$Z42</f>
        <v>53</v>
      </c>
      <c r="J58" s="40">
        <f t="shared" si="2"/>
        <v>2.65E-3</v>
      </c>
      <c r="K58" s="11">
        <f t="shared" si="7"/>
        <v>30</v>
      </c>
      <c r="L58" s="1">
        <f>+SR!Z42</f>
        <v>53</v>
      </c>
      <c r="M58" s="40">
        <f t="shared" si="3"/>
        <v>2.65E-3</v>
      </c>
    </row>
    <row r="59" spans="2:13" x14ac:dyDescent="0.3">
      <c r="B59" s="11">
        <f t="shared" si="4"/>
        <v>31</v>
      </c>
      <c r="C59" s="1">
        <f>+SR!Z43</f>
        <v>56</v>
      </c>
      <c r="D59" s="40">
        <f t="shared" si="0"/>
        <v>2.8E-3</v>
      </c>
      <c r="E59" s="11">
        <f t="shared" si="5"/>
        <v>31</v>
      </c>
      <c r="F59" s="50" t="e">
        <f>+SR30_CRa!$Z9</f>
        <v>#N/A</v>
      </c>
      <c r="G59" s="40" t="e">
        <f t="shared" si="1"/>
        <v>#N/A</v>
      </c>
      <c r="H59" s="11">
        <f t="shared" si="6"/>
        <v>31</v>
      </c>
      <c r="I59" s="1">
        <f>+SR!$Z43</f>
        <v>56</v>
      </c>
      <c r="J59" s="40">
        <f t="shared" si="2"/>
        <v>2.8E-3</v>
      </c>
      <c r="K59" s="11">
        <f t="shared" si="7"/>
        <v>31</v>
      </c>
      <c r="L59" s="1">
        <f>+SR!Z43</f>
        <v>56</v>
      </c>
      <c r="M59" s="40">
        <f t="shared" si="3"/>
        <v>2.8E-3</v>
      </c>
    </row>
    <row r="60" spans="2:13" x14ac:dyDescent="0.3">
      <c r="B60" s="11">
        <f t="shared" si="4"/>
        <v>32</v>
      </c>
      <c r="C60" s="1">
        <f>+SR!Z44</f>
        <v>61</v>
      </c>
      <c r="D60" s="40">
        <f t="shared" si="0"/>
        <v>3.0500000000000002E-3</v>
      </c>
      <c r="E60" s="11">
        <f t="shared" si="5"/>
        <v>32</v>
      </c>
      <c r="F60" s="50" t="e">
        <f>+SR30_CRa!$Z10</f>
        <v>#N/A</v>
      </c>
      <c r="G60" s="40" t="e">
        <f t="shared" si="1"/>
        <v>#N/A</v>
      </c>
      <c r="H60" s="11">
        <f t="shared" si="6"/>
        <v>32</v>
      </c>
      <c r="I60" s="1">
        <f>+SR!$Z44</f>
        <v>61</v>
      </c>
      <c r="J60" s="40">
        <f t="shared" si="2"/>
        <v>3.0500000000000002E-3</v>
      </c>
      <c r="K60" s="11">
        <f t="shared" si="7"/>
        <v>32</v>
      </c>
      <c r="L60" s="1">
        <f>+SR!Z44</f>
        <v>61</v>
      </c>
      <c r="M60" s="40">
        <f t="shared" si="3"/>
        <v>3.0500000000000002E-3</v>
      </c>
    </row>
    <row r="61" spans="2:13" x14ac:dyDescent="0.3">
      <c r="B61" s="11">
        <f t="shared" si="4"/>
        <v>33</v>
      </c>
      <c r="C61" s="1">
        <f>+SR!Z45</f>
        <v>120</v>
      </c>
      <c r="D61" s="40">
        <f t="shared" si="0"/>
        <v>6.0000000000000001E-3</v>
      </c>
      <c r="E61" s="11">
        <f t="shared" si="5"/>
        <v>33</v>
      </c>
      <c r="F61" s="50" t="e">
        <f>+SR30_CRa!$Z11</f>
        <v>#N/A</v>
      </c>
      <c r="G61" s="40" t="e">
        <f t="shared" si="1"/>
        <v>#N/A</v>
      </c>
      <c r="H61" s="11">
        <f t="shared" si="6"/>
        <v>33</v>
      </c>
      <c r="I61" s="1">
        <f>+SR!$Z45</f>
        <v>120</v>
      </c>
      <c r="J61" s="40">
        <f t="shared" si="2"/>
        <v>6.0000000000000001E-3</v>
      </c>
      <c r="K61" s="11">
        <f t="shared" si="7"/>
        <v>33</v>
      </c>
      <c r="L61" s="1">
        <f>+SR!Z45</f>
        <v>120</v>
      </c>
      <c r="M61" s="40">
        <f t="shared" si="3"/>
        <v>6.0000000000000001E-3</v>
      </c>
    </row>
    <row r="62" spans="2:13" x14ac:dyDescent="0.3">
      <c r="B62" s="11">
        <f t="shared" si="4"/>
        <v>34</v>
      </c>
      <c r="C62" s="1">
        <f>+SR!Z46</f>
        <v>75</v>
      </c>
      <c r="D62" s="40">
        <f t="shared" si="0"/>
        <v>3.7499999999999999E-3</v>
      </c>
      <c r="E62" s="11">
        <f t="shared" si="5"/>
        <v>34</v>
      </c>
      <c r="F62" s="50" t="e">
        <f>+SR30_CRa!$Z12</f>
        <v>#N/A</v>
      </c>
      <c r="G62" s="40" t="e">
        <f t="shared" si="1"/>
        <v>#N/A</v>
      </c>
      <c r="H62" s="11">
        <f t="shared" si="6"/>
        <v>34</v>
      </c>
      <c r="I62" s="1">
        <f>+SR!$Z46</f>
        <v>75</v>
      </c>
      <c r="J62" s="40">
        <f t="shared" si="2"/>
        <v>3.7499999999999999E-3</v>
      </c>
      <c r="K62" s="11">
        <f t="shared" si="7"/>
        <v>34</v>
      </c>
      <c r="L62" s="1">
        <f>+SR!Z46</f>
        <v>75</v>
      </c>
      <c r="M62" s="40">
        <f t="shared" si="3"/>
        <v>3.7499999999999999E-3</v>
      </c>
    </row>
    <row r="63" spans="2:13" x14ac:dyDescent="0.3">
      <c r="B63" s="11">
        <f t="shared" si="4"/>
        <v>35</v>
      </c>
      <c r="C63" s="1">
        <f>+SR!Z47</f>
        <v>87</v>
      </c>
      <c r="D63" s="40">
        <f t="shared" si="0"/>
        <v>4.3499999999999997E-3</v>
      </c>
      <c r="E63" s="11">
        <f t="shared" si="5"/>
        <v>35</v>
      </c>
      <c r="F63" s="50" t="e">
        <f>+SR30_CRa!$Z13</f>
        <v>#N/A</v>
      </c>
      <c r="G63" s="40" t="e">
        <f t="shared" si="1"/>
        <v>#N/A</v>
      </c>
      <c r="H63" s="11">
        <f t="shared" si="6"/>
        <v>35</v>
      </c>
      <c r="I63" s="1">
        <f>+SR!$Z47</f>
        <v>87</v>
      </c>
      <c r="J63" s="40">
        <f t="shared" si="2"/>
        <v>4.3499999999999997E-3</v>
      </c>
      <c r="K63" s="11">
        <f t="shared" si="7"/>
        <v>35</v>
      </c>
      <c r="L63" s="1">
        <f>+SR!Z47</f>
        <v>87</v>
      </c>
      <c r="M63" s="40">
        <f t="shared" si="3"/>
        <v>4.3499999999999997E-3</v>
      </c>
    </row>
    <row r="64" spans="2:13" x14ac:dyDescent="0.3">
      <c r="B64" s="11">
        <f t="shared" si="4"/>
        <v>36</v>
      </c>
      <c r="C64" s="1">
        <f>+SR!Z48</f>
        <v>87</v>
      </c>
      <c r="D64" s="40">
        <f t="shared" si="0"/>
        <v>4.3499999999999997E-3</v>
      </c>
      <c r="E64" s="11">
        <f t="shared" si="5"/>
        <v>36</v>
      </c>
      <c r="F64" s="50" t="e">
        <f>+SR30_CRa!$Z14</f>
        <v>#N/A</v>
      </c>
      <c r="G64" s="40" t="e">
        <f t="shared" si="1"/>
        <v>#N/A</v>
      </c>
      <c r="H64" s="11">
        <f t="shared" si="6"/>
        <v>36</v>
      </c>
      <c r="I64" s="1">
        <f>+SR!$Z48</f>
        <v>87</v>
      </c>
      <c r="J64" s="40">
        <f t="shared" si="2"/>
        <v>4.3499999999999997E-3</v>
      </c>
      <c r="K64" s="11">
        <f t="shared" si="7"/>
        <v>36</v>
      </c>
      <c r="L64" s="1">
        <f>+SR!Z48</f>
        <v>87</v>
      </c>
      <c r="M64" s="40">
        <f t="shared" si="3"/>
        <v>4.3499999999999997E-3</v>
      </c>
    </row>
    <row r="65" spans="2:13" x14ac:dyDescent="0.3">
      <c r="B65" s="11">
        <f t="shared" si="4"/>
        <v>37</v>
      </c>
      <c r="C65" s="1">
        <f>+SR!Z49</f>
        <v>94</v>
      </c>
      <c r="D65" s="40">
        <f t="shared" si="0"/>
        <v>4.7000000000000002E-3</v>
      </c>
      <c r="E65" s="11">
        <f t="shared" si="5"/>
        <v>37</v>
      </c>
      <c r="F65" s="50" t="e">
        <f>+SR30_CRa!$Z15</f>
        <v>#N/A</v>
      </c>
      <c r="G65" s="40" t="e">
        <f t="shared" si="1"/>
        <v>#N/A</v>
      </c>
      <c r="H65" s="11">
        <f t="shared" si="6"/>
        <v>37</v>
      </c>
      <c r="I65" s="1">
        <f>+SR!$Z49</f>
        <v>94</v>
      </c>
      <c r="J65" s="40">
        <f t="shared" si="2"/>
        <v>4.7000000000000002E-3</v>
      </c>
      <c r="K65" s="11">
        <f t="shared" si="7"/>
        <v>37</v>
      </c>
      <c r="L65" s="1">
        <f>+SR!Z49</f>
        <v>94</v>
      </c>
      <c r="M65" s="40">
        <f t="shared" si="3"/>
        <v>4.7000000000000002E-3</v>
      </c>
    </row>
    <row r="66" spans="2:13" x14ac:dyDescent="0.3">
      <c r="B66" s="11">
        <f t="shared" si="4"/>
        <v>38</v>
      </c>
      <c r="C66" s="1">
        <f>+SR!Z50</f>
        <v>101</v>
      </c>
      <c r="D66" s="40">
        <f t="shared" si="0"/>
        <v>5.0499999999999998E-3</v>
      </c>
      <c r="E66" s="11">
        <f t="shared" si="5"/>
        <v>38</v>
      </c>
      <c r="F66" s="50" t="e">
        <f>+SR30_CRa!$Z16</f>
        <v>#N/A</v>
      </c>
      <c r="G66" s="40" t="e">
        <f t="shared" si="1"/>
        <v>#N/A</v>
      </c>
      <c r="H66" s="11">
        <f t="shared" si="6"/>
        <v>38</v>
      </c>
      <c r="I66" s="1">
        <f>+SR!$Z50</f>
        <v>101</v>
      </c>
      <c r="J66" s="40">
        <f t="shared" si="2"/>
        <v>5.0499999999999998E-3</v>
      </c>
      <c r="K66" s="11">
        <f t="shared" si="7"/>
        <v>38</v>
      </c>
      <c r="L66" s="1">
        <f>+SR!Z50</f>
        <v>101</v>
      </c>
      <c r="M66" s="40">
        <f t="shared" si="3"/>
        <v>5.0499999999999998E-3</v>
      </c>
    </row>
    <row r="67" spans="2:13" x14ac:dyDescent="0.3">
      <c r="B67" s="11">
        <f t="shared" si="4"/>
        <v>39</v>
      </c>
      <c r="C67" s="1">
        <f>+SR!Z51</f>
        <v>158</v>
      </c>
      <c r="D67" s="40">
        <f t="shared" si="0"/>
        <v>7.9000000000000008E-3</v>
      </c>
      <c r="E67" s="11">
        <f t="shared" si="5"/>
        <v>39</v>
      </c>
      <c r="F67" s="50" t="e">
        <f>+SR30_CRa!$Z17</f>
        <v>#N/A</v>
      </c>
      <c r="G67" s="40" t="e">
        <f t="shared" si="1"/>
        <v>#N/A</v>
      </c>
      <c r="H67" s="11">
        <f t="shared" si="6"/>
        <v>39</v>
      </c>
      <c r="I67" s="1">
        <f>+SR!$Z51</f>
        <v>158</v>
      </c>
      <c r="J67" s="40">
        <f t="shared" si="2"/>
        <v>7.9000000000000008E-3</v>
      </c>
      <c r="K67" s="11">
        <f t="shared" si="7"/>
        <v>39</v>
      </c>
      <c r="L67" s="1">
        <f>+SR!Z51</f>
        <v>158</v>
      </c>
      <c r="M67" s="40">
        <f t="shared" si="3"/>
        <v>7.9000000000000008E-3</v>
      </c>
    </row>
    <row r="68" spans="2:13" x14ac:dyDescent="0.3">
      <c r="B68" s="11">
        <f t="shared" si="4"/>
        <v>40</v>
      </c>
      <c r="C68" s="1">
        <f>+SR!Z52</f>
        <v>112</v>
      </c>
      <c r="D68" s="40">
        <f t="shared" si="0"/>
        <v>5.5999999999999999E-3</v>
      </c>
      <c r="E68" s="11">
        <f t="shared" si="5"/>
        <v>40</v>
      </c>
      <c r="F68" s="50" t="e">
        <f>+SR30_CRa!$Z18</f>
        <v>#N/A</v>
      </c>
      <c r="G68" s="40" t="e">
        <f t="shared" si="1"/>
        <v>#N/A</v>
      </c>
      <c r="H68" s="11">
        <f t="shared" si="6"/>
        <v>40</v>
      </c>
      <c r="I68" s="1">
        <f>+SR!$Z52</f>
        <v>112</v>
      </c>
      <c r="J68" s="40">
        <f t="shared" si="2"/>
        <v>5.5999999999999999E-3</v>
      </c>
      <c r="K68" s="11">
        <f t="shared" si="7"/>
        <v>40</v>
      </c>
      <c r="L68" s="1">
        <f>+SR!Z52</f>
        <v>112</v>
      </c>
      <c r="M68" s="40">
        <f t="shared" si="3"/>
        <v>5.5999999999999999E-3</v>
      </c>
    </row>
    <row r="69" spans="2:13" x14ac:dyDescent="0.3">
      <c r="B69" s="11">
        <f t="shared" si="4"/>
        <v>41</v>
      </c>
      <c r="C69" s="1">
        <f>+SR!Z53</f>
        <v>107</v>
      </c>
      <c r="D69" s="40">
        <f t="shared" si="0"/>
        <v>5.3499999999999997E-3</v>
      </c>
      <c r="E69" s="11">
        <f t="shared" si="5"/>
        <v>41</v>
      </c>
      <c r="F69" s="50" t="e">
        <f>+SR30_CRa!$Z19</f>
        <v>#N/A</v>
      </c>
      <c r="G69" s="40" t="e">
        <f t="shared" si="1"/>
        <v>#N/A</v>
      </c>
      <c r="H69" s="11">
        <f t="shared" si="6"/>
        <v>41</v>
      </c>
      <c r="I69" s="50" t="e">
        <f>+SR40_CRa!$Z9</f>
        <v>#N/A</v>
      </c>
      <c r="J69" s="40" t="e">
        <f t="shared" si="2"/>
        <v>#N/A</v>
      </c>
      <c r="K69" s="11">
        <f t="shared" si="7"/>
        <v>41</v>
      </c>
      <c r="L69" s="1">
        <f>+SR!Z53</f>
        <v>107</v>
      </c>
      <c r="M69" s="40">
        <f t="shared" si="3"/>
        <v>5.3499999999999997E-3</v>
      </c>
    </row>
    <row r="70" spans="2:13" x14ac:dyDescent="0.3">
      <c r="B70" s="11">
        <f t="shared" si="4"/>
        <v>42</v>
      </c>
      <c r="C70" s="1">
        <f>+SR!Z54</f>
        <v>174</v>
      </c>
      <c r="D70" s="40">
        <f t="shared" si="0"/>
        <v>8.6999999999999994E-3</v>
      </c>
      <c r="E70" s="11">
        <f t="shared" si="5"/>
        <v>42</v>
      </c>
      <c r="F70" s="50" t="e">
        <f>+SR30_CRa!$Z20</f>
        <v>#N/A</v>
      </c>
      <c r="G70" s="40" t="e">
        <f t="shared" si="1"/>
        <v>#N/A</v>
      </c>
      <c r="H70" s="11">
        <f t="shared" si="6"/>
        <v>42</v>
      </c>
      <c r="I70" s="50" t="e">
        <f>+SR40_CRa!$Z10</f>
        <v>#N/A</v>
      </c>
      <c r="J70" s="40" t="e">
        <f t="shared" si="2"/>
        <v>#N/A</v>
      </c>
      <c r="K70" s="11">
        <f t="shared" si="7"/>
        <v>42</v>
      </c>
      <c r="L70" s="1">
        <f>+SR!Z54</f>
        <v>174</v>
      </c>
      <c r="M70" s="40">
        <f t="shared" si="3"/>
        <v>8.6999999999999994E-3</v>
      </c>
    </row>
    <row r="71" spans="2:13" x14ac:dyDescent="0.3">
      <c r="B71" s="11">
        <f t="shared" si="4"/>
        <v>43</v>
      </c>
      <c r="C71" s="1">
        <f>+SR!Z55</f>
        <v>118</v>
      </c>
      <c r="D71" s="40">
        <f t="shared" si="0"/>
        <v>5.8999999999999999E-3</v>
      </c>
      <c r="E71" s="11">
        <f t="shared" si="5"/>
        <v>43</v>
      </c>
      <c r="F71" s="50" t="e">
        <f>+SR30_CRa!$Z21</f>
        <v>#N/A</v>
      </c>
      <c r="G71" s="40" t="e">
        <f t="shared" si="1"/>
        <v>#N/A</v>
      </c>
      <c r="H71" s="11">
        <f t="shared" si="6"/>
        <v>43</v>
      </c>
      <c r="I71" s="50" t="e">
        <f>+SR40_CRa!$Z11</f>
        <v>#N/A</v>
      </c>
      <c r="J71" s="40" t="e">
        <f t="shared" si="2"/>
        <v>#N/A</v>
      </c>
      <c r="K71" s="11">
        <f t="shared" si="7"/>
        <v>43</v>
      </c>
      <c r="L71" s="1">
        <f>+SR!Z55</f>
        <v>118</v>
      </c>
      <c r="M71" s="40">
        <f t="shared" si="3"/>
        <v>5.8999999999999999E-3</v>
      </c>
    </row>
    <row r="72" spans="2:13" x14ac:dyDescent="0.3">
      <c r="B72" s="11">
        <f t="shared" si="4"/>
        <v>44</v>
      </c>
      <c r="C72" s="1">
        <f>+SR!Z56</f>
        <v>110</v>
      </c>
      <c r="D72" s="40">
        <f t="shared" si="0"/>
        <v>5.4999999999999997E-3</v>
      </c>
      <c r="E72" s="11">
        <f t="shared" si="5"/>
        <v>44</v>
      </c>
      <c r="F72" s="50" t="e">
        <f>+SR30_CRa!$Z22</f>
        <v>#N/A</v>
      </c>
      <c r="G72" s="40" t="e">
        <f t="shared" si="1"/>
        <v>#N/A</v>
      </c>
      <c r="H72" s="11">
        <f t="shared" si="6"/>
        <v>44</v>
      </c>
      <c r="I72" s="50" t="e">
        <f>+SR40_CRa!$Z12</f>
        <v>#N/A</v>
      </c>
      <c r="J72" s="40" t="e">
        <f t="shared" si="2"/>
        <v>#N/A</v>
      </c>
      <c r="K72" s="11">
        <f t="shared" si="7"/>
        <v>44</v>
      </c>
      <c r="L72" s="1">
        <f>+SR!Z56</f>
        <v>110</v>
      </c>
      <c r="M72" s="40">
        <f t="shared" si="3"/>
        <v>5.4999999999999997E-3</v>
      </c>
    </row>
    <row r="73" spans="2:13" x14ac:dyDescent="0.3">
      <c r="B73" s="11">
        <f t="shared" si="4"/>
        <v>45</v>
      </c>
      <c r="C73" s="1">
        <f>+SR!Z57</f>
        <v>118</v>
      </c>
      <c r="D73" s="40">
        <f t="shared" si="0"/>
        <v>5.8999999999999999E-3</v>
      </c>
      <c r="E73" s="11">
        <f t="shared" si="5"/>
        <v>45</v>
      </c>
      <c r="F73" s="50" t="e">
        <f>+SR30_CRa!$Z23</f>
        <v>#N/A</v>
      </c>
      <c r="G73" s="40" t="e">
        <f t="shared" si="1"/>
        <v>#N/A</v>
      </c>
      <c r="H73" s="11">
        <f t="shared" si="6"/>
        <v>45</v>
      </c>
      <c r="I73" s="50" t="e">
        <f>+SR40_CRa!$Z13</f>
        <v>#N/A</v>
      </c>
      <c r="J73" s="40" t="e">
        <f t="shared" si="2"/>
        <v>#N/A</v>
      </c>
      <c r="K73" s="11">
        <f t="shared" si="7"/>
        <v>45</v>
      </c>
      <c r="L73" s="1">
        <f>+SR!Z57</f>
        <v>118</v>
      </c>
      <c r="M73" s="40">
        <f t="shared" si="3"/>
        <v>5.8999999999999999E-3</v>
      </c>
    </row>
    <row r="74" spans="2:13" x14ac:dyDescent="0.3">
      <c r="B74" s="11">
        <f t="shared" si="4"/>
        <v>46</v>
      </c>
      <c r="C74" s="1">
        <f>+SR!Z58</f>
        <v>116</v>
      </c>
      <c r="D74" s="40">
        <f t="shared" si="0"/>
        <v>5.7999999999999996E-3</v>
      </c>
      <c r="E74" s="11">
        <f t="shared" si="5"/>
        <v>46</v>
      </c>
      <c r="F74" s="50" t="e">
        <f>+SR30_CRa!$Z24</f>
        <v>#N/A</v>
      </c>
      <c r="G74" s="40" t="e">
        <f t="shared" si="1"/>
        <v>#N/A</v>
      </c>
      <c r="H74" s="11">
        <f t="shared" si="6"/>
        <v>46</v>
      </c>
      <c r="I74" s="50" t="e">
        <f>+SR40_CRa!$Z14</f>
        <v>#N/A</v>
      </c>
      <c r="J74" s="40" t="e">
        <f t="shared" si="2"/>
        <v>#N/A</v>
      </c>
      <c r="K74" s="11">
        <f t="shared" si="7"/>
        <v>46</v>
      </c>
      <c r="L74" s="1">
        <f>+SR!Z58</f>
        <v>116</v>
      </c>
      <c r="M74" s="40">
        <f t="shared" si="3"/>
        <v>5.7999999999999996E-3</v>
      </c>
    </row>
    <row r="75" spans="2:13" x14ac:dyDescent="0.3">
      <c r="B75" s="11">
        <f t="shared" si="4"/>
        <v>47</v>
      </c>
      <c r="C75" s="1">
        <f>+SR!Z59</f>
        <v>115</v>
      </c>
      <c r="D75" s="40">
        <f t="shared" si="0"/>
        <v>5.7499999999999999E-3</v>
      </c>
      <c r="E75" s="11">
        <f t="shared" si="5"/>
        <v>47</v>
      </c>
      <c r="F75" s="50" t="e">
        <f>+SR30_CRa!$Z25</f>
        <v>#N/A</v>
      </c>
      <c r="G75" s="40" t="e">
        <f t="shared" si="1"/>
        <v>#N/A</v>
      </c>
      <c r="H75" s="11">
        <f t="shared" si="6"/>
        <v>47</v>
      </c>
      <c r="I75" s="50" t="e">
        <f>+SR40_CRa!$Z15</f>
        <v>#N/A</v>
      </c>
      <c r="J75" s="40" t="e">
        <f t="shared" si="2"/>
        <v>#N/A</v>
      </c>
      <c r="K75" s="11">
        <f t="shared" si="7"/>
        <v>47</v>
      </c>
      <c r="L75" s="1">
        <f>+SR!Z59</f>
        <v>115</v>
      </c>
      <c r="M75" s="40">
        <f t="shared" si="3"/>
        <v>5.7499999999999999E-3</v>
      </c>
    </row>
    <row r="76" spans="2:13" x14ac:dyDescent="0.3">
      <c r="B76" s="11">
        <f t="shared" si="4"/>
        <v>48</v>
      </c>
      <c r="C76" s="1">
        <f>+SR!Z60</f>
        <v>116</v>
      </c>
      <c r="D76" s="40">
        <f t="shared" si="0"/>
        <v>5.7999999999999996E-3</v>
      </c>
      <c r="E76" s="11">
        <f t="shared" si="5"/>
        <v>48</v>
      </c>
      <c r="F76" s="50" t="e">
        <f>+SR30_CRa!$Z26</f>
        <v>#N/A</v>
      </c>
      <c r="G76" s="40" t="e">
        <f t="shared" si="1"/>
        <v>#N/A</v>
      </c>
      <c r="H76" s="11">
        <f t="shared" si="6"/>
        <v>48</v>
      </c>
      <c r="I76" s="50" t="e">
        <f>+SR40_CRa!$Z16</f>
        <v>#N/A</v>
      </c>
      <c r="J76" s="40" t="e">
        <f t="shared" si="2"/>
        <v>#N/A</v>
      </c>
      <c r="K76" s="11">
        <f t="shared" si="7"/>
        <v>48</v>
      </c>
      <c r="L76" s="1">
        <f>+SR!Z60</f>
        <v>116</v>
      </c>
      <c r="M76" s="40">
        <f t="shared" si="3"/>
        <v>5.7999999999999996E-3</v>
      </c>
    </row>
    <row r="77" spans="2:13" x14ac:dyDescent="0.3">
      <c r="B77" s="11">
        <f t="shared" si="4"/>
        <v>49</v>
      </c>
      <c r="C77" s="1">
        <f>+SR!Z61</f>
        <v>116</v>
      </c>
      <c r="D77" s="40">
        <f t="shared" si="0"/>
        <v>5.7999999999999996E-3</v>
      </c>
      <c r="E77" s="11">
        <f t="shared" si="5"/>
        <v>49</v>
      </c>
      <c r="F77" s="50" t="e">
        <f>+SR30_CRa!$Z27</f>
        <v>#N/A</v>
      </c>
      <c r="G77" s="40" t="e">
        <f t="shared" si="1"/>
        <v>#N/A</v>
      </c>
      <c r="H77" s="11">
        <f t="shared" si="6"/>
        <v>49</v>
      </c>
      <c r="I77" s="50" t="e">
        <f>+SR40_CRa!$Z17</f>
        <v>#N/A</v>
      </c>
      <c r="J77" s="40" t="e">
        <f t="shared" si="2"/>
        <v>#N/A</v>
      </c>
      <c r="K77" s="11">
        <f t="shared" si="7"/>
        <v>49</v>
      </c>
      <c r="L77" s="1">
        <f>+SR!Z61</f>
        <v>116</v>
      </c>
      <c r="M77" s="40">
        <f t="shared" si="3"/>
        <v>5.7999999999999996E-3</v>
      </c>
    </row>
    <row r="78" spans="2:13" x14ac:dyDescent="0.3">
      <c r="B78" s="11">
        <f t="shared" si="4"/>
        <v>50</v>
      </c>
      <c r="C78" s="1">
        <f>+SR!Z62</f>
        <v>114</v>
      </c>
      <c r="D78" s="40">
        <f t="shared" si="0"/>
        <v>5.7000000000000002E-3</v>
      </c>
      <c r="E78" s="11">
        <f t="shared" si="5"/>
        <v>50</v>
      </c>
      <c r="F78" s="50" t="e">
        <f>+SR30_CRa!$Z28</f>
        <v>#N/A</v>
      </c>
      <c r="G78" s="40" t="e">
        <f t="shared" si="1"/>
        <v>#N/A</v>
      </c>
      <c r="H78" s="11">
        <f t="shared" si="6"/>
        <v>50</v>
      </c>
      <c r="I78" s="50" t="e">
        <f>+SR40_CRa!$Z18</f>
        <v>#N/A</v>
      </c>
      <c r="J78" s="40" t="e">
        <f t="shared" si="2"/>
        <v>#N/A</v>
      </c>
      <c r="K78" s="11">
        <f t="shared" si="7"/>
        <v>50</v>
      </c>
      <c r="L78" s="1">
        <f>+SR!Z62</f>
        <v>114</v>
      </c>
      <c r="M78" s="40">
        <f t="shared" si="3"/>
        <v>5.7000000000000002E-3</v>
      </c>
    </row>
    <row r="79" spans="2:13" x14ac:dyDescent="0.3">
      <c r="B79" s="11">
        <f t="shared" si="4"/>
        <v>51</v>
      </c>
      <c r="C79" s="1">
        <f>+SR!Z63</f>
        <v>115</v>
      </c>
      <c r="D79" s="40">
        <f t="shared" si="0"/>
        <v>5.7499999999999999E-3</v>
      </c>
      <c r="E79" s="11">
        <f t="shared" si="5"/>
        <v>51</v>
      </c>
      <c r="F79" s="50" t="e">
        <f>+SR30_CRa!$Z29</f>
        <v>#N/A</v>
      </c>
      <c r="G79" s="40" t="e">
        <f t="shared" si="1"/>
        <v>#N/A</v>
      </c>
      <c r="H79" s="11">
        <f t="shared" si="6"/>
        <v>51</v>
      </c>
      <c r="I79" s="50" t="e">
        <f>+SR40_CRa!$Z19</f>
        <v>#N/A</v>
      </c>
      <c r="J79" s="40" t="e">
        <f t="shared" si="2"/>
        <v>#N/A</v>
      </c>
      <c r="K79" s="11">
        <f t="shared" si="7"/>
        <v>51</v>
      </c>
      <c r="L79" s="50" t="e">
        <f>+SR50_CRa!$Z9</f>
        <v>#N/A</v>
      </c>
      <c r="M79" s="40" t="e">
        <f t="shared" si="3"/>
        <v>#N/A</v>
      </c>
    </row>
    <row r="80" spans="2:13" x14ac:dyDescent="0.3">
      <c r="B80" s="11">
        <f t="shared" si="4"/>
        <v>52</v>
      </c>
      <c r="C80" s="1">
        <f>+SR!Z64</f>
        <v>111</v>
      </c>
      <c r="D80" s="40">
        <f t="shared" si="0"/>
        <v>5.5500000000000002E-3</v>
      </c>
      <c r="E80" s="11">
        <f t="shared" si="5"/>
        <v>52</v>
      </c>
      <c r="F80" s="50" t="e">
        <f>+SR30_CRa!$Z30</f>
        <v>#N/A</v>
      </c>
      <c r="G80" s="40" t="e">
        <f t="shared" si="1"/>
        <v>#N/A</v>
      </c>
      <c r="H80" s="11">
        <f t="shared" si="6"/>
        <v>52</v>
      </c>
      <c r="I80" s="50" t="e">
        <f>+SR40_CRa!$Z20</f>
        <v>#N/A</v>
      </c>
      <c r="J80" s="40" t="e">
        <f t="shared" si="2"/>
        <v>#N/A</v>
      </c>
      <c r="K80" s="11">
        <f t="shared" si="7"/>
        <v>52</v>
      </c>
      <c r="L80" s="50" t="e">
        <f>+SR50_CRa!$Z10</f>
        <v>#N/A</v>
      </c>
      <c r="M80" s="40" t="e">
        <f t="shared" si="3"/>
        <v>#N/A</v>
      </c>
    </row>
    <row r="81" spans="2:13" x14ac:dyDescent="0.3">
      <c r="B81" s="11">
        <f t="shared" si="4"/>
        <v>53</v>
      </c>
      <c r="C81" s="1">
        <f>+SR!Z65</f>
        <v>234</v>
      </c>
      <c r="D81" s="40">
        <f t="shared" si="0"/>
        <v>1.17E-2</v>
      </c>
      <c r="E81" s="11">
        <f t="shared" si="5"/>
        <v>53</v>
      </c>
      <c r="F81" s="50" t="e">
        <f>+SR30_CRa!$Z31</f>
        <v>#N/A</v>
      </c>
      <c r="G81" s="40" t="e">
        <f t="shared" si="1"/>
        <v>#N/A</v>
      </c>
      <c r="H81" s="11">
        <f t="shared" si="6"/>
        <v>53</v>
      </c>
      <c r="I81" s="50" t="e">
        <f>+SR40_CRa!$Z21</f>
        <v>#N/A</v>
      </c>
      <c r="J81" s="40" t="e">
        <f t="shared" si="2"/>
        <v>#N/A</v>
      </c>
      <c r="K81" s="11">
        <f t="shared" si="7"/>
        <v>53</v>
      </c>
      <c r="L81" s="50" t="e">
        <f>+SR50_CRa!$Z11</f>
        <v>#N/A</v>
      </c>
      <c r="M81" s="40" t="e">
        <f t="shared" si="3"/>
        <v>#N/A</v>
      </c>
    </row>
    <row r="82" spans="2:13" x14ac:dyDescent="0.3">
      <c r="B82" s="11">
        <f t="shared" si="4"/>
        <v>54</v>
      </c>
      <c r="C82" s="1">
        <f>+SR!Z66</f>
        <v>114</v>
      </c>
      <c r="D82" s="40">
        <f t="shared" si="0"/>
        <v>5.7000000000000002E-3</v>
      </c>
      <c r="E82" s="11">
        <f t="shared" si="5"/>
        <v>54</v>
      </c>
      <c r="F82" s="50" t="e">
        <f>+SR30_CRa!$Z32</f>
        <v>#N/A</v>
      </c>
      <c r="G82" s="40" t="e">
        <f t="shared" si="1"/>
        <v>#N/A</v>
      </c>
      <c r="H82" s="11">
        <f t="shared" si="6"/>
        <v>54</v>
      </c>
      <c r="I82" s="50" t="e">
        <f>+SR40_CRa!$Z22</f>
        <v>#N/A</v>
      </c>
      <c r="J82" s="40" t="e">
        <f t="shared" si="2"/>
        <v>#N/A</v>
      </c>
      <c r="K82" s="11">
        <f t="shared" si="7"/>
        <v>54</v>
      </c>
      <c r="L82" s="50" t="e">
        <f>+SR50_CRa!$Z12</f>
        <v>#N/A</v>
      </c>
      <c r="M82" s="40" t="e">
        <f t="shared" si="3"/>
        <v>#N/A</v>
      </c>
    </row>
    <row r="83" spans="2:13" x14ac:dyDescent="0.3">
      <c r="B83" s="11">
        <f t="shared" si="4"/>
        <v>55</v>
      </c>
      <c r="C83" s="1">
        <f>+SR!Z67</f>
        <v>109</v>
      </c>
      <c r="D83" s="40">
        <f t="shared" si="0"/>
        <v>5.45E-3</v>
      </c>
      <c r="E83" s="11">
        <f t="shared" si="5"/>
        <v>55</v>
      </c>
      <c r="F83" s="50" t="e">
        <f>+SR30_CRa!$Z33</f>
        <v>#N/A</v>
      </c>
      <c r="G83" s="40" t="e">
        <f t="shared" si="1"/>
        <v>#N/A</v>
      </c>
      <c r="H83" s="11">
        <f t="shared" si="6"/>
        <v>55</v>
      </c>
      <c r="I83" s="50" t="e">
        <f>+SR40_CRa!$Z23</f>
        <v>#N/A</v>
      </c>
      <c r="J83" s="40" t="e">
        <f t="shared" si="2"/>
        <v>#N/A</v>
      </c>
      <c r="K83" s="11">
        <f t="shared" si="7"/>
        <v>55</v>
      </c>
      <c r="L83" s="50" t="e">
        <f>+SR50_CRa!$Z13</f>
        <v>#N/A</v>
      </c>
      <c r="M83" s="40" t="e">
        <f t="shared" si="3"/>
        <v>#N/A</v>
      </c>
    </row>
    <row r="84" spans="2:13" x14ac:dyDescent="0.3">
      <c r="B84" s="11">
        <f t="shared" si="4"/>
        <v>56</v>
      </c>
      <c r="C84" s="1">
        <f>+SR!Z68</f>
        <v>107</v>
      </c>
      <c r="D84" s="40">
        <f t="shared" si="0"/>
        <v>5.3499999999999997E-3</v>
      </c>
      <c r="E84" s="11">
        <f t="shared" si="5"/>
        <v>56</v>
      </c>
      <c r="F84" s="50" t="e">
        <f>+SR30_CRa!$Z34</f>
        <v>#N/A</v>
      </c>
      <c r="G84" s="40" t="e">
        <f t="shared" si="1"/>
        <v>#N/A</v>
      </c>
      <c r="H84" s="11">
        <f t="shared" si="6"/>
        <v>56</v>
      </c>
      <c r="I84" s="50" t="e">
        <f>+SR40_CRa!$Z24</f>
        <v>#N/A</v>
      </c>
      <c r="J84" s="40" t="e">
        <f t="shared" si="2"/>
        <v>#N/A</v>
      </c>
      <c r="K84" s="11">
        <f t="shared" si="7"/>
        <v>56</v>
      </c>
      <c r="L84" s="50" t="e">
        <f>+SR50_CRa!$Z14</f>
        <v>#N/A</v>
      </c>
      <c r="M84" s="40" t="e">
        <f t="shared" si="3"/>
        <v>#N/A</v>
      </c>
    </row>
    <row r="85" spans="2:13" x14ac:dyDescent="0.3">
      <c r="B85" s="11">
        <f t="shared" si="4"/>
        <v>57</v>
      </c>
      <c r="C85" s="1">
        <f>+SR!Z69</f>
        <v>108</v>
      </c>
      <c r="D85" s="40">
        <f t="shared" si="0"/>
        <v>5.4000000000000003E-3</v>
      </c>
      <c r="E85" s="11">
        <f t="shared" si="5"/>
        <v>57</v>
      </c>
      <c r="F85" s="50" t="e">
        <f>+SR30_CRa!$Z35</f>
        <v>#N/A</v>
      </c>
      <c r="G85" s="40" t="e">
        <f t="shared" si="1"/>
        <v>#N/A</v>
      </c>
      <c r="H85" s="11">
        <f t="shared" si="6"/>
        <v>57</v>
      </c>
      <c r="I85" s="50" t="e">
        <f>+SR40_CRa!$Z25</f>
        <v>#N/A</v>
      </c>
      <c r="J85" s="40" t="e">
        <f t="shared" si="2"/>
        <v>#N/A</v>
      </c>
      <c r="K85" s="11">
        <f t="shared" si="7"/>
        <v>57</v>
      </c>
      <c r="L85" s="50" t="e">
        <f>+SR50_CRa!$Z15</f>
        <v>#N/A</v>
      </c>
      <c r="M85" s="40" t="e">
        <f t="shared" si="3"/>
        <v>#N/A</v>
      </c>
    </row>
    <row r="86" spans="2:13" x14ac:dyDescent="0.3">
      <c r="B86" s="11">
        <f t="shared" si="4"/>
        <v>58</v>
      </c>
      <c r="C86" s="1">
        <f>+SR!Z70</f>
        <v>102</v>
      </c>
      <c r="D86" s="40">
        <f t="shared" si="0"/>
        <v>5.1000000000000004E-3</v>
      </c>
      <c r="E86" s="11">
        <f t="shared" si="5"/>
        <v>58</v>
      </c>
      <c r="F86" s="50" t="e">
        <f>+SR30_CRa!$Z36</f>
        <v>#N/A</v>
      </c>
      <c r="G86" s="40" t="e">
        <f t="shared" si="1"/>
        <v>#N/A</v>
      </c>
      <c r="H86" s="11">
        <f t="shared" si="6"/>
        <v>58</v>
      </c>
      <c r="I86" s="50" t="e">
        <f>+SR40_CRa!$Z26</f>
        <v>#N/A</v>
      </c>
      <c r="J86" s="40" t="e">
        <f t="shared" si="2"/>
        <v>#N/A</v>
      </c>
      <c r="K86" s="11">
        <f t="shared" si="7"/>
        <v>58</v>
      </c>
      <c r="L86" s="50" t="e">
        <f>+SR50_CRa!$Z16</f>
        <v>#N/A</v>
      </c>
      <c r="M86" s="40" t="e">
        <f t="shared" si="3"/>
        <v>#N/A</v>
      </c>
    </row>
    <row r="87" spans="2:13" x14ac:dyDescent="0.3">
      <c r="B87" s="11">
        <f t="shared" si="4"/>
        <v>59</v>
      </c>
      <c r="C87" s="1">
        <f>+SR!Z71</f>
        <v>102</v>
      </c>
      <c r="D87" s="40">
        <f t="shared" si="0"/>
        <v>5.1000000000000004E-3</v>
      </c>
      <c r="E87" s="11">
        <f t="shared" si="5"/>
        <v>59</v>
      </c>
      <c r="F87" s="50" t="e">
        <f>+SR30_CRa!$Z37</f>
        <v>#N/A</v>
      </c>
      <c r="G87" s="40" t="e">
        <f t="shared" si="1"/>
        <v>#N/A</v>
      </c>
      <c r="H87" s="11">
        <f t="shared" si="6"/>
        <v>59</v>
      </c>
      <c r="I87" s="50" t="e">
        <f>+SR40_CRa!$Z27</f>
        <v>#N/A</v>
      </c>
      <c r="J87" s="40" t="e">
        <f t="shared" si="2"/>
        <v>#N/A</v>
      </c>
      <c r="K87" s="11">
        <f t="shared" si="7"/>
        <v>59</v>
      </c>
      <c r="L87" s="50" t="e">
        <f>+SR50_CRa!$Z17</f>
        <v>#N/A</v>
      </c>
      <c r="M87" s="40" t="e">
        <f t="shared" si="3"/>
        <v>#N/A</v>
      </c>
    </row>
    <row r="88" spans="2:13" x14ac:dyDescent="0.3">
      <c r="B88" s="11">
        <f t="shared" si="4"/>
        <v>60</v>
      </c>
      <c r="C88" s="1">
        <f>+SR!Z72</f>
        <v>95</v>
      </c>
      <c r="D88" s="40">
        <f t="shared" si="0"/>
        <v>4.7499999999999999E-3</v>
      </c>
      <c r="E88" s="11">
        <f t="shared" si="5"/>
        <v>60</v>
      </c>
      <c r="F88" s="50" t="e">
        <f>+SR30_CRa!$Z38</f>
        <v>#N/A</v>
      </c>
      <c r="G88" s="40" t="e">
        <f t="shared" si="1"/>
        <v>#N/A</v>
      </c>
      <c r="H88" s="11">
        <f t="shared" si="6"/>
        <v>60</v>
      </c>
      <c r="I88" s="50" t="e">
        <f>+SR40_CRa!$Z28</f>
        <v>#N/A</v>
      </c>
      <c r="J88" s="40" t="e">
        <f t="shared" si="2"/>
        <v>#N/A</v>
      </c>
      <c r="K88" s="11">
        <f t="shared" si="7"/>
        <v>60</v>
      </c>
      <c r="L88" s="50" t="e">
        <f>+SR50_CRa!$Z18</f>
        <v>#N/A</v>
      </c>
      <c r="M88" s="40" t="e">
        <f t="shared" si="3"/>
        <v>#N/A</v>
      </c>
    </row>
    <row r="89" spans="2:13" x14ac:dyDescent="0.3">
      <c r="B89" s="11">
        <f t="shared" si="4"/>
        <v>61</v>
      </c>
      <c r="C89" s="1">
        <f>+SR!Z73</f>
        <v>95</v>
      </c>
      <c r="D89" s="40">
        <f t="shared" si="0"/>
        <v>4.7499999999999999E-3</v>
      </c>
      <c r="E89" s="11">
        <f t="shared" si="5"/>
        <v>61</v>
      </c>
      <c r="F89" s="50" t="e">
        <f>+SR30_CRa!$Z39</f>
        <v>#N/A</v>
      </c>
      <c r="G89" s="40" t="e">
        <f t="shared" si="1"/>
        <v>#N/A</v>
      </c>
      <c r="H89" s="11">
        <f t="shared" si="6"/>
        <v>61</v>
      </c>
      <c r="I89" s="50" t="e">
        <f>+SR40_CRa!$Z29</f>
        <v>#N/A</v>
      </c>
      <c r="J89" s="40" t="e">
        <f t="shared" si="2"/>
        <v>#N/A</v>
      </c>
      <c r="K89" s="11">
        <f t="shared" si="7"/>
        <v>61</v>
      </c>
      <c r="L89" s="50" t="e">
        <f>+SR50_CRa!$Z19</f>
        <v>#N/A</v>
      </c>
      <c r="M89" s="40" t="e">
        <f t="shared" si="3"/>
        <v>#N/A</v>
      </c>
    </row>
    <row r="90" spans="2:13" x14ac:dyDescent="0.3">
      <c r="B90" s="11">
        <f t="shared" si="4"/>
        <v>62</v>
      </c>
      <c r="C90" s="1">
        <f>+SR!Z74</f>
        <v>85</v>
      </c>
      <c r="D90" s="40">
        <f t="shared" si="0"/>
        <v>4.2500000000000003E-3</v>
      </c>
      <c r="E90" s="11">
        <f t="shared" si="5"/>
        <v>62</v>
      </c>
      <c r="F90" s="50" t="e">
        <f>+SR30_CRa!$Z40</f>
        <v>#N/A</v>
      </c>
      <c r="G90" s="40" t="e">
        <f t="shared" si="1"/>
        <v>#N/A</v>
      </c>
      <c r="H90" s="11">
        <f t="shared" si="6"/>
        <v>62</v>
      </c>
      <c r="I90" s="50" t="e">
        <f>+SR40_CRa!$Z30</f>
        <v>#N/A</v>
      </c>
      <c r="J90" s="40" t="e">
        <f t="shared" si="2"/>
        <v>#N/A</v>
      </c>
      <c r="K90" s="11">
        <f t="shared" si="7"/>
        <v>62</v>
      </c>
      <c r="L90" s="50" t="e">
        <f>+SR50_CRa!$Z20</f>
        <v>#N/A</v>
      </c>
      <c r="M90" s="40" t="e">
        <f t="shared" si="3"/>
        <v>#N/A</v>
      </c>
    </row>
    <row r="91" spans="2:13" x14ac:dyDescent="0.3">
      <c r="B91" s="11">
        <f t="shared" si="4"/>
        <v>63</v>
      </c>
      <c r="C91" s="1">
        <f>+SR!Z75</f>
        <v>84</v>
      </c>
      <c r="D91" s="40">
        <f t="shared" si="0"/>
        <v>4.1999999999999997E-3</v>
      </c>
      <c r="E91" s="11">
        <f t="shared" si="5"/>
        <v>63</v>
      </c>
      <c r="F91" s="50" t="e">
        <f>+SR30_CRa!$Z41</f>
        <v>#N/A</v>
      </c>
      <c r="G91" s="40" t="e">
        <f t="shared" si="1"/>
        <v>#N/A</v>
      </c>
      <c r="H91" s="11">
        <f t="shared" si="6"/>
        <v>63</v>
      </c>
      <c r="I91" s="50" t="e">
        <f>+SR40_CRa!$Z31</f>
        <v>#N/A</v>
      </c>
      <c r="J91" s="40" t="e">
        <f t="shared" si="2"/>
        <v>#N/A</v>
      </c>
      <c r="K91" s="11">
        <f t="shared" si="7"/>
        <v>63</v>
      </c>
      <c r="L91" s="50" t="e">
        <f>+SR50_CRa!$Z21</f>
        <v>#N/A</v>
      </c>
      <c r="M91" s="40" t="e">
        <f t="shared" si="3"/>
        <v>#N/A</v>
      </c>
    </row>
    <row r="92" spans="2:13" x14ac:dyDescent="0.3">
      <c r="B92" s="11">
        <f t="shared" si="4"/>
        <v>64</v>
      </c>
      <c r="C92" s="1">
        <f>+SR!Z76</f>
        <v>81</v>
      </c>
      <c r="D92" s="40">
        <f t="shared" si="0"/>
        <v>4.0499999999999998E-3</v>
      </c>
      <c r="E92" s="11">
        <f t="shared" si="5"/>
        <v>64</v>
      </c>
      <c r="F92" s="50" t="e">
        <f>+SR30_CRa!$Z42</f>
        <v>#N/A</v>
      </c>
      <c r="G92" s="40" t="e">
        <f t="shared" si="1"/>
        <v>#N/A</v>
      </c>
      <c r="H92" s="11">
        <f t="shared" si="6"/>
        <v>64</v>
      </c>
      <c r="I92" s="50" t="e">
        <f>+SR40_CRa!$Z32</f>
        <v>#N/A</v>
      </c>
      <c r="J92" s="40" t="e">
        <f t="shared" si="2"/>
        <v>#N/A</v>
      </c>
      <c r="K92" s="11">
        <f t="shared" si="7"/>
        <v>64</v>
      </c>
      <c r="L92" s="50" t="e">
        <f>+SR50_CRa!$Z22</f>
        <v>#N/A</v>
      </c>
      <c r="M92" s="40" t="e">
        <f t="shared" si="3"/>
        <v>#N/A</v>
      </c>
    </row>
    <row r="93" spans="2:13" x14ac:dyDescent="0.3">
      <c r="B93" s="11">
        <f t="shared" si="4"/>
        <v>65</v>
      </c>
      <c r="C93" s="1">
        <f>+SR!Z77</f>
        <v>76</v>
      </c>
      <c r="D93" s="40">
        <f t="shared" ref="D93:D156" si="8">+C93/$B$24</f>
        <v>3.8E-3</v>
      </c>
      <c r="E93" s="11">
        <f t="shared" si="5"/>
        <v>65</v>
      </c>
      <c r="F93" s="50" t="e">
        <f>+SR30_CRa!$Z43</f>
        <v>#N/A</v>
      </c>
      <c r="G93" s="40" t="e">
        <f t="shared" si="1"/>
        <v>#N/A</v>
      </c>
      <c r="H93" s="11">
        <f t="shared" si="6"/>
        <v>65</v>
      </c>
      <c r="I93" s="50" t="e">
        <f>+SR40_CRa!$Z33</f>
        <v>#N/A</v>
      </c>
      <c r="J93" s="40" t="e">
        <f t="shared" si="2"/>
        <v>#N/A</v>
      </c>
      <c r="K93" s="11">
        <f t="shared" si="7"/>
        <v>65</v>
      </c>
      <c r="L93" s="50" t="e">
        <f>+SR50_CRa!$Z23</f>
        <v>#N/A</v>
      </c>
      <c r="M93" s="40" t="e">
        <f t="shared" si="3"/>
        <v>#N/A</v>
      </c>
    </row>
    <row r="94" spans="2:13" x14ac:dyDescent="0.3">
      <c r="B94" s="11">
        <f t="shared" si="4"/>
        <v>66</v>
      </c>
      <c r="C94" s="1">
        <f>+SR!Z78</f>
        <v>69</v>
      </c>
      <c r="D94" s="40">
        <f t="shared" si="8"/>
        <v>3.4499999999999999E-3</v>
      </c>
      <c r="E94" s="11">
        <f t="shared" si="5"/>
        <v>66</v>
      </c>
      <c r="F94" s="50" t="e">
        <f>+SR30_CRa!$Z44</f>
        <v>#N/A</v>
      </c>
      <c r="G94" s="40" t="e">
        <f t="shared" ref="G94:G157" si="9">+F94/20000</f>
        <v>#N/A</v>
      </c>
      <c r="H94" s="11">
        <f t="shared" si="6"/>
        <v>66</v>
      </c>
      <c r="I94" s="50" t="e">
        <f>+SR40_CRa!$Z34</f>
        <v>#N/A</v>
      </c>
      <c r="J94" s="40" t="e">
        <f t="shared" ref="J94:J157" si="10">+I94/20000</f>
        <v>#N/A</v>
      </c>
      <c r="K94" s="11">
        <f t="shared" si="7"/>
        <v>66</v>
      </c>
      <c r="L94" s="50" t="e">
        <f>+SR50_CRa!$Z24</f>
        <v>#N/A</v>
      </c>
      <c r="M94" s="40" t="e">
        <f t="shared" ref="M94:M157" si="11">+L94/20000</f>
        <v>#N/A</v>
      </c>
    </row>
    <row r="95" spans="2:13" x14ac:dyDescent="0.3">
      <c r="B95" s="11">
        <f t="shared" ref="B95:B158" si="12">+B94+1</f>
        <v>67</v>
      </c>
      <c r="C95" s="1">
        <f>+SR!Z79</f>
        <v>66</v>
      </c>
      <c r="D95" s="40">
        <f t="shared" si="8"/>
        <v>3.3E-3</v>
      </c>
      <c r="E95" s="11">
        <f t="shared" ref="E95:E158" si="13">+E94+1</f>
        <v>67</v>
      </c>
      <c r="F95" s="50" t="e">
        <f>+SR30_CRa!$Z45</f>
        <v>#N/A</v>
      </c>
      <c r="G95" s="40" t="e">
        <f t="shared" si="9"/>
        <v>#N/A</v>
      </c>
      <c r="H95" s="11">
        <f t="shared" ref="H95:H158" si="14">+H94+1</f>
        <v>67</v>
      </c>
      <c r="I95" s="50" t="e">
        <f>+SR40_CRa!$Z35</f>
        <v>#N/A</v>
      </c>
      <c r="J95" s="40" t="e">
        <f t="shared" si="10"/>
        <v>#N/A</v>
      </c>
      <c r="K95" s="11">
        <f t="shared" ref="K95:K158" si="15">+K94+1</f>
        <v>67</v>
      </c>
      <c r="L95" s="50" t="e">
        <f>+SR50_CRa!$Z25</f>
        <v>#N/A</v>
      </c>
      <c r="M95" s="40" t="e">
        <f t="shared" si="11"/>
        <v>#N/A</v>
      </c>
    </row>
    <row r="96" spans="2:13" x14ac:dyDescent="0.3">
      <c r="B96" s="11">
        <f t="shared" si="12"/>
        <v>68</v>
      </c>
      <c r="C96" s="1">
        <f>+SR!Z80</f>
        <v>65</v>
      </c>
      <c r="D96" s="40">
        <f t="shared" si="8"/>
        <v>3.2499999999999999E-3</v>
      </c>
      <c r="E96" s="11">
        <f t="shared" si="13"/>
        <v>68</v>
      </c>
      <c r="F96" s="50" t="e">
        <f>+SR30_CRa!$Z46</f>
        <v>#N/A</v>
      </c>
      <c r="G96" s="40" t="e">
        <f t="shared" si="9"/>
        <v>#N/A</v>
      </c>
      <c r="H96" s="11">
        <f t="shared" si="14"/>
        <v>68</v>
      </c>
      <c r="I96" s="50" t="e">
        <f>+SR40_CRa!$Z36</f>
        <v>#N/A</v>
      </c>
      <c r="J96" s="40" t="e">
        <f t="shared" si="10"/>
        <v>#N/A</v>
      </c>
      <c r="K96" s="11">
        <f t="shared" si="15"/>
        <v>68</v>
      </c>
      <c r="L96" s="50" t="e">
        <f>+SR50_CRa!$Z26</f>
        <v>#N/A</v>
      </c>
      <c r="M96" s="40" t="e">
        <f t="shared" si="11"/>
        <v>#N/A</v>
      </c>
    </row>
    <row r="97" spans="2:13" x14ac:dyDescent="0.3">
      <c r="B97" s="11">
        <f t="shared" si="12"/>
        <v>69</v>
      </c>
      <c r="C97" s="1">
        <f>+SR!Z81</f>
        <v>60</v>
      </c>
      <c r="D97" s="40">
        <f t="shared" si="8"/>
        <v>3.0000000000000001E-3</v>
      </c>
      <c r="E97" s="11">
        <f t="shared" si="13"/>
        <v>69</v>
      </c>
      <c r="F97" s="50" t="e">
        <f>+SR30_CRa!$Z47</f>
        <v>#N/A</v>
      </c>
      <c r="G97" s="40" t="e">
        <f t="shared" si="9"/>
        <v>#N/A</v>
      </c>
      <c r="H97" s="11">
        <f t="shared" si="14"/>
        <v>69</v>
      </c>
      <c r="I97" s="50" t="e">
        <f>+SR40_CRa!$Z37</f>
        <v>#N/A</v>
      </c>
      <c r="J97" s="40" t="e">
        <f t="shared" si="10"/>
        <v>#N/A</v>
      </c>
      <c r="K97" s="11">
        <f t="shared" si="15"/>
        <v>69</v>
      </c>
      <c r="L97" s="50" t="e">
        <f>+SR50_CRa!$Z27</f>
        <v>#N/A</v>
      </c>
      <c r="M97" s="40" t="e">
        <f t="shared" si="11"/>
        <v>#N/A</v>
      </c>
    </row>
    <row r="98" spans="2:13" x14ac:dyDescent="0.3">
      <c r="B98" s="11">
        <f t="shared" si="12"/>
        <v>70</v>
      </c>
      <c r="C98" s="1">
        <f>+SR!Z82</f>
        <v>56</v>
      </c>
      <c r="D98" s="40">
        <f t="shared" si="8"/>
        <v>2.8E-3</v>
      </c>
      <c r="E98" s="11">
        <f t="shared" si="13"/>
        <v>70</v>
      </c>
      <c r="F98" s="50" t="e">
        <f>+SR30_CRa!$Z48</f>
        <v>#N/A</v>
      </c>
      <c r="G98" s="40" t="e">
        <f t="shared" si="9"/>
        <v>#N/A</v>
      </c>
      <c r="H98" s="11">
        <f t="shared" si="14"/>
        <v>70</v>
      </c>
      <c r="I98" s="50" t="e">
        <f>+SR40_CRa!$Z38</f>
        <v>#N/A</v>
      </c>
      <c r="J98" s="40" t="e">
        <f t="shared" si="10"/>
        <v>#N/A</v>
      </c>
      <c r="K98" s="11">
        <f t="shared" si="15"/>
        <v>70</v>
      </c>
      <c r="L98" s="50" t="e">
        <f>+SR50_CRa!$Z28</f>
        <v>#N/A</v>
      </c>
      <c r="M98" s="40" t="e">
        <f t="shared" si="11"/>
        <v>#N/A</v>
      </c>
    </row>
    <row r="99" spans="2:13" x14ac:dyDescent="0.3">
      <c r="B99" s="11">
        <f t="shared" si="12"/>
        <v>71</v>
      </c>
      <c r="C99" s="1">
        <f>+SR!Z83</f>
        <v>54</v>
      </c>
      <c r="D99" s="40">
        <f t="shared" si="8"/>
        <v>2.7000000000000001E-3</v>
      </c>
      <c r="E99" s="11">
        <f t="shared" si="13"/>
        <v>71</v>
      </c>
      <c r="F99" s="50" t="e">
        <f>+SR30_CRa!$Z49</f>
        <v>#N/A</v>
      </c>
      <c r="G99" s="40" t="e">
        <f t="shared" si="9"/>
        <v>#N/A</v>
      </c>
      <c r="H99" s="11">
        <f t="shared" si="14"/>
        <v>71</v>
      </c>
      <c r="I99" s="50" t="e">
        <f>+SR40_CRa!$Z39</f>
        <v>#N/A</v>
      </c>
      <c r="J99" s="40" t="e">
        <f t="shared" si="10"/>
        <v>#N/A</v>
      </c>
      <c r="K99" s="11">
        <f t="shared" si="15"/>
        <v>71</v>
      </c>
      <c r="L99" s="50" t="e">
        <f>+SR50_CRa!$Z29</f>
        <v>#N/A</v>
      </c>
      <c r="M99" s="40" t="e">
        <f t="shared" si="11"/>
        <v>#N/A</v>
      </c>
    </row>
    <row r="100" spans="2:13" x14ac:dyDescent="0.3">
      <c r="B100" s="11">
        <f t="shared" si="12"/>
        <v>72</v>
      </c>
      <c r="C100" s="1">
        <f>+SR!Z84</f>
        <v>52</v>
      </c>
      <c r="D100" s="40">
        <f t="shared" si="8"/>
        <v>2.5999999999999999E-3</v>
      </c>
      <c r="E100" s="11">
        <f t="shared" si="13"/>
        <v>72</v>
      </c>
      <c r="F100" s="50" t="e">
        <f>+SR30_CRa!$Z50</f>
        <v>#N/A</v>
      </c>
      <c r="G100" s="40" t="e">
        <f t="shared" si="9"/>
        <v>#N/A</v>
      </c>
      <c r="H100" s="11">
        <f t="shared" si="14"/>
        <v>72</v>
      </c>
      <c r="I100" s="50" t="e">
        <f>+SR40_CRa!$Z40</f>
        <v>#N/A</v>
      </c>
      <c r="J100" s="40" t="e">
        <f t="shared" si="10"/>
        <v>#N/A</v>
      </c>
      <c r="K100" s="11">
        <f t="shared" si="15"/>
        <v>72</v>
      </c>
      <c r="L100" s="50" t="e">
        <f>+SR50_CRa!$Z30</f>
        <v>#N/A</v>
      </c>
      <c r="M100" s="40" t="e">
        <f t="shared" si="11"/>
        <v>#N/A</v>
      </c>
    </row>
    <row r="101" spans="2:13" x14ac:dyDescent="0.3">
      <c r="B101" s="11">
        <f t="shared" si="12"/>
        <v>73</v>
      </c>
      <c r="C101" s="1">
        <f>+SR!Z85</f>
        <v>53</v>
      </c>
      <c r="D101" s="40">
        <f t="shared" si="8"/>
        <v>2.65E-3</v>
      </c>
      <c r="E101" s="11">
        <f t="shared" si="13"/>
        <v>73</v>
      </c>
      <c r="F101" s="50" t="e">
        <f>+SR30_CRa!$Z51</f>
        <v>#N/A</v>
      </c>
      <c r="G101" s="40" t="e">
        <f t="shared" si="9"/>
        <v>#N/A</v>
      </c>
      <c r="H101" s="11">
        <f t="shared" si="14"/>
        <v>73</v>
      </c>
      <c r="I101" s="50" t="e">
        <f>+SR40_CRa!$Z41</f>
        <v>#N/A</v>
      </c>
      <c r="J101" s="40" t="e">
        <f t="shared" si="10"/>
        <v>#N/A</v>
      </c>
      <c r="K101" s="11">
        <f t="shared" si="15"/>
        <v>73</v>
      </c>
      <c r="L101" s="50" t="e">
        <f>+SR50_CRa!$Z31</f>
        <v>#N/A</v>
      </c>
      <c r="M101" s="40" t="e">
        <f t="shared" si="11"/>
        <v>#N/A</v>
      </c>
    </row>
    <row r="102" spans="2:13" x14ac:dyDescent="0.3">
      <c r="B102" s="11">
        <f t="shared" si="12"/>
        <v>74</v>
      </c>
      <c r="C102" s="1">
        <f>+SR!Z86</f>
        <v>50</v>
      </c>
      <c r="D102" s="40">
        <f t="shared" si="8"/>
        <v>2.5000000000000001E-3</v>
      </c>
      <c r="E102" s="11">
        <f t="shared" si="13"/>
        <v>74</v>
      </c>
      <c r="F102" s="50" t="e">
        <f>+SR30_CRa!$Z52</f>
        <v>#N/A</v>
      </c>
      <c r="G102" s="40" t="e">
        <f t="shared" si="9"/>
        <v>#N/A</v>
      </c>
      <c r="H102" s="11">
        <f t="shared" si="14"/>
        <v>74</v>
      </c>
      <c r="I102" s="50" t="e">
        <f>+SR40_CRa!$Z42</f>
        <v>#N/A</v>
      </c>
      <c r="J102" s="40" t="e">
        <f t="shared" si="10"/>
        <v>#N/A</v>
      </c>
      <c r="K102" s="11">
        <f t="shared" si="15"/>
        <v>74</v>
      </c>
      <c r="L102" s="50" t="e">
        <f>+SR50_CRa!$Z32</f>
        <v>#N/A</v>
      </c>
      <c r="M102" s="40" t="e">
        <f t="shared" si="11"/>
        <v>#N/A</v>
      </c>
    </row>
    <row r="103" spans="2:13" x14ac:dyDescent="0.3">
      <c r="B103" s="11">
        <f t="shared" si="12"/>
        <v>75</v>
      </c>
      <c r="C103" s="1">
        <f>+SR!Z87</f>
        <v>46</v>
      </c>
      <c r="D103" s="40">
        <f t="shared" si="8"/>
        <v>2.3E-3</v>
      </c>
      <c r="E103" s="11">
        <f t="shared" si="13"/>
        <v>75</v>
      </c>
      <c r="F103" s="50" t="e">
        <f>+SR30_CRa!$Z53</f>
        <v>#N/A</v>
      </c>
      <c r="G103" s="40" t="e">
        <f t="shared" si="9"/>
        <v>#N/A</v>
      </c>
      <c r="H103" s="11">
        <f t="shared" si="14"/>
        <v>75</v>
      </c>
      <c r="I103" s="50" t="e">
        <f>+SR40_CRa!$Z43</f>
        <v>#N/A</v>
      </c>
      <c r="J103" s="40" t="e">
        <f t="shared" si="10"/>
        <v>#N/A</v>
      </c>
      <c r="K103" s="11">
        <f t="shared" si="15"/>
        <v>75</v>
      </c>
      <c r="L103" s="50" t="e">
        <f>+SR50_CRa!$Z33</f>
        <v>#N/A</v>
      </c>
      <c r="M103" s="40" t="e">
        <f t="shared" si="11"/>
        <v>#N/A</v>
      </c>
    </row>
    <row r="104" spans="2:13" x14ac:dyDescent="0.3">
      <c r="B104" s="11">
        <f t="shared" si="12"/>
        <v>76</v>
      </c>
      <c r="C104" s="1">
        <f>+SR!Z88</f>
        <v>47</v>
      </c>
      <c r="D104" s="40">
        <f t="shared" si="8"/>
        <v>2.3500000000000001E-3</v>
      </c>
      <c r="E104" s="11">
        <f t="shared" si="13"/>
        <v>76</v>
      </c>
      <c r="F104" s="50" t="e">
        <f>+SR30_CRa!$Z54</f>
        <v>#N/A</v>
      </c>
      <c r="G104" s="40" t="e">
        <f t="shared" si="9"/>
        <v>#N/A</v>
      </c>
      <c r="H104" s="11">
        <f t="shared" si="14"/>
        <v>76</v>
      </c>
      <c r="I104" s="50" t="e">
        <f>+SR40_CRa!$Z44</f>
        <v>#N/A</v>
      </c>
      <c r="J104" s="40" t="e">
        <f t="shared" si="10"/>
        <v>#N/A</v>
      </c>
      <c r="K104" s="11">
        <f t="shared" si="15"/>
        <v>76</v>
      </c>
      <c r="L104" s="50" t="e">
        <f>+SR50_CRa!$Z34</f>
        <v>#N/A</v>
      </c>
      <c r="M104" s="40" t="e">
        <f t="shared" si="11"/>
        <v>#N/A</v>
      </c>
    </row>
    <row r="105" spans="2:13" x14ac:dyDescent="0.3">
      <c r="B105" s="11">
        <f t="shared" si="12"/>
        <v>77</v>
      </c>
      <c r="C105" s="1">
        <f>+SR!Z89</f>
        <v>43</v>
      </c>
      <c r="D105" s="40">
        <f t="shared" si="8"/>
        <v>2.15E-3</v>
      </c>
      <c r="E105" s="11">
        <f t="shared" si="13"/>
        <v>77</v>
      </c>
      <c r="F105" s="50" t="e">
        <f>+SR30_CRa!$Z55</f>
        <v>#N/A</v>
      </c>
      <c r="G105" s="40" t="e">
        <f t="shared" si="9"/>
        <v>#N/A</v>
      </c>
      <c r="H105" s="11">
        <f t="shared" si="14"/>
        <v>77</v>
      </c>
      <c r="I105" s="50" t="e">
        <f>+SR40_CRa!$Z45</f>
        <v>#N/A</v>
      </c>
      <c r="J105" s="40" t="e">
        <f t="shared" si="10"/>
        <v>#N/A</v>
      </c>
      <c r="K105" s="11">
        <f t="shared" si="15"/>
        <v>77</v>
      </c>
      <c r="L105" s="50" t="e">
        <f>+SR50_CRa!$Z35</f>
        <v>#N/A</v>
      </c>
      <c r="M105" s="40" t="e">
        <f t="shared" si="11"/>
        <v>#N/A</v>
      </c>
    </row>
    <row r="106" spans="2:13" x14ac:dyDescent="0.3">
      <c r="B106" s="11">
        <f t="shared" si="12"/>
        <v>78</v>
      </c>
      <c r="C106" s="1">
        <f>+SR!Z90</f>
        <v>38</v>
      </c>
      <c r="D106" s="40">
        <f t="shared" si="8"/>
        <v>1.9E-3</v>
      </c>
      <c r="E106" s="11">
        <f t="shared" si="13"/>
        <v>78</v>
      </c>
      <c r="F106" s="50" t="e">
        <f>+SR30_CRa!$Z56</f>
        <v>#N/A</v>
      </c>
      <c r="G106" s="40" t="e">
        <f t="shared" si="9"/>
        <v>#N/A</v>
      </c>
      <c r="H106" s="11">
        <f t="shared" si="14"/>
        <v>78</v>
      </c>
      <c r="I106" s="50" t="e">
        <f>+SR40_CRa!$Z46</f>
        <v>#N/A</v>
      </c>
      <c r="J106" s="40" t="e">
        <f t="shared" si="10"/>
        <v>#N/A</v>
      </c>
      <c r="K106" s="11">
        <f t="shared" si="15"/>
        <v>78</v>
      </c>
      <c r="L106" s="50" t="e">
        <f>+SR50_CRa!$Z36</f>
        <v>#N/A</v>
      </c>
      <c r="M106" s="40" t="e">
        <f t="shared" si="11"/>
        <v>#N/A</v>
      </c>
    </row>
    <row r="107" spans="2:13" x14ac:dyDescent="0.3">
      <c r="B107" s="11">
        <f t="shared" si="12"/>
        <v>79</v>
      </c>
      <c r="C107" s="1">
        <f>+SR!Z91</f>
        <v>39</v>
      </c>
      <c r="D107" s="40">
        <f t="shared" si="8"/>
        <v>1.9499999999999999E-3</v>
      </c>
      <c r="E107" s="11">
        <f t="shared" si="13"/>
        <v>79</v>
      </c>
      <c r="F107" s="50" t="e">
        <f>+SR30_CRa!$Z57</f>
        <v>#N/A</v>
      </c>
      <c r="G107" s="40" t="e">
        <f t="shared" si="9"/>
        <v>#N/A</v>
      </c>
      <c r="H107" s="11">
        <f t="shared" si="14"/>
        <v>79</v>
      </c>
      <c r="I107" s="50" t="e">
        <f>+SR40_CRa!$Z47</f>
        <v>#N/A</v>
      </c>
      <c r="J107" s="40" t="e">
        <f t="shared" si="10"/>
        <v>#N/A</v>
      </c>
      <c r="K107" s="11">
        <f t="shared" si="15"/>
        <v>79</v>
      </c>
      <c r="L107" s="50" t="e">
        <f>+SR50_CRa!$Z37</f>
        <v>#N/A</v>
      </c>
      <c r="M107" s="40" t="e">
        <f t="shared" si="11"/>
        <v>#N/A</v>
      </c>
    </row>
    <row r="108" spans="2:13" x14ac:dyDescent="0.3">
      <c r="B108" s="11">
        <f t="shared" si="12"/>
        <v>80</v>
      </c>
      <c r="C108" s="1">
        <f>+SR!Z92</f>
        <v>37</v>
      </c>
      <c r="D108" s="40">
        <f t="shared" si="8"/>
        <v>1.8500000000000001E-3</v>
      </c>
      <c r="E108" s="11">
        <f t="shared" si="13"/>
        <v>80</v>
      </c>
      <c r="F108" s="50" t="e">
        <f>+SR30_CRa!$Z58</f>
        <v>#N/A</v>
      </c>
      <c r="G108" s="40" t="e">
        <f t="shared" si="9"/>
        <v>#N/A</v>
      </c>
      <c r="H108" s="11">
        <f t="shared" si="14"/>
        <v>80</v>
      </c>
      <c r="I108" s="50" t="e">
        <f>+SR40_CRa!$Z48</f>
        <v>#N/A</v>
      </c>
      <c r="J108" s="40" t="e">
        <f t="shared" si="10"/>
        <v>#N/A</v>
      </c>
      <c r="K108" s="11">
        <f t="shared" si="15"/>
        <v>80</v>
      </c>
      <c r="L108" s="50" t="e">
        <f>+SR50_CRa!$Z38</f>
        <v>#N/A</v>
      </c>
      <c r="M108" s="40" t="e">
        <f t="shared" si="11"/>
        <v>#N/A</v>
      </c>
    </row>
    <row r="109" spans="2:13" x14ac:dyDescent="0.3">
      <c r="B109" s="11">
        <f t="shared" si="12"/>
        <v>81</v>
      </c>
      <c r="C109" s="1">
        <f>+SR!Z93</f>
        <v>33</v>
      </c>
      <c r="D109" s="40">
        <f t="shared" si="8"/>
        <v>1.65E-3</v>
      </c>
      <c r="E109" s="11">
        <f t="shared" si="13"/>
        <v>81</v>
      </c>
      <c r="F109" s="50" t="e">
        <f>+SR30_CRa!$Z59</f>
        <v>#N/A</v>
      </c>
      <c r="G109" s="40" t="e">
        <f t="shared" si="9"/>
        <v>#N/A</v>
      </c>
      <c r="H109" s="11">
        <f t="shared" si="14"/>
        <v>81</v>
      </c>
      <c r="I109" s="50" t="e">
        <f>+SR40_CRa!$Z49</f>
        <v>#N/A</v>
      </c>
      <c r="J109" s="40" t="e">
        <f t="shared" si="10"/>
        <v>#N/A</v>
      </c>
      <c r="K109" s="11">
        <f t="shared" si="15"/>
        <v>81</v>
      </c>
      <c r="L109" s="50" t="e">
        <f>+SR50_CRa!$Z39</f>
        <v>#N/A</v>
      </c>
      <c r="M109" s="40" t="e">
        <f t="shared" si="11"/>
        <v>#N/A</v>
      </c>
    </row>
    <row r="110" spans="2:13" x14ac:dyDescent="0.3">
      <c r="B110" s="11">
        <f t="shared" si="12"/>
        <v>82</v>
      </c>
      <c r="C110" s="1">
        <f>+SR!Z94</f>
        <v>30</v>
      </c>
      <c r="D110" s="40">
        <f t="shared" si="8"/>
        <v>1.5E-3</v>
      </c>
      <c r="E110" s="11">
        <f t="shared" si="13"/>
        <v>82</v>
      </c>
      <c r="F110" s="50" t="e">
        <f>+SR30_CRa!$Z60</f>
        <v>#N/A</v>
      </c>
      <c r="G110" s="40" t="e">
        <f t="shared" si="9"/>
        <v>#N/A</v>
      </c>
      <c r="H110" s="11">
        <f t="shared" si="14"/>
        <v>82</v>
      </c>
      <c r="I110" s="50" t="e">
        <f>+SR40_CRa!$Z50</f>
        <v>#N/A</v>
      </c>
      <c r="J110" s="40" t="e">
        <f t="shared" si="10"/>
        <v>#N/A</v>
      </c>
      <c r="K110" s="11">
        <f t="shared" si="15"/>
        <v>82</v>
      </c>
      <c r="L110" s="50" t="e">
        <f>+SR50_CRa!$Z40</f>
        <v>#N/A</v>
      </c>
      <c r="M110" s="40" t="e">
        <f t="shared" si="11"/>
        <v>#N/A</v>
      </c>
    </row>
    <row r="111" spans="2:13" x14ac:dyDescent="0.3">
      <c r="B111" s="11">
        <f t="shared" si="12"/>
        <v>83</v>
      </c>
      <c r="C111" s="1">
        <f>+SR!Z95</f>
        <v>28</v>
      </c>
      <c r="D111" s="40">
        <f t="shared" si="8"/>
        <v>1.4E-3</v>
      </c>
      <c r="E111" s="11">
        <f t="shared" si="13"/>
        <v>83</v>
      </c>
      <c r="F111" s="50" t="e">
        <f>+SR30_CRa!$Z61</f>
        <v>#N/A</v>
      </c>
      <c r="G111" s="40" t="e">
        <f t="shared" si="9"/>
        <v>#N/A</v>
      </c>
      <c r="H111" s="11">
        <f t="shared" si="14"/>
        <v>83</v>
      </c>
      <c r="I111" s="50" t="e">
        <f>+SR40_CRa!$Z51</f>
        <v>#N/A</v>
      </c>
      <c r="J111" s="40" t="e">
        <f t="shared" si="10"/>
        <v>#N/A</v>
      </c>
      <c r="K111" s="11">
        <f t="shared" si="15"/>
        <v>83</v>
      </c>
      <c r="L111" s="50" t="e">
        <f>+SR50_CRa!$Z41</f>
        <v>#N/A</v>
      </c>
      <c r="M111" s="40" t="e">
        <f t="shared" si="11"/>
        <v>#N/A</v>
      </c>
    </row>
    <row r="112" spans="2:13" x14ac:dyDescent="0.3">
      <c r="B112" s="11">
        <f t="shared" si="12"/>
        <v>84</v>
      </c>
      <c r="C112" s="1">
        <f>+SR!Z96</f>
        <v>29</v>
      </c>
      <c r="D112" s="40">
        <f t="shared" si="8"/>
        <v>1.4499999999999999E-3</v>
      </c>
      <c r="E112" s="11">
        <f t="shared" si="13"/>
        <v>84</v>
      </c>
      <c r="F112" s="50" t="e">
        <f>+SR30_CRa!$Z62</f>
        <v>#N/A</v>
      </c>
      <c r="G112" s="40" t="e">
        <f t="shared" si="9"/>
        <v>#N/A</v>
      </c>
      <c r="H112" s="11">
        <f t="shared" si="14"/>
        <v>84</v>
      </c>
      <c r="I112" s="50" t="e">
        <f>+SR40_CRa!$Z52</f>
        <v>#N/A</v>
      </c>
      <c r="J112" s="40" t="e">
        <f t="shared" si="10"/>
        <v>#N/A</v>
      </c>
      <c r="K112" s="11">
        <f t="shared" si="15"/>
        <v>84</v>
      </c>
      <c r="L112" s="50" t="e">
        <f>+SR50_CRa!$Z42</f>
        <v>#N/A</v>
      </c>
      <c r="M112" s="40" t="e">
        <f t="shared" si="11"/>
        <v>#N/A</v>
      </c>
    </row>
    <row r="113" spans="2:13" x14ac:dyDescent="0.3">
      <c r="B113" s="11">
        <f t="shared" si="12"/>
        <v>85</v>
      </c>
      <c r="C113" s="1">
        <f>+SR!Z97</f>
        <v>27</v>
      </c>
      <c r="D113" s="40">
        <f t="shared" si="8"/>
        <v>1.3500000000000001E-3</v>
      </c>
      <c r="E113" s="11">
        <f t="shared" si="13"/>
        <v>85</v>
      </c>
      <c r="F113" s="50" t="e">
        <f>+SR30_CRa!$Z63</f>
        <v>#N/A</v>
      </c>
      <c r="G113" s="40" t="e">
        <f t="shared" si="9"/>
        <v>#N/A</v>
      </c>
      <c r="H113" s="11">
        <f t="shared" si="14"/>
        <v>85</v>
      </c>
      <c r="I113" s="50" t="e">
        <f>+SR40_CRa!$Z53</f>
        <v>#N/A</v>
      </c>
      <c r="J113" s="40" t="e">
        <f t="shared" si="10"/>
        <v>#N/A</v>
      </c>
      <c r="K113" s="11">
        <f t="shared" si="15"/>
        <v>85</v>
      </c>
      <c r="L113" s="50" t="e">
        <f>+SR50_CRa!$Z43</f>
        <v>#N/A</v>
      </c>
      <c r="M113" s="40" t="e">
        <f t="shared" si="11"/>
        <v>#N/A</v>
      </c>
    </row>
    <row r="114" spans="2:13" x14ac:dyDescent="0.3">
      <c r="B114" s="11">
        <f t="shared" si="12"/>
        <v>86</v>
      </c>
      <c r="C114" s="1">
        <f>+SR!Z98</f>
        <v>24</v>
      </c>
      <c r="D114" s="40">
        <f t="shared" si="8"/>
        <v>1.1999999999999999E-3</v>
      </c>
      <c r="E114" s="11">
        <f t="shared" si="13"/>
        <v>86</v>
      </c>
      <c r="F114" s="50" t="e">
        <f>+SR30_CRa!$Z64</f>
        <v>#N/A</v>
      </c>
      <c r="G114" s="40" t="e">
        <f t="shared" si="9"/>
        <v>#N/A</v>
      </c>
      <c r="H114" s="11">
        <f t="shared" si="14"/>
        <v>86</v>
      </c>
      <c r="I114" s="50" t="e">
        <f>+SR40_CRa!$Z54</f>
        <v>#N/A</v>
      </c>
      <c r="J114" s="40" t="e">
        <f t="shared" si="10"/>
        <v>#N/A</v>
      </c>
      <c r="K114" s="11">
        <f t="shared" si="15"/>
        <v>86</v>
      </c>
      <c r="L114" s="50" t="e">
        <f>+SR50_CRa!$Z44</f>
        <v>#N/A</v>
      </c>
      <c r="M114" s="40" t="e">
        <f t="shared" si="11"/>
        <v>#N/A</v>
      </c>
    </row>
    <row r="115" spans="2:13" x14ac:dyDescent="0.3">
      <c r="B115" s="11">
        <f t="shared" si="12"/>
        <v>87</v>
      </c>
      <c r="C115" s="1">
        <f>+SR!Z99</f>
        <v>26</v>
      </c>
      <c r="D115" s="40">
        <f t="shared" si="8"/>
        <v>1.2999999999999999E-3</v>
      </c>
      <c r="E115" s="11">
        <f t="shared" si="13"/>
        <v>87</v>
      </c>
      <c r="F115" s="50" t="e">
        <f>+SR30_CRa!$Z65</f>
        <v>#N/A</v>
      </c>
      <c r="G115" s="40" t="e">
        <f t="shared" si="9"/>
        <v>#N/A</v>
      </c>
      <c r="H115" s="11">
        <f t="shared" si="14"/>
        <v>87</v>
      </c>
      <c r="I115" s="50" t="e">
        <f>+SR40_CRa!$Z55</f>
        <v>#N/A</v>
      </c>
      <c r="J115" s="40" t="e">
        <f t="shared" si="10"/>
        <v>#N/A</v>
      </c>
      <c r="K115" s="11">
        <f t="shared" si="15"/>
        <v>87</v>
      </c>
      <c r="L115" s="50" t="e">
        <f>+SR50_CRa!$Z45</f>
        <v>#N/A</v>
      </c>
      <c r="M115" s="40" t="e">
        <f t="shared" si="11"/>
        <v>#N/A</v>
      </c>
    </row>
    <row r="116" spans="2:13" x14ac:dyDescent="0.3">
      <c r="B116" s="11">
        <f t="shared" si="12"/>
        <v>88</v>
      </c>
      <c r="C116" s="1">
        <f>+SR!Z100</f>
        <v>21</v>
      </c>
      <c r="D116" s="40">
        <f t="shared" si="8"/>
        <v>1.0499999999999999E-3</v>
      </c>
      <c r="E116" s="11">
        <f t="shared" si="13"/>
        <v>88</v>
      </c>
      <c r="F116" s="50" t="e">
        <f>+SR30_CRa!$Z66</f>
        <v>#N/A</v>
      </c>
      <c r="G116" s="40" t="e">
        <f t="shared" si="9"/>
        <v>#N/A</v>
      </c>
      <c r="H116" s="11">
        <f t="shared" si="14"/>
        <v>88</v>
      </c>
      <c r="I116" s="50" t="e">
        <f>+SR40_CRa!$Z56</f>
        <v>#N/A</v>
      </c>
      <c r="J116" s="40" t="e">
        <f t="shared" si="10"/>
        <v>#N/A</v>
      </c>
      <c r="K116" s="11">
        <f t="shared" si="15"/>
        <v>88</v>
      </c>
      <c r="L116" s="50" t="e">
        <f>+SR50_CRa!$Z46</f>
        <v>#N/A</v>
      </c>
      <c r="M116" s="40" t="e">
        <f t="shared" si="11"/>
        <v>#N/A</v>
      </c>
    </row>
    <row r="117" spans="2:13" x14ac:dyDescent="0.3">
      <c r="B117" s="11">
        <f t="shared" si="12"/>
        <v>89</v>
      </c>
      <c r="C117" s="1">
        <f>+SR!Z101</f>
        <v>22</v>
      </c>
      <c r="D117" s="40">
        <f t="shared" si="8"/>
        <v>1.1000000000000001E-3</v>
      </c>
      <c r="E117" s="11">
        <f t="shared" si="13"/>
        <v>89</v>
      </c>
      <c r="F117" s="50" t="e">
        <f>+SR30_CRa!$Z67</f>
        <v>#N/A</v>
      </c>
      <c r="G117" s="40" t="e">
        <f t="shared" si="9"/>
        <v>#N/A</v>
      </c>
      <c r="H117" s="11">
        <f t="shared" si="14"/>
        <v>89</v>
      </c>
      <c r="I117" s="50" t="e">
        <f>+SR40_CRa!$Z57</f>
        <v>#N/A</v>
      </c>
      <c r="J117" s="40" t="e">
        <f t="shared" si="10"/>
        <v>#N/A</v>
      </c>
      <c r="K117" s="11">
        <f t="shared" si="15"/>
        <v>89</v>
      </c>
      <c r="L117" s="50" t="e">
        <f>+SR50_CRa!$Z47</f>
        <v>#N/A</v>
      </c>
      <c r="M117" s="40" t="e">
        <f t="shared" si="11"/>
        <v>#N/A</v>
      </c>
    </row>
    <row r="118" spans="2:13" x14ac:dyDescent="0.3">
      <c r="B118" s="11">
        <f t="shared" si="12"/>
        <v>90</v>
      </c>
      <c r="C118" s="1">
        <f>+SR!Z102</f>
        <v>19</v>
      </c>
      <c r="D118" s="40">
        <f t="shared" si="8"/>
        <v>9.5E-4</v>
      </c>
      <c r="E118" s="11">
        <f t="shared" si="13"/>
        <v>90</v>
      </c>
      <c r="F118" s="50" t="e">
        <f>+SR30_CRa!$Z68</f>
        <v>#N/A</v>
      </c>
      <c r="G118" s="40" t="e">
        <f t="shared" si="9"/>
        <v>#N/A</v>
      </c>
      <c r="H118" s="11">
        <f t="shared" si="14"/>
        <v>90</v>
      </c>
      <c r="I118" s="50" t="e">
        <f>+SR40_CRa!$Z58</f>
        <v>#N/A</v>
      </c>
      <c r="J118" s="40" t="e">
        <f t="shared" si="10"/>
        <v>#N/A</v>
      </c>
      <c r="K118" s="11">
        <f t="shared" si="15"/>
        <v>90</v>
      </c>
      <c r="L118" s="50" t="e">
        <f>+SR50_CRa!$Z48</f>
        <v>#N/A</v>
      </c>
      <c r="M118" s="40" t="e">
        <f t="shared" si="11"/>
        <v>#N/A</v>
      </c>
    </row>
    <row r="119" spans="2:13" x14ac:dyDescent="0.3">
      <c r="B119" s="11">
        <f t="shared" si="12"/>
        <v>91</v>
      </c>
      <c r="C119" s="1">
        <f>+SR!Z103</f>
        <v>19</v>
      </c>
      <c r="D119" s="40">
        <f t="shared" si="8"/>
        <v>9.5E-4</v>
      </c>
      <c r="E119" s="11">
        <f t="shared" si="13"/>
        <v>91</v>
      </c>
      <c r="F119" s="50" t="e">
        <f>+SR30_CRa!$Z69</f>
        <v>#N/A</v>
      </c>
      <c r="G119" s="40" t="e">
        <f t="shared" si="9"/>
        <v>#N/A</v>
      </c>
      <c r="H119" s="11">
        <f t="shared" si="14"/>
        <v>91</v>
      </c>
      <c r="I119" s="50" t="e">
        <f>+SR40_CRa!$Z59</f>
        <v>#N/A</v>
      </c>
      <c r="J119" s="40" t="e">
        <f t="shared" si="10"/>
        <v>#N/A</v>
      </c>
      <c r="K119" s="11">
        <f t="shared" si="15"/>
        <v>91</v>
      </c>
      <c r="L119" s="50" t="e">
        <f>+SR50_CRa!$Z49</f>
        <v>#N/A</v>
      </c>
      <c r="M119" s="40" t="e">
        <f t="shared" si="11"/>
        <v>#N/A</v>
      </c>
    </row>
    <row r="120" spans="2:13" x14ac:dyDescent="0.3">
      <c r="B120" s="11">
        <f t="shared" si="12"/>
        <v>92</v>
      </c>
      <c r="C120" s="1">
        <f>+SR!Z104</f>
        <v>17</v>
      </c>
      <c r="D120" s="40">
        <f t="shared" si="8"/>
        <v>8.4999999999999995E-4</v>
      </c>
      <c r="E120" s="11">
        <f t="shared" si="13"/>
        <v>92</v>
      </c>
      <c r="F120" s="50" t="e">
        <f>+SR30_CRa!$Z70</f>
        <v>#N/A</v>
      </c>
      <c r="G120" s="40" t="e">
        <f t="shared" si="9"/>
        <v>#N/A</v>
      </c>
      <c r="H120" s="11">
        <f t="shared" si="14"/>
        <v>92</v>
      </c>
      <c r="I120" s="50" t="e">
        <f>+SR40_CRa!$Z60</f>
        <v>#N/A</v>
      </c>
      <c r="J120" s="40" t="e">
        <f t="shared" si="10"/>
        <v>#N/A</v>
      </c>
      <c r="K120" s="11">
        <f t="shared" si="15"/>
        <v>92</v>
      </c>
      <c r="L120" s="50" t="e">
        <f>+SR50_CRa!$Z50</f>
        <v>#N/A</v>
      </c>
      <c r="M120" s="40" t="e">
        <f t="shared" si="11"/>
        <v>#N/A</v>
      </c>
    </row>
    <row r="121" spans="2:13" x14ac:dyDescent="0.3">
      <c r="B121" s="11">
        <f t="shared" si="12"/>
        <v>93</v>
      </c>
      <c r="C121" s="1">
        <f>+SR!Z105</f>
        <v>17</v>
      </c>
      <c r="D121" s="40">
        <f t="shared" si="8"/>
        <v>8.4999999999999995E-4</v>
      </c>
      <c r="E121" s="11">
        <f t="shared" si="13"/>
        <v>93</v>
      </c>
      <c r="F121" s="50" t="e">
        <f>+SR30_CRa!$Z71</f>
        <v>#N/A</v>
      </c>
      <c r="G121" s="40" t="e">
        <f t="shared" si="9"/>
        <v>#N/A</v>
      </c>
      <c r="H121" s="11">
        <f t="shared" si="14"/>
        <v>93</v>
      </c>
      <c r="I121" s="50" t="e">
        <f>+SR40_CRa!$Z61</f>
        <v>#N/A</v>
      </c>
      <c r="J121" s="40" t="e">
        <f t="shared" si="10"/>
        <v>#N/A</v>
      </c>
      <c r="K121" s="11">
        <f t="shared" si="15"/>
        <v>93</v>
      </c>
      <c r="L121" s="50" t="e">
        <f>+SR50_CRa!$Z51</f>
        <v>#N/A</v>
      </c>
      <c r="M121" s="40" t="e">
        <f t="shared" si="11"/>
        <v>#N/A</v>
      </c>
    </row>
    <row r="122" spans="2:13" x14ac:dyDescent="0.3">
      <c r="B122" s="11">
        <f t="shared" si="12"/>
        <v>94</v>
      </c>
      <c r="C122" s="1">
        <f>+SR!Z106</f>
        <v>13</v>
      </c>
      <c r="D122" s="40">
        <f t="shared" si="8"/>
        <v>6.4999999999999997E-4</v>
      </c>
      <c r="E122" s="11">
        <f t="shared" si="13"/>
        <v>94</v>
      </c>
      <c r="F122" s="50" t="e">
        <f>+SR30_CRa!$Z72</f>
        <v>#N/A</v>
      </c>
      <c r="G122" s="40" t="e">
        <f t="shared" si="9"/>
        <v>#N/A</v>
      </c>
      <c r="H122" s="11">
        <f t="shared" si="14"/>
        <v>94</v>
      </c>
      <c r="I122" s="50" t="e">
        <f>+SR40_CRa!$Z62</f>
        <v>#N/A</v>
      </c>
      <c r="J122" s="40" t="e">
        <f t="shared" si="10"/>
        <v>#N/A</v>
      </c>
      <c r="K122" s="11">
        <f t="shared" si="15"/>
        <v>94</v>
      </c>
      <c r="L122" s="50" t="e">
        <f>+SR50_CRa!$Z52</f>
        <v>#N/A</v>
      </c>
      <c r="M122" s="40" t="e">
        <f t="shared" si="11"/>
        <v>#N/A</v>
      </c>
    </row>
    <row r="123" spans="2:13" x14ac:dyDescent="0.3">
      <c r="B123" s="11">
        <f t="shared" si="12"/>
        <v>95</v>
      </c>
      <c r="C123" s="1">
        <f>+SR!Z107</f>
        <v>14</v>
      </c>
      <c r="D123" s="40">
        <f t="shared" si="8"/>
        <v>6.9999999999999999E-4</v>
      </c>
      <c r="E123" s="11">
        <f t="shared" si="13"/>
        <v>95</v>
      </c>
      <c r="F123" s="50" t="e">
        <f>+SR30_CRa!$Z73</f>
        <v>#N/A</v>
      </c>
      <c r="G123" s="40" t="e">
        <f t="shared" si="9"/>
        <v>#N/A</v>
      </c>
      <c r="H123" s="11">
        <f t="shared" si="14"/>
        <v>95</v>
      </c>
      <c r="I123" s="50" t="e">
        <f>+SR40_CRa!$Z63</f>
        <v>#N/A</v>
      </c>
      <c r="J123" s="40" t="e">
        <f t="shared" si="10"/>
        <v>#N/A</v>
      </c>
      <c r="K123" s="11">
        <f t="shared" si="15"/>
        <v>95</v>
      </c>
      <c r="L123" s="50" t="e">
        <f>+SR50_CRa!$Z53</f>
        <v>#N/A</v>
      </c>
      <c r="M123" s="40" t="e">
        <f t="shared" si="11"/>
        <v>#N/A</v>
      </c>
    </row>
    <row r="124" spans="2:13" x14ac:dyDescent="0.3">
      <c r="B124" s="11">
        <f t="shared" si="12"/>
        <v>96</v>
      </c>
      <c r="C124" s="1">
        <f>+SR!Z108</f>
        <v>13</v>
      </c>
      <c r="D124" s="40">
        <f t="shared" si="8"/>
        <v>6.4999999999999997E-4</v>
      </c>
      <c r="E124" s="11">
        <f t="shared" si="13"/>
        <v>96</v>
      </c>
      <c r="F124" s="50" t="e">
        <f>+SR30_CRa!$Z74</f>
        <v>#N/A</v>
      </c>
      <c r="G124" s="40" t="e">
        <f t="shared" si="9"/>
        <v>#N/A</v>
      </c>
      <c r="H124" s="11">
        <f t="shared" si="14"/>
        <v>96</v>
      </c>
      <c r="I124" s="50" t="e">
        <f>+SR40_CRa!$Z64</f>
        <v>#N/A</v>
      </c>
      <c r="J124" s="40" t="e">
        <f t="shared" si="10"/>
        <v>#N/A</v>
      </c>
      <c r="K124" s="11">
        <f t="shared" si="15"/>
        <v>96</v>
      </c>
      <c r="L124" s="50" t="e">
        <f>+SR50_CRa!$Z54</f>
        <v>#N/A</v>
      </c>
      <c r="M124" s="40" t="e">
        <f t="shared" si="11"/>
        <v>#N/A</v>
      </c>
    </row>
    <row r="125" spans="2:13" x14ac:dyDescent="0.3">
      <c r="B125" s="11">
        <f t="shared" si="12"/>
        <v>97</v>
      </c>
      <c r="C125" s="1">
        <f>+SR!Z109</f>
        <v>11</v>
      </c>
      <c r="D125" s="40">
        <f t="shared" si="8"/>
        <v>5.5000000000000003E-4</v>
      </c>
      <c r="E125" s="11">
        <f t="shared" si="13"/>
        <v>97</v>
      </c>
      <c r="F125" s="50" t="e">
        <f>+SR30_CRa!$Z75</f>
        <v>#N/A</v>
      </c>
      <c r="G125" s="40" t="e">
        <f t="shared" si="9"/>
        <v>#N/A</v>
      </c>
      <c r="H125" s="11">
        <f t="shared" si="14"/>
        <v>97</v>
      </c>
      <c r="I125" s="50" t="e">
        <f>+SR40_CRa!$Z65</f>
        <v>#N/A</v>
      </c>
      <c r="J125" s="40" t="e">
        <f t="shared" si="10"/>
        <v>#N/A</v>
      </c>
      <c r="K125" s="11">
        <f t="shared" si="15"/>
        <v>97</v>
      </c>
      <c r="L125" s="50" t="e">
        <f>+SR50_CRa!$Z55</f>
        <v>#N/A</v>
      </c>
      <c r="M125" s="40" t="e">
        <f t="shared" si="11"/>
        <v>#N/A</v>
      </c>
    </row>
    <row r="126" spans="2:13" x14ac:dyDescent="0.3">
      <c r="B126" s="11">
        <f t="shared" si="12"/>
        <v>98</v>
      </c>
      <c r="C126" s="1">
        <f>+SR!Z110</f>
        <v>11</v>
      </c>
      <c r="D126" s="40">
        <f t="shared" si="8"/>
        <v>5.5000000000000003E-4</v>
      </c>
      <c r="E126" s="11">
        <f t="shared" si="13"/>
        <v>98</v>
      </c>
      <c r="F126" s="50" t="e">
        <f>+SR30_CRa!$Z76</f>
        <v>#N/A</v>
      </c>
      <c r="G126" s="40" t="e">
        <f t="shared" si="9"/>
        <v>#N/A</v>
      </c>
      <c r="H126" s="11">
        <f t="shared" si="14"/>
        <v>98</v>
      </c>
      <c r="I126" s="50" t="e">
        <f>+SR40_CRa!$Z66</f>
        <v>#N/A</v>
      </c>
      <c r="J126" s="40" t="e">
        <f t="shared" si="10"/>
        <v>#N/A</v>
      </c>
      <c r="K126" s="11">
        <f t="shared" si="15"/>
        <v>98</v>
      </c>
      <c r="L126" s="50" t="e">
        <f>+SR50_CRa!$Z56</f>
        <v>#N/A</v>
      </c>
      <c r="M126" s="40" t="e">
        <f t="shared" si="11"/>
        <v>#N/A</v>
      </c>
    </row>
    <row r="127" spans="2:13" x14ac:dyDescent="0.3">
      <c r="B127" s="11">
        <f t="shared" si="12"/>
        <v>99</v>
      </c>
      <c r="C127" s="1">
        <f>+SR!Z111</f>
        <v>10</v>
      </c>
      <c r="D127" s="40">
        <f t="shared" si="8"/>
        <v>5.0000000000000001E-4</v>
      </c>
      <c r="E127" s="11">
        <f t="shared" si="13"/>
        <v>99</v>
      </c>
      <c r="F127" s="50" t="e">
        <f>+SR30_CRa!$Z77</f>
        <v>#N/A</v>
      </c>
      <c r="G127" s="40" t="e">
        <f t="shared" si="9"/>
        <v>#N/A</v>
      </c>
      <c r="H127" s="11">
        <f t="shared" si="14"/>
        <v>99</v>
      </c>
      <c r="I127" s="50" t="e">
        <f>+SR40_CRa!$Z67</f>
        <v>#N/A</v>
      </c>
      <c r="J127" s="40" t="e">
        <f t="shared" si="10"/>
        <v>#N/A</v>
      </c>
      <c r="K127" s="11">
        <f t="shared" si="15"/>
        <v>99</v>
      </c>
      <c r="L127" s="50" t="e">
        <f>+SR50_CRa!$Z57</f>
        <v>#N/A</v>
      </c>
      <c r="M127" s="40" t="e">
        <f t="shared" si="11"/>
        <v>#N/A</v>
      </c>
    </row>
    <row r="128" spans="2:13" x14ac:dyDescent="0.3">
      <c r="B128" s="11">
        <f t="shared" si="12"/>
        <v>100</v>
      </c>
      <c r="C128" s="1">
        <f>+SR!Z112</f>
        <v>11</v>
      </c>
      <c r="D128" s="40">
        <f t="shared" si="8"/>
        <v>5.5000000000000003E-4</v>
      </c>
      <c r="E128" s="11">
        <f t="shared" si="13"/>
        <v>100</v>
      </c>
      <c r="F128" s="50" t="e">
        <f>+SR30_CRa!$Z78</f>
        <v>#N/A</v>
      </c>
      <c r="G128" s="40" t="e">
        <f t="shared" si="9"/>
        <v>#N/A</v>
      </c>
      <c r="H128" s="11">
        <f t="shared" si="14"/>
        <v>100</v>
      </c>
      <c r="I128" s="50" t="e">
        <f>+SR40_CRa!$Z68</f>
        <v>#N/A</v>
      </c>
      <c r="J128" s="40" t="e">
        <f t="shared" si="10"/>
        <v>#N/A</v>
      </c>
      <c r="K128" s="11">
        <f t="shared" si="15"/>
        <v>100</v>
      </c>
      <c r="L128" s="50" t="e">
        <f>+SR50_CRa!$Z58</f>
        <v>#N/A</v>
      </c>
      <c r="M128" s="40" t="e">
        <f t="shared" si="11"/>
        <v>#N/A</v>
      </c>
    </row>
    <row r="129" spans="2:13" x14ac:dyDescent="0.3">
      <c r="B129" s="11">
        <f t="shared" si="12"/>
        <v>101</v>
      </c>
      <c r="C129" s="1">
        <f>+SR!Z113</f>
        <v>10</v>
      </c>
      <c r="D129" s="40">
        <f t="shared" si="8"/>
        <v>5.0000000000000001E-4</v>
      </c>
      <c r="E129" s="11">
        <f t="shared" si="13"/>
        <v>101</v>
      </c>
      <c r="F129" s="50" t="e">
        <f>+SR30_CRa!$Z79</f>
        <v>#N/A</v>
      </c>
      <c r="G129" s="40" t="e">
        <f t="shared" si="9"/>
        <v>#N/A</v>
      </c>
      <c r="H129" s="11">
        <f t="shared" si="14"/>
        <v>101</v>
      </c>
      <c r="I129" s="50" t="e">
        <f>+SR40_CRa!$Z69</f>
        <v>#N/A</v>
      </c>
      <c r="J129" s="40" t="e">
        <f t="shared" si="10"/>
        <v>#N/A</v>
      </c>
      <c r="K129" s="11">
        <f t="shared" si="15"/>
        <v>101</v>
      </c>
      <c r="L129" s="50" t="e">
        <f>+SR50_CRa!$Z59</f>
        <v>#N/A</v>
      </c>
      <c r="M129" s="40" t="e">
        <f t="shared" si="11"/>
        <v>#N/A</v>
      </c>
    </row>
    <row r="130" spans="2:13" x14ac:dyDescent="0.3">
      <c r="B130" s="11">
        <f t="shared" si="12"/>
        <v>102</v>
      </c>
      <c r="C130" s="1">
        <f>+SR!Z114</f>
        <v>11</v>
      </c>
      <c r="D130" s="40">
        <f t="shared" si="8"/>
        <v>5.5000000000000003E-4</v>
      </c>
      <c r="E130" s="11">
        <f t="shared" si="13"/>
        <v>102</v>
      </c>
      <c r="F130" s="50" t="e">
        <f>+SR30_CRa!$Z80</f>
        <v>#N/A</v>
      </c>
      <c r="G130" s="40" t="e">
        <f t="shared" si="9"/>
        <v>#N/A</v>
      </c>
      <c r="H130" s="11">
        <f t="shared" si="14"/>
        <v>102</v>
      </c>
      <c r="I130" s="50" t="e">
        <f>+SR40_CRa!$Z70</f>
        <v>#N/A</v>
      </c>
      <c r="J130" s="40" t="e">
        <f t="shared" si="10"/>
        <v>#N/A</v>
      </c>
      <c r="K130" s="11">
        <f t="shared" si="15"/>
        <v>102</v>
      </c>
      <c r="L130" s="50" t="e">
        <f>+SR50_CRa!$Z60</f>
        <v>#N/A</v>
      </c>
      <c r="M130" s="40" t="e">
        <f t="shared" si="11"/>
        <v>#N/A</v>
      </c>
    </row>
    <row r="131" spans="2:13" x14ac:dyDescent="0.3">
      <c r="B131" s="11">
        <f t="shared" si="12"/>
        <v>103</v>
      </c>
      <c r="C131" s="1">
        <f>+SR!Z115</f>
        <v>11</v>
      </c>
      <c r="D131" s="40">
        <f t="shared" si="8"/>
        <v>5.5000000000000003E-4</v>
      </c>
      <c r="E131" s="11">
        <f t="shared" si="13"/>
        <v>103</v>
      </c>
      <c r="F131" s="50" t="e">
        <f>+SR30_CRa!$Z81</f>
        <v>#N/A</v>
      </c>
      <c r="G131" s="40" t="e">
        <f t="shared" si="9"/>
        <v>#N/A</v>
      </c>
      <c r="H131" s="11">
        <f t="shared" si="14"/>
        <v>103</v>
      </c>
      <c r="I131" s="50" t="e">
        <f>+SR40_CRa!$Z71</f>
        <v>#N/A</v>
      </c>
      <c r="J131" s="40" t="e">
        <f t="shared" si="10"/>
        <v>#N/A</v>
      </c>
      <c r="K131" s="11">
        <f t="shared" si="15"/>
        <v>103</v>
      </c>
      <c r="L131" s="50" t="e">
        <f>+SR50_CRa!$Z61</f>
        <v>#N/A</v>
      </c>
      <c r="M131" s="40" t="e">
        <f t="shared" si="11"/>
        <v>#N/A</v>
      </c>
    </row>
    <row r="132" spans="2:13" x14ac:dyDescent="0.3">
      <c r="B132" s="11">
        <f t="shared" si="12"/>
        <v>104</v>
      </c>
      <c r="C132" s="1">
        <f>+SR!Z116</f>
        <v>10</v>
      </c>
      <c r="D132" s="40">
        <f t="shared" si="8"/>
        <v>5.0000000000000001E-4</v>
      </c>
      <c r="E132" s="11">
        <f t="shared" si="13"/>
        <v>104</v>
      </c>
      <c r="F132" s="50" t="e">
        <f>+SR30_CRa!$Z82</f>
        <v>#N/A</v>
      </c>
      <c r="G132" s="40" t="e">
        <f t="shared" si="9"/>
        <v>#N/A</v>
      </c>
      <c r="H132" s="11">
        <f t="shared" si="14"/>
        <v>104</v>
      </c>
      <c r="I132" s="50" t="e">
        <f>+SR40_CRa!$Z72</f>
        <v>#N/A</v>
      </c>
      <c r="J132" s="40" t="e">
        <f t="shared" si="10"/>
        <v>#N/A</v>
      </c>
      <c r="K132" s="11">
        <f t="shared" si="15"/>
        <v>104</v>
      </c>
      <c r="L132" s="50" t="e">
        <f>+SR50_CRa!$Z62</f>
        <v>#N/A</v>
      </c>
      <c r="M132" s="40" t="e">
        <f t="shared" si="11"/>
        <v>#N/A</v>
      </c>
    </row>
    <row r="133" spans="2:13" x14ac:dyDescent="0.3">
      <c r="B133" s="11">
        <f t="shared" si="12"/>
        <v>105</v>
      </c>
      <c r="C133" s="1">
        <f>+SR!Z117</f>
        <v>7</v>
      </c>
      <c r="D133" s="40">
        <f t="shared" si="8"/>
        <v>3.5E-4</v>
      </c>
      <c r="E133" s="11">
        <f t="shared" si="13"/>
        <v>105</v>
      </c>
      <c r="F133" s="50" t="e">
        <f>+SR30_CRa!$Z83</f>
        <v>#N/A</v>
      </c>
      <c r="G133" s="40" t="e">
        <f t="shared" si="9"/>
        <v>#N/A</v>
      </c>
      <c r="H133" s="11">
        <f t="shared" si="14"/>
        <v>105</v>
      </c>
      <c r="I133" s="50" t="e">
        <f>+SR40_CRa!$Z73</f>
        <v>#N/A</v>
      </c>
      <c r="J133" s="40" t="e">
        <f t="shared" si="10"/>
        <v>#N/A</v>
      </c>
      <c r="K133" s="11">
        <f t="shared" si="15"/>
        <v>105</v>
      </c>
      <c r="L133" s="50" t="e">
        <f>+SR50_CRa!$Z63</f>
        <v>#N/A</v>
      </c>
      <c r="M133" s="40" t="e">
        <f t="shared" si="11"/>
        <v>#N/A</v>
      </c>
    </row>
    <row r="134" spans="2:13" x14ac:dyDescent="0.3">
      <c r="B134" s="11">
        <f t="shared" si="12"/>
        <v>106</v>
      </c>
      <c r="C134" s="1">
        <f>+SR!Z118</f>
        <v>8</v>
      </c>
      <c r="D134" s="40">
        <f t="shared" si="8"/>
        <v>4.0000000000000002E-4</v>
      </c>
      <c r="E134" s="11">
        <f t="shared" si="13"/>
        <v>106</v>
      </c>
      <c r="F134" s="50" t="e">
        <f>+SR30_CRa!$Z84</f>
        <v>#N/A</v>
      </c>
      <c r="G134" s="40" t="e">
        <f t="shared" si="9"/>
        <v>#N/A</v>
      </c>
      <c r="H134" s="11">
        <f t="shared" si="14"/>
        <v>106</v>
      </c>
      <c r="I134" s="50" t="e">
        <f>+SR40_CRa!$Z74</f>
        <v>#N/A</v>
      </c>
      <c r="J134" s="40" t="e">
        <f t="shared" si="10"/>
        <v>#N/A</v>
      </c>
      <c r="K134" s="11">
        <f t="shared" si="15"/>
        <v>106</v>
      </c>
      <c r="L134" s="50" t="e">
        <f>+SR50_CRa!$Z64</f>
        <v>#N/A</v>
      </c>
      <c r="M134" s="40" t="e">
        <f t="shared" si="11"/>
        <v>#N/A</v>
      </c>
    </row>
    <row r="135" spans="2:13" x14ac:dyDescent="0.3">
      <c r="B135" s="11">
        <f t="shared" si="12"/>
        <v>107</v>
      </c>
      <c r="C135" s="1">
        <f>+SR!Z119</f>
        <v>6</v>
      </c>
      <c r="D135" s="40">
        <f t="shared" si="8"/>
        <v>2.9999999999999997E-4</v>
      </c>
      <c r="E135" s="11">
        <f t="shared" si="13"/>
        <v>107</v>
      </c>
      <c r="F135" s="50" t="e">
        <f>+SR30_CRa!$Z85</f>
        <v>#N/A</v>
      </c>
      <c r="G135" s="40" t="e">
        <f t="shared" si="9"/>
        <v>#N/A</v>
      </c>
      <c r="H135" s="11">
        <f t="shared" si="14"/>
        <v>107</v>
      </c>
      <c r="I135" s="50" t="e">
        <f>+SR40_CRa!$Z75</f>
        <v>#N/A</v>
      </c>
      <c r="J135" s="40" t="e">
        <f t="shared" si="10"/>
        <v>#N/A</v>
      </c>
      <c r="K135" s="11">
        <f t="shared" si="15"/>
        <v>107</v>
      </c>
      <c r="L135" s="50" t="e">
        <f>+SR50_CRa!$Z65</f>
        <v>#N/A</v>
      </c>
      <c r="M135" s="40" t="e">
        <f t="shared" si="11"/>
        <v>#N/A</v>
      </c>
    </row>
    <row r="136" spans="2:13" x14ac:dyDescent="0.3">
      <c r="B136" s="11">
        <f t="shared" si="12"/>
        <v>108</v>
      </c>
      <c r="C136" s="1">
        <f>+SR!Z120</f>
        <v>7</v>
      </c>
      <c r="D136" s="40">
        <f t="shared" si="8"/>
        <v>3.5E-4</v>
      </c>
      <c r="E136" s="11">
        <f t="shared" si="13"/>
        <v>108</v>
      </c>
      <c r="F136" s="50" t="e">
        <f>+SR30_CRa!$Z86</f>
        <v>#N/A</v>
      </c>
      <c r="G136" s="40" t="e">
        <f t="shared" si="9"/>
        <v>#N/A</v>
      </c>
      <c r="H136" s="11">
        <f t="shared" si="14"/>
        <v>108</v>
      </c>
      <c r="I136" s="50" t="e">
        <f>+SR40_CRa!$Z76</f>
        <v>#N/A</v>
      </c>
      <c r="J136" s="40" t="e">
        <f t="shared" si="10"/>
        <v>#N/A</v>
      </c>
      <c r="K136" s="11">
        <f t="shared" si="15"/>
        <v>108</v>
      </c>
      <c r="L136" s="50" t="e">
        <f>+SR50_CRa!$Z66</f>
        <v>#N/A</v>
      </c>
      <c r="M136" s="40" t="e">
        <f t="shared" si="11"/>
        <v>#N/A</v>
      </c>
    </row>
    <row r="137" spans="2:13" x14ac:dyDescent="0.3">
      <c r="B137" s="11">
        <f t="shared" si="12"/>
        <v>109</v>
      </c>
      <c r="C137" s="1">
        <f>+SR!Z121</f>
        <v>5</v>
      </c>
      <c r="D137" s="40">
        <f t="shared" si="8"/>
        <v>2.5000000000000001E-4</v>
      </c>
      <c r="E137" s="11">
        <f t="shared" si="13"/>
        <v>109</v>
      </c>
      <c r="F137" s="50" t="e">
        <f>+SR30_CRa!$Z87</f>
        <v>#N/A</v>
      </c>
      <c r="G137" s="40" t="e">
        <f t="shared" si="9"/>
        <v>#N/A</v>
      </c>
      <c r="H137" s="11">
        <f t="shared" si="14"/>
        <v>109</v>
      </c>
      <c r="I137" s="50" t="e">
        <f>+SR40_CRa!$Z77</f>
        <v>#N/A</v>
      </c>
      <c r="J137" s="40" t="e">
        <f t="shared" si="10"/>
        <v>#N/A</v>
      </c>
      <c r="K137" s="11">
        <f t="shared" si="15"/>
        <v>109</v>
      </c>
      <c r="L137" s="50" t="e">
        <f>+SR50_CRa!$Z67</f>
        <v>#N/A</v>
      </c>
      <c r="M137" s="40" t="e">
        <f t="shared" si="11"/>
        <v>#N/A</v>
      </c>
    </row>
    <row r="138" spans="2:13" x14ac:dyDescent="0.3">
      <c r="B138" s="11">
        <f t="shared" si="12"/>
        <v>110</v>
      </c>
      <c r="C138" s="1">
        <f>+SR!Z122</f>
        <v>5</v>
      </c>
      <c r="D138" s="40">
        <f t="shared" si="8"/>
        <v>2.5000000000000001E-4</v>
      </c>
      <c r="E138" s="11">
        <f t="shared" si="13"/>
        <v>110</v>
      </c>
      <c r="F138" s="50" t="e">
        <f>+SR30_CRa!$Z88</f>
        <v>#N/A</v>
      </c>
      <c r="G138" s="40" t="e">
        <f t="shared" si="9"/>
        <v>#N/A</v>
      </c>
      <c r="H138" s="11">
        <f t="shared" si="14"/>
        <v>110</v>
      </c>
      <c r="I138" s="50" t="e">
        <f>+SR40_CRa!$Z78</f>
        <v>#N/A</v>
      </c>
      <c r="J138" s="40" t="e">
        <f t="shared" si="10"/>
        <v>#N/A</v>
      </c>
      <c r="K138" s="11">
        <f t="shared" si="15"/>
        <v>110</v>
      </c>
      <c r="L138" s="50" t="e">
        <f>+SR50_CRa!$Z68</f>
        <v>#N/A</v>
      </c>
      <c r="M138" s="40" t="e">
        <f t="shared" si="11"/>
        <v>#N/A</v>
      </c>
    </row>
    <row r="139" spans="2:13" x14ac:dyDescent="0.3">
      <c r="B139" s="11">
        <f t="shared" si="12"/>
        <v>111</v>
      </c>
      <c r="C139" s="1">
        <f>+SR!Z123</f>
        <v>5</v>
      </c>
      <c r="D139" s="40">
        <f t="shared" si="8"/>
        <v>2.5000000000000001E-4</v>
      </c>
      <c r="E139" s="11">
        <f t="shared" si="13"/>
        <v>111</v>
      </c>
      <c r="F139" s="50" t="e">
        <f>+SR30_CRa!$Z89</f>
        <v>#N/A</v>
      </c>
      <c r="G139" s="40" t="e">
        <f t="shared" si="9"/>
        <v>#N/A</v>
      </c>
      <c r="H139" s="11">
        <f t="shared" si="14"/>
        <v>111</v>
      </c>
      <c r="I139" s="50" t="e">
        <f>+SR40_CRa!$Z79</f>
        <v>#N/A</v>
      </c>
      <c r="J139" s="40" t="e">
        <f t="shared" si="10"/>
        <v>#N/A</v>
      </c>
      <c r="K139" s="11">
        <f t="shared" si="15"/>
        <v>111</v>
      </c>
      <c r="L139" s="50" t="e">
        <f>+SR50_CRa!$Z69</f>
        <v>#N/A</v>
      </c>
      <c r="M139" s="40" t="e">
        <f t="shared" si="11"/>
        <v>#N/A</v>
      </c>
    </row>
    <row r="140" spans="2:13" x14ac:dyDescent="0.3">
      <c r="B140" s="11">
        <f t="shared" si="12"/>
        <v>112</v>
      </c>
      <c r="C140" s="1">
        <f>+SR!Z124</f>
        <v>4</v>
      </c>
      <c r="D140" s="40">
        <f t="shared" si="8"/>
        <v>2.0000000000000001E-4</v>
      </c>
      <c r="E140" s="11">
        <f t="shared" si="13"/>
        <v>112</v>
      </c>
      <c r="F140" s="50" t="e">
        <f>+SR30_CRa!$Z90</f>
        <v>#N/A</v>
      </c>
      <c r="G140" s="40" t="e">
        <f t="shared" si="9"/>
        <v>#N/A</v>
      </c>
      <c r="H140" s="11">
        <f t="shared" si="14"/>
        <v>112</v>
      </c>
      <c r="I140" s="50" t="e">
        <f>+SR40_CRa!$Z80</f>
        <v>#N/A</v>
      </c>
      <c r="J140" s="40" t="e">
        <f t="shared" si="10"/>
        <v>#N/A</v>
      </c>
      <c r="K140" s="11">
        <f t="shared" si="15"/>
        <v>112</v>
      </c>
      <c r="L140" s="50" t="e">
        <f>+SR50_CRa!$Z70</f>
        <v>#N/A</v>
      </c>
      <c r="M140" s="40" t="e">
        <f t="shared" si="11"/>
        <v>#N/A</v>
      </c>
    </row>
    <row r="141" spans="2:13" x14ac:dyDescent="0.3">
      <c r="B141" s="11">
        <f t="shared" si="12"/>
        <v>113</v>
      </c>
      <c r="C141" s="1">
        <f>+SR!Z125</f>
        <v>4</v>
      </c>
      <c r="D141" s="40">
        <f t="shared" si="8"/>
        <v>2.0000000000000001E-4</v>
      </c>
      <c r="E141" s="11">
        <f t="shared" si="13"/>
        <v>113</v>
      </c>
      <c r="F141" s="50" t="e">
        <f>+SR30_CRa!$Z91</f>
        <v>#N/A</v>
      </c>
      <c r="G141" s="40" t="e">
        <f t="shared" si="9"/>
        <v>#N/A</v>
      </c>
      <c r="H141" s="11">
        <f t="shared" si="14"/>
        <v>113</v>
      </c>
      <c r="I141" s="50" t="e">
        <f>+SR40_CRa!$Z81</f>
        <v>#N/A</v>
      </c>
      <c r="J141" s="40" t="e">
        <f t="shared" si="10"/>
        <v>#N/A</v>
      </c>
      <c r="K141" s="11">
        <f t="shared" si="15"/>
        <v>113</v>
      </c>
      <c r="L141" s="50" t="e">
        <f>+SR50_CRa!$Z71</f>
        <v>#N/A</v>
      </c>
      <c r="M141" s="40" t="e">
        <f t="shared" si="11"/>
        <v>#N/A</v>
      </c>
    </row>
    <row r="142" spans="2:13" x14ac:dyDescent="0.3">
      <c r="B142" s="11">
        <f t="shared" si="12"/>
        <v>114</v>
      </c>
      <c r="C142" s="1">
        <f>+SR!Z126</f>
        <v>4</v>
      </c>
      <c r="D142" s="40">
        <f t="shared" si="8"/>
        <v>2.0000000000000001E-4</v>
      </c>
      <c r="E142" s="11">
        <f t="shared" si="13"/>
        <v>114</v>
      </c>
      <c r="F142" s="50" t="e">
        <f>+SR30_CRa!$Z92</f>
        <v>#N/A</v>
      </c>
      <c r="G142" s="40" t="e">
        <f t="shared" si="9"/>
        <v>#N/A</v>
      </c>
      <c r="H142" s="11">
        <f t="shared" si="14"/>
        <v>114</v>
      </c>
      <c r="I142" s="50" t="e">
        <f>+SR40_CRa!$Z82</f>
        <v>#N/A</v>
      </c>
      <c r="J142" s="40" t="e">
        <f t="shared" si="10"/>
        <v>#N/A</v>
      </c>
      <c r="K142" s="11">
        <f t="shared" si="15"/>
        <v>114</v>
      </c>
      <c r="L142" s="50" t="e">
        <f>+SR50_CRa!$Z72</f>
        <v>#N/A</v>
      </c>
      <c r="M142" s="40" t="e">
        <f t="shared" si="11"/>
        <v>#N/A</v>
      </c>
    </row>
    <row r="143" spans="2:13" x14ac:dyDescent="0.3">
      <c r="B143" s="11">
        <f t="shared" si="12"/>
        <v>115</v>
      </c>
      <c r="C143" s="1">
        <f>+SR!Z127</f>
        <v>3</v>
      </c>
      <c r="D143" s="40">
        <f t="shared" si="8"/>
        <v>1.4999999999999999E-4</v>
      </c>
      <c r="E143" s="11">
        <f t="shared" si="13"/>
        <v>115</v>
      </c>
      <c r="F143" s="50" t="e">
        <f>+SR30_CRa!$Z93</f>
        <v>#N/A</v>
      </c>
      <c r="G143" s="40" t="e">
        <f t="shared" si="9"/>
        <v>#N/A</v>
      </c>
      <c r="H143" s="11">
        <f t="shared" si="14"/>
        <v>115</v>
      </c>
      <c r="I143" s="50" t="e">
        <f>+SR40_CRa!$Z83</f>
        <v>#N/A</v>
      </c>
      <c r="J143" s="40" t="e">
        <f t="shared" si="10"/>
        <v>#N/A</v>
      </c>
      <c r="K143" s="11">
        <f t="shared" si="15"/>
        <v>115</v>
      </c>
      <c r="L143" s="50" t="e">
        <f>+SR50_CRa!$Z73</f>
        <v>#N/A</v>
      </c>
      <c r="M143" s="40" t="e">
        <f t="shared" si="11"/>
        <v>#N/A</v>
      </c>
    </row>
    <row r="144" spans="2:13" x14ac:dyDescent="0.3">
      <c r="B144" s="11">
        <f t="shared" si="12"/>
        <v>116</v>
      </c>
      <c r="C144" s="1">
        <f>+SR!Z128</f>
        <v>3</v>
      </c>
      <c r="D144" s="40">
        <f t="shared" si="8"/>
        <v>1.4999999999999999E-4</v>
      </c>
      <c r="E144" s="11">
        <f t="shared" si="13"/>
        <v>116</v>
      </c>
      <c r="F144" s="50" t="e">
        <f>+SR30_CRa!$Z94</f>
        <v>#N/A</v>
      </c>
      <c r="G144" s="40" t="e">
        <f t="shared" si="9"/>
        <v>#N/A</v>
      </c>
      <c r="H144" s="11">
        <f t="shared" si="14"/>
        <v>116</v>
      </c>
      <c r="I144" s="50" t="e">
        <f>+SR40_CRa!$Z84</f>
        <v>#N/A</v>
      </c>
      <c r="J144" s="40" t="e">
        <f t="shared" si="10"/>
        <v>#N/A</v>
      </c>
      <c r="K144" s="11">
        <f t="shared" si="15"/>
        <v>116</v>
      </c>
      <c r="L144" s="50" t="e">
        <f>+SR50_CRa!$Z74</f>
        <v>#N/A</v>
      </c>
      <c r="M144" s="40" t="e">
        <f t="shared" si="11"/>
        <v>#N/A</v>
      </c>
    </row>
    <row r="145" spans="2:13" x14ac:dyDescent="0.3">
      <c r="B145" s="11">
        <f t="shared" si="12"/>
        <v>117</v>
      </c>
      <c r="C145" s="1">
        <f>+SR!Z129</f>
        <v>3</v>
      </c>
      <c r="D145" s="40">
        <f t="shared" si="8"/>
        <v>1.4999999999999999E-4</v>
      </c>
      <c r="E145" s="11">
        <f t="shared" si="13"/>
        <v>117</v>
      </c>
      <c r="F145" s="50" t="e">
        <f>+SR30_CRa!$Z95</f>
        <v>#N/A</v>
      </c>
      <c r="G145" s="40" t="e">
        <f t="shared" si="9"/>
        <v>#N/A</v>
      </c>
      <c r="H145" s="11">
        <f t="shared" si="14"/>
        <v>117</v>
      </c>
      <c r="I145" s="50" t="e">
        <f>+SR40_CRa!$Z85</f>
        <v>#N/A</v>
      </c>
      <c r="J145" s="40" t="e">
        <f t="shared" si="10"/>
        <v>#N/A</v>
      </c>
      <c r="K145" s="11">
        <f t="shared" si="15"/>
        <v>117</v>
      </c>
      <c r="L145" s="50" t="e">
        <f>+SR50_CRa!$Z75</f>
        <v>#N/A</v>
      </c>
      <c r="M145" s="40" t="e">
        <f t="shared" si="11"/>
        <v>#N/A</v>
      </c>
    </row>
    <row r="146" spans="2:13" x14ac:dyDescent="0.3">
      <c r="B146" s="11">
        <f t="shared" si="12"/>
        <v>118</v>
      </c>
      <c r="C146" s="1">
        <f>+SR!Z130</f>
        <v>3</v>
      </c>
      <c r="D146" s="40">
        <f t="shared" si="8"/>
        <v>1.4999999999999999E-4</v>
      </c>
      <c r="E146" s="11">
        <f t="shared" si="13"/>
        <v>118</v>
      </c>
      <c r="F146" s="50" t="e">
        <f>+SR30_CRa!$Z96</f>
        <v>#N/A</v>
      </c>
      <c r="G146" s="40" t="e">
        <f t="shared" si="9"/>
        <v>#N/A</v>
      </c>
      <c r="H146" s="11">
        <f t="shared" si="14"/>
        <v>118</v>
      </c>
      <c r="I146" s="50" t="e">
        <f>+SR40_CRa!$Z86</f>
        <v>#N/A</v>
      </c>
      <c r="J146" s="40" t="e">
        <f t="shared" si="10"/>
        <v>#N/A</v>
      </c>
      <c r="K146" s="11">
        <f t="shared" si="15"/>
        <v>118</v>
      </c>
      <c r="L146" s="50" t="e">
        <f>+SR50_CRa!$Z76</f>
        <v>#N/A</v>
      </c>
      <c r="M146" s="40" t="e">
        <f t="shared" si="11"/>
        <v>#N/A</v>
      </c>
    </row>
    <row r="147" spans="2:13" x14ac:dyDescent="0.3">
      <c r="B147" s="11">
        <f t="shared" si="12"/>
        <v>119</v>
      </c>
      <c r="C147" s="1">
        <f>+SR!Z131</f>
        <v>3</v>
      </c>
      <c r="D147" s="40">
        <f t="shared" si="8"/>
        <v>1.4999999999999999E-4</v>
      </c>
      <c r="E147" s="11">
        <f t="shared" si="13"/>
        <v>119</v>
      </c>
      <c r="F147" s="50" t="e">
        <f>+SR30_CRa!$Z97</f>
        <v>#N/A</v>
      </c>
      <c r="G147" s="40" t="e">
        <f t="shared" si="9"/>
        <v>#N/A</v>
      </c>
      <c r="H147" s="11">
        <f t="shared" si="14"/>
        <v>119</v>
      </c>
      <c r="I147" s="50" t="e">
        <f>+SR40_CRa!$Z87</f>
        <v>#N/A</v>
      </c>
      <c r="J147" s="40" t="e">
        <f t="shared" si="10"/>
        <v>#N/A</v>
      </c>
      <c r="K147" s="11">
        <f t="shared" si="15"/>
        <v>119</v>
      </c>
      <c r="L147" s="50" t="e">
        <f>+SR50_CRa!$Z77</f>
        <v>#N/A</v>
      </c>
      <c r="M147" s="40" t="e">
        <f t="shared" si="11"/>
        <v>#N/A</v>
      </c>
    </row>
    <row r="148" spans="2:13" x14ac:dyDescent="0.3">
      <c r="B148" s="11">
        <f t="shared" si="12"/>
        <v>120</v>
      </c>
      <c r="C148" s="1">
        <f>+SR!Z132</f>
        <v>3</v>
      </c>
      <c r="D148" s="40">
        <f t="shared" si="8"/>
        <v>1.4999999999999999E-4</v>
      </c>
      <c r="E148" s="11">
        <f t="shared" si="13"/>
        <v>120</v>
      </c>
      <c r="F148" s="50" t="e">
        <f>+SR30_CRa!$Z98</f>
        <v>#N/A</v>
      </c>
      <c r="G148" s="40" t="e">
        <f t="shared" si="9"/>
        <v>#N/A</v>
      </c>
      <c r="H148" s="11">
        <f t="shared" si="14"/>
        <v>120</v>
      </c>
      <c r="I148" s="50" t="e">
        <f>+SR40_CRa!$Z88</f>
        <v>#N/A</v>
      </c>
      <c r="J148" s="40" t="e">
        <f t="shared" si="10"/>
        <v>#N/A</v>
      </c>
      <c r="K148" s="11">
        <f t="shared" si="15"/>
        <v>120</v>
      </c>
      <c r="L148" s="50" t="e">
        <f>+SR50_CRa!$Z78</f>
        <v>#N/A</v>
      </c>
      <c r="M148" s="40" t="e">
        <f t="shared" si="11"/>
        <v>#N/A</v>
      </c>
    </row>
    <row r="149" spans="2:13" x14ac:dyDescent="0.3">
      <c r="B149" s="11">
        <f t="shared" si="12"/>
        <v>121</v>
      </c>
      <c r="C149" s="1">
        <f>+SR!Z133</f>
        <v>3</v>
      </c>
      <c r="D149" s="40">
        <f t="shared" si="8"/>
        <v>1.4999999999999999E-4</v>
      </c>
      <c r="E149" s="11">
        <f t="shared" si="13"/>
        <v>121</v>
      </c>
      <c r="F149" s="50" t="e">
        <f>+SR30_CRa!$Z99</f>
        <v>#N/A</v>
      </c>
      <c r="G149" s="40" t="e">
        <f t="shared" si="9"/>
        <v>#N/A</v>
      </c>
      <c r="H149" s="11">
        <f t="shared" si="14"/>
        <v>121</v>
      </c>
      <c r="I149" s="50" t="e">
        <f>+SR40_CRa!$Z89</f>
        <v>#N/A</v>
      </c>
      <c r="J149" s="40" t="e">
        <f t="shared" si="10"/>
        <v>#N/A</v>
      </c>
      <c r="K149" s="11">
        <f t="shared" si="15"/>
        <v>121</v>
      </c>
      <c r="L149" s="50" t="e">
        <f>+SR50_CRa!$Z79</f>
        <v>#N/A</v>
      </c>
      <c r="M149" s="40" t="e">
        <f t="shared" si="11"/>
        <v>#N/A</v>
      </c>
    </row>
    <row r="150" spans="2:13" x14ac:dyDescent="0.3">
      <c r="B150" s="11">
        <f t="shared" si="12"/>
        <v>122</v>
      </c>
      <c r="C150" s="1">
        <f>+SR!Z134</f>
        <v>2</v>
      </c>
      <c r="D150" s="40">
        <f t="shared" si="8"/>
        <v>1E-4</v>
      </c>
      <c r="E150" s="11">
        <f t="shared" si="13"/>
        <v>122</v>
      </c>
      <c r="F150" s="50" t="e">
        <f>+SR30_CRa!$Z100</f>
        <v>#N/A</v>
      </c>
      <c r="G150" s="40" t="e">
        <f t="shared" si="9"/>
        <v>#N/A</v>
      </c>
      <c r="H150" s="11">
        <f t="shared" si="14"/>
        <v>122</v>
      </c>
      <c r="I150" s="50" t="e">
        <f>+SR40_CRa!$Z90</f>
        <v>#N/A</v>
      </c>
      <c r="J150" s="40" t="e">
        <f t="shared" si="10"/>
        <v>#N/A</v>
      </c>
      <c r="K150" s="11">
        <f t="shared" si="15"/>
        <v>122</v>
      </c>
      <c r="L150" s="50" t="e">
        <f>+SR50_CRa!$Z80</f>
        <v>#N/A</v>
      </c>
      <c r="M150" s="40" t="e">
        <f t="shared" si="11"/>
        <v>#N/A</v>
      </c>
    </row>
    <row r="151" spans="2:13" x14ac:dyDescent="0.3">
      <c r="B151" s="11">
        <f t="shared" si="12"/>
        <v>123</v>
      </c>
      <c r="C151" s="1">
        <f>+SR!Z135</f>
        <v>1</v>
      </c>
      <c r="D151" s="40">
        <f t="shared" si="8"/>
        <v>5.0000000000000002E-5</v>
      </c>
      <c r="E151" s="11">
        <f t="shared" si="13"/>
        <v>123</v>
      </c>
      <c r="F151" s="50" t="e">
        <f>+SR30_CRa!$Z101</f>
        <v>#N/A</v>
      </c>
      <c r="G151" s="40" t="e">
        <f t="shared" si="9"/>
        <v>#N/A</v>
      </c>
      <c r="H151" s="11">
        <f t="shared" si="14"/>
        <v>123</v>
      </c>
      <c r="I151" s="50" t="e">
        <f>+SR40_CRa!$Z91</f>
        <v>#N/A</v>
      </c>
      <c r="J151" s="40" t="e">
        <f t="shared" si="10"/>
        <v>#N/A</v>
      </c>
      <c r="K151" s="11">
        <f t="shared" si="15"/>
        <v>123</v>
      </c>
      <c r="L151" s="50" t="e">
        <f>+SR50_CRa!$Z81</f>
        <v>#N/A</v>
      </c>
      <c r="M151" s="40" t="e">
        <f t="shared" si="11"/>
        <v>#N/A</v>
      </c>
    </row>
    <row r="152" spans="2:13" x14ac:dyDescent="0.3">
      <c r="B152" s="11">
        <f t="shared" si="12"/>
        <v>124</v>
      </c>
      <c r="C152" s="1">
        <f>+SR!Z136</f>
        <v>3</v>
      </c>
      <c r="D152" s="40">
        <f t="shared" si="8"/>
        <v>1.4999999999999999E-4</v>
      </c>
      <c r="E152" s="11">
        <f t="shared" si="13"/>
        <v>124</v>
      </c>
      <c r="F152" s="50" t="e">
        <f>+SR30_CRa!$Z102</f>
        <v>#N/A</v>
      </c>
      <c r="G152" s="40" t="e">
        <f t="shared" si="9"/>
        <v>#N/A</v>
      </c>
      <c r="H152" s="11">
        <f t="shared" si="14"/>
        <v>124</v>
      </c>
      <c r="I152" s="50" t="e">
        <f>+SR40_CRa!$Z92</f>
        <v>#N/A</v>
      </c>
      <c r="J152" s="40" t="e">
        <f t="shared" si="10"/>
        <v>#N/A</v>
      </c>
      <c r="K152" s="11">
        <f t="shared" si="15"/>
        <v>124</v>
      </c>
      <c r="L152" s="50" t="e">
        <f>+SR50_CRa!$Z82</f>
        <v>#N/A</v>
      </c>
      <c r="M152" s="40" t="e">
        <f t="shared" si="11"/>
        <v>#N/A</v>
      </c>
    </row>
    <row r="153" spans="2:13" x14ac:dyDescent="0.3">
      <c r="B153" s="11">
        <f t="shared" si="12"/>
        <v>125</v>
      </c>
      <c r="C153" s="1">
        <f>+SR!Z137</f>
        <v>0</v>
      </c>
      <c r="D153" s="40">
        <f t="shared" si="8"/>
        <v>0</v>
      </c>
      <c r="E153" s="11">
        <f t="shared" si="13"/>
        <v>125</v>
      </c>
      <c r="F153" s="50" t="e">
        <f>+SR30_CRa!$Z103</f>
        <v>#N/A</v>
      </c>
      <c r="G153" s="40" t="e">
        <f t="shared" si="9"/>
        <v>#N/A</v>
      </c>
      <c r="H153" s="11">
        <f t="shared" si="14"/>
        <v>125</v>
      </c>
      <c r="I153" s="50" t="e">
        <f>+SR40_CRa!$Z93</f>
        <v>#N/A</v>
      </c>
      <c r="J153" s="40" t="e">
        <f t="shared" si="10"/>
        <v>#N/A</v>
      </c>
      <c r="K153" s="11">
        <f t="shared" si="15"/>
        <v>125</v>
      </c>
      <c r="L153" s="50" t="e">
        <f>+SR50_CRa!$Z83</f>
        <v>#N/A</v>
      </c>
      <c r="M153" s="40" t="e">
        <f t="shared" si="11"/>
        <v>#N/A</v>
      </c>
    </row>
    <row r="154" spans="2:13" x14ac:dyDescent="0.3">
      <c r="B154" s="11">
        <f t="shared" si="12"/>
        <v>126</v>
      </c>
      <c r="C154" s="1">
        <f>+SR!Z138</f>
        <v>2</v>
      </c>
      <c r="D154" s="40">
        <f t="shared" si="8"/>
        <v>1E-4</v>
      </c>
      <c r="E154" s="11">
        <f t="shared" si="13"/>
        <v>126</v>
      </c>
      <c r="F154" s="50" t="e">
        <f>+SR30_CRa!$Z104</f>
        <v>#N/A</v>
      </c>
      <c r="G154" s="40" t="e">
        <f t="shared" si="9"/>
        <v>#N/A</v>
      </c>
      <c r="H154" s="11">
        <f t="shared" si="14"/>
        <v>126</v>
      </c>
      <c r="I154" s="50" t="e">
        <f>+SR40_CRa!$Z94</f>
        <v>#N/A</v>
      </c>
      <c r="J154" s="40" t="e">
        <f t="shared" si="10"/>
        <v>#N/A</v>
      </c>
      <c r="K154" s="11">
        <f t="shared" si="15"/>
        <v>126</v>
      </c>
      <c r="L154" s="50" t="e">
        <f>+SR50_CRa!$Z84</f>
        <v>#N/A</v>
      </c>
      <c r="M154" s="40" t="e">
        <f t="shared" si="11"/>
        <v>#N/A</v>
      </c>
    </row>
    <row r="155" spans="2:13" x14ac:dyDescent="0.3">
      <c r="B155" s="11">
        <f t="shared" si="12"/>
        <v>127</v>
      </c>
      <c r="C155" s="1">
        <f>+SR!Z139</f>
        <v>2</v>
      </c>
      <c r="D155" s="40">
        <f t="shared" si="8"/>
        <v>1E-4</v>
      </c>
      <c r="E155" s="11">
        <f t="shared" si="13"/>
        <v>127</v>
      </c>
      <c r="F155" s="50" t="e">
        <f>+SR30_CRa!$Z105</f>
        <v>#N/A</v>
      </c>
      <c r="G155" s="40" t="e">
        <f t="shared" si="9"/>
        <v>#N/A</v>
      </c>
      <c r="H155" s="11">
        <f t="shared" si="14"/>
        <v>127</v>
      </c>
      <c r="I155" s="50" t="e">
        <f>+SR40_CRa!$Z95</f>
        <v>#N/A</v>
      </c>
      <c r="J155" s="40" t="e">
        <f t="shared" si="10"/>
        <v>#N/A</v>
      </c>
      <c r="K155" s="11">
        <f t="shared" si="15"/>
        <v>127</v>
      </c>
      <c r="L155" s="50" t="e">
        <f>+SR50_CRa!$Z85</f>
        <v>#N/A</v>
      </c>
      <c r="M155" s="40" t="e">
        <f t="shared" si="11"/>
        <v>#N/A</v>
      </c>
    </row>
    <row r="156" spans="2:13" x14ac:dyDescent="0.3">
      <c r="B156" s="11">
        <f t="shared" si="12"/>
        <v>128</v>
      </c>
      <c r="C156" s="1">
        <f>+SR!Z140</f>
        <v>1</v>
      </c>
      <c r="D156" s="40">
        <f t="shared" si="8"/>
        <v>5.0000000000000002E-5</v>
      </c>
      <c r="E156" s="11">
        <f t="shared" si="13"/>
        <v>128</v>
      </c>
      <c r="F156" s="50" t="e">
        <f>+SR30_CRa!$Z106</f>
        <v>#N/A</v>
      </c>
      <c r="G156" s="40" t="e">
        <f t="shared" si="9"/>
        <v>#N/A</v>
      </c>
      <c r="H156" s="11">
        <f t="shared" si="14"/>
        <v>128</v>
      </c>
      <c r="I156" s="50" t="e">
        <f>+SR40_CRa!$Z96</f>
        <v>#N/A</v>
      </c>
      <c r="J156" s="40" t="e">
        <f t="shared" si="10"/>
        <v>#N/A</v>
      </c>
      <c r="K156" s="11">
        <f t="shared" si="15"/>
        <v>128</v>
      </c>
      <c r="L156" s="50" t="e">
        <f>+SR50_CRa!$Z86</f>
        <v>#N/A</v>
      </c>
      <c r="M156" s="40" t="e">
        <f t="shared" si="11"/>
        <v>#N/A</v>
      </c>
    </row>
    <row r="157" spans="2:13" x14ac:dyDescent="0.3">
      <c r="B157" s="11">
        <f t="shared" si="12"/>
        <v>129</v>
      </c>
      <c r="C157" s="1">
        <f>+SR!Z141</f>
        <v>2</v>
      </c>
      <c r="D157" s="40">
        <f t="shared" ref="D157:D168" si="16">+C157/$B$24</f>
        <v>1E-4</v>
      </c>
      <c r="E157" s="11">
        <f t="shared" si="13"/>
        <v>129</v>
      </c>
      <c r="F157" s="50" t="e">
        <f>+SR30_CRa!$Z107</f>
        <v>#N/A</v>
      </c>
      <c r="G157" s="40" t="e">
        <f t="shared" si="9"/>
        <v>#N/A</v>
      </c>
      <c r="H157" s="11">
        <f t="shared" si="14"/>
        <v>129</v>
      </c>
      <c r="I157" s="50" t="e">
        <f>+SR40_CRa!$Z97</f>
        <v>#N/A</v>
      </c>
      <c r="J157" s="40" t="e">
        <f t="shared" si="10"/>
        <v>#N/A</v>
      </c>
      <c r="K157" s="11">
        <f t="shared" si="15"/>
        <v>129</v>
      </c>
      <c r="L157" s="50" t="e">
        <f>+SR50_CRa!$Z87</f>
        <v>#N/A</v>
      </c>
      <c r="M157" s="40" t="e">
        <f t="shared" si="11"/>
        <v>#N/A</v>
      </c>
    </row>
    <row r="158" spans="2:13" x14ac:dyDescent="0.3">
      <c r="B158" s="11">
        <f t="shared" si="12"/>
        <v>130</v>
      </c>
      <c r="C158" s="1">
        <f>+SR!Z142</f>
        <v>1</v>
      </c>
      <c r="D158" s="40">
        <f t="shared" si="16"/>
        <v>5.0000000000000002E-5</v>
      </c>
      <c r="E158" s="11">
        <f t="shared" si="13"/>
        <v>130</v>
      </c>
      <c r="F158" s="50" t="e">
        <f>+SR30_CRa!$Z108</f>
        <v>#N/A</v>
      </c>
      <c r="G158" s="40" t="e">
        <f t="shared" ref="G158:G221" si="17">+F158/20000</f>
        <v>#N/A</v>
      </c>
      <c r="H158" s="11">
        <f t="shared" si="14"/>
        <v>130</v>
      </c>
      <c r="I158" s="50" t="e">
        <f>+SR40_CRa!$Z98</f>
        <v>#N/A</v>
      </c>
      <c r="J158" s="40" t="e">
        <f t="shared" ref="J158:J221" si="18">+I158/20000</f>
        <v>#N/A</v>
      </c>
      <c r="K158" s="11">
        <f t="shared" si="15"/>
        <v>130</v>
      </c>
      <c r="L158" s="50" t="e">
        <f>+SR50_CRa!$Z88</f>
        <v>#N/A</v>
      </c>
      <c r="M158" s="40" t="e">
        <f t="shared" ref="M158:M221" si="19">+L158/20000</f>
        <v>#N/A</v>
      </c>
    </row>
    <row r="159" spans="2:13" x14ac:dyDescent="0.3">
      <c r="B159" s="11">
        <f t="shared" ref="B159:B168" si="20">+B158+1</f>
        <v>131</v>
      </c>
      <c r="C159" s="1">
        <f>+SR!Z143</f>
        <v>2</v>
      </c>
      <c r="D159" s="40">
        <f t="shared" si="16"/>
        <v>1E-4</v>
      </c>
      <c r="E159" s="11">
        <f t="shared" ref="E159:E222" si="21">+E158+1</f>
        <v>131</v>
      </c>
      <c r="F159" s="50" t="e">
        <f>+SR30_CRa!$Z109</f>
        <v>#N/A</v>
      </c>
      <c r="G159" s="40" t="e">
        <f t="shared" si="17"/>
        <v>#N/A</v>
      </c>
      <c r="H159" s="11">
        <f t="shared" ref="H159:H222" si="22">+H158+1</f>
        <v>131</v>
      </c>
      <c r="I159" s="50" t="e">
        <f>+SR40_CRa!$Z99</f>
        <v>#N/A</v>
      </c>
      <c r="J159" s="40" t="e">
        <f t="shared" si="18"/>
        <v>#N/A</v>
      </c>
      <c r="K159" s="11">
        <f t="shared" ref="K159:K222" si="23">+K158+1</f>
        <v>131</v>
      </c>
      <c r="L159" s="50" t="e">
        <f>+SR50_CRa!$Z89</f>
        <v>#N/A</v>
      </c>
      <c r="M159" s="40" t="e">
        <f t="shared" si="19"/>
        <v>#N/A</v>
      </c>
    </row>
    <row r="160" spans="2:13" x14ac:dyDescent="0.3">
      <c r="B160" s="11">
        <f t="shared" si="20"/>
        <v>132</v>
      </c>
      <c r="C160" s="1">
        <f>+SR!Z144</f>
        <v>1</v>
      </c>
      <c r="D160" s="40">
        <f t="shared" si="16"/>
        <v>5.0000000000000002E-5</v>
      </c>
      <c r="E160" s="11">
        <f t="shared" si="21"/>
        <v>132</v>
      </c>
      <c r="F160" s="50" t="e">
        <f>+SR30_CRa!$Z110</f>
        <v>#N/A</v>
      </c>
      <c r="G160" s="40" t="e">
        <f t="shared" si="17"/>
        <v>#N/A</v>
      </c>
      <c r="H160" s="11">
        <f t="shared" si="22"/>
        <v>132</v>
      </c>
      <c r="I160" s="50" t="e">
        <f>+SR40_CRa!$Z100</f>
        <v>#N/A</v>
      </c>
      <c r="J160" s="40" t="e">
        <f t="shared" si="18"/>
        <v>#N/A</v>
      </c>
      <c r="K160" s="11">
        <f t="shared" si="23"/>
        <v>132</v>
      </c>
      <c r="L160" s="50" t="e">
        <f>+SR50_CRa!$Z90</f>
        <v>#N/A</v>
      </c>
      <c r="M160" s="40" t="e">
        <f t="shared" si="19"/>
        <v>#N/A</v>
      </c>
    </row>
    <row r="161" spans="2:13" x14ac:dyDescent="0.3">
      <c r="B161" s="11">
        <f t="shared" si="20"/>
        <v>133</v>
      </c>
      <c r="C161" s="1">
        <f>+SR!Z145</f>
        <v>1</v>
      </c>
      <c r="D161" s="40">
        <f t="shared" si="16"/>
        <v>5.0000000000000002E-5</v>
      </c>
      <c r="E161" s="11">
        <f t="shared" si="21"/>
        <v>133</v>
      </c>
      <c r="F161" s="50" t="e">
        <f>+SR30_CRa!$Z111</f>
        <v>#N/A</v>
      </c>
      <c r="G161" s="40" t="e">
        <f t="shared" si="17"/>
        <v>#N/A</v>
      </c>
      <c r="H161" s="11">
        <f t="shared" si="22"/>
        <v>133</v>
      </c>
      <c r="I161" s="50" t="e">
        <f>+SR40_CRa!$Z101</f>
        <v>#N/A</v>
      </c>
      <c r="J161" s="40" t="e">
        <f t="shared" si="18"/>
        <v>#N/A</v>
      </c>
      <c r="K161" s="11">
        <f t="shared" si="23"/>
        <v>133</v>
      </c>
      <c r="L161" s="50" t="e">
        <f>+SR50_CRa!$Z91</f>
        <v>#N/A</v>
      </c>
      <c r="M161" s="40" t="e">
        <f t="shared" si="19"/>
        <v>#N/A</v>
      </c>
    </row>
    <row r="162" spans="2:13" x14ac:dyDescent="0.3">
      <c r="B162" s="11">
        <f t="shared" si="20"/>
        <v>134</v>
      </c>
      <c r="C162" s="1">
        <f>+SR!Z146</f>
        <v>1</v>
      </c>
      <c r="D162" s="40">
        <f t="shared" si="16"/>
        <v>5.0000000000000002E-5</v>
      </c>
      <c r="E162" s="11">
        <f t="shared" si="21"/>
        <v>134</v>
      </c>
      <c r="F162" s="50" t="e">
        <f>+SR30_CRa!$Z112</f>
        <v>#N/A</v>
      </c>
      <c r="G162" s="40" t="e">
        <f t="shared" si="17"/>
        <v>#N/A</v>
      </c>
      <c r="H162" s="11">
        <f t="shared" si="22"/>
        <v>134</v>
      </c>
      <c r="I162" s="50" t="e">
        <f>+SR40_CRa!$Z102</f>
        <v>#N/A</v>
      </c>
      <c r="J162" s="40" t="e">
        <f t="shared" si="18"/>
        <v>#N/A</v>
      </c>
      <c r="K162" s="11">
        <f t="shared" si="23"/>
        <v>134</v>
      </c>
      <c r="L162" s="50" t="e">
        <f>+SR50_CRa!$Z92</f>
        <v>#N/A</v>
      </c>
      <c r="M162" s="40" t="e">
        <f t="shared" si="19"/>
        <v>#N/A</v>
      </c>
    </row>
    <row r="163" spans="2:13" x14ac:dyDescent="0.3">
      <c r="B163" s="11">
        <f t="shared" si="20"/>
        <v>135</v>
      </c>
      <c r="C163" s="1">
        <f>+SR!Z147</f>
        <v>1</v>
      </c>
      <c r="D163" s="40">
        <f t="shared" si="16"/>
        <v>5.0000000000000002E-5</v>
      </c>
      <c r="E163" s="11">
        <f t="shared" si="21"/>
        <v>135</v>
      </c>
      <c r="F163" s="50" t="e">
        <f>+SR30_CRa!$Z113</f>
        <v>#N/A</v>
      </c>
      <c r="G163" s="40" t="e">
        <f t="shared" si="17"/>
        <v>#N/A</v>
      </c>
      <c r="H163" s="11">
        <f t="shared" si="22"/>
        <v>135</v>
      </c>
      <c r="I163" s="50" t="e">
        <f>+SR40_CRa!$Z103</f>
        <v>#N/A</v>
      </c>
      <c r="J163" s="40" t="e">
        <f t="shared" si="18"/>
        <v>#N/A</v>
      </c>
      <c r="K163" s="11">
        <f t="shared" si="23"/>
        <v>135</v>
      </c>
      <c r="L163" s="50" t="e">
        <f>+SR50_CRa!$Z93</f>
        <v>#N/A</v>
      </c>
      <c r="M163" s="40" t="e">
        <f t="shared" si="19"/>
        <v>#N/A</v>
      </c>
    </row>
    <row r="164" spans="2:13" x14ac:dyDescent="0.3">
      <c r="B164" s="11">
        <f t="shared" si="20"/>
        <v>136</v>
      </c>
      <c r="C164" s="1">
        <f>+SR!Z148</f>
        <v>1</v>
      </c>
      <c r="D164" s="40">
        <f t="shared" si="16"/>
        <v>5.0000000000000002E-5</v>
      </c>
      <c r="E164" s="11">
        <f t="shared" si="21"/>
        <v>136</v>
      </c>
      <c r="F164" s="50" t="e">
        <f>+SR30_CRa!$Z114</f>
        <v>#N/A</v>
      </c>
      <c r="G164" s="40" t="e">
        <f t="shared" si="17"/>
        <v>#N/A</v>
      </c>
      <c r="H164" s="11">
        <f t="shared" si="22"/>
        <v>136</v>
      </c>
      <c r="I164" s="50" t="e">
        <f>+SR40_CRa!$Z104</f>
        <v>#N/A</v>
      </c>
      <c r="J164" s="40" t="e">
        <f t="shared" si="18"/>
        <v>#N/A</v>
      </c>
      <c r="K164" s="11">
        <f t="shared" si="23"/>
        <v>136</v>
      </c>
      <c r="L164" s="50" t="e">
        <f>+SR50_CRa!$Z94</f>
        <v>#N/A</v>
      </c>
      <c r="M164" s="40" t="e">
        <f t="shared" si="19"/>
        <v>#N/A</v>
      </c>
    </row>
    <row r="165" spans="2:13" x14ac:dyDescent="0.3">
      <c r="B165" s="11">
        <f t="shared" si="20"/>
        <v>137</v>
      </c>
      <c r="C165" s="1">
        <f>+SR!Z149</f>
        <v>1</v>
      </c>
      <c r="D165" s="40">
        <f t="shared" si="16"/>
        <v>5.0000000000000002E-5</v>
      </c>
      <c r="E165" s="11">
        <f t="shared" si="21"/>
        <v>137</v>
      </c>
      <c r="F165" s="50" t="e">
        <f>+SR30_CRa!$Z115</f>
        <v>#N/A</v>
      </c>
      <c r="G165" s="40" t="e">
        <f t="shared" si="17"/>
        <v>#N/A</v>
      </c>
      <c r="H165" s="11">
        <f t="shared" si="22"/>
        <v>137</v>
      </c>
      <c r="I165" s="50" t="e">
        <f>+SR40_CRa!$Z105</f>
        <v>#N/A</v>
      </c>
      <c r="J165" s="40" t="e">
        <f t="shared" si="18"/>
        <v>#N/A</v>
      </c>
      <c r="K165" s="11">
        <f t="shared" si="23"/>
        <v>137</v>
      </c>
      <c r="L165" s="50" t="e">
        <f>+SR50_CRa!$Z95</f>
        <v>#N/A</v>
      </c>
      <c r="M165" s="40" t="e">
        <f t="shared" si="19"/>
        <v>#N/A</v>
      </c>
    </row>
    <row r="166" spans="2:13" x14ac:dyDescent="0.3">
      <c r="B166" s="11">
        <f t="shared" si="20"/>
        <v>138</v>
      </c>
      <c r="C166" s="1">
        <f>+SR!Z150</f>
        <v>1</v>
      </c>
      <c r="D166" s="40">
        <f t="shared" si="16"/>
        <v>5.0000000000000002E-5</v>
      </c>
      <c r="E166" s="11">
        <f t="shared" si="21"/>
        <v>138</v>
      </c>
      <c r="F166" s="50" t="e">
        <f>+SR30_CRa!$Z116</f>
        <v>#N/A</v>
      </c>
      <c r="G166" s="40" t="e">
        <f t="shared" si="17"/>
        <v>#N/A</v>
      </c>
      <c r="H166" s="11">
        <f t="shared" si="22"/>
        <v>138</v>
      </c>
      <c r="I166" s="50" t="e">
        <f>+SR40_CRa!$Z106</f>
        <v>#N/A</v>
      </c>
      <c r="J166" s="40" t="e">
        <f t="shared" si="18"/>
        <v>#N/A</v>
      </c>
      <c r="K166" s="11">
        <f t="shared" si="23"/>
        <v>138</v>
      </c>
      <c r="L166" s="50" t="e">
        <f>+SR50_CRa!$Z96</f>
        <v>#N/A</v>
      </c>
      <c r="M166" s="40" t="e">
        <f t="shared" si="19"/>
        <v>#N/A</v>
      </c>
    </row>
    <row r="167" spans="2:13" x14ac:dyDescent="0.3">
      <c r="B167" s="11">
        <f t="shared" si="20"/>
        <v>139</v>
      </c>
      <c r="C167" s="1">
        <f>+SR!Z151</f>
        <v>2</v>
      </c>
      <c r="D167" s="40">
        <f t="shared" si="16"/>
        <v>1E-4</v>
      </c>
      <c r="E167" s="11">
        <f t="shared" si="21"/>
        <v>139</v>
      </c>
      <c r="F167" s="50" t="e">
        <f>+SR30_CRa!$Z117</f>
        <v>#N/A</v>
      </c>
      <c r="G167" s="40" t="e">
        <f t="shared" si="17"/>
        <v>#N/A</v>
      </c>
      <c r="H167" s="11">
        <f t="shared" si="22"/>
        <v>139</v>
      </c>
      <c r="I167" s="50" t="e">
        <f>+SR40_CRa!$Z107</f>
        <v>#N/A</v>
      </c>
      <c r="J167" s="40" t="e">
        <f t="shared" si="18"/>
        <v>#N/A</v>
      </c>
      <c r="K167" s="11">
        <f t="shared" si="23"/>
        <v>139</v>
      </c>
      <c r="L167" s="50" t="e">
        <f>+SR50_CRa!$Z97</f>
        <v>#N/A</v>
      </c>
      <c r="M167" s="40" t="e">
        <f t="shared" si="19"/>
        <v>#N/A</v>
      </c>
    </row>
    <row r="168" spans="2:13" x14ac:dyDescent="0.3">
      <c r="B168" s="11">
        <f t="shared" si="20"/>
        <v>140</v>
      </c>
      <c r="C168" s="1">
        <f>+SR!Z152</f>
        <v>1</v>
      </c>
      <c r="D168" s="40">
        <f t="shared" si="16"/>
        <v>5.0000000000000002E-5</v>
      </c>
      <c r="E168" s="11">
        <f t="shared" si="21"/>
        <v>140</v>
      </c>
      <c r="F168" s="50" t="e">
        <f>+SR30_CRa!$Z118</f>
        <v>#N/A</v>
      </c>
      <c r="G168" s="40" t="e">
        <f t="shared" si="17"/>
        <v>#N/A</v>
      </c>
      <c r="H168" s="11">
        <f t="shared" si="22"/>
        <v>140</v>
      </c>
      <c r="I168" s="50" t="e">
        <f>+SR40_CRa!$Z108</f>
        <v>#N/A</v>
      </c>
      <c r="J168" s="40" t="e">
        <f t="shared" si="18"/>
        <v>#N/A</v>
      </c>
      <c r="K168" s="11">
        <f t="shared" si="23"/>
        <v>140</v>
      </c>
      <c r="L168" s="50" t="e">
        <f>+SR50_CRa!$Z98</f>
        <v>#N/A</v>
      </c>
      <c r="M168" s="40" t="e">
        <f t="shared" si="19"/>
        <v>#N/A</v>
      </c>
    </row>
    <row r="169" spans="2:13" x14ac:dyDescent="0.3">
      <c r="C169" s="1"/>
      <c r="D169" s="40"/>
      <c r="E169" s="11">
        <f t="shared" si="21"/>
        <v>141</v>
      </c>
      <c r="F169" s="50" t="e">
        <f>+SR30_CRa!$Z119</f>
        <v>#N/A</v>
      </c>
      <c r="G169" s="40" t="e">
        <f t="shared" si="17"/>
        <v>#N/A</v>
      </c>
      <c r="H169" s="11">
        <f t="shared" si="22"/>
        <v>141</v>
      </c>
      <c r="I169" s="50" t="e">
        <f>+SR40_CRa!$Z109</f>
        <v>#N/A</v>
      </c>
      <c r="J169" s="40" t="e">
        <f t="shared" si="18"/>
        <v>#N/A</v>
      </c>
      <c r="K169" s="11">
        <f t="shared" si="23"/>
        <v>141</v>
      </c>
      <c r="L169" s="50" t="e">
        <f>+SR50_CRa!$Z99</f>
        <v>#N/A</v>
      </c>
      <c r="M169" s="40" t="e">
        <f t="shared" si="19"/>
        <v>#N/A</v>
      </c>
    </row>
    <row r="170" spans="2:13" x14ac:dyDescent="0.3">
      <c r="C170" s="1"/>
      <c r="D170" s="40"/>
      <c r="E170" s="11">
        <f t="shared" si="21"/>
        <v>142</v>
      </c>
      <c r="F170" s="50" t="e">
        <f>+SR30_CRa!$Z120</f>
        <v>#N/A</v>
      </c>
      <c r="G170" s="40" t="e">
        <f t="shared" si="17"/>
        <v>#N/A</v>
      </c>
      <c r="H170" s="11">
        <f t="shared" si="22"/>
        <v>142</v>
      </c>
      <c r="I170" s="50" t="e">
        <f>+SR40_CRa!$Z110</f>
        <v>#N/A</v>
      </c>
      <c r="J170" s="40" t="e">
        <f t="shared" si="18"/>
        <v>#N/A</v>
      </c>
      <c r="K170" s="11">
        <f t="shared" si="23"/>
        <v>142</v>
      </c>
      <c r="L170" s="50" t="e">
        <f>+SR50_CRa!$Z100</f>
        <v>#N/A</v>
      </c>
      <c r="M170" s="40" t="e">
        <f t="shared" si="19"/>
        <v>#N/A</v>
      </c>
    </row>
    <row r="171" spans="2:13" x14ac:dyDescent="0.3">
      <c r="C171" s="1"/>
      <c r="D171" s="40"/>
      <c r="E171" s="11">
        <f t="shared" si="21"/>
        <v>143</v>
      </c>
      <c r="F171" s="50" t="e">
        <f>+SR30_CRa!$Z121</f>
        <v>#N/A</v>
      </c>
      <c r="G171" s="40" t="e">
        <f t="shared" si="17"/>
        <v>#N/A</v>
      </c>
      <c r="H171" s="11">
        <f t="shared" si="22"/>
        <v>143</v>
      </c>
      <c r="I171" s="50" t="e">
        <f>+SR40_CRa!$Z111</f>
        <v>#N/A</v>
      </c>
      <c r="J171" s="40" t="e">
        <f t="shared" si="18"/>
        <v>#N/A</v>
      </c>
      <c r="K171" s="11">
        <f t="shared" si="23"/>
        <v>143</v>
      </c>
      <c r="L171" s="50" t="e">
        <f>+SR50_CRa!$Z101</f>
        <v>#N/A</v>
      </c>
      <c r="M171" s="40" t="e">
        <f t="shared" si="19"/>
        <v>#N/A</v>
      </c>
    </row>
    <row r="172" spans="2:13" x14ac:dyDescent="0.3">
      <c r="C172" s="1"/>
      <c r="D172" s="40"/>
      <c r="E172" s="11">
        <f t="shared" si="21"/>
        <v>144</v>
      </c>
      <c r="F172" s="50" t="e">
        <f>+SR30_CRa!$Z122</f>
        <v>#N/A</v>
      </c>
      <c r="G172" s="40" t="e">
        <f t="shared" si="17"/>
        <v>#N/A</v>
      </c>
      <c r="H172" s="11">
        <f t="shared" si="22"/>
        <v>144</v>
      </c>
      <c r="I172" s="50" t="e">
        <f>+SR40_CRa!$Z112</f>
        <v>#N/A</v>
      </c>
      <c r="J172" s="40" t="e">
        <f t="shared" si="18"/>
        <v>#N/A</v>
      </c>
      <c r="K172" s="11">
        <f t="shared" si="23"/>
        <v>144</v>
      </c>
      <c r="L172" s="50" t="e">
        <f>+SR50_CRa!$Z102</f>
        <v>#N/A</v>
      </c>
      <c r="M172" s="40" t="e">
        <f t="shared" si="19"/>
        <v>#N/A</v>
      </c>
    </row>
    <row r="173" spans="2:13" x14ac:dyDescent="0.3">
      <c r="C173" s="1"/>
      <c r="D173" s="40"/>
      <c r="E173" s="11">
        <f t="shared" si="21"/>
        <v>145</v>
      </c>
      <c r="F173" s="50" t="e">
        <f>+SR30_CRa!$Z123</f>
        <v>#N/A</v>
      </c>
      <c r="G173" s="40" t="e">
        <f t="shared" si="17"/>
        <v>#N/A</v>
      </c>
      <c r="H173" s="11">
        <f t="shared" si="22"/>
        <v>145</v>
      </c>
      <c r="I173" s="50" t="e">
        <f>+SR40_CRa!$Z113</f>
        <v>#N/A</v>
      </c>
      <c r="J173" s="40" t="e">
        <f t="shared" si="18"/>
        <v>#N/A</v>
      </c>
      <c r="K173" s="11">
        <f t="shared" si="23"/>
        <v>145</v>
      </c>
      <c r="L173" s="50" t="e">
        <f>+SR50_CRa!$Z103</f>
        <v>#N/A</v>
      </c>
      <c r="M173" s="40" t="e">
        <f t="shared" si="19"/>
        <v>#N/A</v>
      </c>
    </row>
    <row r="174" spans="2:13" x14ac:dyDescent="0.3">
      <c r="C174" s="1"/>
      <c r="D174" s="40"/>
      <c r="E174" s="11">
        <f t="shared" si="21"/>
        <v>146</v>
      </c>
      <c r="F174" s="50" t="e">
        <f>+SR30_CRa!$Z124</f>
        <v>#N/A</v>
      </c>
      <c r="G174" s="40" t="e">
        <f t="shared" si="17"/>
        <v>#N/A</v>
      </c>
      <c r="H174" s="11">
        <f t="shared" si="22"/>
        <v>146</v>
      </c>
      <c r="I174" s="50" t="e">
        <f>+SR40_CRa!$Z114</f>
        <v>#N/A</v>
      </c>
      <c r="J174" s="40" t="e">
        <f t="shared" si="18"/>
        <v>#N/A</v>
      </c>
      <c r="K174" s="11">
        <f t="shared" si="23"/>
        <v>146</v>
      </c>
      <c r="L174" s="50" t="e">
        <f>+SR50_CRa!$Z104</f>
        <v>#N/A</v>
      </c>
      <c r="M174" s="40" t="e">
        <f t="shared" si="19"/>
        <v>#N/A</v>
      </c>
    </row>
    <row r="175" spans="2:13" x14ac:dyDescent="0.3">
      <c r="C175" s="1"/>
      <c r="D175" s="40"/>
      <c r="E175" s="11">
        <f t="shared" si="21"/>
        <v>147</v>
      </c>
      <c r="F175" s="50" t="e">
        <f>+SR30_CRa!$Z125</f>
        <v>#N/A</v>
      </c>
      <c r="G175" s="40" t="e">
        <f t="shared" si="17"/>
        <v>#N/A</v>
      </c>
      <c r="H175" s="11">
        <f t="shared" si="22"/>
        <v>147</v>
      </c>
      <c r="I175" s="50" t="e">
        <f>+SR40_CRa!$Z115</f>
        <v>#N/A</v>
      </c>
      <c r="J175" s="40" t="e">
        <f t="shared" si="18"/>
        <v>#N/A</v>
      </c>
      <c r="K175" s="11">
        <f t="shared" si="23"/>
        <v>147</v>
      </c>
      <c r="L175" s="50" t="e">
        <f>+SR50_CRa!$Z105</f>
        <v>#N/A</v>
      </c>
      <c r="M175" s="40" t="e">
        <f t="shared" si="19"/>
        <v>#N/A</v>
      </c>
    </row>
    <row r="176" spans="2:13" x14ac:dyDescent="0.3">
      <c r="C176" s="1"/>
      <c r="D176" s="40"/>
      <c r="E176" s="11">
        <f t="shared" si="21"/>
        <v>148</v>
      </c>
      <c r="F176" s="50" t="e">
        <f>+SR30_CRa!$Z126</f>
        <v>#N/A</v>
      </c>
      <c r="G176" s="40" t="e">
        <f t="shared" si="17"/>
        <v>#N/A</v>
      </c>
      <c r="H176" s="11">
        <f t="shared" si="22"/>
        <v>148</v>
      </c>
      <c r="I176" s="50" t="e">
        <f>+SR40_CRa!$Z116</f>
        <v>#N/A</v>
      </c>
      <c r="J176" s="40" t="e">
        <f t="shared" si="18"/>
        <v>#N/A</v>
      </c>
      <c r="K176" s="11">
        <f t="shared" si="23"/>
        <v>148</v>
      </c>
      <c r="L176" s="50" t="e">
        <f>+SR50_CRa!$Z106</f>
        <v>#N/A</v>
      </c>
      <c r="M176" s="40" t="e">
        <f t="shared" si="19"/>
        <v>#N/A</v>
      </c>
    </row>
    <row r="177" spans="3:13" x14ac:dyDescent="0.3">
      <c r="C177" s="1"/>
      <c r="D177" s="40"/>
      <c r="E177" s="11">
        <f t="shared" si="21"/>
        <v>149</v>
      </c>
      <c r="F177" s="50" t="e">
        <f>+SR30_CRa!$Z127</f>
        <v>#N/A</v>
      </c>
      <c r="G177" s="40" t="e">
        <f t="shared" si="17"/>
        <v>#N/A</v>
      </c>
      <c r="H177" s="11">
        <f t="shared" si="22"/>
        <v>149</v>
      </c>
      <c r="I177" s="50" t="e">
        <f>+SR40_CRa!$Z117</f>
        <v>#N/A</v>
      </c>
      <c r="J177" s="40" t="e">
        <f t="shared" si="18"/>
        <v>#N/A</v>
      </c>
      <c r="K177" s="11">
        <f t="shared" si="23"/>
        <v>149</v>
      </c>
      <c r="L177" s="50" t="e">
        <f>+SR50_CRa!$Z107</f>
        <v>#N/A</v>
      </c>
      <c r="M177" s="40" t="e">
        <f t="shared" si="19"/>
        <v>#N/A</v>
      </c>
    </row>
    <row r="178" spans="3:13" x14ac:dyDescent="0.3">
      <c r="C178" s="1"/>
      <c r="D178" s="40"/>
      <c r="E178" s="11">
        <f t="shared" si="21"/>
        <v>150</v>
      </c>
      <c r="F178" s="50" t="e">
        <f>+SR30_CRa!$Z128</f>
        <v>#N/A</v>
      </c>
      <c r="G178" s="40" t="e">
        <f t="shared" si="17"/>
        <v>#N/A</v>
      </c>
      <c r="H178" s="11">
        <f t="shared" si="22"/>
        <v>150</v>
      </c>
      <c r="I178" s="50" t="e">
        <f>+SR40_CRa!$Z118</f>
        <v>#N/A</v>
      </c>
      <c r="J178" s="40" t="e">
        <f t="shared" si="18"/>
        <v>#N/A</v>
      </c>
      <c r="K178" s="11">
        <f t="shared" si="23"/>
        <v>150</v>
      </c>
      <c r="L178" s="50" t="e">
        <f>+SR50_CRa!$Z108</f>
        <v>#N/A</v>
      </c>
      <c r="M178" s="40" t="e">
        <f t="shared" si="19"/>
        <v>#N/A</v>
      </c>
    </row>
    <row r="179" spans="3:13" x14ac:dyDescent="0.3">
      <c r="E179" s="11">
        <f t="shared" si="21"/>
        <v>151</v>
      </c>
      <c r="F179" s="50" t="e">
        <f>+SR30_CRa!$Z129</f>
        <v>#N/A</v>
      </c>
      <c r="G179" s="40" t="e">
        <f t="shared" si="17"/>
        <v>#N/A</v>
      </c>
      <c r="H179" s="11">
        <f t="shared" si="22"/>
        <v>151</v>
      </c>
      <c r="I179" s="50" t="e">
        <f>+SR40_CRa!$Z119</f>
        <v>#N/A</v>
      </c>
      <c r="J179" s="40" t="e">
        <f t="shared" si="18"/>
        <v>#N/A</v>
      </c>
      <c r="K179" s="11">
        <f t="shared" si="23"/>
        <v>151</v>
      </c>
      <c r="L179" s="50" t="e">
        <f>+SR50_CRa!$Z109</f>
        <v>#N/A</v>
      </c>
      <c r="M179" s="40" t="e">
        <f t="shared" si="19"/>
        <v>#N/A</v>
      </c>
    </row>
    <row r="180" spans="3:13" x14ac:dyDescent="0.3">
      <c r="E180" s="11">
        <f t="shared" si="21"/>
        <v>152</v>
      </c>
      <c r="F180" s="50" t="e">
        <f>+SR30_CRa!$Z130</f>
        <v>#N/A</v>
      </c>
      <c r="G180" s="40" t="e">
        <f t="shared" si="17"/>
        <v>#N/A</v>
      </c>
      <c r="H180" s="11">
        <f t="shared" si="22"/>
        <v>152</v>
      </c>
      <c r="I180" s="50" t="e">
        <f>+SR40_CRa!$Z120</f>
        <v>#N/A</v>
      </c>
      <c r="J180" s="40" t="e">
        <f t="shared" si="18"/>
        <v>#N/A</v>
      </c>
      <c r="K180" s="11">
        <f t="shared" si="23"/>
        <v>152</v>
      </c>
      <c r="L180" s="50" t="e">
        <f>+SR50_CRa!$Z110</f>
        <v>#N/A</v>
      </c>
      <c r="M180" s="40" t="e">
        <f t="shared" si="19"/>
        <v>#N/A</v>
      </c>
    </row>
    <row r="181" spans="3:13" x14ac:dyDescent="0.3">
      <c r="E181" s="11">
        <f t="shared" si="21"/>
        <v>153</v>
      </c>
      <c r="F181" s="50" t="e">
        <f>+SR30_CRa!$Z131</f>
        <v>#N/A</v>
      </c>
      <c r="G181" s="40" t="e">
        <f t="shared" si="17"/>
        <v>#N/A</v>
      </c>
      <c r="H181" s="11">
        <f t="shared" si="22"/>
        <v>153</v>
      </c>
      <c r="I181" s="50" t="e">
        <f>+SR40_CRa!$Z121</f>
        <v>#N/A</v>
      </c>
      <c r="J181" s="40" t="e">
        <f t="shared" si="18"/>
        <v>#N/A</v>
      </c>
      <c r="K181" s="11">
        <f t="shared" si="23"/>
        <v>153</v>
      </c>
      <c r="L181" s="50" t="e">
        <f>+SR50_CRa!$Z111</f>
        <v>#N/A</v>
      </c>
      <c r="M181" s="40" t="e">
        <f t="shared" si="19"/>
        <v>#N/A</v>
      </c>
    </row>
    <row r="182" spans="3:13" x14ac:dyDescent="0.3">
      <c r="E182" s="11">
        <f t="shared" si="21"/>
        <v>154</v>
      </c>
      <c r="F182" s="50" t="e">
        <f>+SR30_CRa!$Z132</f>
        <v>#N/A</v>
      </c>
      <c r="G182" s="40" t="e">
        <f t="shared" si="17"/>
        <v>#N/A</v>
      </c>
      <c r="H182" s="11">
        <f t="shared" si="22"/>
        <v>154</v>
      </c>
      <c r="I182" s="50" t="e">
        <f>+SR40_CRa!$Z122</f>
        <v>#N/A</v>
      </c>
      <c r="J182" s="40" t="e">
        <f t="shared" si="18"/>
        <v>#N/A</v>
      </c>
      <c r="K182" s="11">
        <f t="shared" si="23"/>
        <v>154</v>
      </c>
      <c r="L182" s="50" t="e">
        <f>+SR50_CRa!$Z112</f>
        <v>#N/A</v>
      </c>
      <c r="M182" s="40" t="e">
        <f t="shared" si="19"/>
        <v>#N/A</v>
      </c>
    </row>
    <row r="183" spans="3:13" x14ac:dyDescent="0.3">
      <c r="E183" s="11">
        <f t="shared" si="21"/>
        <v>155</v>
      </c>
      <c r="F183" s="50" t="e">
        <f>+SR30_CRa!$Z133</f>
        <v>#N/A</v>
      </c>
      <c r="G183" s="40" t="e">
        <f t="shared" si="17"/>
        <v>#N/A</v>
      </c>
      <c r="H183" s="11">
        <f t="shared" si="22"/>
        <v>155</v>
      </c>
      <c r="I183" s="50" t="e">
        <f>+SR40_CRa!$Z123</f>
        <v>#N/A</v>
      </c>
      <c r="J183" s="40" t="e">
        <f t="shared" si="18"/>
        <v>#N/A</v>
      </c>
      <c r="K183" s="11">
        <f t="shared" si="23"/>
        <v>155</v>
      </c>
      <c r="L183" s="50" t="e">
        <f>+SR50_CRa!$Z113</f>
        <v>#N/A</v>
      </c>
      <c r="M183" s="40" t="e">
        <f t="shared" si="19"/>
        <v>#N/A</v>
      </c>
    </row>
    <row r="184" spans="3:13" x14ac:dyDescent="0.3">
      <c r="E184" s="11">
        <f t="shared" si="21"/>
        <v>156</v>
      </c>
      <c r="F184" s="50" t="e">
        <f>+SR30_CRa!$Z134</f>
        <v>#N/A</v>
      </c>
      <c r="G184" s="40" t="e">
        <f t="shared" si="17"/>
        <v>#N/A</v>
      </c>
      <c r="H184" s="11">
        <f t="shared" si="22"/>
        <v>156</v>
      </c>
      <c r="I184" s="50" t="e">
        <f>+SR40_CRa!$Z124</f>
        <v>#N/A</v>
      </c>
      <c r="J184" s="40" t="e">
        <f t="shared" si="18"/>
        <v>#N/A</v>
      </c>
      <c r="K184" s="11">
        <f t="shared" si="23"/>
        <v>156</v>
      </c>
      <c r="L184" s="50" t="e">
        <f>+SR50_CRa!$Z114</f>
        <v>#N/A</v>
      </c>
      <c r="M184" s="40" t="e">
        <f t="shared" si="19"/>
        <v>#N/A</v>
      </c>
    </row>
    <row r="185" spans="3:13" x14ac:dyDescent="0.3">
      <c r="E185" s="11">
        <f t="shared" si="21"/>
        <v>157</v>
      </c>
      <c r="F185" s="50" t="e">
        <f>+SR30_CRa!$Z135</f>
        <v>#N/A</v>
      </c>
      <c r="G185" s="40" t="e">
        <f t="shared" si="17"/>
        <v>#N/A</v>
      </c>
      <c r="H185" s="11">
        <f t="shared" si="22"/>
        <v>157</v>
      </c>
      <c r="I185" s="50" t="e">
        <f>+SR40_CRa!$Z125</f>
        <v>#N/A</v>
      </c>
      <c r="J185" s="40" t="e">
        <f t="shared" si="18"/>
        <v>#N/A</v>
      </c>
      <c r="K185" s="11">
        <f t="shared" si="23"/>
        <v>157</v>
      </c>
      <c r="L185" s="50" t="e">
        <f>+SR50_CRa!$Z115</f>
        <v>#N/A</v>
      </c>
      <c r="M185" s="40" t="e">
        <f t="shared" si="19"/>
        <v>#N/A</v>
      </c>
    </row>
    <row r="186" spans="3:13" x14ac:dyDescent="0.3">
      <c r="E186" s="11">
        <f t="shared" si="21"/>
        <v>158</v>
      </c>
      <c r="F186" s="50" t="e">
        <f>+SR30_CRa!$Z136</f>
        <v>#N/A</v>
      </c>
      <c r="G186" s="40" t="e">
        <f t="shared" si="17"/>
        <v>#N/A</v>
      </c>
      <c r="H186" s="11">
        <f t="shared" si="22"/>
        <v>158</v>
      </c>
      <c r="I186" s="50" t="e">
        <f>+SR40_CRa!$Z126</f>
        <v>#N/A</v>
      </c>
      <c r="J186" s="40" t="e">
        <f t="shared" si="18"/>
        <v>#N/A</v>
      </c>
      <c r="K186" s="11">
        <f t="shared" si="23"/>
        <v>158</v>
      </c>
      <c r="L186" s="50" t="e">
        <f>+SR50_CRa!$Z116</f>
        <v>#N/A</v>
      </c>
      <c r="M186" s="40" t="e">
        <f t="shared" si="19"/>
        <v>#N/A</v>
      </c>
    </row>
    <row r="187" spans="3:13" x14ac:dyDescent="0.3">
      <c r="E187" s="11">
        <f t="shared" si="21"/>
        <v>159</v>
      </c>
      <c r="F187" s="50" t="e">
        <f>+SR30_CRa!$Z137</f>
        <v>#N/A</v>
      </c>
      <c r="G187" s="40" t="e">
        <f t="shared" si="17"/>
        <v>#N/A</v>
      </c>
      <c r="H187" s="11">
        <f t="shared" si="22"/>
        <v>159</v>
      </c>
      <c r="I187" s="50" t="e">
        <f>+SR40_CRa!$Z127</f>
        <v>#N/A</v>
      </c>
      <c r="J187" s="40" t="e">
        <f t="shared" si="18"/>
        <v>#N/A</v>
      </c>
      <c r="K187" s="11">
        <f t="shared" si="23"/>
        <v>159</v>
      </c>
      <c r="L187" s="50" t="e">
        <f>+SR50_CRa!$Z117</f>
        <v>#N/A</v>
      </c>
      <c r="M187" s="40" t="e">
        <f t="shared" si="19"/>
        <v>#N/A</v>
      </c>
    </row>
    <row r="188" spans="3:13" x14ac:dyDescent="0.3">
      <c r="E188" s="11">
        <f t="shared" si="21"/>
        <v>160</v>
      </c>
      <c r="F188" s="50" t="e">
        <f>+SR30_CRa!$Z138</f>
        <v>#N/A</v>
      </c>
      <c r="G188" s="40" t="e">
        <f t="shared" si="17"/>
        <v>#N/A</v>
      </c>
      <c r="H188" s="11">
        <f t="shared" si="22"/>
        <v>160</v>
      </c>
      <c r="I188" s="50" t="e">
        <f>+SR40_CRa!$Z128</f>
        <v>#N/A</v>
      </c>
      <c r="J188" s="40" t="e">
        <f t="shared" si="18"/>
        <v>#N/A</v>
      </c>
      <c r="K188" s="11">
        <f t="shared" si="23"/>
        <v>160</v>
      </c>
      <c r="L188" s="50" t="e">
        <f>+SR50_CRa!$Z118</f>
        <v>#N/A</v>
      </c>
      <c r="M188" s="40" t="e">
        <f t="shared" si="19"/>
        <v>#N/A</v>
      </c>
    </row>
    <row r="189" spans="3:13" x14ac:dyDescent="0.3">
      <c r="E189" s="11">
        <f t="shared" si="21"/>
        <v>161</v>
      </c>
      <c r="F189" s="50" t="e">
        <f>+SR30_CRa!$Z139</f>
        <v>#N/A</v>
      </c>
      <c r="G189" s="40" t="e">
        <f t="shared" si="17"/>
        <v>#N/A</v>
      </c>
      <c r="H189" s="11">
        <f t="shared" si="22"/>
        <v>161</v>
      </c>
      <c r="I189" s="50" t="e">
        <f>+SR40_CRa!$Z129</f>
        <v>#N/A</v>
      </c>
      <c r="J189" s="40" t="e">
        <f t="shared" si="18"/>
        <v>#N/A</v>
      </c>
      <c r="K189" s="11">
        <f t="shared" si="23"/>
        <v>161</v>
      </c>
      <c r="L189" s="50" t="e">
        <f>+SR50_CRa!$Z119</f>
        <v>#N/A</v>
      </c>
      <c r="M189" s="40" t="e">
        <f t="shared" si="19"/>
        <v>#N/A</v>
      </c>
    </row>
    <row r="190" spans="3:13" x14ac:dyDescent="0.3">
      <c r="E190" s="11">
        <f t="shared" si="21"/>
        <v>162</v>
      </c>
      <c r="F190" s="50" t="e">
        <f>+SR30_CRa!$Z140</f>
        <v>#N/A</v>
      </c>
      <c r="G190" s="40" t="e">
        <f t="shared" si="17"/>
        <v>#N/A</v>
      </c>
      <c r="H190" s="11">
        <f t="shared" si="22"/>
        <v>162</v>
      </c>
      <c r="I190" s="50" t="e">
        <f>+SR40_CRa!$Z130</f>
        <v>#N/A</v>
      </c>
      <c r="J190" s="40" t="e">
        <f t="shared" si="18"/>
        <v>#N/A</v>
      </c>
      <c r="K190" s="11">
        <f t="shared" si="23"/>
        <v>162</v>
      </c>
      <c r="L190" s="50" t="e">
        <f>+SR50_CRa!$Z120</f>
        <v>#N/A</v>
      </c>
      <c r="M190" s="40" t="e">
        <f t="shared" si="19"/>
        <v>#N/A</v>
      </c>
    </row>
    <row r="191" spans="3:13" x14ac:dyDescent="0.3">
      <c r="E191" s="11">
        <f t="shared" si="21"/>
        <v>163</v>
      </c>
      <c r="F191" s="50" t="e">
        <f>+SR30_CRa!$Z141</f>
        <v>#N/A</v>
      </c>
      <c r="G191" s="40" t="e">
        <f t="shared" si="17"/>
        <v>#N/A</v>
      </c>
      <c r="H191" s="11">
        <f t="shared" si="22"/>
        <v>163</v>
      </c>
      <c r="I191" s="50" t="e">
        <f>+SR40_CRa!$Z131</f>
        <v>#N/A</v>
      </c>
      <c r="J191" s="40" t="e">
        <f t="shared" si="18"/>
        <v>#N/A</v>
      </c>
      <c r="K191" s="11">
        <f t="shared" si="23"/>
        <v>163</v>
      </c>
      <c r="L191" s="50" t="e">
        <f>+SR50_CRa!$Z121</f>
        <v>#N/A</v>
      </c>
      <c r="M191" s="40" t="e">
        <f t="shared" si="19"/>
        <v>#N/A</v>
      </c>
    </row>
    <row r="192" spans="3:13" x14ac:dyDescent="0.3">
      <c r="E192" s="11">
        <f t="shared" si="21"/>
        <v>164</v>
      </c>
      <c r="F192" s="50" t="e">
        <f>+SR30_CRa!$Z142</f>
        <v>#N/A</v>
      </c>
      <c r="G192" s="40" t="e">
        <f t="shared" si="17"/>
        <v>#N/A</v>
      </c>
      <c r="H192" s="11">
        <f t="shared" si="22"/>
        <v>164</v>
      </c>
      <c r="I192" s="50" t="e">
        <f>+SR40_CRa!$Z132</f>
        <v>#N/A</v>
      </c>
      <c r="J192" s="40" t="e">
        <f t="shared" si="18"/>
        <v>#N/A</v>
      </c>
      <c r="K192" s="11">
        <f t="shared" si="23"/>
        <v>164</v>
      </c>
      <c r="L192" s="50" t="e">
        <f>+SR50_CRa!$Z122</f>
        <v>#N/A</v>
      </c>
      <c r="M192" s="40" t="e">
        <f t="shared" si="19"/>
        <v>#N/A</v>
      </c>
    </row>
    <row r="193" spans="5:13" x14ac:dyDescent="0.3">
      <c r="E193" s="11">
        <f t="shared" si="21"/>
        <v>165</v>
      </c>
      <c r="F193" s="50" t="e">
        <f>+SR30_CRa!$Z143</f>
        <v>#N/A</v>
      </c>
      <c r="G193" s="40" t="e">
        <f t="shared" si="17"/>
        <v>#N/A</v>
      </c>
      <c r="H193" s="11">
        <f t="shared" si="22"/>
        <v>165</v>
      </c>
      <c r="I193" s="50" t="e">
        <f>+SR40_CRa!$Z133</f>
        <v>#N/A</v>
      </c>
      <c r="J193" s="40" t="e">
        <f t="shared" si="18"/>
        <v>#N/A</v>
      </c>
      <c r="K193" s="11">
        <f t="shared" si="23"/>
        <v>165</v>
      </c>
      <c r="L193" s="50" t="e">
        <f>+SR50_CRa!$Z123</f>
        <v>#N/A</v>
      </c>
      <c r="M193" s="40" t="e">
        <f t="shared" si="19"/>
        <v>#N/A</v>
      </c>
    </row>
    <row r="194" spans="5:13" x14ac:dyDescent="0.3">
      <c r="E194" s="11">
        <f t="shared" si="21"/>
        <v>166</v>
      </c>
      <c r="F194" s="50" t="e">
        <f>+SR30_CRa!$Z144</f>
        <v>#N/A</v>
      </c>
      <c r="G194" s="40" t="e">
        <f t="shared" si="17"/>
        <v>#N/A</v>
      </c>
      <c r="H194" s="11">
        <f t="shared" si="22"/>
        <v>166</v>
      </c>
      <c r="I194" s="50" t="e">
        <f>+SR40_CRa!$Z134</f>
        <v>#N/A</v>
      </c>
      <c r="J194" s="40" t="e">
        <f t="shared" si="18"/>
        <v>#N/A</v>
      </c>
      <c r="K194" s="11">
        <f t="shared" si="23"/>
        <v>166</v>
      </c>
      <c r="L194" s="50" t="e">
        <f>+SR50_CRa!$Z124</f>
        <v>#N/A</v>
      </c>
      <c r="M194" s="40" t="e">
        <f t="shared" si="19"/>
        <v>#N/A</v>
      </c>
    </row>
    <row r="195" spans="5:13" x14ac:dyDescent="0.3">
      <c r="E195" s="11">
        <f t="shared" si="21"/>
        <v>167</v>
      </c>
      <c r="F195" s="50" t="e">
        <f>+SR30_CRa!$Z145</f>
        <v>#N/A</v>
      </c>
      <c r="G195" s="40" t="e">
        <f t="shared" si="17"/>
        <v>#N/A</v>
      </c>
      <c r="H195" s="11">
        <f t="shared" si="22"/>
        <v>167</v>
      </c>
      <c r="I195" s="50" t="e">
        <f>+SR40_CRa!$Z135</f>
        <v>#N/A</v>
      </c>
      <c r="J195" s="40" t="e">
        <f t="shared" si="18"/>
        <v>#N/A</v>
      </c>
      <c r="K195" s="11">
        <f t="shared" si="23"/>
        <v>167</v>
      </c>
      <c r="L195" s="50" t="e">
        <f>+SR50_CRa!$Z125</f>
        <v>#N/A</v>
      </c>
      <c r="M195" s="40" t="e">
        <f t="shared" si="19"/>
        <v>#N/A</v>
      </c>
    </row>
    <row r="196" spans="5:13" x14ac:dyDescent="0.3">
      <c r="E196" s="11">
        <f t="shared" si="21"/>
        <v>168</v>
      </c>
      <c r="F196" s="50" t="e">
        <f>+SR30_CRa!$Z146</f>
        <v>#N/A</v>
      </c>
      <c r="G196" s="40" t="e">
        <f t="shared" si="17"/>
        <v>#N/A</v>
      </c>
      <c r="H196" s="11">
        <f t="shared" si="22"/>
        <v>168</v>
      </c>
      <c r="I196" s="50" t="e">
        <f>+SR40_CRa!$Z136</f>
        <v>#N/A</v>
      </c>
      <c r="J196" s="40" t="e">
        <f t="shared" si="18"/>
        <v>#N/A</v>
      </c>
      <c r="K196" s="11">
        <f t="shared" si="23"/>
        <v>168</v>
      </c>
      <c r="L196" s="50" t="e">
        <f>+SR50_CRa!$Z126</f>
        <v>#N/A</v>
      </c>
      <c r="M196" s="40" t="e">
        <f t="shared" si="19"/>
        <v>#N/A</v>
      </c>
    </row>
    <row r="197" spans="5:13" x14ac:dyDescent="0.3">
      <c r="E197" s="11">
        <f t="shared" si="21"/>
        <v>169</v>
      </c>
      <c r="F197" s="50" t="e">
        <f>+SR30_CRa!$Z147</f>
        <v>#N/A</v>
      </c>
      <c r="G197" s="40" t="e">
        <f t="shared" si="17"/>
        <v>#N/A</v>
      </c>
      <c r="H197" s="11">
        <f t="shared" si="22"/>
        <v>169</v>
      </c>
      <c r="I197" s="50" t="e">
        <f>+SR40_CRa!$Z137</f>
        <v>#N/A</v>
      </c>
      <c r="J197" s="40" t="e">
        <f t="shared" si="18"/>
        <v>#N/A</v>
      </c>
      <c r="K197" s="11">
        <f t="shared" si="23"/>
        <v>169</v>
      </c>
      <c r="L197" s="50" t="e">
        <f>+SR50_CRa!$Z127</f>
        <v>#N/A</v>
      </c>
      <c r="M197" s="40" t="e">
        <f t="shared" si="19"/>
        <v>#N/A</v>
      </c>
    </row>
    <row r="198" spans="5:13" x14ac:dyDescent="0.3">
      <c r="E198" s="11">
        <f t="shared" si="21"/>
        <v>170</v>
      </c>
      <c r="F198" s="50" t="e">
        <f>+SR30_CRa!$Z148</f>
        <v>#N/A</v>
      </c>
      <c r="G198" s="40" t="e">
        <f t="shared" si="17"/>
        <v>#N/A</v>
      </c>
      <c r="H198" s="11">
        <f t="shared" si="22"/>
        <v>170</v>
      </c>
      <c r="I198" s="50" t="e">
        <f>+SR40_CRa!$Z138</f>
        <v>#N/A</v>
      </c>
      <c r="J198" s="40" t="e">
        <f t="shared" si="18"/>
        <v>#N/A</v>
      </c>
      <c r="K198" s="11">
        <f t="shared" si="23"/>
        <v>170</v>
      </c>
      <c r="L198" s="50" t="e">
        <f>+SR50_CRa!$Z128</f>
        <v>#N/A</v>
      </c>
      <c r="M198" s="40" t="e">
        <f t="shared" si="19"/>
        <v>#N/A</v>
      </c>
    </row>
    <row r="199" spans="5:13" x14ac:dyDescent="0.3">
      <c r="E199" s="11">
        <f t="shared" si="21"/>
        <v>171</v>
      </c>
      <c r="F199" s="50" t="e">
        <f>+SR30_CRa!$Z149</f>
        <v>#N/A</v>
      </c>
      <c r="G199" s="40" t="e">
        <f t="shared" si="17"/>
        <v>#N/A</v>
      </c>
      <c r="H199" s="11">
        <f t="shared" si="22"/>
        <v>171</v>
      </c>
      <c r="I199" s="50" t="e">
        <f>+SR40_CRa!$Z139</f>
        <v>#N/A</v>
      </c>
      <c r="J199" s="40" t="e">
        <f t="shared" si="18"/>
        <v>#N/A</v>
      </c>
      <c r="K199" s="11">
        <f t="shared" si="23"/>
        <v>171</v>
      </c>
      <c r="L199" s="50" t="e">
        <f>+SR50_CRa!$Z129</f>
        <v>#N/A</v>
      </c>
      <c r="M199" s="40" t="e">
        <f t="shared" si="19"/>
        <v>#N/A</v>
      </c>
    </row>
    <row r="200" spans="5:13" x14ac:dyDescent="0.3">
      <c r="E200" s="11">
        <f t="shared" si="21"/>
        <v>172</v>
      </c>
      <c r="F200" s="50" t="e">
        <f>+SR30_CRa!$Z150</f>
        <v>#N/A</v>
      </c>
      <c r="G200" s="40" t="e">
        <f t="shared" si="17"/>
        <v>#N/A</v>
      </c>
      <c r="H200" s="11">
        <f t="shared" si="22"/>
        <v>172</v>
      </c>
      <c r="I200" s="50" t="e">
        <f>+SR40_CRa!$Z140</f>
        <v>#N/A</v>
      </c>
      <c r="J200" s="40" t="e">
        <f t="shared" si="18"/>
        <v>#N/A</v>
      </c>
      <c r="K200" s="11">
        <f t="shared" si="23"/>
        <v>172</v>
      </c>
      <c r="L200" s="50" t="e">
        <f>+SR50_CRa!$Z130</f>
        <v>#N/A</v>
      </c>
      <c r="M200" s="40" t="e">
        <f t="shared" si="19"/>
        <v>#N/A</v>
      </c>
    </row>
    <row r="201" spans="5:13" x14ac:dyDescent="0.3">
      <c r="E201" s="11">
        <f t="shared" si="21"/>
        <v>173</v>
      </c>
      <c r="F201" s="50" t="e">
        <f>+SR30_CRa!$Z151</f>
        <v>#N/A</v>
      </c>
      <c r="G201" s="40" t="e">
        <f t="shared" si="17"/>
        <v>#N/A</v>
      </c>
      <c r="H201" s="11">
        <f t="shared" si="22"/>
        <v>173</v>
      </c>
      <c r="I201" s="50" t="e">
        <f>+SR40_CRa!$Z141</f>
        <v>#N/A</v>
      </c>
      <c r="J201" s="40" t="e">
        <f t="shared" si="18"/>
        <v>#N/A</v>
      </c>
      <c r="K201" s="11">
        <f t="shared" si="23"/>
        <v>173</v>
      </c>
      <c r="L201" s="50" t="e">
        <f>+SR50_CRa!$Z131</f>
        <v>#N/A</v>
      </c>
      <c r="M201" s="40" t="e">
        <f t="shared" si="19"/>
        <v>#N/A</v>
      </c>
    </row>
    <row r="202" spans="5:13" x14ac:dyDescent="0.3">
      <c r="E202" s="11">
        <f t="shared" si="21"/>
        <v>174</v>
      </c>
      <c r="F202" s="50" t="e">
        <f>+SR30_CRa!$Z152</f>
        <v>#N/A</v>
      </c>
      <c r="G202" s="40" t="e">
        <f t="shared" si="17"/>
        <v>#N/A</v>
      </c>
      <c r="H202" s="11">
        <f t="shared" si="22"/>
        <v>174</v>
      </c>
      <c r="I202" s="50" t="e">
        <f>+SR40_CRa!$Z142</f>
        <v>#N/A</v>
      </c>
      <c r="J202" s="40" t="e">
        <f t="shared" si="18"/>
        <v>#N/A</v>
      </c>
      <c r="K202" s="11">
        <f t="shared" si="23"/>
        <v>174</v>
      </c>
      <c r="L202" s="50" t="e">
        <f>+SR50_CRa!$Z132</f>
        <v>#N/A</v>
      </c>
      <c r="M202" s="40" t="e">
        <f t="shared" si="19"/>
        <v>#N/A</v>
      </c>
    </row>
    <row r="203" spans="5:13" x14ac:dyDescent="0.3">
      <c r="E203" s="11">
        <f t="shared" si="21"/>
        <v>175</v>
      </c>
      <c r="F203" s="50" t="e">
        <f>+SR30_CRa!$Z153</f>
        <v>#N/A</v>
      </c>
      <c r="G203" s="40" t="e">
        <f t="shared" si="17"/>
        <v>#N/A</v>
      </c>
      <c r="H203" s="11">
        <f t="shared" si="22"/>
        <v>175</v>
      </c>
      <c r="I203" s="50" t="e">
        <f>+SR40_CRa!$Z143</f>
        <v>#N/A</v>
      </c>
      <c r="J203" s="40" t="e">
        <f t="shared" si="18"/>
        <v>#N/A</v>
      </c>
      <c r="K203" s="11">
        <f t="shared" si="23"/>
        <v>175</v>
      </c>
      <c r="L203" s="50" t="e">
        <f>+SR50_CRa!$Z133</f>
        <v>#N/A</v>
      </c>
      <c r="M203" s="40" t="e">
        <f t="shared" si="19"/>
        <v>#N/A</v>
      </c>
    </row>
    <row r="204" spans="5:13" x14ac:dyDescent="0.3">
      <c r="E204" s="11">
        <f t="shared" si="21"/>
        <v>176</v>
      </c>
      <c r="F204" s="50" t="e">
        <f>+SR30_CRa!$Z154</f>
        <v>#N/A</v>
      </c>
      <c r="G204" s="40" t="e">
        <f t="shared" si="17"/>
        <v>#N/A</v>
      </c>
      <c r="H204" s="11">
        <f t="shared" si="22"/>
        <v>176</v>
      </c>
      <c r="I204" s="50" t="e">
        <f>+SR40_CRa!$Z144</f>
        <v>#N/A</v>
      </c>
      <c r="J204" s="40" t="e">
        <f t="shared" si="18"/>
        <v>#N/A</v>
      </c>
      <c r="K204" s="11">
        <f t="shared" si="23"/>
        <v>176</v>
      </c>
      <c r="L204" s="50" t="e">
        <f>+SR50_CRa!$Z134</f>
        <v>#N/A</v>
      </c>
      <c r="M204" s="40" t="e">
        <f t="shared" si="19"/>
        <v>#N/A</v>
      </c>
    </row>
    <row r="205" spans="5:13" x14ac:dyDescent="0.3">
      <c r="E205" s="11">
        <f t="shared" si="21"/>
        <v>177</v>
      </c>
      <c r="F205" s="50" t="e">
        <f>+SR30_CRa!$Z155</f>
        <v>#N/A</v>
      </c>
      <c r="G205" s="40" t="e">
        <f t="shared" si="17"/>
        <v>#N/A</v>
      </c>
      <c r="H205" s="11">
        <f t="shared" si="22"/>
        <v>177</v>
      </c>
      <c r="I205" s="50" t="e">
        <f>+SR40_CRa!$Z145</f>
        <v>#N/A</v>
      </c>
      <c r="J205" s="40" t="e">
        <f t="shared" si="18"/>
        <v>#N/A</v>
      </c>
      <c r="K205" s="11">
        <f t="shared" si="23"/>
        <v>177</v>
      </c>
      <c r="L205" s="50" t="e">
        <f>+SR50_CRa!$Z135</f>
        <v>#N/A</v>
      </c>
      <c r="M205" s="40" t="e">
        <f t="shared" si="19"/>
        <v>#N/A</v>
      </c>
    </row>
    <row r="206" spans="5:13" x14ac:dyDescent="0.3">
      <c r="E206" s="11">
        <f t="shared" si="21"/>
        <v>178</v>
      </c>
      <c r="F206" s="50" t="e">
        <f>+SR30_CRa!$Z156</f>
        <v>#N/A</v>
      </c>
      <c r="G206" s="40" t="e">
        <f t="shared" si="17"/>
        <v>#N/A</v>
      </c>
      <c r="H206" s="11">
        <f t="shared" si="22"/>
        <v>178</v>
      </c>
      <c r="I206" s="50" t="e">
        <f>+SR40_CRa!$Z146</f>
        <v>#N/A</v>
      </c>
      <c r="J206" s="40" t="e">
        <f t="shared" si="18"/>
        <v>#N/A</v>
      </c>
      <c r="K206" s="11">
        <f t="shared" si="23"/>
        <v>178</v>
      </c>
      <c r="L206" s="50" t="e">
        <f>+SR50_CRa!$Z136</f>
        <v>#N/A</v>
      </c>
      <c r="M206" s="40" t="e">
        <f t="shared" si="19"/>
        <v>#N/A</v>
      </c>
    </row>
    <row r="207" spans="5:13" x14ac:dyDescent="0.3">
      <c r="E207" s="11">
        <f t="shared" si="21"/>
        <v>179</v>
      </c>
      <c r="F207" s="50" t="e">
        <f>+SR30_CRa!$Z157</f>
        <v>#N/A</v>
      </c>
      <c r="G207" s="40" t="e">
        <f t="shared" si="17"/>
        <v>#N/A</v>
      </c>
      <c r="H207" s="11">
        <f t="shared" si="22"/>
        <v>179</v>
      </c>
      <c r="I207" s="50" t="e">
        <f>+SR40_CRa!$Z147</f>
        <v>#N/A</v>
      </c>
      <c r="J207" s="40" t="e">
        <f t="shared" si="18"/>
        <v>#N/A</v>
      </c>
      <c r="K207" s="11">
        <f t="shared" si="23"/>
        <v>179</v>
      </c>
      <c r="L207" s="50" t="e">
        <f>+SR50_CRa!$Z137</f>
        <v>#N/A</v>
      </c>
      <c r="M207" s="40" t="e">
        <f t="shared" si="19"/>
        <v>#N/A</v>
      </c>
    </row>
    <row r="208" spans="5:13" x14ac:dyDescent="0.3">
      <c r="E208" s="11">
        <f t="shared" si="21"/>
        <v>180</v>
      </c>
      <c r="F208" s="50" t="e">
        <f>+SR30_CRa!$Z158</f>
        <v>#N/A</v>
      </c>
      <c r="G208" s="40" t="e">
        <f t="shared" si="17"/>
        <v>#N/A</v>
      </c>
      <c r="H208" s="11">
        <f t="shared" si="22"/>
        <v>180</v>
      </c>
      <c r="I208" s="50" t="e">
        <f>+SR40_CRa!$Z148</f>
        <v>#N/A</v>
      </c>
      <c r="J208" s="40" t="e">
        <f t="shared" si="18"/>
        <v>#N/A</v>
      </c>
      <c r="K208" s="11">
        <f t="shared" si="23"/>
        <v>180</v>
      </c>
      <c r="L208" s="50" t="e">
        <f>+SR50_CRa!$Z138</f>
        <v>#N/A</v>
      </c>
      <c r="M208" s="40" t="e">
        <f t="shared" si="19"/>
        <v>#N/A</v>
      </c>
    </row>
    <row r="209" spans="5:13" x14ac:dyDescent="0.3">
      <c r="E209" s="11">
        <f t="shared" si="21"/>
        <v>181</v>
      </c>
      <c r="F209" s="50" t="e">
        <f>+SR30_CRa!$Z159</f>
        <v>#N/A</v>
      </c>
      <c r="G209" s="40" t="e">
        <f t="shared" si="17"/>
        <v>#N/A</v>
      </c>
      <c r="H209" s="11">
        <f t="shared" si="22"/>
        <v>181</v>
      </c>
      <c r="I209" s="50" t="e">
        <f>+SR40_CRa!$Z149</f>
        <v>#N/A</v>
      </c>
      <c r="J209" s="40" t="e">
        <f t="shared" si="18"/>
        <v>#N/A</v>
      </c>
      <c r="K209" s="11">
        <f t="shared" si="23"/>
        <v>181</v>
      </c>
      <c r="L209" s="50" t="e">
        <f>+SR50_CRa!$Z139</f>
        <v>#N/A</v>
      </c>
      <c r="M209" s="40" t="e">
        <f t="shared" si="19"/>
        <v>#N/A</v>
      </c>
    </row>
    <row r="210" spans="5:13" x14ac:dyDescent="0.3">
      <c r="E210" s="11">
        <f t="shared" si="21"/>
        <v>182</v>
      </c>
      <c r="F210" s="50" t="e">
        <f>+SR30_CRa!$Z160</f>
        <v>#N/A</v>
      </c>
      <c r="G210" s="40" t="e">
        <f t="shared" si="17"/>
        <v>#N/A</v>
      </c>
      <c r="H210" s="11">
        <f t="shared" si="22"/>
        <v>182</v>
      </c>
      <c r="I210" s="50" t="e">
        <f>+SR40_CRa!$Z150</f>
        <v>#N/A</v>
      </c>
      <c r="J210" s="40" t="e">
        <f t="shared" si="18"/>
        <v>#N/A</v>
      </c>
      <c r="K210" s="11">
        <f t="shared" si="23"/>
        <v>182</v>
      </c>
      <c r="L210" s="50" t="e">
        <f>+SR50_CRa!$Z140</f>
        <v>#N/A</v>
      </c>
      <c r="M210" s="40" t="e">
        <f t="shared" si="19"/>
        <v>#N/A</v>
      </c>
    </row>
    <row r="211" spans="5:13" x14ac:dyDescent="0.3">
      <c r="E211" s="11">
        <f t="shared" si="21"/>
        <v>183</v>
      </c>
      <c r="F211" s="50" t="e">
        <f>+SR30_CRa!$Z161</f>
        <v>#N/A</v>
      </c>
      <c r="G211" s="40" t="e">
        <f t="shared" si="17"/>
        <v>#N/A</v>
      </c>
      <c r="H211" s="11">
        <f t="shared" si="22"/>
        <v>183</v>
      </c>
      <c r="I211" s="50" t="e">
        <f>+SR40_CRa!$Z151</f>
        <v>#N/A</v>
      </c>
      <c r="J211" s="40" t="e">
        <f t="shared" si="18"/>
        <v>#N/A</v>
      </c>
      <c r="K211" s="11">
        <f t="shared" si="23"/>
        <v>183</v>
      </c>
      <c r="L211" s="50" t="e">
        <f>+SR50_CRa!$Z141</f>
        <v>#N/A</v>
      </c>
      <c r="M211" s="40" t="e">
        <f t="shared" si="19"/>
        <v>#N/A</v>
      </c>
    </row>
    <row r="212" spans="5:13" x14ac:dyDescent="0.3">
      <c r="E212" s="11">
        <f t="shared" si="21"/>
        <v>184</v>
      </c>
      <c r="F212" s="50" t="e">
        <f>+SR30_CRa!$Z162</f>
        <v>#N/A</v>
      </c>
      <c r="G212" s="40" t="e">
        <f t="shared" si="17"/>
        <v>#N/A</v>
      </c>
      <c r="H212" s="11">
        <f t="shared" si="22"/>
        <v>184</v>
      </c>
      <c r="I212" s="50" t="e">
        <f>+SR40_CRa!$Z152</f>
        <v>#N/A</v>
      </c>
      <c r="J212" s="40" t="e">
        <f t="shared" si="18"/>
        <v>#N/A</v>
      </c>
      <c r="K212" s="11">
        <f t="shared" si="23"/>
        <v>184</v>
      </c>
      <c r="L212" s="50" t="e">
        <f>+SR50_CRa!$Z142</f>
        <v>#N/A</v>
      </c>
      <c r="M212" s="40" t="e">
        <f t="shared" si="19"/>
        <v>#N/A</v>
      </c>
    </row>
    <row r="213" spans="5:13" x14ac:dyDescent="0.3">
      <c r="E213" s="11">
        <f t="shared" si="21"/>
        <v>185</v>
      </c>
      <c r="F213" s="50" t="e">
        <f>+SR30_CRa!$Z163</f>
        <v>#N/A</v>
      </c>
      <c r="G213" s="40" t="e">
        <f t="shared" si="17"/>
        <v>#N/A</v>
      </c>
      <c r="H213" s="11">
        <f t="shared" si="22"/>
        <v>185</v>
      </c>
      <c r="I213" s="50" t="e">
        <f>+SR40_CRa!$Z153</f>
        <v>#N/A</v>
      </c>
      <c r="J213" s="40" t="e">
        <f t="shared" si="18"/>
        <v>#N/A</v>
      </c>
      <c r="K213" s="11">
        <f t="shared" si="23"/>
        <v>185</v>
      </c>
      <c r="L213" s="50" t="e">
        <f>+SR50_CRa!$Z143</f>
        <v>#N/A</v>
      </c>
      <c r="M213" s="40" t="e">
        <f t="shared" si="19"/>
        <v>#N/A</v>
      </c>
    </row>
    <row r="214" spans="5:13" x14ac:dyDescent="0.3">
      <c r="E214" s="11">
        <f t="shared" si="21"/>
        <v>186</v>
      </c>
      <c r="F214" s="50" t="e">
        <f>+SR30_CRa!$Z164</f>
        <v>#N/A</v>
      </c>
      <c r="G214" s="40" t="e">
        <f t="shared" si="17"/>
        <v>#N/A</v>
      </c>
      <c r="H214" s="11">
        <f t="shared" si="22"/>
        <v>186</v>
      </c>
      <c r="I214" s="50" t="e">
        <f>+SR40_CRa!$Z154</f>
        <v>#N/A</v>
      </c>
      <c r="J214" s="40" t="e">
        <f t="shared" si="18"/>
        <v>#N/A</v>
      </c>
      <c r="K214" s="11">
        <f t="shared" si="23"/>
        <v>186</v>
      </c>
      <c r="L214" s="50" t="e">
        <f>+SR50_CRa!$Z144</f>
        <v>#N/A</v>
      </c>
      <c r="M214" s="40" t="e">
        <f t="shared" si="19"/>
        <v>#N/A</v>
      </c>
    </row>
    <row r="215" spans="5:13" x14ac:dyDescent="0.3">
      <c r="E215" s="11">
        <f t="shared" si="21"/>
        <v>187</v>
      </c>
      <c r="F215" s="50" t="e">
        <f>+SR30_CRa!$Z165</f>
        <v>#N/A</v>
      </c>
      <c r="G215" s="40" t="e">
        <f t="shared" si="17"/>
        <v>#N/A</v>
      </c>
      <c r="H215" s="11">
        <f t="shared" si="22"/>
        <v>187</v>
      </c>
      <c r="I215" s="50" t="e">
        <f>+SR40_CRa!$Z155</f>
        <v>#N/A</v>
      </c>
      <c r="J215" s="40" t="e">
        <f t="shared" si="18"/>
        <v>#N/A</v>
      </c>
      <c r="K215" s="11">
        <f t="shared" si="23"/>
        <v>187</v>
      </c>
      <c r="L215" s="50" t="e">
        <f>+SR50_CRa!$Z145</f>
        <v>#N/A</v>
      </c>
      <c r="M215" s="40" t="e">
        <f t="shared" si="19"/>
        <v>#N/A</v>
      </c>
    </row>
    <row r="216" spans="5:13" x14ac:dyDescent="0.3">
      <c r="E216" s="11">
        <f t="shared" si="21"/>
        <v>188</v>
      </c>
      <c r="F216" s="50" t="e">
        <f>+SR30_CRa!$Z166</f>
        <v>#N/A</v>
      </c>
      <c r="G216" s="40" t="e">
        <f t="shared" si="17"/>
        <v>#N/A</v>
      </c>
      <c r="H216" s="11">
        <f t="shared" si="22"/>
        <v>188</v>
      </c>
      <c r="I216" s="50" t="e">
        <f>+SR40_CRa!$Z156</f>
        <v>#N/A</v>
      </c>
      <c r="J216" s="40" t="e">
        <f t="shared" si="18"/>
        <v>#N/A</v>
      </c>
      <c r="K216" s="11">
        <f t="shared" si="23"/>
        <v>188</v>
      </c>
      <c r="L216" s="50" t="e">
        <f>+SR50_CRa!$Z146</f>
        <v>#N/A</v>
      </c>
      <c r="M216" s="40" t="e">
        <f t="shared" si="19"/>
        <v>#N/A</v>
      </c>
    </row>
    <row r="217" spans="5:13" x14ac:dyDescent="0.3">
      <c r="E217" s="11">
        <f t="shared" si="21"/>
        <v>189</v>
      </c>
      <c r="F217" s="50" t="e">
        <f>+SR30_CRa!$Z167</f>
        <v>#N/A</v>
      </c>
      <c r="G217" s="40" t="e">
        <f t="shared" si="17"/>
        <v>#N/A</v>
      </c>
      <c r="H217" s="11">
        <f t="shared" si="22"/>
        <v>189</v>
      </c>
      <c r="I217" s="50" t="e">
        <f>+SR40_CRa!$Z157</f>
        <v>#N/A</v>
      </c>
      <c r="J217" s="40" t="e">
        <f t="shared" si="18"/>
        <v>#N/A</v>
      </c>
      <c r="K217" s="11">
        <f t="shared" si="23"/>
        <v>189</v>
      </c>
      <c r="L217" s="50" t="e">
        <f>+SR50_CRa!$Z147</f>
        <v>#N/A</v>
      </c>
      <c r="M217" s="40" t="e">
        <f t="shared" si="19"/>
        <v>#N/A</v>
      </c>
    </row>
    <row r="218" spans="5:13" x14ac:dyDescent="0.3">
      <c r="E218" s="11">
        <f t="shared" si="21"/>
        <v>190</v>
      </c>
      <c r="F218" s="50" t="e">
        <f>+SR30_CRa!$Z168</f>
        <v>#N/A</v>
      </c>
      <c r="G218" s="40" t="e">
        <f t="shared" si="17"/>
        <v>#N/A</v>
      </c>
      <c r="H218" s="11">
        <f t="shared" si="22"/>
        <v>190</v>
      </c>
      <c r="I218" s="50" t="e">
        <f>+SR40_CRa!$Z158</f>
        <v>#N/A</v>
      </c>
      <c r="J218" s="40" t="e">
        <f t="shared" si="18"/>
        <v>#N/A</v>
      </c>
      <c r="K218" s="11">
        <f t="shared" si="23"/>
        <v>190</v>
      </c>
      <c r="L218" s="50" t="e">
        <f>+SR50_CRa!$Z148</f>
        <v>#N/A</v>
      </c>
      <c r="M218" s="40" t="e">
        <f t="shared" si="19"/>
        <v>#N/A</v>
      </c>
    </row>
    <row r="219" spans="5:13" x14ac:dyDescent="0.3">
      <c r="E219" s="11">
        <f t="shared" si="21"/>
        <v>191</v>
      </c>
      <c r="F219" s="50" t="e">
        <f>+SR30_CRa!$Z169</f>
        <v>#N/A</v>
      </c>
      <c r="G219" s="40" t="e">
        <f t="shared" si="17"/>
        <v>#N/A</v>
      </c>
      <c r="H219" s="11">
        <f t="shared" si="22"/>
        <v>191</v>
      </c>
      <c r="I219" s="50" t="e">
        <f>+SR40_CRa!$Z159</f>
        <v>#N/A</v>
      </c>
      <c r="J219" s="40" t="e">
        <f t="shared" si="18"/>
        <v>#N/A</v>
      </c>
      <c r="K219" s="11">
        <f t="shared" si="23"/>
        <v>191</v>
      </c>
      <c r="L219" s="50" t="e">
        <f>+SR50_CRa!$Z149</f>
        <v>#N/A</v>
      </c>
      <c r="M219" s="40" t="e">
        <f t="shared" si="19"/>
        <v>#N/A</v>
      </c>
    </row>
    <row r="220" spans="5:13" x14ac:dyDescent="0.3">
      <c r="E220" s="11">
        <f t="shared" si="21"/>
        <v>192</v>
      </c>
      <c r="F220" s="50" t="e">
        <f>+SR30_CRa!$Z170</f>
        <v>#N/A</v>
      </c>
      <c r="G220" s="40" t="e">
        <f t="shared" si="17"/>
        <v>#N/A</v>
      </c>
      <c r="H220" s="11">
        <f t="shared" si="22"/>
        <v>192</v>
      </c>
      <c r="I220" s="50" t="e">
        <f>+SR40_CRa!$Z160</f>
        <v>#N/A</v>
      </c>
      <c r="J220" s="40" t="e">
        <f t="shared" si="18"/>
        <v>#N/A</v>
      </c>
      <c r="K220" s="11">
        <f t="shared" si="23"/>
        <v>192</v>
      </c>
      <c r="L220" s="50" t="e">
        <f>+SR50_CRa!$Z150</f>
        <v>#N/A</v>
      </c>
      <c r="M220" s="40" t="e">
        <f t="shared" si="19"/>
        <v>#N/A</v>
      </c>
    </row>
    <row r="221" spans="5:13" x14ac:dyDescent="0.3">
      <c r="E221" s="11">
        <f t="shared" si="21"/>
        <v>193</v>
      </c>
      <c r="F221" s="50" t="e">
        <f>+SR30_CRa!$Z171</f>
        <v>#N/A</v>
      </c>
      <c r="G221" s="40" t="e">
        <f t="shared" si="17"/>
        <v>#N/A</v>
      </c>
      <c r="H221" s="11">
        <f t="shared" si="22"/>
        <v>193</v>
      </c>
      <c r="I221" s="50" t="e">
        <f>+SR40_CRa!$Z161</f>
        <v>#N/A</v>
      </c>
      <c r="J221" s="40" t="e">
        <f t="shared" si="18"/>
        <v>#N/A</v>
      </c>
      <c r="K221" s="11">
        <f t="shared" si="23"/>
        <v>193</v>
      </c>
      <c r="L221" s="50" t="e">
        <f>+SR50_CRa!$Z151</f>
        <v>#N/A</v>
      </c>
      <c r="M221" s="40" t="e">
        <f t="shared" si="19"/>
        <v>#N/A</v>
      </c>
    </row>
    <row r="222" spans="5:13" x14ac:dyDescent="0.3">
      <c r="E222" s="11">
        <f t="shared" si="21"/>
        <v>194</v>
      </c>
      <c r="F222" s="50" t="e">
        <f>+SR30_CRa!$Z172</f>
        <v>#N/A</v>
      </c>
      <c r="G222" s="40" t="e">
        <f t="shared" ref="G222:G239" si="24">+F222/20000</f>
        <v>#N/A</v>
      </c>
      <c r="H222" s="11">
        <f t="shared" si="22"/>
        <v>194</v>
      </c>
      <c r="I222" s="50" t="e">
        <f>+SR40_CRa!$Z162</f>
        <v>#N/A</v>
      </c>
      <c r="J222" s="40" t="e">
        <f t="shared" ref="J222:J285" si="25">+I222/20000</f>
        <v>#N/A</v>
      </c>
      <c r="K222" s="11">
        <f t="shared" si="23"/>
        <v>194</v>
      </c>
      <c r="L222" s="50" t="e">
        <f>+SR50_CRa!$Z152</f>
        <v>#N/A</v>
      </c>
      <c r="M222" s="40" t="e">
        <f t="shared" ref="M222:M285" si="26">+L222/20000</f>
        <v>#N/A</v>
      </c>
    </row>
    <row r="223" spans="5:13" x14ac:dyDescent="0.3">
      <c r="E223" s="11">
        <f t="shared" ref="E223:E239" si="27">+E222+1</f>
        <v>195</v>
      </c>
      <c r="F223" s="50" t="e">
        <f>+SR30_CRa!$Z173</f>
        <v>#N/A</v>
      </c>
      <c r="G223" s="40" t="e">
        <f t="shared" si="24"/>
        <v>#N/A</v>
      </c>
      <c r="H223" s="11">
        <f t="shared" ref="H223:H286" si="28">+H222+1</f>
        <v>195</v>
      </c>
      <c r="I223" s="50" t="e">
        <f>+SR40_CRa!$Z163</f>
        <v>#N/A</v>
      </c>
      <c r="J223" s="40" t="e">
        <f t="shared" si="25"/>
        <v>#N/A</v>
      </c>
      <c r="K223" s="11">
        <f t="shared" ref="K223:K286" si="29">+K222+1</f>
        <v>195</v>
      </c>
      <c r="L223" s="50" t="e">
        <f>+SR50_CRa!$Z153</f>
        <v>#N/A</v>
      </c>
      <c r="M223" s="40" t="e">
        <f t="shared" si="26"/>
        <v>#N/A</v>
      </c>
    </row>
    <row r="224" spans="5:13" x14ac:dyDescent="0.3">
      <c r="E224" s="11">
        <f t="shared" si="27"/>
        <v>196</v>
      </c>
      <c r="F224" s="50" t="e">
        <f>+SR30_CRa!$Z174</f>
        <v>#N/A</v>
      </c>
      <c r="G224" s="40" t="e">
        <f t="shared" si="24"/>
        <v>#N/A</v>
      </c>
      <c r="H224" s="11">
        <f t="shared" si="28"/>
        <v>196</v>
      </c>
      <c r="I224" s="50" t="e">
        <f>+SR40_CRa!$Z164</f>
        <v>#N/A</v>
      </c>
      <c r="J224" s="40" t="e">
        <f t="shared" si="25"/>
        <v>#N/A</v>
      </c>
      <c r="K224" s="11">
        <f t="shared" si="29"/>
        <v>196</v>
      </c>
      <c r="L224" s="50" t="e">
        <f>+SR50_CRa!$Z154</f>
        <v>#N/A</v>
      </c>
      <c r="M224" s="40" t="e">
        <f t="shared" si="26"/>
        <v>#N/A</v>
      </c>
    </row>
    <row r="225" spans="5:13" x14ac:dyDescent="0.3">
      <c r="E225" s="11">
        <f t="shared" si="27"/>
        <v>197</v>
      </c>
      <c r="F225" s="50" t="e">
        <f>+SR30_CRa!$Z175</f>
        <v>#N/A</v>
      </c>
      <c r="G225" s="40" t="e">
        <f t="shared" si="24"/>
        <v>#N/A</v>
      </c>
      <c r="H225" s="11">
        <f t="shared" si="28"/>
        <v>197</v>
      </c>
      <c r="I225" s="50" t="e">
        <f>+SR40_CRa!$Z165</f>
        <v>#N/A</v>
      </c>
      <c r="J225" s="40" t="e">
        <f t="shared" si="25"/>
        <v>#N/A</v>
      </c>
      <c r="K225" s="11">
        <f t="shared" si="29"/>
        <v>197</v>
      </c>
      <c r="L225" s="50" t="e">
        <f>+SR50_CRa!$Z155</f>
        <v>#N/A</v>
      </c>
      <c r="M225" s="40" t="e">
        <f t="shared" si="26"/>
        <v>#N/A</v>
      </c>
    </row>
    <row r="226" spans="5:13" x14ac:dyDescent="0.3">
      <c r="E226" s="11">
        <f t="shared" si="27"/>
        <v>198</v>
      </c>
      <c r="F226" s="50" t="e">
        <f>+SR30_CRa!$Z176</f>
        <v>#N/A</v>
      </c>
      <c r="G226" s="40" t="e">
        <f t="shared" si="24"/>
        <v>#N/A</v>
      </c>
      <c r="H226" s="11">
        <f t="shared" si="28"/>
        <v>198</v>
      </c>
      <c r="I226" s="50" t="e">
        <f>+SR40_CRa!$Z166</f>
        <v>#N/A</v>
      </c>
      <c r="J226" s="40" t="e">
        <f t="shared" si="25"/>
        <v>#N/A</v>
      </c>
      <c r="K226" s="11">
        <f t="shared" si="29"/>
        <v>198</v>
      </c>
      <c r="L226" s="50" t="e">
        <f>+SR50_CRa!$Z156</f>
        <v>#N/A</v>
      </c>
      <c r="M226" s="40" t="e">
        <f t="shared" si="26"/>
        <v>#N/A</v>
      </c>
    </row>
    <row r="227" spans="5:13" x14ac:dyDescent="0.3">
      <c r="E227" s="11">
        <f t="shared" si="27"/>
        <v>199</v>
      </c>
      <c r="F227" s="50" t="e">
        <f>+SR30_CRa!$Z177</f>
        <v>#N/A</v>
      </c>
      <c r="G227" s="40" t="e">
        <f t="shared" si="24"/>
        <v>#N/A</v>
      </c>
      <c r="H227" s="11">
        <f t="shared" si="28"/>
        <v>199</v>
      </c>
      <c r="I227" s="50" t="e">
        <f>+SR40_CRa!$Z167</f>
        <v>#N/A</v>
      </c>
      <c r="J227" s="40" t="e">
        <f t="shared" si="25"/>
        <v>#N/A</v>
      </c>
      <c r="K227" s="11">
        <f t="shared" si="29"/>
        <v>199</v>
      </c>
      <c r="L227" s="50" t="e">
        <f>+SR50_CRa!$Z157</f>
        <v>#N/A</v>
      </c>
      <c r="M227" s="40" t="e">
        <f t="shared" si="26"/>
        <v>#N/A</v>
      </c>
    </row>
    <row r="228" spans="5:13" x14ac:dyDescent="0.3">
      <c r="E228" s="11">
        <f t="shared" si="27"/>
        <v>200</v>
      </c>
      <c r="F228" s="50" t="e">
        <f>+SR30_CRa!$Z178</f>
        <v>#N/A</v>
      </c>
      <c r="G228" s="40" t="e">
        <f t="shared" si="24"/>
        <v>#N/A</v>
      </c>
      <c r="H228" s="11">
        <f t="shared" si="28"/>
        <v>200</v>
      </c>
      <c r="I228" s="50" t="e">
        <f>+SR40_CRa!$Z168</f>
        <v>#N/A</v>
      </c>
      <c r="J228" s="40" t="e">
        <f t="shared" si="25"/>
        <v>#N/A</v>
      </c>
      <c r="K228" s="11">
        <f t="shared" si="29"/>
        <v>200</v>
      </c>
      <c r="L228" s="50" t="e">
        <f>+SR50_CRa!$Z158</f>
        <v>#N/A</v>
      </c>
      <c r="M228" s="40" t="e">
        <f t="shared" si="26"/>
        <v>#N/A</v>
      </c>
    </row>
    <row r="229" spans="5:13" x14ac:dyDescent="0.3">
      <c r="E229" s="11">
        <f t="shared" si="27"/>
        <v>201</v>
      </c>
      <c r="F229" s="50" t="e">
        <f>+SR30_CRa!$Z179</f>
        <v>#N/A</v>
      </c>
      <c r="G229" s="40" t="e">
        <f t="shared" si="24"/>
        <v>#N/A</v>
      </c>
      <c r="H229" s="11">
        <f t="shared" si="28"/>
        <v>201</v>
      </c>
      <c r="I229" s="50" t="e">
        <f>+SR40_CRa!$Z169</f>
        <v>#N/A</v>
      </c>
      <c r="J229" s="40" t="e">
        <f t="shared" si="25"/>
        <v>#N/A</v>
      </c>
      <c r="K229" s="11">
        <f t="shared" si="29"/>
        <v>201</v>
      </c>
      <c r="L229" s="50" t="e">
        <f>+SR50_CRa!$Z159</f>
        <v>#N/A</v>
      </c>
      <c r="M229" s="40" t="e">
        <f t="shared" si="26"/>
        <v>#N/A</v>
      </c>
    </row>
    <row r="230" spans="5:13" x14ac:dyDescent="0.3">
      <c r="E230" s="11">
        <f t="shared" si="27"/>
        <v>202</v>
      </c>
      <c r="F230" s="50" t="e">
        <f>+SR30_CRa!$Z180</f>
        <v>#N/A</v>
      </c>
      <c r="G230" s="40" t="e">
        <f t="shared" si="24"/>
        <v>#N/A</v>
      </c>
      <c r="H230" s="11">
        <f t="shared" si="28"/>
        <v>202</v>
      </c>
      <c r="I230" s="50" t="e">
        <f>+SR40_CRa!$Z170</f>
        <v>#N/A</v>
      </c>
      <c r="J230" s="40" t="e">
        <f t="shared" si="25"/>
        <v>#N/A</v>
      </c>
      <c r="K230" s="11">
        <f t="shared" si="29"/>
        <v>202</v>
      </c>
      <c r="L230" s="50" t="e">
        <f>+SR50_CRa!$Z160</f>
        <v>#N/A</v>
      </c>
      <c r="M230" s="40" t="e">
        <f t="shared" si="26"/>
        <v>#N/A</v>
      </c>
    </row>
    <row r="231" spans="5:13" x14ac:dyDescent="0.3">
      <c r="E231" s="11">
        <f t="shared" si="27"/>
        <v>203</v>
      </c>
      <c r="F231" s="50" t="e">
        <f>+SR30_CRa!$Z181</f>
        <v>#N/A</v>
      </c>
      <c r="G231" s="40" t="e">
        <f t="shared" si="24"/>
        <v>#N/A</v>
      </c>
      <c r="H231" s="11">
        <f t="shared" si="28"/>
        <v>203</v>
      </c>
      <c r="I231" s="50" t="e">
        <f>+SR40_CRa!$Z171</f>
        <v>#N/A</v>
      </c>
      <c r="J231" s="40" t="e">
        <f t="shared" si="25"/>
        <v>#N/A</v>
      </c>
      <c r="K231" s="11">
        <f t="shared" si="29"/>
        <v>203</v>
      </c>
      <c r="L231" s="50" t="e">
        <f>+SR50_CRa!$Z161</f>
        <v>#N/A</v>
      </c>
      <c r="M231" s="40" t="e">
        <f t="shared" si="26"/>
        <v>#N/A</v>
      </c>
    </row>
    <row r="232" spans="5:13" x14ac:dyDescent="0.3">
      <c r="E232" s="11">
        <f t="shared" si="27"/>
        <v>204</v>
      </c>
      <c r="F232" s="50" t="e">
        <f>+SR30_CRa!$Z182</f>
        <v>#N/A</v>
      </c>
      <c r="G232" s="40" t="e">
        <f t="shared" si="24"/>
        <v>#N/A</v>
      </c>
      <c r="H232" s="11">
        <f t="shared" si="28"/>
        <v>204</v>
      </c>
      <c r="I232" s="50" t="e">
        <f>+SR40_CRa!$Z172</f>
        <v>#N/A</v>
      </c>
      <c r="J232" s="40" t="e">
        <f t="shared" si="25"/>
        <v>#N/A</v>
      </c>
      <c r="K232" s="11">
        <f t="shared" si="29"/>
        <v>204</v>
      </c>
      <c r="L232" s="50" t="e">
        <f>+SR50_CRa!$Z162</f>
        <v>#N/A</v>
      </c>
      <c r="M232" s="40" t="e">
        <f t="shared" si="26"/>
        <v>#N/A</v>
      </c>
    </row>
    <row r="233" spans="5:13" x14ac:dyDescent="0.3">
      <c r="E233" s="11">
        <f t="shared" si="27"/>
        <v>205</v>
      </c>
      <c r="F233" s="50" t="e">
        <f>+SR30_CRa!$Z183</f>
        <v>#N/A</v>
      </c>
      <c r="G233" s="40" t="e">
        <f t="shared" si="24"/>
        <v>#N/A</v>
      </c>
      <c r="H233" s="11">
        <f t="shared" si="28"/>
        <v>205</v>
      </c>
      <c r="I233" s="50" t="e">
        <f>+SR40_CRa!$Z173</f>
        <v>#N/A</v>
      </c>
      <c r="J233" s="40" t="e">
        <f t="shared" si="25"/>
        <v>#N/A</v>
      </c>
      <c r="K233" s="11">
        <f t="shared" si="29"/>
        <v>205</v>
      </c>
      <c r="L233" s="50" t="e">
        <f>+SR50_CRa!$Z163</f>
        <v>#N/A</v>
      </c>
      <c r="M233" s="40" t="e">
        <f t="shared" si="26"/>
        <v>#N/A</v>
      </c>
    </row>
    <row r="234" spans="5:13" x14ac:dyDescent="0.3">
      <c r="E234" s="11">
        <f t="shared" si="27"/>
        <v>206</v>
      </c>
      <c r="F234" s="50" t="e">
        <f>+SR30_CRa!$Z184</f>
        <v>#N/A</v>
      </c>
      <c r="G234" s="40" t="e">
        <f t="shared" si="24"/>
        <v>#N/A</v>
      </c>
      <c r="H234" s="11">
        <f t="shared" si="28"/>
        <v>206</v>
      </c>
      <c r="I234" s="50" t="e">
        <f>+SR40_CRa!$Z174</f>
        <v>#N/A</v>
      </c>
      <c r="J234" s="40" t="e">
        <f t="shared" si="25"/>
        <v>#N/A</v>
      </c>
      <c r="K234" s="11">
        <f t="shared" si="29"/>
        <v>206</v>
      </c>
      <c r="L234" s="50" t="e">
        <f>+SR50_CRa!$Z164</f>
        <v>#N/A</v>
      </c>
      <c r="M234" s="40" t="e">
        <f t="shared" si="26"/>
        <v>#N/A</v>
      </c>
    </row>
    <row r="235" spans="5:13" x14ac:dyDescent="0.3">
      <c r="E235" s="11">
        <f t="shared" si="27"/>
        <v>207</v>
      </c>
      <c r="F235" s="50" t="e">
        <f>+SR30_CRa!$Z185</f>
        <v>#N/A</v>
      </c>
      <c r="G235" s="40" t="e">
        <f t="shared" si="24"/>
        <v>#N/A</v>
      </c>
      <c r="H235" s="11">
        <f t="shared" si="28"/>
        <v>207</v>
      </c>
      <c r="I235" s="50" t="e">
        <f>+SR40_CRa!$Z175</f>
        <v>#N/A</v>
      </c>
      <c r="J235" s="40" t="e">
        <f t="shared" si="25"/>
        <v>#N/A</v>
      </c>
      <c r="K235" s="11">
        <f t="shared" si="29"/>
        <v>207</v>
      </c>
      <c r="L235" s="50" t="e">
        <f>+SR50_CRa!$Z165</f>
        <v>#N/A</v>
      </c>
      <c r="M235" s="40" t="e">
        <f t="shared" si="26"/>
        <v>#N/A</v>
      </c>
    </row>
    <row r="236" spans="5:13" x14ac:dyDescent="0.3">
      <c r="E236" s="11">
        <f t="shared" si="27"/>
        <v>208</v>
      </c>
      <c r="F236" s="50" t="e">
        <f>+SR30_CRa!$Z186</f>
        <v>#N/A</v>
      </c>
      <c r="G236" s="40" t="e">
        <f t="shared" si="24"/>
        <v>#N/A</v>
      </c>
      <c r="H236" s="11">
        <f t="shared" si="28"/>
        <v>208</v>
      </c>
      <c r="I236" s="50" t="e">
        <f>+SR40_CRa!$Z176</f>
        <v>#N/A</v>
      </c>
      <c r="J236" s="40" t="e">
        <f t="shared" si="25"/>
        <v>#N/A</v>
      </c>
      <c r="K236" s="11">
        <f t="shared" si="29"/>
        <v>208</v>
      </c>
      <c r="L236" s="50" t="e">
        <f>+SR50_CRa!$Z166</f>
        <v>#N/A</v>
      </c>
      <c r="M236" s="40" t="e">
        <f t="shared" si="26"/>
        <v>#N/A</v>
      </c>
    </row>
    <row r="237" spans="5:13" x14ac:dyDescent="0.3">
      <c r="E237" s="11">
        <f t="shared" si="27"/>
        <v>209</v>
      </c>
      <c r="F237" s="50" t="e">
        <f>+SR30_CRa!$Z187</f>
        <v>#N/A</v>
      </c>
      <c r="G237" s="40" t="e">
        <f t="shared" si="24"/>
        <v>#N/A</v>
      </c>
      <c r="H237" s="11">
        <f t="shared" si="28"/>
        <v>209</v>
      </c>
      <c r="I237" s="50" t="e">
        <f>+SR40_CRa!$Z177</f>
        <v>#N/A</v>
      </c>
      <c r="J237" s="40" t="e">
        <f t="shared" si="25"/>
        <v>#N/A</v>
      </c>
      <c r="K237" s="11">
        <f t="shared" si="29"/>
        <v>209</v>
      </c>
      <c r="L237" s="50" t="e">
        <f>+SR50_CRa!$Z167</f>
        <v>#N/A</v>
      </c>
      <c r="M237" s="40" t="e">
        <f t="shared" si="26"/>
        <v>#N/A</v>
      </c>
    </row>
    <row r="238" spans="5:13" x14ac:dyDescent="0.3">
      <c r="E238" s="11">
        <f t="shared" si="27"/>
        <v>210</v>
      </c>
      <c r="F238" s="50" t="e">
        <f>+SR30_CRa!$Z188</f>
        <v>#N/A</v>
      </c>
      <c r="G238" s="40" t="e">
        <f t="shared" si="24"/>
        <v>#N/A</v>
      </c>
      <c r="H238" s="11">
        <f t="shared" si="28"/>
        <v>210</v>
      </c>
      <c r="I238" s="50" t="e">
        <f>+SR40_CRa!$Z178</f>
        <v>#N/A</v>
      </c>
      <c r="J238" s="40" t="e">
        <f t="shared" si="25"/>
        <v>#N/A</v>
      </c>
      <c r="K238" s="11">
        <f t="shared" si="29"/>
        <v>210</v>
      </c>
      <c r="L238" s="50" t="e">
        <f>+SR50_CRa!$Z168</f>
        <v>#N/A</v>
      </c>
      <c r="M238" s="40" t="e">
        <f t="shared" si="26"/>
        <v>#N/A</v>
      </c>
    </row>
    <row r="239" spans="5:13" x14ac:dyDescent="0.3">
      <c r="E239" s="11">
        <f t="shared" si="27"/>
        <v>211</v>
      </c>
      <c r="F239" s="50" t="e">
        <f>+SR30_CRa!$Z189</f>
        <v>#N/A</v>
      </c>
      <c r="G239" s="40" t="e">
        <f t="shared" si="24"/>
        <v>#N/A</v>
      </c>
      <c r="H239" s="11">
        <f t="shared" si="28"/>
        <v>211</v>
      </c>
      <c r="I239" s="50" t="e">
        <f>+SR40_CRa!$Z179</f>
        <v>#N/A</v>
      </c>
      <c r="J239" s="40" t="e">
        <f t="shared" si="25"/>
        <v>#N/A</v>
      </c>
      <c r="K239" s="11">
        <f t="shared" si="29"/>
        <v>211</v>
      </c>
      <c r="L239" s="50" t="e">
        <f>+SR50_CRa!$Z169</f>
        <v>#N/A</v>
      </c>
      <c r="M239" s="40" t="e">
        <f t="shared" si="26"/>
        <v>#N/A</v>
      </c>
    </row>
    <row r="240" spans="5:13" x14ac:dyDescent="0.3">
      <c r="F240" s="1"/>
      <c r="G240" s="40"/>
      <c r="H240" s="11">
        <f t="shared" si="28"/>
        <v>212</v>
      </c>
      <c r="I240" s="50" t="e">
        <f>+SR40_CRa!$Z180</f>
        <v>#N/A</v>
      </c>
      <c r="J240" s="40" t="e">
        <f t="shared" si="25"/>
        <v>#N/A</v>
      </c>
      <c r="K240" s="11">
        <f t="shared" si="29"/>
        <v>212</v>
      </c>
      <c r="L240" s="50" t="e">
        <f>+SR50_CRa!$Z170</f>
        <v>#N/A</v>
      </c>
      <c r="M240" s="40" t="e">
        <f t="shared" si="26"/>
        <v>#N/A</v>
      </c>
    </row>
    <row r="241" spans="6:13" x14ac:dyDescent="0.3">
      <c r="F241" s="1"/>
      <c r="G241" s="40"/>
      <c r="H241" s="11">
        <f t="shared" si="28"/>
        <v>213</v>
      </c>
      <c r="I241" s="50" t="e">
        <f>+SR40_CRa!$Z181</f>
        <v>#N/A</v>
      </c>
      <c r="J241" s="40" t="e">
        <f t="shared" si="25"/>
        <v>#N/A</v>
      </c>
      <c r="K241" s="11">
        <f t="shared" si="29"/>
        <v>213</v>
      </c>
      <c r="L241" s="50" t="e">
        <f>+SR50_CRa!$Z171</f>
        <v>#N/A</v>
      </c>
      <c r="M241" s="40" t="e">
        <f t="shared" si="26"/>
        <v>#N/A</v>
      </c>
    </row>
    <row r="242" spans="6:13" x14ac:dyDescent="0.3">
      <c r="F242" s="1"/>
      <c r="G242" s="40"/>
      <c r="H242" s="11">
        <f t="shared" si="28"/>
        <v>214</v>
      </c>
      <c r="I242" s="50" t="e">
        <f>+SR40_CRa!$Z182</f>
        <v>#N/A</v>
      </c>
      <c r="J242" s="40" t="e">
        <f t="shared" si="25"/>
        <v>#N/A</v>
      </c>
      <c r="K242" s="11">
        <f t="shared" si="29"/>
        <v>214</v>
      </c>
      <c r="L242" s="50" t="e">
        <f>+SR50_CRa!$Z172</f>
        <v>#N/A</v>
      </c>
      <c r="M242" s="40" t="e">
        <f t="shared" si="26"/>
        <v>#N/A</v>
      </c>
    </row>
    <row r="243" spans="6:13" x14ac:dyDescent="0.3">
      <c r="F243" s="1"/>
      <c r="G243" s="40"/>
      <c r="H243" s="11">
        <f t="shared" si="28"/>
        <v>215</v>
      </c>
      <c r="I243" s="50" t="e">
        <f>+SR40_CRa!$Z183</f>
        <v>#N/A</v>
      </c>
      <c r="J243" s="40" t="e">
        <f t="shared" si="25"/>
        <v>#N/A</v>
      </c>
      <c r="K243" s="11">
        <f t="shared" si="29"/>
        <v>215</v>
      </c>
      <c r="L243" s="50" t="e">
        <f>+SR50_CRa!$Z173</f>
        <v>#N/A</v>
      </c>
      <c r="M243" s="40" t="e">
        <f t="shared" si="26"/>
        <v>#N/A</v>
      </c>
    </row>
    <row r="244" spans="6:13" x14ac:dyDescent="0.3">
      <c r="F244" s="1"/>
      <c r="G244" s="40"/>
      <c r="H244" s="11">
        <f t="shared" si="28"/>
        <v>216</v>
      </c>
      <c r="I244" s="50" t="e">
        <f>+SR40_CRa!$Z184</f>
        <v>#N/A</v>
      </c>
      <c r="J244" s="40" t="e">
        <f t="shared" si="25"/>
        <v>#N/A</v>
      </c>
      <c r="K244" s="11">
        <f t="shared" si="29"/>
        <v>216</v>
      </c>
      <c r="L244" s="50" t="e">
        <f>+SR50_CRa!$Z174</f>
        <v>#N/A</v>
      </c>
      <c r="M244" s="40" t="e">
        <f t="shared" si="26"/>
        <v>#N/A</v>
      </c>
    </row>
    <row r="245" spans="6:13" x14ac:dyDescent="0.3">
      <c r="F245" s="1"/>
      <c r="G245" s="40"/>
      <c r="H245" s="11">
        <f t="shared" si="28"/>
        <v>217</v>
      </c>
      <c r="I245" s="50" t="e">
        <f>+SR40_CRa!$Z185</f>
        <v>#N/A</v>
      </c>
      <c r="J245" s="40" t="e">
        <f t="shared" si="25"/>
        <v>#N/A</v>
      </c>
      <c r="K245" s="11">
        <f t="shared" si="29"/>
        <v>217</v>
      </c>
      <c r="L245" s="50" t="e">
        <f>+SR50_CRa!$Z175</f>
        <v>#N/A</v>
      </c>
      <c r="M245" s="40" t="e">
        <f t="shared" si="26"/>
        <v>#N/A</v>
      </c>
    </row>
    <row r="246" spans="6:13" x14ac:dyDescent="0.3">
      <c r="F246" s="1"/>
      <c r="G246" s="40"/>
      <c r="H246" s="11">
        <f t="shared" si="28"/>
        <v>218</v>
      </c>
      <c r="I246" s="50" t="e">
        <f>+SR40_CRa!$Z186</f>
        <v>#N/A</v>
      </c>
      <c r="J246" s="40" t="e">
        <f t="shared" si="25"/>
        <v>#N/A</v>
      </c>
      <c r="K246" s="11">
        <f t="shared" si="29"/>
        <v>218</v>
      </c>
      <c r="L246" s="50" t="e">
        <f>+SR50_CRa!$Z176</f>
        <v>#N/A</v>
      </c>
      <c r="M246" s="40" t="e">
        <f t="shared" si="26"/>
        <v>#N/A</v>
      </c>
    </row>
    <row r="247" spans="6:13" x14ac:dyDescent="0.3">
      <c r="F247" s="1"/>
      <c r="G247" s="40"/>
      <c r="H247" s="11">
        <f t="shared" si="28"/>
        <v>219</v>
      </c>
      <c r="I247" s="50" t="e">
        <f>+SR40_CRa!$Z187</f>
        <v>#N/A</v>
      </c>
      <c r="J247" s="40" t="e">
        <f t="shared" si="25"/>
        <v>#N/A</v>
      </c>
      <c r="K247" s="11">
        <f t="shared" si="29"/>
        <v>219</v>
      </c>
      <c r="L247" s="50" t="e">
        <f>+SR50_CRa!$Z177</f>
        <v>#N/A</v>
      </c>
      <c r="M247" s="40" t="e">
        <f t="shared" si="26"/>
        <v>#N/A</v>
      </c>
    </row>
    <row r="248" spans="6:13" x14ac:dyDescent="0.3">
      <c r="F248" s="1"/>
      <c r="G248" s="40"/>
      <c r="H248" s="11">
        <f t="shared" si="28"/>
        <v>220</v>
      </c>
      <c r="I248" s="50" t="e">
        <f>+SR40_CRa!$Z188</f>
        <v>#N/A</v>
      </c>
      <c r="J248" s="40" t="e">
        <f t="shared" si="25"/>
        <v>#N/A</v>
      </c>
      <c r="K248" s="11">
        <f t="shared" si="29"/>
        <v>220</v>
      </c>
      <c r="L248" s="50" t="e">
        <f>+SR50_CRa!$Z178</f>
        <v>#N/A</v>
      </c>
      <c r="M248" s="40" t="e">
        <f t="shared" si="26"/>
        <v>#N/A</v>
      </c>
    </row>
    <row r="249" spans="6:13" x14ac:dyDescent="0.3">
      <c r="F249" s="1"/>
      <c r="G249" s="40"/>
      <c r="H249" s="11">
        <f t="shared" si="28"/>
        <v>221</v>
      </c>
      <c r="I249" s="50" t="e">
        <f>+SR40_CRa!$Z189</f>
        <v>#N/A</v>
      </c>
      <c r="J249" s="40" t="e">
        <f t="shared" si="25"/>
        <v>#N/A</v>
      </c>
      <c r="K249" s="11">
        <f t="shared" si="29"/>
        <v>221</v>
      </c>
      <c r="L249" s="50" t="e">
        <f>+SR50_CRa!$Z179</f>
        <v>#N/A</v>
      </c>
      <c r="M249" s="40" t="e">
        <f t="shared" si="26"/>
        <v>#N/A</v>
      </c>
    </row>
    <row r="250" spans="6:13" x14ac:dyDescent="0.3">
      <c r="F250" s="1"/>
      <c r="G250" s="40"/>
      <c r="H250" s="11">
        <f t="shared" si="28"/>
        <v>222</v>
      </c>
      <c r="I250" s="50" t="e">
        <f>+SR40_CRa!$Z190</f>
        <v>#N/A</v>
      </c>
      <c r="J250" s="40" t="e">
        <f t="shared" si="25"/>
        <v>#N/A</v>
      </c>
      <c r="K250" s="11">
        <f t="shared" si="29"/>
        <v>222</v>
      </c>
      <c r="L250" s="50" t="e">
        <f>+SR50_CRa!$Z180</f>
        <v>#N/A</v>
      </c>
      <c r="M250" s="40" t="e">
        <f t="shared" si="26"/>
        <v>#N/A</v>
      </c>
    </row>
    <row r="251" spans="6:13" x14ac:dyDescent="0.3">
      <c r="F251" s="1"/>
      <c r="G251" s="40"/>
      <c r="H251" s="11">
        <f t="shared" si="28"/>
        <v>223</v>
      </c>
      <c r="I251" s="50" t="e">
        <f>+SR40_CRa!$Z191</f>
        <v>#N/A</v>
      </c>
      <c r="J251" s="40" t="e">
        <f t="shared" si="25"/>
        <v>#N/A</v>
      </c>
      <c r="K251" s="11">
        <f t="shared" si="29"/>
        <v>223</v>
      </c>
      <c r="L251" s="50" t="e">
        <f>+SR50_CRa!$Z181</f>
        <v>#N/A</v>
      </c>
      <c r="M251" s="40" t="e">
        <f t="shared" si="26"/>
        <v>#N/A</v>
      </c>
    </row>
    <row r="252" spans="6:13" x14ac:dyDescent="0.3">
      <c r="F252" s="1"/>
      <c r="G252" s="40"/>
      <c r="H252" s="11">
        <f t="shared" si="28"/>
        <v>224</v>
      </c>
      <c r="I252" s="50" t="e">
        <f>+SR40_CRa!$Z192</f>
        <v>#N/A</v>
      </c>
      <c r="J252" s="40" t="e">
        <f t="shared" si="25"/>
        <v>#N/A</v>
      </c>
      <c r="K252" s="11">
        <f t="shared" si="29"/>
        <v>224</v>
      </c>
      <c r="L252" s="50" t="e">
        <f>+SR50_CRa!$Z182</f>
        <v>#N/A</v>
      </c>
      <c r="M252" s="40" t="e">
        <f t="shared" si="26"/>
        <v>#N/A</v>
      </c>
    </row>
    <row r="253" spans="6:13" x14ac:dyDescent="0.3">
      <c r="F253" s="1"/>
      <c r="G253" s="40"/>
      <c r="H253" s="11">
        <f t="shared" si="28"/>
        <v>225</v>
      </c>
      <c r="I253" s="50" t="e">
        <f>+SR40_CRa!$Z193</f>
        <v>#N/A</v>
      </c>
      <c r="J253" s="40" t="e">
        <f t="shared" si="25"/>
        <v>#N/A</v>
      </c>
      <c r="K253" s="11">
        <f t="shared" si="29"/>
        <v>225</v>
      </c>
      <c r="L253" s="50" t="e">
        <f>+SR50_CRa!$Z183</f>
        <v>#N/A</v>
      </c>
      <c r="M253" s="40" t="e">
        <f t="shared" si="26"/>
        <v>#N/A</v>
      </c>
    </row>
    <row r="254" spans="6:13" x14ac:dyDescent="0.3">
      <c r="F254" s="1"/>
      <c r="G254" s="40"/>
      <c r="H254" s="11">
        <f t="shared" si="28"/>
        <v>226</v>
      </c>
      <c r="I254" s="50" t="e">
        <f>+SR40_CRa!$Z194</f>
        <v>#N/A</v>
      </c>
      <c r="J254" s="40" t="e">
        <f t="shared" si="25"/>
        <v>#N/A</v>
      </c>
      <c r="K254" s="11">
        <f t="shared" si="29"/>
        <v>226</v>
      </c>
      <c r="L254" s="50" t="e">
        <f>+SR50_CRa!$Z184</f>
        <v>#N/A</v>
      </c>
      <c r="M254" s="40" t="e">
        <f t="shared" si="26"/>
        <v>#N/A</v>
      </c>
    </row>
    <row r="255" spans="6:13" x14ac:dyDescent="0.3">
      <c r="F255" s="1"/>
      <c r="G255" s="40"/>
      <c r="H255" s="11">
        <f t="shared" si="28"/>
        <v>227</v>
      </c>
      <c r="I255" s="50" t="e">
        <f>+SR40_CRa!$Z195</f>
        <v>#N/A</v>
      </c>
      <c r="J255" s="40" t="e">
        <f t="shared" si="25"/>
        <v>#N/A</v>
      </c>
      <c r="K255" s="11">
        <f t="shared" si="29"/>
        <v>227</v>
      </c>
      <c r="L255" s="50" t="e">
        <f>+SR50_CRa!$Z185</f>
        <v>#N/A</v>
      </c>
      <c r="M255" s="40" t="e">
        <f t="shared" si="26"/>
        <v>#N/A</v>
      </c>
    </row>
    <row r="256" spans="6:13" x14ac:dyDescent="0.3">
      <c r="F256" s="1"/>
      <c r="G256" s="40"/>
      <c r="H256" s="11">
        <f t="shared" si="28"/>
        <v>228</v>
      </c>
      <c r="I256" s="50" t="e">
        <f>+SR40_CRa!$Z196</f>
        <v>#N/A</v>
      </c>
      <c r="J256" s="40" t="e">
        <f t="shared" si="25"/>
        <v>#N/A</v>
      </c>
      <c r="K256" s="11">
        <f t="shared" si="29"/>
        <v>228</v>
      </c>
      <c r="L256" s="50" t="e">
        <f>+SR50_CRa!$Z186</f>
        <v>#N/A</v>
      </c>
      <c r="M256" s="40" t="e">
        <f t="shared" si="26"/>
        <v>#N/A</v>
      </c>
    </row>
    <row r="257" spans="6:13" x14ac:dyDescent="0.3">
      <c r="F257" s="1"/>
      <c r="G257" s="40"/>
      <c r="H257" s="11">
        <f t="shared" si="28"/>
        <v>229</v>
      </c>
      <c r="I257" s="50" t="e">
        <f>+SR40_CRa!$Z197</f>
        <v>#N/A</v>
      </c>
      <c r="J257" s="40" t="e">
        <f t="shared" si="25"/>
        <v>#N/A</v>
      </c>
      <c r="K257" s="11">
        <f t="shared" si="29"/>
        <v>229</v>
      </c>
      <c r="L257" s="50" t="e">
        <f>+SR50_CRa!$Z187</f>
        <v>#N/A</v>
      </c>
      <c r="M257" s="40" t="e">
        <f t="shared" si="26"/>
        <v>#N/A</v>
      </c>
    </row>
    <row r="258" spans="6:13" x14ac:dyDescent="0.3">
      <c r="F258" s="1"/>
      <c r="G258" s="40"/>
      <c r="H258" s="11">
        <f t="shared" si="28"/>
        <v>230</v>
      </c>
      <c r="I258" s="50" t="e">
        <f>+SR40_CRa!$Z198</f>
        <v>#N/A</v>
      </c>
      <c r="J258" s="40" t="e">
        <f t="shared" si="25"/>
        <v>#N/A</v>
      </c>
      <c r="K258" s="11">
        <f t="shared" si="29"/>
        <v>230</v>
      </c>
      <c r="L258" s="50" t="e">
        <f>+SR50_CRa!$Z188</f>
        <v>#N/A</v>
      </c>
      <c r="M258" s="40" t="e">
        <f t="shared" si="26"/>
        <v>#N/A</v>
      </c>
    </row>
    <row r="259" spans="6:13" x14ac:dyDescent="0.3">
      <c r="F259" s="1"/>
      <c r="G259" s="40"/>
      <c r="H259" s="11">
        <f t="shared" si="28"/>
        <v>231</v>
      </c>
      <c r="I259" s="50" t="e">
        <f>+SR40_CRa!$Z199</f>
        <v>#N/A</v>
      </c>
      <c r="J259" s="40" t="e">
        <f t="shared" si="25"/>
        <v>#N/A</v>
      </c>
      <c r="K259" s="11">
        <f t="shared" si="29"/>
        <v>231</v>
      </c>
      <c r="L259" s="50" t="e">
        <f>+SR50_CRa!$Z189</f>
        <v>#N/A</v>
      </c>
      <c r="M259" s="40" t="e">
        <f t="shared" si="26"/>
        <v>#N/A</v>
      </c>
    </row>
    <row r="260" spans="6:13" x14ac:dyDescent="0.3">
      <c r="F260" s="1"/>
      <c r="G260" s="40"/>
      <c r="H260" s="11">
        <f t="shared" si="28"/>
        <v>232</v>
      </c>
      <c r="I260" s="50" t="e">
        <f>+SR40_CRa!$Z200</f>
        <v>#N/A</v>
      </c>
      <c r="J260" s="40" t="e">
        <f t="shared" si="25"/>
        <v>#N/A</v>
      </c>
      <c r="K260" s="11">
        <f t="shared" si="29"/>
        <v>232</v>
      </c>
      <c r="L260" s="50" t="e">
        <f>+SR50_CRa!$Z190</f>
        <v>#N/A</v>
      </c>
      <c r="M260" s="40" t="e">
        <f t="shared" si="26"/>
        <v>#N/A</v>
      </c>
    </row>
    <row r="261" spans="6:13" x14ac:dyDescent="0.3">
      <c r="F261" s="1"/>
      <c r="G261" s="40"/>
      <c r="H261" s="11">
        <f t="shared" si="28"/>
        <v>233</v>
      </c>
      <c r="I261" s="50" t="e">
        <f>+SR40_CRa!$Z201</f>
        <v>#N/A</v>
      </c>
      <c r="J261" s="40" t="e">
        <f t="shared" si="25"/>
        <v>#N/A</v>
      </c>
      <c r="K261" s="11">
        <f t="shared" si="29"/>
        <v>233</v>
      </c>
      <c r="L261" s="50" t="e">
        <f>+SR50_CRa!$Z191</f>
        <v>#N/A</v>
      </c>
      <c r="M261" s="40" t="e">
        <f t="shared" si="26"/>
        <v>#N/A</v>
      </c>
    </row>
    <row r="262" spans="6:13" x14ac:dyDescent="0.3">
      <c r="F262" s="1"/>
      <c r="G262" s="40"/>
      <c r="H262" s="11">
        <f t="shared" si="28"/>
        <v>234</v>
      </c>
      <c r="I262" s="50" t="e">
        <f>+SR40_CRa!$Z202</f>
        <v>#N/A</v>
      </c>
      <c r="J262" s="40" t="e">
        <f t="shared" si="25"/>
        <v>#N/A</v>
      </c>
      <c r="K262" s="11">
        <f t="shared" si="29"/>
        <v>234</v>
      </c>
      <c r="L262" s="50" t="e">
        <f>+SR50_CRa!$Z192</f>
        <v>#N/A</v>
      </c>
      <c r="M262" s="40" t="e">
        <f t="shared" si="26"/>
        <v>#N/A</v>
      </c>
    </row>
    <row r="263" spans="6:13" x14ac:dyDescent="0.3">
      <c r="F263" s="1"/>
      <c r="G263" s="40"/>
      <c r="H263" s="11">
        <f t="shared" si="28"/>
        <v>235</v>
      </c>
      <c r="I263" s="50" t="e">
        <f>+SR40_CRa!$Z203</f>
        <v>#N/A</v>
      </c>
      <c r="J263" s="40" t="e">
        <f t="shared" si="25"/>
        <v>#N/A</v>
      </c>
      <c r="K263" s="11">
        <f t="shared" si="29"/>
        <v>235</v>
      </c>
      <c r="L263" s="50" t="e">
        <f>+SR50_CRa!$Z193</f>
        <v>#N/A</v>
      </c>
      <c r="M263" s="40" t="e">
        <f t="shared" si="26"/>
        <v>#N/A</v>
      </c>
    </row>
    <row r="264" spans="6:13" x14ac:dyDescent="0.3">
      <c r="F264" s="1"/>
      <c r="G264" s="40"/>
      <c r="H264" s="11">
        <f t="shared" si="28"/>
        <v>236</v>
      </c>
      <c r="I264" s="50" t="e">
        <f>+SR40_CRa!$Z204</f>
        <v>#N/A</v>
      </c>
      <c r="J264" s="40" t="e">
        <f t="shared" si="25"/>
        <v>#N/A</v>
      </c>
      <c r="K264" s="11">
        <f t="shared" si="29"/>
        <v>236</v>
      </c>
      <c r="L264" s="50" t="e">
        <f>+SR50_CRa!$Z194</f>
        <v>#N/A</v>
      </c>
      <c r="M264" s="40" t="e">
        <f t="shared" si="26"/>
        <v>#N/A</v>
      </c>
    </row>
    <row r="265" spans="6:13" x14ac:dyDescent="0.3">
      <c r="F265" s="1"/>
      <c r="G265" s="40"/>
      <c r="H265" s="11">
        <f t="shared" si="28"/>
        <v>237</v>
      </c>
      <c r="I265" s="50" t="e">
        <f>+SR40_CRa!$Z205</f>
        <v>#N/A</v>
      </c>
      <c r="J265" s="40" t="e">
        <f t="shared" si="25"/>
        <v>#N/A</v>
      </c>
      <c r="K265" s="11">
        <f t="shared" si="29"/>
        <v>237</v>
      </c>
      <c r="L265" s="50" t="e">
        <f>+SR50_CRa!$Z195</f>
        <v>#N/A</v>
      </c>
      <c r="M265" s="40" t="e">
        <f t="shared" si="26"/>
        <v>#N/A</v>
      </c>
    </row>
    <row r="266" spans="6:13" x14ac:dyDescent="0.3">
      <c r="F266" s="1"/>
      <c r="G266" s="40"/>
      <c r="H266" s="11">
        <f t="shared" si="28"/>
        <v>238</v>
      </c>
      <c r="I266" s="50" t="e">
        <f>+SR40_CRa!$Z206</f>
        <v>#N/A</v>
      </c>
      <c r="J266" s="40" t="e">
        <f t="shared" si="25"/>
        <v>#N/A</v>
      </c>
      <c r="K266" s="11">
        <f t="shared" si="29"/>
        <v>238</v>
      </c>
      <c r="L266" s="50" t="e">
        <f>+SR50_CRa!$Z196</f>
        <v>#N/A</v>
      </c>
      <c r="M266" s="40" t="e">
        <f t="shared" si="26"/>
        <v>#N/A</v>
      </c>
    </row>
    <row r="267" spans="6:13" x14ac:dyDescent="0.3">
      <c r="F267" s="1"/>
      <c r="G267" s="40"/>
      <c r="H267" s="11">
        <f t="shared" si="28"/>
        <v>239</v>
      </c>
      <c r="I267" s="50" t="e">
        <f>+SR40_CRa!$Z207</f>
        <v>#N/A</v>
      </c>
      <c r="J267" s="40" t="e">
        <f t="shared" si="25"/>
        <v>#N/A</v>
      </c>
      <c r="K267" s="11">
        <f t="shared" si="29"/>
        <v>239</v>
      </c>
      <c r="L267" s="50" t="e">
        <f>+SR50_CRa!$Z197</f>
        <v>#N/A</v>
      </c>
      <c r="M267" s="40" t="e">
        <f t="shared" si="26"/>
        <v>#N/A</v>
      </c>
    </row>
    <row r="268" spans="6:13" x14ac:dyDescent="0.3">
      <c r="F268" s="1"/>
      <c r="G268" s="40"/>
      <c r="H268" s="11">
        <f t="shared" si="28"/>
        <v>240</v>
      </c>
      <c r="I268" s="50" t="e">
        <f>+SR40_CRa!$Z208</f>
        <v>#N/A</v>
      </c>
      <c r="J268" s="40" t="e">
        <f t="shared" si="25"/>
        <v>#N/A</v>
      </c>
      <c r="K268" s="11">
        <f t="shared" si="29"/>
        <v>240</v>
      </c>
      <c r="L268" s="50" t="e">
        <f>+SR50_CRa!$Z198</f>
        <v>#N/A</v>
      </c>
      <c r="M268" s="40" t="e">
        <f t="shared" si="26"/>
        <v>#N/A</v>
      </c>
    </row>
    <row r="269" spans="6:13" x14ac:dyDescent="0.3">
      <c r="F269" s="1"/>
      <c r="G269" s="40"/>
      <c r="H269" s="11">
        <f t="shared" si="28"/>
        <v>241</v>
      </c>
      <c r="I269" s="50" t="e">
        <f>+SR40_CRa!$Z209</f>
        <v>#N/A</v>
      </c>
      <c r="J269" s="40" t="e">
        <f t="shared" si="25"/>
        <v>#N/A</v>
      </c>
      <c r="K269" s="11">
        <f t="shared" si="29"/>
        <v>241</v>
      </c>
      <c r="L269" s="50" t="e">
        <f>+SR50_CRa!$Z199</f>
        <v>#N/A</v>
      </c>
      <c r="M269" s="40" t="e">
        <f t="shared" si="26"/>
        <v>#N/A</v>
      </c>
    </row>
    <row r="270" spans="6:13" x14ac:dyDescent="0.3">
      <c r="F270" s="1"/>
      <c r="G270" s="40"/>
      <c r="H270" s="11">
        <f t="shared" si="28"/>
        <v>242</v>
      </c>
      <c r="I270" s="50" t="e">
        <f>+SR40_CRa!$Z210</f>
        <v>#N/A</v>
      </c>
      <c r="J270" s="40" t="e">
        <f t="shared" si="25"/>
        <v>#N/A</v>
      </c>
      <c r="K270" s="11">
        <f t="shared" si="29"/>
        <v>242</v>
      </c>
      <c r="L270" s="50" t="e">
        <f>+SR50_CRa!$Z200</f>
        <v>#N/A</v>
      </c>
      <c r="M270" s="40" t="e">
        <f t="shared" si="26"/>
        <v>#N/A</v>
      </c>
    </row>
    <row r="271" spans="6:13" x14ac:dyDescent="0.3">
      <c r="F271" s="1"/>
      <c r="G271" s="40"/>
      <c r="H271" s="11">
        <f t="shared" si="28"/>
        <v>243</v>
      </c>
      <c r="I271" s="50" t="e">
        <f>+SR40_CRa!$Z211</f>
        <v>#N/A</v>
      </c>
      <c r="J271" s="40" t="e">
        <f t="shared" si="25"/>
        <v>#N/A</v>
      </c>
      <c r="K271" s="11">
        <f t="shared" si="29"/>
        <v>243</v>
      </c>
      <c r="L271" s="50" t="e">
        <f>+SR50_CRa!$Z201</f>
        <v>#N/A</v>
      </c>
      <c r="M271" s="40" t="e">
        <f t="shared" si="26"/>
        <v>#N/A</v>
      </c>
    </row>
    <row r="272" spans="6:13" x14ac:dyDescent="0.3">
      <c r="F272" s="1"/>
      <c r="G272" s="40"/>
      <c r="H272" s="11">
        <f t="shared" si="28"/>
        <v>244</v>
      </c>
      <c r="I272" s="50" t="e">
        <f>+SR40_CRa!$Z212</f>
        <v>#N/A</v>
      </c>
      <c r="J272" s="40" t="e">
        <f t="shared" si="25"/>
        <v>#N/A</v>
      </c>
      <c r="K272" s="11">
        <f t="shared" si="29"/>
        <v>244</v>
      </c>
      <c r="L272" s="50" t="e">
        <f>+SR50_CRa!$Z202</f>
        <v>#N/A</v>
      </c>
      <c r="M272" s="40" t="e">
        <f t="shared" si="26"/>
        <v>#N/A</v>
      </c>
    </row>
    <row r="273" spans="6:13" x14ac:dyDescent="0.3">
      <c r="F273" s="1"/>
      <c r="G273" s="40"/>
      <c r="H273" s="11">
        <f t="shared" si="28"/>
        <v>245</v>
      </c>
      <c r="I273" s="50" t="e">
        <f>+SR40_CRa!$Z213</f>
        <v>#N/A</v>
      </c>
      <c r="J273" s="40" t="e">
        <f t="shared" si="25"/>
        <v>#N/A</v>
      </c>
      <c r="K273" s="11">
        <f t="shared" si="29"/>
        <v>245</v>
      </c>
      <c r="L273" s="50" t="e">
        <f>+SR50_CRa!$Z203</f>
        <v>#N/A</v>
      </c>
      <c r="M273" s="40" t="e">
        <f t="shared" si="26"/>
        <v>#N/A</v>
      </c>
    </row>
    <row r="274" spans="6:13" x14ac:dyDescent="0.3">
      <c r="F274" s="1"/>
      <c r="G274" s="40"/>
      <c r="H274" s="11">
        <f t="shared" si="28"/>
        <v>246</v>
      </c>
      <c r="I274" s="50" t="e">
        <f>+SR40_CRa!$Z214</f>
        <v>#N/A</v>
      </c>
      <c r="J274" s="40" t="e">
        <f t="shared" si="25"/>
        <v>#N/A</v>
      </c>
      <c r="K274" s="11">
        <f t="shared" si="29"/>
        <v>246</v>
      </c>
      <c r="L274" s="50" t="e">
        <f>+SR50_CRa!$Z204</f>
        <v>#N/A</v>
      </c>
      <c r="M274" s="40" t="e">
        <f t="shared" si="26"/>
        <v>#N/A</v>
      </c>
    </row>
    <row r="275" spans="6:13" x14ac:dyDescent="0.3">
      <c r="F275" s="1"/>
      <c r="G275" s="40"/>
      <c r="H275" s="11">
        <f t="shared" si="28"/>
        <v>247</v>
      </c>
      <c r="I275" s="50" t="e">
        <f>+SR40_CRa!$Z215</f>
        <v>#N/A</v>
      </c>
      <c r="J275" s="40" t="e">
        <f t="shared" si="25"/>
        <v>#N/A</v>
      </c>
      <c r="K275" s="11">
        <f t="shared" si="29"/>
        <v>247</v>
      </c>
      <c r="L275" s="50" t="e">
        <f>+SR50_CRa!$Z205</f>
        <v>#N/A</v>
      </c>
      <c r="M275" s="40" t="e">
        <f t="shared" si="26"/>
        <v>#N/A</v>
      </c>
    </row>
    <row r="276" spans="6:13" x14ac:dyDescent="0.3">
      <c r="F276" s="1"/>
      <c r="G276" s="40"/>
      <c r="H276" s="11">
        <f t="shared" si="28"/>
        <v>248</v>
      </c>
      <c r="I276" s="50" t="e">
        <f>+SR40_CRa!$Z216</f>
        <v>#N/A</v>
      </c>
      <c r="J276" s="40" t="e">
        <f t="shared" si="25"/>
        <v>#N/A</v>
      </c>
      <c r="K276" s="11">
        <f t="shared" si="29"/>
        <v>248</v>
      </c>
      <c r="L276" s="50" t="e">
        <f>+SR50_CRa!$Z206</f>
        <v>#N/A</v>
      </c>
      <c r="M276" s="40" t="e">
        <f t="shared" si="26"/>
        <v>#N/A</v>
      </c>
    </row>
    <row r="277" spans="6:13" x14ac:dyDescent="0.3">
      <c r="F277" s="1"/>
      <c r="G277" s="40"/>
      <c r="H277" s="11">
        <f t="shared" si="28"/>
        <v>249</v>
      </c>
      <c r="I277" s="50" t="e">
        <f>+SR40_CRa!$Z217</f>
        <v>#N/A</v>
      </c>
      <c r="J277" s="40" t="e">
        <f t="shared" si="25"/>
        <v>#N/A</v>
      </c>
      <c r="K277" s="11">
        <f t="shared" si="29"/>
        <v>249</v>
      </c>
      <c r="L277" s="50" t="e">
        <f>+SR50_CRa!$Z207</f>
        <v>#N/A</v>
      </c>
      <c r="M277" s="40" t="e">
        <f t="shared" si="26"/>
        <v>#N/A</v>
      </c>
    </row>
    <row r="278" spans="6:13" x14ac:dyDescent="0.3">
      <c r="F278" s="1"/>
      <c r="G278" s="40"/>
      <c r="H278" s="11">
        <f t="shared" si="28"/>
        <v>250</v>
      </c>
      <c r="I278" s="50" t="e">
        <f>+SR40_CRa!$Z218</f>
        <v>#N/A</v>
      </c>
      <c r="J278" s="40" t="e">
        <f t="shared" si="25"/>
        <v>#N/A</v>
      </c>
      <c r="K278" s="11">
        <f t="shared" si="29"/>
        <v>250</v>
      </c>
      <c r="L278" s="50" t="e">
        <f>+SR50_CRa!$Z208</f>
        <v>#N/A</v>
      </c>
      <c r="M278" s="40" t="e">
        <f t="shared" si="26"/>
        <v>#N/A</v>
      </c>
    </row>
    <row r="279" spans="6:13" x14ac:dyDescent="0.3">
      <c r="F279" s="1"/>
      <c r="G279" s="40"/>
      <c r="H279" s="11">
        <f t="shared" si="28"/>
        <v>251</v>
      </c>
      <c r="I279" s="50" t="e">
        <f>+SR40_CRa!$Z219</f>
        <v>#N/A</v>
      </c>
      <c r="J279" s="40" t="e">
        <f t="shared" si="25"/>
        <v>#N/A</v>
      </c>
      <c r="K279" s="11">
        <f t="shared" si="29"/>
        <v>251</v>
      </c>
      <c r="L279" s="50" t="e">
        <f>+SR50_CRa!$Z209</f>
        <v>#N/A</v>
      </c>
      <c r="M279" s="40" t="e">
        <f t="shared" si="26"/>
        <v>#N/A</v>
      </c>
    </row>
    <row r="280" spans="6:13" x14ac:dyDescent="0.3">
      <c r="F280" s="1"/>
      <c r="G280" s="40"/>
      <c r="H280" s="11">
        <f t="shared" si="28"/>
        <v>252</v>
      </c>
      <c r="I280" s="50" t="e">
        <f>+SR40_CRa!$Z220</f>
        <v>#N/A</v>
      </c>
      <c r="J280" s="40" t="e">
        <f t="shared" si="25"/>
        <v>#N/A</v>
      </c>
      <c r="K280" s="11">
        <f t="shared" si="29"/>
        <v>252</v>
      </c>
      <c r="L280" s="50" t="e">
        <f>+SR50_CRa!$Z210</f>
        <v>#N/A</v>
      </c>
      <c r="M280" s="40" t="e">
        <f t="shared" si="26"/>
        <v>#N/A</v>
      </c>
    </row>
    <row r="281" spans="6:13" x14ac:dyDescent="0.3">
      <c r="F281" s="1"/>
      <c r="G281" s="40"/>
      <c r="H281" s="11">
        <f t="shared" si="28"/>
        <v>253</v>
      </c>
      <c r="I281" s="50" t="e">
        <f>+SR40_CRa!$Z221</f>
        <v>#N/A</v>
      </c>
      <c r="J281" s="40" t="e">
        <f t="shared" si="25"/>
        <v>#N/A</v>
      </c>
      <c r="K281" s="11">
        <f t="shared" si="29"/>
        <v>253</v>
      </c>
      <c r="L281" s="50" t="e">
        <f>+SR50_CRa!$Z211</f>
        <v>#N/A</v>
      </c>
      <c r="M281" s="40" t="e">
        <f t="shared" si="26"/>
        <v>#N/A</v>
      </c>
    </row>
    <row r="282" spans="6:13" x14ac:dyDescent="0.3">
      <c r="F282" s="1"/>
      <c r="G282" s="40"/>
      <c r="H282" s="11">
        <f t="shared" si="28"/>
        <v>254</v>
      </c>
      <c r="I282" s="50" t="e">
        <f>+SR40_CRa!$Z222</f>
        <v>#N/A</v>
      </c>
      <c r="J282" s="40" t="e">
        <f t="shared" si="25"/>
        <v>#N/A</v>
      </c>
      <c r="K282" s="11">
        <f t="shared" si="29"/>
        <v>254</v>
      </c>
      <c r="L282" s="50" t="e">
        <f>+SR50_CRa!$Z212</f>
        <v>#N/A</v>
      </c>
      <c r="M282" s="40" t="e">
        <f t="shared" si="26"/>
        <v>#N/A</v>
      </c>
    </row>
    <row r="283" spans="6:13" x14ac:dyDescent="0.3">
      <c r="F283" s="1"/>
      <c r="G283" s="40"/>
      <c r="H283" s="11">
        <f t="shared" si="28"/>
        <v>255</v>
      </c>
      <c r="I283" s="50" t="e">
        <f>+SR40_CRa!$Z223</f>
        <v>#N/A</v>
      </c>
      <c r="J283" s="40" t="e">
        <f t="shared" si="25"/>
        <v>#N/A</v>
      </c>
      <c r="K283" s="11">
        <f t="shared" si="29"/>
        <v>255</v>
      </c>
      <c r="L283" s="50" t="e">
        <f>+SR50_CRa!$Z213</f>
        <v>#N/A</v>
      </c>
      <c r="M283" s="40" t="e">
        <f t="shared" si="26"/>
        <v>#N/A</v>
      </c>
    </row>
    <row r="284" spans="6:13" x14ac:dyDescent="0.3">
      <c r="F284" s="1"/>
      <c r="G284" s="40"/>
      <c r="H284" s="11">
        <f t="shared" si="28"/>
        <v>256</v>
      </c>
      <c r="I284" s="50" t="e">
        <f>+SR40_CRa!$Z224</f>
        <v>#N/A</v>
      </c>
      <c r="J284" s="40" t="e">
        <f t="shared" si="25"/>
        <v>#N/A</v>
      </c>
      <c r="K284" s="11">
        <f t="shared" si="29"/>
        <v>256</v>
      </c>
      <c r="L284" s="50" t="e">
        <f>+SR50_CRa!$Z214</f>
        <v>#N/A</v>
      </c>
      <c r="M284" s="40" t="e">
        <f t="shared" si="26"/>
        <v>#N/A</v>
      </c>
    </row>
    <row r="285" spans="6:13" x14ac:dyDescent="0.3">
      <c r="G285" s="1"/>
      <c r="H285" s="11">
        <f t="shared" si="28"/>
        <v>257</v>
      </c>
      <c r="I285" s="50" t="e">
        <f>+SR40_CRa!$Z225</f>
        <v>#N/A</v>
      </c>
      <c r="J285" s="40" t="e">
        <f t="shared" si="25"/>
        <v>#N/A</v>
      </c>
      <c r="K285" s="11">
        <f t="shared" si="29"/>
        <v>257</v>
      </c>
      <c r="L285" s="50" t="e">
        <f>+SR50_CRa!$Z215</f>
        <v>#N/A</v>
      </c>
      <c r="M285" s="40" t="e">
        <f t="shared" si="26"/>
        <v>#N/A</v>
      </c>
    </row>
    <row r="286" spans="6:13" x14ac:dyDescent="0.3">
      <c r="G286" s="1"/>
      <c r="H286" s="11">
        <f t="shared" si="28"/>
        <v>258</v>
      </c>
      <c r="I286" s="50" t="e">
        <f>+SR40_CRa!$Z226</f>
        <v>#N/A</v>
      </c>
      <c r="J286" s="40" t="e">
        <f t="shared" ref="J286:J290" si="30">+I286/20000</f>
        <v>#N/A</v>
      </c>
      <c r="K286" s="11">
        <f t="shared" si="29"/>
        <v>258</v>
      </c>
      <c r="L286" s="50" t="e">
        <f>+SR50_CRa!$Z216</f>
        <v>#N/A</v>
      </c>
      <c r="M286" s="40" t="e">
        <f t="shared" ref="M286:M324" si="31">+L286/20000</f>
        <v>#N/A</v>
      </c>
    </row>
    <row r="287" spans="6:13" x14ac:dyDescent="0.3">
      <c r="G287" s="1"/>
      <c r="H287" s="11">
        <f t="shared" ref="H287:H290" si="32">+H286+1</f>
        <v>259</v>
      </c>
      <c r="I287" s="50" t="e">
        <f>+SR40_CRa!$Z227</f>
        <v>#N/A</v>
      </c>
      <c r="J287" s="40" t="e">
        <f t="shared" si="30"/>
        <v>#N/A</v>
      </c>
      <c r="K287" s="11">
        <f t="shared" ref="K287:K324" si="33">+K286+1</f>
        <v>259</v>
      </c>
      <c r="L287" s="50" t="e">
        <f>+SR50_CRa!$Z217</f>
        <v>#N/A</v>
      </c>
      <c r="M287" s="40" t="e">
        <f t="shared" si="31"/>
        <v>#N/A</v>
      </c>
    </row>
    <row r="288" spans="6:13" x14ac:dyDescent="0.3">
      <c r="G288" s="1"/>
      <c r="H288" s="11">
        <f t="shared" si="32"/>
        <v>260</v>
      </c>
      <c r="I288" s="50" t="e">
        <f>+SR40_CRa!$Z228</f>
        <v>#N/A</v>
      </c>
      <c r="J288" s="40" t="e">
        <f t="shared" si="30"/>
        <v>#N/A</v>
      </c>
      <c r="K288" s="11">
        <f t="shared" si="33"/>
        <v>260</v>
      </c>
      <c r="L288" s="50" t="e">
        <f>+SR50_CRa!$Z218</f>
        <v>#N/A</v>
      </c>
      <c r="M288" s="40" t="e">
        <f t="shared" si="31"/>
        <v>#N/A</v>
      </c>
    </row>
    <row r="289" spans="7:13" x14ac:dyDescent="0.3">
      <c r="G289" s="1"/>
      <c r="H289" s="11">
        <f t="shared" si="32"/>
        <v>261</v>
      </c>
      <c r="I289" s="50" t="e">
        <f>+SR40_CRa!$Z229</f>
        <v>#N/A</v>
      </c>
      <c r="J289" s="40" t="e">
        <f t="shared" si="30"/>
        <v>#N/A</v>
      </c>
      <c r="K289" s="11">
        <f t="shared" si="33"/>
        <v>261</v>
      </c>
      <c r="L289" s="50" t="e">
        <f>+SR50_CRa!$Z219</f>
        <v>#N/A</v>
      </c>
      <c r="M289" s="40" t="e">
        <f t="shared" si="31"/>
        <v>#N/A</v>
      </c>
    </row>
    <row r="290" spans="7:13" x14ac:dyDescent="0.3">
      <c r="G290" s="1"/>
      <c r="H290" s="11">
        <f t="shared" si="32"/>
        <v>262</v>
      </c>
      <c r="I290" s="50" t="e">
        <f>+SR40_CRa!$Z230</f>
        <v>#N/A</v>
      </c>
      <c r="J290" s="40" t="e">
        <f t="shared" si="30"/>
        <v>#N/A</v>
      </c>
      <c r="K290" s="11">
        <f t="shared" si="33"/>
        <v>262</v>
      </c>
      <c r="L290" s="50" t="e">
        <f>+SR50_CRa!$Z220</f>
        <v>#N/A</v>
      </c>
      <c r="M290" s="40" t="e">
        <f t="shared" si="31"/>
        <v>#N/A</v>
      </c>
    </row>
    <row r="291" spans="7:13" x14ac:dyDescent="0.3">
      <c r="G291" s="1"/>
      <c r="I291" s="1"/>
      <c r="J291" s="40"/>
      <c r="K291" s="11">
        <f t="shared" si="33"/>
        <v>263</v>
      </c>
      <c r="L291" s="50" t="e">
        <f>+SR50_CRa!$Z221</f>
        <v>#N/A</v>
      </c>
      <c r="M291" s="40" t="e">
        <f t="shared" si="31"/>
        <v>#N/A</v>
      </c>
    </row>
    <row r="292" spans="7:13" x14ac:dyDescent="0.3">
      <c r="G292" s="1"/>
      <c r="I292" s="1"/>
      <c r="J292" s="40"/>
      <c r="K292" s="11">
        <f t="shared" si="33"/>
        <v>264</v>
      </c>
      <c r="L292" s="50" t="e">
        <f>+SR50_CRa!$Z222</f>
        <v>#N/A</v>
      </c>
      <c r="M292" s="40" t="e">
        <f t="shared" si="31"/>
        <v>#N/A</v>
      </c>
    </row>
    <row r="293" spans="7:13" x14ac:dyDescent="0.3">
      <c r="G293" s="1"/>
      <c r="I293" s="1"/>
      <c r="J293" s="40"/>
      <c r="K293" s="11">
        <f t="shared" si="33"/>
        <v>265</v>
      </c>
      <c r="L293" s="50" t="e">
        <f>+SR50_CRa!$Z223</f>
        <v>#N/A</v>
      </c>
      <c r="M293" s="40" t="e">
        <f t="shared" si="31"/>
        <v>#N/A</v>
      </c>
    </row>
    <row r="294" spans="7:13" x14ac:dyDescent="0.3">
      <c r="G294" s="1"/>
      <c r="I294" s="1"/>
      <c r="J294" s="40"/>
      <c r="K294" s="11">
        <f t="shared" si="33"/>
        <v>266</v>
      </c>
      <c r="L294" s="50" t="e">
        <f>+SR50_CRa!$Z224</f>
        <v>#N/A</v>
      </c>
      <c r="M294" s="40" t="e">
        <f t="shared" si="31"/>
        <v>#N/A</v>
      </c>
    </row>
    <row r="295" spans="7:13" x14ac:dyDescent="0.3">
      <c r="G295" s="1"/>
      <c r="I295" s="1"/>
      <c r="J295" s="40"/>
      <c r="K295" s="11">
        <f t="shared" si="33"/>
        <v>267</v>
      </c>
      <c r="L295" s="50" t="e">
        <f>+SR50_CRa!$Z225</f>
        <v>#N/A</v>
      </c>
      <c r="M295" s="40" t="e">
        <f t="shared" si="31"/>
        <v>#N/A</v>
      </c>
    </row>
    <row r="296" spans="7:13" x14ac:dyDescent="0.3">
      <c r="G296" s="1"/>
      <c r="I296" s="1"/>
      <c r="J296" s="40"/>
      <c r="K296" s="11">
        <f t="shared" si="33"/>
        <v>268</v>
      </c>
      <c r="L296" s="50" t="e">
        <f>+SR50_CRa!$Z226</f>
        <v>#N/A</v>
      </c>
      <c r="M296" s="40" t="e">
        <f t="shared" si="31"/>
        <v>#N/A</v>
      </c>
    </row>
    <row r="297" spans="7:13" x14ac:dyDescent="0.3">
      <c r="G297" s="1"/>
      <c r="I297" s="1"/>
      <c r="J297" s="40"/>
      <c r="K297" s="11">
        <f t="shared" si="33"/>
        <v>269</v>
      </c>
      <c r="L297" s="50" t="e">
        <f>+SR50_CRa!$Z227</f>
        <v>#N/A</v>
      </c>
      <c r="M297" s="40" t="e">
        <f t="shared" si="31"/>
        <v>#N/A</v>
      </c>
    </row>
    <row r="298" spans="7:13" x14ac:dyDescent="0.3">
      <c r="G298" s="1"/>
      <c r="I298" s="1"/>
      <c r="J298" s="40"/>
      <c r="K298" s="11">
        <f t="shared" si="33"/>
        <v>270</v>
      </c>
      <c r="L298" s="50" t="e">
        <f>+SR50_CRa!$Z228</f>
        <v>#N/A</v>
      </c>
      <c r="M298" s="40" t="e">
        <f t="shared" si="31"/>
        <v>#N/A</v>
      </c>
    </row>
    <row r="299" spans="7:13" x14ac:dyDescent="0.3">
      <c r="G299" s="1"/>
      <c r="I299" s="1"/>
      <c r="J299" s="40"/>
      <c r="K299" s="11">
        <f t="shared" si="33"/>
        <v>271</v>
      </c>
      <c r="L299" s="50" t="e">
        <f>+SR50_CRa!$Z229</f>
        <v>#N/A</v>
      </c>
      <c r="M299" s="40" t="e">
        <f t="shared" si="31"/>
        <v>#N/A</v>
      </c>
    </row>
    <row r="300" spans="7:13" x14ac:dyDescent="0.3">
      <c r="G300" s="1"/>
      <c r="I300" s="1"/>
      <c r="J300" s="40"/>
      <c r="K300" s="11">
        <f t="shared" si="33"/>
        <v>272</v>
      </c>
      <c r="L300" s="50" t="e">
        <f>+SR50_CRa!$Z230</f>
        <v>#N/A</v>
      </c>
      <c r="M300" s="40" t="e">
        <f t="shared" si="31"/>
        <v>#N/A</v>
      </c>
    </row>
    <row r="301" spans="7:13" x14ac:dyDescent="0.3">
      <c r="G301" s="1"/>
      <c r="I301" s="1"/>
      <c r="J301" s="40"/>
      <c r="K301" s="11">
        <f t="shared" si="33"/>
        <v>273</v>
      </c>
      <c r="L301" s="50" t="e">
        <f>+SR50_CRa!$Z231</f>
        <v>#N/A</v>
      </c>
      <c r="M301" s="40" t="e">
        <f t="shared" si="31"/>
        <v>#N/A</v>
      </c>
    </row>
    <row r="302" spans="7:13" x14ac:dyDescent="0.3">
      <c r="G302" s="1"/>
      <c r="I302" s="1"/>
      <c r="J302" s="40"/>
      <c r="K302" s="11">
        <f t="shared" si="33"/>
        <v>274</v>
      </c>
      <c r="L302" s="50" t="e">
        <f>+SR50_CRa!$Z232</f>
        <v>#N/A</v>
      </c>
      <c r="M302" s="40" t="e">
        <f t="shared" si="31"/>
        <v>#N/A</v>
      </c>
    </row>
    <row r="303" spans="7:13" x14ac:dyDescent="0.3">
      <c r="G303" s="1"/>
      <c r="I303" s="1"/>
      <c r="J303" s="40"/>
      <c r="K303" s="11">
        <f t="shared" si="33"/>
        <v>275</v>
      </c>
      <c r="L303" s="50" t="e">
        <f>+SR50_CRa!$Z233</f>
        <v>#N/A</v>
      </c>
      <c r="M303" s="40" t="e">
        <f t="shared" si="31"/>
        <v>#N/A</v>
      </c>
    </row>
    <row r="304" spans="7:13" x14ac:dyDescent="0.3">
      <c r="G304" s="1"/>
      <c r="I304" s="1"/>
      <c r="J304" s="40"/>
      <c r="K304" s="11">
        <f t="shared" si="33"/>
        <v>276</v>
      </c>
      <c r="L304" s="50" t="e">
        <f>+SR50_CRa!$Z234</f>
        <v>#N/A</v>
      </c>
      <c r="M304" s="40" t="e">
        <f t="shared" si="31"/>
        <v>#N/A</v>
      </c>
    </row>
    <row r="305" spans="7:13" x14ac:dyDescent="0.3">
      <c r="G305" s="1"/>
      <c r="I305" s="1"/>
      <c r="J305" s="40"/>
      <c r="K305" s="11">
        <f t="shared" si="33"/>
        <v>277</v>
      </c>
      <c r="L305" s="50" t="e">
        <f>+SR50_CRa!$Z235</f>
        <v>#N/A</v>
      </c>
      <c r="M305" s="40" t="e">
        <f t="shared" si="31"/>
        <v>#N/A</v>
      </c>
    </row>
    <row r="306" spans="7:13" x14ac:dyDescent="0.3">
      <c r="G306" s="1"/>
      <c r="I306" s="1"/>
      <c r="J306" s="40"/>
      <c r="K306" s="11">
        <f t="shared" si="33"/>
        <v>278</v>
      </c>
      <c r="L306" s="50" t="e">
        <f>+SR50_CRa!$Z236</f>
        <v>#N/A</v>
      </c>
      <c r="M306" s="40" t="e">
        <f t="shared" si="31"/>
        <v>#N/A</v>
      </c>
    </row>
    <row r="307" spans="7:13" x14ac:dyDescent="0.3">
      <c r="G307" s="1"/>
      <c r="I307" s="1"/>
      <c r="J307" s="40"/>
      <c r="K307" s="11">
        <f t="shared" si="33"/>
        <v>279</v>
      </c>
      <c r="L307" s="50" t="e">
        <f>+SR50_CRa!$Z237</f>
        <v>#N/A</v>
      </c>
      <c r="M307" s="40" t="e">
        <f t="shared" si="31"/>
        <v>#N/A</v>
      </c>
    </row>
    <row r="308" spans="7:13" x14ac:dyDescent="0.3">
      <c r="G308" s="1"/>
      <c r="I308" s="1"/>
      <c r="J308" s="40"/>
      <c r="K308" s="11">
        <f t="shared" si="33"/>
        <v>280</v>
      </c>
      <c r="L308" s="50" t="e">
        <f>+SR50_CRa!$Z238</f>
        <v>#N/A</v>
      </c>
      <c r="M308" s="40" t="e">
        <f t="shared" si="31"/>
        <v>#N/A</v>
      </c>
    </row>
    <row r="309" spans="7:13" x14ac:dyDescent="0.3">
      <c r="G309" s="1"/>
      <c r="I309" s="1"/>
      <c r="J309" s="40"/>
      <c r="K309" s="11">
        <f t="shared" si="33"/>
        <v>281</v>
      </c>
      <c r="L309" s="50" t="e">
        <f>+SR50_CRa!$Z239</f>
        <v>#N/A</v>
      </c>
      <c r="M309" s="40" t="e">
        <f t="shared" si="31"/>
        <v>#N/A</v>
      </c>
    </row>
    <row r="310" spans="7:13" x14ac:dyDescent="0.3">
      <c r="G310" s="1"/>
      <c r="I310" s="1"/>
      <c r="J310" s="40"/>
      <c r="K310" s="11">
        <f t="shared" si="33"/>
        <v>282</v>
      </c>
      <c r="L310" s="50" t="e">
        <f>+SR50_CRa!$Z240</f>
        <v>#N/A</v>
      </c>
      <c r="M310" s="40" t="e">
        <f t="shared" si="31"/>
        <v>#N/A</v>
      </c>
    </row>
    <row r="311" spans="7:13" x14ac:dyDescent="0.3">
      <c r="G311" s="1"/>
      <c r="I311" s="1"/>
      <c r="J311" s="40"/>
      <c r="K311" s="11">
        <f t="shared" si="33"/>
        <v>283</v>
      </c>
      <c r="L311" s="50" t="e">
        <f>+SR50_CRa!$Z241</f>
        <v>#N/A</v>
      </c>
      <c r="M311" s="40" t="e">
        <f t="shared" si="31"/>
        <v>#N/A</v>
      </c>
    </row>
    <row r="312" spans="7:13" x14ac:dyDescent="0.3">
      <c r="G312" s="1"/>
      <c r="I312" s="1"/>
      <c r="J312" s="40"/>
      <c r="K312" s="11">
        <f t="shared" si="33"/>
        <v>284</v>
      </c>
      <c r="L312" s="50" t="e">
        <f>+SR50_CRa!$Z242</f>
        <v>#N/A</v>
      </c>
      <c r="M312" s="40" t="e">
        <f t="shared" si="31"/>
        <v>#N/A</v>
      </c>
    </row>
    <row r="313" spans="7:13" x14ac:dyDescent="0.3">
      <c r="G313" s="1"/>
      <c r="I313" s="1"/>
      <c r="J313" s="40"/>
      <c r="K313" s="11">
        <f t="shared" si="33"/>
        <v>285</v>
      </c>
      <c r="L313" s="50" t="e">
        <f>+SR50_CRa!$Z243</f>
        <v>#N/A</v>
      </c>
      <c r="M313" s="40" t="e">
        <f t="shared" si="31"/>
        <v>#N/A</v>
      </c>
    </row>
    <row r="314" spans="7:13" x14ac:dyDescent="0.3">
      <c r="G314" s="1"/>
      <c r="I314" s="1"/>
      <c r="J314" s="40"/>
      <c r="K314" s="11">
        <f t="shared" si="33"/>
        <v>286</v>
      </c>
      <c r="L314" s="50" t="e">
        <f>+SR50_CRa!$Z244</f>
        <v>#N/A</v>
      </c>
      <c r="M314" s="40" t="e">
        <f t="shared" si="31"/>
        <v>#N/A</v>
      </c>
    </row>
    <row r="315" spans="7:13" x14ac:dyDescent="0.3">
      <c r="G315" s="1"/>
      <c r="I315" s="1"/>
      <c r="J315" s="40"/>
      <c r="K315" s="11">
        <f t="shared" si="33"/>
        <v>287</v>
      </c>
      <c r="L315" s="50" t="e">
        <f>+SR50_CRa!$Z245</f>
        <v>#N/A</v>
      </c>
      <c r="M315" s="40" t="e">
        <f t="shared" si="31"/>
        <v>#N/A</v>
      </c>
    </row>
    <row r="316" spans="7:13" x14ac:dyDescent="0.3">
      <c r="I316" s="1"/>
      <c r="J316" s="40"/>
      <c r="K316" s="11">
        <f t="shared" si="33"/>
        <v>288</v>
      </c>
      <c r="L316" s="50" t="e">
        <f>+SR50_CRa!$Z246</f>
        <v>#N/A</v>
      </c>
      <c r="M316" s="40" t="e">
        <f t="shared" si="31"/>
        <v>#N/A</v>
      </c>
    </row>
    <row r="317" spans="7:13" x14ac:dyDescent="0.3">
      <c r="I317" s="1"/>
      <c r="J317" s="40"/>
      <c r="K317" s="11">
        <f t="shared" si="33"/>
        <v>289</v>
      </c>
      <c r="L317" s="50" t="e">
        <f>+SR50_CRa!$Z247</f>
        <v>#N/A</v>
      </c>
      <c r="M317" s="40" t="e">
        <f t="shared" si="31"/>
        <v>#N/A</v>
      </c>
    </row>
    <row r="318" spans="7:13" x14ac:dyDescent="0.3">
      <c r="I318" s="1"/>
      <c r="J318" s="40"/>
      <c r="K318" s="11">
        <f t="shared" si="33"/>
        <v>290</v>
      </c>
      <c r="L318" s="50" t="e">
        <f>+SR50_CRa!$Z248</f>
        <v>#N/A</v>
      </c>
      <c r="M318" s="40" t="e">
        <f t="shared" si="31"/>
        <v>#N/A</v>
      </c>
    </row>
    <row r="319" spans="7:13" x14ac:dyDescent="0.3">
      <c r="I319" s="1"/>
      <c r="J319" s="40"/>
      <c r="K319" s="11">
        <f t="shared" si="33"/>
        <v>291</v>
      </c>
      <c r="L319" s="50" t="e">
        <f>+SR50_CRa!$Z249</f>
        <v>#N/A</v>
      </c>
      <c r="M319" s="40" t="e">
        <f t="shared" si="31"/>
        <v>#N/A</v>
      </c>
    </row>
    <row r="320" spans="7:13" x14ac:dyDescent="0.3">
      <c r="I320" s="1"/>
      <c r="J320" s="40"/>
      <c r="K320" s="11">
        <f t="shared" si="33"/>
        <v>292</v>
      </c>
      <c r="L320" s="50" t="e">
        <f>+SR50_CRa!$Z250</f>
        <v>#N/A</v>
      </c>
      <c r="M320" s="40" t="e">
        <f t="shared" si="31"/>
        <v>#N/A</v>
      </c>
    </row>
    <row r="321" spans="9:13" x14ac:dyDescent="0.3">
      <c r="I321" s="1"/>
      <c r="J321" s="40"/>
      <c r="K321" s="11">
        <f t="shared" si="33"/>
        <v>293</v>
      </c>
      <c r="L321" s="50" t="e">
        <f>+SR50_CRa!$Z251</f>
        <v>#N/A</v>
      </c>
      <c r="M321" s="40" t="e">
        <f t="shared" si="31"/>
        <v>#N/A</v>
      </c>
    </row>
    <row r="322" spans="9:13" x14ac:dyDescent="0.3">
      <c r="K322" s="11">
        <f t="shared" si="33"/>
        <v>294</v>
      </c>
      <c r="L322" s="50" t="e">
        <f>+SR50_CRa!$Z252</f>
        <v>#N/A</v>
      </c>
      <c r="M322" s="40" t="e">
        <f t="shared" si="31"/>
        <v>#N/A</v>
      </c>
    </row>
    <row r="323" spans="9:13" x14ac:dyDescent="0.3">
      <c r="K323" s="11">
        <f t="shared" si="33"/>
        <v>295</v>
      </c>
      <c r="L323" s="50" t="e">
        <f>+SR50_CRa!$Z253</f>
        <v>#N/A</v>
      </c>
      <c r="M323" s="40" t="e">
        <f t="shared" si="31"/>
        <v>#N/A</v>
      </c>
    </row>
    <row r="324" spans="9:13" x14ac:dyDescent="0.3">
      <c r="K324" s="11">
        <f t="shared" si="33"/>
        <v>296</v>
      </c>
      <c r="L324" s="50" t="e">
        <f>+SR50_CRa!$Z254</f>
        <v>#N/A</v>
      </c>
      <c r="M324" s="40" t="e">
        <f t="shared" si="31"/>
        <v>#N/A</v>
      </c>
    </row>
    <row r="325" spans="9:13" x14ac:dyDescent="0.3">
      <c r="L325" s="1"/>
      <c r="M325" s="40"/>
    </row>
    <row r="326" spans="9:13" x14ac:dyDescent="0.3">
      <c r="L326" s="1"/>
      <c r="M326" s="40"/>
    </row>
    <row r="327" spans="9:13" x14ac:dyDescent="0.3">
      <c r="L327" s="1"/>
      <c r="M327" s="40"/>
    </row>
    <row r="328" spans="9:13" x14ac:dyDescent="0.3">
      <c r="L328" s="1"/>
      <c r="M328" s="40"/>
    </row>
    <row r="329" spans="9:13" x14ac:dyDescent="0.3">
      <c r="L329" s="1"/>
      <c r="M329" s="40"/>
    </row>
    <row r="330" spans="9:13" x14ac:dyDescent="0.3">
      <c r="L330" s="1"/>
      <c r="M330" s="40"/>
    </row>
    <row r="331" spans="9:13" x14ac:dyDescent="0.3">
      <c r="L331" s="1"/>
      <c r="M331" s="40"/>
    </row>
    <row r="332" spans="9:13" x14ac:dyDescent="0.3">
      <c r="L332" s="1"/>
      <c r="M332" s="40"/>
    </row>
    <row r="333" spans="9:13" x14ac:dyDescent="0.3">
      <c r="L333" s="1"/>
      <c r="M333" s="40"/>
    </row>
    <row r="334" spans="9:13" x14ac:dyDescent="0.3">
      <c r="L334" s="1"/>
      <c r="M334" s="40"/>
    </row>
    <row r="335" spans="9:13" x14ac:dyDescent="0.3">
      <c r="L335" s="1"/>
      <c r="M335" s="40"/>
    </row>
    <row r="336" spans="9:13" x14ac:dyDescent="0.3">
      <c r="L336" s="1"/>
      <c r="M336" s="40"/>
    </row>
    <row r="337" spans="12:13" x14ac:dyDescent="0.3">
      <c r="L337" s="1"/>
      <c r="M337" s="40"/>
    </row>
    <row r="338" spans="12:13" x14ac:dyDescent="0.3">
      <c r="L338" s="1"/>
      <c r="M338" s="40"/>
    </row>
    <row r="339" spans="12:13" x14ac:dyDescent="0.3">
      <c r="L339" s="1"/>
      <c r="M339" s="40"/>
    </row>
    <row r="340" spans="12:13" x14ac:dyDescent="0.3">
      <c r="L340" s="1"/>
      <c r="M340" s="40"/>
    </row>
    <row r="341" spans="12:13" x14ac:dyDescent="0.3">
      <c r="L341" s="1"/>
      <c r="M341" s="40"/>
    </row>
    <row r="342" spans="12:13" x14ac:dyDescent="0.3">
      <c r="L342" s="1"/>
      <c r="M342" s="40"/>
    </row>
    <row r="343" spans="12:13" x14ac:dyDescent="0.3">
      <c r="L343" s="1"/>
      <c r="M343" s="40"/>
    </row>
    <row r="344" spans="12:13" x14ac:dyDescent="0.3">
      <c r="L344" s="1"/>
      <c r="M344" s="40"/>
    </row>
    <row r="345" spans="12:13" x14ac:dyDescent="0.3">
      <c r="L345" s="1"/>
      <c r="M345" s="40"/>
    </row>
    <row r="346" spans="12:13" x14ac:dyDescent="0.3">
      <c r="L346" s="1"/>
      <c r="M346" s="40"/>
    </row>
    <row r="347" spans="12:13" x14ac:dyDescent="0.3">
      <c r="L347" s="1"/>
      <c r="M347" s="40"/>
    </row>
    <row r="348" spans="12:13" x14ac:dyDescent="0.3">
      <c r="L348" s="1"/>
      <c r="M348" s="40"/>
    </row>
    <row r="349" spans="12:13" x14ac:dyDescent="0.3">
      <c r="L349" s="1"/>
      <c r="M349" s="40"/>
    </row>
    <row r="350" spans="12:13" x14ac:dyDescent="0.3">
      <c r="L350" s="1"/>
      <c r="M350" s="40"/>
    </row>
    <row r="351" spans="12:13" x14ac:dyDescent="0.3">
      <c r="L351" s="1"/>
      <c r="M351" s="40"/>
    </row>
    <row r="352" spans="12:13" x14ac:dyDescent="0.3">
      <c r="L352" s="1"/>
      <c r="M352" s="40"/>
    </row>
    <row r="353" spans="12:13" x14ac:dyDescent="0.3">
      <c r="L353" s="1"/>
      <c r="M353" s="40"/>
    </row>
    <row r="354" spans="12:13" x14ac:dyDescent="0.3">
      <c r="L354" s="1"/>
      <c r="M354" s="40"/>
    </row>
    <row r="355" spans="12:13" x14ac:dyDescent="0.3">
      <c r="L355" s="1"/>
      <c r="M355" s="40"/>
    </row>
    <row r="356" spans="12:13" x14ac:dyDescent="0.3">
      <c r="L356" s="1"/>
      <c r="M356" s="40"/>
    </row>
    <row r="357" spans="12:13" x14ac:dyDescent="0.3">
      <c r="L357" s="1"/>
      <c r="M357" s="40"/>
    </row>
    <row r="358" spans="12:13" x14ac:dyDescent="0.3">
      <c r="L358" s="1"/>
      <c r="M358" s="40"/>
    </row>
    <row r="359" spans="12:13" x14ac:dyDescent="0.3">
      <c r="L359" s="1"/>
      <c r="M359" s="40"/>
    </row>
    <row r="360" spans="12:13" x14ac:dyDescent="0.3">
      <c r="L360" s="1"/>
      <c r="M360" s="40"/>
    </row>
    <row r="361" spans="12:13" x14ac:dyDescent="0.3">
      <c r="L361" s="1"/>
      <c r="M361" s="40"/>
    </row>
    <row r="362" spans="12:13" x14ac:dyDescent="0.3">
      <c r="L362" s="1"/>
      <c r="M362" s="40"/>
    </row>
    <row r="363" spans="12:13" x14ac:dyDescent="0.3">
      <c r="L363" s="1"/>
      <c r="M363" s="40"/>
    </row>
    <row r="364" spans="12:13" x14ac:dyDescent="0.3">
      <c r="L364" s="1"/>
      <c r="M364" s="40"/>
    </row>
    <row r="365" spans="12:13" x14ac:dyDescent="0.3">
      <c r="L365" s="1"/>
      <c r="M365" s="40"/>
    </row>
    <row r="366" spans="12:13" x14ac:dyDescent="0.3">
      <c r="L366" s="1"/>
      <c r="M366" s="40"/>
    </row>
    <row r="367" spans="12:13" x14ac:dyDescent="0.3">
      <c r="L367" s="1"/>
      <c r="M367" s="40"/>
    </row>
    <row r="368" spans="12:13" x14ac:dyDescent="0.3">
      <c r="L368" s="1"/>
      <c r="M368" s="40"/>
    </row>
    <row r="369" spans="12:13" x14ac:dyDescent="0.3">
      <c r="L369" s="1"/>
      <c r="M369" s="40"/>
    </row>
    <row r="370" spans="12:13" x14ac:dyDescent="0.3">
      <c r="L370" s="1"/>
      <c r="M370" s="40"/>
    </row>
  </sheetData>
  <mergeCells count="4">
    <mergeCell ref="B26:D26"/>
    <mergeCell ref="E26:G26"/>
    <mergeCell ref="H26:J26"/>
    <mergeCell ref="K26:M26"/>
  </mergeCells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79003-8F69-4AA0-8F9B-DB885755E7A1}">
  <dimension ref="B24:Z370"/>
  <sheetViews>
    <sheetView workbookViewId="0">
      <selection activeCell="S5" sqref="S5"/>
    </sheetView>
  </sheetViews>
  <sheetFormatPr baseColWidth="10" defaultRowHeight="14.4" x14ac:dyDescent="0.3"/>
  <cols>
    <col min="1" max="16384" width="11.5546875" style="11"/>
  </cols>
  <sheetData>
    <row r="24" spans="2:26" x14ac:dyDescent="0.3">
      <c r="B24" s="64">
        <v>20000</v>
      </c>
    </row>
    <row r="25" spans="2:26" x14ac:dyDescent="0.3">
      <c r="I25" s="1"/>
    </row>
    <row r="26" spans="2:26" x14ac:dyDescent="0.3">
      <c r="B26" s="140" t="s">
        <v>70</v>
      </c>
      <c r="C26" s="140"/>
      <c r="D26" s="140"/>
      <c r="E26" s="140" t="s">
        <v>123</v>
      </c>
      <c r="F26" s="140"/>
      <c r="G26" s="140"/>
      <c r="H26" s="140" t="s">
        <v>122</v>
      </c>
      <c r="I26" s="140"/>
      <c r="J26" s="140"/>
      <c r="K26" s="140" t="s">
        <v>120</v>
      </c>
      <c r="L26" s="140"/>
      <c r="M26" s="140"/>
      <c r="O26" s="140" t="s">
        <v>70</v>
      </c>
      <c r="P26" s="140"/>
      <c r="Q26" s="140"/>
      <c r="R26" s="140" t="s">
        <v>123</v>
      </c>
      <c r="S26" s="140"/>
      <c r="T26" s="140"/>
      <c r="U26" s="140" t="s">
        <v>122</v>
      </c>
      <c r="V26" s="140"/>
      <c r="W26" s="140"/>
      <c r="X26" s="140" t="s">
        <v>120</v>
      </c>
      <c r="Y26" s="140"/>
      <c r="Z26" s="140"/>
    </row>
    <row r="27" spans="2:26" x14ac:dyDescent="0.3">
      <c r="B27" s="16"/>
      <c r="C27" s="16"/>
      <c r="D27" s="52" t="s">
        <v>4</v>
      </c>
      <c r="E27" s="16"/>
      <c r="F27" s="16"/>
      <c r="G27" s="52" t="s">
        <v>4</v>
      </c>
      <c r="H27" s="16"/>
      <c r="I27" s="16"/>
      <c r="J27" s="52" t="s">
        <v>4</v>
      </c>
      <c r="K27" s="16"/>
      <c r="L27" s="16"/>
      <c r="M27" s="52" t="s">
        <v>4</v>
      </c>
      <c r="O27" s="16"/>
      <c r="P27" s="16"/>
      <c r="Q27" s="52" t="s">
        <v>4</v>
      </c>
      <c r="R27" s="16"/>
      <c r="S27" s="16"/>
      <c r="T27" s="52" t="s">
        <v>4</v>
      </c>
      <c r="U27" s="16"/>
      <c r="V27" s="16"/>
      <c r="W27" s="52" t="s">
        <v>4</v>
      </c>
      <c r="X27" s="16"/>
      <c r="Y27" s="16"/>
      <c r="Z27" s="52" t="s">
        <v>4</v>
      </c>
    </row>
    <row r="28" spans="2:26" x14ac:dyDescent="0.3">
      <c r="B28" s="44" t="s">
        <v>5</v>
      </c>
      <c r="C28" s="44" t="s">
        <v>74</v>
      </c>
      <c r="D28" s="44" t="s">
        <v>74</v>
      </c>
      <c r="E28" s="44" t="s">
        <v>5</v>
      </c>
      <c r="F28" s="44" t="s">
        <v>74</v>
      </c>
      <c r="G28" s="44" t="s">
        <v>74</v>
      </c>
      <c r="H28" s="44" t="s">
        <v>5</v>
      </c>
      <c r="I28" s="44" t="s">
        <v>74</v>
      </c>
      <c r="J28" s="44" t="s">
        <v>74</v>
      </c>
      <c r="K28" s="44" t="s">
        <v>5</v>
      </c>
      <c r="L28" s="44" t="s">
        <v>74</v>
      </c>
      <c r="M28" s="44" t="s">
        <v>74</v>
      </c>
      <c r="O28" s="44" t="s">
        <v>5</v>
      </c>
      <c r="P28" s="95" t="s">
        <v>19</v>
      </c>
      <c r="Q28" s="44" t="s">
        <v>74</v>
      </c>
      <c r="R28" s="44" t="s">
        <v>5</v>
      </c>
      <c r="S28" s="95" t="s">
        <v>19</v>
      </c>
      <c r="T28" s="44" t="s">
        <v>74</v>
      </c>
      <c r="U28" s="44" t="s">
        <v>5</v>
      </c>
      <c r="V28" s="95" t="s">
        <v>19</v>
      </c>
      <c r="W28" s="44" t="s">
        <v>74</v>
      </c>
      <c r="X28" s="44" t="s">
        <v>5</v>
      </c>
      <c r="Y28" s="95" t="s">
        <v>19</v>
      </c>
      <c r="Z28" s="44" t="s">
        <v>74</v>
      </c>
    </row>
    <row r="29" spans="2:26" x14ac:dyDescent="0.3">
      <c r="B29" s="11">
        <v>1</v>
      </c>
      <c r="C29" s="1">
        <f>+SR!E13</f>
        <v>4</v>
      </c>
      <c r="D29" s="40">
        <f t="shared" ref="D29:D92" si="0">+C29/$B$24</f>
        <v>2.0000000000000001E-4</v>
      </c>
      <c r="E29" s="11">
        <v>1</v>
      </c>
      <c r="F29" s="1">
        <f>+SR!$E13</f>
        <v>4</v>
      </c>
      <c r="G29" s="40">
        <f>+F29/20000</f>
        <v>2.0000000000000001E-4</v>
      </c>
      <c r="H29" s="11">
        <v>1</v>
      </c>
      <c r="I29" s="1">
        <f>+SR!$E13</f>
        <v>4</v>
      </c>
      <c r="J29" s="40">
        <f>+I29/20000</f>
        <v>2.0000000000000001E-4</v>
      </c>
      <c r="K29" s="11">
        <v>1</v>
      </c>
      <c r="L29" s="1">
        <f>+SR!$E13</f>
        <v>4</v>
      </c>
      <c r="M29" s="40">
        <f>+L29/20000</f>
        <v>2.0000000000000001E-4</v>
      </c>
      <c r="O29" s="11">
        <v>1</v>
      </c>
      <c r="P29" s="1">
        <f>+SR!B13</f>
        <v>4</v>
      </c>
      <c r="Q29" s="40">
        <f t="shared" ref="Q29:Q92" si="1">+P29/$B$24</f>
        <v>2.0000000000000001E-4</v>
      </c>
      <c r="R29" s="11">
        <v>1</v>
      </c>
      <c r="S29" s="1">
        <f>+SR!$B13</f>
        <v>4</v>
      </c>
      <c r="T29" s="40">
        <f>+S29/20000</f>
        <v>2.0000000000000001E-4</v>
      </c>
      <c r="U29" s="11">
        <v>1</v>
      </c>
      <c r="V29" s="1">
        <f>+SR!$B13</f>
        <v>4</v>
      </c>
      <c r="W29" s="40">
        <f>+V29/20000</f>
        <v>2.0000000000000001E-4</v>
      </c>
      <c r="X29" s="11">
        <v>1</v>
      </c>
      <c r="Y29" s="1">
        <f>+SR!$B13</f>
        <v>4</v>
      </c>
      <c r="Z29" s="40">
        <f>+Y29/20000</f>
        <v>2.0000000000000001E-4</v>
      </c>
    </row>
    <row r="30" spans="2:26" x14ac:dyDescent="0.3">
      <c r="B30" s="11">
        <f>+B29+1</f>
        <v>2</v>
      </c>
      <c r="C30" s="1">
        <f>+SR!E14</f>
        <v>4</v>
      </c>
      <c r="D30" s="40">
        <f t="shared" si="0"/>
        <v>2.0000000000000001E-4</v>
      </c>
      <c r="E30" s="11">
        <f>+E29+1</f>
        <v>2</v>
      </c>
      <c r="F30" s="1">
        <f>+SR!$E14</f>
        <v>4</v>
      </c>
      <c r="G30" s="40">
        <f t="shared" ref="G30:G93" si="2">+F30/20000</f>
        <v>2.0000000000000001E-4</v>
      </c>
      <c r="H30" s="11">
        <f>+H29+1</f>
        <v>2</v>
      </c>
      <c r="I30" s="1">
        <f>+SR!$E14</f>
        <v>4</v>
      </c>
      <c r="J30" s="40">
        <f t="shared" ref="J30:J93" si="3">+I30/20000</f>
        <v>2.0000000000000001E-4</v>
      </c>
      <c r="K30" s="11">
        <f>+K29+1</f>
        <v>2</v>
      </c>
      <c r="L30" s="1">
        <f>+SR!$E14</f>
        <v>4</v>
      </c>
      <c r="M30" s="40">
        <f t="shared" ref="M30:M93" si="4">+L30/20000</f>
        <v>2.0000000000000001E-4</v>
      </c>
      <c r="O30" s="11">
        <f>+O29+1</f>
        <v>2</v>
      </c>
      <c r="P30" s="1">
        <f>+SR!B14</f>
        <v>4</v>
      </c>
      <c r="Q30" s="40">
        <f t="shared" si="1"/>
        <v>2.0000000000000001E-4</v>
      </c>
      <c r="R30" s="11">
        <f>+R29+1</f>
        <v>2</v>
      </c>
      <c r="S30" s="1">
        <f>+SR!$B14</f>
        <v>4</v>
      </c>
      <c r="T30" s="40">
        <f t="shared" ref="T30:T93" si="5">+S30/20000</f>
        <v>2.0000000000000001E-4</v>
      </c>
      <c r="U30" s="11">
        <f>+U29+1</f>
        <v>2</v>
      </c>
      <c r="V30" s="1">
        <f>+SR!$B14</f>
        <v>4</v>
      </c>
      <c r="W30" s="40">
        <f t="shared" ref="W30:W93" si="6">+V30/20000</f>
        <v>2.0000000000000001E-4</v>
      </c>
      <c r="X30" s="11">
        <f>+X29+1</f>
        <v>2</v>
      </c>
      <c r="Y30" s="1">
        <f>+SR!$B14</f>
        <v>4</v>
      </c>
      <c r="Z30" s="40">
        <f t="shared" ref="Z30:Z93" si="7">+Y30/20000</f>
        <v>2.0000000000000001E-4</v>
      </c>
    </row>
    <row r="31" spans="2:26" x14ac:dyDescent="0.3">
      <c r="B31" s="11">
        <f t="shared" ref="B31:B94" si="8">+B30+1</f>
        <v>3</v>
      </c>
      <c r="C31" s="1">
        <f>+SR!E15</f>
        <v>4</v>
      </c>
      <c r="D31" s="40">
        <f t="shared" si="0"/>
        <v>2.0000000000000001E-4</v>
      </c>
      <c r="E31" s="11">
        <f t="shared" ref="E31:E94" si="9">+E30+1</f>
        <v>3</v>
      </c>
      <c r="F31" s="1">
        <f>+SR!$E15</f>
        <v>4</v>
      </c>
      <c r="G31" s="40">
        <f t="shared" si="2"/>
        <v>2.0000000000000001E-4</v>
      </c>
      <c r="H31" s="11">
        <f t="shared" ref="H31:H94" si="10">+H30+1</f>
        <v>3</v>
      </c>
      <c r="I31" s="1">
        <f>+SR!$E15</f>
        <v>4</v>
      </c>
      <c r="J31" s="40">
        <f t="shared" si="3"/>
        <v>2.0000000000000001E-4</v>
      </c>
      <c r="K31" s="11">
        <f t="shared" ref="K31:K94" si="11">+K30+1</f>
        <v>3</v>
      </c>
      <c r="L31" s="1">
        <f>+SR!$E15</f>
        <v>4</v>
      </c>
      <c r="M31" s="40">
        <f t="shared" si="4"/>
        <v>2.0000000000000001E-4</v>
      </c>
      <c r="O31" s="11">
        <f t="shared" ref="O31:O94" si="12">+O30+1</f>
        <v>3</v>
      </c>
      <c r="P31" s="1">
        <f>+SR!B15</f>
        <v>4</v>
      </c>
      <c r="Q31" s="40">
        <f t="shared" si="1"/>
        <v>2.0000000000000001E-4</v>
      </c>
      <c r="R31" s="11">
        <f t="shared" ref="R31:R94" si="13">+R30+1</f>
        <v>3</v>
      </c>
      <c r="S31" s="1">
        <f>+SR!$B15</f>
        <v>4</v>
      </c>
      <c r="T31" s="40">
        <f t="shared" si="5"/>
        <v>2.0000000000000001E-4</v>
      </c>
      <c r="U31" s="11">
        <f t="shared" ref="U31:U94" si="14">+U30+1</f>
        <v>3</v>
      </c>
      <c r="V31" s="1">
        <f>+SR!$B15</f>
        <v>4</v>
      </c>
      <c r="W31" s="40">
        <f t="shared" si="6"/>
        <v>2.0000000000000001E-4</v>
      </c>
      <c r="X31" s="11">
        <f t="shared" ref="X31:X94" si="15">+X30+1</f>
        <v>3</v>
      </c>
      <c r="Y31" s="1">
        <f>+SR!$B15</f>
        <v>4</v>
      </c>
      <c r="Z31" s="40">
        <f t="shared" si="7"/>
        <v>2.0000000000000001E-4</v>
      </c>
    </row>
    <row r="32" spans="2:26" x14ac:dyDescent="0.3">
      <c r="B32" s="11">
        <f t="shared" si="8"/>
        <v>4</v>
      </c>
      <c r="C32" s="1">
        <f>+SR!E16</f>
        <v>6</v>
      </c>
      <c r="D32" s="40">
        <f t="shared" si="0"/>
        <v>2.9999999999999997E-4</v>
      </c>
      <c r="E32" s="11">
        <f t="shared" si="9"/>
        <v>4</v>
      </c>
      <c r="F32" s="1">
        <f>+SR!$E16</f>
        <v>6</v>
      </c>
      <c r="G32" s="40">
        <f t="shared" si="2"/>
        <v>2.9999999999999997E-4</v>
      </c>
      <c r="H32" s="11">
        <f t="shared" si="10"/>
        <v>4</v>
      </c>
      <c r="I32" s="1">
        <f>+SR!$E16</f>
        <v>6</v>
      </c>
      <c r="J32" s="40">
        <f t="shared" si="3"/>
        <v>2.9999999999999997E-4</v>
      </c>
      <c r="K32" s="11">
        <f t="shared" si="11"/>
        <v>4</v>
      </c>
      <c r="L32" s="1">
        <f>+SR!$E16</f>
        <v>6</v>
      </c>
      <c r="M32" s="40">
        <f t="shared" si="4"/>
        <v>2.9999999999999997E-4</v>
      </c>
      <c r="O32" s="11">
        <f t="shared" si="12"/>
        <v>4</v>
      </c>
      <c r="P32" s="1">
        <f>+SR!B16</f>
        <v>6</v>
      </c>
      <c r="Q32" s="40">
        <f t="shared" si="1"/>
        <v>2.9999999999999997E-4</v>
      </c>
      <c r="R32" s="11">
        <f t="shared" si="13"/>
        <v>4</v>
      </c>
      <c r="S32" s="1">
        <f>+SR!$B16</f>
        <v>6</v>
      </c>
      <c r="T32" s="40">
        <f t="shared" si="5"/>
        <v>2.9999999999999997E-4</v>
      </c>
      <c r="U32" s="11">
        <f t="shared" si="14"/>
        <v>4</v>
      </c>
      <c r="V32" s="1">
        <f>+SR!$B16</f>
        <v>6</v>
      </c>
      <c r="W32" s="40">
        <f t="shared" si="6"/>
        <v>2.9999999999999997E-4</v>
      </c>
      <c r="X32" s="11">
        <f t="shared" si="15"/>
        <v>4</v>
      </c>
      <c r="Y32" s="1">
        <f>+SR!$B16</f>
        <v>6</v>
      </c>
      <c r="Z32" s="40">
        <f t="shared" si="7"/>
        <v>2.9999999999999997E-4</v>
      </c>
    </row>
    <row r="33" spans="2:26" x14ac:dyDescent="0.3">
      <c r="B33" s="11">
        <f t="shared" si="8"/>
        <v>5</v>
      </c>
      <c r="C33" s="1">
        <f>+SR!E17</f>
        <v>9</v>
      </c>
      <c r="D33" s="40">
        <f t="shared" si="0"/>
        <v>4.4999999999999999E-4</v>
      </c>
      <c r="E33" s="11">
        <f t="shared" si="9"/>
        <v>5</v>
      </c>
      <c r="F33" s="1">
        <f>+SR!$E17</f>
        <v>9</v>
      </c>
      <c r="G33" s="40">
        <f t="shared" si="2"/>
        <v>4.4999999999999999E-4</v>
      </c>
      <c r="H33" s="11">
        <f t="shared" si="10"/>
        <v>5</v>
      </c>
      <c r="I33" s="1">
        <f>+SR!$E17</f>
        <v>9</v>
      </c>
      <c r="J33" s="40">
        <f t="shared" si="3"/>
        <v>4.4999999999999999E-4</v>
      </c>
      <c r="K33" s="11">
        <f t="shared" si="11"/>
        <v>5</v>
      </c>
      <c r="L33" s="1">
        <f>+SR!$E17</f>
        <v>9</v>
      </c>
      <c r="M33" s="40">
        <f t="shared" si="4"/>
        <v>4.4999999999999999E-4</v>
      </c>
      <c r="O33" s="11">
        <f t="shared" si="12"/>
        <v>5</v>
      </c>
      <c r="P33" s="1">
        <f>+SR!B17</f>
        <v>9</v>
      </c>
      <c r="Q33" s="40">
        <f t="shared" si="1"/>
        <v>4.4999999999999999E-4</v>
      </c>
      <c r="R33" s="11">
        <f t="shared" si="13"/>
        <v>5</v>
      </c>
      <c r="S33" s="1">
        <f>+SR!$B17</f>
        <v>9</v>
      </c>
      <c r="T33" s="40">
        <f t="shared" si="5"/>
        <v>4.4999999999999999E-4</v>
      </c>
      <c r="U33" s="11">
        <f t="shared" si="14"/>
        <v>5</v>
      </c>
      <c r="V33" s="1">
        <f>+SR!$B17</f>
        <v>9</v>
      </c>
      <c r="W33" s="40">
        <f t="shared" si="6"/>
        <v>4.4999999999999999E-4</v>
      </c>
      <c r="X33" s="11">
        <f t="shared" si="15"/>
        <v>5</v>
      </c>
      <c r="Y33" s="1">
        <f>+SR!$B17</f>
        <v>9</v>
      </c>
      <c r="Z33" s="40">
        <f t="shared" si="7"/>
        <v>4.4999999999999999E-4</v>
      </c>
    </row>
    <row r="34" spans="2:26" x14ac:dyDescent="0.3">
      <c r="B34" s="11">
        <f t="shared" si="8"/>
        <v>6</v>
      </c>
      <c r="C34" s="1">
        <f>+SR!E18</f>
        <v>11</v>
      </c>
      <c r="D34" s="40">
        <f t="shared" si="0"/>
        <v>5.5000000000000003E-4</v>
      </c>
      <c r="E34" s="11">
        <f t="shared" si="9"/>
        <v>6</v>
      </c>
      <c r="F34" s="1">
        <f>+SR!$E18</f>
        <v>11</v>
      </c>
      <c r="G34" s="40">
        <f t="shared" si="2"/>
        <v>5.5000000000000003E-4</v>
      </c>
      <c r="H34" s="11">
        <f t="shared" si="10"/>
        <v>6</v>
      </c>
      <c r="I34" s="1">
        <f>+SR!$E18</f>
        <v>11</v>
      </c>
      <c r="J34" s="40">
        <f t="shared" si="3"/>
        <v>5.5000000000000003E-4</v>
      </c>
      <c r="K34" s="11">
        <f t="shared" si="11"/>
        <v>6</v>
      </c>
      <c r="L34" s="1">
        <f>+SR!$E18</f>
        <v>11</v>
      </c>
      <c r="M34" s="40">
        <f t="shared" si="4"/>
        <v>5.5000000000000003E-4</v>
      </c>
      <c r="O34" s="11">
        <f t="shared" si="12"/>
        <v>6</v>
      </c>
      <c r="P34" s="1">
        <f>+SR!B18</f>
        <v>11</v>
      </c>
      <c r="Q34" s="40">
        <f t="shared" si="1"/>
        <v>5.5000000000000003E-4</v>
      </c>
      <c r="R34" s="11">
        <f t="shared" si="13"/>
        <v>6</v>
      </c>
      <c r="S34" s="1">
        <f>+SR!$B18</f>
        <v>11</v>
      </c>
      <c r="T34" s="40">
        <f t="shared" si="5"/>
        <v>5.5000000000000003E-4</v>
      </c>
      <c r="U34" s="11">
        <f t="shared" si="14"/>
        <v>6</v>
      </c>
      <c r="V34" s="1">
        <f>+SR!$B18</f>
        <v>11</v>
      </c>
      <c r="W34" s="40">
        <f t="shared" si="6"/>
        <v>5.5000000000000003E-4</v>
      </c>
      <c r="X34" s="11">
        <f t="shared" si="15"/>
        <v>6</v>
      </c>
      <c r="Y34" s="1">
        <f>+SR!$B18</f>
        <v>11</v>
      </c>
      <c r="Z34" s="40">
        <f t="shared" si="7"/>
        <v>5.5000000000000003E-4</v>
      </c>
    </row>
    <row r="35" spans="2:26" x14ac:dyDescent="0.3">
      <c r="B35" s="11">
        <f t="shared" si="8"/>
        <v>7</v>
      </c>
      <c r="C35" s="1">
        <f>+SR!E19</f>
        <v>16</v>
      </c>
      <c r="D35" s="40">
        <f t="shared" si="0"/>
        <v>8.0000000000000004E-4</v>
      </c>
      <c r="E35" s="11">
        <f t="shared" si="9"/>
        <v>7</v>
      </c>
      <c r="F35" s="1">
        <f>+SR!$E19</f>
        <v>16</v>
      </c>
      <c r="G35" s="40">
        <f t="shared" si="2"/>
        <v>8.0000000000000004E-4</v>
      </c>
      <c r="H35" s="11">
        <f t="shared" si="10"/>
        <v>7</v>
      </c>
      <c r="I35" s="1">
        <f>+SR!$E19</f>
        <v>16</v>
      </c>
      <c r="J35" s="40">
        <f t="shared" si="3"/>
        <v>8.0000000000000004E-4</v>
      </c>
      <c r="K35" s="11">
        <f t="shared" si="11"/>
        <v>7</v>
      </c>
      <c r="L35" s="1">
        <f>+SR!$E19</f>
        <v>16</v>
      </c>
      <c r="M35" s="40">
        <f t="shared" si="4"/>
        <v>8.0000000000000004E-4</v>
      </c>
      <c r="O35" s="11">
        <f t="shared" si="12"/>
        <v>7</v>
      </c>
      <c r="P35" s="1">
        <f>+SR!B19</f>
        <v>16</v>
      </c>
      <c r="Q35" s="40">
        <f t="shared" si="1"/>
        <v>8.0000000000000004E-4</v>
      </c>
      <c r="R35" s="11">
        <f t="shared" si="13"/>
        <v>7</v>
      </c>
      <c r="S35" s="1">
        <f>+SR!$B19</f>
        <v>16</v>
      </c>
      <c r="T35" s="40">
        <f t="shared" si="5"/>
        <v>8.0000000000000004E-4</v>
      </c>
      <c r="U35" s="11">
        <f t="shared" si="14"/>
        <v>7</v>
      </c>
      <c r="V35" s="1">
        <f>+SR!$B19</f>
        <v>16</v>
      </c>
      <c r="W35" s="40">
        <f t="shared" si="6"/>
        <v>8.0000000000000004E-4</v>
      </c>
      <c r="X35" s="11">
        <f t="shared" si="15"/>
        <v>7</v>
      </c>
      <c r="Y35" s="1">
        <f>+SR!$B19</f>
        <v>16</v>
      </c>
      <c r="Z35" s="40">
        <f t="shared" si="7"/>
        <v>8.0000000000000004E-4</v>
      </c>
    </row>
    <row r="36" spans="2:26" x14ac:dyDescent="0.3">
      <c r="B36" s="11">
        <f t="shared" si="8"/>
        <v>8</v>
      </c>
      <c r="C36" s="1">
        <f>+SR!E20</f>
        <v>22</v>
      </c>
      <c r="D36" s="40">
        <f t="shared" si="0"/>
        <v>1.1000000000000001E-3</v>
      </c>
      <c r="E36" s="11">
        <f t="shared" si="9"/>
        <v>8</v>
      </c>
      <c r="F36" s="1">
        <f>+SR!$E20</f>
        <v>22</v>
      </c>
      <c r="G36" s="40">
        <f t="shared" si="2"/>
        <v>1.1000000000000001E-3</v>
      </c>
      <c r="H36" s="11">
        <f t="shared" si="10"/>
        <v>8</v>
      </c>
      <c r="I36" s="1">
        <f>+SR!$E20</f>
        <v>22</v>
      </c>
      <c r="J36" s="40">
        <f t="shared" si="3"/>
        <v>1.1000000000000001E-3</v>
      </c>
      <c r="K36" s="11">
        <f t="shared" si="11"/>
        <v>8</v>
      </c>
      <c r="L36" s="1">
        <f>+SR!$E20</f>
        <v>22</v>
      </c>
      <c r="M36" s="40">
        <f t="shared" si="4"/>
        <v>1.1000000000000001E-3</v>
      </c>
      <c r="O36" s="11">
        <f t="shared" si="12"/>
        <v>8</v>
      </c>
      <c r="P36" s="1">
        <f>+SR!B20</f>
        <v>22</v>
      </c>
      <c r="Q36" s="40">
        <f t="shared" si="1"/>
        <v>1.1000000000000001E-3</v>
      </c>
      <c r="R36" s="11">
        <f t="shared" si="13"/>
        <v>8</v>
      </c>
      <c r="S36" s="1">
        <f>+SR!$B20</f>
        <v>22</v>
      </c>
      <c r="T36" s="40">
        <f t="shared" si="5"/>
        <v>1.1000000000000001E-3</v>
      </c>
      <c r="U36" s="11">
        <f t="shared" si="14"/>
        <v>8</v>
      </c>
      <c r="V36" s="1">
        <f>+SR!$B20</f>
        <v>22</v>
      </c>
      <c r="W36" s="40">
        <f t="shared" si="6"/>
        <v>1.1000000000000001E-3</v>
      </c>
      <c r="X36" s="11">
        <f t="shared" si="15"/>
        <v>8</v>
      </c>
      <c r="Y36" s="1">
        <f>+SR!$B20</f>
        <v>22</v>
      </c>
      <c r="Z36" s="40">
        <f t="shared" si="7"/>
        <v>1.1000000000000001E-3</v>
      </c>
    </row>
    <row r="37" spans="2:26" x14ac:dyDescent="0.3">
      <c r="B37" s="11">
        <f t="shared" si="8"/>
        <v>9</v>
      </c>
      <c r="C37" s="1">
        <f>+SR!E21</f>
        <v>29</v>
      </c>
      <c r="D37" s="40">
        <f t="shared" si="0"/>
        <v>1.4499999999999999E-3</v>
      </c>
      <c r="E37" s="11">
        <f t="shared" si="9"/>
        <v>9</v>
      </c>
      <c r="F37" s="1">
        <f>+SR!$E21</f>
        <v>29</v>
      </c>
      <c r="G37" s="40">
        <f t="shared" si="2"/>
        <v>1.4499999999999999E-3</v>
      </c>
      <c r="H37" s="11">
        <f t="shared" si="10"/>
        <v>9</v>
      </c>
      <c r="I37" s="1">
        <f>+SR!$E21</f>
        <v>29</v>
      </c>
      <c r="J37" s="40">
        <f t="shared" si="3"/>
        <v>1.4499999999999999E-3</v>
      </c>
      <c r="K37" s="11">
        <f t="shared" si="11"/>
        <v>9</v>
      </c>
      <c r="L37" s="1">
        <f>+SR!$E21</f>
        <v>29</v>
      </c>
      <c r="M37" s="40">
        <f t="shared" si="4"/>
        <v>1.4499999999999999E-3</v>
      </c>
      <c r="O37" s="11">
        <f t="shared" si="12"/>
        <v>9</v>
      </c>
      <c r="P37" s="1">
        <f>+SR!B21</f>
        <v>29</v>
      </c>
      <c r="Q37" s="40">
        <f t="shared" si="1"/>
        <v>1.4499999999999999E-3</v>
      </c>
      <c r="R37" s="11">
        <f t="shared" si="13"/>
        <v>9</v>
      </c>
      <c r="S37" s="1">
        <f>+SR!$B21</f>
        <v>29</v>
      </c>
      <c r="T37" s="40">
        <f t="shared" si="5"/>
        <v>1.4499999999999999E-3</v>
      </c>
      <c r="U37" s="11">
        <f t="shared" si="14"/>
        <v>9</v>
      </c>
      <c r="V37" s="1">
        <f>+SR!$B21</f>
        <v>29</v>
      </c>
      <c r="W37" s="40">
        <f t="shared" si="6"/>
        <v>1.4499999999999999E-3</v>
      </c>
      <c r="X37" s="11">
        <f t="shared" si="15"/>
        <v>9</v>
      </c>
      <c r="Y37" s="1">
        <f>+SR!$B21</f>
        <v>29</v>
      </c>
      <c r="Z37" s="40">
        <f t="shared" si="7"/>
        <v>1.4499999999999999E-3</v>
      </c>
    </row>
    <row r="38" spans="2:26" x14ac:dyDescent="0.3">
      <c r="B38" s="11">
        <f t="shared" si="8"/>
        <v>10</v>
      </c>
      <c r="C38" s="1">
        <f>+SR!E22</f>
        <v>41</v>
      </c>
      <c r="D38" s="40">
        <f t="shared" si="0"/>
        <v>2.0500000000000002E-3</v>
      </c>
      <c r="E38" s="11">
        <f t="shared" si="9"/>
        <v>10</v>
      </c>
      <c r="F38" s="1">
        <f>+SR!$E22</f>
        <v>41</v>
      </c>
      <c r="G38" s="40">
        <f t="shared" si="2"/>
        <v>2.0500000000000002E-3</v>
      </c>
      <c r="H38" s="11">
        <f t="shared" si="10"/>
        <v>10</v>
      </c>
      <c r="I38" s="1">
        <f>+SR!$E22</f>
        <v>41</v>
      </c>
      <c r="J38" s="40">
        <f t="shared" si="3"/>
        <v>2.0500000000000002E-3</v>
      </c>
      <c r="K38" s="11">
        <f t="shared" si="11"/>
        <v>10</v>
      </c>
      <c r="L38" s="1">
        <f>+SR!$E22</f>
        <v>41</v>
      </c>
      <c r="M38" s="40">
        <f t="shared" si="4"/>
        <v>2.0500000000000002E-3</v>
      </c>
      <c r="O38" s="11">
        <f t="shared" si="12"/>
        <v>10</v>
      </c>
      <c r="P38" s="1">
        <f>+SR!B22</f>
        <v>41</v>
      </c>
      <c r="Q38" s="40">
        <f t="shared" si="1"/>
        <v>2.0500000000000002E-3</v>
      </c>
      <c r="R38" s="11">
        <f t="shared" si="13"/>
        <v>10</v>
      </c>
      <c r="S38" s="1">
        <f>+SR!$B22</f>
        <v>41</v>
      </c>
      <c r="T38" s="40">
        <f t="shared" si="5"/>
        <v>2.0500000000000002E-3</v>
      </c>
      <c r="U38" s="11">
        <f t="shared" si="14"/>
        <v>10</v>
      </c>
      <c r="V38" s="1">
        <f>+SR!$B22</f>
        <v>41</v>
      </c>
      <c r="W38" s="40">
        <f t="shared" si="6"/>
        <v>2.0500000000000002E-3</v>
      </c>
      <c r="X38" s="11">
        <f t="shared" si="15"/>
        <v>10</v>
      </c>
      <c r="Y38" s="1">
        <f>+SR!$B22</f>
        <v>41</v>
      </c>
      <c r="Z38" s="40">
        <f t="shared" si="7"/>
        <v>2.0500000000000002E-3</v>
      </c>
    </row>
    <row r="39" spans="2:26" x14ac:dyDescent="0.3">
      <c r="B39" s="11">
        <f t="shared" si="8"/>
        <v>11</v>
      </c>
      <c r="C39" s="1">
        <f>+SR!E23</f>
        <v>54</v>
      </c>
      <c r="D39" s="40">
        <f t="shared" si="0"/>
        <v>2.7000000000000001E-3</v>
      </c>
      <c r="E39" s="11">
        <f t="shared" si="9"/>
        <v>11</v>
      </c>
      <c r="F39" s="1">
        <f>+SR!$E23</f>
        <v>54</v>
      </c>
      <c r="G39" s="40">
        <f t="shared" si="2"/>
        <v>2.7000000000000001E-3</v>
      </c>
      <c r="H39" s="11">
        <f t="shared" si="10"/>
        <v>11</v>
      </c>
      <c r="I39" s="1">
        <f>+SR!$E23</f>
        <v>54</v>
      </c>
      <c r="J39" s="40">
        <f t="shared" si="3"/>
        <v>2.7000000000000001E-3</v>
      </c>
      <c r="K39" s="11">
        <f t="shared" si="11"/>
        <v>11</v>
      </c>
      <c r="L39" s="1">
        <f>+SR!$E23</f>
        <v>54</v>
      </c>
      <c r="M39" s="40">
        <f t="shared" si="4"/>
        <v>2.7000000000000001E-3</v>
      </c>
      <c r="O39" s="11">
        <f t="shared" si="12"/>
        <v>11</v>
      </c>
      <c r="P39" s="1">
        <f>+SR!B23</f>
        <v>54</v>
      </c>
      <c r="Q39" s="40">
        <f t="shared" si="1"/>
        <v>2.7000000000000001E-3</v>
      </c>
      <c r="R39" s="11">
        <f t="shared" si="13"/>
        <v>11</v>
      </c>
      <c r="S39" s="1">
        <f>+SR!$B23</f>
        <v>54</v>
      </c>
      <c r="T39" s="40">
        <f t="shared" si="5"/>
        <v>2.7000000000000001E-3</v>
      </c>
      <c r="U39" s="11">
        <f t="shared" si="14"/>
        <v>11</v>
      </c>
      <c r="V39" s="1">
        <f>+SR!$B23</f>
        <v>54</v>
      </c>
      <c r="W39" s="40">
        <f t="shared" si="6"/>
        <v>2.7000000000000001E-3</v>
      </c>
      <c r="X39" s="11">
        <f t="shared" si="15"/>
        <v>11</v>
      </c>
      <c r="Y39" s="1">
        <f>+SR!$B23</f>
        <v>54</v>
      </c>
      <c r="Z39" s="40">
        <f t="shared" si="7"/>
        <v>2.7000000000000001E-3</v>
      </c>
    </row>
    <row r="40" spans="2:26" x14ac:dyDescent="0.3">
      <c r="B40" s="11">
        <f t="shared" si="8"/>
        <v>12</v>
      </c>
      <c r="C40" s="1">
        <f>+SR!E24</f>
        <v>66</v>
      </c>
      <c r="D40" s="40">
        <f t="shared" si="0"/>
        <v>3.3E-3</v>
      </c>
      <c r="E40" s="11">
        <f t="shared" si="9"/>
        <v>12</v>
      </c>
      <c r="F40" s="1">
        <f>+SR!$E24</f>
        <v>66</v>
      </c>
      <c r="G40" s="40">
        <f t="shared" si="2"/>
        <v>3.3E-3</v>
      </c>
      <c r="H40" s="11">
        <f t="shared" si="10"/>
        <v>12</v>
      </c>
      <c r="I40" s="1">
        <f>+SR!$E24</f>
        <v>66</v>
      </c>
      <c r="J40" s="40">
        <f t="shared" si="3"/>
        <v>3.3E-3</v>
      </c>
      <c r="K40" s="11">
        <f t="shared" si="11"/>
        <v>12</v>
      </c>
      <c r="L40" s="1">
        <f>+SR!$E24</f>
        <v>66</v>
      </c>
      <c r="M40" s="40">
        <f t="shared" si="4"/>
        <v>3.3E-3</v>
      </c>
      <c r="O40" s="11">
        <f t="shared" si="12"/>
        <v>12</v>
      </c>
      <c r="P40" s="1">
        <f>+SR!B24</f>
        <v>66</v>
      </c>
      <c r="Q40" s="40">
        <f t="shared" si="1"/>
        <v>3.3E-3</v>
      </c>
      <c r="R40" s="11">
        <f t="shared" si="13"/>
        <v>12</v>
      </c>
      <c r="S40" s="1">
        <f>+SR!$B24</f>
        <v>66</v>
      </c>
      <c r="T40" s="40">
        <f t="shared" si="5"/>
        <v>3.3E-3</v>
      </c>
      <c r="U40" s="11">
        <f t="shared" si="14"/>
        <v>12</v>
      </c>
      <c r="V40" s="1">
        <f>+SR!$B24</f>
        <v>66</v>
      </c>
      <c r="W40" s="40">
        <f t="shared" si="6"/>
        <v>3.3E-3</v>
      </c>
      <c r="X40" s="11">
        <f t="shared" si="15"/>
        <v>12</v>
      </c>
      <c r="Y40" s="1">
        <f>+SR!$B24</f>
        <v>66</v>
      </c>
      <c r="Z40" s="40">
        <f t="shared" si="7"/>
        <v>3.3E-3</v>
      </c>
    </row>
    <row r="41" spans="2:26" x14ac:dyDescent="0.3">
      <c r="B41" s="11">
        <f t="shared" si="8"/>
        <v>13</v>
      </c>
      <c r="C41" s="1">
        <f>+SR!E25</f>
        <v>81</v>
      </c>
      <c r="D41" s="40">
        <f t="shared" si="0"/>
        <v>4.0499999999999998E-3</v>
      </c>
      <c r="E41" s="11">
        <f t="shared" si="9"/>
        <v>13</v>
      </c>
      <c r="F41" s="1">
        <f>+SR!$E25</f>
        <v>81</v>
      </c>
      <c r="G41" s="40">
        <f t="shared" si="2"/>
        <v>4.0499999999999998E-3</v>
      </c>
      <c r="H41" s="11">
        <f t="shared" si="10"/>
        <v>13</v>
      </c>
      <c r="I41" s="1">
        <f>+SR!$E25</f>
        <v>81</v>
      </c>
      <c r="J41" s="40">
        <f t="shared" si="3"/>
        <v>4.0499999999999998E-3</v>
      </c>
      <c r="K41" s="11">
        <f t="shared" si="11"/>
        <v>13</v>
      </c>
      <c r="L41" s="1">
        <f>+SR!$E25</f>
        <v>81</v>
      </c>
      <c r="M41" s="40">
        <f t="shared" si="4"/>
        <v>4.0499999999999998E-3</v>
      </c>
      <c r="O41" s="11">
        <f t="shared" si="12"/>
        <v>13</v>
      </c>
      <c r="P41" s="1">
        <f>+SR!B25</f>
        <v>81</v>
      </c>
      <c r="Q41" s="40">
        <f t="shared" si="1"/>
        <v>4.0499999999999998E-3</v>
      </c>
      <c r="R41" s="11">
        <f t="shared" si="13"/>
        <v>13</v>
      </c>
      <c r="S41" s="1">
        <f>+SR!$B25</f>
        <v>81</v>
      </c>
      <c r="T41" s="40">
        <f t="shared" si="5"/>
        <v>4.0499999999999998E-3</v>
      </c>
      <c r="U41" s="11">
        <f t="shared" si="14"/>
        <v>13</v>
      </c>
      <c r="V41" s="1">
        <f>+SR!$B25</f>
        <v>81</v>
      </c>
      <c r="W41" s="40">
        <f t="shared" si="6"/>
        <v>4.0499999999999998E-3</v>
      </c>
      <c r="X41" s="11">
        <f t="shared" si="15"/>
        <v>13</v>
      </c>
      <c r="Y41" s="1">
        <f>+SR!$B25</f>
        <v>81</v>
      </c>
      <c r="Z41" s="40">
        <f t="shared" si="7"/>
        <v>4.0499999999999998E-3</v>
      </c>
    </row>
    <row r="42" spans="2:26" x14ac:dyDescent="0.3">
      <c r="B42" s="11">
        <f t="shared" si="8"/>
        <v>14</v>
      </c>
      <c r="C42" s="1">
        <f>+SR!E26</f>
        <v>94</v>
      </c>
      <c r="D42" s="40">
        <f t="shared" si="0"/>
        <v>4.7000000000000002E-3</v>
      </c>
      <c r="E42" s="11">
        <f t="shared" si="9"/>
        <v>14</v>
      </c>
      <c r="F42" s="1">
        <f>+SR!$E26</f>
        <v>94</v>
      </c>
      <c r="G42" s="40">
        <f t="shared" si="2"/>
        <v>4.7000000000000002E-3</v>
      </c>
      <c r="H42" s="11">
        <f t="shared" si="10"/>
        <v>14</v>
      </c>
      <c r="I42" s="1">
        <f>+SR!$E26</f>
        <v>94</v>
      </c>
      <c r="J42" s="40">
        <f t="shared" si="3"/>
        <v>4.7000000000000002E-3</v>
      </c>
      <c r="K42" s="11">
        <f t="shared" si="11"/>
        <v>14</v>
      </c>
      <c r="L42" s="1">
        <f>+SR!$E26</f>
        <v>94</v>
      </c>
      <c r="M42" s="40">
        <f t="shared" si="4"/>
        <v>4.7000000000000002E-3</v>
      </c>
      <c r="O42" s="11">
        <f t="shared" si="12"/>
        <v>14</v>
      </c>
      <c r="P42" s="1">
        <f>+SR!B26</f>
        <v>94</v>
      </c>
      <c r="Q42" s="40">
        <f t="shared" si="1"/>
        <v>4.7000000000000002E-3</v>
      </c>
      <c r="R42" s="11">
        <f t="shared" si="13"/>
        <v>14</v>
      </c>
      <c r="S42" s="1">
        <f>+SR!$B26</f>
        <v>94</v>
      </c>
      <c r="T42" s="40">
        <f t="shared" si="5"/>
        <v>4.7000000000000002E-3</v>
      </c>
      <c r="U42" s="11">
        <f t="shared" si="14"/>
        <v>14</v>
      </c>
      <c r="V42" s="1">
        <f>+SR!$B26</f>
        <v>94</v>
      </c>
      <c r="W42" s="40">
        <f t="shared" si="6"/>
        <v>4.7000000000000002E-3</v>
      </c>
      <c r="X42" s="11">
        <f t="shared" si="15"/>
        <v>14</v>
      </c>
      <c r="Y42" s="1">
        <f>+SR!$B26</f>
        <v>94</v>
      </c>
      <c r="Z42" s="40">
        <f t="shared" si="7"/>
        <v>4.7000000000000002E-3</v>
      </c>
    </row>
    <row r="43" spans="2:26" x14ac:dyDescent="0.3">
      <c r="B43" s="11">
        <f t="shared" si="8"/>
        <v>15</v>
      </c>
      <c r="C43" s="1">
        <f>+SR!E27</f>
        <v>105</v>
      </c>
      <c r="D43" s="40">
        <f t="shared" si="0"/>
        <v>5.2500000000000003E-3</v>
      </c>
      <c r="E43" s="11">
        <f t="shared" si="9"/>
        <v>15</v>
      </c>
      <c r="F43" s="1">
        <f>+SR!$E27</f>
        <v>105</v>
      </c>
      <c r="G43" s="40">
        <f t="shared" si="2"/>
        <v>5.2500000000000003E-3</v>
      </c>
      <c r="H43" s="11">
        <f t="shared" si="10"/>
        <v>15</v>
      </c>
      <c r="I43" s="1">
        <f>+SR!$E27</f>
        <v>105</v>
      </c>
      <c r="J43" s="40">
        <f t="shared" si="3"/>
        <v>5.2500000000000003E-3</v>
      </c>
      <c r="K43" s="11">
        <f t="shared" si="11"/>
        <v>15</v>
      </c>
      <c r="L43" s="1">
        <f>+SR!$E27</f>
        <v>105</v>
      </c>
      <c r="M43" s="40">
        <f t="shared" si="4"/>
        <v>5.2500000000000003E-3</v>
      </c>
      <c r="O43" s="11">
        <f t="shared" si="12"/>
        <v>15</v>
      </c>
      <c r="P43" s="1">
        <f>+SR!B27</f>
        <v>105</v>
      </c>
      <c r="Q43" s="40">
        <f t="shared" si="1"/>
        <v>5.2500000000000003E-3</v>
      </c>
      <c r="R43" s="11">
        <f t="shared" si="13"/>
        <v>15</v>
      </c>
      <c r="S43" s="1">
        <f>+SR!$B27</f>
        <v>105</v>
      </c>
      <c r="T43" s="40">
        <f t="shared" si="5"/>
        <v>5.2500000000000003E-3</v>
      </c>
      <c r="U43" s="11">
        <f t="shared" si="14"/>
        <v>15</v>
      </c>
      <c r="V43" s="1">
        <f>+SR!$B27</f>
        <v>105</v>
      </c>
      <c r="W43" s="40">
        <f t="shared" si="6"/>
        <v>5.2500000000000003E-3</v>
      </c>
      <c r="X43" s="11">
        <f t="shared" si="15"/>
        <v>15</v>
      </c>
      <c r="Y43" s="1">
        <f>+SR!$B27</f>
        <v>105</v>
      </c>
      <c r="Z43" s="40">
        <f t="shared" si="7"/>
        <v>5.2500000000000003E-3</v>
      </c>
    </row>
    <row r="44" spans="2:26" x14ac:dyDescent="0.3">
      <c r="B44" s="11">
        <f t="shared" si="8"/>
        <v>16</v>
      </c>
      <c r="C44" s="1">
        <f>+SR!E28</f>
        <v>116</v>
      </c>
      <c r="D44" s="40">
        <f t="shared" si="0"/>
        <v>5.7999999999999996E-3</v>
      </c>
      <c r="E44" s="11">
        <f t="shared" si="9"/>
        <v>16</v>
      </c>
      <c r="F44" s="1">
        <f>+SR!$E28</f>
        <v>116</v>
      </c>
      <c r="G44" s="40">
        <f t="shared" si="2"/>
        <v>5.7999999999999996E-3</v>
      </c>
      <c r="H44" s="11">
        <f t="shared" si="10"/>
        <v>16</v>
      </c>
      <c r="I44" s="1">
        <f>+SR!$E28</f>
        <v>116</v>
      </c>
      <c r="J44" s="40">
        <f t="shared" si="3"/>
        <v>5.7999999999999996E-3</v>
      </c>
      <c r="K44" s="11">
        <f t="shared" si="11"/>
        <v>16</v>
      </c>
      <c r="L44" s="1">
        <f>+SR!$E28</f>
        <v>116</v>
      </c>
      <c r="M44" s="40">
        <f t="shared" si="4"/>
        <v>5.7999999999999996E-3</v>
      </c>
      <c r="O44" s="11">
        <f t="shared" si="12"/>
        <v>16</v>
      </c>
      <c r="P44" s="1">
        <f>+SR!B28</f>
        <v>116</v>
      </c>
      <c r="Q44" s="40">
        <f t="shared" si="1"/>
        <v>5.7999999999999996E-3</v>
      </c>
      <c r="R44" s="11">
        <f t="shared" si="13"/>
        <v>16</v>
      </c>
      <c r="S44" s="1">
        <f>+SR!$B28</f>
        <v>116</v>
      </c>
      <c r="T44" s="40">
        <f t="shared" si="5"/>
        <v>5.7999999999999996E-3</v>
      </c>
      <c r="U44" s="11">
        <f t="shared" si="14"/>
        <v>16</v>
      </c>
      <c r="V44" s="1">
        <f>+SR!$B28</f>
        <v>116</v>
      </c>
      <c r="W44" s="40">
        <f t="shared" si="6"/>
        <v>5.7999999999999996E-3</v>
      </c>
      <c r="X44" s="11">
        <f t="shared" si="15"/>
        <v>16</v>
      </c>
      <c r="Y44" s="1">
        <f>+SR!$B28</f>
        <v>116</v>
      </c>
      <c r="Z44" s="40">
        <f t="shared" si="7"/>
        <v>5.7999999999999996E-3</v>
      </c>
    </row>
    <row r="45" spans="2:26" x14ac:dyDescent="0.3">
      <c r="B45" s="11">
        <f t="shared" si="8"/>
        <v>17</v>
      </c>
      <c r="C45" s="1">
        <f>+SR!E29</f>
        <v>129</v>
      </c>
      <c r="D45" s="40">
        <f t="shared" si="0"/>
        <v>6.45E-3</v>
      </c>
      <c r="E45" s="11">
        <f t="shared" si="9"/>
        <v>17</v>
      </c>
      <c r="F45" s="1">
        <f>+SR!$E29</f>
        <v>129</v>
      </c>
      <c r="G45" s="40">
        <f t="shared" si="2"/>
        <v>6.45E-3</v>
      </c>
      <c r="H45" s="11">
        <f t="shared" si="10"/>
        <v>17</v>
      </c>
      <c r="I45" s="1">
        <f>+SR!$E29</f>
        <v>129</v>
      </c>
      <c r="J45" s="40">
        <f t="shared" si="3"/>
        <v>6.45E-3</v>
      </c>
      <c r="K45" s="11">
        <f t="shared" si="11"/>
        <v>17</v>
      </c>
      <c r="L45" s="1">
        <f>+SR!$E29</f>
        <v>129</v>
      </c>
      <c r="M45" s="40">
        <f t="shared" si="4"/>
        <v>6.45E-3</v>
      </c>
      <c r="O45" s="11">
        <f t="shared" si="12"/>
        <v>17</v>
      </c>
      <c r="P45" s="1">
        <f>+SR!B29</f>
        <v>130</v>
      </c>
      <c r="Q45" s="40">
        <f t="shared" si="1"/>
        <v>6.4999999999999997E-3</v>
      </c>
      <c r="R45" s="11">
        <f t="shared" si="13"/>
        <v>17</v>
      </c>
      <c r="S45" s="1">
        <f>+SR!$B29</f>
        <v>130</v>
      </c>
      <c r="T45" s="40">
        <f t="shared" si="5"/>
        <v>6.4999999999999997E-3</v>
      </c>
      <c r="U45" s="11">
        <f t="shared" si="14"/>
        <v>17</v>
      </c>
      <c r="V45" s="1">
        <f>+SR!$B29</f>
        <v>130</v>
      </c>
      <c r="W45" s="40">
        <f t="shared" si="6"/>
        <v>6.4999999999999997E-3</v>
      </c>
      <c r="X45" s="11">
        <f t="shared" si="15"/>
        <v>17</v>
      </c>
      <c r="Y45" s="1">
        <f>+SR!$B29</f>
        <v>130</v>
      </c>
      <c r="Z45" s="40">
        <f t="shared" si="7"/>
        <v>6.4999999999999997E-3</v>
      </c>
    </row>
    <row r="46" spans="2:26" x14ac:dyDescent="0.3">
      <c r="B46" s="11">
        <f t="shared" si="8"/>
        <v>18</v>
      </c>
      <c r="C46" s="1">
        <f>+SR!E30</f>
        <v>145</v>
      </c>
      <c r="D46" s="40">
        <f t="shared" si="0"/>
        <v>7.2500000000000004E-3</v>
      </c>
      <c r="E46" s="11">
        <f t="shared" si="9"/>
        <v>18</v>
      </c>
      <c r="F46" s="1">
        <f>+SR!$E30</f>
        <v>145</v>
      </c>
      <c r="G46" s="40">
        <f t="shared" si="2"/>
        <v>7.2500000000000004E-3</v>
      </c>
      <c r="H46" s="11">
        <f t="shared" si="10"/>
        <v>18</v>
      </c>
      <c r="I46" s="1">
        <f>+SR!$E30</f>
        <v>145</v>
      </c>
      <c r="J46" s="40">
        <f t="shared" si="3"/>
        <v>7.2500000000000004E-3</v>
      </c>
      <c r="K46" s="11">
        <f t="shared" si="11"/>
        <v>18</v>
      </c>
      <c r="L46" s="1">
        <f>+SR!$E30</f>
        <v>145</v>
      </c>
      <c r="M46" s="40">
        <f t="shared" si="4"/>
        <v>7.2500000000000004E-3</v>
      </c>
      <c r="O46" s="11">
        <f t="shared" si="12"/>
        <v>18</v>
      </c>
      <c r="P46" s="1">
        <f>+SR!B30</f>
        <v>146</v>
      </c>
      <c r="Q46" s="40">
        <f t="shared" si="1"/>
        <v>7.3000000000000001E-3</v>
      </c>
      <c r="R46" s="11">
        <f t="shared" si="13"/>
        <v>18</v>
      </c>
      <c r="S46" s="1">
        <f>+SR!$B30</f>
        <v>146</v>
      </c>
      <c r="T46" s="40">
        <f t="shared" si="5"/>
        <v>7.3000000000000001E-3</v>
      </c>
      <c r="U46" s="11">
        <f t="shared" si="14"/>
        <v>18</v>
      </c>
      <c r="V46" s="1">
        <f>+SR!$B30</f>
        <v>146</v>
      </c>
      <c r="W46" s="40">
        <f t="shared" si="6"/>
        <v>7.3000000000000001E-3</v>
      </c>
      <c r="X46" s="11">
        <f t="shared" si="15"/>
        <v>18</v>
      </c>
      <c r="Y46" s="1">
        <f>+SR!$B30</f>
        <v>146</v>
      </c>
      <c r="Z46" s="40">
        <f t="shared" si="7"/>
        <v>7.3000000000000001E-3</v>
      </c>
    </row>
    <row r="47" spans="2:26" x14ac:dyDescent="0.3">
      <c r="B47" s="11">
        <f t="shared" si="8"/>
        <v>19</v>
      </c>
      <c r="C47" s="1">
        <f>+SR!E31</f>
        <v>162</v>
      </c>
      <c r="D47" s="40">
        <f t="shared" si="0"/>
        <v>8.0999999999999996E-3</v>
      </c>
      <c r="E47" s="11">
        <f t="shared" si="9"/>
        <v>19</v>
      </c>
      <c r="F47" s="1">
        <f>+SR!$E31</f>
        <v>162</v>
      </c>
      <c r="G47" s="40">
        <f t="shared" si="2"/>
        <v>8.0999999999999996E-3</v>
      </c>
      <c r="H47" s="11">
        <f t="shared" si="10"/>
        <v>19</v>
      </c>
      <c r="I47" s="1">
        <f>+SR!$E31</f>
        <v>162</v>
      </c>
      <c r="J47" s="40">
        <f t="shared" si="3"/>
        <v>8.0999999999999996E-3</v>
      </c>
      <c r="K47" s="11">
        <f t="shared" si="11"/>
        <v>19</v>
      </c>
      <c r="L47" s="1">
        <f>+SR!$E31</f>
        <v>162</v>
      </c>
      <c r="M47" s="40">
        <f t="shared" si="4"/>
        <v>8.0999999999999996E-3</v>
      </c>
      <c r="O47" s="11">
        <f t="shared" si="12"/>
        <v>19</v>
      </c>
      <c r="P47" s="1">
        <f>+SR!B31</f>
        <v>163</v>
      </c>
      <c r="Q47" s="40">
        <f t="shared" si="1"/>
        <v>8.1499999999999993E-3</v>
      </c>
      <c r="R47" s="11">
        <f t="shared" si="13"/>
        <v>19</v>
      </c>
      <c r="S47" s="1">
        <f>+SR!$B31</f>
        <v>163</v>
      </c>
      <c r="T47" s="40">
        <f t="shared" si="5"/>
        <v>8.1499999999999993E-3</v>
      </c>
      <c r="U47" s="11">
        <f t="shared" si="14"/>
        <v>19</v>
      </c>
      <c r="V47" s="1">
        <f>+SR!$B31</f>
        <v>163</v>
      </c>
      <c r="W47" s="40">
        <f t="shared" si="6"/>
        <v>8.1499999999999993E-3</v>
      </c>
      <c r="X47" s="11">
        <f t="shared" si="15"/>
        <v>19</v>
      </c>
      <c r="Y47" s="1">
        <f>+SR!$B31</f>
        <v>163</v>
      </c>
      <c r="Z47" s="40">
        <f t="shared" si="7"/>
        <v>8.1499999999999993E-3</v>
      </c>
    </row>
    <row r="48" spans="2:26" x14ac:dyDescent="0.3">
      <c r="B48" s="11">
        <f t="shared" si="8"/>
        <v>20</v>
      </c>
      <c r="C48" s="1">
        <f>+SR!E32</f>
        <v>182</v>
      </c>
      <c r="D48" s="40">
        <f t="shared" si="0"/>
        <v>9.1000000000000004E-3</v>
      </c>
      <c r="E48" s="11">
        <f t="shared" si="9"/>
        <v>20</v>
      </c>
      <c r="F48" s="1">
        <f>+SR!$E32</f>
        <v>182</v>
      </c>
      <c r="G48" s="40">
        <f t="shared" si="2"/>
        <v>9.1000000000000004E-3</v>
      </c>
      <c r="H48" s="11">
        <f t="shared" si="10"/>
        <v>20</v>
      </c>
      <c r="I48" s="1">
        <f>+SR!$E32</f>
        <v>182</v>
      </c>
      <c r="J48" s="40">
        <f t="shared" si="3"/>
        <v>9.1000000000000004E-3</v>
      </c>
      <c r="K48" s="11">
        <f t="shared" si="11"/>
        <v>20</v>
      </c>
      <c r="L48" s="1">
        <f>+SR!$E32</f>
        <v>182</v>
      </c>
      <c r="M48" s="40">
        <f t="shared" si="4"/>
        <v>9.1000000000000004E-3</v>
      </c>
      <c r="O48" s="11">
        <f t="shared" si="12"/>
        <v>20</v>
      </c>
      <c r="P48" s="1">
        <f>+SR!B32</f>
        <v>184</v>
      </c>
      <c r="Q48" s="40">
        <f t="shared" si="1"/>
        <v>9.1999999999999998E-3</v>
      </c>
      <c r="R48" s="11">
        <f t="shared" si="13"/>
        <v>20</v>
      </c>
      <c r="S48" s="1">
        <f>+SR!$B32</f>
        <v>184</v>
      </c>
      <c r="T48" s="40">
        <f t="shared" si="5"/>
        <v>9.1999999999999998E-3</v>
      </c>
      <c r="U48" s="11">
        <f t="shared" si="14"/>
        <v>20</v>
      </c>
      <c r="V48" s="1">
        <f>+SR!$B32</f>
        <v>184</v>
      </c>
      <c r="W48" s="40">
        <f t="shared" si="6"/>
        <v>9.1999999999999998E-3</v>
      </c>
      <c r="X48" s="11">
        <f t="shared" si="15"/>
        <v>20</v>
      </c>
      <c r="Y48" s="1">
        <f>+SR!$B32</f>
        <v>184</v>
      </c>
      <c r="Z48" s="40">
        <f t="shared" si="7"/>
        <v>9.1999999999999998E-3</v>
      </c>
    </row>
    <row r="49" spans="2:26" x14ac:dyDescent="0.3">
      <c r="B49" s="11">
        <f t="shared" si="8"/>
        <v>21</v>
      </c>
      <c r="C49" s="1">
        <f>+SR!E33</f>
        <v>207</v>
      </c>
      <c r="D49" s="40">
        <f t="shared" si="0"/>
        <v>1.035E-2</v>
      </c>
      <c r="E49" s="11">
        <f t="shared" si="9"/>
        <v>21</v>
      </c>
      <c r="F49" s="1">
        <f>+SR!$E33</f>
        <v>207</v>
      </c>
      <c r="G49" s="40">
        <f t="shared" si="2"/>
        <v>1.035E-2</v>
      </c>
      <c r="H49" s="11">
        <f t="shared" si="10"/>
        <v>21</v>
      </c>
      <c r="I49" s="1">
        <f>+SR!$E33</f>
        <v>207</v>
      </c>
      <c r="J49" s="40">
        <f t="shared" si="3"/>
        <v>1.035E-2</v>
      </c>
      <c r="K49" s="11">
        <f t="shared" si="11"/>
        <v>21</v>
      </c>
      <c r="L49" s="1">
        <f>+SR!$E33</f>
        <v>207</v>
      </c>
      <c r="M49" s="40">
        <f t="shared" si="4"/>
        <v>1.035E-2</v>
      </c>
      <c r="O49" s="11">
        <f t="shared" si="12"/>
        <v>21</v>
      </c>
      <c r="P49" s="1">
        <f>+SR!B33</f>
        <v>209</v>
      </c>
      <c r="Q49" s="40">
        <f t="shared" si="1"/>
        <v>1.0449999999999999E-2</v>
      </c>
      <c r="R49" s="11">
        <f t="shared" si="13"/>
        <v>21</v>
      </c>
      <c r="S49" s="1">
        <f>+SR!$B33</f>
        <v>209</v>
      </c>
      <c r="T49" s="40">
        <f t="shared" si="5"/>
        <v>1.0449999999999999E-2</v>
      </c>
      <c r="U49" s="11">
        <f t="shared" si="14"/>
        <v>21</v>
      </c>
      <c r="V49" s="1">
        <f>+SR!$B33</f>
        <v>209</v>
      </c>
      <c r="W49" s="40">
        <f t="shared" si="6"/>
        <v>1.0449999999999999E-2</v>
      </c>
      <c r="X49" s="11">
        <f t="shared" si="15"/>
        <v>21</v>
      </c>
      <c r="Y49" s="1">
        <f>+SR!$B33</f>
        <v>209</v>
      </c>
      <c r="Z49" s="40">
        <f t="shared" si="7"/>
        <v>1.0449999999999999E-2</v>
      </c>
    </row>
    <row r="50" spans="2:26" x14ac:dyDescent="0.3">
      <c r="B50" s="11">
        <f t="shared" si="8"/>
        <v>22</v>
      </c>
      <c r="C50" s="1">
        <f>+SR!E34</f>
        <v>236</v>
      </c>
      <c r="D50" s="40">
        <f t="shared" si="0"/>
        <v>1.18E-2</v>
      </c>
      <c r="E50" s="11">
        <f t="shared" si="9"/>
        <v>22</v>
      </c>
      <c r="F50" s="1">
        <f>+SR!$E34</f>
        <v>236</v>
      </c>
      <c r="G50" s="40">
        <f t="shared" si="2"/>
        <v>1.18E-2</v>
      </c>
      <c r="H50" s="11">
        <f t="shared" si="10"/>
        <v>22</v>
      </c>
      <c r="I50" s="1">
        <f>+SR!$E34</f>
        <v>236</v>
      </c>
      <c r="J50" s="40">
        <f t="shared" si="3"/>
        <v>1.18E-2</v>
      </c>
      <c r="K50" s="11">
        <f t="shared" si="11"/>
        <v>22</v>
      </c>
      <c r="L50" s="1">
        <f>+SR!$E34</f>
        <v>236</v>
      </c>
      <c r="M50" s="40">
        <f t="shared" si="4"/>
        <v>1.18E-2</v>
      </c>
      <c r="O50" s="11">
        <f t="shared" si="12"/>
        <v>22</v>
      </c>
      <c r="P50" s="1">
        <f>+SR!B34</f>
        <v>239</v>
      </c>
      <c r="Q50" s="40">
        <f t="shared" si="1"/>
        <v>1.1950000000000001E-2</v>
      </c>
      <c r="R50" s="11">
        <f t="shared" si="13"/>
        <v>22</v>
      </c>
      <c r="S50" s="1">
        <f>+SR!$B34</f>
        <v>239</v>
      </c>
      <c r="T50" s="40">
        <f t="shared" si="5"/>
        <v>1.1950000000000001E-2</v>
      </c>
      <c r="U50" s="11">
        <f t="shared" si="14"/>
        <v>22</v>
      </c>
      <c r="V50" s="1">
        <f>+SR!$B34</f>
        <v>239</v>
      </c>
      <c r="W50" s="40">
        <f t="shared" si="6"/>
        <v>1.1950000000000001E-2</v>
      </c>
      <c r="X50" s="11">
        <f t="shared" si="15"/>
        <v>22</v>
      </c>
      <c r="Y50" s="1">
        <f>+SR!$B34</f>
        <v>239</v>
      </c>
      <c r="Z50" s="40">
        <f t="shared" si="7"/>
        <v>1.1950000000000001E-2</v>
      </c>
    </row>
    <row r="51" spans="2:26" x14ac:dyDescent="0.3">
      <c r="B51" s="11">
        <f t="shared" si="8"/>
        <v>23</v>
      </c>
      <c r="C51" s="1">
        <f>+SR!E35</f>
        <v>268</v>
      </c>
      <c r="D51" s="40">
        <f t="shared" si="0"/>
        <v>1.34E-2</v>
      </c>
      <c r="E51" s="11">
        <f t="shared" si="9"/>
        <v>23</v>
      </c>
      <c r="F51" s="1">
        <f>+SR!$E35</f>
        <v>268</v>
      </c>
      <c r="G51" s="40">
        <f t="shared" si="2"/>
        <v>1.34E-2</v>
      </c>
      <c r="H51" s="11">
        <f t="shared" si="10"/>
        <v>23</v>
      </c>
      <c r="I51" s="1">
        <f>+SR!$E35</f>
        <v>268</v>
      </c>
      <c r="J51" s="40">
        <f t="shared" si="3"/>
        <v>1.34E-2</v>
      </c>
      <c r="K51" s="11">
        <f t="shared" si="11"/>
        <v>23</v>
      </c>
      <c r="L51" s="1">
        <f>+SR!$E35</f>
        <v>268</v>
      </c>
      <c r="M51" s="40">
        <f t="shared" si="4"/>
        <v>1.34E-2</v>
      </c>
      <c r="O51" s="11">
        <f t="shared" si="12"/>
        <v>23</v>
      </c>
      <c r="P51" s="1">
        <f>+SR!B35</f>
        <v>272</v>
      </c>
      <c r="Q51" s="40">
        <f t="shared" si="1"/>
        <v>1.3599999999999999E-2</v>
      </c>
      <c r="R51" s="11">
        <f t="shared" si="13"/>
        <v>23</v>
      </c>
      <c r="S51" s="1">
        <f>+SR!$B35</f>
        <v>272</v>
      </c>
      <c r="T51" s="40">
        <f t="shared" si="5"/>
        <v>1.3599999999999999E-2</v>
      </c>
      <c r="U51" s="11">
        <f t="shared" si="14"/>
        <v>23</v>
      </c>
      <c r="V51" s="1">
        <f>+SR!$B35</f>
        <v>272</v>
      </c>
      <c r="W51" s="40">
        <f t="shared" si="6"/>
        <v>1.3599999999999999E-2</v>
      </c>
      <c r="X51" s="11">
        <f t="shared" si="15"/>
        <v>23</v>
      </c>
      <c r="Y51" s="1">
        <f>+SR!$B35</f>
        <v>272</v>
      </c>
      <c r="Z51" s="40">
        <f t="shared" si="7"/>
        <v>1.3599999999999999E-2</v>
      </c>
    </row>
    <row r="52" spans="2:26" x14ac:dyDescent="0.3">
      <c r="B52" s="11">
        <f t="shared" si="8"/>
        <v>24</v>
      </c>
      <c r="C52" s="1">
        <f>+SR!E36</f>
        <v>300</v>
      </c>
      <c r="D52" s="40">
        <f t="shared" si="0"/>
        <v>1.4999999999999999E-2</v>
      </c>
      <c r="E52" s="11">
        <f t="shared" si="9"/>
        <v>24</v>
      </c>
      <c r="F52" s="1">
        <f>+SR!$E36</f>
        <v>300</v>
      </c>
      <c r="G52" s="40">
        <f t="shared" si="2"/>
        <v>1.4999999999999999E-2</v>
      </c>
      <c r="H52" s="11">
        <f t="shared" si="10"/>
        <v>24</v>
      </c>
      <c r="I52" s="1">
        <f>+SR!$E36</f>
        <v>300</v>
      </c>
      <c r="J52" s="40">
        <f t="shared" si="3"/>
        <v>1.4999999999999999E-2</v>
      </c>
      <c r="K52" s="11">
        <f t="shared" si="11"/>
        <v>24</v>
      </c>
      <c r="L52" s="1">
        <f>+SR!$E36</f>
        <v>300</v>
      </c>
      <c r="M52" s="40">
        <f t="shared" si="4"/>
        <v>1.4999999999999999E-2</v>
      </c>
      <c r="O52" s="11">
        <f t="shared" si="12"/>
        <v>24</v>
      </c>
      <c r="P52" s="1">
        <f>+SR!B36</f>
        <v>305</v>
      </c>
      <c r="Q52" s="40">
        <f t="shared" si="1"/>
        <v>1.525E-2</v>
      </c>
      <c r="R52" s="11">
        <f t="shared" si="13"/>
        <v>24</v>
      </c>
      <c r="S52" s="1">
        <f>+SR!$B36</f>
        <v>305</v>
      </c>
      <c r="T52" s="40">
        <f t="shared" si="5"/>
        <v>1.525E-2</v>
      </c>
      <c r="U52" s="11">
        <f t="shared" si="14"/>
        <v>24</v>
      </c>
      <c r="V52" s="1">
        <f>+SR!$B36</f>
        <v>305</v>
      </c>
      <c r="W52" s="40">
        <f t="shared" si="6"/>
        <v>1.525E-2</v>
      </c>
      <c r="X52" s="11">
        <f t="shared" si="15"/>
        <v>24</v>
      </c>
      <c r="Y52" s="1">
        <f>+SR!$B36</f>
        <v>305</v>
      </c>
      <c r="Z52" s="40">
        <f t="shared" si="7"/>
        <v>1.525E-2</v>
      </c>
    </row>
    <row r="53" spans="2:26" x14ac:dyDescent="0.3">
      <c r="B53" s="11">
        <f t="shared" si="8"/>
        <v>25</v>
      </c>
      <c r="C53" s="1">
        <f>+SR!E37</f>
        <v>339</v>
      </c>
      <c r="D53" s="40">
        <f t="shared" si="0"/>
        <v>1.695E-2</v>
      </c>
      <c r="E53" s="11">
        <f t="shared" si="9"/>
        <v>25</v>
      </c>
      <c r="F53" s="1">
        <f>+SR!$E37</f>
        <v>339</v>
      </c>
      <c r="G53" s="40">
        <f t="shared" si="2"/>
        <v>1.695E-2</v>
      </c>
      <c r="H53" s="11">
        <f t="shared" si="10"/>
        <v>25</v>
      </c>
      <c r="I53" s="1">
        <f>+SR!$E37</f>
        <v>339</v>
      </c>
      <c r="J53" s="40">
        <f t="shared" si="3"/>
        <v>1.695E-2</v>
      </c>
      <c r="K53" s="11">
        <f t="shared" si="11"/>
        <v>25</v>
      </c>
      <c r="L53" s="1">
        <f>+SR!$E37</f>
        <v>339</v>
      </c>
      <c r="M53" s="40">
        <f t="shared" si="4"/>
        <v>1.695E-2</v>
      </c>
      <c r="O53" s="11">
        <f t="shared" si="12"/>
        <v>25</v>
      </c>
      <c r="P53" s="1">
        <f>+SR!B37</f>
        <v>346</v>
      </c>
      <c r="Q53" s="40">
        <f t="shared" si="1"/>
        <v>1.7299999999999999E-2</v>
      </c>
      <c r="R53" s="11">
        <f t="shared" si="13"/>
        <v>25</v>
      </c>
      <c r="S53" s="1">
        <f>+SR!$B37</f>
        <v>346</v>
      </c>
      <c r="T53" s="40">
        <f t="shared" si="5"/>
        <v>1.7299999999999999E-2</v>
      </c>
      <c r="U53" s="11">
        <f t="shared" si="14"/>
        <v>25</v>
      </c>
      <c r="V53" s="1">
        <f>+SR!$B37</f>
        <v>346</v>
      </c>
      <c r="W53" s="40">
        <f t="shared" si="6"/>
        <v>1.7299999999999999E-2</v>
      </c>
      <c r="X53" s="11">
        <f t="shared" si="15"/>
        <v>25</v>
      </c>
      <c r="Y53" s="1">
        <f>+SR!$B37</f>
        <v>346</v>
      </c>
      <c r="Z53" s="40">
        <f t="shared" si="7"/>
        <v>1.7299999999999999E-2</v>
      </c>
    </row>
    <row r="54" spans="2:26" x14ac:dyDescent="0.3">
      <c r="B54" s="11">
        <f t="shared" si="8"/>
        <v>26</v>
      </c>
      <c r="C54" s="1">
        <f>+SR!E38</f>
        <v>378</v>
      </c>
      <c r="D54" s="40">
        <f t="shared" si="0"/>
        <v>1.89E-2</v>
      </c>
      <c r="E54" s="11">
        <f t="shared" si="9"/>
        <v>26</v>
      </c>
      <c r="F54" s="1">
        <f>+SR!$E38</f>
        <v>378</v>
      </c>
      <c r="G54" s="40">
        <f t="shared" si="2"/>
        <v>1.89E-2</v>
      </c>
      <c r="H54" s="11">
        <f t="shared" si="10"/>
        <v>26</v>
      </c>
      <c r="I54" s="1">
        <f>+SR!$E38</f>
        <v>378</v>
      </c>
      <c r="J54" s="40">
        <f t="shared" si="3"/>
        <v>1.89E-2</v>
      </c>
      <c r="K54" s="11">
        <f t="shared" si="11"/>
        <v>26</v>
      </c>
      <c r="L54" s="1">
        <f>+SR!$E38</f>
        <v>378</v>
      </c>
      <c r="M54" s="40">
        <f t="shared" si="4"/>
        <v>1.89E-2</v>
      </c>
      <c r="O54" s="11">
        <f t="shared" si="12"/>
        <v>26</v>
      </c>
      <c r="P54" s="1">
        <f>+SR!B38</f>
        <v>386</v>
      </c>
      <c r="Q54" s="40">
        <f t="shared" si="1"/>
        <v>1.9300000000000001E-2</v>
      </c>
      <c r="R54" s="11">
        <f t="shared" si="13"/>
        <v>26</v>
      </c>
      <c r="S54" s="1">
        <f>+SR!$B38</f>
        <v>386</v>
      </c>
      <c r="T54" s="40">
        <f t="shared" si="5"/>
        <v>1.9300000000000001E-2</v>
      </c>
      <c r="U54" s="11">
        <f t="shared" si="14"/>
        <v>26</v>
      </c>
      <c r="V54" s="1">
        <f>+SR!$B38</f>
        <v>386</v>
      </c>
      <c r="W54" s="40">
        <f t="shared" si="6"/>
        <v>1.9300000000000001E-2</v>
      </c>
      <c r="X54" s="11">
        <f t="shared" si="15"/>
        <v>26</v>
      </c>
      <c r="Y54" s="1">
        <f>+SR!$B38</f>
        <v>386</v>
      </c>
      <c r="Z54" s="40">
        <f t="shared" si="7"/>
        <v>1.9300000000000001E-2</v>
      </c>
    </row>
    <row r="55" spans="2:26" x14ac:dyDescent="0.3">
      <c r="B55" s="11">
        <f t="shared" si="8"/>
        <v>27</v>
      </c>
      <c r="C55" s="1">
        <f>+SR!E39</f>
        <v>419</v>
      </c>
      <c r="D55" s="40">
        <f t="shared" si="0"/>
        <v>2.095E-2</v>
      </c>
      <c r="E55" s="11">
        <f t="shared" si="9"/>
        <v>27</v>
      </c>
      <c r="F55" s="1">
        <f>+SR!$E39</f>
        <v>419</v>
      </c>
      <c r="G55" s="40">
        <f t="shared" si="2"/>
        <v>2.095E-2</v>
      </c>
      <c r="H55" s="11">
        <f t="shared" si="10"/>
        <v>27</v>
      </c>
      <c r="I55" s="1">
        <f>+SR!$E39</f>
        <v>419</v>
      </c>
      <c r="J55" s="40">
        <f t="shared" si="3"/>
        <v>2.095E-2</v>
      </c>
      <c r="K55" s="11">
        <f t="shared" si="11"/>
        <v>27</v>
      </c>
      <c r="L55" s="1">
        <f>+SR!$E39</f>
        <v>419</v>
      </c>
      <c r="M55" s="40">
        <f t="shared" si="4"/>
        <v>2.095E-2</v>
      </c>
      <c r="O55" s="11">
        <f t="shared" si="12"/>
        <v>27</v>
      </c>
      <c r="P55" s="1">
        <f>+SR!B39</f>
        <v>430</v>
      </c>
      <c r="Q55" s="40">
        <f t="shared" si="1"/>
        <v>2.1499999999999998E-2</v>
      </c>
      <c r="R55" s="11">
        <f t="shared" si="13"/>
        <v>27</v>
      </c>
      <c r="S55" s="1">
        <f>+SR!$B39</f>
        <v>430</v>
      </c>
      <c r="T55" s="40">
        <f t="shared" si="5"/>
        <v>2.1499999999999998E-2</v>
      </c>
      <c r="U55" s="11">
        <f t="shared" si="14"/>
        <v>27</v>
      </c>
      <c r="V55" s="1">
        <f>+SR!$B39</f>
        <v>430</v>
      </c>
      <c r="W55" s="40">
        <f t="shared" si="6"/>
        <v>2.1499999999999998E-2</v>
      </c>
      <c r="X55" s="11">
        <f t="shared" si="15"/>
        <v>27</v>
      </c>
      <c r="Y55" s="1">
        <f>+SR!$B39</f>
        <v>430</v>
      </c>
      <c r="Z55" s="40">
        <f t="shared" si="7"/>
        <v>2.1499999999999998E-2</v>
      </c>
    </row>
    <row r="56" spans="2:26" x14ac:dyDescent="0.3">
      <c r="B56" s="11">
        <f t="shared" si="8"/>
        <v>28</v>
      </c>
      <c r="C56" s="1">
        <f>+SR!E40</f>
        <v>462</v>
      </c>
      <c r="D56" s="40">
        <f t="shared" si="0"/>
        <v>2.3099999999999999E-2</v>
      </c>
      <c r="E56" s="11">
        <f t="shared" si="9"/>
        <v>28</v>
      </c>
      <c r="F56" s="1">
        <f>+SR!$E40</f>
        <v>462</v>
      </c>
      <c r="G56" s="40">
        <f t="shared" si="2"/>
        <v>2.3099999999999999E-2</v>
      </c>
      <c r="H56" s="11">
        <f t="shared" si="10"/>
        <v>28</v>
      </c>
      <c r="I56" s="1">
        <f>+SR!$E40</f>
        <v>462</v>
      </c>
      <c r="J56" s="40">
        <f t="shared" si="3"/>
        <v>2.3099999999999999E-2</v>
      </c>
      <c r="K56" s="11">
        <f t="shared" si="11"/>
        <v>28</v>
      </c>
      <c r="L56" s="1">
        <f>+SR!$E40</f>
        <v>462</v>
      </c>
      <c r="M56" s="40">
        <f t="shared" si="4"/>
        <v>2.3099999999999999E-2</v>
      </c>
      <c r="O56" s="11">
        <f t="shared" si="12"/>
        <v>28</v>
      </c>
      <c r="P56" s="1">
        <f>+SR!B40</f>
        <v>475</v>
      </c>
      <c r="Q56" s="40">
        <f t="shared" si="1"/>
        <v>2.375E-2</v>
      </c>
      <c r="R56" s="11">
        <f t="shared" si="13"/>
        <v>28</v>
      </c>
      <c r="S56" s="1">
        <f>+SR!$B40</f>
        <v>475</v>
      </c>
      <c r="T56" s="40">
        <f t="shared" si="5"/>
        <v>2.375E-2</v>
      </c>
      <c r="U56" s="11">
        <f t="shared" si="14"/>
        <v>28</v>
      </c>
      <c r="V56" s="1">
        <f>+SR!$B40</f>
        <v>475</v>
      </c>
      <c r="W56" s="40">
        <f t="shared" si="6"/>
        <v>2.375E-2</v>
      </c>
      <c r="X56" s="11">
        <f t="shared" si="15"/>
        <v>28</v>
      </c>
      <c r="Y56" s="1">
        <f>+SR!$B40</f>
        <v>475</v>
      </c>
      <c r="Z56" s="40">
        <f t="shared" si="7"/>
        <v>2.375E-2</v>
      </c>
    </row>
    <row r="57" spans="2:26" x14ac:dyDescent="0.3">
      <c r="B57" s="11">
        <f t="shared" si="8"/>
        <v>29</v>
      </c>
      <c r="C57" s="1">
        <f>+SR!E41</f>
        <v>504</v>
      </c>
      <c r="D57" s="40">
        <f t="shared" si="0"/>
        <v>2.52E-2</v>
      </c>
      <c r="E57" s="11">
        <f t="shared" si="9"/>
        <v>29</v>
      </c>
      <c r="F57" s="1">
        <f>+SR!$E41</f>
        <v>504</v>
      </c>
      <c r="G57" s="40">
        <f t="shared" si="2"/>
        <v>2.52E-2</v>
      </c>
      <c r="H57" s="11">
        <f t="shared" si="10"/>
        <v>29</v>
      </c>
      <c r="I57" s="1">
        <f>+SR!$E41</f>
        <v>504</v>
      </c>
      <c r="J57" s="40">
        <f t="shared" si="3"/>
        <v>2.52E-2</v>
      </c>
      <c r="K57" s="11">
        <f t="shared" si="11"/>
        <v>29</v>
      </c>
      <c r="L57" s="1">
        <f>+SR!$E41</f>
        <v>504</v>
      </c>
      <c r="M57" s="40">
        <f t="shared" si="4"/>
        <v>2.52E-2</v>
      </c>
      <c r="O57" s="11">
        <f t="shared" si="12"/>
        <v>29</v>
      </c>
      <c r="P57" s="1">
        <f>+SR!B41</f>
        <v>520</v>
      </c>
      <c r="Q57" s="40">
        <f t="shared" si="1"/>
        <v>2.5999999999999999E-2</v>
      </c>
      <c r="R57" s="11">
        <f t="shared" si="13"/>
        <v>29</v>
      </c>
      <c r="S57" s="1">
        <f>+SR!$B41</f>
        <v>520</v>
      </c>
      <c r="T57" s="40">
        <f t="shared" si="5"/>
        <v>2.5999999999999999E-2</v>
      </c>
      <c r="U57" s="11">
        <f t="shared" si="14"/>
        <v>29</v>
      </c>
      <c r="V57" s="1">
        <f>+SR!$B41</f>
        <v>520</v>
      </c>
      <c r="W57" s="40">
        <f t="shared" si="6"/>
        <v>2.5999999999999999E-2</v>
      </c>
      <c r="X57" s="11">
        <f t="shared" si="15"/>
        <v>29</v>
      </c>
      <c r="Y57" s="1">
        <f>+SR!$B41</f>
        <v>520</v>
      </c>
      <c r="Z57" s="40">
        <f t="shared" si="7"/>
        <v>2.5999999999999999E-2</v>
      </c>
    </row>
    <row r="58" spans="2:26" x14ac:dyDescent="0.3">
      <c r="B58" s="11">
        <f t="shared" si="8"/>
        <v>30</v>
      </c>
      <c r="C58" s="1">
        <f>+SR!E42</f>
        <v>553</v>
      </c>
      <c r="D58" s="40">
        <f t="shared" si="0"/>
        <v>2.7650000000000001E-2</v>
      </c>
      <c r="E58" s="11">
        <f t="shared" si="9"/>
        <v>30</v>
      </c>
      <c r="F58" s="1">
        <f>+SR!$E42</f>
        <v>553</v>
      </c>
      <c r="G58" s="40">
        <f t="shared" si="2"/>
        <v>2.7650000000000001E-2</v>
      </c>
      <c r="H58" s="11">
        <f t="shared" si="10"/>
        <v>30</v>
      </c>
      <c r="I58" s="1">
        <f>+SR!$E42</f>
        <v>553</v>
      </c>
      <c r="J58" s="40">
        <f t="shared" si="3"/>
        <v>2.7650000000000001E-2</v>
      </c>
      <c r="K58" s="11">
        <f t="shared" si="11"/>
        <v>30</v>
      </c>
      <c r="L58" s="1">
        <f>+SR!$E42</f>
        <v>553</v>
      </c>
      <c r="M58" s="40">
        <f t="shared" si="4"/>
        <v>2.7650000000000001E-2</v>
      </c>
      <c r="O58" s="11">
        <f t="shared" si="12"/>
        <v>30</v>
      </c>
      <c r="P58" s="1">
        <f>+SR!B42</f>
        <v>573</v>
      </c>
      <c r="Q58" s="40">
        <f t="shared" si="1"/>
        <v>2.8649999999999998E-2</v>
      </c>
      <c r="R58" s="11">
        <f t="shared" si="13"/>
        <v>30</v>
      </c>
      <c r="S58" s="1">
        <f>+SR!$B42</f>
        <v>573</v>
      </c>
      <c r="T58" s="40">
        <f t="shared" si="5"/>
        <v>2.8649999999999998E-2</v>
      </c>
      <c r="U58" s="11">
        <f t="shared" si="14"/>
        <v>30</v>
      </c>
      <c r="V58" s="1">
        <f>+SR!$B42</f>
        <v>573</v>
      </c>
      <c r="W58" s="40">
        <f t="shared" si="6"/>
        <v>2.8649999999999998E-2</v>
      </c>
      <c r="X58" s="11">
        <f t="shared" si="15"/>
        <v>30</v>
      </c>
      <c r="Y58" s="1">
        <f>+SR!$B42</f>
        <v>573</v>
      </c>
      <c r="Z58" s="40">
        <f t="shared" si="7"/>
        <v>2.8649999999999998E-2</v>
      </c>
    </row>
    <row r="59" spans="2:26" x14ac:dyDescent="0.3">
      <c r="B59" s="11">
        <f t="shared" si="8"/>
        <v>31</v>
      </c>
      <c r="C59" s="1">
        <f>+SR!E43</f>
        <v>605</v>
      </c>
      <c r="D59" s="40">
        <f t="shared" si="0"/>
        <v>3.0249999999999999E-2</v>
      </c>
      <c r="E59" s="11">
        <f t="shared" si="9"/>
        <v>31</v>
      </c>
      <c r="F59" s="1">
        <f>+SR!$E43</f>
        <v>605</v>
      </c>
      <c r="G59" s="40">
        <f t="shared" si="2"/>
        <v>3.0249999999999999E-2</v>
      </c>
      <c r="H59" s="11">
        <f t="shared" si="10"/>
        <v>31</v>
      </c>
      <c r="I59" s="1">
        <f>+SR!$E43</f>
        <v>605</v>
      </c>
      <c r="J59" s="40">
        <f t="shared" si="3"/>
        <v>3.0249999999999999E-2</v>
      </c>
      <c r="K59" s="11">
        <f t="shared" si="11"/>
        <v>31</v>
      </c>
      <c r="L59" s="1">
        <f>+SR!$E43</f>
        <v>605</v>
      </c>
      <c r="M59" s="40">
        <f t="shared" si="4"/>
        <v>3.0249999999999999E-2</v>
      </c>
      <c r="O59" s="11">
        <f t="shared" si="12"/>
        <v>31</v>
      </c>
      <c r="P59" s="1">
        <f>+SR!B43</f>
        <v>629</v>
      </c>
      <c r="Q59" s="40">
        <f t="shared" si="1"/>
        <v>3.1449999999999999E-2</v>
      </c>
      <c r="R59" s="11">
        <f t="shared" si="13"/>
        <v>31</v>
      </c>
      <c r="S59" s="1">
        <f>+SR!$B43</f>
        <v>629</v>
      </c>
      <c r="T59" s="40">
        <f t="shared" si="5"/>
        <v>3.1449999999999999E-2</v>
      </c>
      <c r="U59" s="11">
        <f t="shared" si="14"/>
        <v>31</v>
      </c>
      <c r="V59" s="1">
        <f>+SR!$B43</f>
        <v>629</v>
      </c>
      <c r="W59" s="40">
        <f t="shared" si="6"/>
        <v>3.1449999999999999E-2</v>
      </c>
      <c r="X59" s="11">
        <f t="shared" si="15"/>
        <v>31</v>
      </c>
      <c r="Y59" s="1">
        <f>+SR!$B43</f>
        <v>629</v>
      </c>
      <c r="Z59" s="40">
        <f t="shared" si="7"/>
        <v>3.1449999999999999E-2</v>
      </c>
    </row>
    <row r="60" spans="2:26" x14ac:dyDescent="0.3">
      <c r="B60" s="11">
        <f t="shared" si="8"/>
        <v>32</v>
      </c>
      <c r="C60" s="1">
        <f>+SR!E44</f>
        <v>659</v>
      </c>
      <c r="D60" s="40">
        <f t="shared" si="0"/>
        <v>3.295E-2</v>
      </c>
      <c r="E60" s="11">
        <f t="shared" si="9"/>
        <v>32</v>
      </c>
      <c r="F60" s="1">
        <f>+SR!$E44</f>
        <v>659</v>
      </c>
      <c r="G60" s="40">
        <f t="shared" si="2"/>
        <v>3.295E-2</v>
      </c>
      <c r="H60" s="11">
        <f t="shared" si="10"/>
        <v>32</v>
      </c>
      <c r="I60" s="1">
        <f>+SR!$E44</f>
        <v>659</v>
      </c>
      <c r="J60" s="40">
        <f t="shared" si="3"/>
        <v>3.295E-2</v>
      </c>
      <c r="K60" s="11">
        <f t="shared" si="11"/>
        <v>32</v>
      </c>
      <c r="L60" s="1">
        <f>+SR!$E44</f>
        <v>659</v>
      </c>
      <c r="M60" s="40">
        <f t="shared" si="4"/>
        <v>3.295E-2</v>
      </c>
      <c r="O60" s="11">
        <f t="shared" si="12"/>
        <v>32</v>
      </c>
      <c r="P60" s="1">
        <f>+SR!B44</f>
        <v>690</v>
      </c>
      <c r="Q60" s="40">
        <f t="shared" si="1"/>
        <v>3.4500000000000003E-2</v>
      </c>
      <c r="R60" s="11">
        <f t="shared" si="13"/>
        <v>32</v>
      </c>
      <c r="S60" s="1">
        <f>+SR!$B44</f>
        <v>690</v>
      </c>
      <c r="T60" s="40">
        <f t="shared" si="5"/>
        <v>3.4500000000000003E-2</v>
      </c>
      <c r="U60" s="11">
        <f t="shared" si="14"/>
        <v>32</v>
      </c>
      <c r="V60" s="1">
        <f>+SR!$B44</f>
        <v>690</v>
      </c>
      <c r="W60" s="40">
        <f t="shared" si="6"/>
        <v>3.4500000000000003E-2</v>
      </c>
      <c r="X60" s="11">
        <f t="shared" si="15"/>
        <v>32</v>
      </c>
      <c r="Y60" s="1">
        <f>+SR!$B44</f>
        <v>690</v>
      </c>
      <c r="Z60" s="40">
        <f t="shared" si="7"/>
        <v>3.4500000000000003E-2</v>
      </c>
    </row>
    <row r="61" spans="2:26" x14ac:dyDescent="0.3">
      <c r="B61" s="11">
        <f t="shared" si="8"/>
        <v>33</v>
      </c>
      <c r="C61" s="1">
        <f>+SR!E45</f>
        <v>770</v>
      </c>
      <c r="D61" s="40">
        <f t="shared" si="0"/>
        <v>3.85E-2</v>
      </c>
      <c r="E61" s="11">
        <f t="shared" si="9"/>
        <v>33</v>
      </c>
      <c r="F61" s="1">
        <f>+SR!$E45</f>
        <v>770</v>
      </c>
      <c r="G61" s="40">
        <f t="shared" si="2"/>
        <v>3.85E-2</v>
      </c>
      <c r="H61" s="11">
        <f t="shared" si="10"/>
        <v>33</v>
      </c>
      <c r="I61" s="1">
        <f>+SR!$E45</f>
        <v>770</v>
      </c>
      <c r="J61" s="40">
        <f t="shared" si="3"/>
        <v>3.85E-2</v>
      </c>
      <c r="K61" s="11">
        <f t="shared" si="11"/>
        <v>33</v>
      </c>
      <c r="L61" s="1">
        <f>+SR!$E45</f>
        <v>770</v>
      </c>
      <c r="M61" s="40">
        <f t="shared" si="4"/>
        <v>3.85E-2</v>
      </c>
      <c r="O61" s="11">
        <f t="shared" si="12"/>
        <v>33</v>
      </c>
      <c r="P61" s="1">
        <f>+SR!B45</f>
        <v>810</v>
      </c>
      <c r="Q61" s="40">
        <f t="shared" si="1"/>
        <v>4.0500000000000001E-2</v>
      </c>
      <c r="R61" s="11">
        <f t="shared" si="13"/>
        <v>33</v>
      </c>
      <c r="S61" s="1">
        <f>+SR!$B45</f>
        <v>810</v>
      </c>
      <c r="T61" s="40">
        <f t="shared" si="5"/>
        <v>4.0500000000000001E-2</v>
      </c>
      <c r="U61" s="11">
        <f t="shared" si="14"/>
        <v>33</v>
      </c>
      <c r="V61" s="1">
        <f>+SR!$B45</f>
        <v>810</v>
      </c>
      <c r="W61" s="40">
        <f t="shared" si="6"/>
        <v>4.0500000000000001E-2</v>
      </c>
      <c r="X61" s="11">
        <f t="shared" si="15"/>
        <v>33</v>
      </c>
      <c r="Y61" s="1">
        <f>+SR!$B45</f>
        <v>810</v>
      </c>
      <c r="Z61" s="40">
        <f t="shared" si="7"/>
        <v>4.0500000000000001E-2</v>
      </c>
    </row>
    <row r="62" spans="2:26" x14ac:dyDescent="0.3">
      <c r="B62" s="11">
        <f t="shared" si="8"/>
        <v>34</v>
      </c>
      <c r="C62" s="1">
        <f>+SR!E46</f>
        <v>839</v>
      </c>
      <c r="D62" s="40">
        <f t="shared" si="0"/>
        <v>4.1950000000000001E-2</v>
      </c>
      <c r="E62" s="11">
        <f t="shared" si="9"/>
        <v>34</v>
      </c>
      <c r="F62" s="1">
        <f>+SR!$E46</f>
        <v>839</v>
      </c>
      <c r="G62" s="40">
        <f t="shared" si="2"/>
        <v>4.1950000000000001E-2</v>
      </c>
      <c r="H62" s="11">
        <f t="shared" si="10"/>
        <v>34</v>
      </c>
      <c r="I62" s="1">
        <f>+SR!$E46</f>
        <v>839</v>
      </c>
      <c r="J62" s="40">
        <f t="shared" si="3"/>
        <v>4.1950000000000001E-2</v>
      </c>
      <c r="K62" s="11">
        <f t="shared" si="11"/>
        <v>34</v>
      </c>
      <c r="L62" s="1">
        <f>+SR!$E46</f>
        <v>839</v>
      </c>
      <c r="M62" s="40">
        <f t="shared" si="4"/>
        <v>4.1950000000000001E-2</v>
      </c>
      <c r="O62" s="11">
        <f t="shared" si="12"/>
        <v>34</v>
      </c>
      <c r="P62" s="1">
        <f>+SR!B46</f>
        <v>885</v>
      </c>
      <c r="Q62" s="40">
        <f t="shared" si="1"/>
        <v>4.4249999999999998E-2</v>
      </c>
      <c r="R62" s="11">
        <f t="shared" si="13"/>
        <v>34</v>
      </c>
      <c r="S62" s="1">
        <f>+SR!$B46</f>
        <v>885</v>
      </c>
      <c r="T62" s="40">
        <f t="shared" si="5"/>
        <v>4.4249999999999998E-2</v>
      </c>
      <c r="U62" s="11">
        <f t="shared" si="14"/>
        <v>34</v>
      </c>
      <c r="V62" s="1">
        <f>+SR!$B46</f>
        <v>885</v>
      </c>
      <c r="W62" s="40">
        <f t="shared" si="6"/>
        <v>4.4249999999999998E-2</v>
      </c>
      <c r="X62" s="11">
        <f t="shared" si="15"/>
        <v>34</v>
      </c>
      <c r="Y62" s="1">
        <f>+SR!$B46</f>
        <v>885</v>
      </c>
      <c r="Z62" s="40">
        <f t="shared" si="7"/>
        <v>4.4249999999999998E-2</v>
      </c>
    </row>
    <row r="63" spans="2:26" x14ac:dyDescent="0.3">
      <c r="B63" s="11">
        <f t="shared" si="8"/>
        <v>35</v>
      </c>
      <c r="C63" s="1">
        <f>+SR!E47</f>
        <v>916</v>
      </c>
      <c r="D63" s="40">
        <f t="shared" si="0"/>
        <v>4.58E-2</v>
      </c>
      <c r="E63" s="11">
        <f t="shared" si="9"/>
        <v>35</v>
      </c>
      <c r="F63" s="1">
        <f>+SR!$E47</f>
        <v>916</v>
      </c>
      <c r="G63" s="40">
        <f t="shared" si="2"/>
        <v>4.58E-2</v>
      </c>
      <c r="H63" s="11">
        <f t="shared" si="10"/>
        <v>35</v>
      </c>
      <c r="I63" s="1">
        <f>+SR!$E47</f>
        <v>916</v>
      </c>
      <c r="J63" s="40">
        <f t="shared" si="3"/>
        <v>4.58E-2</v>
      </c>
      <c r="K63" s="11">
        <f t="shared" si="11"/>
        <v>35</v>
      </c>
      <c r="L63" s="1">
        <f>+SR!$E47</f>
        <v>916</v>
      </c>
      <c r="M63" s="40">
        <f t="shared" si="4"/>
        <v>4.58E-2</v>
      </c>
      <c r="O63" s="11">
        <f t="shared" si="12"/>
        <v>35</v>
      </c>
      <c r="P63" s="1">
        <f>+SR!B47</f>
        <v>972</v>
      </c>
      <c r="Q63" s="40">
        <f t="shared" si="1"/>
        <v>4.8599999999999997E-2</v>
      </c>
      <c r="R63" s="11">
        <f t="shared" si="13"/>
        <v>35</v>
      </c>
      <c r="S63" s="1">
        <f>+SR!$B47</f>
        <v>972</v>
      </c>
      <c r="T63" s="40">
        <f t="shared" si="5"/>
        <v>4.8599999999999997E-2</v>
      </c>
      <c r="U63" s="11">
        <f t="shared" si="14"/>
        <v>35</v>
      </c>
      <c r="V63" s="1">
        <f>+SR!$B47</f>
        <v>972</v>
      </c>
      <c r="W63" s="40">
        <f t="shared" si="6"/>
        <v>4.8599999999999997E-2</v>
      </c>
      <c r="X63" s="11">
        <f t="shared" si="15"/>
        <v>35</v>
      </c>
      <c r="Y63" s="1">
        <f>+SR!$B47</f>
        <v>972</v>
      </c>
      <c r="Z63" s="40">
        <f t="shared" si="7"/>
        <v>4.8599999999999997E-2</v>
      </c>
    </row>
    <row r="64" spans="2:26" x14ac:dyDescent="0.3">
      <c r="B64" s="11">
        <f t="shared" si="8"/>
        <v>36</v>
      </c>
      <c r="C64" s="1">
        <f>+SR!E48</f>
        <v>993</v>
      </c>
      <c r="D64" s="40">
        <f t="shared" si="0"/>
        <v>4.965E-2</v>
      </c>
      <c r="E64" s="11">
        <f t="shared" si="9"/>
        <v>36</v>
      </c>
      <c r="F64" s="1">
        <f>+SR!$E48</f>
        <v>993</v>
      </c>
      <c r="G64" s="40">
        <f t="shared" si="2"/>
        <v>4.965E-2</v>
      </c>
      <c r="H64" s="11">
        <f t="shared" si="10"/>
        <v>36</v>
      </c>
      <c r="I64" s="1">
        <f>+SR!$E48</f>
        <v>993</v>
      </c>
      <c r="J64" s="40">
        <f t="shared" si="3"/>
        <v>4.965E-2</v>
      </c>
      <c r="K64" s="11">
        <f t="shared" si="11"/>
        <v>36</v>
      </c>
      <c r="L64" s="1">
        <f>+SR!$E48</f>
        <v>993</v>
      </c>
      <c r="M64" s="40">
        <f t="shared" si="4"/>
        <v>4.965E-2</v>
      </c>
      <c r="O64" s="11">
        <f t="shared" si="12"/>
        <v>36</v>
      </c>
      <c r="P64" s="1">
        <f>+SR!B48</f>
        <v>1059</v>
      </c>
      <c r="Q64" s="40">
        <f t="shared" si="1"/>
        <v>5.2949999999999997E-2</v>
      </c>
      <c r="R64" s="11">
        <f t="shared" si="13"/>
        <v>36</v>
      </c>
      <c r="S64" s="1">
        <f>+SR!$B48</f>
        <v>1059</v>
      </c>
      <c r="T64" s="40">
        <f t="shared" si="5"/>
        <v>5.2949999999999997E-2</v>
      </c>
      <c r="U64" s="11">
        <f t="shared" si="14"/>
        <v>36</v>
      </c>
      <c r="V64" s="1">
        <f>+SR!$B48</f>
        <v>1059</v>
      </c>
      <c r="W64" s="40">
        <f t="shared" si="6"/>
        <v>5.2949999999999997E-2</v>
      </c>
      <c r="X64" s="11">
        <f t="shared" si="15"/>
        <v>36</v>
      </c>
      <c r="Y64" s="1">
        <f>+SR!$B48</f>
        <v>1059</v>
      </c>
      <c r="Z64" s="40">
        <f t="shared" si="7"/>
        <v>5.2949999999999997E-2</v>
      </c>
    </row>
    <row r="65" spans="2:26" x14ac:dyDescent="0.3">
      <c r="B65" s="11">
        <f t="shared" si="8"/>
        <v>37</v>
      </c>
      <c r="C65" s="1">
        <f>+SR!E49</f>
        <v>1075</v>
      </c>
      <c r="D65" s="40">
        <f t="shared" si="0"/>
        <v>5.3749999999999999E-2</v>
      </c>
      <c r="E65" s="11">
        <f t="shared" si="9"/>
        <v>37</v>
      </c>
      <c r="F65" s="1">
        <f>+SR!$E49</f>
        <v>1075</v>
      </c>
      <c r="G65" s="40">
        <f t="shared" si="2"/>
        <v>5.3749999999999999E-2</v>
      </c>
      <c r="H65" s="11">
        <f t="shared" si="10"/>
        <v>37</v>
      </c>
      <c r="I65" s="1">
        <f>+SR!$E49</f>
        <v>1075</v>
      </c>
      <c r="J65" s="40">
        <f t="shared" si="3"/>
        <v>5.3749999999999999E-2</v>
      </c>
      <c r="K65" s="11">
        <f t="shared" si="11"/>
        <v>37</v>
      </c>
      <c r="L65" s="1">
        <f>+SR!$E49</f>
        <v>1075</v>
      </c>
      <c r="M65" s="40">
        <f t="shared" si="4"/>
        <v>5.3749999999999999E-2</v>
      </c>
      <c r="O65" s="11">
        <f t="shared" si="12"/>
        <v>37</v>
      </c>
      <c r="P65" s="1">
        <f>+SR!B49</f>
        <v>1153</v>
      </c>
      <c r="Q65" s="40">
        <f t="shared" si="1"/>
        <v>5.765E-2</v>
      </c>
      <c r="R65" s="11">
        <f t="shared" si="13"/>
        <v>37</v>
      </c>
      <c r="S65" s="1">
        <f>+SR!$B49</f>
        <v>1153</v>
      </c>
      <c r="T65" s="40">
        <f t="shared" si="5"/>
        <v>5.765E-2</v>
      </c>
      <c r="U65" s="11">
        <f t="shared" si="14"/>
        <v>37</v>
      </c>
      <c r="V65" s="1">
        <f>+SR!$B49</f>
        <v>1153</v>
      </c>
      <c r="W65" s="40">
        <f t="shared" si="6"/>
        <v>5.765E-2</v>
      </c>
      <c r="X65" s="11">
        <f t="shared" si="15"/>
        <v>37</v>
      </c>
      <c r="Y65" s="1">
        <f>+SR!$B49</f>
        <v>1153</v>
      </c>
      <c r="Z65" s="40">
        <f t="shared" si="7"/>
        <v>5.765E-2</v>
      </c>
    </row>
    <row r="66" spans="2:26" x14ac:dyDescent="0.3">
      <c r="B66" s="11">
        <f t="shared" si="8"/>
        <v>38</v>
      </c>
      <c r="C66" s="1">
        <f>+SR!E50</f>
        <v>1164</v>
      </c>
      <c r="D66" s="40">
        <f t="shared" si="0"/>
        <v>5.8200000000000002E-2</v>
      </c>
      <c r="E66" s="11">
        <f t="shared" si="9"/>
        <v>38</v>
      </c>
      <c r="F66" s="1">
        <f>+SR!$E50</f>
        <v>1164</v>
      </c>
      <c r="G66" s="40">
        <f t="shared" si="2"/>
        <v>5.8200000000000002E-2</v>
      </c>
      <c r="H66" s="11">
        <f t="shared" si="10"/>
        <v>38</v>
      </c>
      <c r="I66" s="1">
        <f>+SR!$E50</f>
        <v>1164</v>
      </c>
      <c r="J66" s="40">
        <f t="shared" si="3"/>
        <v>5.8200000000000002E-2</v>
      </c>
      <c r="K66" s="11">
        <f t="shared" si="11"/>
        <v>38</v>
      </c>
      <c r="L66" s="1">
        <f>+SR!$E50</f>
        <v>1164</v>
      </c>
      <c r="M66" s="40">
        <f t="shared" si="4"/>
        <v>5.8200000000000002E-2</v>
      </c>
      <c r="O66" s="11">
        <f t="shared" si="12"/>
        <v>38</v>
      </c>
      <c r="P66" s="1">
        <f>+SR!B50</f>
        <v>1254</v>
      </c>
      <c r="Q66" s="40">
        <f t="shared" si="1"/>
        <v>6.2700000000000006E-2</v>
      </c>
      <c r="R66" s="11">
        <f t="shared" si="13"/>
        <v>38</v>
      </c>
      <c r="S66" s="1">
        <f>+SR!$B50</f>
        <v>1254</v>
      </c>
      <c r="T66" s="40">
        <f t="shared" si="5"/>
        <v>6.2700000000000006E-2</v>
      </c>
      <c r="U66" s="11">
        <f t="shared" si="14"/>
        <v>38</v>
      </c>
      <c r="V66" s="1">
        <f>+SR!$B50</f>
        <v>1254</v>
      </c>
      <c r="W66" s="40">
        <f t="shared" si="6"/>
        <v>6.2700000000000006E-2</v>
      </c>
      <c r="X66" s="11">
        <f t="shared" si="15"/>
        <v>38</v>
      </c>
      <c r="Y66" s="1">
        <f>+SR!$B50</f>
        <v>1254</v>
      </c>
      <c r="Z66" s="40">
        <f t="shared" si="7"/>
        <v>6.2700000000000006E-2</v>
      </c>
    </row>
    <row r="67" spans="2:26" x14ac:dyDescent="0.3">
      <c r="B67" s="11">
        <f t="shared" si="8"/>
        <v>39</v>
      </c>
      <c r="C67" s="1">
        <f>+SR!E51</f>
        <v>1303</v>
      </c>
      <c r="D67" s="40">
        <f t="shared" si="0"/>
        <v>6.515E-2</v>
      </c>
      <c r="E67" s="11">
        <f t="shared" si="9"/>
        <v>39</v>
      </c>
      <c r="F67" s="1">
        <f>+SR!$E51</f>
        <v>1303</v>
      </c>
      <c r="G67" s="40">
        <f t="shared" si="2"/>
        <v>6.515E-2</v>
      </c>
      <c r="H67" s="11">
        <f t="shared" si="10"/>
        <v>39</v>
      </c>
      <c r="I67" s="1">
        <f>+SR!$E51</f>
        <v>1303</v>
      </c>
      <c r="J67" s="40">
        <f t="shared" si="3"/>
        <v>6.515E-2</v>
      </c>
      <c r="K67" s="11">
        <f t="shared" si="11"/>
        <v>39</v>
      </c>
      <c r="L67" s="1">
        <f>+SR!$E51</f>
        <v>1303</v>
      </c>
      <c r="M67" s="40">
        <f t="shared" si="4"/>
        <v>6.515E-2</v>
      </c>
      <c r="O67" s="11">
        <f t="shared" si="12"/>
        <v>39</v>
      </c>
      <c r="P67" s="1">
        <f>+SR!B51</f>
        <v>1412</v>
      </c>
      <c r="Q67" s="40">
        <f t="shared" si="1"/>
        <v>7.0599999999999996E-2</v>
      </c>
      <c r="R67" s="11">
        <f t="shared" si="13"/>
        <v>39</v>
      </c>
      <c r="S67" s="1">
        <f>+SR!$B51</f>
        <v>1412</v>
      </c>
      <c r="T67" s="40">
        <f t="shared" si="5"/>
        <v>7.0599999999999996E-2</v>
      </c>
      <c r="U67" s="11">
        <f t="shared" si="14"/>
        <v>39</v>
      </c>
      <c r="V67" s="1">
        <f>+SR!$B51</f>
        <v>1412</v>
      </c>
      <c r="W67" s="40">
        <f t="shared" si="6"/>
        <v>7.0599999999999996E-2</v>
      </c>
      <c r="X67" s="11">
        <f t="shared" si="15"/>
        <v>39</v>
      </c>
      <c r="Y67" s="1">
        <f>+SR!$B51</f>
        <v>1412</v>
      </c>
      <c r="Z67" s="40">
        <f t="shared" si="7"/>
        <v>7.0599999999999996E-2</v>
      </c>
    </row>
    <row r="68" spans="2:26" x14ac:dyDescent="0.3">
      <c r="B68" s="11">
        <f t="shared" si="8"/>
        <v>40</v>
      </c>
      <c r="C68" s="1">
        <f>+SR!E52</f>
        <v>1399</v>
      </c>
      <c r="D68" s="40">
        <f t="shared" si="0"/>
        <v>6.9949999999999998E-2</v>
      </c>
      <c r="E68" s="11">
        <f t="shared" si="9"/>
        <v>40</v>
      </c>
      <c r="F68" s="1">
        <f>+SR!$E52</f>
        <v>1399</v>
      </c>
      <c r="G68" s="40">
        <f t="shared" si="2"/>
        <v>6.9949999999999998E-2</v>
      </c>
      <c r="H68" s="11">
        <f t="shared" si="10"/>
        <v>40</v>
      </c>
      <c r="I68" s="1">
        <f>+SR!$E52</f>
        <v>1399</v>
      </c>
      <c r="J68" s="40">
        <f t="shared" si="3"/>
        <v>6.9949999999999998E-2</v>
      </c>
      <c r="K68" s="11">
        <f t="shared" si="11"/>
        <v>40</v>
      </c>
      <c r="L68" s="1">
        <f>+SR!$E52</f>
        <v>1399</v>
      </c>
      <c r="M68" s="40">
        <f t="shared" si="4"/>
        <v>6.9949999999999998E-2</v>
      </c>
      <c r="O68" s="11">
        <f t="shared" si="12"/>
        <v>40</v>
      </c>
      <c r="P68" s="1">
        <f>+SR!B52</f>
        <v>1524</v>
      </c>
      <c r="Q68" s="40">
        <f t="shared" si="1"/>
        <v>7.6200000000000004E-2</v>
      </c>
      <c r="R68" s="11">
        <f t="shared" si="13"/>
        <v>40</v>
      </c>
      <c r="S68" s="1">
        <f>+SR!$B52</f>
        <v>1524</v>
      </c>
      <c r="T68" s="40">
        <f t="shared" si="5"/>
        <v>7.6200000000000004E-2</v>
      </c>
      <c r="U68" s="11">
        <f t="shared" si="14"/>
        <v>40</v>
      </c>
      <c r="V68" s="1">
        <f>+SR!$B52</f>
        <v>1524</v>
      </c>
      <c r="W68" s="40">
        <f t="shared" si="6"/>
        <v>7.6200000000000004E-2</v>
      </c>
      <c r="X68" s="11">
        <f t="shared" si="15"/>
        <v>40</v>
      </c>
      <c r="Y68" s="1">
        <f>+SR!$B52</f>
        <v>1524</v>
      </c>
      <c r="Z68" s="40">
        <f t="shared" si="7"/>
        <v>7.6200000000000004E-2</v>
      </c>
    </row>
    <row r="69" spans="2:26" x14ac:dyDescent="0.3">
      <c r="B69" s="11">
        <f t="shared" si="8"/>
        <v>41</v>
      </c>
      <c r="C69" s="1">
        <f>+SR!E53</f>
        <v>1485</v>
      </c>
      <c r="D69" s="40">
        <f t="shared" si="0"/>
        <v>7.4249999999999997E-2</v>
      </c>
      <c r="E69" s="11">
        <f t="shared" si="9"/>
        <v>41</v>
      </c>
      <c r="F69" s="50">
        <f>+SR40_CRa!$E8</f>
        <v>0</v>
      </c>
      <c r="G69" s="40">
        <f t="shared" si="2"/>
        <v>0</v>
      </c>
      <c r="H69" s="11">
        <f t="shared" si="10"/>
        <v>41</v>
      </c>
      <c r="I69" s="50">
        <f>+SR40_CRa!$E8</f>
        <v>0</v>
      </c>
      <c r="J69" s="40">
        <f t="shared" si="3"/>
        <v>0</v>
      </c>
      <c r="K69" s="11">
        <f t="shared" si="11"/>
        <v>41</v>
      </c>
      <c r="L69" s="50">
        <f>+SR40_CRa!$E8</f>
        <v>0</v>
      </c>
      <c r="M69" s="40">
        <f t="shared" si="4"/>
        <v>0</v>
      </c>
      <c r="O69" s="11">
        <f t="shared" si="12"/>
        <v>41</v>
      </c>
      <c r="P69" s="1">
        <f>+SR!B53</f>
        <v>1631</v>
      </c>
      <c r="Q69" s="40">
        <f t="shared" si="1"/>
        <v>8.1549999999999997E-2</v>
      </c>
      <c r="R69" s="11">
        <f t="shared" si="13"/>
        <v>41</v>
      </c>
      <c r="S69" s="50" t="e">
        <f>+SR40_CRa!$B8</f>
        <v>#N/A</v>
      </c>
      <c r="T69" s="40" t="e">
        <f t="shared" si="5"/>
        <v>#N/A</v>
      </c>
      <c r="U69" s="11">
        <f t="shared" si="14"/>
        <v>41</v>
      </c>
      <c r="V69" s="50" t="e">
        <f>+SR40_CRa!$B8</f>
        <v>#N/A</v>
      </c>
      <c r="W69" s="40" t="e">
        <f t="shared" si="6"/>
        <v>#N/A</v>
      </c>
      <c r="X69" s="11">
        <f t="shared" si="15"/>
        <v>41</v>
      </c>
      <c r="Y69" s="50" t="e">
        <f>+SR40_CRa!$B8</f>
        <v>#N/A</v>
      </c>
      <c r="Z69" s="40" t="e">
        <f t="shared" si="7"/>
        <v>#N/A</v>
      </c>
    </row>
    <row r="70" spans="2:26" x14ac:dyDescent="0.3">
      <c r="B70" s="11">
        <f t="shared" si="8"/>
        <v>42</v>
      </c>
      <c r="C70" s="1">
        <f>+SR!E54</f>
        <v>1632</v>
      </c>
      <c r="D70" s="40">
        <f t="shared" si="0"/>
        <v>8.1600000000000006E-2</v>
      </c>
      <c r="E70" s="11">
        <f t="shared" si="9"/>
        <v>42</v>
      </c>
      <c r="F70" s="50">
        <f>+SR40_CRa!$E9</f>
        <v>0</v>
      </c>
      <c r="G70" s="40">
        <f t="shared" si="2"/>
        <v>0</v>
      </c>
      <c r="H70" s="11">
        <f t="shared" si="10"/>
        <v>42</v>
      </c>
      <c r="I70" s="50">
        <f>+SR40_CRa!$E9</f>
        <v>0</v>
      </c>
      <c r="J70" s="40">
        <f t="shared" si="3"/>
        <v>0</v>
      </c>
      <c r="K70" s="11">
        <f t="shared" si="11"/>
        <v>42</v>
      </c>
      <c r="L70" s="50">
        <f>+SR40_CRa!$E9</f>
        <v>0</v>
      </c>
      <c r="M70" s="40">
        <f t="shared" si="4"/>
        <v>0</v>
      </c>
      <c r="O70" s="11">
        <f t="shared" si="12"/>
        <v>42</v>
      </c>
      <c r="P70" s="1">
        <f>+SR!B54</f>
        <v>1805</v>
      </c>
      <c r="Q70" s="40">
        <f t="shared" si="1"/>
        <v>9.0249999999999997E-2</v>
      </c>
      <c r="R70" s="11">
        <f t="shared" si="13"/>
        <v>42</v>
      </c>
      <c r="S70" s="50" t="e">
        <f>+SR40_CRa!$B9</f>
        <v>#N/A</v>
      </c>
      <c r="T70" s="40" t="e">
        <f t="shared" si="5"/>
        <v>#N/A</v>
      </c>
      <c r="U70" s="11">
        <f t="shared" si="14"/>
        <v>42</v>
      </c>
      <c r="V70" s="50" t="e">
        <f>+SR40_CRa!$B9</f>
        <v>#N/A</v>
      </c>
      <c r="W70" s="40" t="e">
        <f t="shared" si="6"/>
        <v>#N/A</v>
      </c>
      <c r="X70" s="11">
        <f t="shared" si="15"/>
        <v>42</v>
      </c>
      <c r="Y70" s="50" t="e">
        <f>+SR40_CRa!$B9</f>
        <v>#N/A</v>
      </c>
      <c r="Z70" s="40" t="e">
        <f t="shared" si="7"/>
        <v>#N/A</v>
      </c>
    </row>
    <row r="71" spans="2:26" x14ac:dyDescent="0.3">
      <c r="B71" s="11">
        <f t="shared" si="8"/>
        <v>43</v>
      </c>
      <c r="C71" s="1">
        <f>+SR!E55</f>
        <v>1727</v>
      </c>
      <c r="D71" s="40">
        <f t="shared" si="0"/>
        <v>8.6349999999999996E-2</v>
      </c>
      <c r="E71" s="11">
        <f t="shared" si="9"/>
        <v>43</v>
      </c>
      <c r="F71" s="50">
        <f>+SR40_CRa!$E10</f>
        <v>0</v>
      </c>
      <c r="G71" s="40">
        <f t="shared" si="2"/>
        <v>0</v>
      </c>
      <c r="H71" s="11">
        <f t="shared" si="10"/>
        <v>43</v>
      </c>
      <c r="I71" s="50">
        <f>+SR40_CRa!$E10</f>
        <v>0</v>
      </c>
      <c r="J71" s="40">
        <f t="shared" si="3"/>
        <v>0</v>
      </c>
      <c r="K71" s="11">
        <f t="shared" si="11"/>
        <v>43</v>
      </c>
      <c r="L71" s="50">
        <f>+SR40_CRa!$E10</f>
        <v>0</v>
      </c>
      <c r="M71" s="40">
        <f t="shared" si="4"/>
        <v>0</v>
      </c>
      <c r="O71" s="11">
        <f t="shared" si="12"/>
        <v>43</v>
      </c>
      <c r="P71" s="1">
        <f>+SR!B55</f>
        <v>1923</v>
      </c>
      <c r="Q71" s="40">
        <f t="shared" si="1"/>
        <v>9.6149999999999999E-2</v>
      </c>
      <c r="R71" s="11">
        <f t="shared" si="13"/>
        <v>43</v>
      </c>
      <c r="S71" s="50" t="e">
        <f>+SR40_CRa!$B10</f>
        <v>#N/A</v>
      </c>
      <c r="T71" s="40" t="e">
        <f t="shared" si="5"/>
        <v>#N/A</v>
      </c>
      <c r="U71" s="11">
        <f t="shared" si="14"/>
        <v>43</v>
      </c>
      <c r="V71" s="50" t="e">
        <f>+SR40_CRa!$B10</f>
        <v>#N/A</v>
      </c>
      <c r="W71" s="40" t="e">
        <f t="shared" si="6"/>
        <v>#N/A</v>
      </c>
      <c r="X71" s="11">
        <f t="shared" si="15"/>
        <v>43</v>
      </c>
      <c r="Y71" s="50" t="e">
        <f>+SR40_CRa!$B10</f>
        <v>#N/A</v>
      </c>
      <c r="Z71" s="40" t="e">
        <f t="shared" si="7"/>
        <v>#N/A</v>
      </c>
    </row>
    <row r="72" spans="2:26" x14ac:dyDescent="0.3">
      <c r="B72" s="11">
        <f t="shared" si="8"/>
        <v>44</v>
      </c>
      <c r="C72" s="1">
        <f>+SR!E56</f>
        <v>1811</v>
      </c>
      <c r="D72" s="40">
        <f t="shared" si="0"/>
        <v>9.0550000000000005E-2</v>
      </c>
      <c r="E72" s="11">
        <f t="shared" si="9"/>
        <v>44</v>
      </c>
      <c r="F72" s="50">
        <f>+SR40_CRa!$E11</f>
        <v>0</v>
      </c>
      <c r="G72" s="40">
        <f t="shared" si="2"/>
        <v>0</v>
      </c>
      <c r="H72" s="11">
        <f t="shared" si="10"/>
        <v>44</v>
      </c>
      <c r="I72" s="50">
        <f>+SR40_CRa!$E11</f>
        <v>0</v>
      </c>
      <c r="J72" s="40">
        <f t="shared" si="3"/>
        <v>0</v>
      </c>
      <c r="K72" s="11">
        <f t="shared" si="11"/>
        <v>44</v>
      </c>
      <c r="L72" s="50">
        <f>+SR40_CRa!$E11</f>
        <v>0</v>
      </c>
      <c r="M72" s="40">
        <f t="shared" si="4"/>
        <v>0</v>
      </c>
      <c r="O72" s="11">
        <f t="shared" si="12"/>
        <v>44</v>
      </c>
      <c r="P72" s="1">
        <f>+SR!B56</f>
        <v>2033</v>
      </c>
      <c r="Q72" s="40">
        <f t="shared" si="1"/>
        <v>0.10165</v>
      </c>
      <c r="R72" s="11">
        <f t="shared" si="13"/>
        <v>44</v>
      </c>
      <c r="S72" s="50" t="e">
        <f>+SR40_CRa!$B11</f>
        <v>#N/A</v>
      </c>
      <c r="T72" s="40" t="e">
        <f t="shared" si="5"/>
        <v>#N/A</v>
      </c>
      <c r="U72" s="11">
        <f t="shared" si="14"/>
        <v>44</v>
      </c>
      <c r="V72" s="50" t="e">
        <f>+SR40_CRa!$B11</f>
        <v>#N/A</v>
      </c>
      <c r="W72" s="40" t="e">
        <f t="shared" si="6"/>
        <v>#N/A</v>
      </c>
      <c r="X72" s="11">
        <f t="shared" si="15"/>
        <v>44</v>
      </c>
      <c r="Y72" s="50" t="e">
        <f>+SR40_CRa!$B11</f>
        <v>#N/A</v>
      </c>
      <c r="Z72" s="40" t="e">
        <f t="shared" si="7"/>
        <v>#N/A</v>
      </c>
    </row>
    <row r="73" spans="2:26" x14ac:dyDescent="0.3">
      <c r="B73" s="11">
        <f t="shared" si="8"/>
        <v>45</v>
      </c>
      <c r="C73" s="1">
        <f>+SR!E57</f>
        <v>1899</v>
      </c>
      <c r="D73" s="40">
        <f t="shared" si="0"/>
        <v>9.4950000000000007E-2</v>
      </c>
      <c r="E73" s="11">
        <f t="shared" si="9"/>
        <v>45</v>
      </c>
      <c r="F73" s="50">
        <f>+SR40_CRa!$E12</f>
        <v>0</v>
      </c>
      <c r="G73" s="40">
        <f t="shared" si="2"/>
        <v>0</v>
      </c>
      <c r="H73" s="11">
        <f t="shared" si="10"/>
        <v>45</v>
      </c>
      <c r="I73" s="50">
        <f>+SR40_CRa!$E12</f>
        <v>0</v>
      </c>
      <c r="J73" s="40">
        <f t="shared" si="3"/>
        <v>0</v>
      </c>
      <c r="K73" s="11">
        <f t="shared" si="11"/>
        <v>45</v>
      </c>
      <c r="L73" s="50">
        <f>+SR40_CRa!$E12</f>
        <v>0</v>
      </c>
      <c r="M73" s="40">
        <f t="shared" si="4"/>
        <v>0</v>
      </c>
      <c r="O73" s="11">
        <f t="shared" si="12"/>
        <v>45</v>
      </c>
      <c r="P73" s="1">
        <f>+SR!B57</f>
        <v>2151</v>
      </c>
      <c r="Q73" s="40">
        <f t="shared" si="1"/>
        <v>0.10755000000000001</v>
      </c>
      <c r="R73" s="11">
        <f t="shared" si="13"/>
        <v>45</v>
      </c>
      <c r="S73" s="50" t="e">
        <f>+SR40_CRa!$B12</f>
        <v>#N/A</v>
      </c>
      <c r="T73" s="40" t="e">
        <f t="shared" si="5"/>
        <v>#N/A</v>
      </c>
      <c r="U73" s="11">
        <f t="shared" si="14"/>
        <v>45</v>
      </c>
      <c r="V73" s="50" t="e">
        <f>+SR40_CRa!$B12</f>
        <v>#N/A</v>
      </c>
      <c r="W73" s="40" t="e">
        <f t="shared" si="6"/>
        <v>#N/A</v>
      </c>
      <c r="X73" s="11">
        <f t="shared" si="15"/>
        <v>45</v>
      </c>
      <c r="Y73" s="50" t="e">
        <f>+SR40_CRa!$B12</f>
        <v>#N/A</v>
      </c>
      <c r="Z73" s="40" t="e">
        <f t="shared" si="7"/>
        <v>#N/A</v>
      </c>
    </row>
    <row r="74" spans="2:26" x14ac:dyDescent="0.3">
      <c r="B74" s="11">
        <f t="shared" si="8"/>
        <v>46</v>
      </c>
      <c r="C74" s="1">
        <f>+SR!E58</f>
        <v>1989</v>
      </c>
      <c r="D74" s="40">
        <f t="shared" si="0"/>
        <v>9.9449999999999997E-2</v>
      </c>
      <c r="E74" s="11">
        <f t="shared" si="9"/>
        <v>46</v>
      </c>
      <c r="F74" s="50">
        <f>+SR40_CRa!$E13</f>
        <v>0</v>
      </c>
      <c r="G74" s="40">
        <f t="shared" si="2"/>
        <v>0</v>
      </c>
      <c r="H74" s="11">
        <f t="shared" si="10"/>
        <v>46</v>
      </c>
      <c r="I74" s="50">
        <f>+SR40_CRa!$E13</f>
        <v>0</v>
      </c>
      <c r="J74" s="40">
        <f t="shared" si="3"/>
        <v>0</v>
      </c>
      <c r="K74" s="11">
        <f t="shared" si="11"/>
        <v>46</v>
      </c>
      <c r="L74" s="50">
        <f>+SR40_CRa!$E13</f>
        <v>0</v>
      </c>
      <c r="M74" s="40">
        <f t="shared" si="4"/>
        <v>0</v>
      </c>
      <c r="O74" s="11">
        <f t="shared" si="12"/>
        <v>46</v>
      </c>
      <c r="P74" s="1">
        <f>+SR!B58</f>
        <v>2267</v>
      </c>
      <c r="Q74" s="40">
        <f t="shared" si="1"/>
        <v>0.11335000000000001</v>
      </c>
      <c r="R74" s="11">
        <f t="shared" si="13"/>
        <v>46</v>
      </c>
      <c r="S74" s="50" t="e">
        <f>+SR40_CRa!$B13</f>
        <v>#N/A</v>
      </c>
      <c r="T74" s="40" t="e">
        <f t="shared" si="5"/>
        <v>#N/A</v>
      </c>
      <c r="U74" s="11">
        <f t="shared" si="14"/>
        <v>46</v>
      </c>
      <c r="V74" s="50" t="e">
        <f>+SR40_CRa!$B13</f>
        <v>#N/A</v>
      </c>
      <c r="W74" s="40" t="e">
        <f t="shared" si="6"/>
        <v>#N/A</v>
      </c>
      <c r="X74" s="11">
        <f t="shared" si="15"/>
        <v>46</v>
      </c>
      <c r="Y74" s="50" t="e">
        <f>+SR40_CRa!$B13</f>
        <v>#N/A</v>
      </c>
      <c r="Z74" s="40" t="e">
        <f t="shared" si="7"/>
        <v>#N/A</v>
      </c>
    </row>
    <row r="75" spans="2:26" x14ac:dyDescent="0.3">
      <c r="B75" s="11">
        <f t="shared" si="8"/>
        <v>47</v>
      </c>
      <c r="C75" s="1">
        <f>+SR!E59</f>
        <v>2074</v>
      </c>
      <c r="D75" s="40">
        <f t="shared" si="0"/>
        <v>0.1037</v>
      </c>
      <c r="E75" s="11">
        <f t="shared" si="9"/>
        <v>47</v>
      </c>
      <c r="F75" s="50">
        <f>+SR40_CRa!$E14</f>
        <v>0</v>
      </c>
      <c r="G75" s="40">
        <f t="shared" si="2"/>
        <v>0</v>
      </c>
      <c r="H75" s="11">
        <f t="shared" si="10"/>
        <v>47</v>
      </c>
      <c r="I75" s="50">
        <f>+SR40_CRa!$E14</f>
        <v>0</v>
      </c>
      <c r="J75" s="40">
        <f t="shared" si="3"/>
        <v>0</v>
      </c>
      <c r="K75" s="11">
        <f t="shared" si="11"/>
        <v>47</v>
      </c>
      <c r="L75" s="50">
        <f>+SR40_CRa!$E14</f>
        <v>0</v>
      </c>
      <c r="M75" s="40">
        <f t="shared" si="4"/>
        <v>0</v>
      </c>
      <c r="O75" s="11">
        <f t="shared" si="12"/>
        <v>47</v>
      </c>
      <c r="P75" s="1">
        <f>+SR!B59</f>
        <v>2382</v>
      </c>
      <c r="Q75" s="40">
        <f t="shared" si="1"/>
        <v>0.1191</v>
      </c>
      <c r="R75" s="11">
        <f t="shared" si="13"/>
        <v>47</v>
      </c>
      <c r="S75" s="50" t="e">
        <f>+SR40_CRa!$B14</f>
        <v>#N/A</v>
      </c>
      <c r="T75" s="40" t="e">
        <f t="shared" si="5"/>
        <v>#N/A</v>
      </c>
      <c r="U75" s="11">
        <f t="shared" si="14"/>
        <v>47</v>
      </c>
      <c r="V75" s="50" t="e">
        <f>+SR40_CRa!$B14</f>
        <v>#N/A</v>
      </c>
      <c r="W75" s="40" t="e">
        <f t="shared" si="6"/>
        <v>#N/A</v>
      </c>
      <c r="X75" s="11">
        <f t="shared" si="15"/>
        <v>47</v>
      </c>
      <c r="Y75" s="50" t="e">
        <f>+SR40_CRa!$B14</f>
        <v>#N/A</v>
      </c>
      <c r="Z75" s="40" t="e">
        <f t="shared" si="7"/>
        <v>#N/A</v>
      </c>
    </row>
    <row r="76" spans="2:26" x14ac:dyDescent="0.3">
      <c r="B76" s="11">
        <f t="shared" si="8"/>
        <v>48</v>
      </c>
      <c r="C76" s="1">
        <f>+SR!E60</f>
        <v>2155</v>
      </c>
      <c r="D76" s="40">
        <f t="shared" si="0"/>
        <v>0.10775</v>
      </c>
      <c r="E76" s="11">
        <f t="shared" si="9"/>
        <v>48</v>
      </c>
      <c r="F76" s="50">
        <f>+SR40_CRa!$E15</f>
        <v>0</v>
      </c>
      <c r="G76" s="40">
        <f t="shared" si="2"/>
        <v>0</v>
      </c>
      <c r="H76" s="11">
        <f t="shared" si="10"/>
        <v>48</v>
      </c>
      <c r="I76" s="50">
        <f>+SR40_CRa!$E15</f>
        <v>0</v>
      </c>
      <c r="J76" s="40">
        <f t="shared" si="3"/>
        <v>0</v>
      </c>
      <c r="K76" s="11">
        <f t="shared" si="11"/>
        <v>48</v>
      </c>
      <c r="L76" s="50">
        <f>+SR40_CRa!$E15</f>
        <v>0</v>
      </c>
      <c r="M76" s="40">
        <f t="shared" si="4"/>
        <v>0</v>
      </c>
      <c r="O76" s="11">
        <f t="shared" si="12"/>
        <v>48</v>
      </c>
      <c r="P76" s="1">
        <f>+SR!B60</f>
        <v>2498</v>
      </c>
      <c r="Q76" s="40">
        <f t="shared" si="1"/>
        <v>0.1249</v>
      </c>
      <c r="R76" s="11">
        <f t="shared" si="13"/>
        <v>48</v>
      </c>
      <c r="S76" s="50" t="e">
        <f>+SR40_CRa!$B15</f>
        <v>#N/A</v>
      </c>
      <c r="T76" s="40" t="e">
        <f t="shared" si="5"/>
        <v>#N/A</v>
      </c>
      <c r="U76" s="11">
        <f t="shared" si="14"/>
        <v>48</v>
      </c>
      <c r="V76" s="50" t="e">
        <f>+SR40_CRa!$B15</f>
        <v>#N/A</v>
      </c>
      <c r="W76" s="40" t="e">
        <f t="shared" si="6"/>
        <v>#N/A</v>
      </c>
      <c r="X76" s="11">
        <f t="shared" si="15"/>
        <v>48</v>
      </c>
      <c r="Y76" s="50" t="e">
        <f>+SR40_CRa!$B15</f>
        <v>#N/A</v>
      </c>
      <c r="Z76" s="40" t="e">
        <f t="shared" si="7"/>
        <v>#N/A</v>
      </c>
    </row>
    <row r="77" spans="2:26" x14ac:dyDescent="0.3">
      <c r="B77" s="11">
        <f t="shared" si="8"/>
        <v>49</v>
      </c>
      <c r="C77" s="1">
        <f>+SR!E61</f>
        <v>2230</v>
      </c>
      <c r="D77" s="40">
        <f t="shared" si="0"/>
        <v>0.1115</v>
      </c>
      <c r="E77" s="11">
        <f t="shared" si="9"/>
        <v>49</v>
      </c>
      <c r="F77" s="50">
        <f>+SR40_CRa!$E16</f>
        <v>0</v>
      </c>
      <c r="G77" s="40">
        <f t="shared" si="2"/>
        <v>0</v>
      </c>
      <c r="H77" s="11">
        <f t="shared" si="10"/>
        <v>49</v>
      </c>
      <c r="I77" s="50">
        <f>+SR40_CRa!$E16</f>
        <v>0</v>
      </c>
      <c r="J77" s="40">
        <f t="shared" si="3"/>
        <v>0</v>
      </c>
      <c r="K77" s="11">
        <f t="shared" si="11"/>
        <v>49</v>
      </c>
      <c r="L77" s="50">
        <f>+SR40_CRa!$E16</f>
        <v>0</v>
      </c>
      <c r="M77" s="40">
        <f t="shared" si="4"/>
        <v>0</v>
      </c>
      <c r="O77" s="11">
        <f t="shared" si="12"/>
        <v>49</v>
      </c>
      <c r="P77" s="1">
        <f>+SR!B61</f>
        <v>2614</v>
      </c>
      <c r="Q77" s="40">
        <f t="shared" si="1"/>
        <v>0.13070000000000001</v>
      </c>
      <c r="R77" s="11">
        <f t="shared" si="13"/>
        <v>49</v>
      </c>
      <c r="S77" s="50" t="e">
        <f>+SR40_CRa!$B16</f>
        <v>#N/A</v>
      </c>
      <c r="T77" s="40" t="e">
        <f t="shared" si="5"/>
        <v>#N/A</v>
      </c>
      <c r="U77" s="11">
        <f t="shared" si="14"/>
        <v>49</v>
      </c>
      <c r="V77" s="50" t="e">
        <f>+SR40_CRa!$B16</f>
        <v>#N/A</v>
      </c>
      <c r="W77" s="40" t="e">
        <f t="shared" si="6"/>
        <v>#N/A</v>
      </c>
      <c r="X77" s="11">
        <f t="shared" si="15"/>
        <v>49</v>
      </c>
      <c r="Y77" s="50" t="e">
        <f>+SR40_CRa!$B16</f>
        <v>#N/A</v>
      </c>
      <c r="Z77" s="40" t="e">
        <f t="shared" si="7"/>
        <v>#N/A</v>
      </c>
    </row>
    <row r="78" spans="2:26" x14ac:dyDescent="0.3">
      <c r="B78" s="11">
        <f t="shared" si="8"/>
        <v>50</v>
      </c>
      <c r="C78" s="1">
        <f>+SR!E62</f>
        <v>2306</v>
      </c>
      <c r="D78" s="40">
        <f t="shared" si="0"/>
        <v>0.1153</v>
      </c>
      <c r="E78" s="11">
        <f t="shared" si="9"/>
        <v>50</v>
      </c>
      <c r="F78" s="50">
        <f>+SR40_CRa!$E17</f>
        <v>0</v>
      </c>
      <c r="G78" s="40">
        <f t="shared" si="2"/>
        <v>0</v>
      </c>
      <c r="H78" s="11">
        <f t="shared" si="10"/>
        <v>50</v>
      </c>
      <c r="I78" s="50">
        <f>+SR40_CRa!$E17</f>
        <v>0</v>
      </c>
      <c r="J78" s="40">
        <f t="shared" si="3"/>
        <v>0</v>
      </c>
      <c r="K78" s="11">
        <f t="shared" si="11"/>
        <v>50</v>
      </c>
      <c r="L78" s="50">
        <f>+SR40_CRa!$E17</f>
        <v>0</v>
      </c>
      <c r="M78" s="40">
        <f t="shared" si="4"/>
        <v>0</v>
      </c>
      <c r="O78" s="11">
        <f t="shared" si="12"/>
        <v>50</v>
      </c>
      <c r="P78" s="1">
        <f>+SR!B62</f>
        <v>2728</v>
      </c>
      <c r="Q78" s="40">
        <f t="shared" si="1"/>
        <v>0.13639999999999999</v>
      </c>
      <c r="R78" s="11">
        <f t="shared" si="13"/>
        <v>50</v>
      </c>
      <c r="S78" s="50" t="e">
        <f>+SR40_CRa!$B17</f>
        <v>#N/A</v>
      </c>
      <c r="T78" s="40" t="e">
        <f t="shared" si="5"/>
        <v>#N/A</v>
      </c>
      <c r="U78" s="11">
        <f t="shared" si="14"/>
        <v>50</v>
      </c>
      <c r="V78" s="50" t="e">
        <f>+SR40_CRa!$B17</f>
        <v>#N/A</v>
      </c>
      <c r="W78" s="40" t="e">
        <f t="shared" si="6"/>
        <v>#N/A</v>
      </c>
      <c r="X78" s="11">
        <f t="shared" si="15"/>
        <v>50</v>
      </c>
      <c r="Y78" s="50" t="e">
        <f>+SR40_CRa!$B17</f>
        <v>#N/A</v>
      </c>
      <c r="Z78" s="40" t="e">
        <f t="shared" si="7"/>
        <v>#N/A</v>
      </c>
    </row>
    <row r="79" spans="2:26" x14ac:dyDescent="0.3">
      <c r="B79" s="11">
        <f t="shared" si="8"/>
        <v>51</v>
      </c>
      <c r="C79" s="1">
        <f>+SR!E63</f>
        <v>2375</v>
      </c>
      <c r="D79" s="40">
        <f t="shared" si="0"/>
        <v>0.11874999999999999</v>
      </c>
      <c r="E79" s="11">
        <f t="shared" si="9"/>
        <v>51</v>
      </c>
      <c r="F79" s="50">
        <f>+SR40_CRa!$E18</f>
        <v>0</v>
      </c>
      <c r="G79" s="40">
        <f t="shared" si="2"/>
        <v>0</v>
      </c>
      <c r="H79" s="11">
        <f t="shared" si="10"/>
        <v>51</v>
      </c>
      <c r="I79" s="50">
        <f>+SR40_CRa!$E18</f>
        <v>0</v>
      </c>
      <c r="J79" s="40">
        <f t="shared" si="3"/>
        <v>0</v>
      </c>
      <c r="K79" s="11">
        <f t="shared" si="11"/>
        <v>51</v>
      </c>
      <c r="L79" s="50">
        <f>+SR40_CRa!$E18</f>
        <v>0</v>
      </c>
      <c r="M79" s="40">
        <f t="shared" si="4"/>
        <v>0</v>
      </c>
      <c r="O79" s="11">
        <f t="shared" si="12"/>
        <v>51</v>
      </c>
      <c r="P79" s="1">
        <f>+SR!B63</f>
        <v>2843</v>
      </c>
      <c r="Q79" s="40">
        <f t="shared" si="1"/>
        <v>0.14215</v>
      </c>
      <c r="R79" s="11">
        <f t="shared" si="13"/>
        <v>51</v>
      </c>
      <c r="S79" s="50" t="e">
        <f>+SR40_CRa!$B18</f>
        <v>#N/A</v>
      </c>
      <c r="T79" s="40" t="e">
        <f t="shared" si="5"/>
        <v>#N/A</v>
      </c>
      <c r="U79" s="11">
        <f t="shared" si="14"/>
        <v>51</v>
      </c>
      <c r="V79" s="50" t="e">
        <f>+SR40_CRa!$B18</f>
        <v>#N/A</v>
      </c>
      <c r="W79" s="40" t="e">
        <f t="shared" si="6"/>
        <v>#N/A</v>
      </c>
      <c r="X79" s="11">
        <f t="shared" si="15"/>
        <v>51</v>
      </c>
      <c r="Y79" s="50" t="e">
        <f>+SR40_CRa!$B18</f>
        <v>#N/A</v>
      </c>
      <c r="Z79" s="40" t="e">
        <f t="shared" si="7"/>
        <v>#N/A</v>
      </c>
    </row>
    <row r="80" spans="2:26" x14ac:dyDescent="0.3">
      <c r="B80" s="11">
        <f t="shared" si="8"/>
        <v>52</v>
      </c>
      <c r="C80" s="1">
        <f>+SR!E64</f>
        <v>2437</v>
      </c>
      <c r="D80" s="40">
        <f t="shared" si="0"/>
        <v>0.12185</v>
      </c>
      <c r="E80" s="11">
        <f t="shared" si="9"/>
        <v>52</v>
      </c>
      <c r="F80" s="50">
        <f>+SR40_CRa!$E19</f>
        <v>0</v>
      </c>
      <c r="G80" s="40">
        <f t="shared" si="2"/>
        <v>0</v>
      </c>
      <c r="H80" s="11">
        <f t="shared" si="10"/>
        <v>52</v>
      </c>
      <c r="I80" s="50">
        <f>+SR40_CRa!$E19</f>
        <v>0</v>
      </c>
      <c r="J80" s="40">
        <f t="shared" si="3"/>
        <v>0</v>
      </c>
      <c r="K80" s="11">
        <f t="shared" si="11"/>
        <v>52</v>
      </c>
      <c r="L80" s="50">
        <f>+SR40_CRa!$E19</f>
        <v>0</v>
      </c>
      <c r="M80" s="40">
        <f t="shared" si="4"/>
        <v>0</v>
      </c>
      <c r="O80" s="11">
        <f t="shared" si="12"/>
        <v>52</v>
      </c>
      <c r="P80" s="1">
        <f>+SR!B64</f>
        <v>2954</v>
      </c>
      <c r="Q80" s="40">
        <f t="shared" si="1"/>
        <v>0.1477</v>
      </c>
      <c r="R80" s="11">
        <f t="shared" si="13"/>
        <v>52</v>
      </c>
      <c r="S80" s="50" t="e">
        <f>+SR40_CRa!$B19</f>
        <v>#N/A</v>
      </c>
      <c r="T80" s="40" t="e">
        <f t="shared" si="5"/>
        <v>#N/A</v>
      </c>
      <c r="U80" s="11">
        <f t="shared" si="14"/>
        <v>52</v>
      </c>
      <c r="V80" s="50" t="e">
        <f>+SR40_CRa!$B19</f>
        <v>#N/A</v>
      </c>
      <c r="W80" s="40" t="e">
        <f t="shared" si="6"/>
        <v>#N/A</v>
      </c>
      <c r="X80" s="11">
        <f t="shared" si="15"/>
        <v>52</v>
      </c>
      <c r="Y80" s="50" t="e">
        <f>+SR40_CRa!$B19</f>
        <v>#N/A</v>
      </c>
      <c r="Z80" s="40" t="e">
        <f t="shared" si="7"/>
        <v>#N/A</v>
      </c>
    </row>
    <row r="81" spans="2:26" x14ac:dyDescent="0.3">
      <c r="B81" s="11">
        <f t="shared" si="8"/>
        <v>53</v>
      </c>
      <c r="C81" s="1">
        <f>+SR!E65</f>
        <v>2591</v>
      </c>
      <c r="D81" s="40">
        <f t="shared" si="0"/>
        <v>0.12955</v>
      </c>
      <c r="E81" s="11">
        <f t="shared" si="9"/>
        <v>53</v>
      </c>
      <c r="F81" s="50">
        <f>+SR40_CRa!$E20</f>
        <v>0</v>
      </c>
      <c r="G81" s="40">
        <f t="shared" si="2"/>
        <v>0</v>
      </c>
      <c r="H81" s="11">
        <f t="shared" si="10"/>
        <v>53</v>
      </c>
      <c r="I81" s="50">
        <f>+SR40_CRa!$E20</f>
        <v>0</v>
      </c>
      <c r="J81" s="40">
        <f t="shared" si="3"/>
        <v>0</v>
      </c>
      <c r="K81" s="11">
        <f t="shared" si="11"/>
        <v>53</v>
      </c>
      <c r="L81" s="50">
        <f>+SR40_CRa!$E20</f>
        <v>0</v>
      </c>
      <c r="M81" s="40">
        <f t="shared" si="4"/>
        <v>0</v>
      </c>
      <c r="O81" s="11">
        <f t="shared" si="12"/>
        <v>53</v>
      </c>
      <c r="P81" s="1">
        <f>+SR!B65</f>
        <v>3188</v>
      </c>
      <c r="Q81" s="40">
        <f t="shared" si="1"/>
        <v>0.15939999999999999</v>
      </c>
      <c r="R81" s="11">
        <f t="shared" si="13"/>
        <v>53</v>
      </c>
      <c r="S81" s="50" t="e">
        <f>+SR40_CRa!$B20</f>
        <v>#N/A</v>
      </c>
      <c r="T81" s="40" t="e">
        <f t="shared" si="5"/>
        <v>#N/A</v>
      </c>
      <c r="U81" s="11">
        <f t="shared" si="14"/>
        <v>53</v>
      </c>
      <c r="V81" s="50" t="e">
        <f>+SR40_CRa!$B20</f>
        <v>#N/A</v>
      </c>
      <c r="W81" s="40" t="e">
        <f t="shared" si="6"/>
        <v>#N/A</v>
      </c>
      <c r="X81" s="11">
        <f t="shared" si="15"/>
        <v>53</v>
      </c>
      <c r="Y81" s="50" t="e">
        <f>+SR40_CRa!$B20</f>
        <v>#N/A</v>
      </c>
      <c r="Z81" s="40" t="e">
        <f t="shared" si="7"/>
        <v>#N/A</v>
      </c>
    </row>
    <row r="82" spans="2:26" x14ac:dyDescent="0.3">
      <c r="B82" s="11">
        <f t="shared" si="8"/>
        <v>54</v>
      </c>
      <c r="C82" s="1">
        <f>+SR!E66</f>
        <v>2648</v>
      </c>
      <c r="D82" s="40">
        <f t="shared" si="0"/>
        <v>0.13239999999999999</v>
      </c>
      <c r="E82" s="11">
        <f t="shared" si="9"/>
        <v>54</v>
      </c>
      <c r="F82" s="50">
        <f>+SR40_CRa!$E21</f>
        <v>0</v>
      </c>
      <c r="G82" s="40">
        <f t="shared" si="2"/>
        <v>0</v>
      </c>
      <c r="H82" s="11">
        <f t="shared" si="10"/>
        <v>54</v>
      </c>
      <c r="I82" s="50">
        <f>+SR40_CRa!$E21</f>
        <v>0</v>
      </c>
      <c r="J82" s="40">
        <f t="shared" si="3"/>
        <v>0</v>
      </c>
      <c r="K82" s="11">
        <f t="shared" si="11"/>
        <v>54</v>
      </c>
      <c r="L82" s="50">
        <f>+SR40_CRa!$E21</f>
        <v>0</v>
      </c>
      <c r="M82" s="40">
        <f t="shared" si="4"/>
        <v>0</v>
      </c>
      <c r="O82" s="11">
        <f t="shared" si="12"/>
        <v>54</v>
      </c>
      <c r="P82" s="1">
        <f>+SR!B66</f>
        <v>3302</v>
      </c>
      <c r="Q82" s="40">
        <f t="shared" si="1"/>
        <v>0.1651</v>
      </c>
      <c r="R82" s="11">
        <f t="shared" si="13"/>
        <v>54</v>
      </c>
      <c r="S82" s="50" t="e">
        <f>+SR40_CRa!$B21</f>
        <v>#N/A</v>
      </c>
      <c r="T82" s="40" t="e">
        <f t="shared" si="5"/>
        <v>#N/A</v>
      </c>
      <c r="U82" s="11">
        <f t="shared" si="14"/>
        <v>54</v>
      </c>
      <c r="V82" s="50" t="e">
        <f>+SR40_CRa!$B21</f>
        <v>#N/A</v>
      </c>
      <c r="W82" s="40" t="e">
        <f t="shared" si="6"/>
        <v>#N/A</v>
      </c>
      <c r="X82" s="11">
        <f t="shared" si="15"/>
        <v>54</v>
      </c>
      <c r="Y82" s="50" t="e">
        <f>+SR40_CRa!$B21</f>
        <v>#N/A</v>
      </c>
      <c r="Z82" s="40" t="e">
        <f t="shared" si="7"/>
        <v>#N/A</v>
      </c>
    </row>
    <row r="83" spans="2:26" x14ac:dyDescent="0.3">
      <c r="B83" s="11">
        <f t="shared" si="8"/>
        <v>55</v>
      </c>
      <c r="C83" s="1">
        <f>+SR!E67</f>
        <v>2694</v>
      </c>
      <c r="D83" s="40">
        <f t="shared" si="0"/>
        <v>0.13469999999999999</v>
      </c>
      <c r="E83" s="11">
        <f t="shared" si="9"/>
        <v>55</v>
      </c>
      <c r="F83" s="50">
        <f>+SR40_CRa!$E22</f>
        <v>0</v>
      </c>
      <c r="G83" s="40">
        <f t="shared" si="2"/>
        <v>0</v>
      </c>
      <c r="H83" s="11">
        <f t="shared" si="10"/>
        <v>55</v>
      </c>
      <c r="I83" s="50">
        <f>+SR40_CRa!$E22</f>
        <v>0</v>
      </c>
      <c r="J83" s="40">
        <f t="shared" si="3"/>
        <v>0</v>
      </c>
      <c r="K83" s="11">
        <f t="shared" si="11"/>
        <v>55</v>
      </c>
      <c r="L83" s="50">
        <f>+SR40_CRa!$E22</f>
        <v>0</v>
      </c>
      <c r="M83" s="40">
        <f t="shared" si="4"/>
        <v>0</v>
      </c>
      <c r="O83" s="11">
        <f t="shared" si="12"/>
        <v>55</v>
      </c>
      <c r="P83" s="1">
        <f>+SR!B67</f>
        <v>3411</v>
      </c>
      <c r="Q83" s="40">
        <f t="shared" si="1"/>
        <v>0.17055000000000001</v>
      </c>
      <c r="R83" s="11">
        <f t="shared" si="13"/>
        <v>55</v>
      </c>
      <c r="S83" s="50" t="e">
        <f>+SR40_CRa!$B22</f>
        <v>#N/A</v>
      </c>
      <c r="T83" s="40" t="e">
        <f t="shared" si="5"/>
        <v>#N/A</v>
      </c>
      <c r="U83" s="11">
        <f t="shared" si="14"/>
        <v>55</v>
      </c>
      <c r="V83" s="50" t="e">
        <f>+SR40_CRa!$B22</f>
        <v>#N/A</v>
      </c>
      <c r="W83" s="40" t="e">
        <f t="shared" si="6"/>
        <v>#N/A</v>
      </c>
      <c r="X83" s="11">
        <f t="shared" si="15"/>
        <v>55</v>
      </c>
      <c r="Y83" s="50" t="e">
        <f>+SR40_CRa!$B22</f>
        <v>#N/A</v>
      </c>
      <c r="Z83" s="40" t="e">
        <f t="shared" si="7"/>
        <v>#N/A</v>
      </c>
    </row>
    <row r="84" spans="2:26" x14ac:dyDescent="0.3">
      <c r="B84" s="11">
        <f t="shared" si="8"/>
        <v>56</v>
      </c>
      <c r="C84" s="1">
        <f>+SR!E68</f>
        <v>2731</v>
      </c>
      <c r="D84" s="40">
        <f t="shared" si="0"/>
        <v>0.13655</v>
      </c>
      <c r="E84" s="11">
        <f t="shared" si="9"/>
        <v>56</v>
      </c>
      <c r="F84" s="58">
        <f>+SR40_CRa15!$E8</f>
        <v>0</v>
      </c>
      <c r="G84" s="40">
        <f t="shared" si="2"/>
        <v>0</v>
      </c>
      <c r="H84" s="11">
        <f t="shared" si="10"/>
        <v>56</v>
      </c>
      <c r="I84" s="50">
        <f>+SR40_CRa!$E23</f>
        <v>0</v>
      </c>
      <c r="J84" s="40">
        <f t="shared" si="3"/>
        <v>0</v>
      </c>
      <c r="K84" s="11">
        <f t="shared" si="11"/>
        <v>56</v>
      </c>
      <c r="L84" s="50">
        <f>+SR40_CRa!$E23</f>
        <v>0</v>
      </c>
      <c r="M84" s="40">
        <f t="shared" si="4"/>
        <v>0</v>
      </c>
      <c r="O84" s="11">
        <f t="shared" si="12"/>
        <v>56</v>
      </c>
      <c r="P84" s="1">
        <f>+SR!B68</f>
        <v>3518</v>
      </c>
      <c r="Q84" s="40">
        <f t="shared" si="1"/>
        <v>0.1759</v>
      </c>
      <c r="R84" s="11">
        <f t="shared" si="13"/>
        <v>56</v>
      </c>
      <c r="S84" s="58" t="e">
        <f>+SR40_CRa15!$B8</f>
        <v>#N/A</v>
      </c>
      <c r="T84" s="40" t="e">
        <f t="shared" si="5"/>
        <v>#N/A</v>
      </c>
      <c r="U84" s="11">
        <f t="shared" si="14"/>
        <v>56</v>
      </c>
      <c r="V84" s="50" t="e">
        <f>+SR40_CRa!$B23</f>
        <v>#N/A</v>
      </c>
      <c r="W84" s="40" t="e">
        <f t="shared" si="6"/>
        <v>#N/A</v>
      </c>
      <c r="X84" s="11">
        <f t="shared" si="15"/>
        <v>56</v>
      </c>
      <c r="Y84" s="50" t="e">
        <f>+SR40_CRa!$B23</f>
        <v>#N/A</v>
      </c>
      <c r="Z84" s="40" t="e">
        <f t="shared" si="7"/>
        <v>#N/A</v>
      </c>
    </row>
    <row r="85" spans="2:26" x14ac:dyDescent="0.3">
      <c r="B85" s="11">
        <f t="shared" si="8"/>
        <v>57</v>
      </c>
      <c r="C85" s="1">
        <f>+SR!E69</f>
        <v>2768</v>
      </c>
      <c r="D85" s="40">
        <f t="shared" si="0"/>
        <v>0.1384</v>
      </c>
      <c r="E85" s="11">
        <f t="shared" si="9"/>
        <v>57</v>
      </c>
      <c r="F85" s="58">
        <f>+SR40_CRa15!$E9</f>
        <v>0</v>
      </c>
      <c r="G85" s="40">
        <f t="shared" si="2"/>
        <v>0</v>
      </c>
      <c r="H85" s="11">
        <f t="shared" si="10"/>
        <v>57</v>
      </c>
      <c r="I85" s="50">
        <f>+SR40_CRa!$E24</f>
        <v>0</v>
      </c>
      <c r="J85" s="40">
        <f t="shared" si="3"/>
        <v>0</v>
      </c>
      <c r="K85" s="11">
        <f t="shared" si="11"/>
        <v>57</v>
      </c>
      <c r="L85" s="50">
        <f>+SR40_CRa!$E24</f>
        <v>0</v>
      </c>
      <c r="M85" s="40">
        <f t="shared" si="4"/>
        <v>0</v>
      </c>
      <c r="O85" s="11">
        <f t="shared" si="12"/>
        <v>57</v>
      </c>
      <c r="P85" s="1">
        <f>+SR!B69</f>
        <v>3626</v>
      </c>
      <c r="Q85" s="40">
        <f t="shared" si="1"/>
        <v>0.18129999999999999</v>
      </c>
      <c r="R85" s="11">
        <f t="shared" si="13"/>
        <v>57</v>
      </c>
      <c r="S85" s="58" t="e">
        <f>+SR40_CRa15!$B9</f>
        <v>#N/A</v>
      </c>
      <c r="T85" s="40" t="e">
        <f t="shared" si="5"/>
        <v>#N/A</v>
      </c>
      <c r="U85" s="11">
        <f t="shared" si="14"/>
        <v>57</v>
      </c>
      <c r="V85" s="50" t="e">
        <f>+SR40_CRa!$B24</f>
        <v>#N/A</v>
      </c>
      <c r="W85" s="40" t="e">
        <f t="shared" si="6"/>
        <v>#N/A</v>
      </c>
      <c r="X85" s="11">
        <f t="shared" si="15"/>
        <v>57</v>
      </c>
      <c r="Y85" s="50" t="e">
        <f>+SR40_CRa!$B24</f>
        <v>#N/A</v>
      </c>
      <c r="Z85" s="40" t="e">
        <f t="shared" si="7"/>
        <v>#N/A</v>
      </c>
    </row>
    <row r="86" spans="2:26" x14ac:dyDescent="0.3">
      <c r="B86" s="11">
        <f t="shared" si="8"/>
        <v>58</v>
      </c>
      <c r="C86" s="1">
        <f>+SR!E70</f>
        <v>2799</v>
      </c>
      <c r="D86" s="40">
        <f t="shared" si="0"/>
        <v>0.13994999999999999</v>
      </c>
      <c r="E86" s="11">
        <f t="shared" si="9"/>
        <v>58</v>
      </c>
      <c r="F86" s="58">
        <f>+SR40_CRa15!$E10</f>
        <v>0</v>
      </c>
      <c r="G86" s="40">
        <f t="shared" si="2"/>
        <v>0</v>
      </c>
      <c r="H86" s="11">
        <f t="shared" si="10"/>
        <v>58</v>
      </c>
      <c r="I86" s="50">
        <f>+SR40_CRa!$E25</f>
        <v>0</v>
      </c>
      <c r="J86" s="40">
        <f t="shared" si="3"/>
        <v>0</v>
      </c>
      <c r="K86" s="11">
        <f t="shared" si="11"/>
        <v>58</v>
      </c>
      <c r="L86" s="50">
        <f>+SR40_CRa!$E25</f>
        <v>0</v>
      </c>
      <c r="M86" s="40">
        <f t="shared" si="4"/>
        <v>0</v>
      </c>
      <c r="O86" s="11">
        <f t="shared" si="12"/>
        <v>58</v>
      </c>
      <c r="P86" s="1">
        <f>+SR!B70</f>
        <v>3728</v>
      </c>
      <c r="Q86" s="40">
        <f t="shared" si="1"/>
        <v>0.18640000000000001</v>
      </c>
      <c r="R86" s="11">
        <f t="shared" si="13"/>
        <v>58</v>
      </c>
      <c r="S86" s="58" t="e">
        <f>+SR40_CRa15!$B10</f>
        <v>#N/A</v>
      </c>
      <c r="T86" s="40" t="e">
        <f t="shared" si="5"/>
        <v>#N/A</v>
      </c>
      <c r="U86" s="11">
        <f t="shared" si="14"/>
        <v>58</v>
      </c>
      <c r="V86" s="50" t="e">
        <f>+SR40_CRa!$B25</f>
        <v>#N/A</v>
      </c>
      <c r="W86" s="40" t="e">
        <f t="shared" si="6"/>
        <v>#N/A</v>
      </c>
      <c r="X86" s="11">
        <f t="shared" si="15"/>
        <v>58</v>
      </c>
      <c r="Y86" s="50" t="e">
        <f>+SR40_CRa!$B25</f>
        <v>#N/A</v>
      </c>
      <c r="Z86" s="40" t="e">
        <f t="shared" si="7"/>
        <v>#N/A</v>
      </c>
    </row>
    <row r="87" spans="2:26" x14ac:dyDescent="0.3">
      <c r="B87" s="11">
        <f t="shared" si="8"/>
        <v>59</v>
      </c>
      <c r="C87" s="1">
        <f>+SR!E71</f>
        <v>2824</v>
      </c>
      <c r="D87" s="40">
        <f t="shared" si="0"/>
        <v>0.14119999999999999</v>
      </c>
      <c r="E87" s="11">
        <f t="shared" si="9"/>
        <v>59</v>
      </c>
      <c r="F87" s="58">
        <f>+SR40_CRa15!$E11</f>
        <v>0</v>
      </c>
      <c r="G87" s="40">
        <f t="shared" si="2"/>
        <v>0</v>
      </c>
      <c r="H87" s="11">
        <f t="shared" si="10"/>
        <v>59</v>
      </c>
      <c r="I87" s="50">
        <f>+SR40_CRa!$E26</f>
        <v>0</v>
      </c>
      <c r="J87" s="40">
        <f t="shared" si="3"/>
        <v>0</v>
      </c>
      <c r="K87" s="11">
        <f t="shared" si="11"/>
        <v>59</v>
      </c>
      <c r="L87" s="50">
        <f>+SR40_CRa!$E26</f>
        <v>0</v>
      </c>
      <c r="M87" s="40">
        <f t="shared" si="4"/>
        <v>0</v>
      </c>
      <c r="O87" s="11">
        <f t="shared" si="12"/>
        <v>59</v>
      </c>
      <c r="P87" s="1">
        <f>+SR!B71</f>
        <v>3830</v>
      </c>
      <c r="Q87" s="40">
        <f t="shared" si="1"/>
        <v>0.1915</v>
      </c>
      <c r="R87" s="11">
        <f t="shared" si="13"/>
        <v>59</v>
      </c>
      <c r="S87" s="58" t="e">
        <f>+SR40_CRa15!$B11</f>
        <v>#N/A</v>
      </c>
      <c r="T87" s="40" t="e">
        <f t="shared" si="5"/>
        <v>#N/A</v>
      </c>
      <c r="U87" s="11">
        <f t="shared" si="14"/>
        <v>59</v>
      </c>
      <c r="V87" s="50" t="e">
        <f>+SR40_CRa!$B26</f>
        <v>#N/A</v>
      </c>
      <c r="W87" s="40" t="e">
        <f t="shared" si="6"/>
        <v>#N/A</v>
      </c>
      <c r="X87" s="11">
        <f t="shared" si="15"/>
        <v>59</v>
      </c>
      <c r="Y87" s="50" t="e">
        <f>+SR40_CRa!$B26</f>
        <v>#N/A</v>
      </c>
      <c r="Z87" s="40" t="e">
        <f t="shared" si="7"/>
        <v>#N/A</v>
      </c>
    </row>
    <row r="88" spans="2:26" x14ac:dyDescent="0.3">
      <c r="B88" s="11">
        <f t="shared" si="8"/>
        <v>60</v>
      </c>
      <c r="C88" s="1">
        <f>+SR!E72</f>
        <v>2838</v>
      </c>
      <c r="D88" s="40">
        <f t="shared" si="0"/>
        <v>0.1419</v>
      </c>
      <c r="E88" s="11">
        <f t="shared" si="9"/>
        <v>60</v>
      </c>
      <c r="F88" s="58">
        <f>+SR40_CRa15!$E12</f>
        <v>0</v>
      </c>
      <c r="G88" s="40">
        <f t="shared" si="2"/>
        <v>0</v>
      </c>
      <c r="H88" s="11">
        <f t="shared" si="10"/>
        <v>60</v>
      </c>
      <c r="I88" s="50">
        <f>+SR40_CRa!$E27</f>
        <v>0</v>
      </c>
      <c r="J88" s="40">
        <f t="shared" si="3"/>
        <v>0</v>
      </c>
      <c r="K88" s="11">
        <f t="shared" si="11"/>
        <v>60</v>
      </c>
      <c r="L88" s="50">
        <f>+SR40_CRa!$E27</f>
        <v>0</v>
      </c>
      <c r="M88" s="40">
        <f t="shared" si="4"/>
        <v>0</v>
      </c>
      <c r="O88" s="11">
        <f t="shared" si="12"/>
        <v>60</v>
      </c>
      <c r="P88" s="1">
        <f>+SR!B72</f>
        <v>3925</v>
      </c>
      <c r="Q88" s="40">
        <f t="shared" si="1"/>
        <v>0.19625000000000001</v>
      </c>
      <c r="R88" s="11">
        <f t="shared" si="13"/>
        <v>60</v>
      </c>
      <c r="S88" s="58" t="e">
        <f>+SR40_CRa15!$B12</f>
        <v>#N/A</v>
      </c>
      <c r="T88" s="40" t="e">
        <f t="shared" si="5"/>
        <v>#N/A</v>
      </c>
      <c r="U88" s="11">
        <f t="shared" si="14"/>
        <v>60</v>
      </c>
      <c r="V88" s="50" t="e">
        <f>+SR40_CRa!$B27</f>
        <v>#N/A</v>
      </c>
      <c r="W88" s="40" t="e">
        <f t="shared" si="6"/>
        <v>#N/A</v>
      </c>
      <c r="X88" s="11">
        <f t="shared" si="15"/>
        <v>60</v>
      </c>
      <c r="Y88" s="50" t="e">
        <f>+SR40_CRa!$B27</f>
        <v>#N/A</v>
      </c>
      <c r="Z88" s="40" t="e">
        <f t="shared" si="7"/>
        <v>#N/A</v>
      </c>
    </row>
    <row r="89" spans="2:26" x14ac:dyDescent="0.3">
      <c r="B89" s="11">
        <f t="shared" si="8"/>
        <v>61</v>
      </c>
      <c r="C89" s="1">
        <f>+SR!E73</f>
        <v>2844</v>
      </c>
      <c r="D89" s="40">
        <f t="shared" si="0"/>
        <v>0.14219999999999999</v>
      </c>
      <c r="E89" s="11">
        <f t="shared" si="9"/>
        <v>61</v>
      </c>
      <c r="F89" s="58">
        <f>+SR40_CRa15!$E13</f>
        <v>0</v>
      </c>
      <c r="G89" s="40">
        <f t="shared" si="2"/>
        <v>0</v>
      </c>
      <c r="H89" s="11">
        <f t="shared" si="10"/>
        <v>61</v>
      </c>
      <c r="I89" s="50">
        <f>+SR40_CRa!$E28</f>
        <v>0</v>
      </c>
      <c r="J89" s="40">
        <f t="shared" si="3"/>
        <v>0</v>
      </c>
      <c r="K89" s="11">
        <f t="shared" si="11"/>
        <v>61</v>
      </c>
      <c r="L89" s="50">
        <f>+SR40_CRa!$E28</f>
        <v>0</v>
      </c>
      <c r="M89" s="40">
        <f t="shared" si="4"/>
        <v>0</v>
      </c>
      <c r="O89" s="11">
        <f t="shared" si="12"/>
        <v>61</v>
      </c>
      <c r="P89" s="1">
        <f>+SR!B73</f>
        <v>4020</v>
      </c>
      <c r="Q89" s="40">
        <f t="shared" si="1"/>
        <v>0.20100000000000001</v>
      </c>
      <c r="R89" s="11">
        <f t="shared" si="13"/>
        <v>61</v>
      </c>
      <c r="S89" s="58" t="e">
        <f>+SR40_CRa15!$B13</f>
        <v>#N/A</v>
      </c>
      <c r="T89" s="40" t="e">
        <f t="shared" si="5"/>
        <v>#N/A</v>
      </c>
      <c r="U89" s="11">
        <f t="shared" si="14"/>
        <v>61</v>
      </c>
      <c r="V89" s="50" t="e">
        <f>+SR40_CRa!$B28</f>
        <v>#N/A</v>
      </c>
      <c r="W89" s="40" t="e">
        <f t="shared" si="6"/>
        <v>#N/A</v>
      </c>
      <c r="X89" s="11">
        <f t="shared" si="15"/>
        <v>61</v>
      </c>
      <c r="Y89" s="50" t="e">
        <f>+SR40_CRa!$B28</f>
        <v>#N/A</v>
      </c>
      <c r="Z89" s="40" t="e">
        <f t="shared" si="7"/>
        <v>#N/A</v>
      </c>
    </row>
    <row r="90" spans="2:26" x14ac:dyDescent="0.3">
      <c r="B90" s="11">
        <f t="shared" si="8"/>
        <v>62</v>
      </c>
      <c r="C90" s="1">
        <f>+SR!E74</f>
        <v>2840</v>
      </c>
      <c r="D90" s="40">
        <f t="shared" si="0"/>
        <v>0.14199999999999999</v>
      </c>
      <c r="E90" s="11">
        <f t="shared" si="9"/>
        <v>62</v>
      </c>
      <c r="F90" s="58">
        <f>+SR40_CRa15!$E14</f>
        <v>0</v>
      </c>
      <c r="G90" s="40">
        <f t="shared" si="2"/>
        <v>0</v>
      </c>
      <c r="H90" s="11">
        <f t="shared" si="10"/>
        <v>62</v>
      </c>
      <c r="I90" s="50">
        <f>+SR40_CRa!$E29</f>
        <v>0</v>
      </c>
      <c r="J90" s="40">
        <f t="shared" si="3"/>
        <v>0</v>
      </c>
      <c r="K90" s="11">
        <f t="shared" si="11"/>
        <v>62</v>
      </c>
      <c r="L90" s="50">
        <f>+SR40_CRa!$E29</f>
        <v>0</v>
      </c>
      <c r="M90" s="40">
        <f t="shared" si="4"/>
        <v>0</v>
      </c>
      <c r="O90" s="11">
        <f t="shared" si="12"/>
        <v>62</v>
      </c>
      <c r="P90" s="1">
        <f>+SR!B74</f>
        <v>4105</v>
      </c>
      <c r="Q90" s="40">
        <f t="shared" si="1"/>
        <v>0.20524999999999999</v>
      </c>
      <c r="R90" s="11">
        <f t="shared" si="13"/>
        <v>62</v>
      </c>
      <c r="S90" s="58" t="e">
        <f>+SR40_CRa15!$B14</f>
        <v>#N/A</v>
      </c>
      <c r="T90" s="40" t="e">
        <f t="shared" si="5"/>
        <v>#N/A</v>
      </c>
      <c r="U90" s="11">
        <f t="shared" si="14"/>
        <v>62</v>
      </c>
      <c r="V90" s="50" t="e">
        <f>+SR40_CRa!$B29</f>
        <v>#N/A</v>
      </c>
      <c r="W90" s="40" t="e">
        <f t="shared" si="6"/>
        <v>#N/A</v>
      </c>
      <c r="X90" s="11">
        <f t="shared" si="15"/>
        <v>62</v>
      </c>
      <c r="Y90" s="50" t="e">
        <f>+SR40_CRa!$B29</f>
        <v>#N/A</v>
      </c>
      <c r="Z90" s="40" t="e">
        <f t="shared" si="7"/>
        <v>#N/A</v>
      </c>
    </row>
    <row r="91" spans="2:26" x14ac:dyDescent="0.3">
      <c r="B91" s="11">
        <f t="shared" si="8"/>
        <v>63</v>
      </c>
      <c r="C91" s="1">
        <f>+SR!E75</f>
        <v>2827</v>
      </c>
      <c r="D91" s="40">
        <f t="shared" si="0"/>
        <v>0.14135</v>
      </c>
      <c r="E91" s="11">
        <f t="shared" si="9"/>
        <v>63</v>
      </c>
      <c r="F91" s="58">
        <f>+SR40_CRa15!$E15</f>
        <v>0</v>
      </c>
      <c r="G91" s="40">
        <f t="shared" si="2"/>
        <v>0</v>
      </c>
      <c r="H91" s="11">
        <f t="shared" si="10"/>
        <v>63</v>
      </c>
      <c r="I91" s="50">
        <f>+SR40_CRa!$E30</f>
        <v>0</v>
      </c>
      <c r="J91" s="40">
        <f t="shared" si="3"/>
        <v>0</v>
      </c>
      <c r="K91" s="11">
        <f t="shared" si="11"/>
        <v>63</v>
      </c>
      <c r="L91" s="50">
        <f>+SR40_CRa!$E30</f>
        <v>0</v>
      </c>
      <c r="M91" s="40">
        <f t="shared" si="4"/>
        <v>0</v>
      </c>
      <c r="O91" s="11">
        <f t="shared" si="12"/>
        <v>63</v>
      </c>
      <c r="P91" s="1">
        <f>+SR!B75</f>
        <v>4189</v>
      </c>
      <c r="Q91" s="40">
        <f t="shared" si="1"/>
        <v>0.20945</v>
      </c>
      <c r="R91" s="11">
        <f t="shared" si="13"/>
        <v>63</v>
      </c>
      <c r="S91" s="58" t="e">
        <f>+SR40_CRa15!$B15</f>
        <v>#N/A</v>
      </c>
      <c r="T91" s="40" t="e">
        <f t="shared" si="5"/>
        <v>#N/A</v>
      </c>
      <c r="U91" s="11">
        <f t="shared" si="14"/>
        <v>63</v>
      </c>
      <c r="V91" s="50" t="e">
        <f>+SR40_CRa!$B30</f>
        <v>#N/A</v>
      </c>
      <c r="W91" s="40" t="e">
        <f t="shared" si="6"/>
        <v>#N/A</v>
      </c>
      <c r="X91" s="11">
        <f t="shared" si="15"/>
        <v>63</v>
      </c>
      <c r="Y91" s="50" t="e">
        <f>+SR40_CRa!$B30</f>
        <v>#N/A</v>
      </c>
      <c r="Z91" s="40" t="e">
        <f t="shared" si="7"/>
        <v>#N/A</v>
      </c>
    </row>
    <row r="92" spans="2:26" x14ac:dyDescent="0.3">
      <c r="B92" s="11">
        <f t="shared" si="8"/>
        <v>64</v>
      </c>
      <c r="C92" s="1">
        <f>+SR!E76</f>
        <v>2806</v>
      </c>
      <c r="D92" s="40">
        <f t="shared" si="0"/>
        <v>0.14030000000000001</v>
      </c>
      <c r="E92" s="11">
        <f t="shared" si="9"/>
        <v>64</v>
      </c>
      <c r="F92" s="58">
        <f>+SR40_CRa15!$E16</f>
        <v>0</v>
      </c>
      <c r="G92" s="40">
        <f t="shared" si="2"/>
        <v>0</v>
      </c>
      <c r="H92" s="11">
        <f t="shared" si="10"/>
        <v>64</v>
      </c>
      <c r="I92" s="50">
        <f>+SR40_CRa!$E31</f>
        <v>0</v>
      </c>
      <c r="J92" s="40">
        <f t="shared" si="3"/>
        <v>0</v>
      </c>
      <c r="K92" s="11">
        <f t="shared" si="11"/>
        <v>64</v>
      </c>
      <c r="L92" s="50">
        <f>+SR40_CRa!$E31</f>
        <v>0</v>
      </c>
      <c r="M92" s="40">
        <f t="shared" si="4"/>
        <v>0</v>
      </c>
      <c r="O92" s="11">
        <f t="shared" si="12"/>
        <v>64</v>
      </c>
      <c r="P92" s="1">
        <f>+SR!B76</f>
        <v>4270</v>
      </c>
      <c r="Q92" s="40">
        <f t="shared" si="1"/>
        <v>0.2135</v>
      </c>
      <c r="R92" s="11">
        <f t="shared" si="13"/>
        <v>64</v>
      </c>
      <c r="S92" s="58" t="e">
        <f>+SR40_CRa15!$B16</f>
        <v>#N/A</v>
      </c>
      <c r="T92" s="40" t="e">
        <f t="shared" si="5"/>
        <v>#N/A</v>
      </c>
      <c r="U92" s="11">
        <f t="shared" si="14"/>
        <v>64</v>
      </c>
      <c r="V92" s="50" t="e">
        <f>+SR40_CRa!$B31</f>
        <v>#N/A</v>
      </c>
      <c r="W92" s="40" t="e">
        <f t="shared" si="6"/>
        <v>#N/A</v>
      </c>
      <c r="X92" s="11">
        <f t="shared" si="15"/>
        <v>64</v>
      </c>
      <c r="Y92" s="50" t="e">
        <f>+SR40_CRa!$B31</f>
        <v>#N/A</v>
      </c>
      <c r="Z92" s="40" t="e">
        <f t="shared" si="7"/>
        <v>#N/A</v>
      </c>
    </row>
    <row r="93" spans="2:26" x14ac:dyDescent="0.3">
      <c r="B93" s="11">
        <f t="shared" si="8"/>
        <v>65</v>
      </c>
      <c r="C93" s="1">
        <f>+SR!E77</f>
        <v>2776</v>
      </c>
      <c r="D93" s="40">
        <f t="shared" ref="D93:D156" si="16">+C93/$B$24</f>
        <v>0.13880000000000001</v>
      </c>
      <c r="E93" s="11">
        <f t="shared" si="9"/>
        <v>65</v>
      </c>
      <c r="F93" s="58">
        <f>+SR40_CRa15!$E17</f>
        <v>0</v>
      </c>
      <c r="G93" s="40">
        <f t="shared" si="2"/>
        <v>0</v>
      </c>
      <c r="H93" s="11">
        <f t="shared" si="10"/>
        <v>65</v>
      </c>
      <c r="I93" s="50">
        <f>+SR40_CRa!$E32</f>
        <v>0</v>
      </c>
      <c r="J93" s="40">
        <f t="shared" si="3"/>
        <v>0</v>
      </c>
      <c r="K93" s="11">
        <f t="shared" si="11"/>
        <v>65</v>
      </c>
      <c r="L93" s="50">
        <f>+SR40_CRa!$E32</f>
        <v>0</v>
      </c>
      <c r="M93" s="40">
        <f t="shared" si="4"/>
        <v>0</v>
      </c>
      <c r="O93" s="11">
        <f t="shared" si="12"/>
        <v>65</v>
      </c>
      <c r="P93" s="1">
        <f>+SR!B77</f>
        <v>4346</v>
      </c>
      <c r="Q93" s="40">
        <f t="shared" ref="Q93:Q156" si="17">+P93/$B$24</f>
        <v>0.21729999999999999</v>
      </c>
      <c r="R93" s="11">
        <f t="shared" si="13"/>
        <v>65</v>
      </c>
      <c r="S93" s="58" t="e">
        <f>+SR40_CRa15!$B17</f>
        <v>#N/A</v>
      </c>
      <c r="T93" s="40" t="e">
        <f t="shared" si="5"/>
        <v>#N/A</v>
      </c>
      <c r="U93" s="11">
        <f t="shared" si="14"/>
        <v>65</v>
      </c>
      <c r="V93" s="50" t="e">
        <f>+SR40_CRa!$B32</f>
        <v>#N/A</v>
      </c>
      <c r="W93" s="40" t="e">
        <f t="shared" si="6"/>
        <v>#N/A</v>
      </c>
      <c r="X93" s="11">
        <f t="shared" si="15"/>
        <v>65</v>
      </c>
      <c r="Y93" s="50" t="e">
        <f>+SR40_CRa!$B32</f>
        <v>#N/A</v>
      </c>
      <c r="Z93" s="40" t="e">
        <f t="shared" si="7"/>
        <v>#N/A</v>
      </c>
    </row>
    <row r="94" spans="2:26" x14ac:dyDescent="0.3">
      <c r="B94" s="11">
        <f t="shared" si="8"/>
        <v>66</v>
      </c>
      <c r="C94" s="1">
        <f>+SR!E78</f>
        <v>2736</v>
      </c>
      <c r="D94" s="40">
        <f t="shared" si="16"/>
        <v>0.1368</v>
      </c>
      <c r="E94" s="11">
        <f t="shared" si="9"/>
        <v>66</v>
      </c>
      <c r="F94" s="58">
        <f>+SR40_CRa15!$E18</f>
        <v>0</v>
      </c>
      <c r="G94" s="40">
        <f t="shared" ref="G94:G157" si="18">+F94/20000</f>
        <v>0</v>
      </c>
      <c r="H94" s="11">
        <f t="shared" si="10"/>
        <v>66</v>
      </c>
      <c r="I94" s="50">
        <f>+SR40_CRa!$E33</f>
        <v>0</v>
      </c>
      <c r="J94" s="40">
        <f t="shared" ref="J94:J157" si="19">+I94/20000</f>
        <v>0</v>
      </c>
      <c r="K94" s="11">
        <f t="shared" si="11"/>
        <v>66</v>
      </c>
      <c r="L94" s="50">
        <f>+SR40_CRa!$E33</f>
        <v>0</v>
      </c>
      <c r="M94" s="40">
        <f t="shared" ref="M94:M157" si="20">+L94/20000</f>
        <v>0</v>
      </c>
      <c r="O94" s="11">
        <f t="shared" si="12"/>
        <v>66</v>
      </c>
      <c r="P94" s="1">
        <f>+SR!B78</f>
        <v>4415</v>
      </c>
      <c r="Q94" s="40">
        <f t="shared" si="17"/>
        <v>0.22075</v>
      </c>
      <c r="R94" s="11">
        <f t="shared" si="13"/>
        <v>66</v>
      </c>
      <c r="S94" s="58" t="e">
        <f>+SR40_CRa15!$B18</f>
        <v>#N/A</v>
      </c>
      <c r="T94" s="40" t="e">
        <f t="shared" ref="T94:T157" si="21">+S94/20000</f>
        <v>#N/A</v>
      </c>
      <c r="U94" s="11">
        <f t="shared" si="14"/>
        <v>66</v>
      </c>
      <c r="V94" s="50" t="e">
        <f>+SR40_CRa!$B33</f>
        <v>#N/A</v>
      </c>
      <c r="W94" s="40" t="e">
        <f t="shared" ref="W94:W157" si="22">+V94/20000</f>
        <v>#N/A</v>
      </c>
      <c r="X94" s="11">
        <f t="shared" si="15"/>
        <v>66</v>
      </c>
      <c r="Y94" s="50" t="e">
        <f>+SR40_CRa!$B33</f>
        <v>#N/A</v>
      </c>
      <c r="Z94" s="40" t="e">
        <f t="shared" ref="Z94:Z157" si="23">+Y94/20000</f>
        <v>#N/A</v>
      </c>
    </row>
    <row r="95" spans="2:26" x14ac:dyDescent="0.3">
      <c r="B95" s="11">
        <f t="shared" ref="B95:B158" si="24">+B94+1</f>
        <v>67</v>
      </c>
      <c r="C95" s="1">
        <f>+SR!E79</f>
        <v>2693</v>
      </c>
      <c r="D95" s="40">
        <f t="shared" si="16"/>
        <v>0.13464999999999999</v>
      </c>
      <c r="E95" s="11">
        <f t="shared" ref="E95:E158" si="25">+E94+1</f>
        <v>67</v>
      </c>
      <c r="F95" s="58">
        <f>+SR40_CRa15!$E19</f>
        <v>0</v>
      </c>
      <c r="G95" s="40">
        <f t="shared" si="18"/>
        <v>0</v>
      </c>
      <c r="H95" s="11">
        <f t="shared" ref="H95:H158" si="26">+H94+1</f>
        <v>67</v>
      </c>
      <c r="I95" s="50">
        <f>+SR40_CRa!$E34</f>
        <v>0</v>
      </c>
      <c r="J95" s="40">
        <f t="shared" si="19"/>
        <v>0</v>
      </c>
      <c r="K95" s="11">
        <f t="shared" ref="K95:K158" si="27">+K94+1</f>
        <v>67</v>
      </c>
      <c r="L95" s="50">
        <f>+SR40_CRa!$E34</f>
        <v>0</v>
      </c>
      <c r="M95" s="40">
        <f t="shared" si="20"/>
        <v>0</v>
      </c>
      <c r="O95" s="11">
        <f t="shared" ref="O95:O158" si="28">+O94+1</f>
        <v>67</v>
      </c>
      <c r="P95" s="1">
        <f>+SR!B79</f>
        <v>4481</v>
      </c>
      <c r="Q95" s="40">
        <f t="shared" si="17"/>
        <v>0.22405</v>
      </c>
      <c r="R95" s="11">
        <f t="shared" ref="R95:R158" si="29">+R94+1</f>
        <v>67</v>
      </c>
      <c r="S95" s="58" t="e">
        <f>+SR40_CRa15!$B19</f>
        <v>#N/A</v>
      </c>
      <c r="T95" s="40" t="e">
        <f t="shared" si="21"/>
        <v>#N/A</v>
      </c>
      <c r="U95" s="11">
        <f t="shared" ref="U95:U158" si="30">+U94+1</f>
        <v>67</v>
      </c>
      <c r="V95" s="50" t="e">
        <f>+SR40_CRa!$B34</f>
        <v>#N/A</v>
      </c>
      <c r="W95" s="40" t="e">
        <f t="shared" si="22"/>
        <v>#N/A</v>
      </c>
      <c r="X95" s="11">
        <f t="shared" ref="X95:X158" si="31">+X94+1</f>
        <v>67</v>
      </c>
      <c r="Y95" s="50" t="e">
        <f>+SR40_CRa!$B34</f>
        <v>#N/A</v>
      </c>
      <c r="Z95" s="40" t="e">
        <f t="shared" si="23"/>
        <v>#N/A</v>
      </c>
    </row>
    <row r="96" spans="2:26" x14ac:dyDescent="0.3">
      <c r="B96" s="11">
        <f t="shared" si="24"/>
        <v>68</v>
      </c>
      <c r="C96" s="1">
        <f>+SR!E80</f>
        <v>2645</v>
      </c>
      <c r="D96" s="40">
        <f t="shared" si="16"/>
        <v>0.13225000000000001</v>
      </c>
      <c r="E96" s="11">
        <f t="shared" si="25"/>
        <v>68</v>
      </c>
      <c r="F96" s="58">
        <f>+SR40_CRa15!$E20</f>
        <v>0</v>
      </c>
      <c r="G96" s="40">
        <f t="shared" si="18"/>
        <v>0</v>
      </c>
      <c r="H96" s="11">
        <f t="shared" si="26"/>
        <v>68</v>
      </c>
      <c r="I96" s="50">
        <f>+SR40_CRa!$E35</f>
        <v>0</v>
      </c>
      <c r="J96" s="40">
        <f t="shared" si="19"/>
        <v>0</v>
      </c>
      <c r="K96" s="11">
        <f t="shared" si="27"/>
        <v>68</v>
      </c>
      <c r="L96" s="50">
        <f>+SR40_CRa!$E35</f>
        <v>0</v>
      </c>
      <c r="M96" s="40">
        <f t="shared" si="20"/>
        <v>0</v>
      </c>
      <c r="O96" s="11">
        <f t="shared" si="28"/>
        <v>68</v>
      </c>
      <c r="P96" s="1">
        <f>+SR!B80</f>
        <v>4546</v>
      </c>
      <c r="Q96" s="40">
        <f t="shared" si="17"/>
        <v>0.2273</v>
      </c>
      <c r="R96" s="11">
        <f t="shared" si="29"/>
        <v>68</v>
      </c>
      <c r="S96" s="58" t="e">
        <f>+SR40_CRa15!$B20</f>
        <v>#N/A</v>
      </c>
      <c r="T96" s="40" t="e">
        <f t="shared" si="21"/>
        <v>#N/A</v>
      </c>
      <c r="U96" s="11">
        <f t="shared" si="30"/>
        <v>68</v>
      </c>
      <c r="V96" s="50" t="e">
        <f>+SR40_CRa!$B35</f>
        <v>#N/A</v>
      </c>
      <c r="W96" s="40" t="e">
        <f t="shared" si="22"/>
        <v>#N/A</v>
      </c>
      <c r="X96" s="11">
        <f t="shared" si="31"/>
        <v>68</v>
      </c>
      <c r="Y96" s="50" t="e">
        <f>+SR40_CRa!$B35</f>
        <v>#N/A</v>
      </c>
      <c r="Z96" s="40" t="e">
        <f t="shared" si="23"/>
        <v>#N/A</v>
      </c>
    </row>
    <row r="97" spans="2:26" x14ac:dyDescent="0.3">
      <c r="B97" s="11">
        <f t="shared" si="24"/>
        <v>69</v>
      </c>
      <c r="C97" s="1">
        <f>+SR!E81</f>
        <v>2590</v>
      </c>
      <c r="D97" s="40">
        <f t="shared" si="16"/>
        <v>0.1295</v>
      </c>
      <c r="E97" s="11">
        <f t="shared" si="25"/>
        <v>69</v>
      </c>
      <c r="F97" s="58">
        <f>+SR40_CRa15!$E21</f>
        <v>0</v>
      </c>
      <c r="G97" s="40">
        <f t="shared" si="18"/>
        <v>0</v>
      </c>
      <c r="H97" s="11">
        <f t="shared" si="26"/>
        <v>69</v>
      </c>
      <c r="I97" s="50">
        <f>+SR40_CRa!$E36</f>
        <v>0</v>
      </c>
      <c r="J97" s="40">
        <f t="shared" si="19"/>
        <v>0</v>
      </c>
      <c r="K97" s="11">
        <f t="shared" si="27"/>
        <v>69</v>
      </c>
      <c r="L97" s="50">
        <f>+SR40_CRa!$E36</f>
        <v>0</v>
      </c>
      <c r="M97" s="40">
        <f t="shared" si="20"/>
        <v>0</v>
      </c>
      <c r="O97" s="11">
        <f t="shared" si="28"/>
        <v>69</v>
      </c>
      <c r="P97" s="1">
        <f>+SR!B81</f>
        <v>4606</v>
      </c>
      <c r="Q97" s="40">
        <f t="shared" si="17"/>
        <v>0.2303</v>
      </c>
      <c r="R97" s="11">
        <f t="shared" si="29"/>
        <v>69</v>
      </c>
      <c r="S97" s="58" t="e">
        <f>+SR40_CRa15!$B21</f>
        <v>#N/A</v>
      </c>
      <c r="T97" s="40" t="e">
        <f t="shared" si="21"/>
        <v>#N/A</v>
      </c>
      <c r="U97" s="11">
        <f t="shared" si="30"/>
        <v>69</v>
      </c>
      <c r="V97" s="50" t="e">
        <f>+SR40_CRa!$B36</f>
        <v>#N/A</v>
      </c>
      <c r="W97" s="40" t="e">
        <f t="shared" si="22"/>
        <v>#N/A</v>
      </c>
      <c r="X97" s="11">
        <f t="shared" si="31"/>
        <v>69</v>
      </c>
      <c r="Y97" s="50" t="e">
        <f>+SR40_CRa!$B36</f>
        <v>#N/A</v>
      </c>
      <c r="Z97" s="40" t="e">
        <f t="shared" si="23"/>
        <v>#N/A</v>
      </c>
    </row>
    <row r="98" spans="2:26" x14ac:dyDescent="0.3">
      <c r="B98" s="11">
        <f t="shared" si="24"/>
        <v>70</v>
      </c>
      <c r="C98" s="1">
        <f>+SR!E82</f>
        <v>2529</v>
      </c>
      <c r="D98" s="40">
        <f t="shared" si="16"/>
        <v>0.12645000000000001</v>
      </c>
      <c r="E98" s="11">
        <f t="shared" si="25"/>
        <v>70</v>
      </c>
      <c r="F98" s="58">
        <f>+SR40_CRa15!$E22</f>
        <v>0</v>
      </c>
      <c r="G98" s="40">
        <f t="shared" si="18"/>
        <v>0</v>
      </c>
      <c r="H98" s="11">
        <f t="shared" si="26"/>
        <v>70</v>
      </c>
      <c r="I98" s="58">
        <f>+SR40_CRa30!$E9</f>
        <v>0</v>
      </c>
      <c r="J98" s="40">
        <f t="shared" si="19"/>
        <v>0</v>
      </c>
      <c r="K98" s="11">
        <f t="shared" si="27"/>
        <v>70</v>
      </c>
      <c r="L98" s="50">
        <f>+SR40_CRa!$E37</f>
        <v>0</v>
      </c>
      <c r="M98" s="40">
        <f t="shared" si="20"/>
        <v>0</v>
      </c>
      <c r="O98" s="11">
        <f t="shared" si="28"/>
        <v>70</v>
      </c>
      <c r="P98" s="1">
        <f>+SR!B82</f>
        <v>4662</v>
      </c>
      <c r="Q98" s="40">
        <f t="shared" si="17"/>
        <v>0.2331</v>
      </c>
      <c r="R98" s="11">
        <f t="shared" si="29"/>
        <v>70</v>
      </c>
      <c r="S98" s="58" t="e">
        <f>+SR40_CRa15!$B22</f>
        <v>#N/A</v>
      </c>
      <c r="T98" s="40" t="e">
        <f t="shared" si="21"/>
        <v>#N/A</v>
      </c>
      <c r="U98" s="11">
        <f t="shared" si="30"/>
        <v>70</v>
      </c>
      <c r="V98" s="58" t="e">
        <f>+SR40_CRa30!$B9</f>
        <v>#N/A</v>
      </c>
      <c r="W98" s="40" t="e">
        <f t="shared" si="22"/>
        <v>#N/A</v>
      </c>
      <c r="X98" s="11">
        <f t="shared" si="31"/>
        <v>70</v>
      </c>
      <c r="Y98" s="50" t="e">
        <f>+SR40_CRa!$B37</f>
        <v>#N/A</v>
      </c>
      <c r="Z98" s="40" t="e">
        <f t="shared" si="23"/>
        <v>#N/A</v>
      </c>
    </row>
    <row r="99" spans="2:26" x14ac:dyDescent="0.3">
      <c r="B99" s="11">
        <f t="shared" si="24"/>
        <v>71</v>
      </c>
      <c r="C99" s="1">
        <f>+SR!E83</f>
        <v>2466</v>
      </c>
      <c r="D99" s="40">
        <f t="shared" si="16"/>
        <v>0.12330000000000001</v>
      </c>
      <c r="E99" s="11">
        <f t="shared" si="25"/>
        <v>71</v>
      </c>
      <c r="F99" s="58">
        <f>+SR40_CRa15!$E23</f>
        <v>0</v>
      </c>
      <c r="G99" s="40">
        <f t="shared" si="18"/>
        <v>0</v>
      </c>
      <c r="H99" s="11">
        <f t="shared" si="26"/>
        <v>71</v>
      </c>
      <c r="I99" s="58">
        <f>+SR40_CRa30!$E10</f>
        <v>0</v>
      </c>
      <c r="J99" s="40">
        <f t="shared" si="19"/>
        <v>0</v>
      </c>
      <c r="K99" s="11">
        <f t="shared" si="27"/>
        <v>71</v>
      </c>
      <c r="L99" s="50">
        <f>+SR40_CRa!$E38</f>
        <v>0</v>
      </c>
      <c r="M99" s="40">
        <f t="shared" si="20"/>
        <v>0</v>
      </c>
      <c r="O99" s="11">
        <f t="shared" si="28"/>
        <v>71</v>
      </c>
      <c r="P99" s="1">
        <f>+SR!B83</f>
        <v>4716</v>
      </c>
      <c r="Q99" s="40">
        <f t="shared" si="17"/>
        <v>0.23580000000000001</v>
      </c>
      <c r="R99" s="11">
        <f t="shared" si="29"/>
        <v>71</v>
      </c>
      <c r="S99" s="58" t="e">
        <f>+SR40_CRa15!$B23</f>
        <v>#N/A</v>
      </c>
      <c r="T99" s="40" t="e">
        <f t="shared" si="21"/>
        <v>#N/A</v>
      </c>
      <c r="U99" s="11">
        <f t="shared" si="30"/>
        <v>71</v>
      </c>
      <c r="V99" s="58" t="e">
        <f>+SR40_CRa30!$B10</f>
        <v>#N/A</v>
      </c>
      <c r="W99" s="40" t="e">
        <f t="shared" si="22"/>
        <v>#N/A</v>
      </c>
      <c r="X99" s="11">
        <f t="shared" si="31"/>
        <v>71</v>
      </c>
      <c r="Y99" s="50" t="e">
        <f>+SR40_CRa!$B38</f>
        <v>#N/A</v>
      </c>
      <c r="Z99" s="40" t="e">
        <f t="shared" si="23"/>
        <v>#N/A</v>
      </c>
    </row>
    <row r="100" spans="2:26" x14ac:dyDescent="0.3">
      <c r="B100" s="11">
        <f t="shared" si="24"/>
        <v>72</v>
      </c>
      <c r="C100" s="1">
        <f>+SR!E84</f>
        <v>2405</v>
      </c>
      <c r="D100" s="40">
        <f t="shared" si="16"/>
        <v>0.12025</v>
      </c>
      <c r="E100" s="11">
        <f t="shared" si="25"/>
        <v>72</v>
      </c>
      <c r="F100" s="58">
        <f>+SR40_CRa15!$E24</f>
        <v>0</v>
      </c>
      <c r="G100" s="40">
        <f t="shared" si="18"/>
        <v>0</v>
      </c>
      <c r="H100" s="11">
        <f t="shared" si="26"/>
        <v>72</v>
      </c>
      <c r="I100" s="58">
        <f>+SR40_CRa30!$E11</f>
        <v>0</v>
      </c>
      <c r="J100" s="40">
        <f t="shared" si="19"/>
        <v>0</v>
      </c>
      <c r="K100" s="11">
        <f t="shared" si="27"/>
        <v>72</v>
      </c>
      <c r="L100" s="50">
        <f>+SR40_CRa!$E39</f>
        <v>0</v>
      </c>
      <c r="M100" s="40">
        <f t="shared" si="20"/>
        <v>0</v>
      </c>
      <c r="O100" s="11">
        <f t="shared" si="28"/>
        <v>72</v>
      </c>
      <c r="P100" s="1">
        <f>+SR!B84</f>
        <v>4768</v>
      </c>
      <c r="Q100" s="40">
        <f t="shared" si="17"/>
        <v>0.2384</v>
      </c>
      <c r="R100" s="11">
        <f t="shared" si="29"/>
        <v>72</v>
      </c>
      <c r="S100" s="58" t="e">
        <f>+SR40_CRa15!$B24</f>
        <v>#N/A</v>
      </c>
      <c r="T100" s="40" t="e">
        <f t="shared" si="21"/>
        <v>#N/A</v>
      </c>
      <c r="U100" s="11">
        <f t="shared" si="30"/>
        <v>72</v>
      </c>
      <c r="V100" s="58" t="e">
        <f>+SR40_CRa30!$B11</f>
        <v>#N/A</v>
      </c>
      <c r="W100" s="40" t="e">
        <f t="shared" si="22"/>
        <v>#N/A</v>
      </c>
      <c r="X100" s="11">
        <f t="shared" si="31"/>
        <v>72</v>
      </c>
      <c r="Y100" s="50" t="e">
        <f>+SR40_CRa!$B39</f>
        <v>#N/A</v>
      </c>
      <c r="Z100" s="40" t="e">
        <f t="shared" si="23"/>
        <v>#N/A</v>
      </c>
    </row>
    <row r="101" spans="2:26" x14ac:dyDescent="0.3">
      <c r="B101" s="11">
        <f t="shared" si="24"/>
        <v>73</v>
      </c>
      <c r="C101" s="1">
        <f>+SR!E85</f>
        <v>2344</v>
      </c>
      <c r="D101" s="40">
        <f t="shared" si="16"/>
        <v>0.1172</v>
      </c>
      <c r="E101" s="11">
        <f t="shared" si="25"/>
        <v>73</v>
      </c>
      <c r="F101" s="58">
        <f>+SR40_CRa15!$E25</f>
        <v>0</v>
      </c>
      <c r="G101" s="40">
        <f t="shared" si="18"/>
        <v>0</v>
      </c>
      <c r="H101" s="11">
        <f t="shared" si="26"/>
        <v>73</v>
      </c>
      <c r="I101" s="58">
        <f>+SR40_CRa30!$E12</f>
        <v>0</v>
      </c>
      <c r="J101" s="40">
        <f t="shared" si="19"/>
        <v>0</v>
      </c>
      <c r="K101" s="11">
        <f t="shared" si="27"/>
        <v>73</v>
      </c>
      <c r="L101" s="50">
        <f>+SR40_CRa!$E40</f>
        <v>0</v>
      </c>
      <c r="M101" s="40">
        <f t="shared" si="20"/>
        <v>0</v>
      </c>
      <c r="O101" s="11">
        <f t="shared" si="28"/>
        <v>73</v>
      </c>
      <c r="P101" s="1">
        <f>+SR!B85</f>
        <v>4821</v>
      </c>
      <c r="Q101" s="40">
        <f t="shared" si="17"/>
        <v>0.24104999999999999</v>
      </c>
      <c r="R101" s="11">
        <f t="shared" si="29"/>
        <v>73</v>
      </c>
      <c r="S101" s="58" t="e">
        <f>+SR40_CRa15!$B25</f>
        <v>#N/A</v>
      </c>
      <c r="T101" s="40" t="e">
        <f t="shared" si="21"/>
        <v>#N/A</v>
      </c>
      <c r="U101" s="11">
        <f t="shared" si="30"/>
        <v>73</v>
      </c>
      <c r="V101" s="58" t="e">
        <f>+SR40_CRa30!$B12</f>
        <v>#N/A</v>
      </c>
      <c r="W101" s="40" t="e">
        <f t="shared" si="22"/>
        <v>#N/A</v>
      </c>
      <c r="X101" s="11">
        <f t="shared" si="31"/>
        <v>73</v>
      </c>
      <c r="Y101" s="50" t="e">
        <f>+SR40_CRa!$B40</f>
        <v>#N/A</v>
      </c>
      <c r="Z101" s="40" t="e">
        <f t="shared" si="23"/>
        <v>#N/A</v>
      </c>
    </row>
    <row r="102" spans="2:26" x14ac:dyDescent="0.3">
      <c r="B102" s="11">
        <f t="shared" si="24"/>
        <v>74</v>
      </c>
      <c r="C102" s="1">
        <f>+SR!E86</f>
        <v>2276</v>
      </c>
      <c r="D102" s="40">
        <f t="shared" si="16"/>
        <v>0.1138</v>
      </c>
      <c r="E102" s="11">
        <f t="shared" si="25"/>
        <v>74</v>
      </c>
      <c r="F102" s="58">
        <f>+SR40_CRa15!$E26</f>
        <v>0</v>
      </c>
      <c r="G102" s="40">
        <f t="shared" si="18"/>
        <v>0</v>
      </c>
      <c r="H102" s="11">
        <f t="shared" si="26"/>
        <v>74</v>
      </c>
      <c r="I102" s="58">
        <f>+SR40_CRa30!$E13</f>
        <v>0</v>
      </c>
      <c r="J102" s="40">
        <f t="shared" si="19"/>
        <v>0</v>
      </c>
      <c r="K102" s="11">
        <f t="shared" si="27"/>
        <v>74</v>
      </c>
      <c r="L102" s="50">
        <f>+SR40_CRa!$E41</f>
        <v>0</v>
      </c>
      <c r="M102" s="40">
        <f t="shared" si="20"/>
        <v>0</v>
      </c>
      <c r="O102" s="11">
        <f t="shared" si="28"/>
        <v>74</v>
      </c>
      <c r="P102" s="1">
        <f>+SR!B86</f>
        <v>4871</v>
      </c>
      <c r="Q102" s="40">
        <f t="shared" si="17"/>
        <v>0.24354999999999999</v>
      </c>
      <c r="R102" s="11">
        <f t="shared" si="29"/>
        <v>74</v>
      </c>
      <c r="S102" s="58" t="e">
        <f>+SR40_CRa15!$B26</f>
        <v>#N/A</v>
      </c>
      <c r="T102" s="40" t="e">
        <f t="shared" si="21"/>
        <v>#N/A</v>
      </c>
      <c r="U102" s="11">
        <f t="shared" si="30"/>
        <v>74</v>
      </c>
      <c r="V102" s="58" t="e">
        <f>+SR40_CRa30!$B13</f>
        <v>#N/A</v>
      </c>
      <c r="W102" s="40" t="e">
        <f t="shared" si="22"/>
        <v>#N/A</v>
      </c>
      <c r="X102" s="11">
        <f t="shared" si="31"/>
        <v>74</v>
      </c>
      <c r="Y102" s="50" t="e">
        <f>+SR40_CRa!$B41</f>
        <v>#N/A</v>
      </c>
      <c r="Z102" s="40" t="e">
        <f t="shared" si="23"/>
        <v>#N/A</v>
      </c>
    </row>
    <row r="103" spans="2:26" x14ac:dyDescent="0.3">
      <c r="B103" s="11">
        <f t="shared" si="24"/>
        <v>75</v>
      </c>
      <c r="C103" s="1">
        <f>+SR!E87</f>
        <v>2210</v>
      </c>
      <c r="D103" s="40">
        <f t="shared" si="16"/>
        <v>0.1105</v>
      </c>
      <c r="E103" s="11">
        <f t="shared" si="25"/>
        <v>75</v>
      </c>
      <c r="F103" s="58">
        <f>+SR40_CRa15!$E27</f>
        <v>0</v>
      </c>
      <c r="G103" s="40">
        <f t="shared" si="18"/>
        <v>0</v>
      </c>
      <c r="H103" s="11">
        <f t="shared" si="26"/>
        <v>75</v>
      </c>
      <c r="I103" s="58">
        <f>+SR40_CRa30!$E14</f>
        <v>0</v>
      </c>
      <c r="J103" s="40">
        <f t="shared" si="19"/>
        <v>0</v>
      </c>
      <c r="K103" s="11">
        <f t="shared" si="27"/>
        <v>75</v>
      </c>
      <c r="L103" s="50">
        <f>+SR40_CRa!$E42</f>
        <v>0</v>
      </c>
      <c r="M103" s="40">
        <f t="shared" si="20"/>
        <v>0</v>
      </c>
      <c r="O103" s="11">
        <f t="shared" si="28"/>
        <v>75</v>
      </c>
      <c r="P103" s="1">
        <f>+SR!B87</f>
        <v>4917</v>
      </c>
      <c r="Q103" s="40">
        <f t="shared" si="17"/>
        <v>0.24585000000000001</v>
      </c>
      <c r="R103" s="11">
        <f t="shared" si="29"/>
        <v>75</v>
      </c>
      <c r="S103" s="58" t="e">
        <f>+SR40_CRa15!$B27</f>
        <v>#N/A</v>
      </c>
      <c r="T103" s="40" t="e">
        <f t="shared" si="21"/>
        <v>#N/A</v>
      </c>
      <c r="U103" s="11">
        <f t="shared" si="30"/>
        <v>75</v>
      </c>
      <c r="V103" s="58" t="e">
        <f>+SR40_CRa30!$B14</f>
        <v>#N/A</v>
      </c>
      <c r="W103" s="40" t="e">
        <f t="shared" si="22"/>
        <v>#N/A</v>
      </c>
      <c r="X103" s="11">
        <f t="shared" si="31"/>
        <v>75</v>
      </c>
      <c r="Y103" s="50" t="e">
        <f>+SR40_CRa!$B42</f>
        <v>#N/A</v>
      </c>
      <c r="Z103" s="40" t="e">
        <f t="shared" si="23"/>
        <v>#N/A</v>
      </c>
    </row>
    <row r="104" spans="2:26" x14ac:dyDescent="0.3">
      <c r="B104" s="11">
        <f t="shared" si="24"/>
        <v>76</v>
      </c>
      <c r="C104" s="1">
        <f>+SR!E88</f>
        <v>2142</v>
      </c>
      <c r="D104" s="40">
        <f t="shared" si="16"/>
        <v>0.1071</v>
      </c>
      <c r="E104" s="11">
        <f t="shared" si="25"/>
        <v>76</v>
      </c>
      <c r="F104" s="58">
        <f>+SR40_CRa15!$E28</f>
        <v>0</v>
      </c>
      <c r="G104" s="40">
        <f t="shared" si="18"/>
        <v>0</v>
      </c>
      <c r="H104" s="11">
        <f t="shared" si="26"/>
        <v>76</v>
      </c>
      <c r="I104" s="58">
        <f>+SR40_CRa30!$E15</f>
        <v>0</v>
      </c>
      <c r="J104" s="40">
        <f t="shared" si="19"/>
        <v>0</v>
      </c>
      <c r="K104" s="11">
        <f t="shared" si="27"/>
        <v>76</v>
      </c>
      <c r="L104" s="50">
        <f>+SR40_CRa!$E43</f>
        <v>0</v>
      </c>
      <c r="M104" s="40">
        <f t="shared" si="20"/>
        <v>0</v>
      </c>
      <c r="O104" s="11">
        <f t="shared" si="28"/>
        <v>76</v>
      </c>
      <c r="P104" s="1">
        <f>+SR!B88</f>
        <v>4964</v>
      </c>
      <c r="Q104" s="40">
        <f t="shared" si="17"/>
        <v>0.2482</v>
      </c>
      <c r="R104" s="11">
        <f t="shared" si="29"/>
        <v>76</v>
      </c>
      <c r="S104" s="58" t="e">
        <f>+SR40_CRa15!$B28</f>
        <v>#N/A</v>
      </c>
      <c r="T104" s="40" t="e">
        <f t="shared" si="21"/>
        <v>#N/A</v>
      </c>
      <c r="U104" s="11">
        <f t="shared" si="30"/>
        <v>76</v>
      </c>
      <c r="V104" s="58" t="e">
        <f>+SR40_CRa30!$B15</f>
        <v>#N/A</v>
      </c>
      <c r="W104" s="40" t="e">
        <f t="shared" si="22"/>
        <v>#N/A</v>
      </c>
      <c r="X104" s="11">
        <f t="shared" si="31"/>
        <v>76</v>
      </c>
      <c r="Y104" s="50" t="e">
        <f>+SR40_CRa!$B43</f>
        <v>#N/A</v>
      </c>
      <c r="Z104" s="40" t="e">
        <f t="shared" si="23"/>
        <v>#N/A</v>
      </c>
    </row>
    <row r="105" spans="2:26" x14ac:dyDescent="0.3">
      <c r="B105" s="11">
        <f t="shared" si="24"/>
        <v>77</v>
      </c>
      <c r="C105" s="1">
        <f>+SR!E89</f>
        <v>2070</v>
      </c>
      <c r="D105" s="40">
        <f t="shared" si="16"/>
        <v>0.10349999999999999</v>
      </c>
      <c r="E105" s="11">
        <f t="shared" si="25"/>
        <v>77</v>
      </c>
      <c r="F105" s="58">
        <f>+SR40_CRa15!$E29</f>
        <v>0</v>
      </c>
      <c r="G105" s="40">
        <f t="shared" si="18"/>
        <v>0</v>
      </c>
      <c r="H105" s="11">
        <f t="shared" si="26"/>
        <v>77</v>
      </c>
      <c r="I105" s="58">
        <f>+SR40_CRa30!$E16</f>
        <v>0</v>
      </c>
      <c r="J105" s="40">
        <f t="shared" si="19"/>
        <v>0</v>
      </c>
      <c r="K105" s="11">
        <f t="shared" si="27"/>
        <v>77</v>
      </c>
      <c r="L105" s="50">
        <f>+SR40_CRa!$E44</f>
        <v>0</v>
      </c>
      <c r="M105" s="40">
        <f t="shared" si="20"/>
        <v>0</v>
      </c>
      <c r="O105" s="11">
        <f t="shared" si="28"/>
        <v>77</v>
      </c>
      <c r="P105" s="1">
        <f>+SR!B89</f>
        <v>5007</v>
      </c>
      <c r="Q105" s="40">
        <f t="shared" si="17"/>
        <v>0.25035000000000002</v>
      </c>
      <c r="R105" s="11">
        <f t="shared" si="29"/>
        <v>77</v>
      </c>
      <c r="S105" s="58" t="e">
        <f>+SR40_CRa15!$B29</f>
        <v>#N/A</v>
      </c>
      <c r="T105" s="40" t="e">
        <f t="shared" si="21"/>
        <v>#N/A</v>
      </c>
      <c r="U105" s="11">
        <f t="shared" si="30"/>
        <v>77</v>
      </c>
      <c r="V105" s="58" t="e">
        <f>+SR40_CRa30!$B16</f>
        <v>#N/A</v>
      </c>
      <c r="W105" s="40" t="e">
        <f t="shared" si="22"/>
        <v>#N/A</v>
      </c>
      <c r="X105" s="11">
        <f t="shared" si="31"/>
        <v>77</v>
      </c>
      <c r="Y105" s="50" t="e">
        <f>+SR40_CRa!$B44</f>
        <v>#N/A</v>
      </c>
      <c r="Z105" s="40" t="e">
        <f t="shared" si="23"/>
        <v>#N/A</v>
      </c>
    </row>
    <row r="106" spans="2:26" x14ac:dyDescent="0.3">
      <c r="B106" s="11">
        <f t="shared" si="24"/>
        <v>78</v>
      </c>
      <c r="C106" s="1">
        <f>+SR!E90</f>
        <v>1992</v>
      </c>
      <c r="D106" s="40">
        <f t="shared" si="16"/>
        <v>9.9599999999999994E-2</v>
      </c>
      <c r="E106" s="11">
        <f t="shared" si="25"/>
        <v>78</v>
      </c>
      <c r="F106" s="58">
        <f>+SR40_CRa15!$E30</f>
        <v>0</v>
      </c>
      <c r="G106" s="40">
        <f t="shared" si="18"/>
        <v>0</v>
      </c>
      <c r="H106" s="11">
        <f t="shared" si="26"/>
        <v>78</v>
      </c>
      <c r="I106" s="58">
        <f>+SR40_CRa30!$E17</f>
        <v>0</v>
      </c>
      <c r="J106" s="40">
        <f t="shared" si="19"/>
        <v>0</v>
      </c>
      <c r="K106" s="11">
        <f t="shared" si="27"/>
        <v>78</v>
      </c>
      <c r="L106" s="50">
        <f>+SR40_CRa!$E45</f>
        <v>0</v>
      </c>
      <c r="M106" s="40">
        <f t="shared" si="20"/>
        <v>0</v>
      </c>
      <c r="O106" s="11">
        <f t="shared" si="28"/>
        <v>78</v>
      </c>
      <c r="P106" s="1">
        <f>+SR!B90</f>
        <v>5045</v>
      </c>
      <c r="Q106" s="40">
        <f t="shared" si="17"/>
        <v>0.25224999999999997</v>
      </c>
      <c r="R106" s="11">
        <f t="shared" si="29"/>
        <v>78</v>
      </c>
      <c r="S106" s="58" t="e">
        <f>+SR40_CRa15!$B30</f>
        <v>#N/A</v>
      </c>
      <c r="T106" s="40" t="e">
        <f t="shared" si="21"/>
        <v>#N/A</v>
      </c>
      <c r="U106" s="11">
        <f t="shared" si="30"/>
        <v>78</v>
      </c>
      <c r="V106" s="58" t="e">
        <f>+SR40_CRa30!$B17</f>
        <v>#N/A</v>
      </c>
      <c r="W106" s="40" t="e">
        <f t="shared" si="22"/>
        <v>#N/A</v>
      </c>
      <c r="X106" s="11">
        <f t="shared" si="31"/>
        <v>78</v>
      </c>
      <c r="Y106" s="50" t="e">
        <f>+SR40_CRa!$B45</f>
        <v>#N/A</v>
      </c>
      <c r="Z106" s="40" t="e">
        <f t="shared" si="23"/>
        <v>#N/A</v>
      </c>
    </row>
    <row r="107" spans="2:26" x14ac:dyDescent="0.3">
      <c r="B107" s="11">
        <f t="shared" si="24"/>
        <v>79</v>
      </c>
      <c r="C107" s="1">
        <f>+SR!E91</f>
        <v>1917</v>
      </c>
      <c r="D107" s="40">
        <f t="shared" si="16"/>
        <v>9.5850000000000005E-2</v>
      </c>
      <c r="E107" s="11">
        <f t="shared" si="25"/>
        <v>79</v>
      </c>
      <c r="F107" s="58">
        <f>+SR40_CRa15!$E31</f>
        <v>0</v>
      </c>
      <c r="G107" s="40">
        <f t="shared" si="18"/>
        <v>0</v>
      </c>
      <c r="H107" s="11">
        <f t="shared" si="26"/>
        <v>79</v>
      </c>
      <c r="I107" s="58">
        <f>+SR40_CRa30!$E18</f>
        <v>0</v>
      </c>
      <c r="J107" s="40">
        <f t="shared" si="19"/>
        <v>0</v>
      </c>
      <c r="K107" s="11">
        <f t="shared" si="27"/>
        <v>79</v>
      </c>
      <c r="L107" s="50">
        <f>+SR40_CRa!$E46</f>
        <v>0</v>
      </c>
      <c r="M107" s="40">
        <f t="shared" si="20"/>
        <v>0</v>
      </c>
      <c r="O107" s="11">
        <f t="shared" si="28"/>
        <v>79</v>
      </c>
      <c r="P107" s="1">
        <f>+SR!B91</f>
        <v>5084</v>
      </c>
      <c r="Q107" s="40">
        <f t="shared" si="17"/>
        <v>0.25419999999999998</v>
      </c>
      <c r="R107" s="11">
        <f t="shared" si="29"/>
        <v>79</v>
      </c>
      <c r="S107" s="58" t="e">
        <f>+SR40_CRa15!$B31</f>
        <v>#N/A</v>
      </c>
      <c r="T107" s="40" t="e">
        <f t="shared" si="21"/>
        <v>#N/A</v>
      </c>
      <c r="U107" s="11">
        <f t="shared" si="30"/>
        <v>79</v>
      </c>
      <c r="V107" s="58" t="e">
        <f>+SR40_CRa30!$B18</f>
        <v>#N/A</v>
      </c>
      <c r="W107" s="40" t="e">
        <f t="shared" si="22"/>
        <v>#N/A</v>
      </c>
      <c r="X107" s="11">
        <f t="shared" si="31"/>
        <v>79</v>
      </c>
      <c r="Y107" s="50" t="e">
        <f>+SR40_CRa!$B46</f>
        <v>#N/A</v>
      </c>
      <c r="Z107" s="40" t="e">
        <f t="shared" si="23"/>
        <v>#N/A</v>
      </c>
    </row>
    <row r="108" spans="2:26" x14ac:dyDescent="0.3">
      <c r="B108" s="11">
        <f t="shared" si="24"/>
        <v>80</v>
      </c>
      <c r="C108" s="1">
        <f>+SR!E92</f>
        <v>1846</v>
      </c>
      <c r="D108" s="40">
        <f t="shared" si="16"/>
        <v>9.2299999999999993E-2</v>
      </c>
      <c r="E108" s="11">
        <f t="shared" si="25"/>
        <v>80</v>
      </c>
      <c r="F108" s="58">
        <f>+SR40_CRa15!$E32</f>
        <v>0</v>
      </c>
      <c r="G108" s="40">
        <f t="shared" si="18"/>
        <v>0</v>
      </c>
      <c r="H108" s="11">
        <f t="shared" si="26"/>
        <v>80</v>
      </c>
      <c r="I108" s="58">
        <f>+SR40_CRa30!$E19</f>
        <v>0</v>
      </c>
      <c r="J108" s="40">
        <f t="shared" si="19"/>
        <v>0</v>
      </c>
      <c r="K108" s="11">
        <f t="shared" si="27"/>
        <v>80</v>
      </c>
      <c r="L108" s="50">
        <f>+SR40_CRa!$E47</f>
        <v>0</v>
      </c>
      <c r="M108" s="40">
        <f t="shared" si="20"/>
        <v>0</v>
      </c>
      <c r="O108" s="11">
        <f t="shared" si="28"/>
        <v>80</v>
      </c>
      <c r="P108" s="1">
        <f>+SR!B92</f>
        <v>5121</v>
      </c>
      <c r="Q108" s="40">
        <f t="shared" si="17"/>
        <v>0.25605</v>
      </c>
      <c r="R108" s="11">
        <f t="shared" si="29"/>
        <v>80</v>
      </c>
      <c r="S108" s="58" t="e">
        <f>+SR40_CRa15!$B32</f>
        <v>#N/A</v>
      </c>
      <c r="T108" s="40" t="e">
        <f t="shared" si="21"/>
        <v>#N/A</v>
      </c>
      <c r="U108" s="11">
        <f t="shared" si="30"/>
        <v>80</v>
      </c>
      <c r="V108" s="58" t="e">
        <f>+SR40_CRa30!$B19</f>
        <v>#N/A</v>
      </c>
      <c r="W108" s="40" t="e">
        <f t="shared" si="22"/>
        <v>#N/A</v>
      </c>
      <c r="X108" s="11">
        <f t="shared" si="31"/>
        <v>80</v>
      </c>
      <c r="Y108" s="50" t="e">
        <f>+SR40_CRa!$B47</f>
        <v>#N/A</v>
      </c>
      <c r="Z108" s="40" t="e">
        <f t="shared" si="23"/>
        <v>#N/A</v>
      </c>
    </row>
    <row r="109" spans="2:26" x14ac:dyDescent="0.3">
      <c r="B109" s="11">
        <f t="shared" si="24"/>
        <v>81</v>
      </c>
      <c r="C109" s="1">
        <f>+SR!E93</f>
        <v>1772</v>
      </c>
      <c r="D109" s="40">
        <f t="shared" si="16"/>
        <v>8.8599999999999998E-2</v>
      </c>
      <c r="E109" s="11">
        <f t="shared" si="25"/>
        <v>81</v>
      </c>
      <c r="F109" s="58">
        <f>+SR40_CRa15!$E33</f>
        <v>0</v>
      </c>
      <c r="G109" s="40">
        <f t="shared" si="18"/>
        <v>0</v>
      </c>
      <c r="H109" s="11">
        <f t="shared" si="26"/>
        <v>81</v>
      </c>
      <c r="I109" s="58">
        <f>+SR40_CRa30!$E20</f>
        <v>0</v>
      </c>
      <c r="J109" s="40">
        <f t="shared" si="19"/>
        <v>0</v>
      </c>
      <c r="K109" s="11">
        <f t="shared" si="27"/>
        <v>81</v>
      </c>
      <c r="L109" s="50">
        <f>+SR40_CRa!$E48</f>
        <v>0</v>
      </c>
      <c r="M109" s="40">
        <f t="shared" si="20"/>
        <v>0</v>
      </c>
      <c r="O109" s="11">
        <f t="shared" si="28"/>
        <v>81</v>
      </c>
      <c r="P109" s="1">
        <f>+SR!B93</f>
        <v>5154</v>
      </c>
      <c r="Q109" s="40">
        <f t="shared" si="17"/>
        <v>0.25769999999999998</v>
      </c>
      <c r="R109" s="11">
        <f t="shared" si="29"/>
        <v>81</v>
      </c>
      <c r="S109" s="58" t="e">
        <f>+SR40_CRa15!$B33</f>
        <v>#N/A</v>
      </c>
      <c r="T109" s="40" t="e">
        <f t="shared" si="21"/>
        <v>#N/A</v>
      </c>
      <c r="U109" s="11">
        <f t="shared" si="30"/>
        <v>81</v>
      </c>
      <c r="V109" s="58" t="e">
        <f>+SR40_CRa30!$B20</f>
        <v>#N/A</v>
      </c>
      <c r="W109" s="40" t="e">
        <f t="shared" si="22"/>
        <v>#N/A</v>
      </c>
      <c r="X109" s="11">
        <f t="shared" si="31"/>
        <v>81</v>
      </c>
      <c r="Y109" s="50" t="e">
        <f>+SR40_CRa!$B48</f>
        <v>#N/A</v>
      </c>
      <c r="Z109" s="40" t="e">
        <f t="shared" si="23"/>
        <v>#N/A</v>
      </c>
    </row>
    <row r="110" spans="2:26" x14ac:dyDescent="0.3">
      <c r="B110" s="11">
        <f t="shared" si="24"/>
        <v>82</v>
      </c>
      <c r="C110" s="1">
        <f>+SR!E94</f>
        <v>1697</v>
      </c>
      <c r="D110" s="40">
        <f t="shared" si="16"/>
        <v>8.4849999999999995E-2</v>
      </c>
      <c r="E110" s="11">
        <f t="shared" si="25"/>
        <v>82</v>
      </c>
      <c r="F110" s="58">
        <f>+SR40_CRa15!$E34</f>
        <v>0</v>
      </c>
      <c r="G110" s="40">
        <f t="shared" si="18"/>
        <v>0</v>
      </c>
      <c r="H110" s="11">
        <f t="shared" si="26"/>
        <v>82</v>
      </c>
      <c r="I110" s="58">
        <f>+SR40_CRa30!$E21</f>
        <v>0</v>
      </c>
      <c r="J110" s="40">
        <f t="shared" si="19"/>
        <v>0</v>
      </c>
      <c r="K110" s="11">
        <f t="shared" si="27"/>
        <v>82</v>
      </c>
      <c r="L110" s="50">
        <f>+SR40_CRa!$E49</f>
        <v>0</v>
      </c>
      <c r="M110" s="40">
        <f t="shared" si="20"/>
        <v>0</v>
      </c>
      <c r="O110" s="11">
        <f t="shared" si="28"/>
        <v>82</v>
      </c>
      <c r="P110" s="1">
        <f>+SR!B94</f>
        <v>5184</v>
      </c>
      <c r="Q110" s="40">
        <f t="shared" si="17"/>
        <v>0.25919999999999999</v>
      </c>
      <c r="R110" s="11">
        <f t="shared" si="29"/>
        <v>82</v>
      </c>
      <c r="S110" s="58" t="e">
        <f>+SR40_CRa15!$B34</f>
        <v>#N/A</v>
      </c>
      <c r="T110" s="40" t="e">
        <f t="shared" si="21"/>
        <v>#N/A</v>
      </c>
      <c r="U110" s="11">
        <f t="shared" si="30"/>
        <v>82</v>
      </c>
      <c r="V110" s="58" t="e">
        <f>+SR40_CRa30!$B21</f>
        <v>#N/A</v>
      </c>
      <c r="W110" s="40" t="e">
        <f t="shared" si="22"/>
        <v>#N/A</v>
      </c>
      <c r="X110" s="11">
        <f t="shared" si="31"/>
        <v>82</v>
      </c>
      <c r="Y110" s="50" t="e">
        <f>+SR40_CRa!$B49</f>
        <v>#N/A</v>
      </c>
      <c r="Z110" s="40" t="e">
        <f t="shared" si="23"/>
        <v>#N/A</v>
      </c>
    </row>
    <row r="111" spans="2:26" x14ac:dyDescent="0.3">
      <c r="B111" s="11">
        <f t="shared" si="24"/>
        <v>83</v>
      </c>
      <c r="C111" s="1">
        <f>+SR!E95</f>
        <v>1626</v>
      </c>
      <c r="D111" s="40">
        <f t="shared" si="16"/>
        <v>8.1299999999999997E-2</v>
      </c>
      <c r="E111" s="11">
        <f t="shared" si="25"/>
        <v>83</v>
      </c>
      <c r="F111" s="58">
        <f>+SR40_CRa15!$E35</f>
        <v>0</v>
      </c>
      <c r="G111" s="40">
        <f t="shared" si="18"/>
        <v>0</v>
      </c>
      <c r="H111" s="11">
        <f t="shared" si="26"/>
        <v>83</v>
      </c>
      <c r="I111" s="58">
        <f>+SR40_CRa30!$E22</f>
        <v>0</v>
      </c>
      <c r="J111" s="40">
        <f t="shared" si="19"/>
        <v>0</v>
      </c>
      <c r="K111" s="11">
        <f t="shared" si="27"/>
        <v>83</v>
      </c>
      <c r="L111" s="50">
        <f>+SR40_CRa!$E50</f>
        <v>0</v>
      </c>
      <c r="M111" s="40">
        <f t="shared" si="20"/>
        <v>0</v>
      </c>
      <c r="O111" s="11">
        <f t="shared" si="28"/>
        <v>83</v>
      </c>
      <c r="P111" s="1">
        <f>+SR!B95</f>
        <v>5212</v>
      </c>
      <c r="Q111" s="40">
        <f t="shared" si="17"/>
        <v>0.2606</v>
      </c>
      <c r="R111" s="11">
        <f t="shared" si="29"/>
        <v>83</v>
      </c>
      <c r="S111" s="58" t="e">
        <f>+SR40_CRa15!$B35</f>
        <v>#N/A</v>
      </c>
      <c r="T111" s="40" t="e">
        <f t="shared" si="21"/>
        <v>#N/A</v>
      </c>
      <c r="U111" s="11">
        <f t="shared" si="30"/>
        <v>83</v>
      </c>
      <c r="V111" s="58" t="e">
        <f>+SR40_CRa30!$B22</f>
        <v>#N/A</v>
      </c>
      <c r="W111" s="40" t="e">
        <f t="shared" si="22"/>
        <v>#N/A</v>
      </c>
      <c r="X111" s="11">
        <f t="shared" si="31"/>
        <v>83</v>
      </c>
      <c r="Y111" s="50" t="e">
        <f>+SR40_CRa!$B50</f>
        <v>#N/A</v>
      </c>
      <c r="Z111" s="40" t="e">
        <f t="shared" si="23"/>
        <v>#N/A</v>
      </c>
    </row>
    <row r="112" spans="2:26" x14ac:dyDescent="0.3">
      <c r="B112" s="11">
        <f t="shared" si="24"/>
        <v>84</v>
      </c>
      <c r="C112" s="1">
        <f>+SR!E96</f>
        <v>1558</v>
      </c>
      <c r="D112" s="40">
        <f t="shared" si="16"/>
        <v>7.7899999999999997E-2</v>
      </c>
      <c r="E112" s="11">
        <f t="shared" si="25"/>
        <v>84</v>
      </c>
      <c r="F112" s="58">
        <f>+SR40_CRa15!$E36</f>
        <v>0</v>
      </c>
      <c r="G112" s="40">
        <f t="shared" si="18"/>
        <v>0</v>
      </c>
      <c r="H112" s="11">
        <f t="shared" si="26"/>
        <v>84</v>
      </c>
      <c r="I112" s="58">
        <f>+SR40_CRa30!$E23</f>
        <v>0</v>
      </c>
      <c r="J112" s="40">
        <f t="shared" si="19"/>
        <v>0</v>
      </c>
      <c r="K112" s="11">
        <f t="shared" si="27"/>
        <v>84</v>
      </c>
      <c r="L112" s="50">
        <f>+SR40_CRa!$E51</f>
        <v>0</v>
      </c>
      <c r="M112" s="40">
        <f t="shared" si="20"/>
        <v>0</v>
      </c>
      <c r="O112" s="11">
        <f t="shared" si="28"/>
        <v>84</v>
      </c>
      <c r="P112" s="1">
        <f>+SR!B96</f>
        <v>5241</v>
      </c>
      <c r="Q112" s="40">
        <f t="shared" si="17"/>
        <v>0.26205000000000001</v>
      </c>
      <c r="R112" s="11">
        <f t="shared" si="29"/>
        <v>84</v>
      </c>
      <c r="S112" s="58" t="e">
        <f>+SR40_CRa15!$B36</f>
        <v>#N/A</v>
      </c>
      <c r="T112" s="40" t="e">
        <f t="shared" si="21"/>
        <v>#N/A</v>
      </c>
      <c r="U112" s="11">
        <f t="shared" si="30"/>
        <v>84</v>
      </c>
      <c r="V112" s="58" t="e">
        <f>+SR40_CRa30!$B23</f>
        <v>#N/A</v>
      </c>
      <c r="W112" s="40" t="e">
        <f t="shared" si="22"/>
        <v>#N/A</v>
      </c>
      <c r="X112" s="11">
        <f t="shared" si="31"/>
        <v>84</v>
      </c>
      <c r="Y112" s="50" t="e">
        <f>+SR40_CRa!$B51</f>
        <v>#N/A</v>
      </c>
      <c r="Z112" s="40" t="e">
        <f t="shared" si="23"/>
        <v>#N/A</v>
      </c>
    </row>
    <row r="113" spans="2:26" x14ac:dyDescent="0.3">
      <c r="B113" s="11">
        <f t="shared" si="24"/>
        <v>85</v>
      </c>
      <c r="C113" s="1">
        <f>+SR!E97</f>
        <v>1489</v>
      </c>
      <c r="D113" s="40">
        <f t="shared" si="16"/>
        <v>7.4450000000000002E-2</v>
      </c>
      <c r="E113" s="11">
        <f t="shared" si="25"/>
        <v>85</v>
      </c>
      <c r="F113" s="58">
        <f>+SR40_CRa15!$E37</f>
        <v>0</v>
      </c>
      <c r="G113" s="40">
        <f t="shared" si="18"/>
        <v>0</v>
      </c>
      <c r="H113" s="11">
        <f t="shared" si="26"/>
        <v>85</v>
      </c>
      <c r="I113" s="58">
        <f>+SR40_CRa30!$E24</f>
        <v>0</v>
      </c>
      <c r="J113" s="40">
        <f t="shared" si="19"/>
        <v>0</v>
      </c>
      <c r="K113" s="11">
        <f t="shared" si="27"/>
        <v>85</v>
      </c>
      <c r="L113" s="50">
        <f>+SR40_CRa!$E52</f>
        <v>0</v>
      </c>
      <c r="M113" s="40">
        <f t="shared" si="20"/>
        <v>0</v>
      </c>
      <c r="O113" s="11">
        <f t="shared" si="28"/>
        <v>85</v>
      </c>
      <c r="P113" s="1">
        <f>+SR!B97</f>
        <v>5268</v>
      </c>
      <c r="Q113" s="40">
        <f t="shared" si="17"/>
        <v>0.26340000000000002</v>
      </c>
      <c r="R113" s="11">
        <f t="shared" si="29"/>
        <v>85</v>
      </c>
      <c r="S113" s="58" t="e">
        <f>+SR40_CRa15!$B37</f>
        <v>#N/A</v>
      </c>
      <c r="T113" s="40" t="e">
        <f t="shared" si="21"/>
        <v>#N/A</v>
      </c>
      <c r="U113" s="11">
        <f t="shared" si="30"/>
        <v>85</v>
      </c>
      <c r="V113" s="58" t="e">
        <f>+SR40_CRa30!$B24</f>
        <v>#N/A</v>
      </c>
      <c r="W113" s="40" t="e">
        <f t="shared" si="22"/>
        <v>#N/A</v>
      </c>
      <c r="X113" s="11">
        <f t="shared" si="31"/>
        <v>85</v>
      </c>
      <c r="Y113" s="50" t="e">
        <f>+SR40_CRa!$B52</f>
        <v>#N/A</v>
      </c>
      <c r="Z113" s="40" t="e">
        <f t="shared" si="23"/>
        <v>#N/A</v>
      </c>
    </row>
    <row r="114" spans="2:26" x14ac:dyDescent="0.3">
      <c r="B114" s="11">
        <f t="shared" si="24"/>
        <v>86</v>
      </c>
      <c r="C114" s="1">
        <f>+SR!E98</f>
        <v>1420</v>
      </c>
      <c r="D114" s="40">
        <f t="shared" si="16"/>
        <v>7.0999999999999994E-2</v>
      </c>
      <c r="E114" s="11">
        <f t="shared" si="25"/>
        <v>86</v>
      </c>
      <c r="F114" s="58">
        <f>+SR40_CRa15!$E38</f>
        <v>0</v>
      </c>
      <c r="G114" s="40">
        <f t="shared" si="18"/>
        <v>0</v>
      </c>
      <c r="H114" s="11">
        <f t="shared" si="26"/>
        <v>86</v>
      </c>
      <c r="I114" s="58">
        <f>+SR40_CRa30!$E25</f>
        <v>0</v>
      </c>
      <c r="J114" s="40">
        <f t="shared" si="19"/>
        <v>0</v>
      </c>
      <c r="K114" s="11">
        <f t="shared" si="27"/>
        <v>86</v>
      </c>
      <c r="L114" s="50">
        <f>+SR40_CRa!$E53</f>
        <v>0</v>
      </c>
      <c r="M114" s="40">
        <f t="shared" si="20"/>
        <v>0</v>
      </c>
      <c r="O114" s="11">
        <f t="shared" si="28"/>
        <v>86</v>
      </c>
      <c r="P114" s="1">
        <f>+SR!B98</f>
        <v>5292</v>
      </c>
      <c r="Q114" s="40">
        <f t="shared" si="17"/>
        <v>0.2646</v>
      </c>
      <c r="R114" s="11">
        <f t="shared" si="29"/>
        <v>86</v>
      </c>
      <c r="S114" s="58" t="e">
        <f>+SR40_CRa15!$B38</f>
        <v>#N/A</v>
      </c>
      <c r="T114" s="40" t="e">
        <f t="shared" si="21"/>
        <v>#N/A</v>
      </c>
      <c r="U114" s="11">
        <f t="shared" si="30"/>
        <v>86</v>
      </c>
      <c r="V114" s="58" t="e">
        <f>+SR40_CRa30!$B25</f>
        <v>#N/A</v>
      </c>
      <c r="W114" s="40" t="e">
        <f t="shared" si="22"/>
        <v>#N/A</v>
      </c>
      <c r="X114" s="11">
        <f t="shared" si="31"/>
        <v>86</v>
      </c>
      <c r="Y114" s="50" t="e">
        <f>+SR40_CRa!$B53</f>
        <v>#N/A</v>
      </c>
      <c r="Z114" s="40" t="e">
        <f t="shared" si="23"/>
        <v>#N/A</v>
      </c>
    </row>
    <row r="115" spans="2:26" x14ac:dyDescent="0.3">
      <c r="B115" s="11">
        <f t="shared" si="24"/>
        <v>87</v>
      </c>
      <c r="C115" s="1">
        <f>+SR!E99</f>
        <v>1354</v>
      </c>
      <c r="D115" s="40">
        <f t="shared" si="16"/>
        <v>6.7699999999999996E-2</v>
      </c>
      <c r="E115" s="11">
        <f t="shared" si="25"/>
        <v>87</v>
      </c>
      <c r="F115" s="58">
        <f>+SR40_CRa15!$E39</f>
        <v>0</v>
      </c>
      <c r="G115" s="40">
        <f t="shared" si="18"/>
        <v>0</v>
      </c>
      <c r="H115" s="11">
        <f t="shared" si="26"/>
        <v>87</v>
      </c>
      <c r="I115" s="58">
        <f>+SR40_CRa30!$E26</f>
        <v>0</v>
      </c>
      <c r="J115" s="40">
        <f t="shared" si="19"/>
        <v>0</v>
      </c>
      <c r="K115" s="11">
        <f t="shared" si="27"/>
        <v>87</v>
      </c>
      <c r="L115" s="50">
        <f>+SR40_CRa!$E54</f>
        <v>0</v>
      </c>
      <c r="M115" s="40">
        <f t="shared" si="20"/>
        <v>0</v>
      </c>
      <c r="O115" s="11">
        <f t="shared" si="28"/>
        <v>87</v>
      </c>
      <c r="P115" s="1">
        <f>+SR!B99</f>
        <v>5318</v>
      </c>
      <c r="Q115" s="40">
        <f t="shared" si="17"/>
        <v>0.26590000000000003</v>
      </c>
      <c r="R115" s="11">
        <f t="shared" si="29"/>
        <v>87</v>
      </c>
      <c r="S115" s="58" t="e">
        <f>+SR40_CRa15!$B39</f>
        <v>#N/A</v>
      </c>
      <c r="T115" s="40" t="e">
        <f t="shared" si="21"/>
        <v>#N/A</v>
      </c>
      <c r="U115" s="11">
        <f t="shared" si="30"/>
        <v>87</v>
      </c>
      <c r="V115" s="58" t="e">
        <f>+SR40_CRa30!$B26</f>
        <v>#N/A</v>
      </c>
      <c r="W115" s="40" t="e">
        <f t="shared" si="22"/>
        <v>#N/A</v>
      </c>
      <c r="X115" s="11">
        <f t="shared" si="31"/>
        <v>87</v>
      </c>
      <c r="Y115" s="50" t="e">
        <f>+SR40_CRa!$B54</f>
        <v>#N/A</v>
      </c>
      <c r="Z115" s="40" t="e">
        <f t="shared" si="23"/>
        <v>#N/A</v>
      </c>
    </row>
    <row r="116" spans="2:26" x14ac:dyDescent="0.3">
      <c r="B116" s="11">
        <f t="shared" si="24"/>
        <v>88</v>
      </c>
      <c r="C116" s="1">
        <f>+SR!E100</f>
        <v>1285</v>
      </c>
      <c r="D116" s="40">
        <f t="shared" si="16"/>
        <v>6.4250000000000002E-2</v>
      </c>
      <c r="E116" s="11">
        <f t="shared" si="25"/>
        <v>88</v>
      </c>
      <c r="F116" s="58">
        <f>+SR40_CRa15!$E40</f>
        <v>0</v>
      </c>
      <c r="G116" s="40">
        <f t="shared" si="18"/>
        <v>0</v>
      </c>
      <c r="H116" s="11">
        <f t="shared" si="26"/>
        <v>88</v>
      </c>
      <c r="I116" s="58">
        <f>+SR40_CRa30!$E27</f>
        <v>0</v>
      </c>
      <c r="J116" s="40">
        <f t="shared" si="19"/>
        <v>0</v>
      </c>
      <c r="K116" s="11">
        <f t="shared" si="27"/>
        <v>88</v>
      </c>
      <c r="L116" s="50">
        <f>+SR40_CRa!$E55</f>
        <v>0</v>
      </c>
      <c r="M116" s="40">
        <f t="shared" si="20"/>
        <v>0</v>
      </c>
      <c r="O116" s="11">
        <f t="shared" si="28"/>
        <v>88</v>
      </c>
      <c r="P116" s="1">
        <f>+SR!B100</f>
        <v>5339</v>
      </c>
      <c r="Q116" s="40">
        <f t="shared" si="17"/>
        <v>0.26695000000000002</v>
      </c>
      <c r="R116" s="11">
        <f t="shared" si="29"/>
        <v>88</v>
      </c>
      <c r="S116" s="58" t="e">
        <f>+SR40_CRa15!$B40</f>
        <v>#N/A</v>
      </c>
      <c r="T116" s="40" t="e">
        <f t="shared" si="21"/>
        <v>#N/A</v>
      </c>
      <c r="U116" s="11">
        <f t="shared" si="30"/>
        <v>88</v>
      </c>
      <c r="V116" s="58" t="e">
        <f>+SR40_CRa30!$B27</f>
        <v>#N/A</v>
      </c>
      <c r="W116" s="40" t="e">
        <f t="shared" si="22"/>
        <v>#N/A</v>
      </c>
      <c r="X116" s="11">
        <f t="shared" si="31"/>
        <v>88</v>
      </c>
      <c r="Y116" s="50" t="e">
        <f>+SR40_CRa!$B55</f>
        <v>#N/A</v>
      </c>
      <c r="Z116" s="40" t="e">
        <f t="shared" si="23"/>
        <v>#N/A</v>
      </c>
    </row>
    <row r="117" spans="2:26" x14ac:dyDescent="0.3">
      <c r="B117" s="11">
        <f t="shared" si="24"/>
        <v>89</v>
      </c>
      <c r="C117" s="1">
        <f>+SR!E101</f>
        <v>1225</v>
      </c>
      <c r="D117" s="40">
        <f t="shared" si="16"/>
        <v>6.1249999999999999E-2</v>
      </c>
      <c r="E117" s="11">
        <f t="shared" si="25"/>
        <v>89</v>
      </c>
      <c r="F117" s="58">
        <f>+SR40_CRa15!$E41</f>
        <v>0</v>
      </c>
      <c r="G117" s="40">
        <f t="shared" si="18"/>
        <v>0</v>
      </c>
      <c r="H117" s="11">
        <f t="shared" si="26"/>
        <v>89</v>
      </c>
      <c r="I117" s="58">
        <f>+SR40_CRa30!$E28</f>
        <v>0</v>
      </c>
      <c r="J117" s="40">
        <f t="shared" si="19"/>
        <v>0</v>
      </c>
      <c r="K117" s="11">
        <f t="shared" si="27"/>
        <v>89</v>
      </c>
      <c r="L117" s="50">
        <f>+SR40_CRa!$E56</f>
        <v>0</v>
      </c>
      <c r="M117" s="40">
        <f t="shared" si="20"/>
        <v>0</v>
      </c>
      <c r="O117" s="11">
        <f t="shared" si="28"/>
        <v>89</v>
      </c>
      <c r="P117" s="1">
        <f>+SR!B101</f>
        <v>5361</v>
      </c>
      <c r="Q117" s="40">
        <f t="shared" si="17"/>
        <v>0.26805000000000001</v>
      </c>
      <c r="R117" s="11">
        <f t="shared" si="29"/>
        <v>89</v>
      </c>
      <c r="S117" s="58" t="e">
        <f>+SR40_CRa15!$B41</f>
        <v>#N/A</v>
      </c>
      <c r="T117" s="40" t="e">
        <f t="shared" si="21"/>
        <v>#N/A</v>
      </c>
      <c r="U117" s="11">
        <f t="shared" si="30"/>
        <v>89</v>
      </c>
      <c r="V117" s="58" t="e">
        <f>+SR40_CRa30!$B28</f>
        <v>#N/A</v>
      </c>
      <c r="W117" s="40" t="e">
        <f t="shared" si="22"/>
        <v>#N/A</v>
      </c>
      <c r="X117" s="11">
        <f t="shared" si="31"/>
        <v>89</v>
      </c>
      <c r="Y117" s="50" t="e">
        <f>+SR40_CRa!$B56</f>
        <v>#N/A</v>
      </c>
      <c r="Z117" s="40" t="e">
        <f t="shared" si="23"/>
        <v>#N/A</v>
      </c>
    </row>
    <row r="118" spans="2:26" x14ac:dyDescent="0.3">
      <c r="B118" s="11">
        <f t="shared" si="24"/>
        <v>90</v>
      </c>
      <c r="C118" s="1">
        <f>+SR!E102</f>
        <v>1161</v>
      </c>
      <c r="D118" s="40">
        <f t="shared" si="16"/>
        <v>5.8049999999999997E-2</v>
      </c>
      <c r="E118" s="11">
        <f t="shared" si="25"/>
        <v>90</v>
      </c>
      <c r="F118" s="58">
        <f>+SR40_CRa15!$E42</f>
        <v>0</v>
      </c>
      <c r="G118" s="40">
        <f t="shared" si="18"/>
        <v>0</v>
      </c>
      <c r="H118" s="11">
        <f t="shared" si="26"/>
        <v>90</v>
      </c>
      <c r="I118" s="58">
        <f>+SR40_CRa30!$E29</f>
        <v>0</v>
      </c>
      <c r="J118" s="40">
        <f t="shared" si="19"/>
        <v>0</v>
      </c>
      <c r="K118" s="11">
        <f t="shared" si="27"/>
        <v>90</v>
      </c>
      <c r="L118" s="50">
        <f>+SR40_CRa!$E57</f>
        <v>0</v>
      </c>
      <c r="M118" s="40">
        <f t="shared" si="20"/>
        <v>0</v>
      </c>
      <c r="O118" s="11">
        <f t="shared" si="28"/>
        <v>90</v>
      </c>
      <c r="P118" s="1">
        <f>+SR!B102</f>
        <v>5380</v>
      </c>
      <c r="Q118" s="40">
        <f t="shared" si="17"/>
        <v>0.26900000000000002</v>
      </c>
      <c r="R118" s="11">
        <f t="shared" si="29"/>
        <v>90</v>
      </c>
      <c r="S118" s="58" t="e">
        <f>+SR40_CRa15!$B42</f>
        <v>#N/A</v>
      </c>
      <c r="T118" s="40" t="e">
        <f t="shared" si="21"/>
        <v>#N/A</v>
      </c>
      <c r="U118" s="11">
        <f t="shared" si="30"/>
        <v>90</v>
      </c>
      <c r="V118" s="58" t="e">
        <f>+SR40_CRa30!$B29</f>
        <v>#N/A</v>
      </c>
      <c r="W118" s="40" t="e">
        <f t="shared" si="22"/>
        <v>#N/A</v>
      </c>
      <c r="X118" s="11">
        <f t="shared" si="31"/>
        <v>90</v>
      </c>
      <c r="Y118" s="50" t="e">
        <f>+SR40_CRa!$B57</f>
        <v>#N/A</v>
      </c>
      <c r="Z118" s="40" t="e">
        <f t="shared" si="23"/>
        <v>#N/A</v>
      </c>
    </row>
    <row r="119" spans="2:26" x14ac:dyDescent="0.3">
      <c r="B119" s="11">
        <f t="shared" si="24"/>
        <v>91</v>
      </c>
      <c r="C119" s="1">
        <f>+SR!E103</f>
        <v>1105</v>
      </c>
      <c r="D119" s="40">
        <f t="shared" si="16"/>
        <v>5.525E-2</v>
      </c>
      <c r="E119" s="11">
        <f t="shared" si="25"/>
        <v>91</v>
      </c>
      <c r="F119" s="58">
        <f>+SR40_CRa15!$E43</f>
        <v>0</v>
      </c>
      <c r="G119" s="40">
        <f t="shared" si="18"/>
        <v>0</v>
      </c>
      <c r="H119" s="11">
        <f t="shared" si="26"/>
        <v>91</v>
      </c>
      <c r="I119" s="58">
        <f>+SR40_CRa30!$E30</f>
        <v>0</v>
      </c>
      <c r="J119" s="40">
        <f t="shared" si="19"/>
        <v>0</v>
      </c>
      <c r="K119" s="11">
        <f t="shared" si="27"/>
        <v>91</v>
      </c>
      <c r="L119" s="58">
        <f>+SR40_CRa50!$E9</f>
        <v>0</v>
      </c>
      <c r="M119" s="40">
        <f t="shared" si="20"/>
        <v>0</v>
      </c>
      <c r="O119" s="11">
        <f t="shared" si="28"/>
        <v>91</v>
      </c>
      <c r="P119" s="1">
        <f>+SR!B103</f>
        <v>5399</v>
      </c>
      <c r="Q119" s="40">
        <f t="shared" si="17"/>
        <v>0.26995000000000002</v>
      </c>
      <c r="R119" s="11">
        <f t="shared" si="29"/>
        <v>91</v>
      </c>
      <c r="S119" s="58" t="e">
        <f>+SR40_CRa15!$B43</f>
        <v>#N/A</v>
      </c>
      <c r="T119" s="40" t="e">
        <f t="shared" si="21"/>
        <v>#N/A</v>
      </c>
      <c r="U119" s="11">
        <f t="shared" si="30"/>
        <v>91</v>
      </c>
      <c r="V119" s="58" t="e">
        <f>+SR40_CRa30!$B30</f>
        <v>#N/A</v>
      </c>
      <c r="W119" s="40" t="e">
        <f t="shared" si="22"/>
        <v>#N/A</v>
      </c>
      <c r="X119" s="11">
        <f t="shared" si="31"/>
        <v>91</v>
      </c>
      <c r="Y119" s="58" t="e">
        <f>+SR40_CRa50!$B9</f>
        <v>#N/A</v>
      </c>
      <c r="Z119" s="40" t="e">
        <f t="shared" si="23"/>
        <v>#N/A</v>
      </c>
    </row>
    <row r="120" spans="2:26" x14ac:dyDescent="0.3">
      <c r="B120" s="11">
        <f t="shared" si="24"/>
        <v>92</v>
      </c>
      <c r="C120" s="1">
        <f>+SR!E104</f>
        <v>1046</v>
      </c>
      <c r="D120" s="40">
        <f t="shared" si="16"/>
        <v>5.2299999999999999E-2</v>
      </c>
      <c r="E120" s="11">
        <f t="shared" si="25"/>
        <v>92</v>
      </c>
      <c r="F120" s="58">
        <f>+SR40_CRa15!$E44</f>
        <v>0</v>
      </c>
      <c r="G120" s="40">
        <f t="shared" si="18"/>
        <v>0</v>
      </c>
      <c r="H120" s="11">
        <f t="shared" si="26"/>
        <v>92</v>
      </c>
      <c r="I120" s="58">
        <f>+SR40_CRa30!$E31</f>
        <v>0</v>
      </c>
      <c r="J120" s="40">
        <f t="shared" si="19"/>
        <v>0</v>
      </c>
      <c r="K120" s="11">
        <f t="shared" si="27"/>
        <v>92</v>
      </c>
      <c r="L120" s="58">
        <f>+SR40_CRa50!$E10</f>
        <v>0</v>
      </c>
      <c r="M120" s="40">
        <f t="shared" si="20"/>
        <v>0</v>
      </c>
      <c r="O120" s="11">
        <f t="shared" si="28"/>
        <v>92</v>
      </c>
      <c r="P120" s="1">
        <f>+SR!B104</f>
        <v>5416</v>
      </c>
      <c r="Q120" s="40">
        <f t="shared" si="17"/>
        <v>0.27079999999999999</v>
      </c>
      <c r="R120" s="11">
        <f t="shared" si="29"/>
        <v>92</v>
      </c>
      <c r="S120" s="58" t="e">
        <f>+SR40_CRa15!$B44</f>
        <v>#N/A</v>
      </c>
      <c r="T120" s="40" t="e">
        <f t="shared" si="21"/>
        <v>#N/A</v>
      </c>
      <c r="U120" s="11">
        <f t="shared" si="30"/>
        <v>92</v>
      </c>
      <c r="V120" s="58" t="e">
        <f>+SR40_CRa30!$B31</f>
        <v>#N/A</v>
      </c>
      <c r="W120" s="40" t="e">
        <f t="shared" si="22"/>
        <v>#N/A</v>
      </c>
      <c r="X120" s="11">
        <f t="shared" si="31"/>
        <v>92</v>
      </c>
      <c r="Y120" s="58" t="e">
        <f>+SR40_CRa50!$B10</f>
        <v>#N/A</v>
      </c>
      <c r="Z120" s="40" t="e">
        <f t="shared" si="23"/>
        <v>#N/A</v>
      </c>
    </row>
    <row r="121" spans="2:26" x14ac:dyDescent="0.3">
      <c r="B121" s="11">
        <f t="shared" si="24"/>
        <v>93</v>
      </c>
      <c r="C121" s="1">
        <f>+SR!E105</f>
        <v>993</v>
      </c>
      <c r="D121" s="40">
        <f t="shared" si="16"/>
        <v>4.965E-2</v>
      </c>
      <c r="E121" s="11">
        <f t="shared" si="25"/>
        <v>93</v>
      </c>
      <c r="F121" s="58">
        <f>+SR40_CRa15!$E45</f>
        <v>0</v>
      </c>
      <c r="G121" s="40">
        <f t="shared" si="18"/>
        <v>0</v>
      </c>
      <c r="H121" s="11">
        <f t="shared" si="26"/>
        <v>93</v>
      </c>
      <c r="I121" s="58">
        <f>+SR40_CRa30!$E32</f>
        <v>0</v>
      </c>
      <c r="J121" s="40">
        <f t="shared" si="19"/>
        <v>0</v>
      </c>
      <c r="K121" s="11">
        <f t="shared" si="27"/>
        <v>93</v>
      </c>
      <c r="L121" s="58">
        <f>+SR40_CRa50!$E11</f>
        <v>0</v>
      </c>
      <c r="M121" s="40">
        <f t="shared" si="20"/>
        <v>0</v>
      </c>
      <c r="O121" s="11">
        <f t="shared" si="28"/>
        <v>93</v>
      </c>
      <c r="P121" s="1">
        <f>+SR!B105</f>
        <v>5433</v>
      </c>
      <c r="Q121" s="40">
        <f t="shared" si="17"/>
        <v>0.27165</v>
      </c>
      <c r="R121" s="11">
        <f t="shared" si="29"/>
        <v>93</v>
      </c>
      <c r="S121" s="58" t="e">
        <f>+SR40_CRa15!$B45</f>
        <v>#N/A</v>
      </c>
      <c r="T121" s="40" t="e">
        <f t="shared" si="21"/>
        <v>#N/A</v>
      </c>
      <c r="U121" s="11">
        <f t="shared" si="30"/>
        <v>93</v>
      </c>
      <c r="V121" s="58" t="e">
        <f>+SR40_CRa30!$B32</f>
        <v>#N/A</v>
      </c>
      <c r="W121" s="40" t="e">
        <f t="shared" si="22"/>
        <v>#N/A</v>
      </c>
      <c r="X121" s="11">
        <f t="shared" si="31"/>
        <v>93</v>
      </c>
      <c r="Y121" s="58" t="e">
        <f>+SR40_CRa50!$B11</f>
        <v>#N/A</v>
      </c>
      <c r="Z121" s="40" t="e">
        <f t="shared" si="23"/>
        <v>#N/A</v>
      </c>
    </row>
    <row r="122" spans="2:26" x14ac:dyDescent="0.3">
      <c r="B122" s="11">
        <f t="shared" si="24"/>
        <v>94</v>
      </c>
      <c r="C122" s="1">
        <f>+SR!E106</f>
        <v>940</v>
      </c>
      <c r="D122" s="40">
        <f t="shared" si="16"/>
        <v>4.7E-2</v>
      </c>
      <c r="E122" s="11">
        <f t="shared" si="25"/>
        <v>94</v>
      </c>
      <c r="F122" s="58">
        <f>+SR40_CRa15!$E46</f>
        <v>0</v>
      </c>
      <c r="G122" s="40">
        <f t="shared" si="18"/>
        <v>0</v>
      </c>
      <c r="H122" s="11">
        <f t="shared" si="26"/>
        <v>94</v>
      </c>
      <c r="I122" s="58">
        <f>+SR40_CRa30!$E33</f>
        <v>0</v>
      </c>
      <c r="J122" s="40">
        <f t="shared" si="19"/>
        <v>0</v>
      </c>
      <c r="K122" s="11">
        <f t="shared" si="27"/>
        <v>94</v>
      </c>
      <c r="L122" s="58">
        <f>+SR40_CRa50!$E12</f>
        <v>0</v>
      </c>
      <c r="M122" s="40">
        <f t="shared" si="20"/>
        <v>0</v>
      </c>
      <c r="O122" s="11">
        <f t="shared" si="28"/>
        <v>94</v>
      </c>
      <c r="P122" s="1">
        <f>+SR!B106</f>
        <v>5446</v>
      </c>
      <c r="Q122" s="40">
        <f t="shared" si="17"/>
        <v>0.27229999999999999</v>
      </c>
      <c r="R122" s="11">
        <f t="shared" si="29"/>
        <v>94</v>
      </c>
      <c r="S122" s="58" t="e">
        <f>+SR40_CRa15!$B46</f>
        <v>#N/A</v>
      </c>
      <c r="T122" s="40" t="e">
        <f t="shared" si="21"/>
        <v>#N/A</v>
      </c>
      <c r="U122" s="11">
        <f t="shared" si="30"/>
        <v>94</v>
      </c>
      <c r="V122" s="58" t="e">
        <f>+SR40_CRa30!$B33</f>
        <v>#N/A</v>
      </c>
      <c r="W122" s="40" t="e">
        <f t="shared" si="22"/>
        <v>#N/A</v>
      </c>
      <c r="X122" s="11">
        <f t="shared" si="31"/>
        <v>94</v>
      </c>
      <c r="Y122" s="58" t="e">
        <f>+SR40_CRa50!$B12</f>
        <v>#N/A</v>
      </c>
      <c r="Z122" s="40" t="e">
        <f t="shared" si="23"/>
        <v>#N/A</v>
      </c>
    </row>
    <row r="123" spans="2:26" x14ac:dyDescent="0.3">
      <c r="B123" s="11">
        <f t="shared" si="24"/>
        <v>95</v>
      </c>
      <c r="C123" s="1">
        <f>+SR!E107</f>
        <v>890</v>
      </c>
      <c r="D123" s="40">
        <f t="shared" si="16"/>
        <v>4.4499999999999998E-2</v>
      </c>
      <c r="E123" s="11">
        <f t="shared" si="25"/>
        <v>95</v>
      </c>
      <c r="F123" s="58">
        <f>+SR40_CRa15!$E47</f>
        <v>0</v>
      </c>
      <c r="G123" s="40">
        <f t="shared" si="18"/>
        <v>0</v>
      </c>
      <c r="H123" s="11">
        <f t="shared" si="26"/>
        <v>95</v>
      </c>
      <c r="I123" s="58">
        <f>+SR40_CRa30!$E34</f>
        <v>0</v>
      </c>
      <c r="J123" s="40">
        <f t="shared" si="19"/>
        <v>0</v>
      </c>
      <c r="K123" s="11">
        <f t="shared" si="27"/>
        <v>95</v>
      </c>
      <c r="L123" s="58">
        <f>+SR40_CRa50!$E13</f>
        <v>0</v>
      </c>
      <c r="M123" s="40">
        <f t="shared" si="20"/>
        <v>0</v>
      </c>
      <c r="O123" s="11">
        <f t="shared" si="28"/>
        <v>95</v>
      </c>
      <c r="P123" s="1">
        <f>+SR!B107</f>
        <v>5460</v>
      </c>
      <c r="Q123" s="40">
        <f t="shared" si="17"/>
        <v>0.27300000000000002</v>
      </c>
      <c r="R123" s="11">
        <f t="shared" si="29"/>
        <v>95</v>
      </c>
      <c r="S123" s="58" t="e">
        <f>+SR40_CRa15!$B47</f>
        <v>#N/A</v>
      </c>
      <c r="T123" s="40" t="e">
        <f t="shared" si="21"/>
        <v>#N/A</v>
      </c>
      <c r="U123" s="11">
        <f t="shared" si="30"/>
        <v>95</v>
      </c>
      <c r="V123" s="58" t="e">
        <f>+SR40_CRa30!$B34</f>
        <v>#N/A</v>
      </c>
      <c r="W123" s="40" t="e">
        <f t="shared" si="22"/>
        <v>#N/A</v>
      </c>
      <c r="X123" s="11">
        <f t="shared" si="31"/>
        <v>95</v>
      </c>
      <c r="Y123" s="58" t="e">
        <f>+SR40_CRa50!$B13</f>
        <v>#N/A</v>
      </c>
      <c r="Z123" s="40" t="e">
        <f t="shared" si="23"/>
        <v>#N/A</v>
      </c>
    </row>
    <row r="124" spans="2:26" x14ac:dyDescent="0.3">
      <c r="B124" s="11">
        <f t="shared" si="24"/>
        <v>96</v>
      </c>
      <c r="C124" s="1">
        <f>+SR!E108</f>
        <v>844</v>
      </c>
      <c r="D124" s="40">
        <f t="shared" si="16"/>
        <v>4.2200000000000001E-2</v>
      </c>
      <c r="E124" s="11">
        <f t="shared" si="25"/>
        <v>96</v>
      </c>
      <c r="F124" s="58">
        <f>+SR40_CRa15!$E48</f>
        <v>0</v>
      </c>
      <c r="G124" s="40">
        <f t="shared" si="18"/>
        <v>0</v>
      </c>
      <c r="H124" s="11">
        <f t="shared" si="26"/>
        <v>96</v>
      </c>
      <c r="I124" s="58">
        <f>+SR40_CRa30!$E35</f>
        <v>0</v>
      </c>
      <c r="J124" s="40">
        <f t="shared" si="19"/>
        <v>0</v>
      </c>
      <c r="K124" s="11">
        <f t="shared" si="27"/>
        <v>96</v>
      </c>
      <c r="L124" s="58">
        <f>+SR40_CRa50!$E14</f>
        <v>0</v>
      </c>
      <c r="M124" s="40">
        <f t="shared" si="20"/>
        <v>0</v>
      </c>
      <c r="O124" s="11">
        <f t="shared" si="28"/>
        <v>96</v>
      </c>
      <c r="P124" s="1">
        <f>+SR!B108</f>
        <v>5473</v>
      </c>
      <c r="Q124" s="40">
        <f t="shared" si="17"/>
        <v>0.27365</v>
      </c>
      <c r="R124" s="11">
        <f t="shared" si="29"/>
        <v>96</v>
      </c>
      <c r="S124" s="58" t="e">
        <f>+SR40_CRa15!$B48</f>
        <v>#N/A</v>
      </c>
      <c r="T124" s="40" t="e">
        <f t="shared" si="21"/>
        <v>#N/A</v>
      </c>
      <c r="U124" s="11">
        <f t="shared" si="30"/>
        <v>96</v>
      </c>
      <c r="V124" s="58" t="e">
        <f>+SR40_CRa30!$B35</f>
        <v>#N/A</v>
      </c>
      <c r="W124" s="40" t="e">
        <f t="shared" si="22"/>
        <v>#N/A</v>
      </c>
      <c r="X124" s="11">
        <f t="shared" si="31"/>
        <v>96</v>
      </c>
      <c r="Y124" s="58" t="e">
        <f>+SR40_CRa50!$B14</f>
        <v>#N/A</v>
      </c>
      <c r="Z124" s="40" t="e">
        <f t="shared" si="23"/>
        <v>#N/A</v>
      </c>
    </row>
    <row r="125" spans="2:26" x14ac:dyDescent="0.3">
      <c r="B125" s="11">
        <f t="shared" si="24"/>
        <v>97</v>
      </c>
      <c r="C125" s="1">
        <f>+SR!E109</f>
        <v>799</v>
      </c>
      <c r="D125" s="40">
        <f t="shared" si="16"/>
        <v>3.9949999999999999E-2</v>
      </c>
      <c r="E125" s="11">
        <f t="shared" si="25"/>
        <v>97</v>
      </c>
      <c r="F125" s="58">
        <f>+SR40_CRa15!$E49</f>
        <v>0</v>
      </c>
      <c r="G125" s="40">
        <f t="shared" si="18"/>
        <v>0</v>
      </c>
      <c r="H125" s="11">
        <f t="shared" si="26"/>
        <v>97</v>
      </c>
      <c r="I125" s="58">
        <f>+SR40_CRa30!$E36</f>
        <v>0</v>
      </c>
      <c r="J125" s="40">
        <f t="shared" si="19"/>
        <v>0</v>
      </c>
      <c r="K125" s="11">
        <f t="shared" si="27"/>
        <v>97</v>
      </c>
      <c r="L125" s="58">
        <f>+SR40_CRa50!$E15</f>
        <v>0</v>
      </c>
      <c r="M125" s="40">
        <f t="shared" si="20"/>
        <v>0</v>
      </c>
      <c r="O125" s="11">
        <f t="shared" si="28"/>
        <v>97</v>
      </c>
      <c r="P125" s="1">
        <f>+SR!B109</f>
        <v>5484</v>
      </c>
      <c r="Q125" s="40">
        <f t="shared" si="17"/>
        <v>0.2742</v>
      </c>
      <c r="R125" s="11">
        <f t="shared" si="29"/>
        <v>97</v>
      </c>
      <c r="S125" s="58" t="e">
        <f>+SR40_CRa15!$B49</f>
        <v>#N/A</v>
      </c>
      <c r="T125" s="40" t="e">
        <f t="shared" si="21"/>
        <v>#N/A</v>
      </c>
      <c r="U125" s="11">
        <f t="shared" si="30"/>
        <v>97</v>
      </c>
      <c r="V125" s="58" t="e">
        <f>+SR40_CRa30!$B36</f>
        <v>#N/A</v>
      </c>
      <c r="W125" s="40" t="e">
        <f t="shared" si="22"/>
        <v>#N/A</v>
      </c>
      <c r="X125" s="11">
        <f t="shared" si="31"/>
        <v>97</v>
      </c>
      <c r="Y125" s="58" t="e">
        <f>+SR40_CRa50!$B15</f>
        <v>#N/A</v>
      </c>
      <c r="Z125" s="40" t="e">
        <f t="shared" si="23"/>
        <v>#N/A</v>
      </c>
    </row>
    <row r="126" spans="2:26" x14ac:dyDescent="0.3">
      <c r="B126" s="11">
        <f t="shared" si="24"/>
        <v>98</v>
      </c>
      <c r="C126" s="1">
        <f>+SR!E110</f>
        <v>756</v>
      </c>
      <c r="D126" s="40">
        <f t="shared" si="16"/>
        <v>3.78E-2</v>
      </c>
      <c r="E126" s="11">
        <f t="shared" si="25"/>
        <v>98</v>
      </c>
      <c r="F126" s="58">
        <f>+SR40_CRa15!$E50</f>
        <v>0</v>
      </c>
      <c r="G126" s="40">
        <f t="shared" si="18"/>
        <v>0</v>
      </c>
      <c r="H126" s="11">
        <f t="shared" si="26"/>
        <v>98</v>
      </c>
      <c r="I126" s="58">
        <f>+SR40_CRa30!$E37</f>
        <v>0</v>
      </c>
      <c r="J126" s="40">
        <f t="shared" si="19"/>
        <v>0</v>
      </c>
      <c r="K126" s="11">
        <f t="shared" si="27"/>
        <v>98</v>
      </c>
      <c r="L126" s="58">
        <f>+SR40_CRa50!$E16</f>
        <v>0</v>
      </c>
      <c r="M126" s="40">
        <f t="shared" si="20"/>
        <v>0</v>
      </c>
      <c r="O126" s="11">
        <f t="shared" si="28"/>
        <v>98</v>
      </c>
      <c r="P126" s="1">
        <f>+SR!B110</f>
        <v>5495</v>
      </c>
      <c r="Q126" s="40">
        <f t="shared" si="17"/>
        <v>0.27474999999999999</v>
      </c>
      <c r="R126" s="11">
        <f t="shared" si="29"/>
        <v>98</v>
      </c>
      <c r="S126" s="58" t="e">
        <f>+SR40_CRa15!$B50</f>
        <v>#N/A</v>
      </c>
      <c r="T126" s="40" t="e">
        <f t="shared" si="21"/>
        <v>#N/A</v>
      </c>
      <c r="U126" s="11">
        <f t="shared" si="30"/>
        <v>98</v>
      </c>
      <c r="V126" s="58" t="e">
        <f>+SR40_CRa30!$B37</f>
        <v>#N/A</v>
      </c>
      <c r="W126" s="40" t="e">
        <f t="shared" si="22"/>
        <v>#N/A</v>
      </c>
      <c r="X126" s="11">
        <f t="shared" si="31"/>
        <v>98</v>
      </c>
      <c r="Y126" s="58" t="e">
        <f>+SR40_CRa50!$B16</f>
        <v>#N/A</v>
      </c>
      <c r="Z126" s="40" t="e">
        <f t="shared" si="23"/>
        <v>#N/A</v>
      </c>
    </row>
    <row r="127" spans="2:26" x14ac:dyDescent="0.3">
      <c r="B127" s="11">
        <f t="shared" si="24"/>
        <v>99</v>
      </c>
      <c r="C127" s="1">
        <f>+SR!E111</f>
        <v>714</v>
      </c>
      <c r="D127" s="40">
        <f t="shared" si="16"/>
        <v>3.5700000000000003E-2</v>
      </c>
      <c r="E127" s="11">
        <f t="shared" si="25"/>
        <v>99</v>
      </c>
      <c r="F127" s="58">
        <f>+SR40_CRa15!$E51</f>
        <v>0</v>
      </c>
      <c r="G127" s="40">
        <f t="shared" si="18"/>
        <v>0</v>
      </c>
      <c r="H127" s="11">
        <f t="shared" si="26"/>
        <v>99</v>
      </c>
      <c r="I127" s="58">
        <f>+SR40_CRa30!$E38</f>
        <v>0</v>
      </c>
      <c r="J127" s="40">
        <f t="shared" si="19"/>
        <v>0</v>
      </c>
      <c r="K127" s="11">
        <f t="shared" si="27"/>
        <v>99</v>
      </c>
      <c r="L127" s="58">
        <f>+SR40_CRa50!$E17</f>
        <v>0</v>
      </c>
      <c r="M127" s="40">
        <f t="shared" si="20"/>
        <v>0</v>
      </c>
      <c r="O127" s="11">
        <f t="shared" si="28"/>
        <v>99</v>
      </c>
      <c r="P127" s="1">
        <f>+SR!B111</f>
        <v>5505</v>
      </c>
      <c r="Q127" s="40">
        <f t="shared" si="17"/>
        <v>0.27524999999999999</v>
      </c>
      <c r="R127" s="11">
        <f t="shared" si="29"/>
        <v>99</v>
      </c>
      <c r="S127" s="58" t="e">
        <f>+SR40_CRa15!$B51</f>
        <v>#N/A</v>
      </c>
      <c r="T127" s="40" t="e">
        <f t="shared" si="21"/>
        <v>#N/A</v>
      </c>
      <c r="U127" s="11">
        <f t="shared" si="30"/>
        <v>99</v>
      </c>
      <c r="V127" s="58" t="e">
        <f>+SR40_CRa30!$B38</f>
        <v>#N/A</v>
      </c>
      <c r="W127" s="40" t="e">
        <f t="shared" si="22"/>
        <v>#N/A</v>
      </c>
      <c r="X127" s="11">
        <f t="shared" si="31"/>
        <v>99</v>
      </c>
      <c r="Y127" s="58" t="e">
        <f>+SR40_CRa50!$B17</f>
        <v>#N/A</v>
      </c>
      <c r="Z127" s="40" t="e">
        <f t="shared" si="23"/>
        <v>#N/A</v>
      </c>
    </row>
    <row r="128" spans="2:26" x14ac:dyDescent="0.3">
      <c r="B128" s="11">
        <f t="shared" si="24"/>
        <v>100</v>
      </c>
      <c r="C128" s="1">
        <f>+SR!E112</f>
        <v>676</v>
      </c>
      <c r="D128" s="40">
        <f t="shared" si="16"/>
        <v>3.3799999999999997E-2</v>
      </c>
      <c r="E128" s="11">
        <f t="shared" si="25"/>
        <v>100</v>
      </c>
      <c r="F128" s="58">
        <f>+SR40_CRa15!$E52</f>
        <v>0</v>
      </c>
      <c r="G128" s="40">
        <f t="shared" si="18"/>
        <v>0</v>
      </c>
      <c r="H128" s="11">
        <f t="shared" si="26"/>
        <v>100</v>
      </c>
      <c r="I128" s="58">
        <f>+SR40_CRa30!$E39</f>
        <v>0</v>
      </c>
      <c r="J128" s="40">
        <f t="shared" si="19"/>
        <v>0</v>
      </c>
      <c r="K128" s="11">
        <f t="shared" si="27"/>
        <v>100</v>
      </c>
      <c r="L128" s="58">
        <f>+SR40_CRa50!$E18</f>
        <v>0</v>
      </c>
      <c r="M128" s="40">
        <f t="shared" si="20"/>
        <v>0</v>
      </c>
      <c r="O128" s="11">
        <f t="shared" si="28"/>
        <v>100</v>
      </c>
      <c r="P128" s="1">
        <f>+SR!B112</f>
        <v>5516</v>
      </c>
      <c r="Q128" s="40">
        <f t="shared" si="17"/>
        <v>0.27579999999999999</v>
      </c>
      <c r="R128" s="11">
        <f t="shared" si="29"/>
        <v>100</v>
      </c>
      <c r="S128" s="58" t="e">
        <f>+SR40_CRa15!$B52</f>
        <v>#N/A</v>
      </c>
      <c r="T128" s="40" t="e">
        <f t="shared" si="21"/>
        <v>#N/A</v>
      </c>
      <c r="U128" s="11">
        <f t="shared" si="30"/>
        <v>100</v>
      </c>
      <c r="V128" s="58" t="e">
        <f>+SR40_CRa30!$B39</f>
        <v>#N/A</v>
      </c>
      <c r="W128" s="40" t="e">
        <f t="shared" si="22"/>
        <v>#N/A</v>
      </c>
      <c r="X128" s="11">
        <f t="shared" si="31"/>
        <v>100</v>
      </c>
      <c r="Y128" s="58" t="e">
        <f>+SR40_CRa50!$B18</f>
        <v>#N/A</v>
      </c>
      <c r="Z128" s="40" t="e">
        <f t="shared" si="23"/>
        <v>#N/A</v>
      </c>
    </row>
    <row r="129" spans="2:26" x14ac:dyDescent="0.3">
      <c r="B129" s="11">
        <f t="shared" si="24"/>
        <v>101</v>
      </c>
      <c r="C129" s="1">
        <f>+SR!E113</f>
        <v>639</v>
      </c>
      <c r="D129" s="40">
        <f t="shared" si="16"/>
        <v>3.1949999999999999E-2</v>
      </c>
      <c r="E129" s="11">
        <f t="shared" si="25"/>
        <v>101</v>
      </c>
      <c r="F129" s="58">
        <f>+SR40_CRa15!$E53</f>
        <v>0</v>
      </c>
      <c r="G129" s="40">
        <f t="shared" si="18"/>
        <v>0</v>
      </c>
      <c r="H129" s="11">
        <f t="shared" si="26"/>
        <v>101</v>
      </c>
      <c r="I129" s="58">
        <f>+SR40_CRa30!$E40</f>
        <v>0</v>
      </c>
      <c r="J129" s="40">
        <f t="shared" si="19"/>
        <v>0</v>
      </c>
      <c r="K129" s="11">
        <f t="shared" si="27"/>
        <v>101</v>
      </c>
      <c r="L129" s="58">
        <f>+SR40_CRa50!$E19</f>
        <v>0</v>
      </c>
      <c r="M129" s="40">
        <f t="shared" si="20"/>
        <v>0</v>
      </c>
      <c r="O129" s="11">
        <f t="shared" si="28"/>
        <v>101</v>
      </c>
      <c r="P129" s="1">
        <f>+SR!B113</f>
        <v>5526</v>
      </c>
      <c r="Q129" s="40">
        <f t="shared" si="17"/>
        <v>0.27629999999999999</v>
      </c>
      <c r="R129" s="11">
        <f t="shared" si="29"/>
        <v>101</v>
      </c>
      <c r="S129" s="58" t="e">
        <f>+SR40_CRa15!$B53</f>
        <v>#N/A</v>
      </c>
      <c r="T129" s="40" t="e">
        <f t="shared" si="21"/>
        <v>#N/A</v>
      </c>
      <c r="U129" s="11">
        <f t="shared" si="30"/>
        <v>101</v>
      </c>
      <c r="V129" s="58" t="e">
        <f>+SR40_CRa30!$B40</f>
        <v>#N/A</v>
      </c>
      <c r="W129" s="40" t="e">
        <f t="shared" si="22"/>
        <v>#N/A</v>
      </c>
      <c r="X129" s="11">
        <f t="shared" si="31"/>
        <v>101</v>
      </c>
      <c r="Y129" s="58" t="e">
        <f>+SR40_CRa50!$B19</f>
        <v>#N/A</v>
      </c>
      <c r="Z129" s="40" t="e">
        <f t="shared" si="23"/>
        <v>#N/A</v>
      </c>
    </row>
    <row r="130" spans="2:26" x14ac:dyDescent="0.3">
      <c r="B130" s="11">
        <f t="shared" si="24"/>
        <v>102</v>
      </c>
      <c r="C130" s="1">
        <f>+SR!E114</f>
        <v>605</v>
      </c>
      <c r="D130" s="40">
        <f t="shared" si="16"/>
        <v>3.0249999999999999E-2</v>
      </c>
      <c r="E130" s="11">
        <f t="shared" si="25"/>
        <v>102</v>
      </c>
      <c r="F130" s="58">
        <f>+SR40_CRa15!$E54</f>
        <v>0</v>
      </c>
      <c r="G130" s="40">
        <f t="shared" si="18"/>
        <v>0</v>
      </c>
      <c r="H130" s="11">
        <f t="shared" si="26"/>
        <v>102</v>
      </c>
      <c r="I130" s="58">
        <f>+SR40_CRa30!$E41</f>
        <v>0</v>
      </c>
      <c r="J130" s="40">
        <f t="shared" si="19"/>
        <v>0</v>
      </c>
      <c r="K130" s="11">
        <f t="shared" si="27"/>
        <v>102</v>
      </c>
      <c r="L130" s="58">
        <f>+SR40_CRa50!$E20</f>
        <v>0</v>
      </c>
      <c r="M130" s="40">
        <f t="shared" si="20"/>
        <v>0</v>
      </c>
      <c r="O130" s="11">
        <f t="shared" si="28"/>
        <v>102</v>
      </c>
      <c r="P130" s="1">
        <f>+SR!B114</f>
        <v>5537</v>
      </c>
      <c r="Q130" s="40">
        <f t="shared" si="17"/>
        <v>0.27684999999999998</v>
      </c>
      <c r="R130" s="11">
        <f t="shared" si="29"/>
        <v>102</v>
      </c>
      <c r="S130" s="58" t="e">
        <f>+SR40_CRa15!$B54</f>
        <v>#N/A</v>
      </c>
      <c r="T130" s="40" t="e">
        <f t="shared" si="21"/>
        <v>#N/A</v>
      </c>
      <c r="U130" s="11">
        <f t="shared" si="30"/>
        <v>102</v>
      </c>
      <c r="V130" s="58" t="e">
        <f>+SR40_CRa30!$B41</f>
        <v>#N/A</v>
      </c>
      <c r="W130" s="40" t="e">
        <f t="shared" si="22"/>
        <v>#N/A</v>
      </c>
      <c r="X130" s="11">
        <f t="shared" si="31"/>
        <v>102</v>
      </c>
      <c r="Y130" s="58" t="e">
        <f>+SR40_CRa50!$B20</f>
        <v>#N/A</v>
      </c>
      <c r="Z130" s="40" t="e">
        <f t="shared" si="23"/>
        <v>#N/A</v>
      </c>
    </row>
    <row r="131" spans="2:26" x14ac:dyDescent="0.3">
      <c r="B131" s="11">
        <f t="shared" si="24"/>
        <v>103</v>
      </c>
      <c r="C131" s="1">
        <f>+SR!E115</f>
        <v>574</v>
      </c>
      <c r="D131" s="40">
        <f t="shared" si="16"/>
        <v>2.87E-2</v>
      </c>
      <c r="E131" s="11">
        <f t="shared" si="25"/>
        <v>103</v>
      </c>
      <c r="F131" s="58">
        <f>+SR40_CRa15!$E55</f>
        <v>0</v>
      </c>
      <c r="G131" s="40">
        <f t="shared" si="18"/>
        <v>0</v>
      </c>
      <c r="H131" s="11">
        <f t="shared" si="26"/>
        <v>103</v>
      </c>
      <c r="I131" s="58">
        <f>+SR40_CRa30!$E42</f>
        <v>0</v>
      </c>
      <c r="J131" s="40">
        <f t="shared" si="19"/>
        <v>0</v>
      </c>
      <c r="K131" s="11">
        <f t="shared" si="27"/>
        <v>103</v>
      </c>
      <c r="L131" s="58">
        <f>+SR40_CRa50!$E21</f>
        <v>0</v>
      </c>
      <c r="M131" s="40">
        <f t="shared" si="20"/>
        <v>0</v>
      </c>
      <c r="O131" s="11">
        <f t="shared" si="28"/>
        <v>103</v>
      </c>
      <c r="P131" s="1">
        <f>+SR!B115</f>
        <v>5548</v>
      </c>
      <c r="Q131" s="40">
        <f t="shared" si="17"/>
        <v>0.27739999999999998</v>
      </c>
      <c r="R131" s="11">
        <f t="shared" si="29"/>
        <v>103</v>
      </c>
      <c r="S131" s="58" t="e">
        <f>+SR40_CRa15!$B55</f>
        <v>#N/A</v>
      </c>
      <c r="T131" s="40" t="e">
        <f t="shared" si="21"/>
        <v>#N/A</v>
      </c>
      <c r="U131" s="11">
        <f t="shared" si="30"/>
        <v>103</v>
      </c>
      <c r="V131" s="58" t="e">
        <f>+SR40_CRa30!$B42</f>
        <v>#N/A</v>
      </c>
      <c r="W131" s="40" t="e">
        <f t="shared" si="22"/>
        <v>#N/A</v>
      </c>
      <c r="X131" s="11">
        <f t="shared" si="31"/>
        <v>103</v>
      </c>
      <c r="Y131" s="58" t="e">
        <f>+SR40_CRa50!$B21</f>
        <v>#N/A</v>
      </c>
      <c r="Z131" s="40" t="e">
        <f t="shared" si="23"/>
        <v>#N/A</v>
      </c>
    </row>
    <row r="132" spans="2:26" x14ac:dyDescent="0.3">
      <c r="B132" s="11">
        <f t="shared" si="24"/>
        <v>104</v>
      </c>
      <c r="C132" s="1">
        <f>+SR!E116</f>
        <v>540</v>
      </c>
      <c r="D132" s="40">
        <f t="shared" si="16"/>
        <v>2.7E-2</v>
      </c>
      <c r="E132" s="11">
        <f t="shared" si="25"/>
        <v>104</v>
      </c>
      <c r="F132" s="58">
        <f>+SR40_CRa15!$E56</f>
        <v>0</v>
      </c>
      <c r="G132" s="40">
        <f t="shared" si="18"/>
        <v>0</v>
      </c>
      <c r="H132" s="11">
        <f t="shared" si="26"/>
        <v>104</v>
      </c>
      <c r="I132" s="58">
        <f>+SR40_CRa30!$E43</f>
        <v>0</v>
      </c>
      <c r="J132" s="40">
        <f t="shared" si="19"/>
        <v>0</v>
      </c>
      <c r="K132" s="11">
        <f t="shared" si="27"/>
        <v>104</v>
      </c>
      <c r="L132" s="58">
        <f>+SR40_CRa50!$E22</f>
        <v>0</v>
      </c>
      <c r="M132" s="40">
        <f t="shared" si="20"/>
        <v>0</v>
      </c>
      <c r="O132" s="11">
        <f t="shared" si="28"/>
        <v>104</v>
      </c>
      <c r="P132" s="1">
        <f>+SR!B116</f>
        <v>5558</v>
      </c>
      <c r="Q132" s="40">
        <f t="shared" si="17"/>
        <v>0.27789999999999998</v>
      </c>
      <c r="R132" s="11">
        <f t="shared" si="29"/>
        <v>104</v>
      </c>
      <c r="S132" s="58" t="e">
        <f>+SR40_CRa15!$B56</f>
        <v>#N/A</v>
      </c>
      <c r="T132" s="40" t="e">
        <f t="shared" si="21"/>
        <v>#N/A</v>
      </c>
      <c r="U132" s="11">
        <f t="shared" si="30"/>
        <v>104</v>
      </c>
      <c r="V132" s="58" t="e">
        <f>+SR40_CRa30!$B43</f>
        <v>#N/A</v>
      </c>
      <c r="W132" s="40" t="e">
        <f t="shared" si="22"/>
        <v>#N/A</v>
      </c>
      <c r="X132" s="11">
        <f t="shared" si="31"/>
        <v>104</v>
      </c>
      <c r="Y132" s="58" t="e">
        <f>+SR40_CRa50!$B22</f>
        <v>#N/A</v>
      </c>
      <c r="Z132" s="40" t="e">
        <f t="shared" si="23"/>
        <v>#N/A</v>
      </c>
    </row>
    <row r="133" spans="2:26" x14ac:dyDescent="0.3">
      <c r="B133" s="11">
        <f t="shared" si="24"/>
        <v>105</v>
      </c>
      <c r="C133" s="1">
        <f>+SR!E117</f>
        <v>509</v>
      </c>
      <c r="D133" s="40">
        <f t="shared" si="16"/>
        <v>2.545E-2</v>
      </c>
      <c r="E133" s="11">
        <f t="shared" si="25"/>
        <v>105</v>
      </c>
      <c r="F133" s="58">
        <f>+SR40_CRa15!$E57</f>
        <v>0</v>
      </c>
      <c r="G133" s="40">
        <f t="shared" si="18"/>
        <v>0</v>
      </c>
      <c r="H133" s="11">
        <f t="shared" si="26"/>
        <v>105</v>
      </c>
      <c r="I133" s="58">
        <f>+SR40_CRa30!$E44</f>
        <v>0</v>
      </c>
      <c r="J133" s="40">
        <f t="shared" si="19"/>
        <v>0</v>
      </c>
      <c r="K133" s="11">
        <f t="shared" si="27"/>
        <v>105</v>
      </c>
      <c r="L133" s="58">
        <f>+SR40_CRa50!$E23</f>
        <v>0</v>
      </c>
      <c r="M133" s="40">
        <f t="shared" si="20"/>
        <v>0</v>
      </c>
      <c r="O133" s="11">
        <f t="shared" si="28"/>
        <v>105</v>
      </c>
      <c r="P133" s="1">
        <f>+SR!B117</f>
        <v>5565</v>
      </c>
      <c r="Q133" s="40">
        <f t="shared" si="17"/>
        <v>0.27825</v>
      </c>
      <c r="R133" s="11">
        <f t="shared" si="29"/>
        <v>105</v>
      </c>
      <c r="S133" s="58" t="e">
        <f>+SR40_CRa15!$B57</f>
        <v>#N/A</v>
      </c>
      <c r="T133" s="40" t="e">
        <f t="shared" si="21"/>
        <v>#N/A</v>
      </c>
      <c r="U133" s="11">
        <f t="shared" si="30"/>
        <v>105</v>
      </c>
      <c r="V133" s="58" t="e">
        <f>+SR40_CRa30!$B44</f>
        <v>#N/A</v>
      </c>
      <c r="W133" s="40" t="e">
        <f t="shared" si="22"/>
        <v>#N/A</v>
      </c>
      <c r="X133" s="11">
        <f t="shared" si="31"/>
        <v>105</v>
      </c>
      <c r="Y133" s="58" t="e">
        <f>+SR40_CRa50!$B23</f>
        <v>#N/A</v>
      </c>
      <c r="Z133" s="40" t="e">
        <f t="shared" si="23"/>
        <v>#N/A</v>
      </c>
    </row>
    <row r="134" spans="2:26" x14ac:dyDescent="0.3">
      <c r="B134" s="11">
        <f t="shared" si="24"/>
        <v>106</v>
      </c>
      <c r="C134" s="1">
        <f>+SR!E118</f>
        <v>479</v>
      </c>
      <c r="D134" s="40">
        <f t="shared" si="16"/>
        <v>2.3949999999999999E-2</v>
      </c>
      <c r="E134" s="11">
        <f t="shared" si="25"/>
        <v>106</v>
      </c>
      <c r="F134" s="58">
        <f>+SR40_CRa15!$E58</f>
        <v>0</v>
      </c>
      <c r="G134" s="40">
        <f t="shared" si="18"/>
        <v>0</v>
      </c>
      <c r="H134" s="11">
        <f t="shared" si="26"/>
        <v>106</v>
      </c>
      <c r="I134" s="58">
        <f>+SR40_CRa30!$E45</f>
        <v>0</v>
      </c>
      <c r="J134" s="40">
        <f t="shared" si="19"/>
        <v>0</v>
      </c>
      <c r="K134" s="11">
        <f t="shared" si="27"/>
        <v>106</v>
      </c>
      <c r="L134" s="58">
        <f>+SR40_CRa50!$E24</f>
        <v>0</v>
      </c>
      <c r="M134" s="40">
        <f t="shared" si="20"/>
        <v>0</v>
      </c>
      <c r="O134" s="11">
        <f t="shared" si="28"/>
        <v>106</v>
      </c>
      <c r="P134" s="1">
        <f>+SR!B118</f>
        <v>5573</v>
      </c>
      <c r="Q134" s="40">
        <f t="shared" si="17"/>
        <v>0.27865000000000001</v>
      </c>
      <c r="R134" s="11">
        <f t="shared" si="29"/>
        <v>106</v>
      </c>
      <c r="S134" s="58" t="e">
        <f>+SR40_CRa15!$B58</f>
        <v>#N/A</v>
      </c>
      <c r="T134" s="40" t="e">
        <f t="shared" si="21"/>
        <v>#N/A</v>
      </c>
      <c r="U134" s="11">
        <f t="shared" si="30"/>
        <v>106</v>
      </c>
      <c r="V134" s="58" t="e">
        <f>+SR40_CRa30!$B45</f>
        <v>#N/A</v>
      </c>
      <c r="W134" s="40" t="e">
        <f t="shared" si="22"/>
        <v>#N/A</v>
      </c>
      <c r="X134" s="11">
        <f t="shared" si="31"/>
        <v>106</v>
      </c>
      <c r="Y134" s="58" t="e">
        <f>+SR40_CRa50!$B24</f>
        <v>#N/A</v>
      </c>
      <c r="Z134" s="40" t="e">
        <f t="shared" si="23"/>
        <v>#N/A</v>
      </c>
    </row>
    <row r="135" spans="2:26" x14ac:dyDescent="0.3">
      <c r="B135" s="11">
        <f t="shared" si="24"/>
        <v>107</v>
      </c>
      <c r="C135" s="1">
        <f>+SR!E119</f>
        <v>451</v>
      </c>
      <c r="D135" s="40">
        <f t="shared" si="16"/>
        <v>2.2550000000000001E-2</v>
      </c>
      <c r="E135" s="11">
        <f t="shared" si="25"/>
        <v>107</v>
      </c>
      <c r="F135" s="58">
        <f>+SR40_CRa15!$E59</f>
        <v>0</v>
      </c>
      <c r="G135" s="40">
        <f t="shared" si="18"/>
        <v>0</v>
      </c>
      <c r="H135" s="11">
        <f t="shared" si="26"/>
        <v>107</v>
      </c>
      <c r="I135" s="58">
        <f>+SR40_CRa30!$E46</f>
        <v>0</v>
      </c>
      <c r="J135" s="40">
        <f t="shared" si="19"/>
        <v>0</v>
      </c>
      <c r="K135" s="11">
        <f t="shared" si="27"/>
        <v>107</v>
      </c>
      <c r="L135" s="58">
        <f>+SR40_CRa50!$E25</f>
        <v>0</v>
      </c>
      <c r="M135" s="40">
        <f t="shared" si="20"/>
        <v>0</v>
      </c>
      <c r="O135" s="11">
        <f t="shared" si="28"/>
        <v>107</v>
      </c>
      <c r="P135" s="1">
        <f>+SR!B119</f>
        <v>5579</v>
      </c>
      <c r="Q135" s="40">
        <f t="shared" si="17"/>
        <v>0.27894999999999998</v>
      </c>
      <c r="R135" s="11">
        <f t="shared" si="29"/>
        <v>107</v>
      </c>
      <c r="S135" s="58" t="e">
        <f>+SR40_CRa15!$B59</f>
        <v>#N/A</v>
      </c>
      <c r="T135" s="40" t="e">
        <f t="shared" si="21"/>
        <v>#N/A</v>
      </c>
      <c r="U135" s="11">
        <f t="shared" si="30"/>
        <v>107</v>
      </c>
      <c r="V135" s="58" t="e">
        <f>+SR40_CRa30!$B46</f>
        <v>#N/A</v>
      </c>
      <c r="W135" s="40" t="e">
        <f t="shared" si="22"/>
        <v>#N/A</v>
      </c>
      <c r="X135" s="11">
        <f t="shared" si="31"/>
        <v>107</v>
      </c>
      <c r="Y135" s="58" t="e">
        <f>+SR40_CRa50!$B25</f>
        <v>#N/A</v>
      </c>
      <c r="Z135" s="40" t="e">
        <f t="shared" si="23"/>
        <v>#N/A</v>
      </c>
    </row>
    <row r="136" spans="2:26" x14ac:dyDescent="0.3">
      <c r="B136" s="11">
        <f t="shared" si="24"/>
        <v>108</v>
      </c>
      <c r="C136" s="1">
        <f>+SR!E120</f>
        <v>426</v>
      </c>
      <c r="D136" s="40">
        <f t="shared" si="16"/>
        <v>2.1299999999999999E-2</v>
      </c>
      <c r="E136" s="11">
        <f t="shared" si="25"/>
        <v>108</v>
      </c>
      <c r="F136" s="58">
        <f>+SR40_CRa15!$E60</f>
        <v>0</v>
      </c>
      <c r="G136" s="40">
        <f t="shared" si="18"/>
        <v>0</v>
      </c>
      <c r="H136" s="11">
        <f t="shared" si="26"/>
        <v>108</v>
      </c>
      <c r="I136" s="58">
        <f>+SR40_CRa30!$E47</f>
        <v>0</v>
      </c>
      <c r="J136" s="40">
        <f t="shared" si="19"/>
        <v>0</v>
      </c>
      <c r="K136" s="11">
        <f t="shared" si="27"/>
        <v>108</v>
      </c>
      <c r="L136" s="58">
        <f>+SR40_CRa50!$E26</f>
        <v>0</v>
      </c>
      <c r="M136" s="40">
        <f t="shared" si="20"/>
        <v>0</v>
      </c>
      <c r="O136" s="11">
        <f t="shared" si="28"/>
        <v>108</v>
      </c>
      <c r="P136" s="1">
        <f>+SR!B120</f>
        <v>5586</v>
      </c>
      <c r="Q136" s="40">
        <f t="shared" si="17"/>
        <v>0.27929999999999999</v>
      </c>
      <c r="R136" s="11">
        <f t="shared" si="29"/>
        <v>108</v>
      </c>
      <c r="S136" s="58" t="e">
        <f>+SR40_CRa15!$B60</f>
        <v>#N/A</v>
      </c>
      <c r="T136" s="40" t="e">
        <f t="shared" si="21"/>
        <v>#N/A</v>
      </c>
      <c r="U136" s="11">
        <f t="shared" si="30"/>
        <v>108</v>
      </c>
      <c r="V136" s="58" t="e">
        <f>+SR40_CRa30!$B47</f>
        <v>#N/A</v>
      </c>
      <c r="W136" s="40" t="e">
        <f t="shared" si="22"/>
        <v>#N/A</v>
      </c>
      <c r="X136" s="11">
        <f t="shared" si="31"/>
        <v>108</v>
      </c>
      <c r="Y136" s="58" t="e">
        <f>+SR40_CRa50!$B26</f>
        <v>#N/A</v>
      </c>
      <c r="Z136" s="40" t="e">
        <f t="shared" si="23"/>
        <v>#N/A</v>
      </c>
    </row>
    <row r="137" spans="2:26" x14ac:dyDescent="0.3">
      <c r="B137" s="11">
        <f t="shared" si="24"/>
        <v>109</v>
      </c>
      <c r="C137" s="1">
        <f>+SR!E121</f>
        <v>401</v>
      </c>
      <c r="D137" s="40">
        <f t="shared" si="16"/>
        <v>2.0049999999999998E-2</v>
      </c>
      <c r="E137" s="11">
        <f t="shared" si="25"/>
        <v>109</v>
      </c>
      <c r="F137" s="58">
        <f>+SR40_CRa15!$E61</f>
        <v>0</v>
      </c>
      <c r="G137" s="40">
        <f t="shared" si="18"/>
        <v>0</v>
      </c>
      <c r="H137" s="11">
        <f t="shared" si="26"/>
        <v>109</v>
      </c>
      <c r="I137" s="58">
        <f>+SR40_CRa30!$E48</f>
        <v>0</v>
      </c>
      <c r="J137" s="40">
        <f t="shared" si="19"/>
        <v>0</v>
      </c>
      <c r="K137" s="11">
        <f t="shared" si="27"/>
        <v>109</v>
      </c>
      <c r="L137" s="58">
        <f>+SR40_CRa50!$E27</f>
        <v>0</v>
      </c>
      <c r="M137" s="40">
        <f t="shared" si="20"/>
        <v>0</v>
      </c>
      <c r="O137" s="11">
        <f t="shared" si="28"/>
        <v>109</v>
      </c>
      <c r="P137" s="1">
        <f>+SR!B121</f>
        <v>5591</v>
      </c>
      <c r="Q137" s="40">
        <f t="shared" si="17"/>
        <v>0.27955000000000002</v>
      </c>
      <c r="R137" s="11">
        <f t="shared" si="29"/>
        <v>109</v>
      </c>
      <c r="S137" s="58" t="e">
        <f>+SR40_CRa15!$B61</f>
        <v>#N/A</v>
      </c>
      <c r="T137" s="40" t="e">
        <f t="shared" si="21"/>
        <v>#N/A</v>
      </c>
      <c r="U137" s="11">
        <f t="shared" si="30"/>
        <v>109</v>
      </c>
      <c r="V137" s="58" t="e">
        <f>+SR40_CRa30!$B48</f>
        <v>#N/A</v>
      </c>
      <c r="W137" s="40" t="e">
        <f t="shared" si="22"/>
        <v>#N/A</v>
      </c>
      <c r="X137" s="11">
        <f t="shared" si="31"/>
        <v>109</v>
      </c>
      <c r="Y137" s="58" t="e">
        <f>+SR40_CRa50!$B27</f>
        <v>#N/A</v>
      </c>
      <c r="Z137" s="40" t="e">
        <f t="shared" si="23"/>
        <v>#N/A</v>
      </c>
    </row>
    <row r="138" spans="2:26" x14ac:dyDescent="0.3">
      <c r="B138" s="11">
        <f t="shared" si="24"/>
        <v>110</v>
      </c>
      <c r="C138" s="1">
        <f>+SR!E122</f>
        <v>376</v>
      </c>
      <c r="D138" s="40">
        <f t="shared" si="16"/>
        <v>1.8800000000000001E-2</v>
      </c>
      <c r="E138" s="11">
        <f t="shared" si="25"/>
        <v>110</v>
      </c>
      <c r="F138" s="58">
        <f>+SR40_CRa15!$E62</f>
        <v>0</v>
      </c>
      <c r="G138" s="40">
        <f t="shared" si="18"/>
        <v>0</v>
      </c>
      <c r="H138" s="11">
        <f t="shared" si="26"/>
        <v>110</v>
      </c>
      <c r="I138" s="58">
        <f>+SR40_CRa30!$E49</f>
        <v>0</v>
      </c>
      <c r="J138" s="40">
        <f t="shared" si="19"/>
        <v>0</v>
      </c>
      <c r="K138" s="11">
        <f t="shared" si="27"/>
        <v>110</v>
      </c>
      <c r="L138" s="58">
        <f>+SR40_CRa50!$E28</f>
        <v>0</v>
      </c>
      <c r="M138" s="40">
        <f t="shared" si="20"/>
        <v>0</v>
      </c>
      <c r="O138" s="11">
        <f t="shared" si="28"/>
        <v>110</v>
      </c>
      <c r="P138" s="1">
        <f>+SR!B122</f>
        <v>5596</v>
      </c>
      <c r="Q138" s="40">
        <f t="shared" si="17"/>
        <v>0.27979999999999999</v>
      </c>
      <c r="R138" s="11">
        <f t="shared" si="29"/>
        <v>110</v>
      </c>
      <c r="S138" s="58" t="e">
        <f>+SR40_CRa15!$B62</f>
        <v>#N/A</v>
      </c>
      <c r="T138" s="40" t="e">
        <f t="shared" si="21"/>
        <v>#N/A</v>
      </c>
      <c r="U138" s="11">
        <f t="shared" si="30"/>
        <v>110</v>
      </c>
      <c r="V138" s="58" t="e">
        <f>+SR40_CRa30!$B49</f>
        <v>#N/A</v>
      </c>
      <c r="W138" s="40" t="e">
        <f t="shared" si="22"/>
        <v>#N/A</v>
      </c>
      <c r="X138" s="11">
        <f t="shared" si="31"/>
        <v>110</v>
      </c>
      <c r="Y138" s="58" t="e">
        <f>+SR40_CRa50!$B28</f>
        <v>#N/A</v>
      </c>
      <c r="Z138" s="40" t="e">
        <f t="shared" si="23"/>
        <v>#N/A</v>
      </c>
    </row>
    <row r="139" spans="2:26" x14ac:dyDescent="0.3">
      <c r="B139" s="11">
        <f t="shared" si="24"/>
        <v>111</v>
      </c>
      <c r="C139" s="1">
        <f>+SR!E123</f>
        <v>352</v>
      </c>
      <c r="D139" s="40">
        <f t="shared" si="16"/>
        <v>1.7600000000000001E-2</v>
      </c>
      <c r="E139" s="11">
        <f t="shared" si="25"/>
        <v>111</v>
      </c>
      <c r="F139" s="58">
        <f>+SR40_CRa15!$E63</f>
        <v>0</v>
      </c>
      <c r="G139" s="40">
        <f t="shared" si="18"/>
        <v>0</v>
      </c>
      <c r="H139" s="11">
        <f t="shared" si="26"/>
        <v>111</v>
      </c>
      <c r="I139" s="58">
        <f>+SR40_CRa30!$E50</f>
        <v>0</v>
      </c>
      <c r="J139" s="40">
        <f t="shared" si="19"/>
        <v>0</v>
      </c>
      <c r="K139" s="11">
        <f t="shared" si="27"/>
        <v>111</v>
      </c>
      <c r="L139" s="58">
        <f>+SR40_CRa50!$E29</f>
        <v>0</v>
      </c>
      <c r="M139" s="40">
        <f t="shared" si="20"/>
        <v>0</v>
      </c>
      <c r="O139" s="11">
        <f t="shared" si="28"/>
        <v>111</v>
      </c>
      <c r="P139" s="1">
        <f>+SR!B123</f>
        <v>5601</v>
      </c>
      <c r="Q139" s="40">
        <f t="shared" si="17"/>
        <v>0.28005000000000002</v>
      </c>
      <c r="R139" s="11">
        <f t="shared" si="29"/>
        <v>111</v>
      </c>
      <c r="S139" s="58" t="e">
        <f>+SR40_CRa15!$B63</f>
        <v>#N/A</v>
      </c>
      <c r="T139" s="40" t="e">
        <f t="shared" si="21"/>
        <v>#N/A</v>
      </c>
      <c r="U139" s="11">
        <f t="shared" si="30"/>
        <v>111</v>
      </c>
      <c r="V139" s="58" t="e">
        <f>+SR40_CRa30!$B50</f>
        <v>#N/A</v>
      </c>
      <c r="W139" s="40" t="e">
        <f t="shared" si="22"/>
        <v>#N/A</v>
      </c>
      <c r="X139" s="11">
        <f t="shared" si="31"/>
        <v>111</v>
      </c>
      <c r="Y139" s="58" t="e">
        <f>+SR40_CRa50!$B29</f>
        <v>#N/A</v>
      </c>
      <c r="Z139" s="40" t="e">
        <f t="shared" si="23"/>
        <v>#N/A</v>
      </c>
    </row>
    <row r="140" spans="2:26" x14ac:dyDescent="0.3">
      <c r="B140" s="11">
        <f t="shared" si="24"/>
        <v>112</v>
      </c>
      <c r="C140" s="1">
        <f>+SR!E124</f>
        <v>330</v>
      </c>
      <c r="D140" s="40">
        <f t="shared" si="16"/>
        <v>1.6500000000000001E-2</v>
      </c>
      <c r="E140" s="11">
        <f t="shared" si="25"/>
        <v>112</v>
      </c>
      <c r="F140" s="58">
        <f>+SR40_CRa15!$E64</f>
        <v>0</v>
      </c>
      <c r="G140" s="40">
        <f t="shared" si="18"/>
        <v>0</v>
      </c>
      <c r="H140" s="11">
        <f t="shared" si="26"/>
        <v>112</v>
      </c>
      <c r="I140" s="58">
        <f>+SR40_CRa30!$E51</f>
        <v>0</v>
      </c>
      <c r="J140" s="40">
        <f t="shared" si="19"/>
        <v>0</v>
      </c>
      <c r="K140" s="11">
        <f t="shared" si="27"/>
        <v>112</v>
      </c>
      <c r="L140" s="58">
        <f>+SR40_CRa50!$E30</f>
        <v>0</v>
      </c>
      <c r="M140" s="40">
        <f t="shared" si="20"/>
        <v>0</v>
      </c>
      <c r="O140" s="11">
        <f t="shared" si="28"/>
        <v>112</v>
      </c>
      <c r="P140" s="1">
        <f>+SR!B124</f>
        <v>5605</v>
      </c>
      <c r="Q140" s="40">
        <f t="shared" si="17"/>
        <v>0.28025</v>
      </c>
      <c r="R140" s="11">
        <f t="shared" si="29"/>
        <v>112</v>
      </c>
      <c r="S140" s="58" t="e">
        <f>+SR40_CRa15!$B64</f>
        <v>#N/A</v>
      </c>
      <c r="T140" s="40" t="e">
        <f t="shared" si="21"/>
        <v>#N/A</v>
      </c>
      <c r="U140" s="11">
        <f t="shared" si="30"/>
        <v>112</v>
      </c>
      <c r="V140" s="58" t="e">
        <f>+SR40_CRa30!$B51</f>
        <v>#N/A</v>
      </c>
      <c r="W140" s="40" t="e">
        <f t="shared" si="22"/>
        <v>#N/A</v>
      </c>
      <c r="X140" s="11">
        <f t="shared" si="31"/>
        <v>112</v>
      </c>
      <c r="Y140" s="58" t="e">
        <f>+SR40_CRa50!$B30</f>
        <v>#N/A</v>
      </c>
      <c r="Z140" s="40" t="e">
        <f t="shared" si="23"/>
        <v>#N/A</v>
      </c>
    </row>
    <row r="141" spans="2:26" x14ac:dyDescent="0.3">
      <c r="B141" s="11">
        <f t="shared" si="24"/>
        <v>113</v>
      </c>
      <c r="C141" s="1">
        <f>+SR!E125</f>
        <v>311</v>
      </c>
      <c r="D141" s="40">
        <f t="shared" si="16"/>
        <v>1.555E-2</v>
      </c>
      <c r="E141" s="11">
        <f t="shared" si="25"/>
        <v>113</v>
      </c>
      <c r="F141" s="58">
        <f>+SR40_CRa15!$E65</f>
        <v>0</v>
      </c>
      <c r="G141" s="40">
        <f t="shared" si="18"/>
        <v>0</v>
      </c>
      <c r="H141" s="11">
        <f t="shared" si="26"/>
        <v>113</v>
      </c>
      <c r="I141" s="58">
        <f>+SR40_CRa30!$E52</f>
        <v>0</v>
      </c>
      <c r="J141" s="40">
        <f t="shared" si="19"/>
        <v>0</v>
      </c>
      <c r="K141" s="11">
        <f t="shared" si="27"/>
        <v>113</v>
      </c>
      <c r="L141" s="58">
        <f>+SR40_CRa50!$E31</f>
        <v>0</v>
      </c>
      <c r="M141" s="40">
        <f t="shared" si="20"/>
        <v>0</v>
      </c>
      <c r="O141" s="11">
        <f t="shared" si="28"/>
        <v>113</v>
      </c>
      <c r="P141" s="1">
        <f>+SR!B125</f>
        <v>5609</v>
      </c>
      <c r="Q141" s="40">
        <f t="shared" si="17"/>
        <v>0.28044999999999998</v>
      </c>
      <c r="R141" s="11">
        <f t="shared" si="29"/>
        <v>113</v>
      </c>
      <c r="S141" s="58" t="e">
        <f>+SR40_CRa15!$B65</f>
        <v>#N/A</v>
      </c>
      <c r="T141" s="40" t="e">
        <f t="shared" si="21"/>
        <v>#N/A</v>
      </c>
      <c r="U141" s="11">
        <f t="shared" si="30"/>
        <v>113</v>
      </c>
      <c r="V141" s="58" t="e">
        <f>+SR40_CRa30!$B52</f>
        <v>#N/A</v>
      </c>
      <c r="W141" s="40" t="e">
        <f t="shared" si="22"/>
        <v>#N/A</v>
      </c>
      <c r="X141" s="11">
        <f t="shared" si="31"/>
        <v>113</v>
      </c>
      <c r="Y141" s="58" t="e">
        <f>+SR40_CRa50!$B31</f>
        <v>#N/A</v>
      </c>
      <c r="Z141" s="40" t="e">
        <f t="shared" si="23"/>
        <v>#N/A</v>
      </c>
    </row>
    <row r="142" spans="2:26" x14ac:dyDescent="0.3">
      <c r="B142" s="11">
        <f t="shared" si="24"/>
        <v>114</v>
      </c>
      <c r="C142" s="1">
        <f>+SR!E126</f>
        <v>294</v>
      </c>
      <c r="D142" s="40">
        <f t="shared" si="16"/>
        <v>1.47E-2</v>
      </c>
      <c r="E142" s="11">
        <f t="shared" si="25"/>
        <v>114</v>
      </c>
      <c r="F142" s="58">
        <f>+SR40_CRa15!$E66</f>
        <v>0</v>
      </c>
      <c r="G142" s="40">
        <f t="shared" si="18"/>
        <v>0</v>
      </c>
      <c r="H142" s="11">
        <f t="shared" si="26"/>
        <v>114</v>
      </c>
      <c r="I142" s="58">
        <f>+SR40_CRa30!$E53</f>
        <v>0</v>
      </c>
      <c r="J142" s="40">
        <f t="shared" si="19"/>
        <v>0</v>
      </c>
      <c r="K142" s="11">
        <f t="shared" si="27"/>
        <v>114</v>
      </c>
      <c r="L142" s="58">
        <f>+SR40_CRa50!$E32</f>
        <v>0</v>
      </c>
      <c r="M142" s="40">
        <f t="shared" si="20"/>
        <v>0</v>
      </c>
      <c r="O142" s="11">
        <f t="shared" si="28"/>
        <v>114</v>
      </c>
      <c r="P142" s="1">
        <f>+SR!B126</f>
        <v>5613</v>
      </c>
      <c r="Q142" s="40">
        <f t="shared" si="17"/>
        <v>0.28065000000000001</v>
      </c>
      <c r="R142" s="11">
        <f t="shared" si="29"/>
        <v>114</v>
      </c>
      <c r="S142" s="58" t="e">
        <f>+SR40_CRa15!$B66</f>
        <v>#N/A</v>
      </c>
      <c r="T142" s="40" t="e">
        <f t="shared" si="21"/>
        <v>#N/A</v>
      </c>
      <c r="U142" s="11">
        <f t="shared" si="30"/>
        <v>114</v>
      </c>
      <c r="V142" s="58" t="e">
        <f>+SR40_CRa30!$B53</f>
        <v>#N/A</v>
      </c>
      <c r="W142" s="40" t="e">
        <f t="shared" si="22"/>
        <v>#N/A</v>
      </c>
      <c r="X142" s="11">
        <f t="shared" si="31"/>
        <v>114</v>
      </c>
      <c r="Y142" s="58" t="e">
        <f>+SR40_CRa50!$B32</f>
        <v>#N/A</v>
      </c>
      <c r="Z142" s="40" t="e">
        <f t="shared" si="23"/>
        <v>#N/A</v>
      </c>
    </row>
    <row r="143" spans="2:26" x14ac:dyDescent="0.3">
      <c r="B143" s="11">
        <f t="shared" si="24"/>
        <v>115</v>
      </c>
      <c r="C143" s="1">
        <f>+SR!E127</f>
        <v>274</v>
      </c>
      <c r="D143" s="40">
        <f t="shared" si="16"/>
        <v>1.37E-2</v>
      </c>
      <c r="E143" s="11">
        <f t="shared" si="25"/>
        <v>115</v>
      </c>
      <c r="F143" s="58">
        <f>+SR40_CRa15!$E67</f>
        <v>0</v>
      </c>
      <c r="G143" s="40">
        <f t="shared" si="18"/>
        <v>0</v>
      </c>
      <c r="H143" s="11">
        <f t="shared" si="26"/>
        <v>115</v>
      </c>
      <c r="I143" s="58">
        <f>+SR40_CRa30!$E54</f>
        <v>0</v>
      </c>
      <c r="J143" s="40">
        <f t="shared" si="19"/>
        <v>0</v>
      </c>
      <c r="K143" s="11">
        <f t="shared" si="27"/>
        <v>115</v>
      </c>
      <c r="L143" s="58">
        <f>+SR40_CRa50!$E33</f>
        <v>0</v>
      </c>
      <c r="M143" s="40">
        <f t="shared" si="20"/>
        <v>0</v>
      </c>
      <c r="O143" s="11">
        <f t="shared" si="28"/>
        <v>115</v>
      </c>
      <c r="P143" s="1">
        <f>+SR!B127</f>
        <v>5616</v>
      </c>
      <c r="Q143" s="40">
        <f t="shared" si="17"/>
        <v>0.28079999999999999</v>
      </c>
      <c r="R143" s="11">
        <f t="shared" si="29"/>
        <v>115</v>
      </c>
      <c r="S143" s="58" t="e">
        <f>+SR40_CRa15!$B67</f>
        <v>#N/A</v>
      </c>
      <c r="T143" s="40" t="e">
        <f t="shared" si="21"/>
        <v>#N/A</v>
      </c>
      <c r="U143" s="11">
        <f t="shared" si="30"/>
        <v>115</v>
      </c>
      <c r="V143" s="58" t="e">
        <f>+SR40_CRa30!$B54</f>
        <v>#N/A</v>
      </c>
      <c r="W143" s="40" t="e">
        <f t="shared" si="22"/>
        <v>#N/A</v>
      </c>
      <c r="X143" s="11">
        <f t="shared" si="31"/>
        <v>115</v>
      </c>
      <c r="Y143" s="58" t="e">
        <f>+SR40_CRa50!$B33</f>
        <v>#N/A</v>
      </c>
      <c r="Z143" s="40" t="e">
        <f t="shared" si="23"/>
        <v>#N/A</v>
      </c>
    </row>
    <row r="144" spans="2:26" x14ac:dyDescent="0.3">
      <c r="B144" s="11">
        <f t="shared" si="24"/>
        <v>116</v>
      </c>
      <c r="C144" s="1">
        <f>+SR!E128</f>
        <v>257</v>
      </c>
      <c r="D144" s="40">
        <f t="shared" si="16"/>
        <v>1.285E-2</v>
      </c>
      <c r="E144" s="11">
        <f t="shared" si="25"/>
        <v>116</v>
      </c>
      <c r="F144" s="58">
        <f>+SR40_CRa15!$E68</f>
        <v>0</v>
      </c>
      <c r="G144" s="40">
        <f t="shared" si="18"/>
        <v>0</v>
      </c>
      <c r="H144" s="11">
        <f t="shared" si="26"/>
        <v>116</v>
      </c>
      <c r="I144" s="58">
        <f>+SR40_CRa30!$E55</f>
        <v>0</v>
      </c>
      <c r="J144" s="40">
        <f t="shared" si="19"/>
        <v>0</v>
      </c>
      <c r="K144" s="11">
        <f t="shared" si="27"/>
        <v>116</v>
      </c>
      <c r="L144" s="58">
        <f>+SR40_CRa50!$E34</f>
        <v>0</v>
      </c>
      <c r="M144" s="40">
        <f t="shared" si="20"/>
        <v>0</v>
      </c>
      <c r="O144" s="11">
        <f t="shared" si="28"/>
        <v>116</v>
      </c>
      <c r="P144" s="1">
        <f>+SR!B128</f>
        <v>5619</v>
      </c>
      <c r="Q144" s="40">
        <f t="shared" si="17"/>
        <v>0.28094999999999998</v>
      </c>
      <c r="R144" s="11">
        <f t="shared" si="29"/>
        <v>116</v>
      </c>
      <c r="S144" s="58" t="e">
        <f>+SR40_CRa15!$B68</f>
        <v>#N/A</v>
      </c>
      <c r="T144" s="40" t="e">
        <f t="shared" si="21"/>
        <v>#N/A</v>
      </c>
      <c r="U144" s="11">
        <f t="shared" si="30"/>
        <v>116</v>
      </c>
      <c r="V144" s="58" t="e">
        <f>+SR40_CRa30!$B55</f>
        <v>#N/A</v>
      </c>
      <c r="W144" s="40" t="e">
        <f t="shared" si="22"/>
        <v>#N/A</v>
      </c>
      <c r="X144" s="11">
        <f t="shared" si="31"/>
        <v>116</v>
      </c>
      <c r="Y144" s="58" t="e">
        <f>+SR40_CRa50!$B34</f>
        <v>#N/A</v>
      </c>
      <c r="Z144" s="40" t="e">
        <f t="shared" si="23"/>
        <v>#N/A</v>
      </c>
    </row>
    <row r="145" spans="2:26" x14ac:dyDescent="0.3">
      <c r="B145" s="11">
        <f t="shared" si="24"/>
        <v>117</v>
      </c>
      <c r="C145" s="1">
        <f>+SR!E129</f>
        <v>240</v>
      </c>
      <c r="D145" s="40">
        <f t="shared" si="16"/>
        <v>1.2E-2</v>
      </c>
      <c r="E145" s="11">
        <f t="shared" si="25"/>
        <v>117</v>
      </c>
      <c r="F145" s="58">
        <f>+SR40_CRa15!$E69</f>
        <v>0</v>
      </c>
      <c r="G145" s="40">
        <f t="shared" si="18"/>
        <v>0</v>
      </c>
      <c r="H145" s="11">
        <f t="shared" si="26"/>
        <v>117</v>
      </c>
      <c r="I145" s="58">
        <f>+SR40_CRa30!$E56</f>
        <v>0</v>
      </c>
      <c r="J145" s="40">
        <f t="shared" si="19"/>
        <v>0</v>
      </c>
      <c r="K145" s="11">
        <f t="shared" si="27"/>
        <v>117</v>
      </c>
      <c r="L145" s="58">
        <f>+SR40_CRa50!$E35</f>
        <v>0</v>
      </c>
      <c r="M145" s="40">
        <f t="shared" si="20"/>
        <v>0</v>
      </c>
      <c r="O145" s="11">
        <f t="shared" si="28"/>
        <v>117</v>
      </c>
      <c r="P145" s="1">
        <f>+SR!B129</f>
        <v>5622</v>
      </c>
      <c r="Q145" s="40">
        <f t="shared" si="17"/>
        <v>0.28110000000000002</v>
      </c>
      <c r="R145" s="11">
        <f t="shared" si="29"/>
        <v>117</v>
      </c>
      <c r="S145" s="58" t="e">
        <f>+SR40_CRa15!$B69</f>
        <v>#N/A</v>
      </c>
      <c r="T145" s="40" t="e">
        <f t="shared" si="21"/>
        <v>#N/A</v>
      </c>
      <c r="U145" s="11">
        <f t="shared" si="30"/>
        <v>117</v>
      </c>
      <c r="V145" s="58" t="e">
        <f>+SR40_CRa30!$B56</f>
        <v>#N/A</v>
      </c>
      <c r="W145" s="40" t="e">
        <f t="shared" si="22"/>
        <v>#N/A</v>
      </c>
      <c r="X145" s="11">
        <f t="shared" si="31"/>
        <v>117</v>
      </c>
      <c r="Y145" s="58" t="e">
        <f>+SR40_CRa50!$B35</f>
        <v>#N/A</v>
      </c>
      <c r="Z145" s="40" t="e">
        <f t="shared" si="23"/>
        <v>#N/A</v>
      </c>
    </row>
    <row r="146" spans="2:26" x14ac:dyDescent="0.3">
      <c r="B146" s="11">
        <f t="shared" si="24"/>
        <v>118</v>
      </c>
      <c r="C146" s="1">
        <f>+SR!E130</f>
        <v>224</v>
      </c>
      <c r="D146" s="40">
        <f t="shared" si="16"/>
        <v>1.12E-2</v>
      </c>
      <c r="E146" s="11">
        <f t="shared" si="25"/>
        <v>118</v>
      </c>
      <c r="F146" s="58">
        <f>+SR40_CRa15!$E70</f>
        <v>0</v>
      </c>
      <c r="G146" s="40">
        <f t="shared" si="18"/>
        <v>0</v>
      </c>
      <c r="H146" s="11">
        <f t="shared" si="26"/>
        <v>118</v>
      </c>
      <c r="I146" s="58">
        <f>+SR40_CRa30!$E57</f>
        <v>0</v>
      </c>
      <c r="J146" s="40">
        <f t="shared" si="19"/>
        <v>0</v>
      </c>
      <c r="K146" s="11">
        <f t="shared" si="27"/>
        <v>118</v>
      </c>
      <c r="L146" s="58">
        <f>+SR40_CRa50!$E36</f>
        <v>0</v>
      </c>
      <c r="M146" s="40">
        <f t="shared" si="20"/>
        <v>0</v>
      </c>
      <c r="O146" s="11">
        <f t="shared" si="28"/>
        <v>118</v>
      </c>
      <c r="P146" s="1">
        <f>+SR!B130</f>
        <v>5625</v>
      </c>
      <c r="Q146" s="40">
        <f t="shared" si="17"/>
        <v>0.28125</v>
      </c>
      <c r="R146" s="11">
        <f t="shared" si="29"/>
        <v>118</v>
      </c>
      <c r="S146" s="58" t="e">
        <f>+SR40_CRa15!$B70</f>
        <v>#N/A</v>
      </c>
      <c r="T146" s="40" t="e">
        <f t="shared" si="21"/>
        <v>#N/A</v>
      </c>
      <c r="U146" s="11">
        <f t="shared" si="30"/>
        <v>118</v>
      </c>
      <c r="V146" s="58" t="e">
        <f>+SR40_CRa30!$B57</f>
        <v>#N/A</v>
      </c>
      <c r="W146" s="40" t="e">
        <f t="shared" si="22"/>
        <v>#N/A</v>
      </c>
      <c r="X146" s="11">
        <f t="shared" si="31"/>
        <v>118</v>
      </c>
      <c r="Y146" s="58" t="e">
        <f>+SR40_CRa50!$B36</f>
        <v>#N/A</v>
      </c>
      <c r="Z146" s="40" t="e">
        <f t="shared" si="23"/>
        <v>#N/A</v>
      </c>
    </row>
    <row r="147" spans="2:26" x14ac:dyDescent="0.3">
      <c r="B147" s="11">
        <f t="shared" si="24"/>
        <v>119</v>
      </c>
      <c r="C147" s="1">
        <f>+SR!E131</f>
        <v>210</v>
      </c>
      <c r="D147" s="40">
        <f t="shared" si="16"/>
        <v>1.0500000000000001E-2</v>
      </c>
      <c r="E147" s="11">
        <f t="shared" si="25"/>
        <v>119</v>
      </c>
      <c r="F147" s="58">
        <f>+SR40_CRa15!$E71</f>
        <v>0</v>
      </c>
      <c r="G147" s="40">
        <f t="shared" si="18"/>
        <v>0</v>
      </c>
      <c r="H147" s="11">
        <f t="shared" si="26"/>
        <v>119</v>
      </c>
      <c r="I147" s="58">
        <f>+SR40_CRa30!$E58</f>
        <v>0</v>
      </c>
      <c r="J147" s="40">
        <f t="shared" si="19"/>
        <v>0</v>
      </c>
      <c r="K147" s="11">
        <f t="shared" si="27"/>
        <v>119</v>
      </c>
      <c r="L147" s="58">
        <f>+SR40_CRa50!$E37</f>
        <v>0</v>
      </c>
      <c r="M147" s="40">
        <f t="shared" si="20"/>
        <v>0</v>
      </c>
      <c r="O147" s="11">
        <f t="shared" si="28"/>
        <v>119</v>
      </c>
      <c r="P147" s="1">
        <f>+SR!B131</f>
        <v>5628</v>
      </c>
      <c r="Q147" s="40">
        <f t="shared" si="17"/>
        <v>0.28139999999999998</v>
      </c>
      <c r="R147" s="11">
        <f t="shared" si="29"/>
        <v>119</v>
      </c>
      <c r="S147" s="58" t="e">
        <f>+SR40_CRa15!$B71</f>
        <v>#N/A</v>
      </c>
      <c r="T147" s="40" t="e">
        <f t="shared" si="21"/>
        <v>#N/A</v>
      </c>
      <c r="U147" s="11">
        <f t="shared" si="30"/>
        <v>119</v>
      </c>
      <c r="V147" s="58" t="e">
        <f>+SR40_CRa30!$B58</f>
        <v>#N/A</v>
      </c>
      <c r="W147" s="40" t="e">
        <f t="shared" si="22"/>
        <v>#N/A</v>
      </c>
      <c r="X147" s="11">
        <f t="shared" si="31"/>
        <v>119</v>
      </c>
      <c r="Y147" s="58" t="e">
        <f>+SR40_CRa50!$B37</f>
        <v>#N/A</v>
      </c>
      <c r="Z147" s="40" t="e">
        <f t="shared" si="23"/>
        <v>#N/A</v>
      </c>
    </row>
    <row r="148" spans="2:26" x14ac:dyDescent="0.3">
      <c r="B148" s="11">
        <f t="shared" si="24"/>
        <v>120</v>
      </c>
      <c r="C148" s="1">
        <f>+SR!E132</f>
        <v>198</v>
      </c>
      <c r="D148" s="40">
        <f t="shared" si="16"/>
        <v>9.9000000000000008E-3</v>
      </c>
      <c r="E148" s="11">
        <f t="shared" si="25"/>
        <v>120</v>
      </c>
      <c r="F148" s="58">
        <f>+SR40_CRa15!$E72</f>
        <v>0</v>
      </c>
      <c r="G148" s="40">
        <f t="shared" si="18"/>
        <v>0</v>
      </c>
      <c r="H148" s="11">
        <f t="shared" si="26"/>
        <v>120</v>
      </c>
      <c r="I148" s="58">
        <f>+SR40_CRa30!$E59</f>
        <v>0</v>
      </c>
      <c r="J148" s="40">
        <f t="shared" si="19"/>
        <v>0</v>
      </c>
      <c r="K148" s="11">
        <f t="shared" si="27"/>
        <v>120</v>
      </c>
      <c r="L148" s="58">
        <f>+SR40_CRa50!$E38</f>
        <v>0</v>
      </c>
      <c r="M148" s="40">
        <f t="shared" si="20"/>
        <v>0</v>
      </c>
      <c r="O148" s="11">
        <f t="shared" si="28"/>
        <v>120</v>
      </c>
      <c r="P148" s="1">
        <f>+SR!B132</f>
        <v>5631</v>
      </c>
      <c r="Q148" s="40">
        <f t="shared" si="17"/>
        <v>0.28155000000000002</v>
      </c>
      <c r="R148" s="11">
        <f t="shared" si="29"/>
        <v>120</v>
      </c>
      <c r="S148" s="58" t="e">
        <f>+SR40_CRa15!$B72</f>
        <v>#N/A</v>
      </c>
      <c r="T148" s="40" t="e">
        <f t="shared" si="21"/>
        <v>#N/A</v>
      </c>
      <c r="U148" s="11">
        <f t="shared" si="30"/>
        <v>120</v>
      </c>
      <c r="V148" s="58" t="e">
        <f>+SR40_CRa30!$B59</f>
        <v>#N/A</v>
      </c>
      <c r="W148" s="40" t="e">
        <f t="shared" si="22"/>
        <v>#N/A</v>
      </c>
      <c r="X148" s="11">
        <f t="shared" si="31"/>
        <v>120</v>
      </c>
      <c r="Y148" s="58" t="e">
        <f>+SR40_CRa50!$B38</f>
        <v>#N/A</v>
      </c>
      <c r="Z148" s="40" t="e">
        <f t="shared" si="23"/>
        <v>#N/A</v>
      </c>
    </row>
    <row r="149" spans="2:26" x14ac:dyDescent="0.3">
      <c r="B149" s="11">
        <f t="shared" si="24"/>
        <v>121</v>
      </c>
      <c r="C149" s="1">
        <f>+SR!E133</f>
        <v>186</v>
      </c>
      <c r="D149" s="40">
        <f t="shared" si="16"/>
        <v>9.2999999999999992E-3</v>
      </c>
      <c r="E149" s="11">
        <f t="shared" si="25"/>
        <v>121</v>
      </c>
      <c r="F149" s="58">
        <f>+SR40_CRa15!$E73</f>
        <v>0</v>
      </c>
      <c r="G149" s="40">
        <f t="shared" si="18"/>
        <v>0</v>
      </c>
      <c r="H149" s="11">
        <f t="shared" si="26"/>
        <v>121</v>
      </c>
      <c r="I149" s="58">
        <f>+SR40_CRa30!$E60</f>
        <v>0</v>
      </c>
      <c r="J149" s="40">
        <f t="shared" si="19"/>
        <v>0</v>
      </c>
      <c r="K149" s="11">
        <f t="shared" si="27"/>
        <v>121</v>
      </c>
      <c r="L149" s="58">
        <f>+SR40_CRa50!$E39</f>
        <v>0</v>
      </c>
      <c r="M149" s="40">
        <f t="shared" si="20"/>
        <v>0</v>
      </c>
      <c r="O149" s="11">
        <f t="shared" si="28"/>
        <v>121</v>
      </c>
      <c r="P149" s="1">
        <f>+SR!B133</f>
        <v>5634</v>
      </c>
      <c r="Q149" s="40">
        <f t="shared" si="17"/>
        <v>0.28170000000000001</v>
      </c>
      <c r="R149" s="11">
        <f t="shared" si="29"/>
        <v>121</v>
      </c>
      <c r="S149" s="58" t="e">
        <f>+SR40_CRa15!$B73</f>
        <v>#N/A</v>
      </c>
      <c r="T149" s="40" t="e">
        <f t="shared" si="21"/>
        <v>#N/A</v>
      </c>
      <c r="U149" s="11">
        <f t="shared" si="30"/>
        <v>121</v>
      </c>
      <c r="V149" s="58" t="e">
        <f>+SR40_CRa30!$B60</f>
        <v>#N/A</v>
      </c>
      <c r="W149" s="40" t="e">
        <f t="shared" si="22"/>
        <v>#N/A</v>
      </c>
      <c r="X149" s="11">
        <f t="shared" si="31"/>
        <v>121</v>
      </c>
      <c r="Y149" s="58" t="e">
        <f>+SR40_CRa50!$B39</f>
        <v>#N/A</v>
      </c>
      <c r="Z149" s="40" t="e">
        <f t="shared" si="23"/>
        <v>#N/A</v>
      </c>
    </row>
    <row r="150" spans="2:26" x14ac:dyDescent="0.3">
      <c r="B150" s="11">
        <f t="shared" si="24"/>
        <v>122</v>
      </c>
      <c r="C150" s="1">
        <f>+SR!E134</f>
        <v>173</v>
      </c>
      <c r="D150" s="40">
        <f t="shared" si="16"/>
        <v>8.6499999999999997E-3</v>
      </c>
      <c r="E150" s="11">
        <f t="shared" si="25"/>
        <v>122</v>
      </c>
      <c r="F150" s="58">
        <f>+SR40_CRa15!$E74</f>
        <v>0</v>
      </c>
      <c r="G150" s="40">
        <f t="shared" si="18"/>
        <v>0</v>
      </c>
      <c r="H150" s="11">
        <f t="shared" si="26"/>
        <v>122</v>
      </c>
      <c r="I150" s="58">
        <f>+SR40_CRa30!$E61</f>
        <v>0</v>
      </c>
      <c r="J150" s="40">
        <f t="shared" si="19"/>
        <v>0</v>
      </c>
      <c r="K150" s="11">
        <f t="shared" si="27"/>
        <v>122</v>
      </c>
      <c r="L150" s="58">
        <f>+SR40_CRa50!$E40</f>
        <v>0</v>
      </c>
      <c r="M150" s="40">
        <f t="shared" si="20"/>
        <v>0</v>
      </c>
      <c r="O150" s="11">
        <f t="shared" si="28"/>
        <v>122</v>
      </c>
      <c r="P150" s="1">
        <f>+SR!B134</f>
        <v>5636</v>
      </c>
      <c r="Q150" s="40">
        <f t="shared" si="17"/>
        <v>0.28179999999999999</v>
      </c>
      <c r="R150" s="11">
        <f t="shared" si="29"/>
        <v>122</v>
      </c>
      <c r="S150" s="58" t="e">
        <f>+SR40_CRa15!$B74</f>
        <v>#N/A</v>
      </c>
      <c r="T150" s="40" t="e">
        <f t="shared" si="21"/>
        <v>#N/A</v>
      </c>
      <c r="U150" s="11">
        <f t="shared" si="30"/>
        <v>122</v>
      </c>
      <c r="V150" s="58" t="e">
        <f>+SR40_CRa30!$B61</f>
        <v>#N/A</v>
      </c>
      <c r="W150" s="40" t="e">
        <f t="shared" si="22"/>
        <v>#N/A</v>
      </c>
      <c r="X150" s="11">
        <f t="shared" si="31"/>
        <v>122</v>
      </c>
      <c r="Y150" s="58" t="e">
        <f>+SR40_CRa50!$B40</f>
        <v>#N/A</v>
      </c>
      <c r="Z150" s="40" t="e">
        <f t="shared" si="23"/>
        <v>#N/A</v>
      </c>
    </row>
    <row r="151" spans="2:26" x14ac:dyDescent="0.3">
      <c r="B151" s="11">
        <f t="shared" si="24"/>
        <v>123</v>
      </c>
      <c r="C151" s="1">
        <f>+SR!E135</f>
        <v>162</v>
      </c>
      <c r="D151" s="40">
        <f t="shared" si="16"/>
        <v>8.0999999999999996E-3</v>
      </c>
      <c r="E151" s="11">
        <f t="shared" si="25"/>
        <v>123</v>
      </c>
      <c r="F151" s="58">
        <f>+SR40_CRa15!$E75</f>
        <v>0</v>
      </c>
      <c r="G151" s="40">
        <f t="shared" si="18"/>
        <v>0</v>
      </c>
      <c r="H151" s="11">
        <f t="shared" si="26"/>
        <v>123</v>
      </c>
      <c r="I151" s="58">
        <f>+SR40_CRa30!$E62</f>
        <v>0</v>
      </c>
      <c r="J151" s="40">
        <f t="shared" si="19"/>
        <v>0</v>
      </c>
      <c r="K151" s="11">
        <f t="shared" si="27"/>
        <v>123</v>
      </c>
      <c r="L151" s="58">
        <f>+SR40_CRa50!$E41</f>
        <v>0</v>
      </c>
      <c r="M151" s="40">
        <f t="shared" si="20"/>
        <v>0</v>
      </c>
      <c r="O151" s="11">
        <f t="shared" si="28"/>
        <v>123</v>
      </c>
      <c r="P151" s="1">
        <f>+SR!B135</f>
        <v>5637</v>
      </c>
      <c r="Q151" s="40">
        <f t="shared" si="17"/>
        <v>0.28184999999999999</v>
      </c>
      <c r="R151" s="11">
        <f t="shared" si="29"/>
        <v>123</v>
      </c>
      <c r="S151" s="58" t="e">
        <f>+SR40_CRa15!$B75</f>
        <v>#N/A</v>
      </c>
      <c r="T151" s="40" t="e">
        <f t="shared" si="21"/>
        <v>#N/A</v>
      </c>
      <c r="U151" s="11">
        <f t="shared" si="30"/>
        <v>123</v>
      </c>
      <c r="V151" s="58" t="e">
        <f>+SR40_CRa30!$B62</f>
        <v>#N/A</v>
      </c>
      <c r="W151" s="40" t="e">
        <f t="shared" si="22"/>
        <v>#N/A</v>
      </c>
      <c r="X151" s="11">
        <f t="shared" si="31"/>
        <v>123</v>
      </c>
      <c r="Y151" s="58" t="e">
        <f>+SR40_CRa50!$B41</f>
        <v>#N/A</v>
      </c>
      <c r="Z151" s="40" t="e">
        <f t="shared" si="23"/>
        <v>#N/A</v>
      </c>
    </row>
    <row r="152" spans="2:26" x14ac:dyDescent="0.3">
      <c r="B152" s="11">
        <f t="shared" si="24"/>
        <v>124</v>
      </c>
      <c r="C152" s="1">
        <f>+SR!E136</f>
        <v>152</v>
      </c>
      <c r="D152" s="40">
        <f t="shared" si="16"/>
        <v>7.6E-3</v>
      </c>
      <c r="E152" s="11">
        <f t="shared" si="25"/>
        <v>124</v>
      </c>
      <c r="F152" s="58">
        <f>+SR40_CRa15!$E76</f>
        <v>0</v>
      </c>
      <c r="G152" s="40">
        <f t="shared" si="18"/>
        <v>0</v>
      </c>
      <c r="H152" s="11">
        <f t="shared" si="26"/>
        <v>124</v>
      </c>
      <c r="I152" s="58">
        <f>+SR40_CRa30!$E63</f>
        <v>0</v>
      </c>
      <c r="J152" s="40">
        <f t="shared" si="19"/>
        <v>0</v>
      </c>
      <c r="K152" s="11">
        <f t="shared" si="27"/>
        <v>124</v>
      </c>
      <c r="L152" s="58">
        <f>+SR40_CRa50!$E42</f>
        <v>0</v>
      </c>
      <c r="M152" s="40">
        <f t="shared" si="20"/>
        <v>0</v>
      </c>
      <c r="O152" s="11">
        <f t="shared" si="28"/>
        <v>124</v>
      </c>
      <c r="P152" s="1">
        <f>+SR!B136</f>
        <v>5640</v>
      </c>
      <c r="Q152" s="40">
        <f t="shared" si="17"/>
        <v>0.28199999999999997</v>
      </c>
      <c r="R152" s="11">
        <f t="shared" si="29"/>
        <v>124</v>
      </c>
      <c r="S152" s="58" t="e">
        <f>+SR40_CRa15!$B76</f>
        <v>#N/A</v>
      </c>
      <c r="T152" s="40" t="e">
        <f t="shared" si="21"/>
        <v>#N/A</v>
      </c>
      <c r="U152" s="11">
        <f t="shared" si="30"/>
        <v>124</v>
      </c>
      <c r="V152" s="58" t="e">
        <f>+SR40_CRa30!$B63</f>
        <v>#N/A</v>
      </c>
      <c r="W152" s="40" t="e">
        <f t="shared" si="22"/>
        <v>#N/A</v>
      </c>
      <c r="X152" s="11">
        <f t="shared" si="31"/>
        <v>124</v>
      </c>
      <c r="Y152" s="58" t="e">
        <f>+SR40_CRa50!$B42</f>
        <v>#N/A</v>
      </c>
      <c r="Z152" s="40" t="e">
        <f t="shared" si="23"/>
        <v>#N/A</v>
      </c>
    </row>
    <row r="153" spans="2:26" x14ac:dyDescent="0.3">
      <c r="B153" s="11">
        <f t="shared" si="24"/>
        <v>125</v>
      </c>
      <c r="C153" s="1">
        <f>+SR!E137</f>
        <v>141</v>
      </c>
      <c r="D153" s="40">
        <f t="shared" si="16"/>
        <v>7.0499999999999998E-3</v>
      </c>
      <c r="E153" s="11">
        <f t="shared" si="25"/>
        <v>125</v>
      </c>
      <c r="F153" s="58">
        <f>+SR40_CRa15!$E77</f>
        <v>0</v>
      </c>
      <c r="G153" s="40">
        <f t="shared" si="18"/>
        <v>0</v>
      </c>
      <c r="H153" s="11">
        <f t="shared" si="26"/>
        <v>125</v>
      </c>
      <c r="I153" s="58">
        <f>+SR40_CRa30!$E64</f>
        <v>0</v>
      </c>
      <c r="J153" s="40">
        <f t="shared" si="19"/>
        <v>0</v>
      </c>
      <c r="K153" s="11">
        <f t="shared" si="27"/>
        <v>125</v>
      </c>
      <c r="L153" s="58">
        <f>+SR40_CRa50!$E43</f>
        <v>0</v>
      </c>
      <c r="M153" s="40">
        <f t="shared" si="20"/>
        <v>0</v>
      </c>
      <c r="O153" s="11">
        <f t="shared" si="28"/>
        <v>125</v>
      </c>
      <c r="P153" s="1">
        <f>+SR!B137</f>
        <v>5640</v>
      </c>
      <c r="Q153" s="40">
        <f t="shared" si="17"/>
        <v>0.28199999999999997</v>
      </c>
      <c r="R153" s="11">
        <f t="shared" si="29"/>
        <v>125</v>
      </c>
      <c r="S153" s="58" t="e">
        <f>+SR40_CRa15!$B77</f>
        <v>#N/A</v>
      </c>
      <c r="T153" s="40" t="e">
        <f t="shared" si="21"/>
        <v>#N/A</v>
      </c>
      <c r="U153" s="11">
        <f t="shared" si="30"/>
        <v>125</v>
      </c>
      <c r="V153" s="58" t="e">
        <f>+SR40_CRa30!$B64</f>
        <v>#N/A</v>
      </c>
      <c r="W153" s="40" t="e">
        <f t="shared" si="22"/>
        <v>#N/A</v>
      </c>
      <c r="X153" s="11">
        <f t="shared" si="31"/>
        <v>125</v>
      </c>
      <c r="Y153" s="58" t="e">
        <f>+SR40_CRa50!$B43</f>
        <v>#N/A</v>
      </c>
      <c r="Z153" s="40" t="e">
        <f t="shared" si="23"/>
        <v>#N/A</v>
      </c>
    </row>
    <row r="154" spans="2:26" x14ac:dyDescent="0.3">
      <c r="B154" s="11">
        <f t="shared" si="24"/>
        <v>126</v>
      </c>
      <c r="C154" s="1">
        <f>+SR!E138</f>
        <v>131</v>
      </c>
      <c r="D154" s="40">
        <f t="shared" si="16"/>
        <v>6.5500000000000003E-3</v>
      </c>
      <c r="E154" s="11">
        <f t="shared" si="25"/>
        <v>126</v>
      </c>
      <c r="F154" s="58">
        <f>+SR40_CRa15!$E78</f>
        <v>0</v>
      </c>
      <c r="G154" s="40">
        <f t="shared" si="18"/>
        <v>0</v>
      </c>
      <c r="H154" s="11">
        <f t="shared" si="26"/>
        <v>126</v>
      </c>
      <c r="I154" s="58">
        <f>+SR40_CRa30!$E65</f>
        <v>0</v>
      </c>
      <c r="J154" s="40">
        <f t="shared" si="19"/>
        <v>0</v>
      </c>
      <c r="K154" s="11">
        <f t="shared" si="27"/>
        <v>126</v>
      </c>
      <c r="L154" s="58">
        <f>+SR40_CRa50!$E44</f>
        <v>0</v>
      </c>
      <c r="M154" s="40">
        <f t="shared" si="20"/>
        <v>0</v>
      </c>
      <c r="O154" s="11">
        <f t="shared" si="28"/>
        <v>126</v>
      </c>
      <c r="P154" s="1">
        <f>+SR!B138</f>
        <v>5642</v>
      </c>
      <c r="Q154" s="40">
        <f t="shared" si="17"/>
        <v>0.28210000000000002</v>
      </c>
      <c r="R154" s="11">
        <f t="shared" si="29"/>
        <v>126</v>
      </c>
      <c r="S154" s="58" t="e">
        <f>+SR40_CRa15!$B78</f>
        <v>#N/A</v>
      </c>
      <c r="T154" s="40" t="e">
        <f t="shared" si="21"/>
        <v>#N/A</v>
      </c>
      <c r="U154" s="11">
        <f t="shared" si="30"/>
        <v>126</v>
      </c>
      <c r="V154" s="58" t="e">
        <f>+SR40_CRa30!$B65</f>
        <v>#N/A</v>
      </c>
      <c r="W154" s="40" t="e">
        <f t="shared" si="22"/>
        <v>#N/A</v>
      </c>
      <c r="X154" s="11">
        <f t="shared" si="31"/>
        <v>126</v>
      </c>
      <c r="Y154" s="58" t="e">
        <f>+SR40_CRa50!$B44</f>
        <v>#N/A</v>
      </c>
      <c r="Z154" s="40" t="e">
        <f t="shared" si="23"/>
        <v>#N/A</v>
      </c>
    </row>
    <row r="155" spans="2:26" x14ac:dyDescent="0.3">
      <c r="B155" s="11">
        <f t="shared" si="24"/>
        <v>127</v>
      </c>
      <c r="C155" s="1">
        <f>+SR!E139</f>
        <v>122</v>
      </c>
      <c r="D155" s="40">
        <f t="shared" si="16"/>
        <v>6.1000000000000004E-3</v>
      </c>
      <c r="E155" s="11">
        <f t="shared" si="25"/>
        <v>127</v>
      </c>
      <c r="F155" s="58">
        <f>+SR40_CRa15!$E79</f>
        <v>0</v>
      </c>
      <c r="G155" s="40">
        <f t="shared" si="18"/>
        <v>0</v>
      </c>
      <c r="H155" s="11">
        <f t="shared" si="26"/>
        <v>127</v>
      </c>
      <c r="I155" s="58">
        <f>+SR40_CRa30!$E66</f>
        <v>0</v>
      </c>
      <c r="J155" s="40">
        <f t="shared" si="19"/>
        <v>0</v>
      </c>
      <c r="K155" s="11">
        <f t="shared" si="27"/>
        <v>127</v>
      </c>
      <c r="L155" s="58">
        <f>+SR40_CRa50!$E45</f>
        <v>0</v>
      </c>
      <c r="M155" s="40">
        <f t="shared" si="20"/>
        <v>0</v>
      </c>
      <c r="O155" s="11">
        <f t="shared" si="28"/>
        <v>127</v>
      </c>
      <c r="P155" s="1">
        <f>+SR!B139</f>
        <v>5644</v>
      </c>
      <c r="Q155" s="40">
        <f t="shared" si="17"/>
        <v>0.28220000000000001</v>
      </c>
      <c r="R155" s="11">
        <f t="shared" si="29"/>
        <v>127</v>
      </c>
      <c r="S155" s="58" t="e">
        <f>+SR40_CRa15!$B79</f>
        <v>#N/A</v>
      </c>
      <c r="T155" s="40" t="e">
        <f t="shared" si="21"/>
        <v>#N/A</v>
      </c>
      <c r="U155" s="11">
        <f t="shared" si="30"/>
        <v>127</v>
      </c>
      <c r="V155" s="58" t="e">
        <f>+SR40_CRa30!$B66</f>
        <v>#N/A</v>
      </c>
      <c r="W155" s="40" t="e">
        <f t="shared" si="22"/>
        <v>#N/A</v>
      </c>
      <c r="X155" s="11">
        <f t="shared" si="31"/>
        <v>127</v>
      </c>
      <c r="Y155" s="58" t="e">
        <f>+SR40_CRa50!$B45</f>
        <v>#N/A</v>
      </c>
      <c r="Z155" s="40" t="e">
        <f t="shared" si="23"/>
        <v>#N/A</v>
      </c>
    </row>
    <row r="156" spans="2:26" x14ac:dyDescent="0.3">
      <c r="B156" s="11">
        <f t="shared" si="24"/>
        <v>128</v>
      </c>
      <c r="C156" s="1">
        <f>+SR!E140</f>
        <v>114</v>
      </c>
      <c r="D156" s="40">
        <f t="shared" si="16"/>
        <v>5.7000000000000002E-3</v>
      </c>
      <c r="E156" s="11">
        <f t="shared" si="25"/>
        <v>128</v>
      </c>
      <c r="F156" s="58">
        <f>+SR40_CRa15!$E80</f>
        <v>0</v>
      </c>
      <c r="G156" s="40">
        <f t="shared" si="18"/>
        <v>0</v>
      </c>
      <c r="H156" s="11">
        <f t="shared" si="26"/>
        <v>128</v>
      </c>
      <c r="I156" s="58">
        <f>+SR40_CRa30!$E67</f>
        <v>0</v>
      </c>
      <c r="J156" s="40">
        <f t="shared" si="19"/>
        <v>0</v>
      </c>
      <c r="K156" s="11">
        <f t="shared" si="27"/>
        <v>128</v>
      </c>
      <c r="L156" s="58">
        <f>+SR40_CRa50!$E46</f>
        <v>0</v>
      </c>
      <c r="M156" s="40">
        <f t="shared" si="20"/>
        <v>0</v>
      </c>
      <c r="O156" s="11">
        <f t="shared" si="28"/>
        <v>128</v>
      </c>
      <c r="P156" s="1">
        <f>+SR!B140</f>
        <v>5645</v>
      </c>
      <c r="Q156" s="40">
        <f t="shared" si="17"/>
        <v>0.28225</v>
      </c>
      <c r="R156" s="11">
        <f t="shared" si="29"/>
        <v>128</v>
      </c>
      <c r="S156" s="58" t="e">
        <f>+SR40_CRa15!$B80</f>
        <v>#N/A</v>
      </c>
      <c r="T156" s="40" t="e">
        <f t="shared" si="21"/>
        <v>#N/A</v>
      </c>
      <c r="U156" s="11">
        <f t="shared" si="30"/>
        <v>128</v>
      </c>
      <c r="V156" s="58" t="e">
        <f>+SR40_CRa30!$B67</f>
        <v>#N/A</v>
      </c>
      <c r="W156" s="40" t="e">
        <f t="shared" si="22"/>
        <v>#N/A</v>
      </c>
      <c r="X156" s="11">
        <f t="shared" si="31"/>
        <v>128</v>
      </c>
      <c r="Y156" s="58" t="e">
        <f>+SR40_CRa50!$B46</f>
        <v>#N/A</v>
      </c>
      <c r="Z156" s="40" t="e">
        <f t="shared" si="23"/>
        <v>#N/A</v>
      </c>
    </row>
    <row r="157" spans="2:26" x14ac:dyDescent="0.3">
      <c r="B157" s="11">
        <f t="shared" si="24"/>
        <v>129</v>
      </c>
      <c r="C157" s="1">
        <f>+SR!E141</f>
        <v>107</v>
      </c>
      <c r="D157" s="40">
        <f t="shared" ref="D157:D168" si="32">+C157/$B$24</f>
        <v>5.3499999999999997E-3</v>
      </c>
      <c r="E157" s="11">
        <f t="shared" si="25"/>
        <v>129</v>
      </c>
      <c r="F157" s="58">
        <f>+SR40_CRa15!$E81</f>
        <v>0</v>
      </c>
      <c r="G157" s="40">
        <f t="shared" si="18"/>
        <v>0</v>
      </c>
      <c r="H157" s="11">
        <f t="shared" si="26"/>
        <v>129</v>
      </c>
      <c r="I157" s="58">
        <f>+SR40_CRa30!$E68</f>
        <v>0</v>
      </c>
      <c r="J157" s="40">
        <f t="shared" si="19"/>
        <v>0</v>
      </c>
      <c r="K157" s="11">
        <f t="shared" si="27"/>
        <v>129</v>
      </c>
      <c r="L157" s="58">
        <f>+SR40_CRa50!$E47</f>
        <v>0</v>
      </c>
      <c r="M157" s="40">
        <f t="shared" si="20"/>
        <v>0</v>
      </c>
      <c r="O157" s="11">
        <f t="shared" si="28"/>
        <v>129</v>
      </c>
      <c r="P157" s="1">
        <f>+SR!B141</f>
        <v>5647</v>
      </c>
      <c r="Q157" s="40">
        <f t="shared" ref="Q157:Q168" si="33">+P157/$B$24</f>
        <v>0.28234999999999999</v>
      </c>
      <c r="R157" s="11">
        <f t="shared" si="29"/>
        <v>129</v>
      </c>
      <c r="S157" s="58" t="e">
        <f>+SR40_CRa15!$B81</f>
        <v>#N/A</v>
      </c>
      <c r="T157" s="40" t="e">
        <f t="shared" si="21"/>
        <v>#N/A</v>
      </c>
      <c r="U157" s="11">
        <f t="shared" si="30"/>
        <v>129</v>
      </c>
      <c r="V157" s="58" t="e">
        <f>+SR40_CRa30!$B68</f>
        <v>#N/A</v>
      </c>
      <c r="W157" s="40" t="e">
        <f t="shared" si="22"/>
        <v>#N/A</v>
      </c>
      <c r="X157" s="11">
        <f t="shared" si="31"/>
        <v>129</v>
      </c>
      <c r="Y157" s="58" t="e">
        <f>+SR40_CRa50!$B47</f>
        <v>#N/A</v>
      </c>
      <c r="Z157" s="40" t="e">
        <f t="shared" si="23"/>
        <v>#N/A</v>
      </c>
    </row>
    <row r="158" spans="2:26" x14ac:dyDescent="0.3">
      <c r="B158" s="11">
        <f t="shared" si="24"/>
        <v>130</v>
      </c>
      <c r="C158" s="1">
        <f>+SR!E142</f>
        <v>100</v>
      </c>
      <c r="D158" s="40">
        <f t="shared" si="32"/>
        <v>5.0000000000000001E-3</v>
      </c>
      <c r="E158" s="11">
        <f t="shared" si="25"/>
        <v>130</v>
      </c>
      <c r="F158" s="58">
        <f>+SR40_CRa15!$E82</f>
        <v>0</v>
      </c>
      <c r="G158" s="40">
        <f t="shared" ref="G158:G221" si="34">+F158/20000</f>
        <v>0</v>
      </c>
      <c r="H158" s="11">
        <f t="shared" si="26"/>
        <v>130</v>
      </c>
      <c r="I158" s="58">
        <f>+SR40_CRa30!$E69</f>
        <v>0</v>
      </c>
      <c r="J158" s="40">
        <f t="shared" ref="J158:J221" si="35">+I158/20000</f>
        <v>0</v>
      </c>
      <c r="K158" s="11">
        <f t="shared" si="27"/>
        <v>130</v>
      </c>
      <c r="L158" s="58">
        <f>+SR40_CRa50!$E48</f>
        <v>0</v>
      </c>
      <c r="M158" s="40">
        <f t="shared" ref="M158:M221" si="36">+L158/20000</f>
        <v>0</v>
      </c>
      <c r="O158" s="11">
        <f t="shared" si="28"/>
        <v>130</v>
      </c>
      <c r="P158" s="1">
        <f>+SR!B142</f>
        <v>5648</v>
      </c>
      <c r="Q158" s="40">
        <f t="shared" si="33"/>
        <v>0.28239999999999998</v>
      </c>
      <c r="R158" s="11">
        <f t="shared" si="29"/>
        <v>130</v>
      </c>
      <c r="S158" s="58" t="e">
        <f>+SR40_CRa15!$B82</f>
        <v>#N/A</v>
      </c>
      <c r="T158" s="40" t="e">
        <f t="shared" ref="T158:T168" si="37">+S158/20000</f>
        <v>#N/A</v>
      </c>
      <c r="U158" s="11">
        <f t="shared" si="30"/>
        <v>130</v>
      </c>
      <c r="V158" s="58" t="e">
        <f>+SR40_CRa30!$B69</f>
        <v>#N/A</v>
      </c>
      <c r="W158" s="40" t="e">
        <f t="shared" ref="W158:W168" si="38">+V158/20000</f>
        <v>#N/A</v>
      </c>
      <c r="X158" s="11">
        <f t="shared" si="31"/>
        <v>130</v>
      </c>
      <c r="Y158" s="58" t="e">
        <f>+SR40_CRa50!$B48</f>
        <v>#N/A</v>
      </c>
      <c r="Z158" s="40" t="e">
        <f t="shared" ref="Z158:Z168" si="39">+Y158/20000</f>
        <v>#N/A</v>
      </c>
    </row>
    <row r="159" spans="2:26" x14ac:dyDescent="0.3">
      <c r="B159" s="11">
        <f t="shared" ref="B159:B168" si="40">+B158+1</f>
        <v>131</v>
      </c>
      <c r="C159" s="1">
        <f>+SR!E143</f>
        <v>93</v>
      </c>
      <c r="D159" s="40">
        <f t="shared" si="32"/>
        <v>4.6499999999999996E-3</v>
      </c>
      <c r="E159" s="11">
        <f t="shared" ref="E159:E222" si="41">+E158+1</f>
        <v>131</v>
      </c>
      <c r="F159" s="58">
        <f>+SR40_CRa15!$E83</f>
        <v>0</v>
      </c>
      <c r="G159" s="40">
        <f t="shared" si="34"/>
        <v>0</v>
      </c>
      <c r="H159" s="11">
        <f t="shared" ref="H159:H222" si="42">+H158+1</f>
        <v>131</v>
      </c>
      <c r="I159" s="58">
        <f>+SR40_CRa30!$E70</f>
        <v>0</v>
      </c>
      <c r="J159" s="40">
        <f t="shared" si="35"/>
        <v>0</v>
      </c>
      <c r="K159" s="11">
        <f t="shared" ref="K159:K222" si="43">+K158+1</f>
        <v>131</v>
      </c>
      <c r="L159" s="58">
        <f>+SR40_CRa50!$E49</f>
        <v>0</v>
      </c>
      <c r="M159" s="40">
        <f t="shared" si="36"/>
        <v>0</v>
      </c>
      <c r="O159" s="11">
        <f t="shared" ref="O159:O168" si="44">+O158+1</f>
        <v>131</v>
      </c>
      <c r="P159" s="1">
        <f>+SR!B143</f>
        <v>5650</v>
      </c>
      <c r="Q159" s="40">
        <f t="shared" si="33"/>
        <v>0.28249999999999997</v>
      </c>
      <c r="R159" s="11">
        <f t="shared" ref="R159:R168" si="45">+R158+1</f>
        <v>131</v>
      </c>
      <c r="S159" s="58" t="e">
        <f>+SR40_CRa15!$B83</f>
        <v>#N/A</v>
      </c>
      <c r="T159" s="40" t="e">
        <f t="shared" si="37"/>
        <v>#N/A</v>
      </c>
      <c r="U159" s="11">
        <f t="shared" ref="U159:U168" si="46">+U158+1</f>
        <v>131</v>
      </c>
      <c r="V159" s="58" t="e">
        <f>+SR40_CRa30!$B70</f>
        <v>#N/A</v>
      </c>
      <c r="W159" s="40" t="e">
        <f t="shared" si="38"/>
        <v>#N/A</v>
      </c>
      <c r="X159" s="11">
        <f t="shared" ref="X159:X168" si="47">+X158+1</f>
        <v>131</v>
      </c>
      <c r="Y159" s="58" t="e">
        <f>+SR40_CRa50!$B49</f>
        <v>#N/A</v>
      </c>
      <c r="Z159" s="40" t="e">
        <f t="shared" si="39"/>
        <v>#N/A</v>
      </c>
    </row>
    <row r="160" spans="2:26" x14ac:dyDescent="0.3">
      <c r="B160" s="11">
        <f t="shared" si="40"/>
        <v>132</v>
      </c>
      <c r="C160" s="1">
        <f>+SR!E144</f>
        <v>86</v>
      </c>
      <c r="D160" s="40">
        <f t="shared" si="32"/>
        <v>4.3E-3</v>
      </c>
      <c r="E160" s="11">
        <f t="shared" si="41"/>
        <v>132</v>
      </c>
      <c r="F160" s="58">
        <f>+SR40_CRa15!$E84</f>
        <v>0</v>
      </c>
      <c r="G160" s="40">
        <f t="shared" si="34"/>
        <v>0</v>
      </c>
      <c r="H160" s="11">
        <f t="shared" si="42"/>
        <v>132</v>
      </c>
      <c r="I160" s="58">
        <f>+SR40_CRa30!$E71</f>
        <v>0</v>
      </c>
      <c r="J160" s="40">
        <f t="shared" si="35"/>
        <v>0</v>
      </c>
      <c r="K160" s="11">
        <f t="shared" si="43"/>
        <v>132</v>
      </c>
      <c r="L160" s="58">
        <f>+SR40_CRa50!$E50</f>
        <v>0</v>
      </c>
      <c r="M160" s="40">
        <f t="shared" si="36"/>
        <v>0</v>
      </c>
      <c r="O160" s="11">
        <f t="shared" si="44"/>
        <v>132</v>
      </c>
      <c r="P160" s="1">
        <f>+SR!B144</f>
        <v>5651</v>
      </c>
      <c r="Q160" s="40">
        <f t="shared" si="33"/>
        <v>0.28255000000000002</v>
      </c>
      <c r="R160" s="11">
        <f t="shared" si="45"/>
        <v>132</v>
      </c>
      <c r="S160" s="58" t="e">
        <f>+SR40_CRa15!$B84</f>
        <v>#N/A</v>
      </c>
      <c r="T160" s="40" t="e">
        <f t="shared" si="37"/>
        <v>#N/A</v>
      </c>
      <c r="U160" s="11">
        <f t="shared" si="46"/>
        <v>132</v>
      </c>
      <c r="V160" s="58" t="e">
        <f>+SR40_CRa30!$B71</f>
        <v>#N/A</v>
      </c>
      <c r="W160" s="40" t="e">
        <f t="shared" si="38"/>
        <v>#N/A</v>
      </c>
      <c r="X160" s="11">
        <f t="shared" si="47"/>
        <v>132</v>
      </c>
      <c r="Y160" s="58" t="e">
        <f>+SR40_CRa50!$B50</f>
        <v>#N/A</v>
      </c>
      <c r="Z160" s="40" t="e">
        <f t="shared" si="39"/>
        <v>#N/A</v>
      </c>
    </row>
    <row r="161" spans="2:26" x14ac:dyDescent="0.3">
      <c r="B161" s="11">
        <f t="shared" si="40"/>
        <v>133</v>
      </c>
      <c r="C161" s="1">
        <f>+SR!E145</f>
        <v>80</v>
      </c>
      <c r="D161" s="40">
        <f t="shared" si="32"/>
        <v>4.0000000000000001E-3</v>
      </c>
      <c r="E161" s="11">
        <f t="shared" si="41"/>
        <v>133</v>
      </c>
      <c r="F161" s="58">
        <f>+SR40_CRa15!$E85</f>
        <v>0</v>
      </c>
      <c r="G161" s="40">
        <f t="shared" si="34"/>
        <v>0</v>
      </c>
      <c r="H161" s="11">
        <f t="shared" si="42"/>
        <v>133</v>
      </c>
      <c r="I161" s="58">
        <f>+SR40_CRa30!$E72</f>
        <v>0</v>
      </c>
      <c r="J161" s="40">
        <f t="shared" si="35"/>
        <v>0</v>
      </c>
      <c r="K161" s="11">
        <f t="shared" si="43"/>
        <v>133</v>
      </c>
      <c r="L161" s="58">
        <f>+SR40_CRa50!$E51</f>
        <v>0</v>
      </c>
      <c r="M161" s="40">
        <f t="shared" si="36"/>
        <v>0</v>
      </c>
      <c r="O161" s="11">
        <f t="shared" si="44"/>
        <v>133</v>
      </c>
      <c r="P161" s="1">
        <f>+SR!B145</f>
        <v>5652</v>
      </c>
      <c r="Q161" s="40">
        <f t="shared" si="33"/>
        <v>0.28260000000000002</v>
      </c>
      <c r="R161" s="11">
        <f t="shared" si="45"/>
        <v>133</v>
      </c>
      <c r="S161" s="58" t="e">
        <f>+SR40_CRa15!$B85</f>
        <v>#N/A</v>
      </c>
      <c r="T161" s="40" t="e">
        <f t="shared" si="37"/>
        <v>#N/A</v>
      </c>
      <c r="U161" s="11">
        <f t="shared" si="46"/>
        <v>133</v>
      </c>
      <c r="V161" s="58" t="e">
        <f>+SR40_CRa30!$B72</f>
        <v>#N/A</v>
      </c>
      <c r="W161" s="40" t="e">
        <f t="shared" si="38"/>
        <v>#N/A</v>
      </c>
      <c r="X161" s="11">
        <f t="shared" si="47"/>
        <v>133</v>
      </c>
      <c r="Y161" s="58" t="e">
        <f>+SR40_CRa50!$B51</f>
        <v>#N/A</v>
      </c>
      <c r="Z161" s="40" t="e">
        <f t="shared" si="39"/>
        <v>#N/A</v>
      </c>
    </row>
    <row r="162" spans="2:26" x14ac:dyDescent="0.3">
      <c r="B162" s="11">
        <f t="shared" si="40"/>
        <v>134</v>
      </c>
      <c r="C162" s="1">
        <f>+SR!E146</f>
        <v>73</v>
      </c>
      <c r="D162" s="40">
        <f t="shared" si="32"/>
        <v>3.65E-3</v>
      </c>
      <c r="E162" s="11">
        <f t="shared" si="41"/>
        <v>134</v>
      </c>
      <c r="F162" s="58">
        <f>+SR40_CRa15!$E86</f>
        <v>0</v>
      </c>
      <c r="G162" s="40">
        <f t="shared" si="34"/>
        <v>0</v>
      </c>
      <c r="H162" s="11">
        <f t="shared" si="42"/>
        <v>134</v>
      </c>
      <c r="I162" s="58">
        <f>+SR40_CRa30!$E73</f>
        <v>0</v>
      </c>
      <c r="J162" s="40">
        <f t="shared" si="35"/>
        <v>0</v>
      </c>
      <c r="K162" s="11">
        <f t="shared" si="43"/>
        <v>134</v>
      </c>
      <c r="L162" s="58">
        <f>+SR40_CRa50!$E52</f>
        <v>0</v>
      </c>
      <c r="M162" s="40">
        <f t="shared" si="36"/>
        <v>0</v>
      </c>
      <c r="O162" s="11">
        <f t="shared" si="44"/>
        <v>134</v>
      </c>
      <c r="P162" s="1">
        <f>+SR!B146</f>
        <v>5653</v>
      </c>
      <c r="Q162" s="40">
        <f t="shared" si="33"/>
        <v>0.28265000000000001</v>
      </c>
      <c r="R162" s="11">
        <f t="shared" si="45"/>
        <v>134</v>
      </c>
      <c r="S162" s="58" t="e">
        <f>+SR40_CRa15!$B86</f>
        <v>#N/A</v>
      </c>
      <c r="T162" s="40" t="e">
        <f t="shared" si="37"/>
        <v>#N/A</v>
      </c>
      <c r="U162" s="11">
        <f t="shared" si="46"/>
        <v>134</v>
      </c>
      <c r="V162" s="58" t="e">
        <f>+SR40_CRa30!$B73</f>
        <v>#N/A</v>
      </c>
      <c r="W162" s="40" t="e">
        <f t="shared" si="38"/>
        <v>#N/A</v>
      </c>
      <c r="X162" s="11">
        <f t="shared" si="47"/>
        <v>134</v>
      </c>
      <c r="Y162" s="58" t="e">
        <f>+SR40_CRa50!$B52</f>
        <v>#N/A</v>
      </c>
      <c r="Z162" s="40" t="e">
        <f t="shared" si="39"/>
        <v>#N/A</v>
      </c>
    </row>
    <row r="163" spans="2:26" x14ac:dyDescent="0.3">
      <c r="B163" s="11">
        <f t="shared" si="40"/>
        <v>135</v>
      </c>
      <c r="C163" s="1">
        <f>+SR!E147</f>
        <v>67</v>
      </c>
      <c r="D163" s="40">
        <f t="shared" si="32"/>
        <v>3.3500000000000001E-3</v>
      </c>
      <c r="E163" s="11">
        <f t="shared" si="41"/>
        <v>135</v>
      </c>
      <c r="F163" s="58">
        <f>+SR40_CRa15!$E87</f>
        <v>0</v>
      </c>
      <c r="G163" s="40">
        <f t="shared" si="34"/>
        <v>0</v>
      </c>
      <c r="H163" s="11">
        <f t="shared" si="42"/>
        <v>135</v>
      </c>
      <c r="I163" s="58">
        <f>+SR40_CRa30!$E74</f>
        <v>0</v>
      </c>
      <c r="J163" s="40">
        <f t="shared" si="35"/>
        <v>0</v>
      </c>
      <c r="K163" s="11">
        <f t="shared" si="43"/>
        <v>135</v>
      </c>
      <c r="L163" s="58">
        <f>+SR40_CRa50!$E53</f>
        <v>0</v>
      </c>
      <c r="M163" s="40">
        <f t="shared" si="36"/>
        <v>0</v>
      </c>
      <c r="O163" s="11">
        <f t="shared" si="44"/>
        <v>135</v>
      </c>
      <c r="P163" s="1">
        <f>+SR!B147</f>
        <v>5654</v>
      </c>
      <c r="Q163" s="40">
        <f t="shared" si="33"/>
        <v>0.28270000000000001</v>
      </c>
      <c r="R163" s="11">
        <f t="shared" si="45"/>
        <v>135</v>
      </c>
      <c r="S163" s="58" t="e">
        <f>+SR40_CRa15!$B87</f>
        <v>#N/A</v>
      </c>
      <c r="T163" s="40" t="e">
        <f t="shared" si="37"/>
        <v>#N/A</v>
      </c>
      <c r="U163" s="11">
        <f t="shared" si="46"/>
        <v>135</v>
      </c>
      <c r="V163" s="58" t="e">
        <f>+SR40_CRa30!$B74</f>
        <v>#N/A</v>
      </c>
      <c r="W163" s="40" t="e">
        <f t="shared" si="38"/>
        <v>#N/A</v>
      </c>
      <c r="X163" s="11">
        <f t="shared" si="47"/>
        <v>135</v>
      </c>
      <c r="Y163" s="58" t="e">
        <f>+SR40_CRa50!$B53</f>
        <v>#N/A</v>
      </c>
      <c r="Z163" s="40" t="e">
        <f t="shared" si="39"/>
        <v>#N/A</v>
      </c>
    </row>
    <row r="164" spans="2:26" x14ac:dyDescent="0.3">
      <c r="B164" s="11">
        <f t="shared" si="40"/>
        <v>136</v>
      </c>
      <c r="C164" s="1">
        <f>+SR!E148</f>
        <v>63</v>
      </c>
      <c r="D164" s="40">
        <f t="shared" si="32"/>
        <v>3.15E-3</v>
      </c>
      <c r="E164" s="11">
        <f t="shared" si="41"/>
        <v>136</v>
      </c>
      <c r="F164" s="58">
        <f>+SR40_CRa15!$E88</f>
        <v>0</v>
      </c>
      <c r="G164" s="40">
        <f t="shared" si="34"/>
        <v>0</v>
      </c>
      <c r="H164" s="11">
        <f t="shared" si="42"/>
        <v>136</v>
      </c>
      <c r="I164" s="58">
        <f>+SR40_CRa30!$E75</f>
        <v>0</v>
      </c>
      <c r="J164" s="40">
        <f t="shared" si="35"/>
        <v>0</v>
      </c>
      <c r="K164" s="11">
        <f t="shared" si="43"/>
        <v>136</v>
      </c>
      <c r="L164" s="58">
        <f>+SR40_CRa50!$E54</f>
        <v>0</v>
      </c>
      <c r="M164" s="40">
        <f t="shared" si="36"/>
        <v>0</v>
      </c>
      <c r="O164" s="11">
        <f t="shared" si="44"/>
        <v>136</v>
      </c>
      <c r="P164" s="1">
        <f>+SR!B148</f>
        <v>5655</v>
      </c>
      <c r="Q164" s="40">
        <f t="shared" si="33"/>
        <v>0.28275</v>
      </c>
      <c r="R164" s="11">
        <f t="shared" si="45"/>
        <v>136</v>
      </c>
      <c r="S164" s="58" t="e">
        <f>+SR40_CRa15!$B88</f>
        <v>#N/A</v>
      </c>
      <c r="T164" s="40" t="e">
        <f t="shared" si="37"/>
        <v>#N/A</v>
      </c>
      <c r="U164" s="11">
        <f t="shared" si="46"/>
        <v>136</v>
      </c>
      <c r="V164" s="58" t="e">
        <f>+SR40_CRa30!$B75</f>
        <v>#N/A</v>
      </c>
      <c r="W164" s="40" t="e">
        <f t="shared" si="38"/>
        <v>#N/A</v>
      </c>
      <c r="X164" s="11">
        <f t="shared" si="47"/>
        <v>136</v>
      </c>
      <c r="Y164" s="58" t="e">
        <f>+SR40_CRa50!$B54</f>
        <v>#N/A</v>
      </c>
      <c r="Z164" s="40" t="e">
        <f t="shared" si="39"/>
        <v>#N/A</v>
      </c>
    </row>
    <row r="165" spans="2:26" x14ac:dyDescent="0.3">
      <c r="B165" s="11">
        <f t="shared" si="40"/>
        <v>137</v>
      </c>
      <c r="C165" s="1">
        <f>+SR!E149</f>
        <v>58</v>
      </c>
      <c r="D165" s="40">
        <f t="shared" si="32"/>
        <v>2.8999999999999998E-3</v>
      </c>
      <c r="E165" s="11">
        <f t="shared" si="41"/>
        <v>137</v>
      </c>
      <c r="F165" s="58">
        <f>+SR40_CRa15!$E89</f>
        <v>0</v>
      </c>
      <c r="G165" s="40">
        <f t="shared" si="34"/>
        <v>0</v>
      </c>
      <c r="H165" s="11">
        <f t="shared" si="42"/>
        <v>137</v>
      </c>
      <c r="I165" s="58">
        <f>+SR40_CRa30!$E76</f>
        <v>0</v>
      </c>
      <c r="J165" s="40">
        <f t="shared" si="35"/>
        <v>0</v>
      </c>
      <c r="K165" s="11">
        <f t="shared" si="43"/>
        <v>137</v>
      </c>
      <c r="L165" s="58">
        <f>+SR40_CRa50!$E55</f>
        <v>0</v>
      </c>
      <c r="M165" s="40">
        <f t="shared" si="36"/>
        <v>0</v>
      </c>
      <c r="O165" s="11">
        <f t="shared" si="44"/>
        <v>137</v>
      </c>
      <c r="P165" s="1">
        <f>+SR!B149</f>
        <v>5656</v>
      </c>
      <c r="Q165" s="40">
        <f t="shared" si="33"/>
        <v>0.2828</v>
      </c>
      <c r="R165" s="11">
        <f t="shared" si="45"/>
        <v>137</v>
      </c>
      <c r="S165" s="58" t="e">
        <f>+SR40_CRa15!$B89</f>
        <v>#N/A</v>
      </c>
      <c r="T165" s="40" t="e">
        <f t="shared" si="37"/>
        <v>#N/A</v>
      </c>
      <c r="U165" s="11">
        <f t="shared" si="46"/>
        <v>137</v>
      </c>
      <c r="V165" s="58" t="e">
        <f>+SR40_CRa30!$B76</f>
        <v>#N/A</v>
      </c>
      <c r="W165" s="40" t="e">
        <f t="shared" si="38"/>
        <v>#N/A</v>
      </c>
      <c r="X165" s="11">
        <f t="shared" si="47"/>
        <v>137</v>
      </c>
      <c r="Y165" s="58" t="e">
        <f>+SR40_CRa50!$B55</f>
        <v>#N/A</v>
      </c>
      <c r="Z165" s="40" t="e">
        <f t="shared" si="39"/>
        <v>#N/A</v>
      </c>
    </row>
    <row r="166" spans="2:26" x14ac:dyDescent="0.3">
      <c r="B166" s="11">
        <f t="shared" si="40"/>
        <v>138</v>
      </c>
      <c r="C166" s="1">
        <f>+SR!E150</f>
        <v>54</v>
      </c>
      <c r="D166" s="40">
        <f t="shared" si="32"/>
        <v>2.7000000000000001E-3</v>
      </c>
      <c r="E166" s="11">
        <f t="shared" si="41"/>
        <v>138</v>
      </c>
      <c r="F166" s="58">
        <f>+SR40_CRa15!$E90</f>
        <v>0</v>
      </c>
      <c r="G166" s="40">
        <f t="shared" si="34"/>
        <v>0</v>
      </c>
      <c r="H166" s="11">
        <f t="shared" si="42"/>
        <v>138</v>
      </c>
      <c r="I166" s="58">
        <f>+SR40_CRa30!$E77</f>
        <v>0</v>
      </c>
      <c r="J166" s="40">
        <f t="shared" si="35"/>
        <v>0</v>
      </c>
      <c r="K166" s="11">
        <f t="shared" si="43"/>
        <v>138</v>
      </c>
      <c r="L166" s="58">
        <f>+SR40_CRa50!$E56</f>
        <v>0</v>
      </c>
      <c r="M166" s="40">
        <f t="shared" si="36"/>
        <v>0</v>
      </c>
      <c r="O166" s="11">
        <f t="shared" si="44"/>
        <v>138</v>
      </c>
      <c r="P166" s="1">
        <f>+SR!B150</f>
        <v>5657</v>
      </c>
      <c r="Q166" s="40">
        <f t="shared" si="33"/>
        <v>0.28284999999999999</v>
      </c>
      <c r="R166" s="11">
        <f t="shared" si="45"/>
        <v>138</v>
      </c>
      <c r="S166" s="58" t="e">
        <f>+SR40_CRa15!$B90</f>
        <v>#N/A</v>
      </c>
      <c r="T166" s="40" t="e">
        <f t="shared" si="37"/>
        <v>#N/A</v>
      </c>
      <c r="U166" s="11">
        <f t="shared" si="46"/>
        <v>138</v>
      </c>
      <c r="V166" s="58" t="e">
        <f>+SR40_CRa30!$B77</f>
        <v>#N/A</v>
      </c>
      <c r="W166" s="40" t="e">
        <f t="shared" si="38"/>
        <v>#N/A</v>
      </c>
      <c r="X166" s="11">
        <f t="shared" si="47"/>
        <v>138</v>
      </c>
      <c r="Y166" s="58" t="e">
        <f>+SR40_CRa50!$B56</f>
        <v>#N/A</v>
      </c>
      <c r="Z166" s="40" t="e">
        <f t="shared" si="39"/>
        <v>#N/A</v>
      </c>
    </row>
    <row r="167" spans="2:26" x14ac:dyDescent="0.3">
      <c r="B167" s="11">
        <f t="shared" si="40"/>
        <v>139</v>
      </c>
      <c r="C167" s="1">
        <f>+SR!E151</f>
        <v>51</v>
      </c>
      <c r="D167" s="40">
        <f t="shared" si="32"/>
        <v>2.5500000000000002E-3</v>
      </c>
      <c r="E167" s="11">
        <f t="shared" si="41"/>
        <v>139</v>
      </c>
      <c r="F167" s="58">
        <f>+SR40_CRa15!$E91</f>
        <v>0</v>
      </c>
      <c r="G167" s="40">
        <f t="shared" si="34"/>
        <v>0</v>
      </c>
      <c r="H167" s="11">
        <f t="shared" si="42"/>
        <v>139</v>
      </c>
      <c r="I167" s="58">
        <f>+SR40_CRa30!$E78</f>
        <v>0</v>
      </c>
      <c r="J167" s="40">
        <f t="shared" si="35"/>
        <v>0</v>
      </c>
      <c r="K167" s="11">
        <f t="shared" si="43"/>
        <v>139</v>
      </c>
      <c r="L167" s="58">
        <f>+SR40_CRa50!$E57</f>
        <v>0</v>
      </c>
      <c r="M167" s="40">
        <f t="shared" si="36"/>
        <v>0</v>
      </c>
      <c r="O167" s="11">
        <f t="shared" si="44"/>
        <v>139</v>
      </c>
      <c r="P167" s="1">
        <f>+SR!B151</f>
        <v>5659</v>
      </c>
      <c r="Q167" s="40">
        <f t="shared" si="33"/>
        <v>0.28294999999999998</v>
      </c>
      <c r="R167" s="11">
        <f t="shared" si="45"/>
        <v>139</v>
      </c>
      <c r="S167" s="58" t="e">
        <f>+SR40_CRa15!$B91</f>
        <v>#N/A</v>
      </c>
      <c r="T167" s="40" t="e">
        <f t="shared" si="37"/>
        <v>#N/A</v>
      </c>
      <c r="U167" s="11">
        <f t="shared" si="46"/>
        <v>139</v>
      </c>
      <c r="V167" s="58" t="e">
        <f>+SR40_CRa30!$B78</f>
        <v>#N/A</v>
      </c>
      <c r="W167" s="40" t="e">
        <f t="shared" si="38"/>
        <v>#N/A</v>
      </c>
      <c r="X167" s="11">
        <f t="shared" si="47"/>
        <v>139</v>
      </c>
      <c r="Y167" s="58" t="e">
        <f>+SR40_CRa50!$B57</f>
        <v>#N/A</v>
      </c>
      <c r="Z167" s="40" t="e">
        <f t="shared" si="39"/>
        <v>#N/A</v>
      </c>
    </row>
    <row r="168" spans="2:26" x14ac:dyDescent="0.3">
      <c r="B168" s="11">
        <f t="shared" si="40"/>
        <v>140</v>
      </c>
      <c r="C168" s="1">
        <f>+SR!E152</f>
        <v>48</v>
      </c>
      <c r="D168" s="40">
        <f t="shared" si="32"/>
        <v>2.3999999999999998E-3</v>
      </c>
      <c r="E168" s="11">
        <f t="shared" si="41"/>
        <v>140</v>
      </c>
      <c r="F168" s="58">
        <f>+SR40_CRa15!$E92</f>
        <v>0</v>
      </c>
      <c r="G168" s="40">
        <f t="shared" si="34"/>
        <v>0</v>
      </c>
      <c r="H168" s="11">
        <f t="shared" si="42"/>
        <v>140</v>
      </c>
      <c r="I168" s="58">
        <f>+SR40_CRa30!$E79</f>
        <v>0</v>
      </c>
      <c r="J168" s="40">
        <f t="shared" si="35"/>
        <v>0</v>
      </c>
      <c r="K168" s="11">
        <f t="shared" si="43"/>
        <v>140</v>
      </c>
      <c r="L168" s="58">
        <f>+SR40_CRa50!$E58</f>
        <v>0</v>
      </c>
      <c r="M168" s="40">
        <f t="shared" si="36"/>
        <v>0</v>
      </c>
      <c r="O168" s="11">
        <f t="shared" si="44"/>
        <v>140</v>
      </c>
      <c r="P168" s="1">
        <f>+SR!B152</f>
        <v>5660</v>
      </c>
      <c r="Q168" s="40">
        <f t="shared" si="33"/>
        <v>0.28299999999999997</v>
      </c>
      <c r="R168" s="11">
        <f t="shared" si="45"/>
        <v>140</v>
      </c>
      <c r="S168" s="58" t="e">
        <f>+SR40_CRa15!$B92</f>
        <v>#N/A</v>
      </c>
      <c r="T168" s="40" t="e">
        <f t="shared" si="37"/>
        <v>#N/A</v>
      </c>
      <c r="U168" s="11">
        <f t="shared" si="46"/>
        <v>140</v>
      </c>
      <c r="V168" s="58" t="e">
        <f>+SR40_CRa30!$B79</f>
        <v>#N/A</v>
      </c>
      <c r="W168" s="40" t="e">
        <f t="shared" si="38"/>
        <v>#N/A</v>
      </c>
      <c r="X168" s="11">
        <f t="shared" si="47"/>
        <v>140</v>
      </c>
      <c r="Y168" s="58" t="e">
        <f>+SR40_CRa50!$B58</f>
        <v>#N/A</v>
      </c>
      <c r="Z168" s="40" t="e">
        <f t="shared" si="39"/>
        <v>#N/A</v>
      </c>
    </row>
    <row r="169" spans="2:26" x14ac:dyDescent="0.3">
      <c r="C169" s="1"/>
      <c r="D169" s="40"/>
      <c r="E169" s="11">
        <f t="shared" si="41"/>
        <v>141</v>
      </c>
      <c r="F169" s="58">
        <f>+SR40_CRa15!$E93</f>
        <v>0</v>
      </c>
      <c r="G169" s="40">
        <f t="shared" si="34"/>
        <v>0</v>
      </c>
      <c r="H169" s="11">
        <f t="shared" si="42"/>
        <v>141</v>
      </c>
      <c r="I169" s="58">
        <f>+SR40_CRa30!$E80</f>
        <v>0</v>
      </c>
      <c r="J169" s="40">
        <f t="shared" si="35"/>
        <v>0</v>
      </c>
      <c r="K169" s="11">
        <f t="shared" si="43"/>
        <v>141</v>
      </c>
      <c r="L169" s="58">
        <f>+SR40_CRa50!$E59</f>
        <v>0</v>
      </c>
      <c r="M169" s="40">
        <f t="shared" si="36"/>
        <v>0</v>
      </c>
    </row>
    <row r="170" spans="2:26" x14ac:dyDescent="0.3">
      <c r="C170" s="1"/>
      <c r="D170" s="40"/>
      <c r="E170" s="11">
        <f t="shared" si="41"/>
        <v>142</v>
      </c>
      <c r="F170" s="58">
        <f>+SR40_CRa15!$E94</f>
        <v>0</v>
      </c>
      <c r="G170" s="40">
        <f t="shared" si="34"/>
        <v>0</v>
      </c>
      <c r="H170" s="11">
        <f t="shared" si="42"/>
        <v>142</v>
      </c>
      <c r="I170" s="58">
        <f>+SR40_CRa30!$E81</f>
        <v>0</v>
      </c>
      <c r="J170" s="40">
        <f t="shared" si="35"/>
        <v>0</v>
      </c>
      <c r="K170" s="11">
        <f t="shared" si="43"/>
        <v>142</v>
      </c>
      <c r="L170" s="58">
        <f>+SR40_CRa50!$E60</f>
        <v>0</v>
      </c>
      <c r="M170" s="40">
        <f t="shared" si="36"/>
        <v>0</v>
      </c>
    </row>
    <row r="171" spans="2:26" x14ac:dyDescent="0.3">
      <c r="C171" s="1"/>
      <c r="D171" s="40"/>
      <c r="E171" s="11">
        <f t="shared" si="41"/>
        <v>143</v>
      </c>
      <c r="F171" s="58">
        <f>+SR40_CRa15!$E95</f>
        <v>0</v>
      </c>
      <c r="G171" s="40">
        <f t="shared" si="34"/>
        <v>0</v>
      </c>
      <c r="H171" s="11">
        <f t="shared" si="42"/>
        <v>143</v>
      </c>
      <c r="I171" s="58">
        <f>+SR40_CRa30!$E82</f>
        <v>0</v>
      </c>
      <c r="J171" s="40">
        <f t="shared" si="35"/>
        <v>0</v>
      </c>
      <c r="K171" s="11">
        <f t="shared" si="43"/>
        <v>143</v>
      </c>
      <c r="L171" s="58">
        <f>+SR40_CRa50!$E61</f>
        <v>0</v>
      </c>
      <c r="M171" s="40">
        <f t="shared" si="36"/>
        <v>0</v>
      </c>
    </row>
    <row r="172" spans="2:26" x14ac:dyDescent="0.3">
      <c r="C172" s="1"/>
      <c r="D172" s="40"/>
      <c r="E172" s="11">
        <f t="shared" si="41"/>
        <v>144</v>
      </c>
      <c r="F172" s="58">
        <f>+SR40_CRa15!$E96</f>
        <v>0</v>
      </c>
      <c r="G172" s="40">
        <f t="shared" si="34"/>
        <v>0</v>
      </c>
      <c r="H172" s="11">
        <f t="shared" si="42"/>
        <v>144</v>
      </c>
      <c r="I172" s="58">
        <f>+SR40_CRa30!$E83</f>
        <v>0</v>
      </c>
      <c r="J172" s="40">
        <f t="shared" si="35"/>
        <v>0</v>
      </c>
      <c r="K172" s="11">
        <f t="shared" si="43"/>
        <v>144</v>
      </c>
      <c r="L172" s="58">
        <f>+SR40_CRa50!$E62</f>
        <v>0</v>
      </c>
      <c r="M172" s="40">
        <f t="shared" si="36"/>
        <v>0</v>
      </c>
    </row>
    <row r="173" spans="2:26" x14ac:dyDescent="0.3">
      <c r="C173" s="1"/>
      <c r="D173" s="40"/>
      <c r="E173" s="11">
        <f t="shared" si="41"/>
        <v>145</v>
      </c>
      <c r="F173" s="58">
        <f>+SR40_CRa15!$E97</f>
        <v>0</v>
      </c>
      <c r="G173" s="40">
        <f t="shared" si="34"/>
        <v>0</v>
      </c>
      <c r="H173" s="11">
        <f t="shared" si="42"/>
        <v>145</v>
      </c>
      <c r="I173" s="58">
        <f>+SR40_CRa30!$E84</f>
        <v>0</v>
      </c>
      <c r="J173" s="40">
        <f t="shared" si="35"/>
        <v>0</v>
      </c>
      <c r="K173" s="11">
        <f t="shared" si="43"/>
        <v>145</v>
      </c>
      <c r="L173" s="58">
        <f>+SR40_CRa50!$E63</f>
        <v>0</v>
      </c>
      <c r="M173" s="40">
        <f t="shared" si="36"/>
        <v>0</v>
      </c>
    </row>
    <row r="174" spans="2:26" x14ac:dyDescent="0.3">
      <c r="C174" s="1"/>
      <c r="D174" s="40"/>
      <c r="E174" s="11">
        <f t="shared" si="41"/>
        <v>146</v>
      </c>
      <c r="F174" s="58">
        <f>+SR40_CRa15!$E98</f>
        <v>0</v>
      </c>
      <c r="G174" s="40">
        <f t="shared" si="34"/>
        <v>0</v>
      </c>
      <c r="H174" s="11">
        <f t="shared" si="42"/>
        <v>146</v>
      </c>
      <c r="I174" s="58">
        <f>+SR40_CRa30!$E85</f>
        <v>0</v>
      </c>
      <c r="J174" s="40">
        <f t="shared" si="35"/>
        <v>0</v>
      </c>
      <c r="K174" s="11">
        <f t="shared" si="43"/>
        <v>146</v>
      </c>
      <c r="L174" s="58">
        <f>+SR40_CRa50!$E64</f>
        <v>0</v>
      </c>
      <c r="M174" s="40">
        <f t="shared" si="36"/>
        <v>0</v>
      </c>
    </row>
    <row r="175" spans="2:26" x14ac:dyDescent="0.3">
      <c r="C175" s="1"/>
      <c r="D175" s="40"/>
      <c r="E175" s="11">
        <f t="shared" si="41"/>
        <v>147</v>
      </c>
      <c r="F175" s="58">
        <f>+SR40_CRa15!$E99</f>
        <v>0</v>
      </c>
      <c r="G175" s="40">
        <f t="shared" si="34"/>
        <v>0</v>
      </c>
      <c r="H175" s="11">
        <f t="shared" si="42"/>
        <v>147</v>
      </c>
      <c r="I175" s="58">
        <f>+SR40_CRa30!$E86</f>
        <v>0</v>
      </c>
      <c r="J175" s="40">
        <f t="shared" si="35"/>
        <v>0</v>
      </c>
      <c r="K175" s="11">
        <f t="shared" si="43"/>
        <v>147</v>
      </c>
      <c r="L175" s="58">
        <f>+SR40_CRa50!$E65</f>
        <v>0</v>
      </c>
      <c r="M175" s="40">
        <f t="shared" si="36"/>
        <v>0</v>
      </c>
    </row>
    <row r="176" spans="2:26" x14ac:dyDescent="0.3">
      <c r="C176" s="1"/>
      <c r="D176" s="40"/>
      <c r="E176" s="11">
        <f t="shared" si="41"/>
        <v>148</v>
      </c>
      <c r="F176" s="58">
        <f>+SR40_CRa15!$E100</f>
        <v>0</v>
      </c>
      <c r="G176" s="40">
        <f t="shared" si="34"/>
        <v>0</v>
      </c>
      <c r="H176" s="11">
        <f t="shared" si="42"/>
        <v>148</v>
      </c>
      <c r="I176" s="58">
        <f>+SR40_CRa30!$E87</f>
        <v>0</v>
      </c>
      <c r="J176" s="40">
        <f t="shared" si="35"/>
        <v>0</v>
      </c>
      <c r="K176" s="11">
        <f t="shared" si="43"/>
        <v>148</v>
      </c>
      <c r="L176" s="58">
        <f>+SR40_CRa50!$E66</f>
        <v>0</v>
      </c>
      <c r="M176" s="40">
        <f t="shared" si="36"/>
        <v>0</v>
      </c>
    </row>
    <row r="177" spans="3:13" x14ac:dyDescent="0.3">
      <c r="C177" s="1"/>
      <c r="D177" s="40"/>
      <c r="E177" s="11">
        <f t="shared" si="41"/>
        <v>149</v>
      </c>
      <c r="F177" s="58">
        <f>+SR40_CRa15!$E101</f>
        <v>0</v>
      </c>
      <c r="G177" s="40">
        <f t="shared" si="34"/>
        <v>0</v>
      </c>
      <c r="H177" s="11">
        <f t="shared" si="42"/>
        <v>149</v>
      </c>
      <c r="I177" s="58">
        <f>+SR40_CRa30!$E88</f>
        <v>0</v>
      </c>
      <c r="J177" s="40">
        <f t="shared" si="35"/>
        <v>0</v>
      </c>
      <c r="K177" s="11">
        <f t="shared" si="43"/>
        <v>149</v>
      </c>
      <c r="L177" s="58">
        <f>+SR40_CRa50!$E67</f>
        <v>0</v>
      </c>
      <c r="M177" s="40">
        <f t="shared" si="36"/>
        <v>0</v>
      </c>
    </row>
    <row r="178" spans="3:13" x14ac:dyDescent="0.3">
      <c r="C178" s="1"/>
      <c r="D178" s="40"/>
      <c r="E178" s="11">
        <f t="shared" si="41"/>
        <v>150</v>
      </c>
      <c r="F178" s="58">
        <f>+SR40_CRa15!$E102</f>
        <v>0</v>
      </c>
      <c r="G178" s="40">
        <f t="shared" si="34"/>
        <v>0</v>
      </c>
      <c r="H178" s="11">
        <f t="shared" si="42"/>
        <v>150</v>
      </c>
      <c r="I178" s="58">
        <f>+SR40_CRa30!$E89</f>
        <v>0</v>
      </c>
      <c r="J178" s="40">
        <f t="shared" si="35"/>
        <v>0</v>
      </c>
      <c r="K178" s="11">
        <f t="shared" si="43"/>
        <v>150</v>
      </c>
      <c r="L178" s="58">
        <f>+SR40_CRa50!$E68</f>
        <v>0</v>
      </c>
      <c r="M178" s="40">
        <f t="shared" si="36"/>
        <v>0</v>
      </c>
    </row>
    <row r="179" spans="3:13" x14ac:dyDescent="0.3">
      <c r="E179" s="11">
        <f t="shared" si="41"/>
        <v>151</v>
      </c>
      <c r="F179" s="58">
        <f>+SR40_CRa15!$E103</f>
        <v>0</v>
      </c>
      <c r="G179" s="40">
        <f t="shared" si="34"/>
        <v>0</v>
      </c>
      <c r="H179" s="11">
        <f t="shared" si="42"/>
        <v>151</v>
      </c>
      <c r="I179" s="58">
        <f>+SR40_CRa30!$E90</f>
        <v>0</v>
      </c>
      <c r="J179" s="40">
        <f t="shared" si="35"/>
        <v>0</v>
      </c>
      <c r="K179" s="11">
        <f t="shared" si="43"/>
        <v>151</v>
      </c>
      <c r="L179" s="58">
        <f>+SR40_CRa50!$E69</f>
        <v>0</v>
      </c>
      <c r="M179" s="40">
        <f t="shared" si="36"/>
        <v>0</v>
      </c>
    </row>
    <row r="180" spans="3:13" x14ac:dyDescent="0.3">
      <c r="E180" s="11">
        <f t="shared" si="41"/>
        <v>152</v>
      </c>
      <c r="F180" s="58">
        <f>+SR40_CRa15!$E104</f>
        <v>0</v>
      </c>
      <c r="G180" s="40">
        <f t="shared" si="34"/>
        <v>0</v>
      </c>
      <c r="H180" s="11">
        <f t="shared" si="42"/>
        <v>152</v>
      </c>
      <c r="I180" s="58">
        <f>+SR40_CRa30!$E91</f>
        <v>0</v>
      </c>
      <c r="J180" s="40">
        <f t="shared" si="35"/>
        <v>0</v>
      </c>
      <c r="K180" s="11">
        <f t="shared" si="43"/>
        <v>152</v>
      </c>
      <c r="L180" s="58">
        <f>+SR40_CRa50!$E70</f>
        <v>0</v>
      </c>
      <c r="M180" s="40">
        <f t="shared" si="36"/>
        <v>0</v>
      </c>
    </row>
    <row r="181" spans="3:13" x14ac:dyDescent="0.3">
      <c r="E181" s="11">
        <f t="shared" si="41"/>
        <v>153</v>
      </c>
      <c r="F181" s="58">
        <f>+SR40_CRa15!$E105</f>
        <v>0</v>
      </c>
      <c r="G181" s="40">
        <f t="shared" si="34"/>
        <v>0</v>
      </c>
      <c r="H181" s="11">
        <f t="shared" si="42"/>
        <v>153</v>
      </c>
      <c r="I181" s="58">
        <f>+SR40_CRa30!$E92</f>
        <v>0</v>
      </c>
      <c r="J181" s="40">
        <f t="shared" si="35"/>
        <v>0</v>
      </c>
      <c r="K181" s="11">
        <f t="shared" si="43"/>
        <v>153</v>
      </c>
      <c r="L181" s="58">
        <f>+SR40_CRa50!$E71</f>
        <v>0</v>
      </c>
      <c r="M181" s="40">
        <f t="shared" si="36"/>
        <v>0</v>
      </c>
    </row>
    <row r="182" spans="3:13" x14ac:dyDescent="0.3">
      <c r="E182" s="11">
        <f t="shared" si="41"/>
        <v>154</v>
      </c>
      <c r="F182" s="58">
        <f>+SR40_CRa15!$E106</f>
        <v>0</v>
      </c>
      <c r="G182" s="40">
        <f t="shared" si="34"/>
        <v>0</v>
      </c>
      <c r="H182" s="11">
        <f t="shared" si="42"/>
        <v>154</v>
      </c>
      <c r="I182" s="58">
        <f>+SR40_CRa30!$E93</f>
        <v>0</v>
      </c>
      <c r="J182" s="40">
        <f t="shared" si="35"/>
        <v>0</v>
      </c>
      <c r="K182" s="11">
        <f t="shared" si="43"/>
        <v>154</v>
      </c>
      <c r="L182" s="58">
        <f>+SR40_CRa50!$E72</f>
        <v>0</v>
      </c>
      <c r="M182" s="40">
        <f t="shared" si="36"/>
        <v>0</v>
      </c>
    </row>
    <row r="183" spans="3:13" x14ac:dyDescent="0.3">
      <c r="E183" s="11">
        <f t="shared" si="41"/>
        <v>155</v>
      </c>
      <c r="F183" s="58">
        <f>+SR40_CRa15!$E107</f>
        <v>0</v>
      </c>
      <c r="G183" s="40">
        <f t="shared" si="34"/>
        <v>0</v>
      </c>
      <c r="H183" s="11">
        <f t="shared" si="42"/>
        <v>155</v>
      </c>
      <c r="I183" s="58">
        <f>+SR40_CRa30!$E94</f>
        <v>0</v>
      </c>
      <c r="J183" s="40">
        <f t="shared" si="35"/>
        <v>0</v>
      </c>
      <c r="K183" s="11">
        <f t="shared" si="43"/>
        <v>155</v>
      </c>
      <c r="L183" s="58">
        <f>+SR40_CRa50!$E73</f>
        <v>0</v>
      </c>
      <c r="M183" s="40">
        <f t="shared" si="36"/>
        <v>0</v>
      </c>
    </row>
    <row r="184" spans="3:13" x14ac:dyDescent="0.3">
      <c r="E184" s="11">
        <f t="shared" si="41"/>
        <v>156</v>
      </c>
      <c r="F184" s="58">
        <f>+SR40_CRa15!$E108</f>
        <v>0</v>
      </c>
      <c r="G184" s="40">
        <f t="shared" si="34"/>
        <v>0</v>
      </c>
      <c r="H184" s="11">
        <f t="shared" si="42"/>
        <v>156</v>
      </c>
      <c r="I184" s="58">
        <f>+SR40_CRa30!$E95</f>
        <v>0</v>
      </c>
      <c r="J184" s="40">
        <f t="shared" si="35"/>
        <v>0</v>
      </c>
      <c r="K184" s="11">
        <f t="shared" si="43"/>
        <v>156</v>
      </c>
      <c r="L184" s="58">
        <f>+SR40_CRa50!$E74</f>
        <v>0</v>
      </c>
      <c r="M184" s="40">
        <f t="shared" si="36"/>
        <v>0</v>
      </c>
    </row>
    <row r="185" spans="3:13" x14ac:dyDescent="0.3">
      <c r="E185" s="11">
        <f t="shared" si="41"/>
        <v>157</v>
      </c>
      <c r="F185" s="58">
        <f>+SR40_CRa15!$E109</f>
        <v>0</v>
      </c>
      <c r="G185" s="40">
        <f t="shared" si="34"/>
        <v>0</v>
      </c>
      <c r="H185" s="11">
        <f t="shared" si="42"/>
        <v>157</v>
      </c>
      <c r="I185" s="58">
        <f>+SR40_CRa30!$E96</f>
        <v>0</v>
      </c>
      <c r="J185" s="40">
        <f t="shared" si="35"/>
        <v>0</v>
      </c>
      <c r="K185" s="11">
        <f t="shared" si="43"/>
        <v>157</v>
      </c>
      <c r="L185" s="58">
        <f>+SR40_CRa50!$E75</f>
        <v>0</v>
      </c>
      <c r="M185" s="40">
        <f t="shared" si="36"/>
        <v>0</v>
      </c>
    </row>
    <row r="186" spans="3:13" x14ac:dyDescent="0.3">
      <c r="E186" s="11">
        <f t="shared" si="41"/>
        <v>158</v>
      </c>
      <c r="F186" s="58">
        <f>+SR40_CRa15!$E110</f>
        <v>0</v>
      </c>
      <c r="G186" s="40">
        <f t="shared" si="34"/>
        <v>0</v>
      </c>
      <c r="H186" s="11">
        <f t="shared" si="42"/>
        <v>158</v>
      </c>
      <c r="I186" s="58">
        <f>+SR40_CRa30!$E97</f>
        <v>0</v>
      </c>
      <c r="J186" s="40">
        <f t="shared" si="35"/>
        <v>0</v>
      </c>
      <c r="K186" s="11">
        <f t="shared" si="43"/>
        <v>158</v>
      </c>
      <c r="L186" s="58">
        <f>+SR40_CRa50!$E76</f>
        <v>0</v>
      </c>
      <c r="M186" s="40">
        <f t="shared" si="36"/>
        <v>0</v>
      </c>
    </row>
    <row r="187" spans="3:13" x14ac:dyDescent="0.3">
      <c r="E187" s="11">
        <f t="shared" si="41"/>
        <v>159</v>
      </c>
      <c r="F187" s="58">
        <f>+SR40_CRa15!$E111</f>
        <v>0</v>
      </c>
      <c r="G187" s="40">
        <f t="shared" si="34"/>
        <v>0</v>
      </c>
      <c r="H187" s="11">
        <f t="shared" si="42"/>
        <v>159</v>
      </c>
      <c r="I187" s="58">
        <f>+SR40_CRa30!$E98</f>
        <v>0</v>
      </c>
      <c r="J187" s="40">
        <f t="shared" si="35"/>
        <v>0</v>
      </c>
      <c r="K187" s="11">
        <f t="shared" si="43"/>
        <v>159</v>
      </c>
      <c r="L187" s="58">
        <f>+SR40_CRa50!$E77</f>
        <v>0</v>
      </c>
      <c r="M187" s="40">
        <f t="shared" si="36"/>
        <v>0</v>
      </c>
    </row>
    <row r="188" spans="3:13" x14ac:dyDescent="0.3">
      <c r="E188" s="11">
        <f t="shared" si="41"/>
        <v>160</v>
      </c>
      <c r="F188" s="58">
        <f>+SR40_CRa15!$E112</f>
        <v>0</v>
      </c>
      <c r="G188" s="40">
        <f t="shared" si="34"/>
        <v>0</v>
      </c>
      <c r="H188" s="11">
        <f t="shared" si="42"/>
        <v>160</v>
      </c>
      <c r="I188" s="58">
        <f>+SR40_CRa30!$E99</f>
        <v>0</v>
      </c>
      <c r="J188" s="40">
        <f t="shared" si="35"/>
        <v>0</v>
      </c>
      <c r="K188" s="11">
        <f t="shared" si="43"/>
        <v>160</v>
      </c>
      <c r="L188" s="58">
        <f>+SR40_CRa50!$E78</f>
        <v>0</v>
      </c>
      <c r="M188" s="40">
        <f t="shared" si="36"/>
        <v>0</v>
      </c>
    </row>
    <row r="189" spans="3:13" x14ac:dyDescent="0.3">
      <c r="E189" s="11">
        <f t="shared" si="41"/>
        <v>161</v>
      </c>
      <c r="F189" s="58">
        <f>+SR40_CRa15!$E113</f>
        <v>0</v>
      </c>
      <c r="G189" s="40">
        <f t="shared" si="34"/>
        <v>0</v>
      </c>
      <c r="H189" s="11">
        <f t="shared" si="42"/>
        <v>161</v>
      </c>
      <c r="I189" s="58">
        <f>+SR40_CRa30!$E100</f>
        <v>0</v>
      </c>
      <c r="J189" s="40">
        <f t="shared" si="35"/>
        <v>0</v>
      </c>
      <c r="K189" s="11">
        <f t="shared" si="43"/>
        <v>161</v>
      </c>
      <c r="L189" s="58">
        <f>+SR40_CRa50!$E79</f>
        <v>0</v>
      </c>
      <c r="M189" s="40">
        <f t="shared" si="36"/>
        <v>0</v>
      </c>
    </row>
    <row r="190" spans="3:13" x14ac:dyDescent="0.3">
      <c r="E190" s="11">
        <f t="shared" si="41"/>
        <v>162</v>
      </c>
      <c r="F190" s="58">
        <f>+SR40_CRa15!$E114</f>
        <v>0</v>
      </c>
      <c r="G190" s="40">
        <f t="shared" si="34"/>
        <v>0</v>
      </c>
      <c r="H190" s="11">
        <f t="shared" si="42"/>
        <v>162</v>
      </c>
      <c r="I190" s="58">
        <f>+SR40_CRa30!$E101</f>
        <v>0</v>
      </c>
      <c r="J190" s="40">
        <f t="shared" si="35"/>
        <v>0</v>
      </c>
      <c r="K190" s="11">
        <f t="shared" si="43"/>
        <v>162</v>
      </c>
      <c r="L190" s="58">
        <f>+SR40_CRa50!$E80</f>
        <v>0</v>
      </c>
      <c r="M190" s="40">
        <f t="shared" si="36"/>
        <v>0</v>
      </c>
    </row>
    <row r="191" spans="3:13" x14ac:dyDescent="0.3">
      <c r="E191" s="11">
        <f t="shared" si="41"/>
        <v>163</v>
      </c>
      <c r="F191" s="58">
        <f>+SR40_CRa15!$E115</f>
        <v>0</v>
      </c>
      <c r="G191" s="40">
        <f t="shared" si="34"/>
        <v>0</v>
      </c>
      <c r="H191" s="11">
        <f t="shared" si="42"/>
        <v>163</v>
      </c>
      <c r="I191" s="58">
        <f>+SR40_CRa30!$E102</f>
        <v>0</v>
      </c>
      <c r="J191" s="40">
        <f t="shared" si="35"/>
        <v>0</v>
      </c>
      <c r="K191" s="11">
        <f t="shared" si="43"/>
        <v>163</v>
      </c>
      <c r="L191" s="58">
        <f>+SR40_CRa50!$E81</f>
        <v>0</v>
      </c>
      <c r="M191" s="40">
        <f t="shared" si="36"/>
        <v>0</v>
      </c>
    </row>
    <row r="192" spans="3:13" x14ac:dyDescent="0.3">
      <c r="E192" s="11">
        <f t="shared" si="41"/>
        <v>164</v>
      </c>
      <c r="F192" s="58">
        <f>+SR40_CRa15!$E116</f>
        <v>0</v>
      </c>
      <c r="G192" s="40">
        <f t="shared" si="34"/>
        <v>0</v>
      </c>
      <c r="H192" s="11">
        <f t="shared" si="42"/>
        <v>164</v>
      </c>
      <c r="I192" s="58">
        <f>+SR40_CRa30!$E103</f>
        <v>0</v>
      </c>
      <c r="J192" s="40">
        <f t="shared" si="35"/>
        <v>0</v>
      </c>
      <c r="K192" s="11">
        <f t="shared" si="43"/>
        <v>164</v>
      </c>
      <c r="L192" s="58">
        <f>+SR40_CRa50!$E82</f>
        <v>0</v>
      </c>
      <c r="M192" s="40">
        <f t="shared" si="36"/>
        <v>0</v>
      </c>
    </row>
    <row r="193" spans="5:13" x14ac:dyDescent="0.3">
      <c r="E193" s="11">
        <f t="shared" si="41"/>
        <v>165</v>
      </c>
      <c r="F193" s="58">
        <f>+SR40_CRa15!$E117</f>
        <v>0</v>
      </c>
      <c r="G193" s="40">
        <f t="shared" si="34"/>
        <v>0</v>
      </c>
      <c r="H193" s="11">
        <f t="shared" si="42"/>
        <v>165</v>
      </c>
      <c r="I193" s="58">
        <f>+SR40_CRa30!$E104</f>
        <v>0</v>
      </c>
      <c r="J193" s="40">
        <f t="shared" si="35"/>
        <v>0</v>
      </c>
      <c r="K193" s="11">
        <f t="shared" si="43"/>
        <v>165</v>
      </c>
      <c r="L193" s="58">
        <f>+SR40_CRa50!$E83</f>
        <v>0</v>
      </c>
      <c r="M193" s="40">
        <f t="shared" si="36"/>
        <v>0</v>
      </c>
    </row>
    <row r="194" spans="5:13" x14ac:dyDescent="0.3">
      <c r="E194" s="11">
        <f t="shared" si="41"/>
        <v>166</v>
      </c>
      <c r="F194" s="58">
        <f>+SR40_CRa15!$E118</f>
        <v>0</v>
      </c>
      <c r="G194" s="40">
        <f t="shared" si="34"/>
        <v>0</v>
      </c>
      <c r="H194" s="11">
        <f t="shared" si="42"/>
        <v>166</v>
      </c>
      <c r="I194" s="58">
        <f>+SR40_CRa30!$E105</f>
        <v>0</v>
      </c>
      <c r="J194" s="40">
        <f t="shared" si="35"/>
        <v>0</v>
      </c>
      <c r="K194" s="11">
        <f t="shared" si="43"/>
        <v>166</v>
      </c>
      <c r="L194" s="58">
        <f>+SR40_CRa50!$E84</f>
        <v>0</v>
      </c>
      <c r="M194" s="40">
        <f t="shared" si="36"/>
        <v>0</v>
      </c>
    </row>
    <row r="195" spans="5:13" x14ac:dyDescent="0.3">
      <c r="E195" s="11">
        <f t="shared" si="41"/>
        <v>167</v>
      </c>
      <c r="F195" s="58">
        <f>+SR40_CRa15!$E119</f>
        <v>0</v>
      </c>
      <c r="G195" s="40">
        <f t="shared" si="34"/>
        <v>0</v>
      </c>
      <c r="H195" s="11">
        <f t="shared" si="42"/>
        <v>167</v>
      </c>
      <c r="I195" s="58">
        <f>+SR40_CRa30!$E106</f>
        <v>0</v>
      </c>
      <c r="J195" s="40">
        <f t="shared" si="35"/>
        <v>0</v>
      </c>
      <c r="K195" s="11">
        <f t="shared" si="43"/>
        <v>167</v>
      </c>
      <c r="L195" s="58">
        <f>+SR40_CRa50!$E85</f>
        <v>0</v>
      </c>
      <c r="M195" s="40">
        <f t="shared" si="36"/>
        <v>0</v>
      </c>
    </row>
    <row r="196" spans="5:13" x14ac:dyDescent="0.3">
      <c r="E196" s="11">
        <f t="shared" si="41"/>
        <v>168</v>
      </c>
      <c r="F196" s="58">
        <f>+SR40_CRa15!$E120</f>
        <v>0</v>
      </c>
      <c r="G196" s="40">
        <f t="shared" si="34"/>
        <v>0</v>
      </c>
      <c r="H196" s="11">
        <f t="shared" si="42"/>
        <v>168</v>
      </c>
      <c r="I196" s="58">
        <f>+SR40_CRa30!$E107</f>
        <v>0</v>
      </c>
      <c r="J196" s="40">
        <f t="shared" si="35"/>
        <v>0</v>
      </c>
      <c r="K196" s="11">
        <f t="shared" si="43"/>
        <v>168</v>
      </c>
      <c r="L196" s="58">
        <f>+SR40_CRa50!$E86</f>
        <v>0</v>
      </c>
      <c r="M196" s="40">
        <f t="shared" si="36"/>
        <v>0</v>
      </c>
    </row>
    <row r="197" spans="5:13" x14ac:dyDescent="0.3">
      <c r="E197" s="11">
        <f t="shared" si="41"/>
        <v>169</v>
      </c>
      <c r="F197" s="58">
        <f>+SR40_CRa15!$E121</f>
        <v>0</v>
      </c>
      <c r="G197" s="40">
        <f t="shared" si="34"/>
        <v>0</v>
      </c>
      <c r="H197" s="11">
        <f t="shared" si="42"/>
        <v>169</v>
      </c>
      <c r="I197" s="58">
        <f>+SR40_CRa30!$E108</f>
        <v>0</v>
      </c>
      <c r="J197" s="40">
        <f t="shared" si="35"/>
        <v>0</v>
      </c>
      <c r="K197" s="11">
        <f t="shared" si="43"/>
        <v>169</v>
      </c>
      <c r="L197" s="58">
        <f>+SR40_CRa50!$E87</f>
        <v>0</v>
      </c>
      <c r="M197" s="40">
        <f t="shared" si="36"/>
        <v>0</v>
      </c>
    </row>
    <row r="198" spans="5:13" x14ac:dyDescent="0.3">
      <c r="E198" s="11">
        <f t="shared" si="41"/>
        <v>170</v>
      </c>
      <c r="F198" s="58">
        <f>+SR40_CRa15!$E122</f>
        <v>0</v>
      </c>
      <c r="G198" s="40">
        <f t="shared" si="34"/>
        <v>0</v>
      </c>
      <c r="H198" s="11">
        <f t="shared" si="42"/>
        <v>170</v>
      </c>
      <c r="I198" s="58">
        <f>+SR40_CRa30!$E109</f>
        <v>0</v>
      </c>
      <c r="J198" s="40">
        <f t="shared" si="35"/>
        <v>0</v>
      </c>
      <c r="K198" s="11">
        <f t="shared" si="43"/>
        <v>170</v>
      </c>
      <c r="L198" s="58">
        <f>+SR40_CRa50!$E88</f>
        <v>0</v>
      </c>
      <c r="M198" s="40">
        <f t="shared" si="36"/>
        <v>0</v>
      </c>
    </row>
    <row r="199" spans="5:13" x14ac:dyDescent="0.3">
      <c r="E199" s="11">
        <f t="shared" si="41"/>
        <v>171</v>
      </c>
      <c r="F199" s="58">
        <f>+SR40_CRa15!$E123</f>
        <v>0</v>
      </c>
      <c r="G199" s="40">
        <f t="shared" si="34"/>
        <v>0</v>
      </c>
      <c r="H199" s="11">
        <f t="shared" si="42"/>
        <v>171</v>
      </c>
      <c r="I199" s="58">
        <f>+SR40_CRa30!$E110</f>
        <v>0</v>
      </c>
      <c r="J199" s="40">
        <f t="shared" si="35"/>
        <v>0</v>
      </c>
      <c r="K199" s="11">
        <f t="shared" si="43"/>
        <v>171</v>
      </c>
      <c r="L199" s="58">
        <f>+SR40_CRa50!$E89</f>
        <v>0</v>
      </c>
      <c r="M199" s="40">
        <f t="shared" si="36"/>
        <v>0</v>
      </c>
    </row>
    <row r="200" spans="5:13" x14ac:dyDescent="0.3">
      <c r="E200" s="11">
        <f t="shared" si="41"/>
        <v>172</v>
      </c>
      <c r="F200" s="58">
        <f>+SR40_CRa15!$E124</f>
        <v>0</v>
      </c>
      <c r="G200" s="40">
        <f t="shared" si="34"/>
        <v>0</v>
      </c>
      <c r="H200" s="11">
        <f t="shared" si="42"/>
        <v>172</v>
      </c>
      <c r="I200" s="58">
        <f>+SR40_CRa30!$E111</f>
        <v>0</v>
      </c>
      <c r="J200" s="40">
        <f t="shared" si="35"/>
        <v>0</v>
      </c>
      <c r="K200" s="11">
        <f t="shared" si="43"/>
        <v>172</v>
      </c>
      <c r="L200" s="58">
        <f>+SR40_CRa50!$E90</f>
        <v>0</v>
      </c>
      <c r="M200" s="40">
        <f t="shared" si="36"/>
        <v>0</v>
      </c>
    </row>
    <row r="201" spans="5:13" x14ac:dyDescent="0.3">
      <c r="E201" s="11">
        <f t="shared" si="41"/>
        <v>173</v>
      </c>
      <c r="F201" s="58">
        <f>+SR40_CRa15!$E125</f>
        <v>0</v>
      </c>
      <c r="G201" s="40">
        <f t="shared" si="34"/>
        <v>0</v>
      </c>
      <c r="H201" s="11">
        <f t="shared" si="42"/>
        <v>173</v>
      </c>
      <c r="I201" s="58">
        <f>+SR40_CRa30!$E112</f>
        <v>0</v>
      </c>
      <c r="J201" s="40">
        <f t="shared" si="35"/>
        <v>0</v>
      </c>
      <c r="K201" s="11">
        <f t="shared" si="43"/>
        <v>173</v>
      </c>
      <c r="L201" s="58">
        <f>+SR40_CRa50!$E91</f>
        <v>0</v>
      </c>
      <c r="M201" s="40">
        <f t="shared" si="36"/>
        <v>0</v>
      </c>
    </row>
    <row r="202" spans="5:13" x14ac:dyDescent="0.3">
      <c r="E202" s="11">
        <f t="shared" si="41"/>
        <v>174</v>
      </c>
      <c r="F202" s="58">
        <f>+SR40_CRa15!$E126</f>
        <v>0</v>
      </c>
      <c r="G202" s="40">
        <f t="shared" si="34"/>
        <v>0</v>
      </c>
      <c r="H202" s="11">
        <f t="shared" si="42"/>
        <v>174</v>
      </c>
      <c r="I202" s="58">
        <f>+SR40_CRa30!$E113</f>
        <v>0</v>
      </c>
      <c r="J202" s="40">
        <f t="shared" si="35"/>
        <v>0</v>
      </c>
      <c r="K202" s="11">
        <f t="shared" si="43"/>
        <v>174</v>
      </c>
      <c r="L202" s="58">
        <f>+SR40_CRa50!$E92</f>
        <v>0</v>
      </c>
      <c r="M202" s="40">
        <f t="shared" si="36"/>
        <v>0</v>
      </c>
    </row>
    <row r="203" spans="5:13" x14ac:dyDescent="0.3">
      <c r="E203" s="11">
        <f t="shared" si="41"/>
        <v>175</v>
      </c>
      <c r="F203" s="58">
        <f>+SR40_CRa15!$E127</f>
        <v>0</v>
      </c>
      <c r="G203" s="40">
        <f t="shared" si="34"/>
        <v>0</v>
      </c>
      <c r="H203" s="11">
        <f t="shared" si="42"/>
        <v>175</v>
      </c>
      <c r="I203" s="58">
        <f>+SR40_CRa30!$E114</f>
        <v>0</v>
      </c>
      <c r="J203" s="40">
        <f t="shared" si="35"/>
        <v>0</v>
      </c>
      <c r="K203" s="11">
        <f t="shared" si="43"/>
        <v>175</v>
      </c>
      <c r="L203" s="58">
        <f>+SR40_CRa50!$E93</f>
        <v>0</v>
      </c>
      <c r="M203" s="40">
        <f t="shared" si="36"/>
        <v>0</v>
      </c>
    </row>
    <row r="204" spans="5:13" x14ac:dyDescent="0.3">
      <c r="E204" s="11">
        <f t="shared" si="41"/>
        <v>176</v>
      </c>
      <c r="F204" s="58">
        <f>+SR40_CRa15!$E128</f>
        <v>0</v>
      </c>
      <c r="G204" s="40">
        <f t="shared" si="34"/>
        <v>0</v>
      </c>
      <c r="H204" s="11">
        <f t="shared" si="42"/>
        <v>176</v>
      </c>
      <c r="I204" s="58">
        <f>+SR40_CRa30!$E115</f>
        <v>0</v>
      </c>
      <c r="J204" s="40">
        <f t="shared" si="35"/>
        <v>0</v>
      </c>
      <c r="K204" s="11">
        <f t="shared" si="43"/>
        <v>176</v>
      </c>
      <c r="L204" s="58">
        <f>+SR40_CRa50!$E94</f>
        <v>0</v>
      </c>
      <c r="M204" s="40">
        <f t="shared" si="36"/>
        <v>0</v>
      </c>
    </row>
    <row r="205" spans="5:13" x14ac:dyDescent="0.3">
      <c r="E205" s="11">
        <f t="shared" si="41"/>
        <v>177</v>
      </c>
      <c r="F205" s="58">
        <f>+SR40_CRa15!$E129</f>
        <v>0</v>
      </c>
      <c r="G205" s="40">
        <f t="shared" si="34"/>
        <v>0</v>
      </c>
      <c r="H205" s="11">
        <f t="shared" si="42"/>
        <v>177</v>
      </c>
      <c r="I205" s="58">
        <f>+SR40_CRa30!$E116</f>
        <v>0</v>
      </c>
      <c r="J205" s="40">
        <f t="shared" si="35"/>
        <v>0</v>
      </c>
      <c r="K205" s="11">
        <f t="shared" si="43"/>
        <v>177</v>
      </c>
      <c r="L205" s="58">
        <f>+SR40_CRa50!$E95</f>
        <v>0</v>
      </c>
      <c r="M205" s="40">
        <f t="shared" si="36"/>
        <v>0</v>
      </c>
    </row>
    <row r="206" spans="5:13" x14ac:dyDescent="0.3">
      <c r="E206" s="11">
        <f t="shared" si="41"/>
        <v>178</v>
      </c>
      <c r="F206" s="58">
        <f>+SR40_CRa15!$E130</f>
        <v>0</v>
      </c>
      <c r="G206" s="40">
        <f t="shared" si="34"/>
        <v>0</v>
      </c>
      <c r="H206" s="11">
        <f t="shared" si="42"/>
        <v>178</v>
      </c>
      <c r="I206" s="58">
        <f>+SR40_CRa30!$E117</f>
        <v>0</v>
      </c>
      <c r="J206" s="40">
        <f t="shared" si="35"/>
        <v>0</v>
      </c>
      <c r="K206" s="11">
        <f t="shared" si="43"/>
        <v>178</v>
      </c>
      <c r="L206" s="58">
        <f>+SR40_CRa50!$E96</f>
        <v>0</v>
      </c>
      <c r="M206" s="40">
        <f t="shared" si="36"/>
        <v>0</v>
      </c>
    </row>
    <row r="207" spans="5:13" x14ac:dyDescent="0.3">
      <c r="E207" s="11">
        <f t="shared" si="41"/>
        <v>179</v>
      </c>
      <c r="F207" s="58">
        <f>+SR40_CRa15!$E131</f>
        <v>0</v>
      </c>
      <c r="G207" s="40">
        <f t="shared" si="34"/>
        <v>0</v>
      </c>
      <c r="H207" s="11">
        <f t="shared" si="42"/>
        <v>179</v>
      </c>
      <c r="I207" s="58">
        <f>+SR40_CRa30!$E118</f>
        <v>0</v>
      </c>
      <c r="J207" s="40">
        <f t="shared" si="35"/>
        <v>0</v>
      </c>
      <c r="K207" s="11">
        <f t="shared" si="43"/>
        <v>179</v>
      </c>
      <c r="L207" s="58">
        <f>+SR40_CRa50!$E97</f>
        <v>0</v>
      </c>
      <c r="M207" s="40">
        <f t="shared" si="36"/>
        <v>0</v>
      </c>
    </row>
    <row r="208" spans="5:13" x14ac:dyDescent="0.3">
      <c r="E208" s="11">
        <f t="shared" si="41"/>
        <v>180</v>
      </c>
      <c r="F208" s="58">
        <f>+SR40_CRa15!$E132</f>
        <v>0</v>
      </c>
      <c r="G208" s="40">
        <f t="shared" si="34"/>
        <v>0</v>
      </c>
      <c r="H208" s="11">
        <f t="shared" si="42"/>
        <v>180</v>
      </c>
      <c r="I208" s="58">
        <f>+SR40_CRa30!$E119</f>
        <v>0</v>
      </c>
      <c r="J208" s="40">
        <f t="shared" si="35"/>
        <v>0</v>
      </c>
      <c r="K208" s="11">
        <f t="shared" si="43"/>
        <v>180</v>
      </c>
      <c r="L208" s="58">
        <f>+SR40_CRa50!$E98</f>
        <v>0</v>
      </c>
      <c r="M208" s="40">
        <f t="shared" si="36"/>
        <v>0</v>
      </c>
    </row>
    <row r="209" spans="5:13" x14ac:dyDescent="0.3">
      <c r="E209" s="11">
        <f t="shared" si="41"/>
        <v>181</v>
      </c>
      <c r="F209" s="58">
        <f>+SR40_CRa15!$E133</f>
        <v>0</v>
      </c>
      <c r="G209" s="40">
        <f t="shared" si="34"/>
        <v>0</v>
      </c>
      <c r="H209" s="11">
        <f t="shared" si="42"/>
        <v>181</v>
      </c>
      <c r="I209" s="58">
        <f>+SR40_CRa30!$E120</f>
        <v>0</v>
      </c>
      <c r="J209" s="40">
        <f t="shared" si="35"/>
        <v>0</v>
      </c>
      <c r="K209" s="11">
        <f t="shared" si="43"/>
        <v>181</v>
      </c>
      <c r="L209" s="58">
        <f>+SR40_CRa50!$E99</f>
        <v>0</v>
      </c>
      <c r="M209" s="40">
        <f t="shared" si="36"/>
        <v>0</v>
      </c>
    </row>
    <row r="210" spans="5:13" x14ac:dyDescent="0.3">
      <c r="E210" s="11">
        <f t="shared" si="41"/>
        <v>182</v>
      </c>
      <c r="F210" s="58">
        <f>+SR40_CRa15!$E134</f>
        <v>0</v>
      </c>
      <c r="G210" s="40">
        <f t="shared" si="34"/>
        <v>0</v>
      </c>
      <c r="H210" s="11">
        <f t="shared" si="42"/>
        <v>182</v>
      </c>
      <c r="I210" s="58">
        <f>+SR40_CRa30!$E121</f>
        <v>0</v>
      </c>
      <c r="J210" s="40">
        <f t="shared" si="35"/>
        <v>0</v>
      </c>
      <c r="K210" s="11">
        <f t="shared" si="43"/>
        <v>182</v>
      </c>
      <c r="L210" s="58">
        <f>+SR40_CRa50!$E100</f>
        <v>0</v>
      </c>
      <c r="M210" s="40">
        <f t="shared" si="36"/>
        <v>0</v>
      </c>
    </row>
    <row r="211" spans="5:13" x14ac:dyDescent="0.3">
      <c r="E211" s="11">
        <f t="shared" si="41"/>
        <v>183</v>
      </c>
      <c r="F211" s="58">
        <f>+SR40_CRa15!$E135</f>
        <v>0</v>
      </c>
      <c r="G211" s="40">
        <f t="shared" si="34"/>
        <v>0</v>
      </c>
      <c r="H211" s="11">
        <f t="shared" si="42"/>
        <v>183</v>
      </c>
      <c r="I211" s="58">
        <f>+SR40_CRa30!$E122</f>
        <v>0</v>
      </c>
      <c r="J211" s="40">
        <f t="shared" si="35"/>
        <v>0</v>
      </c>
      <c r="K211" s="11">
        <f t="shared" si="43"/>
        <v>183</v>
      </c>
      <c r="L211" s="58">
        <f>+SR40_CRa50!$E101</f>
        <v>0</v>
      </c>
      <c r="M211" s="40">
        <f t="shared" si="36"/>
        <v>0</v>
      </c>
    </row>
    <row r="212" spans="5:13" x14ac:dyDescent="0.3">
      <c r="E212" s="11">
        <f t="shared" si="41"/>
        <v>184</v>
      </c>
      <c r="F212" s="58">
        <f>+SR40_CRa15!$E136</f>
        <v>0</v>
      </c>
      <c r="G212" s="40">
        <f t="shared" si="34"/>
        <v>0</v>
      </c>
      <c r="H212" s="11">
        <f t="shared" si="42"/>
        <v>184</v>
      </c>
      <c r="I212" s="58">
        <f>+SR40_CRa30!$E123</f>
        <v>0</v>
      </c>
      <c r="J212" s="40">
        <f t="shared" si="35"/>
        <v>0</v>
      </c>
      <c r="K212" s="11">
        <f t="shared" si="43"/>
        <v>184</v>
      </c>
      <c r="L212" s="58">
        <f>+SR40_CRa50!$E102</f>
        <v>0</v>
      </c>
      <c r="M212" s="40">
        <f t="shared" si="36"/>
        <v>0</v>
      </c>
    </row>
    <row r="213" spans="5:13" x14ac:dyDescent="0.3">
      <c r="E213" s="11">
        <f t="shared" si="41"/>
        <v>185</v>
      </c>
      <c r="F213" s="58">
        <f>+SR40_CRa15!$E137</f>
        <v>0</v>
      </c>
      <c r="G213" s="40">
        <f t="shared" si="34"/>
        <v>0</v>
      </c>
      <c r="H213" s="11">
        <f t="shared" si="42"/>
        <v>185</v>
      </c>
      <c r="I213" s="58">
        <f>+SR40_CRa30!$E124</f>
        <v>0</v>
      </c>
      <c r="J213" s="40">
        <f t="shared" si="35"/>
        <v>0</v>
      </c>
      <c r="K213" s="11">
        <f t="shared" si="43"/>
        <v>185</v>
      </c>
      <c r="L213" s="58">
        <f>+SR40_CRa50!$E103</f>
        <v>0</v>
      </c>
      <c r="M213" s="40">
        <f t="shared" si="36"/>
        <v>0</v>
      </c>
    </row>
    <row r="214" spans="5:13" x14ac:dyDescent="0.3">
      <c r="E214" s="11">
        <f t="shared" si="41"/>
        <v>186</v>
      </c>
      <c r="F214" s="58">
        <f>+SR40_CRa15!$E138</f>
        <v>0</v>
      </c>
      <c r="G214" s="40">
        <f t="shared" si="34"/>
        <v>0</v>
      </c>
      <c r="H214" s="11">
        <f t="shared" si="42"/>
        <v>186</v>
      </c>
      <c r="I214" s="58">
        <f>+SR40_CRa30!$E125</f>
        <v>0</v>
      </c>
      <c r="J214" s="40">
        <f t="shared" si="35"/>
        <v>0</v>
      </c>
      <c r="K214" s="11">
        <f t="shared" si="43"/>
        <v>186</v>
      </c>
      <c r="L214" s="58">
        <f>+SR40_CRa50!$E104</f>
        <v>0</v>
      </c>
      <c r="M214" s="40">
        <f t="shared" si="36"/>
        <v>0</v>
      </c>
    </row>
    <row r="215" spans="5:13" x14ac:dyDescent="0.3">
      <c r="E215" s="11">
        <f t="shared" si="41"/>
        <v>187</v>
      </c>
      <c r="F215" s="58">
        <f>+SR40_CRa15!$E139</f>
        <v>0</v>
      </c>
      <c r="G215" s="40">
        <f t="shared" si="34"/>
        <v>0</v>
      </c>
      <c r="H215" s="11">
        <f t="shared" si="42"/>
        <v>187</v>
      </c>
      <c r="I215" s="58">
        <f>+SR40_CRa30!$E126</f>
        <v>0</v>
      </c>
      <c r="J215" s="40">
        <f t="shared" si="35"/>
        <v>0</v>
      </c>
      <c r="K215" s="11">
        <f t="shared" si="43"/>
        <v>187</v>
      </c>
      <c r="L215" s="58">
        <f>+SR40_CRa50!$E105</f>
        <v>0</v>
      </c>
      <c r="M215" s="40">
        <f t="shared" si="36"/>
        <v>0</v>
      </c>
    </row>
    <row r="216" spans="5:13" x14ac:dyDescent="0.3">
      <c r="E216" s="11">
        <f t="shared" si="41"/>
        <v>188</v>
      </c>
      <c r="F216" s="58">
        <f>+SR40_CRa15!$E140</f>
        <v>0</v>
      </c>
      <c r="G216" s="40">
        <f t="shared" si="34"/>
        <v>0</v>
      </c>
      <c r="H216" s="11">
        <f t="shared" si="42"/>
        <v>188</v>
      </c>
      <c r="I216" s="58">
        <f>+SR40_CRa30!$E127</f>
        <v>0</v>
      </c>
      <c r="J216" s="40">
        <f t="shared" si="35"/>
        <v>0</v>
      </c>
      <c r="K216" s="11">
        <f t="shared" si="43"/>
        <v>188</v>
      </c>
      <c r="L216" s="58">
        <f>+SR40_CRa50!$E106</f>
        <v>0</v>
      </c>
      <c r="M216" s="40">
        <f t="shared" si="36"/>
        <v>0</v>
      </c>
    </row>
    <row r="217" spans="5:13" x14ac:dyDescent="0.3">
      <c r="E217" s="11">
        <f t="shared" si="41"/>
        <v>189</v>
      </c>
      <c r="F217" s="58">
        <f>+SR40_CRa15!$E141</f>
        <v>0</v>
      </c>
      <c r="G217" s="40">
        <f t="shared" si="34"/>
        <v>0</v>
      </c>
      <c r="H217" s="11">
        <f t="shared" si="42"/>
        <v>189</v>
      </c>
      <c r="I217" s="58">
        <f>+SR40_CRa30!$E128</f>
        <v>0</v>
      </c>
      <c r="J217" s="40">
        <f t="shared" si="35"/>
        <v>0</v>
      </c>
      <c r="K217" s="11">
        <f t="shared" si="43"/>
        <v>189</v>
      </c>
      <c r="L217" s="58">
        <f>+SR40_CRa50!$E107</f>
        <v>0</v>
      </c>
      <c r="M217" s="40">
        <f t="shared" si="36"/>
        <v>0</v>
      </c>
    </row>
    <row r="218" spans="5:13" x14ac:dyDescent="0.3">
      <c r="E218" s="11">
        <f t="shared" si="41"/>
        <v>190</v>
      </c>
      <c r="F218" s="58">
        <f>+SR40_CRa15!$E142</f>
        <v>0</v>
      </c>
      <c r="G218" s="40">
        <f t="shared" si="34"/>
        <v>0</v>
      </c>
      <c r="H218" s="11">
        <f t="shared" si="42"/>
        <v>190</v>
      </c>
      <c r="I218" s="58">
        <f>+SR40_CRa30!$E129</f>
        <v>0</v>
      </c>
      <c r="J218" s="40">
        <f t="shared" si="35"/>
        <v>0</v>
      </c>
      <c r="K218" s="11">
        <f t="shared" si="43"/>
        <v>190</v>
      </c>
      <c r="L218" s="58">
        <f>+SR40_CRa50!$E108</f>
        <v>0</v>
      </c>
      <c r="M218" s="40">
        <f t="shared" si="36"/>
        <v>0</v>
      </c>
    </row>
    <row r="219" spans="5:13" x14ac:dyDescent="0.3">
      <c r="E219" s="11">
        <f t="shared" si="41"/>
        <v>191</v>
      </c>
      <c r="F219" s="58">
        <f>+SR40_CRa15!$E143</f>
        <v>0</v>
      </c>
      <c r="G219" s="40">
        <f t="shared" si="34"/>
        <v>0</v>
      </c>
      <c r="H219" s="11">
        <f t="shared" si="42"/>
        <v>191</v>
      </c>
      <c r="I219" s="58">
        <f>+SR40_CRa30!$E130</f>
        <v>0</v>
      </c>
      <c r="J219" s="40">
        <f t="shared" si="35"/>
        <v>0</v>
      </c>
      <c r="K219" s="11">
        <f t="shared" si="43"/>
        <v>191</v>
      </c>
      <c r="L219" s="58">
        <f>+SR40_CRa50!$E109</f>
        <v>0</v>
      </c>
      <c r="M219" s="40">
        <f t="shared" si="36"/>
        <v>0</v>
      </c>
    </row>
    <row r="220" spans="5:13" x14ac:dyDescent="0.3">
      <c r="E220" s="11">
        <f t="shared" si="41"/>
        <v>192</v>
      </c>
      <c r="F220" s="58">
        <f>+SR40_CRa15!$E144</f>
        <v>0</v>
      </c>
      <c r="G220" s="40">
        <f t="shared" si="34"/>
        <v>0</v>
      </c>
      <c r="H220" s="11">
        <f t="shared" si="42"/>
        <v>192</v>
      </c>
      <c r="I220" s="58">
        <f>+SR40_CRa30!$E131</f>
        <v>0</v>
      </c>
      <c r="J220" s="40">
        <f t="shared" si="35"/>
        <v>0</v>
      </c>
      <c r="K220" s="11">
        <f t="shared" si="43"/>
        <v>192</v>
      </c>
      <c r="L220" s="58">
        <f>+SR40_CRa50!$E110</f>
        <v>0</v>
      </c>
      <c r="M220" s="40">
        <f t="shared" si="36"/>
        <v>0</v>
      </c>
    </row>
    <row r="221" spans="5:13" x14ac:dyDescent="0.3">
      <c r="E221" s="11">
        <f t="shared" si="41"/>
        <v>193</v>
      </c>
      <c r="F221" s="58">
        <f>+SR40_CRa15!$E145</f>
        <v>0</v>
      </c>
      <c r="G221" s="40">
        <f t="shared" si="34"/>
        <v>0</v>
      </c>
      <c r="H221" s="11">
        <f t="shared" si="42"/>
        <v>193</v>
      </c>
      <c r="I221" s="58">
        <f>+SR40_CRa30!$E132</f>
        <v>0</v>
      </c>
      <c r="J221" s="40">
        <f t="shared" si="35"/>
        <v>0</v>
      </c>
      <c r="K221" s="11">
        <f t="shared" si="43"/>
        <v>193</v>
      </c>
      <c r="L221" s="58">
        <f>+SR40_CRa50!$E111</f>
        <v>0</v>
      </c>
      <c r="M221" s="40">
        <f t="shared" si="36"/>
        <v>0</v>
      </c>
    </row>
    <row r="222" spans="5:13" x14ac:dyDescent="0.3">
      <c r="E222" s="11">
        <f t="shared" si="41"/>
        <v>194</v>
      </c>
      <c r="F222" s="58">
        <f>+SR40_CRa15!$E146</f>
        <v>0</v>
      </c>
      <c r="G222" s="40">
        <f t="shared" ref="G222:G239" si="48">+F222/20000</f>
        <v>0</v>
      </c>
      <c r="H222" s="11">
        <f t="shared" si="42"/>
        <v>194</v>
      </c>
      <c r="I222" s="58">
        <f>+SR40_CRa30!$E133</f>
        <v>0</v>
      </c>
      <c r="J222" s="40">
        <f t="shared" ref="J222:J285" si="49">+I222/20000</f>
        <v>0</v>
      </c>
      <c r="K222" s="11">
        <f t="shared" si="43"/>
        <v>194</v>
      </c>
      <c r="L222" s="58">
        <f>+SR40_CRa50!$E112</f>
        <v>0</v>
      </c>
      <c r="M222" s="40">
        <f t="shared" ref="M222:M285" si="50">+L222/20000</f>
        <v>0</v>
      </c>
    </row>
    <row r="223" spans="5:13" x14ac:dyDescent="0.3">
      <c r="E223" s="11">
        <f t="shared" ref="E223:E239" si="51">+E222+1</f>
        <v>195</v>
      </c>
      <c r="F223" s="58">
        <f>+SR40_CRa15!$E147</f>
        <v>0</v>
      </c>
      <c r="G223" s="40">
        <f t="shared" si="48"/>
        <v>0</v>
      </c>
      <c r="H223" s="11">
        <f t="shared" ref="H223:H286" si="52">+H222+1</f>
        <v>195</v>
      </c>
      <c r="I223" s="58">
        <f>+SR40_CRa30!$E134</f>
        <v>0</v>
      </c>
      <c r="J223" s="40">
        <f t="shared" si="49"/>
        <v>0</v>
      </c>
      <c r="K223" s="11">
        <f t="shared" ref="K223:K286" si="53">+K222+1</f>
        <v>195</v>
      </c>
      <c r="L223" s="58">
        <f>+SR40_CRa50!$E113</f>
        <v>0</v>
      </c>
      <c r="M223" s="40">
        <f t="shared" si="50"/>
        <v>0</v>
      </c>
    </row>
    <row r="224" spans="5:13" x14ac:dyDescent="0.3">
      <c r="E224" s="11">
        <f t="shared" si="51"/>
        <v>196</v>
      </c>
      <c r="F224" s="58">
        <f>+SR40_CRa15!$E148</f>
        <v>0</v>
      </c>
      <c r="G224" s="40">
        <f t="shared" si="48"/>
        <v>0</v>
      </c>
      <c r="H224" s="11">
        <f t="shared" si="52"/>
        <v>196</v>
      </c>
      <c r="I224" s="58">
        <f>+SR40_CRa30!$E135</f>
        <v>0</v>
      </c>
      <c r="J224" s="40">
        <f t="shared" si="49"/>
        <v>0</v>
      </c>
      <c r="K224" s="11">
        <f t="shared" si="53"/>
        <v>196</v>
      </c>
      <c r="L224" s="58">
        <f>+SR40_CRa50!$E114</f>
        <v>0</v>
      </c>
      <c r="M224" s="40">
        <f t="shared" si="50"/>
        <v>0</v>
      </c>
    </row>
    <row r="225" spans="5:13" x14ac:dyDescent="0.3">
      <c r="E225" s="11">
        <f t="shared" si="51"/>
        <v>197</v>
      </c>
      <c r="F225" s="58">
        <f>+SR40_CRa15!$E149</f>
        <v>0</v>
      </c>
      <c r="G225" s="40">
        <f t="shared" si="48"/>
        <v>0</v>
      </c>
      <c r="H225" s="11">
        <f t="shared" si="52"/>
        <v>197</v>
      </c>
      <c r="I225" s="58">
        <f>+SR40_CRa30!$E136</f>
        <v>0</v>
      </c>
      <c r="J225" s="40">
        <f t="shared" si="49"/>
        <v>0</v>
      </c>
      <c r="K225" s="11">
        <f t="shared" si="53"/>
        <v>197</v>
      </c>
      <c r="L225" s="58">
        <f>+SR40_CRa50!$E115</f>
        <v>0</v>
      </c>
      <c r="M225" s="40">
        <f t="shared" si="50"/>
        <v>0</v>
      </c>
    </row>
    <row r="226" spans="5:13" x14ac:dyDescent="0.3">
      <c r="E226" s="11">
        <f t="shared" si="51"/>
        <v>198</v>
      </c>
      <c r="F226" s="58">
        <f>+SR40_CRa15!$E150</f>
        <v>0</v>
      </c>
      <c r="G226" s="40">
        <f t="shared" si="48"/>
        <v>0</v>
      </c>
      <c r="H226" s="11">
        <f t="shared" si="52"/>
        <v>198</v>
      </c>
      <c r="I226" s="58">
        <f>+SR40_CRa30!$E137</f>
        <v>0</v>
      </c>
      <c r="J226" s="40">
        <f t="shared" si="49"/>
        <v>0</v>
      </c>
      <c r="K226" s="11">
        <f t="shared" si="53"/>
        <v>198</v>
      </c>
      <c r="L226" s="58">
        <f>+SR40_CRa50!$E116</f>
        <v>0</v>
      </c>
      <c r="M226" s="40">
        <f t="shared" si="50"/>
        <v>0</v>
      </c>
    </row>
    <row r="227" spans="5:13" x14ac:dyDescent="0.3">
      <c r="E227" s="11">
        <f t="shared" si="51"/>
        <v>199</v>
      </c>
      <c r="F227" s="58">
        <f>+SR40_CRa15!$E151</f>
        <v>0</v>
      </c>
      <c r="G227" s="40">
        <f t="shared" si="48"/>
        <v>0</v>
      </c>
      <c r="H227" s="11">
        <f t="shared" si="52"/>
        <v>199</v>
      </c>
      <c r="I227" s="58">
        <f>+SR40_CRa30!$E138</f>
        <v>0</v>
      </c>
      <c r="J227" s="40">
        <f t="shared" si="49"/>
        <v>0</v>
      </c>
      <c r="K227" s="11">
        <f t="shared" si="53"/>
        <v>199</v>
      </c>
      <c r="L227" s="58">
        <f>+SR40_CRa50!$E117</f>
        <v>0</v>
      </c>
      <c r="M227" s="40">
        <f t="shared" si="50"/>
        <v>0</v>
      </c>
    </row>
    <row r="228" spans="5:13" x14ac:dyDescent="0.3">
      <c r="E228" s="11">
        <f t="shared" si="51"/>
        <v>200</v>
      </c>
      <c r="F228" s="58">
        <f>+SR40_CRa15!$E152</f>
        <v>0</v>
      </c>
      <c r="G228" s="40">
        <f t="shared" si="48"/>
        <v>0</v>
      </c>
      <c r="H228" s="11">
        <f t="shared" si="52"/>
        <v>200</v>
      </c>
      <c r="I228" s="58">
        <f>+SR40_CRa30!$E139</f>
        <v>0</v>
      </c>
      <c r="J228" s="40">
        <f t="shared" si="49"/>
        <v>0</v>
      </c>
      <c r="K228" s="11">
        <f t="shared" si="53"/>
        <v>200</v>
      </c>
      <c r="L228" s="58">
        <f>+SR40_CRa50!$E118</f>
        <v>0</v>
      </c>
      <c r="M228" s="40">
        <f t="shared" si="50"/>
        <v>0</v>
      </c>
    </row>
    <row r="229" spans="5:13" x14ac:dyDescent="0.3">
      <c r="E229" s="11">
        <f t="shared" si="51"/>
        <v>201</v>
      </c>
      <c r="F229" s="58">
        <f>+SR40_CRa15!$E153</f>
        <v>0</v>
      </c>
      <c r="G229" s="40">
        <f t="shared" si="48"/>
        <v>0</v>
      </c>
      <c r="H229" s="11">
        <f t="shared" si="52"/>
        <v>201</v>
      </c>
      <c r="I229" s="58">
        <f>+SR40_CRa30!$E140</f>
        <v>0</v>
      </c>
      <c r="J229" s="40">
        <f t="shared" si="49"/>
        <v>0</v>
      </c>
      <c r="K229" s="11">
        <f t="shared" si="53"/>
        <v>201</v>
      </c>
      <c r="L229" s="58">
        <f>+SR40_CRa50!$E119</f>
        <v>0</v>
      </c>
      <c r="M229" s="40">
        <f t="shared" si="50"/>
        <v>0</v>
      </c>
    </row>
    <row r="230" spans="5:13" x14ac:dyDescent="0.3">
      <c r="E230" s="11">
        <f t="shared" si="51"/>
        <v>202</v>
      </c>
      <c r="F230" s="58">
        <f>+SR40_CRa15!$E154</f>
        <v>0</v>
      </c>
      <c r="G230" s="40">
        <f t="shared" si="48"/>
        <v>0</v>
      </c>
      <c r="H230" s="11">
        <f t="shared" si="52"/>
        <v>202</v>
      </c>
      <c r="I230" s="58">
        <f>+SR40_CRa30!$E141</f>
        <v>0</v>
      </c>
      <c r="J230" s="40">
        <f t="shared" si="49"/>
        <v>0</v>
      </c>
      <c r="K230" s="11">
        <f t="shared" si="53"/>
        <v>202</v>
      </c>
      <c r="L230" s="58">
        <f>+SR40_CRa50!$E120</f>
        <v>0</v>
      </c>
      <c r="M230" s="40">
        <f t="shared" si="50"/>
        <v>0</v>
      </c>
    </row>
    <row r="231" spans="5:13" x14ac:dyDescent="0.3">
      <c r="E231" s="11">
        <f t="shared" si="51"/>
        <v>203</v>
      </c>
      <c r="F231" s="58">
        <f>+SR40_CRa15!$E155</f>
        <v>0</v>
      </c>
      <c r="G231" s="40">
        <f t="shared" si="48"/>
        <v>0</v>
      </c>
      <c r="H231" s="11">
        <f t="shared" si="52"/>
        <v>203</v>
      </c>
      <c r="I231" s="58">
        <f>+SR40_CRa30!$E142</f>
        <v>0</v>
      </c>
      <c r="J231" s="40">
        <f t="shared" si="49"/>
        <v>0</v>
      </c>
      <c r="K231" s="11">
        <f t="shared" si="53"/>
        <v>203</v>
      </c>
      <c r="L231" s="58">
        <f>+SR40_CRa50!$E121</f>
        <v>0</v>
      </c>
      <c r="M231" s="40">
        <f t="shared" si="50"/>
        <v>0</v>
      </c>
    </row>
    <row r="232" spans="5:13" x14ac:dyDescent="0.3">
      <c r="E232" s="11">
        <f t="shared" si="51"/>
        <v>204</v>
      </c>
      <c r="F232" s="58">
        <f>+SR40_CRa15!$E156</f>
        <v>0</v>
      </c>
      <c r="G232" s="40">
        <f t="shared" si="48"/>
        <v>0</v>
      </c>
      <c r="H232" s="11">
        <f t="shared" si="52"/>
        <v>204</v>
      </c>
      <c r="I232" s="58">
        <f>+SR40_CRa30!$E143</f>
        <v>0</v>
      </c>
      <c r="J232" s="40">
        <f t="shared" si="49"/>
        <v>0</v>
      </c>
      <c r="K232" s="11">
        <f t="shared" si="53"/>
        <v>204</v>
      </c>
      <c r="L232" s="58">
        <f>+SR40_CRa50!$E122</f>
        <v>0</v>
      </c>
      <c r="M232" s="40">
        <f t="shared" si="50"/>
        <v>0</v>
      </c>
    </row>
    <row r="233" spans="5:13" x14ac:dyDescent="0.3">
      <c r="E233" s="11">
        <f t="shared" si="51"/>
        <v>205</v>
      </c>
      <c r="F233" s="58">
        <f>+SR40_CRa15!$E157</f>
        <v>0</v>
      </c>
      <c r="G233" s="40">
        <f t="shared" si="48"/>
        <v>0</v>
      </c>
      <c r="H233" s="11">
        <f t="shared" si="52"/>
        <v>205</v>
      </c>
      <c r="I233" s="58">
        <f>+SR40_CRa30!$E144</f>
        <v>0</v>
      </c>
      <c r="J233" s="40">
        <f t="shared" si="49"/>
        <v>0</v>
      </c>
      <c r="K233" s="11">
        <f t="shared" si="53"/>
        <v>205</v>
      </c>
      <c r="L233" s="58">
        <f>+SR40_CRa50!$E123</f>
        <v>0</v>
      </c>
      <c r="M233" s="40">
        <f t="shared" si="50"/>
        <v>0</v>
      </c>
    </row>
    <row r="234" spans="5:13" x14ac:dyDescent="0.3">
      <c r="E234" s="11">
        <f t="shared" si="51"/>
        <v>206</v>
      </c>
      <c r="F234" s="58">
        <f>+SR40_CRa15!$E158</f>
        <v>0</v>
      </c>
      <c r="G234" s="40">
        <f t="shared" si="48"/>
        <v>0</v>
      </c>
      <c r="H234" s="11">
        <f t="shared" si="52"/>
        <v>206</v>
      </c>
      <c r="I234" s="58">
        <f>+SR40_CRa30!$E145</f>
        <v>0</v>
      </c>
      <c r="J234" s="40">
        <f t="shared" si="49"/>
        <v>0</v>
      </c>
      <c r="K234" s="11">
        <f t="shared" si="53"/>
        <v>206</v>
      </c>
      <c r="L234" s="58">
        <f>+SR40_CRa50!$E124</f>
        <v>0</v>
      </c>
      <c r="M234" s="40">
        <f t="shared" si="50"/>
        <v>0</v>
      </c>
    </row>
    <row r="235" spans="5:13" x14ac:dyDescent="0.3">
      <c r="E235" s="11">
        <f t="shared" si="51"/>
        <v>207</v>
      </c>
      <c r="F235" s="58">
        <f>+SR40_CRa15!$E159</f>
        <v>0</v>
      </c>
      <c r="G235" s="40">
        <f t="shared" si="48"/>
        <v>0</v>
      </c>
      <c r="H235" s="11">
        <f t="shared" si="52"/>
        <v>207</v>
      </c>
      <c r="I235" s="58">
        <f>+SR40_CRa30!$E146</f>
        <v>0</v>
      </c>
      <c r="J235" s="40">
        <f t="shared" si="49"/>
        <v>0</v>
      </c>
      <c r="K235" s="11">
        <f t="shared" si="53"/>
        <v>207</v>
      </c>
      <c r="L235" s="58">
        <f>+SR40_CRa50!$E125</f>
        <v>0</v>
      </c>
      <c r="M235" s="40">
        <f t="shared" si="50"/>
        <v>0</v>
      </c>
    </row>
    <row r="236" spans="5:13" x14ac:dyDescent="0.3">
      <c r="E236" s="11">
        <f t="shared" si="51"/>
        <v>208</v>
      </c>
      <c r="F236" s="58">
        <f>+SR40_CRa15!$E160</f>
        <v>0</v>
      </c>
      <c r="G236" s="40">
        <f t="shared" si="48"/>
        <v>0</v>
      </c>
      <c r="H236" s="11">
        <f t="shared" si="52"/>
        <v>208</v>
      </c>
      <c r="I236" s="58">
        <f>+SR40_CRa30!$E147</f>
        <v>0</v>
      </c>
      <c r="J236" s="40">
        <f t="shared" si="49"/>
        <v>0</v>
      </c>
      <c r="K236" s="11">
        <f t="shared" si="53"/>
        <v>208</v>
      </c>
      <c r="L236" s="58">
        <f>+SR40_CRa50!$E126</f>
        <v>0</v>
      </c>
      <c r="M236" s="40">
        <f t="shared" si="50"/>
        <v>0</v>
      </c>
    </row>
    <row r="237" spans="5:13" x14ac:dyDescent="0.3">
      <c r="E237" s="11">
        <f t="shared" si="51"/>
        <v>209</v>
      </c>
      <c r="F237" s="58">
        <f>+SR40_CRa15!$E161</f>
        <v>0</v>
      </c>
      <c r="G237" s="40">
        <f t="shared" si="48"/>
        <v>0</v>
      </c>
      <c r="H237" s="11">
        <f t="shared" si="52"/>
        <v>209</v>
      </c>
      <c r="I237" s="58">
        <f>+SR40_CRa30!$E148</f>
        <v>0</v>
      </c>
      <c r="J237" s="40">
        <f t="shared" si="49"/>
        <v>0</v>
      </c>
      <c r="K237" s="11">
        <f t="shared" si="53"/>
        <v>209</v>
      </c>
      <c r="L237" s="58">
        <f>+SR40_CRa50!$E127</f>
        <v>0</v>
      </c>
      <c r="M237" s="40">
        <f t="shared" si="50"/>
        <v>0</v>
      </c>
    </row>
    <row r="238" spans="5:13" x14ac:dyDescent="0.3">
      <c r="E238" s="11">
        <f t="shared" si="51"/>
        <v>210</v>
      </c>
      <c r="F238" s="58">
        <f>+SR40_CRa15!$E162</f>
        <v>0</v>
      </c>
      <c r="G238" s="40">
        <f t="shared" si="48"/>
        <v>0</v>
      </c>
      <c r="H238" s="11">
        <f t="shared" si="52"/>
        <v>210</v>
      </c>
      <c r="I238" s="58">
        <f>+SR40_CRa30!$E149</f>
        <v>0</v>
      </c>
      <c r="J238" s="40">
        <f t="shared" si="49"/>
        <v>0</v>
      </c>
      <c r="K238" s="11">
        <f t="shared" si="53"/>
        <v>210</v>
      </c>
      <c r="L238" s="58">
        <f>+SR40_CRa50!$E128</f>
        <v>0</v>
      </c>
      <c r="M238" s="40">
        <f t="shared" si="50"/>
        <v>0</v>
      </c>
    </row>
    <row r="239" spans="5:13" x14ac:dyDescent="0.3">
      <c r="E239" s="11">
        <f t="shared" si="51"/>
        <v>211</v>
      </c>
      <c r="F239" s="58">
        <f>+SR40_CRa15!$E163</f>
        <v>0</v>
      </c>
      <c r="G239" s="40">
        <f t="shared" si="48"/>
        <v>0</v>
      </c>
      <c r="H239" s="11">
        <f t="shared" si="52"/>
        <v>211</v>
      </c>
      <c r="I239" s="58">
        <f>+SR40_CRa30!$E150</f>
        <v>0</v>
      </c>
      <c r="J239" s="40">
        <f t="shared" si="49"/>
        <v>0</v>
      </c>
      <c r="K239" s="11">
        <f t="shared" si="53"/>
        <v>211</v>
      </c>
      <c r="L239" s="58">
        <f>+SR40_CRa50!$E129</f>
        <v>0</v>
      </c>
      <c r="M239" s="40">
        <f t="shared" si="50"/>
        <v>0</v>
      </c>
    </row>
    <row r="240" spans="5:13" x14ac:dyDescent="0.3">
      <c r="F240" s="1"/>
      <c r="G240" s="40"/>
      <c r="H240" s="11">
        <f t="shared" si="52"/>
        <v>212</v>
      </c>
      <c r="I240" s="58">
        <f>+SR40_CRa30!$E151</f>
        <v>0</v>
      </c>
      <c r="J240" s="40">
        <f t="shared" si="49"/>
        <v>0</v>
      </c>
      <c r="K240" s="11">
        <f t="shared" si="53"/>
        <v>212</v>
      </c>
      <c r="L240" s="58">
        <f>+SR40_CRa50!$E130</f>
        <v>0</v>
      </c>
      <c r="M240" s="40">
        <f t="shared" si="50"/>
        <v>0</v>
      </c>
    </row>
    <row r="241" spans="6:13" x14ac:dyDescent="0.3">
      <c r="F241" s="1"/>
      <c r="G241" s="40"/>
      <c r="H241" s="11">
        <f t="shared" si="52"/>
        <v>213</v>
      </c>
      <c r="I241" s="58">
        <f>+SR40_CRa30!$E152</f>
        <v>0</v>
      </c>
      <c r="J241" s="40">
        <f t="shared" si="49"/>
        <v>0</v>
      </c>
      <c r="K241" s="11">
        <f t="shared" si="53"/>
        <v>213</v>
      </c>
      <c r="L241" s="58">
        <f>+SR40_CRa50!$E131</f>
        <v>0</v>
      </c>
      <c r="M241" s="40">
        <f t="shared" si="50"/>
        <v>0</v>
      </c>
    </row>
    <row r="242" spans="6:13" x14ac:dyDescent="0.3">
      <c r="F242" s="1"/>
      <c r="G242" s="40"/>
      <c r="H242" s="11">
        <f t="shared" si="52"/>
        <v>214</v>
      </c>
      <c r="I242" s="58">
        <f>+SR40_CRa30!$E153</f>
        <v>0</v>
      </c>
      <c r="J242" s="40">
        <f t="shared" si="49"/>
        <v>0</v>
      </c>
      <c r="K242" s="11">
        <f t="shared" si="53"/>
        <v>214</v>
      </c>
      <c r="L242" s="58">
        <f>+SR40_CRa50!$E132</f>
        <v>0</v>
      </c>
      <c r="M242" s="40">
        <f t="shared" si="50"/>
        <v>0</v>
      </c>
    </row>
    <row r="243" spans="6:13" x14ac:dyDescent="0.3">
      <c r="F243" s="1"/>
      <c r="G243" s="40"/>
      <c r="H243" s="11">
        <f t="shared" si="52"/>
        <v>215</v>
      </c>
      <c r="I243" s="58">
        <f>+SR40_CRa30!$E154</f>
        <v>0</v>
      </c>
      <c r="J243" s="40">
        <f t="shared" si="49"/>
        <v>0</v>
      </c>
      <c r="K243" s="11">
        <f t="shared" si="53"/>
        <v>215</v>
      </c>
      <c r="L243" s="58">
        <f>+SR40_CRa50!$E133</f>
        <v>0</v>
      </c>
      <c r="M243" s="40">
        <f t="shared" si="50"/>
        <v>0</v>
      </c>
    </row>
    <row r="244" spans="6:13" x14ac:dyDescent="0.3">
      <c r="F244" s="1"/>
      <c r="G244" s="40"/>
      <c r="H244" s="11">
        <f t="shared" si="52"/>
        <v>216</v>
      </c>
      <c r="I244" s="58">
        <f>+SR40_CRa30!$E155</f>
        <v>0</v>
      </c>
      <c r="J244" s="40">
        <f t="shared" si="49"/>
        <v>0</v>
      </c>
      <c r="K244" s="11">
        <f t="shared" si="53"/>
        <v>216</v>
      </c>
      <c r="L244" s="58">
        <f>+SR40_CRa50!$E134</f>
        <v>0</v>
      </c>
      <c r="M244" s="40">
        <f t="shared" si="50"/>
        <v>0</v>
      </c>
    </row>
    <row r="245" spans="6:13" x14ac:dyDescent="0.3">
      <c r="F245" s="1"/>
      <c r="G245" s="40"/>
      <c r="H245" s="11">
        <f t="shared" si="52"/>
        <v>217</v>
      </c>
      <c r="I245" s="58">
        <f>+SR40_CRa30!$E156</f>
        <v>0</v>
      </c>
      <c r="J245" s="40">
        <f t="shared" si="49"/>
        <v>0</v>
      </c>
      <c r="K245" s="11">
        <f t="shared" si="53"/>
        <v>217</v>
      </c>
      <c r="L245" s="58">
        <f>+SR40_CRa50!$E135</f>
        <v>0</v>
      </c>
      <c r="M245" s="40">
        <f t="shared" si="50"/>
        <v>0</v>
      </c>
    </row>
    <row r="246" spans="6:13" x14ac:dyDescent="0.3">
      <c r="F246" s="1"/>
      <c r="G246" s="40"/>
      <c r="H246" s="11">
        <f t="shared" si="52"/>
        <v>218</v>
      </c>
      <c r="I246" s="58">
        <f>+SR40_CRa30!$E157</f>
        <v>0</v>
      </c>
      <c r="J246" s="40">
        <f t="shared" si="49"/>
        <v>0</v>
      </c>
      <c r="K246" s="11">
        <f t="shared" si="53"/>
        <v>218</v>
      </c>
      <c r="L246" s="58">
        <f>+SR40_CRa50!$E136</f>
        <v>0</v>
      </c>
      <c r="M246" s="40">
        <f t="shared" si="50"/>
        <v>0</v>
      </c>
    </row>
    <row r="247" spans="6:13" x14ac:dyDescent="0.3">
      <c r="F247" s="1"/>
      <c r="G247" s="40"/>
      <c r="H247" s="11">
        <f t="shared" si="52"/>
        <v>219</v>
      </c>
      <c r="I247" s="58">
        <f>+SR40_CRa30!$E158</f>
        <v>0</v>
      </c>
      <c r="J247" s="40">
        <f t="shared" si="49"/>
        <v>0</v>
      </c>
      <c r="K247" s="11">
        <f t="shared" si="53"/>
        <v>219</v>
      </c>
      <c r="L247" s="58">
        <f>+SR40_CRa50!$E137</f>
        <v>0</v>
      </c>
      <c r="M247" s="40">
        <f t="shared" si="50"/>
        <v>0</v>
      </c>
    </row>
    <row r="248" spans="6:13" x14ac:dyDescent="0.3">
      <c r="F248" s="1"/>
      <c r="G248" s="40"/>
      <c r="H248" s="11">
        <f t="shared" si="52"/>
        <v>220</v>
      </c>
      <c r="I248" s="58">
        <f>+SR40_CRa30!$E159</f>
        <v>0</v>
      </c>
      <c r="J248" s="40">
        <f t="shared" si="49"/>
        <v>0</v>
      </c>
      <c r="K248" s="11">
        <f t="shared" si="53"/>
        <v>220</v>
      </c>
      <c r="L248" s="58">
        <f>+SR40_CRa50!$E138</f>
        <v>0</v>
      </c>
      <c r="M248" s="40">
        <f t="shared" si="50"/>
        <v>0</v>
      </c>
    </row>
    <row r="249" spans="6:13" x14ac:dyDescent="0.3">
      <c r="F249" s="1"/>
      <c r="G249" s="40"/>
      <c r="H249" s="11">
        <f t="shared" si="52"/>
        <v>221</v>
      </c>
      <c r="I249" s="58">
        <f>+SR40_CRa30!$E160</f>
        <v>0</v>
      </c>
      <c r="J249" s="40">
        <f t="shared" si="49"/>
        <v>0</v>
      </c>
      <c r="K249" s="11">
        <f t="shared" si="53"/>
        <v>221</v>
      </c>
      <c r="L249" s="58">
        <f>+SR40_CRa50!$E139</f>
        <v>0</v>
      </c>
      <c r="M249" s="40">
        <f t="shared" si="50"/>
        <v>0</v>
      </c>
    </row>
    <row r="250" spans="6:13" x14ac:dyDescent="0.3">
      <c r="F250" s="1"/>
      <c r="G250" s="40"/>
      <c r="H250" s="11">
        <f t="shared" si="52"/>
        <v>222</v>
      </c>
      <c r="I250" s="58">
        <f>+SR40_CRa30!$E161</f>
        <v>0</v>
      </c>
      <c r="J250" s="40">
        <f t="shared" si="49"/>
        <v>0</v>
      </c>
      <c r="K250" s="11">
        <f t="shared" si="53"/>
        <v>222</v>
      </c>
      <c r="L250" s="58">
        <f>+SR40_CRa50!$E140</f>
        <v>0</v>
      </c>
      <c r="M250" s="40">
        <f t="shared" si="50"/>
        <v>0</v>
      </c>
    </row>
    <row r="251" spans="6:13" x14ac:dyDescent="0.3">
      <c r="F251" s="1"/>
      <c r="G251" s="40"/>
      <c r="H251" s="11">
        <f t="shared" si="52"/>
        <v>223</v>
      </c>
      <c r="I251" s="58">
        <f>+SR40_CRa30!$E162</f>
        <v>0</v>
      </c>
      <c r="J251" s="40">
        <f t="shared" si="49"/>
        <v>0</v>
      </c>
      <c r="K251" s="11">
        <f t="shared" si="53"/>
        <v>223</v>
      </c>
      <c r="L251" s="58">
        <f>+SR40_CRa50!$E141</f>
        <v>0</v>
      </c>
      <c r="M251" s="40">
        <f t="shared" si="50"/>
        <v>0</v>
      </c>
    </row>
    <row r="252" spans="6:13" x14ac:dyDescent="0.3">
      <c r="F252" s="1"/>
      <c r="G252" s="40"/>
      <c r="H252" s="11">
        <f t="shared" si="52"/>
        <v>224</v>
      </c>
      <c r="I252" s="58">
        <f>+SR40_CRa30!$E163</f>
        <v>0</v>
      </c>
      <c r="J252" s="40">
        <f t="shared" si="49"/>
        <v>0</v>
      </c>
      <c r="K252" s="11">
        <f t="shared" si="53"/>
        <v>224</v>
      </c>
      <c r="L252" s="58">
        <f>+SR40_CRa50!$E142</f>
        <v>0</v>
      </c>
      <c r="M252" s="40">
        <f t="shared" si="50"/>
        <v>0</v>
      </c>
    </row>
    <row r="253" spans="6:13" x14ac:dyDescent="0.3">
      <c r="F253" s="1"/>
      <c r="G253" s="40"/>
      <c r="H253" s="11">
        <f t="shared" si="52"/>
        <v>225</v>
      </c>
      <c r="I253" s="58">
        <f>+SR40_CRa30!$E164</f>
        <v>0</v>
      </c>
      <c r="J253" s="40">
        <f t="shared" si="49"/>
        <v>0</v>
      </c>
      <c r="K253" s="11">
        <f t="shared" si="53"/>
        <v>225</v>
      </c>
      <c r="L253" s="58">
        <f>+SR40_CRa50!$E143</f>
        <v>0</v>
      </c>
      <c r="M253" s="40">
        <f t="shared" si="50"/>
        <v>0</v>
      </c>
    </row>
    <row r="254" spans="6:13" x14ac:dyDescent="0.3">
      <c r="F254" s="1"/>
      <c r="G254" s="40"/>
      <c r="H254" s="11">
        <f t="shared" si="52"/>
        <v>226</v>
      </c>
      <c r="I254" s="58">
        <f>+SR40_CRa30!$E165</f>
        <v>0</v>
      </c>
      <c r="J254" s="40">
        <f t="shared" si="49"/>
        <v>0</v>
      </c>
      <c r="K254" s="11">
        <f t="shared" si="53"/>
        <v>226</v>
      </c>
      <c r="L254" s="58">
        <f>+SR40_CRa50!$E144</f>
        <v>0</v>
      </c>
      <c r="M254" s="40">
        <f t="shared" si="50"/>
        <v>0</v>
      </c>
    </row>
    <row r="255" spans="6:13" x14ac:dyDescent="0.3">
      <c r="F255" s="1"/>
      <c r="G255" s="40"/>
      <c r="H255" s="11">
        <f t="shared" si="52"/>
        <v>227</v>
      </c>
      <c r="I255" s="58">
        <f>+SR40_CRa30!$E166</f>
        <v>0</v>
      </c>
      <c r="J255" s="40">
        <f t="shared" si="49"/>
        <v>0</v>
      </c>
      <c r="K255" s="11">
        <f t="shared" si="53"/>
        <v>227</v>
      </c>
      <c r="L255" s="58">
        <f>+SR40_CRa50!$E145</f>
        <v>0</v>
      </c>
      <c r="M255" s="40">
        <f t="shared" si="50"/>
        <v>0</v>
      </c>
    </row>
    <row r="256" spans="6:13" x14ac:dyDescent="0.3">
      <c r="F256" s="1"/>
      <c r="G256" s="40"/>
      <c r="H256" s="11">
        <f t="shared" si="52"/>
        <v>228</v>
      </c>
      <c r="I256" s="58">
        <f>+SR40_CRa30!$E167</f>
        <v>0</v>
      </c>
      <c r="J256" s="40">
        <f t="shared" si="49"/>
        <v>0</v>
      </c>
      <c r="K256" s="11">
        <f t="shared" si="53"/>
        <v>228</v>
      </c>
      <c r="L256" s="58">
        <f>+SR40_CRa50!$E146</f>
        <v>0</v>
      </c>
      <c r="M256" s="40">
        <f t="shared" si="50"/>
        <v>0</v>
      </c>
    </row>
    <row r="257" spans="6:13" x14ac:dyDescent="0.3">
      <c r="F257" s="1"/>
      <c r="G257" s="40"/>
      <c r="H257" s="11">
        <f t="shared" si="52"/>
        <v>229</v>
      </c>
      <c r="I257" s="58">
        <f>+SR40_CRa30!$E168</f>
        <v>0</v>
      </c>
      <c r="J257" s="40">
        <f t="shared" si="49"/>
        <v>0</v>
      </c>
      <c r="K257" s="11">
        <f t="shared" si="53"/>
        <v>229</v>
      </c>
      <c r="L257" s="58">
        <f>+SR40_CRa50!$E147</f>
        <v>0</v>
      </c>
      <c r="M257" s="40">
        <f t="shared" si="50"/>
        <v>0</v>
      </c>
    </row>
    <row r="258" spans="6:13" x14ac:dyDescent="0.3">
      <c r="F258" s="1"/>
      <c r="G258" s="40"/>
      <c r="H258" s="11">
        <f t="shared" si="52"/>
        <v>230</v>
      </c>
      <c r="I258" s="58">
        <f>+SR40_CRa30!$E169</f>
        <v>0</v>
      </c>
      <c r="J258" s="40">
        <f t="shared" si="49"/>
        <v>0</v>
      </c>
      <c r="K258" s="11">
        <f t="shared" si="53"/>
        <v>230</v>
      </c>
      <c r="L258" s="58">
        <f>+SR40_CRa50!$E148</f>
        <v>0</v>
      </c>
      <c r="M258" s="40">
        <f t="shared" si="50"/>
        <v>0</v>
      </c>
    </row>
    <row r="259" spans="6:13" x14ac:dyDescent="0.3">
      <c r="F259" s="1"/>
      <c r="G259" s="40"/>
      <c r="H259" s="11">
        <f t="shared" si="52"/>
        <v>231</v>
      </c>
      <c r="I259" s="58">
        <f>+SR40_CRa30!$E170</f>
        <v>0</v>
      </c>
      <c r="J259" s="40">
        <f t="shared" si="49"/>
        <v>0</v>
      </c>
      <c r="K259" s="11">
        <f t="shared" si="53"/>
        <v>231</v>
      </c>
      <c r="L259" s="58">
        <f>+SR40_CRa50!$E149</f>
        <v>0</v>
      </c>
      <c r="M259" s="40">
        <f t="shared" si="50"/>
        <v>0</v>
      </c>
    </row>
    <row r="260" spans="6:13" x14ac:dyDescent="0.3">
      <c r="F260" s="1"/>
      <c r="G260" s="40"/>
      <c r="H260" s="11">
        <f t="shared" si="52"/>
        <v>232</v>
      </c>
      <c r="I260" s="58">
        <f>+SR40_CRa30!$E171</f>
        <v>0</v>
      </c>
      <c r="J260" s="40">
        <f t="shared" si="49"/>
        <v>0</v>
      </c>
      <c r="K260" s="11">
        <f t="shared" si="53"/>
        <v>232</v>
      </c>
      <c r="L260" s="58">
        <f>+SR40_CRa50!$E150</f>
        <v>0</v>
      </c>
      <c r="M260" s="40">
        <f t="shared" si="50"/>
        <v>0</v>
      </c>
    </row>
    <row r="261" spans="6:13" x14ac:dyDescent="0.3">
      <c r="F261" s="1"/>
      <c r="G261" s="40"/>
      <c r="H261" s="11">
        <f t="shared" si="52"/>
        <v>233</v>
      </c>
      <c r="I261" s="58">
        <f>+SR40_CRa30!$E172</f>
        <v>0</v>
      </c>
      <c r="J261" s="40">
        <f t="shared" si="49"/>
        <v>0</v>
      </c>
      <c r="K261" s="11">
        <f t="shared" si="53"/>
        <v>233</v>
      </c>
      <c r="L261" s="58">
        <f>+SR40_CRa50!$E151</f>
        <v>0</v>
      </c>
      <c r="M261" s="40">
        <f t="shared" si="50"/>
        <v>0</v>
      </c>
    </row>
    <row r="262" spans="6:13" x14ac:dyDescent="0.3">
      <c r="F262" s="1"/>
      <c r="G262" s="40"/>
      <c r="H262" s="11">
        <f t="shared" si="52"/>
        <v>234</v>
      </c>
      <c r="I262" s="58">
        <f>+SR40_CRa30!$E173</f>
        <v>0</v>
      </c>
      <c r="J262" s="40">
        <f t="shared" si="49"/>
        <v>0</v>
      </c>
      <c r="K262" s="11">
        <f t="shared" si="53"/>
        <v>234</v>
      </c>
      <c r="L262" s="58">
        <f>+SR40_CRa50!$E152</f>
        <v>0</v>
      </c>
      <c r="M262" s="40">
        <f t="shared" si="50"/>
        <v>0</v>
      </c>
    </row>
    <row r="263" spans="6:13" x14ac:dyDescent="0.3">
      <c r="F263" s="1"/>
      <c r="G263" s="40"/>
      <c r="H263" s="11">
        <f t="shared" si="52"/>
        <v>235</v>
      </c>
      <c r="I263" s="58">
        <f>+SR40_CRa30!$E174</f>
        <v>0</v>
      </c>
      <c r="J263" s="40">
        <f t="shared" si="49"/>
        <v>0</v>
      </c>
      <c r="K263" s="11">
        <f t="shared" si="53"/>
        <v>235</v>
      </c>
      <c r="L263" s="58">
        <f>+SR40_CRa50!$E153</f>
        <v>0</v>
      </c>
      <c r="M263" s="40">
        <f t="shared" si="50"/>
        <v>0</v>
      </c>
    </row>
    <row r="264" spans="6:13" x14ac:dyDescent="0.3">
      <c r="F264" s="1"/>
      <c r="G264" s="40"/>
      <c r="H264" s="11">
        <f t="shared" si="52"/>
        <v>236</v>
      </c>
      <c r="I264" s="58">
        <f>+SR40_CRa30!$E175</f>
        <v>0</v>
      </c>
      <c r="J264" s="40">
        <f t="shared" si="49"/>
        <v>0</v>
      </c>
      <c r="K264" s="11">
        <f t="shared" si="53"/>
        <v>236</v>
      </c>
      <c r="L264" s="58">
        <f>+SR40_CRa50!$E154</f>
        <v>0</v>
      </c>
      <c r="M264" s="40">
        <f t="shared" si="50"/>
        <v>0</v>
      </c>
    </row>
    <row r="265" spans="6:13" x14ac:dyDescent="0.3">
      <c r="F265" s="1"/>
      <c r="G265" s="40"/>
      <c r="H265" s="11">
        <f t="shared" si="52"/>
        <v>237</v>
      </c>
      <c r="I265" s="58">
        <f>+SR40_CRa30!$E176</f>
        <v>0</v>
      </c>
      <c r="J265" s="40">
        <f t="shared" si="49"/>
        <v>0</v>
      </c>
      <c r="K265" s="11">
        <f t="shared" si="53"/>
        <v>237</v>
      </c>
      <c r="L265" s="58">
        <f>+SR40_CRa50!$E155</f>
        <v>0</v>
      </c>
      <c r="M265" s="40">
        <f t="shared" si="50"/>
        <v>0</v>
      </c>
    </row>
    <row r="266" spans="6:13" x14ac:dyDescent="0.3">
      <c r="F266" s="1"/>
      <c r="G266" s="40"/>
      <c r="H266" s="11">
        <f t="shared" si="52"/>
        <v>238</v>
      </c>
      <c r="I266" s="58">
        <f>+SR40_CRa30!$E177</f>
        <v>0</v>
      </c>
      <c r="J266" s="40">
        <f t="shared" si="49"/>
        <v>0</v>
      </c>
      <c r="K266" s="11">
        <f t="shared" si="53"/>
        <v>238</v>
      </c>
      <c r="L266" s="58">
        <f>+SR40_CRa50!$E156</f>
        <v>0</v>
      </c>
      <c r="M266" s="40">
        <f t="shared" si="50"/>
        <v>0</v>
      </c>
    </row>
    <row r="267" spans="6:13" x14ac:dyDescent="0.3">
      <c r="F267" s="1"/>
      <c r="G267" s="40"/>
      <c r="H267" s="11">
        <f t="shared" si="52"/>
        <v>239</v>
      </c>
      <c r="I267" s="58">
        <f>+SR40_CRa30!$E178</f>
        <v>0</v>
      </c>
      <c r="J267" s="40">
        <f t="shared" si="49"/>
        <v>0</v>
      </c>
      <c r="K267" s="11">
        <f t="shared" si="53"/>
        <v>239</v>
      </c>
      <c r="L267" s="58">
        <f>+SR40_CRa50!$E157</f>
        <v>0</v>
      </c>
      <c r="M267" s="40">
        <f t="shared" si="50"/>
        <v>0</v>
      </c>
    </row>
    <row r="268" spans="6:13" x14ac:dyDescent="0.3">
      <c r="F268" s="1"/>
      <c r="G268" s="40"/>
      <c r="H268" s="11">
        <f t="shared" si="52"/>
        <v>240</v>
      </c>
      <c r="I268" s="58">
        <f>+SR40_CRa30!$E179</f>
        <v>0</v>
      </c>
      <c r="J268" s="40">
        <f t="shared" si="49"/>
        <v>0</v>
      </c>
      <c r="K268" s="11">
        <f t="shared" si="53"/>
        <v>240</v>
      </c>
      <c r="L268" s="58">
        <f>+SR40_CRa50!$E158</f>
        <v>0</v>
      </c>
      <c r="M268" s="40">
        <f t="shared" si="50"/>
        <v>0</v>
      </c>
    </row>
    <row r="269" spans="6:13" x14ac:dyDescent="0.3">
      <c r="F269" s="1"/>
      <c r="G269" s="40"/>
      <c r="H269" s="11">
        <f t="shared" si="52"/>
        <v>241</v>
      </c>
      <c r="I269" s="58">
        <f>+SR40_CRa30!$E180</f>
        <v>0</v>
      </c>
      <c r="J269" s="40">
        <f t="shared" si="49"/>
        <v>0</v>
      </c>
      <c r="K269" s="11">
        <f t="shared" si="53"/>
        <v>241</v>
      </c>
      <c r="L269" s="58">
        <f>+SR40_CRa50!$E159</f>
        <v>0</v>
      </c>
      <c r="M269" s="40">
        <f t="shared" si="50"/>
        <v>0</v>
      </c>
    </row>
    <row r="270" spans="6:13" x14ac:dyDescent="0.3">
      <c r="F270" s="1"/>
      <c r="G270" s="40"/>
      <c r="H270" s="11">
        <f t="shared" si="52"/>
        <v>242</v>
      </c>
      <c r="I270" s="58">
        <f>+SR40_CRa30!$E181</f>
        <v>0</v>
      </c>
      <c r="J270" s="40">
        <f t="shared" si="49"/>
        <v>0</v>
      </c>
      <c r="K270" s="11">
        <f t="shared" si="53"/>
        <v>242</v>
      </c>
      <c r="L270" s="58">
        <f>+SR40_CRa50!$E160</f>
        <v>0</v>
      </c>
      <c r="M270" s="40">
        <f t="shared" si="50"/>
        <v>0</v>
      </c>
    </row>
    <row r="271" spans="6:13" x14ac:dyDescent="0.3">
      <c r="F271" s="1"/>
      <c r="G271" s="40"/>
      <c r="H271" s="11">
        <f t="shared" si="52"/>
        <v>243</v>
      </c>
      <c r="I271" s="58">
        <f>+SR40_CRa30!$E182</f>
        <v>0</v>
      </c>
      <c r="J271" s="40">
        <f t="shared" si="49"/>
        <v>0</v>
      </c>
      <c r="K271" s="11">
        <f t="shared" si="53"/>
        <v>243</v>
      </c>
      <c r="L271" s="58">
        <f>+SR40_CRa50!$E161</f>
        <v>0</v>
      </c>
      <c r="M271" s="40">
        <f t="shared" si="50"/>
        <v>0</v>
      </c>
    </row>
    <row r="272" spans="6:13" x14ac:dyDescent="0.3">
      <c r="F272" s="1"/>
      <c r="G272" s="40"/>
      <c r="H272" s="11">
        <f t="shared" si="52"/>
        <v>244</v>
      </c>
      <c r="I272" s="58">
        <f>+SR40_CRa30!$E183</f>
        <v>0</v>
      </c>
      <c r="J272" s="40">
        <f t="shared" si="49"/>
        <v>0</v>
      </c>
      <c r="K272" s="11">
        <f t="shared" si="53"/>
        <v>244</v>
      </c>
      <c r="L272" s="58">
        <f>+SR40_CRa50!$E162</f>
        <v>0</v>
      </c>
      <c r="M272" s="40">
        <f t="shared" si="50"/>
        <v>0</v>
      </c>
    </row>
    <row r="273" spans="6:13" x14ac:dyDescent="0.3">
      <c r="F273" s="1"/>
      <c r="G273" s="40"/>
      <c r="H273" s="11">
        <f t="shared" si="52"/>
        <v>245</v>
      </c>
      <c r="I273" s="58">
        <f>+SR40_CRa30!$E184</f>
        <v>0</v>
      </c>
      <c r="J273" s="40">
        <f t="shared" si="49"/>
        <v>0</v>
      </c>
      <c r="K273" s="11">
        <f t="shared" si="53"/>
        <v>245</v>
      </c>
      <c r="L273" s="58">
        <f>+SR40_CRa50!$E163</f>
        <v>0</v>
      </c>
      <c r="M273" s="40">
        <f t="shared" si="50"/>
        <v>0</v>
      </c>
    </row>
    <row r="274" spans="6:13" x14ac:dyDescent="0.3">
      <c r="F274" s="1"/>
      <c r="G274" s="40"/>
      <c r="H274" s="11">
        <f t="shared" si="52"/>
        <v>246</v>
      </c>
      <c r="I274" s="58">
        <f>+SR40_CRa30!$E185</f>
        <v>0</v>
      </c>
      <c r="J274" s="40">
        <f t="shared" si="49"/>
        <v>0</v>
      </c>
      <c r="K274" s="11">
        <f t="shared" si="53"/>
        <v>246</v>
      </c>
      <c r="L274" s="58">
        <f>+SR40_CRa50!$E164</f>
        <v>0</v>
      </c>
      <c r="M274" s="40">
        <f t="shared" si="50"/>
        <v>0</v>
      </c>
    </row>
    <row r="275" spans="6:13" x14ac:dyDescent="0.3">
      <c r="F275" s="1"/>
      <c r="G275" s="40"/>
      <c r="H275" s="11">
        <f t="shared" si="52"/>
        <v>247</v>
      </c>
      <c r="I275" s="58">
        <f>+SR40_CRa30!$E186</f>
        <v>0</v>
      </c>
      <c r="J275" s="40">
        <f t="shared" si="49"/>
        <v>0</v>
      </c>
      <c r="K275" s="11">
        <f t="shared" si="53"/>
        <v>247</v>
      </c>
      <c r="L275" s="58">
        <f>+SR40_CRa50!$E165</f>
        <v>0</v>
      </c>
      <c r="M275" s="40">
        <f t="shared" si="50"/>
        <v>0</v>
      </c>
    </row>
    <row r="276" spans="6:13" x14ac:dyDescent="0.3">
      <c r="F276" s="1"/>
      <c r="G276" s="40"/>
      <c r="H276" s="11">
        <f t="shared" si="52"/>
        <v>248</v>
      </c>
      <c r="I276" s="58">
        <f>+SR40_CRa30!$E187</f>
        <v>0</v>
      </c>
      <c r="J276" s="40">
        <f t="shared" si="49"/>
        <v>0</v>
      </c>
      <c r="K276" s="11">
        <f t="shared" si="53"/>
        <v>248</v>
      </c>
      <c r="L276" s="58">
        <f>+SR40_CRa50!$E166</f>
        <v>0</v>
      </c>
      <c r="M276" s="40">
        <f t="shared" si="50"/>
        <v>0</v>
      </c>
    </row>
    <row r="277" spans="6:13" x14ac:dyDescent="0.3">
      <c r="F277" s="1"/>
      <c r="G277" s="40"/>
      <c r="H277" s="11">
        <f t="shared" si="52"/>
        <v>249</v>
      </c>
      <c r="I277" s="58">
        <f>+SR40_CRa30!$E188</f>
        <v>0</v>
      </c>
      <c r="J277" s="40">
        <f t="shared" si="49"/>
        <v>0</v>
      </c>
      <c r="K277" s="11">
        <f t="shared" si="53"/>
        <v>249</v>
      </c>
      <c r="L277" s="58">
        <f>+SR40_CRa50!$E167</f>
        <v>0</v>
      </c>
      <c r="M277" s="40">
        <f t="shared" si="50"/>
        <v>0</v>
      </c>
    </row>
    <row r="278" spans="6:13" x14ac:dyDescent="0.3">
      <c r="F278" s="1"/>
      <c r="G278" s="40"/>
      <c r="H278" s="11">
        <f t="shared" si="52"/>
        <v>250</v>
      </c>
      <c r="I278" s="58">
        <f>+SR40_CRa30!$E189</f>
        <v>0</v>
      </c>
      <c r="J278" s="40">
        <f t="shared" si="49"/>
        <v>0</v>
      </c>
      <c r="K278" s="11">
        <f t="shared" si="53"/>
        <v>250</v>
      </c>
      <c r="L278" s="58">
        <f>+SR40_CRa50!$E168</f>
        <v>0</v>
      </c>
      <c r="M278" s="40">
        <f t="shared" si="50"/>
        <v>0</v>
      </c>
    </row>
    <row r="279" spans="6:13" x14ac:dyDescent="0.3">
      <c r="F279" s="1"/>
      <c r="G279" s="40"/>
      <c r="H279" s="11">
        <f t="shared" si="52"/>
        <v>251</v>
      </c>
      <c r="I279" s="58">
        <f>+SR40_CRa30!$E190</f>
        <v>0</v>
      </c>
      <c r="J279" s="40">
        <f t="shared" si="49"/>
        <v>0</v>
      </c>
      <c r="K279" s="11">
        <f t="shared" si="53"/>
        <v>251</v>
      </c>
      <c r="L279" s="58">
        <f>+SR40_CRa50!$E169</f>
        <v>0</v>
      </c>
      <c r="M279" s="40">
        <f t="shared" si="50"/>
        <v>0</v>
      </c>
    </row>
    <row r="280" spans="6:13" x14ac:dyDescent="0.3">
      <c r="F280" s="1"/>
      <c r="G280" s="40"/>
      <c r="H280" s="11">
        <f t="shared" si="52"/>
        <v>252</v>
      </c>
      <c r="I280" s="58">
        <f>+SR40_CRa30!$E191</f>
        <v>0</v>
      </c>
      <c r="J280" s="40">
        <f t="shared" si="49"/>
        <v>0</v>
      </c>
      <c r="K280" s="11">
        <f t="shared" si="53"/>
        <v>252</v>
      </c>
      <c r="L280" s="58">
        <f>+SR40_CRa50!$E170</f>
        <v>0</v>
      </c>
      <c r="M280" s="40">
        <f t="shared" si="50"/>
        <v>0</v>
      </c>
    </row>
    <row r="281" spans="6:13" x14ac:dyDescent="0.3">
      <c r="F281" s="1"/>
      <c r="G281" s="40"/>
      <c r="H281" s="11">
        <f t="shared" si="52"/>
        <v>253</v>
      </c>
      <c r="I281" s="58">
        <f>+SR40_CRa30!$E192</f>
        <v>0</v>
      </c>
      <c r="J281" s="40">
        <f t="shared" si="49"/>
        <v>0</v>
      </c>
      <c r="K281" s="11">
        <f t="shared" si="53"/>
        <v>253</v>
      </c>
      <c r="L281" s="58">
        <f>+SR40_CRa50!$E171</f>
        <v>0</v>
      </c>
      <c r="M281" s="40">
        <f t="shared" si="50"/>
        <v>0</v>
      </c>
    </row>
    <row r="282" spans="6:13" x14ac:dyDescent="0.3">
      <c r="F282" s="1"/>
      <c r="G282" s="40"/>
      <c r="H282" s="11">
        <f t="shared" si="52"/>
        <v>254</v>
      </c>
      <c r="I282" s="58">
        <f>+SR40_CRa30!$E193</f>
        <v>0</v>
      </c>
      <c r="J282" s="40">
        <f t="shared" si="49"/>
        <v>0</v>
      </c>
      <c r="K282" s="11">
        <f t="shared" si="53"/>
        <v>254</v>
      </c>
      <c r="L282" s="58">
        <f>+SR40_CRa50!$E172</f>
        <v>0</v>
      </c>
      <c r="M282" s="40">
        <f t="shared" si="50"/>
        <v>0</v>
      </c>
    </row>
    <row r="283" spans="6:13" x14ac:dyDescent="0.3">
      <c r="F283" s="1"/>
      <c r="G283" s="40"/>
      <c r="H283" s="11">
        <f t="shared" si="52"/>
        <v>255</v>
      </c>
      <c r="I283" s="58">
        <f>+SR40_CRa30!$E194</f>
        <v>0</v>
      </c>
      <c r="J283" s="40">
        <f t="shared" si="49"/>
        <v>0</v>
      </c>
      <c r="K283" s="11">
        <f t="shared" si="53"/>
        <v>255</v>
      </c>
      <c r="L283" s="58">
        <f>+SR40_CRa50!$E173</f>
        <v>0</v>
      </c>
      <c r="M283" s="40">
        <f t="shared" si="50"/>
        <v>0</v>
      </c>
    </row>
    <row r="284" spans="6:13" x14ac:dyDescent="0.3">
      <c r="F284" s="1"/>
      <c r="G284" s="40"/>
      <c r="H284" s="11">
        <f t="shared" si="52"/>
        <v>256</v>
      </c>
      <c r="I284" s="58">
        <f>+SR40_CRa30!$E195</f>
        <v>0</v>
      </c>
      <c r="J284" s="40">
        <f t="shared" si="49"/>
        <v>0</v>
      </c>
      <c r="K284" s="11">
        <f t="shared" si="53"/>
        <v>256</v>
      </c>
      <c r="L284" s="58">
        <f>+SR40_CRa50!$E174</f>
        <v>0</v>
      </c>
      <c r="M284" s="40">
        <f t="shared" si="50"/>
        <v>0</v>
      </c>
    </row>
    <row r="285" spans="6:13" x14ac:dyDescent="0.3">
      <c r="G285" s="1"/>
      <c r="H285" s="11">
        <f t="shared" si="52"/>
        <v>257</v>
      </c>
      <c r="I285" s="58">
        <f>+SR40_CRa30!$E196</f>
        <v>0</v>
      </c>
      <c r="J285" s="40">
        <f t="shared" si="49"/>
        <v>0</v>
      </c>
      <c r="K285" s="11">
        <f t="shared" si="53"/>
        <v>257</v>
      </c>
      <c r="L285" s="58">
        <f>+SR40_CRa50!$E175</f>
        <v>0</v>
      </c>
      <c r="M285" s="40">
        <f t="shared" si="50"/>
        <v>0</v>
      </c>
    </row>
    <row r="286" spans="6:13" x14ac:dyDescent="0.3">
      <c r="G286" s="1"/>
      <c r="H286" s="11">
        <f t="shared" si="52"/>
        <v>258</v>
      </c>
      <c r="I286" s="58">
        <f>+SR40_CRa30!$E197</f>
        <v>0</v>
      </c>
      <c r="J286" s="40">
        <f t="shared" ref="J286:J290" si="54">+I286/20000</f>
        <v>0</v>
      </c>
      <c r="K286" s="11">
        <f t="shared" si="53"/>
        <v>258</v>
      </c>
      <c r="L286" s="58">
        <f>+SR40_CRa50!$E176</f>
        <v>0</v>
      </c>
      <c r="M286" s="40">
        <f t="shared" ref="M286:M324" si="55">+L286/20000</f>
        <v>0</v>
      </c>
    </row>
    <row r="287" spans="6:13" x14ac:dyDescent="0.3">
      <c r="G287" s="1"/>
      <c r="H287" s="11">
        <f t="shared" ref="H287:H290" si="56">+H286+1</f>
        <v>259</v>
      </c>
      <c r="I287" s="58">
        <f>+SR40_CRa30!$E198</f>
        <v>0</v>
      </c>
      <c r="J287" s="40">
        <f t="shared" si="54"/>
        <v>0</v>
      </c>
      <c r="K287" s="11">
        <f t="shared" ref="K287:K324" si="57">+K286+1</f>
        <v>259</v>
      </c>
      <c r="L287" s="58">
        <f>+SR40_CRa50!$E177</f>
        <v>0</v>
      </c>
      <c r="M287" s="40">
        <f t="shared" si="55"/>
        <v>0</v>
      </c>
    </row>
    <row r="288" spans="6:13" x14ac:dyDescent="0.3">
      <c r="G288" s="1"/>
      <c r="H288" s="11">
        <f t="shared" si="56"/>
        <v>260</v>
      </c>
      <c r="I288" s="58">
        <f>+SR40_CRa30!$E199</f>
        <v>0</v>
      </c>
      <c r="J288" s="40">
        <f t="shared" si="54"/>
        <v>0</v>
      </c>
      <c r="K288" s="11">
        <f t="shared" si="57"/>
        <v>260</v>
      </c>
      <c r="L288" s="58">
        <f>+SR40_CRa50!$E178</f>
        <v>0</v>
      </c>
      <c r="M288" s="40">
        <f t="shared" si="55"/>
        <v>0</v>
      </c>
    </row>
    <row r="289" spans="7:13" x14ac:dyDescent="0.3">
      <c r="G289" s="1"/>
      <c r="H289" s="11">
        <f t="shared" si="56"/>
        <v>261</v>
      </c>
      <c r="I289" s="58">
        <f>+SR40_CRa30!$E200</f>
        <v>0</v>
      </c>
      <c r="J289" s="40">
        <f t="shared" si="54"/>
        <v>0</v>
      </c>
      <c r="K289" s="11">
        <f t="shared" si="57"/>
        <v>261</v>
      </c>
      <c r="L289" s="58">
        <f>+SR40_CRa50!$E179</f>
        <v>0</v>
      </c>
      <c r="M289" s="40">
        <f t="shared" si="55"/>
        <v>0</v>
      </c>
    </row>
    <row r="290" spans="7:13" x14ac:dyDescent="0.3">
      <c r="G290" s="1"/>
      <c r="H290" s="11">
        <f t="shared" si="56"/>
        <v>262</v>
      </c>
      <c r="I290" s="58">
        <f>+SR40_CRa30!$E201</f>
        <v>0</v>
      </c>
      <c r="J290" s="40">
        <f t="shared" si="54"/>
        <v>0</v>
      </c>
      <c r="K290" s="11">
        <f t="shared" si="57"/>
        <v>262</v>
      </c>
      <c r="L290" s="58">
        <f>+SR40_CRa50!$E180</f>
        <v>0</v>
      </c>
      <c r="M290" s="40">
        <f t="shared" si="55"/>
        <v>0</v>
      </c>
    </row>
    <row r="291" spans="7:13" x14ac:dyDescent="0.3">
      <c r="G291" s="1"/>
      <c r="I291" s="1"/>
      <c r="J291" s="40"/>
      <c r="K291" s="11">
        <f t="shared" si="57"/>
        <v>263</v>
      </c>
      <c r="L291" s="58">
        <f>+SR40_CRa50!$E181</f>
        <v>0</v>
      </c>
      <c r="M291" s="40">
        <f t="shared" si="55"/>
        <v>0</v>
      </c>
    </row>
    <row r="292" spans="7:13" x14ac:dyDescent="0.3">
      <c r="G292" s="1"/>
      <c r="I292" s="1"/>
      <c r="J292" s="40"/>
      <c r="K292" s="11">
        <f t="shared" si="57"/>
        <v>264</v>
      </c>
      <c r="L292" s="58">
        <f>+SR40_CRa50!$E182</f>
        <v>0</v>
      </c>
      <c r="M292" s="40">
        <f t="shared" si="55"/>
        <v>0</v>
      </c>
    </row>
    <row r="293" spans="7:13" x14ac:dyDescent="0.3">
      <c r="G293" s="1"/>
      <c r="I293" s="1"/>
      <c r="J293" s="40"/>
      <c r="K293" s="11">
        <f t="shared" si="57"/>
        <v>265</v>
      </c>
      <c r="L293" s="58">
        <f>+SR40_CRa50!$E183</f>
        <v>0</v>
      </c>
      <c r="M293" s="40">
        <f t="shared" si="55"/>
        <v>0</v>
      </c>
    </row>
    <row r="294" spans="7:13" x14ac:dyDescent="0.3">
      <c r="G294" s="1"/>
      <c r="I294" s="1"/>
      <c r="J294" s="40"/>
      <c r="K294" s="11">
        <f t="shared" si="57"/>
        <v>266</v>
      </c>
      <c r="L294" s="58">
        <f>+SR40_CRa50!$E184</f>
        <v>0</v>
      </c>
      <c r="M294" s="40">
        <f t="shared" si="55"/>
        <v>0</v>
      </c>
    </row>
    <row r="295" spans="7:13" x14ac:dyDescent="0.3">
      <c r="G295" s="1"/>
      <c r="I295" s="1"/>
      <c r="J295" s="40"/>
      <c r="K295" s="11">
        <f t="shared" si="57"/>
        <v>267</v>
      </c>
      <c r="L295" s="58">
        <f>+SR40_CRa50!$E185</f>
        <v>0</v>
      </c>
      <c r="M295" s="40">
        <f t="shared" si="55"/>
        <v>0</v>
      </c>
    </row>
    <row r="296" spans="7:13" x14ac:dyDescent="0.3">
      <c r="G296" s="1"/>
      <c r="I296" s="1"/>
      <c r="J296" s="40"/>
      <c r="K296" s="11">
        <f t="shared" si="57"/>
        <v>268</v>
      </c>
      <c r="L296" s="58">
        <f>+SR40_CRa50!$E186</f>
        <v>0</v>
      </c>
      <c r="M296" s="40">
        <f t="shared" si="55"/>
        <v>0</v>
      </c>
    </row>
    <row r="297" spans="7:13" x14ac:dyDescent="0.3">
      <c r="G297" s="1"/>
      <c r="I297" s="1"/>
      <c r="J297" s="40"/>
      <c r="K297" s="11">
        <f t="shared" si="57"/>
        <v>269</v>
      </c>
      <c r="L297" s="58">
        <f>+SR40_CRa50!$E187</f>
        <v>0</v>
      </c>
      <c r="M297" s="40">
        <f t="shared" si="55"/>
        <v>0</v>
      </c>
    </row>
    <row r="298" spans="7:13" x14ac:dyDescent="0.3">
      <c r="G298" s="1"/>
      <c r="I298" s="1"/>
      <c r="J298" s="40"/>
      <c r="K298" s="11">
        <f t="shared" si="57"/>
        <v>270</v>
      </c>
      <c r="L298" s="58">
        <f>+SR40_CRa50!$E188</f>
        <v>0</v>
      </c>
      <c r="M298" s="40">
        <f t="shared" si="55"/>
        <v>0</v>
      </c>
    </row>
    <row r="299" spans="7:13" x14ac:dyDescent="0.3">
      <c r="G299" s="1"/>
      <c r="I299" s="1"/>
      <c r="J299" s="40"/>
      <c r="K299" s="11">
        <f t="shared" si="57"/>
        <v>271</v>
      </c>
      <c r="L299" s="58">
        <f>+SR40_CRa50!$E189</f>
        <v>0</v>
      </c>
      <c r="M299" s="40">
        <f t="shared" si="55"/>
        <v>0</v>
      </c>
    </row>
    <row r="300" spans="7:13" x14ac:dyDescent="0.3">
      <c r="G300" s="1"/>
      <c r="I300" s="1"/>
      <c r="J300" s="40"/>
      <c r="K300" s="11">
        <f t="shared" si="57"/>
        <v>272</v>
      </c>
      <c r="L300" s="58">
        <f>+SR40_CRa50!$E190</f>
        <v>0</v>
      </c>
      <c r="M300" s="40">
        <f t="shared" si="55"/>
        <v>0</v>
      </c>
    </row>
    <row r="301" spans="7:13" x14ac:dyDescent="0.3">
      <c r="G301" s="1"/>
      <c r="I301" s="1"/>
      <c r="J301" s="40"/>
      <c r="K301" s="11">
        <f t="shared" si="57"/>
        <v>273</v>
      </c>
      <c r="L301" s="58">
        <f>+SR40_CRa50!$E191</f>
        <v>0</v>
      </c>
      <c r="M301" s="40">
        <f t="shared" si="55"/>
        <v>0</v>
      </c>
    </row>
    <row r="302" spans="7:13" x14ac:dyDescent="0.3">
      <c r="G302" s="1"/>
      <c r="I302" s="1"/>
      <c r="J302" s="40"/>
      <c r="K302" s="11">
        <f t="shared" si="57"/>
        <v>274</v>
      </c>
      <c r="L302" s="58">
        <f>+SR40_CRa50!$E192</f>
        <v>0</v>
      </c>
      <c r="M302" s="40">
        <f t="shared" si="55"/>
        <v>0</v>
      </c>
    </row>
    <row r="303" spans="7:13" x14ac:dyDescent="0.3">
      <c r="G303" s="1"/>
      <c r="I303" s="1"/>
      <c r="J303" s="40"/>
      <c r="K303" s="11">
        <f t="shared" si="57"/>
        <v>275</v>
      </c>
      <c r="L303" s="58">
        <f>+SR40_CRa50!$E193</f>
        <v>0</v>
      </c>
      <c r="M303" s="40">
        <f t="shared" si="55"/>
        <v>0</v>
      </c>
    </row>
    <row r="304" spans="7:13" x14ac:dyDescent="0.3">
      <c r="G304" s="1"/>
      <c r="I304" s="1"/>
      <c r="J304" s="40"/>
      <c r="K304" s="11">
        <f t="shared" si="57"/>
        <v>276</v>
      </c>
      <c r="L304" s="58">
        <f>+SR40_CRa50!$E194</f>
        <v>0</v>
      </c>
      <c r="M304" s="40">
        <f t="shared" si="55"/>
        <v>0</v>
      </c>
    </row>
    <row r="305" spans="7:13" x14ac:dyDescent="0.3">
      <c r="G305" s="1"/>
      <c r="I305" s="1"/>
      <c r="J305" s="40"/>
      <c r="K305" s="11">
        <f t="shared" si="57"/>
        <v>277</v>
      </c>
      <c r="L305" s="58">
        <f>+SR40_CRa50!$E195</f>
        <v>0</v>
      </c>
      <c r="M305" s="40">
        <f t="shared" si="55"/>
        <v>0</v>
      </c>
    </row>
    <row r="306" spans="7:13" x14ac:dyDescent="0.3">
      <c r="G306" s="1"/>
      <c r="I306" s="1"/>
      <c r="J306" s="40"/>
      <c r="K306" s="11">
        <f t="shared" si="57"/>
        <v>278</v>
      </c>
      <c r="L306" s="58">
        <f>+SR40_CRa50!$E196</f>
        <v>0</v>
      </c>
      <c r="M306" s="40">
        <f t="shared" si="55"/>
        <v>0</v>
      </c>
    </row>
    <row r="307" spans="7:13" x14ac:dyDescent="0.3">
      <c r="G307" s="1"/>
      <c r="I307" s="1"/>
      <c r="J307" s="40"/>
      <c r="K307" s="11">
        <f t="shared" si="57"/>
        <v>279</v>
      </c>
      <c r="L307" s="58">
        <f>+SR40_CRa50!$E197</f>
        <v>0</v>
      </c>
      <c r="M307" s="40">
        <f t="shared" si="55"/>
        <v>0</v>
      </c>
    </row>
    <row r="308" spans="7:13" x14ac:dyDescent="0.3">
      <c r="G308" s="1"/>
      <c r="I308" s="1"/>
      <c r="J308" s="40"/>
      <c r="K308" s="11">
        <f t="shared" si="57"/>
        <v>280</v>
      </c>
      <c r="L308" s="58">
        <f>+SR40_CRa50!$E198</f>
        <v>0</v>
      </c>
      <c r="M308" s="40">
        <f t="shared" si="55"/>
        <v>0</v>
      </c>
    </row>
    <row r="309" spans="7:13" x14ac:dyDescent="0.3">
      <c r="G309" s="1"/>
      <c r="I309" s="1"/>
      <c r="J309" s="40"/>
      <c r="K309" s="11">
        <f t="shared" si="57"/>
        <v>281</v>
      </c>
      <c r="L309" s="58">
        <f>+SR40_CRa50!$E199</f>
        <v>0</v>
      </c>
      <c r="M309" s="40">
        <f t="shared" si="55"/>
        <v>0</v>
      </c>
    </row>
    <row r="310" spans="7:13" x14ac:dyDescent="0.3">
      <c r="G310" s="1"/>
      <c r="I310" s="1"/>
      <c r="J310" s="40"/>
      <c r="K310" s="11">
        <f t="shared" si="57"/>
        <v>282</v>
      </c>
      <c r="L310" s="58">
        <f>+SR40_CRa50!$E200</f>
        <v>0</v>
      </c>
      <c r="M310" s="40">
        <f t="shared" si="55"/>
        <v>0</v>
      </c>
    </row>
    <row r="311" spans="7:13" x14ac:dyDescent="0.3">
      <c r="G311" s="1"/>
      <c r="I311" s="1"/>
      <c r="J311" s="40"/>
      <c r="K311" s="11">
        <f t="shared" si="57"/>
        <v>283</v>
      </c>
      <c r="L311" s="58">
        <f>+SR40_CRa50!$E201</f>
        <v>0</v>
      </c>
      <c r="M311" s="40">
        <f t="shared" si="55"/>
        <v>0</v>
      </c>
    </row>
    <row r="312" spans="7:13" x14ac:dyDescent="0.3">
      <c r="G312" s="1"/>
      <c r="I312" s="1"/>
      <c r="J312" s="40"/>
      <c r="K312" s="11">
        <f t="shared" si="57"/>
        <v>284</v>
      </c>
      <c r="L312" s="58">
        <f>+SR40_CRa50!$E202</f>
        <v>0</v>
      </c>
      <c r="M312" s="40">
        <f t="shared" si="55"/>
        <v>0</v>
      </c>
    </row>
    <row r="313" spans="7:13" x14ac:dyDescent="0.3">
      <c r="G313" s="1"/>
      <c r="I313" s="1"/>
      <c r="J313" s="40"/>
      <c r="K313" s="11">
        <f t="shared" si="57"/>
        <v>285</v>
      </c>
      <c r="L313" s="58">
        <f>+SR40_CRa50!$E203</f>
        <v>0</v>
      </c>
      <c r="M313" s="40">
        <f t="shared" si="55"/>
        <v>0</v>
      </c>
    </row>
    <row r="314" spans="7:13" x14ac:dyDescent="0.3">
      <c r="G314" s="1"/>
      <c r="I314" s="1"/>
      <c r="J314" s="40"/>
      <c r="K314" s="11">
        <f t="shared" si="57"/>
        <v>286</v>
      </c>
      <c r="L314" s="58">
        <f>+SR40_CRa50!$E204</f>
        <v>0</v>
      </c>
      <c r="M314" s="40">
        <f t="shared" si="55"/>
        <v>0</v>
      </c>
    </row>
    <row r="315" spans="7:13" x14ac:dyDescent="0.3">
      <c r="G315" s="1"/>
      <c r="I315" s="1"/>
      <c r="J315" s="40"/>
      <c r="K315" s="11">
        <f t="shared" si="57"/>
        <v>287</v>
      </c>
      <c r="L315" s="58">
        <f>+SR40_CRa50!$E205</f>
        <v>0</v>
      </c>
      <c r="M315" s="40">
        <f t="shared" si="55"/>
        <v>0</v>
      </c>
    </row>
    <row r="316" spans="7:13" x14ac:dyDescent="0.3">
      <c r="I316" s="1"/>
      <c r="J316" s="40"/>
      <c r="K316" s="11">
        <f t="shared" si="57"/>
        <v>288</v>
      </c>
      <c r="L316" s="58">
        <f>+SR40_CRa50!$E206</f>
        <v>0</v>
      </c>
      <c r="M316" s="40">
        <f t="shared" si="55"/>
        <v>0</v>
      </c>
    </row>
    <row r="317" spans="7:13" x14ac:dyDescent="0.3">
      <c r="I317" s="1"/>
      <c r="J317" s="40"/>
      <c r="K317" s="11">
        <f t="shared" si="57"/>
        <v>289</v>
      </c>
      <c r="L317" s="58">
        <f>+SR40_CRa50!$E207</f>
        <v>0</v>
      </c>
      <c r="M317" s="40">
        <f t="shared" si="55"/>
        <v>0</v>
      </c>
    </row>
    <row r="318" spans="7:13" x14ac:dyDescent="0.3">
      <c r="I318" s="1"/>
      <c r="J318" s="40"/>
      <c r="K318" s="11">
        <f t="shared" si="57"/>
        <v>290</v>
      </c>
      <c r="L318" s="58">
        <f>+SR40_CRa50!$E208</f>
        <v>0</v>
      </c>
      <c r="M318" s="40">
        <f t="shared" si="55"/>
        <v>0</v>
      </c>
    </row>
    <row r="319" spans="7:13" x14ac:dyDescent="0.3">
      <c r="I319" s="1"/>
      <c r="J319" s="40"/>
      <c r="K319" s="11">
        <f t="shared" si="57"/>
        <v>291</v>
      </c>
      <c r="L319" s="58">
        <f>+SR40_CRa50!$E209</f>
        <v>0</v>
      </c>
      <c r="M319" s="40">
        <f t="shared" si="55"/>
        <v>0</v>
      </c>
    </row>
    <row r="320" spans="7:13" x14ac:dyDescent="0.3">
      <c r="I320" s="1"/>
      <c r="J320" s="40"/>
      <c r="K320" s="11">
        <f t="shared" si="57"/>
        <v>292</v>
      </c>
      <c r="L320" s="58">
        <f>+SR40_CRa50!$E210</f>
        <v>0</v>
      </c>
      <c r="M320" s="40">
        <f t="shared" si="55"/>
        <v>0</v>
      </c>
    </row>
    <row r="321" spans="9:13" x14ac:dyDescent="0.3">
      <c r="I321" s="1"/>
      <c r="J321" s="40"/>
      <c r="K321" s="11">
        <f t="shared" si="57"/>
        <v>293</v>
      </c>
      <c r="L321" s="58">
        <f>+SR40_CRa50!$E211</f>
        <v>0</v>
      </c>
      <c r="M321" s="40">
        <f t="shared" si="55"/>
        <v>0</v>
      </c>
    </row>
    <row r="322" spans="9:13" x14ac:dyDescent="0.3">
      <c r="K322" s="11">
        <f t="shared" si="57"/>
        <v>294</v>
      </c>
      <c r="L322" s="58">
        <f>+SR40_CRa50!$E212</f>
        <v>0</v>
      </c>
      <c r="M322" s="40">
        <f t="shared" si="55"/>
        <v>0</v>
      </c>
    </row>
    <row r="323" spans="9:13" x14ac:dyDescent="0.3">
      <c r="K323" s="11">
        <f t="shared" si="57"/>
        <v>295</v>
      </c>
      <c r="L323" s="58">
        <f>+SR40_CRa50!$E213</f>
        <v>0</v>
      </c>
      <c r="M323" s="40">
        <f t="shared" si="55"/>
        <v>0</v>
      </c>
    </row>
    <row r="324" spans="9:13" x14ac:dyDescent="0.3">
      <c r="K324" s="11">
        <f t="shared" si="57"/>
        <v>296</v>
      </c>
      <c r="L324" s="58">
        <f>+SR40_CRa50!$E214</f>
        <v>0</v>
      </c>
      <c r="M324" s="40">
        <f t="shared" si="55"/>
        <v>0</v>
      </c>
    </row>
    <row r="325" spans="9:13" x14ac:dyDescent="0.3">
      <c r="L325" s="1"/>
      <c r="M325" s="40"/>
    </row>
    <row r="326" spans="9:13" x14ac:dyDescent="0.3">
      <c r="L326" s="1"/>
      <c r="M326" s="40"/>
    </row>
    <row r="327" spans="9:13" x14ac:dyDescent="0.3">
      <c r="L327" s="1"/>
      <c r="M327" s="40"/>
    </row>
    <row r="328" spans="9:13" x14ac:dyDescent="0.3">
      <c r="L328" s="1"/>
      <c r="M328" s="40"/>
    </row>
    <row r="329" spans="9:13" x14ac:dyDescent="0.3">
      <c r="L329" s="1"/>
      <c r="M329" s="40"/>
    </row>
    <row r="330" spans="9:13" x14ac:dyDescent="0.3">
      <c r="L330" s="1"/>
      <c r="M330" s="40"/>
    </row>
    <row r="331" spans="9:13" x14ac:dyDescent="0.3">
      <c r="L331" s="1"/>
      <c r="M331" s="40"/>
    </row>
    <row r="332" spans="9:13" x14ac:dyDescent="0.3">
      <c r="L332" s="1"/>
      <c r="M332" s="40"/>
    </row>
    <row r="333" spans="9:13" x14ac:dyDescent="0.3">
      <c r="L333" s="1"/>
      <c r="M333" s="40"/>
    </row>
    <row r="334" spans="9:13" x14ac:dyDescent="0.3">
      <c r="L334" s="1"/>
      <c r="M334" s="40"/>
    </row>
    <row r="335" spans="9:13" x14ac:dyDescent="0.3">
      <c r="L335" s="1"/>
      <c r="M335" s="40"/>
    </row>
    <row r="336" spans="9:13" x14ac:dyDescent="0.3">
      <c r="L336" s="1"/>
      <c r="M336" s="40"/>
    </row>
    <row r="337" spans="12:13" x14ac:dyDescent="0.3">
      <c r="L337" s="1"/>
      <c r="M337" s="40"/>
    </row>
    <row r="338" spans="12:13" x14ac:dyDescent="0.3">
      <c r="L338" s="1"/>
      <c r="M338" s="40"/>
    </row>
    <row r="339" spans="12:13" x14ac:dyDescent="0.3">
      <c r="L339" s="1"/>
      <c r="M339" s="40"/>
    </row>
    <row r="340" spans="12:13" x14ac:dyDescent="0.3">
      <c r="L340" s="1"/>
      <c r="M340" s="40"/>
    </row>
    <row r="341" spans="12:13" x14ac:dyDescent="0.3">
      <c r="L341" s="1"/>
      <c r="M341" s="40"/>
    </row>
    <row r="342" spans="12:13" x14ac:dyDescent="0.3">
      <c r="L342" s="1"/>
      <c r="M342" s="40"/>
    </row>
    <row r="343" spans="12:13" x14ac:dyDescent="0.3">
      <c r="L343" s="1"/>
      <c r="M343" s="40"/>
    </row>
    <row r="344" spans="12:13" x14ac:dyDescent="0.3">
      <c r="L344" s="1"/>
      <c r="M344" s="40"/>
    </row>
    <row r="345" spans="12:13" x14ac:dyDescent="0.3">
      <c r="L345" s="1"/>
      <c r="M345" s="40"/>
    </row>
    <row r="346" spans="12:13" x14ac:dyDescent="0.3">
      <c r="L346" s="1"/>
      <c r="M346" s="40"/>
    </row>
    <row r="347" spans="12:13" x14ac:dyDescent="0.3">
      <c r="L347" s="1"/>
      <c r="M347" s="40"/>
    </row>
    <row r="348" spans="12:13" x14ac:dyDescent="0.3">
      <c r="L348" s="1"/>
      <c r="M348" s="40"/>
    </row>
    <row r="349" spans="12:13" x14ac:dyDescent="0.3">
      <c r="L349" s="1"/>
      <c r="M349" s="40"/>
    </row>
    <row r="350" spans="12:13" x14ac:dyDescent="0.3">
      <c r="L350" s="1"/>
      <c r="M350" s="40"/>
    </row>
    <row r="351" spans="12:13" x14ac:dyDescent="0.3">
      <c r="L351" s="1"/>
      <c r="M351" s="40"/>
    </row>
    <row r="352" spans="12:13" x14ac:dyDescent="0.3">
      <c r="L352" s="1"/>
      <c r="M352" s="40"/>
    </row>
    <row r="353" spans="12:13" x14ac:dyDescent="0.3">
      <c r="L353" s="1"/>
      <c r="M353" s="40"/>
    </row>
    <row r="354" spans="12:13" x14ac:dyDescent="0.3">
      <c r="L354" s="1"/>
      <c r="M354" s="40"/>
    </row>
    <row r="355" spans="12:13" x14ac:dyDescent="0.3">
      <c r="L355" s="1"/>
      <c r="M355" s="40"/>
    </row>
    <row r="356" spans="12:13" x14ac:dyDescent="0.3">
      <c r="L356" s="1"/>
      <c r="M356" s="40"/>
    </row>
    <row r="357" spans="12:13" x14ac:dyDescent="0.3">
      <c r="L357" s="1"/>
      <c r="M357" s="40"/>
    </row>
    <row r="358" spans="12:13" x14ac:dyDescent="0.3">
      <c r="L358" s="1"/>
      <c r="M358" s="40"/>
    </row>
    <row r="359" spans="12:13" x14ac:dyDescent="0.3">
      <c r="L359" s="1"/>
      <c r="M359" s="40"/>
    </row>
    <row r="360" spans="12:13" x14ac:dyDescent="0.3">
      <c r="L360" s="1"/>
      <c r="M360" s="40"/>
    </row>
    <row r="361" spans="12:13" x14ac:dyDescent="0.3">
      <c r="L361" s="1"/>
      <c r="M361" s="40"/>
    </row>
    <row r="362" spans="12:13" x14ac:dyDescent="0.3">
      <c r="L362" s="1"/>
      <c r="M362" s="40"/>
    </row>
    <row r="363" spans="12:13" x14ac:dyDescent="0.3">
      <c r="L363" s="1"/>
      <c r="M363" s="40"/>
    </row>
    <row r="364" spans="12:13" x14ac:dyDescent="0.3">
      <c r="L364" s="1"/>
      <c r="M364" s="40"/>
    </row>
    <row r="365" spans="12:13" x14ac:dyDescent="0.3">
      <c r="L365" s="1"/>
      <c r="M365" s="40"/>
    </row>
    <row r="366" spans="12:13" x14ac:dyDescent="0.3">
      <c r="L366" s="1"/>
      <c r="M366" s="40"/>
    </row>
    <row r="367" spans="12:13" x14ac:dyDescent="0.3">
      <c r="L367" s="1"/>
      <c r="M367" s="40"/>
    </row>
    <row r="368" spans="12:13" x14ac:dyDescent="0.3">
      <c r="L368" s="1"/>
      <c r="M368" s="40"/>
    </row>
    <row r="369" spans="12:13" x14ac:dyDescent="0.3">
      <c r="L369" s="1"/>
      <c r="M369" s="40"/>
    </row>
    <row r="370" spans="12:13" x14ac:dyDescent="0.3">
      <c r="L370" s="1"/>
      <c r="M370" s="40"/>
    </row>
  </sheetData>
  <mergeCells count="8">
    <mergeCell ref="R26:T26"/>
    <mergeCell ref="U26:W26"/>
    <mergeCell ref="X26:Z26"/>
    <mergeCell ref="B26:D26"/>
    <mergeCell ref="E26:G26"/>
    <mergeCell ref="H26:J26"/>
    <mergeCell ref="K26:M26"/>
    <mergeCell ref="O26:Q26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2663F-E02C-40D0-B777-CFD5A7A4C372}">
  <dimension ref="A1:BP649"/>
  <sheetViews>
    <sheetView topLeftCell="Y346" workbookViewId="0">
      <selection activeCell="AH7" sqref="AH7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3.6640625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1" bestFit="1" customWidth="1"/>
    <col min="11" max="11" width="10.44140625" style="1" bestFit="1" customWidth="1"/>
    <col min="12" max="12" width="8.6640625" style="1" bestFit="1" customWidth="1"/>
    <col min="13" max="13" width="3.44140625" style="7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1.44140625" style="1" bestFit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5" width="11.5546875" style="1"/>
    <col min="46" max="46" width="11.5546875" style="107"/>
    <col min="47" max="49" width="11.5546875" style="1"/>
    <col min="50" max="50" width="13.6640625" style="1" bestFit="1" customWidth="1"/>
    <col min="51" max="51" width="13.6640625" style="1" customWidth="1"/>
    <col min="52" max="52" width="11.44140625" style="1" bestFit="1" customWidth="1"/>
    <col min="53" max="54" width="14.33203125" style="11" bestFit="1" customWidth="1"/>
    <col min="55" max="56" width="11.109375" style="11" bestFit="1" customWidth="1"/>
    <col min="57" max="57" width="10.109375" style="11" bestFit="1" customWidth="1"/>
    <col min="58" max="59" width="11.44140625" style="1" bestFit="1" customWidth="1"/>
    <col min="60" max="60" width="9.44140625" style="11" bestFit="1" customWidth="1"/>
    <col min="61" max="61" width="3" style="11" bestFit="1" customWidth="1"/>
    <col min="62" max="62" width="14.33203125" style="11" bestFit="1" customWidth="1"/>
    <col min="63" max="63" width="6.109375" style="11" bestFit="1" customWidth="1"/>
    <col min="64" max="64" width="11.109375" style="11" bestFit="1" customWidth="1"/>
    <col min="65" max="65" width="3" style="11" bestFit="1" customWidth="1"/>
    <col min="66" max="66" width="10.109375" style="11" bestFit="1" customWidth="1"/>
    <col min="67" max="67" width="11.44140625" style="11" bestFit="1" customWidth="1"/>
    <col min="68" max="68" width="9.44140625" style="11" bestFit="1" customWidth="1"/>
    <col min="69" max="16384" width="11.5546875" style="11"/>
  </cols>
  <sheetData>
    <row r="1" spans="1:68" x14ac:dyDescent="0.3">
      <c r="AS1" s="11"/>
      <c r="AT1" s="11"/>
      <c r="AU1" s="11"/>
      <c r="AV1" s="11"/>
      <c r="AW1" s="11"/>
      <c r="AX1" s="11"/>
      <c r="AY1" s="11"/>
      <c r="BF1" s="11"/>
      <c r="BG1" s="49" t="s">
        <v>147</v>
      </c>
      <c r="BH1" s="49" t="s">
        <v>147</v>
      </c>
      <c r="BI1" s="1"/>
      <c r="BO1" s="49" t="s">
        <v>147</v>
      </c>
      <c r="BP1" s="49" t="s">
        <v>147</v>
      </c>
    </row>
    <row r="2" spans="1:68" x14ac:dyDescent="0.3">
      <c r="M2" s="1"/>
      <c r="AS2" s="11"/>
      <c r="AT2" s="11"/>
      <c r="AU2" s="11"/>
      <c r="AV2" s="11"/>
      <c r="AW2" s="11"/>
      <c r="AX2" s="11"/>
      <c r="AY2" s="11"/>
      <c r="BB2" s="112" t="s">
        <v>145</v>
      </c>
      <c r="BC2" s="112" t="s">
        <v>144</v>
      </c>
      <c r="BD2" s="112" t="s">
        <v>138</v>
      </c>
      <c r="BE2" s="112" t="s">
        <v>150</v>
      </c>
      <c r="BF2" s="112" t="s">
        <v>149</v>
      </c>
      <c r="BG2" s="101" t="s">
        <v>74</v>
      </c>
      <c r="BH2" s="101" t="s">
        <v>19</v>
      </c>
      <c r="BI2" s="1"/>
      <c r="BJ2" s="112" t="s">
        <v>145</v>
      </c>
      <c r="BK2" s="112" t="s">
        <v>144</v>
      </c>
      <c r="BL2" s="112" t="s">
        <v>138</v>
      </c>
      <c r="BM2" s="112" t="s">
        <v>150</v>
      </c>
      <c r="BN2" s="112" t="s">
        <v>149</v>
      </c>
      <c r="BO2" s="101" t="s">
        <v>74</v>
      </c>
      <c r="BP2" s="101" t="s">
        <v>19</v>
      </c>
    </row>
    <row r="3" spans="1:68" x14ac:dyDescent="0.3">
      <c r="A3" s="1"/>
      <c r="M3" s="1"/>
      <c r="AS3" s="11"/>
      <c r="AT3" s="11"/>
      <c r="AU3" s="11"/>
      <c r="AV3" s="11"/>
      <c r="AW3" s="11"/>
      <c r="AX3" s="11"/>
      <c r="AY3" s="11"/>
      <c r="BA3" s="11">
        <v>0</v>
      </c>
      <c r="BB3" s="99">
        <v>16</v>
      </c>
      <c r="BC3" s="120">
        <v>91.61132922843322</v>
      </c>
      <c r="BD3" s="1">
        <v>21912565.126841363</v>
      </c>
      <c r="BE3" s="11">
        <v>19</v>
      </c>
      <c r="BF3" s="1">
        <v>1153292.9014127033</v>
      </c>
      <c r="BG3" s="64">
        <v>957063.55644944182</v>
      </c>
      <c r="BH3" s="64">
        <v>1248112.7494081743</v>
      </c>
      <c r="BI3" s="1">
        <v>34</v>
      </c>
      <c r="BJ3" s="99">
        <v>4</v>
      </c>
      <c r="BK3" s="120">
        <v>26.280885029106845</v>
      </c>
      <c r="BL3" s="1">
        <v>62786385.4482712</v>
      </c>
      <c r="BM3" s="11">
        <v>9</v>
      </c>
      <c r="BN3" s="1">
        <v>6976265.0498079108</v>
      </c>
      <c r="BO3" s="64">
        <v>229432.12630410274</v>
      </c>
      <c r="BP3" s="64">
        <v>313110.46423677896</v>
      </c>
    </row>
    <row r="4" spans="1:68" x14ac:dyDescent="0.3">
      <c r="A4" s="1"/>
      <c r="M4" s="1"/>
      <c r="AS4" s="11"/>
      <c r="AT4" s="11"/>
      <c r="AU4" s="11"/>
      <c r="AV4" s="11"/>
      <c r="AW4" s="11"/>
      <c r="AX4" s="11"/>
      <c r="AY4" s="11"/>
      <c r="BA4" s="11">
        <v>34</v>
      </c>
      <c r="BB4" s="121"/>
      <c r="BC4" s="122"/>
      <c r="BD4" s="123"/>
      <c r="BE4" s="124"/>
      <c r="BF4" s="123"/>
      <c r="BG4" s="125"/>
      <c r="BH4" s="125"/>
      <c r="BI4" s="1">
        <v>45</v>
      </c>
      <c r="BO4" s="1"/>
      <c r="BP4" s="1"/>
    </row>
    <row r="5" spans="1:68" x14ac:dyDescent="0.3">
      <c r="A5" s="1"/>
      <c r="M5" s="1"/>
      <c r="AS5" s="11"/>
      <c r="AT5" s="11"/>
      <c r="AU5" s="11"/>
      <c r="AV5" s="11"/>
      <c r="AW5" s="11"/>
      <c r="AX5" s="11"/>
      <c r="AY5" s="11"/>
      <c r="BB5" s="99"/>
      <c r="BC5" s="120"/>
      <c r="BD5" s="1"/>
      <c r="BG5" s="64"/>
      <c r="BH5" s="64"/>
      <c r="BI5" s="1"/>
      <c r="BJ5" s="99">
        <v>0</v>
      </c>
      <c r="BK5" s="120">
        <v>15.671758295099343</v>
      </c>
      <c r="BL5" s="1">
        <v>142433137.76711023</v>
      </c>
      <c r="BM5" s="11">
        <v>5</v>
      </c>
      <c r="BN5" s="1">
        <v>28486627.553422045</v>
      </c>
      <c r="BO5" s="64">
        <v>163722.85890890282</v>
      </c>
      <c r="BP5" s="64">
        <v>213512.03501243345</v>
      </c>
    </row>
    <row r="6" spans="1:68" x14ac:dyDescent="0.3">
      <c r="A6" s="1"/>
      <c r="M6" s="1"/>
      <c r="AS6" s="11"/>
      <c r="AT6" s="11"/>
      <c r="AU6" s="11"/>
      <c r="AV6" s="11"/>
      <c r="AW6" s="11"/>
      <c r="AX6" s="11"/>
      <c r="AY6" s="11"/>
      <c r="BB6" s="121"/>
      <c r="BC6" s="122"/>
      <c r="BD6" s="123"/>
      <c r="BE6" s="124"/>
      <c r="BF6" s="123"/>
      <c r="BG6" s="125"/>
      <c r="BH6" s="125"/>
      <c r="BI6" s="1"/>
      <c r="BJ6" s="99">
        <v>1</v>
      </c>
      <c r="BK6" s="120">
        <v>16.811799513144841</v>
      </c>
      <c r="BL6" s="1">
        <v>191896084.52451599</v>
      </c>
      <c r="BM6" s="11">
        <v>6</v>
      </c>
      <c r="BN6" s="1">
        <v>31982680.754085999</v>
      </c>
      <c r="BO6" s="64">
        <v>175632.86951382415</v>
      </c>
      <c r="BP6" s="64">
        <v>233192.14025214827</v>
      </c>
    </row>
    <row r="7" spans="1:68" x14ac:dyDescent="0.3">
      <c r="A7" s="1"/>
      <c r="M7" s="1"/>
      <c r="AS7" s="11"/>
      <c r="AT7" s="11"/>
      <c r="AU7" s="11"/>
      <c r="AV7" s="11"/>
      <c r="AW7" s="11"/>
      <c r="AX7" s="11"/>
      <c r="AY7" s="11"/>
      <c r="BB7" s="99"/>
      <c r="BC7" s="120"/>
      <c r="BD7" s="1"/>
      <c r="BG7" s="64"/>
      <c r="BH7" s="64"/>
      <c r="BI7" s="1"/>
      <c r="BJ7" s="99">
        <v>2</v>
      </c>
      <c r="BK7" s="120">
        <v>18.094992633061747</v>
      </c>
      <c r="BL7" s="1">
        <v>278587016.72177243</v>
      </c>
      <c r="BM7" s="11">
        <v>7</v>
      </c>
      <c r="BN7" s="1">
        <v>39798145.245967492</v>
      </c>
      <c r="BO7" s="64">
        <v>189038.38803759607</v>
      </c>
      <c r="BP7" s="64">
        <v>246526.17963283323</v>
      </c>
    </row>
    <row r="8" spans="1:68" x14ac:dyDescent="0.3">
      <c r="A8" s="1"/>
      <c r="M8" s="1"/>
      <c r="AS8" s="11"/>
      <c r="AT8" s="11"/>
      <c r="AU8" s="11"/>
      <c r="AV8" s="11"/>
      <c r="AW8" s="11"/>
      <c r="AX8" s="11"/>
      <c r="AY8" s="11"/>
      <c r="BB8" s="99">
        <v>15</v>
      </c>
      <c r="BC8" s="120">
        <v>78.659156978528031</v>
      </c>
      <c r="BD8" s="1">
        <v>28818147.295801237</v>
      </c>
      <c r="BE8" s="11">
        <v>20</v>
      </c>
      <c r="BF8" s="1">
        <v>1440907.364790062</v>
      </c>
      <c r="BG8" s="64">
        <v>821752.2129546823</v>
      </c>
      <c r="BH8" s="64">
        <v>1071652.354675466</v>
      </c>
      <c r="BI8" s="1"/>
      <c r="BJ8" s="99">
        <v>3</v>
      </c>
      <c r="BK8" s="120">
        <v>19.538819287551263</v>
      </c>
      <c r="BL8" s="1">
        <v>397727545.59515405</v>
      </c>
      <c r="BM8" s="11">
        <v>8</v>
      </c>
      <c r="BN8" s="1">
        <v>49715943.199394256</v>
      </c>
      <c r="BO8" s="64">
        <v>204122.04509704805</v>
      </c>
      <c r="BP8" s="64">
        <v>266196.87397359841</v>
      </c>
    </row>
    <row r="9" spans="1:68" x14ac:dyDescent="0.3">
      <c r="A9" s="1"/>
      <c r="M9" s="1"/>
      <c r="AS9" s="11"/>
      <c r="AT9" s="11"/>
      <c r="AU9" s="11"/>
      <c r="AV9" s="11"/>
      <c r="AW9" s="11"/>
      <c r="AX9" s="11"/>
      <c r="AY9" s="11"/>
      <c r="BB9" s="99">
        <v>16</v>
      </c>
      <c r="BC9" s="120">
        <v>91.61132922843322</v>
      </c>
      <c r="BD9" s="1">
        <v>21912565.126841363</v>
      </c>
      <c r="BE9" s="11">
        <v>19</v>
      </c>
      <c r="BF9" s="1">
        <v>1153292.9014127033</v>
      </c>
      <c r="BG9" s="64">
        <v>957063.55644944182</v>
      </c>
      <c r="BH9" s="64">
        <v>1248112.7494081743</v>
      </c>
      <c r="BI9" s="1"/>
      <c r="BJ9" s="99"/>
      <c r="BK9" s="120"/>
      <c r="BL9" s="1"/>
      <c r="BN9" s="1"/>
      <c r="BO9" s="64"/>
      <c r="BP9" s="64"/>
    </row>
    <row r="10" spans="1:68" x14ac:dyDescent="0.3">
      <c r="A10" s="1"/>
      <c r="M10" s="1"/>
      <c r="AS10" s="104" t="s">
        <v>142</v>
      </c>
      <c r="BB10" s="99">
        <v>17</v>
      </c>
      <c r="BC10" s="120">
        <v>107.07195128273104</v>
      </c>
      <c r="BD10" s="1">
        <v>26631083.324775413</v>
      </c>
      <c r="BE10" s="11">
        <v>18</v>
      </c>
      <c r="BF10" s="1">
        <v>1479504.6291541895</v>
      </c>
      <c r="BG10" s="64">
        <v>1118580.6750506912</v>
      </c>
      <c r="BH10" s="64">
        <v>1458748.2642759276</v>
      </c>
    </row>
    <row r="11" spans="1:68" x14ac:dyDescent="0.3">
      <c r="A11" s="1"/>
      <c r="N11" s="72"/>
      <c r="O11" s="72"/>
      <c r="P11" s="72"/>
      <c r="AA11" s="9"/>
      <c r="AB11" s="1"/>
      <c r="AC11" s="142">
        <v>50000</v>
      </c>
      <c r="AD11" s="142"/>
      <c r="AE11" s="142"/>
      <c r="AF11" s="142"/>
      <c r="AG11" s="142"/>
      <c r="AS11" s="103">
        <f>+BB14</f>
        <v>91.611329230931091</v>
      </c>
      <c r="BC11" s="1"/>
      <c r="BD11" s="1"/>
      <c r="BE11" s="1"/>
    </row>
    <row r="12" spans="1:68" x14ac:dyDescent="0.3"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116"/>
      <c r="N12" s="143" t="s">
        <v>19</v>
      </c>
      <c r="O12" s="143"/>
      <c r="P12" s="144" t="s">
        <v>29</v>
      </c>
      <c r="Q12" s="144"/>
      <c r="R12" s="144"/>
      <c r="S12" s="113"/>
      <c r="T12" s="113"/>
      <c r="U12" s="113"/>
      <c r="V12" s="145" t="s">
        <v>14</v>
      </c>
      <c r="W12" s="145"/>
      <c r="X12" s="145"/>
      <c r="Y12" s="145"/>
      <c r="Z12" s="49" t="s">
        <v>72</v>
      </c>
      <c r="AA12" s="68"/>
      <c r="AC12" s="146" t="s">
        <v>71</v>
      </c>
      <c r="AD12" s="146"/>
      <c r="AE12" s="146"/>
      <c r="AF12" s="146"/>
      <c r="AG12" s="146"/>
      <c r="AQ12" s="147" t="s">
        <v>139</v>
      </c>
      <c r="AR12" s="147"/>
      <c r="AS12" s="141" t="s">
        <v>19</v>
      </c>
      <c r="AT12" s="141"/>
      <c r="AU12" s="102" t="s">
        <v>140</v>
      </c>
      <c r="AV12" s="100"/>
      <c r="AW12" s="100"/>
      <c r="AX12" s="100"/>
      <c r="AY12" s="100"/>
      <c r="AZ12" s="100"/>
      <c r="BA12" s="23" t="s">
        <v>152</v>
      </c>
      <c r="BB12" s="99">
        <v>0</v>
      </c>
      <c r="BC12" s="23" t="s">
        <v>146</v>
      </c>
      <c r="BD12" s="99">
        <v>34</v>
      </c>
      <c r="BE12" s="1"/>
      <c r="BF12" s="49" t="s">
        <v>147</v>
      </c>
      <c r="BG12" s="49" t="s">
        <v>147</v>
      </c>
      <c r="BI12" s="99"/>
      <c r="BJ12" s="120"/>
      <c r="BK12" s="1"/>
      <c r="BM12" s="1"/>
      <c r="BN12" s="64"/>
      <c r="BO12" s="64"/>
    </row>
    <row r="13" spans="1:68" x14ac:dyDescent="0.3">
      <c r="B13" s="4" t="s">
        <v>19</v>
      </c>
      <c r="C13" s="113" t="s">
        <v>5</v>
      </c>
      <c r="D13" s="113" t="s">
        <v>6</v>
      </c>
      <c r="E13" s="113" t="s">
        <v>30</v>
      </c>
      <c r="F13" s="113" t="s">
        <v>18</v>
      </c>
      <c r="G13" s="113" t="s">
        <v>7</v>
      </c>
      <c r="H13" s="113" t="s">
        <v>17</v>
      </c>
      <c r="I13" s="113" t="s">
        <v>8</v>
      </c>
      <c r="J13" s="113" t="s">
        <v>9</v>
      </c>
      <c r="K13" s="113" t="s">
        <v>10</v>
      </c>
      <c r="L13" s="113" t="s">
        <v>12</v>
      </c>
      <c r="M13" s="117" t="s">
        <v>13</v>
      </c>
      <c r="N13" s="113" t="s">
        <v>106</v>
      </c>
      <c r="O13" s="113" t="s">
        <v>29</v>
      </c>
      <c r="P13" s="113" t="s">
        <v>30</v>
      </c>
      <c r="Q13" s="113" t="s">
        <v>7</v>
      </c>
      <c r="R13" s="113" t="s">
        <v>8</v>
      </c>
      <c r="S13" s="113" t="s">
        <v>107</v>
      </c>
      <c r="T13" s="113" t="s">
        <v>78</v>
      </c>
      <c r="U13" s="113" t="s">
        <v>129</v>
      </c>
      <c r="V13" s="104" t="s">
        <v>51</v>
      </c>
      <c r="W13" s="104" t="s">
        <v>15</v>
      </c>
      <c r="X13" s="104" t="s">
        <v>50</v>
      </c>
      <c r="Y13" s="104" t="s">
        <v>16</v>
      </c>
      <c r="Z13" s="104" t="s">
        <v>73</v>
      </c>
      <c r="AA13" s="104"/>
      <c r="AB13" s="104" t="s">
        <v>21</v>
      </c>
      <c r="AC13" s="47" t="s">
        <v>19</v>
      </c>
      <c r="AD13" s="47" t="s">
        <v>30</v>
      </c>
      <c r="AE13" s="47" t="s">
        <v>7</v>
      </c>
      <c r="AF13" s="47" t="s">
        <v>8</v>
      </c>
      <c r="AG13" s="47" t="s">
        <v>11</v>
      </c>
      <c r="AQ13" s="101" t="s">
        <v>136</v>
      </c>
      <c r="AR13" s="101" t="s">
        <v>135</v>
      </c>
      <c r="AS13" s="101" t="s">
        <v>141</v>
      </c>
      <c r="AT13" s="108" t="s">
        <v>135</v>
      </c>
      <c r="AU13" s="101" t="s">
        <v>135</v>
      </c>
      <c r="AV13" s="101" t="s">
        <v>137</v>
      </c>
      <c r="AW13" s="101"/>
      <c r="AX13" s="101" t="s">
        <v>148</v>
      </c>
      <c r="AY13" s="101" t="s">
        <v>19</v>
      </c>
      <c r="AZ13" s="101" t="s">
        <v>74</v>
      </c>
      <c r="BA13" s="112" t="s">
        <v>145</v>
      </c>
      <c r="BB13" s="112" t="s">
        <v>144</v>
      </c>
      <c r="BC13" s="112" t="s">
        <v>138</v>
      </c>
      <c r="BD13" s="112" t="s">
        <v>150</v>
      </c>
      <c r="BE13" s="112" t="s">
        <v>149</v>
      </c>
      <c r="BF13" s="101" t="s">
        <v>74</v>
      </c>
      <c r="BG13" s="101" t="s">
        <v>19</v>
      </c>
      <c r="BI13" s="99"/>
      <c r="BJ13" s="120"/>
      <c r="BK13" s="1"/>
      <c r="BM13" s="1"/>
      <c r="BN13" s="64"/>
      <c r="BO13" s="64"/>
    </row>
    <row r="14" spans="1:68" x14ac:dyDescent="0.3"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1">
        <v>56.37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B14" s="13">
        <f t="shared" ref="AB14:AB77" si="1">IF(OR(ISNA(B14),B14=0),NA(),I14/B14)</f>
        <v>0</v>
      </c>
      <c r="AC14" s="13">
        <f t="shared" ref="AC14:AC77" si="2">IF(OR(ISNA(B14),B14=0),NA(),B14/$AC$11)</f>
        <v>2.0000000000000001E-4</v>
      </c>
      <c r="AD14" s="13">
        <f t="shared" ref="AD14:AD77" si="3">IF(OR(ISNA(B14),B14=0),NA(),E14/$AC$11)</f>
        <v>2.0000000000000001E-4</v>
      </c>
      <c r="AE14" s="13">
        <f t="shared" ref="AE14:AE77" si="4">IF(OR(ISNA(B14),B14=0),NA(),G14/$AC$11)</f>
        <v>0</v>
      </c>
      <c r="AF14" s="13">
        <f t="shared" ref="AF14:AF77" si="5">IF(OR(ISNA(B14),B14=0),NA(),I14/$AC$11)</f>
        <v>0</v>
      </c>
      <c r="AG14" s="13">
        <f t="shared" ref="AG14:AG77" si="6">+IF(OR(ISNA(B14),B14=0),NA(),Z14/$AC$11)</f>
        <v>0</v>
      </c>
      <c r="AQ14" s="11">
        <f>+BA14</f>
        <v>16</v>
      </c>
      <c r="AR14" s="11">
        <v>1</v>
      </c>
      <c r="AS14" s="1">
        <f t="shared" ref="AS14:AS45" si="7">IF(OR(AQ14&lt;$BB$12,AQ14&gt;$BD$12),0,$BB$14*B14)</f>
        <v>916.11329230931096</v>
      </c>
      <c r="AT14" s="107">
        <f>+EvolOf!H3</f>
        <v>2</v>
      </c>
      <c r="AU14" s="1">
        <f t="shared" ref="AU14:AU45" si="8">IF(OR(AQ14&lt;$BB$12,AQ14&gt;$BD$12),0,IF(AQ14&gt;$BD$12,0,VLOOKUP(AQ14,$AR$14:$AT$87,3)))</f>
        <v>386</v>
      </c>
      <c r="AV14" s="1">
        <f>+AS14-AU14</f>
        <v>530.11329230931096</v>
      </c>
      <c r="AW14" s="40">
        <f>IF(AU14=0,0,AS14/AU14-1)</f>
        <v>1.3733504982106504</v>
      </c>
      <c r="AX14" s="1">
        <f t="shared" ref="AX14:AX52" si="9">+AV14*AV14</f>
        <v>281020.10268301697</v>
      </c>
      <c r="AY14" s="1">
        <f>+$BB$14*B14</f>
        <v>916.11329230931096</v>
      </c>
      <c r="AZ14" s="1">
        <f>+$BB$14*E14</f>
        <v>916.11329230931096</v>
      </c>
      <c r="BA14" s="99">
        <v>16</v>
      </c>
      <c r="BB14" s="120">
        <v>91.611329230931091</v>
      </c>
      <c r="BC14" s="1">
        <f>SUM(AX14:AX71)</f>
        <v>21912565.12684137</v>
      </c>
      <c r="BD14" s="11">
        <f>COUNTIF(AX14:AX52,"&gt;0")</f>
        <v>19</v>
      </c>
      <c r="BE14" s="1">
        <f>+BC14/BD14</f>
        <v>1153292.9014127038</v>
      </c>
      <c r="BF14" s="64">
        <f>MAX(AZ14:AZ91)</f>
        <v>957063.55647553713</v>
      </c>
      <c r="BG14" s="64">
        <f>INDEX(AY14:AY88,MATCH(BF14,AZ14:AZ88,0),1)</f>
        <v>1248112.7494422051</v>
      </c>
      <c r="BI14" s="99"/>
      <c r="BJ14" s="120"/>
      <c r="BK14" s="1"/>
      <c r="BM14" s="1"/>
      <c r="BN14" s="64"/>
      <c r="BO14" s="64"/>
    </row>
    <row r="15" spans="1:68" x14ac:dyDescent="0.3"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1">
        <v>56.37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f>IF($C15="","",E15-E14)</f>
        <v>0</v>
      </c>
      <c r="W15" s="1">
        <f>IF($C15="","",G15-G14)</f>
        <v>0</v>
      </c>
      <c r="X15" s="1">
        <f>IF($C15="","",H15-H14)</f>
        <v>0</v>
      </c>
      <c r="Y15" s="1">
        <f>IF($C15="","",I15-I14)</f>
        <v>0</v>
      </c>
      <c r="Z15" s="1">
        <f>IF(OR($C15="",ISNA($C15)),NA(),V15+W15+X15+Y15)</f>
        <v>0</v>
      </c>
      <c r="AB15" s="13">
        <f t="shared" si="1"/>
        <v>0</v>
      </c>
      <c r="AC15" s="13">
        <f t="shared" si="2"/>
        <v>2.0000000000000001E-4</v>
      </c>
      <c r="AD15" s="13">
        <f t="shared" si="3"/>
        <v>2.0000000000000001E-4</v>
      </c>
      <c r="AE15" s="13">
        <f t="shared" si="4"/>
        <v>0</v>
      </c>
      <c r="AF15" s="13">
        <f t="shared" si="5"/>
        <v>0</v>
      </c>
      <c r="AG15" s="13">
        <f t="shared" si="6"/>
        <v>0</v>
      </c>
      <c r="AQ15" s="11">
        <f>+AQ14+1</f>
        <v>17</v>
      </c>
      <c r="AR15" s="11">
        <f>+AR14+1</f>
        <v>2</v>
      </c>
      <c r="AS15" s="1">
        <f t="shared" si="7"/>
        <v>916.11329230931096</v>
      </c>
      <c r="AT15" s="107">
        <f>+EvolOf!H4</f>
        <v>2</v>
      </c>
      <c r="AU15" s="1">
        <f t="shared" si="8"/>
        <v>526</v>
      </c>
      <c r="AV15" s="1">
        <f t="shared" ref="AV15:AV78" si="10">+AS15-AU15</f>
        <v>390.11329230931096</v>
      </c>
      <c r="AW15" s="40">
        <f t="shared" ref="AW15:AW52" si="11">IF(AU15=0,0,AS15/AU15-1)</f>
        <v>0.74166025153861392</v>
      </c>
      <c r="AX15" s="1">
        <f t="shared" si="9"/>
        <v>152188.38083640989</v>
      </c>
      <c r="AY15" s="1">
        <f t="shared" ref="AY15:AY78" si="12">+$BB$14*B15</f>
        <v>916.11329230931096</v>
      </c>
      <c r="AZ15" s="1">
        <f t="shared" ref="AZ15:AZ78" si="13">+$BB$14*E15</f>
        <v>916.11329230931096</v>
      </c>
      <c r="BI15" s="99"/>
      <c r="BJ15" s="120"/>
      <c r="BK15" s="1"/>
      <c r="BM15" s="1"/>
      <c r="BN15" s="64"/>
      <c r="BO15" s="64"/>
    </row>
    <row r="16" spans="1:68" x14ac:dyDescent="0.3"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1">
        <v>56.36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f t="shared" ref="V16:V79" si="14">IF($C16="","",E16-E15)</f>
        <v>0</v>
      </c>
      <c r="W16" s="1">
        <f t="shared" ref="W16:Y79" si="15">IF($C16="","",G16-G15)</f>
        <v>0</v>
      </c>
      <c r="X16" s="1">
        <f t="shared" si="15"/>
        <v>0</v>
      </c>
      <c r="Y16" s="1">
        <f t="shared" si="15"/>
        <v>0</v>
      </c>
      <c r="Z16" s="1">
        <f t="shared" ref="Z16:Z79" si="16">IF(OR($C16="",ISNA($C16)),NA(),V16+W16+X16+Y16)</f>
        <v>0</v>
      </c>
      <c r="AB16" s="13">
        <f t="shared" si="1"/>
        <v>0</v>
      </c>
      <c r="AC16" s="13">
        <f t="shared" si="2"/>
        <v>2.0000000000000001E-4</v>
      </c>
      <c r="AD16" s="13">
        <f t="shared" si="3"/>
        <v>2.0000000000000001E-4</v>
      </c>
      <c r="AE16" s="13">
        <f t="shared" si="4"/>
        <v>0</v>
      </c>
      <c r="AF16" s="13">
        <f t="shared" si="5"/>
        <v>0</v>
      </c>
      <c r="AG16" s="13">
        <f t="shared" si="6"/>
        <v>0</v>
      </c>
      <c r="AQ16" s="11">
        <f t="shared" ref="AQ16:AR31" si="17">+AQ15+1</f>
        <v>18</v>
      </c>
      <c r="AR16" s="11">
        <f t="shared" si="17"/>
        <v>3</v>
      </c>
      <c r="AS16" s="1">
        <f t="shared" si="7"/>
        <v>916.11329230931096</v>
      </c>
      <c r="AT16" s="107">
        <f>+EvolOf!H5</f>
        <v>2</v>
      </c>
      <c r="AU16" s="1">
        <f t="shared" si="8"/>
        <v>1006</v>
      </c>
      <c r="AV16" s="1">
        <f t="shared" si="10"/>
        <v>-89.886707690689036</v>
      </c>
      <c r="AW16" s="40">
        <f t="shared" si="11"/>
        <v>-8.935060406629125E-2</v>
      </c>
      <c r="AX16" s="1">
        <f t="shared" si="9"/>
        <v>8079.6202194713751</v>
      </c>
      <c r="AY16" s="1">
        <f t="shared" si="12"/>
        <v>916.11329230931096</v>
      </c>
      <c r="AZ16" s="1">
        <f t="shared" si="13"/>
        <v>916.11329230931096</v>
      </c>
      <c r="BI16" s="99"/>
      <c r="BJ16" s="120"/>
      <c r="BK16" s="1"/>
      <c r="BM16" s="1"/>
      <c r="BN16" s="64"/>
      <c r="BO16" s="64"/>
    </row>
    <row r="17" spans="2:66" x14ac:dyDescent="0.3">
      <c r="B17" s="1">
        <f t="shared" si="0"/>
        <v>17</v>
      </c>
      <c r="C17" s="1">
        <v>4</v>
      </c>
      <c r="D17" s="1">
        <v>49982</v>
      </c>
      <c r="E17" s="1">
        <v>17</v>
      </c>
      <c r="F17" s="1">
        <v>0</v>
      </c>
      <c r="G17" s="1">
        <v>0</v>
      </c>
      <c r="H17" s="1">
        <v>0</v>
      </c>
      <c r="I17" s="1">
        <v>0</v>
      </c>
      <c r="J17" s="1">
        <v>56.35</v>
      </c>
      <c r="K17" s="1">
        <v>0.42</v>
      </c>
      <c r="L17" s="1">
        <v>0</v>
      </c>
      <c r="M17" s="1">
        <v>0</v>
      </c>
      <c r="N17" s="1">
        <v>0</v>
      </c>
      <c r="O17" s="1">
        <v>6</v>
      </c>
      <c r="P17" s="1">
        <v>6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f t="shared" si="14"/>
        <v>7</v>
      </c>
      <c r="W17" s="1">
        <f t="shared" si="15"/>
        <v>0</v>
      </c>
      <c r="X17" s="1">
        <f t="shared" si="15"/>
        <v>0</v>
      </c>
      <c r="Y17" s="1">
        <f t="shared" si="15"/>
        <v>0</v>
      </c>
      <c r="Z17" s="1">
        <f t="shared" si="16"/>
        <v>7</v>
      </c>
      <c r="AB17" s="13">
        <f t="shared" si="1"/>
        <v>0</v>
      </c>
      <c r="AC17" s="13">
        <f t="shared" si="2"/>
        <v>3.4000000000000002E-4</v>
      </c>
      <c r="AD17" s="13">
        <f t="shared" si="3"/>
        <v>3.4000000000000002E-4</v>
      </c>
      <c r="AE17" s="13">
        <f t="shared" si="4"/>
        <v>0</v>
      </c>
      <c r="AF17" s="13">
        <f t="shared" si="5"/>
        <v>0</v>
      </c>
      <c r="AG17" s="13">
        <f t="shared" si="6"/>
        <v>1.3999999999999999E-4</v>
      </c>
      <c r="AQ17" s="11">
        <f t="shared" si="17"/>
        <v>19</v>
      </c>
      <c r="AR17" s="11">
        <f t="shared" si="17"/>
        <v>4</v>
      </c>
      <c r="AS17" s="1">
        <f t="shared" si="7"/>
        <v>1557.3925969258285</v>
      </c>
      <c r="AT17" s="107">
        <f>+EvolOf!H6</f>
        <v>2</v>
      </c>
      <c r="AU17" s="1">
        <f t="shared" si="8"/>
        <v>1606</v>
      </c>
      <c r="AV17" s="1">
        <f t="shared" si="10"/>
        <v>-48.607403074171543</v>
      </c>
      <c r="AW17" s="40">
        <f t="shared" si="11"/>
        <v>-3.0266128937840309E-2</v>
      </c>
      <c r="AX17" s="1">
        <f t="shared" si="9"/>
        <v>2362.6796336149814</v>
      </c>
      <c r="AY17" s="1">
        <f t="shared" si="12"/>
        <v>1557.3925969258285</v>
      </c>
      <c r="AZ17" s="1">
        <f t="shared" si="13"/>
        <v>1557.3925969258285</v>
      </c>
      <c r="BJ17" s="1"/>
      <c r="BK17" s="1"/>
      <c r="BL17" s="1"/>
      <c r="BM17" s="1"/>
    </row>
    <row r="18" spans="2:66" x14ac:dyDescent="0.3">
      <c r="B18" s="1">
        <f t="shared" si="0"/>
        <v>22</v>
      </c>
      <c r="C18" s="1">
        <v>5</v>
      </c>
      <c r="D18" s="1">
        <v>49977</v>
      </c>
      <c r="E18" s="1">
        <v>22</v>
      </c>
      <c r="F18" s="1">
        <v>0</v>
      </c>
      <c r="G18" s="1">
        <v>0</v>
      </c>
      <c r="H18" s="1">
        <v>0</v>
      </c>
      <c r="I18" s="1">
        <v>0</v>
      </c>
      <c r="J18" s="1">
        <v>56.35</v>
      </c>
      <c r="K18" s="1">
        <v>0.54</v>
      </c>
      <c r="L18" s="1">
        <v>0</v>
      </c>
      <c r="M18" s="1">
        <v>0</v>
      </c>
      <c r="N18" s="1">
        <v>1</v>
      </c>
      <c r="O18" s="1">
        <v>11</v>
      </c>
      <c r="P18" s="1">
        <v>11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f t="shared" si="14"/>
        <v>5</v>
      </c>
      <c r="W18" s="1">
        <f t="shared" si="15"/>
        <v>0</v>
      </c>
      <c r="X18" s="1">
        <f t="shared" si="15"/>
        <v>0</v>
      </c>
      <c r="Y18" s="1">
        <f t="shared" si="15"/>
        <v>0</v>
      </c>
      <c r="Z18" s="1">
        <f t="shared" si="16"/>
        <v>5</v>
      </c>
      <c r="AB18" s="13">
        <f t="shared" si="1"/>
        <v>0</v>
      </c>
      <c r="AC18" s="13">
        <f t="shared" si="2"/>
        <v>4.4000000000000002E-4</v>
      </c>
      <c r="AD18" s="13">
        <f t="shared" si="3"/>
        <v>4.4000000000000002E-4</v>
      </c>
      <c r="AE18" s="13">
        <f t="shared" si="4"/>
        <v>0</v>
      </c>
      <c r="AF18" s="13">
        <f t="shared" si="5"/>
        <v>0</v>
      </c>
      <c r="AG18" s="13">
        <f t="shared" si="6"/>
        <v>1E-4</v>
      </c>
      <c r="AQ18" s="11">
        <f t="shared" si="17"/>
        <v>20</v>
      </c>
      <c r="AR18" s="11">
        <f t="shared" si="17"/>
        <v>5</v>
      </c>
      <c r="AS18" s="1">
        <f t="shared" si="7"/>
        <v>2015.4492430804839</v>
      </c>
      <c r="AT18" s="107">
        <f>+EvolOf!H7</f>
        <v>3</v>
      </c>
      <c r="AU18" s="1">
        <f t="shared" si="8"/>
        <v>2117</v>
      </c>
      <c r="AV18" s="1">
        <f t="shared" si="10"/>
        <v>-101.55075691951606</v>
      </c>
      <c r="AW18" s="40">
        <f t="shared" si="11"/>
        <v>-4.7969181350739798E-2</v>
      </c>
      <c r="AX18" s="1">
        <f t="shared" si="9"/>
        <v>10312.556230926639</v>
      </c>
      <c r="AY18" s="1">
        <f t="shared" si="12"/>
        <v>2015.4492430804839</v>
      </c>
      <c r="AZ18" s="1">
        <f t="shared" si="13"/>
        <v>2015.4492430804839</v>
      </c>
    </row>
    <row r="19" spans="2:66" x14ac:dyDescent="0.3">
      <c r="B19" s="1">
        <f t="shared" si="0"/>
        <v>27</v>
      </c>
      <c r="C19" s="1">
        <v>6</v>
      </c>
      <c r="D19" s="1">
        <v>49972</v>
      </c>
      <c r="E19" s="1">
        <v>27</v>
      </c>
      <c r="F19" s="1">
        <v>0</v>
      </c>
      <c r="G19" s="1">
        <v>0</v>
      </c>
      <c r="H19" s="1">
        <v>0</v>
      </c>
      <c r="I19" s="1">
        <v>0</v>
      </c>
      <c r="J19" s="1">
        <v>56.35</v>
      </c>
      <c r="K19" s="1">
        <v>0.66</v>
      </c>
      <c r="L19" s="1">
        <v>0</v>
      </c>
      <c r="M19" s="1">
        <v>0</v>
      </c>
      <c r="N19" s="1">
        <v>2</v>
      </c>
      <c r="O19" s="1">
        <v>14</v>
      </c>
      <c r="P19" s="1">
        <v>14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f t="shared" si="14"/>
        <v>5</v>
      </c>
      <c r="W19" s="1">
        <f t="shared" si="15"/>
        <v>0</v>
      </c>
      <c r="X19" s="1">
        <f t="shared" si="15"/>
        <v>0</v>
      </c>
      <c r="Y19" s="1">
        <f t="shared" si="15"/>
        <v>0</v>
      </c>
      <c r="Z19" s="1">
        <f t="shared" si="16"/>
        <v>5</v>
      </c>
      <c r="AB19" s="13">
        <f t="shared" si="1"/>
        <v>0</v>
      </c>
      <c r="AC19" s="13">
        <f t="shared" si="2"/>
        <v>5.4000000000000001E-4</v>
      </c>
      <c r="AD19" s="13">
        <f t="shared" si="3"/>
        <v>5.4000000000000001E-4</v>
      </c>
      <c r="AE19" s="13">
        <f t="shared" si="4"/>
        <v>0</v>
      </c>
      <c r="AF19" s="13">
        <f t="shared" si="5"/>
        <v>0</v>
      </c>
      <c r="AG19" s="13">
        <f t="shared" si="6"/>
        <v>1E-4</v>
      </c>
      <c r="AQ19" s="11">
        <f t="shared" si="17"/>
        <v>21</v>
      </c>
      <c r="AR19" s="11">
        <f t="shared" si="17"/>
        <v>6</v>
      </c>
      <c r="AS19" s="1">
        <f t="shared" si="7"/>
        <v>2473.5058892351394</v>
      </c>
      <c r="AT19" s="107">
        <f>+EvolOf!H8</f>
        <v>10</v>
      </c>
      <c r="AU19" s="1">
        <f t="shared" si="8"/>
        <v>2929</v>
      </c>
      <c r="AV19" s="1">
        <f t="shared" si="10"/>
        <v>-455.49411076486058</v>
      </c>
      <c r="AW19" s="40">
        <f t="shared" si="11"/>
        <v>-0.15551181658069668</v>
      </c>
      <c r="AX19" s="1">
        <f t="shared" si="9"/>
        <v>207474.88494147107</v>
      </c>
      <c r="AY19" s="1">
        <f t="shared" si="12"/>
        <v>2473.5058892351394</v>
      </c>
      <c r="AZ19" s="1">
        <f t="shared" si="13"/>
        <v>2473.5058892351394</v>
      </c>
    </row>
    <row r="20" spans="2:66" x14ac:dyDescent="0.3">
      <c r="B20" s="1">
        <f t="shared" si="0"/>
        <v>39</v>
      </c>
      <c r="C20" s="1">
        <v>7</v>
      </c>
      <c r="D20" s="1">
        <v>49960</v>
      </c>
      <c r="E20" s="1">
        <v>39</v>
      </c>
      <c r="F20" s="1">
        <v>0</v>
      </c>
      <c r="G20" s="1">
        <v>0</v>
      </c>
      <c r="H20" s="1">
        <v>0</v>
      </c>
      <c r="I20" s="1">
        <v>0</v>
      </c>
      <c r="J20" s="1">
        <v>56.35</v>
      </c>
      <c r="K20" s="1">
        <v>0.72</v>
      </c>
      <c r="L20" s="1">
        <v>0</v>
      </c>
      <c r="M20" s="1">
        <v>0</v>
      </c>
      <c r="N20" s="1">
        <v>3</v>
      </c>
      <c r="O20" s="1">
        <v>25</v>
      </c>
      <c r="P20" s="1">
        <v>25</v>
      </c>
      <c r="Q20" s="1">
        <v>0</v>
      </c>
      <c r="R20" s="1">
        <v>0</v>
      </c>
      <c r="S20" s="1">
        <v>10</v>
      </c>
      <c r="T20" s="1">
        <v>0</v>
      </c>
      <c r="U20" s="1">
        <v>0</v>
      </c>
      <c r="V20" s="1">
        <f t="shared" si="14"/>
        <v>12</v>
      </c>
      <c r="W20" s="1">
        <f t="shared" si="15"/>
        <v>0</v>
      </c>
      <c r="X20" s="1">
        <f t="shared" si="15"/>
        <v>0</v>
      </c>
      <c r="Y20" s="1">
        <f t="shared" si="15"/>
        <v>0</v>
      </c>
      <c r="Z20" s="1">
        <f t="shared" si="16"/>
        <v>12</v>
      </c>
      <c r="AB20" s="13">
        <f t="shared" si="1"/>
        <v>0</v>
      </c>
      <c r="AC20" s="13">
        <f t="shared" si="2"/>
        <v>7.7999999999999999E-4</v>
      </c>
      <c r="AD20" s="13">
        <f t="shared" si="3"/>
        <v>7.7999999999999999E-4</v>
      </c>
      <c r="AE20" s="13">
        <f t="shared" si="4"/>
        <v>0</v>
      </c>
      <c r="AF20" s="13">
        <f t="shared" si="5"/>
        <v>0</v>
      </c>
      <c r="AG20" s="13">
        <f t="shared" si="6"/>
        <v>2.4000000000000001E-4</v>
      </c>
      <c r="AQ20" s="11">
        <f t="shared" si="17"/>
        <v>22</v>
      </c>
      <c r="AR20" s="11">
        <f t="shared" si="17"/>
        <v>7</v>
      </c>
      <c r="AS20" s="1">
        <f t="shared" si="7"/>
        <v>3572.8418400063124</v>
      </c>
      <c r="AT20" s="107">
        <f>+EvolOf!H9</f>
        <v>16</v>
      </c>
      <c r="AU20" s="1">
        <f t="shared" si="8"/>
        <v>4130</v>
      </c>
      <c r="AV20" s="1">
        <f t="shared" si="10"/>
        <v>-557.1581599936876</v>
      </c>
      <c r="AW20" s="40">
        <f t="shared" si="11"/>
        <v>-0.13490512348515438</v>
      </c>
      <c r="AX20" s="1">
        <f t="shared" si="9"/>
        <v>310425.21524755162</v>
      </c>
      <c r="AY20" s="1">
        <f t="shared" si="12"/>
        <v>3572.8418400063124</v>
      </c>
      <c r="AZ20" s="1">
        <f t="shared" si="13"/>
        <v>3572.8418400063124</v>
      </c>
    </row>
    <row r="21" spans="2:66" x14ac:dyDescent="0.3">
      <c r="B21" s="1">
        <f t="shared" si="0"/>
        <v>52</v>
      </c>
      <c r="C21" s="1">
        <v>8</v>
      </c>
      <c r="D21" s="1">
        <v>49947</v>
      </c>
      <c r="E21" s="1">
        <v>52</v>
      </c>
      <c r="F21" s="1">
        <v>0</v>
      </c>
      <c r="G21" s="1">
        <v>0</v>
      </c>
      <c r="H21" s="1">
        <v>0</v>
      </c>
      <c r="I21" s="1">
        <v>0</v>
      </c>
      <c r="J21" s="1">
        <v>56.35</v>
      </c>
      <c r="K21" s="1">
        <v>0.83</v>
      </c>
      <c r="L21" s="1">
        <v>0</v>
      </c>
      <c r="M21" s="1">
        <v>0</v>
      </c>
      <c r="N21" s="1">
        <v>5</v>
      </c>
      <c r="O21" s="1">
        <v>37</v>
      </c>
      <c r="P21" s="1">
        <v>37</v>
      </c>
      <c r="Q21" s="1">
        <v>0</v>
      </c>
      <c r="R21" s="1">
        <v>0</v>
      </c>
      <c r="S21" s="1">
        <v>10</v>
      </c>
      <c r="T21" s="1">
        <v>0</v>
      </c>
      <c r="U21" s="1">
        <v>0</v>
      </c>
      <c r="V21" s="1">
        <f t="shared" si="14"/>
        <v>13</v>
      </c>
      <c r="W21" s="1">
        <f t="shared" si="15"/>
        <v>0</v>
      </c>
      <c r="X21" s="1">
        <f t="shared" si="15"/>
        <v>0</v>
      </c>
      <c r="Y21" s="1">
        <f t="shared" si="15"/>
        <v>0</v>
      </c>
      <c r="Z21" s="1">
        <f t="shared" si="16"/>
        <v>13</v>
      </c>
      <c r="AB21" s="13">
        <f t="shared" si="1"/>
        <v>0</v>
      </c>
      <c r="AC21" s="13">
        <f t="shared" si="2"/>
        <v>1.0399999999999999E-3</v>
      </c>
      <c r="AD21" s="13">
        <f t="shared" si="3"/>
        <v>1.0399999999999999E-3</v>
      </c>
      <c r="AE21" s="13">
        <f t="shared" si="4"/>
        <v>0</v>
      </c>
      <c r="AF21" s="13">
        <f t="shared" si="5"/>
        <v>0</v>
      </c>
      <c r="AG21" s="13">
        <f t="shared" si="6"/>
        <v>2.5999999999999998E-4</v>
      </c>
      <c r="AQ21" s="11">
        <f t="shared" si="17"/>
        <v>23</v>
      </c>
      <c r="AR21" s="11">
        <f t="shared" si="17"/>
        <v>8</v>
      </c>
      <c r="AS21" s="1">
        <f t="shared" si="7"/>
        <v>4763.7891200084168</v>
      </c>
      <c r="AT21" s="107">
        <f>+EvolOf!H10</f>
        <v>29</v>
      </c>
      <c r="AU21" s="1">
        <f t="shared" si="8"/>
        <v>5844</v>
      </c>
      <c r="AV21" s="1">
        <f t="shared" si="10"/>
        <v>-1080.2108799915832</v>
      </c>
      <c r="AW21" s="40">
        <f t="shared" si="11"/>
        <v>-0.18484101300335098</v>
      </c>
      <c r="AX21" s="1">
        <f t="shared" si="9"/>
        <v>1166855.5452521904</v>
      </c>
      <c r="AY21" s="1">
        <f t="shared" si="12"/>
        <v>4763.7891200084168</v>
      </c>
      <c r="AZ21" s="1">
        <f t="shared" si="13"/>
        <v>4763.7891200084168</v>
      </c>
    </row>
    <row r="22" spans="2:66" x14ac:dyDescent="0.3">
      <c r="B22" s="1">
        <f t="shared" si="0"/>
        <v>69</v>
      </c>
      <c r="C22" s="1">
        <v>9</v>
      </c>
      <c r="D22" s="1">
        <v>49930</v>
      </c>
      <c r="E22" s="1">
        <v>69</v>
      </c>
      <c r="F22" s="1">
        <v>0</v>
      </c>
      <c r="G22" s="1">
        <v>0</v>
      </c>
      <c r="H22" s="1">
        <v>0</v>
      </c>
      <c r="I22" s="1">
        <v>0</v>
      </c>
      <c r="J22" s="1">
        <v>56.35</v>
      </c>
      <c r="K22" s="1">
        <v>0.89</v>
      </c>
      <c r="L22" s="1">
        <v>0.8</v>
      </c>
      <c r="M22" s="1">
        <v>0.59</v>
      </c>
      <c r="N22" s="1">
        <v>7</v>
      </c>
      <c r="O22" s="1">
        <v>52</v>
      </c>
      <c r="P22" s="1">
        <v>52</v>
      </c>
      <c r="Q22" s="1">
        <v>0</v>
      </c>
      <c r="R22" s="1">
        <v>0</v>
      </c>
      <c r="S22" s="1">
        <v>9</v>
      </c>
      <c r="T22" s="1">
        <v>0</v>
      </c>
      <c r="U22" s="1">
        <v>0</v>
      </c>
      <c r="V22" s="1">
        <f t="shared" si="14"/>
        <v>17</v>
      </c>
      <c r="W22" s="1">
        <f t="shared" si="15"/>
        <v>0</v>
      </c>
      <c r="X22" s="1">
        <f t="shared" si="15"/>
        <v>0</v>
      </c>
      <c r="Y22" s="1">
        <f t="shared" si="15"/>
        <v>0</v>
      </c>
      <c r="Z22" s="1">
        <f t="shared" si="16"/>
        <v>17</v>
      </c>
      <c r="AB22" s="13">
        <f t="shared" si="1"/>
        <v>0</v>
      </c>
      <c r="AC22" s="13">
        <f t="shared" si="2"/>
        <v>1.3799999999999999E-3</v>
      </c>
      <c r="AD22" s="13">
        <f t="shared" si="3"/>
        <v>1.3799999999999999E-3</v>
      </c>
      <c r="AE22" s="13">
        <f t="shared" si="4"/>
        <v>0</v>
      </c>
      <c r="AF22" s="13">
        <f t="shared" si="5"/>
        <v>0</v>
      </c>
      <c r="AG22" s="13">
        <f t="shared" si="6"/>
        <v>3.4000000000000002E-4</v>
      </c>
      <c r="AQ22" s="11">
        <f t="shared" si="17"/>
        <v>24</v>
      </c>
      <c r="AR22" s="11">
        <f t="shared" si="17"/>
        <v>9</v>
      </c>
      <c r="AS22" s="1">
        <f t="shared" si="7"/>
        <v>6321.1817169342448</v>
      </c>
      <c r="AT22" s="107">
        <f>+EvolOf!H11</f>
        <v>43</v>
      </c>
      <c r="AU22" s="1">
        <f t="shared" si="8"/>
        <v>7698</v>
      </c>
      <c r="AV22" s="1">
        <f t="shared" si="10"/>
        <v>-1376.8182830657552</v>
      </c>
      <c r="AW22" s="40">
        <f t="shared" si="11"/>
        <v>-0.1788540248201812</v>
      </c>
      <c r="AX22" s="1">
        <f t="shared" si="9"/>
        <v>1895628.5845841339</v>
      </c>
      <c r="AY22" s="1">
        <f t="shared" si="12"/>
        <v>6321.1817169342448</v>
      </c>
      <c r="AZ22" s="1">
        <f t="shared" si="13"/>
        <v>6321.1817169342448</v>
      </c>
    </row>
    <row r="23" spans="2:66" x14ac:dyDescent="0.3">
      <c r="B23" s="1">
        <f t="shared" si="0"/>
        <v>99</v>
      </c>
      <c r="C23" s="1">
        <v>10</v>
      </c>
      <c r="D23" s="1">
        <v>49900</v>
      </c>
      <c r="E23" s="1">
        <v>99</v>
      </c>
      <c r="F23" s="1">
        <v>0</v>
      </c>
      <c r="G23" s="1">
        <v>0</v>
      </c>
      <c r="H23" s="1">
        <v>0</v>
      </c>
      <c r="I23" s="1">
        <v>0</v>
      </c>
      <c r="J23" s="1">
        <v>56.34</v>
      </c>
      <c r="K23" s="1">
        <v>0.91</v>
      </c>
      <c r="L23" s="1">
        <v>1.3</v>
      </c>
      <c r="M23" s="1">
        <v>0.66</v>
      </c>
      <c r="N23" s="1">
        <v>10</v>
      </c>
      <c r="O23" s="1">
        <v>78</v>
      </c>
      <c r="P23" s="1">
        <v>78</v>
      </c>
      <c r="Q23" s="1">
        <v>0</v>
      </c>
      <c r="R23" s="1">
        <v>0</v>
      </c>
      <c r="S23" s="1">
        <v>17</v>
      </c>
      <c r="T23" s="1">
        <v>1</v>
      </c>
      <c r="U23" s="1">
        <v>0</v>
      </c>
      <c r="V23" s="1">
        <f t="shared" si="14"/>
        <v>30</v>
      </c>
      <c r="W23" s="1">
        <f t="shared" si="15"/>
        <v>0</v>
      </c>
      <c r="X23" s="1">
        <f t="shared" si="15"/>
        <v>0</v>
      </c>
      <c r="Y23" s="1">
        <f t="shared" si="15"/>
        <v>0</v>
      </c>
      <c r="Z23" s="1">
        <f t="shared" si="16"/>
        <v>30</v>
      </c>
      <c r="AB23" s="13">
        <f t="shared" si="1"/>
        <v>0</v>
      </c>
      <c r="AC23" s="13">
        <f t="shared" si="2"/>
        <v>1.98E-3</v>
      </c>
      <c r="AD23" s="13">
        <f t="shared" si="3"/>
        <v>1.98E-3</v>
      </c>
      <c r="AE23" s="13">
        <f t="shared" si="4"/>
        <v>0</v>
      </c>
      <c r="AF23" s="13">
        <f t="shared" si="5"/>
        <v>0</v>
      </c>
      <c r="AG23" s="13">
        <f t="shared" si="6"/>
        <v>5.9999999999999995E-4</v>
      </c>
      <c r="AQ23" s="11">
        <f t="shared" si="17"/>
        <v>25</v>
      </c>
      <c r="AR23" s="11">
        <f t="shared" si="17"/>
        <v>10</v>
      </c>
      <c r="AS23" s="1">
        <f t="shared" si="7"/>
        <v>9069.5215938621786</v>
      </c>
      <c r="AT23" s="107">
        <f>+EvolOf!H12</f>
        <v>65</v>
      </c>
      <c r="AU23" s="1">
        <f t="shared" si="8"/>
        <v>9149</v>
      </c>
      <c r="AV23" s="1">
        <f t="shared" si="10"/>
        <v>-79.478406137821366</v>
      </c>
      <c r="AW23" s="40">
        <f t="shared" si="11"/>
        <v>-8.6871140165942773E-3</v>
      </c>
      <c r="AX23" s="1">
        <f t="shared" si="9"/>
        <v>6316.8170422084813</v>
      </c>
      <c r="AY23" s="1">
        <f t="shared" si="12"/>
        <v>9069.5215938621786</v>
      </c>
      <c r="AZ23" s="1">
        <f t="shared" si="13"/>
        <v>9069.5215938621786</v>
      </c>
    </row>
    <row r="24" spans="2:66" x14ac:dyDescent="0.3">
      <c r="B24" s="1">
        <f t="shared" si="0"/>
        <v>132</v>
      </c>
      <c r="C24" s="1">
        <v>11</v>
      </c>
      <c r="D24" s="1">
        <v>49867</v>
      </c>
      <c r="E24" s="1">
        <v>132</v>
      </c>
      <c r="F24" s="1">
        <v>0</v>
      </c>
      <c r="G24" s="1">
        <v>0</v>
      </c>
      <c r="H24" s="1">
        <v>0</v>
      </c>
      <c r="I24" s="1">
        <v>0</v>
      </c>
      <c r="J24" s="1">
        <v>56.34</v>
      </c>
      <c r="K24" s="1">
        <v>0.92</v>
      </c>
      <c r="L24" s="1">
        <v>1.4</v>
      </c>
      <c r="M24" s="1">
        <v>0.45</v>
      </c>
      <c r="N24" s="1">
        <v>14</v>
      </c>
      <c r="O24" s="1">
        <v>107</v>
      </c>
      <c r="P24" s="1">
        <v>107</v>
      </c>
      <c r="Q24" s="1">
        <v>0</v>
      </c>
      <c r="R24" s="1">
        <v>0</v>
      </c>
      <c r="S24" s="1">
        <v>22</v>
      </c>
      <c r="T24" s="1">
        <v>2</v>
      </c>
      <c r="U24" s="1">
        <v>0</v>
      </c>
      <c r="V24" s="1">
        <f t="shared" si="14"/>
        <v>33</v>
      </c>
      <c r="W24" s="1">
        <f t="shared" si="15"/>
        <v>0</v>
      </c>
      <c r="X24" s="1">
        <f t="shared" si="15"/>
        <v>0</v>
      </c>
      <c r="Y24" s="1">
        <f t="shared" si="15"/>
        <v>0</v>
      </c>
      <c r="Z24" s="1">
        <f t="shared" si="16"/>
        <v>33</v>
      </c>
      <c r="AB24" s="13">
        <f t="shared" si="1"/>
        <v>0</v>
      </c>
      <c r="AC24" s="13">
        <f t="shared" si="2"/>
        <v>2.64E-3</v>
      </c>
      <c r="AD24" s="13">
        <f t="shared" si="3"/>
        <v>2.64E-3</v>
      </c>
      <c r="AE24" s="13">
        <f t="shared" si="4"/>
        <v>0</v>
      </c>
      <c r="AF24" s="13">
        <f t="shared" si="5"/>
        <v>0</v>
      </c>
      <c r="AG24" s="13">
        <f t="shared" si="6"/>
        <v>6.6E-4</v>
      </c>
      <c r="AQ24" s="11">
        <f t="shared" si="17"/>
        <v>26</v>
      </c>
      <c r="AR24" s="11">
        <f t="shared" si="17"/>
        <v>11</v>
      </c>
      <c r="AS24" s="1">
        <f t="shared" si="7"/>
        <v>12092.695458482904</v>
      </c>
      <c r="AT24" s="107">
        <f>+EvolOf!H13</f>
        <v>113</v>
      </c>
      <c r="AU24" s="1">
        <f t="shared" si="8"/>
        <v>11178</v>
      </c>
      <c r="AV24" s="1">
        <f t="shared" si="10"/>
        <v>914.69545848290363</v>
      </c>
      <c r="AW24" s="40">
        <f t="shared" si="11"/>
        <v>8.1829974815074591E-2</v>
      </c>
      <c r="AX24" s="1">
        <f t="shared" si="9"/>
        <v>836667.78176924924</v>
      </c>
      <c r="AY24" s="1">
        <f t="shared" si="12"/>
        <v>12092.695458482904</v>
      </c>
      <c r="AZ24" s="1">
        <f t="shared" si="13"/>
        <v>12092.695458482904</v>
      </c>
    </row>
    <row r="25" spans="2:66" x14ac:dyDescent="0.3">
      <c r="B25" s="1">
        <f t="shared" si="0"/>
        <v>164</v>
      </c>
      <c r="C25" s="1">
        <v>12</v>
      </c>
      <c r="D25" s="1">
        <v>49834</v>
      </c>
      <c r="E25" s="1">
        <v>164</v>
      </c>
      <c r="F25" s="1">
        <v>0</v>
      </c>
      <c r="G25" s="1">
        <v>0</v>
      </c>
      <c r="H25" s="1">
        <v>0</v>
      </c>
      <c r="I25" s="1">
        <v>0</v>
      </c>
      <c r="J25" s="1">
        <v>56.34</v>
      </c>
      <c r="K25" s="1">
        <v>0.94</v>
      </c>
      <c r="L25" s="1">
        <v>3</v>
      </c>
      <c r="M25" s="1">
        <v>0.59</v>
      </c>
      <c r="N25" s="1">
        <v>19</v>
      </c>
      <c r="O25" s="1">
        <v>135</v>
      </c>
      <c r="P25" s="1">
        <v>135</v>
      </c>
      <c r="Q25" s="1">
        <v>0</v>
      </c>
      <c r="R25" s="1">
        <v>0</v>
      </c>
      <c r="S25" s="1">
        <v>27</v>
      </c>
      <c r="T25" s="1">
        <v>2</v>
      </c>
      <c r="U25" s="1">
        <v>0</v>
      </c>
      <c r="V25" s="1">
        <f t="shared" si="14"/>
        <v>32</v>
      </c>
      <c r="W25" s="1">
        <f t="shared" si="15"/>
        <v>0</v>
      </c>
      <c r="X25" s="1">
        <f t="shared" si="15"/>
        <v>0</v>
      </c>
      <c r="Y25" s="1">
        <f t="shared" si="15"/>
        <v>0</v>
      </c>
      <c r="Z25" s="1">
        <f t="shared" si="16"/>
        <v>32</v>
      </c>
      <c r="AB25" s="13">
        <f t="shared" si="1"/>
        <v>0</v>
      </c>
      <c r="AC25" s="13">
        <f t="shared" si="2"/>
        <v>3.2799999999999999E-3</v>
      </c>
      <c r="AD25" s="13">
        <f t="shared" si="3"/>
        <v>3.2799999999999999E-3</v>
      </c>
      <c r="AE25" s="13">
        <f t="shared" si="4"/>
        <v>0</v>
      </c>
      <c r="AF25" s="13">
        <f t="shared" si="5"/>
        <v>0</v>
      </c>
      <c r="AG25" s="13">
        <f t="shared" si="6"/>
        <v>6.4000000000000005E-4</v>
      </c>
      <c r="AQ25" s="11">
        <f t="shared" si="17"/>
        <v>27</v>
      </c>
      <c r="AR25" s="11">
        <f t="shared" si="17"/>
        <v>12</v>
      </c>
      <c r="AS25" s="1">
        <f t="shared" si="7"/>
        <v>15024.257993872699</v>
      </c>
      <c r="AT25" s="107">
        <f>+EvolOf!H14</f>
        <v>148</v>
      </c>
      <c r="AU25" s="1">
        <f t="shared" si="8"/>
        <v>13716</v>
      </c>
      <c r="AV25" s="1">
        <f t="shared" si="10"/>
        <v>1308.2579938726994</v>
      </c>
      <c r="AW25" s="40">
        <f t="shared" si="11"/>
        <v>9.5381889317053048E-2</v>
      </c>
      <c r="AX25" s="1">
        <f t="shared" si="9"/>
        <v>1711538.97853182</v>
      </c>
      <c r="AY25" s="1">
        <f t="shared" si="12"/>
        <v>15024.257993872699</v>
      </c>
      <c r="AZ25" s="1">
        <f t="shared" si="13"/>
        <v>15024.257993872699</v>
      </c>
    </row>
    <row r="26" spans="2:66" x14ac:dyDescent="0.3">
      <c r="B26" s="1">
        <f t="shared" si="0"/>
        <v>204</v>
      </c>
      <c r="C26" s="1">
        <v>13</v>
      </c>
      <c r="D26" s="1">
        <v>49794</v>
      </c>
      <c r="E26" s="1">
        <v>204</v>
      </c>
      <c r="F26" s="1">
        <v>0</v>
      </c>
      <c r="G26" s="1">
        <v>0</v>
      </c>
      <c r="H26" s="1">
        <v>0</v>
      </c>
      <c r="I26" s="1">
        <v>0</v>
      </c>
      <c r="J26" s="1">
        <v>56.35</v>
      </c>
      <c r="K26" s="1">
        <v>0.99</v>
      </c>
      <c r="L26" s="1">
        <v>5.2</v>
      </c>
      <c r="M26" s="1">
        <v>1.41</v>
      </c>
      <c r="N26" s="1">
        <v>27</v>
      </c>
      <c r="O26" s="1">
        <v>167</v>
      </c>
      <c r="P26" s="1">
        <v>167</v>
      </c>
      <c r="Q26" s="1">
        <v>0</v>
      </c>
      <c r="R26" s="1">
        <v>0</v>
      </c>
      <c r="S26" s="1">
        <v>39</v>
      </c>
      <c r="T26" s="1">
        <v>3</v>
      </c>
      <c r="U26" s="1">
        <v>0</v>
      </c>
      <c r="V26" s="1">
        <f t="shared" si="14"/>
        <v>40</v>
      </c>
      <c r="W26" s="1">
        <f t="shared" si="15"/>
        <v>0</v>
      </c>
      <c r="X26" s="1">
        <f t="shared" si="15"/>
        <v>0</v>
      </c>
      <c r="Y26" s="1">
        <f t="shared" si="15"/>
        <v>0</v>
      </c>
      <c r="Z26" s="1">
        <f t="shared" si="16"/>
        <v>40</v>
      </c>
      <c r="AB26" s="13">
        <f t="shared" si="1"/>
        <v>0</v>
      </c>
      <c r="AC26" s="13">
        <f t="shared" si="2"/>
        <v>4.0800000000000003E-3</v>
      </c>
      <c r="AD26" s="13">
        <f t="shared" si="3"/>
        <v>4.0800000000000003E-3</v>
      </c>
      <c r="AE26" s="13">
        <f t="shared" si="4"/>
        <v>0</v>
      </c>
      <c r="AF26" s="13">
        <f t="shared" si="5"/>
        <v>0</v>
      </c>
      <c r="AG26" s="13">
        <f t="shared" si="6"/>
        <v>8.0000000000000004E-4</v>
      </c>
      <c r="AQ26" s="11">
        <f t="shared" si="17"/>
        <v>28</v>
      </c>
      <c r="AR26" s="11">
        <f t="shared" si="17"/>
        <v>13</v>
      </c>
      <c r="AS26" s="1">
        <f t="shared" si="7"/>
        <v>18688.711163109943</v>
      </c>
      <c r="AT26" s="107">
        <f>+EvolOf!H15</f>
        <v>194</v>
      </c>
      <c r="AU26" s="1">
        <f t="shared" si="8"/>
        <v>17147</v>
      </c>
      <c r="AV26" s="1">
        <f t="shared" si="10"/>
        <v>1541.7111631099433</v>
      </c>
      <c r="AW26" s="40">
        <f t="shared" si="11"/>
        <v>8.9911422587621415E-2</v>
      </c>
      <c r="AX26" s="1">
        <f t="shared" si="9"/>
        <v>2376873.310457814</v>
      </c>
      <c r="AY26" s="1">
        <f t="shared" si="12"/>
        <v>18688.711163109943</v>
      </c>
      <c r="AZ26" s="1">
        <f t="shared" si="13"/>
        <v>18688.711163109943</v>
      </c>
    </row>
    <row r="27" spans="2:66" x14ac:dyDescent="0.3">
      <c r="B27" s="1">
        <f t="shared" si="0"/>
        <v>241</v>
      </c>
      <c r="C27" s="1">
        <v>14</v>
      </c>
      <c r="D27" s="1">
        <v>49757</v>
      </c>
      <c r="E27" s="1">
        <v>241</v>
      </c>
      <c r="F27" s="1">
        <v>0</v>
      </c>
      <c r="G27" s="1">
        <v>0</v>
      </c>
      <c r="H27" s="1">
        <v>0</v>
      </c>
      <c r="I27" s="1">
        <v>0</v>
      </c>
      <c r="J27" s="1">
        <v>56.35</v>
      </c>
      <c r="K27" s="1">
        <v>1.06</v>
      </c>
      <c r="L27" s="1">
        <v>6.3</v>
      </c>
      <c r="M27" s="1">
        <v>1.87</v>
      </c>
      <c r="N27" s="1">
        <v>36</v>
      </c>
      <c r="O27" s="1">
        <v>195</v>
      </c>
      <c r="P27" s="1">
        <v>195</v>
      </c>
      <c r="Q27" s="1">
        <v>0</v>
      </c>
      <c r="R27" s="1">
        <v>0</v>
      </c>
      <c r="S27" s="1">
        <v>51</v>
      </c>
      <c r="T27" s="1">
        <v>5</v>
      </c>
      <c r="U27" s="1">
        <v>0</v>
      </c>
      <c r="V27" s="1">
        <f t="shared" si="14"/>
        <v>37</v>
      </c>
      <c r="W27" s="1">
        <f t="shared" si="15"/>
        <v>0</v>
      </c>
      <c r="X27" s="1">
        <f t="shared" si="15"/>
        <v>0</v>
      </c>
      <c r="Y27" s="1">
        <f t="shared" si="15"/>
        <v>0</v>
      </c>
      <c r="Z27" s="1">
        <f t="shared" si="16"/>
        <v>37</v>
      </c>
      <c r="AB27" s="13">
        <f t="shared" si="1"/>
        <v>0</v>
      </c>
      <c r="AC27" s="13">
        <f t="shared" si="2"/>
        <v>4.8199999999999996E-3</v>
      </c>
      <c r="AD27" s="13">
        <f t="shared" si="3"/>
        <v>4.8199999999999996E-3</v>
      </c>
      <c r="AE27" s="13">
        <f t="shared" si="4"/>
        <v>0</v>
      </c>
      <c r="AF27" s="13">
        <f t="shared" si="5"/>
        <v>0</v>
      </c>
      <c r="AG27" s="13">
        <f t="shared" si="6"/>
        <v>7.3999999999999999E-4</v>
      </c>
      <c r="AQ27" s="11">
        <f t="shared" si="17"/>
        <v>29</v>
      </c>
      <c r="AR27" s="11">
        <f t="shared" si="17"/>
        <v>14</v>
      </c>
      <c r="AS27" s="1">
        <f t="shared" si="7"/>
        <v>22078.330344654394</v>
      </c>
      <c r="AT27" s="107">
        <f>+EvolOf!H16</f>
        <v>238</v>
      </c>
      <c r="AU27" s="1">
        <f t="shared" si="8"/>
        <v>19980</v>
      </c>
      <c r="AV27" s="1">
        <f t="shared" si="10"/>
        <v>2098.3303446543941</v>
      </c>
      <c r="AW27" s="40">
        <f t="shared" si="11"/>
        <v>0.10502153877149123</v>
      </c>
      <c r="AX27" s="1">
        <f t="shared" si="9"/>
        <v>4402990.2352974284</v>
      </c>
      <c r="AY27" s="1">
        <f t="shared" si="12"/>
        <v>22078.330344654394</v>
      </c>
      <c r="AZ27" s="1">
        <f t="shared" si="13"/>
        <v>22078.330344654394</v>
      </c>
      <c r="BK27" s="1"/>
      <c r="BL27" s="1"/>
      <c r="BM27" s="1"/>
      <c r="BN27" s="1"/>
    </row>
    <row r="28" spans="2:66" x14ac:dyDescent="0.3">
      <c r="B28" s="1">
        <f t="shared" si="0"/>
        <v>280</v>
      </c>
      <c r="C28" s="1">
        <v>15</v>
      </c>
      <c r="D28" s="1">
        <v>49719</v>
      </c>
      <c r="E28" s="1">
        <v>279</v>
      </c>
      <c r="F28" s="1">
        <v>0</v>
      </c>
      <c r="G28" s="1">
        <v>1</v>
      </c>
      <c r="H28" s="1">
        <v>0</v>
      </c>
      <c r="I28" s="1">
        <v>0</v>
      </c>
      <c r="J28" s="1">
        <v>56.35</v>
      </c>
      <c r="K28" s="1">
        <v>1.1399999999999999</v>
      </c>
      <c r="L28" s="1">
        <v>7.4</v>
      </c>
      <c r="M28" s="1">
        <v>2.13</v>
      </c>
      <c r="N28" s="1">
        <v>49</v>
      </c>
      <c r="O28" s="1">
        <v>221</v>
      </c>
      <c r="P28" s="1">
        <v>220</v>
      </c>
      <c r="Q28" s="1">
        <v>0</v>
      </c>
      <c r="R28" s="1">
        <v>0</v>
      </c>
      <c r="S28" s="1">
        <v>68</v>
      </c>
      <c r="T28" s="1">
        <v>6</v>
      </c>
      <c r="U28" s="1">
        <v>0</v>
      </c>
      <c r="V28" s="1">
        <f t="shared" si="14"/>
        <v>38</v>
      </c>
      <c r="W28" s="1">
        <f t="shared" si="15"/>
        <v>1</v>
      </c>
      <c r="X28" s="1">
        <f t="shared" si="15"/>
        <v>0</v>
      </c>
      <c r="Y28" s="1">
        <f t="shared" si="15"/>
        <v>0</v>
      </c>
      <c r="Z28" s="1">
        <f t="shared" si="16"/>
        <v>39</v>
      </c>
      <c r="AB28" s="13">
        <f t="shared" si="1"/>
        <v>0</v>
      </c>
      <c r="AC28" s="13">
        <f t="shared" si="2"/>
        <v>5.5999999999999999E-3</v>
      </c>
      <c r="AD28" s="13">
        <f t="shared" si="3"/>
        <v>5.5799999999999999E-3</v>
      </c>
      <c r="AE28" s="13">
        <f t="shared" si="4"/>
        <v>2.0000000000000002E-5</v>
      </c>
      <c r="AF28" s="13">
        <f t="shared" si="5"/>
        <v>0</v>
      </c>
      <c r="AG28" s="13">
        <f t="shared" si="6"/>
        <v>7.7999999999999999E-4</v>
      </c>
      <c r="AQ28" s="11">
        <f t="shared" si="17"/>
        <v>30</v>
      </c>
      <c r="AR28" s="11">
        <f t="shared" si="17"/>
        <v>15</v>
      </c>
      <c r="AS28" s="1">
        <f t="shared" si="7"/>
        <v>25651.172184660707</v>
      </c>
      <c r="AT28" s="107">
        <f>+EvolOf!H17</f>
        <v>364</v>
      </c>
      <c r="AU28" s="1">
        <f t="shared" si="8"/>
        <v>24926</v>
      </c>
      <c r="AV28" s="1">
        <f t="shared" si="10"/>
        <v>725.17218466070699</v>
      </c>
      <c r="AW28" s="40">
        <f t="shared" si="11"/>
        <v>2.9093002674344337E-2</v>
      </c>
      <c r="AX28" s="1">
        <f t="shared" si="9"/>
        <v>525874.69740558253</v>
      </c>
      <c r="AY28" s="1">
        <f t="shared" si="12"/>
        <v>25651.172184660707</v>
      </c>
      <c r="AZ28" s="1">
        <f t="shared" si="13"/>
        <v>25559.560855429776</v>
      </c>
      <c r="BK28" s="1"/>
      <c r="BL28" s="1"/>
      <c r="BM28" s="1"/>
      <c r="BN28" s="1"/>
    </row>
    <row r="29" spans="2:66" x14ac:dyDescent="0.3">
      <c r="B29" s="1">
        <f t="shared" si="0"/>
        <v>321</v>
      </c>
      <c r="C29" s="1">
        <v>16</v>
      </c>
      <c r="D29" s="1">
        <v>49677</v>
      </c>
      <c r="E29" s="1">
        <v>320</v>
      </c>
      <c r="F29" s="1">
        <v>0</v>
      </c>
      <c r="G29" s="1">
        <v>1</v>
      </c>
      <c r="H29" s="1">
        <v>0</v>
      </c>
      <c r="I29" s="1">
        <v>0</v>
      </c>
      <c r="J29" s="1">
        <v>56.35</v>
      </c>
      <c r="K29" s="1">
        <v>1.2</v>
      </c>
      <c r="L29" s="1">
        <v>9.1</v>
      </c>
      <c r="M29" s="1">
        <v>1.81</v>
      </c>
      <c r="N29" s="1">
        <v>64</v>
      </c>
      <c r="O29" s="1">
        <v>247</v>
      </c>
      <c r="P29" s="1">
        <v>246</v>
      </c>
      <c r="Q29" s="1">
        <v>0</v>
      </c>
      <c r="R29" s="1">
        <v>0</v>
      </c>
      <c r="S29" s="1">
        <v>97</v>
      </c>
      <c r="T29" s="1">
        <v>9</v>
      </c>
      <c r="U29" s="1">
        <v>0</v>
      </c>
      <c r="V29" s="1">
        <f t="shared" si="14"/>
        <v>41</v>
      </c>
      <c r="W29" s="1">
        <f t="shared" si="15"/>
        <v>0</v>
      </c>
      <c r="X29" s="1">
        <f t="shared" si="15"/>
        <v>0</v>
      </c>
      <c r="Y29" s="1">
        <f t="shared" si="15"/>
        <v>0</v>
      </c>
      <c r="Z29" s="1">
        <f t="shared" si="16"/>
        <v>41</v>
      </c>
      <c r="AB29" s="13">
        <f t="shared" si="1"/>
        <v>0</v>
      </c>
      <c r="AC29" s="13">
        <f t="shared" si="2"/>
        <v>6.4200000000000004E-3</v>
      </c>
      <c r="AD29" s="13">
        <f t="shared" si="3"/>
        <v>6.4000000000000003E-3</v>
      </c>
      <c r="AE29" s="13">
        <f t="shared" si="4"/>
        <v>2.0000000000000002E-5</v>
      </c>
      <c r="AF29" s="13">
        <f t="shared" si="5"/>
        <v>0</v>
      </c>
      <c r="AG29" s="13">
        <f t="shared" si="6"/>
        <v>8.1999999999999998E-4</v>
      </c>
      <c r="AQ29" s="11">
        <f t="shared" si="17"/>
        <v>31</v>
      </c>
      <c r="AR29" s="11">
        <f t="shared" si="17"/>
        <v>16</v>
      </c>
      <c r="AS29" s="1">
        <f t="shared" si="7"/>
        <v>29407.236683128882</v>
      </c>
      <c r="AT29" s="107">
        <f>+EvolOf!H18</f>
        <v>386</v>
      </c>
      <c r="AU29" s="1">
        <f t="shared" si="8"/>
        <v>28572</v>
      </c>
      <c r="AV29" s="1">
        <f t="shared" si="10"/>
        <v>835.23668312888185</v>
      </c>
      <c r="AW29" s="40">
        <f t="shared" si="11"/>
        <v>2.9232699255525851E-2</v>
      </c>
      <c r="AX29" s="1">
        <f t="shared" si="9"/>
        <v>697620.31684413622</v>
      </c>
      <c r="AY29" s="1">
        <f t="shared" si="12"/>
        <v>29407.236683128882</v>
      </c>
      <c r="AZ29" s="1">
        <f t="shared" si="13"/>
        <v>29315.625353897951</v>
      </c>
      <c r="BK29" s="1"/>
      <c r="BL29" s="1"/>
      <c r="BM29" s="1"/>
      <c r="BN29" s="1"/>
    </row>
    <row r="30" spans="2:66" x14ac:dyDescent="0.3">
      <c r="B30" s="1">
        <f t="shared" si="0"/>
        <v>366</v>
      </c>
      <c r="C30" s="1">
        <v>17</v>
      </c>
      <c r="D30" s="1">
        <v>49632</v>
      </c>
      <c r="E30" s="1">
        <v>364</v>
      </c>
      <c r="F30" s="1">
        <v>0</v>
      </c>
      <c r="G30" s="1">
        <v>2</v>
      </c>
      <c r="H30" s="1">
        <v>0</v>
      </c>
      <c r="I30" s="1">
        <v>0</v>
      </c>
      <c r="J30" s="1">
        <v>56.34</v>
      </c>
      <c r="K30" s="1">
        <v>1.27</v>
      </c>
      <c r="L30" s="1">
        <v>10.5</v>
      </c>
      <c r="M30" s="1">
        <v>2.2200000000000002</v>
      </c>
      <c r="N30" s="1">
        <v>81</v>
      </c>
      <c r="O30" s="1">
        <v>275</v>
      </c>
      <c r="P30" s="1">
        <v>274</v>
      </c>
      <c r="Q30" s="1">
        <v>1</v>
      </c>
      <c r="R30" s="1">
        <v>0</v>
      </c>
      <c r="S30" s="1">
        <v>129</v>
      </c>
      <c r="T30" s="1">
        <v>12</v>
      </c>
      <c r="U30" s="1">
        <v>0</v>
      </c>
      <c r="V30" s="1">
        <f t="shared" si="14"/>
        <v>44</v>
      </c>
      <c r="W30" s="1">
        <f t="shared" si="15"/>
        <v>1</v>
      </c>
      <c r="X30" s="1">
        <f t="shared" si="15"/>
        <v>0</v>
      </c>
      <c r="Y30" s="1">
        <f t="shared" si="15"/>
        <v>0</v>
      </c>
      <c r="Z30" s="1">
        <f t="shared" si="16"/>
        <v>45</v>
      </c>
      <c r="AB30" s="13">
        <f t="shared" si="1"/>
        <v>0</v>
      </c>
      <c r="AC30" s="13">
        <f t="shared" si="2"/>
        <v>7.3200000000000001E-3</v>
      </c>
      <c r="AD30" s="13">
        <f t="shared" si="3"/>
        <v>7.28E-3</v>
      </c>
      <c r="AE30" s="13">
        <f t="shared" si="4"/>
        <v>4.0000000000000003E-5</v>
      </c>
      <c r="AF30" s="13">
        <f t="shared" si="5"/>
        <v>0</v>
      </c>
      <c r="AG30" s="13">
        <f t="shared" si="6"/>
        <v>8.9999999999999998E-4</v>
      </c>
      <c r="AQ30" s="11">
        <f t="shared" si="17"/>
        <v>32</v>
      </c>
      <c r="AR30" s="11">
        <f t="shared" si="17"/>
        <v>17</v>
      </c>
      <c r="AS30" s="1">
        <f t="shared" si="7"/>
        <v>33529.746498520777</v>
      </c>
      <c r="AT30" s="107">
        <f>+EvolOf!H19</f>
        <v>526</v>
      </c>
      <c r="AU30" s="1">
        <f t="shared" si="8"/>
        <v>33089</v>
      </c>
      <c r="AV30" s="1">
        <f t="shared" si="10"/>
        <v>440.7464985207771</v>
      </c>
      <c r="AW30" s="40">
        <f t="shared" si="11"/>
        <v>1.332003078124977E-2</v>
      </c>
      <c r="AX30" s="1">
        <f t="shared" si="9"/>
        <v>194257.47595832538</v>
      </c>
      <c r="AY30" s="1">
        <f t="shared" si="12"/>
        <v>33529.746498520777</v>
      </c>
      <c r="AZ30" s="1">
        <f t="shared" si="13"/>
        <v>33346.523840058915</v>
      </c>
    </row>
    <row r="31" spans="2:66" x14ac:dyDescent="0.3">
      <c r="B31" s="1">
        <f t="shared" si="0"/>
        <v>424</v>
      </c>
      <c r="C31" s="1">
        <v>18</v>
      </c>
      <c r="D31" s="1">
        <v>49574</v>
      </c>
      <c r="E31" s="1">
        <v>421</v>
      </c>
      <c r="F31" s="1">
        <v>0</v>
      </c>
      <c r="G31" s="1">
        <v>3</v>
      </c>
      <c r="H31" s="1">
        <v>0</v>
      </c>
      <c r="I31" s="1">
        <v>0</v>
      </c>
      <c r="J31" s="1">
        <v>56.35</v>
      </c>
      <c r="K31" s="1">
        <v>1.31</v>
      </c>
      <c r="L31" s="1">
        <v>11.4</v>
      </c>
      <c r="M31" s="1">
        <v>2.5299999999999998</v>
      </c>
      <c r="N31" s="1">
        <v>96</v>
      </c>
      <c r="O31" s="1">
        <v>318</v>
      </c>
      <c r="P31" s="1">
        <v>316</v>
      </c>
      <c r="Q31" s="1">
        <v>1</v>
      </c>
      <c r="R31" s="1">
        <v>0</v>
      </c>
      <c r="S31" s="1">
        <v>161</v>
      </c>
      <c r="T31" s="1">
        <v>15</v>
      </c>
      <c r="U31" s="1">
        <v>0</v>
      </c>
      <c r="V31" s="1">
        <f t="shared" si="14"/>
        <v>57</v>
      </c>
      <c r="W31" s="1">
        <f t="shared" si="15"/>
        <v>1</v>
      </c>
      <c r="X31" s="1">
        <f t="shared" si="15"/>
        <v>0</v>
      </c>
      <c r="Y31" s="1">
        <f t="shared" si="15"/>
        <v>0</v>
      </c>
      <c r="Z31" s="1">
        <f t="shared" si="16"/>
        <v>58</v>
      </c>
      <c r="AB31" s="13">
        <f t="shared" si="1"/>
        <v>0</v>
      </c>
      <c r="AC31" s="13">
        <f t="shared" si="2"/>
        <v>8.4799999999999997E-3</v>
      </c>
      <c r="AD31" s="13">
        <f t="shared" si="3"/>
        <v>8.4200000000000004E-3</v>
      </c>
      <c r="AE31" s="13">
        <f t="shared" si="4"/>
        <v>6.0000000000000002E-5</v>
      </c>
      <c r="AF31" s="13">
        <f t="shared" si="5"/>
        <v>0</v>
      </c>
      <c r="AG31" s="13">
        <f t="shared" si="6"/>
        <v>1.16E-3</v>
      </c>
      <c r="AQ31" s="11">
        <f t="shared" si="17"/>
        <v>33</v>
      </c>
      <c r="AR31" s="11">
        <f t="shared" si="17"/>
        <v>18</v>
      </c>
      <c r="AS31" s="1">
        <f t="shared" si="7"/>
        <v>38843.203593914783</v>
      </c>
      <c r="AT31" s="107">
        <f>+EvolOf!H20</f>
        <v>1006</v>
      </c>
      <c r="AU31" s="1">
        <f t="shared" si="8"/>
        <v>39673</v>
      </c>
      <c r="AV31" s="1">
        <f t="shared" si="10"/>
        <v>-829.79640608521731</v>
      </c>
      <c r="AW31" s="40">
        <f t="shared" si="11"/>
        <v>-2.0915897615134127E-2</v>
      </c>
      <c r="AX31" s="1">
        <f t="shared" si="9"/>
        <v>688562.07555194292</v>
      </c>
      <c r="AY31" s="1">
        <f t="shared" si="12"/>
        <v>38843.203593914783</v>
      </c>
      <c r="AZ31" s="1">
        <f t="shared" si="13"/>
        <v>38568.36960622199</v>
      </c>
    </row>
    <row r="32" spans="2:66" x14ac:dyDescent="0.3">
      <c r="B32" s="1">
        <f t="shared" si="0"/>
        <v>492</v>
      </c>
      <c r="C32" s="1">
        <v>19</v>
      </c>
      <c r="D32" s="1">
        <v>49506</v>
      </c>
      <c r="E32" s="1">
        <v>488</v>
      </c>
      <c r="F32" s="1">
        <v>0</v>
      </c>
      <c r="G32" s="1">
        <v>4</v>
      </c>
      <c r="H32" s="1">
        <v>0</v>
      </c>
      <c r="I32" s="1">
        <v>0</v>
      </c>
      <c r="J32" s="1">
        <v>56.35</v>
      </c>
      <c r="K32" s="1">
        <v>1.33</v>
      </c>
      <c r="L32" s="1">
        <v>11.7</v>
      </c>
      <c r="M32" s="1">
        <v>2.16</v>
      </c>
      <c r="N32" s="1">
        <v>113</v>
      </c>
      <c r="O32" s="1">
        <v>370</v>
      </c>
      <c r="P32" s="1">
        <v>367</v>
      </c>
      <c r="Q32" s="1">
        <v>2</v>
      </c>
      <c r="R32" s="1">
        <v>0</v>
      </c>
      <c r="S32" s="1">
        <v>200</v>
      </c>
      <c r="T32" s="1">
        <v>19</v>
      </c>
      <c r="U32" s="1">
        <v>0</v>
      </c>
      <c r="V32" s="1">
        <f t="shared" si="14"/>
        <v>67</v>
      </c>
      <c r="W32" s="1">
        <f t="shared" si="15"/>
        <v>1</v>
      </c>
      <c r="X32" s="1">
        <f t="shared" si="15"/>
        <v>0</v>
      </c>
      <c r="Y32" s="1">
        <f t="shared" si="15"/>
        <v>0</v>
      </c>
      <c r="Z32" s="1">
        <f t="shared" si="16"/>
        <v>68</v>
      </c>
      <c r="AB32" s="13">
        <f t="shared" si="1"/>
        <v>0</v>
      </c>
      <c r="AC32" s="13">
        <f t="shared" si="2"/>
        <v>9.8399999999999998E-3</v>
      </c>
      <c r="AD32" s="13">
        <f t="shared" si="3"/>
        <v>9.7599999999999996E-3</v>
      </c>
      <c r="AE32" s="13">
        <f t="shared" si="4"/>
        <v>8.0000000000000007E-5</v>
      </c>
      <c r="AF32" s="13">
        <f t="shared" si="5"/>
        <v>0</v>
      </c>
      <c r="AG32" s="13">
        <f t="shared" si="6"/>
        <v>1.3600000000000001E-3</v>
      </c>
      <c r="AQ32" s="11">
        <f t="shared" ref="AQ32:AR47" si="18">+AQ31+1</f>
        <v>34</v>
      </c>
      <c r="AR32" s="11">
        <f t="shared" si="18"/>
        <v>19</v>
      </c>
      <c r="AS32" s="1">
        <f t="shared" si="7"/>
        <v>45072.773981618098</v>
      </c>
      <c r="AT32" s="107">
        <f>+EvolOf!H21</f>
        <v>1606</v>
      </c>
      <c r="AU32" s="1">
        <f t="shared" si="8"/>
        <v>47610</v>
      </c>
      <c r="AV32" s="1">
        <f t="shared" si="10"/>
        <v>-2537.2260183819017</v>
      </c>
      <c r="AW32" s="40">
        <f t="shared" si="11"/>
        <v>-5.3291871841669836E-2</v>
      </c>
      <c r="AX32" s="1">
        <f t="shared" si="9"/>
        <v>6437515.8683540784</v>
      </c>
      <c r="AY32" s="1">
        <f t="shared" si="12"/>
        <v>45072.773981618098</v>
      </c>
      <c r="AZ32" s="1">
        <f t="shared" si="13"/>
        <v>44706.328664694374</v>
      </c>
    </row>
    <row r="33" spans="1:66" x14ac:dyDescent="0.3">
      <c r="B33" s="1">
        <f t="shared" si="0"/>
        <v>566</v>
      </c>
      <c r="C33" s="1">
        <v>20</v>
      </c>
      <c r="D33" s="1">
        <v>49432</v>
      </c>
      <c r="E33" s="1">
        <v>561</v>
      </c>
      <c r="F33" s="1">
        <v>0</v>
      </c>
      <c r="G33" s="1">
        <v>5</v>
      </c>
      <c r="H33" s="1">
        <v>0</v>
      </c>
      <c r="I33" s="1">
        <v>0</v>
      </c>
      <c r="J33" s="1">
        <v>56.35</v>
      </c>
      <c r="K33" s="1">
        <v>1.36</v>
      </c>
      <c r="L33" s="1">
        <v>11.9</v>
      </c>
      <c r="M33" s="1">
        <v>2.0699999999999998</v>
      </c>
      <c r="N33" s="1">
        <v>131</v>
      </c>
      <c r="O33" s="1">
        <v>426</v>
      </c>
      <c r="P33" s="1">
        <v>423</v>
      </c>
      <c r="Q33" s="1">
        <v>3</v>
      </c>
      <c r="R33" s="1">
        <v>0</v>
      </c>
      <c r="S33" s="1">
        <v>236</v>
      </c>
      <c r="T33" s="1">
        <v>22</v>
      </c>
      <c r="U33" s="1">
        <v>0</v>
      </c>
      <c r="V33" s="1">
        <f t="shared" si="14"/>
        <v>73</v>
      </c>
      <c r="W33" s="1">
        <f t="shared" si="15"/>
        <v>1</v>
      </c>
      <c r="X33" s="1">
        <f t="shared" si="15"/>
        <v>0</v>
      </c>
      <c r="Y33" s="1">
        <f t="shared" si="15"/>
        <v>0</v>
      </c>
      <c r="Z33" s="1">
        <f t="shared" si="16"/>
        <v>74</v>
      </c>
      <c r="AB33" s="13">
        <f t="shared" si="1"/>
        <v>0</v>
      </c>
      <c r="AC33" s="13">
        <f t="shared" si="2"/>
        <v>1.132E-2</v>
      </c>
      <c r="AD33" s="13">
        <f t="shared" si="3"/>
        <v>1.1220000000000001E-2</v>
      </c>
      <c r="AE33" s="13">
        <f t="shared" si="4"/>
        <v>1E-4</v>
      </c>
      <c r="AF33" s="13">
        <f t="shared" si="5"/>
        <v>0</v>
      </c>
      <c r="AG33" s="13">
        <f t="shared" si="6"/>
        <v>1.48E-3</v>
      </c>
      <c r="AQ33" s="11">
        <f t="shared" si="18"/>
        <v>35</v>
      </c>
      <c r="AR33" s="11">
        <f t="shared" si="18"/>
        <v>20</v>
      </c>
      <c r="AS33" s="1">
        <f t="shared" si="7"/>
        <v>0</v>
      </c>
      <c r="AT33" s="107">
        <f>+EvolOf!H22</f>
        <v>2117</v>
      </c>
      <c r="AU33" s="1">
        <f t="shared" si="8"/>
        <v>0</v>
      </c>
      <c r="AV33" s="1">
        <f t="shared" si="10"/>
        <v>0</v>
      </c>
      <c r="AW33" s="40">
        <f t="shared" si="11"/>
        <v>0</v>
      </c>
      <c r="AX33" s="1">
        <f t="shared" si="9"/>
        <v>0</v>
      </c>
      <c r="AY33" s="1">
        <f t="shared" si="12"/>
        <v>51852.012344707</v>
      </c>
      <c r="AZ33" s="1">
        <f t="shared" si="13"/>
        <v>51393.955698552345</v>
      </c>
    </row>
    <row r="34" spans="1:66" x14ac:dyDescent="0.3">
      <c r="B34" s="1">
        <f t="shared" si="0"/>
        <v>651</v>
      </c>
      <c r="C34" s="1">
        <v>21</v>
      </c>
      <c r="D34" s="1">
        <v>49347</v>
      </c>
      <c r="E34" s="1">
        <v>644</v>
      </c>
      <c r="F34" s="1">
        <v>0</v>
      </c>
      <c r="G34" s="1">
        <v>7</v>
      </c>
      <c r="H34" s="1">
        <v>0</v>
      </c>
      <c r="I34" s="1">
        <v>0</v>
      </c>
      <c r="J34" s="1">
        <v>56.35</v>
      </c>
      <c r="K34" s="1">
        <v>1.38</v>
      </c>
      <c r="L34" s="1">
        <v>12.1</v>
      </c>
      <c r="M34" s="1">
        <v>2.0299999999999998</v>
      </c>
      <c r="N34" s="1">
        <v>152</v>
      </c>
      <c r="O34" s="1">
        <v>489</v>
      </c>
      <c r="P34" s="1">
        <v>484</v>
      </c>
      <c r="Q34" s="1">
        <v>4</v>
      </c>
      <c r="R34" s="1">
        <v>0</v>
      </c>
      <c r="S34" s="1">
        <v>273</v>
      </c>
      <c r="T34" s="1">
        <v>25</v>
      </c>
      <c r="U34" s="1">
        <v>0</v>
      </c>
      <c r="V34" s="1">
        <f t="shared" si="14"/>
        <v>83</v>
      </c>
      <c r="W34" s="1">
        <f t="shared" si="15"/>
        <v>2</v>
      </c>
      <c r="X34" s="1">
        <f t="shared" si="15"/>
        <v>0</v>
      </c>
      <c r="Y34" s="1">
        <f t="shared" si="15"/>
        <v>0</v>
      </c>
      <c r="Z34" s="1">
        <f t="shared" si="16"/>
        <v>85</v>
      </c>
      <c r="AB34" s="13">
        <f t="shared" si="1"/>
        <v>0</v>
      </c>
      <c r="AC34" s="13">
        <f t="shared" si="2"/>
        <v>1.302E-2</v>
      </c>
      <c r="AD34" s="13">
        <f t="shared" si="3"/>
        <v>1.2880000000000001E-2</v>
      </c>
      <c r="AE34" s="13">
        <f t="shared" si="4"/>
        <v>1.3999999999999999E-4</v>
      </c>
      <c r="AF34" s="13">
        <f t="shared" si="5"/>
        <v>0</v>
      </c>
      <c r="AG34" s="13">
        <f t="shared" si="6"/>
        <v>1.6999999999999999E-3</v>
      </c>
      <c r="AQ34" s="11">
        <f t="shared" si="18"/>
        <v>36</v>
      </c>
      <c r="AR34" s="11">
        <f t="shared" si="18"/>
        <v>21</v>
      </c>
      <c r="AS34" s="1">
        <f t="shared" si="7"/>
        <v>0</v>
      </c>
      <c r="AT34" s="107">
        <f>+EvolOf!H23</f>
        <v>2929</v>
      </c>
      <c r="AU34" s="1">
        <f t="shared" si="8"/>
        <v>0</v>
      </c>
      <c r="AV34" s="1">
        <f t="shared" si="10"/>
        <v>0</v>
      </c>
      <c r="AW34" s="40">
        <f t="shared" si="11"/>
        <v>0</v>
      </c>
      <c r="AX34" s="1">
        <f t="shared" si="9"/>
        <v>0</v>
      </c>
      <c r="AY34" s="1">
        <f t="shared" si="12"/>
        <v>59638.975329336143</v>
      </c>
      <c r="AZ34" s="1">
        <f t="shared" si="13"/>
        <v>58997.696024719626</v>
      </c>
    </row>
    <row r="35" spans="1:66" x14ac:dyDescent="0.3">
      <c r="B35" s="1">
        <f t="shared" si="0"/>
        <v>744</v>
      </c>
      <c r="C35" s="1">
        <v>22</v>
      </c>
      <c r="D35" s="1">
        <v>49255</v>
      </c>
      <c r="E35" s="1">
        <v>735</v>
      </c>
      <c r="F35" s="1">
        <v>0</v>
      </c>
      <c r="G35" s="1">
        <v>9</v>
      </c>
      <c r="H35" s="1">
        <v>0</v>
      </c>
      <c r="I35" s="1">
        <v>0</v>
      </c>
      <c r="J35" s="1">
        <v>56.35</v>
      </c>
      <c r="K35" s="1">
        <v>1.4</v>
      </c>
      <c r="L35" s="1">
        <v>12.3</v>
      </c>
      <c r="M35" s="1">
        <v>2.02</v>
      </c>
      <c r="N35" s="1">
        <v>176</v>
      </c>
      <c r="O35" s="1">
        <v>558</v>
      </c>
      <c r="P35" s="1">
        <v>552</v>
      </c>
      <c r="Q35" s="1">
        <v>5</v>
      </c>
      <c r="R35" s="1">
        <v>0</v>
      </c>
      <c r="S35" s="1">
        <v>312</v>
      </c>
      <c r="T35" s="1">
        <v>30</v>
      </c>
      <c r="U35" s="1">
        <v>0</v>
      </c>
      <c r="V35" s="1">
        <f t="shared" si="14"/>
        <v>91</v>
      </c>
      <c r="W35" s="1">
        <f t="shared" si="15"/>
        <v>2</v>
      </c>
      <c r="X35" s="1">
        <f t="shared" si="15"/>
        <v>0</v>
      </c>
      <c r="Y35" s="1">
        <f t="shared" si="15"/>
        <v>0</v>
      </c>
      <c r="Z35" s="1">
        <f t="shared" si="16"/>
        <v>93</v>
      </c>
      <c r="AB35" s="13">
        <f t="shared" si="1"/>
        <v>0</v>
      </c>
      <c r="AC35" s="13">
        <f t="shared" si="2"/>
        <v>1.4880000000000001E-2</v>
      </c>
      <c r="AD35" s="13">
        <f t="shared" si="3"/>
        <v>1.47E-2</v>
      </c>
      <c r="AE35" s="13">
        <f t="shared" si="4"/>
        <v>1.8000000000000001E-4</v>
      </c>
      <c r="AF35" s="13">
        <f t="shared" si="5"/>
        <v>0</v>
      </c>
      <c r="AG35" s="13">
        <f t="shared" si="6"/>
        <v>1.8600000000000001E-3</v>
      </c>
      <c r="AQ35" s="11">
        <f t="shared" si="18"/>
        <v>37</v>
      </c>
      <c r="AR35" s="11">
        <f t="shared" si="18"/>
        <v>22</v>
      </c>
      <c r="AS35" s="1">
        <f t="shared" si="7"/>
        <v>0</v>
      </c>
      <c r="AT35" s="107">
        <f>+EvolOf!H24</f>
        <v>4130</v>
      </c>
      <c r="AU35" s="1">
        <f t="shared" si="8"/>
        <v>0</v>
      </c>
      <c r="AV35" s="1">
        <f t="shared" si="10"/>
        <v>0</v>
      </c>
      <c r="AW35" s="40">
        <f t="shared" si="11"/>
        <v>0</v>
      </c>
      <c r="AX35" s="1">
        <f t="shared" si="9"/>
        <v>0</v>
      </c>
      <c r="AY35" s="1">
        <f t="shared" si="12"/>
        <v>68158.828947812726</v>
      </c>
      <c r="AZ35" s="1">
        <f t="shared" si="13"/>
        <v>67334.326984734347</v>
      </c>
    </row>
    <row r="36" spans="1:66" x14ac:dyDescent="0.3">
      <c r="B36" s="1">
        <f t="shared" si="0"/>
        <v>847</v>
      </c>
      <c r="C36" s="1">
        <v>23</v>
      </c>
      <c r="D36" s="1">
        <v>49152</v>
      </c>
      <c r="E36" s="1">
        <v>835</v>
      </c>
      <c r="F36" s="1">
        <v>0</v>
      </c>
      <c r="G36" s="1">
        <v>12</v>
      </c>
      <c r="H36" s="1">
        <v>0</v>
      </c>
      <c r="I36" s="1">
        <v>0</v>
      </c>
      <c r="J36" s="1">
        <v>56.35</v>
      </c>
      <c r="K36" s="1">
        <v>1.41</v>
      </c>
      <c r="L36" s="1">
        <v>12.9</v>
      </c>
      <c r="M36" s="1">
        <v>1.9</v>
      </c>
      <c r="N36" s="1">
        <v>203</v>
      </c>
      <c r="O36" s="1">
        <v>634</v>
      </c>
      <c r="P36" s="1">
        <v>625</v>
      </c>
      <c r="Q36" s="1">
        <v>8</v>
      </c>
      <c r="R36" s="1">
        <v>0</v>
      </c>
      <c r="S36" s="1">
        <v>354</v>
      </c>
      <c r="T36" s="1">
        <v>34</v>
      </c>
      <c r="U36" s="1">
        <v>0</v>
      </c>
      <c r="V36" s="1">
        <f t="shared" si="14"/>
        <v>100</v>
      </c>
      <c r="W36" s="1">
        <f t="shared" si="15"/>
        <v>3</v>
      </c>
      <c r="X36" s="1">
        <f t="shared" si="15"/>
        <v>0</v>
      </c>
      <c r="Y36" s="1">
        <f t="shared" si="15"/>
        <v>0</v>
      </c>
      <c r="Z36" s="1">
        <f t="shared" si="16"/>
        <v>103</v>
      </c>
      <c r="AB36" s="13">
        <f t="shared" si="1"/>
        <v>0</v>
      </c>
      <c r="AC36" s="13">
        <f t="shared" si="2"/>
        <v>1.694E-2</v>
      </c>
      <c r="AD36" s="13">
        <f t="shared" si="3"/>
        <v>1.67E-2</v>
      </c>
      <c r="AE36" s="13">
        <f t="shared" si="4"/>
        <v>2.4000000000000001E-4</v>
      </c>
      <c r="AF36" s="13">
        <f t="shared" si="5"/>
        <v>0</v>
      </c>
      <c r="AG36" s="13">
        <f t="shared" si="6"/>
        <v>2.0600000000000002E-3</v>
      </c>
      <c r="AQ36" s="11">
        <f t="shared" si="18"/>
        <v>38</v>
      </c>
      <c r="AR36" s="11">
        <f t="shared" si="18"/>
        <v>23</v>
      </c>
      <c r="AS36" s="1">
        <f t="shared" si="7"/>
        <v>0</v>
      </c>
      <c r="AT36" s="107">
        <f>+EvolOf!H25</f>
        <v>5844</v>
      </c>
      <c r="AU36" s="1">
        <f t="shared" si="8"/>
        <v>0</v>
      </c>
      <c r="AV36" s="1">
        <f t="shared" si="10"/>
        <v>0</v>
      </c>
      <c r="AW36" s="40">
        <f t="shared" si="11"/>
        <v>0</v>
      </c>
      <c r="AX36" s="1">
        <f t="shared" si="9"/>
        <v>0</v>
      </c>
      <c r="AY36" s="1">
        <f t="shared" si="12"/>
        <v>77594.795858598634</v>
      </c>
      <c r="AZ36" s="1">
        <f t="shared" si="13"/>
        <v>76495.459907827462</v>
      </c>
      <c r="BK36" s="1"/>
      <c r="BL36" s="1"/>
      <c r="BM36" s="1"/>
      <c r="BN36" s="1"/>
    </row>
    <row r="37" spans="1:66" x14ac:dyDescent="0.3">
      <c r="B37" s="1">
        <f t="shared" si="0"/>
        <v>963</v>
      </c>
      <c r="C37" s="1">
        <v>24</v>
      </c>
      <c r="D37" s="1">
        <v>49035</v>
      </c>
      <c r="E37" s="1">
        <v>948</v>
      </c>
      <c r="F37" s="1">
        <v>0</v>
      </c>
      <c r="G37" s="1">
        <v>15</v>
      </c>
      <c r="H37" s="1">
        <v>0</v>
      </c>
      <c r="I37" s="1">
        <v>0</v>
      </c>
      <c r="J37" s="1">
        <v>56.35</v>
      </c>
      <c r="K37" s="1">
        <v>1.43</v>
      </c>
      <c r="L37" s="1">
        <v>13.4</v>
      </c>
      <c r="M37" s="1">
        <v>1.98</v>
      </c>
      <c r="N37" s="1">
        <v>233</v>
      </c>
      <c r="O37" s="1">
        <v>720</v>
      </c>
      <c r="P37" s="1">
        <v>709</v>
      </c>
      <c r="Q37" s="1">
        <v>10</v>
      </c>
      <c r="R37" s="1">
        <v>0</v>
      </c>
      <c r="S37" s="1">
        <v>409</v>
      </c>
      <c r="T37" s="1">
        <v>40</v>
      </c>
      <c r="U37" s="1">
        <v>0</v>
      </c>
      <c r="V37" s="1">
        <f t="shared" si="14"/>
        <v>113</v>
      </c>
      <c r="W37" s="1">
        <f t="shared" si="15"/>
        <v>3</v>
      </c>
      <c r="X37" s="1">
        <f t="shared" si="15"/>
        <v>0</v>
      </c>
      <c r="Y37" s="1">
        <f t="shared" si="15"/>
        <v>0</v>
      </c>
      <c r="Z37" s="1">
        <f t="shared" si="16"/>
        <v>116</v>
      </c>
      <c r="AB37" s="13">
        <f t="shared" si="1"/>
        <v>0</v>
      </c>
      <c r="AC37" s="13">
        <f t="shared" si="2"/>
        <v>1.9259999999999999E-2</v>
      </c>
      <c r="AD37" s="13">
        <f t="shared" si="3"/>
        <v>1.8960000000000001E-2</v>
      </c>
      <c r="AE37" s="13">
        <f t="shared" si="4"/>
        <v>2.9999999999999997E-4</v>
      </c>
      <c r="AF37" s="13">
        <f t="shared" si="5"/>
        <v>0</v>
      </c>
      <c r="AG37" s="13">
        <f t="shared" si="6"/>
        <v>2.32E-3</v>
      </c>
      <c r="AQ37" s="11">
        <f t="shared" si="18"/>
        <v>39</v>
      </c>
      <c r="AR37" s="11">
        <f t="shared" si="18"/>
        <v>24</v>
      </c>
      <c r="AS37" s="1">
        <f t="shared" si="7"/>
        <v>0</v>
      </c>
      <c r="AT37" s="107">
        <f>+EvolOf!H26</f>
        <v>7698</v>
      </c>
      <c r="AU37" s="1">
        <f t="shared" si="8"/>
        <v>0</v>
      </c>
      <c r="AV37" s="1">
        <f t="shared" si="10"/>
        <v>0</v>
      </c>
      <c r="AW37" s="40">
        <f t="shared" si="11"/>
        <v>0</v>
      </c>
      <c r="AX37" s="1">
        <f t="shared" si="9"/>
        <v>0</v>
      </c>
      <c r="AY37" s="1">
        <f t="shared" si="12"/>
        <v>88221.710049386646</v>
      </c>
      <c r="AZ37" s="1">
        <f t="shared" si="13"/>
        <v>86847.54011092268</v>
      </c>
      <c r="BK37" s="1"/>
      <c r="BL37" s="1"/>
      <c r="BM37" s="1"/>
      <c r="BN37" s="1"/>
    </row>
    <row r="38" spans="1:66" x14ac:dyDescent="0.3">
      <c r="B38" s="1">
        <f t="shared" si="0"/>
        <v>1099</v>
      </c>
      <c r="C38" s="1">
        <v>25</v>
      </c>
      <c r="D38" s="1">
        <v>48899</v>
      </c>
      <c r="E38" s="1">
        <v>1080</v>
      </c>
      <c r="F38" s="1">
        <v>0</v>
      </c>
      <c r="G38" s="1">
        <v>19</v>
      </c>
      <c r="H38" s="1">
        <v>0</v>
      </c>
      <c r="I38" s="1">
        <v>0</v>
      </c>
      <c r="J38" s="1">
        <v>56.35</v>
      </c>
      <c r="K38" s="1">
        <v>1.45</v>
      </c>
      <c r="L38" s="1">
        <v>13.9</v>
      </c>
      <c r="M38" s="1">
        <v>2.02</v>
      </c>
      <c r="N38" s="1">
        <v>269</v>
      </c>
      <c r="O38" s="1">
        <v>821</v>
      </c>
      <c r="P38" s="1">
        <v>807</v>
      </c>
      <c r="Q38" s="1">
        <v>13</v>
      </c>
      <c r="R38" s="1">
        <v>0</v>
      </c>
      <c r="S38" s="1">
        <v>472</v>
      </c>
      <c r="T38" s="1">
        <v>47</v>
      </c>
      <c r="U38" s="1">
        <v>0</v>
      </c>
      <c r="V38" s="1">
        <f t="shared" si="14"/>
        <v>132</v>
      </c>
      <c r="W38" s="1">
        <f t="shared" si="15"/>
        <v>4</v>
      </c>
      <c r="X38" s="1">
        <f t="shared" si="15"/>
        <v>0</v>
      </c>
      <c r="Y38" s="1">
        <f t="shared" si="15"/>
        <v>0</v>
      </c>
      <c r="Z38" s="1">
        <f t="shared" si="16"/>
        <v>136</v>
      </c>
      <c r="AB38" s="13">
        <f t="shared" si="1"/>
        <v>0</v>
      </c>
      <c r="AC38" s="13">
        <f t="shared" si="2"/>
        <v>2.198E-2</v>
      </c>
      <c r="AD38" s="13">
        <f t="shared" si="3"/>
        <v>2.1600000000000001E-2</v>
      </c>
      <c r="AE38" s="13">
        <f t="shared" si="4"/>
        <v>3.8000000000000002E-4</v>
      </c>
      <c r="AF38" s="13">
        <f t="shared" si="5"/>
        <v>0</v>
      </c>
      <c r="AG38" s="13">
        <f t="shared" si="6"/>
        <v>2.7200000000000002E-3</v>
      </c>
      <c r="AQ38" s="11">
        <f t="shared" si="18"/>
        <v>40</v>
      </c>
      <c r="AR38" s="11">
        <f t="shared" si="18"/>
        <v>25</v>
      </c>
      <c r="AS38" s="1">
        <f t="shared" si="7"/>
        <v>0</v>
      </c>
      <c r="AT38" s="107">
        <f>+EvolOf!H27</f>
        <v>9149</v>
      </c>
      <c r="AU38" s="1">
        <f t="shared" si="8"/>
        <v>0</v>
      </c>
      <c r="AV38" s="1">
        <f t="shared" si="10"/>
        <v>0</v>
      </c>
      <c r="AW38" s="40">
        <f t="shared" si="11"/>
        <v>0</v>
      </c>
      <c r="AX38" s="1">
        <f t="shared" si="9"/>
        <v>0</v>
      </c>
      <c r="AY38" s="1">
        <f t="shared" si="12"/>
        <v>100680.85082479326</v>
      </c>
      <c r="AZ38" s="1">
        <f t="shared" si="13"/>
        <v>98940.235569405573</v>
      </c>
      <c r="BK38" s="1"/>
      <c r="BL38" s="1"/>
      <c r="BM38" s="1"/>
      <c r="BN38" s="1"/>
    </row>
    <row r="39" spans="1:66" x14ac:dyDescent="0.3">
      <c r="B39" s="1">
        <f t="shared" si="0"/>
        <v>1256</v>
      </c>
      <c r="C39" s="1">
        <v>26</v>
      </c>
      <c r="D39" s="1">
        <v>48742</v>
      </c>
      <c r="E39" s="1">
        <v>1232</v>
      </c>
      <c r="F39" s="1">
        <v>0</v>
      </c>
      <c r="G39" s="1">
        <v>24</v>
      </c>
      <c r="H39" s="1">
        <v>0</v>
      </c>
      <c r="I39" s="1">
        <v>0</v>
      </c>
      <c r="J39" s="1">
        <v>56.34</v>
      </c>
      <c r="K39" s="1">
        <v>1.45</v>
      </c>
      <c r="L39" s="1">
        <v>14.2</v>
      </c>
      <c r="M39" s="1">
        <v>1.97</v>
      </c>
      <c r="N39" s="1">
        <v>309</v>
      </c>
      <c r="O39" s="1">
        <v>938</v>
      </c>
      <c r="P39" s="1">
        <v>920</v>
      </c>
      <c r="Q39" s="1">
        <v>17</v>
      </c>
      <c r="R39" s="1">
        <v>0</v>
      </c>
      <c r="S39" s="1">
        <v>542</v>
      </c>
      <c r="T39" s="1">
        <v>54</v>
      </c>
      <c r="U39" s="1">
        <v>0</v>
      </c>
      <c r="V39" s="1">
        <f t="shared" si="14"/>
        <v>152</v>
      </c>
      <c r="W39" s="1">
        <f t="shared" si="15"/>
        <v>5</v>
      </c>
      <c r="X39" s="1">
        <f t="shared" si="15"/>
        <v>0</v>
      </c>
      <c r="Y39" s="1">
        <f t="shared" si="15"/>
        <v>0</v>
      </c>
      <c r="Z39" s="1">
        <f t="shared" si="16"/>
        <v>157</v>
      </c>
      <c r="AB39" s="13">
        <f t="shared" si="1"/>
        <v>0</v>
      </c>
      <c r="AC39" s="13">
        <f t="shared" si="2"/>
        <v>2.512E-2</v>
      </c>
      <c r="AD39" s="13">
        <f t="shared" si="3"/>
        <v>2.4639999999999999E-2</v>
      </c>
      <c r="AE39" s="13">
        <f t="shared" si="4"/>
        <v>4.8000000000000001E-4</v>
      </c>
      <c r="AF39" s="13">
        <f t="shared" si="5"/>
        <v>0</v>
      </c>
      <c r="AG39" s="13">
        <f t="shared" si="6"/>
        <v>3.14E-3</v>
      </c>
      <c r="AQ39" s="11">
        <f t="shared" si="18"/>
        <v>41</v>
      </c>
      <c r="AR39" s="11">
        <f t="shared" si="18"/>
        <v>26</v>
      </c>
      <c r="AS39" s="1">
        <f t="shared" si="7"/>
        <v>0</v>
      </c>
      <c r="AT39" s="107">
        <f>+EvolOf!H28</f>
        <v>11178</v>
      </c>
      <c r="AU39" s="1">
        <f t="shared" si="8"/>
        <v>0</v>
      </c>
      <c r="AV39" s="1">
        <f t="shared" si="10"/>
        <v>0</v>
      </c>
      <c r="AW39" s="40">
        <f t="shared" si="11"/>
        <v>0</v>
      </c>
      <c r="AX39" s="1">
        <f t="shared" si="9"/>
        <v>0</v>
      </c>
      <c r="AY39" s="1">
        <f t="shared" si="12"/>
        <v>115063.82951404944</v>
      </c>
      <c r="AZ39" s="1">
        <f t="shared" si="13"/>
        <v>112865.1576125071</v>
      </c>
      <c r="BK39" s="1"/>
      <c r="BL39" s="1"/>
      <c r="BM39" s="1"/>
      <c r="BN39" s="1"/>
    </row>
    <row r="40" spans="1:66" x14ac:dyDescent="0.3">
      <c r="B40" s="1">
        <f t="shared" si="0"/>
        <v>1425</v>
      </c>
      <c r="C40" s="1">
        <v>27</v>
      </c>
      <c r="D40" s="1">
        <v>48573</v>
      </c>
      <c r="E40" s="1">
        <v>1393</v>
      </c>
      <c r="F40" s="1">
        <v>0</v>
      </c>
      <c r="G40" s="1">
        <v>31</v>
      </c>
      <c r="H40" s="1">
        <v>0</v>
      </c>
      <c r="I40" s="1">
        <v>1</v>
      </c>
      <c r="J40" s="1">
        <v>56.34</v>
      </c>
      <c r="K40" s="1">
        <v>1.47</v>
      </c>
      <c r="L40" s="1">
        <v>14.7</v>
      </c>
      <c r="M40" s="1">
        <v>2.0499999999999998</v>
      </c>
      <c r="N40" s="1">
        <v>353</v>
      </c>
      <c r="O40" s="1">
        <v>1062</v>
      </c>
      <c r="P40" s="1">
        <v>1039</v>
      </c>
      <c r="Q40" s="1">
        <v>22</v>
      </c>
      <c r="R40" s="1">
        <v>0</v>
      </c>
      <c r="S40" s="1">
        <v>619</v>
      </c>
      <c r="T40" s="1">
        <v>61</v>
      </c>
      <c r="U40" s="1">
        <v>0</v>
      </c>
      <c r="V40" s="1">
        <f t="shared" si="14"/>
        <v>161</v>
      </c>
      <c r="W40" s="1">
        <f t="shared" si="15"/>
        <v>7</v>
      </c>
      <c r="X40" s="1">
        <f t="shared" si="15"/>
        <v>0</v>
      </c>
      <c r="Y40" s="1">
        <f t="shared" si="15"/>
        <v>1</v>
      </c>
      <c r="Z40" s="1">
        <f t="shared" si="16"/>
        <v>169</v>
      </c>
      <c r="AB40" s="13">
        <f t="shared" si="1"/>
        <v>7.0175438596491223E-4</v>
      </c>
      <c r="AC40" s="13">
        <f t="shared" si="2"/>
        <v>2.8500000000000001E-2</v>
      </c>
      <c r="AD40" s="13">
        <f t="shared" si="3"/>
        <v>2.7859999999999999E-2</v>
      </c>
      <c r="AE40" s="13">
        <f t="shared" si="4"/>
        <v>6.2E-4</v>
      </c>
      <c r="AF40" s="13">
        <f t="shared" si="5"/>
        <v>2.0000000000000002E-5</v>
      </c>
      <c r="AG40" s="13">
        <f t="shared" si="6"/>
        <v>3.3800000000000002E-3</v>
      </c>
      <c r="AQ40" s="11">
        <f t="shared" si="18"/>
        <v>42</v>
      </c>
      <c r="AR40" s="11">
        <f t="shared" si="18"/>
        <v>27</v>
      </c>
      <c r="AS40" s="1">
        <f t="shared" si="7"/>
        <v>0</v>
      </c>
      <c r="AT40" s="107">
        <f>+EvolOf!H29</f>
        <v>13716</v>
      </c>
      <c r="AU40" s="1">
        <f t="shared" si="8"/>
        <v>0</v>
      </c>
      <c r="AV40" s="1">
        <f t="shared" si="10"/>
        <v>0</v>
      </c>
      <c r="AW40" s="40">
        <f t="shared" si="11"/>
        <v>0</v>
      </c>
      <c r="AX40" s="1">
        <f t="shared" si="9"/>
        <v>0</v>
      </c>
      <c r="AY40" s="1">
        <f t="shared" si="12"/>
        <v>130546.1441540768</v>
      </c>
      <c r="AZ40" s="1">
        <f t="shared" si="13"/>
        <v>127614.58161868701</v>
      </c>
      <c r="BK40" s="1"/>
      <c r="BL40" s="1"/>
      <c r="BM40" s="1"/>
      <c r="BN40" s="1"/>
    </row>
    <row r="41" spans="1:66" x14ac:dyDescent="0.3">
      <c r="B41" s="1">
        <f t="shared" si="0"/>
        <v>1605</v>
      </c>
      <c r="C41" s="1">
        <v>28</v>
      </c>
      <c r="D41" s="1">
        <v>48393</v>
      </c>
      <c r="E41" s="1">
        <v>1566</v>
      </c>
      <c r="F41" s="1">
        <v>0</v>
      </c>
      <c r="G41" s="1">
        <v>38</v>
      </c>
      <c r="H41" s="1">
        <v>0</v>
      </c>
      <c r="I41" s="1">
        <v>1</v>
      </c>
      <c r="J41" s="1">
        <v>56.34</v>
      </c>
      <c r="K41" s="1">
        <v>1.47</v>
      </c>
      <c r="L41" s="1">
        <v>15.1</v>
      </c>
      <c r="M41" s="1">
        <v>2.04</v>
      </c>
      <c r="N41" s="1">
        <v>402</v>
      </c>
      <c r="O41" s="1">
        <v>1193</v>
      </c>
      <c r="P41" s="1">
        <v>1164</v>
      </c>
      <c r="Q41" s="1">
        <v>28</v>
      </c>
      <c r="R41" s="1">
        <v>0</v>
      </c>
      <c r="S41" s="1">
        <v>704</v>
      </c>
      <c r="T41" s="1">
        <v>70</v>
      </c>
      <c r="U41" s="1">
        <v>0</v>
      </c>
      <c r="V41" s="1">
        <f t="shared" si="14"/>
        <v>173</v>
      </c>
      <c r="W41" s="1">
        <f t="shared" si="15"/>
        <v>7</v>
      </c>
      <c r="X41" s="1">
        <f t="shared" si="15"/>
        <v>0</v>
      </c>
      <c r="Y41" s="1">
        <f t="shared" si="15"/>
        <v>0</v>
      </c>
      <c r="Z41" s="1">
        <f t="shared" si="16"/>
        <v>180</v>
      </c>
      <c r="AB41" s="13">
        <f t="shared" si="1"/>
        <v>6.2305295950155766E-4</v>
      </c>
      <c r="AC41" s="13">
        <f t="shared" si="2"/>
        <v>3.2099999999999997E-2</v>
      </c>
      <c r="AD41" s="13">
        <f t="shared" si="3"/>
        <v>3.1320000000000001E-2</v>
      </c>
      <c r="AE41" s="13">
        <f t="shared" si="4"/>
        <v>7.6000000000000004E-4</v>
      </c>
      <c r="AF41" s="13">
        <f t="shared" si="5"/>
        <v>2.0000000000000002E-5</v>
      </c>
      <c r="AG41" s="13">
        <f t="shared" si="6"/>
        <v>3.5999999999999999E-3</v>
      </c>
      <c r="AQ41" s="11">
        <f t="shared" si="18"/>
        <v>43</v>
      </c>
      <c r="AR41" s="11">
        <f t="shared" si="18"/>
        <v>28</v>
      </c>
      <c r="AS41" s="1">
        <f t="shared" si="7"/>
        <v>0</v>
      </c>
      <c r="AT41" s="107">
        <f>+EvolOf!H30</f>
        <v>17147</v>
      </c>
      <c r="AU41" s="1">
        <f t="shared" si="8"/>
        <v>0</v>
      </c>
      <c r="AV41" s="1">
        <f t="shared" si="10"/>
        <v>0</v>
      </c>
      <c r="AW41" s="40">
        <f t="shared" si="11"/>
        <v>0</v>
      </c>
      <c r="AX41" s="1">
        <f t="shared" si="9"/>
        <v>0</v>
      </c>
      <c r="AY41" s="1">
        <f t="shared" si="12"/>
        <v>147036.18341564439</v>
      </c>
      <c r="AZ41" s="1">
        <f t="shared" si="13"/>
        <v>143463.3415756381</v>
      </c>
      <c r="BK41" s="1"/>
      <c r="BL41" s="1"/>
      <c r="BM41" s="1"/>
      <c r="BN41" s="1"/>
    </row>
    <row r="42" spans="1:66" x14ac:dyDescent="0.3">
      <c r="B42" s="1">
        <f t="shared" si="0"/>
        <v>1810</v>
      </c>
      <c r="C42" s="1">
        <v>29</v>
      </c>
      <c r="D42" s="1">
        <v>48188</v>
      </c>
      <c r="E42" s="1">
        <v>1762</v>
      </c>
      <c r="F42" s="1">
        <v>0</v>
      </c>
      <c r="G42" s="1">
        <v>47</v>
      </c>
      <c r="H42" s="1">
        <v>0</v>
      </c>
      <c r="I42" s="1">
        <v>1</v>
      </c>
      <c r="J42" s="1">
        <v>56.34</v>
      </c>
      <c r="K42" s="1">
        <v>1.48</v>
      </c>
      <c r="L42" s="1">
        <v>15.5</v>
      </c>
      <c r="M42" s="1">
        <v>2.11</v>
      </c>
      <c r="N42" s="1">
        <v>458</v>
      </c>
      <c r="O42" s="1">
        <v>1342</v>
      </c>
      <c r="P42" s="1">
        <v>1306</v>
      </c>
      <c r="Q42" s="1">
        <v>34</v>
      </c>
      <c r="R42" s="1">
        <v>0</v>
      </c>
      <c r="S42" s="1">
        <v>799</v>
      </c>
      <c r="T42" s="1">
        <v>79</v>
      </c>
      <c r="U42" s="1">
        <v>0</v>
      </c>
      <c r="V42" s="1">
        <f t="shared" si="14"/>
        <v>196</v>
      </c>
      <c r="W42" s="1">
        <f t="shared" si="15"/>
        <v>9</v>
      </c>
      <c r="X42" s="1">
        <f t="shared" si="15"/>
        <v>0</v>
      </c>
      <c r="Y42" s="1">
        <f t="shared" si="15"/>
        <v>0</v>
      </c>
      <c r="Z42" s="1">
        <f t="shared" si="16"/>
        <v>205</v>
      </c>
      <c r="AB42" s="13">
        <f t="shared" si="1"/>
        <v>5.5248618784530391E-4</v>
      </c>
      <c r="AC42" s="13">
        <f t="shared" si="2"/>
        <v>3.6200000000000003E-2</v>
      </c>
      <c r="AD42" s="13">
        <f t="shared" si="3"/>
        <v>3.524E-2</v>
      </c>
      <c r="AE42" s="13">
        <f t="shared" si="4"/>
        <v>9.3999999999999997E-4</v>
      </c>
      <c r="AF42" s="13">
        <f t="shared" si="5"/>
        <v>2.0000000000000002E-5</v>
      </c>
      <c r="AG42" s="13">
        <f t="shared" si="6"/>
        <v>4.1000000000000003E-3</v>
      </c>
      <c r="AQ42" s="11">
        <f t="shared" si="18"/>
        <v>44</v>
      </c>
      <c r="AR42" s="11">
        <f t="shared" si="18"/>
        <v>29</v>
      </c>
      <c r="AS42" s="1">
        <f t="shared" si="7"/>
        <v>0</v>
      </c>
      <c r="AT42" s="107">
        <f>+EvolOf!H31</f>
        <v>19980</v>
      </c>
      <c r="AU42" s="1">
        <f t="shared" si="8"/>
        <v>0</v>
      </c>
      <c r="AV42" s="1">
        <f t="shared" si="10"/>
        <v>0</v>
      </c>
      <c r="AW42" s="40">
        <f t="shared" si="11"/>
        <v>0</v>
      </c>
      <c r="AX42" s="1">
        <f t="shared" si="9"/>
        <v>0</v>
      </c>
      <c r="AY42" s="1">
        <f t="shared" si="12"/>
        <v>165816.50590798527</v>
      </c>
      <c r="AZ42" s="1">
        <f t="shared" si="13"/>
        <v>161419.16210490058</v>
      </c>
      <c r="BK42" s="1"/>
      <c r="BL42" s="1"/>
      <c r="BM42" s="1"/>
      <c r="BN42" s="1"/>
    </row>
    <row r="43" spans="1:66" x14ac:dyDescent="0.3">
      <c r="B43" s="1">
        <f t="shared" si="0"/>
        <v>2032</v>
      </c>
      <c r="C43" s="1">
        <v>30</v>
      </c>
      <c r="D43" s="1">
        <v>47966</v>
      </c>
      <c r="E43" s="1">
        <v>1974</v>
      </c>
      <c r="F43" s="1">
        <v>0</v>
      </c>
      <c r="G43" s="1">
        <v>56</v>
      </c>
      <c r="H43" s="1">
        <v>0</v>
      </c>
      <c r="I43" s="1">
        <v>2</v>
      </c>
      <c r="J43" s="1">
        <v>56.34</v>
      </c>
      <c r="K43" s="1">
        <v>1.49</v>
      </c>
      <c r="L43" s="1">
        <v>15.8</v>
      </c>
      <c r="M43" s="1">
        <v>2.12</v>
      </c>
      <c r="N43" s="1">
        <v>524</v>
      </c>
      <c r="O43" s="1">
        <v>1499</v>
      </c>
      <c r="P43" s="1">
        <v>1455</v>
      </c>
      <c r="Q43" s="1">
        <v>42</v>
      </c>
      <c r="R43" s="1">
        <v>1</v>
      </c>
      <c r="S43" s="1">
        <v>905</v>
      </c>
      <c r="T43" s="1">
        <v>89</v>
      </c>
      <c r="U43" s="1">
        <v>0</v>
      </c>
      <c r="V43" s="1">
        <f t="shared" si="14"/>
        <v>212</v>
      </c>
      <c r="W43" s="1">
        <f t="shared" si="15"/>
        <v>9</v>
      </c>
      <c r="X43" s="1">
        <f t="shared" si="15"/>
        <v>0</v>
      </c>
      <c r="Y43" s="1">
        <f t="shared" si="15"/>
        <v>1</v>
      </c>
      <c r="Z43" s="1">
        <f t="shared" si="16"/>
        <v>222</v>
      </c>
      <c r="AB43" s="13">
        <f t="shared" si="1"/>
        <v>9.8425196850393699E-4</v>
      </c>
      <c r="AC43" s="13">
        <f t="shared" si="2"/>
        <v>4.0640000000000003E-2</v>
      </c>
      <c r="AD43" s="13">
        <f t="shared" si="3"/>
        <v>3.9480000000000001E-2</v>
      </c>
      <c r="AE43" s="13">
        <f t="shared" si="4"/>
        <v>1.1199999999999999E-3</v>
      </c>
      <c r="AF43" s="13">
        <f t="shared" si="5"/>
        <v>4.0000000000000003E-5</v>
      </c>
      <c r="AG43" s="13">
        <f t="shared" si="6"/>
        <v>4.4400000000000004E-3</v>
      </c>
      <c r="AQ43" s="11">
        <f t="shared" si="18"/>
        <v>45</v>
      </c>
      <c r="AR43" s="11">
        <f t="shared" si="18"/>
        <v>30</v>
      </c>
      <c r="AS43" s="1">
        <f t="shared" si="7"/>
        <v>0</v>
      </c>
      <c r="AT43" s="107">
        <f>+EvolOf!H32</f>
        <v>24926</v>
      </c>
      <c r="AU43" s="1">
        <f t="shared" si="8"/>
        <v>0</v>
      </c>
      <c r="AV43" s="1">
        <f t="shared" si="10"/>
        <v>0</v>
      </c>
      <c r="AW43" s="40">
        <f t="shared" si="11"/>
        <v>0</v>
      </c>
      <c r="AX43" s="1">
        <f t="shared" si="9"/>
        <v>0</v>
      </c>
      <c r="AY43" s="1">
        <f t="shared" si="12"/>
        <v>186154.22099725198</v>
      </c>
      <c r="AZ43" s="1">
        <f t="shared" si="13"/>
        <v>180840.76390185798</v>
      </c>
      <c r="BK43" s="1"/>
      <c r="BL43" s="1"/>
      <c r="BM43" s="1"/>
      <c r="BN43" s="1"/>
    </row>
    <row r="44" spans="1:66" x14ac:dyDescent="0.3">
      <c r="B44" s="1">
        <f t="shared" si="0"/>
        <v>2278</v>
      </c>
      <c r="C44" s="1">
        <v>31</v>
      </c>
      <c r="D44" s="1">
        <v>47720</v>
      </c>
      <c r="E44" s="1">
        <v>2206</v>
      </c>
      <c r="F44" s="1">
        <v>0</v>
      </c>
      <c r="G44" s="1">
        <v>69</v>
      </c>
      <c r="H44" s="1">
        <v>0</v>
      </c>
      <c r="I44" s="1">
        <v>3</v>
      </c>
      <c r="J44" s="1">
        <v>56.34</v>
      </c>
      <c r="K44" s="1">
        <v>1.49</v>
      </c>
      <c r="L44" s="1">
        <v>16.2</v>
      </c>
      <c r="M44" s="1">
        <v>2.08</v>
      </c>
      <c r="N44" s="1">
        <v>598</v>
      </c>
      <c r="O44" s="1">
        <v>1670</v>
      </c>
      <c r="P44" s="1">
        <v>1616</v>
      </c>
      <c r="Q44" s="1">
        <v>52</v>
      </c>
      <c r="R44" s="1">
        <v>1</v>
      </c>
      <c r="S44" s="1">
        <v>1027</v>
      </c>
      <c r="T44" s="1">
        <v>101</v>
      </c>
      <c r="U44" s="1">
        <v>0</v>
      </c>
      <c r="V44" s="1">
        <f t="shared" si="14"/>
        <v>232</v>
      </c>
      <c r="W44" s="1">
        <f t="shared" si="15"/>
        <v>13</v>
      </c>
      <c r="X44" s="1">
        <f t="shared" si="15"/>
        <v>0</v>
      </c>
      <c r="Y44" s="1">
        <f t="shared" si="15"/>
        <v>1</v>
      </c>
      <c r="Z44" s="1">
        <f t="shared" si="16"/>
        <v>246</v>
      </c>
      <c r="AB44" s="13">
        <f t="shared" si="1"/>
        <v>1.3169446883230904E-3</v>
      </c>
      <c r="AC44" s="13">
        <f t="shared" si="2"/>
        <v>4.5560000000000003E-2</v>
      </c>
      <c r="AD44" s="13">
        <f t="shared" si="3"/>
        <v>4.4119999999999999E-2</v>
      </c>
      <c r="AE44" s="13">
        <f t="shared" si="4"/>
        <v>1.3799999999999999E-3</v>
      </c>
      <c r="AF44" s="13">
        <f t="shared" si="5"/>
        <v>6.0000000000000002E-5</v>
      </c>
      <c r="AG44" s="13">
        <f t="shared" si="6"/>
        <v>4.9199999999999999E-3</v>
      </c>
      <c r="AQ44" s="11">
        <f t="shared" si="18"/>
        <v>46</v>
      </c>
      <c r="AR44" s="11">
        <f t="shared" si="18"/>
        <v>31</v>
      </c>
      <c r="AS44" s="1">
        <f t="shared" si="7"/>
        <v>0</v>
      </c>
      <c r="AT44" s="107">
        <f>+EvolOf!H33</f>
        <v>28572</v>
      </c>
      <c r="AU44" s="1">
        <f t="shared" si="8"/>
        <v>0</v>
      </c>
      <c r="AV44" s="1">
        <f t="shared" si="10"/>
        <v>0</v>
      </c>
      <c r="AW44" s="40">
        <f t="shared" si="11"/>
        <v>0</v>
      </c>
      <c r="AX44" s="1">
        <f t="shared" si="9"/>
        <v>0</v>
      </c>
      <c r="AY44" s="1">
        <f t="shared" si="12"/>
        <v>208690.60798806103</v>
      </c>
      <c r="AZ44" s="1">
        <f t="shared" si="13"/>
        <v>202094.59228343397</v>
      </c>
      <c r="BK44" s="1"/>
      <c r="BL44" s="1"/>
      <c r="BM44" s="1"/>
      <c r="BN44" s="1"/>
    </row>
    <row r="45" spans="1:66" x14ac:dyDescent="0.3">
      <c r="B45" s="1">
        <f t="shared" si="0"/>
        <v>2536</v>
      </c>
      <c r="C45" s="1">
        <v>32</v>
      </c>
      <c r="D45" s="1">
        <v>47462</v>
      </c>
      <c r="E45" s="1">
        <v>2446</v>
      </c>
      <c r="F45" s="1">
        <v>0</v>
      </c>
      <c r="G45" s="1">
        <v>87</v>
      </c>
      <c r="H45" s="1">
        <v>0</v>
      </c>
      <c r="I45" s="1">
        <v>3</v>
      </c>
      <c r="J45" s="1">
        <v>56.34</v>
      </c>
      <c r="K45" s="1">
        <v>1.5</v>
      </c>
      <c r="L45" s="1">
        <v>17.100000000000001</v>
      </c>
      <c r="M45" s="1">
        <v>2.0699999999999998</v>
      </c>
      <c r="N45" s="1">
        <v>676</v>
      </c>
      <c r="O45" s="1">
        <v>1851</v>
      </c>
      <c r="P45" s="1">
        <v>1785</v>
      </c>
      <c r="Q45" s="1">
        <v>63</v>
      </c>
      <c r="R45" s="1">
        <v>2</v>
      </c>
      <c r="S45" s="1">
        <v>1166</v>
      </c>
      <c r="T45" s="1">
        <v>114</v>
      </c>
      <c r="U45" s="1">
        <v>0</v>
      </c>
      <c r="V45" s="1">
        <f t="shared" si="14"/>
        <v>240</v>
      </c>
      <c r="W45" s="1">
        <f t="shared" si="15"/>
        <v>18</v>
      </c>
      <c r="X45" s="1">
        <f t="shared" si="15"/>
        <v>0</v>
      </c>
      <c r="Y45" s="1">
        <f t="shared" si="15"/>
        <v>0</v>
      </c>
      <c r="Z45" s="1">
        <f t="shared" si="16"/>
        <v>258</v>
      </c>
      <c r="AB45" s="13">
        <f t="shared" si="1"/>
        <v>1.1829652996845426E-3</v>
      </c>
      <c r="AC45" s="13">
        <f t="shared" si="2"/>
        <v>5.0720000000000001E-2</v>
      </c>
      <c r="AD45" s="13">
        <f t="shared" si="3"/>
        <v>4.8919999999999998E-2</v>
      </c>
      <c r="AE45" s="13">
        <f t="shared" si="4"/>
        <v>1.74E-3</v>
      </c>
      <c r="AF45" s="13">
        <f t="shared" si="5"/>
        <v>6.0000000000000002E-5</v>
      </c>
      <c r="AG45" s="13">
        <f t="shared" si="6"/>
        <v>5.1599999999999997E-3</v>
      </c>
      <c r="AQ45" s="11">
        <f t="shared" si="18"/>
        <v>47</v>
      </c>
      <c r="AR45" s="11">
        <f t="shared" si="18"/>
        <v>32</v>
      </c>
      <c r="AS45" s="1">
        <f t="shared" si="7"/>
        <v>0</v>
      </c>
      <c r="AT45" s="107">
        <f>+EvolOf!H34</f>
        <v>33089</v>
      </c>
      <c r="AU45" s="1">
        <f t="shared" si="8"/>
        <v>0</v>
      </c>
      <c r="AV45" s="1">
        <f t="shared" si="10"/>
        <v>0</v>
      </c>
      <c r="AW45" s="40">
        <f t="shared" si="11"/>
        <v>0</v>
      </c>
      <c r="AX45" s="1">
        <f t="shared" si="9"/>
        <v>0</v>
      </c>
      <c r="AY45" s="1">
        <f t="shared" si="12"/>
        <v>232326.33092964123</v>
      </c>
      <c r="AZ45" s="1">
        <f t="shared" si="13"/>
        <v>224081.31129885744</v>
      </c>
      <c r="BK45" s="1"/>
      <c r="BL45" s="1"/>
      <c r="BM45" s="1"/>
      <c r="BN45" s="1"/>
    </row>
    <row r="46" spans="1:66" x14ac:dyDescent="0.3">
      <c r="B46" s="1">
        <f t="shared" si="0"/>
        <v>2813</v>
      </c>
      <c r="C46" s="1">
        <v>33</v>
      </c>
      <c r="D46" s="1">
        <v>47185</v>
      </c>
      <c r="E46" s="1">
        <v>2707</v>
      </c>
      <c r="F46" s="1">
        <v>0</v>
      </c>
      <c r="G46" s="1">
        <v>101</v>
      </c>
      <c r="H46" s="1">
        <v>0</v>
      </c>
      <c r="I46" s="1">
        <v>5</v>
      </c>
      <c r="J46" s="1">
        <v>56.34</v>
      </c>
      <c r="K46" s="1">
        <v>1.5</v>
      </c>
      <c r="L46" s="1">
        <v>17.3</v>
      </c>
      <c r="M46" s="1">
        <v>2.04</v>
      </c>
      <c r="N46" s="1">
        <v>762</v>
      </c>
      <c r="O46" s="1">
        <v>2041</v>
      </c>
      <c r="P46" s="1">
        <v>1963</v>
      </c>
      <c r="Q46" s="1">
        <v>74</v>
      </c>
      <c r="R46" s="1">
        <v>3</v>
      </c>
      <c r="S46" s="1">
        <v>1319</v>
      </c>
      <c r="T46" s="1">
        <v>129</v>
      </c>
      <c r="U46" s="1">
        <v>0</v>
      </c>
      <c r="V46" s="1">
        <f t="shared" si="14"/>
        <v>261</v>
      </c>
      <c r="W46" s="1">
        <f t="shared" si="15"/>
        <v>14</v>
      </c>
      <c r="X46" s="1">
        <f t="shared" si="15"/>
        <v>0</v>
      </c>
      <c r="Y46" s="1">
        <f t="shared" si="15"/>
        <v>2</v>
      </c>
      <c r="Z46" s="1">
        <f t="shared" si="16"/>
        <v>277</v>
      </c>
      <c r="AB46" s="13">
        <f t="shared" si="1"/>
        <v>1.7774617845716318E-3</v>
      </c>
      <c r="AC46" s="13">
        <f t="shared" si="2"/>
        <v>5.6259999999999998E-2</v>
      </c>
      <c r="AD46" s="13">
        <f t="shared" si="3"/>
        <v>5.4140000000000001E-2</v>
      </c>
      <c r="AE46" s="13">
        <f t="shared" si="4"/>
        <v>2.0200000000000001E-3</v>
      </c>
      <c r="AF46" s="13">
        <f t="shared" si="5"/>
        <v>1E-4</v>
      </c>
      <c r="AG46" s="13">
        <f t="shared" si="6"/>
        <v>5.5399999999999998E-3</v>
      </c>
      <c r="AQ46" s="11">
        <f t="shared" si="18"/>
        <v>48</v>
      </c>
      <c r="AR46" s="11">
        <f t="shared" si="18"/>
        <v>33</v>
      </c>
      <c r="AS46" s="1">
        <f t="shared" ref="AS46:AS77" si="19">IF(OR(AQ46&lt;$BB$12,AQ46&gt;$BD$12),0,$BB$14*B46)</f>
        <v>0</v>
      </c>
      <c r="AT46" s="107">
        <f>+EvolOf!H35</f>
        <v>39673</v>
      </c>
      <c r="AU46" s="1">
        <f t="shared" ref="AU46:AU77" si="20">IF(OR(AQ46&lt;$BB$12,AQ46&gt;$BD$12),0,IF(AQ46&gt;$BD$12,0,VLOOKUP(AQ46,$AR$14:$AT$87,3)))</f>
        <v>0</v>
      </c>
      <c r="AV46" s="1">
        <f t="shared" si="10"/>
        <v>0</v>
      </c>
      <c r="AW46" s="40">
        <f t="shared" si="11"/>
        <v>0</v>
      </c>
      <c r="AX46" s="1">
        <f t="shared" si="9"/>
        <v>0</v>
      </c>
      <c r="AY46" s="1">
        <f t="shared" si="12"/>
        <v>257702.66912660917</v>
      </c>
      <c r="AZ46" s="1">
        <f t="shared" si="13"/>
        <v>247991.86822813045</v>
      </c>
      <c r="BK46" s="1"/>
      <c r="BL46" s="1"/>
      <c r="BM46" s="1"/>
      <c r="BN46" s="1"/>
    </row>
    <row r="47" spans="1:66" x14ac:dyDescent="0.3">
      <c r="A47" s="6"/>
      <c r="B47" s="1">
        <f t="shared" si="0"/>
        <v>3124</v>
      </c>
      <c r="C47" s="1">
        <v>34</v>
      </c>
      <c r="D47" s="1">
        <v>46874</v>
      </c>
      <c r="E47" s="1">
        <v>2998</v>
      </c>
      <c r="F47" s="1">
        <v>0</v>
      </c>
      <c r="G47" s="1">
        <v>120</v>
      </c>
      <c r="H47" s="1">
        <v>0</v>
      </c>
      <c r="I47" s="1">
        <v>6</v>
      </c>
      <c r="J47" s="1">
        <v>56.34</v>
      </c>
      <c r="K47" s="1">
        <v>1.51</v>
      </c>
      <c r="L47" s="1">
        <v>17.5</v>
      </c>
      <c r="M47" s="1">
        <v>2.04</v>
      </c>
      <c r="N47" s="1">
        <v>853</v>
      </c>
      <c r="O47" s="1">
        <v>2261</v>
      </c>
      <c r="P47" s="1">
        <v>2167</v>
      </c>
      <c r="Q47" s="1">
        <v>89</v>
      </c>
      <c r="R47" s="1">
        <v>3</v>
      </c>
      <c r="S47" s="1">
        <v>1479</v>
      </c>
      <c r="T47" s="1">
        <v>145</v>
      </c>
      <c r="U47" s="1">
        <v>0</v>
      </c>
      <c r="V47" s="1">
        <f t="shared" si="14"/>
        <v>291</v>
      </c>
      <c r="W47" s="1">
        <f t="shared" si="15"/>
        <v>19</v>
      </c>
      <c r="X47" s="1">
        <f t="shared" si="15"/>
        <v>0</v>
      </c>
      <c r="Y47" s="1">
        <f t="shared" si="15"/>
        <v>1</v>
      </c>
      <c r="Z47" s="1">
        <f t="shared" si="16"/>
        <v>311</v>
      </c>
      <c r="AB47" s="13">
        <f t="shared" si="1"/>
        <v>1.9206145966709346E-3</v>
      </c>
      <c r="AC47" s="13">
        <f t="shared" si="2"/>
        <v>6.2480000000000001E-2</v>
      </c>
      <c r="AD47" s="13">
        <f t="shared" si="3"/>
        <v>5.9959999999999999E-2</v>
      </c>
      <c r="AE47" s="13">
        <f t="shared" si="4"/>
        <v>2.3999999999999998E-3</v>
      </c>
      <c r="AF47" s="13">
        <f t="shared" si="5"/>
        <v>1.2E-4</v>
      </c>
      <c r="AG47" s="13">
        <f t="shared" si="6"/>
        <v>6.2199999999999998E-3</v>
      </c>
      <c r="AQ47" s="11">
        <f t="shared" si="18"/>
        <v>49</v>
      </c>
      <c r="AR47" s="11">
        <f t="shared" si="18"/>
        <v>34</v>
      </c>
      <c r="AS47" s="1">
        <f t="shared" si="19"/>
        <v>0</v>
      </c>
      <c r="AT47" s="107">
        <f>+EvolOf!H36</f>
        <v>47610</v>
      </c>
      <c r="AU47" s="1">
        <f t="shared" si="20"/>
        <v>0</v>
      </c>
      <c r="AV47" s="1">
        <f t="shared" si="10"/>
        <v>0</v>
      </c>
      <c r="AW47" s="40">
        <f t="shared" si="11"/>
        <v>0</v>
      </c>
      <c r="AX47" s="1">
        <f t="shared" si="9"/>
        <v>0</v>
      </c>
      <c r="AY47" s="1">
        <f t="shared" si="12"/>
        <v>286193.79251742875</v>
      </c>
      <c r="AZ47" s="1">
        <f t="shared" si="13"/>
        <v>274650.76503433142</v>
      </c>
    </row>
    <row r="48" spans="1:66" x14ac:dyDescent="0.3">
      <c r="B48" s="1">
        <f t="shared" si="0"/>
        <v>3451</v>
      </c>
      <c r="C48" s="1">
        <v>35</v>
      </c>
      <c r="D48" s="1">
        <v>46547</v>
      </c>
      <c r="E48" s="1">
        <v>3301</v>
      </c>
      <c r="F48" s="1">
        <v>0</v>
      </c>
      <c r="G48" s="1">
        <v>143</v>
      </c>
      <c r="H48" s="1">
        <v>0</v>
      </c>
      <c r="I48" s="1">
        <v>7</v>
      </c>
      <c r="J48" s="1">
        <v>56.34</v>
      </c>
      <c r="K48" s="1">
        <v>1.52</v>
      </c>
      <c r="L48" s="1">
        <v>17.8</v>
      </c>
      <c r="M48" s="1">
        <v>2.06</v>
      </c>
      <c r="N48" s="1">
        <v>959</v>
      </c>
      <c r="O48" s="1">
        <v>2482</v>
      </c>
      <c r="P48" s="1">
        <v>2370</v>
      </c>
      <c r="Q48" s="1">
        <v>107</v>
      </c>
      <c r="R48" s="1">
        <v>4</v>
      </c>
      <c r="S48" s="1">
        <v>1660</v>
      </c>
      <c r="T48" s="1">
        <v>162</v>
      </c>
      <c r="U48" s="1">
        <v>0</v>
      </c>
      <c r="V48" s="1">
        <f t="shared" si="14"/>
        <v>303</v>
      </c>
      <c r="W48" s="1">
        <f t="shared" si="15"/>
        <v>23</v>
      </c>
      <c r="X48" s="1">
        <f t="shared" si="15"/>
        <v>0</v>
      </c>
      <c r="Y48" s="1">
        <f t="shared" si="15"/>
        <v>1</v>
      </c>
      <c r="Z48" s="1">
        <f t="shared" si="16"/>
        <v>327</v>
      </c>
      <c r="AB48" s="13">
        <f t="shared" si="1"/>
        <v>2.0283975659229209E-3</v>
      </c>
      <c r="AC48" s="13">
        <f t="shared" si="2"/>
        <v>6.9019999999999998E-2</v>
      </c>
      <c r="AD48" s="13">
        <f t="shared" si="3"/>
        <v>6.6019999999999995E-2</v>
      </c>
      <c r="AE48" s="13">
        <f t="shared" si="4"/>
        <v>2.8600000000000001E-3</v>
      </c>
      <c r="AF48" s="13">
        <f t="shared" si="5"/>
        <v>1.3999999999999999E-4</v>
      </c>
      <c r="AG48" s="13">
        <f t="shared" si="6"/>
        <v>6.5399999999999998E-3</v>
      </c>
      <c r="AQ48" s="11">
        <f t="shared" ref="AQ48:AR63" si="21">+AQ47+1</f>
        <v>50</v>
      </c>
      <c r="AR48" s="11">
        <f t="shared" si="21"/>
        <v>35</v>
      </c>
      <c r="AS48" s="1">
        <f t="shared" si="19"/>
        <v>0</v>
      </c>
      <c r="AT48" s="107">
        <f>+EvolOf!H37</f>
        <v>56188</v>
      </c>
      <c r="AU48" s="1">
        <f t="shared" si="20"/>
        <v>0</v>
      </c>
      <c r="AV48" s="1">
        <f t="shared" si="10"/>
        <v>0</v>
      </c>
      <c r="AW48" s="40">
        <f t="shared" si="11"/>
        <v>0</v>
      </c>
      <c r="AX48" s="1">
        <f t="shared" si="9"/>
        <v>0</v>
      </c>
      <c r="AY48" s="1">
        <f t="shared" si="12"/>
        <v>316150.69717594318</v>
      </c>
      <c r="AZ48" s="1">
        <f t="shared" si="13"/>
        <v>302408.99779130355</v>
      </c>
    </row>
    <row r="49" spans="2:52" x14ac:dyDescent="0.3">
      <c r="B49" s="1">
        <f t="shared" si="0"/>
        <v>3784</v>
      </c>
      <c r="C49" s="1">
        <v>36</v>
      </c>
      <c r="D49" s="1">
        <v>46214</v>
      </c>
      <c r="E49" s="1">
        <v>3607</v>
      </c>
      <c r="F49" s="1">
        <v>0</v>
      </c>
      <c r="G49" s="1">
        <v>168</v>
      </c>
      <c r="H49" s="1">
        <v>0</v>
      </c>
      <c r="I49" s="1">
        <v>9</v>
      </c>
      <c r="J49" s="1">
        <v>56.35</v>
      </c>
      <c r="K49" s="1">
        <v>1.52</v>
      </c>
      <c r="L49" s="1">
        <v>18.2</v>
      </c>
      <c r="M49" s="1">
        <v>2.06</v>
      </c>
      <c r="N49" s="1">
        <v>1070</v>
      </c>
      <c r="O49" s="1">
        <v>2705</v>
      </c>
      <c r="P49" s="1">
        <v>2571</v>
      </c>
      <c r="Q49" s="1">
        <v>128</v>
      </c>
      <c r="R49" s="1">
        <v>5</v>
      </c>
      <c r="S49" s="1">
        <v>1855</v>
      </c>
      <c r="T49" s="1">
        <v>182</v>
      </c>
      <c r="U49" s="1">
        <v>0</v>
      </c>
      <c r="V49" s="1">
        <f t="shared" si="14"/>
        <v>306</v>
      </c>
      <c r="W49" s="1">
        <f t="shared" si="15"/>
        <v>25</v>
      </c>
      <c r="X49" s="1">
        <f t="shared" si="15"/>
        <v>0</v>
      </c>
      <c r="Y49" s="1">
        <f t="shared" si="15"/>
        <v>2</v>
      </c>
      <c r="Z49" s="1">
        <f t="shared" si="16"/>
        <v>333</v>
      </c>
      <c r="AB49" s="13">
        <f t="shared" si="1"/>
        <v>2.3784355179704017E-3</v>
      </c>
      <c r="AC49" s="13">
        <f t="shared" si="2"/>
        <v>7.5679999999999997E-2</v>
      </c>
      <c r="AD49" s="13">
        <f t="shared" si="3"/>
        <v>7.2139999999999996E-2</v>
      </c>
      <c r="AE49" s="13">
        <f t="shared" si="4"/>
        <v>3.3600000000000001E-3</v>
      </c>
      <c r="AF49" s="13">
        <f t="shared" si="5"/>
        <v>1.8000000000000001E-4</v>
      </c>
      <c r="AG49" s="13">
        <f t="shared" si="6"/>
        <v>6.6600000000000001E-3</v>
      </c>
      <c r="AQ49" s="11">
        <f t="shared" si="21"/>
        <v>51</v>
      </c>
      <c r="AR49" s="11">
        <f t="shared" si="21"/>
        <v>36</v>
      </c>
      <c r="AS49" s="1">
        <f t="shared" si="19"/>
        <v>0</v>
      </c>
      <c r="AT49" s="107">
        <f>+EvolOf!H38</f>
        <v>64059</v>
      </c>
      <c r="AU49" s="1">
        <f t="shared" si="20"/>
        <v>0</v>
      </c>
      <c r="AV49" s="1">
        <f t="shared" si="10"/>
        <v>0</v>
      </c>
      <c r="AW49" s="40">
        <f t="shared" si="11"/>
        <v>0</v>
      </c>
      <c r="AX49" s="1">
        <f t="shared" si="9"/>
        <v>0</v>
      </c>
      <c r="AY49" s="1">
        <f t="shared" si="12"/>
        <v>346657.26980984327</v>
      </c>
      <c r="AZ49" s="1">
        <f t="shared" si="13"/>
        <v>330442.06453596847</v>
      </c>
    </row>
    <row r="50" spans="2:52" x14ac:dyDescent="0.3">
      <c r="B50" s="1">
        <f t="shared" si="0"/>
        <v>4156</v>
      </c>
      <c r="C50" s="1">
        <v>37</v>
      </c>
      <c r="D50" s="1">
        <v>45842</v>
      </c>
      <c r="E50" s="1">
        <v>3947</v>
      </c>
      <c r="F50" s="1">
        <v>0</v>
      </c>
      <c r="G50" s="1">
        <v>198</v>
      </c>
      <c r="H50" s="1">
        <v>0</v>
      </c>
      <c r="I50" s="1">
        <v>11</v>
      </c>
      <c r="J50" s="1">
        <v>56.34</v>
      </c>
      <c r="K50" s="1">
        <v>1.53</v>
      </c>
      <c r="L50" s="1">
        <v>18.399999999999999</v>
      </c>
      <c r="M50" s="1">
        <v>2.02</v>
      </c>
      <c r="N50" s="1">
        <v>1197</v>
      </c>
      <c r="O50" s="1">
        <v>2950</v>
      </c>
      <c r="P50" s="1">
        <v>2791</v>
      </c>
      <c r="Q50" s="1">
        <v>150</v>
      </c>
      <c r="R50" s="1">
        <v>7</v>
      </c>
      <c r="S50" s="1">
        <v>2069</v>
      </c>
      <c r="T50" s="1">
        <v>201</v>
      </c>
      <c r="U50" s="1">
        <v>0</v>
      </c>
      <c r="V50" s="1">
        <f t="shared" si="14"/>
        <v>340</v>
      </c>
      <c r="W50" s="1">
        <f t="shared" si="15"/>
        <v>30</v>
      </c>
      <c r="X50" s="1">
        <f t="shared" si="15"/>
        <v>0</v>
      </c>
      <c r="Y50" s="1">
        <f t="shared" si="15"/>
        <v>2</v>
      </c>
      <c r="Z50" s="1">
        <f t="shared" si="16"/>
        <v>372</v>
      </c>
      <c r="AB50" s="13">
        <f t="shared" si="1"/>
        <v>2.6467757459095282E-3</v>
      </c>
      <c r="AC50" s="13">
        <f t="shared" si="2"/>
        <v>8.3119999999999999E-2</v>
      </c>
      <c r="AD50" s="13">
        <f t="shared" si="3"/>
        <v>7.8939999999999996E-2</v>
      </c>
      <c r="AE50" s="13">
        <f t="shared" si="4"/>
        <v>3.96E-3</v>
      </c>
      <c r="AF50" s="13">
        <f t="shared" si="5"/>
        <v>2.2000000000000001E-4</v>
      </c>
      <c r="AG50" s="13">
        <f t="shared" si="6"/>
        <v>7.4400000000000004E-3</v>
      </c>
      <c r="AQ50" s="11">
        <f t="shared" si="21"/>
        <v>52</v>
      </c>
      <c r="AR50" s="11">
        <f t="shared" si="21"/>
        <v>37</v>
      </c>
      <c r="AS50" s="1">
        <f t="shared" si="19"/>
        <v>0</v>
      </c>
      <c r="AT50" s="107">
        <f>+EvolOf!H39</f>
        <v>72248</v>
      </c>
      <c r="AU50" s="1">
        <f t="shared" si="20"/>
        <v>0</v>
      </c>
      <c r="AV50" s="1">
        <f t="shared" si="10"/>
        <v>0</v>
      </c>
      <c r="AW50" s="40">
        <f t="shared" si="11"/>
        <v>0</v>
      </c>
      <c r="AX50" s="1">
        <f t="shared" si="9"/>
        <v>0</v>
      </c>
      <c r="AY50" s="1">
        <f t="shared" si="12"/>
        <v>380736.68428374961</v>
      </c>
      <c r="AZ50" s="1">
        <f t="shared" si="13"/>
        <v>361589.91647448501</v>
      </c>
    </row>
    <row r="51" spans="2:52" x14ac:dyDescent="0.3">
      <c r="B51" s="1">
        <f t="shared" si="0"/>
        <v>4546</v>
      </c>
      <c r="C51" s="1">
        <v>38</v>
      </c>
      <c r="D51" s="1">
        <v>45452</v>
      </c>
      <c r="E51" s="1">
        <v>4300</v>
      </c>
      <c r="F51" s="1">
        <v>0</v>
      </c>
      <c r="G51" s="1">
        <v>233</v>
      </c>
      <c r="H51" s="1">
        <v>0</v>
      </c>
      <c r="I51" s="1">
        <v>13</v>
      </c>
      <c r="J51" s="1">
        <v>56.35</v>
      </c>
      <c r="K51" s="1">
        <v>1.54</v>
      </c>
      <c r="L51" s="1">
        <v>18.7</v>
      </c>
      <c r="M51" s="1">
        <v>1.99</v>
      </c>
      <c r="N51" s="1">
        <v>1327</v>
      </c>
      <c r="O51" s="1">
        <v>3209</v>
      </c>
      <c r="P51" s="1">
        <v>3022</v>
      </c>
      <c r="Q51" s="1">
        <v>178</v>
      </c>
      <c r="R51" s="1">
        <v>8</v>
      </c>
      <c r="S51" s="1">
        <v>2291</v>
      </c>
      <c r="T51" s="1">
        <v>221</v>
      </c>
      <c r="U51" s="1">
        <v>0</v>
      </c>
      <c r="V51" s="1">
        <f t="shared" si="14"/>
        <v>353</v>
      </c>
      <c r="W51" s="1">
        <f t="shared" si="15"/>
        <v>35</v>
      </c>
      <c r="X51" s="1">
        <f t="shared" si="15"/>
        <v>0</v>
      </c>
      <c r="Y51" s="1">
        <f t="shared" si="15"/>
        <v>2</v>
      </c>
      <c r="Z51" s="1">
        <f t="shared" si="16"/>
        <v>390</v>
      </c>
      <c r="AB51" s="13">
        <f t="shared" si="1"/>
        <v>2.8596568411790586E-3</v>
      </c>
      <c r="AC51" s="13">
        <f t="shared" si="2"/>
        <v>9.0920000000000001E-2</v>
      </c>
      <c r="AD51" s="13">
        <f t="shared" si="3"/>
        <v>8.5999999999999993E-2</v>
      </c>
      <c r="AE51" s="13">
        <f t="shared" si="4"/>
        <v>4.6600000000000001E-3</v>
      </c>
      <c r="AF51" s="13">
        <f t="shared" si="5"/>
        <v>2.5999999999999998E-4</v>
      </c>
      <c r="AG51" s="13">
        <f t="shared" si="6"/>
        <v>7.7999999999999996E-3</v>
      </c>
      <c r="AQ51" s="11">
        <f t="shared" si="21"/>
        <v>53</v>
      </c>
      <c r="AR51" s="11">
        <f t="shared" si="21"/>
        <v>38</v>
      </c>
      <c r="AS51" s="1">
        <f t="shared" si="19"/>
        <v>0</v>
      </c>
      <c r="AT51" s="107">
        <f>+EvolOf!H40</f>
        <v>78797</v>
      </c>
      <c r="AU51" s="1">
        <f t="shared" si="20"/>
        <v>0</v>
      </c>
      <c r="AV51" s="1">
        <f t="shared" si="10"/>
        <v>0</v>
      </c>
      <c r="AW51" s="40">
        <f t="shared" si="11"/>
        <v>0</v>
      </c>
      <c r="AX51" s="1">
        <f t="shared" si="9"/>
        <v>0</v>
      </c>
      <c r="AY51" s="1">
        <f t="shared" si="12"/>
        <v>416465.10268381273</v>
      </c>
      <c r="AZ51" s="1">
        <f t="shared" si="13"/>
        <v>393928.71569300367</v>
      </c>
    </row>
    <row r="52" spans="2:52" x14ac:dyDescent="0.3">
      <c r="B52" s="1">
        <f t="shared" si="0"/>
        <v>4956</v>
      </c>
      <c r="C52" s="1">
        <v>39</v>
      </c>
      <c r="D52" s="1">
        <v>45042</v>
      </c>
      <c r="E52" s="1">
        <v>4670</v>
      </c>
      <c r="F52" s="1">
        <v>0</v>
      </c>
      <c r="G52" s="1">
        <v>271</v>
      </c>
      <c r="H52" s="1">
        <v>0</v>
      </c>
      <c r="I52" s="1">
        <v>15</v>
      </c>
      <c r="J52" s="1">
        <v>56.35</v>
      </c>
      <c r="K52" s="1">
        <v>1.54</v>
      </c>
      <c r="L52" s="1">
        <v>19</v>
      </c>
      <c r="M52" s="1">
        <v>1.98</v>
      </c>
      <c r="N52" s="1">
        <v>1469</v>
      </c>
      <c r="O52" s="1">
        <v>3478</v>
      </c>
      <c r="P52" s="1">
        <v>3260</v>
      </c>
      <c r="Q52" s="1">
        <v>207</v>
      </c>
      <c r="R52" s="1">
        <v>9</v>
      </c>
      <c r="S52" s="1">
        <v>2527</v>
      </c>
      <c r="T52" s="1">
        <v>244</v>
      </c>
      <c r="U52" s="1">
        <v>0</v>
      </c>
      <c r="V52" s="1">
        <f t="shared" si="14"/>
        <v>370</v>
      </c>
      <c r="W52" s="1">
        <f t="shared" si="15"/>
        <v>38</v>
      </c>
      <c r="X52" s="1">
        <f t="shared" si="15"/>
        <v>0</v>
      </c>
      <c r="Y52" s="1">
        <f t="shared" si="15"/>
        <v>2</v>
      </c>
      <c r="Z52" s="1">
        <f t="shared" si="16"/>
        <v>410</v>
      </c>
      <c r="AB52" s="13">
        <f t="shared" si="1"/>
        <v>3.0266343825665859E-3</v>
      </c>
      <c r="AC52" s="13">
        <f t="shared" si="2"/>
        <v>9.912E-2</v>
      </c>
      <c r="AD52" s="13">
        <f t="shared" si="3"/>
        <v>9.3399999999999997E-2</v>
      </c>
      <c r="AE52" s="13">
        <f t="shared" si="4"/>
        <v>5.4200000000000003E-3</v>
      </c>
      <c r="AF52" s="13">
        <f t="shared" si="5"/>
        <v>2.9999999999999997E-4</v>
      </c>
      <c r="AG52" s="13">
        <f t="shared" si="6"/>
        <v>8.2000000000000007E-3</v>
      </c>
      <c r="AQ52" s="11">
        <f t="shared" si="21"/>
        <v>54</v>
      </c>
      <c r="AR52" s="11">
        <f t="shared" si="21"/>
        <v>39</v>
      </c>
      <c r="AS52" s="1">
        <f t="shared" si="19"/>
        <v>0</v>
      </c>
      <c r="AT52" s="107">
        <f>+EvolOf!H41</f>
        <v>85195</v>
      </c>
      <c r="AU52" s="1">
        <f t="shared" si="20"/>
        <v>0</v>
      </c>
      <c r="AV52" s="1">
        <f t="shared" si="10"/>
        <v>0</v>
      </c>
      <c r="AW52" s="40">
        <f t="shared" si="11"/>
        <v>0</v>
      </c>
      <c r="AX52" s="1">
        <f t="shared" si="9"/>
        <v>0</v>
      </c>
      <c r="AY52" s="1">
        <f t="shared" si="12"/>
        <v>454025.74766849447</v>
      </c>
      <c r="AZ52" s="1">
        <f t="shared" si="13"/>
        <v>427824.90750844817</v>
      </c>
    </row>
    <row r="53" spans="2:52" x14ac:dyDescent="0.3">
      <c r="B53" s="1">
        <f t="shared" si="0"/>
        <v>5375</v>
      </c>
      <c r="C53" s="1">
        <v>40</v>
      </c>
      <c r="D53" s="1">
        <v>44624</v>
      </c>
      <c r="E53" s="1">
        <v>5041</v>
      </c>
      <c r="F53" s="1">
        <v>0</v>
      </c>
      <c r="G53" s="1">
        <v>316</v>
      </c>
      <c r="H53" s="1">
        <v>0</v>
      </c>
      <c r="I53" s="1">
        <v>18</v>
      </c>
      <c r="J53" s="1">
        <v>56.35</v>
      </c>
      <c r="K53" s="1">
        <v>1.55</v>
      </c>
      <c r="L53" s="1">
        <v>19.3</v>
      </c>
      <c r="M53" s="1">
        <v>1.93</v>
      </c>
      <c r="N53" s="1">
        <v>1619</v>
      </c>
      <c r="O53" s="1">
        <v>3746</v>
      </c>
      <c r="P53" s="1">
        <v>3493</v>
      </c>
      <c r="Q53" s="1">
        <v>241</v>
      </c>
      <c r="R53" s="1">
        <v>11</v>
      </c>
      <c r="S53" s="1">
        <v>2791</v>
      </c>
      <c r="T53" s="1">
        <v>269</v>
      </c>
      <c r="U53" s="1">
        <v>0</v>
      </c>
      <c r="V53" s="1">
        <f t="shared" si="14"/>
        <v>371</v>
      </c>
      <c r="W53" s="1">
        <f t="shared" si="15"/>
        <v>45</v>
      </c>
      <c r="X53" s="1">
        <f t="shared" si="15"/>
        <v>0</v>
      </c>
      <c r="Y53" s="1">
        <f t="shared" si="15"/>
        <v>3</v>
      </c>
      <c r="Z53" s="1">
        <f t="shared" si="16"/>
        <v>419</v>
      </c>
      <c r="AB53" s="13">
        <f t="shared" si="1"/>
        <v>3.3488372093023254E-3</v>
      </c>
      <c r="AC53" s="13">
        <f t="shared" si="2"/>
        <v>0.1075</v>
      </c>
      <c r="AD53" s="13">
        <f t="shared" si="3"/>
        <v>0.10082000000000001</v>
      </c>
      <c r="AE53" s="13">
        <f t="shared" si="4"/>
        <v>6.3200000000000001E-3</v>
      </c>
      <c r="AF53" s="13">
        <f t="shared" si="5"/>
        <v>3.6000000000000002E-4</v>
      </c>
      <c r="AG53" s="13">
        <f t="shared" si="6"/>
        <v>8.3800000000000003E-3</v>
      </c>
      <c r="AQ53" s="11">
        <f t="shared" si="21"/>
        <v>55</v>
      </c>
      <c r="AR53" s="11">
        <f t="shared" si="21"/>
        <v>40</v>
      </c>
      <c r="AS53" s="1">
        <f t="shared" si="19"/>
        <v>0</v>
      </c>
      <c r="AT53" s="107">
        <f>+EvolOf!H42</f>
        <v>94417</v>
      </c>
      <c r="AU53" s="1">
        <f t="shared" si="20"/>
        <v>0</v>
      </c>
      <c r="AV53" s="1">
        <f t="shared" si="10"/>
        <v>0</v>
      </c>
      <c r="AW53" s="40">
        <f t="shared" ref="AW53:AW77" si="22">IF(AU53=0,0,AS53/AU53-1)</f>
        <v>0</v>
      </c>
      <c r="AX53" s="1">
        <f t="shared" ref="AX53:AX77" si="23">+AV53*AV53</f>
        <v>0</v>
      </c>
      <c r="AY53" s="1">
        <f t="shared" si="12"/>
        <v>492410.89461625461</v>
      </c>
      <c r="AZ53" s="1">
        <f t="shared" si="13"/>
        <v>461812.71065312362</v>
      </c>
    </row>
    <row r="54" spans="2:52" x14ac:dyDescent="0.3">
      <c r="B54" s="1">
        <f t="shared" si="0"/>
        <v>5840</v>
      </c>
      <c r="C54" s="1">
        <v>41</v>
      </c>
      <c r="D54" s="1">
        <v>44158</v>
      </c>
      <c r="E54" s="1">
        <v>5450</v>
      </c>
      <c r="F54" s="1">
        <v>0</v>
      </c>
      <c r="G54" s="1">
        <v>369</v>
      </c>
      <c r="H54" s="1">
        <v>0</v>
      </c>
      <c r="I54" s="1">
        <v>21</v>
      </c>
      <c r="J54" s="1">
        <v>56.35</v>
      </c>
      <c r="K54" s="1">
        <v>1.56</v>
      </c>
      <c r="L54" s="1">
        <v>19.600000000000001</v>
      </c>
      <c r="M54" s="1">
        <v>1.9</v>
      </c>
      <c r="N54" s="1">
        <v>1779</v>
      </c>
      <c r="O54" s="1">
        <v>4051</v>
      </c>
      <c r="P54" s="1">
        <v>3755</v>
      </c>
      <c r="Q54" s="1">
        <v>283</v>
      </c>
      <c r="R54" s="1">
        <v>13</v>
      </c>
      <c r="S54" s="1">
        <v>3062</v>
      </c>
      <c r="T54" s="1">
        <v>296</v>
      </c>
      <c r="U54" s="1">
        <v>0</v>
      </c>
      <c r="V54" s="1">
        <f t="shared" si="14"/>
        <v>409</v>
      </c>
      <c r="W54" s="1">
        <f t="shared" si="15"/>
        <v>53</v>
      </c>
      <c r="X54" s="1">
        <f t="shared" si="15"/>
        <v>0</v>
      </c>
      <c r="Y54" s="1">
        <f t="shared" si="15"/>
        <v>3</v>
      </c>
      <c r="Z54" s="1">
        <f t="shared" si="16"/>
        <v>465</v>
      </c>
      <c r="AB54" s="13">
        <f t="shared" si="1"/>
        <v>3.5958904109589041E-3</v>
      </c>
      <c r="AC54" s="13">
        <f t="shared" si="2"/>
        <v>0.1168</v>
      </c>
      <c r="AD54" s="13">
        <f t="shared" si="3"/>
        <v>0.109</v>
      </c>
      <c r="AE54" s="13">
        <f t="shared" si="4"/>
        <v>7.3800000000000003E-3</v>
      </c>
      <c r="AF54" s="13">
        <f t="shared" si="5"/>
        <v>4.2000000000000002E-4</v>
      </c>
      <c r="AG54" s="13">
        <f t="shared" si="6"/>
        <v>9.2999999999999992E-3</v>
      </c>
      <c r="AQ54" s="11">
        <f t="shared" si="21"/>
        <v>56</v>
      </c>
      <c r="AR54" s="11">
        <f t="shared" si="21"/>
        <v>41</v>
      </c>
      <c r="AS54" s="1">
        <f t="shared" si="19"/>
        <v>0</v>
      </c>
      <c r="AT54" s="107">
        <f>+EvolOf!H43</f>
        <v>102136</v>
      </c>
      <c r="AU54" s="1">
        <f t="shared" si="20"/>
        <v>0</v>
      </c>
      <c r="AV54" s="1">
        <f t="shared" si="10"/>
        <v>0</v>
      </c>
      <c r="AW54" s="40">
        <f t="shared" si="22"/>
        <v>0</v>
      </c>
      <c r="AX54" s="1">
        <f t="shared" si="23"/>
        <v>0</v>
      </c>
      <c r="AY54" s="1">
        <f t="shared" si="12"/>
        <v>535010.16270863754</v>
      </c>
      <c r="AZ54" s="1">
        <f t="shared" si="13"/>
        <v>499281.74430857442</v>
      </c>
    </row>
    <row r="55" spans="2:52" x14ac:dyDescent="0.3">
      <c r="B55" s="1">
        <f t="shared" si="0"/>
        <v>6313</v>
      </c>
      <c r="C55" s="1">
        <v>42</v>
      </c>
      <c r="D55" s="1">
        <v>43686</v>
      </c>
      <c r="E55" s="1">
        <v>5860</v>
      </c>
      <c r="F55" s="1">
        <v>0</v>
      </c>
      <c r="G55" s="1">
        <v>428</v>
      </c>
      <c r="H55" s="1">
        <v>0</v>
      </c>
      <c r="I55" s="1">
        <v>25</v>
      </c>
      <c r="J55" s="1">
        <v>56.35</v>
      </c>
      <c r="K55" s="1">
        <v>1.56</v>
      </c>
      <c r="L55" s="1">
        <v>19.8</v>
      </c>
      <c r="M55" s="1">
        <v>1.88</v>
      </c>
      <c r="N55" s="1">
        <v>1952</v>
      </c>
      <c r="O55" s="1">
        <v>4351</v>
      </c>
      <c r="P55" s="1">
        <v>4007</v>
      </c>
      <c r="Q55" s="1">
        <v>328</v>
      </c>
      <c r="R55" s="1">
        <v>15</v>
      </c>
      <c r="S55" s="1">
        <v>3332</v>
      </c>
      <c r="T55" s="1">
        <v>323</v>
      </c>
      <c r="U55" s="1">
        <v>0</v>
      </c>
      <c r="V55" s="1">
        <f t="shared" si="14"/>
        <v>410</v>
      </c>
      <c r="W55" s="1">
        <f t="shared" si="15"/>
        <v>59</v>
      </c>
      <c r="X55" s="1">
        <f t="shared" si="15"/>
        <v>0</v>
      </c>
      <c r="Y55" s="1">
        <f t="shared" si="15"/>
        <v>4</v>
      </c>
      <c r="Z55" s="1">
        <f t="shared" si="16"/>
        <v>473</v>
      </c>
      <c r="AB55" s="13">
        <f t="shared" si="1"/>
        <v>3.9600823697132897E-3</v>
      </c>
      <c r="AC55" s="13">
        <f t="shared" si="2"/>
        <v>0.12626000000000001</v>
      </c>
      <c r="AD55" s="13">
        <f t="shared" si="3"/>
        <v>0.1172</v>
      </c>
      <c r="AE55" s="13">
        <f t="shared" si="4"/>
        <v>8.5599999999999999E-3</v>
      </c>
      <c r="AF55" s="13">
        <f t="shared" si="5"/>
        <v>5.0000000000000001E-4</v>
      </c>
      <c r="AG55" s="13">
        <f t="shared" si="6"/>
        <v>9.4599999999999997E-3</v>
      </c>
      <c r="AQ55" s="11">
        <f t="shared" si="21"/>
        <v>57</v>
      </c>
      <c r="AR55" s="11">
        <f t="shared" si="21"/>
        <v>42</v>
      </c>
      <c r="AS55" s="1">
        <f t="shared" si="19"/>
        <v>0</v>
      </c>
      <c r="AT55" s="107">
        <f>+EvolOf!H44</f>
        <v>110238</v>
      </c>
      <c r="AU55" s="1">
        <f t="shared" si="20"/>
        <v>0</v>
      </c>
      <c r="AV55" s="1">
        <f t="shared" si="10"/>
        <v>0</v>
      </c>
      <c r="AW55" s="40">
        <f t="shared" si="22"/>
        <v>0</v>
      </c>
      <c r="AX55" s="1">
        <f t="shared" si="23"/>
        <v>0</v>
      </c>
      <c r="AY55" s="1">
        <f t="shared" si="12"/>
        <v>578342.32143486792</v>
      </c>
      <c r="AZ55" s="1">
        <f t="shared" si="13"/>
        <v>536842.38929325622</v>
      </c>
    </row>
    <row r="56" spans="2:52" x14ac:dyDescent="0.3">
      <c r="B56" s="1">
        <f t="shared" si="0"/>
        <v>6805</v>
      </c>
      <c r="C56" s="1">
        <v>43</v>
      </c>
      <c r="D56" s="1">
        <v>43192</v>
      </c>
      <c r="E56" s="1">
        <v>6283</v>
      </c>
      <c r="F56" s="1">
        <v>0</v>
      </c>
      <c r="G56" s="1">
        <v>493</v>
      </c>
      <c r="H56" s="1">
        <v>0</v>
      </c>
      <c r="I56" s="1">
        <v>29</v>
      </c>
      <c r="J56" s="1">
        <v>56.35</v>
      </c>
      <c r="K56" s="1">
        <v>1.56</v>
      </c>
      <c r="L56" s="1">
        <v>20</v>
      </c>
      <c r="M56" s="1">
        <v>1.85</v>
      </c>
      <c r="N56" s="1">
        <v>2130</v>
      </c>
      <c r="O56" s="1">
        <v>4666</v>
      </c>
      <c r="P56" s="1">
        <v>4270</v>
      </c>
      <c r="Q56" s="1">
        <v>378</v>
      </c>
      <c r="R56" s="1">
        <v>18</v>
      </c>
      <c r="S56" s="1">
        <v>3634</v>
      </c>
      <c r="T56" s="1">
        <v>352</v>
      </c>
      <c r="U56" s="1">
        <v>0</v>
      </c>
      <c r="V56" s="1">
        <f t="shared" si="14"/>
        <v>423</v>
      </c>
      <c r="W56" s="1">
        <f t="shared" si="15"/>
        <v>65</v>
      </c>
      <c r="X56" s="1">
        <f t="shared" si="15"/>
        <v>0</v>
      </c>
      <c r="Y56" s="1">
        <f t="shared" si="15"/>
        <v>4</v>
      </c>
      <c r="Z56" s="1">
        <f t="shared" si="16"/>
        <v>492</v>
      </c>
      <c r="AB56" s="13">
        <f t="shared" si="1"/>
        <v>4.2615723732549599E-3</v>
      </c>
      <c r="AC56" s="13">
        <f t="shared" si="2"/>
        <v>0.1361</v>
      </c>
      <c r="AD56" s="13">
        <f t="shared" si="3"/>
        <v>0.12565999999999999</v>
      </c>
      <c r="AE56" s="13">
        <f t="shared" si="4"/>
        <v>9.8600000000000007E-3</v>
      </c>
      <c r="AF56" s="13">
        <f t="shared" si="5"/>
        <v>5.8E-4</v>
      </c>
      <c r="AG56" s="13">
        <f t="shared" si="6"/>
        <v>9.8399999999999998E-3</v>
      </c>
      <c r="AQ56" s="11">
        <f t="shared" si="21"/>
        <v>58</v>
      </c>
      <c r="AR56" s="11">
        <f t="shared" si="21"/>
        <v>43</v>
      </c>
      <c r="AS56" s="1">
        <f t="shared" si="19"/>
        <v>0</v>
      </c>
      <c r="AT56" s="107">
        <f>+EvolOf!H45</f>
        <v>117710</v>
      </c>
      <c r="AU56" s="1">
        <f t="shared" si="20"/>
        <v>0</v>
      </c>
      <c r="AV56" s="1">
        <f t="shared" si="10"/>
        <v>0</v>
      </c>
      <c r="AW56" s="40">
        <f t="shared" si="22"/>
        <v>0</v>
      </c>
      <c r="AX56" s="1">
        <f t="shared" si="23"/>
        <v>0</v>
      </c>
      <c r="AY56" s="1">
        <f t="shared" si="12"/>
        <v>623415.09541648603</v>
      </c>
      <c r="AZ56" s="1">
        <f t="shared" si="13"/>
        <v>575593.98155794002</v>
      </c>
    </row>
    <row r="57" spans="2:52" x14ac:dyDescent="0.3">
      <c r="B57" s="1">
        <f t="shared" si="0"/>
        <v>7315</v>
      </c>
      <c r="C57" s="1">
        <v>44</v>
      </c>
      <c r="D57" s="1">
        <v>42682</v>
      </c>
      <c r="E57" s="1">
        <v>6717</v>
      </c>
      <c r="F57" s="1">
        <v>0</v>
      </c>
      <c r="G57" s="1">
        <v>565</v>
      </c>
      <c r="H57" s="1">
        <v>0</v>
      </c>
      <c r="I57" s="1">
        <v>33</v>
      </c>
      <c r="J57" s="1">
        <v>56.35</v>
      </c>
      <c r="K57" s="1">
        <v>1.57</v>
      </c>
      <c r="L57" s="1">
        <v>20.100000000000001</v>
      </c>
      <c r="M57" s="1">
        <v>1.83</v>
      </c>
      <c r="N57" s="1">
        <v>2321</v>
      </c>
      <c r="O57" s="1">
        <v>4986</v>
      </c>
      <c r="P57" s="1">
        <v>4534</v>
      </c>
      <c r="Q57" s="1">
        <v>431</v>
      </c>
      <c r="R57" s="1">
        <v>20</v>
      </c>
      <c r="S57" s="1">
        <v>3948</v>
      </c>
      <c r="T57" s="1">
        <v>385</v>
      </c>
      <c r="U57" s="1">
        <v>0</v>
      </c>
      <c r="V57" s="1">
        <f t="shared" si="14"/>
        <v>434</v>
      </c>
      <c r="W57" s="1">
        <f t="shared" si="15"/>
        <v>72</v>
      </c>
      <c r="X57" s="1">
        <f t="shared" si="15"/>
        <v>0</v>
      </c>
      <c r="Y57" s="1">
        <f t="shared" si="15"/>
        <v>4</v>
      </c>
      <c r="Z57" s="1">
        <f t="shared" si="16"/>
        <v>510</v>
      </c>
      <c r="AB57" s="13">
        <f t="shared" si="1"/>
        <v>4.5112781954887221E-3</v>
      </c>
      <c r="AC57" s="13">
        <f t="shared" si="2"/>
        <v>0.14630000000000001</v>
      </c>
      <c r="AD57" s="13">
        <f t="shared" si="3"/>
        <v>0.13433999999999999</v>
      </c>
      <c r="AE57" s="13">
        <f t="shared" si="4"/>
        <v>1.1299999999999999E-2</v>
      </c>
      <c r="AF57" s="13">
        <f t="shared" si="5"/>
        <v>6.6E-4</v>
      </c>
      <c r="AG57" s="13">
        <f t="shared" si="6"/>
        <v>1.0200000000000001E-2</v>
      </c>
      <c r="AQ57" s="11">
        <f t="shared" si="21"/>
        <v>59</v>
      </c>
      <c r="AR57" s="11">
        <f t="shared" si="21"/>
        <v>44</v>
      </c>
      <c r="AS57" s="1">
        <f t="shared" si="19"/>
        <v>0</v>
      </c>
      <c r="AT57" s="107">
        <f>+EvolOf!H46</f>
        <v>124736</v>
      </c>
      <c r="AU57" s="1">
        <f t="shared" si="20"/>
        <v>0</v>
      </c>
      <c r="AV57" s="1">
        <f t="shared" si="10"/>
        <v>0</v>
      </c>
      <c r="AW57" s="40">
        <f t="shared" si="22"/>
        <v>0</v>
      </c>
      <c r="AX57" s="1">
        <f t="shared" si="23"/>
        <v>0</v>
      </c>
      <c r="AY57" s="1">
        <f t="shared" si="12"/>
        <v>670136.87332426093</v>
      </c>
      <c r="AZ57" s="1">
        <f t="shared" si="13"/>
        <v>615353.2984441641</v>
      </c>
    </row>
    <row r="58" spans="2:52" x14ac:dyDescent="0.3">
      <c r="B58" s="1">
        <f t="shared" si="0"/>
        <v>7822</v>
      </c>
      <c r="C58" s="1">
        <v>45</v>
      </c>
      <c r="D58" s="1">
        <v>42175</v>
      </c>
      <c r="E58" s="1">
        <v>7140</v>
      </c>
      <c r="F58" s="1">
        <v>0</v>
      </c>
      <c r="G58" s="1">
        <v>643</v>
      </c>
      <c r="H58" s="1">
        <v>0</v>
      </c>
      <c r="I58" s="1">
        <v>39</v>
      </c>
      <c r="J58" s="1">
        <v>56.35</v>
      </c>
      <c r="K58" s="1">
        <v>1.57</v>
      </c>
      <c r="L58" s="1">
        <v>20.2</v>
      </c>
      <c r="M58" s="1">
        <v>1.82</v>
      </c>
      <c r="N58" s="1">
        <v>2520</v>
      </c>
      <c r="O58" s="1">
        <v>5293</v>
      </c>
      <c r="P58" s="1">
        <v>4781</v>
      </c>
      <c r="Q58" s="1">
        <v>487</v>
      </c>
      <c r="R58" s="1">
        <v>24</v>
      </c>
      <c r="S58" s="1">
        <v>4274</v>
      </c>
      <c r="T58" s="1">
        <v>418</v>
      </c>
      <c r="U58" s="1">
        <v>0</v>
      </c>
      <c r="V58" s="1">
        <f t="shared" si="14"/>
        <v>423</v>
      </c>
      <c r="W58" s="1">
        <f t="shared" si="15"/>
        <v>78</v>
      </c>
      <c r="X58" s="1">
        <f t="shared" si="15"/>
        <v>0</v>
      </c>
      <c r="Y58" s="1">
        <f t="shared" si="15"/>
        <v>6</v>
      </c>
      <c r="Z58" s="1">
        <f t="shared" si="16"/>
        <v>507</v>
      </c>
      <c r="AB58" s="13">
        <f t="shared" si="1"/>
        <v>4.9859371004858091E-3</v>
      </c>
      <c r="AC58" s="13">
        <f t="shared" si="2"/>
        <v>0.15644</v>
      </c>
      <c r="AD58" s="13">
        <f t="shared" si="3"/>
        <v>0.14280000000000001</v>
      </c>
      <c r="AE58" s="13">
        <f t="shared" si="4"/>
        <v>1.286E-2</v>
      </c>
      <c r="AF58" s="13">
        <f t="shared" si="5"/>
        <v>7.7999999999999999E-4</v>
      </c>
      <c r="AG58" s="13">
        <f t="shared" si="6"/>
        <v>1.014E-2</v>
      </c>
      <c r="AQ58" s="11">
        <f t="shared" si="21"/>
        <v>60</v>
      </c>
      <c r="AR58" s="11">
        <f t="shared" si="21"/>
        <v>45</v>
      </c>
      <c r="AS58" s="1">
        <f t="shared" si="19"/>
        <v>0</v>
      </c>
      <c r="AT58" s="107">
        <f>+EvolOf!H47</f>
        <v>130759</v>
      </c>
      <c r="AU58" s="1">
        <f t="shared" si="20"/>
        <v>0</v>
      </c>
      <c r="AV58" s="1">
        <f t="shared" si="10"/>
        <v>0</v>
      </c>
      <c r="AW58" s="40">
        <f t="shared" si="22"/>
        <v>0</v>
      </c>
      <c r="AX58" s="1">
        <f t="shared" si="23"/>
        <v>0</v>
      </c>
      <c r="AY58" s="1">
        <f t="shared" si="12"/>
        <v>716583.81724434299</v>
      </c>
      <c r="AZ58" s="1">
        <f t="shared" si="13"/>
        <v>654104.89070884802</v>
      </c>
    </row>
    <row r="59" spans="2:52" x14ac:dyDescent="0.3">
      <c r="B59" s="1">
        <f t="shared" si="0"/>
        <v>8325</v>
      </c>
      <c r="C59" s="1">
        <v>46</v>
      </c>
      <c r="D59" s="1">
        <v>41673</v>
      </c>
      <c r="E59" s="1">
        <v>7550</v>
      </c>
      <c r="F59" s="1">
        <v>0</v>
      </c>
      <c r="G59" s="1">
        <v>730</v>
      </c>
      <c r="H59" s="1">
        <v>0</v>
      </c>
      <c r="I59" s="1">
        <v>45</v>
      </c>
      <c r="J59" s="1">
        <v>56.35</v>
      </c>
      <c r="K59" s="1">
        <v>1.57</v>
      </c>
      <c r="L59" s="1">
        <v>20.3</v>
      </c>
      <c r="M59" s="1">
        <v>1.81</v>
      </c>
      <c r="N59" s="1">
        <v>2724</v>
      </c>
      <c r="O59" s="1">
        <v>5591</v>
      </c>
      <c r="P59" s="1">
        <v>5014</v>
      </c>
      <c r="Q59" s="1">
        <v>549</v>
      </c>
      <c r="R59" s="1">
        <v>28</v>
      </c>
      <c r="S59" s="1">
        <v>4600</v>
      </c>
      <c r="T59" s="1">
        <v>453</v>
      </c>
      <c r="U59" s="1">
        <v>0</v>
      </c>
      <c r="V59" s="1">
        <f t="shared" si="14"/>
        <v>410</v>
      </c>
      <c r="W59" s="1">
        <f t="shared" si="15"/>
        <v>87</v>
      </c>
      <c r="X59" s="1">
        <f t="shared" si="15"/>
        <v>0</v>
      </c>
      <c r="Y59" s="1">
        <f t="shared" si="15"/>
        <v>6</v>
      </c>
      <c r="Z59" s="1">
        <f t="shared" si="16"/>
        <v>503</v>
      </c>
      <c r="AB59" s="13">
        <f t="shared" si="1"/>
        <v>5.4054054054054057E-3</v>
      </c>
      <c r="AC59" s="13">
        <f t="shared" si="2"/>
        <v>0.16650000000000001</v>
      </c>
      <c r="AD59" s="13">
        <f t="shared" si="3"/>
        <v>0.151</v>
      </c>
      <c r="AE59" s="13">
        <f t="shared" si="4"/>
        <v>1.46E-2</v>
      </c>
      <c r="AF59" s="13">
        <f t="shared" si="5"/>
        <v>8.9999999999999998E-4</v>
      </c>
      <c r="AG59" s="13">
        <f t="shared" si="6"/>
        <v>1.0059999999999999E-2</v>
      </c>
      <c r="AQ59" s="11">
        <f t="shared" si="21"/>
        <v>61</v>
      </c>
      <c r="AR59" s="11">
        <f t="shared" si="21"/>
        <v>46</v>
      </c>
      <c r="AS59" s="1">
        <f t="shared" si="19"/>
        <v>0</v>
      </c>
      <c r="AT59" s="107">
        <f>+EvolOf!H48</f>
        <v>135032</v>
      </c>
      <c r="AU59" s="1">
        <f t="shared" si="20"/>
        <v>0</v>
      </c>
      <c r="AV59" s="1">
        <f t="shared" si="10"/>
        <v>0</v>
      </c>
      <c r="AW59" s="40">
        <f t="shared" si="22"/>
        <v>0</v>
      </c>
      <c r="AX59" s="1">
        <f t="shared" si="23"/>
        <v>0</v>
      </c>
      <c r="AY59" s="1">
        <f t="shared" si="12"/>
        <v>762664.31584750128</v>
      </c>
      <c r="AZ59" s="1">
        <f t="shared" si="13"/>
        <v>691665.53569352976</v>
      </c>
    </row>
    <row r="60" spans="2:52" x14ac:dyDescent="0.3">
      <c r="B60" s="1">
        <f t="shared" si="0"/>
        <v>8825</v>
      </c>
      <c r="C60" s="1">
        <v>47</v>
      </c>
      <c r="D60" s="1">
        <v>41172</v>
      </c>
      <c r="E60" s="1">
        <v>7951</v>
      </c>
      <c r="F60" s="1">
        <v>0</v>
      </c>
      <c r="G60" s="1">
        <v>823</v>
      </c>
      <c r="H60" s="1">
        <v>0</v>
      </c>
      <c r="I60" s="1">
        <v>51</v>
      </c>
      <c r="J60" s="1">
        <v>56.35</v>
      </c>
      <c r="K60" s="1">
        <v>1.57</v>
      </c>
      <c r="L60" s="1">
        <v>20.5</v>
      </c>
      <c r="M60" s="1">
        <v>1.81</v>
      </c>
      <c r="N60" s="1">
        <v>2941</v>
      </c>
      <c r="O60" s="1">
        <v>5876</v>
      </c>
      <c r="P60" s="1">
        <v>5227</v>
      </c>
      <c r="Q60" s="1">
        <v>616</v>
      </c>
      <c r="R60" s="1">
        <v>31</v>
      </c>
      <c r="S60" s="1">
        <v>4966</v>
      </c>
      <c r="T60" s="1">
        <v>488</v>
      </c>
      <c r="U60" s="1">
        <v>0</v>
      </c>
      <c r="V60" s="1">
        <f t="shared" si="14"/>
        <v>401</v>
      </c>
      <c r="W60" s="1">
        <f t="shared" si="15"/>
        <v>93</v>
      </c>
      <c r="X60" s="1">
        <f t="shared" si="15"/>
        <v>0</v>
      </c>
      <c r="Y60" s="1">
        <f t="shared" si="15"/>
        <v>6</v>
      </c>
      <c r="Z60" s="1">
        <f t="shared" si="16"/>
        <v>500</v>
      </c>
      <c r="AB60" s="13">
        <f t="shared" si="1"/>
        <v>5.7790368271954671E-3</v>
      </c>
      <c r="AC60" s="13">
        <f t="shared" si="2"/>
        <v>0.17649999999999999</v>
      </c>
      <c r="AD60" s="13">
        <f t="shared" si="3"/>
        <v>0.15901999999999999</v>
      </c>
      <c r="AE60" s="13">
        <f t="shared" si="4"/>
        <v>1.6459999999999999E-2</v>
      </c>
      <c r="AF60" s="13">
        <f t="shared" si="5"/>
        <v>1.0200000000000001E-3</v>
      </c>
      <c r="AG60" s="13">
        <f t="shared" si="6"/>
        <v>0.01</v>
      </c>
      <c r="AQ60" s="11">
        <f t="shared" si="21"/>
        <v>62</v>
      </c>
      <c r="AR60" s="11">
        <f t="shared" si="21"/>
        <v>47</v>
      </c>
      <c r="AS60" s="1">
        <f t="shared" si="19"/>
        <v>0</v>
      </c>
      <c r="AT60" s="107">
        <f>+EvolOf!H49</f>
        <v>140510</v>
      </c>
      <c r="AU60" s="1">
        <f t="shared" si="20"/>
        <v>0</v>
      </c>
      <c r="AV60" s="1">
        <f t="shared" si="10"/>
        <v>0</v>
      </c>
      <c r="AW60" s="40">
        <f t="shared" si="22"/>
        <v>0</v>
      </c>
      <c r="AX60" s="1">
        <f t="shared" si="23"/>
        <v>0</v>
      </c>
      <c r="AY60" s="1">
        <f t="shared" si="12"/>
        <v>808469.98046296684</v>
      </c>
      <c r="AZ60" s="1">
        <f t="shared" si="13"/>
        <v>728401.67871513311</v>
      </c>
    </row>
    <row r="61" spans="2:52" x14ac:dyDescent="0.3">
      <c r="B61" s="1">
        <f t="shared" si="0"/>
        <v>9316</v>
      </c>
      <c r="C61" s="1">
        <v>48</v>
      </c>
      <c r="D61" s="1">
        <v>40682</v>
      </c>
      <c r="E61" s="1">
        <v>8331</v>
      </c>
      <c r="F61" s="1">
        <v>0</v>
      </c>
      <c r="G61" s="1">
        <v>927</v>
      </c>
      <c r="H61" s="1">
        <v>0</v>
      </c>
      <c r="I61" s="1">
        <v>58</v>
      </c>
      <c r="J61" s="1">
        <v>56.35</v>
      </c>
      <c r="K61" s="1">
        <v>1.58</v>
      </c>
      <c r="L61" s="1">
        <v>20.6</v>
      </c>
      <c r="M61" s="1">
        <v>1.8</v>
      </c>
      <c r="N61" s="1">
        <v>3159</v>
      </c>
      <c r="O61" s="1">
        <v>6147</v>
      </c>
      <c r="P61" s="1">
        <v>5421</v>
      </c>
      <c r="Q61" s="1">
        <v>689</v>
      </c>
      <c r="R61" s="1">
        <v>36</v>
      </c>
      <c r="S61" s="1">
        <v>5328</v>
      </c>
      <c r="T61" s="1">
        <v>525</v>
      </c>
      <c r="U61" s="1">
        <v>0</v>
      </c>
      <c r="V61" s="1">
        <f t="shared" si="14"/>
        <v>380</v>
      </c>
      <c r="W61" s="1">
        <f t="shared" si="15"/>
        <v>104</v>
      </c>
      <c r="X61" s="1">
        <f t="shared" si="15"/>
        <v>0</v>
      </c>
      <c r="Y61" s="1">
        <f t="shared" si="15"/>
        <v>7</v>
      </c>
      <c r="Z61" s="1">
        <f t="shared" si="16"/>
        <v>491</v>
      </c>
      <c r="AB61" s="13">
        <f t="shared" si="1"/>
        <v>6.2258480034349502E-3</v>
      </c>
      <c r="AC61" s="13">
        <f t="shared" si="2"/>
        <v>0.18632000000000001</v>
      </c>
      <c r="AD61" s="13">
        <f t="shared" si="3"/>
        <v>0.16661999999999999</v>
      </c>
      <c r="AE61" s="13">
        <f t="shared" si="4"/>
        <v>1.8540000000000001E-2</v>
      </c>
      <c r="AF61" s="13">
        <f t="shared" si="5"/>
        <v>1.16E-3</v>
      </c>
      <c r="AG61" s="13">
        <f t="shared" si="6"/>
        <v>9.8200000000000006E-3</v>
      </c>
      <c r="AQ61" s="11">
        <f t="shared" si="21"/>
        <v>63</v>
      </c>
      <c r="AR61" s="11">
        <f t="shared" si="21"/>
        <v>48</v>
      </c>
      <c r="AS61" s="1">
        <f t="shared" si="19"/>
        <v>0</v>
      </c>
      <c r="AT61" s="107">
        <f>+EvolOf!H50</f>
        <v>0</v>
      </c>
      <c r="AU61" s="1">
        <f t="shared" si="20"/>
        <v>0</v>
      </c>
      <c r="AV61" s="1">
        <f t="shared" si="10"/>
        <v>0</v>
      </c>
      <c r="AW61" s="40">
        <f t="shared" si="22"/>
        <v>0</v>
      </c>
      <c r="AX61" s="1">
        <f t="shared" si="23"/>
        <v>0</v>
      </c>
      <c r="AY61" s="1">
        <f t="shared" si="12"/>
        <v>853451.143115354</v>
      </c>
      <c r="AZ61" s="1">
        <f t="shared" si="13"/>
        <v>763213.98382288695</v>
      </c>
    </row>
    <row r="62" spans="2:52" x14ac:dyDescent="0.3">
      <c r="B62" s="1">
        <f t="shared" si="0"/>
        <v>9800</v>
      </c>
      <c r="C62" s="1">
        <v>49</v>
      </c>
      <c r="D62" s="1">
        <v>40198</v>
      </c>
      <c r="E62" s="1">
        <v>8691</v>
      </c>
      <c r="F62" s="1">
        <v>0</v>
      </c>
      <c r="G62" s="1">
        <v>1043</v>
      </c>
      <c r="H62" s="1">
        <v>0</v>
      </c>
      <c r="I62" s="1">
        <v>66</v>
      </c>
      <c r="J62" s="1">
        <v>56.36</v>
      </c>
      <c r="K62" s="1">
        <v>1.58</v>
      </c>
      <c r="L62" s="1">
        <v>20.7</v>
      </c>
      <c r="M62" s="1">
        <v>1.79</v>
      </c>
      <c r="N62" s="1">
        <v>3385</v>
      </c>
      <c r="O62" s="1">
        <v>6406</v>
      </c>
      <c r="P62" s="1">
        <v>5591</v>
      </c>
      <c r="Q62" s="1">
        <v>774</v>
      </c>
      <c r="R62" s="1">
        <v>40</v>
      </c>
      <c r="S62" s="1">
        <v>5697</v>
      </c>
      <c r="T62" s="1">
        <v>563</v>
      </c>
      <c r="U62" s="1">
        <v>0</v>
      </c>
      <c r="V62" s="1">
        <f t="shared" si="14"/>
        <v>360</v>
      </c>
      <c r="W62" s="1">
        <f t="shared" si="15"/>
        <v>116</v>
      </c>
      <c r="X62" s="1">
        <f t="shared" si="15"/>
        <v>0</v>
      </c>
      <c r="Y62" s="1">
        <f t="shared" si="15"/>
        <v>8</v>
      </c>
      <c r="Z62" s="1">
        <f t="shared" si="16"/>
        <v>484</v>
      </c>
      <c r="AB62" s="13">
        <f t="shared" si="1"/>
        <v>6.7346938775510205E-3</v>
      </c>
      <c r="AC62" s="13">
        <f t="shared" si="2"/>
        <v>0.19600000000000001</v>
      </c>
      <c r="AD62" s="13">
        <f t="shared" si="3"/>
        <v>0.17382</v>
      </c>
      <c r="AE62" s="13">
        <f t="shared" si="4"/>
        <v>2.086E-2</v>
      </c>
      <c r="AF62" s="13">
        <f t="shared" si="5"/>
        <v>1.32E-3</v>
      </c>
      <c r="AG62" s="13">
        <f t="shared" si="6"/>
        <v>9.6799999999999994E-3</v>
      </c>
      <c r="AQ62" s="11">
        <f t="shared" si="21"/>
        <v>64</v>
      </c>
      <c r="AR62" s="11">
        <f t="shared" si="21"/>
        <v>49</v>
      </c>
      <c r="AS62" s="1">
        <f t="shared" si="19"/>
        <v>0</v>
      </c>
      <c r="AT62" s="107">
        <f>+EvolOf!H51</f>
        <v>0</v>
      </c>
      <c r="AU62" s="1">
        <f t="shared" si="20"/>
        <v>0</v>
      </c>
      <c r="AV62" s="1">
        <f t="shared" si="10"/>
        <v>0</v>
      </c>
      <c r="AW62" s="40">
        <f t="shared" si="22"/>
        <v>0</v>
      </c>
      <c r="AX62" s="1">
        <f t="shared" si="23"/>
        <v>0</v>
      </c>
      <c r="AY62" s="1">
        <f t="shared" si="12"/>
        <v>897791.02646312467</v>
      </c>
      <c r="AZ62" s="1">
        <f t="shared" si="13"/>
        <v>796194.06234602211</v>
      </c>
    </row>
    <row r="63" spans="2:52" x14ac:dyDescent="0.3">
      <c r="B63" s="1">
        <f t="shared" si="0"/>
        <v>10265</v>
      </c>
      <c r="C63" s="1">
        <v>50</v>
      </c>
      <c r="D63" s="1">
        <v>39732</v>
      </c>
      <c r="E63" s="1">
        <v>9022</v>
      </c>
      <c r="F63" s="1">
        <v>0</v>
      </c>
      <c r="G63" s="1">
        <v>1169</v>
      </c>
      <c r="H63" s="1">
        <v>0</v>
      </c>
      <c r="I63" s="1">
        <v>74</v>
      </c>
      <c r="J63" s="1">
        <v>56.36</v>
      </c>
      <c r="K63" s="1">
        <v>1.58</v>
      </c>
      <c r="L63" s="1">
        <v>20.8</v>
      </c>
      <c r="M63" s="1">
        <v>1.77</v>
      </c>
      <c r="N63" s="1">
        <v>3610</v>
      </c>
      <c r="O63" s="1">
        <v>6646</v>
      </c>
      <c r="P63" s="1">
        <v>5735</v>
      </c>
      <c r="Q63" s="1">
        <v>865</v>
      </c>
      <c r="R63" s="1">
        <v>45</v>
      </c>
      <c r="S63" s="1">
        <v>6073</v>
      </c>
      <c r="T63" s="1">
        <v>603</v>
      </c>
      <c r="U63" s="1">
        <v>0</v>
      </c>
      <c r="V63" s="1">
        <f t="shared" si="14"/>
        <v>331</v>
      </c>
      <c r="W63" s="1">
        <f t="shared" si="15"/>
        <v>126</v>
      </c>
      <c r="X63" s="1">
        <f t="shared" si="15"/>
        <v>0</v>
      </c>
      <c r="Y63" s="1">
        <f t="shared" si="15"/>
        <v>8</v>
      </c>
      <c r="Z63" s="1">
        <f t="shared" si="16"/>
        <v>465</v>
      </c>
      <c r="AB63" s="13">
        <f t="shared" si="1"/>
        <v>7.2089624939113495E-3</v>
      </c>
      <c r="AC63" s="13">
        <f t="shared" si="2"/>
        <v>0.20530000000000001</v>
      </c>
      <c r="AD63" s="13">
        <f t="shared" si="3"/>
        <v>0.18043999999999999</v>
      </c>
      <c r="AE63" s="13">
        <f t="shared" si="4"/>
        <v>2.3380000000000001E-2</v>
      </c>
      <c r="AF63" s="13">
        <f t="shared" si="5"/>
        <v>1.48E-3</v>
      </c>
      <c r="AG63" s="13">
        <f t="shared" si="6"/>
        <v>9.2999999999999992E-3</v>
      </c>
      <c r="AQ63" s="11">
        <f t="shared" si="21"/>
        <v>65</v>
      </c>
      <c r="AR63" s="11">
        <f t="shared" si="21"/>
        <v>50</v>
      </c>
      <c r="AS63" s="1">
        <f t="shared" si="19"/>
        <v>0</v>
      </c>
      <c r="AT63" s="107">
        <f>+EvolOf!H52</f>
        <v>0</v>
      </c>
      <c r="AU63" s="1">
        <f t="shared" si="20"/>
        <v>0</v>
      </c>
      <c r="AV63" s="1">
        <f t="shared" si="10"/>
        <v>0</v>
      </c>
      <c r="AW63" s="40">
        <f t="shared" si="22"/>
        <v>0</v>
      </c>
      <c r="AX63" s="1">
        <f t="shared" si="23"/>
        <v>0</v>
      </c>
      <c r="AY63" s="1">
        <f t="shared" si="12"/>
        <v>940390.2945555076</v>
      </c>
      <c r="AZ63" s="1">
        <f t="shared" si="13"/>
        <v>826517.41232146032</v>
      </c>
    </row>
    <row r="64" spans="2:52" x14ac:dyDescent="0.3">
      <c r="B64" s="1">
        <f t="shared" si="0"/>
        <v>10707</v>
      </c>
      <c r="C64" s="1">
        <v>51</v>
      </c>
      <c r="D64" s="1">
        <v>39291</v>
      </c>
      <c r="E64" s="1">
        <v>9308</v>
      </c>
      <c r="F64" s="1">
        <v>0</v>
      </c>
      <c r="G64" s="1">
        <v>1315</v>
      </c>
      <c r="H64" s="1">
        <v>0</v>
      </c>
      <c r="I64" s="1">
        <v>84</v>
      </c>
      <c r="J64" s="1">
        <v>56.36</v>
      </c>
      <c r="K64" s="1">
        <v>1.58</v>
      </c>
      <c r="L64" s="1">
        <v>21</v>
      </c>
      <c r="M64" s="1">
        <v>1.74</v>
      </c>
      <c r="N64" s="1">
        <v>3832</v>
      </c>
      <c r="O64" s="1">
        <v>6865</v>
      </c>
      <c r="P64" s="1">
        <v>5844</v>
      </c>
      <c r="Q64" s="1">
        <v>971</v>
      </c>
      <c r="R64" s="1">
        <v>50</v>
      </c>
      <c r="S64" s="1">
        <v>6425</v>
      </c>
      <c r="T64" s="1">
        <v>639</v>
      </c>
      <c r="U64" s="1">
        <v>0</v>
      </c>
      <c r="V64" s="1">
        <f t="shared" si="14"/>
        <v>286</v>
      </c>
      <c r="W64" s="1">
        <f t="shared" si="15"/>
        <v>146</v>
      </c>
      <c r="X64" s="1">
        <f t="shared" si="15"/>
        <v>0</v>
      </c>
      <c r="Y64" s="1">
        <f t="shared" si="15"/>
        <v>10</v>
      </c>
      <c r="Z64" s="1">
        <f t="shared" si="16"/>
        <v>442</v>
      </c>
      <c r="AB64" s="13">
        <f t="shared" si="1"/>
        <v>7.845334827682824E-3</v>
      </c>
      <c r="AC64" s="13">
        <f t="shared" si="2"/>
        <v>0.21414</v>
      </c>
      <c r="AD64" s="13">
        <f t="shared" si="3"/>
        <v>0.18615999999999999</v>
      </c>
      <c r="AE64" s="13">
        <f t="shared" si="4"/>
        <v>2.63E-2</v>
      </c>
      <c r="AF64" s="13">
        <f t="shared" si="5"/>
        <v>1.6800000000000001E-3</v>
      </c>
      <c r="AG64" s="13">
        <f t="shared" si="6"/>
        <v>8.8400000000000006E-3</v>
      </c>
      <c r="AQ64" s="11">
        <f t="shared" ref="AQ64:AR79" si="24">+AQ63+1</f>
        <v>66</v>
      </c>
      <c r="AR64" s="11">
        <f t="shared" si="24"/>
        <v>51</v>
      </c>
      <c r="AS64" s="1">
        <f t="shared" si="19"/>
        <v>0</v>
      </c>
      <c r="AT64" s="107">
        <f>+EvolOf!H53</f>
        <v>0</v>
      </c>
      <c r="AU64" s="1">
        <f t="shared" si="20"/>
        <v>0</v>
      </c>
      <c r="AV64" s="1">
        <f t="shared" si="10"/>
        <v>0</v>
      </c>
      <c r="AW64" s="40">
        <f t="shared" si="22"/>
        <v>0</v>
      </c>
      <c r="AX64" s="1">
        <f t="shared" si="23"/>
        <v>0</v>
      </c>
      <c r="AY64" s="1">
        <f t="shared" si="12"/>
        <v>980882.50207557913</v>
      </c>
      <c r="AZ64" s="1">
        <f t="shared" si="13"/>
        <v>852718.25248150656</v>
      </c>
    </row>
    <row r="65" spans="2:52" x14ac:dyDescent="0.3">
      <c r="B65" s="1">
        <f t="shared" si="0"/>
        <v>11142</v>
      </c>
      <c r="C65" s="1">
        <v>52</v>
      </c>
      <c r="D65" s="1">
        <v>38856</v>
      </c>
      <c r="E65" s="1">
        <v>9580</v>
      </c>
      <c r="F65" s="1">
        <v>0</v>
      </c>
      <c r="G65" s="1">
        <v>1468</v>
      </c>
      <c r="H65" s="1">
        <v>0</v>
      </c>
      <c r="I65" s="1">
        <v>94</v>
      </c>
      <c r="J65" s="1">
        <v>56.36</v>
      </c>
      <c r="K65" s="1">
        <v>1.58</v>
      </c>
      <c r="L65" s="1">
        <v>21.1</v>
      </c>
      <c r="M65" s="1">
        <v>1.73</v>
      </c>
      <c r="N65" s="1">
        <v>4056</v>
      </c>
      <c r="O65" s="1">
        <v>7077</v>
      </c>
      <c r="P65" s="1">
        <v>5941</v>
      </c>
      <c r="Q65" s="1">
        <v>1079</v>
      </c>
      <c r="R65" s="1">
        <v>56</v>
      </c>
      <c r="S65" s="1">
        <v>6764</v>
      </c>
      <c r="T65" s="1">
        <v>673</v>
      </c>
      <c r="U65" s="1">
        <v>0</v>
      </c>
      <c r="V65" s="1">
        <f t="shared" si="14"/>
        <v>272</v>
      </c>
      <c r="W65" s="1">
        <f t="shared" si="15"/>
        <v>153</v>
      </c>
      <c r="X65" s="1">
        <f t="shared" si="15"/>
        <v>0</v>
      </c>
      <c r="Y65" s="1">
        <f t="shared" si="15"/>
        <v>10</v>
      </c>
      <c r="Z65" s="1">
        <f t="shared" si="16"/>
        <v>435</v>
      </c>
      <c r="AB65" s="13">
        <f t="shared" si="1"/>
        <v>8.4365464010052061E-3</v>
      </c>
      <c r="AC65" s="13">
        <f t="shared" si="2"/>
        <v>0.22284000000000001</v>
      </c>
      <c r="AD65" s="13">
        <f t="shared" si="3"/>
        <v>0.19159999999999999</v>
      </c>
      <c r="AE65" s="13">
        <f t="shared" si="4"/>
        <v>2.9360000000000001E-2</v>
      </c>
      <c r="AF65" s="13">
        <f t="shared" si="5"/>
        <v>1.8799999999999999E-3</v>
      </c>
      <c r="AG65" s="13">
        <f t="shared" si="6"/>
        <v>8.6999999999999994E-3</v>
      </c>
      <c r="AQ65" s="11">
        <f t="shared" si="24"/>
        <v>67</v>
      </c>
      <c r="AR65" s="11">
        <f t="shared" si="24"/>
        <v>52</v>
      </c>
      <c r="AS65" s="1">
        <f t="shared" si="19"/>
        <v>0</v>
      </c>
      <c r="AT65" s="107">
        <f>+EvolOf!H54</f>
        <v>0</v>
      </c>
      <c r="AU65" s="1">
        <f t="shared" si="20"/>
        <v>0</v>
      </c>
      <c r="AV65" s="1">
        <f t="shared" si="10"/>
        <v>0</v>
      </c>
      <c r="AW65" s="40">
        <f t="shared" si="22"/>
        <v>0</v>
      </c>
      <c r="AX65" s="1">
        <f t="shared" si="23"/>
        <v>0</v>
      </c>
      <c r="AY65" s="1">
        <f t="shared" si="12"/>
        <v>1020733.4302910342</v>
      </c>
      <c r="AZ65" s="1">
        <f t="shared" si="13"/>
        <v>877636.53403231991</v>
      </c>
    </row>
    <row r="66" spans="2:52" x14ac:dyDescent="0.3">
      <c r="B66" s="1">
        <f t="shared" si="0"/>
        <v>11558</v>
      </c>
      <c r="C66" s="1">
        <v>53</v>
      </c>
      <c r="D66" s="1">
        <v>38440</v>
      </c>
      <c r="E66" s="1">
        <v>9814</v>
      </c>
      <c r="F66" s="1">
        <v>0</v>
      </c>
      <c r="G66" s="1">
        <v>1640</v>
      </c>
      <c r="H66" s="1">
        <v>0</v>
      </c>
      <c r="I66" s="1">
        <v>104</v>
      </c>
      <c r="J66" s="1">
        <v>56.36</v>
      </c>
      <c r="K66" s="1">
        <v>1.59</v>
      </c>
      <c r="L66" s="1">
        <v>21.3</v>
      </c>
      <c r="M66" s="1">
        <v>1.72</v>
      </c>
      <c r="N66" s="1">
        <v>4275</v>
      </c>
      <c r="O66" s="1">
        <v>7273</v>
      </c>
      <c r="P66" s="1">
        <v>6006</v>
      </c>
      <c r="Q66" s="1">
        <v>1205</v>
      </c>
      <c r="R66" s="1">
        <v>61</v>
      </c>
      <c r="S66" s="1">
        <v>7083</v>
      </c>
      <c r="T66" s="1">
        <v>706</v>
      </c>
      <c r="U66" s="1">
        <v>0</v>
      </c>
      <c r="V66" s="1">
        <f t="shared" si="14"/>
        <v>234</v>
      </c>
      <c r="W66" s="1">
        <f t="shared" si="15"/>
        <v>172</v>
      </c>
      <c r="X66" s="1">
        <f t="shared" si="15"/>
        <v>0</v>
      </c>
      <c r="Y66" s="1">
        <f t="shared" si="15"/>
        <v>10</v>
      </c>
      <c r="Z66" s="1">
        <f t="shared" si="16"/>
        <v>416</v>
      </c>
      <c r="AB66" s="13">
        <f t="shared" si="1"/>
        <v>8.9980965564976645E-3</v>
      </c>
      <c r="AC66" s="13">
        <f t="shared" si="2"/>
        <v>0.23116</v>
      </c>
      <c r="AD66" s="13">
        <f t="shared" si="3"/>
        <v>0.19628000000000001</v>
      </c>
      <c r="AE66" s="13">
        <f t="shared" si="4"/>
        <v>3.2800000000000003E-2</v>
      </c>
      <c r="AF66" s="13">
        <f t="shared" si="5"/>
        <v>2.0799999999999998E-3</v>
      </c>
      <c r="AG66" s="13">
        <f t="shared" si="6"/>
        <v>8.3199999999999993E-3</v>
      </c>
      <c r="AQ66" s="11">
        <f t="shared" si="24"/>
        <v>68</v>
      </c>
      <c r="AR66" s="11">
        <f t="shared" si="24"/>
        <v>53</v>
      </c>
      <c r="AS66" s="1">
        <f t="shared" si="19"/>
        <v>0</v>
      </c>
      <c r="AT66" s="107">
        <f>+EvolOf!H55</f>
        <v>0</v>
      </c>
      <c r="AU66" s="1">
        <f t="shared" si="20"/>
        <v>0</v>
      </c>
      <c r="AV66" s="1">
        <f t="shared" si="10"/>
        <v>0</v>
      </c>
      <c r="AW66" s="40">
        <f t="shared" si="22"/>
        <v>0</v>
      </c>
      <c r="AX66" s="1">
        <f t="shared" si="23"/>
        <v>0</v>
      </c>
      <c r="AY66" s="1">
        <f t="shared" si="12"/>
        <v>1058843.7432511016</v>
      </c>
      <c r="AZ66" s="1">
        <f t="shared" si="13"/>
        <v>899073.58507235767</v>
      </c>
    </row>
    <row r="67" spans="2:52" x14ac:dyDescent="0.3">
      <c r="B67" s="1">
        <f t="shared" si="0"/>
        <v>11949</v>
      </c>
      <c r="C67" s="1">
        <v>54</v>
      </c>
      <c r="D67" s="1">
        <v>38048</v>
      </c>
      <c r="E67" s="1">
        <v>10010</v>
      </c>
      <c r="F67" s="1">
        <v>0</v>
      </c>
      <c r="G67" s="1">
        <v>1824</v>
      </c>
      <c r="H67" s="1">
        <v>0</v>
      </c>
      <c r="I67" s="1">
        <v>115</v>
      </c>
      <c r="J67" s="1">
        <v>56.36</v>
      </c>
      <c r="K67" s="1">
        <v>1.59</v>
      </c>
      <c r="L67" s="1">
        <v>21.4</v>
      </c>
      <c r="M67" s="1">
        <v>1.71</v>
      </c>
      <c r="N67" s="1">
        <v>4491</v>
      </c>
      <c r="O67" s="1">
        <v>7449</v>
      </c>
      <c r="P67" s="1">
        <v>6045</v>
      </c>
      <c r="Q67" s="1">
        <v>1337</v>
      </c>
      <c r="R67" s="1">
        <v>66</v>
      </c>
      <c r="S67" s="1">
        <v>7378</v>
      </c>
      <c r="T67" s="1">
        <v>736</v>
      </c>
      <c r="U67" s="1">
        <v>0</v>
      </c>
      <c r="V67" s="1">
        <f t="shared" si="14"/>
        <v>196</v>
      </c>
      <c r="W67" s="1">
        <f t="shared" si="15"/>
        <v>184</v>
      </c>
      <c r="X67" s="1">
        <f t="shared" si="15"/>
        <v>0</v>
      </c>
      <c r="Y67" s="1">
        <f t="shared" si="15"/>
        <v>11</v>
      </c>
      <c r="Z67" s="1">
        <f t="shared" si="16"/>
        <v>391</v>
      </c>
      <c r="AB67" s="13">
        <f t="shared" si="1"/>
        <v>9.6242363377688506E-3</v>
      </c>
      <c r="AC67" s="13">
        <f t="shared" si="2"/>
        <v>0.23898</v>
      </c>
      <c r="AD67" s="13">
        <f t="shared" si="3"/>
        <v>0.20019999999999999</v>
      </c>
      <c r="AE67" s="13">
        <f t="shared" si="4"/>
        <v>3.6479999999999999E-2</v>
      </c>
      <c r="AF67" s="13">
        <f t="shared" si="5"/>
        <v>2.3E-3</v>
      </c>
      <c r="AG67" s="13">
        <f t="shared" si="6"/>
        <v>7.8200000000000006E-3</v>
      </c>
      <c r="AQ67" s="11">
        <f t="shared" si="24"/>
        <v>69</v>
      </c>
      <c r="AR67" s="11">
        <f t="shared" si="24"/>
        <v>54</v>
      </c>
      <c r="AS67" s="1">
        <f t="shared" si="19"/>
        <v>0</v>
      </c>
      <c r="AT67" s="107">
        <f>+EvolOf!H56</f>
        <v>0</v>
      </c>
      <c r="AU67" s="1">
        <f t="shared" si="20"/>
        <v>0</v>
      </c>
      <c r="AV67" s="1">
        <f t="shared" si="10"/>
        <v>0</v>
      </c>
      <c r="AW67" s="40">
        <f t="shared" si="22"/>
        <v>0</v>
      </c>
      <c r="AX67" s="1">
        <f t="shared" si="23"/>
        <v>0</v>
      </c>
      <c r="AY67" s="1">
        <f t="shared" si="12"/>
        <v>1094663.7729803957</v>
      </c>
      <c r="AZ67" s="1">
        <f t="shared" si="13"/>
        <v>917029.40560162021</v>
      </c>
    </row>
    <row r="68" spans="2:52" x14ac:dyDescent="0.3">
      <c r="B68" s="1">
        <f t="shared" si="0"/>
        <v>12333</v>
      </c>
      <c r="C68" s="1">
        <v>55</v>
      </c>
      <c r="D68" s="1">
        <v>37666</v>
      </c>
      <c r="E68" s="1">
        <v>10184</v>
      </c>
      <c r="F68" s="1">
        <v>0</v>
      </c>
      <c r="G68" s="1">
        <v>2023</v>
      </c>
      <c r="H68" s="1">
        <v>0</v>
      </c>
      <c r="I68" s="1">
        <v>126</v>
      </c>
      <c r="J68" s="1">
        <v>56.37</v>
      </c>
      <c r="K68" s="1">
        <v>1.59</v>
      </c>
      <c r="L68" s="1">
        <v>21.5</v>
      </c>
      <c r="M68" s="1">
        <v>1.69</v>
      </c>
      <c r="N68" s="1">
        <v>4710</v>
      </c>
      <c r="O68" s="1">
        <v>7613</v>
      </c>
      <c r="P68" s="1">
        <v>6064</v>
      </c>
      <c r="Q68" s="1">
        <v>1477</v>
      </c>
      <c r="R68" s="1">
        <v>71</v>
      </c>
      <c r="S68" s="1">
        <v>7652</v>
      </c>
      <c r="T68" s="1">
        <v>766</v>
      </c>
      <c r="U68" s="1">
        <v>0</v>
      </c>
      <c r="V68" s="1">
        <f t="shared" si="14"/>
        <v>174</v>
      </c>
      <c r="W68" s="1">
        <f t="shared" si="15"/>
        <v>199</v>
      </c>
      <c r="X68" s="1">
        <f t="shared" si="15"/>
        <v>0</v>
      </c>
      <c r="Y68" s="1">
        <f t="shared" si="15"/>
        <v>11</v>
      </c>
      <c r="Z68" s="1">
        <f t="shared" si="16"/>
        <v>384</v>
      </c>
      <c r="AB68" s="13">
        <f t="shared" si="1"/>
        <v>1.0216492337630747E-2</v>
      </c>
      <c r="AC68" s="13">
        <f t="shared" si="2"/>
        <v>0.24665999999999999</v>
      </c>
      <c r="AD68" s="13">
        <f t="shared" si="3"/>
        <v>0.20368</v>
      </c>
      <c r="AE68" s="13">
        <f t="shared" si="4"/>
        <v>4.0460000000000003E-2</v>
      </c>
      <c r="AF68" s="13">
        <f t="shared" si="5"/>
        <v>2.5200000000000001E-3</v>
      </c>
      <c r="AG68" s="13">
        <f t="shared" si="6"/>
        <v>7.6800000000000002E-3</v>
      </c>
      <c r="AQ68" s="11">
        <f t="shared" si="24"/>
        <v>70</v>
      </c>
      <c r="AR68" s="11">
        <f t="shared" si="24"/>
        <v>55</v>
      </c>
      <c r="AS68" s="1">
        <f t="shared" si="19"/>
        <v>0</v>
      </c>
      <c r="AT68" s="107">
        <f>+EvolOf!H57</f>
        <v>0</v>
      </c>
      <c r="AU68" s="1">
        <f t="shared" si="20"/>
        <v>0</v>
      </c>
      <c r="AV68" s="1">
        <f t="shared" si="10"/>
        <v>0</v>
      </c>
      <c r="AW68" s="40">
        <f t="shared" si="22"/>
        <v>0</v>
      </c>
      <c r="AX68" s="1">
        <f t="shared" si="23"/>
        <v>0</v>
      </c>
      <c r="AY68" s="1">
        <f t="shared" si="12"/>
        <v>1129842.5234050732</v>
      </c>
      <c r="AZ68" s="1">
        <f t="shared" si="13"/>
        <v>932969.77688780217</v>
      </c>
    </row>
    <row r="69" spans="2:52" x14ac:dyDescent="0.3">
      <c r="B69" s="1">
        <f t="shared" si="0"/>
        <v>12687</v>
      </c>
      <c r="C69" s="1">
        <v>56</v>
      </c>
      <c r="D69" s="1">
        <v>37310</v>
      </c>
      <c r="E69" s="1">
        <v>10311</v>
      </c>
      <c r="F69" s="1">
        <v>0</v>
      </c>
      <c r="G69" s="1">
        <v>2240</v>
      </c>
      <c r="H69" s="1">
        <v>0</v>
      </c>
      <c r="I69" s="1">
        <v>136</v>
      </c>
      <c r="J69" s="1">
        <v>56.37</v>
      </c>
      <c r="K69" s="1">
        <v>1.59</v>
      </c>
      <c r="L69" s="1">
        <v>21.7</v>
      </c>
      <c r="M69" s="1">
        <v>1.68</v>
      </c>
      <c r="N69" s="1">
        <v>4921</v>
      </c>
      <c r="O69" s="1">
        <v>7758</v>
      </c>
      <c r="P69" s="1">
        <v>6052</v>
      </c>
      <c r="Q69" s="1">
        <v>1630</v>
      </c>
      <c r="R69" s="1">
        <v>75</v>
      </c>
      <c r="S69" s="1">
        <v>7889</v>
      </c>
      <c r="T69" s="1">
        <v>790</v>
      </c>
      <c r="U69" s="1">
        <v>0</v>
      </c>
      <c r="V69" s="1">
        <f t="shared" si="14"/>
        <v>127</v>
      </c>
      <c r="W69" s="1">
        <f t="shared" si="15"/>
        <v>217</v>
      </c>
      <c r="X69" s="1">
        <f t="shared" si="15"/>
        <v>0</v>
      </c>
      <c r="Y69" s="1">
        <f t="shared" si="15"/>
        <v>10</v>
      </c>
      <c r="Z69" s="1">
        <f t="shared" si="16"/>
        <v>354</v>
      </c>
      <c r="AB69" s="13">
        <f t="shared" si="1"/>
        <v>1.0719634271301333E-2</v>
      </c>
      <c r="AC69" s="13">
        <f t="shared" si="2"/>
        <v>0.25374000000000002</v>
      </c>
      <c r="AD69" s="13">
        <f t="shared" si="3"/>
        <v>0.20621999999999999</v>
      </c>
      <c r="AE69" s="13">
        <f t="shared" si="4"/>
        <v>4.48E-2</v>
      </c>
      <c r="AF69" s="13">
        <f t="shared" si="5"/>
        <v>2.7200000000000002E-3</v>
      </c>
      <c r="AG69" s="13">
        <f t="shared" si="6"/>
        <v>7.0800000000000004E-3</v>
      </c>
      <c r="AQ69" s="11">
        <f t="shared" si="24"/>
        <v>71</v>
      </c>
      <c r="AR69" s="11">
        <f t="shared" si="24"/>
        <v>56</v>
      </c>
      <c r="AS69" s="1">
        <f t="shared" si="19"/>
        <v>0</v>
      </c>
      <c r="AT69" s="107">
        <f>+EvolOf!H58</f>
        <v>0</v>
      </c>
      <c r="AU69" s="1">
        <f t="shared" si="20"/>
        <v>0</v>
      </c>
      <c r="AV69" s="1">
        <f t="shared" si="10"/>
        <v>0</v>
      </c>
      <c r="AW69" s="40">
        <f t="shared" si="22"/>
        <v>0</v>
      </c>
      <c r="AX69" s="1">
        <f t="shared" si="23"/>
        <v>0</v>
      </c>
      <c r="AY69" s="1">
        <f t="shared" si="12"/>
        <v>1162272.9339528228</v>
      </c>
      <c r="AZ69" s="1">
        <f t="shared" si="13"/>
        <v>944604.41570013051</v>
      </c>
    </row>
    <row r="70" spans="2:52" x14ac:dyDescent="0.3">
      <c r="B70" s="1">
        <f t="shared" si="0"/>
        <v>13017</v>
      </c>
      <c r="C70" s="1">
        <v>57</v>
      </c>
      <c r="D70" s="1">
        <v>36980</v>
      </c>
      <c r="E70" s="1">
        <v>10390</v>
      </c>
      <c r="F70" s="1">
        <v>0</v>
      </c>
      <c r="G70" s="1">
        <v>2479</v>
      </c>
      <c r="H70" s="1">
        <v>0</v>
      </c>
      <c r="I70" s="1">
        <v>148</v>
      </c>
      <c r="J70" s="1">
        <v>56.37</v>
      </c>
      <c r="K70" s="1">
        <v>1.59</v>
      </c>
      <c r="L70" s="1">
        <v>21.8</v>
      </c>
      <c r="M70" s="1">
        <v>1.66</v>
      </c>
      <c r="N70" s="1">
        <v>5122</v>
      </c>
      <c r="O70" s="1">
        <v>7886</v>
      </c>
      <c r="P70" s="1">
        <v>6007</v>
      </c>
      <c r="Q70" s="1">
        <v>1798</v>
      </c>
      <c r="R70" s="1">
        <v>80</v>
      </c>
      <c r="S70" s="1">
        <v>8080</v>
      </c>
      <c r="T70" s="1">
        <v>810</v>
      </c>
      <c r="U70" s="1">
        <v>0</v>
      </c>
      <c r="V70" s="1">
        <f t="shared" si="14"/>
        <v>79</v>
      </c>
      <c r="W70" s="1">
        <f t="shared" si="15"/>
        <v>239</v>
      </c>
      <c r="X70" s="1">
        <f t="shared" si="15"/>
        <v>0</v>
      </c>
      <c r="Y70" s="1">
        <f t="shared" si="15"/>
        <v>12</v>
      </c>
      <c r="Z70" s="1">
        <f t="shared" si="16"/>
        <v>330</v>
      </c>
      <c r="AB70" s="13">
        <f t="shared" si="1"/>
        <v>1.1369747253591458E-2</v>
      </c>
      <c r="AC70" s="13">
        <f t="shared" si="2"/>
        <v>0.26034000000000002</v>
      </c>
      <c r="AD70" s="13">
        <f t="shared" si="3"/>
        <v>0.20780000000000001</v>
      </c>
      <c r="AE70" s="13">
        <f t="shared" si="4"/>
        <v>4.9579999999999999E-2</v>
      </c>
      <c r="AF70" s="13">
        <f t="shared" si="5"/>
        <v>2.96E-3</v>
      </c>
      <c r="AG70" s="13">
        <f t="shared" si="6"/>
        <v>6.6E-3</v>
      </c>
      <c r="AQ70" s="11">
        <f t="shared" si="24"/>
        <v>72</v>
      </c>
      <c r="AR70" s="11">
        <f t="shared" si="24"/>
        <v>57</v>
      </c>
      <c r="AS70" s="1">
        <f t="shared" si="19"/>
        <v>0</v>
      </c>
      <c r="AT70" s="107">
        <f>+EvolOf!H59</f>
        <v>0</v>
      </c>
      <c r="AU70" s="1">
        <f t="shared" si="20"/>
        <v>0</v>
      </c>
      <c r="AV70" s="1">
        <f t="shared" si="10"/>
        <v>0</v>
      </c>
      <c r="AW70" s="40">
        <f t="shared" si="22"/>
        <v>0</v>
      </c>
      <c r="AX70" s="1">
        <f t="shared" si="23"/>
        <v>0</v>
      </c>
      <c r="AY70" s="1">
        <f t="shared" si="12"/>
        <v>1192504.67259903</v>
      </c>
      <c r="AZ70" s="1">
        <f t="shared" si="13"/>
        <v>951841.71070937405</v>
      </c>
    </row>
    <row r="71" spans="2:52" x14ac:dyDescent="0.3">
      <c r="B71" s="1">
        <f t="shared" si="0"/>
        <v>13331</v>
      </c>
      <c r="C71" s="1">
        <v>58</v>
      </c>
      <c r="D71" s="1">
        <v>36666</v>
      </c>
      <c r="E71" s="1">
        <v>10437</v>
      </c>
      <c r="F71" s="1">
        <v>0</v>
      </c>
      <c r="G71" s="1">
        <v>2734</v>
      </c>
      <c r="H71" s="1">
        <v>0</v>
      </c>
      <c r="I71" s="1">
        <v>160</v>
      </c>
      <c r="J71" s="1">
        <v>56.37</v>
      </c>
      <c r="K71" s="1">
        <v>1.59</v>
      </c>
      <c r="L71" s="1">
        <v>22</v>
      </c>
      <c r="M71" s="1">
        <v>1.64</v>
      </c>
      <c r="N71" s="1">
        <v>5324</v>
      </c>
      <c r="O71" s="1">
        <v>7998</v>
      </c>
      <c r="P71" s="1">
        <v>5936</v>
      </c>
      <c r="Q71" s="1">
        <v>1976</v>
      </c>
      <c r="R71" s="1">
        <v>85</v>
      </c>
      <c r="S71" s="1">
        <v>8249</v>
      </c>
      <c r="T71" s="1">
        <v>827</v>
      </c>
      <c r="U71" s="1">
        <v>0</v>
      </c>
      <c r="V71" s="1">
        <f t="shared" si="14"/>
        <v>47</v>
      </c>
      <c r="W71" s="1">
        <f t="shared" si="15"/>
        <v>255</v>
      </c>
      <c r="X71" s="1">
        <f t="shared" si="15"/>
        <v>0</v>
      </c>
      <c r="Y71" s="1">
        <f t="shared" si="15"/>
        <v>12</v>
      </c>
      <c r="Z71" s="1">
        <f t="shared" si="16"/>
        <v>314</v>
      </c>
      <c r="AB71" s="13">
        <f t="shared" si="1"/>
        <v>1.2002100367564324E-2</v>
      </c>
      <c r="AC71" s="13">
        <f t="shared" si="2"/>
        <v>0.26662000000000002</v>
      </c>
      <c r="AD71" s="13">
        <f t="shared" si="3"/>
        <v>0.20874000000000001</v>
      </c>
      <c r="AE71" s="13">
        <f t="shared" si="4"/>
        <v>5.4679999999999999E-2</v>
      </c>
      <c r="AF71" s="13">
        <f t="shared" si="5"/>
        <v>3.2000000000000002E-3</v>
      </c>
      <c r="AG71" s="13">
        <f t="shared" si="6"/>
        <v>6.28E-3</v>
      </c>
      <c r="AQ71" s="11">
        <f t="shared" si="24"/>
        <v>73</v>
      </c>
      <c r="AR71" s="11">
        <f t="shared" si="24"/>
        <v>58</v>
      </c>
      <c r="AS71" s="1">
        <f t="shared" si="19"/>
        <v>0</v>
      </c>
      <c r="AT71" s="107">
        <f>+EvolOf!H60</f>
        <v>0</v>
      </c>
      <c r="AU71" s="1">
        <f t="shared" si="20"/>
        <v>0</v>
      </c>
      <c r="AV71" s="1">
        <f t="shared" si="10"/>
        <v>0</v>
      </c>
      <c r="AW71" s="40">
        <f t="shared" si="22"/>
        <v>0</v>
      </c>
      <c r="AX71" s="1">
        <f t="shared" si="23"/>
        <v>0</v>
      </c>
      <c r="AY71" s="1">
        <f t="shared" si="12"/>
        <v>1221270.6299775424</v>
      </c>
      <c r="AZ71" s="1">
        <f t="shared" si="13"/>
        <v>956147.44318322779</v>
      </c>
    </row>
    <row r="72" spans="2:52" x14ac:dyDescent="0.3">
      <c r="B72" s="1">
        <f t="shared" si="0"/>
        <v>13624</v>
      </c>
      <c r="C72" s="1">
        <v>59</v>
      </c>
      <c r="D72" s="1">
        <v>36375</v>
      </c>
      <c r="E72" s="1">
        <v>10447</v>
      </c>
      <c r="F72" s="1">
        <v>0</v>
      </c>
      <c r="G72" s="1">
        <v>3003</v>
      </c>
      <c r="H72" s="1">
        <v>0</v>
      </c>
      <c r="I72" s="1">
        <v>174</v>
      </c>
      <c r="J72" s="1">
        <v>56.38</v>
      </c>
      <c r="K72" s="1">
        <v>1.59</v>
      </c>
      <c r="L72" s="1">
        <v>22.1</v>
      </c>
      <c r="M72" s="1">
        <v>1.62</v>
      </c>
      <c r="N72" s="1">
        <v>5522</v>
      </c>
      <c r="O72" s="1">
        <v>8091</v>
      </c>
      <c r="P72" s="1">
        <v>5841</v>
      </c>
      <c r="Q72" s="1">
        <v>2160</v>
      </c>
      <c r="R72" s="1">
        <v>90</v>
      </c>
      <c r="S72" s="1">
        <v>8382</v>
      </c>
      <c r="T72" s="1">
        <v>839</v>
      </c>
      <c r="U72" s="1">
        <v>0</v>
      </c>
      <c r="V72" s="1">
        <f t="shared" si="14"/>
        <v>10</v>
      </c>
      <c r="W72" s="1">
        <f t="shared" si="15"/>
        <v>269</v>
      </c>
      <c r="X72" s="1">
        <f t="shared" si="15"/>
        <v>0</v>
      </c>
      <c r="Y72" s="1">
        <f t="shared" si="15"/>
        <v>14</v>
      </c>
      <c r="Z72" s="1">
        <f t="shared" si="16"/>
        <v>293</v>
      </c>
      <c r="AB72" s="13">
        <f t="shared" si="1"/>
        <v>1.2771579565472695E-2</v>
      </c>
      <c r="AC72" s="13">
        <f t="shared" si="2"/>
        <v>0.27248</v>
      </c>
      <c r="AD72" s="13">
        <f t="shared" si="3"/>
        <v>0.20893999999999999</v>
      </c>
      <c r="AE72" s="13">
        <f t="shared" si="4"/>
        <v>6.0060000000000002E-2</v>
      </c>
      <c r="AF72" s="13">
        <f t="shared" si="5"/>
        <v>3.48E-3</v>
      </c>
      <c r="AG72" s="13">
        <f t="shared" si="6"/>
        <v>5.8599999999999998E-3</v>
      </c>
      <c r="AQ72" s="11">
        <f t="shared" si="24"/>
        <v>74</v>
      </c>
      <c r="AR72" s="11">
        <f t="shared" si="24"/>
        <v>59</v>
      </c>
      <c r="AS72" s="1">
        <f t="shared" si="19"/>
        <v>0</v>
      </c>
      <c r="AT72" s="107">
        <f>+EvolOf!H61</f>
        <v>0</v>
      </c>
      <c r="AU72" s="1">
        <f t="shared" si="20"/>
        <v>0</v>
      </c>
      <c r="AV72" s="1">
        <f t="shared" si="10"/>
        <v>0</v>
      </c>
      <c r="AW72" s="40">
        <f t="shared" si="22"/>
        <v>0</v>
      </c>
      <c r="AX72" s="1">
        <f t="shared" si="23"/>
        <v>0</v>
      </c>
      <c r="AY72" s="1">
        <f t="shared" si="12"/>
        <v>1248112.7494422051</v>
      </c>
      <c r="AZ72" s="1">
        <f t="shared" si="13"/>
        <v>957063.55647553713</v>
      </c>
    </row>
    <row r="73" spans="2:52" x14ac:dyDescent="0.3">
      <c r="B73" s="1">
        <f t="shared" si="0"/>
        <v>13889</v>
      </c>
      <c r="C73" s="1">
        <v>60</v>
      </c>
      <c r="D73" s="1">
        <v>36108</v>
      </c>
      <c r="E73" s="1">
        <v>10411</v>
      </c>
      <c r="F73" s="1">
        <v>0</v>
      </c>
      <c r="G73" s="1">
        <v>3291</v>
      </c>
      <c r="H73" s="1">
        <v>0</v>
      </c>
      <c r="I73" s="1">
        <v>187</v>
      </c>
      <c r="J73" s="1">
        <v>56.38</v>
      </c>
      <c r="K73" s="1">
        <v>1.6</v>
      </c>
      <c r="L73" s="1">
        <v>22.3</v>
      </c>
      <c r="M73" s="1">
        <v>1.6</v>
      </c>
      <c r="N73" s="1">
        <v>5712</v>
      </c>
      <c r="O73" s="1">
        <v>8169</v>
      </c>
      <c r="P73" s="1">
        <v>5714</v>
      </c>
      <c r="Q73" s="1">
        <v>2359</v>
      </c>
      <c r="R73" s="1">
        <v>95</v>
      </c>
      <c r="S73" s="1">
        <v>8472</v>
      </c>
      <c r="T73" s="1">
        <v>848</v>
      </c>
      <c r="U73" s="1">
        <v>0</v>
      </c>
      <c r="V73" s="1">
        <f t="shared" si="14"/>
        <v>-36</v>
      </c>
      <c r="W73" s="1">
        <f t="shared" si="15"/>
        <v>288</v>
      </c>
      <c r="X73" s="1">
        <f t="shared" si="15"/>
        <v>0</v>
      </c>
      <c r="Y73" s="1">
        <f t="shared" si="15"/>
        <v>13</v>
      </c>
      <c r="Z73" s="1">
        <f t="shared" si="16"/>
        <v>265</v>
      </c>
      <c r="AB73" s="13">
        <f t="shared" si="1"/>
        <v>1.346389228886169E-2</v>
      </c>
      <c r="AC73" s="13">
        <f t="shared" si="2"/>
        <v>0.27778000000000003</v>
      </c>
      <c r="AD73" s="13">
        <f t="shared" si="3"/>
        <v>0.20821999999999999</v>
      </c>
      <c r="AE73" s="13">
        <f t="shared" si="4"/>
        <v>6.5820000000000004E-2</v>
      </c>
      <c r="AF73" s="13">
        <f t="shared" si="5"/>
        <v>3.7399999999999998E-3</v>
      </c>
      <c r="AG73" s="13">
        <f t="shared" si="6"/>
        <v>5.3E-3</v>
      </c>
      <c r="AQ73" s="11">
        <f t="shared" si="24"/>
        <v>75</v>
      </c>
      <c r="AR73" s="11">
        <f t="shared" si="24"/>
        <v>60</v>
      </c>
      <c r="AS73" s="1">
        <f t="shared" si="19"/>
        <v>0</v>
      </c>
      <c r="AT73" s="107">
        <f>+EvolOf!H62</f>
        <v>0</v>
      </c>
      <c r="AU73" s="1">
        <f t="shared" si="20"/>
        <v>0</v>
      </c>
      <c r="AV73" s="1">
        <f t="shared" si="10"/>
        <v>0</v>
      </c>
      <c r="AW73" s="40">
        <f t="shared" si="22"/>
        <v>0</v>
      </c>
      <c r="AX73" s="1">
        <f t="shared" si="23"/>
        <v>0</v>
      </c>
      <c r="AY73" s="1">
        <f t="shared" si="12"/>
        <v>1272389.7516884019</v>
      </c>
      <c r="AZ73" s="1">
        <f t="shared" si="13"/>
        <v>953765.54862322356</v>
      </c>
    </row>
    <row r="74" spans="2:52" x14ac:dyDescent="0.3">
      <c r="B74" s="1">
        <f t="shared" si="0"/>
        <v>14139</v>
      </c>
      <c r="C74" s="1">
        <v>61</v>
      </c>
      <c r="D74" s="1">
        <v>35858</v>
      </c>
      <c r="E74" s="1">
        <v>10337</v>
      </c>
      <c r="F74" s="1">
        <v>0</v>
      </c>
      <c r="G74" s="1">
        <v>3600</v>
      </c>
      <c r="H74" s="1">
        <v>0</v>
      </c>
      <c r="I74" s="1">
        <v>202</v>
      </c>
      <c r="J74" s="1">
        <v>56.38</v>
      </c>
      <c r="K74" s="1">
        <v>1.6</v>
      </c>
      <c r="L74" s="1">
        <v>22.4</v>
      </c>
      <c r="M74" s="1">
        <v>1.58</v>
      </c>
      <c r="N74" s="1">
        <v>5894</v>
      </c>
      <c r="O74" s="1">
        <v>8236</v>
      </c>
      <c r="P74" s="1">
        <v>5565</v>
      </c>
      <c r="Q74" s="1">
        <v>2569</v>
      </c>
      <c r="R74" s="1">
        <v>100</v>
      </c>
      <c r="S74" s="1">
        <v>8530</v>
      </c>
      <c r="T74" s="1">
        <v>855</v>
      </c>
      <c r="U74" s="1">
        <v>0</v>
      </c>
      <c r="V74" s="1">
        <f t="shared" si="14"/>
        <v>-74</v>
      </c>
      <c r="W74" s="1">
        <f t="shared" si="15"/>
        <v>309</v>
      </c>
      <c r="X74" s="1">
        <f t="shared" si="15"/>
        <v>0</v>
      </c>
      <c r="Y74" s="1">
        <f t="shared" si="15"/>
        <v>15</v>
      </c>
      <c r="Z74" s="1">
        <f t="shared" si="16"/>
        <v>250</v>
      </c>
      <c r="AB74" s="13">
        <f t="shared" si="1"/>
        <v>1.4286724662281633E-2</v>
      </c>
      <c r="AC74" s="13">
        <f t="shared" si="2"/>
        <v>0.28277999999999998</v>
      </c>
      <c r="AD74" s="13">
        <f t="shared" si="3"/>
        <v>0.20674000000000001</v>
      </c>
      <c r="AE74" s="13">
        <f t="shared" si="4"/>
        <v>7.1999999999999995E-2</v>
      </c>
      <c r="AF74" s="13">
        <f t="shared" si="5"/>
        <v>4.0400000000000002E-3</v>
      </c>
      <c r="AG74" s="13">
        <f t="shared" si="6"/>
        <v>5.0000000000000001E-3</v>
      </c>
      <c r="AQ74" s="11">
        <f t="shared" si="24"/>
        <v>76</v>
      </c>
      <c r="AR74" s="11">
        <f t="shared" si="24"/>
        <v>61</v>
      </c>
      <c r="AS74" s="1">
        <f t="shared" si="19"/>
        <v>0</v>
      </c>
      <c r="AT74" s="107">
        <f>+EvolOf!H63</f>
        <v>0</v>
      </c>
      <c r="AU74" s="1">
        <f t="shared" si="20"/>
        <v>0</v>
      </c>
      <c r="AV74" s="1">
        <f t="shared" si="10"/>
        <v>0</v>
      </c>
      <c r="AW74" s="40">
        <f t="shared" si="22"/>
        <v>0</v>
      </c>
      <c r="AX74" s="1">
        <f t="shared" si="23"/>
        <v>0</v>
      </c>
      <c r="AY74" s="1">
        <f t="shared" si="12"/>
        <v>1295292.5839961346</v>
      </c>
      <c r="AZ74" s="1">
        <f t="shared" si="13"/>
        <v>946986.31026013463</v>
      </c>
    </row>
    <row r="75" spans="2:52" x14ac:dyDescent="0.3">
      <c r="B75" s="1">
        <f t="shared" si="0"/>
        <v>14369</v>
      </c>
      <c r="C75" s="1">
        <v>62</v>
      </c>
      <c r="D75" s="1">
        <v>35628</v>
      </c>
      <c r="E75" s="1">
        <v>10230</v>
      </c>
      <c r="F75" s="1">
        <v>0</v>
      </c>
      <c r="G75" s="1">
        <v>3922</v>
      </c>
      <c r="H75" s="1">
        <v>0</v>
      </c>
      <c r="I75" s="1">
        <v>217</v>
      </c>
      <c r="J75" s="1">
        <v>56.38</v>
      </c>
      <c r="K75" s="1">
        <v>1.6</v>
      </c>
      <c r="L75" s="1">
        <v>22.6</v>
      </c>
      <c r="M75" s="1">
        <v>1.57</v>
      </c>
      <c r="N75" s="1">
        <v>6071</v>
      </c>
      <c r="O75" s="1">
        <v>8289</v>
      </c>
      <c r="P75" s="1">
        <v>5397</v>
      </c>
      <c r="Q75" s="1">
        <v>2787</v>
      </c>
      <c r="R75" s="1">
        <v>105</v>
      </c>
      <c r="S75" s="1">
        <v>8549</v>
      </c>
      <c r="T75" s="1">
        <v>860</v>
      </c>
      <c r="U75" s="1">
        <v>0</v>
      </c>
      <c r="V75" s="1">
        <f t="shared" si="14"/>
        <v>-107</v>
      </c>
      <c r="W75" s="1">
        <f t="shared" si="15"/>
        <v>322</v>
      </c>
      <c r="X75" s="1">
        <f t="shared" si="15"/>
        <v>0</v>
      </c>
      <c r="Y75" s="1">
        <f t="shared" si="15"/>
        <v>15</v>
      </c>
      <c r="Z75" s="1">
        <f t="shared" si="16"/>
        <v>230</v>
      </c>
      <c r="AB75" s="13">
        <f t="shared" si="1"/>
        <v>1.5101955598858654E-2</v>
      </c>
      <c r="AC75" s="13">
        <f t="shared" si="2"/>
        <v>0.28738000000000002</v>
      </c>
      <c r="AD75" s="13">
        <f t="shared" si="3"/>
        <v>0.2046</v>
      </c>
      <c r="AE75" s="13">
        <f t="shared" si="4"/>
        <v>7.8439999999999996E-2</v>
      </c>
      <c r="AF75" s="13">
        <f t="shared" si="5"/>
        <v>4.3400000000000001E-3</v>
      </c>
      <c r="AG75" s="13">
        <f t="shared" si="6"/>
        <v>4.5999999999999999E-3</v>
      </c>
      <c r="AQ75" s="11">
        <f t="shared" si="24"/>
        <v>77</v>
      </c>
      <c r="AR75" s="11">
        <f t="shared" si="24"/>
        <v>62</v>
      </c>
      <c r="AS75" s="1">
        <f t="shared" si="19"/>
        <v>0</v>
      </c>
      <c r="AT75" s="107">
        <f>+EvolOf!H64</f>
        <v>0</v>
      </c>
      <c r="AU75" s="1">
        <f t="shared" si="20"/>
        <v>0</v>
      </c>
      <c r="AV75" s="1">
        <f t="shared" si="10"/>
        <v>0</v>
      </c>
      <c r="AW75" s="40">
        <f t="shared" si="22"/>
        <v>0</v>
      </c>
      <c r="AX75" s="1">
        <f t="shared" si="23"/>
        <v>0</v>
      </c>
      <c r="AY75" s="1">
        <f t="shared" si="12"/>
        <v>1316363.1897192488</v>
      </c>
      <c r="AZ75" s="1">
        <f t="shared" si="13"/>
        <v>937183.89803242509</v>
      </c>
    </row>
    <row r="76" spans="2:52" x14ac:dyDescent="0.3">
      <c r="B76" s="1">
        <f t="shared" si="0"/>
        <v>14577</v>
      </c>
      <c r="C76" s="1">
        <v>63</v>
      </c>
      <c r="D76" s="1">
        <v>35422</v>
      </c>
      <c r="E76" s="1">
        <v>10084</v>
      </c>
      <c r="F76" s="1">
        <v>0</v>
      </c>
      <c r="G76" s="1">
        <v>4260</v>
      </c>
      <c r="H76" s="1">
        <v>0</v>
      </c>
      <c r="I76" s="1">
        <v>233</v>
      </c>
      <c r="J76" s="1">
        <v>56.39</v>
      </c>
      <c r="K76" s="1">
        <v>1.6</v>
      </c>
      <c r="L76" s="1">
        <v>22.8</v>
      </c>
      <c r="M76" s="1">
        <v>1.54</v>
      </c>
      <c r="N76" s="1">
        <v>6236</v>
      </c>
      <c r="O76" s="1">
        <v>8330</v>
      </c>
      <c r="P76" s="1">
        <v>5207</v>
      </c>
      <c r="Q76" s="1">
        <v>3013</v>
      </c>
      <c r="R76" s="1">
        <v>109</v>
      </c>
      <c r="S76" s="1">
        <v>8526</v>
      </c>
      <c r="T76" s="1">
        <v>857</v>
      </c>
      <c r="U76" s="1">
        <v>0</v>
      </c>
      <c r="V76" s="1">
        <f t="shared" si="14"/>
        <v>-146</v>
      </c>
      <c r="W76" s="1">
        <f t="shared" si="15"/>
        <v>338</v>
      </c>
      <c r="X76" s="1">
        <f t="shared" si="15"/>
        <v>0</v>
      </c>
      <c r="Y76" s="1">
        <f t="shared" si="15"/>
        <v>16</v>
      </c>
      <c r="Z76" s="1">
        <f t="shared" si="16"/>
        <v>208</v>
      </c>
      <c r="AB76" s="13">
        <f t="shared" si="1"/>
        <v>1.5984084516704397E-2</v>
      </c>
      <c r="AC76" s="13">
        <f t="shared" si="2"/>
        <v>0.29154000000000002</v>
      </c>
      <c r="AD76" s="13">
        <f t="shared" si="3"/>
        <v>0.20168</v>
      </c>
      <c r="AE76" s="13">
        <f t="shared" si="4"/>
        <v>8.5199999999999998E-2</v>
      </c>
      <c r="AF76" s="13">
        <f t="shared" si="5"/>
        <v>4.6600000000000001E-3</v>
      </c>
      <c r="AG76" s="13">
        <f t="shared" si="6"/>
        <v>4.1599999999999996E-3</v>
      </c>
      <c r="AQ76" s="11">
        <f t="shared" si="24"/>
        <v>78</v>
      </c>
      <c r="AR76" s="11">
        <f t="shared" si="24"/>
        <v>63</v>
      </c>
      <c r="AS76" s="1">
        <f t="shared" si="19"/>
        <v>0</v>
      </c>
      <c r="AT76" s="107">
        <f>+EvolOf!H65</f>
        <v>0</v>
      </c>
      <c r="AU76" s="1">
        <f t="shared" si="20"/>
        <v>0</v>
      </c>
      <c r="AV76" s="1">
        <f t="shared" si="10"/>
        <v>0</v>
      </c>
      <c r="AW76" s="40">
        <f t="shared" si="22"/>
        <v>0</v>
      </c>
      <c r="AX76" s="1">
        <f t="shared" si="23"/>
        <v>0</v>
      </c>
      <c r="AY76" s="1">
        <f t="shared" si="12"/>
        <v>1335418.3461992824</v>
      </c>
      <c r="AZ76" s="1">
        <f t="shared" si="13"/>
        <v>923808.64396470913</v>
      </c>
    </row>
    <row r="77" spans="2:52" x14ac:dyDescent="0.3">
      <c r="B77" s="1">
        <f t="shared" si="0"/>
        <v>14766</v>
      </c>
      <c r="C77" s="1">
        <v>64</v>
      </c>
      <c r="D77" s="1">
        <v>35231</v>
      </c>
      <c r="E77" s="1">
        <v>9907</v>
      </c>
      <c r="F77" s="1">
        <v>0</v>
      </c>
      <c r="G77" s="1">
        <v>4609</v>
      </c>
      <c r="H77" s="1">
        <v>0</v>
      </c>
      <c r="I77" s="1">
        <v>250</v>
      </c>
      <c r="J77" s="1">
        <v>56.39</v>
      </c>
      <c r="K77" s="1">
        <v>1.6</v>
      </c>
      <c r="L77" s="1">
        <v>22.9</v>
      </c>
      <c r="M77" s="1">
        <v>1.52</v>
      </c>
      <c r="N77" s="1">
        <v>6394</v>
      </c>
      <c r="O77" s="1">
        <v>8363</v>
      </c>
      <c r="P77" s="1">
        <v>5003</v>
      </c>
      <c r="Q77" s="1">
        <v>3245</v>
      </c>
      <c r="R77" s="1">
        <v>114</v>
      </c>
      <c r="S77" s="1">
        <v>8473</v>
      </c>
      <c r="T77" s="1">
        <v>851</v>
      </c>
      <c r="U77" s="1">
        <v>0</v>
      </c>
      <c r="V77" s="1">
        <f t="shared" si="14"/>
        <v>-177</v>
      </c>
      <c r="W77" s="1">
        <f t="shared" si="15"/>
        <v>349</v>
      </c>
      <c r="X77" s="1">
        <f t="shared" si="15"/>
        <v>0</v>
      </c>
      <c r="Y77" s="1">
        <f t="shared" si="15"/>
        <v>17</v>
      </c>
      <c r="Z77" s="1">
        <f t="shared" si="16"/>
        <v>189</v>
      </c>
      <c r="AB77" s="13">
        <f t="shared" si="1"/>
        <v>1.6930786942977109E-2</v>
      </c>
      <c r="AC77" s="13">
        <f t="shared" si="2"/>
        <v>0.29532000000000003</v>
      </c>
      <c r="AD77" s="13">
        <f t="shared" si="3"/>
        <v>0.19814000000000001</v>
      </c>
      <c r="AE77" s="13">
        <f t="shared" si="4"/>
        <v>9.2179999999999998E-2</v>
      </c>
      <c r="AF77" s="13">
        <f t="shared" si="5"/>
        <v>5.0000000000000001E-3</v>
      </c>
      <c r="AG77" s="13">
        <f t="shared" si="6"/>
        <v>3.7799999999999999E-3</v>
      </c>
      <c r="AQ77" s="11">
        <f t="shared" si="24"/>
        <v>79</v>
      </c>
      <c r="AR77" s="11">
        <f t="shared" si="24"/>
        <v>64</v>
      </c>
      <c r="AS77" s="1">
        <f t="shared" si="19"/>
        <v>0</v>
      </c>
      <c r="AT77" s="107">
        <f>+EvolOf!H66</f>
        <v>0</v>
      </c>
      <c r="AU77" s="1">
        <f t="shared" si="20"/>
        <v>0</v>
      </c>
      <c r="AV77" s="1">
        <f t="shared" si="10"/>
        <v>0</v>
      </c>
      <c r="AW77" s="40">
        <f t="shared" si="22"/>
        <v>0</v>
      </c>
      <c r="AX77" s="1">
        <f t="shared" si="23"/>
        <v>0</v>
      </c>
      <c r="AY77" s="1">
        <f t="shared" si="12"/>
        <v>1352732.8874239286</v>
      </c>
      <c r="AZ77" s="1">
        <f t="shared" si="13"/>
        <v>907593.43869083433</v>
      </c>
    </row>
    <row r="78" spans="2:52" x14ac:dyDescent="0.3">
      <c r="B78" s="1">
        <f t="shared" ref="B78:B141" si="25">IF(C78="",NA(),E78+G78+H78+I78)</f>
        <v>14947</v>
      </c>
      <c r="C78" s="1">
        <v>65</v>
      </c>
      <c r="D78" s="1">
        <v>35051</v>
      </c>
      <c r="E78" s="1">
        <v>9702</v>
      </c>
      <c r="F78" s="1">
        <v>0</v>
      </c>
      <c r="G78" s="1">
        <v>4979</v>
      </c>
      <c r="H78" s="1">
        <v>0</v>
      </c>
      <c r="I78" s="1">
        <v>266</v>
      </c>
      <c r="J78" s="1">
        <v>56.4</v>
      </c>
      <c r="K78" s="1">
        <v>1.6</v>
      </c>
      <c r="L78" s="1">
        <v>23.1</v>
      </c>
      <c r="M78" s="1">
        <v>1.5</v>
      </c>
      <c r="N78" s="1">
        <v>6548</v>
      </c>
      <c r="O78" s="1">
        <v>8389</v>
      </c>
      <c r="P78" s="1">
        <v>4779</v>
      </c>
      <c r="Q78" s="1">
        <v>3490</v>
      </c>
      <c r="R78" s="1">
        <v>119</v>
      </c>
      <c r="S78" s="1">
        <v>8379</v>
      </c>
      <c r="T78" s="1">
        <v>843</v>
      </c>
      <c r="U78" s="1">
        <v>0</v>
      </c>
      <c r="V78" s="1">
        <f t="shared" si="14"/>
        <v>-205</v>
      </c>
      <c r="W78" s="1">
        <f t="shared" si="15"/>
        <v>370</v>
      </c>
      <c r="X78" s="1">
        <f t="shared" si="15"/>
        <v>0</v>
      </c>
      <c r="Y78" s="1">
        <f t="shared" si="15"/>
        <v>16</v>
      </c>
      <c r="Z78" s="1">
        <f t="shared" si="16"/>
        <v>181</v>
      </c>
      <c r="AB78" s="13">
        <f t="shared" ref="AB78:AB141" si="26">IF(OR(ISNA(B78),B78=0),NA(),I78/B78)</f>
        <v>1.7796213286947214E-2</v>
      </c>
      <c r="AC78" s="13">
        <f t="shared" ref="AC78:AC141" si="27">IF(OR(ISNA(B78),B78=0),NA(),B78/$AC$11)</f>
        <v>0.29893999999999998</v>
      </c>
      <c r="AD78" s="13">
        <f t="shared" ref="AD78:AD141" si="28">IF(OR(ISNA(B78),B78=0),NA(),E78/$AC$11)</f>
        <v>0.19403999999999999</v>
      </c>
      <c r="AE78" s="13">
        <f t="shared" ref="AE78:AE141" si="29">IF(OR(ISNA(B78),B78=0),NA(),G78/$AC$11)</f>
        <v>9.9580000000000002E-2</v>
      </c>
      <c r="AF78" s="13">
        <f t="shared" ref="AF78:AF141" si="30">IF(OR(ISNA(B78),B78=0),NA(),I78/$AC$11)</f>
        <v>5.3200000000000001E-3</v>
      </c>
      <c r="AG78" s="13">
        <f t="shared" ref="AG78:AG141" si="31">+IF(OR(ISNA(B78),B78=0),NA(),Z78/$AC$11)</f>
        <v>3.62E-3</v>
      </c>
      <c r="AQ78" s="11">
        <f t="shared" si="24"/>
        <v>80</v>
      </c>
      <c r="AR78" s="11">
        <f t="shared" si="24"/>
        <v>65</v>
      </c>
      <c r="AS78" s="1">
        <f t="shared" ref="AS78:AS88" si="32">IF(OR(AQ78&lt;$BB$12,AQ78&gt;$BD$12),0,$BB$14*B78)</f>
        <v>0</v>
      </c>
      <c r="AT78" s="107">
        <f>+EvolOf!H67</f>
        <v>0</v>
      </c>
      <c r="AU78" s="1">
        <f t="shared" ref="AU78:AU88" si="33">IF(OR(AQ78&lt;$BB$12,AQ78&gt;$BD$12),0,IF(AQ78&gt;$BD$12,0,VLOOKUP(AQ78,$AR$14:$AT$87,3)))</f>
        <v>0</v>
      </c>
      <c r="AV78" s="1">
        <f t="shared" si="10"/>
        <v>0</v>
      </c>
      <c r="AW78" s="40">
        <f t="shared" ref="AW78" si="34">IF(AU78=0,0,AS78/AU78-1)</f>
        <v>0</v>
      </c>
      <c r="AX78" s="1">
        <f t="shared" ref="AX78" si="35">+AV78*AV78</f>
        <v>0</v>
      </c>
      <c r="AY78" s="1">
        <f t="shared" si="12"/>
        <v>1369314.5380147269</v>
      </c>
      <c r="AZ78" s="1">
        <f t="shared" si="13"/>
        <v>888813.1161984934</v>
      </c>
    </row>
    <row r="79" spans="2:52" x14ac:dyDescent="0.3">
      <c r="B79" s="1">
        <f t="shared" si="25"/>
        <v>15113</v>
      </c>
      <c r="C79" s="1">
        <v>66</v>
      </c>
      <c r="D79" s="1">
        <v>34885</v>
      </c>
      <c r="E79" s="1">
        <v>9468</v>
      </c>
      <c r="F79" s="1">
        <v>0</v>
      </c>
      <c r="G79" s="1">
        <v>5361</v>
      </c>
      <c r="H79" s="1">
        <v>0</v>
      </c>
      <c r="I79" s="1">
        <v>284</v>
      </c>
      <c r="J79" s="1">
        <v>56.4</v>
      </c>
      <c r="K79" s="1">
        <v>1.6</v>
      </c>
      <c r="L79" s="1">
        <v>23.2</v>
      </c>
      <c r="M79" s="1">
        <v>1.48</v>
      </c>
      <c r="N79" s="1">
        <v>6690</v>
      </c>
      <c r="O79" s="1">
        <v>8413</v>
      </c>
      <c r="P79" s="1">
        <v>4550</v>
      </c>
      <c r="Q79" s="1">
        <v>3740</v>
      </c>
      <c r="R79" s="1">
        <v>122</v>
      </c>
      <c r="S79" s="1">
        <v>8245</v>
      </c>
      <c r="T79" s="1">
        <v>826</v>
      </c>
      <c r="U79" s="1">
        <v>0</v>
      </c>
      <c r="V79" s="1">
        <f t="shared" si="14"/>
        <v>-234</v>
      </c>
      <c r="W79" s="1">
        <f t="shared" si="15"/>
        <v>382</v>
      </c>
      <c r="X79" s="1">
        <f t="shared" si="15"/>
        <v>0</v>
      </c>
      <c r="Y79" s="1">
        <f t="shared" si="15"/>
        <v>18</v>
      </c>
      <c r="Z79" s="1">
        <f t="shared" si="16"/>
        <v>166</v>
      </c>
      <c r="AB79" s="13">
        <f t="shared" si="26"/>
        <v>1.8791768675974325E-2</v>
      </c>
      <c r="AC79" s="13">
        <f t="shared" si="27"/>
        <v>0.30225999999999997</v>
      </c>
      <c r="AD79" s="13">
        <f t="shared" si="28"/>
        <v>0.18936</v>
      </c>
      <c r="AE79" s="13">
        <f t="shared" si="29"/>
        <v>0.10722</v>
      </c>
      <c r="AF79" s="13">
        <f t="shared" si="30"/>
        <v>5.6800000000000002E-3</v>
      </c>
      <c r="AG79" s="13">
        <f t="shared" si="31"/>
        <v>3.32E-3</v>
      </c>
      <c r="AQ79" s="11">
        <f t="shared" si="24"/>
        <v>81</v>
      </c>
      <c r="AR79" s="11">
        <f t="shared" si="24"/>
        <v>66</v>
      </c>
      <c r="AS79" s="1">
        <f t="shared" si="32"/>
        <v>0</v>
      </c>
      <c r="AT79" s="107">
        <f>+EvolOf!H68</f>
        <v>0</v>
      </c>
      <c r="AU79" s="1">
        <f t="shared" si="33"/>
        <v>0</v>
      </c>
      <c r="AV79" s="1">
        <f t="shared" ref="AV79:AV88" si="36">+AS79-AU79</f>
        <v>0</v>
      </c>
      <c r="AW79" s="40">
        <f t="shared" ref="AW79:AW88" si="37">IF(AU79=0,0,AS79/AU79-1)</f>
        <v>0</v>
      </c>
      <c r="AX79" s="1">
        <f t="shared" ref="AX79:AX88" si="38">+AV79*AV79</f>
        <v>0</v>
      </c>
      <c r="AY79" s="1">
        <f t="shared" ref="AY79:AY88" si="39">+$BB$14*B79</f>
        <v>1384522.0186670616</v>
      </c>
      <c r="AZ79" s="1">
        <f t="shared" ref="AZ79:AZ88" si="40">+$BB$14*E79</f>
        <v>867376.06515845552</v>
      </c>
    </row>
    <row r="80" spans="2:52" x14ac:dyDescent="0.3">
      <c r="B80" s="1">
        <f t="shared" si="25"/>
        <v>15268</v>
      </c>
      <c r="C80" s="1">
        <v>67</v>
      </c>
      <c r="D80" s="1">
        <v>34730</v>
      </c>
      <c r="E80" s="1">
        <v>9214</v>
      </c>
      <c r="F80" s="1">
        <v>0</v>
      </c>
      <c r="G80" s="1">
        <v>5752</v>
      </c>
      <c r="H80" s="1">
        <v>0</v>
      </c>
      <c r="I80" s="1">
        <v>302</v>
      </c>
      <c r="J80" s="1">
        <v>56.4</v>
      </c>
      <c r="K80" s="1">
        <v>1.61</v>
      </c>
      <c r="L80" s="1">
        <v>23.3</v>
      </c>
      <c r="M80" s="1">
        <v>1.46</v>
      </c>
      <c r="N80" s="1">
        <v>6827</v>
      </c>
      <c r="O80" s="1">
        <v>8432</v>
      </c>
      <c r="P80" s="1">
        <v>4315</v>
      </c>
      <c r="Q80" s="1">
        <v>3989</v>
      </c>
      <c r="R80" s="1">
        <v>127</v>
      </c>
      <c r="S80" s="1">
        <v>8086</v>
      </c>
      <c r="T80" s="1">
        <v>810</v>
      </c>
      <c r="U80" s="1">
        <v>0</v>
      </c>
      <c r="V80" s="1">
        <f t="shared" ref="V80:V143" si="41">IF($C80="","",E80-E79)</f>
        <v>-254</v>
      </c>
      <c r="W80" s="1">
        <f t="shared" ref="W80:Y143" si="42">IF($C80="","",G80-G79)</f>
        <v>391</v>
      </c>
      <c r="X80" s="1">
        <f t="shared" si="42"/>
        <v>0</v>
      </c>
      <c r="Y80" s="1">
        <f t="shared" si="42"/>
        <v>18</v>
      </c>
      <c r="Z80" s="1">
        <f t="shared" ref="Z80:Z143" si="43">IF(OR($C80="",ISNA($C80)),NA(),V80+W80+X80+Y80)</f>
        <v>155</v>
      </c>
      <c r="AB80" s="13">
        <f t="shared" si="26"/>
        <v>1.977993188367828E-2</v>
      </c>
      <c r="AC80" s="13">
        <f t="shared" si="27"/>
        <v>0.30536000000000002</v>
      </c>
      <c r="AD80" s="13">
        <f t="shared" si="28"/>
        <v>0.18428</v>
      </c>
      <c r="AE80" s="13">
        <f t="shared" si="29"/>
        <v>0.11504</v>
      </c>
      <c r="AF80" s="13">
        <f t="shared" si="30"/>
        <v>6.0400000000000002E-3</v>
      </c>
      <c r="AG80" s="13">
        <f t="shared" si="31"/>
        <v>3.0999999999999999E-3</v>
      </c>
      <c r="AQ80" s="11">
        <f t="shared" ref="AQ80:AR95" si="44">+AQ79+1</f>
        <v>82</v>
      </c>
      <c r="AR80" s="11">
        <f t="shared" si="44"/>
        <v>67</v>
      </c>
      <c r="AS80" s="1">
        <f t="shared" si="32"/>
        <v>0</v>
      </c>
      <c r="AT80" s="107">
        <f>+EvolOf!H69</f>
        <v>0</v>
      </c>
      <c r="AU80" s="1">
        <f t="shared" si="33"/>
        <v>0</v>
      </c>
      <c r="AV80" s="1">
        <f t="shared" si="36"/>
        <v>0</v>
      </c>
      <c r="AW80" s="40">
        <f t="shared" si="37"/>
        <v>0</v>
      </c>
      <c r="AX80" s="1">
        <f t="shared" si="38"/>
        <v>0</v>
      </c>
      <c r="AY80" s="1">
        <f t="shared" si="39"/>
        <v>1398721.7746978558</v>
      </c>
      <c r="AZ80" s="1">
        <f t="shared" si="40"/>
        <v>844106.78753379907</v>
      </c>
    </row>
    <row r="81" spans="1:66" x14ac:dyDescent="0.3">
      <c r="B81" s="1">
        <f t="shared" si="25"/>
        <v>15408</v>
      </c>
      <c r="C81" s="1">
        <v>68</v>
      </c>
      <c r="D81" s="1">
        <v>34590</v>
      </c>
      <c r="E81" s="1">
        <v>8933</v>
      </c>
      <c r="F81" s="1">
        <v>0</v>
      </c>
      <c r="G81" s="1">
        <v>6154</v>
      </c>
      <c r="H81" s="1">
        <v>0</v>
      </c>
      <c r="I81" s="1">
        <v>321</v>
      </c>
      <c r="J81" s="1">
        <v>56.41</v>
      </c>
      <c r="K81" s="1">
        <v>1.61</v>
      </c>
      <c r="L81" s="1">
        <v>23.5</v>
      </c>
      <c r="M81" s="1">
        <v>1.44</v>
      </c>
      <c r="N81" s="1">
        <v>6953</v>
      </c>
      <c r="O81" s="1">
        <v>8446</v>
      </c>
      <c r="P81" s="1">
        <v>4073</v>
      </c>
      <c r="Q81" s="1">
        <v>4242</v>
      </c>
      <c r="R81" s="1">
        <v>130</v>
      </c>
      <c r="S81" s="1">
        <v>7895</v>
      </c>
      <c r="T81" s="1">
        <v>790</v>
      </c>
      <c r="U81" s="1">
        <v>0</v>
      </c>
      <c r="V81" s="1">
        <f t="shared" si="41"/>
        <v>-281</v>
      </c>
      <c r="W81" s="1">
        <f t="shared" si="42"/>
        <v>402</v>
      </c>
      <c r="X81" s="1">
        <f t="shared" si="42"/>
        <v>0</v>
      </c>
      <c r="Y81" s="1">
        <f t="shared" si="42"/>
        <v>19</v>
      </c>
      <c r="Z81" s="1">
        <f t="shared" si="43"/>
        <v>140</v>
      </c>
      <c r="AB81" s="13">
        <f t="shared" si="26"/>
        <v>2.0833333333333332E-2</v>
      </c>
      <c r="AC81" s="13">
        <f t="shared" si="27"/>
        <v>0.30815999999999999</v>
      </c>
      <c r="AD81" s="13">
        <f t="shared" si="28"/>
        <v>0.17866000000000001</v>
      </c>
      <c r="AE81" s="13">
        <f t="shared" si="29"/>
        <v>0.12307999999999999</v>
      </c>
      <c r="AF81" s="13">
        <f t="shared" si="30"/>
        <v>6.4200000000000004E-3</v>
      </c>
      <c r="AG81" s="13">
        <f t="shared" si="31"/>
        <v>2.8E-3</v>
      </c>
      <c r="AQ81" s="11">
        <f t="shared" si="44"/>
        <v>83</v>
      </c>
      <c r="AR81" s="11">
        <f t="shared" si="44"/>
        <v>68</v>
      </c>
      <c r="AS81" s="1">
        <f t="shared" si="32"/>
        <v>0</v>
      </c>
      <c r="AT81" s="107">
        <f>+EvolOf!H70</f>
        <v>0</v>
      </c>
      <c r="AU81" s="1">
        <f t="shared" si="33"/>
        <v>0</v>
      </c>
      <c r="AV81" s="1">
        <f t="shared" si="36"/>
        <v>0</v>
      </c>
      <c r="AW81" s="40">
        <f t="shared" si="37"/>
        <v>0</v>
      </c>
      <c r="AX81" s="1">
        <f t="shared" si="38"/>
        <v>0</v>
      </c>
      <c r="AY81" s="1">
        <f t="shared" si="39"/>
        <v>1411547.3607901863</v>
      </c>
      <c r="AZ81" s="1">
        <f t="shared" si="40"/>
        <v>818364.00401990744</v>
      </c>
    </row>
    <row r="82" spans="1:66" x14ac:dyDescent="0.3">
      <c r="B82" s="1">
        <f t="shared" si="25"/>
        <v>15544</v>
      </c>
      <c r="C82" s="1">
        <v>69</v>
      </c>
      <c r="D82" s="1">
        <v>34454</v>
      </c>
      <c r="E82" s="1">
        <v>8637</v>
      </c>
      <c r="F82" s="1">
        <v>0</v>
      </c>
      <c r="G82" s="1">
        <v>6568</v>
      </c>
      <c r="H82" s="1">
        <v>0</v>
      </c>
      <c r="I82" s="1">
        <v>339</v>
      </c>
      <c r="J82" s="1">
        <v>56.41</v>
      </c>
      <c r="K82" s="1">
        <v>1.61</v>
      </c>
      <c r="L82" s="1">
        <v>23.6</v>
      </c>
      <c r="M82" s="1">
        <v>1.43</v>
      </c>
      <c r="N82" s="1">
        <v>7079</v>
      </c>
      <c r="O82" s="1">
        <v>8456</v>
      </c>
      <c r="P82" s="1">
        <v>3822</v>
      </c>
      <c r="Q82" s="1">
        <v>4500</v>
      </c>
      <c r="R82" s="1">
        <v>133</v>
      </c>
      <c r="S82" s="1">
        <v>7669</v>
      </c>
      <c r="T82" s="1">
        <v>766</v>
      </c>
      <c r="U82" s="1">
        <v>0</v>
      </c>
      <c r="V82" s="1">
        <f t="shared" si="41"/>
        <v>-296</v>
      </c>
      <c r="W82" s="1">
        <f t="shared" si="42"/>
        <v>414</v>
      </c>
      <c r="X82" s="1">
        <f t="shared" si="42"/>
        <v>0</v>
      </c>
      <c r="Y82" s="1">
        <f t="shared" si="42"/>
        <v>18</v>
      </c>
      <c r="Z82" s="1">
        <f t="shared" si="43"/>
        <v>136</v>
      </c>
      <c r="AB82" s="13">
        <f t="shared" si="26"/>
        <v>2.1809058157488421E-2</v>
      </c>
      <c r="AC82" s="13">
        <f t="shared" si="27"/>
        <v>0.31087999999999999</v>
      </c>
      <c r="AD82" s="13">
        <f t="shared" si="28"/>
        <v>0.17274</v>
      </c>
      <c r="AE82" s="13">
        <f t="shared" si="29"/>
        <v>0.13136</v>
      </c>
      <c r="AF82" s="13">
        <f t="shared" si="30"/>
        <v>6.7799999999999996E-3</v>
      </c>
      <c r="AG82" s="13">
        <f t="shared" si="31"/>
        <v>2.7200000000000002E-3</v>
      </c>
      <c r="AQ82" s="11">
        <f t="shared" si="44"/>
        <v>84</v>
      </c>
      <c r="AR82" s="11">
        <f t="shared" si="44"/>
        <v>69</v>
      </c>
      <c r="AS82" s="1">
        <f t="shared" si="32"/>
        <v>0</v>
      </c>
      <c r="AT82" s="107">
        <f>+EvolOf!H71</f>
        <v>0</v>
      </c>
      <c r="AU82" s="1">
        <f t="shared" si="33"/>
        <v>0</v>
      </c>
      <c r="AV82" s="1">
        <f t="shared" si="36"/>
        <v>0</v>
      </c>
      <c r="AW82" s="40">
        <f t="shared" si="37"/>
        <v>0</v>
      </c>
      <c r="AX82" s="1">
        <f t="shared" si="38"/>
        <v>0</v>
      </c>
      <c r="AY82" s="1">
        <f t="shared" si="39"/>
        <v>1424006.5015655928</v>
      </c>
      <c r="AZ82" s="1">
        <f t="shared" si="40"/>
        <v>791247.05056755187</v>
      </c>
    </row>
    <row r="83" spans="1:66" x14ac:dyDescent="0.3">
      <c r="B83" s="1">
        <f t="shared" si="25"/>
        <v>15664</v>
      </c>
      <c r="C83" s="1">
        <v>70</v>
      </c>
      <c r="D83" s="1">
        <v>34333</v>
      </c>
      <c r="E83" s="1">
        <v>8316</v>
      </c>
      <c r="F83" s="1">
        <v>0</v>
      </c>
      <c r="G83" s="1">
        <v>6990</v>
      </c>
      <c r="H83" s="1">
        <v>0</v>
      </c>
      <c r="I83" s="1">
        <v>358</v>
      </c>
      <c r="J83" s="1">
        <v>56.41</v>
      </c>
      <c r="K83" s="1">
        <v>1.61</v>
      </c>
      <c r="L83" s="1">
        <v>23.8</v>
      </c>
      <c r="M83" s="1">
        <v>1.41</v>
      </c>
      <c r="N83" s="1">
        <v>7189</v>
      </c>
      <c r="O83" s="1">
        <v>8466</v>
      </c>
      <c r="P83" s="1">
        <v>3569</v>
      </c>
      <c r="Q83" s="1">
        <v>4760</v>
      </c>
      <c r="R83" s="1">
        <v>136</v>
      </c>
      <c r="S83" s="1">
        <v>7418</v>
      </c>
      <c r="T83" s="1">
        <v>740</v>
      </c>
      <c r="U83" s="1">
        <v>0</v>
      </c>
      <c r="V83" s="1">
        <f t="shared" si="41"/>
        <v>-321</v>
      </c>
      <c r="W83" s="1">
        <f t="shared" si="42"/>
        <v>422</v>
      </c>
      <c r="X83" s="1">
        <f t="shared" si="42"/>
        <v>0</v>
      </c>
      <c r="Y83" s="1">
        <f t="shared" si="42"/>
        <v>19</v>
      </c>
      <c r="Z83" s="1">
        <f t="shared" si="43"/>
        <v>120</v>
      </c>
      <c r="AB83" s="13">
        <f t="shared" si="26"/>
        <v>2.2854954034729317E-2</v>
      </c>
      <c r="AC83" s="13">
        <f t="shared" si="27"/>
        <v>0.31328</v>
      </c>
      <c r="AD83" s="13">
        <f t="shared" si="28"/>
        <v>0.16632</v>
      </c>
      <c r="AE83" s="13">
        <f t="shared" si="29"/>
        <v>0.13980000000000001</v>
      </c>
      <c r="AF83" s="13">
        <f t="shared" si="30"/>
        <v>7.1599999999999997E-3</v>
      </c>
      <c r="AG83" s="13">
        <f t="shared" si="31"/>
        <v>2.3999999999999998E-3</v>
      </c>
      <c r="AQ83" s="11">
        <f t="shared" si="44"/>
        <v>85</v>
      </c>
      <c r="AR83" s="11">
        <f t="shared" si="44"/>
        <v>70</v>
      </c>
      <c r="AS83" s="1">
        <f t="shared" si="32"/>
        <v>0</v>
      </c>
      <c r="AT83" s="107">
        <f>+EvolOf!H72</f>
        <v>0</v>
      </c>
      <c r="AU83" s="1">
        <f t="shared" si="33"/>
        <v>0</v>
      </c>
      <c r="AV83" s="1">
        <f t="shared" si="36"/>
        <v>0</v>
      </c>
      <c r="AW83" s="40">
        <f t="shared" si="37"/>
        <v>0</v>
      </c>
      <c r="AX83" s="1">
        <f t="shared" si="38"/>
        <v>0</v>
      </c>
      <c r="AY83" s="1">
        <f t="shared" si="39"/>
        <v>1434999.8610733047</v>
      </c>
      <c r="AZ83" s="1">
        <f t="shared" si="40"/>
        <v>761839.813884423</v>
      </c>
    </row>
    <row r="84" spans="1:66" x14ac:dyDescent="0.3">
      <c r="B84" s="1">
        <f t="shared" si="25"/>
        <v>15776</v>
      </c>
      <c r="C84" s="1">
        <v>71</v>
      </c>
      <c r="D84" s="1">
        <v>34222</v>
      </c>
      <c r="E84" s="1">
        <v>7983</v>
      </c>
      <c r="F84" s="1">
        <v>0</v>
      </c>
      <c r="G84" s="1">
        <v>7415</v>
      </c>
      <c r="H84" s="1">
        <v>0</v>
      </c>
      <c r="I84" s="1">
        <v>378</v>
      </c>
      <c r="J84" s="1">
        <v>56.42</v>
      </c>
      <c r="K84" s="1">
        <v>1.61</v>
      </c>
      <c r="L84" s="1">
        <v>23.9</v>
      </c>
      <c r="M84" s="1">
        <v>1.4</v>
      </c>
      <c r="N84" s="1">
        <v>7293</v>
      </c>
      <c r="O84" s="1">
        <v>8473</v>
      </c>
      <c r="P84" s="1">
        <v>3315</v>
      </c>
      <c r="Q84" s="1">
        <v>5018</v>
      </c>
      <c r="R84" s="1">
        <v>139</v>
      </c>
      <c r="S84" s="1">
        <v>7154</v>
      </c>
      <c r="T84" s="1">
        <v>714</v>
      </c>
      <c r="U84" s="1">
        <v>0</v>
      </c>
      <c r="V84" s="1">
        <f t="shared" si="41"/>
        <v>-333</v>
      </c>
      <c r="W84" s="1">
        <f t="shared" si="42"/>
        <v>425</v>
      </c>
      <c r="X84" s="1">
        <f t="shared" si="42"/>
        <v>0</v>
      </c>
      <c r="Y84" s="1">
        <f t="shared" si="42"/>
        <v>20</v>
      </c>
      <c r="Z84" s="1">
        <f t="shared" si="43"/>
        <v>112</v>
      </c>
      <c r="AB84" s="13">
        <f t="shared" si="26"/>
        <v>2.3960446247464504E-2</v>
      </c>
      <c r="AC84" s="13">
        <f t="shared" si="27"/>
        <v>0.31552000000000002</v>
      </c>
      <c r="AD84" s="13">
        <f t="shared" si="28"/>
        <v>0.15966</v>
      </c>
      <c r="AE84" s="13">
        <f t="shared" si="29"/>
        <v>0.14829999999999999</v>
      </c>
      <c r="AF84" s="13">
        <f t="shared" si="30"/>
        <v>7.5599999999999999E-3</v>
      </c>
      <c r="AG84" s="13">
        <f t="shared" si="31"/>
        <v>2.2399999999999998E-3</v>
      </c>
      <c r="AQ84" s="11">
        <f t="shared" si="44"/>
        <v>86</v>
      </c>
      <c r="AR84" s="11">
        <f t="shared" si="44"/>
        <v>71</v>
      </c>
      <c r="AS84" s="1">
        <f t="shared" si="32"/>
        <v>0</v>
      </c>
      <c r="AT84" s="107">
        <f>+EvolOf!H73</f>
        <v>0</v>
      </c>
      <c r="AU84" s="1">
        <f t="shared" si="33"/>
        <v>0</v>
      </c>
      <c r="AV84" s="1">
        <f t="shared" si="36"/>
        <v>0</v>
      </c>
      <c r="AW84" s="40">
        <f t="shared" si="37"/>
        <v>0</v>
      </c>
      <c r="AX84" s="1">
        <f t="shared" si="38"/>
        <v>0</v>
      </c>
      <c r="AY84" s="1">
        <f t="shared" si="39"/>
        <v>1445260.3299471689</v>
      </c>
      <c r="AZ84" s="1">
        <f t="shared" si="40"/>
        <v>731333.2412505229</v>
      </c>
    </row>
    <row r="85" spans="1:66" x14ac:dyDescent="0.3">
      <c r="B85" s="1">
        <f t="shared" si="25"/>
        <v>15887</v>
      </c>
      <c r="C85" s="1">
        <v>72</v>
      </c>
      <c r="D85" s="1">
        <v>34111</v>
      </c>
      <c r="E85" s="1">
        <v>7642</v>
      </c>
      <c r="F85" s="1">
        <v>0</v>
      </c>
      <c r="G85" s="1">
        <v>7848</v>
      </c>
      <c r="H85" s="1">
        <v>0</v>
      </c>
      <c r="I85" s="1">
        <v>397</v>
      </c>
      <c r="J85" s="1">
        <v>56.42</v>
      </c>
      <c r="K85" s="1">
        <v>1.61</v>
      </c>
      <c r="L85" s="1">
        <v>24</v>
      </c>
      <c r="M85" s="1">
        <v>1.38</v>
      </c>
      <c r="N85" s="1">
        <v>7398</v>
      </c>
      <c r="O85" s="1">
        <v>8479</v>
      </c>
      <c r="P85" s="1">
        <v>3058</v>
      </c>
      <c r="Q85" s="1">
        <v>5279</v>
      </c>
      <c r="R85" s="1">
        <v>141</v>
      </c>
      <c r="S85" s="1">
        <v>6867</v>
      </c>
      <c r="T85" s="1">
        <v>684</v>
      </c>
      <c r="U85" s="1">
        <v>0</v>
      </c>
      <c r="V85" s="1">
        <f t="shared" si="41"/>
        <v>-341</v>
      </c>
      <c r="W85" s="1">
        <f t="shared" si="42"/>
        <v>433</v>
      </c>
      <c r="X85" s="1">
        <f t="shared" si="42"/>
        <v>0</v>
      </c>
      <c r="Y85" s="1">
        <f t="shared" si="42"/>
        <v>19</v>
      </c>
      <c r="Z85" s="1">
        <f t="shared" si="43"/>
        <v>111</v>
      </c>
      <c r="AB85" s="13">
        <f t="shared" si="26"/>
        <v>2.4988984704475359E-2</v>
      </c>
      <c r="AC85" s="13">
        <f t="shared" si="27"/>
        <v>0.31774000000000002</v>
      </c>
      <c r="AD85" s="13">
        <f t="shared" si="28"/>
        <v>0.15284</v>
      </c>
      <c r="AE85" s="13">
        <f t="shared" si="29"/>
        <v>0.15695999999999999</v>
      </c>
      <c r="AF85" s="13">
        <f t="shared" si="30"/>
        <v>7.9399999999999991E-3</v>
      </c>
      <c r="AG85" s="13">
        <f t="shared" si="31"/>
        <v>2.2200000000000002E-3</v>
      </c>
      <c r="AQ85" s="11">
        <f t="shared" si="44"/>
        <v>87</v>
      </c>
      <c r="AR85" s="11">
        <f t="shared" si="44"/>
        <v>72</v>
      </c>
      <c r="AS85" s="1">
        <f t="shared" si="32"/>
        <v>0</v>
      </c>
      <c r="AT85" s="107">
        <f>+EvolOf!H74</f>
        <v>0</v>
      </c>
      <c r="AU85" s="1">
        <f t="shared" si="33"/>
        <v>0</v>
      </c>
      <c r="AV85" s="1">
        <f t="shared" si="36"/>
        <v>0</v>
      </c>
      <c r="AW85" s="40">
        <f t="shared" si="37"/>
        <v>0</v>
      </c>
      <c r="AX85" s="1">
        <f t="shared" si="38"/>
        <v>0</v>
      </c>
      <c r="AY85" s="1">
        <f t="shared" si="39"/>
        <v>1455429.1874918023</v>
      </c>
      <c r="AZ85" s="1">
        <f t="shared" si="40"/>
        <v>700093.77798277535</v>
      </c>
    </row>
    <row r="86" spans="1:66" x14ac:dyDescent="0.3">
      <c r="B86" s="1">
        <f t="shared" si="25"/>
        <v>15987</v>
      </c>
      <c r="C86" s="1">
        <v>73</v>
      </c>
      <c r="D86" s="1">
        <v>34010</v>
      </c>
      <c r="E86" s="1">
        <v>7297</v>
      </c>
      <c r="F86" s="1">
        <v>0</v>
      </c>
      <c r="G86" s="1">
        <v>8274</v>
      </c>
      <c r="H86" s="1">
        <v>0</v>
      </c>
      <c r="I86" s="1">
        <v>416</v>
      </c>
      <c r="J86" s="1">
        <v>56.43</v>
      </c>
      <c r="K86" s="1">
        <v>1.61</v>
      </c>
      <c r="L86" s="1">
        <v>24.2</v>
      </c>
      <c r="M86" s="1">
        <v>1.36</v>
      </c>
      <c r="N86" s="1">
        <v>7494</v>
      </c>
      <c r="O86" s="1">
        <v>8484</v>
      </c>
      <c r="P86" s="1">
        <v>2809</v>
      </c>
      <c r="Q86" s="1">
        <v>5531</v>
      </c>
      <c r="R86" s="1">
        <v>143</v>
      </c>
      <c r="S86" s="1">
        <v>6578</v>
      </c>
      <c r="T86" s="1">
        <v>653</v>
      </c>
      <c r="U86" s="1">
        <v>0</v>
      </c>
      <c r="V86" s="1">
        <f t="shared" si="41"/>
        <v>-345</v>
      </c>
      <c r="W86" s="1">
        <f t="shared" si="42"/>
        <v>426</v>
      </c>
      <c r="X86" s="1">
        <f t="shared" si="42"/>
        <v>0</v>
      </c>
      <c r="Y86" s="1">
        <f t="shared" si="42"/>
        <v>19</v>
      </c>
      <c r="Z86" s="1">
        <f t="shared" si="43"/>
        <v>100</v>
      </c>
      <c r="AB86" s="13">
        <f t="shared" si="26"/>
        <v>2.6021142178019641E-2</v>
      </c>
      <c r="AC86" s="13">
        <f t="shared" si="27"/>
        <v>0.31974000000000002</v>
      </c>
      <c r="AD86" s="13">
        <f t="shared" si="28"/>
        <v>0.14593999999999999</v>
      </c>
      <c r="AE86" s="13">
        <f t="shared" si="29"/>
        <v>0.16547999999999999</v>
      </c>
      <c r="AF86" s="13">
        <f t="shared" si="30"/>
        <v>8.3199999999999993E-3</v>
      </c>
      <c r="AG86" s="13">
        <f t="shared" si="31"/>
        <v>2E-3</v>
      </c>
      <c r="AQ86" s="11">
        <f t="shared" si="44"/>
        <v>88</v>
      </c>
      <c r="AR86" s="11">
        <f t="shared" si="44"/>
        <v>73</v>
      </c>
      <c r="AS86" s="1">
        <f t="shared" si="32"/>
        <v>0</v>
      </c>
      <c r="AT86" s="107">
        <f>+EvolOf!H75</f>
        <v>0</v>
      </c>
      <c r="AU86" s="1">
        <f t="shared" si="33"/>
        <v>0</v>
      </c>
      <c r="AV86" s="1">
        <f t="shared" si="36"/>
        <v>0</v>
      </c>
      <c r="AW86" s="40">
        <f t="shared" si="37"/>
        <v>0</v>
      </c>
      <c r="AX86" s="1">
        <f t="shared" si="38"/>
        <v>0</v>
      </c>
      <c r="AY86" s="1">
        <f t="shared" si="39"/>
        <v>1464590.3204148954</v>
      </c>
      <c r="AZ86" s="1">
        <f t="shared" si="40"/>
        <v>668487.86939810414</v>
      </c>
    </row>
    <row r="87" spans="1:66" s="1" customFormat="1" x14ac:dyDescent="0.3">
      <c r="A87" s="11"/>
      <c r="B87" s="1">
        <f t="shared" si="25"/>
        <v>16081</v>
      </c>
      <c r="C87" s="1">
        <v>74</v>
      </c>
      <c r="D87" s="1">
        <v>33917</v>
      </c>
      <c r="E87" s="1">
        <v>6934</v>
      </c>
      <c r="F87" s="1">
        <v>0</v>
      </c>
      <c r="G87" s="1">
        <v>8709</v>
      </c>
      <c r="H87" s="1">
        <v>0</v>
      </c>
      <c r="I87" s="1">
        <v>438</v>
      </c>
      <c r="J87" s="1">
        <v>56.43</v>
      </c>
      <c r="K87" s="1">
        <v>1.61</v>
      </c>
      <c r="L87" s="1">
        <v>24.3</v>
      </c>
      <c r="M87" s="1">
        <v>1.34</v>
      </c>
      <c r="N87" s="1">
        <v>7582</v>
      </c>
      <c r="O87" s="1">
        <v>8490</v>
      </c>
      <c r="P87" s="1">
        <v>2555</v>
      </c>
      <c r="Q87" s="1">
        <v>5788</v>
      </c>
      <c r="R87" s="1">
        <v>146</v>
      </c>
      <c r="S87" s="1">
        <v>6261</v>
      </c>
      <c r="T87" s="1">
        <v>621</v>
      </c>
      <c r="U87" s="1">
        <v>0</v>
      </c>
      <c r="V87" s="1">
        <f t="shared" si="41"/>
        <v>-363</v>
      </c>
      <c r="W87" s="1">
        <f t="shared" si="42"/>
        <v>435</v>
      </c>
      <c r="X87" s="1">
        <f t="shared" si="42"/>
        <v>0</v>
      </c>
      <c r="Y87" s="1">
        <f t="shared" si="42"/>
        <v>22</v>
      </c>
      <c r="Z87" s="1">
        <f t="shared" si="43"/>
        <v>94</v>
      </c>
      <c r="AA87" s="3"/>
      <c r="AB87" s="13">
        <f t="shared" si="26"/>
        <v>2.7237112119893041E-2</v>
      </c>
      <c r="AC87" s="13">
        <f t="shared" si="27"/>
        <v>0.32162000000000002</v>
      </c>
      <c r="AD87" s="13">
        <f t="shared" si="28"/>
        <v>0.13868</v>
      </c>
      <c r="AE87" s="13">
        <f t="shared" si="29"/>
        <v>0.17418</v>
      </c>
      <c r="AF87" s="13">
        <f t="shared" si="30"/>
        <v>8.7600000000000004E-3</v>
      </c>
      <c r="AG87" s="13">
        <f t="shared" si="31"/>
        <v>1.8799999999999999E-3</v>
      </c>
      <c r="AI87" s="11"/>
      <c r="AJ87" s="11"/>
      <c r="AK87" s="11"/>
      <c r="AL87" s="11"/>
      <c r="AM87" s="11"/>
      <c r="AN87" s="11"/>
      <c r="AO87" s="11"/>
      <c r="AP87" s="11"/>
      <c r="AQ87" s="11">
        <f t="shared" si="44"/>
        <v>89</v>
      </c>
      <c r="AR87" s="11">
        <f t="shared" si="44"/>
        <v>74</v>
      </c>
      <c r="AS87" s="1">
        <f t="shared" si="32"/>
        <v>0</v>
      </c>
      <c r="AT87" s="107">
        <f>+EvolOf!H76</f>
        <v>0</v>
      </c>
      <c r="AU87" s="1">
        <f t="shared" si="33"/>
        <v>0</v>
      </c>
      <c r="AV87" s="1">
        <f t="shared" si="36"/>
        <v>0</v>
      </c>
      <c r="AW87" s="40">
        <f t="shared" si="37"/>
        <v>0</v>
      </c>
      <c r="AX87" s="1">
        <f t="shared" si="38"/>
        <v>0</v>
      </c>
      <c r="AY87" s="1">
        <f t="shared" si="39"/>
        <v>1473201.7853626029</v>
      </c>
      <c r="AZ87" s="1">
        <f t="shared" si="40"/>
        <v>635232.95688727614</v>
      </c>
      <c r="BA87" s="11"/>
      <c r="BB87" s="11"/>
      <c r="BC87" s="11"/>
      <c r="BD87" s="11"/>
      <c r="BE87" s="11"/>
      <c r="BH87" s="11"/>
      <c r="BI87" s="11"/>
      <c r="BJ87" s="11"/>
      <c r="BK87" s="11"/>
      <c r="BL87" s="11"/>
      <c r="BM87" s="11"/>
      <c r="BN87" s="11"/>
    </row>
    <row r="88" spans="1:66" s="1" customFormat="1" x14ac:dyDescent="0.3">
      <c r="A88" s="11"/>
      <c r="B88" s="1">
        <f t="shared" si="25"/>
        <v>16167</v>
      </c>
      <c r="C88" s="1">
        <v>75</v>
      </c>
      <c r="D88" s="1">
        <v>33830</v>
      </c>
      <c r="E88" s="1">
        <v>6569</v>
      </c>
      <c r="F88" s="1">
        <v>0</v>
      </c>
      <c r="G88" s="1">
        <v>9142</v>
      </c>
      <c r="H88" s="1">
        <v>0</v>
      </c>
      <c r="I88" s="1">
        <v>456</v>
      </c>
      <c r="J88" s="1">
        <v>56.43</v>
      </c>
      <c r="K88" s="1">
        <v>1.61</v>
      </c>
      <c r="L88" s="1">
        <v>24.4</v>
      </c>
      <c r="M88" s="1">
        <v>1.32</v>
      </c>
      <c r="N88" s="1">
        <v>7665</v>
      </c>
      <c r="O88" s="1">
        <v>8494</v>
      </c>
      <c r="P88" s="1">
        <v>2310</v>
      </c>
      <c r="Q88" s="1">
        <v>6036</v>
      </c>
      <c r="R88" s="1">
        <v>147</v>
      </c>
      <c r="S88" s="1">
        <v>5946</v>
      </c>
      <c r="T88" s="1">
        <v>589</v>
      </c>
      <c r="U88" s="1">
        <v>0</v>
      </c>
      <c r="V88" s="1">
        <f t="shared" si="41"/>
        <v>-365</v>
      </c>
      <c r="W88" s="1">
        <f t="shared" si="42"/>
        <v>433</v>
      </c>
      <c r="X88" s="1">
        <f t="shared" si="42"/>
        <v>0</v>
      </c>
      <c r="Y88" s="1">
        <f t="shared" si="42"/>
        <v>18</v>
      </c>
      <c r="Z88" s="1">
        <f t="shared" si="43"/>
        <v>86</v>
      </c>
      <c r="AA88" s="3"/>
      <c r="AB88" s="13">
        <f t="shared" si="26"/>
        <v>2.820560400816478E-2</v>
      </c>
      <c r="AC88" s="13">
        <f t="shared" si="27"/>
        <v>0.32334000000000002</v>
      </c>
      <c r="AD88" s="13">
        <f t="shared" si="28"/>
        <v>0.13138</v>
      </c>
      <c r="AE88" s="13">
        <f t="shared" si="29"/>
        <v>0.18284</v>
      </c>
      <c r="AF88" s="13">
        <f t="shared" si="30"/>
        <v>9.1199999999999996E-3</v>
      </c>
      <c r="AG88" s="13">
        <f t="shared" si="31"/>
        <v>1.72E-3</v>
      </c>
      <c r="AI88" s="11"/>
      <c r="AJ88" s="11"/>
      <c r="AK88" s="11"/>
      <c r="AL88" s="11"/>
      <c r="AM88" s="11"/>
      <c r="AN88" s="11"/>
      <c r="AO88" s="11"/>
      <c r="AP88" s="11"/>
      <c r="AQ88" s="11">
        <f t="shared" si="44"/>
        <v>90</v>
      </c>
      <c r="AR88" s="11">
        <f t="shared" si="44"/>
        <v>75</v>
      </c>
      <c r="AS88" s="1">
        <f t="shared" si="32"/>
        <v>0</v>
      </c>
      <c r="AT88" s="107">
        <f>+EvolOf!H77</f>
        <v>0</v>
      </c>
      <c r="AU88" s="1">
        <f t="shared" si="33"/>
        <v>0</v>
      </c>
      <c r="AV88" s="1">
        <f t="shared" si="36"/>
        <v>0</v>
      </c>
      <c r="AW88" s="40">
        <f t="shared" si="37"/>
        <v>0</v>
      </c>
      <c r="AX88" s="1">
        <f t="shared" si="38"/>
        <v>0</v>
      </c>
      <c r="AY88" s="1">
        <f t="shared" si="39"/>
        <v>1481080.3596764628</v>
      </c>
      <c r="AZ88" s="1">
        <f t="shared" si="40"/>
        <v>601794.82171798637</v>
      </c>
      <c r="BA88" s="11"/>
      <c r="BB88" s="11"/>
      <c r="BC88" s="11"/>
      <c r="BD88" s="11"/>
      <c r="BE88" s="11"/>
      <c r="BH88" s="11"/>
      <c r="BI88" s="11"/>
      <c r="BJ88" s="11"/>
      <c r="BK88" s="11"/>
      <c r="BL88" s="11"/>
      <c r="BM88" s="11"/>
      <c r="BN88" s="11"/>
    </row>
    <row r="89" spans="1:66" s="1" customFormat="1" x14ac:dyDescent="0.3">
      <c r="A89" s="11"/>
      <c r="B89" s="1">
        <f t="shared" si="25"/>
        <v>16248</v>
      </c>
      <c r="C89" s="1">
        <v>76</v>
      </c>
      <c r="D89" s="1">
        <v>33750</v>
      </c>
      <c r="E89" s="1">
        <v>6207</v>
      </c>
      <c r="F89" s="1">
        <v>0</v>
      </c>
      <c r="G89" s="1">
        <v>9563</v>
      </c>
      <c r="H89" s="1">
        <v>0</v>
      </c>
      <c r="I89" s="1">
        <v>478</v>
      </c>
      <c r="J89" s="1">
        <v>56.44</v>
      </c>
      <c r="K89" s="1">
        <v>1.61</v>
      </c>
      <c r="L89" s="1">
        <v>24.5</v>
      </c>
      <c r="M89" s="1">
        <v>1.3</v>
      </c>
      <c r="N89" s="1">
        <v>7741</v>
      </c>
      <c r="O89" s="1">
        <v>8497</v>
      </c>
      <c r="P89" s="1">
        <v>2078</v>
      </c>
      <c r="Q89" s="1">
        <v>6269</v>
      </c>
      <c r="R89" s="1">
        <v>149</v>
      </c>
      <c r="S89" s="1">
        <v>5624</v>
      </c>
      <c r="T89" s="1">
        <v>555</v>
      </c>
      <c r="U89" s="1">
        <v>0</v>
      </c>
      <c r="V89" s="1">
        <f t="shared" si="41"/>
        <v>-362</v>
      </c>
      <c r="W89" s="1">
        <f t="shared" si="42"/>
        <v>421</v>
      </c>
      <c r="X89" s="1">
        <f t="shared" si="42"/>
        <v>0</v>
      </c>
      <c r="Y89" s="1">
        <f t="shared" si="42"/>
        <v>22</v>
      </c>
      <c r="Z89" s="1">
        <f t="shared" si="43"/>
        <v>81</v>
      </c>
      <c r="AA89" s="3"/>
      <c r="AB89" s="13">
        <f t="shared" si="26"/>
        <v>2.9419005416051205E-2</v>
      </c>
      <c r="AC89" s="13">
        <f t="shared" si="27"/>
        <v>0.32496000000000003</v>
      </c>
      <c r="AD89" s="13">
        <f t="shared" si="28"/>
        <v>0.12414</v>
      </c>
      <c r="AE89" s="13">
        <f t="shared" si="29"/>
        <v>0.19126000000000001</v>
      </c>
      <c r="AF89" s="13">
        <f t="shared" si="30"/>
        <v>9.5600000000000008E-3</v>
      </c>
      <c r="AG89" s="13">
        <f t="shared" si="31"/>
        <v>1.6199999999999999E-3</v>
      </c>
      <c r="AI89" s="11"/>
      <c r="AJ89" s="11"/>
      <c r="AK89" s="11"/>
      <c r="AL89" s="11"/>
      <c r="AM89" s="11"/>
      <c r="AN89" s="11"/>
      <c r="AO89" s="11"/>
      <c r="AP89" s="11"/>
      <c r="AQ89" s="11">
        <f t="shared" si="44"/>
        <v>91</v>
      </c>
      <c r="AR89" s="11">
        <f t="shared" si="44"/>
        <v>76</v>
      </c>
      <c r="AT89" s="107"/>
      <c r="BA89" s="11"/>
      <c r="BB89" s="11"/>
      <c r="BC89" s="11"/>
      <c r="BD89" s="11"/>
      <c r="BE89" s="11"/>
      <c r="BH89" s="11"/>
      <c r="BI89" s="11"/>
      <c r="BJ89" s="11"/>
      <c r="BK89" s="11"/>
      <c r="BL89" s="11"/>
      <c r="BM89" s="11"/>
      <c r="BN89" s="11"/>
    </row>
    <row r="90" spans="1:66" s="1" customFormat="1" x14ac:dyDescent="0.3">
      <c r="A90" s="11"/>
      <c r="B90" s="1">
        <f t="shared" si="25"/>
        <v>16327</v>
      </c>
      <c r="C90" s="1">
        <v>77</v>
      </c>
      <c r="D90" s="1">
        <v>33672</v>
      </c>
      <c r="E90" s="1">
        <v>5856</v>
      </c>
      <c r="F90" s="1">
        <v>0</v>
      </c>
      <c r="G90" s="1">
        <v>9973</v>
      </c>
      <c r="H90" s="1">
        <v>0</v>
      </c>
      <c r="I90" s="1">
        <v>498</v>
      </c>
      <c r="J90" s="1">
        <v>56.44</v>
      </c>
      <c r="K90" s="1">
        <v>1.61</v>
      </c>
      <c r="L90" s="1">
        <v>24.6</v>
      </c>
      <c r="M90" s="1">
        <v>1.28</v>
      </c>
      <c r="N90" s="1">
        <v>7817</v>
      </c>
      <c r="O90" s="1">
        <v>8500</v>
      </c>
      <c r="P90" s="1">
        <v>1857</v>
      </c>
      <c r="Q90" s="1">
        <v>6492</v>
      </c>
      <c r="R90" s="1">
        <v>150</v>
      </c>
      <c r="S90" s="1">
        <v>5305</v>
      </c>
      <c r="T90" s="1">
        <v>526</v>
      </c>
      <c r="U90" s="1">
        <v>0</v>
      </c>
      <c r="V90" s="1">
        <f t="shared" si="41"/>
        <v>-351</v>
      </c>
      <c r="W90" s="1">
        <f t="shared" si="42"/>
        <v>410</v>
      </c>
      <c r="X90" s="1">
        <f t="shared" si="42"/>
        <v>0</v>
      </c>
      <c r="Y90" s="1">
        <f t="shared" si="42"/>
        <v>20</v>
      </c>
      <c r="Z90" s="1">
        <f t="shared" si="43"/>
        <v>79</v>
      </c>
      <c r="AA90" s="3"/>
      <c r="AB90" s="13">
        <f t="shared" si="26"/>
        <v>3.0501623078336499E-2</v>
      </c>
      <c r="AC90" s="13">
        <f t="shared" si="27"/>
        <v>0.32654</v>
      </c>
      <c r="AD90" s="13">
        <f t="shared" si="28"/>
        <v>0.11712</v>
      </c>
      <c r="AE90" s="13">
        <f t="shared" si="29"/>
        <v>0.19946</v>
      </c>
      <c r="AF90" s="13">
        <f t="shared" si="30"/>
        <v>9.9600000000000001E-3</v>
      </c>
      <c r="AG90" s="13">
        <f t="shared" si="31"/>
        <v>1.58E-3</v>
      </c>
      <c r="AI90" s="11"/>
      <c r="AJ90" s="11"/>
      <c r="AK90" s="11"/>
      <c r="AL90" s="11"/>
      <c r="AM90" s="11"/>
      <c r="AN90" s="11"/>
      <c r="AO90" s="11"/>
      <c r="AP90" s="11"/>
      <c r="AQ90" s="11">
        <f t="shared" si="44"/>
        <v>92</v>
      </c>
      <c r="AR90" s="11">
        <f t="shared" si="44"/>
        <v>77</v>
      </c>
      <c r="AT90" s="107"/>
      <c r="BA90" s="11"/>
      <c r="BB90" s="11"/>
      <c r="BC90" s="11"/>
      <c r="BD90" s="11"/>
      <c r="BE90" s="11"/>
      <c r="BH90" s="11"/>
      <c r="BI90" s="11"/>
      <c r="BJ90" s="11"/>
      <c r="BK90" s="11"/>
      <c r="BL90" s="11"/>
      <c r="BM90" s="11"/>
      <c r="BN90" s="11"/>
    </row>
    <row r="91" spans="1:66" s="1" customFormat="1" x14ac:dyDescent="0.3">
      <c r="A91" s="11"/>
      <c r="B91" s="1">
        <f t="shared" si="25"/>
        <v>16396</v>
      </c>
      <c r="C91" s="1">
        <v>78</v>
      </c>
      <c r="D91" s="1">
        <v>33602</v>
      </c>
      <c r="E91" s="1">
        <v>5507</v>
      </c>
      <c r="F91" s="1">
        <v>0</v>
      </c>
      <c r="G91" s="1">
        <v>10371</v>
      </c>
      <c r="H91" s="1">
        <v>0</v>
      </c>
      <c r="I91" s="1">
        <v>518</v>
      </c>
      <c r="J91" s="1">
        <v>56.45</v>
      </c>
      <c r="K91" s="1">
        <v>1.61</v>
      </c>
      <c r="L91" s="1">
        <v>24.7</v>
      </c>
      <c r="M91" s="1">
        <v>1.27</v>
      </c>
      <c r="N91" s="1">
        <v>7883</v>
      </c>
      <c r="O91" s="1">
        <v>8504</v>
      </c>
      <c r="P91" s="1">
        <v>1651</v>
      </c>
      <c r="Q91" s="1">
        <v>6700</v>
      </c>
      <c r="R91" s="1">
        <v>152</v>
      </c>
      <c r="S91" s="1">
        <v>4999</v>
      </c>
      <c r="T91" s="1">
        <v>495</v>
      </c>
      <c r="U91" s="1">
        <v>0</v>
      </c>
      <c r="V91" s="1">
        <f t="shared" si="41"/>
        <v>-349</v>
      </c>
      <c r="W91" s="1">
        <f t="shared" si="42"/>
        <v>398</v>
      </c>
      <c r="X91" s="1">
        <f t="shared" si="42"/>
        <v>0</v>
      </c>
      <c r="Y91" s="1">
        <f t="shared" si="42"/>
        <v>20</v>
      </c>
      <c r="Z91" s="1">
        <f t="shared" si="43"/>
        <v>69</v>
      </c>
      <c r="AA91" s="3"/>
      <c r="AB91" s="13">
        <f t="shared" si="26"/>
        <v>3.1593071480848986E-2</v>
      </c>
      <c r="AC91" s="13">
        <f t="shared" si="27"/>
        <v>0.32791999999999999</v>
      </c>
      <c r="AD91" s="13">
        <f t="shared" si="28"/>
        <v>0.11014</v>
      </c>
      <c r="AE91" s="13">
        <f t="shared" si="29"/>
        <v>0.20741999999999999</v>
      </c>
      <c r="AF91" s="13">
        <f t="shared" si="30"/>
        <v>1.0359999999999999E-2</v>
      </c>
      <c r="AG91" s="13">
        <f t="shared" si="31"/>
        <v>1.3799999999999999E-3</v>
      </c>
      <c r="AI91" s="11"/>
      <c r="AJ91" s="11"/>
      <c r="AK91" s="11"/>
      <c r="AL91" s="11"/>
      <c r="AM91" s="11"/>
      <c r="AN91" s="11"/>
      <c r="AO91" s="11"/>
      <c r="AP91" s="11"/>
      <c r="AQ91" s="11">
        <f t="shared" si="44"/>
        <v>93</v>
      </c>
      <c r="AR91" s="11">
        <f t="shared" si="44"/>
        <v>78</v>
      </c>
      <c r="AT91" s="107"/>
      <c r="BA91" s="11"/>
      <c r="BB91" s="11"/>
      <c r="BC91" s="11"/>
      <c r="BD91" s="11"/>
      <c r="BE91" s="11"/>
      <c r="BH91" s="11"/>
      <c r="BI91" s="11"/>
      <c r="BJ91" s="11"/>
      <c r="BK91" s="11"/>
      <c r="BL91" s="11"/>
      <c r="BM91" s="11"/>
      <c r="BN91" s="11"/>
    </row>
    <row r="92" spans="1:66" s="1" customFormat="1" x14ac:dyDescent="0.3">
      <c r="A92" s="11"/>
      <c r="B92" s="1">
        <f t="shared" si="25"/>
        <v>16462</v>
      </c>
      <c r="C92" s="1">
        <v>79</v>
      </c>
      <c r="D92" s="1">
        <v>33536</v>
      </c>
      <c r="E92" s="1">
        <v>5167</v>
      </c>
      <c r="F92" s="1">
        <v>0</v>
      </c>
      <c r="G92" s="1">
        <v>10758</v>
      </c>
      <c r="H92" s="1">
        <v>0</v>
      </c>
      <c r="I92" s="1">
        <v>537</v>
      </c>
      <c r="J92" s="1">
        <v>56.45</v>
      </c>
      <c r="K92" s="1">
        <v>1.61</v>
      </c>
      <c r="L92" s="1">
        <v>24.8</v>
      </c>
      <c r="M92" s="1">
        <v>1.25</v>
      </c>
      <c r="N92" s="1">
        <v>7946</v>
      </c>
      <c r="O92" s="1">
        <v>8507</v>
      </c>
      <c r="P92" s="1">
        <v>1460</v>
      </c>
      <c r="Q92" s="1">
        <v>6893</v>
      </c>
      <c r="R92" s="1">
        <v>153</v>
      </c>
      <c r="S92" s="1">
        <v>4694</v>
      </c>
      <c r="T92" s="1">
        <v>464</v>
      </c>
      <c r="U92" s="1">
        <v>0</v>
      </c>
      <c r="V92" s="1">
        <f t="shared" si="41"/>
        <v>-340</v>
      </c>
      <c r="W92" s="1">
        <f t="shared" si="42"/>
        <v>387</v>
      </c>
      <c r="X92" s="1">
        <f t="shared" si="42"/>
        <v>0</v>
      </c>
      <c r="Y92" s="1">
        <f t="shared" si="42"/>
        <v>19</v>
      </c>
      <c r="Z92" s="1">
        <f t="shared" si="43"/>
        <v>66</v>
      </c>
      <c r="AA92" s="3"/>
      <c r="AB92" s="13">
        <f t="shared" si="26"/>
        <v>3.2620580731381361E-2</v>
      </c>
      <c r="AC92" s="13">
        <f t="shared" si="27"/>
        <v>0.32923999999999998</v>
      </c>
      <c r="AD92" s="13">
        <f t="shared" si="28"/>
        <v>0.10334</v>
      </c>
      <c r="AE92" s="13">
        <f t="shared" si="29"/>
        <v>0.21515999999999999</v>
      </c>
      <c r="AF92" s="13">
        <f t="shared" si="30"/>
        <v>1.074E-2</v>
      </c>
      <c r="AG92" s="13">
        <f t="shared" si="31"/>
        <v>1.32E-3</v>
      </c>
      <c r="AI92" s="11"/>
      <c r="AJ92" s="11"/>
      <c r="AK92" s="11"/>
      <c r="AL92" s="11"/>
      <c r="AM92" s="11"/>
      <c r="AN92" s="11"/>
      <c r="AO92" s="11"/>
      <c r="AP92" s="11"/>
      <c r="AQ92" s="11">
        <f t="shared" si="44"/>
        <v>94</v>
      </c>
      <c r="AR92" s="11">
        <f t="shared" si="44"/>
        <v>79</v>
      </c>
      <c r="AT92" s="107"/>
      <c r="BA92" s="11"/>
      <c r="BB92" s="11"/>
      <c r="BC92" s="11"/>
      <c r="BD92" s="11"/>
      <c r="BE92" s="11"/>
      <c r="BH92" s="11"/>
      <c r="BI92" s="11"/>
      <c r="BJ92" s="11"/>
      <c r="BK92" s="11"/>
      <c r="BL92" s="11"/>
      <c r="BM92" s="11"/>
      <c r="BN92" s="11"/>
    </row>
    <row r="93" spans="1:66" s="1" customFormat="1" x14ac:dyDescent="0.3">
      <c r="A93" s="11"/>
      <c r="B93" s="1">
        <f t="shared" si="25"/>
        <v>16522</v>
      </c>
      <c r="C93" s="1">
        <v>80</v>
      </c>
      <c r="D93" s="1">
        <v>33476</v>
      </c>
      <c r="E93" s="1">
        <v>4836</v>
      </c>
      <c r="F93" s="1">
        <v>0</v>
      </c>
      <c r="G93" s="1">
        <v>11130</v>
      </c>
      <c r="H93" s="1">
        <v>0</v>
      </c>
      <c r="I93" s="1">
        <v>556</v>
      </c>
      <c r="J93" s="1">
        <v>56.46</v>
      </c>
      <c r="K93" s="1">
        <v>1.61</v>
      </c>
      <c r="L93" s="1">
        <v>24.9</v>
      </c>
      <c r="M93" s="1">
        <v>1.23</v>
      </c>
      <c r="N93" s="1">
        <v>8003</v>
      </c>
      <c r="O93" s="1">
        <v>8509</v>
      </c>
      <c r="P93" s="1">
        <v>1281</v>
      </c>
      <c r="Q93" s="1">
        <v>7074</v>
      </c>
      <c r="R93" s="1">
        <v>154</v>
      </c>
      <c r="S93" s="1">
        <v>4395</v>
      </c>
      <c r="T93" s="1">
        <v>434</v>
      </c>
      <c r="U93" s="1">
        <v>0</v>
      </c>
      <c r="V93" s="1">
        <f t="shared" si="41"/>
        <v>-331</v>
      </c>
      <c r="W93" s="1">
        <f t="shared" si="42"/>
        <v>372</v>
      </c>
      <c r="X93" s="1">
        <f t="shared" si="42"/>
        <v>0</v>
      </c>
      <c r="Y93" s="1">
        <f t="shared" si="42"/>
        <v>19</v>
      </c>
      <c r="Z93" s="1">
        <f t="shared" si="43"/>
        <v>60</v>
      </c>
      <c r="AA93" s="3"/>
      <c r="AB93" s="13">
        <f t="shared" si="26"/>
        <v>3.3652100229996366E-2</v>
      </c>
      <c r="AC93" s="13">
        <f t="shared" si="27"/>
        <v>0.33044000000000001</v>
      </c>
      <c r="AD93" s="13">
        <f t="shared" si="28"/>
        <v>9.672E-2</v>
      </c>
      <c r="AE93" s="13">
        <f t="shared" si="29"/>
        <v>0.22259999999999999</v>
      </c>
      <c r="AF93" s="13">
        <f t="shared" si="30"/>
        <v>1.112E-2</v>
      </c>
      <c r="AG93" s="13">
        <f t="shared" si="31"/>
        <v>1.1999999999999999E-3</v>
      </c>
      <c r="AI93" s="11"/>
      <c r="AJ93" s="11"/>
      <c r="AK93" s="11"/>
      <c r="AL93" s="11"/>
      <c r="AM93" s="11"/>
      <c r="AN93" s="11"/>
      <c r="AO93" s="11"/>
      <c r="AP93" s="11"/>
      <c r="AQ93" s="11">
        <f t="shared" si="44"/>
        <v>95</v>
      </c>
      <c r="AR93" s="11">
        <f t="shared" si="44"/>
        <v>80</v>
      </c>
      <c r="AT93" s="107"/>
      <c r="BA93" s="11"/>
      <c r="BB93" s="11"/>
      <c r="BC93" s="11"/>
      <c r="BD93" s="11"/>
      <c r="BE93" s="11"/>
      <c r="BH93" s="11"/>
      <c r="BI93" s="11"/>
      <c r="BJ93" s="11"/>
      <c r="BK93" s="11"/>
      <c r="BL93" s="11"/>
      <c r="BM93" s="11"/>
      <c r="BN93" s="11"/>
    </row>
    <row r="94" spans="1:66" s="1" customFormat="1" x14ac:dyDescent="0.3">
      <c r="A94" s="11"/>
      <c r="B94" s="1">
        <f t="shared" si="25"/>
        <v>16579</v>
      </c>
      <c r="C94" s="1">
        <v>81</v>
      </c>
      <c r="D94" s="1">
        <v>33419</v>
      </c>
      <c r="E94" s="1">
        <v>4521</v>
      </c>
      <c r="F94" s="1">
        <v>0</v>
      </c>
      <c r="G94" s="1">
        <v>11481</v>
      </c>
      <c r="H94" s="1">
        <v>0</v>
      </c>
      <c r="I94" s="1">
        <v>577</v>
      </c>
      <c r="J94" s="1">
        <v>56.46</v>
      </c>
      <c r="K94" s="1">
        <v>1.61</v>
      </c>
      <c r="L94" s="1">
        <v>25</v>
      </c>
      <c r="M94" s="1">
        <v>1.22</v>
      </c>
      <c r="N94" s="1">
        <v>8057</v>
      </c>
      <c r="O94" s="1">
        <v>8513</v>
      </c>
      <c r="P94" s="1">
        <v>1119</v>
      </c>
      <c r="Q94" s="1">
        <v>7238</v>
      </c>
      <c r="R94" s="1">
        <v>155</v>
      </c>
      <c r="S94" s="1">
        <v>4110</v>
      </c>
      <c r="T94" s="1">
        <v>404</v>
      </c>
      <c r="U94" s="1">
        <v>0</v>
      </c>
      <c r="V94" s="1">
        <f t="shared" si="41"/>
        <v>-315</v>
      </c>
      <c r="W94" s="1">
        <f t="shared" si="42"/>
        <v>351</v>
      </c>
      <c r="X94" s="1">
        <f t="shared" si="42"/>
        <v>0</v>
      </c>
      <c r="Y94" s="1">
        <f t="shared" si="42"/>
        <v>21</v>
      </c>
      <c r="Z94" s="1">
        <f t="shared" si="43"/>
        <v>57</v>
      </c>
      <c r="AA94" s="3"/>
      <c r="AB94" s="13">
        <f t="shared" si="26"/>
        <v>3.4803064117256768E-2</v>
      </c>
      <c r="AC94" s="13">
        <f t="shared" si="27"/>
        <v>0.33157999999999999</v>
      </c>
      <c r="AD94" s="13">
        <f t="shared" si="28"/>
        <v>9.042E-2</v>
      </c>
      <c r="AE94" s="13">
        <f t="shared" si="29"/>
        <v>0.22961999999999999</v>
      </c>
      <c r="AF94" s="13">
        <f t="shared" si="30"/>
        <v>1.154E-2</v>
      </c>
      <c r="AG94" s="13">
        <f t="shared" si="31"/>
        <v>1.14E-3</v>
      </c>
      <c r="AI94" s="11"/>
      <c r="AJ94" s="11"/>
      <c r="AK94" s="11"/>
      <c r="AL94" s="11"/>
      <c r="AM94" s="11"/>
      <c r="AN94" s="11"/>
      <c r="AO94" s="11"/>
      <c r="AP94" s="11"/>
      <c r="AQ94" s="11">
        <f t="shared" si="44"/>
        <v>96</v>
      </c>
      <c r="AR94" s="11">
        <f t="shared" si="44"/>
        <v>81</v>
      </c>
      <c r="AT94" s="107"/>
      <c r="BA94" s="11"/>
      <c r="BB94" s="11"/>
      <c r="BC94" s="11"/>
      <c r="BD94" s="11"/>
      <c r="BE94" s="11"/>
      <c r="BH94" s="11"/>
      <c r="BI94" s="11"/>
      <c r="BJ94" s="11"/>
      <c r="BK94" s="11"/>
      <c r="BL94" s="11"/>
      <c r="BM94" s="11"/>
      <c r="BN94" s="11"/>
    </row>
    <row r="95" spans="1:66" s="1" customFormat="1" x14ac:dyDescent="0.3">
      <c r="A95" s="11"/>
      <c r="B95" s="1">
        <f t="shared" si="25"/>
        <v>16634</v>
      </c>
      <c r="C95" s="1">
        <v>82</v>
      </c>
      <c r="D95" s="1">
        <v>33364</v>
      </c>
      <c r="E95" s="1">
        <v>4226</v>
      </c>
      <c r="F95" s="1">
        <v>0</v>
      </c>
      <c r="G95" s="1">
        <v>11813</v>
      </c>
      <c r="H95" s="1">
        <v>0</v>
      </c>
      <c r="I95" s="1">
        <v>595</v>
      </c>
      <c r="J95" s="1">
        <v>56.47</v>
      </c>
      <c r="K95" s="1">
        <v>1.61</v>
      </c>
      <c r="L95" s="1">
        <v>25.1</v>
      </c>
      <c r="M95" s="1">
        <v>1.2</v>
      </c>
      <c r="N95" s="1">
        <v>8109</v>
      </c>
      <c r="O95" s="1">
        <v>8516</v>
      </c>
      <c r="P95" s="1">
        <v>975</v>
      </c>
      <c r="Q95" s="1">
        <v>7385</v>
      </c>
      <c r="R95" s="1">
        <v>156</v>
      </c>
      <c r="S95" s="1">
        <v>3840</v>
      </c>
      <c r="T95" s="1">
        <v>376</v>
      </c>
      <c r="U95" s="1">
        <v>0</v>
      </c>
      <c r="V95" s="1">
        <f t="shared" si="41"/>
        <v>-295</v>
      </c>
      <c r="W95" s="1">
        <f t="shared" si="42"/>
        <v>332</v>
      </c>
      <c r="X95" s="1">
        <f t="shared" si="42"/>
        <v>0</v>
      </c>
      <c r="Y95" s="1">
        <f t="shared" si="42"/>
        <v>18</v>
      </c>
      <c r="Z95" s="1">
        <f t="shared" si="43"/>
        <v>55</v>
      </c>
      <c r="AA95" s="3"/>
      <c r="AB95" s="13">
        <f t="shared" si="26"/>
        <v>3.5770109414452328E-2</v>
      </c>
      <c r="AC95" s="13">
        <f t="shared" si="27"/>
        <v>0.33267999999999998</v>
      </c>
      <c r="AD95" s="13">
        <f t="shared" si="28"/>
        <v>8.4519999999999998E-2</v>
      </c>
      <c r="AE95" s="13">
        <f t="shared" si="29"/>
        <v>0.23626</v>
      </c>
      <c r="AF95" s="13">
        <f t="shared" si="30"/>
        <v>1.1900000000000001E-2</v>
      </c>
      <c r="AG95" s="13">
        <f t="shared" si="31"/>
        <v>1.1000000000000001E-3</v>
      </c>
      <c r="AI95" s="11"/>
      <c r="AJ95" s="11"/>
      <c r="AK95" s="11"/>
      <c r="AL95" s="11"/>
      <c r="AM95" s="11"/>
      <c r="AN95" s="11"/>
      <c r="AO95" s="11"/>
      <c r="AP95" s="11"/>
      <c r="AQ95" s="11">
        <f t="shared" si="44"/>
        <v>97</v>
      </c>
      <c r="AR95" s="11">
        <f t="shared" si="44"/>
        <v>82</v>
      </c>
      <c r="AT95" s="107"/>
      <c r="BA95" s="11"/>
      <c r="BB95" s="11"/>
      <c r="BC95" s="11"/>
      <c r="BD95" s="11"/>
      <c r="BE95" s="11"/>
      <c r="BH95" s="11"/>
      <c r="BI95" s="11"/>
      <c r="BJ95" s="11"/>
      <c r="BK95" s="11"/>
      <c r="BL95" s="11"/>
      <c r="BM95" s="11"/>
      <c r="BN95" s="11"/>
    </row>
    <row r="96" spans="1:66" s="1" customFormat="1" x14ac:dyDescent="0.3">
      <c r="A96" s="11"/>
      <c r="B96" s="1">
        <f t="shared" si="25"/>
        <v>16685</v>
      </c>
      <c r="C96" s="1">
        <v>83</v>
      </c>
      <c r="D96" s="1">
        <v>33314</v>
      </c>
      <c r="E96" s="1">
        <v>3943</v>
      </c>
      <c r="F96" s="1">
        <v>0</v>
      </c>
      <c r="G96" s="1">
        <v>12129</v>
      </c>
      <c r="H96" s="1">
        <v>0</v>
      </c>
      <c r="I96" s="1">
        <v>613</v>
      </c>
      <c r="J96" s="1">
        <v>56.47</v>
      </c>
      <c r="K96" s="1">
        <v>1.61</v>
      </c>
      <c r="L96" s="1">
        <v>25.1</v>
      </c>
      <c r="M96" s="1">
        <v>1.19</v>
      </c>
      <c r="N96" s="1">
        <v>8156</v>
      </c>
      <c r="O96" s="1">
        <v>8519</v>
      </c>
      <c r="P96" s="1">
        <v>841</v>
      </c>
      <c r="Q96" s="1">
        <v>7521</v>
      </c>
      <c r="R96" s="1">
        <v>157</v>
      </c>
      <c r="S96" s="1">
        <v>3585</v>
      </c>
      <c r="T96" s="1">
        <v>350</v>
      </c>
      <c r="U96" s="1">
        <v>0</v>
      </c>
      <c r="V96" s="1">
        <f t="shared" si="41"/>
        <v>-283</v>
      </c>
      <c r="W96" s="1">
        <f t="shared" si="42"/>
        <v>316</v>
      </c>
      <c r="X96" s="1">
        <f t="shared" si="42"/>
        <v>0</v>
      </c>
      <c r="Y96" s="1">
        <f t="shared" si="42"/>
        <v>18</v>
      </c>
      <c r="Z96" s="1">
        <f t="shared" si="43"/>
        <v>51</v>
      </c>
      <c r="AA96" s="3"/>
      <c r="AB96" s="13">
        <f t="shared" si="26"/>
        <v>3.6739586454899609E-2</v>
      </c>
      <c r="AC96" s="13">
        <f t="shared" si="27"/>
        <v>0.3337</v>
      </c>
      <c r="AD96" s="13">
        <f t="shared" si="28"/>
        <v>7.886E-2</v>
      </c>
      <c r="AE96" s="13">
        <f t="shared" si="29"/>
        <v>0.24257999999999999</v>
      </c>
      <c r="AF96" s="13">
        <f t="shared" si="30"/>
        <v>1.226E-2</v>
      </c>
      <c r="AG96" s="13">
        <f t="shared" si="31"/>
        <v>1.0200000000000001E-3</v>
      </c>
      <c r="AI96" s="11"/>
      <c r="AJ96" s="11"/>
      <c r="AK96" s="11"/>
      <c r="AL96" s="11"/>
      <c r="AM96" s="11"/>
      <c r="AN96" s="11"/>
      <c r="AO96" s="11"/>
      <c r="AP96" s="11"/>
      <c r="AQ96" s="11">
        <f t="shared" ref="AQ96:AR111" si="45">+AQ95+1</f>
        <v>98</v>
      </c>
      <c r="AR96" s="11">
        <f t="shared" si="45"/>
        <v>83</v>
      </c>
      <c r="AT96" s="107"/>
      <c r="BA96" s="11"/>
      <c r="BB96" s="11"/>
      <c r="BC96" s="11"/>
      <c r="BD96" s="11"/>
      <c r="BE96" s="11"/>
      <c r="BH96" s="11"/>
      <c r="BI96" s="11"/>
      <c r="BJ96" s="11"/>
      <c r="BK96" s="11"/>
      <c r="BL96" s="11"/>
      <c r="BM96" s="11"/>
      <c r="BN96" s="11"/>
    </row>
    <row r="97" spans="1:66" s="1" customFormat="1" x14ac:dyDescent="0.3">
      <c r="A97" s="11"/>
      <c r="B97" s="1">
        <f t="shared" si="25"/>
        <v>16727</v>
      </c>
      <c r="C97" s="1">
        <v>84</v>
      </c>
      <c r="D97" s="1">
        <v>33271</v>
      </c>
      <c r="E97" s="1">
        <v>3666</v>
      </c>
      <c r="F97" s="1">
        <v>0</v>
      </c>
      <c r="G97" s="1">
        <v>12430</v>
      </c>
      <c r="H97" s="1">
        <v>0</v>
      </c>
      <c r="I97" s="1">
        <v>631</v>
      </c>
      <c r="J97" s="1">
        <v>56.48</v>
      </c>
      <c r="K97" s="1">
        <v>1.61</v>
      </c>
      <c r="L97" s="1">
        <v>25.2</v>
      </c>
      <c r="M97" s="1">
        <v>1.18</v>
      </c>
      <c r="N97" s="1">
        <v>8196</v>
      </c>
      <c r="O97" s="1">
        <v>8521</v>
      </c>
      <c r="P97" s="1">
        <v>720</v>
      </c>
      <c r="Q97" s="1">
        <v>7643</v>
      </c>
      <c r="R97" s="1">
        <v>158</v>
      </c>
      <c r="S97" s="1">
        <v>3335</v>
      </c>
      <c r="T97" s="1">
        <v>326</v>
      </c>
      <c r="U97" s="1">
        <v>0</v>
      </c>
      <c r="V97" s="1">
        <f t="shared" si="41"/>
        <v>-277</v>
      </c>
      <c r="W97" s="1">
        <f t="shared" si="42"/>
        <v>301</v>
      </c>
      <c r="X97" s="1">
        <f t="shared" si="42"/>
        <v>0</v>
      </c>
      <c r="Y97" s="1">
        <f t="shared" si="42"/>
        <v>18</v>
      </c>
      <c r="Z97" s="1">
        <f t="shared" si="43"/>
        <v>42</v>
      </c>
      <c r="AA97" s="3"/>
      <c r="AB97" s="13">
        <f t="shared" si="26"/>
        <v>3.7723441143062114E-2</v>
      </c>
      <c r="AC97" s="13">
        <f t="shared" si="27"/>
        <v>0.33454</v>
      </c>
      <c r="AD97" s="13">
        <f t="shared" si="28"/>
        <v>7.3319999999999996E-2</v>
      </c>
      <c r="AE97" s="13">
        <f t="shared" si="29"/>
        <v>0.24859999999999999</v>
      </c>
      <c r="AF97" s="13">
        <f t="shared" si="30"/>
        <v>1.2619999999999999E-2</v>
      </c>
      <c r="AG97" s="13">
        <f t="shared" si="31"/>
        <v>8.4000000000000003E-4</v>
      </c>
      <c r="AI97" s="11"/>
      <c r="AJ97" s="11"/>
      <c r="AK97" s="11"/>
      <c r="AL97" s="11"/>
      <c r="AM97" s="11"/>
      <c r="AN97" s="11"/>
      <c r="AO97" s="11"/>
      <c r="AP97" s="11"/>
      <c r="AQ97" s="11">
        <f t="shared" si="45"/>
        <v>99</v>
      </c>
      <c r="AR97" s="11">
        <f t="shared" si="45"/>
        <v>84</v>
      </c>
      <c r="AT97" s="107"/>
      <c r="BA97" s="11"/>
      <c r="BB97" s="11"/>
      <c r="BC97" s="11"/>
      <c r="BD97" s="11"/>
      <c r="BE97" s="11"/>
      <c r="BH97" s="11"/>
      <c r="BI97" s="11"/>
      <c r="BJ97" s="11"/>
      <c r="BK97" s="11"/>
      <c r="BL97" s="11"/>
      <c r="BM97" s="11"/>
      <c r="BN97" s="11"/>
    </row>
    <row r="98" spans="1:66" s="1" customFormat="1" x14ac:dyDescent="0.3">
      <c r="A98" s="11"/>
      <c r="B98" s="1">
        <f t="shared" si="25"/>
        <v>16768</v>
      </c>
      <c r="C98" s="1">
        <v>85</v>
      </c>
      <c r="D98" s="1">
        <v>33229</v>
      </c>
      <c r="E98" s="1">
        <v>3408</v>
      </c>
      <c r="F98" s="1">
        <v>0</v>
      </c>
      <c r="G98" s="1">
        <v>12712</v>
      </c>
      <c r="H98" s="1">
        <v>0</v>
      </c>
      <c r="I98" s="1">
        <v>648</v>
      </c>
      <c r="J98" s="1">
        <v>56.48</v>
      </c>
      <c r="K98" s="1">
        <v>1.62</v>
      </c>
      <c r="L98" s="1">
        <v>25.3</v>
      </c>
      <c r="M98" s="1">
        <v>1.1599999999999999</v>
      </c>
      <c r="N98" s="1">
        <v>8235</v>
      </c>
      <c r="O98" s="1">
        <v>8524</v>
      </c>
      <c r="P98" s="1">
        <v>614</v>
      </c>
      <c r="Q98" s="1">
        <v>7751</v>
      </c>
      <c r="R98" s="1">
        <v>158</v>
      </c>
      <c r="S98" s="1">
        <v>3101</v>
      </c>
      <c r="T98" s="1">
        <v>303</v>
      </c>
      <c r="U98" s="1">
        <v>0</v>
      </c>
      <c r="V98" s="1">
        <f t="shared" si="41"/>
        <v>-258</v>
      </c>
      <c r="W98" s="1">
        <f t="shared" si="42"/>
        <v>282</v>
      </c>
      <c r="X98" s="1">
        <f t="shared" si="42"/>
        <v>0</v>
      </c>
      <c r="Y98" s="1">
        <f t="shared" si="42"/>
        <v>17</v>
      </c>
      <c r="Z98" s="1">
        <f t="shared" si="43"/>
        <v>41</v>
      </c>
      <c r="AA98" s="3"/>
      <c r="AB98" s="13">
        <f t="shared" si="26"/>
        <v>3.8645038167938933E-2</v>
      </c>
      <c r="AC98" s="13">
        <f t="shared" si="27"/>
        <v>0.33535999999999999</v>
      </c>
      <c r="AD98" s="13">
        <f t="shared" si="28"/>
        <v>6.8159999999999998E-2</v>
      </c>
      <c r="AE98" s="13">
        <f t="shared" si="29"/>
        <v>0.25424000000000002</v>
      </c>
      <c r="AF98" s="13">
        <f t="shared" si="30"/>
        <v>1.2959999999999999E-2</v>
      </c>
      <c r="AG98" s="13">
        <f t="shared" si="31"/>
        <v>8.1999999999999998E-4</v>
      </c>
      <c r="AI98" s="11"/>
      <c r="AJ98" s="11"/>
      <c r="AK98" s="11"/>
      <c r="AL98" s="11"/>
      <c r="AM98" s="11"/>
      <c r="AN98" s="11"/>
      <c r="AO98" s="11"/>
      <c r="AP98" s="11"/>
      <c r="AQ98" s="11">
        <f t="shared" si="45"/>
        <v>100</v>
      </c>
      <c r="AR98" s="11">
        <f t="shared" si="45"/>
        <v>85</v>
      </c>
      <c r="AT98" s="107"/>
      <c r="BA98" s="11"/>
      <c r="BB98" s="11"/>
      <c r="BC98" s="11"/>
      <c r="BD98" s="11"/>
      <c r="BE98" s="11"/>
      <c r="BH98" s="11"/>
      <c r="BI98" s="11"/>
      <c r="BJ98" s="11"/>
      <c r="BK98" s="11"/>
      <c r="BL98" s="11"/>
      <c r="BM98" s="11"/>
      <c r="BN98" s="11"/>
    </row>
    <row r="99" spans="1:66" s="1" customFormat="1" x14ac:dyDescent="0.3">
      <c r="A99" s="11"/>
      <c r="B99" s="1">
        <f t="shared" si="25"/>
        <v>16807</v>
      </c>
      <c r="C99" s="1">
        <v>86</v>
      </c>
      <c r="D99" s="1">
        <v>33191</v>
      </c>
      <c r="E99" s="1">
        <v>3160</v>
      </c>
      <c r="F99" s="1">
        <v>0</v>
      </c>
      <c r="G99" s="1">
        <v>12982</v>
      </c>
      <c r="H99" s="1">
        <v>0</v>
      </c>
      <c r="I99" s="1">
        <v>665</v>
      </c>
      <c r="J99" s="1">
        <v>56.49</v>
      </c>
      <c r="K99" s="1">
        <v>1.62</v>
      </c>
      <c r="L99" s="1">
        <v>25.3</v>
      </c>
      <c r="M99" s="1">
        <v>1.1499999999999999</v>
      </c>
      <c r="N99" s="1">
        <v>8271</v>
      </c>
      <c r="O99" s="1">
        <v>8527</v>
      </c>
      <c r="P99" s="1">
        <v>517</v>
      </c>
      <c r="Q99" s="1">
        <v>7850</v>
      </c>
      <c r="R99" s="1">
        <v>159</v>
      </c>
      <c r="S99" s="1">
        <v>2875</v>
      </c>
      <c r="T99" s="1">
        <v>281</v>
      </c>
      <c r="U99" s="1">
        <v>0</v>
      </c>
      <c r="V99" s="1">
        <f t="shared" si="41"/>
        <v>-248</v>
      </c>
      <c r="W99" s="1">
        <f t="shared" si="42"/>
        <v>270</v>
      </c>
      <c r="X99" s="1">
        <f t="shared" si="42"/>
        <v>0</v>
      </c>
      <c r="Y99" s="1">
        <f t="shared" si="42"/>
        <v>17</v>
      </c>
      <c r="Z99" s="1">
        <f t="shared" si="43"/>
        <v>39</v>
      </c>
      <c r="AA99" s="3"/>
      <c r="AB99" s="13">
        <f t="shared" si="26"/>
        <v>3.9566847147022077E-2</v>
      </c>
      <c r="AC99" s="13">
        <f t="shared" si="27"/>
        <v>0.33613999999999999</v>
      </c>
      <c r="AD99" s="13">
        <f t="shared" si="28"/>
        <v>6.3200000000000006E-2</v>
      </c>
      <c r="AE99" s="13">
        <f t="shared" si="29"/>
        <v>0.25963999999999998</v>
      </c>
      <c r="AF99" s="13">
        <f t="shared" si="30"/>
        <v>1.3299999999999999E-2</v>
      </c>
      <c r="AG99" s="13">
        <f t="shared" si="31"/>
        <v>7.7999999999999999E-4</v>
      </c>
      <c r="AI99" s="11"/>
      <c r="AJ99" s="11"/>
      <c r="AK99" s="11"/>
      <c r="AL99" s="11"/>
      <c r="AM99" s="11"/>
      <c r="AN99" s="11"/>
      <c r="AO99" s="11"/>
      <c r="AP99" s="11"/>
      <c r="AQ99" s="11">
        <f t="shared" si="45"/>
        <v>101</v>
      </c>
      <c r="AR99" s="11">
        <f t="shared" si="45"/>
        <v>86</v>
      </c>
      <c r="AT99" s="107"/>
      <c r="BA99" s="11"/>
      <c r="BB99" s="11"/>
      <c r="BC99" s="11"/>
      <c r="BD99" s="11"/>
      <c r="BE99" s="11"/>
      <c r="BH99" s="11"/>
      <c r="BI99" s="11"/>
      <c r="BJ99" s="11"/>
      <c r="BK99" s="11"/>
      <c r="BL99" s="11"/>
      <c r="BM99" s="11"/>
      <c r="BN99" s="11"/>
    </row>
    <row r="100" spans="1:66" s="1" customFormat="1" x14ac:dyDescent="0.3">
      <c r="A100" s="11"/>
      <c r="B100" s="1">
        <f t="shared" si="25"/>
        <v>16842</v>
      </c>
      <c r="C100" s="1">
        <v>87</v>
      </c>
      <c r="D100" s="1">
        <v>33156</v>
      </c>
      <c r="E100" s="1">
        <v>2932</v>
      </c>
      <c r="F100" s="1">
        <v>0</v>
      </c>
      <c r="G100" s="1">
        <v>13227</v>
      </c>
      <c r="H100" s="1">
        <v>0</v>
      </c>
      <c r="I100" s="1">
        <v>683</v>
      </c>
      <c r="J100" s="1">
        <v>56.49</v>
      </c>
      <c r="K100" s="1">
        <v>1.62</v>
      </c>
      <c r="L100" s="1">
        <v>25.4</v>
      </c>
      <c r="M100" s="1">
        <v>1.1399999999999999</v>
      </c>
      <c r="N100" s="1">
        <v>8303</v>
      </c>
      <c r="O100" s="1">
        <v>8529</v>
      </c>
      <c r="P100" s="1">
        <v>435</v>
      </c>
      <c r="Q100" s="1">
        <v>7934</v>
      </c>
      <c r="R100" s="1">
        <v>159</v>
      </c>
      <c r="S100" s="1">
        <v>2669</v>
      </c>
      <c r="T100" s="1">
        <v>259</v>
      </c>
      <c r="U100" s="1">
        <v>0</v>
      </c>
      <c r="V100" s="1">
        <f t="shared" si="41"/>
        <v>-228</v>
      </c>
      <c r="W100" s="1">
        <f t="shared" si="42"/>
        <v>245</v>
      </c>
      <c r="X100" s="1">
        <f t="shared" si="42"/>
        <v>0</v>
      </c>
      <c r="Y100" s="1">
        <f t="shared" si="42"/>
        <v>18</v>
      </c>
      <c r="Z100" s="1">
        <f t="shared" si="43"/>
        <v>35</v>
      </c>
      <c r="AA100" s="3"/>
      <c r="AB100" s="13">
        <f t="shared" si="26"/>
        <v>4.0553378458615369E-2</v>
      </c>
      <c r="AC100" s="13">
        <f t="shared" si="27"/>
        <v>0.33683999999999997</v>
      </c>
      <c r="AD100" s="13">
        <f t="shared" si="28"/>
        <v>5.8639999999999998E-2</v>
      </c>
      <c r="AE100" s="13">
        <f t="shared" si="29"/>
        <v>0.26454</v>
      </c>
      <c r="AF100" s="13">
        <f t="shared" si="30"/>
        <v>1.366E-2</v>
      </c>
      <c r="AG100" s="13">
        <f t="shared" si="31"/>
        <v>6.9999999999999999E-4</v>
      </c>
      <c r="AI100" s="11"/>
      <c r="AJ100" s="11"/>
      <c r="AK100" s="11"/>
      <c r="AL100" s="11"/>
      <c r="AM100" s="11"/>
      <c r="AN100" s="11"/>
      <c r="AO100" s="11"/>
      <c r="AP100" s="11"/>
      <c r="AQ100" s="11">
        <f t="shared" si="45"/>
        <v>102</v>
      </c>
      <c r="AR100" s="11">
        <f t="shared" si="45"/>
        <v>87</v>
      </c>
      <c r="AT100" s="107"/>
      <c r="BA100" s="11"/>
      <c r="BB100" s="11"/>
      <c r="BC100" s="11"/>
      <c r="BD100" s="11"/>
      <c r="BE100" s="11"/>
      <c r="BH100" s="11"/>
      <c r="BI100" s="11"/>
      <c r="BJ100" s="11"/>
      <c r="BK100" s="11"/>
      <c r="BL100" s="11"/>
      <c r="BM100" s="11"/>
      <c r="BN100" s="11"/>
    </row>
    <row r="101" spans="1:66" s="1" customFormat="1" x14ac:dyDescent="0.3">
      <c r="A101" s="11"/>
      <c r="B101" s="1">
        <f t="shared" si="25"/>
        <v>16875</v>
      </c>
      <c r="C101" s="1">
        <v>88</v>
      </c>
      <c r="D101" s="1">
        <v>33123</v>
      </c>
      <c r="E101" s="1">
        <v>2723</v>
      </c>
      <c r="F101" s="1">
        <v>0</v>
      </c>
      <c r="G101" s="1">
        <v>13454</v>
      </c>
      <c r="H101" s="1">
        <v>0</v>
      </c>
      <c r="I101" s="1">
        <v>698</v>
      </c>
      <c r="J101" s="1">
        <v>56.5</v>
      </c>
      <c r="K101" s="1">
        <v>1.62</v>
      </c>
      <c r="L101" s="1">
        <v>25.4</v>
      </c>
      <c r="M101" s="1">
        <v>1.1299999999999999</v>
      </c>
      <c r="N101" s="1">
        <v>8333</v>
      </c>
      <c r="O101" s="1">
        <v>8532</v>
      </c>
      <c r="P101" s="1">
        <v>365</v>
      </c>
      <c r="Q101" s="1">
        <v>8007</v>
      </c>
      <c r="R101" s="1">
        <v>160</v>
      </c>
      <c r="S101" s="1">
        <v>2482</v>
      </c>
      <c r="T101" s="1">
        <v>241</v>
      </c>
      <c r="U101" s="1">
        <v>0</v>
      </c>
      <c r="V101" s="1">
        <f t="shared" si="41"/>
        <v>-209</v>
      </c>
      <c r="W101" s="1">
        <f t="shared" si="42"/>
        <v>227</v>
      </c>
      <c r="X101" s="1">
        <f t="shared" si="42"/>
        <v>0</v>
      </c>
      <c r="Y101" s="1">
        <f t="shared" si="42"/>
        <v>15</v>
      </c>
      <c r="Z101" s="1">
        <f t="shared" si="43"/>
        <v>33</v>
      </c>
      <c r="AA101" s="3"/>
      <c r="AB101" s="13">
        <f t="shared" si="26"/>
        <v>4.1362962962962962E-2</v>
      </c>
      <c r="AC101" s="13">
        <f t="shared" si="27"/>
        <v>0.33750000000000002</v>
      </c>
      <c r="AD101" s="13">
        <f t="shared" si="28"/>
        <v>5.4460000000000001E-2</v>
      </c>
      <c r="AE101" s="13">
        <f t="shared" si="29"/>
        <v>0.26907999999999999</v>
      </c>
      <c r="AF101" s="13">
        <f t="shared" si="30"/>
        <v>1.396E-2</v>
      </c>
      <c r="AG101" s="13">
        <f t="shared" si="31"/>
        <v>6.6E-4</v>
      </c>
      <c r="AI101" s="11"/>
      <c r="AJ101" s="11"/>
      <c r="AK101" s="11"/>
      <c r="AL101" s="11"/>
      <c r="AM101" s="11"/>
      <c r="AN101" s="11"/>
      <c r="AO101" s="11"/>
      <c r="AP101" s="11"/>
      <c r="AQ101" s="11">
        <f t="shared" si="45"/>
        <v>103</v>
      </c>
      <c r="AR101" s="11">
        <f t="shared" si="45"/>
        <v>88</v>
      </c>
      <c r="AT101" s="107"/>
      <c r="BA101" s="11"/>
      <c r="BB101" s="11"/>
      <c r="BC101" s="11"/>
      <c r="BD101" s="11"/>
      <c r="BE101" s="11"/>
      <c r="BH101" s="11"/>
      <c r="BI101" s="11"/>
      <c r="BJ101" s="11"/>
      <c r="BK101" s="11"/>
      <c r="BL101" s="11"/>
      <c r="BM101" s="11"/>
      <c r="BN101" s="11"/>
    </row>
    <row r="102" spans="1:66" s="1" customFormat="1" x14ac:dyDescent="0.3">
      <c r="A102" s="11"/>
      <c r="B102" s="1">
        <f t="shared" si="25"/>
        <v>16906</v>
      </c>
      <c r="C102" s="1">
        <v>89</v>
      </c>
      <c r="D102" s="1">
        <v>33092</v>
      </c>
      <c r="E102" s="1">
        <v>2527</v>
      </c>
      <c r="F102" s="1">
        <v>0</v>
      </c>
      <c r="G102" s="1">
        <v>13667</v>
      </c>
      <c r="H102" s="1">
        <v>0</v>
      </c>
      <c r="I102" s="1">
        <v>712</v>
      </c>
      <c r="J102" s="1">
        <v>56.51</v>
      </c>
      <c r="K102" s="1">
        <v>1.61</v>
      </c>
      <c r="L102" s="1">
        <v>25.5</v>
      </c>
      <c r="M102" s="1">
        <v>1.1200000000000001</v>
      </c>
      <c r="N102" s="1">
        <v>8362</v>
      </c>
      <c r="O102" s="1">
        <v>8535</v>
      </c>
      <c r="P102" s="1">
        <v>304</v>
      </c>
      <c r="Q102" s="1">
        <v>8069</v>
      </c>
      <c r="R102" s="1">
        <v>160</v>
      </c>
      <c r="S102" s="1">
        <v>2305</v>
      </c>
      <c r="T102" s="1">
        <v>224</v>
      </c>
      <c r="U102" s="1">
        <v>0</v>
      </c>
      <c r="V102" s="1">
        <f t="shared" si="41"/>
        <v>-196</v>
      </c>
      <c r="W102" s="1">
        <f t="shared" si="42"/>
        <v>213</v>
      </c>
      <c r="X102" s="1">
        <f t="shared" si="42"/>
        <v>0</v>
      </c>
      <c r="Y102" s="1">
        <f t="shared" si="42"/>
        <v>14</v>
      </c>
      <c r="Z102" s="1">
        <f t="shared" si="43"/>
        <v>31</v>
      </c>
      <c r="AA102" s="3"/>
      <c r="AB102" s="13">
        <f t="shared" si="26"/>
        <v>4.2115225363776175E-2</v>
      </c>
      <c r="AC102" s="13">
        <f t="shared" si="27"/>
        <v>0.33811999999999998</v>
      </c>
      <c r="AD102" s="13">
        <f t="shared" si="28"/>
        <v>5.0540000000000002E-2</v>
      </c>
      <c r="AE102" s="13">
        <f t="shared" si="29"/>
        <v>0.27334000000000003</v>
      </c>
      <c r="AF102" s="13">
        <f t="shared" si="30"/>
        <v>1.4239999999999999E-2</v>
      </c>
      <c r="AG102" s="13">
        <f t="shared" si="31"/>
        <v>6.2E-4</v>
      </c>
      <c r="AI102" s="11"/>
      <c r="AJ102" s="11"/>
      <c r="AK102" s="11"/>
      <c r="AL102" s="11"/>
      <c r="AM102" s="11"/>
      <c r="AN102" s="11"/>
      <c r="AO102" s="11"/>
      <c r="AP102" s="11"/>
      <c r="AQ102" s="11">
        <f t="shared" si="45"/>
        <v>104</v>
      </c>
      <c r="AR102" s="11">
        <f t="shared" si="45"/>
        <v>89</v>
      </c>
      <c r="AT102" s="107"/>
      <c r="BA102" s="11"/>
      <c r="BB102" s="11"/>
      <c r="BC102" s="11"/>
      <c r="BD102" s="11"/>
      <c r="BE102" s="11"/>
      <c r="BH102" s="11"/>
      <c r="BI102" s="11"/>
      <c r="BJ102" s="11"/>
      <c r="BK102" s="11"/>
      <c r="BL102" s="11"/>
      <c r="BM102" s="11"/>
      <c r="BN102" s="11"/>
    </row>
    <row r="103" spans="1:66" s="1" customFormat="1" x14ac:dyDescent="0.3">
      <c r="A103" s="11"/>
      <c r="B103" s="1">
        <f t="shared" si="25"/>
        <v>16936</v>
      </c>
      <c r="C103" s="1">
        <v>90</v>
      </c>
      <c r="D103" s="1">
        <v>33063</v>
      </c>
      <c r="E103" s="1">
        <v>2349</v>
      </c>
      <c r="F103" s="1">
        <v>0</v>
      </c>
      <c r="G103" s="1">
        <v>13860</v>
      </c>
      <c r="H103" s="1">
        <v>0</v>
      </c>
      <c r="I103" s="1">
        <v>727</v>
      </c>
      <c r="J103" s="1">
        <v>56.51</v>
      </c>
      <c r="K103" s="1">
        <v>1.61</v>
      </c>
      <c r="L103" s="1">
        <v>25.5</v>
      </c>
      <c r="M103" s="1">
        <v>1.1100000000000001</v>
      </c>
      <c r="N103" s="1">
        <v>8389</v>
      </c>
      <c r="O103" s="1">
        <v>8537</v>
      </c>
      <c r="P103" s="1">
        <v>258</v>
      </c>
      <c r="Q103" s="1">
        <v>8117</v>
      </c>
      <c r="R103" s="1">
        <v>161</v>
      </c>
      <c r="S103" s="1">
        <v>2141</v>
      </c>
      <c r="T103" s="1">
        <v>208</v>
      </c>
      <c r="U103" s="1">
        <v>0</v>
      </c>
      <c r="V103" s="1">
        <f t="shared" si="41"/>
        <v>-178</v>
      </c>
      <c r="W103" s="1">
        <f t="shared" si="42"/>
        <v>193</v>
      </c>
      <c r="X103" s="1">
        <f t="shared" si="42"/>
        <v>0</v>
      </c>
      <c r="Y103" s="1">
        <f t="shared" si="42"/>
        <v>15</v>
      </c>
      <c r="Z103" s="1">
        <f t="shared" si="43"/>
        <v>30</v>
      </c>
      <c r="AA103" s="3"/>
      <c r="AB103" s="13">
        <f t="shared" si="26"/>
        <v>4.2926310817194141E-2</v>
      </c>
      <c r="AC103" s="13">
        <f t="shared" si="27"/>
        <v>0.33872000000000002</v>
      </c>
      <c r="AD103" s="13">
        <f t="shared" si="28"/>
        <v>4.6980000000000001E-2</v>
      </c>
      <c r="AE103" s="13">
        <f t="shared" si="29"/>
        <v>0.2772</v>
      </c>
      <c r="AF103" s="13">
        <f t="shared" si="30"/>
        <v>1.4540000000000001E-2</v>
      </c>
      <c r="AG103" s="13">
        <f t="shared" si="31"/>
        <v>5.9999999999999995E-4</v>
      </c>
      <c r="AI103" s="11"/>
      <c r="AJ103" s="11"/>
      <c r="AK103" s="11"/>
      <c r="AL103" s="11"/>
      <c r="AM103" s="11"/>
      <c r="AN103" s="11"/>
      <c r="AO103" s="11"/>
      <c r="AP103" s="11"/>
      <c r="AQ103" s="11">
        <f t="shared" si="45"/>
        <v>105</v>
      </c>
      <c r="AR103" s="11">
        <f t="shared" si="45"/>
        <v>90</v>
      </c>
      <c r="AT103" s="107"/>
      <c r="BA103" s="11"/>
      <c r="BB103" s="11"/>
      <c r="BC103" s="11"/>
      <c r="BD103" s="11"/>
      <c r="BE103" s="11"/>
      <c r="BH103" s="11"/>
      <c r="BI103" s="11"/>
      <c r="BJ103" s="11"/>
      <c r="BK103" s="11"/>
      <c r="BL103" s="11"/>
      <c r="BM103" s="11"/>
      <c r="BN103" s="11"/>
    </row>
    <row r="104" spans="1:66" s="1" customFormat="1" x14ac:dyDescent="0.3">
      <c r="A104" s="11"/>
      <c r="B104" s="1">
        <f t="shared" si="25"/>
        <v>16963</v>
      </c>
      <c r="C104" s="1">
        <v>91</v>
      </c>
      <c r="D104" s="1">
        <v>33035</v>
      </c>
      <c r="E104" s="1">
        <v>2182</v>
      </c>
      <c r="F104" s="1">
        <v>0</v>
      </c>
      <c r="G104" s="1">
        <v>14042</v>
      </c>
      <c r="H104" s="1">
        <v>0</v>
      </c>
      <c r="I104" s="1">
        <v>739</v>
      </c>
      <c r="J104" s="1">
        <v>56.52</v>
      </c>
      <c r="K104" s="1">
        <v>1.61</v>
      </c>
      <c r="L104" s="1">
        <v>25.5</v>
      </c>
      <c r="M104" s="1">
        <v>1.1000000000000001</v>
      </c>
      <c r="N104" s="1">
        <v>8414</v>
      </c>
      <c r="O104" s="1">
        <v>8540</v>
      </c>
      <c r="P104" s="1">
        <v>218</v>
      </c>
      <c r="Q104" s="1">
        <v>8160</v>
      </c>
      <c r="R104" s="1">
        <v>161</v>
      </c>
      <c r="S104" s="1">
        <v>1987</v>
      </c>
      <c r="T104" s="1">
        <v>193</v>
      </c>
      <c r="U104" s="1">
        <v>0</v>
      </c>
      <c r="V104" s="1">
        <f t="shared" si="41"/>
        <v>-167</v>
      </c>
      <c r="W104" s="1">
        <f t="shared" si="42"/>
        <v>182</v>
      </c>
      <c r="X104" s="1">
        <f t="shared" si="42"/>
        <v>0</v>
      </c>
      <c r="Y104" s="1">
        <f t="shared" si="42"/>
        <v>12</v>
      </c>
      <c r="Z104" s="1">
        <f t="shared" si="43"/>
        <v>27</v>
      </c>
      <c r="AA104" s="3"/>
      <c r="AB104" s="13">
        <f t="shared" si="26"/>
        <v>4.3565407062429992E-2</v>
      </c>
      <c r="AC104" s="13">
        <f t="shared" si="27"/>
        <v>0.33926000000000001</v>
      </c>
      <c r="AD104" s="13">
        <f t="shared" si="28"/>
        <v>4.3639999999999998E-2</v>
      </c>
      <c r="AE104" s="13">
        <f t="shared" si="29"/>
        <v>0.28083999999999998</v>
      </c>
      <c r="AF104" s="13">
        <f t="shared" si="30"/>
        <v>1.478E-2</v>
      </c>
      <c r="AG104" s="13">
        <f t="shared" si="31"/>
        <v>5.4000000000000001E-4</v>
      </c>
      <c r="AI104" s="11"/>
      <c r="AJ104" s="11"/>
      <c r="AK104" s="11"/>
      <c r="AL104" s="11"/>
      <c r="AM104" s="11"/>
      <c r="AN104" s="11"/>
      <c r="AO104" s="11"/>
      <c r="AP104" s="11"/>
      <c r="AQ104" s="11">
        <f t="shared" si="45"/>
        <v>106</v>
      </c>
      <c r="AR104" s="11">
        <f t="shared" si="45"/>
        <v>91</v>
      </c>
      <c r="AT104" s="107"/>
      <c r="BA104" s="11"/>
      <c r="BB104" s="11"/>
      <c r="BC104" s="11"/>
      <c r="BD104" s="11"/>
      <c r="BE104" s="11"/>
      <c r="BH104" s="11"/>
      <c r="BI104" s="11"/>
      <c r="BJ104" s="11"/>
      <c r="BK104" s="11"/>
      <c r="BL104" s="11"/>
      <c r="BM104" s="11"/>
      <c r="BN104" s="11"/>
    </row>
    <row r="105" spans="1:66" s="1" customFormat="1" x14ac:dyDescent="0.3">
      <c r="A105" s="11"/>
      <c r="B105" s="1">
        <f t="shared" si="25"/>
        <v>16989</v>
      </c>
      <c r="C105" s="1">
        <v>92</v>
      </c>
      <c r="D105" s="1">
        <v>33010</v>
      </c>
      <c r="E105" s="1">
        <v>2023</v>
      </c>
      <c r="F105" s="1">
        <v>0</v>
      </c>
      <c r="G105" s="1">
        <v>14214</v>
      </c>
      <c r="H105" s="1">
        <v>0</v>
      </c>
      <c r="I105" s="1">
        <v>752</v>
      </c>
      <c r="J105" s="1">
        <v>56.53</v>
      </c>
      <c r="K105" s="1">
        <v>1.61</v>
      </c>
      <c r="L105" s="1">
        <v>25.6</v>
      </c>
      <c r="M105" s="1">
        <v>1.0900000000000001</v>
      </c>
      <c r="N105" s="1">
        <v>8437</v>
      </c>
      <c r="O105" s="1">
        <v>8542</v>
      </c>
      <c r="P105" s="1">
        <v>183</v>
      </c>
      <c r="Q105" s="1">
        <v>8197</v>
      </c>
      <c r="R105" s="1">
        <v>161</v>
      </c>
      <c r="S105" s="1">
        <v>1842</v>
      </c>
      <c r="T105" s="1">
        <v>178</v>
      </c>
      <c r="U105" s="1">
        <v>0</v>
      </c>
      <c r="V105" s="1">
        <f t="shared" si="41"/>
        <v>-159</v>
      </c>
      <c r="W105" s="1">
        <f t="shared" si="42"/>
        <v>172</v>
      </c>
      <c r="X105" s="1">
        <f t="shared" si="42"/>
        <v>0</v>
      </c>
      <c r="Y105" s="1">
        <f t="shared" si="42"/>
        <v>13</v>
      </c>
      <c r="Z105" s="1">
        <f t="shared" si="43"/>
        <v>26</v>
      </c>
      <c r="AA105" s="3"/>
      <c r="AB105" s="13">
        <f t="shared" si="26"/>
        <v>4.4263935487668493E-2</v>
      </c>
      <c r="AC105" s="13">
        <f t="shared" si="27"/>
        <v>0.33978000000000003</v>
      </c>
      <c r="AD105" s="13">
        <f t="shared" si="28"/>
        <v>4.0460000000000003E-2</v>
      </c>
      <c r="AE105" s="13">
        <f t="shared" si="29"/>
        <v>0.28427999999999998</v>
      </c>
      <c r="AF105" s="13">
        <f t="shared" si="30"/>
        <v>1.504E-2</v>
      </c>
      <c r="AG105" s="13">
        <f t="shared" si="31"/>
        <v>5.1999999999999995E-4</v>
      </c>
      <c r="AI105" s="11"/>
      <c r="AJ105" s="11"/>
      <c r="AK105" s="11"/>
      <c r="AL105" s="11"/>
      <c r="AM105" s="11"/>
      <c r="AN105" s="11"/>
      <c r="AO105" s="11"/>
      <c r="AP105" s="11"/>
      <c r="AQ105" s="11">
        <f t="shared" si="45"/>
        <v>107</v>
      </c>
      <c r="AR105" s="11">
        <f t="shared" si="45"/>
        <v>92</v>
      </c>
      <c r="AT105" s="107"/>
      <c r="BA105" s="11"/>
      <c r="BB105" s="11"/>
      <c r="BC105" s="11"/>
      <c r="BD105" s="11"/>
      <c r="BE105" s="11"/>
      <c r="BH105" s="11"/>
      <c r="BI105" s="11"/>
      <c r="BJ105" s="11"/>
      <c r="BK105" s="11"/>
      <c r="BL105" s="11"/>
      <c r="BM105" s="11"/>
      <c r="BN105" s="11"/>
    </row>
    <row r="106" spans="1:66" s="1" customFormat="1" x14ac:dyDescent="0.3">
      <c r="A106" s="11"/>
      <c r="B106" s="1">
        <f t="shared" si="25"/>
        <v>17012</v>
      </c>
      <c r="C106" s="1">
        <v>93</v>
      </c>
      <c r="D106" s="1">
        <v>32986</v>
      </c>
      <c r="E106" s="1">
        <v>1881</v>
      </c>
      <c r="F106" s="1">
        <v>0</v>
      </c>
      <c r="G106" s="1">
        <v>14368</v>
      </c>
      <c r="H106" s="1">
        <v>0</v>
      </c>
      <c r="I106" s="1">
        <v>763</v>
      </c>
      <c r="J106" s="1">
        <v>56.53</v>
      </c>
      <c r="K106" s="1">
        <v>1.61</v>
      </c>
      <c r="L106" s="1">
        <v>25.6</v>
      </c>
      <c r="M106" s="1">
        <v>1.0900000000000001</v>
      </c>
      <c r="N106" s="1">
        <v>8457</v>
      </c>
      <c r="O106" s="1">
        <v>8545</v>
      </c>
      <c r="P106" s="1">
        <v>158</v>
      </c>
      <c r="Q106" s="1">
        <v>8225</v>
      </c>
      <c r="R106" s="1">
        <v>161</v>
      </c>
      <c r="S106" s="1">
        <v>1711</v>
      </c>
      <c r="T106" s="1">
        <v>166</v>
      </c>
      <c r="U106" s="1">
        <v>0</v>
      </c>
      <c r="V106" s="1">
        <f t="shared" si="41"/>
        <v>-142</v>
      </c>
      <c r="W106" s="1">
        <f t="shared" si="42"/>
        <v>154</v>
      </c>
      <c r="X106" s="1">
        <f t="shared" si="42"/>
        <v>0</v>
      </c>
      <c r="Y106" s="1">
        <f t="shared" si="42"/>
        <v>11</v>
      </c>
      <c r="Z106" s="1">
        <f t="shared" si="43"/>
        <v>23</v>
      </c>
      <c r="AA106" s="3"/>
      <c r="AB106" s="13">
        <f t="shared" si="26"/>
        <v>4.4850693628027273E-2</v>
      </c>
      <c r="AC106" s="13">
        <f t="shared" si="27"/>
        <v>0.34023999999999999</v>
      </c>
      <c r="AD106" s="13">
        <f t="shared" si="28"/>
        <v>3.7620000000000001E-2</v>
      </c>
      <c r="AE106" s="13">
        <f t="shared" si="29"/>
        <v>0.28736</v>
      </c>
      <c r="AF106" s="13">
        <f t="shared" si="30"/>
        <v>1.5259999999999999E-2</v>
      </c>
      <c r="AG106" s="13">
        <f t="shared" si="31"/>
        <v>4.6000000000000001E-4</v>
      </c>
      <c r="AI106" s="11"/>
      <c r="AJ106" s="11"/>
      <c r="AK106" s="11"/>
      <c r="AL106" s="11"/>
      <c r="AM106" s="11"/>
      <c r="AN106" s="11"/>
      <c r="AO106" s="11"/>
      <c r="AP106" s="11"/>
      <c r="AQ106" s="11">
        <f t="shared" si="45"/>
        <v>108</v>
      </c>
      <c r="AR106" s="11">
        <f t="shared" si="45"/>
        <v>93</v>
      </c>
      <c r="AT106" s="107"/>
      <c r="BA106" s="11"/>
      <c r="BB106" s="11"/>
      <c r="BC106" s="11"/>
      <c r="BD106" s="11"/>
      <c r="BE106" s="11"/>
      <c r="BH106" s="11"/>
      <c r="BI106" s="11"/>
      <c r="BJ106" s="11"/>
      <c r="BK106" s="11"/>
      <c r="BL106" s="11"/>
      <c r="BM106" s="11"/>
      <c r="BN106" s="11"/>
    </row>
    <row r="107" spans="1:66" s="1" customFormat="1" x14ac:dyDescent="0.3">
      <c r="A107" s="11"/>
      <c r="B107" s="1">
        <f t="shared" si="25"/>
        <v>17034</v>
      </c>
      <c r="C107" s="1">
        <v>94</v>
      </c>
      <c r="D107" s="1">
        <v>32964</v>
      </c>
      <c r="E107" s="1">
        <v>1747</v>
      </c>
      <c r="F107" s="1">
        <v>0</v>
      </c>
      <c r="G107" s="1">
        <v>14511</v>
      </c>
      <c r="H107" s="1">
        <v>0</v>
      </c>
      <c r="I107" s="1">
        <v>776</v>
      </c>
      <c r="J107" s="1">
        <v>56.54</v>
      </c>
      <c r="K107" s="1">
        <v>1.61</v>
      </c>
      <c r="L107" s="1">
        <v>25.6</v>
      </c>
      <c r="M107" s="1">
        <v>1.08</v>
      </c>
      <c r="N107" s="1">
        <v>8477</v>
      </c>
      <c r="O107" s="1">
        <v>8547</v>
      </c>
      <c r="P107" s="1">
        <v>137</v>
      </c>
      <c r="Q107" s="1">
        <v>8248</v>
      </c>
      <c r="R107" s="1">
        <v>162</v>
      </c>
      <c r="S107" s="1">
        <v>1589</v>
      </c>
      <c r="T107" s="1">
        <v>155</v>
      </c>
      <c r="U107" s="1">
        <v>0</v>
      </c>
      <c r="V107" s="1">
        <f t="shared" si="41"/>
        <v>-134</v>
      </c>
      <c r="W107" s="1">
        <f t="shared" si="42"/>
        <v>143</v>
      </c>
      <c r="X107" s="1">
        <f t="shared" si="42"/>
        <v>0</v>
      </c>
      <c r="Y107" s="1">
        <f t="shared" si="42"/>
        <v>13</v>
      </c>
      <c r="Z107" s="1">
        <f t="shared" si="43"/>
        <v>22</v>
      </c>
      <c r="AA107" s="3"/>
      <c r="AB107" s="13">
        <f t="shared" si="26"/>
        <v>4.555594692967007E-2</v>
      </c>
      <c r="AC107" s="13">
        <f t="shared" si="27"/>
        <v>0.34067999999999998</v>
      </c>
      <c r="AD107" s="13">
        <f t="shared" si="28"/>
        <v>3.4939999999999999E-2</v>
      </c>
      <c r="AE107" s="13">
        <f t="shared" si="29"/>
        <v>0.29021999999999998</v>
      </c>
      <c r="AF107" s="13">
        <f t="shared" si="30"/>
        <v>1.5520000000000001E-2</v>
      </c>
      <c r="AG107" s="13">
        <f t="shared" si="31"/>
        <v>4.4000000000000002E-4</v>
      </c>
      <c r="AI107" s="11"/>
      <c r="AJ107" s="11"/>
      <c r="AK107" s="11"/>
      <c r="AL107" s="11"/>
      <c r="AM107" s="11"/>
      <c r="AN107" s="11"/>
      <c r="AO107" s="11"/>
      <c r="AP107" s="11"/>
      <c r="AQ107" s="11">
        <f t="shared" si="45"/>
        <v>109</v>
      </c>
      <c r="AR107" s="11">
        <f t="shared" si="45"/>
        <v>94</v>
      </c>
      <c r="AT107" s="107"/>
      <c r="BA107" s="11"/>
      <c r="BB107" s="11"/>
      <c r="BC107" s="11"/>
      <c r="BD107" s="11"/>
      <c r="BE107" s="11"/>
      <c r="BH107" s="11"/>
      <c r="BI107" s="11"/>
      <c r="BJ107" s="11"/>
      <c r="BK107" s="11"/>
      <c r="BL107" s="11"/>
      <c r="BM107" s="11"/>
      <c r="BN107" s="11"/>
    </row>
    <row r="108" spans="1:66" s="1" customFormat="1" x14ac:dyDescent="0.3">
      <c r="A108" s="11"/>
      <c r="B108" s="1">
        <f t="shared" si="25"/>
        <v>17053</v>
      </c>
      <c r="C108" s="1">
        <v>95</v>
      </c>
      <c r="D108" s="1">
        <v>32944</v>
      </c>
      <c r="E108" s="1">
        <v>1625</v>
      </c>
      <c r="F108" s="1">
        <v>0</v>
      </c>
      <c r="G108" s="1">
        <v>14642</v>
      </c>
      <c r="H108" s="1">
        <v>0</v>
      </c>
      <c r="I108" s="1">
        <v>786</v>
      </c>
      <c r="J108" s="1">
        <v>56.55</v>
      </c>
      <c r="K108" s="1">
        <v>1.61</v>
      </c>
      <c r="L108" s="1">
        <v>25.6</v>
      </c>
      <c r="M108" s="1">
        <v>1.07</v>
      </c>
      <c r="N108" s="1">
        <v>8495</v>
      </c>
      <c r="O108" s="1">
        <v>8550</v>
      </c>
      <c r="P108" s="1">
        <v>121</v>
      </c>
      <c r="Q108" s="1">
        <v>8267</v>
      </c>
      <c r="R108" s="1">
        <v>162</v>
      </c>
      <c r="S108" s="1">
        <v>1478</v>
      </c>
      <c r="T108" s="1">
        <v>144</v>
      </c>
      <c r="U108" s="1">
        <v>0</v>
      </c>
      <c r="V108" s="1">
        <f t="shared" si="41"/>
        <v>-122</v>
      </c>
      <c r="W108" s="1">
        <f t="shared" si="42"/>
        <v>131</v>
      </c>
      <c r="X108" s="1">
        <f t="shared" si="42"/>
        <v>0</v>
      </c>
      <c r="Y108" s="1">
        <f t="shared" si="42"/>
        <v>10</v>
      </c>
      <c r="Z108" s="1">
        <f t="shared" si="43"/>
        <v>19</v>
      </c>
      <c r="AA108" s="3"/>
      <c r="AB108" s="13">
        <f t="shared" si="26"/>
        <v>4.6091596786489178E-2</v>
      </c>
      <c r="AC108" s="13">
        <f t="shared" si="27"/>
        <v>0.34105999999999997</v>
      </c>
      <c r="AD108" s="13">
        <f t="shared" si="28"/>
        <v>3.2500000000000001E-2</v>
      </c>
      <c r="AE108" s="13">
        <f t="shared" si="29"/>
        <v>0.29283999999999999</v>
      </c>
      <c r="AF108" s="13">
        <f t="shared" si="30"/>
        <v>1.5720000000000001E-2</v>
      </c>
      <c r="AG108" s="13">
        <f t="shared" si="31"/>
        <v>3.8000000000000002E-4</v>
      </c>
      <c r="AI108" s="11"/>
      <c r="AJ108" s="11"/>
      <c r="AK108" s="11"/>
      <c r="AL108" s="11"/>
      <c r="AM108" s="11"/>
      <c r="AN108" s="11"/>
      <c r="AO108" s="11"/>
      <c r="AP108" s="11"/>
      <c r="AQ108" s="11">
        <f t="shared" si="45"/>
        <v>110</v>
      </c>
      <c r="AR108" s="11">
        <f t="shared" si="45"/>
        <v>95</v>
      </c>
      <c r="AT108" s="107"/>
      <c r="BA108" s="11"/>
      <c r="BB108" s="11"/>
      <c r="BC108" s="11"/>
      <c r="BD108" s="11"/>
      <c r="BE108" s="11"/>
      <c r="BH108" s="11"/>
      <c r="BI108" s="11"/>
      <c r="BJ108" s="11"/>
      <c r="BK108" s="11"/>
      <c r="BL108" s="11"/>
      <c r="BM108" s="11"/>
      <c r="BN108" s="11"/>
    </row>
    <row r="109" spans="1:66" s="1" customFormat="1" x14ac:dyDescent="0.3">
      <c r="A109" s="11"/>
      <c r="B109" s="1">
        <f t="shared" si="25"/>
        <v>17076</v>
      </c>
      <c r="C109" s="1">
        <v>96</v>
      </c>
      <c r="D109" s="1">
        <v>32923</v>
      </c>
      <c r="E109" s="1">
        <v>1514</v>
      </c>
      <c r="F109" s="1">
        <v>0</v>
      </c>
      <c r="G109" s="1">
        <v>14765</v>
      </c>
      <c r="H109" s="1">
        <v>0</v>
      </c>
      <c r="I109" s="1">
        <v>797</v>
      </c>
      <c r="J109" s="1">
        <v>56.55</v>
      </c>
      <c r="K109" s="1">
        <v>1.61</v>
      </c>
      <c r="L109" s="1">
        <v>25.7</v>
      </c>
      <c r="M109" s="1">
        <v>1.07</v>
      </c>
      <c r="N109" s="1">
        <v>8513</v>
      </c>
      <c r="O109" s="1">
        <v>8553</v>
      </c>
      <c r="P109" s="1">
        <v>108</v>
      </c>
      <c r="Q109" s="1">
        <v>8282</v>
      </c>
      <c r="R109" s="1">
        <v>162</v>
      </c>
      <c r="S109" s="1">
        <v>1374</v>
      </c>
      <c r="T109" s="1">
        <v>134</v>
      </c>
      <c r="U109" s="1">
        <v>0</v>
      </c>
      <c r="V109" s="1">
        <f t="shared" si="41"/>
        <v>-111</v>
      </c>
      <c r="W109" s="1">
        <f t="shared" si="42"/>
        <v>123</v>
      </c>
      <c r="X109" s="1">
        <f t="shared" si="42"/>
        <v>0</v>
      </c>
      <c r="Y109" s="1">
        <f t="shared" si="42"/>
        <v>11</v>
      </c>
      <c r="Z109" s="1">
        <f t="shared" si="43"/>
        <v>23</v>
      </c>
      <c r="AA109" s="3"/>
      <c r="AB109" s="13">
        <f t="shared" si="26"/>
        <v>4.6673694073553526E-2</v>
      </c>
      <c r="AC109" s="13">
        <f t="shared" si="27"/>
        <v>0.34151999999999999</v>
      </c>
      <c r="AD109" s="13">
        <f t="shared" si="28"/>
        <v>3.0280000000000001E-2</v>
      </c>
      <c r="AE109" s="13">
        <f t="shared" si="29"/>
        <v>0.29530000000000001</v>
      </c>
      <c r="AF109" s="13">
        <f t="shared" si="30"/>
        <v>1.5939999999999999E-2</v>
      </c>
      <c r="AG109" s="13">
        <f t="shared" si="31"/>
        <v>4.6000000000000001E-4</v>
      </c>
      <c r="AI109" s="11"/>
      <c r="AJ109" s="11"/>
      <c r="AK109" s="11"/>
      <c r="AL109" s="11"/>
      <c r="AM109" s="11"/>
      <c r="AN109" s="11"/>
      <c r="AO109" s="11"/>
      <c r="AP109" s="11"/>
      <c r="AQ109" s="11">
        <f t="shared" si="45"/>
        <v>111</v>
      </c>
      <c r="AR109" s="11">
        <f t="shared" si="45"/>
        <v>96</v>
      </c>
      <c r="AT109" s="107"/>
      <c r="BA109" s="11"/>
      <c r="BB109" s="11"/>
      <c r="BC109" s="11"/>
      <c r="BD109" s="11"/>
      <c r="BE109" s="11"/>
      <c r="BH109" s="11"/>
      <c r="BI109" s="11"/>
      <c r="BJ109" s="11"/>
      <c r="BK109" s="11"/>
      <c r="BL109" s="11"/>
      <c r="BM109" s="11"/>
      <c r="BN109" s="11"/>
    </row>
    <row r="110" spans="1:66" s="1" customFormat="1" x14ac:dyDescent="0.3">
      <c r="A110" s="11"/>
      <c r="B110" s="1">
        <f t="shared" si="25"/>
        <v>17093</v>
      </c>
      <c r="C110" s="1">
        <v>97</v>
      </c>
      <c r="D110" s="1">
        <v>32905</v>
      </c>
      <c r="E110" s="1">
        <v>1408</v>
      </c>
      <c r="F110" s="1">
        <v>0</v>
      </c>
      <c r="G110" s="1">
        <v>14879</v>
      </c>
      <c r="H110" s="1">
        <v>0</v>
      </c>
      <c r="I110" s="1">
        <v>806</v>
      </c>
      <c r="J110" s="1">
        <v>56.56</v>
      </c>
      <c r="K110" s="1">
        <v>1.61</v>
      </c>
      <c r="L110" s="1">
        <v>25.7</v>
      </c>
      <c r="M110" s="1">
        <v>1.06</v>
      </c>
      <c r="N110" s="1">
        <v>8528</v>
      </c>
      <c r="O110" s="1">
        <v>8555</v>
      </c>
      <c r="P110" s="1">
        <v>97</v>
      </c>
      <c r="Q110" s="1">
        <v>8295</v>
      </c>
      <c r="R110" s="1">
        <v>162</v>
      </c>
      <c r="S110" s="1">
        <v>1278</v>
      </c>
      <c r="T110" s="1">
        <v>124</v>
      </c>
      <c r="U110" s="1">
        <v>0</v>
      </c>
      <c r="V110" s="1">
        <f t="shared" si="41"/>
        <v>-106</v>
      </c>
      <c r="W110" s="1">
        <f t="shared" si="42"/>
        <v>114</v>
      </c>
      <c r="X110" s="1">
        <f t="shared" si="42"/>
        <v>0</v>
      </c>
      <c r="Y110" s="1">
        <f t="shared" si="42"/>
        <v>9</v>
      </c>
      <c r="Z110" s="1">
        <f t="shared" si="43"/>
        <v>17</v>
      </c>
      <c r="AA110" s="3"/>
      <c r="AB110" s="13">
        <f t="shared" si="26"/>
        <v>4.7153805651436259E-2</v>
      </c>
      <c r="AC110" s="13">
        <f t="shared" si="27"/>
        <v>0.34186</v>
      </c>
      <c r="AD110" s="13">
        <f t="shared" si="28"/>
        <v>2.8160000000000001E-2</v>
      </c>
      <c r="AE110" s="13">
        <f t="shared" si="29"/>
        <v>0.29758000000000001</v>
      </c>
      <c r="AF110" s="13">
        <f t="shared" si="30"/>
        <v>1.6119999999999999E-2</v>
      </c>
      <c r="AG110" s="13">
        <f t="shared" si="31"/>
        <v>3.4000000000000002E-4</v>
      </c>
      <c r="AI110" s="11"/>
      <c r="AJ110" s="11"/>
      <c r="AK110" s="11"/>
      <c r="AL110" s="11"/>
      <c r="AM110" s="11"/>
      <c r="AN110" s="11"/>
      <c r="AO110" s="11"/>
      <c r="AP110" s="11"/>
      <c r="AQ110" s="11">
        <f t="shared" si="45"/>
        <v>112</v>
      </c>
      <c r="AR110" s="11">
        <f t="shared" si="45"/>
        <v>97</v>
      </c>
      <c r="AT110" s="107"/>
      <c r="BA110" s="11"/>
      <c r="BB110" s="11"/>
      <c r="BC110" s="11"/>
      <c r="BD110" s="11"/>
      <c r="BE110" s="11"/>
      <c r="BH110" s="11"/>
      <c r="BI110" s="11"/>
      <c r="BJ110" s="11"/>
      <c r="BK110" s="11"/>
      <c r="BL110" s="11"/>
      <c r="BM110" s="11"/>
      <c r="BN110" s="11"/>
    </row>
    <row r="111" spans="1:66" s="1" customFormat="1" x14ac:dyDescent="0.3">
      <c r="A111" s="11"/>
      <c r="B111" s="1">
        <f t="shared" si="25"/>
        <v>17110</v>
      </c>
      <c r="C111" s="1">
        <v>98</v>
      </c>
      <c r="D111" s="1">
        <v>32888</v>
      </c>
      <c r="E111" s="1">
        <v>1309</v>
      </c>
      <c r="F111" s="1">
        <v>0</v>
      </c>
      <c r="G111" s="1">
        <v>14987</v>
      </c>
      <c r="H111" s="1">
        <v>0</v>
      </c>
      <c r="I111" s="1">
        <v>814</v>
      </c>
      <c r="J111" s="1">
        <v>56.57</v>
      </c>
      <c r="K111" s="1">
        <v>1.61</v>
      </c>
      <c r="L111" s="1">
        <v>25.7</v>
      </c>
      <c r="M111" s="1">
        <v>1.06</v>
      </c>
      <c r="N111" s="1">
        <v>8543</v>
      </c>
      <c r="O111" s="1">
        <v>8557</v>
      </c>
      <c r="P111" s="1">
        <v>88</v>
      </c>
      <c r="Q111" s="1">
        <v>8306</v>
      </c>
      <c r="R111" s="1">
        <v>162</v>
      </c>
      <c r="S111" s="1">
        <v>1188</v>
      </c>
      <c r="T111" s="1">
        <v>116</v>
      </c>
      <c r="U111" s="1">
        <v>0</v>
      </c>
      <c r="V111" s="1">
        <f t="shared" si="41"/>
        <v>-99</v>
      </c>
      <c r="W111" s="1">
        <f t="shared" si="42"/>
        <v>108</v>
      </c>
      <c r="X111" s="1">
        <f t="shared" si="42"/>
        <v>0</v>
      </c>
      <c r="Y111" s="1">
        <f t="shared" si="42"/>
        <v>8</v>
      </c>
      <c r="Z111" s="1">
        <f t="shared" si="43"/>
        <v>17</v>
      </c>
      <c r="AA111" s="3"/>
      <c r="AB111" s="13">
        <f t="shared" si="26"/>
        <v>4.7574517825832843E-2</v>
      </c>
      <c r="AC111" s="13">
        <f t="shared" si="27"/>
        <v>0.3422</v>
      </c>
      <c r="AD111" s="13">
        <f t="shared" si="28"/>
        <v>2.6179999999999998E-2</v>
      </c>
      <c r="AE111" s="13">
        <f t="shared" si="29"/>
        <v>0.29974000000000001</v>
      </c>
      <c r="AF111" s="13">
        <f t="shared" si="30"/>
        <v>1.6279999999999999E-2</v>
      </c>
      <c r="AG111" s="13">
        <f t="shared" si="31"/>
        <v>3.4000000000000002E-4</v>
      </c>
      <c r="AI111" s="11"/>
      <c r="AJ111" s="11"/>
      <c r="AK111" s="11"/>
      <c r="AL111" s="11"/>
      <c r="AM111" s="11"/>
      <c r="AN111" s="11"/>
      <c r="AO111" s="11"/>
      <c r="AP111" s="11"/>
      <c r="AQ111" s="11">
        <f t="shared" si="45"/>
        <v>113</v>
      </c>
      <c r="AR111" s="11">
        <f t="shared" si="45"/>
        <v>98</v>
      </c>
      <c r="AT111" s="107"/>
      <c r="BA111" s="11"/>
      <c r="BB111" s="11"/>
      <c r="BC111" s="11"/>
      <c r="BD111" s="11"/>
      <c r="BE111" s="11"/>
      <c r="BH111" s="11"/>
      <c r="BI111" s="11"/>
      <c r="BJ111" s="11"/>
      <c r="BK111" s="11"/>
      <c r="BL111" s="11"/>
      <c r="BM111" s="11"/>
      <c r="BN111" s="11"/>
    </row>
    <row r="112" spans="1:66" s="1" customFormat="1" x14ac:dyDescent="0.3">
      <c r="A112" s="11"/>
      <c r="B112" s="1">
        <f t="shared" si="25"/>
        <v>17126</v>
      </c>
      <c r="C112" s="1">
        <v>99</v>
      </c>
      <c r="D112" s="1">
        <v>32873</v>
      </c>
      <c r="E112" s="1">
        <v>1220</v>
      </c>
      <c r="F112" s="1">
        <v>0</v>
      </c>
      <c r="G112" s="1">
        <v>15083</v>
      </c>
      <c r="H112" s="1">
        <v>0</v>
      </c>
      <c r="I112" s="1">
        <v>823</v>
      </c>
      <c r="J112" s="1">
        <v>56.58</v>
      </c>
      <c r="K112" s="1">
        <v>1.61</v>
      </c>
      <c r="L112" s="1">
        <v>25.7</v>
      </c>
      <c r="M112" s="1">
        <v>1.05</v>
      </c>
      <c r="N112" s="1">
        <v>8556</v>
      </c>
      <c r="O112" s="1">
        <v>8560</v>
      </c>
      <c r="P112" s="1">
        <v>83</v>
      </c>
      <c r="Q112" s="1">
        <v>8313</v>
      </c>
      <c r="R112" s="1">
        <v>162</v>
      </c>
      <c r="S112" s="1">
        <v>1106</v>
      </c>
      <c r="T112" s="1">
        <v>107</v>
      </c>
      <c r="U112" s="1">
        <v>0</v>
      </c>
      <c r="V112" s="1">
        <f t="shared" si="41"/>
        <v>-89</v>
      </c>
      <c r="W112" s="1">
        <f t="shared" si="42"/>
        <v>96</v>
      </c>
      <c r="X112" s="1">
        <f t="shared" si="42"/>
        <v>0</v>
      </c>
      <c r="Y112" s="1">
        <f t="shared" si="42"/>
        <v>9</v>
      </c>
      <c r="Z112" s="1">
        <f t="shared" si="43"/>
        <v>16</v>
      </c>
      <c r="AA112" s="3"/>
      <c r="AB112" s="13">
        <f t="shared" si="26"/>
        <v>4.8055587994861614E-2</v>
      </c>
      <c r="AC112" s="13">
        <f t="shared" si="27"/>
        <v>0.34251999999999999</v>
      </c>
      <c r="AD112" s="13">
        <f t="shared" si="28"/>
        <v>2.4400000000000002E-2</v>
      </c>
      <c r="AE112" s="13">
        <f t="shared" si="29"/>
        <v>0.30165999999999998</v>
      </c>
      <c r="AF112" s="13">
        <f t="shared" si="30"/>
        <v>1.6459999999999999E-2</v>
      </c>
      <c r="AG112" s="13">
        <f t="shared" si="31"/>
        <v>3.2000000000000003E-4</v>
      </c>
      <c r="AI112" s="11"/>
      <c r="AJ112" s="11"/>
      <c r="AK112" s="11"/>
      <c r="AL112" s="11"/>
      <c r="AM112" s="11"/>
      <c r="AN112" s="11"/>
      <c r="AO112" s="11"/>
      <c r="AP112" s="11"/>
      <c r="AQ112" s="11">
        <f t="shared" ref="AQ112:AR127" si="46">+AQ111+1</f>
        <v>114</v>
      </c>
      <c r="AR112" s="11">
        <f t="shared" si="46"/>
        <v>99</v>
      </c>
      <c r="AT112" s="107"/>
      <c r="BA112" s="11"/>
      <c r="BB112" s="11"/>
      <c r="BC112" s="11"/>
      <c r="BD112" s="11"/>
      <c r="BE112" s="11"/>
      <c r="BH112" s="11"/>
      <c r="BI112" s="11"/>
      <c r="BJ112" s="11"/>
      <c r="BK112" s="11"/>
      <c r="BL112" s="11"/>
      <c r="BM112" s="11"/>
      <c r="BN112" s="11"/>
    </row>
    <row r="113" spans="1:66" s="1" customFormat="1" x14ac:dyDescent="0.3">
      <c r="A113" s="11"/>
      <c r="B113" s="1">
        <f t="shared" si="25"/>
        <v>17140</v>
      </c>
      <c r="C113" s="1">
        <v>100</v>
      </c>
      <c r="D113" s="1">
        <v>32859</v>
      </c>
      <c r="E113" s="1">
        <v>1132</v>
      </c>
      <c r="F113" s="1">
        <v>0</v>
      </c>
      <c r="G113" s="1">
        <v>15177</v>
      </c>
      <c r="H113" s="1">
        <v>0</v>
      </c>
      <c r="I113" s="1">
        <v>831</v>
      </c>
      <c r="J113" s="1">
        <v>56.58</v>
      </c>
      <c r="K113" s="1">
        <v>1.61</v>
      </c>
      <c r="L113" s="1">
        <v>25.7</v>
      </c>
      <c r="M113" s="1">
        <v>1.05</v>
      </c>
      <c r="N113" s="1">
        <v>8568</v>
      </c>
      <c r="O113" s="1">
        <v>8562</v>
      </c>
      <c r="P113" s="1">
        <v>79</v>
      </c>
      <c r="Q113" s="1">
        <v>8320</v>
      </c>
      <c r="R113" s="1">
        <v>162</v>
      </c>
      <c r="S113" s="1">
        <v>1026</v>
      </c>
      <c r="T113" s="1">
        <v>99</v>
      </c>
      <c r="U113" s="1">
        <v>0</v>
      </c>
      <c r="V113" s="1">
        <f t="shared" si="41"/>
        <v>-88</v>
      </c>
      <c r="W113" s="1">
        <f t="shared" si="42"/>
        <v>94</v>
      </c>
      <c r="X113" s="1">
        <f t="shared" si="42"/>
        <v>0</v>
      </c>
      <c r="Y113" s="1">
        <f t="shared" si="42"/>
        <v>8</v>
      </c>
      <c r="Z113" s="1">
        <f t="shared" si="43"/>
        <v>14</v>
      </c>
      <c r="AA113" s="3"/>
      <c r="AB113" s="13">
        <f t="shared" si="26"/>
        <v>4.8483080513418902E-2</v>
      </c>
      <c r="AC113" s="13">
        <f t="shared" si="27"/>
        <v>0.34279999999999999</v>
      </c>
      <c r="AD113" s="13">
        <f t="shared" si="28"/>
        <v>2.264E-2</v>
      </c>
      <c r="AE113" s="13">
        <f t="shared" si="29"/>
        <v>0.30353999999999998</v>
      </c>
      <c r="AF113" s="13">
        <f t="shared" si="30"/>
        <v>1.6619999999999999E-2</v>
      </c>
      <c r="AG113" s="13">
        <f t="shared" si="31"/>
        <v>2.7999999999999998E-4</v>
      </c>
      <c r="AI113" s="11"/>
      <c r="AJ113" s="11"/>
      <c r="AK113" s="11"/>
      <c r="AL113" s="11"/>
      <c r="AM113" s="11"/>
      <c r="AN113" s="11"/>
      <c r="AO113" s="11"/>
      <c r="AP113" s="11"/>
      <c r="AQ113" s="11">
        <f t="shared" si="46"/>
        <v>115</v>
      </c>
      <c r="AR113" s="11">
        <f t="shared" si="46"/>
        <v>100</v>
      </c>
      <c r="AT113" s="107"/>
      <c r="BA113" s="11"/>
      <c r="BB113" s="11"/>
      <c r="BC113" s="11"/>
      <c r="BD113" s="11"/>
      <c r="BE113" s="11"/>
      <c r="BH113" s="11"/>
      <c r="BI113" s="11"/>
      <c r="BJ113" s="11"/>
      <c r="BK113" s="11"/>
      <c r="BL113" s="11"/>
      <c r="BM113" s="11"/>
      <c r="BN113" s="11"/>
    </row>
    <row r="114" spans="1:66" s="1" customFormat="1" x14ac:dyDescent="0.3">
      <c r="A114" s="11"/>
      <c r="B114" s="1">
        <f t="shared" si="25"/>
        <v>17154</v>
      </c>
      <c r="C114" s="1">
        <v>101</v>
      </c>
      <c r="D114" s="1">
        <v>32844</v>
      </c>
      <c r="E114" s="1">
        <v>1053</v>
      </c>
      <c r="F114" s="1">
        <v>0</v>
      </c>
      <c r="G114" s="1">
        <v>15263</v>
      </c>
      <c r="H114" s="1">
        <v>0</v>
      </c>
      <c r="I114" s="1">
        <v>838</v>
      </c>
      <c r="J114" s="1">
        <v>56.59</v>
      </c>
      <c r="K114" s="1">
        <v>1.61</v>
      </c>
      <c r="L114" s="1">
        <v>25.7</v>
      </c>
      <c r="M114" s="1">
        <v>1.05</v>
      </c>
      <c r="N114" s="1">
        <v>8580</v>
      </c>
      <c r="O114" s="1">
        <v>8564</v>
      </c>
      <c r="P114" s="1">
        <v>76</v>
      </c>
      <c r="Q114" s="1">
        <v>8326</v>
      </c>
      <c r="R114" s="1">
        <v>162</v>
      </c>
      <c r="S114" s="1">
        <v>953</v>
      </c>
      <c r="T114" s="1">
        <v>91</v>
      </c>
      <c r="U114" s="1">
        <v>0</v>
      </c>
      <c r="V114" s="1">
        <f t="shared" si="41"/>
        <v>-79</v>
      </c>
      <c r="W114" s="1">
        <f t="shared" si="42"/>
        <v>86</v>
      </c>
      <c r="X114" s="1">
        <f t="shared" si="42"/>
        <v>0</v>
      </c>
      <c r="Y114" s="1">
        <f t="shared" si="42"/>
        <v>7</v>
      </c>
      <c r="Z114" s="1">
        <f t="shared" si="43"/>
        <v>14</v>
      </c>
      <c r="AA114" s="3"/>
      <c r="AB114" s="13">
        <f t="shared" si="26"/>
        <v>4.8851579806459135E-2</v>
      </c>
      <c r="AC114" s="13">
        <f t="shared" si="27"/>
        <v>0.34308</v>
      </c>
      <c r="AD114" s="13">
        <f t="shared" si="28"/>
        <v>2.1059999999999999E-2</v>
      </c>
      <c r="AE114" s="13">
        <f t="shared" si="29"/>
        <v>0.30525999999999998</v>
      </c>
      <c r="AF114" s="13">
        <f t="shared" si="30"/>
        <v>1.6760000000000001E-2</v>
      </c>
      <c r="AG114" s="13">
        <f t="shared" si="31"/>
        <v>2.7999999999999998E-4</v>
      </c>
      <c r="AI114" s="11"/>
      <c r="AJ114" s="11"/>
      <c r="AK114" s="11"/>
      <c r="AL114" s="11"/>
      <c r="AM114" s="11"/>
      <c r="AN114" s="11"/>
      <c r="AO114" s="11"/>
      <c r="AP114" s="11"/>
      <c r="AQ114" s="11">
        <f t="shared" si="46"/>
        <v>116</v>
      </c>
      <c r="AR114" s="11">
        <f t="shared" si="46"/>
        <v>101</v>
      </c>
      <c r="AT114" s="107"/>
      <c r="BA114" s="11"/>
      <c r="BB114" s="11"/>
      <c r="BC114" s="11"/>
      <c r="BD114" s="11"/>
      <c r="BE114" s="11"/>
      <c r="BH114" s="11"/>
      <c r="BI114" s="11"/>
      <c r="BJ114" s="11"/>
      <c r="BK114" s="11"/>
      <c r="BL114" s="11"/>
      <c r="BM114" s="11"/>
      <c r="BN114" s="11"/>
    </row>
    <row r="115" spans="1:66" s="1" customFormat="1" x14ac:dyDescent="0.3">
      <c r="A115" s="11"/>
      <c r="B115" s="1">
        <f t="shared" si="25"/>
        <v>17168</v>
      </c>
      <c r="C115" s="1">
        <v>102</v>
      </c>
      <c r="D115" s="1">
        <v>32831</v>
      </c>
      <c r="E115" s="1">
        <v>983</v>
      </c>
      <c r="F115" s="1">
        <v>0</v>
      </c>
      <c r="G115" s="1">
        <v>15341</v>
      </c>
      <c r="H115" s="1">
        <v>0</v>
      </c>
      <c r="I115" s="1">
        <v>844</v>
      </c>
      <c r="J115" s="1">
        <v>56.6</v>
      </c>
      <c r="K115" s="1">
        <v>1.61</v>
      </c>
      <c r="L115" s="1">
        <v>25.7</v>
      </c>
      <c r="M115" s="1">
        <v>1.04</v>
      </c>
      <c r="N115" s="1">
        <v>8591</v>
      </c>
      <c r="O115" s="1">
        <v>8567</v>
      </c>
      <c r="P115" s="1">
        <v>73</v>
      </c>
      <c r="Q115" s="1">
        <v>8331</v>
      </c>
      <c r="R115" s="1">
        <v>162</v>
      </c>
      <c r="S115" s="1">
        <v>891</v>
      </c>
      <c r="T115" s="1">
        <v>86</v>
      </c>
      <c r="U115" s="1">
        <v>0</v>
      </c>
      <c r="V115" s="1">
        <f t="shared" si="41"/>
        <v>-70</v>
      </c>
      <c r="W115" s="1">
        <f t="shared" si="42"/>
        <v>78</v>
      </c>
      <c r="X115" s="1">
        <f t="shared" si="42"/>
        <v>0</v>
      </c>
      <c r="Y115" s="1">
        <f t="shared" si="42"/>
        <v>6</v>
      </c>
      <c r="Z115" s="1">
        <f t="shared" si="43"/>
        <v>14</v>
      </c>
      <c r="AA115" s="3"/>
      <c r="AB115" s="13">
        <f t="shared" si="26"/>
        <v>4.9161230195712953E-2</v>
      </c>
      <c r="AC115" s="13">
        <f t="shared" si="27"/>
        <v>0.34336</v>
      </c>
      <c r="AD115" s="13">
        <f t="shared" si="28"/>
        <v>1.966E-2</v>
      </c>
      <c r="AE115" s="13">
        <f t="shared" si="29"/>
        <v>0.30681999999999998</v>
      </c>
      <c r="AF115" s="13">
        <f t="shared" si="30"/>
        <v>1.6879999999999999E-2</v>
      </c>
      <c r="AG115" s="13">
        <f t="shared" si="31"/>
        <v>2.7999999999999998E-4</v>
      </c>
      <c r="AI115" s="11"/>
      <c r="AJ115" s="11"/>
      <c r="AK115" s="11"/>
      <c r="AL115" s="11"/>
      <c r="AM115" s="11"/>
      <c r="AN115" s="11"/>
      <c r="AO115" s="11"/>
      <c r="AP115" s="11"/>
      <c r="AQ115" s="11">
        <f t="shared" si="46"/>
        <v>117</v>
      </c>
      <c r="AR115" s="11">
        <f t="shared" si="46"/>
        <v>102</v>
      </c>
      <c r="AT115" s="107"/>
      <c r="BA115" s="11"/>
      <c r="BB115" s="11"/>
      <c r="BC115" s="11"/>
      <c r="BD115" s="11"/>
      <c r="BE115" s="11"/>
      <c r="BH115" s="11"/>
      <c r="BI115" s="11"/>
      <c r="BJ115" s="11"/>
      <c r="BK115" s="11"/>
      <c r="BL115" s="11"/>
      <c r="BM115" s="11"/>
      <c r="BN115" s="11"/>
    </row>
    <row r="116" spans="1:66" s="1" customFormat="1" x14ac:dyDescent="0.3">
      <c r="A116" s="11"/>
      <c r="B116" s="1">
        <f t="shared" si="25"/>
        <v>17182</v>
      </c>
      <c r="C116" s="1">
        <v>103</v>
      </c>
      <c r="D116" s="1">
        <v>32816</v>
      </c>
      <c r="E116" s="1">
        <v>918</v>
      </c>
      <c r="F116" s="1">
        <v>0</v>
      </c>
      <c r="G116" s="1">
        <v>15414</v>
      </c>
      <c r="H116" s="1">
        <v>0</v>
      </c>
      <c r="I116" s="1">
        <v>850</v>
      </c>
      <c r="J116" s="1">
        <v>56.61</v>
      </c>
      <c r="K116" s="1">
        <v>1.61</v>
      </c>
      <c r="L116" s="1">
        <v>25.7</v>
      </c>
      <c r="M116" s="1">
        <v>1.04</v>
      </c>
      <c r="N116" s="1">
        <v>8602</v>
      </c>
      <c r="O116" s="1">
        <v>8570</v>
      </c>
      <c r="P116" s="1">
        <v>71</v>
      </c>
      <c r="Q116" s="1">
        <v>8335</v>
      </c>
      <c r="R116" s="1">
        <v>162</v>
      </c>
      <c r="S116" s="1">
        <v>829</v>
      </c>
      <c r="T116" s="1">
        <v>80</v>
      </c>
      <c r="U116" s="1">
        <v>0</v>
      </c>
      <c r="V116" s="1">
        <f t="shared" si="41"/>
        <v>-65</v>
      </c>
      <c r="W116" s="1">
        <f t="shared" si="42"/>
        <v>73</v>
      </c>
      <c r="X116" s="1">
        <f t="shared" si="42"/>
        <v>0</v>
      </c>
      <c r="Y116" s="1">
        <f t="shared" si="42"/>
        <v>6</v>
      </c>
      <c r="Z116" s="1">
        <f t="shared" si="43"/>
        <v>14</v>
      </c>
      <c r="AA116" s="3"/>
      <c r="AB116" s="13">
        <f t="shared" si="26"/>
        <v>4.9470375974857407E-2</v>
      </c>
      <c r="AC116" s="13">
        <f t="shared" si="27"/>
        <v>0.34364</v>
      </c>
      <c r="AD116" s="13">
        <f t="shared" si="28"/>
        <v>1.8360000000000001E-2</v>
      </c>
      <c r="AE116" s="13">
        <f t="shared" si="29"/>
        <v>0.30828</v>
      </c>
      <c r="AF116" s="13">
        <f t="shared" si="30"/>
        <v>1.7000000000000001E-2</v>
      </c>
      <c r="AG116" s="13">
        <f t="shared" si="31"/>
        <v>2.7999999999999998E-4</v>
      </c>
      <c r="AI116" s="11"/>
      <c r="AJ116" s="11"/>
      <c r="AK116" s="11"/>
      <c r="AL116" s="11"/>
      <c r="AM116" s="11"/>
      <c r="AN116" s="11"/>
      <c r="AO116" s="11"/>
      <c r="AP116" s="11"/>
      <c r="AQ116" s="11">
        <f t="shared" si="46"/>
        <v>118</v>
      </c>
      <c r="AR116" s="11">
        <f t="shared" si="46"/>
        <v>103</v>
      </c>
      <c r="AT116" s="107"/>
      <c r="BA116" s="11"/>
      <c r="BB116" s="11"/>
      <c r="BC116" s="11"/>
      <c r="BD116" s="11"/>
      <c r="BE116" s="11"/>
      <c r="BH116" s="11"/>
      <c r="BI116" s="11"/>
      <c r="BJ116" s="11"/>
      <c r="BK116" s="11"/>
      <c r="BL116" s="11"/>
      <c r="BM116" s="11"/>
      <c r="BN116" s="11"/>
    </row>
    <row r="117" spans="1:66" s="1" customFormat="1" x14ac:dyDescent="0.3">
      <c r="A117" s="11"/>
      <c r="B117" s="1">
        <f t="shared" si="25"/>
        <v>17192</v>
      </c>
      <c r="C117" s="1">
        <v>104</v>
      </c>
      <c r="D117" s="1">
        <v>32805</v>
      </c>
      <c r="E117" s="1">
        <v>853</v>
      </c>
      <c r="F117" s="1">
        <v>0</v>
      </c>
      <c r="G117" s="1">
        <v>15484</v>
      </c>
      <c r="H117" s="1">
        <v>0</v>
      </c>
      <c r="I117" s="1">
        <v>855</v>
      </c>
      <c r="J117" s="1">
        <v>56.61</v>
      </c>
      <c r="K117" s="1">
        <v>1.61</v>
      </c>
      <c r="L117" s="1">
        <v>25.8</v>
      </c>
      <c r="M117" s="1">
        <v>1.04</v>
      </c>
      <c r="N117" s="1">
        <v>8612</v>
      </c>
      <c r="O117" s="1">
        <v>8572</v>
      </c>
      <c r="P117" s="1">
        <v>68</v>
      </c>
      <c r="Q117" s="1">
        <v>8340</v>
      </c>
      <c r="R117" s="1">
        <v>162</v>
      </c>
      <c r="S117" s="1">
        <v>770</v>
      </c>
      <c r="T117" s="1">
        <v>74</v>
      </c>
      <c r="U117" s="1">
        <v>0</v>
      </c>
      <c r="V117" s="1">
        <f t="shared" si="41"/>
        <v>-65</v>
      </c>
      <c r="W117" s="1">
        <f t="shared" si="42"/>
        <v>70</v>
      </c>
      <c r="X117" s="1">
        <f t="shared" si="42"/>
        <v>0</v>
      </c>
      <c r="Y117" s="1">
        <f t="shared" si="42"/>
        <v>5</v>
      </c>
      <c r="Z117" s="1">
        <f t="shared" si="43"/>
        <v>10</v>
      </c>
      <c r="AA117" s="3"/>
      <c r="AB117" s="13">
        <f t="shared" si="26"/>
        <v>4.9732433690088416E-2</v>
      </c>
      <c r="AC117" s="13">
        <f t="shared" si="27"/>
        <v>0.34383999999999998</v>
      </c>
      <c r="AD117" s="13">
        <f t="shared" si="28"/>
        <v>1.7059999999999999E-2</v>
      </c>
      <c r="AE117" s="13">
        <f t="shared" si="29"/>
        <v>0.30968000000000001</v>
      </c>
      <c r="AF117" s="13">
        <f t="shared" si="30"/>
        <v>1.7100000000000001E-2</v>
      </c>
      <c r="AG117" s="13">
        <f t="shared" si="31"/>
        <v>2.0000000000000001E-4</v>
      </c>
      <c r="AI117" s="11"/>
      <c r="AJ117" s="11"/>
      <c r="AK117" s="11"/>
      <c r="AL117" s="11"/>
      <c r="AM117" s="11"/>
      <c r="AN117" s="11"/>
      <c r="AO117" s="11"/>
      <c r="AP117" s="11"/>
      <c r="AQ117" s="11">
        <f t="shared" si="46"/>
        <v>119</v>
      </c>
      <c r="AR117" s="11">
        <f t="shared" si="46"/>
        <v>104</v>
      </c>
      <c r="AT117" s="107"/>
      <c r="BA117" s="11"/>
      <c r="BB117" s="11"/>
      <c r="BC117" s="11"/>
      <c r="BD117" s="11"/>
      <c r="BE117" s="11"/>
      <c r="BH117" s="11"/>
      <c r="BI117" s="11"/>
      <c r="BJ117" s="11"/>
      <c r="BK117" s="11"/>
      <c r="BL117" s="11"/>
      <c r="BM117" s="11"/>
      <c r="BN117" s="11"/>
    </row>
    <row r="118" spans="1:66" s="1" customFormat="1" x14ac:dyDescent="0.3">
      <c r="A118" s="11"/>
      <c r="B118" s="1">
        <f t="shared" si="25"/>
        <v>17205</v>
      </c>
      <c r="C118" s="1">
        <v>105</v>
      </c>
      <c r="D118" s="1">
        <v>32793</v>
      </c>
      <c r="E118" s="1">
        <v>797</v>
      </c>
      <c r="F118" s="1">
        <v>0</v>
      </c>
      <c r="G118" s="1">
        <v>15548</v>
      </c>
      <c r="H118" s="1">
        <v>0</v>
      </c>
      <c r="I118" s="1">
        <v>860</v>
      </c>
      <c r="J118" s="1">
        <v>56.62</v>
      </c>
      <c r="K118" s="1">
        <v>1.61</v>
      </c>
      <c r="L118" s="1">
        <v>25.8</v>
      </c>
      <c r="M118" s="1">
        <v>1.03</v>
      </c>
      <c r="N118" s="1">
        <v>8621</v>
      </c>
      <c r="O118" s="1">
        <v>8574</v>
      </c>
      <c r="P118" s="1">
        <v>67</v>
      </c>
      <c r="Q118" s="1">
        <v>8344</v>
      </c>
      <c r="R118" s="1">
        <v>162</v>
      </c>
      <c r="S118" s="1">
        <v>717</v>
      </c>
      <c r="T118" s="1">
        <v>68</v>
      </c>
      <c r="U118" s="1">
        <v>0</v>
      </c>
      <c r="V118" s="1">
        <f t="shared" si="41"/>
        <v>-56</v>
      </c>
      <c r="W118" s="1">
        <f t="shared" si="42"/>
        <v>64</v>
      </c>
      <c r="X118" s="1">
        <f t="shared" si="42"/>
        <v>0</v>
      </c>
      <c r="Y118" s="1">
        <f t="shared" si="42"/>
        <v>5</v>
      </c>
      <c r="Z118" s="1">
        <f t="shared" si="43"/>
        <v>13</v>
      </c>
      <c r="AA118" s="3"/>
      <c r="AB118" s="13">
        <f t="shared" si="26"/>
        <v>4.998546934030805E-2</v>
      </c>
      <c r="AC118" s="13">
        <f t="shared" si="27"/>
        <v>0.34410000000000002</v>
      </c>
      <c r="AD118" s="13">
        <f t="shared" si="28"/>
        <v>1.5939999999999999E-2</v>
      </c>
      <c r="AE118" s="13">
        <f t="shared" si="29"/>
        <v>0.31096000000000001</v>
      </c>
      <c r="AF118" s="13">
        <f t="shared" si="30"/>
        <v>1.72E-2</v>
      </c>
      <c r="AG118" s="13">
        <f t="shared" si="31"/>
        <v>2.5999999999999998E-4</v>
      </c>
      <c r="AI118" s="11"/>
      <c r="AJ118" s="11"/>
      <c r="AK118" s="11"/>
      <c r="AL118" s="11"/>
      <c r="AM118" s="11"/>
      <c r="AN118" s="11"/>
      <c r="AO118" s="11"/>
      <c r="AP118" s="11"/>
      <c r="AQ118" s="11">
        <f t="shared" si="46"/>
        <v>120</v>
      </c>
      <c r="AR118" s="11">
        <f t="shared" si="46"/>
        <v>105</v>
      </c>
      <c r="AT118" s="107"/>
      <c r="BA118" s="11"/>
      <c r="BB118" s="11"/>
      <c r="BC118" s="11"/>
      <c r="BD118" s="11"/>
      <c r="BE118" s="11"/>
      <c r="BH118" s="11"/>
      <c r="BI118" s="11"/>
      <c r="BJ118" s="11"/>
      <c r="BK118" s="11"/>
      <c r="BL118" s="11"/>
      <c r="BM118" s="11"/>
      <c r="BN118" s="11"/>
    </row>
    <row r="119" spans="1:66" s="1" customFormat="1" x14ac:dyDescent="0.3">
      <c r="A119" s="11"/>
      <c r="B119" s="1">
        <f t="shared" si="25"/>
        <v>17215</v>
      </c>
      <c r="C119" s="1">
        <v>106</v>
      </c>
      <c r="D119" s="1">
        <v>32783</v>
      </c>
      <c r="E119" s="1">
        <v>743</v>
      </c>
      <c r="F119" s="1">
        <v>0</v>
      </c>
      <c r="G119" s="1">
        <v>15607</v>
      </c>
      <c r="H119" s="1">
        <v>0</v>
      </c>
      <c r="I119" s="1">
        <v>865</v>
      </c>
      <c r="J119" s="1">
        <v>56.63</v>
      </c>
      <c r="K119" s="1">
        <v>1.61</v>
      </c>
      <c r="L119" s="1">
        <v>25.8</v>
      </c>
      <c r="M119" s="1">
        <v>1.03</v>
      </c>
      <c r="N119" s="1">
        <v>8629</v>
      </c>
      <c r="O119" s="1">
        <v>8576</v>
      </c>
      <c r="P119" s="1">
        <v>66</v>
      </c>
      <c r="Q119" s="1">
        <v>8347</v>
      </c>
      <c r="R119" s="1">
        <v>162</v>
      </c>
      <c r="S119" s="1">
        <v>667</v>
      </c>
      <c r="T119" s="1">
        <v>64</v>
      </c>
      <c r="U119" s="1">
        <v>0</v>
      </c>
      <c r="V119" s="1">
        <f t="shared" si="41"/>
        <v>-54</v>
      </c>
      <c r="W119" s="1">
        <f t="shared" si="42"/>
        <v>59</v>
      </c>
      <c r="X119" s="1">
        <f t="shared" si="42"/>
        <v>0</v>
      </c>
      <c r="Y119" s="1">
        <f t="shared" si="42"/>
        <v>5</v>
      </c>
      <c r="Z119" s="1">
        <f t="shared" si="43"/>
        <v>10</v>
      </c>
      <c r="AA119" s="3"/>
      <c r="AB119" s="13">
        <f t="shared" si="26"/>
        <v>5.0246877722916063E-2</v>
      </c>
      <c r="AC119" s="13">
        <f t="shared" si="27"/>
        <v>0.34429999999999999</v>
      </c>
      <c r="AD119" s="13">
        <f t="shared" si="28"/>
        <v>1.486E-2</v>
      </c>
      <c r="AE119" s="13">
        <f t="shared" si="29"/>
        <v>0.31213999999999997</v>
      </c>
      <c r="AF119" s="13">
        <f t="shared" si="30"/>
        <v>1.7299999999999999E-2</v>
      </c>
      <c r="AG119" s="13">
        <f t="shared" si="31"/>
        <v>2.0000000000000001E-4</v>
      </c>
      <c r="AI119" s="11"/>
      <c r="AJ119" s="11"/>
      <c r="AK119" s="11"/>
      <c r="AL119" s="11"/>
      <c r="AM119" s="11"/>
      <c r="AN119" s="11"/>
      <c r="AO119" s="11"/>
      <c r="AP119" s="11"/>
      <c r="AQ119" s="11">
        <f t="shared" si="46"/>
        <v>121</v>
      </c>
      <c r="AR119" s="11">
        <f t="shared" si="46"/>
        <v>106</v>
      </c>
      <c r="AT119" s="107"/>
      <c r="BA119" s="11"/>
      <c r="BB119" s="11"/>
      <c r="BC119" s="11"/>
      <c r="BD119" s="11"/>
      <c r="BE119" s="11"/>
      <c r="BH119" s="11"/>
      <c r="BI119" s="11"/>
      <c r="BJ119" s="11"/>
      <c r="BK119" s="11"/>
      <c r="BL119" s="11"/>
      <c r="BM119" s="11"/>
      <c r="BN119" s="11"/>
    </row>
    <row r="120" spans="1:66" s="1" customFormat="1" x14ac:dyDescent="0.3">
      <c r="A120" s="11"/>
      <c r="B120" s="1">
        <f t="shared" si="25"/>
        <v>17225</v>
      </c>
      <c r="C120" s="1">
        <v>107</v>
      </c>
      <c r="D120" s="1">
        <v>32773</v>
      </c>
      <c r="E120" s="1">
        <v>694</v>
      </c>
      <c r="F120" s="1">
        <v>0</v>
      </c>
      <c r="G120" s="1">
        <v>15663</v>
      </c>
      <c r="H120" s="1">
        <v>0</v>
      </c>
      <c r="I120" s="1">
        <v>868</v>
      </c>
      <c r="J120" s="1">
        <v>56.64</v>
      </c>
      <c r="K120" s="1">
        <v>1.61</v>
      </c>
      <c r="L120" s="1">
        <v>25.8</v>
      </c>
      <c r="M120" s="1">
        <v>1.03</v>
      </c>
      <c r="N120" s="1">
        <v>8637</v>
      </c>
      <c r="O120" s="1">
        <v>8579</v>
      </c>
      <c r="P120" s="1">
        <v>65</v>
      </c>
      <c r="Q120" s="1">
        <v>8350</v>
      </c>
      <c r="R120" s="1">
        <v>162</v>
      </c>
      <c r="S120" s="1">
        <v>622</v>
      </c>
      <c r="T120" s="1">
        <v>59</v>
      </c>
      <c r="U120" s="1">
        <v>0</v>
      </c>
      <c r="V120" s="1">
        <f t="shared" si="41"/>
        <v>-49</v>
      </c>
      <c r="W120" s="1">
        <f t="shared" si="42"/>
        <v>56</v>
      </c>
      <c r="X120" s="1">
        <f t="shared" si="42"/>
        <v>0</v>
      </c>
      <c r="Y120" s="1">
        <f t="shared" si="42"/>
        <v>3</v>
      </c>
      <c r="Z120" s="1">
        <f t="shared" si="43"/>
        <v>10</v>
      </c>
      <c r="AA120" s="3"/>
      <c r="AB120" s="13">
        <f t="shared" si="26"/>
        <v>5.0391872278664734E-2</v>
      </c>
      <c r="AC120" s="13">
        <f t="shared" si="27"/>
        <v>0.34449999999999997</v>
      </c>
      <c r="AD120" s="13">
        <f t="shared" si="28"/>
        <v>1.388E-2</v>
      </c>
      <c r="AE120" s="13">
        <f t="shared" si="29"/>
        <v>0.31325999999999998</v>
      </c>
      <c r="AF120" s="13">
        <f t="shared" si="30"/>
        <v>1.736E-2</v>
      </c>
      <c r="AG120" s="13">
        <f t="shared" si="31"/>
        <v>2.0000000000000001E-4</v>
      </c>
      <c r="AI120" s="11"/>
      <c r="AJ120" s="11"/>
      <c r="AK120" s="11"/>
      <c r="AL120" s="11"/>
      <c r="AM120" s="11"/>
      <c r="AN120" s="11"/>
      <c r="AO120" s="11"/>
      <c r="AP120" s="11"/>
      <c r="AQ120" s="11">
        <f t="shared" si="46"/>
        <v>122</v>
      </c>
      <c r="AR120" s="11">
        <f t="shared" si="46"/>
        <v>107</v>
      </c>
      <c r="AT120" s="107"/>
      <c r="BA120" s="11"/>
      <c r="BB120" s="11"/>
      <c r="BC120" s="11"/>
      <c r="BD120" s="11"/>
      <c r="BE120" s="11"/>
      <c r="BH120" s="11"/>
      <c r="BI120" s="11"/>
      <c r="BJ120" s="11"/>
      <c r="BK120" s="11"/>
      <c r="BL120" s="11"/>
      <c r="BM120" s="11"/>
      <c r="BN120" s="11"/>
    </row>
    <row r="121" spans="1:66" s="1" customFormat="1" x14ac:dyDescent="0.3">
      <c r="A121" s="11"/>
      <c r="B121" s="1">
        <f t="shared" si="25"/>
        <v>17234</v>
      </c>
      <c r="C121" s="1">
        <v>108</v>
      </c>
      <c r="D121" s="1">
        <v>32764</v>
      </c>
      <c r="E121" s="1">
        <v>646</v>
      </c>
      <c r="F121" s="1">
        <v>0</v>
      </c>
      <c r="G121" s="1">
        <v>15716</v>
      </c>
      <c r="H121" s="1">
        <v>0</v>
      </c>
      <c r="I121" s="1">
        <v>872</v>
      </c>
      <c r="J121" s="1">
        <v>56.64</v>
      </c>
      <c r="K121" s="1">
        <v>1.61</v>
      </c>
      <c r="L121" s="1">
        <v>25.8</v>
      </c>
      <c r="M121" s="1">
        <v>1.03</v>
      </c>
      <c r="N121" s="1">
        <v>8644</v>
      </c>
      <c r="O121" s="1">
        <v>8580</v>
      </c>
      <c r="P121" s="1">
        <v>64</v>
      </c>
      <c r="Q121" s="1">
        <v>8353</v>
      </c>
      <c r="R121" s="1">
        <v>162</v>
      </c>
      <c r="S121" s="1">
        <v>579</v>
      </c>
      <c r="T121" s="1">
        <v>55</v>
      </c>
      <c r="U121" s="1">
        <v>0</v>
      </c>
      <c r="V121" s="1">
        <f t="shared" si="41"/>
        <v>-48</v>
      </c>
      <c r="W121" s="1">
        <f t="shared" si="42"/>
        <v>53</v>
      </c>
      <c r="X121" s="1">
        <f t="shared" si="42"/>
        <v>0</v>
      </c>
      <c r="Y121" s="1">
        <f t="shared" si="42"/>
        <v>4</v>
      </c>
      <c r="Z121" s="1">
        <f t="shared" si="43"/>
        <v>9</v>
      </c>
      <c r="AA121" s="3"/>
      <c r="AB121" s="13">
        <f t="shared" si="26"/>
        <v>5.0597655796680976E-2</v>
      </c>
      <c r="AC121" s="13">
        <f t="shared" si="27"/>
        <v>0.34467999999999999</v>
      </c>
      <c r="AD121" s="13">
        <f t="shared" si="28"/>
        <v>1.2919999999999999E-2</v>
      </c>
      <c r="AE121" s="13">
        <f t="shared" si="29"/>
        <v>0.31431999999999999</v>
      </c>
      <c r="AF121" s="13">
        <f t="shared" si="30"/>
        <v>1.7440000000000001E-2</v>
      </c>
      <c r="AG121" s="13">
        <f t="shared" si="31"/>
        <v>1.8000000000000001E-4</v>
      </c>
      <c r="AI121" s="11"/>
      <c r="AJ121" s="11"/>
      <c r="AK121" s="11"/>
      <c r="AL121" s="11"/>
      <c r="AM121" s="11"/>
      <c r="AN121" s="11"/>
      <c r="AO121" s="11"/>
      <c r="AP121" s="11"/>
      <c r="AQ121" s="11">
        <f t="shared" si="46"/>
        <v>123</v>
      </c>
      <c r="AR121" s="11">
        <f t="shared" si="46"/>
        <v>108</v>
      </c>
      <c r="AT121" s="107"/>
      <c r="BA121" s="11"/>
      <c r="BB121" s="11"/>
      <c r="BC121" s="11"/>
      <c r="BD121" s="11"/>
      <c r="BE121" s="11"/>
      <c r="BH121" s="11"/>
      <c r="BI121" s="11"/>
      <c r="BJ121" s="11"/>
      <c r="BK121" s="11"/>
      <c r="BL121" s="11"/>
      <c r="BM121" s="11"/>
      <c r="BN121" s="11"/>
    </row>
    <row r="122" spans="1:66" s="1" customFormat="1" x14ac:dyDescent="0.3">
      <c r="A122" s="11"/>
      <c r="B122" s="1">
        <f t="shared" si="25"/>
        <v>17242</v>
      </c>
      <c r="C122" s="1">
        <v>109</v>
      </c>
      <c r="D122" s="1">
        <v>32755</v>
      </c>
      <c r="E122" s="1">
        <v>602</v>
      </c>
      <c r="F122" s="1">
        <v>0</v>
      </c>
      <c r="G122" s="1">
        <v>15764</v>
      </c>
      <c r="H122" s="1">
        <v>0</v>
      </c>
      <c r="I122" s="1">
        <v>876</v>
      </c>
      <c r="J122" s="1">
        <v>56.65</v>
      </c>
      <c r="K122" s="1">
        <v>1.61</v>
      </c>
      <c r="L122" s="1">
        <v>25.8</v>
      </c>
      <c r="M122" s="1">
        <v>1.02</v>
      </c>
      <c r="N122" s="1">
        <v>8651</v>
      </c>
      <c r="O122" s="1">
        <v>8582</v>
      </c>
      <c r="P122" s="1">
        <v>63</v>
      </c>
      <c r="Q122" s="1">
        <v>8356</v>
      </c>
      <c r="R122" s="1">
        <v>162</v>
      </c>
      <c r="S122" s="1">
        <v>541</v>
      </c>
      <c r="T122" s="1">
        <v>51</v>
      </c>
      <c r="U122" s="1">
        <v>0</v>
      </c>
      <c r="V122" s="1">
        <f t="shared" si="41"/>
        <v>-44</v>
      </c>
      <c r="W122" s="1">
        <f t="shared" si="42"/>
        <v>48</v>
      </c>
      <c r="X122" s="1">
        <f t="shared" si="42"/>
        <v>0</v>
      </c>
      <c r="Y122" s="1">
        <f t="shared" si="42"/>
        <v>4</v>
      </c>
      <c r="Z122" s="1">
        <f t="shared" si="43"/>
        <v>8</v>
      </c>
      <c r="AA122" s="3"/>
      <c r="AB122" s="13">
        <f t="shared" si="26"/>
        <v>5.0806170977844796E-2</v>
      </c>
      <c r="AC122" s="13">
        <f t="shared" si="27"/>
        <v>0.34483999999999998</v>
      </c>
      <c r="AD122" s="13">
        <f t="shared" si="28"/>
        <v>1.204E-2</v>
      </c>
      <c r="AE122" s="13">
        <f t="shared" si="29"/>
        <v>0.31528</v>
      </c>
      <c r="AF122" s="13">
        <f t="shared" si="30"/>
        <v>1.7520000000000001E-2</v>
      </c>
      <c r="AG122" s="13">
        <f t="shared" si="31"/>
        <v>1.6000000000000001E-4</v>
      </c>
      <c r="AI122" s="11"/>
      <c r="AJ122" s="11"/>
      <c r="AK122" s="11"/>
      <c r="AL122" s="11"/>
      <c r="AM122" s="11"/>
      <c r="AN122" s="11"/>
      <c r="AO122" s="11"/>
      <c r="AP122" s="11"/>
      <c r="AQ122" s="11">
        <f t="shared" si="46"/>
        <v>124</v>
      </c>
      <c r="AR122" s="11">
        <f t="shared" si="46"/>
        <v>109</v>
      </c>
      <c r="AT122" s="107"/>
      <c r="BA122" s="11"/>
      <c r="BB122" s="11"/>
      <c r="BC122" s="11"/>
      <c r="BD122" s="11"/>
      <c r="BE122" s="11"/>
      <c r="BH122" s="11"/>
      <c r="BI122" s="11"/>
      <c r="BJ122" s="11"/>
      <c r="BK122" s="11"/>
      <c r="BL122" s="11"/>
      <c r="BM122" s="11"/>
      <c r="BN122" s="11"/>
    </row>
    <row r="123" spans="1:66" s="1" customFormat="1" x14ac:dyDescent="0.3">
      <c r="A123" s="11"/>
      <c r="B123" s="1">
        <f t="shared" si="25"/>
        <v>17251</v>
      </c>
      <c r="C123" s="1">
        <v>110</v>
      </c>
      <c r="D123" s="1">
        <v>32747</v>
      </c>
      <c r="E123" s="1">
        <v>562</v>
      </c>
      <c r="F123" s="1">
        <v>0</v>
      </c>
      <c r="G123" s="1">
        <v>15809</v>
      </c>
      <c r="H123" s="1">
        <v>0</v>
      </c>
      <c r="I123" s="1">
        <v>880</v>
      </c>
      <c r="J123" s="1">
        <v>56.66</v>
      </c>
      <c r="K123" s="1">
        <v>1.61</v>
      </c>
      <c r="L123" s="1">
        <v>25.8</v>
      </c>
      <c r="M123" s="1">
        <v>1.02</v>
      </c>
      <c r="N123" s="1">
        <v>8657</v>
      </c>
      <c r="O123" s="1">
        <v>8584</v>
      </c>
      <c r="P123" s="1">
        <v>61</v>
      </c>
      <c r="Q123" s="1">
        <v>8359</v>
      </c>
      <c r="R123" s="1">
        <v>162</v>
      </c>
      <c r="S123" s="1">
        <v>504</v>
      </c>
      <c r="T123" s="1">
        <v>48</v>
      </c>
      <c r="U123" s="1">
        <v>0</v>
      </c>
      <c r="V123" s="1">
        <f t="shared" si="41"/>
        <v>-40</v>
      </c>
      <c r="W123" s="1">
        <f t="shared" si="42"/>
        <v>45</v>
      </c>
      <c r="X123" s="1">
        <f t="shared" si="42"/>
        <v>0</v>
      </c>
      <c r="Y123" s="1">
        <f t="shared" si="42"/>
        <v>4</v>
      </c>
      <c r="Z123" s="1">
        <f t="shared" si="43"/>
        <v>9</v>
      </c>
      <c r="AA123" s="3"/>
      <c r="AB123" s="13">
        <f t="shared" si="26"/>
        <v>5.1011535563155762E-2</v>
      </c>
      <c r="AC123" s="13">
        <f t="shared" si="27"/>
        <v>0.34501999999999999</v>
      </c>
      <c r="AD123" s="13">
        <f t="shared" si="28"/>
        <v>1.124E-2</v>
      </c>
      <c r="AE123" s="13">
        <f t="shared" si="29"/>
        <v>0.31618000000000002</v>
      </c>
      <c r="AF123" s="13">
        <f t="shared" si="30"/>
        <v>1.7600000000000001E-2</v>
      </c>
      <c r="AG123" s="13">
        <f t="shared" si="31"/>
        <v>1.8000000000000001E-4</v>
      </c>
      <c r="AI123" s="11"/>
      <c r="AJ123" s="11"/>
      <c r="AK123" s="11"/>
      <c r="AL123" s="11"/>
      <c r="AM123" s="11"/>
      <c r="AN123" s="11"/>
      <c r="AO123" s="11"/>
      <c r="AP123" s="11"/>
      <c r="AQ123" s="11">
        <f t="shared" si="46"/>
        <v>125</v>
      </c>
      <c r="AR123" s="11">
        <f t="shared" si="46"/>
        <v>110</v>
      </c>
      <c r="AT123" s="107"/>
      <c r="BA123" s="11"/>
      <c r="BB123" s="11"/>
      <c r="BC123" s="11"/>
      <c r="BD123" s="11"/>
      <c r="BE123" s="11"/>
      <c r="BH123" s="11"/>
      <c r="BI123" s="11"/>
      <c r="BJ123" s="11"/>
      <c r="BK123" s="11"/>
      <c r="BL123" s="11"/>
      <c r="BM123" s="11"/>
      <c r="BN123" s="11"/>
    </row>
    <row r="124" spans="1:66" s="1" customFormat="1" x14ac:dyDescent="0.3">
      <c r="A124" s="11"/>
      <c r="B124" s="1">
        <f t="shared" si="25"/>
        <v>17259</v>
      </c>
      <c r="C124" s="1">
        <v>111</v>
      </c>
      <c r="D124" s="1">
        <v>32740</v>
      </c>
      <c r="E124" s="1">
        <v>526</v>
      </c>
      <c r="F124" s="1">
        <v>0</v>
      </c>
      <c r="G124" s="1">
        <v>15850</v>
      </c>
      <c r="H124" s="1">
        <v>0</v>
      </c>
      <c r="I124" s="1">
        <v>883</v>
      </c>
      <c r="J124" s="1">
        <v>56.67</v>
      </c>
      <c r="K124" s="1">
        <v>1.61</v>
      </c>
      <c r="L124" s="1">
        <v>25.8</v>
      </c>
      <c r="M124" s="1">
        <v>1.02</v>
      </c>
      <c r="N124" s="1">
        <v>8663</v>
      </c>
      <c r="O124" s="1">
        <v>8586</v>
      </c>
      <c r="P124" s="1">
        <v>61</v>
      </c>
      <c r="Q124" s="1">
        <v>8362</v>
      </c>
      <c r="R124" s="1">
        <v>162</v>
      </c>
      <c r="S124" s="1">
        <v>472</v>
      </c>
      <c r="T124" s="1">
        <v>44</v>
      </c>
      <c r="U124" s="1">
        <v>0</v>
      </c>
      <c r="V124" s="1">
        <f t="shared" si="41"/>
        <v>-36</v>
      </c>
      <c r="W124" s="1">
        <f t="shared" si="42"/>
        <v>41</v>
      </c>
      <c r="X124" s="1">
        <f t="shared" si="42"/>
        <v>0</v>
      </c>
      <c r="Y124" s="1">
        <f t="shared" si="42"/>
        <v>3</v>
      </c>
      <c r="Z124" s="1">
        <f t="shared" si="43"/>
        <v>8</v>
      </c>
      <c r="AA124" s="3"/>
      <c r="AB124" s="13">
        <f t="shared" si="26"/>
        <v>5.1161712729590358E-2</v>
      </c>
      <c r="AC124" s="13">
        <f t="shared" si="27"/>
        <v>0.34517999999999999</v>
      </c>
      <c r="AD124" s="13">
        <f t="shared" si="28"/>
        <v>1.052E-2</v>
      </c>
      <c r="AE124" s="13">
        <f t="shared" si="29"/>
        <v>0.317</v>
      </c>
      <c r="AF124" s="13">
        <f t="shared" si="30"/>
        <v>1.7659999999999999E-2</v>
      </c>
      <c r="AG124" s="13">
        <f t="shared" si="31"/>
        <v>1.6000000000000001E-4</v>
      </c>
      <c r="AI124" s="11"/>
      <c r="AJ124" s="11"/>
      <c r="AK124" s="11"/>
      <c r="AL124" s="11"/>
      <c r="AM124" s="11"/>
      <c r="AN124" s="11"/>
      <c r="AO124" s="11"/>
      <c r="AP124" s="11"/>
      <c r="AQ124" s="11">
        <f t="shared" si="46"/>
        <v>126</v>
      </c>
      <c r="AR124" s="11">
        <f t="shared" si="46"/>
        <v>111</v>
      </c>
      <c r="AT124" s="107"/>
      <c r="BA124" s="11"/>
      <c r="BB124" s="11"/>
      <c r="BC124" s="11"/>
      <c r="BD124" s="11"/>
      <c r="BE124" s="11"/>
      <c r="BH124" s="11"/>
      <c r="BI124" s="11"/>
      <c r="BJ124" s="11"/>
      <c r="BK124" s="11"/>
      <c r="BL124" s="11"/>
      <c r="BM124" s="11"/>
      <c r="BN124" s="11"/>
    </row>
    <row r="125" spans="1:66" s="1" customFormat="1" x14ac:dyDescent="0.3">
      <c r="A125" s="11"/>
      <c r="B125" s="1">
        <f t="shared" si="25"/>
        <v>17265</v>
      </c>
      <c r="C125" s="1">
        <v>112</v>
      </c>
      <c r="D125" s="1">
        <v>32733</v>
      </c>
      <c r="E125" s="1">
        <v>492</v>
      </c>
      <c r="F125" s="1">
        <v>0</v>
      </c>
      <c r="G125" s="1">
        <v>15888</v>
      </c>
      <c r="H125" s="1">
        <v>0</v>
      </c>
      <c r="I125" s="1">
        <v>885</v>
      </c>
      <c r="J125" s="1">
        <v>56.67</v>
      </c>
      <c r="K125" s="1">
        <v>1.61</v>
      </c>
      <c r="L125" s="1">
        <v>25.8</v>
      </c>
      <c r="M125" s="1">
        <v>1.02</v>
      </c>
      <c r="N125" s="1">
        <v>8668</v>
      </c>
      <c r="O125" s="1">
        <v>8587</v>
      </c>
      <c r="P125" s="1">
        <v>59</v>
      </c>
      <c r="Q125" s="1">
        <v>8364</v>
      </c>
      <c r="R125" s="1">
        <v>162</v>
      </c>
      <c r="S125" s="1">
        <v>441</v>
      </c>
      <c r="T125" s="1">
        <v>42</v>
      </c>
      <c r="U125" s="1">
        <v>0</v>
      </c>
      <c r="V125" s="1">
        <f t="shared" si="41"/>
        <v>-34</v>
      </c>
      <c r="W125" s="1">
        <f t="shared" si="42"/>
        <v>38</v>
      </c>
      <c r="X125" s="1">
        <f t="shared" si="42"/>
        <v>0</v>
      </c>
      <c r="Y125" s="1">
        <f t="shared" si="42"/>
        <v>2</v>
      </c>
      <c r="Z125" s="1">
        <f t="shared" si="43"/>
        <v>6</v>
      </c>
      <c r="AA125" s="3"/>
      <c r="AB125" s="13">
        <f t="shared" si="26"/>
        <v>5.1259774109470024E-2</v>
      </c>
      <c r="AC125" s="13">
        <f t="shared" si="27"/>
        <v>0.3453</v>
      </c>
      <c r="AD125" s="13">
        <f t="shared" si="28"/>
        <v>9.8399999999999998E-3</v>
      </c>
      <c r="AE125" s="13">
        <f t="shared" si="29"/>
        <v>0.31775999999999999</v>
      </c>
      <c r="AF125" s="13">
        <f t="shared" si="30"/>
        <v>1.77E-2</v>
      </c>
      <c r="AG125" s="13">
        <f t="shared" si="31"/>
        <v>1.2E-4</v>
      </c>
      <c r="AI125" s="11"/>
      <c r="AJ125" s="11"/>
      <c r="AK125" s="11"/>
      <c r="AL125" s="11"/>
      <c r="AM125" s="11"/>
      <c r="AN125" s="11"/>
      <c r="AO125" s="11"/>
      <c r="AP125" s="11"/>
      <c r="AQ125" s="11">
        <f t="shared" si="46"/>
        <v>127</v>
      </c>
      <c r="AR125" s="11">
        <f t="shared" si="46"/>
        <v>112</v>
      </c>
      <c r="AT125" s="107"/>
      <c r="BA125" s="11"/>
      <c r="BB125" s="11"/>
      <c r="BC125" s="11"/>
      <c r="BD125" s="11"/>
      <c r="BE125" s="11"/>
      <c r="BH125" s="11"/>
      <c r="BI125" s="11"/>
      <c r="BJ125" s="11"/>
      <c r="BK125" s="11"/>
      <c r="BL125" s="11"/>
      <c r="BM125" s="11"/>
      <c r="BN125" s="11"/>
    </row>
    <row r="126" spans="1:66" s="1" customFormat="1" x14ac:dyDescent="0.3">
      <c r="A126" s="11"/>
      <c r="B126" s="1">
        <f t="shared" si="25"/>
        <v>17273</v>
      </c>
      <c r="C126" s="1">
        <v>113</v>
      </c>
      <c r="D126" s="1">
        <v>32726</v>
      </c>
      <c r="E126" s="1">
        <v>461</v>
      </c>
      <c r="F126" s="1">
        <v>0</v>
      </c>
      <c r="G126" s="1">
        <v>15924</v>
      </c>
      <c r="H126" s="1">
        <v>0</v>
      </c>
      <c r="I126" s="1">
        <v>888</v>
      </c>
      <c r="J126" s="1">
        <v>56.68</v>
      </c>
      <c r="K126" s="1">
        <v>1.61</v>
      </c>
      <c r="L126" s="1">
        <v>25.8</v>
      </c>
      <c r="M126" s="1">
        <v>1.02</v>
      </c>
      <c r="N126" s="1">
        <v>8674</v>
      </c>
      <c r="O126" s="1">
        <v>8589</v>
      </c>
      <c r="P126" s="1">
        <v>59</v>
      </c>
      <c r="Q126" s="1">
        <v>8367</v>
      </c>
      <c r="R126" s="1">
        <v>162</v>
      </c>
      <c r="S126" s="1">
        <v>414</v>
      </c>
      <c r="T126" s="1">
        <v>39</v>
      </c>
      <c r="U126" s="1">
        <v>0</v>
      </c>
      <c r="V126" s="1">
        <f t="shared" si="41"/>
        <v>-31</v>
      </c>
      <c r="W126" s="1">
        <f t="shared" si="42"/>
        <v>36</v>
      </c>
      <c r="X126" s="1">
        <f t="shared" si="42"/>
        <v>0</v>
      </c>
      <c r="Y126" s="1">
        <f t="shared" si="42"/>
        <v>3</v>
      </c>
      <c r="Z126" s="1">
        <f t="shared" si="43"/>
        <v>8</v>
      </c>
      <c r="AA126" s="3"/>
      <c r="AB126" s="13">
        <f t="shared" si="26"/>
        <v>5.1409714583453947E-2</v>
      </c>
      <c r="AC126" s="13">
        <f t="shared" si="27"/>
        <v>0.34545999999999999</v>
      </c>
      <c r="AD126" s="13">
        <f t="shared" si="28"/>
        <v>9.2200000000000008E-3</v>
      </c>
      <c r="AE126" s="13">
        <f t="shared" si="29"/>
        <v>0.31847999999999999</v>
      </c>
      <c r="AF126" s="13">
        <f t="shared" si="30"/>
        <v>1.7760000000000001E-2</v>
      </c>
      <c r="AG126" s="13">
        <f t="shared" si="31"/>
        <v>1.6000000000000001E-4</v>
      </c>
      <c r="AI126" s="11"/>
      <c r="AJ126" s="11"/>
      <c r="AK126" s="11"/>
      <c r="AL126" s="11"/>
      <c r="AM126" s="11"/>
      <c r="AN126" s="11"/>
      <c r="AO126" s="11"/>
      <c r="AP126" s="11"/>
      <c r="AQ126" s="11">
        <f t="shared" si="46"/>
        <v>128</v>
      </c>
      <c r="AR126" s="11">
        <f t="shared" si="46"/>
        <v>113</v>
      </c>
      <c r="AT126" s="107"/>
      <c r="BA126" s="11"/>
      <c r="BB126" s="11"/>
      <c r="BC126" s="11"/>
      <c r="BD126" s="11"/>
      <c r="BE126" s="11"/>
      <c r="BH126" s="11"/>
      <c r="BI126" s="11"/>
      <c r="BJ126" s="11"/>
      <c r="BK126" s="11"/>
      <c r="BL126" s="11"/>
      <c r="BM126" s="11"/>
      <c r="BN126" s="11"/>
    </row>
    <row r="127" spans="1:66" s="1" customFormat="1" x14ac:dyDescent="0.3">
      <c r="A127" s="11"/>
      <c r="B127" s="1">
        <f t="shared" si="25"/>
        <v>17279</v>
      </c>
      <c r="C127" s="1">
        <v>114</v>
      </c>
      <c r="D127" s="1">
        <v>32719</v>
      </c>
      <c r="E127" s="1">
        <v>429</v>
      </c>
      <c r="F127" s="1">
        <v>0</v>
      </c>
      <c r="G127" s="1">
        <v>15959</v>
      </c>
      <c r="H127" s="1">
        <v>0</v>
      </c>
      <c r="I127" s="1">
        <v>891</v>
      </c>
      <c r="J127" s="1">
        <v>56.69</v>
      </c>
      <c r="K127" s="1">
        <v>1.61</v>
      </c>
      <c r="L127" s="1">
        <v>25.8</v>
      </c>
      <c r="M127" s="1">
        <v>1.02</v>
      </c>
      <c r="N127" s="1">
        <v>8678</v>
      </c>
      <c r="O127" s="1">
        <v>8591</v>
      </c>
      <c r="P127" s="1">
        <v>58</v>
      </c>
      <c r="Q127" s="1">
        <v>8370</v>
      </c>
      <c r="R127" s="1">
        <v>162</v>
      </c>
      <c r="S127" s="1">
        <v>384</v>
      </c>
      <c r="T127" s="1">
        <v>37</v>
      </c>
      <c r="U127" s="1">
        <v>0</v>
      </c>
      <c r="V127" s="1">
        <f t="shared" si="41"/>
        <v>-32</v>
      </c>
      <c r="W127" s="1">
        <f t="shared" si="42"/>
        <v>35</v>
      </c>
      <c r="X127" s="1">
        <f t="shared" si="42"/>
        <v>0</v>
      </c>
      <c r="Y127" s="1">
        <f t="shared" si="42"/>
        <v>3</v>
      </c>
      <c r="Z127" s="1">
        <f t="shared" si="43"/>
        <v>6</v>
      </c>
      <c r="AA127" s="3"/>
      <c r="AB127" s="13">
        <f t="shared" si="26"/>
        <v>5.1565484113663983E-2</v>
      </c>
      <c r="AC127" s="13">
        <f t="shared" si="27"/>
        <v>0.34558</v>
      </c>
      <c r="AD127" s="13">
        <f t="shared" si="28"/>
        <v>8.5800000000000008E-3</v>
      </c>
      <c r="AE127" s="13">
        <f t="shared" si="29"/>
        <v>0.31918000000000002</v>
      </c>
      <c r="AF127" s="13">
        <f t="shared" si="30"/>
        <v>1.7819999999999999E-2</v>
      </c>
      <c r="AG127" s="13">
        <f t="shared" si="31"/>
        <v>1.2E-4</v>
      </c>
      <c r="AI127" s="11"/>
      <c r="AJ127" s="11"/>
      <c r="AK127" s="11"/>
      <c r="AL127" s="11"/>
      <c r="AM127" s="11"/>
      <c r="AN127" s="11"/>
      <c r="AO127" s="11"/>
      <c r="AP127" s="11"/>
      <c r="AQ127" s="11">
        <f t="shared" si="46"/>
        <v>129</v>
      </c>
      <c r="AR127" s="11">
        <f t="shared" si="46"/>
        <v>114</v>
      </c>
      <c r="AT127" s="107"/>
      <c r="BA127" s="11"/>
      <c r="BB127" s="11"/>
      <c r="BC127" s="11"/>
      <c r="BD127" s="11"/>
      <c r="BE127" s="11"/>
      <c r="BH127" s="11"/>
      <c r="BI127" s="11"/>
      <c r="BJ127" s="11"/>
      <c r="BK127" s="11"/>
      <c r="BL127" s="11"/>
      <c r="BM127" s="11"/>
      <c r="BN127" s="11"/>
    </row>
    <row r="128" spans="1:66" s="1" customFormat="1" x14ac:dyDescent="0.3">
      <c r="A128" s="11"/>
      <c r="B128" s="1">
        <f t="shared" si="25"/>
        <v>17285</v>
      </c>
      <c r="C128" s="1">
        <v>115</v>
      </c>
      <c r="D128" s="1">
        <v>32713</v>
      </c>
      <c r="E128" s="1">
        <v>403</v>
      </c>
      <c r="F128" s="1">
        <v>0</v>
      </c>
      <c r="G128" s="1">
        <v>15989</v>
      </c>
      <c r="H128" s="1">
        <v>0</v>
      </c>
      <c r="I128" s="1">
        <v>893</v>
      </c>
      <c r="J128" s="1">
        <v>56.69</v>
      </c>
      <c r="K128" s="1">
        <v>1.61</v>
      </c>
      <c r="L128" s="1">
        <v>25.8</v>
      </c>
      <c r="M128" s="1">
        <v>1.01</v>
      </c>
      <c r="N128" s="1">
        <v>8683</v>
      </c>
      <c r="O128" s="1">
        <v>8593</v>
      </c>
      <c r="P128" s="1">
        <v>58</v>
      </c>
      <c r="Q128" s="1">
        <v>8372</v>
      </c>
      <c r="R128" s="1">
        <v>162</v>
      </c>
      <c r="S128" s="1">
        <v>360</v>
      </c>
      <c r="T128" s="1">
        <v>34</v>
      </c>
      <c r="U128" s="1">
        <v>0</v>
      </c>
      <c r="V128" s="1">
        <f t="shared" si="41"/>
        <v>-26</v>
      </c>
      <c r="W128" s="1">
        <f t="shared" si="42"/>
        <v>30</v>
      </c>
      <c r="X128" s="1">
        <f t="shared" si="42"/>
        <v>0</v>
      </c>
      <c r="Y128" s="1">
        <f t="shared" si="42"/>
        <v>2</v>
      </c>
      <c r="Z128" s="1">
        <f t="shared" si="43"/>
        <v>6</v>
      </c>
      <c r="AA128" s="3"/>
      <c r="AB128" s="13">
        <f t="shared" si="26"/>
        <v>5.1663291871564938E-2</v>
      </c>
      <c r="AC128" s="13">
        <f t="shared" si="27"/>
        <v>0.34570000000000001</v>
      </c>
      <c r="AD128" s="13">
        <f t="shared" si="28"/>
        <v>8.0599999999999995E-3</v>
      </c>
      <c r="AE128" s="13">
        <f t="shared" si="29"/>
        <v>0.31978000000000001</v>
      </c>
      <c r="AF128" s="13">
        <f t="shared" si="30"/>
        <v>1.7860000000000001E-2</v>
      </c>
      <c r="AG128" s="13">
        <f t="shared" si="31"/>
        <v>1.2E-4</v>
      </c>
      <c r="AI128" s="11"/>
      <c r="AJ128" s="11"/>
      <c r="AK128" s="11"/>
      <c r="AL128" s="11"/>
      <c r="AM128" s="11"/>
      <c r="AN128" s="11"/>
      <c r="AO128" s="11"/>
      <c r="AP128" s="11"/>
      <c r="AQ128" s="11">
        <f t="shared" ref="AQ128:AR143" si="47">+AQ127+1</f>
        <v>130</v>
      </c>
      <c r="AR128" s="11">
        <f t="shared" si="47"/>
        <v>115</v>
      </c>
      <c r="AT128" s="107"/>
      <c r="BA128" s="11"/>
      <c r="BB128" s="11"/>
      <c r="BC128" s="11"/>
      <c r="BD128" s="11"/>
      <c r="BE128" s="11"/>
      <c r="BH128" s="11"/>
      <c r="BI128" s="11"/>
      <c r="BJ128" s="11"/>
      <c r="BK128" s="11"/>
      <c r="BL128" s="11"/>
      <c r="BM128" s="11"/>
      <c r="BN128" s="11"/>
    </row>
    <row r="129" spans="1:66" s="1" customFormat="1" x14ac:dyDescent="0.3">
      <c r="A129" s="11"/>
      <c r="B129" s="1">
        <f t="shared" si="25"/>
        <v>17291</v>
      </c>
      <c r="C129" s="1">
        <v>116</v>
      </c>
      <c r="D129" s="1">
        <v>32707</v>
      </c>
      <c r="E129" s="1">
        <v>378</v>
      </c>
      <c r="F129" s="1">
        <v>0</v>
      </c>
      <c r="G129" s="1">
        <v>16018</v>
      </c>
      <c r="H129" s="1">
        <v>0</v>
      </c>
      <c r="I129" s="1">
        <v>895</v>
      </c>
      <c r="J129" s="1">
        <v>56.7</v>
      </c>
      <c r="K129" s="1">
        <v>1.61</v>
      </c>
      <c r="L129" s="1">
        <v>25.8</v>
      </c>
      <c r="M129" s="1">
        <v>1.01</v>
      </c>
      <c r="N129" s="1">
        <v>8687</v>
      </c>
      <c r="O129" s="1">
        <v>8595</v>
      </c>
      <c r="P129" s="1">
        <v>58</v>
      </c>
      <c r="Q129" s="1">
        <v>8374</v>
      </c>
      <c r="R129" s="1">
        <v>162</v>
      </c>
      <c r="S129" s="1">
        <v>337</v>
      </c>
      <c r="T129" s="1">
        <v>32</v>
      </c>
      <c r="U129" s="1">
        <v>0</v>
      </c>
      <c r="V129" s="1">
        <f t="shared" si="41"/>
        <v>-25</v>
      </c>
      <c r="W129" s="1">
        <f t="shared" si="42"/>
        <v>29</v>
      </c>
      <c r="X129" s="1">
        <f t="shared" si="42"/>
        <v>0</v>
      </c>
      <c r="Y129" s="1">
        <f t="shared" si="42"/>
        <v>2</v>
      </c>
      <c r="Z129" s="1">
        <f t="shared" si="43"/>
        <v>6</v>
      </c>
      <c r="AA129" s="3"/>
      <c r="AB129" s="13">
        <f t="shared" si="26"/>
        <v>5.176103175062171E-2</v>
      </c>
      <c r="AC129" s="13">
        <f t="shared" si="27"/>
        <v>0.34582000000000002</v>
      </c>
      <c r="AD129" s="13">
        <f t="shared" si="28"/>
        <v>7.5599999999999999E-3</v>
      </c>
      <c r="AE129" s="13">
        <f t="shared" si="29"/>
        <v>0.32035999999999998</v>
      </c>
      <c r="AF129" s="13">
        <f t="shared" si="30"/>
        <v>1.7899999999999999E-2</v>
      </c>
      <c r="AG129" s="13">
        <f t="shared" si="31"/>
        <v>1.2E-4</v>
      </c>
      <c r="AI129" s="11"/>
      <c r="AJ129" s="11"/>
      <c r="AK129" s="11"/>
      <c r="AL129" s="11"/>
      <c r="AM129" s="11"/>
      <c r="AN129" s="11"/>
      <c r="AO129" s="11"/>
      <c r="AP129" s="11"/>
      <c r="AQ129" s="11">
        <f t="shared" si="47"/>
        <v>131</v>
      </c>
      <c r="AR129" s="11">
        <f t="shared" si="47"/>
        <v>116</v>
      </c>
      <c r="AT129" s="107"/>
      <c r="BA129" s="11"/>
      <c r="BB129" s="11"/>
      <c r="BC129" s="11"/>
      <c r="BD129" s="11"/>
      <c r="BE129" s="11"/>
      <c r="BH129" s="11"/>
      <c r="BI129" s="11"/>
      <c r="BJ129" s="11"/>
      <c r="BK129" s="11"/>
      <c r="BL129" s="11"/>
      <c r="BM129" s="11"/>
      <c r="BN129" s="11"/>
    </row>
    <row r="130" spans="1:66" s="1" customFormat="1" x14ac:dyDescent="0.3">
      <c r="A130" s="11"/>
      <c r="B130" s="1">
        <f t="shared" si="25"/>
        <v>17298</v>
      </c>
      <c r="C130" s="1">
        <v>117</v>
      </c>
      <c r="D130" s="1">
        <v>32700</v>
      </c>
      <c r="E130" s="1">
        <v>356</v>
      </c>
      <c r="F130" s="1">
        <v>0</v>
      </c>
      <c r="G130" s="1">
        <v>16044</v>
      </c>
      <c r="H130" s="1">
        <v>0</v>
      </c>
      <c r="I130" s="1">
        <v>898</v>
      </c>
      <c r="J130" s="1">
        <v>56.71</v>
      </c>
      <c r="K130" s="1">
        <v>1.61</v>
      </c>
      <c r="L130" s="1">
        <v>25.8</v>
      </c>
      <c r="M130" s="1">
        <v>1.01</v>
      </c>
      <c r="N130" s="1">
        <v>8691</v>
      </c>
      <c r="O130" s="1">
        <v>8597</v>
      </c>
      <c r="P130" s="1">
        <v>57</v>
      </c>
      <c r="Q130" s="1">
        <v>8377</v>
      </c>
      <c r="R130" s="1">
        <v>162</v>
      </c>
      <c r="S130" s="1">
        <v>317</v>
      </c>
      <c r="T130" s="1">
        <v>30</v>
      </c>
      <c r="U130" s="1">
        <v>0</v>
      </c>
      <c r="V130" s="1">
        <f t="shared" si="41"/>
        <v>-22</v>
      </c>
      <c r="W130" s="1">
        <f t="shared" si="42"/>
        <v>26</v>
      </c>
      <c r="X130" s="1">
        <f t="shared" si="42"/>
        <v>0</v>
      </c>
      <c r="Y130" s="1">
        <f t="shared" si="42"/>
        <v>3</v>
      </c>
      <c r="Z130" s="1">
        <f t="shared" si="43"/>
        <v>7</v>
      </c>
      <c r="AA130" s="3"/>
      <c r="AB130" s="13">
        <f t="shared" si="26"/>
        <v>5.1913516013411952E-2</v>
      </c>
      <c r="AC130" s="13">
        <f t="shared" si="27"/>
        <v>0.34595999999999999</v>
      </c>
      <c r="AD130" s="13">
        <f t="shared" si="28"/>
        <v>7.1199999999999996E-3</v>
      </c>
      <c r="AE130" s="13">
        <f t="shared" si="29"/>
        <v>0.32088</v>
      </c>
      <c r="AF130" s="13">
        <f t="shared" si="30"/>
        <v>1.796E-2</v>
      </c>
      <c r="AG130" s="13">
        <f t="shared" si="31"/>
        <v>1.3999999999999999E-4</v>
      </c>
      <c r="AI130" s="11"/>
      <c r="AJ130" s="11"/>
      <c r="AK130" s="11"/>
      <c r="AL130" s="11"/>
      <c r="AM130" s="11"/>
      <c r="AN130" s="11"/>
      <c r="AO130" s="11"/>
      <c r="AP130" s="11"/>
      <c r="AQ130" s="11">
        <f t="shared" si="47"/>
        <v>132</v>
      </c>
      <c r="AR130" s="11">
        <f t="shared" si="47"/>
        <v>117</v>
      </c>
      <c r="AT130" s="107"/>
      <c r="BA130" s="11"/>
      <c r="BB130" s="11"/>
      <c r="BC130" s="11"/>
      <c r="BD130" s="11"/>
      <c r="BE130" s="11"/>
      <c r="BH130" s="11"/>
      <c r="BI130" s="11"/>
      <c r="BJ130" s="11"/>
      <c r="BK130" s="11"/>
      <c r="BL130" s="11"/>
      <c r="BM130" s="11"/>
      <c r="BN130" s="11"/>
    </row>
    <row r="131" spans="1:66" s="1" customFormat="1" x14ac:dyDescent="0.3">
      <c r="A131" s="11"/>
      <c r="B131" s="1">
        <f t="shared" si="25"/>
        <v>17302</v>
      </c>
      <c r="C131" s="1">
        <v>118</v>
      </c>
      <c r="D131" s="1">
        <v>32695</v>
      </c>
      <c r="E131" s="1">
        <v>334</v>
      </c>
      <c r="F131" s="1">
        <v>0</v>
      </c>
      <c r="G131" s="1">
        <v>16068</v>
      </c>
      <c r="H131" s="1">
        <v>0</v>
      </c>
      <c r="I131" s="1">
        <v>900</v>
      </c>
      <c r="J131" s="1">
        <v>56.72</v>
      </c>
      <c r="K131" s="1">
        <v>1.61</v>
      </c>
      <c r="L131" s="1">
        <v>25.8</v>
      </c>
      <c r="M131" s="1">
        <v>1.01</v>
      </c>
      <c r="N131" s="1">
        <v>8695</v>
      </c>
      <c r="O131" s="1">
        <v>8599</v>
      </c>
      <c r="P131" s="1">
        <v>56</v>
      </c>
      <c r="Q131" s="1">
        <v>8379</v>
      </c>
      <c r="R131" s="1">
        <v>162</v>
      </c>
      <c r="S131" s="1">
        <v>297</v>
      </c>
      <c r="T131" s="1">
        <v>28</v>
      </c>
      <c r="U131" s="1">
        <v>0</v>
      </c>
      <c r="V131" s="1">
        <f t="shared" si="41"/>
        <v>-22</v>
      </c>
      <c r="W131" s="1">
        <f t="shared" si="42"/>
        <v>24</v>
      </c>
      <c r="X131" s="1">
        <f t="shared" si="42"/>
        <v>0</v>
      </c>
      <c r="Y131" s="1">
        <f t="shared" si="42"/>
        <v>2</v>
      </c>
      <c r="Z131" s="1">
        <f t="shared" si="43"/>
        <v>4</v>
      </c>
      <c r="AA131" s="3"/>
      <c r="AB131" s="13">
        <f t="shared" si="26"/>
        <v>5.2017107848803604E-2</v>
      </c>
      <c r="AC131" s="13">
        <f t="shared" si="27"/>
        <v>0.34604000000000001</v>
      </c>
      <c r="AD131" s="13">
        <f t="shared" si="28"/>
        <v>6.6800000000000002E-3</v>
      </c>
      <c r="AE131" s="13">
        <f t="shared" si="29"/>
        <v>0.32135999999999998</v>
      </c>
      <c r="AF131" s="13">
        <f t="shared" si="30"/>
        <v>1.7999999999999999E-2</v>
      </c>
      <c r="AG131" s="13">
        <f t="shared" si="31"/>
        <v>8.0000000000000007E-5</v>
      </c>
      <c r="AI131" s="11"/>
      <c r="AJ131" s="11"/>
      <c r="AK131" s="11"/>
      <c r="AL131" s="11"/>
      <c r="AM131" s="11"/>
      <c r="AN131" s="11"/>
      <c r="AO131" s="11"/>
      <c r="AP131" s="11"/>
      <c r="AQ131" s="11">
        <f t="shared" si="47"/>
        <v>133</v>
      </c>
      <c r="AR131" s="11">
        <f t="shared" si="47"/>
        <v>118</v>
      </c>
      <c r="AT131" s="107"/>
      <c r="BA131" s="11"/>
      <c r="BB131" s="11"/>
      <c r="BC131" s="11"/>
      <c r="BD131" s="11"/>
      <c r="BE131" s="11"/>
      <c r="BH131" s="11"/>
      <c r="BI131" s="11"/>
      <c r="BJ131" s="11"/>
      <c r="BK131" s="11"/>
      <c r="BL131" s="11"/>
      <c r="BM131" s="11"/>
      <c r="BN131" s="11"/>
    </row>
    <row r="132" spans="1:66" s="1" customFormat="1" x14ac:dyDescent="0.3">
      <c r="A132" s="11"/>
      <c r="B132" s="1">
        <f t="shared" si="25"/>
        <v>17309</v>
      </c>
      <c r="C132" s="1">
        <v>119</v>
      </c>
      <c r="D132" s="1">
        <v>32690</v>
      </c>
      <c r="E132" s="1">
        <v>315</v>
      </c>
      <c r="F132" s="1">
        <v>0</v>
      </c>
      <c r="G132" s="1">
        <v>16092</v>
      </c>
      <c r="H132" s="1">
        <v>0</v>
      </c>
      <c r="I132" s="1">
        <v>902</v>
      </c>
      <c r="J132" s="1">
        <v>56.72</v>
      </c>
      <c r="K132" s="1">
        <v>1.61</v>
      </c>
      <c r="L132" s="1">
        <v>25.8</v>
      </c>
      <c r="M132" s="1">
        <v>1.01</v>
      </c>
      <c r="N132" s="1">
        <v>8698</v>
      </c>
      <c r="O132" s="1">
        <v>8601</v>
      </c>
      <c r="P132" s="1">
        <v>55</v>
      </c>
      <c r="Q132" s="1">
        <v>8382</v>
      </c>
      <c r="R132" s="1">
        <v>162</v>
      </c>
      <c r="S132" s="1">
        <v>279</v>
      </c>
      <c r="T132" s="1">
        <v>26</v>
      </c>
      <c r="U132" s="1">
        <v>0</v>
      </c>
      <c r="V132" s="1">
        <f t="shared" si="41"/>
        <v>-19</v>
      </c>
      <c r="W132" s="1">
        <f t="shared" si="42"/>
        <v>24</v>
      </c>
      <c r="X132" s="1">
        <f t="shared" si="42"/>
        <v>0</v>
      </c>
      <c r="Y132" s="1">
        <f t="shared" si="42"/>
        <v>2</v>
      </c>
      <c r="Z132" s="1">
        <f t="shared" si="43"/>
        <v>7</v>
      </c>
      <c r="AA132" s="3"/>
      <c r="AB132" s="13">
        <f t="shared" si="26"/>
        <v>5.2111618233289039E-2</v>
      </c>
      <c r="AC132" s="13">
        <f t="shared" si="27"/>
        <v>0.34617999999999999</v>
      </c>
      <c r="AD132" s="13">
        <f t="shared" si="28"/>
        <v>6.3E-3</v>
      </c>
      <c r="AE132" s="13">
        <f t="shared" si="29"/>
        <v>0.32184000000000001</v>
      </c>
      <c r="AF132" s="13">
        <f t="shared" si="30"/>
        <v>1.804E-2</v>
      </c>
      <c r="AG132" s="13">
        <f t="shared" si="31"/>
        <v>1.3999999999999999E-4</v>
      </c>
      <c r="AI132" s="11"/>
      <c r="AJ132" s="11"/>
      <c r="AK132" s="11"/>
      <c r="AL132" s="11"/>
      <c r="AM132" s="11"/>
      <c r="AN132" s="11"/>
      <c r="AO132" s="11"/>
      <c r="AP132" s="11"/>
      <c r="AQ132" s="11">
        <f t="shared" si="47"/>
        <v>134</v>
      </c>
      <c r="AR132" s="11">
        <f t="shared" si="47"/>
        <v>119</v>
      </c>
      <c r="AT132" s="107"/>
      <c r="BA132" s="11"/>
      <c r="BB132" s="11"/>
      <c r="BC132" s="11"/>
      <c r="BD132" s="11"/>
      <c r="BE132" s="11"/>
      <c r="BH132" s="11"/>
      <c r="BI132" s="11"/>
      <c r="BJ132" s="11"/>
      <c r="BK132" s="11"/>
      <c r="BL132" s="11"/>
      <c r="BM132" s="11"/>
      <c r="BN132" s="11"/>
    </row>
    <row r="133" spans="1:66" s="1" customFormat="1" x14ac:dyDescent="0.3">
      <c r="A133" s="11"/>
      <c r="B133" s="1">
        <f t="shared" si="25"/>
        <v>17314</v>
      </c>
      <c r="C133" s="1">
        <v>120</v>
      </c>
      <c r="D133" s="1">
        <v>32685</v>
      </c>
      <c r="E133" s="1">
        <v>297</v>
      </c>
      <c r="F133" s="1">
        <v>0</v>
      </c>
      <c r="G133" s="1">
        <v>16113</v>
      </c>
      <c r="H133" s="1">
        <v>0</v>
      </c>
      <c r="I133" s="1">
        <v>904</v>
      </c>
      <c r="J133" s="1">
        <v>56.73</v>
      </c>
      <c r="K133" s="1">
        <v>1.61</v>
      </c>
      <c r="L133" s="1">
        <v>25.8</v>
      </c>
      <c r="M133" s="1">
        <v>1.01</v>
      </c>
      <c r="N133" s="1">
        <v>8701</v>
      </c>
      <c r="O133" s="1">
        <v>8603</v>
      </c>
      <c r="P133" s="1">
        <v>55</v>
      </c>
      <c r="Q133" s="1">
        <v>8385</v>
      </c>
      <c r="R133" s="1">
        <v>162</v>
      </c>
      <c r="S133" s="1">
        <v>262</v>
      </c>
      <c r="T133" s="1">
        <v>25</v>
      </c>
      <c r="U133" s="1">
        <v>0</v>
      </c>
      <c r="V133" s="1">
        <f t="shared" si="41"/>
        <v>-18</v>
      </c>
      <c r="W133" s="1">
        <f t="shared" si="42"/>
        <v>21</v>
      </c>
      <c r="X133" s="1">
        <f t="shared" si="42"/>
        <v>0</v>
      </c>
      <c r="Y133" s="1">
        <f t="shared" si="42"/>
        <v>2</v>
      </c>
      <c r="Z133" s="1">
        <f t="shared" si="43"/>
        <v>5</v>
      </c>
      <c r="AA133" s="3"/>
      <c r="AB133" s="13">
        <f t="shared" si="26"/>
        <v>5.2212082707635436E-2</v>
      </c>
      <c r="AC133" s="13">
        <f t="shared" si="27"/>
        <v>0.34627999999999998</v>
      </c>
      <c r="AD133" s="13">
        <f t="shared" si="28"/>
        <v>5.94E-3</v>
      </c>
      <c r="AE133" s="13">
        <f t="shared" si="29"/>
        <v>0.32225999999999999</v>
      </c>
      <c r="AF133" s="13">
        <f t="shared" si="30"/>
        <v>1.8079999999999999E-2</v>
      </c>
      <c r="AG133" s="13">
        <f t="shared" si="31"/>
        <v>1E-4</v>
      </c>
      <c r="AI133" s="11"/>
      <c r="AJ133" s="11"/>
      <c r="AK133" s="11"/>
      <c r="AL133" s="11"/>
      <c r="AM133" s="11"/>
      <c r="AN133" s="11"/>
      <c r="AO133" s="11"/>
      <c r="AP133" s="11"/>
      <c r="AQ133" s="11">
        <f t="shared" si="47"/>
        <v>135</v>
      </c>
      <c r="AR133" s="11">
        <f t="shared" si="47"/>
        <v>120</v>
      </c>
      <c r="AT133" s="107"/>
      <c r="BA133" s="11"/>
      <c r="BB133" s="11"/>
      <c r="BC133" s="11"/>
      <c r="BD133" s="11"/>
      <c r="BE133" s="11"/>
      <c r="BH133" s="11"/>
      <c r="BI133" s="11"/>
      <c r="BJ133" s="11"/>
      <c r="BK133" s="11"/>
      <c r="BL133" s="11"/>
      <c r="BM133" s="11"/>
      <c r="BN133" s="11"/>
    </row>
    <row r="134" spans="1:66" s="1" customFormat="1" x14ac:dyDescent="0.3">
      <c r="A134" s="11"/>
      <c r="B134" s="1" t="e">
        <f t="shared" si="25"/>
        <v>#N/A</v>
      </c>
      <c r="V134" s="1" t="str">
        <f t="shared" si="41"/>
        <v/>
      </c>
      <c r="W134" s="1" t="str">
        <f t="shared" si="42"/>
        <v/>
      </c>
      <c r="X134" s="1" t="str">
        <f t="shared" si="42"/>
        <v/>
      </c>
      <c r="Y134" s="1" t="str">
        <f t="shared" si="42"/>
        <v/>
      </c>
      <c r="Z134" s="1" t="e">
        <f t="shared" si="43"/>
        <v>#N/A</v>
      </c>
      <c r="AA134" s="3"/>
      <c r="AB134" s="13" t="e">
        <f t="shared" si="26"/>
        <v>#N/A</v>
      </c>
      <c r="AC134" s="13" t="e">
        <f t="shared" si="27"/>
        <v>#N/A</v>
      </c>
      <c r="AD134" s="13" t="e">
        <f t="shared" si="28"/>
        <v>#N/A</v>
      </c>
      <c r="AE134" s="13" t="e">
        <f t="shared" si="29"/>
        <v>#N/A</v>
      </c>
      <c r="AF134" s="13" t="e">
        <f t="shared" si="30"/>
        <v>#N/A</v>
      </c>
      <c r="AG134" s="13" t="e">
        <f t="shared" si="31"/>
        <v>#N/A</v>
      </c>
      <c r="AI134" s="11"/>
      <c r="AJ134" s="11"/>
      <c r="AK134" s="11"/>
      <c r="AL134" s="11"/>
      <c r="AM134" s="11"/>
      <c r="AN134" s="11"/>
      <c r="AO134" s="11"/>
      <c r="AP134" s="11"/>
      <c r="AQ134" s="11">
        <f t="shared" si="47"/>
        <v>136</v>
      </c>
      <c r="AR134" s="11">
        <f t="shared" si="47"/>
        <v>121</v>
      </c>
      <c r="AT134" s="107"/>
      <c r="BA134" s="11"/>
      <c r="BB134" s="11"/>
      <c r="BC134" s="11"/>
      <c r="BD134" s="11"/>
      <c r="BE134" s="11"/>
      <c r="BH134" s="11"/>
      <c r="BI134" s="11"/>
      <c r="BJ134" s="11"/>
      <c r="BK134" s="11"/>
      <c r="BL134" s="11"/>
      <c r="BM134" s="11"/>
      <c r="BN134" s="11"/>
    </row>
    <row r="135" spans="1:66" s="1" customFormat="1" x14ac:dyDescent="0.3">
      <c r="A135" s="11"/>
      <c r="B135" s="1" t="e">
        <f t="shared" si="25"/>
        <v>#N/A</v>
      </c>
      <c r="V135" s="1" t="str">
        <f t="shared" si="41"/>
        <v/>
      </c>
      <c r="W135" s="1" t="str">
        <f t="shared" si="42"/>
        <v/>
      </c>
      <c r="X135" s="1" t="str">
        <f t="shared" si="42"/>
        <v/>
      </c>
      <c r="Y135" s="1" t="str">
        <f t="shared" si="42"/>
        <v/>
      </c>
      <c r="Z135" s="1" t="e">
        <f t="shared" si="43"/>
        <v>#N/A</v>
      </c>
      <c r="AA135" s="3"/>
      <c r="AB135" s="13" t="e">
        <f t="shared" si="26"/>
        <v>#N/A</v>
      </c>
      <c r="AC135" s="13" t="e">
        <f t="shared" si="27"/>
        <v>#N/A</v>
      </c>
      <c r="AD135" s="13" t="e">
        <f t="shared" si="28"/>
        <v>#N/A</v>
      </c>
      <c r="AE135" s="13" t="e">
        <f t="shared" si="29"/>
        <v>#N/A</v>
      </c>
      <c r="AF135" s="13" t="e">
        <f t="shared" si="30"/>
        <v>#N/A</v>
      </c>
      <c r="AG135" s="13" t="e">
        <f t="shared" si="31"/>
        <v>#N/A</v>
      </c>
      <c r="AI135" s="11"/>
      <c r="AJ135" s="11"/>
      <c r="AK135" s="11"/>
      <c r="AL135" s="11"/>
      <c r="AM135" s="11"/>
      <c r="AN135" s="11"/>
      <c r="AO135" s="11"/>
      <c r="AP135" s="11"/>
      <c r="AQ135" s="11">
        <f t="shared" si="47"/>
        <v>137</v>
      </c>
      <c r="AR135" s="11">
        <f t="shared" si="47"/>
        <v>122</v>
      </c>
      <c r="AT135" s="107"/>
      <c r="BA135" s="11"/>
      <c r="BB135" s="11"/>
      <c r="BC135" s="11"/>
      <c r="BD135" s="11"/>
      <c r="BE135" s="11"/>
      <c r="BH135" s="11"/>
      <c r="BI135" s="11"/>
      <c r="BJ135" s="11"/>
      <c r="BK135" s="11"/>
      <c r="BL135" s="11"/>
      <c r="BM135" s="11"/>
      <c r="BN135" s="11"/>
    </row>
    <row r="136" spans="1:66" s="1" customFormat="1" x14ac:dyDescent="0.3">
      <c r="A136" s="11"/>
      <c r="B136" s="1" t="e">
        <f t="shared" si="25"/>
        <v>#N/A</v>
      </c>
      <c r="V136" s="1" t="str">
        <f t="shared" si="41"/>
        <v/>
      </c>
      <c r="W136" s="1" t="str">
        <f t="shared" si="42"/>
        <v/>
      </c>
      <c r="X136" s="1" t="str">
        <f t="shared" si="42"/>
        <v/>
      </c>
      <c r="Y136" s="1" t="str">
        <f t="shared" si="42"/>
        <v/>
      </c>
      <c r="Z136" s="1" t="e">
        <f t="shared" si="43"/>
        <v>#N/A</v>
      </c>
      <c r="AA136" s="3"/>
      <c r="AB136" s="13" t="e">
        <f t="shared" si="26"/>
        <v>#N/A</v>
      </c>
      <c r="AC136" s="13" t="e">
        <f t="shared" si="27"/>
        <v>#N/A</v>
      </c>
      <c r="AD136" s="13" t="e">
        <f t="shared" si="28"/>
        <v>#N/A</v>
      </c>
      <c r="AE136" s="13" t="e">
        <f t="shared" si="29"/>
        <v>#N/A</v>
      </c>
      <c r="AF136" s="13" t="e">
        <f t="shared" si="30"/>
        <v>#N/A</v>
      </c>
      <c r="AG136" s="13" t="e">
        <f t="shared" si="31"/>
        <v>#N/A</v>
      </c>
      <c r="AI136" s="11"/>
      <c r="AJ136" s="11"/>
      <c r="AK136" s="11"/>
      <c r="AL136" s="11"/>
      <c r="AM136" s="11"/>
      <c r="AN136" s="11"/>
      <c r="AO136" s="11"/>
      <c r="AP136" s="11"/>
      <c r="AQ136" s="11">
        <f t="shared" si="47"/>
        <v>138</v>
      </c>
      <c r="AR136" s="11">
        <f t="shared" si="47"/>
        <v>123</v>
      </c>
      <c r="AT136" s="107"/>
      <c r="BA136" s="11"/>
      <c r="BB136" s="11"/>
      <c r="BC136" s="11"/>
      <c r="BD136" s="11"/>
      <c r="BE136" s="11"/>
      <c r="BH136" s="11"/>
      <c r="BI136" s="11"/>
      <c r="BJ136" s="11"/>
      <c r="BK136" s="11"/>
      <c r="BL136" s="11"/>
      <c r="BM136" s="11"/>
      <c r="BN136" s="11"/>
    </row>
    <row r="137" spans="1:66" s="1" customFormat="1" x14ac:dyDescent="0.3">
      <c r="A137" s="11"/>
      <c r="B137" s="1" t="e">
        <f t="shared" si="25"/>
        <v>#N/A</v>
      </c>
      <c r="V137" s="1" t="str">
        <f t="shared" si="41"/>
        <v/>
      </c>
      <c r="W137" s="1" t="str">
        <f t="shared" si="42"/>
        <v/>
      </c>
      <c r="X137" s="1" t="str">
        <f t="shared" si="42"/>
        <v/>
      </c>
      <c r="Y137" s="1" t="str">
        <f t="shared" si="42"/>
        <v/>
      </c>
      <c r="Z137" s="1" t="e">
        <f t="shared" si="43"/>
        <v>#N/A</v>
      </c>
      <c r="AA137" s="3"/>
      <c r="AB137" s="13" t="e">
        <f t="shared" si="26"/>
        <v>#N/A</v>
      </c>
      <c r="AC137" s="13" t="e">
        <f t="shared" si="27"/>
        <v>#N/A</v>
      </c>
      <c r="AD137" s="13" t="e">
        <f t="shared" si="28"/>
        <v>#N/A</v>
      </c>
      <c r="AE137" s="13" t="e">
        <f t="shared" si="29"/>
        <v>#N/A</v>
      </c>
      <c r="AF137" s="13" t="e">
        <f t="shared" si="30"/>
        <v>#N/A</v>
      </c>
      <c r="AG137" s="13" t="e">
        <f t="shared" si="31"/>
        <v>#N/A</v>
      </c>
      <c r="AI137" s="11"/>
      <c r="AJ137" s="11"/>
      <c r="AK137" s="11"/>
      <c r="AL137" s="11"/>
      <c r="AM137" s="11"/>
      <c r="AN137" s="11"/>
      <c r="AO137" s="11"/>
      <c r="AP137" s="11"/>
      <c r="AQ137" s="11">
        <f t="shared" si="47"/>
        <v>139</v>
      </c>
      <c r="AR137" s="11">
        <f t="shared" si="47"/>
        <v>124</v>
      </c>
      <c r="AT137" s="107"/>
      <c r="BA137" s="11"/>
      <c r="BB137" s="11"/>
      <c r="BC137" s="11"/>
      <c r="BD137" s="11"/>
      <c r="BE137" s="11"/>
      <c r="BH137" s="11"/>
      <c r="BI137" s="11"/>
      <c r="BJ137" s="11"/>
      <c r="BK137" s="11"/>
      <c r="BL137" s="11"/>
      <c r="BM137" s="11"/>
      <c r="BN137" s="11"/>
    </row>
    <row r="138" spans="1:66" s="1" customFormat="1" x14ac:dyDescent="0.3">
      <c r="A138" s="11"/>
      <c r="B138" s="1" t="e">
        <f t="shared" si="25"/>
        <v>#N/A</v>
      </c>
      <c r="V138" s="1" t="str">
        <f t="shared" si="41"/>
        <v/>
      </c>
      <c r="W138" s="1" t="str">
        <f t="shared" si="42"/>
        <v/>
      </c>
      <c r="X138" s="1" t="str">
        <f t="shared" si="42"/>
        <v/>
      </c>
      <c r="Y138" s="1" t="str">
        <f t="shared" si="42"/>
        <v/>
      </c>
      <c r="Z138" s="1" t="e">
        <f t="shared" si="43"/>
        <v>#N/A</v>
      </c>
      <c r="AA138" s="3"/>
      <c r="AB138" s="13" t="e">
        <f t="shared" si="26"/>
        <v>#N/A</v>
      </c>
      <c r="AC138" s="13" t="e">
        <f t="shared" si="27"/>
        <v>#N/A</v>
      </c>
      <c r="AD138" s="13" t="e">
        <f t="shared" si="28"/>
        <v>#N/A</v>
      </c>
      <c r="AE138" s="13" t="e">
        <f t="shared" si="29"/>
        <v>#N/A</v>
      </c>
      <c r="AF138" s="13" t="e">
        <f t="shared" si="30"/>
        <v>#N/A</v>
      </c>
      <c r="AG138" s="13" t="e">
        <f t="shared" si="31"/>
        <v>#N/A</v>
      </c>
      <c r="AI138" s="11"/>
      <c r="AJ138" s="11"/>
      <c r="AK138" s="11"/>
      <c r="AL138" s="11"/>
      <c r="AM138" s="11"/>
      <c r="AN138" s="11"/>
      <c r="AO138" s="11"/>
      <c r="AP138" s="11"/>
      <c r="AQ138" s="11">
        <f t="shared" si="47"/>
        <v>140</v>
      </c>
      <c r="AR138" s="11">
        <f t="shared" si="47"/>
        <v>125</v>
      </c>
      <c r="AT138" s="107"/>
      <c r="BA138" s="11"/>
      <c r="BB138" s="11"/>
      <c r="BC138" s="11"/>
      <c r="BD138" s="11"/>
      <c r="BE138" s="11"/>
      <c r="BH138" s="11"/>
      <c r="BI138" s="11"/>
      <c r="BJ138" s="11"/>
      <c r="BK138" s="11"/>
      <c r="BL138" s="11"/>
      <c r="BM138" s="11"/>
      <c r="BN138" s="11"/>
    </row>
    <row r="139" spans="1:66" s="1" customFormat="1" x14ac:dyDescent="0.3">
      <c r="A139" s="11"/>
      <c r="B139" s="1" t="e">
        <f t="shared" si="25"/>
        <v>#N/A</v>
      </c>
      <c r="V139" s="1" t="str">
        <f t="shared" si="41"/>
        <v/>
      </c>
      <c r="W139" s="1" t="str">
        <f t="shared" si="42"/>
        <v/>
      </c>
      <c r="X139" s="1" t="str">
        <f t="shared" si="42"/>
        <v/>
      </c>
      <c r="Y139" s="1" t="str">
        <f t="shared" si="42"/>
        <v/>
      </c>
      <c r="Z139" s="1" t="e">
        <f t="shared" si="43"/>
        <v>#N/A</v>
      </c>
      <c r="AA139" s="3"/>
      <c r="AB139" s="13" t="e">
        <f t="shared" si="26"/>
        <v>#N/A</v>
      </c>
      <c r="AC139" s="13" t="e">
        <f t="shared" si="27"/>
        <v>#N/A</v>
      </c>
      <c r="AD139" s="13" t="e">
        <f t="shared" si="28"/>
        <v>#N/A</v>
      </c>
      <c r="AE139" s="13" t="e">
        <f t="shared" si="29"/>
        <v>#N/A</v>
      </c>
      <c r="AF139" s="13" t="e">
        <f t="shared" si="30"/>
        <v>#N/A</v>
      </c>
      <c r="AG139" s="13" t="e">
        <f t="shared" si="31"/>
        <v>#N/A</v>
      </c>
      <c r="AI139" s="11"/>
      <c r="AJ139" s="11"/>
      <c r="AK139" s="11"/>
      <c r="AL139" s="11"/>
      <c r="AM139" s="11"/>
      <c r="AN139" s="11"/>
      <c r="AO139" s="11"/>
      <c r="AP139" s="11"/>
      <c r="AQ139" s="11">
        <f t="shared" si="47"/>
        <v>141</v>
      </c>
      <c r="AR139" s="11">
        <f t="shared" si="47"/>
        <v>126</v>
      </c>
      <c r="AT139" s="107"/>
      <c r="BA139" s="11"/>
      <c r="BB139" s="11"/>
      <c r="BC139" s="11"/>
      <c r="BD139" s="11"/>
      <c r="BE139" s="11"/>
      <c r="BH139" s="11"/>
      <c r="BI139" s="11"/>
      <c r="BJ139" s="11"/>
      <c r="BK139" s="11"/>
      <c r="BL139" s="11"/>
      <c r="BM139" s="11"/>
      <c r="BN139" s="11"/>
    </row>
    <row r="140" spans="1:66" s="1" customFormat="1" x14ac:dyDescent="0.3">
      <c r="A140" s="11"/>
      <c r="B140" s="1" t="e">
        <f t="shared" si="25"/>
        <v>#N/A</v>
      </c>
      <c r="V140" s="1" t="str">
        <f t="shared" si="41"/>
        <v/>
      </c>
      <c r="W140" s="1" t="str">
        <f t="shared" si="42"/>
        <v/>
      </c>
      <c r="X140" s="1" t="str">
        <f t="shared" si="42"/>
        <v/>
      </c>
      <c r="Y140" s="1" t="str">
        <f t="shared" si="42"/>
        <v/>
      </c>
      <c r="Z140" s="1" t="e">
        <f t="shared" si="43"/>
        <v>#N/A</v>
      </c>
      <c r="AA140" s="3"/>
      <c r="AB140" s="13" t="e">
        <f t="shared" si="26"/>
        <v>#N/A</v>
      </c>
      <c r="AC140" s="13" t="e">
        <f t="shared" si="27"/>
        <v>#N/A</v>
      </c>
      <c r="AD140" s="13" t="e">
        <f t="shared" si="28"/>
        <v>#N/A</v>
      </c>
      <c r="AE140" s="13" t="e">
        <f t="shared" si="29"/>
        <v>#N/A</v>
      </c>
      <c r="AF140" s="13" t="e">
        <f t="shared" si="30"/>
        <v>#N/A</v>
      </c>
      <c r="AG140" s="13" t="e">
        <f t="shared" si="31"/>
        <v>#N/A</v>
      </c>
      <c r="AI140" s="11"/>
      <c r="AJ140" s="11"/>
      <c r="AK140" s="11"/>
      <c r="AL140" s="11"/>
      <c r="AM140" s="11"/>
      <c r="AN140" s="11"/>
      <c r="AO140" s="11"/>
      <c r="AP140" s="11"/>
      <c r="AQ140" s="11">
        <f t="shared" si="47"/>
        <v>142</v>
      </c>
      <c r="AR140" s="11">
        <f t="shared" si="47"/>
        <v>127</v>
      </c>
      <c r="AT140" s="107"/>
      <c r="BA140" s="11"/>
      <c r="BB140" s="11"/>
      <c r="BC140" s="11"/>
      <c r="BD140" s="11"/>
      <c r="BE140" s="11"/>
      <c r="BH140" s="11"/>
      <c r="BI140" s="11"/>
      <c r="BJ140" s="11"/>
      <c r="BK140" s="11"/>
      <c r="BL140" s="11"/>
      <c r="BM140" s="11"/>
      <c r="BN140" s="11"/>
    </row>
    <row r="141" spans="1:66" s="1" customFormat="1" x14ac:dyDescent="0.3">
      <c r="A141" s="11"/>
      <c r="B141" s="1" t="e">
        <f t="shared" si="25"/>
        <v>#N/A</v>
      </c>
      <c r="V141" s="1" t="str">
        <f t="shared" si="41"/>
        <v/>
      </c>
      <c r="W141" s="1" t="str">
        <f t="shared" si="42"/>
        <v/>
      </c>
      <c r="X141" s="1" t="str">
        <f t="shared" si="42"/>
        <v/>
      </c>
      <c r="Y141" s="1" t="str">
        <f t="shared" si="42"/>
        <v/>
      </c>
      <c r="Z141" s="1" t="e">
        <f t="shared" si="43"/>
        <v>#N/A</v>
      </c>
      <c r="AA141" s="3"/>
      <c r="AB141" s="13" t="e">
        <f t="shared" si="26"/>
        <v>#N/A</v>
      </c>
      <c r="AC141" s="13" t="e">
        <f t="shared" si="27"/>
        <v>#N/A</v>
      </c>
      <c r="AD141" s="13" t="e">
        <f t="shared" si="28"/>
        <v>#N/A</v>
      </c>
      <c r="AE141" s="13" t="e">
        <f t="shared" si="29"/>
        <v>#N/A</v>
      </c>
      <c r="AF141" s="13" t="e">
        <f t="shared" si="30"/>
        <v>#N/A</v>
      </c>
      <c r="AG141" s="13" t="e">
        <f t="shared" si="31"/>
        <v>#N/A</v>
      </c>
      <c r="AI141" s="11"/>
      <c r="AJ141" s="11"/>
      <c r="AK141" s="11"/>
      <c r="AL141" s="11"/>
      <c r="AM141" s="11"/>
      <c r="AN141" s="11"/>
      <c r="AO141" s="11"/>
      <c r="AP141" s="11"/>
      <c r="AQ141" s="11">
        <f t="shared" si="47"/>
        <v>143</v>
      </c>
      <c r="AR141" s="11">
        <f t="shared" si="47"/>
        <v>128</v>
      </c>
      <c r="AT141" s="107"/>
      <c r="BA141" s="11"/>
      <c r="BB141" s="11"/>
      <c r="BC141" s="11"/>
      <c r="BD141" s="11"/>
      <c r="BE141" s="11"/>
      <c r="BH141" s="11"/>
      <c r="BI141" s="11"/>
      <c r="BJ141" s="11"/>
      <c r="BK141" s="11"/>
      <c r="BL141" s="11"/>
      <c r="BM141" s="11"/>
      <c r="BN141" s="11"/>
    </row>
    <row r="142" spans="1:66" s="1" customFormat="1" x14ac:dyDescent="0.3">
      <c r="A142" s="11"/>
      <c r="B142" s="1" t="e">
        <f t="shared" ref="B142:B205" si="48">IF(C142="",NA(),E142+G142+H142+I142)</f>
        <v>#N/A</v>
      </c>
      <c r="V142" s="1" t="str">
        <f t="shared" si="41"/>
        <v/>
      </c>
      <c r="W142" s="1" t="str">
        <f t="shared" si="42"/>
        <v/>
      </c>
      <c r="X142" s="1" t="str">
        <f t="shared" si="42"/>
        <v/>
      </c>
      <c r="Y142" s="1" t="str">
        <f t="shared" si="42"/>
        <v/>
      </c>
      <c r="Z142" s="1" t="e">
        <f t="shared" si="43"/>
        <v>#N/A</v>
      </c>
      <c r="AA142" s="3"/>
      <c r="AB142" s="13" t="e">
        <f t="shared" ref="AB142:AB205" si="49">IF(OR(ISNA(B142),B142=0),NA(),I142/B142)</f>
        <v>#N/A</v>
      </c>
      <c r="AC142" s="13" t="e">
        <f t="shared" ref="AC142:AC205" si="50">IF(OR(ISNA(B142),B142=0),NA(),B142/$AC$11)</f>
        <v>#N/A</v>
      </c>
      <c r="AD142" s="13" t="e">
        <f t="shared" ref="AD142:AD205" si="51">IF(OR(ISNA(B142),B142=0),NA(),E142/$AC$11)</f>
        <v>#N/A</v>
      </c>
      <c r="AE142" s="13" t="e">
        <f t="shared" ref="AE142:AE205" si="52">IF(OR(ISNA(B142),B142=0),NA(),G142/$AC$11)</f>
        <v>#N/A</v>
      </c>
      <c r="AF142" s="13" t="e">
        <f t="shared" ref="AF142:AF205" si="53">IF(OR(ISNA(B142),B142=0),NA(),I142/$AC$11)</f>
        <v>#N/A</v>
      </c>
      <c r="AG142" s="13" t="e">
        <f t="shared" ref="AG142:AG205" si="54">+IF(OR(ISNA(B142),B142=0),NA(),Z142/$AC$11)</f>
        <v>#N/A</v>
      </c>
      <c r="AI142" s="11"/>
      <c r="AJ142" s="11"/>
      <c r="AK142" s="11"/>
      <c r="AL142" s="11"/>
      <c r="AM142" s="11"/>
      <c r="AN142" s="11"/>
      <c r="AO142" s="11"/>
      <c r="AP142" s="11"/>
      <c r="AQ142" s="11">
        <f t="shared" si="47"/>
        <v>144</v>
      </c>
      <c r="AR142" s="11">
        <f t="shared" si="47"/>
        <v>129</v>
      </c>
      <c r="AT142" s="107"/>
      <c r="BA142" s="11"/>
      <c r="BB142" s="11"/>
      <c r="BC142" s="11"/>
      <c r="BD142" s="11"/>
      <c r="BE142" s="11"/>
      <c r="BH142" s="11"/>
      <c r="BI142" s="11"/>
      <c r="BJ142" s="11"/>
      <c r="BK142" s="11"/>
      <c r="BL142" s="11"/>
      <c r="BM142" s="11"/>
      <c r="BN142" s="11"/>
    </row>
    <row r="143" spans="1:66" s="1" customFormat="1" x14ac:dyDescent="0.3">
      <c r="A143" s="11"/>
      <c r="B143" s="1" t="e">
        <f t="shared" si="48"/>
        <v>#N/A</v>
      </c>
      <c r="V143" s="1" t="str">
        <f t="shared" si="41"/>
        <v/>
      </c>
      <c r="W143" s="1" t="str">
        <f t="shared" si="42"/>
        <v/>
      </c>
      <c r="X143" s="1" t="str">
        <f t="shared" si="42"/>
        <v/>
      </c>
      <c r="Y143" s="1" t="str">
        <f t="shared" si="42"/>
        <v/>
      </c>
      <c r="Z143" s="1" t="e">
        <f t="shared" si="43"/>
        <v>#N/A</v>
      </c>
      <c r="AA143" s="3"/>
      <c r="AB143" s="13" t="e">
        <f t="shared" si="49"/>
        <v>#N/A</v>
      </c>
      <c r="AC143" s="13" t="e">
        <f t="shared" si="50"/>
        <v>#N/A</v>
      </c>
      <c r="AD143" s="13" t="e">
        <f t="shared" si="51"/>
        <v>#N/A</v>
      </c>
      <c r="AE143" s="13" t="e">
        <f t="shared" si="52"/>
        <v>#N/A</v>
      </c>
      <c r="AF143" s="13" t="e">
        <f t="shared" si="53"/>
        <v>#N/A</v>
      </c>
      <c r="AG143" s="13" t="e">
        <f t="shared" si="54"/>
        <v>#N/A</v>
      </c>
      <c r="AI143" s="11"/>
      <c r="AJ143" s="11"/>
      <c r="AK143" s="11"/>
      <c r="AL143" s="11"/>
      <c r="AM143" s="11"/>
      <c r="AN143" s="11"/>
      <c r="AO143" s="11"/>
      <c r="AP143" s="11"/>
      <c r="AQ143" s="11">
        <f t="shared" si="47"/>
        <v>145</v>
      </c>
      <c r="AR143" s="11">
        <f t="shared" si="47"/>
        <v>130</v>
      </c>
      <c r="AT143" s="107"/>
      <c r="BA143" s="11"/>
      <c r="BB143" s="11"/>
      <c r="BC143" s="11"/>
      <c r="BD143" s="11"/>
      <c r="BE143" s="11"/>
      <c r="BH143" s="11"/>
      <c r="BI143" s="11"/>
      <c r="BJ143" s="11"/>
      <c r="BK143" s="11"/>
      <c r="BL143" s="11"/>
      <c r="BM143" s="11"/>
      <c r="BN143" s="11"/>
    </row>
    <row r="144" spans="1:66" s="1" customFormat="1" x14ac:dyDescent="0.3">
      <c r="A144" s="11"/>
      <c r="B144" s="1" t="e">
        <f t="shared" si="48"/>
        <v>#N/A</v>
      </c>
      <c r="V144" s="1" t="str">
        <f t="shared" ref="V144:V207" si="55">IF($C144="","",E144-E143)</f>
        <v/>
      </c>
      <c r="W144" s="1" t="str">
        <f t="shared" ref="W144:Y207" si="56">IF($C144="","",G144-G143)</f>
        <v/>
      </c>
      <c r="X144" s="1" t="str">
        <f t="shared" si="56"/>
        <v/>
      </c>
      <c r="Y144" s="1" t="str">
        <f t="shared" si="56"/>
        <v/>
      </c>
      <c r="Z144" s="1" t="e">
        <f t="shared" ref="Z144:Z207" si="57">IF(OR($C144="",ISNA($C144)),NA(),V144+W144+X144+Y144)</f>
        <v>#N/A</v>
      </c>
      <c r="AA144" s="3"/>
      <c r="AB144" s="13" t="e">
        <f t="shared" si="49"/>
        <v>#N/A</v>
      </c>
      <c r="AC144" s="13" t="e">
        <f t="shared" si="50"/>
        <v>#N/A</v>
      </c>
      <c r="AD144" s="13" t="e">
        <f t="shared" si="51"/>
        <v>#N/A</v>
      </c>
      <c r="AE144" s="13" t="e">
        <f t="shared" si="52"/>
        <v>#N/A</v>
      </c>
      <c r="AF144" s="13" t="e">
        <f t="shared" si="53"/>
        <v>#N/A</v>
      </c>
      <c r="AG144" s="13" t="e">
        <f t="shared" si="54"/>
        <v>#N/A</v>
      </c>
      <c r="AI144" s="11"/>
      <c r="AJ144" s="11"/>
      <c r="AK144" s="11"/>
      <c r="AL144" s="11"/>
      <c r="AM144" s="11"/>
      <c r="AN144" s="11"/>
      <c r="AO144" s="11"/>
      <c r="AP144" s="11"/>
      <c r="AQ144" s="11">
        <f t="shared" ref="AQ144:AR159" si="58">+AQ143+1</f>
        <v>146</v>
      </c>
      <c r="AR144" s="11">
        <f t="shared" si="58"/>
        <v>131</v>
      </c>
      <c r="AT144" s="107"/>
      <c r="BA144" s="11"/>
      <c r="BB144" s="11"/>
      <c r="BC144" s="11"/>
      <c r="BD144" s="11"/>
      <c r="BE144" s="11"/>
      <c r="BH144" s="11"/>
      <c r="BI144" s="11"/>
      <c r="BJ144" s="11"/>
      <c r="BK144" s="11"/>
      <c r="BL144" s="11"/>
      <c r="BM144" s="11"/>
      <c r="BN144" s="11"/>
    </row>
    <row r="145" spans="1:66" s="1" customFormat="1" x14ac:dyDescent="0.3">
      <c r="A145" s="11"/>
      <c r="B145" s="1" t="e">
        <f t="shared" si="48"/>
        <v>#N/A</v>
      </c>
      <c r="V145" s="1" t="str">
        <f t="shared" si="55"/>
        <v/>
      </c>
      <c r="W145" s="1" t="str">
        <f t="shared" si="56"/>
        <v/>
      </c>
      <c r="X145" s="1" t="str">
        <f t="shared" si="56"/>
        <v/>
      </c>
      <c r="Y145" s="1" t="str">
        <f t="shared" si="56"/>
        <v/>
      </c>
      <c r="Z145" s="1" t="e">
        <f t="shared" si="57"/>
        <v>#N/A</v>
      </c>
      <c r="AA145" s="3"/>
      <c r="AB145" s="13" t="e">
        <f t="shared" si="49"/>
        <v>#N/A</v>
      </c>
      <c r="AC145" s="13" t="e">
        <f t="shared" si="50"/>
        <v>#N/A</v>
      </c>
      <c r="AD145" s="13" t="e">
        <f t="shared" si="51"/>
        <v>#N/A</v>
      </c>
      <c r="AE145" s="13" t="e">
        <f t="shared" si="52"/>
        <v>#N/A</v>
      </c>
      <c r="AF145" s="13" t="e">
        <f t="shared" si="53"/>
        <v>#N/A</v>
      </c>
      <c r="AG145" s="13" t="e">
        <f t="shared" si="54"/>
        <v>#N/A</v>
      </c>
      <c r="AI145" s="11"/>
      <c r="AJ145" s="11"/>
      <c r="AK145" s="11"/>
      <c r="AL145" s="11"/>
      <c r="AM145" s="11"/>
      <c r="AN145" s="11"/>
      <c r="AO145" s="11"/>
      <c r="AP145" s="11"/>
      <c r="AQ145" s="11">
        <f t="shared" si="58"/>
        <v>147</v>
      </c>
      <c r="AR145" s="11">
        <f t="shared" si="58"/>
        <v>132</v>
      </c>
      <c r="AT145" s="107"/>
      <c r="BA145" s="11"/>
      <c r="BB145" s="11"/>
      <c r="BC145" s="11"/>
      <c r="BD145" s="11"/>
      <c r="BE145" s="11"/>
      <c r="BH145" s="11"/>
      <c r="BI145" s="11"/>
      <c r="BJ145" s="11"/>
      <c r="BK145" s="11"/>
      <c r="BL145" s="11"/>
      <c r="BM145" s="11"/>
      <c r="BN145" s="11"/>
    </row>
    <row r="146" spans="1:66" s="1" customFormat="1" x14ac:dyDescent="0.3">
      <c r="A146" s="11"/>
      <c r="B146" s="1" t="e">
        <f t="shared" si="48"/>
        <v>#N/A</v>
      </c>
      <c r="V146" s="1" t="str">
        <f t="shared" si="55"/>
        <v/>
      </c>
      <c r="W146" s="1" t="str">
        <f t="shared" si="56"/>
        <v/>
      </c>
      <c r="X146" s="1" t="str">
        <f t="shared" si="56"/>
        <v/>
      </c>
      <c r="Y146" s="1" t="str">
        <f t="shared" si="56"/>
        <v/>
      </c>
      <c r="Z146" s="1" t="e">
        <f t="shared" si="57"/>
        <v>#N/A</v>
      </c>
      <c r="AA146" s="3"/>
      <c r="AB146" s="13" t="e">
        <f t="shared" si="49"/>
        <v>#N/A</v>
      </c>
      <c r="AC146" s="13" t="e">
        <f t="shared" si="50"/>
        <v>#N/A</v>
      </c>
      <c r="AD146" s="13" t="e">
        <f t="shared" si="51"/>
        <v>#N/A</v>
      </c>
      <c r="AE146" s="13" t="e">
        <f t="shared" si="52"/>
        <v>#N/A</v>
      </c>
      <c r="AF146" s="13" t="e">
        <f t="shared" si="53"/>
        <v>#N/A</v>
      </c>
      <c r="AG146" s="13" t="e">
        <f t="shared" si="54"/>
        <v>#N/A</v>
      </c>
      <c r="AI146" s="11"/>
      <c r="AJ146" s="11"/>
      <c r="AK146" s="11"/>
      <c r="AL146" s="11"/>
      <c r="AM146" s="11"/>
      <c r="AN146" s="11"/>
      <c r="AO146" s="11"/>
      <c r="AP146" s="11"/>
      <c r="AQ146" s="11">
        <f t="shared" si="58"/>
        <v>148</v>
      </c>
      <c r="AR146" s="11">
        <f t="shared" si="58"/>
        <v>133</v>
      </c>
      <c r="AT146" s="107"/>
      <c r="BA146" s="11"/>
      <c r="BB146" s="11"/>
      <c r="BC146" s="11"/>
      <c r="BD146" s="11"/>
      <c r="BE146" s="11"/>
      <c r="BH146" s="11"/>
      <c r="BI146" s="11"/>
      <c r="BJ146" s="11"/>
      <c r="BK146" s="11"/>
      <c r="BL146" s="11"/>
      <c r="BM146" s="11"/>
      <c r="BN146" s="11"/>
    </row>
    <row r="147" spans="1:66" s="1" customFormat="1" x14ac:dyDescent="0.3">
      <c r="A147" s="11"/>
      <c r="B147" s="1" t="e">
        <f t="shared" si="48"/>
        <v>#N/A</v>
      </c>
      <c r="V147" s="1" t="str">
        <f t="shared" si="55"/>
        <v/>
      </c>
      <c r="W147" s="1" t="str">
        <f t="shared" si="56"/>
        <v/>
      </c>
      <c r="X147" s="1" t="str">
        <f t="shared" si="56"/>
        <v/>
      </c>
      <c r="Y147" s="1" t="str">
        <f t="shared" si="56"/>
        <v/>
      </c>
      <c r="Z147" s="1" t="e">
        <f t="shared" si="57"/>
        <v>#N/A</v>
      </c>
      <c r="AA147" s="3"/>
      <c r="AB147" s="13" t="e">
        <f t="shared" si="49"/>
        <v>#N/A</v>
      </c>
      <c r="AC147" s="13" t="e">
        <f t="shared" si="50"/>
        <v>#N/A</v>
      </c>
      <c r="AD147" s="13" t="e">
        <f t="shared" si="51"/>
        <v>#N/A</v>
      </c>
      <c r="AE147" s="13" t="e">
        <f t="shared" si="52"/>
        <v>#N/A</v>
      </c>
      <c r="AF147" s="13" t="e">
        <f t="shared" si="53"/>
        <v>#N/A</v>
      </c>
      <c r="AG147" s="13" t="e">
        <f t="shared" si="54"/>
        <v>#N/A</v>
      </c>
      <c r="AI147" s="11"/>
      <c r="AJ147" s="11"/>
      <c r="AK147" s="11"/>
      <c r="AL147" s="11"/>
      <c r="AM147" s="11"/>
      <c r="AN147" s="11"/>
      <c r="AO147" s="11"/>
      <c r="AP147" s="11"/>
      <c r="AQ147" s="11">
        <f t="shared" si="58"/>
        <v>149</v>
      </c>
      <c r="AR147" s="11">
        <f t="shared" si="58"/>
        <v>134</v>
      </c>
      <c r="AT147" s="107"/>
      <c r="BA147" s="11"/>
      <c r="BB147" s="11"/>
      <c r="BC147" s="11"/>
      <c r="BD147" s="11"/>
      <c r="BE147" s="11"/>
      <c r="BH147" s="11"/>
      <c r="BI147" s="11"/>
      <c r="BJ147" s="11"/>
      <c r="BK147" s="11"/>
      <c r="BL147" s="11"/>
      <c r="BM147" s="11"/>
      <c r="BN147" s="11"/>
    </row>
    <row r="148" spans="1:66" s="1" customFormat="1" x14ac:dyDescent="0.3">
      <c r="A148" s="11"/>
      <c r="B148" s="1" t="e">
        <f t="shared" si="48"/>
        <v>#N/A</v>
      </c>
      <c r="V148" s="1" t="str">
        <f t="shared" si="55"/>
        <v/>
      </c>
      <c r="W148" s="1" t="str">
        <f t="shared" si="56"/>
        <v/>
      </c>
      <c r="X148" s="1" t="str">
        <f t="shared" si="56"/>
        <v/>
      </c>
      <c r="Y148" s="1" t="str">
        <f t="shared" si="56"/>
        <v/>
      </c>
      <c r="Z148" s="1" t="e">
        <f t="shared" si="57"/>
        <v>#N/A</v>
      </c>
      <c r="AA148" s="3"/>
      <c r="AB148" s="13" t="e">
        <f t="shared" si="49"/>
        <v>#N/A</v>
      </c>
      <c r="AC148" s="13" t="e">
        <f t="shared" si="50"/>
        <v>#N/A</v>
      </c>
      <c r="AD148" s="13" t="e">
        <f t="shared" si="51"/>
        <v>#N/A</v>
      </c>
      <c r="AE148" s="13" t="e">
        <f t="shared" si="52"/>
        <v>#N/A</v>
      </c>
      <c r="AF148" s="13" t="e">
        <f t="shared" si="53"/>
        <v>#N/A</v>
      </c>
      <c r="AG148" s="13" t="e">
        <f t="shared" si="54"/>
        <v>#N/A</v>
      </c>
      <c r="AI148" s="11"/>
      <c r="AJ148" s="11"/>
      <c r="AK148" s="11"/>
      <c r="AL148" s="11"/>
      <c r="AM148" s="11"/>
      <c r="AN148" s="11"/>
      <c r="AO148" s="11"/>
      <c r="AP148" s="11"/>
      <c r="AQ148" s="11">
        <f t="shared" si="58"/>
        <v>150</v>
      </c>
      <c r="AR148" s="11">
        <f t="shared" si="58"/>
        <v>135</v>
      </c>
      <c r="AT148" s="107"/>
      <c r="BA148" s="11"/>
      <c r="BB148" s="11"/>
      <c r="BC148" s="11"/>
      <c r="BD148" s="11"/>
      <c r="BE148" s="11"/>
      <c r="BH148" s="11"/>
      <c r="BI148" s="11"/>
      <c r="BJ148" s="11"/>
      <c r="BK148" s="11"/>
      <c r="BL148" s="11"/>
      <c r="BM148" s="11"/>
      <c r="BN148" s="11"/>
    </row>
    <row r="149" spans="1:66" s="1" customFormat="1" x14ac:dyDescent="0.3">
      <c r="A149" s="11"/>
      <c r="B149" s="1" t="e">
        <f t="shared" si="48"/>
        <v>#N/A</v>
      </c>
      <c r="V149" s="1" t="str">
        <f t="shared" si="55"/>
        <v/>
      </c>
      <c r="W149" s="1" t="str">
        <f t="shared" si="56"/>
        <v/>
      </c>
      <c r="X149" s="1" t="str">
        <f t="shared" si="56"/>
        <v/>
      </c>
      <c r="Y149" s="1" t="str">
        <f t="shared" si="56"/>
        <v/>
      </c>
      <c r="Z149" s="1" t="e">
        <f t="shared" si="57"/>
        <v>#N/A</v>
      </c>
      <c r="AA149" s="3"/>
      <c r="AB149" s="13" t="e">
        <f t="shared" si="49"/>
        <v>#N/A</v>
      </c>
      <c r="AC149" s="13" t="e">
        <f t="shared" si="50"/>
        <v>#N/A</v>
      </c>
      <c r="AD149" s="13" t="e">
        <f t="shared" si="51"/>
        <v>#N/A</v>
      </c>
      <c r="AE149" s="13" t="e">
        <f t="shared" si="52"/>
        <v>#N/A</v>
      </c>
      <c r="AF149" s="13" t="e">
        <f t="shared" si="53"/>
        <v>#N/A</v>
      </c>
      <c r="AG149" s="13" t="e">
        <f t="shared" si="54"/>
        <v>#N/A</v>
      </c>
      <c r="AI149" s="11"/>
      <c r="AJ149" s="11"/>
      <c r="AK149" s="11"/>
      <c r="AL149" s="11"/>
      <c r="AM149" s="11"/>
      <c r="AN149" s="11"/>
      <c r="AO149" s="11"/>
      <c r="AP149" s="11"/>
      <c r="AQ149" s="11">
        <f t="shared" si="58"/>
        <v>151</v>
      </c>
      <c r="AR149" s="11">
        <f t="shared" si="58"/>
        <v>136</v>
      </c>
      <c r="AT149" s="107"/>
      <c r="BA149" s="11"/>
      <c r="BB149" s="11"/>
      <c r="BC149" s="11"/>
      <c r="BD149" s="11"/>
      <c r="BE149" s="11"/>
      <c r="BH149" s="11"/>
      <c r="BI149" s="11"/>
      <c r="BJ149" s="11"/>
      <c r="BK149" s="11"/>
      <c r="BL149" s="11"/>
      <c r="BM149" s="11"/>
      <c r="BN149" s="11"/>
    </row>
    <row r="150" spans="1:66" s="1" customFormat="1" x14ac:dyDescent="0.3">
      <c r="A150" s="11"/>
      <c r="B150" s="1" t="e">
        <f t="shared" si="48"/>
        <v>#N/A</v>
      </c>
      <c r="V150" s="1" t="str">
        <f t="shared" si="55"/>
        <v/>
      </c>
      <c r="W150" s="1" t="str">
        <f t="shared" si="56"/>
        <v/>
      </c>
      <c r="X150" s="1" t="str">
        <f t="shared" si="56"/>
        <v/>
      </c>
      <c r="Y150" s="1" t="str">
        <f t="shared" si="56"/>
        <v/>
      </c>
      <c r="Z150" s="1" t="e">
        <f t="shared" si="57"/>
        <v>#N/A</v>
      </c>
      <c r="AA150" s="3"/>
      <c r="AB150" s="13" t="e">
        <f t="shared" si="49"/>
        <v>#N/A</v>
      </c>
      <c r="AC150" s="13" t="e">
        <f t="shared" si="50"/>
        <v>#N/A</v>
      </c>
      <c r="AD150" s="13" t="e">
        <f t="shared" si="51"/>
        <v>#N/A</v>
      </c>
      <c r="AE150" s="13" t="e">
        <f t="shared" si="52"/>
        <v>#N/A</v>
      </c>
      <c r="AF150" s="13" t="e">
        <f t="shared" si="53"/>
        <v>#N/A</v>
      </c>
      <c r="AG150" s="13" t="e">
        <f t="shared" si="54"/>
        <v>#N/A</v>
      </c>
      <c r="AI150" s="11"/>
      <c r="AJ150" s="11"/>
      <c r="AK150" s="11"/>
      <c r="AL150" s="11"/>
      <c r="AM150" s="11"/>
      <c r="AN150" s="11"/>
      <c r="AO150" s="11"/>
      <c r="AP150" s="11"/>
      <c r="AQ150" s="11">
        <f t="shared" si="58"/>
        <v>152</v>
      </c>
      <c r="AR150" s="11">
        <f t="shared" si="58"/>
        <v>137</v>
      </c>
      <c r="AT150" s="107"/>
      <c r="BA150" s="11"/>
      <c r="BB150" s="11"/>
      <c r="BC150" s="11"/>
      <c r="BD150" s="11"/>
      <c r="BE150" s="11"/>
      <c r="BH150" s="11"/>
      <c r="BI150" s="11"/>
      <c r="BJ150" s="11"/>
      <c r="BK150" s="11"/>
      <c r="BL150" s="11"/>
      <c r="BM150" s="11"/>
      <c r="BN150" s="11"/>
    </row>
    <row r="151" spans="1:66" s="1" customFormat="1" x14ac:dyDescent="0.3">
      <c r="A151" s="11"/>
      <c r="B151" s="1" t="e">
        <f t="shared" si="48"/>
        <v>#N/A</v>
      </c>
      <c r="V151" s="1" t="str">
        <f t="shared" si="55"/>
        <v/>
      </c>
      <c r="W151" s="1" t="str">
        <f t="shared" si="56"/>
        <v/>
      </c>
      <c r="X151" s="1" t="str">
        <f t="shared" si="56"/>
        <v/>
      </c>
      <c r="Y151" s="1" t="str">
        <f t="shared" si="56"/>
        <v/>
      </c>
      <c r="Z151" s="1" t="e">
        <f t="shared" si="57"/>
        <v>#N/A</v>
      </c>
      <c r="AA151" s="3"/>
      <c r="AB151" s="13" t="e">
        <f t="shared" si="49"/>
        <v>#N/A</v>
      </c>
      <c r="AC151" s="13" t="e">
        <f t="shared" si="50"/>
        <v>#N/A</v>
      </c>
      <c r="AD151" s="13" t="e">
        <f t="shared" si="51"/>
        <v>#N/A</v>
      </c>
      <c r="AE151" s="13" t="e">
        <f t="shared" si="52"/>
        <v>#N/A</v>
      </c>
      <c r="AF151" s="13" t="e">
        <f t="shared" si="53"/>
        <v>#N/A</v>
      </c>
      <c r="AG151" s="13" t="e">
        <f t="shared" si="54"/>
        <v>#N/A</v>
      </c>
      <c r="AI151" s="11"/>
      <c r="AJ151" s="11"/>
      <c r="AK151" s="11"/>
      <c r="AL151" s="11"/>
      <c r="AM151" s="11"/>
      <c r="AN151" s="11"/>
      <c r="AO151" s="11"/>
      <c r="AP151" s="11"/>
      <c r="AQ151" s="11">
        <f t="shared" si="58"/>
        <v>153</v>
      </c>
      <c r="AR151" s="11">
        <f t="shared" si="58"/>
        <v>138</v>
      </c>
      <c r="AT151" s="107"/>
      <c r="BA151" s="11"/>
      <c r="BB151" s="11"/>
      <c r="BC151" s="11"/>
      <c r="BD151" s="11"/>
      <c r="BE151" s="11"/>
      <c r="BH151" s="11"/>
      <c r="BI151" s="11"/>
      <c r="BJ151" s="11"/>
      <c r="BK151" s="11"/>
      <c r="BL151" s="11"/>
      <c r="BM151" s="11"/>
      <c r="BN151" s="11"/>
    </row>
    <row r="152" spans="1:66" s="1" customFormat="1" x14ac:dyDescent="0.3">
      <c r="A152" s="11"/>
      <c r="B152" s="1" t="e">
        <f t="shared" si="48"/>
        <v>#N/A</v>
      </c>
      <c r="V152" s="1" t="str">
        <f t="shared" si="55"/>
        <v/>
      </c>
      <c r="W152" s="1" t="str">
        <f t="shared" si="56"/>
        <v/>
      </c>
      <c r="X152" s="1" t="str">
        <f t="shared" si="56"/>
        <v/>
      </c>
      <c r="Y152" s="1" t="str">
        <f t="shared" si="56"/>
        <v/>
      </c>
      <c r="Z152" s="1" t="e">
        <f t="shared" si="57"/>
        <v>#N/A</v>
      </c>
      <c r="AA152" s="3"/>
      <c r="AB152" s="13" t="e">
        <f t="shared" si="49"/>
        <v>#N/A</v>
      </c>
      <c r="AC152" s="13" t="e">
        <f t="shared" si="50"/>
        <v>#N/A</v>
      </c>
      <c r="AD152" s="13" t="e">
        <f t="shared" si="51"/>
        <v>#N/A</v>
      </c>
      <c r="AE152" s="13" t="e">
        <f t="shared" si="52"/>
        <v>#N/A</v>
      </c>
      <c r="AF152" s="13" t="e">
        <f t="shared" si="53"/>
        <v>#N/A</v>
      </c>
      <c r="AG152" s="13" t="e">
        <f t="shared" si="54"/>
        <v>#N/A</v>
      </c>
      <c r="AI152" s="11"/>
      <c r="AJ152" s="11"/>
      <c r="AK152" s="11"/>
      <c r="AL152" s="11"/>
      <c r="AM152" s="11"/>
      <c r="AN152" s="11"/>
      <c r="AO152" s="11"/>
      <c r="AP152" s="11"/>
      <c r="AQ152" s="11">
        <f t="shared" si="58"/>
        <v>154</v>
      </c>
      <c r="AR152" s="11">
        <f t="shared" si="58"/>
        <v>139</v>
      </c>
      <c r="AT152" s="107"/>
      <c r="BA152" s="11"/>
      <c r="BB152" s="11"/>
      <c r="BC152" s="11"/>
      <c r="BD152" s="11"/>
      <c r="BE152" s="11"/>
      <c r="BH152" s="11"/>
      <c r="BI152" s="11"/>
      <c r="BJ152" s="11"/>
      <c r="BK152" s="11"/>
      <c r="BL152" s="11"/>
      <c r="BM152" s="11"/>
      <c r="BN152" s="11"/>
    </row>
    <row r="153" spans="1:66" s="1" customFormat="1" x14ac:dyDescent="0.3">
      <c r="A153" s="11"/>
      <c r="B153" s="1" t="e">
        <f t="shared" si="48"/>
        <v>#N/A</v>
      </c>
      <c r="V153" s="1" t="str">
        <f t="shared" si="55"/>
        <v/>
      </c>
      <c r="W153" s="1" t="str">
        <f t="shared" si="56"/>
        <v/>
      </c>
      <c r="X153" s="1" t="str">
        <f t="shared" si="56"/>
        <v/>
      </c>
      <c r="Y153" s="1" t="str">
        <f t="shared" si="56"/>
        <v/>
      </c>
      <c r="Z153" s="1" t="e">
        <f t="shared" si="57"/>
        <v>#N/A</v>
      </c>
      <c r="AA153" s="3"/>
      <c r="AB153" s="13" t="e">
        <f t="shared" si="49"/>
        <v>#N/A</v>
      </c>
      <c r="AC153" s="13" t="e">
        <f t="shared" si="50"/>
        <v>#N/A</v>
      </c>
      <c r="AD153" s="13" t="e">
        <f t="shared" si="51"/>
        <v>#N/A</v>
      </c>
      <c r="AE153" s="13" t="e">
        <f t="shared" si="52"/>
        <v>#N/A</v>
      </c>
      <c r="AF153" s="13" t="e">
        <f t="shared" si="53"/>
        <v>#N/A</v>
      </c>
      <c r="AG153" s="13" t="e">
        <f t="shared" si="54"/>
        <v>#N/A</v>
      </c>
      <c r="AI153" s="11"/>
      <c r="AJ153" s="11"/>
      <c r="AK153" s="11"/>
      <c r="AL153" s="11"/>
      <c r="AM153" s="11"/>
      <c r="AN153" s="11"/>
      <c r="AO153" s="11"/>
      <c r="AP153" s="11"/>
      <c r="AQ153" s="11">
        <f t="shared" si="58"/>
        <v>155</v>
      </c>
      <c r="AR153" s="11">
        <f t="shared" si="58"/>
        <v>140</v>
      </c>
      <c r="AT153" s="107"/>
      <c r="BA153" s="11"/>
      <c r="BB153" s="11"/>
      <c r="BC153" s="11"/>
      <c r="BD153" s="11"/>
      <c r="BE153" s="11"/>
      <c r="BH153" s="11"/>
      <c r="BI153" s="11"/>
      <c r="BJ153" s="11"/>
      <c r="BK153" s="11"/>
      <c r="BL153" s="11"/>
      <c r="BM153" s="11"/>
      <c r="BN153" s="11"/>
    </row>
    <row r="154" spans="1:66" s="1" customFormat="1" x14ac:dyDescent="0.3">
      <c r="A154" s="11"/>
      <c r="B154" s="1" t="e">
        <f t="shared" si="48"/>
        <v>#N/A</v>
      </c>
      <c r="V154" s="1" t="str">
        <f t="shared" si="55"/>
        <v/>
      </c>
      <c r="W154" s="1" t="str">
        <f t="shared" si="56"/>
        <v/>
      </c>
      <c r="X154" s="1" t="str">
        <f t="shared" si="56"/>
        <v/>
      </c>
      <c r="Y154" s="1" t="str">
        <f t="shared" si="56"/>
        <v/>
      </c>
      <c r="Z154" s="1" t="e">
        <f t="shared" si="57"/>
        <v>#N/A</v>
      </c>
      <c r="AA154" s="3"/>
      <c r="AB154" s="13" t="e">
        <f t="shared" si="49"/>
        <v>#N/A</v>
      </c>
      <c r="AC154" s="13" t="e">
        <f t="shared" si="50"/>
        <v>#N/A</v>
      </c>
      <c r="AD154" s="13" t="e">
        <f t="shared" si="51"/>
        <v>#N/A</v>
      </c>
      <c r="AE154" s="13" t="e">
        <f t="shared" si="52"/>
        <v>#N/A</v>
      </c>
      <c r="AF154" s="13" t="e">
        <f t="shared" si="53"/>
        <v>#N/A</v>
      </c>
      <c r="AG154" s="13" t="e">
        <f t="shared" si="54"/>
        <v>#N/A</v>
      </c>
      <c r="AI154" s="11"/>
      <c r="AJ154" s="11"/>
      <c r="AK154" s="11"/>
      <c r="AL154" s="11"/>
      <c r="AM154" s="11"/>
      <c r="AN154" s="11"/>
      <c r="AO154" s="11"/>
      <c r="AP154" s="11"/>
      <c r="AQ154" s="11">
        <f t="shared" si="58"/>
        <v>156</v>
      </c>
      <c r="AR154" s="11">
        <f t="shared" si="58"/>
        <v>141</v>
      </c>
      <c r="AT154" s="107"/>
      <c r="BA154" s="11"/>
      <c r="BB154" s="11"/>
      <c r="BC154" s="11"/>
      <c r="BD154" s="11"/>
      <c r="BE154" s="11"/>
      <c r="BH154" s="11"/>
      <c r="BI154" s="11"/>
      <c r="BJ154" s="11"/>
      <c r="BK154" s="11"/>
      <c r="BL154" s="11"/>
      <c r="BM154" s="11"/>
      <c r="BN154" s="11"/>
    </row>
    <row r="155" spans="1:66" s="1" customFormat="1" x14ac:dyDescent="0.3">
      <c r="A155" s="11"/>
      <c r="B155" s="1" t="e">
        <f t="shared" si="48"/>
        <v>#N/A</v>
      </c>
      <c r="V155" s="1" t="str">
        <f t="shared" si="55"/>
        <v/>
      </c>
      <c r="W155" s="1" t="str">
        <f t="shared" si="56"/>
        <v/>
      </c>
      <c r="X155" s="1" t="str">
        <f t="shared" si="56"/>
        <v/>
      </c>
      <c r="Y155" s="1" t="str">
        <f t="shared" si="56"/>
        <v/>
      </c>
      <c r="Z155" s="1" t="e">
        <f t="shared" si="57"/>
        <v>#N/A</v>
      </c>
      <c r="AA155" s="3"/>
      <c r="AB155" s="13" t="e">
        <f t="shared" si="49"/>
        <v>#N/A</v>
      </c>
      <c r="AC155" s="13" t="e">
        <f t="shared" si="50"/>
        <v>#N/A</v>
      </c>
      <c r="AD155" s="13" t="e">
        <f t="shared" si="51"/>
        <v>#N/A</v>
      </c>
      <c r="AE155" s="13" t="e">
        <f t="shared" si="52"/>
        <v>#N/A</v>
      </c>
      <c r="AF155" s="13" t="e">
        <f t="shared" si="53"/>
        <v>#N/A</v>
      </c>
      <c r="AG155" s="13" t="e">
        <f t="shared" si="54"/>
        <v>#N/A</v>
      </c>
      <c r="AI155" s="11"/>
      <c r="AJ155" s="11"/>
      <c r="AK155" s="11"/>
      <c r="AL155" s="11"/>
      <c r="AM155" s="11"/>
      <c r="AN155" s="11"/>
      <c r="AO155" s="11"/>
      <c r="AP155" s="11"/>
      <c r="AQ155" s="11">
        <f t="shared" si="58"/>
        <v>157</v>
      </c>
      <c r="AR155" s="11">
        <f t="shared" si="58"/>
        <v>142</v>
      </c>
      <c r="AT155" s="107"/>
      <c r="BA155" s="11"/>
      <c r="BB155" s="11"/>
      <c r="BC155" s="11"/>
      <c r="BD155" s="11"/>
      <c r="BE155" s="11"/>
      <c r="BH155" s="11"/>
      <c r="BI155" s="11"/>
      <c r="BJ155" s="11"/>
      <c r="BK155" s="11"/>
      <c r="BL155" s="11"/>
      <c r="BM155" s="11"/>
      <c r="BN155" s="11"/>
    </row>
    <row r="156" spans="1:66" s="1" customFormat="1" x14ac:dyDescent="0.3">
      <c r="A156" s="11"/>
      <c r="B156" s="1" t="e">
        <f t="shared" si="48"/>
        <v>#N/A</v>
      </c>
      <c r="V156" s="1" t="str">
        <f t="shared" si="55"/>
        <v/>
      </c>
      <c r="W156" s="1" t="str">
        <f t="shared" si="56"/>
        <v/>
      </c>
      <c r="X156" s="1" t="str">
        <f t="shared" si="56"/>
        <v/>
      </c>
      <c r="Y156" s="1" t="str">
        <f t="shared" si="56"/>
        <v/>
      </c>
      <c r="Z156" s="1" t="e">
        <f t="shared" si="57"/>
        <v>#N/A</v>
      </c>
      <c r="AA156" s="3"/>
      <c r="AB156" s="13" t="e">
        <f t="shared" si="49"/>
        <v>#N/A</v>
      </c>
      <c r="AC156" s="13" t="e">
        <f t="shared" si="50"/>
        <v>#N/A</v>
      </c>
      <c r="AD156" s="13" t="e">
        <f t="shared" si="51"/>
        <v>#N/A</v>
      </c>
      <c r="AE156" s="13" t="e">
        <f t="shared" si="52"/>
        <v>#N/A</v>
      </c>
      <c r="AF156" s="13" t="e">
        <f t="shared" si="53"/>
        <v>#N/A</v>
      </c>
      <c r="AG156" s="13" t="e">
        <f t="shared" si="54"/>
        <v>#N/A</v>
      </c>
      <c r="AI156" s="11"/>
      <c r="AJ156" s="11"/>
      <c r="AK156" s="11"/>
      <c r="AL156" s="11"/>
      <c r="AM156" s="11"/>
      <c r="AN156" s="11"/>
      <c r="AO156" s="11"/>
      <c r="AP156" s="11"/>
      <c r="AQ156" s="11">
        <f t="shared" si="58"/>
        <v>158</v>
      </c>
      <c r="AR156" s="11">
        <f t="shared" si="58"/>
        <v>143</v>
      </c>
      <c r="AT156" s="107"/>
      <c r="BA156" s="11"/>
      <c r="BB156" s="11"/>
      <c r="BC156" s="11"/>
      <c r="BD156" s="11"/>
      <c r="BE156" s="11"/>
      <c r="BH156" s="11"/>
      <c r="BI156" s="11"/>
      <c r="BJ156" s="11"/>
      <c r="BK156" s="11"/>
      <c r="BL156" s="11"/>
      <c r="BM156" s="11"/>
      <c r="BN156" s="11"/>
    </row>
    <row r="157" spans="1:66" s="1" customFormat="1" x14ac:dyDescent="0.3">
      <c r="A157" s="11"/>
      <c r="B157" s="1" t="e">
        <f t="shared" si="48"/>
        <v>#N/A</v>
      </c>
      <c r="V157" s="1" t="str">
        <f t="shared" si="55"/>
        <v/>
      </c>
      <c r="W157" s="1" t="str">
        <f t="shared" si="56"/>
        <v/>
      </c>
      <c r="X157" s="1" t="str">
        <f t="shared" si="56"/>
        <v/>
      </c>
      <c r="Y157" s="1" t="str">
        <f t="shared" si="56"/>
        <v/>
      </c>
      <c r="Z157" s="1" t="e">
        <f t="shared" si="57"/>
        <v>#N/A</v>
      </c>
      <c r="AA157" s="3"/>
      <c r="AB157" s="13" t="e">
        <f t="shared" si="49"/>
        <v>#N/A</v>
      </c>
      <c r="AC157" s="13" t="e">
        <f t="shared" si="50"/>
        <v>#N/A</v>
      </c>
      <c r="AD157" s="13" t="e">
        <f t="shared" si="51"/>
        <v>#N/A</v>
      </c>
      <c r="AE157" s="13" t="e">
        <f t="shared" si="52"/>
        <v>#N/A</v>
      </c>
      <c r="AF157" s="13" t="e">
        <f t="shared" si="53"/>
        <v>#N/A</v>
      </c>
      <c r="AG157" s="13" t="e">
        <f t="shared" si="54"/>
        <v>#N/A</v>
      </c>
      <c r="AI157" s="11"/>
      <c r="AJ157" s="11"/>
      <c r="AK157" s="11"/>
      <c r="AL157" s="11"/>
      <c r="AM157" s="11"/>
      <c r="AN157" s="11"/>
      <c r="AO157" s="11"/>
      <c r="AP157" s="11"/>
      <c r="AQ157" s="11">
        <f t="shared" si="58"/>
        <v>159</v>
      </c>
      <c r="AR157" s="11">
        <f t="shared" si="58"/>
        <v>144</v>
      </c>
      <c r="AT157" s="107"/>
      <c r="BA157" s="11"/>
      <c r="BB157" s="11"/>
      <c r="BC157" s="11"/>
      <c r="BD157" s="11"/>
      <c r="BE157" s="11"/>
      <c r="BH157" s="11"/>
      <c r="BI157" s="11"/>
      <c r="BJ157" s="11"/>
      <c r="BK157" s="11"/>
      <c r="BL157" s="11"/>
      <c r="BM157" s="11"/>
      <c r="BN157" s="11"/>
    </row>
    <row r="158" spans="1:66" s="1" customFormat="1" x14ac:dyDescent="0.3">
      <c r="A158" s="11"/>
      <c r="B158" s="1" t="e">
        <f t="shared" si="48"/>
        <v>#N/A</v>
      </c>
      <c r="V158" s="1" t="str">
        <f t="shared" si="55"/>
        <v/>
      </c>
      <c r="W158" s="1" t="str">
        <f t="shared" si="56"/>
        <v/>
      </c>
      <c r="X158" s="1" t="str">
        <f t="shared" si="56"/>
        <v/>
      </c>
      <c r="Y158" s="1" t="str">
        <f t="shared" si="56"/>
        <v/>
      </c>
      <c r="Z158" s="1" t="e">
        <f t="shared" si="57"/>
        <v>#N/A</v>
      </c>
      <c r="AA158" s="3"/>
      <c r="AB158" s="13" t="e">
        <f t="shared" si="49"/>
        <v>#N/A</v>
      </c>
      <c r="AC158" s="13" t="e">
        <f t="shared" si="50"/>
        <v>#N/A</v>
      </c>
      <c r="AD158" s="13" t="e">
        <f t="shared" si="51"/>
        <v>#N/A</v>
      </c>
      <c r="AE158" s="13" t="e">
        <f t="shared" si="52"/>
        <v>#N/A</v>
      </c>
      <c r="AF158" s="13" t="e">
        <f t="shared" si="53"/>
        <v>#N/A</v>
      </c>
      <c r="AG158" s="13" t="e">
        <f t="shared" si="54"/>
        <v>#N/A</v>
      </c>
      <c r="AI158" s="11"/>
      <c r="AJ158" s="11"/>
      <c r="AK158" s="11"/>
      <c r="AL158" s="11"/>
      <c r="AM158" s="11"/>
      <c r="AN158" s="11"/>
      <c r="AO158" s="11"/>
      <c r="AP158" s="11"/>
      <c r="AQ158" s="11">
        <f t="shared" si="58"/>
        <v>160</v>
      </c>
      <c r="AR158" s="11">
        <f t="shared" si="58"/>
        <v>145</v>
      </c>
      <c r="AT158" s="107"/>
      <c r="BA158" s="11"/>
      <c r="BB158" s="11"/>
      <c r="BC158" s="11"/>
      <c r="BD158" s="11"/>
      <c r="BE158" s="11"/>
      <c r="BH158" s="11"/>
      <c r="BI158" s="11"/>
      <c r="BJ158" s="11"/>
      <c r="BK158" s="11"/>
      <c r="BL158" s="11"/>
      <c r="BM158" s="11"/>
      <c r="BN158" s="11"/>
    </row>
    <row r="159" spans="1:66" s="1" customFormat="1" x14ac:dyDescent="0.3">
      <c r="A159" s="11"/>
      <c r="B159" s="1" t="e">
        <f t="shared" si="48"/>
        <v>#N/A</v>
      </c>
      <c r="V159" s="1" t="str">
        <f t="shared" si="55"/>
        <v/>
      </c>
      <c r="W159" s="1" t="str">
        <f t="shared" si="56"/>
        <v/>
      </c>
      <c r="X159" s="1" t="str">
        <f t="shared" si="56"/>
        <v/>
      </c>
      <c r="Y159" s="1" t="str">
        <f t="shared" si="56"/>
        <v/>
      </c>
      <c r="Z159" s="1" t="e">
        <f t="shared" si="57"/>
        <v>#N/A</v>
      </c>
      <c r="AA159" s="3"/>
      <c r="AB159" s="13" t="e">
        <f t="shared" si="49"/>
        <v>#N/A</v>
      </c>
      <c r="AC159" s="13" t="e">
        <f t="shared" si="50"/>
        <v>#N/A</v>
      </c>
      <c r="AD159" s="13" t="e">
        <f t="shared" si="51"/>
        <v>#N/A</v>
      </c>
      <c r="AE159" s="13" t="e">
        <f t="shared" si="52"/>
        <v>#N/A</v>
      </c>
      <c r="AF159" s="13" t="e">
        <f t="shared" si="53"/>
        <v>#N/A</v>
      </c>
      <c r="AG159" s="13" t="e">
        <f t="shared" si="54"/>
        <v>#N/A</v>
      </c>
      <c r="AI159" s="11"/>
      <c r="AJ159" s="11"/>
      <c r="AK159" s="11"/>
      <c r="AL159" s="11"/>
      <c r="AM159" s="11"/>
      <c r="AN159" s="11"/>
      <c r="AO159" s="11"/>
      <c r="AP159" s="11"/>
      <c r="AQ159" s="11">
        <f t="shared" si="58"/>
        <v>161</v>
      </c>
      <c r="AR159" s="11">
        <f t="shared" si="58"/>
        <v>146</v>
      </c>
      <c r="AT159" s="107"/>
      <c r="BA159" s="11"/>
      <c r="BB159" s="11"/>
      <c r="BC159" s="11"/>
      <c r="BD159" s="11"/>
      <c r="BE159" s="11"/>
      <c r="BH159" s="11"/>
      <c r="BI159" s="11"/>
      <c r="BJ159" s="11"/>
      <c r="BK159" s="11"/>
      <c r="BL159" s="11"/>
      <c r="BM159" s="11"/>
      <c r="BN159" s="11"/>
    </row>
    <row r="160" spans="1:66" s="1" customFormat="1" x14ac:dyDescent="0.3">
      <c r="A160" s="11"/>
      <c r="B160" s="1" t="e">
        <f t="shared" si="48"/>
        <v>#N/A</v>
      </c>
      <c r="V160" s="1" t="str">
        <f t="shared" si="55"/>
        <v/>
      </c>
      <c r="W160" s="1" t="str">
        <f t="shared" si="56"/>
        <v/>
      </c>
      <c r="X160" s="1" t="str">
        <f t="shared" si="56"/>
        <v/>
      </c>
      <c r="Y160" s="1" t="str">
        <f t="shared" si="56"/>
        <v/>
      </c>
      <c r="Z160" s="1" t="e">
        <f t="shared" si="57"/>
        <v>#N/A</v>
      </c>
      <c r="AA160" s="3"/>
      <c r="AB160" s="13" t="e">
        <f t="shared" si="49"/>
        <v>#N/A</v>
      </c>
      <c r="AC160" s="13" t="e">
        <f t="shared" si="50"/>
        <v>#N/A</v>
      </c>
      <c r="AD160" s="13" t="e">
        <f t="shared" si="51"/>
        <v>#N/A</v>
      </c>
      <c r="AE160" s="13" t="e">
        <f t="shared" si="52"/>
        <v>#N/A</v>
      </c>
      <c r="AF160" s="13" t="e">
        <f t="shared" si="53"/>
        <v>#N/A</v>
      </c>
      <c r="AG160" s="13" t="e">
        <f t="shared" si="54"/>
        <v>#N/A</v>
      </c>
      <c r="AI160" s="11"/>
      <c r="AJ160" s="11"/>
      <c r="AK160" s="11"/>
      <c r="AL160" s="11"/>
      <c r="AM160" s="11"/>
      <c r="AN160" s="11"/>
      <c r="AO160" s="11"/>
      <c r="AP160" s="11"/>
      <c r="AQ160" s="11">
        <f t="shared" ref="AQ160:AR175" si="59">+AQ159+1</f>
        <v>162</v>
      </c>
      <c r="AR160" s="11">
        <f t="shared" si="59"/>
        <v>147</v>
      </c>
      <c r="AT160" s="107"/>
      <c r="BA160" s="11"/>
      <c r="BB160" s="11"/>
      <c r="BC160" s="11"/>
      <c r="BD160" s="11"/>
      <c r="BE160" s="11"/>
      <c r="BH160" s="11"/>
      <c r="BI160" s="11"/>
      <c r="BJ160" s="11"/>
      <c r="BK160" s="11"/>
      <c r="BL160" s="11"/>
      <c r="BM160" s="11"/>
      <c r="BN160" s="11"/>
    </row>
    <row r="161" spans="1:66" s="1" customFormat="1" x14ac:dyDescent="0.3">
      <c r="A161" s="11"/>
      <c r="B161" s="1" t="e">
        <f t="shared" si="48"/>
        <v>#N/A</v>
      </c>
      <c r="V161" s="1" t="str">
        <f t="shared" si="55"/>
        <v/>
      </c>
      <c r="W161" s="1" t="str">
        <f t="shared" si="56"/>
        <v/>
      </c>
      <c r="X161" s="1" t="str">
        <f t="shared" si="56"/>
        <v/>
      </c>
      <c r="Y161" s="1" t="str">
        <f t="shared" si="56"/>
        <v/>
      </c>
      <c r="Z161" s="1" t="e">
        <f t="shared" si="57"/>
        <v>#N/A</v>
      </c>
      <c r="AA161" s="3"/>
      <c r="AB161" s="13" t="e">
        <f t="shared" si="49"/>
        <v>#N/A</v>
      </c>
      <c r="AC161" s="13" t="e">
        <f t="shared" si="50"/>
        <v>#N/A</v>
      </c>
      <c r="AD161" s="13" t="e">
        <f t="shared" si="51"/>
        <v>#N/A</v>
      </c>
      <c r="AE161" s="13" t="e">
        <f t="shared" si="52"/>
        <v>#N/A</v>
      </c>
      <c r="AF161" s="13" t="e">
        <f t="shared" si="53"/>
        <v>#N/A</v>
      </c>
      <c r="AG161" s="13" t="e">
        <f t="shared" si="54"/>
        <v>#N/A</v>
      </c>
      <c r="AI161" s="11"/>
      <c r="AJ161" s="11"/>
      <c r="AK161" s="11"/>
      <c r="AL161" s="11"/>
      <c r="AM161" s="11"/>
      <c r="AN161" s="11"/>
      <c r="AO161" s="11"/>
      <c r="AP161" s="11"/>
      <c r="AQ161" s="11">
        <f t="shared" si="59"/>
        <v>163</v>
      </c>
      <c r="AR161" s="11">
        <f t="shared" si="59"/>
        <v>148</v>
      </c>
      <c r="AT161" s="107"/>
      <c r="BA161" s="11"/>
      <c r="BB161" s="11"/>
      <c r="BC161" s="11"/>
      <c r="BD161" s="11"/>
      <c r="BE161" s="11"/>
      <c r="BH161" s="11"/>
      <c r="BI161" s="11"/>
      <c r="BJ161" s="11"/>
      <c r="BK161" s="11"/>
      <c r="BL161" s="11"/>
      <c r="BM161" s="11"/>
      <c r="BN161" s="11"/>
    </row>
    <row r="162" spans="1:66" s="1" customFormat="1" x14ac:dyDescent="0.3">
      <c r="A162" s="11"/>
      <c r="B162" s="1" t="e">
        <f t="shared" si="48"/>
        <v>#N/A</v>
      </c>
      <c r="V162" s="1" t="str">
        <f t="shared" si="55"/>
        <v/>
      </c>
      <c r="W162" s="1" t="str">
        <f t="shared" si="56"/>
        <v/>
      </c>
      <c r="X162" s="1" t="str">
        <f t="shared" si="56"/>
        <v/>
      </c>
      <c r="Y162" s="1" t="str">
        <f t="shared" si="56"/>
        <v/>
      </c>
      <c r="Z162" s="1" t="e">
        <f t="shared" si="57"/>
        <v>#N/A</v>
      </c>
      <c r="AA162" s="3"/>
      <c r="AB162" s="13" t="e">
        <f t="shared" si="49"/>
        <v>#N/A</v>
      </c>
      <c r="AC162" s="13" t="e">
        <f t="shared" si="50"/>
        <v>#N/A</v>
      </c>
      <c r="AD162" s="13" t="e">
        <f t="shared" si="51"/>
        <v>#N/A</v>
      </c>
      <c r="AE162" s="13" t="e">
        <f t="shared" si="52"/>
        <v>#N/A</v>
      </c>
      <c r="AF162" s="13" t="e">
        <f t="shared" si="53"/>
        <v>#N/A</v>
      </c>
      <c r="AG162" s="13" t="e">
        <f t="shared" si="54"/>
        <v>#N/A</v>
      </c>
      <c r="AI162" s="11"/>
      <c r="AJ162" s="11"/>
      <c r="AK162" s="11"/>
      <c r="AL162" s="11"/>
      <c r="AM162" s="11"/>
      <c r="AN162" s="11"/>
      <c r="AO162" s="11"/>
      <c r="AP162" s="11"/>
      <c r="AQ162" s="11">
        <f t="shared" si="59"/>
        <v>164</v>
      </c>
      <c r="AR162" s="11">
        <f t="shared" si="59"/>
        <v>149</v>
      </c>
      <c r="AT162" s="107"/>
      <c r="BA162" s="11"/>
      <c r="BB162" s="11"/>
      <c r="BC162" s="11"/>
      <c r="BD162" s="11"/>
      <c r="BE162" s="11"/>
      <c r="BH162" s="11"/>
      <c r="BI162" s="11"/>
      <c r="BJ162" s="11"/>
      <c r="BK162" s="11"/>
      <c r="BL162" s="11"/>
      <c r="BM162" s="11"/>
      <c r="BN162" s="11"/>
    </row>
    <row r="163" spans="1:66" s="1" customFormat="1" x14ac:dyDescent="0.3">
      <c r="A163" s="11"/>
      <c r="B163" s="1" t="e">
        <f t="shared" si="48"/>
        <v>#N/A</v>
      </c>
      <c r="V163" s="1" t="str">
        <f t="shared" si="55"/>
        <v/>
      </c>
      <c r="W163" s="1" t="str">
        <f t="shared" si="56"/>
        <v/>
      </c>
      <c r="X163" s="1" t="str">
        <f t="shared" si="56"/>
        <v/>
      </c>
      <c r="Y163" s="1" t="str">
        <f t="shared" si="56"/>
        <v/>
      </c>
      <c r="Z163" s="1" t="e">
        <f t="shared" si="57"/>
        <v>#N/A</v>
      </c>
      <c r="AA163" s="3"/>
      <c r="AB163" s="13" t="e">
        <f t="shared" si="49"/>
        <v>#N/A</v>
      </c>
      <c r="AC163" s="13" t="e">
        <f t="shared" si="50"/>
        <v>#N/A</v>
      </c>
      <c r="AD163" s="13" t="e">
        <f t="shared" si="51"/>
        <v>#N/A</v>
      </c>
      <c r="AE163" s="13" t="e">
        <f t="shared" si="52"/>
        <v>#N/A</v>
      </c>
      <c r="AF163" s="13" t="e">
        <f t="shared" si="53"/>
        <v>#N/A</v>
      </c>
      <c r="AG163" s="13" t="e">
        <f t="shared" si="54"/>
        <v>#N/A</v>
      </c>
      <c r="AI163" s="11"/>
      <c r="AJ163" s="11"/>
      <c r="AK163" s="11"/>
      <c r="AL163" s="11"/>
      <c r="AM163" s="11"/>
      <c r="AN163" s="11"/>
      <c r="AO163" s="11"/>
      <c r="AP163" s="11"/>
      <c r="AQ163" s="11">
        <f t="shared" si="59"/>
        <v>165</v>
      </c>
      <c r="AR163" s="11">
        <f t="shared" si="59"/>
        <v>150</v>
      </c>
      <c r="AT163" s="107"/>
      <c r="BA163" s="11"/>
      <c r="BB163" s="11"/>
      <c r="BC163" s="11"/>
      <c r="BD163" s="11"/>
      <c r="BE163" s="11"/>
      <c r="BH163" s="11"/>
      <c r="BI163" s="11"/>
      <c r="BJ163" s="11"/>
      <c r="BK163" s="11"/>
      <c r="BL163" s="11"/>
      <c r="BM163" s="11"/>
      <c r="BN163" s="11"/>
    </row>
    <row r="164" spans="1:66" s="1" customFormat="1" x14ac:dyDescent="0.3">
      <c r="A164" s="11"/>
      <c r="B164" s="1" t="e">
        <f t="shared" si="48"/>
        <v>#N/A</v>
      </c>
      <c r="V164" s="1" t="str">
        <f t="shared" si="55"/>
        <v/>
      </c>
      <c r="W164" s="1" t="str">
        <f t="shared" si="56"/>
        <v/>
      </c>
      <c r="X164" s="1" t="str">
        <f t="shared" si="56"/>
        <v/>
      </c>
      <c r="Y164" s="1" t="str">
        <f t="shared" si="56"/>
        <v/>
      </c>
      <c r="Z164" s="1" t="e">
        <f t="shared" si="57"/>
        <v>#N/A</v>
      </c>
      <c r="AA164" s="3"/>
      <c r="AB164" s="13" t="e">
        <f t="shared" si="49"/>
        <v>#N/A</v>
      </c>
      <c r="AC164" s="13" t="e">
        <f t="shared" si="50"/>
        <v>#N/A</v>
      </c>
      <c r="AD164" s="13" t="e">
        <f t="shared" si="51"/>
        <v>#N/A</v>
      </c>
      <c r="AE164" s="13" t="e">
        <f t="shared" si="52"/>
        <v>#N/A</v>
      </c>
      <c r="AF164" s="13" t="e">
        <f t="shared" si="53"/>
        <v>#N/A</v>
      </c>
      <c r="AG164" s="13" t="e">
        <f t="shared" si="54"/>
        <v>#N/A</v>
      </c>
      <c r="AI164" s="11"/>
      <c r="AJ164" s="11"/>
      <c r="AK164" s="11"/>
      <c r="AL164" s="11"/>
      <c r="AM164" s="11"/>
      <c r="AN164" s="11"/>
      <c r="AO164" s="11"/>
      <c r="AP164" s="11"/>
      <c r="AQ164" s="11">
        <f t="shared" si="59"/>
        <v>166</v>
      </c>
      <c r="AR164" s="11">
        <f t="shared" si="59"/>
        <v>151</v>
      </c>
      <c r="AT164" s="107"/>
      <c r="BA164" s="11"/>
      <c r="BB164" s="11"/>
      <c r="BC164" s="11"/>
      <c r="BD164" s="11"/>
      <c r="BE164" s="11"/>
      <c r="BH164" s="11"/>
      <c r="BI164" s="11"/>
      <c r="BJ164" s="11"/>
      <c r="BK164" s="11"/>
      <c r="BL164" s="11"/>
      <c r="BM164" s="11"/>
      <c r="BN164" s="11"/>
    </row>
    <row r="165" spans="1:66" s="1" customFormat="1" x14ac:dyDescent="0.3">
      <c r="A165" s="11"/>
      <c r="B165" s="1" t="e">
        <f t="shared" si="48"/>
        <v>#N/A</v>
      </c>
      <c r="V165" s="1" t="str">
        <f t="shared" si="55"/>
        <v/>
      </c>
      <c r="W165" s="1" t="str">
        <f t="shared" si="56"/>
        <v/>
      </c>
      <c r="X165" s="1" t="str">
        <f t="shared" si="56"/>
        <v/>
      </c>
      <c r="Y165" s="1" t="str">
        <f t="shared" si="56"/>
        <v/>
      </c>
      <c r="Z165" s="1" t="e">
        <f t="shared" si="57"/>
        <v>#N/A</v>
      </c>
      <c r="AA165" s="3"/>
      <c r="AB165" s="13" t="e">
        <f t="shared" si="49"/>
        <v>#N/A</v>
      </c>
      <c r="AC165" s="13" t="e">
        <f t="shared" si="50"/>
        <v>#N/A</v>
      </c>
      <c r="AD165" s="13" t="e">
        <f t="shared" si="51"/>
        <v>#N/A</v>
      </c>
      <c r="AE165" s="13" t="e">
        <f t="shared" si="52"/>
        <v>#N/A</v>
      </c>
      <c r="AF165" s="13" t="e">
        <f t="shared" si="53"/>
        <v>#N/A</v>
      </c>
      <c r="AG165" s="13" t="e">
        <f t="shared" si="54"/>
        <v>#N/A</v>
      </c>
      <c r="AI165" s="11"/>
      <c r="AJ165" s="11"/>
      <c r="AK165" s="11"/>
      <c r="AL165" s="11"/>
      <c r="AM165" s="11"/>
      <c r="AN165" s="11"/>
      <c r="AO165" s="11"/>
      <c r="AP165" s="11"/>
      <c r="AQ165" s="11">
        <f t="shared" si="59"/>
        <v>167</v>
      </c>
      <c r="AR165" s="11">
        <f t="shared" si="59"/>
        <v>152</v>
      </c>
      <c r="AT165" s="107"/>
      <c r="BA165" s="11"/>
      <c r="BB165" s="11"/>
      <c r="BC165" s="11"/>
      <c r="BD165" s="11"/>
      <c r="BE165" s="11"/>
      <c r="BH165" s="11"/>
      <c r="BI165" s="11"/>
      <c r="BJ165" s="11"/>
      <c r="BK165" s="11"/>
      <c r="BL165" s="11"/>
      <c r="BM165" s="11"/>
      <c r="BN165" s="11"/>
    </row>
    <row r="166" spans="1:66" s="1" customFormat="1" x14ac:dyDescent="0.3">
      <c r="A166" s="11"/>
      <c r="B166" s="1" t="e">
        <f t="shared" si="48"/>
        <v>#N/A</v>
      </c>
      <c r="V166" s="1" t="str">
        <f t="shared" si="55"/>
        <v/>
      </c>
      <c r="W166" s="1" t="str">
        <f t="shared" si="56"/>
        <v/>
      </c>
      <c r="X166" s="1" t="str">
        <f t="shared" si="56"/>
        <v/>
      </c>
      <c r="Y166" s="1" t="str">
        <f t="shared" si="56"/>
        <v/>
      </c>
      <c r="Z166" s="1" t="e">
        <f t="shared" si="57"/>
        <v>#N/A</v>
      </c>
      <c r="AA166" s="3"/>
      <c r="AB166" s="13" t="e">
        <f t="shared" si="49"/>
        <v>#N/A</v>
      </c>
      <c r="AC166" s="13" t="e">
        <f t="shared" si="50"/>
        <v>#N/A</v>
      </c>
      <c r="AD166" s="13" t="e">
        <f t="shared" si="51"/>
        <v>#N/A</v>
      </c>
      <c r="AE166" s="13" t="e">
        <f t="shared" si="52"/>
        <v>#N/A</v>
      </c>
      <c r="AF166" s="13" t="e">
        <f t="shared" si="53"/>
        <v>#N/A</v>
      </c>
      <c r="AG166" s="13" t="e">
        <f t="shared" si="54"/>
        <v>#N/A</v>
      </c>
      <c r="AI166" s="11"/>
      <c r="AJ166" s="11"/>
      <c r="AK166" s="11"/>
      <c r="AL166" s="11"/>
      <c r="AM166" s="11"/>
      <c r="AN166" s="11"/>
      <c r="AO166" s="11"/>
      <c r="AP166" s="11"/>
      <c r="AQ166" s="11">
        <f t="shared" si="59"/>
        <v>168</v>
      </c>
      <c r="AR166" s="11">
        <f t="shared" si="59"/>
        <v>153</v>
      </c>
      <c r="AT166" s="107"/>
      <c r="BA166" s="11"/>
      <c r="BB166" s="11"/>
      <c r="BC166" s="11"/>
      <c r="BD166" s="11"/>
      <c r="BE166" s="11"/>
      <c r="BH166" s="11"/>
      <c r="BI166" s="11"/>
      <c r="BJ166" s="11"/>
      <c r="BK166" s="11"/>
      <c r="BL166" s="11"/>
      <c r="BM166" s="11"/>
      <c r="BN166" s="11"/>
    </row>
    <row r="167" spans="1:66" s="1" customFormat="1" x14ac:dyDescent="0.3">
      <c r="A167" s="11"/>
      <c r="B167" s="1" t="e">
        <f t="shared" si="48"/>
        <v>#N/A</v>
      </c>
      <c r="V167" s="1" t="str">
        <f t="shared" si="55"/>
        <v/>
      </c>
      <c r="W167" s="1" t="str">
        <f t="shared" si="56"/>
        <v/>
      </c>
      <c r="X167" s="1" t="str">
        <f t="shared" si="56"/>
        <v/>
      </c>
      <c r="Y167" s="1" t="str">
        <f t="shared" si="56"/>
        <v/>
      </c>
      <c r="Z167" s="1" t="e">
        <f t="shared" si="57"/>
        <v>#N/A</v>
      </c>
      <c r="AA167" s="3"/>
      <c r="AB167" s="13" t="e">
        <f t="shared" si="49"/>
        <v>#N/A</v>
      </c>
      <c r="AC167" s="13" t="e">
        <f t="shared" si="50"/>
        <v>#N/A</v>
      </c>
      <c r="AD167" s="13" t="e">
        <f t="shared" si="51"/>
        <v>#N/A</v>
      </c>
      <c r="AE167" s="13" t="e">
        <f t="shared" si="52"/>
        <v>#N/A</v>
      </c>
      <c r="AF167" s="13" t="e">
        <f t="shared" si="53"/>
        <v>#N/A</v>
      </c>
      <c r="AG167" s="13" t="e">
        <f t="shared" si="54"/>
        <v>#N/A</v>
      </c>
      <c r="AI167" s="11"/>
      <c r="AJ167" s="11"/>
      <c r="AK167" s="11"/>
      <c r="AL167" s="11"/>
      <c r="AM167" s="11"/>
      <c r="AN167" s="11"/>
      <c r="AO167" s="11"/>
      <c r="AP167" s="11"/>
      <c r="AQ167" s="11">
        <f t="shared" si="59"/>
        <v>169</v>
      </c>
      <c r="AR167" s="11">
        <f t="shared" si="59"/>
        <v>154</v>
      </c>
      <c r="AT167" s="107"/>
      <c r="BA167" s="11"/>
      <c r="BB167" s="11"/>
      <c r="BC167" s="11"/>
      <c r="BD167" s="11"/>
      <c r="BE167" s="11"/>
      <c r="BH167" s="11"/>
      <c r="BI167" s="11"/>
      <c r="BJ167" s="11"/>
      <c r="BK167" s="11"/>
      <c r="BL167" s="11"/>
      <c r="BM167" s="11"/>
      <c r="BN167" s="11"/>
    </row>
    <row r="168" spans="1:66" s="1" customFormat="1" x14ac:dyDescent="0.3">
      <c r="A168" s="11"/>
      <c r="B168" s="1" t="e">
        <f t="shared" si="48"/>
        <v>#N/A</v>
      </c>
      <c r="V168" s="1" t="str">
        <f t="shared" si="55"/>
        <v/>
      </c>
      <c r="W168" s="1" t="str">
        <f t="shared" si="56"/>
        <v/>
      </c>
      <c r="X168" s="1" t="str">
        <f t="shared" si="56"/>
        <v/>
      </c>
      <c r="Y168" s="1" t="str">
        <f t="shared" si="56"/>
        <v/>
      </c>
      <c r="Z168" s="1" t="e">
        <f t="shared" si="57"/>
        <v>#N/A</v>
      </c>
      <c r="AA168" s="3"/>
      <c r="AB168" s="13" t="e">
        <f t="shared" si="49"/>
        <v>#N/A</v>
      </c>
      <c r="AC168" s="13" t="e">
        <f t="shared" si="50"/>
        <v>#N/A</v>
      </c>
      <c r="AD168" s="13" t="e">
        <f t="shared" si="51"/>
        <v>#N/A</v>
      </c>
      <c r="AE168" s="13" t="e">
        <f t="shared" si="52"/>
        <v>#N/A</v>
      </c>
      <c r="AF168" s="13" t="e">
        <f t="shared" si="53"/>
        <v>#N/A</v>
      </c>
      <c r="AG168" s="13" t="e">
        <f t="shared" si="54"/>
        <v>#N/A</v>
      </c>
      <c r="AI168" s="11"/>
      <c r="AJ168" s="11"/>
      <c r="AK168" s="11"/>
      <c r="AL168" s="11"/>
      <c r="AM168" s="11"/>
      <c r="AN168" s="11"/>
      <c r="AO168" s="11"/>
      <c r="AP168" s="11"/>
      <c r="AQ168" s="11">
        <f t="shared" si="59"/>
        <v>170</v>
      </c>
      <c r="AR168" s="11">
        <f t="shared" si="59"/>
        <v>155</v>
      </c>
      <c r="AT168" s="107"/>
      <c r="BA168" s="11"/>
      <c r="BB168" s="11"/>
      <c r="BC168" s="11"/>
      <c r="BD168" s="11"/>
      <c r="BE168" s="11"/>
      <c r="BH168" s="11"/>
      <c r="BI168" s="11"/>
      <c r="BJ168" s="11"/>
      <c r="BK168" s="11"/>
      <c r="BL168" s="11"/>
      <c r="BM168" s="11"/>
      <c r="BN168" s="11"/>
    </row>
    <row r="169" spans="1:66" s="1" customFormat="1" x14ac:dyDescent="0.3">
      <c r="A169" s="11"/>
      <c r="B169" s="1" t="e">
        <f t="shared" si="48"/>
        <v>#N/A</v>
      </c>
      <c r="V169" s="1" t="str">
        <f t="shared" si="55"/>
        <v/>
      </c>
      <c r="W169" s="1" t="str">
        <f t="shared" si="56"/>
        <v/>
      </c>
      <c r="X169" s="1" t="str">
        <f t="shared" si="56"/>
        <v/>
      </c>
      <c r="Y169" s="1" t="str">
        <f t="shared" si="56"/>
        <v/>
      </c>
      <c r="Z169" s="1" t="e">
        <f t="shared" si="57"/>
        <v>#N/A</v>
      </c>
      <c r="AA169" s="3"/>
      <c r="AB169" s="13" t="e">
        <f t="shared" si="49"/>
        <v>#N/A</v>
      </c>
      <c r="AC169" s="13" t="e">
        <f t="shared" si="50"/>
        <v>#N/A</v>
      </c>
      <c r="AD169" s="13" t="e">
        <f t="shared" si="51"/>
        <v>#N/A</v>
      </c>
      <c r="AE169" s="13" t="e">
        <f t="shared" si="52"/>
        <v>#N/A</v>
      </c>
      <c r="AF169" s="13" t="e">
        <f t="shared" si="53"/>
        <v>#N/A</v>
      </c>
      <c r="AG169" s="13" t="e">
        <f t="shared" si="54"/>
        <v>#N/A</v>
      </c>
      <c r="AI169" s="11"/>
      <c r="AJ169" s="11"/>
      <c r="AK169" s="11"/>
      <c r="AL169" s="11"/>
      <c r="AM169" s="11"/>
      <c r="AN169" s="11"/>
      <c r="AO169" s="11"/>
      <c r="AP169" s="11"/>
      <c r="AQ169" s="11">
        <f t="shared" si="59"/>
        <v>171</v>
      </c>
      <c r="AR169" s="11">
        <f t="shared" si="59"/>
        <v>156</v>
      </c>
      <c r="AT169" s="107"/>
      <c r="BA169" s="11"/>
      <c r="BB169" s="11"/>
      <c r="BC169" s="11"/>
      <c r="BD169" s="11"/>
      <c r="BE169" s="11"/>
      <c r="BH169" s="11"/>
      <c r="BI169" s="11"/>
      <c r="BJ169" s="11"/>
      <c r="BK169" s="11"/>
      <c r="BL169" s="11"/>
      <c r="BM169" s="11"/>
      <c r="BN169" s="11"/>
    </row>
    <row r="170" spans="1:66" s="1" customFormat="1" x14ac:dyDescent="0.3">
      <c r="A170" s="11"/>
      <c r="B170" s="1" t="e">
        <f t="shared" si="48"/>
        <v>#N/A</v>
      </c>
      <c r="V170" s="1" t="str">
        <f t="shared" si="55"/>
        <v/>
      </c>
      <c r="W170" s="1" t="str">
        <f t="shared" si="56"/>
        <v/>
      </c>
      <c r="X170" s="1" t="str">
        <f t="shared" si="56"/>
        <v/>
      </c>
      <c r="Y170" s="1" t="str">
        <f t="shared" si="56"/>
        <v/>
      </c>
      <c r="Z170" s="1" t="e">
        <f t="shared" si="57"/>
        <v>#N/A</v>
      </c>
      <c r="AA170" s="3"/>
      <c r="AB170" s="13" t="e">
        <f t="shared" si="49"/>
        <v>#N/A</v>
      </c>
      <c r="AC170" s="13" t="e">
        <f t="shared" si="50"/>
        <v>#N/A</v>
      </c>
      <c r="AD170" s="13" t="e">
        <f t="shared" si="51"/>
        <v>#N/A</v>
      </c>
      <c r="AE170" s="13" t="e">
        <f t="shared" si="52"/>
        <v>#N/A</v>
      </c>
      <c r="AF170" s="13" t="e">
        <f t="shared" si="53"/>
        <v>#N/A</v>
      </c>
      <c r="AG170" s="13" t="e">
        <f t="shared" si="54"/>
        <v>#N/A</v>
      </c>
      <c r="AI170" s="11"/>
      <c r="AJ170" s="11"/>
      <c r="AK170" s="11"/>
      <c r="AL170" s="11"/>
      <c r="AM170" s="11"/>
      <c r="AN170" s="11"/>
      <c r="AO170" s="11"/>
      <c r="AP170" s="11"/>
      <c r="AQ170" s="11">
        <f t="shared" si="59"/>
        <v>172</v>
      </c>
      <c r="AR170" s="11">
        <f t="shared" si="59"/>
        <v>157</v>
      </c>
      <c r="AT170" s="107"/>
      <c r="BA170" s="11"/>
      <c r="BB170" s="11"/>
      <c r="BC170" s="11"/>
      <c r="BD170" s="11"/>
      <c r="BE170" s="11"/>
      <c r="BH170" s="11"/>
      <c r="BI170" s="11"/>
      <c r="BJ170" s="11"/>
      <c r="BK170" s="11"/>
      <c r="BL170" s="11"/>
      <c r="BM170" s="11"/>
      <c r="BN170" s="11"/>
    </row>
    <row r="171" spans="1:66" s="1" customFormat="1" x14ac:dyDescent="0.3">
      <c r="A171" s="11"/>
      <c r="B171" s="1" t="e">
        <f t="shared" si="48"/>
        <v>#N/A</v>
      </c>
      <c r="V171" s="1" t="str">
        <f t="shared" si="55"/>
        <v/>
      </c>
      <c r="W171" s="1" t="str">
        <f t="shared" si="56"/>
        <v/>
      </c>
      <c r="X171" s="1" t="str">
        <f t="shared" si="56"/>
        <v/>
      </c>
      <c r="Y171" s="1" t="str">
        <f t="shared" si="56"/>
        <v/>
      </c>
      <c r="Z171" s="1" t="e">
        <f t="shared" si="57"/>
        <v>#N/A</v>
      </c>
      <c r="AA171" s="3"/>
      <c r="AB171" s="13" t="e">
        <f t="shared" si="49"/>
        <v>#N/A</v>
      </c>
      <c r="AC171" s="13" t="e">
        <f t="shared" si="50"/>
        <v>#N/A</v>
      </c>
      <c r="AD171" s="13" t="e">
        <f t="shared" si="51"/>
        <v>#N/A</v>
      </c>
      <c r="AE171" s="13" t="e">
        <f t="shared" si="52"/>
        <v>#N/A</v>
      </c>
      <c r="AF171" s="13" t="e">
        <f t="shared" si="53"/>
        <v>#N/A</v>
      </c>
      <c r="AG171" s="13" t="e">
        <f t="shared" si="54"/>
        <v>#N/A</v>
      </c>
      <c r="AI171" s="11"/>
      <c r="AJ171" s="11"/>
      <c r="AK171" s="11"/>
      <c r="AL171" s="11"/>
      <c r="AM171" s="11"/>
      <c r="AN171" s="11"/>
      <c r="AO171" s="11"/>
      <c r="AP171" s="11"/>
      <c r="AQ171" s="11">
        <f t="shared" si="59"/>
        <v>173</v>
      </c>
      <c r="AR171" s="11">
        <f t="shared" si="59"/>
        <v>158</v>
      </c>
      <c r="AT171" s="107"/>
      <c r="BA171" s="11"/>
      <c r="BB171" s="11"/>
      <c r="BC171" s="11"/>
      <c r="BD171" s="11"/>
      <c r="BE171" s="11"/>
      <c r="BH171" s="11"/>
      <c r="BI171" s="11"/>
      <c r="BJ171" s="11"/>
      <c r="BK171" s="11"/>
      <c r="BL171" s="11"/>
      <c r="BM171" s="11"/>
      <c r="BN171" s="11"/>
    </row>
    <row r="172" spans="1:66" s="1" customFormat="1" x14ac:dyDescent="0.3">
      <c r="A172" s="11"/>
      <c r="B172" s="1" t="e">
        <f t="shared" si="48"/>
        <v>#N/A</v>
      </c>
      <c r="V172" s="1" t="str">
        <f t="shared" si="55"/>
        <v/>
      </c>
      <c r="W172" s="1" t="str">
        <f t="shared" si="56"/>
        <v/>
      </c>
      <c r="X172" s="1" t="str">
        <f t="shared" si="56"/>
        <v/>
      </c>
      <c r="Y172" s="1" t="str">
        <f t="shared" si="56"/>
        <v/>
      </c>
      <c r="Z172" s="1" t="e">
        <f t="shared" si="57"/>
        <v>#N/A</v>
      </c>
      <c r="AA172" s="3"/>
      <c r="AB172" s="13" t="e">
        <f t="shared" si="49"/>
        <v>#N/A</v>
      </c>
      <c r="AC172" s="13" t="e">
        <f t="shared" si="50"/>
        <v>#N/A</v>
      </c>
      <c r="AD172" s="13" t="e">
        <f t="shared" si="51"/>
        <v>#N/A</v>
      </c>
      <c r="AE172" s="13" t="e">
        <f t="shared" si="52"/>
        <v>#N/A</v>
      </c>
      <c r="AF172" s="13" t="e">
        <f t="shared" si="53"/>
        <v>#N/A</v>
      </c>
      <c r="AG172" s="13" t="e">
        <f t="shared" si="54"/>
        <v>#N/A</v>
      </c>
      <c r="AI172" s="11"/>
      <c r="AJ172" s="11"/>
      <c r="AK172" s="11"/>
      <c r="AL172" s="11"/>
      <c r="AM172" s="11"/>
      <c r="AN172" s="11"/>
      <c r="AO172" s="11"/>
      <c r="AP172" s="11"/>
      <c r="AQ172" s="11">
        <f t="shared" si="59"/>
        <v>174</v>
      </c>
      <c r="AR172" s="11">
        <f t="shared" si="59"/>
        <v>159</v>
      </c>
      <c r="AT172" s="107"/>
      <c r="BA172" s="11"/>
      <c r="BB172" s="11"/>
      <c r="BC172" s="11"/>
      <c r="BD172" s="11"/>
      <c r="BE172" s="11"/>
      <c r="BH172" s="11"/>
      <c r="BI172" s="11"/>
      <c r="BJ172" s="11"/>
      <c r="BK172" s="11"/>
      <c r="BL172" s="11"/>
      <c r="BM172" s="11"/>
      <c r="BN172" s="11"/>
    </row>
    <row r="173" spans="1:66" s="1" customFormat="1" x14ac:dyDescent="0.3">
      <c r="A173" s="11"/>
      <c r="B173" s="1" t="e">
        <f t="shared" si="48"/>
        <v>#N/A</v>
      </c>
      <c r="V173" s="1" t="str">
        <f t="shared" si="55"/>
        <v/>
      </c>
      <c r="W173" s="1" t="str">
        <f t="shared" si="56"/>
        <v/>
      </c>
      <c r="X173" s="1" t="str">
        <f t="shared" si="56"/>
        <v/>
      </c>
      <c r="Y173" s="1" t="str">
        <f t="shared" si="56"/>
        <v/>
      </c>
      <c r="Z173" s="1" t="e">
        <f t="shared" si="57"/>
        <v>#N/A</v>
      </c>
      <c r="AA173" s="3"/>
      <c r="AB173" s="13" t="e">
        <f t="shared" si="49"/>
        <v>#N/A</v>
      </c>
      <c r="AC173" s="13" t="e">
        <f t="shared" si="50"/>
        <v>#N/A</v>
      </c>
      <c r="AD173" s="13" t="e">
        <f t="shared" si="51"/>
        <v>#N/A</v>
      </c>
      <c r="AE173" s="13" t="e">
        <f t="shared" si="52"/>
        <v>#N/A</v>
      </c>
      <c r="AF173" s="13" t="e">
        <f t="shared" si="53"/>
        <v>#N/A</v>
      </c>
      <c r="AG173" s="13" t="e">
        <f t="shared" si="54"/>
        <v>#N/A</v>
      </c>
      <c r="AI173" s="11"/>
      <c r="AJ173" s="11"/>
      <c r="AK173" s="11"/>
      <c r="AL173" s="11"/>
      <c r="AM173" s="11"/>
      <c r="AN173" s="11"/>
      <c r="AO173" s="11"/>
      <c r="AP173" s="11"/>
      <c r="AQ173" s="11">
        <f t="shared" si="59"/>
        <v>175</v>
      </c>
      <c r="AR173" s="11">
        <f t="shared" si="59"/>
        <v>160</v>
      </c>
      <c r="AT173" s="107"/>
      <c r="BA173" s="11"/>
      <c r="BB173" s="11"/>
      <c r="BC173" s="11"/>
      <c r="BD173" s="11"/>
      <c r="BE173" s="11"/>
      <c r="BH173" s="11"/>
      <c r="BI173" s="11"/>
      <c r="BJ173" s="11"/>
      <c r="BK173" s="11"/>
      <c r="BL173" s="11"/>
      <c r="BM173" s="11"/>
      <c r="BN173" s="11"/>
    </row>
    <row r="174" spans="1:66" s="1" customFormat="1" x14ac:dyDescent="0.3">
      <c r="A174" s="11"/>
      <c r="B174" s="1" t="e">
        <f t="shared" si="48"/>
        <v>#N/A</v>
      </c>
      <c r="V174" s="1" t="str">
        <f t="shared" si="55"/>
        <v/>
      </c>
      <c r="W174" s="1" t="str">
        <f t="shared" si="56"/>
        <v/>
      </c>
      <c r="X174" s="1" t="str">
        <f t="shared" si="56"/>
        <v/>
      </c>
      <c r="Y174" s="1" t="str">
        <f t="shared" si="56"/>
        <v/>
      </c>
      <c r="Z174" s="1" t="e">
        <f t="shared" si="57"/>
        <v>#N/A</v>
      </c>
      <c r="AA174" s="3"/>
      <c r="AB174" s="13" t="e">
        <f t="shared" si="49"/>
        <v>#N/A</v>
      </c>
      <c r="AC174" s="13" t="e">
        <f t="shared" si="50"/>
        <v>#N/A</v>
      </c>
      <c r="AD174" s="13" t="e">
        <f t="shared" si="51"/>
        <v>#N/A</v>
      </c>
      <c r="AE174" s="13" t="e">
        <f t="shared" si="52"/>
        <v>#N/A</v>
      </c>
      <c r="AF174" s="13" t="e">
        <f t="shared" si="53"/>
        <v>#N/A</v>
      </c>
      <c r="AG174" s="13" t="e">
        <f t="shared" si="54"/>
        <v>#N/A</v>
      </c>
      <c r="AI174" s="11"/>
      <c r="AJ174" s="11"/>
      <c r="AK174" s="11"/>
      <c r="AL174" s="11"/>
      <c r="AM174" s="11"/>
      <c r="AN174" s="11"/>
      <c r="AO174" s="11"/>
      <c r="AP174" s="11"/>
      <c r="AQ174" s="11">
        <f t="shared" si="59"/>
        <v>176</v>
      </c>
      <c r="AR174" s="11">
        <f t="shared" si="59"/>
        <v>161</v>
      </c>
      <c r="AT174" s="107"/>
      <c r="BA174" s="11"/>
      <c r="BB174" s="11"/>
      <c r="BC174" s="11"/>
      <c r="BD174" s="11"/>
      <c r="BE174" s="11"/>
      <c r="BH174" s="11"/>
      <c r="BI174" s="11"/>
      <c r="BJ174" s="11"/>
      <c r="BK174" s="11"/>
      <c r="BL174" s="11"/>
      <c r="BM174" s="11"/>
      <c r="BN174" s="11"/>
    </row>
    <row r="175" spans="1:66" s="1" customFormat="1" x14ac:dyDescent="0.3">
      <c r="A175" s="11"/>
      <c r="B175" s="1" t="e">
        <f t="shared" si="48"/>
        <v>#N/A</v>
      </c>
      <c r="V175" s="1" t="str">
        <f t="shared" si="55"/>
        <v/>
      </c>
      <c r="W175" s="1" t="str">
        <f t="shared" si="56"/>
        <v/>
      </c>
      <c r="X175" s="1" t="str">
        <f t="shared" si="56"/>
        <v/>
      </c>
      <c r="Y175" s="1" t="str">
        <f t="shared" si="56"/>
        <v/>
      </c>
      <c r="Z175" s="1" t="e">
        <f t="shared" si="57"/>
        <v>#N/A</v>
      </c>
      <c r="AA175" s="3"/>
      <c r="AB175" s="13" t="e">
        <f t="shared" si="49"/>
        <v>#N/A</v>
      </c>
      <c r="AC175" s="13" t="e">
        <f t="shared" si="50"/>
        <v>#N/A</v>
      </c>
      <c r="AD175" s="13" t="e">
        <f t="shared" si="51"/>
        <v>#N/A</v>
      </c>
      <c r="AE175" s="13" t="e">
        <f t="shared" si="52"/>
        <v>#N/A</v>
      </c>
      <c r="AF175" s="13" t="e">
        <f t="shared" si="53"/>
        <v>#N/A</v>
      </c>
      <c r="AG175" s="13" t="e">
        <f t="shared" si="54"/>
        <v>#N/A</v>
      </c>
      <c r="AI175" s="11"/>
      <c r="AJ175" s="11"/>
      <c r="AK175" s="11"/>
      <c r="AL175" s="11"/>
      <c r="AM175" s="11"/>
      <c r="AN175" s="11"/>
      <c r="AO175" s="11"/>
      <c r="AP175" s="11"/>
      <c r="AQ175" s="11">
        <f t="shared" si="59"/>
        <v>177</v>
      </c>
      <c r="AR175" s="11">
        <f t="shared" si="59"/>
        <v>162</v>
      </c>
      <c r="AT175" s="107"/>
      <c r="BA175" s="11"/>
      <c r="BB175" s="11"/>
      <c r="BC175" s="11"/>
      <c r="BD175" s="11"/>
      <c r="BE175" s="11"/>
      <c r="BH175" s="11"/>
      <c r="BI175" s="11"/>
      <c r="BJ175" s="11"/>
      <c r="BK175" s="11"/>
      <c r="BL175" s="11"/>
      <c r="BM175" s="11"/>
      <c r="BN175" s="11"/>
    </row>
    <row r="176" spans="1:66" s="1" customFormat="1" x14ac:dyDescent="0.3">
      <c r="A176" s="11"/>
      <c r="B176" s="1" t="e">
        <f t="shared" si="48"/>
        <v>#N/A</v>
      </c>
      <c r="V176" s="1" t="str">
        <f t="shared" si="55"/>
        <v/>
      </c>
      <c r="W176" s="1" t="str">
        <f t="shared" si="56"/>
        <v/>
      </c>
      <c r="X176" s="1" t="str">
        <f t="shared" si="56"/>
        <v/>
      </c>
      <c r="Y176" s="1" t="str">
        <f t="shared" si="56"/>
        <v/>
      </c>
      <c r="Z176" s="1" t="e">
        <f t="shared" si="57"/>
        <v>#N/A</v>
      </c>
      <c r="AA176" s="3"/>
      <c r="AB176" s="13" t="e">
        <f t="shared" si="49"/>
        <v>#N/A</v>
      </c>
      <c r="AC176" s="13" t="e">
        <f t="shared" si="50"/>
        <v>#N/A</v>
      </c>
      <c r="AD176" s="13" t="e">
        <f t="shared" si="51"/>
        <v>#N/A</v>
      </c>
      <c r="AE176" s="13" t="e">
        <f t="shared" si="52"/>
        <v>#N/A</v>
      </c>
      <c r="AF176" s="13" t="e">
        <f t="shared" si="53"/>
        <v>#N/A</v>
      </c>
      <c r="AG176" s="13" t="e">
        <f t="shared" si="54"/>
        <v>#N/A</v>
      </c>
      <c r="AI176" s="11"/>
      <c r="AJ176" s="11"/>
      <c r="AK176" s="11"/>
      <c r="AL176" s="11"/>
      <c r="AM176" s="11"/>
      <c r="AN176" s="11"/>
      <c r="AO176" s="11"/>
      <c r="AP176" s="11"/>
      <c r="AQ176" s="11">
        <f t="shared" ref="AQ176:AR191" si="60">+AQ175+1</f>
        <v>178</v>
      </c>
      <c r="AR176" s="11">
        <f t="shared" si="60"/>
        <v>163</v>
      </c>
      <c r="AT176" s="107"/>
      <c r="BA176" s="11"/>
      <c r="BB176" s="11"/>
      <c r="BC176" s="11"/>
      <c r="BD176" s="11"/>
      <c r="BE176" s="11"/>
      <c r="BH176" s="11"/>
      <c r="BI176" s="11"/>
      <c r="BJ176" s="11"/>
      <c r="BK176" s="11"/>
      <c r="BL176" s="11"/>
      <c r="BM176" s="11"/>
      <c r="BN176" s="11"/>
    </row>
    <row r="177" spans="1:66" s="1" customFormat="1" x14ac:dyDescent="0.3">
      <c r="A177" s="11"/>
      <c r="B177" s="1" t="e">
        <f t="shared" si="48"/>
        <v>#N/A</v>
      </c>
      <c r="V177" s="1" t="str">
        <f t="shared" si="55"/>
        <v/>
      </c>
      <c r="W177" s="1" t="str">
        <f t="shared" si="56"/>
        <v/>
      </c>
      <c r="X177" s="1" t="str">
        <f t="shared" si="56"/>
        <v/>
      </c>
      <c r="Y177" s="1" t="str">
        <f t="shared" si="56"/>
        <v/>
      </c>
      <c r="Z177" s="1" t="e">
        <f t="shared" si="57"/>
        <v>#N/A</v>
      </c>
      <c r="AA177" s="3"/>
      <c r="AB177" s="13" t="e">
        <f t="shared" si="49"/>
        <v>#N/A</v>
      </c>
      <c r="AC177" s="13" t="e">
        <f t="shared" si="50"/>
        <v>#N/A</v>
      </c>
      <c r="AD177" s="13" t="e">
        <f t="shared" si="51"/>
        <v>#N/A</v>
      </c>
      <c r="AE177" s="13" t="e">
        <f t="shared" si="52"/>
        <v>#N/A</v>
      </c>
      <c r="AF177" s="13" t="e">
        <f t="shared" si="53"/>
        <v>#N/A</v>
      </c>
      <c r="AG177" s="13" t="e">
        <f t="shared" si="54"/>
        <v>#N/A</v>
      </c>
      <c r="AI177" s="11"/>
      <c r="AJ177" s="11"/>
      <c r="AK177" s="11"/>
      <c r="AL177" s="11"/>
      <c r="AM177" s="11"/>
      <c r="AN177" s="11"/>
      <c r="AO177" s="11"/>
      <c r="AP177" s="11"/>
      <c r="AQ177" s="11">
        <f t="shared" si="60"/>
        <v>179</v>
      </c>
      <c r="AR177" s="11">
        <f t="shared" si="60"/>
        <v>164</v>
      </c>
      <c r="AT177" s="107"/>
      <c r="BA177" s="11"/>
      <c r="BB177" s="11"/>
      <c r="BC177" s="11"/>
      <c r="BD177" s="11"/>
      <c r="BE177" s="11"/>
      <c r="BH177" s="11"/>
      <c r="BI177" s="11"/>
      <c r="BJ177" s="11"/>
      <c r="BK177" s="11"/>
      <c r="BL177" s="11"/>
      <c r="BM177" s="11"/>
      <c r="BN177" s="11"/>
    </row>
    <row r="178" spans="1:66" s="1" customFormat="1" x14ac:dyDescent="0.3">
      <c r="A178" s="11"/>
      <c r="B178" s="1" t="e">
        <f t="shared" si="48"/>
        <v>#N/A</v>
      </c>
      <c r="V178" s="1" t="str">
        <f t="shared" si="55"/>
        <v/>
      </c>
      <c r="W178" s="1" t="str">
        <f t="shared" si="56"/>
        <v/>
      </c>
      <c r="X178" s="1" t="str">
        <f t="shared" si="56"/>
        <v/>
      </c>
      <c r="Y178" s="1" t="str">
        <f t="shared" si="56"/>
        <v/>
      </c>
      <c r="Z178" s="1" t="e">
        <f t="shared" si="57"/>
        <v>#N/A</v>
      </c>
      <c r="AA178" s="3"/>
      <c r="AB178" s="13" t="e">
        <f t="shared" si="49"/>
        <v>#N/A</v>
      </c>
      <c r="AC178" s="13" t="e">
        <f t="shared" si="50"/>
        <v>#N/A</v>
      </c>
      <c r="AD178" s="13" t="e">
        <f t="shared" si="51"/>
        <v>#N/A</v>
      </c>
      <c r="AE178" s="13" t="e">
        <f t="shared" si="52"/>
        <v>#N/A</v>
      </c>
      <c r="AF178" s="13" t="e">
        <f t="shared" si="53"/>
        <v>#N/A</v>
      </c>
      <c r="AG178" s="13" t="e">
        <f t="shared" si="54"/>
        <v>#N/A</v>
      </c>
      <c r="AI178" s="11"/>
      <c r="AJ178" s="11"/>
      <c r="AK178" s="11"/>
      <c r="AL178" s="11"/>
      <c r="AM178" s="11"/>
      <c r="AN178" s="11"/>
      <c r="AO178" s="11"/>
      <c r="AP178" s="11"/>
      <c r="AQ178" s="11">
        <f t="shared" si="60"/>
        <v>180</v>
      </c>
      <c r="AR178" s="11">
        <f t="shared" si="60"/>
        <v>165</v>
      </c>
      <c r="AT178" s="107"/>
      <c r="BA178" s="11"/>
      <c r="BB178" s="11"/>
      <c r="BC178" s="11"/>
      <c r="BD178" s="11"/>
      <c r="BE178" s="11"/>
      <c r="BH178" s="11"/>
      <c r="BI178" s="11"/>
      <c r="BJ178" s="11"/>
      <c r="BK178" s="11"/>
      <c r="BL178" s="11"/>
      <c r="BM178" s="11"/>
      <c r="BN178" s="11"/>
    </row>
    <row r="179" spans="1:66" s="1" customFormat="1" x14ac:dyDescent="0.3">
      <c r="A179" s="11"/>
      <c r="B179" s="1" t="e">
        <f t="shared" si="48"/>
        <v>#N/A</v>
      </c>
      <c r="V179" s="1" t="str">
        <f t="shared" si="55"/>
        <v/>
      </c>
      <c r="W179" s="1" t="str">
        <f t="shared" si="56"/>
        <v/>
      </c>
      <c r="X179" s="1" t="str">
        <f t="shared" si="56"/>
        <v/>
      </c>
      <c r="Y179" s="1" t="str">
        <f t="shared" si="56"/>
        <v/>
      </c>
      <c r="Z179" s="1" t="e">
        <f t="shared" si="57"/>
        <v>#N/A</v>
      </c>
      <c r="AA179" s="3"/>
      <c r="AB179" s="13" t="e">
        <f t="shared" si="49"/>
        <v>#N/A</v>
      </c>
      <c r="AC179" s="13" t="e">
        <f t="shared" si="50"/>
        <v>#N/A</v>
      </c>
      <c r="AD179" s="13" t="e">
        <f t="shared" si="51"/>
        <v>#N/A</v>
      </c>
      <c r="AE179" s="13" t="e">
        <f t="shared" si="52"/>
        <v>#N/A</v>
      </c>
      <c r="AF179" s="13" t="e">
        <f t="shared" si="53"/>
        <v>#N/A</v>
      </c>
      <c r="AG179" s="13" t="e">
        <f t="shared" si="54"/>
        <v>#N/A</v>
      </c>
      <c r="AI179" s="11"/>
      <c r="AJ179" s="11"/>
      <c r="AK179" s="11"/>
      <c r="AL179" s="11"/>
      <c r="AM179" s="11"/>
      <c r="AN179" s="11"/>
      <c r="AO179" s="11"/>
      <c r="AP179" s="11"/>
      <c r="AQ179" s="11">
        <f t="shared" si="60"/>
        <v>181</v>
      </c>
      <c r="AR179" s="11">
        <f t="shared" si="60"/>
        <v>166</v>
      </c>
      <c r="AT179" s="107"/>
      <c r="BA179" s="11"/>
      <c r="BB179" s="11"/>
      <c r="BC179" s="11"/>
      <c r="BD179" s="11"/>
      <c r="BE179" s="11"/>
      <c r="BH179" s="11"/>
      <c r="BI179" s="11"/>
      <c r="BJ179" s="11"/>
      <c r="BK179" s="11"/>
      <c r="BL179" s="11"/>
      <c r="BM179" s="11"/>
      <c r="BN179" s="11"/>
    </row>
    <row r="180" spans="1:66" s="1" customFormat="1" x14ac:dyDescent="0.3">
      <c r="A180" s="11"/>
      <c r="B180" s="1" t="e">
        <f t="shared" si="48"/>
        <v>#N/A</v>
      </c>
      <c r="V180" s="1" t="str">
        <f t="shared" si="55"/>
        <v/>
      </c>
      <c r="W180" s="1" t="str">
        <f t="shared" si="56"/>
        <v/>
      </c>
      <c r="X180" s="1" t="str">
        <f t="shared" si="56"/>
        <v/>
      </c>
      <c r="Y180" s="1" t="str">
        <f t="shared" si="56"/>
        <v/>
      </c>
      <c r="Z180" s="1" t="e">
        <f t="shared" si="57"/>
        <v>#N/A</v>
      </c>
      <c r="AA180" s="3"/>
      <c r="AB180" s="13" t="e">
        <f t="shared" si="49"/>
        <v>#N/A</v>
      </c>
      <c r="AC180" s="13" t="e">
        <f t="shared" si="50"/>
        <v>#N/A</v>
      </c>
      <c r="AD180" s="13" t="e">
        <f t="shared" si="51"/>
        <v>#N/A</v>
      </c>
      <c r="AE180" s="13" t="e">
        <f t="shared" si="52"/>
        <v>#N/A</v>
      </c>
      <c r="AF180" s="13" t="e">
        <f t="shared" si="53"/>
        <v>#N/A</v>
      </c>
      <c r="AG180" s="13" t="e">
        <f t="shared" si="54"/>
        <v>#N/A</v>
      </c>
      <c r="AI180" s="11"/>
      <c r="AJ180" s="11"/>
      <c r="AK180" s="11"/>
      <c r="AL180" s="11"/>
      <c r="AM180" s="11"/>
      <c r="AN180" s="11"/>
      <c r="AO180" s="11"/>
      <c r="AP180" s="11"/>
      <c r="AQ180" s="11">
        <f t="shared" si="60"/>
        <v>182</v>
      </c>
      <c r="AR180" s="11">
        <f t="shared" si="60"/>
        <v>167</v>
      </c>
      <c r="AT180" s="107"/>
      <c r="BA180" s="11"/>
      <c r="BB180" s="11"/>
      <c r="BC180" s="11"/>
      <c r="BD180" s="11"/>
      <c r="BE180" s="11"/>
      <c r="BH180" s="11"/>
      <c r="BI180" s="11"/>
      <c r="BJ180" s="11"/>
      <c r="BK180" s="11"/>
      <c r="BL180" s="11"/>
      <c r="BM180" s="11"/>
      <c r="BN180" s="11"/>
    </row>
    <row r="181" spans="1:66" s="1" customFormat="1" x14ac:dyDescent="0.3">
      <c r="A181" s="11"/>
      <c r="B181" s="1" t="e">
        <f t="shared" si="48"/>
        <v>#N/A</v>
      </c>
      <c r="V181" s="1" t="str">
        <f t="shared" si="55"/>
        <v/>
      </c>
      <c r="W181" s="1" t="str">
        <f t="shared" si="56"/>
        <v/>
      </c>
      <c r="X181" s="1" t="str">
        <f t="shared" si="56"/>
        <v/>
      </c>
      <c r="Y181" s="1" t="str">
        <f t="shared" si="56"/>
        <v/>
      </c>
      <c r="Z181" s="1" t="e">
        <f t="shared" si="57"/>
        <v>#N/A</v>
      </c>
      <c r="AA181" s="3"/>
      <c r="AB181" s="13" t="e">
        <f t="shared" si="49"/>
        <v>#N/A</v>
      </c>
      <c r="AC181" s="13" t="e">
        <f t="shared" si="50"/>
        <v>#N/A</v>
      </c>
      <c r="AD181" s="13" t="e">
        <f t="shared" si="51"/>
        <v>#N/A</v>
      </c>
      <c r="AE181" s="13" t="e">
        <f t="shared" si="52"/>
        <v>#N/A</v>
      </c>
      <c r="AF181" s="13" t="e">
        <f t="shared" si="53"/>
        <v>#N/A</v>
      </c>
      <c r="AG181" s="13" t="e">
        <f t="shared" si="54"/>
        <v>#N/A</v>
      </c>
      <c r="AI181" s="11"/>
      <c r="AJ181" s="11"/>
      <c r="AK181" s="11"/>
      <c r="AL181" s="11"/>
      <c r="AM181" s="11"/>
      <c r="AN181" s="11"/>
      <c r="AO181" s="11"/>
      <c r="AP181" s="11"/>
      <c r="AQ181" s="11">
        <f t="shared" si="60"/>
        <v>183</v>
      </c>
      <c r="AR181" s="11">
        <f t="shared" si="60"/>
        <v>168</v>
      </c>
      <c r="AT181" s="107"/>
      <c r="BA181" s="11"/>
      <c r="BB181" s="11"/>
      <c r="BC181" s="11"/>
      <c r="BD181" s="11"/>
      <c r="BE181" s="11"/>
      <c r="BH181" s="11"/>
      <c r="BI181" s="11"/>
      <c r="BJ181" s="11"/>
      <c r="BK181" s="11"/>
      <c r="BL181" s="11"/>
      <c r="BM181" s="11"/>
      <c r="BN181" s="11"/>
    </row>
    <row r="182" spans="1:66" s="1" customFormat="1" x14ac:dyDescent="0.3">
      <c r="A182" s="11"/>
      <c r="B182" s="1" t="e">
        <f t="shared" si="48"/>
        <v>#N/A</v>
      </c>
      <c r="V182" s="1" t="str">
        <f t="shared" si="55"/>
        <v/>
      </c>
      <c r="W182" s="1" t="str">
        <f t="shared" si="56"/>
        <v/>
      </c>
      <c r="X182" s="1" t="str">
        <f t="shared" si="56"/>
        <v/>
      </c>
      <c r="Y182" s="1" t="str">
        <f t="shared" si="56"/>
        <v/>
      </c>
      <c r="Z182" s="1" t="e">
        <f t="shared" si="57"/>
        <v>#N/A</v>
      </c>
      <c r="AA182" s="3"/>
      <c r="AB182" s="13" t="e">
        <f t="shared" si="49"/>
        <v>#N/A</v>
      </c>
      <c r="AC182" s="13" t="e">
        <f t="shared" si="50"/>
        <v>#N/A</v>
      </c>
      <c r="AD182" s="13" t="e">
        <f t="shared" si="51"/>
        <v>#N/A</v>
      </c>
      <c r="AE182" s="13" t="e">
        <f t="shared" si="52"/>
        <v>#N/A</v>
      </c>
      <c r="AF182" s="13" t="e">
        <f t="shared" si="53"/>
        <v>#N/A</v>
      </c>
      <c r="AG182" s="13" t="e">
        <f t="shared" si="54"/>
        <v>#N/A</v>
      </c>
      <c r="AI182" s="11"/>
      <c r="AJ182" s="11"/>
      <c r="AK182" s="11"/>
      <c r="AL182" s="11"/>
      <c r="AM182" s="11"/>
      <c r="AN182" s="11"/>
      <c r="AO182" s="11"/>
      <c r="AP182" s="11"/>
      <c r="AQ182" s="11">
        <f t="shared" si="60"/>
        <v>184</v>
      </c>
      <c r="AR182" s="11">
        <f t="shared" si="60"/>
        <v>169</v>
      </c>
      <c r="AT182" s="107"/>
      <c r="BA182" s="11"/>
      <c r="BB182" s="11"/>
      <c r="BC182" s="11"/>
      <c r="BD182" s="11"/>
      <c r="BE182" s="11"/>
      <c r="BH182" s="11"/>
      <c r="BI182" s="11"/>
      <c r="BJ182" s="11"/>
      <c r="BK182" s="11"/>
      <c r="BL182" s="11"/>
      <c r="BM182" s="11"/>
      <c r="BN182" s="11"/>
    </row>
    <row r="183" spans="1:66" s="1" customFormat="1" x14ac:dyDescent="0.3">
      <c r="A183" s="11"/>
      <c r="B183" s="1" t="e">
        <f t="shared" si="48"/>
        <v>#N/A</v>
      </c>
      <c r="V183" s="1" t="str">
        <f t="shared" si="55"/>
        <v/>
      </c>
      <c r="W183" s="1" t="str">
        <f t="shared" si="56"/>
        <v/>
      </c>
      <c r="X183" s="1" t="str">
        <f t="shared" si="56"/>
        <v/>
      </c>
      <c r="Y183" s="1" t="str">
        <f t="shared" si="56"/>
        <v/>
      </c>
      <c r="Z183" s="1" t="e">
        <f t="shared" si="57"/>
        <v>#N/A</v>
      </c>
      <c r="AA183" s="3"/>
      <c r="AB183" s="13" t="e">
        <f t="shared" si="49"/>
        <v>#N/A</v>
      </c>
      <c r="AC183" s="13" t="e">
        <f t="shared" si="50"/>
        <v>#N/A</v>
      </c>
      <c r="AD183" s="13" t="e">
        <f t="shared" si="51"/>
        <v>#N/A</v>
      </c>
      <c r="AE183" s="13" t="e">
        <f t="shared" si="52"/>
        <v>#N/A</v>
      </c>
      <c r="AF183" s="13" t="e">
        <f t="shared" si="53"/>
        <v>#N/A</v>
      </c>
      <c r="AG183" s="13" t="e">
        <f t="shared" si="54"/>
        <v>#N/A</v>
      </c>
      <c r="AI183" s="11"/>
      <c r="AJ183" s="11"/>
      <c r="AK183" s="11"/>
      <c r="AL183" s="11"/>
      <c r="AM183" s="11"/>
      <c r="AN183" s="11"/>
      <c r="AO183" s="11"/>
      <c r="AP183" s="11"/>
      <c r="AQ183" s="11">
        <f t="shared" si="60"/>
        <v>185</v>
      </c>
      <c r="AR183" s="11">
        <f t="shared" si="60"/>
        <v>170</v>
      </c>
      <c r="AT183" s="107"/>
      <c r="BA183" s="11"/>
      <c r="BB183" s="11"/>
      <c r="BC183" s="11"/>
      <c r="BD183" s="11"/>
      <c r="BE183" s="11"/>
      <c r="BH183" s="11"/>
      <c r="BI183" s="11"/>
      <c r="BJ183" s="11"/>
      <c r="BK183" s="11"/>
      <c r="BL183" s="11"/>
      <c r="BM183" s="11"/>
      <c r="BN183" s="11"/>
    </row>
    <row r="184" spans="1:66" s="1" customFormat="1" x14ac:dyDescent="0.3">
      <c r="A184" s="11"/>
      <c r="B184" s="1" t="e">
        <f t="shared" si="48"/>
        <v>#N/A</v>
      </c>
      <c r="V184" s="1" t="str">
        <f t="shared" si="55"/>
        <v/>
      </c>
      <c r="W184" s="1" t="str">
        <f t="shared" si="56"/>
        <v/>
      </c>
      <c r="X184" s="1" t="str">
        <f t="shared" si="56"/>
        <v/>
      </c>
      <c r="Y184" s="1" t="str">
        <f t="shared" si="56"/>
        <v/>
      </c>
      <c r="Z184" s="1" t="e">
        <f t="shared" si="57"/>
        <v>#N/A</v>
      </c>
      <c r="AA184" s="3"/>
      <c r="AB184" s="13" t="e">
        <f t="shared" si="49"/>
        <v>#N/A</v>
      </c>
      <c r="AC184" s="13" t="e">
        <f t="shared" si="50"/>
        <v>#N/A</v>
      </c>
      <c r="AD184" s="13" t="e">
        <f t="shared" si="51"/>
        <v>#N/A</v>
      </c>
      <c r="AE184" s="13" t="e">
        <f t="shared" si="52"/>
        <v>#N/A</v>
      </c>
      <c r="AF184" s="13" t="e">
        <f t="shared" si="53"/>
        <v>#N/A</v>
      </c>
      <c r="AG184" s="13" t="e">
        <f t="shared" si="54"/>
        <v>#N/A</v>
      </c>
      <c r="AI184" s="11"/>
      <c r="AJ184" s="11"/>
      <c r="AK184" s="11"/>
      <c r="AL184" s="11"/>
      <c r="AM184" s="11"/>
      <c r="AN184" s="11"/>
      <c r="AO184" s="11"/>
      <c r="AP184" s="11"/>
      <c r="AQ184" s="11">
        <f t="shared" si="60"/>
        <v>186</v>
      </c>
      <c r="AR184" s="11">
        <f t="shared" si="60"/>
        <v>171</v>
      </c>
      <c r="AT184" s="107"/>
      <c r="BA184" s="11"/>
      <c r="BB184" s="11"/>
      <c r="BC184" s="11"/>
      <c r="BD184" s="11"/>
      <c r="BE184" s="11"/>
      <c r="BH184" s="11"/>
      <c r="BI184" s="11"/>
      <c r="BJ184" s="11"/>
      <c r="BK184" s="11"/>
      <c r="BL184" s="11"/>
      <c r="BM184" s="11"/>
      <c r="BN184" s="11"/>
    </row>
    <row r="185" spans="1:66" s="1" customFormat="1" x14ac:dyDescent="0.3">
      <c r="A185" s="11"/>
      <c r="B185" s="1" t="e">
        <f t="shared" si="48"/>
        <v>#N/A</v>
      </c>
      <c r="V185" s="1" t="str">
        <f t="shared" si="55"/>
        <v/>
      </c>
      <c r="W185" s="1" t="str">
        <f t="shared" si="56"/>
        <v/>
      </c>
      <c r="X185" s="1" t="str">
        <f t="shared" si="56"/>
        <v/>
      </c>
      <c r="Y185" s="1" t="str">
        <f t="shared" si="56"/>
        <v/>
      </c>
      <c r="Z185" s="1" t="e">
        <f t="shared" si="57"/>
        <v>#N/A</v>
      </c>
      <c r="AA185" s="3"/>
      <c r="AB185" s="13" t="e">
        <f t="shared" si="49"/>
        <v>#N/A</v>
      </c>
      <c r="AC185" s="13" t="e">
        <f t="shared" si="50"/>
        <v>#N/A</v>
      </c>
      <c r="AD185" s="13" t="e">
        <f t="shared" si="51"/>
        <v>#N/A</v>
      </c>
      <c r="AE185" s="13" t="e">
        <f t="shared" si="52"/>
        <v>#N/A</v>
      </c>
      <c r="AF185" s="13" t="e">
        <f t="shared" si="53"/>
        <v>#N/A</v>
      </c>
      <c r="AG185" s="13" t="e">
        <f t="shared" si="54"/>
        <v>#N/A</v>
      </c>
      <c r="AI185" s="11"/>
      <c r="AJ185" s="11"/>
      <c r="AK185" s="11"/>
      <c r="AL185" s="11"/>
      <c r="AM185" s="11"/>
      <c r="AN185" s="11"/>
      <c r="AO185" s="11"/>
      <c r="AP185" s="11"/>
      <c r="AQ185" s="11">
        <f t="shared" si="60"/>
        <v>187</v>
      </c>
      <c r="AR185" s="11">
        <f t="shared" si="60"/>
        <v>172</v>
      </c>
      <c r="AT185" s="107"/>
      <c r="BA185" s="11"/>
      <c r="BB185" s="11"/>
      <c r="BC185" s="11"/>
      <c r="BD185" s="11"/>
      <c r="BE185" s="11"/>
      <c r="BH185" s="11"/>
      <c r="BI185" s="11"/>
      <c r="BJ185" s="11"/>
      <c r="BK185" s="11"/>
      <c r="BL185" s="11"/>
      <c r="BM185" s="11"/>
      <c r="BN185" s="11"/>
    </row>
    <row r="186" spans="1:66" s="1" customFormat="1" x14ac:dyDescent="0.3">
      <c r="A186" s="11"/>
      <c r="B186" s="1" t="e">
        <f t="shared" si="48"/>
        <v>#N/A</v>
      </c>
      <c r="V186" s="1" t="str">
        <f t="shared" si="55"/>
        <v/>
      </c>
      <c r="W186" s="1" t="str">
        <f t="shared" si="56"/>
        <v/>
      </c>
      <c r="X186" s="1" t="str">
        <f t="shared" si="56"/>
        <v/>
      </c>
      <c r="Y186" s="1" t="str">
        <f t="shared" si="56"/>
        <v/>
      </c>
      <c r="Z186" s="1" t="e">
        <f t="shared" si="57"/>
        <v>#N/A</v>
      </c>
      <c r="AA186" s="3"/>
      <c r="AB186" s="13" t="e">
        <f t="shared" si="49"/>
        <v>#N/A</v>
      </c>
      <c r="AC186" s="13" t="e">
        <f t="shared" si="50"/>
        <v>#N/A</v>
      </c>
      <c r="AD186" s="13" t="e">
        <f t="shared" si="51"/>
        <v>#N/A</v>
      </c>
      <c r="AE186" s="13" t="e">
        <f t="shared" si="52"/>
        <v>#N/A</v>
      </c>
      <c r="AF186" s="13" t="e">
        <f t="shared" si="53"/>
        <v>#N/A</v>
      </c>
      <c r="AG186" s="13" t="e">
        <f t="shared" si="54"/>
        <v>#N/A</v>
      </c>
      <c r="AI186" s="11"/>
      <c r="AJ186" s="11"/>
      <c r="AK186" s="11"/>
      <c r="AL186" s="11"/>
      <c r="AM186" s="11"/>
      <c r="AN186" s="11"/>
      <c r="AO186" s="11"/>
      <c r="AP186" s="11"/>
      <c r="AQ186" s="11">
        <f t="shared" si="60"/>
        <v>188</v>
      </c>
      <c r="AR186" s="11">
        <f t="shared" si="60"/>
        <v>173</v>
      </c>
      <c r="AT186" s="107"/>
      <c r="BA186" s="11"/>
      <c r="BB186" s="11"/>
      <c r="BC186" s="11"/>
      <c r="BD186" s="11"/>
      <c r="BE186" s="11"/>
      <c r="BH186" s="11"/>
      <c r="BI186" s="11"/>
      <c r="BJ186" s="11"/>
      <c r="BK186" s="11"/>
      <c r="BL186" s="11"/>
      <c r="BM186" s="11"/>
      <c r="BN186" s="11"/>
    </row>
    <row r="187" spans="1:66" s="1" customFormat="1" x14ac:dyDescent="0.3">
      <c r="A187" s="11"/>
      <c r="B187" s="1" t="e">
        <f t="shared" si="48"/>
        <v>#N/A</v>
      </c>
      <c r="V187" s="1" t="str">
        <f t="shared" si="55"/>
        <v/>
      </c>
      <c r="W187" s="1" t="str">
        <f t="shared" si="56"/>
        <v/>
      </c>
      <c r="X187" s="1" t="str">
        <f t="shared" si="56"/>
        <v/>
      </c>
      <c r="Y187" s="1" t="str">
        <f t="shared" si="56"/>
        <v/>
      </c>
      <c r="Z187" s="1" t="e">
        <f t="shared" si="57"/>
        <v>#N/A</v>
      </c>
      <c r="AA187" s="3"/>
      <c r="AB187" s="13" t="e">
        <f t="shared" si="49"/>
        <v>#N/A</v>
      </c>
      <c r="AC187" s="13" t="e">
        <f t="shared" si="50"/>
        <v>#N/A</v>
      </c>
      <c r="AD187" s="13" t="e">
        <f t="shared" si="51"/>
        <v>#N/A</v>
      </c>
      <c r="AE187" s="13" t="e">
        <f t="shared" si="52"/>
        <v>#N/A</v>
      </c>
      <c r="AF187" s="13" t="e">
        <f t="shared" si="53"/>
        <v>#N/A</v>
      </c>
      <c r="AG187" s="13" t="e">
        <f t="shared" si="54"/>
        <v>#N/A</v>
      </c>
      <c r="AI187" s="11"/>
      <c r="AJ187" s="11"/>
      <c r="AK187" s="11"/>
      <c r="AL187" s="11"/>
      <c r="AM187" s="11"/>
      <c r="AN187" s="11"/>
      <c r="AO187" s="11"/>
      <c r="AP187" s="11"/>
      <c r="AQ187" s="11">
        <f t="shared" si="60"/>
        <v>189</v>
      </c>
      <c r="AR187" s="11">
        <f t="shared" si="60"/>
        <v>174</v>
      </c>
      <c r="AT187" s="107"/>
      <c r="BA187" s="11"/>
      <c r="BB187" s="11"/>
      <c r="BC187" s="11"/>
      <c r="BD187" s="11"/>
      <c r="BE187" s="11"/>
      <c r="BH187" s="11"/>
      <c r="BI187" s="11"/>
      <c r="BJ187" s="11"/>
      <c r="BK187" s="11"/>
      <c r="BL187" s="11"/>
      <c r="BM187" s="11"/>
      <c r="BN187" s="11"/>
    </row>
    <row r="188" spans="1:66" s="1" customFormat="1" x14ac:dyDescent="0.3">
      <c r="A188" s="11"/>
      <c r="B188" s="1" t="e">
        <f t="shared" si="48"/>
        <v>#N/A</v>
      </c>
      <c r="V188" s="1" t="str">
        <f t="shared" si="55"/>
        <v/>
      </c>
      <c r="W188" s="1" t="str">
        <f t="shared" si="56"/>
        <v/>
      </c>
      <c r="X188" s="1" t="str">
        <f t="shared" si="56"/>
        <v/>
      </c>
      <c r="Y188" s="1" t="str">
        <f t="shared" si="56"/>
        <v/>
      </c>
      <c r="Z188" s="1" t="e">
        <f t="shared" si="57"/>
        <v>#N/A</v>
      </c>
      <c r="AA188" s="3"/>
      <c r="AB188" s="13" t="e">
        <f t="shared" si="49"/>
        <v>#N/A</v>
      </c>
      <c r="AC188" s="13" t="e">
        <f t="shared" si="50"/>
        <v>#N/A</v>
      </c>
      <c r="AD188" s="13" t="e">
        <f t="shared" si="51"/>
        <v>#N/A</v>
      </c>
      <c r="AE188" s="13" t="e">
        <f t="shared" si="52"/>
        <v>#N/A</v>
      </c>
      <c r="AF188" s="13" t="e">
        <f t="shared" si="53"/>
        <v>#N/A</v>
      </c>
      <c r="AG188" s="13" t="e">
        <f t="shared" si="54"/>
        <v>#N/A</v>
      </c>
      <c r="AI188" s="11"/>
      <c r="AJ188" s="11"/>
      <c r="AK188" s="11"/>
      <c r="AL188" s="11"/>
      <c r="AM188" s="11"/>
      <c r="AN188" s="11"/>
      <c r="AO188" s="11"/>
      <c r="AP188" s="11"/>
      <c r="AQ188" s="11">
        <f t="shared" si="60"/>
        <v>190</v>
      </c>
      <c r="AR188" s="11">
        <f t="shared" si="60"/>
        <v>175</v>
      </c>
      <c r="AT188" s="107"/>
      <c r="BA188" s="11"/>
      <c r="BB188" s="11"/>
      <c r="BC188" s="11"/>
      <c r="BD188" s="11"/>
      <c r="BE188" s="11"/>
      <c r="BH188" s="11"/>
      <c r="BI188" s="11"/>
      <c r="BJ188" s="11"/>
      <c r="BK188" s="11"/>
      <c r="BL188" s="11"/>
      <c r="BM188" s="11"/>
      <c r="BN188" s="11"/>
    </row>
    <row r="189" spans="1:66" s="1" customFormat="1" x14ac:dyDescent="0.3">
      <c r="A189" s="11"/>
      <c r="B189" s="1" t="e">
        <f t="shared" si="48"/>
        <v>#N/A</v>
      </c>
      <c r="V189" s="1" t="str">
        <f t="shared" si="55"/>
        <v/>
      </c>
      <c r="W189" s="1" t="str">
        <f t="shared" si="56"/>
        <v/>
      </c>
      <c r="X189" s="1" t="str">
        <f t="shared" si="56"/>
        <v/>
      </c>
      <c r="Y189" s="1" t="str">
        <f t="shared" si="56"/>
        <v/>
      </c>
      <c r="Z189" s="1" t="e">
        <f t="shared" si="57"/>
        <v>#N/A</v>
      </c>
      <c r="AA189" s="3"/>
      <c r="AB189" s="13" t="e">
        <f t="shared" si="49"/>
        <v>#N/A</v>
      </c>
      <c r="AC189" s="13" t="e">
        <f t="shared" si="50"/>
        <v>#N/A</v>
      </c>
      <c r="AD189" s="13" t="e">
        <f t="shared" si="51"/>
        <v>#N/A</v>
      </c>
      <c r="AE189" s="13" t="e">
        <f t="shared" si="52"/>
        <v>#N/A</v>
      </c>
      <c r="AF189" s="13" t="e">
        <f t="shared" si="53"/>
        <v>#N/A</v>
      </c>
      <c r="AG189" s="13" t="e">
        <f t="shared" si="54"/>
        <v>#N/A</v>
      </c>
      <c r="AI189" s="11"/>
      <c r="AJ189" s="11"/>
      <c r="AK189" s="11"/>
      <c r="AL189" s="11"/>
      <c r="AM189" s="11"/>
      <c r="AN189" s="11"/>
      <c r="AO189" s="11"/>
      <c r="AP189" s="11"/>
      <c r="AQ189" s="11">
        <f t="shared" si="60"/>
        <v>191</v>
      </c>
      <c r="AR189" s="11">
        <f t="shared" si="60"/>
        <v>176</v>
      </c>
      <c r="AT189" s="107"/>
      <c r="BA189" s="11"/>
      <c r="BB189" s="11"/>
      <c r="BC189" s="11"/>
      <c r="BD189" s="11"/>
      <c r="BE189" s="11"/>
      <c r="BH189" s="11"/>
      <c r="BI189" s="11"/>
      <c r="BJ189" s="11"/>
      <c r="BK189" s="11"/>
      <c r="BL189" s="11"/>
      <c r="BM189" s="11"/>
      <c r="BN189" s="11"/>
    </row>
    <row r="190" spans="1:66" s="1" customFormat="1" x14ac:dyDescent="0.3">
      <c r="A190" s="11"/>
      <c r="B190" s="1" t="e">
        <f t="shared" si="48"/>
        <v>#N/A</v>
      </c>
      <c r="V190" s="1" t="str">
        <f t="shared" si="55"/>
        <v/>
      </c>
      <c r="W190" s="1" t="str">
        <f t="shared" si="56"/>
        <v/>
      </c>
      <c r="X190" s="1" t="str">
        <f t="shared" si="56"/>
        <v/>
      </c>
      <c r="Y190" s="1" t="str">
        <f t="shared" si="56"/>
        <v/>
      </c>
      <c r="Z190" s="1" t="e">
        <f t="shared" si="57"/>
        <v>#N/A</v>
      </c>
      <c r="AA190" s="3"/>
      <c r="AB190" s="13" t="e">
        <f t="shared" si="49"/>
        <v>#N/A</v>
      </c>
      <c r="AC190" s="13" t="e">
        <f t="shared" si="50"/>
        <v>#N/A</v>
      </c>
      <c r="AD190" s="13" t="e">
        <f t="shared" si="51"/>
        <v>#N/A</v>
      </c>
      <c r="AE190" s="13" t="e">
        <f t="shared" si="52"/>
        <v>#N/A</v>
      </c>
      <c r="AF190" s="13" t="e">
        <f t="shared" si="53"/>
        <v>#N/A</v>
      </c>
      <c r="AG190" s="13" t="e">
        <f t="shared" si="54"/>
        <v>#N/A</v>
      </c>
      <c r="AI190" s="11"/>
      <c r="AJ190" s="11"/>
      <c r="AK190" s="11"/>
      <c r="AL190" s="11"/>
      <c r="AM190" s="11"/>
      <c r="AN190" s="11"/>
      <c r="AO190" s="11"/>
      <c r="AP190" s="11"/>
      <c r="AQ190" s="11">
        <f t="shared" si="60"/>
        <v>192</v>
      </c>
      <c r="AR190" s="11">
        <f t="shared" si="60"/>
        <v>177</v>
      </c>
      <c r="AT190" s="107"/>
      <c r="BA190" s="11"/>
      <c r="BB190" s="11"/>
      <c r="BC190" s="11"/>
      <c r="BD190" s="11"/>
      <c r="BE190" s="11"/>
      <c r="BH190" s="11"/>
      <c r="BI190" s="11"/>
      <c r="BJ190" s="11"/>
      <c r="BK190" s="11"/>
      <c r="BL190" s="11"/>
      <c r="BM190" s="11"/>
      <c r="BN190" s="11"/>
    </row>
    <row r="191" spans="1:66" s="1" customFormat="1" x14ac:dyDescent="0.3">
      <c r="A191" s="11"/>
      <c r="B191" s="1" t="e">
        <f t="shared" si="48"/>
        <v>#N/A</v>
      </c>
      <c r="V191" s="1" t="str">
        <f t="shared" si="55"/>
        <v/>
      </c>
      <c r="W191" s="1" t="str">
        <f t="shared" si="56"/>
        <v/>
      </c>
      <c r="X191" s="1" t="str">
        <f t="shared" si="56"/>
        <v/>
      </c>
      <c r="Y191" s="1" t="str">
        <f t="shared" si="56"/>
        <v/>
      </c>
      <c r="Z191" s="1" t="e">
        <f t="shared" si="57"/>
        <v>#N/A</v>
      </c>
      <c r="AA191" s="3"/>
      <c r="AB191" s="13" t="e">
        <f t="shared" si="49"/>
        <v>#N/A</v>
      </c>
      <c r="AC191" s="13" t="e">
        <f t="shared" si="50"/>
        <v>#N/A</v>
      </c>
      <c r="AD191" s="13" t="e">
        <f t="shared" si="51"/>
        <v>#N/A</v>
      </c>
      <c r="AE191" s="13" t="e">
        <f t="shared" si="52"/>
        <v>#N/A</v>
      </c>
      <c r="AF191" s="13" t="e">
        <f t="shared" si="53"/>
        <v>#N/A</v>
      </c>
      <c r="AG191" s="13" t="e">
        <f t="shared" si="54"/>
        <v>#N/A</v>
      </c>
      <c r="AI191" s="11"/>
      <c r="AJ191" s="11"/>
      <c r="AK191" s="11"/>
      <c r="AL191" s="11"/>
      <c r="AM191" s="11"/>
      <c r="AN191" s="11"/>
      <c r="AO191" s="11"/>
      <c r="AP191" s="11"/>
      <c r="AQ191" s="11">
        <f t="shared" si="60"/>
        <v>193</v>
      </c>
      <c r="AR191" s="11">
        <f t="shared" si="60"/>
        <v>178</v>
      </c>
      <c r="AT191" s="107"/>
      <c r="BA191" s="11"/>
      <c r="BB191" s="11"/>
      <c r="BC191" s="11"/>
      <c r="BD191" s="11"/>
      <c r="BE191" s="11"/>
      <c r="BH191" s="11"/>
      <c r="BI191" s="11"/>
      <c r="BJ191" s="11"/>
      <c r="BK191" s="11"/>
      <c r="BL191" s="11"/>
      <c r="BM191" s="11"/>
      <c r="BN191" s="11"/>
    </row>
    <row r="192" spans="1:66" s="1" customFormat="1" x14ac:dyDescent="0.3">
      <c r="A192" s="11"/>
      <c r="B192" s="1" t="e">
        <f t="shared" si="48"/>
        <v>#N/A</v>
      </c>
      <c r="V192" s="1" t="str">
        <f t="shared" si="55"/>
        <v/>
      </c>
      <c r="W192" s="1" t="str">
        <f t="shared" si="56"/>
        <v/>
      </c>
      <c r="X192" s="1" t="str">
        <f t="shared" si="56"/>
        <v/>
      </c>
      <c r="Y192" s="1" t="str">
        <f t="shared" si="56"/>
        <v/>
      </c>
      <c r="Z192" s="1" t="e">
        <f t="shared" si="57"/>
        <v>#N/A</v>
      </c>
      <c r="AA192" s="3"/>
      <c r="AB192" s="13" t="e">
        <f t="shared" si="49"/>
        <v>#N/A</v>
      </c>
      <c r="AC192" s="13" t="e">
        <f t="shared" si="50"/>
        <v>#N/A</v>
      </c>
      <c r="AD192" s="13" t="e">
        <f t="shared" si="51"/>
        <v>#N/A</v>
      </c>
      <c r="AE192" s="13" t="e">
        <f t="shared" si="52"/>
        <v>#N/A</v>
      </c>
      <c r="AF192" s="13" t="e">
        <f t="shared" si="53"/>
        <v>#N/A</v>
      </c>
      <c r="AG192" s="13" t="e">
        <f t="shared" si="54"/>
        <v>#N/A</v>
      </c>
      <c r="AI192" s="11"/>
      <c r="AJ192" s="11"/>
      <c r="AK192" s="11"/>
      <c r="AL192" s="11"/>
      <c r="AM192" s="11"/>
      <c r="AN192" s="11"/>
      <c r="AO192" s="11"/>
      <c r="AP192" s="11"/>
      <c r="AQ192" s="11">
        <f t="shared" ref="AQ192:AR196" si="61">+AQ191+1</f>
        <v>194</v>
      </c>
      <c r="AR192" s="11">
        <f t="shared" si="61"/>
        <v>179</v>
      </c>
      <c r="AT192" s="107"/>
      <c r="BA192" s="11"/>
      <c r="BB192" s="11"/>
      <c r="BC192" s="11"/>
      <c r="BD192" s="11"/>
      <c r="BE192" s="11"/>
      <c r="BH192" s="11"/>
      <c r="BI192" s="11"/>
      <c r="BJ192" s="11"/>
      <c r="BK192" s="11"/>
      <c r="BL192" s="11"/>
      <c r="BM192" s="11"/>
      <c r="BN192" s="11"/>
    </row>
    <row r="193" spans="1:66" s="1" customFormat="1" x14ac:dyDescent="0.3">
      <c r="A193" s="11"/>
      <c r="B193" s="1" t="e">
        <f t="shared" si="48"/>
        <v>#N/A</v>
      </c>
      <c r="V193" s="1" t="str">
        <f t="shared" si="55"/>
        <v/>
      </c>
      <c r="W193" s="1" t="str">
        <f t="shared" si="56"/>
        <v/>
      </c>
      <c r="X193" s="1" t="str">
        <f t="shared" si="56"/>
        <v/>
      </c>
      <c r="Y193" s="1" t="str">
        <f t="shared" si="56"/>
        <v/>
      </c>
      <c r="Z193" s="1" t="e">
        <f t="shared" si="57"/>
        <v>#N/A</v>
      </c>
      <c r="AA193" s="3"/>
      <c r="AB193" s="13" t="e">
        <f t="shared" si="49"/>
        <v>#N/A</v>
      </c>
      <c r="AC193" s="13" t="e">
        <f t="shared" si="50"/>
        <v>#N/A</v>
      </c>
      <c r="AD193" s="13" t="e">
        <f t="shared" si="51"/>
        <v>#N/A</v>
      </c>
      <c r="AE193" s="13" t="e">
        <f t="shared" si="52"/>
        <v>#N/A</v>
      </c>
      <c r="AF193" s="13" t="e">
        <f t="shared" si="53"/>
        <v>#N/A</v>
      </c>
      <c r="AG193" s="13" t="e">
        <f t="shared" si="54"/>
        <v>#N/A</v>
      </c>
      <c r="AI193" s="11"/>
      <c r="AJ193" s="11"/>
      <c r="AK193" s="11"/>
      <c r="AL193" s="11"/>
      <c r="AM193" s="11"/>
      <c r="AN193" s="11"/>
      <c r="AO193" s="11"/>
      <c r="AP193" s="11"/>
      <c r="AQ193" s="11">
        <f t="shared" si="61"/>
        <v>195</v>
      </c>
      <c r="AR193" s="11">
        <f t="shared" si="61"/>
        <v>180</v>
      </c>
      <c r="AT193" s="107"/>
      <c r="BA193" s="11"/>
      <c r="BB193" s="11"/>
      <c r="BC193" s="11"/>
      <c r="BD193" s="11"/>
      <c r="BE193" s="11"/>
      <c r="BH193" s="11"/>
      <c r="BI193" s="11"/>
      <c r="BJ193" s="11"/>
      <c r="BK193" s="11"/>
      <c r="BL193" s="11"/>
      <c r="BM193" s="11"/>
      <c r="BN193" s="11"/>
    </row>
    <row r="194" spans="1:66" s="1" customFormat="1" x14ac:dyDescent="0.3">
      <c r="A194" s="11"/>
      <c r="B194" s="1" t="e">
        <f t="shared" si="48"/>
        <v>#N/A</v>
      </c>
      <c r="V194" s="1" t="str">
        <f t="shared" si="55"/>
        <v/>
      </c>
      <c r="W194" s="1" t="str">
        <f t="shared" si="56"/>
        <v/>
      </c>
      <c r="X194" s="1" t="str">
        <f t="shared" si="56"/>
        <v/>
      </c>
      <c r="Y194" s="1" t="str">
        <f t="shared" si="56"/>
        <v/>
      </c>
      <c r="Z194" s="1" t="e">
        <f t="shared" si="57"/>
        <v>#N/A</v>
      </c>
      <c r="AA194" s="3"/>
      <c r="AB194" s="13" t="e">
        <f t="shared" si="49"/>
        <v>#N/A</v>
      </c>
      <c r="AC194" s="13" t="e">
        <f t="shared" si="50"/>
        <v>#N/A</v>
      </c>
      <c r="AD194" s="13" t="e">
        <f t="shared" si="51"/>
        <v>#N/A</v>
      </c>
      <c r="AE194" s="13" t="e">
        <f t="shared" si="52"/>
        <v>#N/A</v>
      </c>
      <c r="AF194" s="13" t="e">
        <f t="shared" si="53"/>
        <v>#N/A</v>
      </c>
      <c r="AG194" s="13" t="e">
        <f t="shared" si="54"/>
        <v>#N/A</v>
      </c>
      <c r="AI194" s="11"/>
      <c r="AJ194" s="11"/>
      <c r="AK194" s="11"/>
      <c r="AL194" s="11"/>
      <c r="AM194" s="11"/>
      <c r="AN194" s="11"/>
      <c r="AO194" s="11"/>
      <c r="AP194" s="11"/>
      <c r="AQ194" s="11">
        <f t="shared" si="61"/>
        <v>196</v>
      </c>
      <c r="AR194" s="11">
        <f t="shared" si="61"/>
        <v>181</v>
      </c>
      <c r="AT194" s="107"/>
      <c r="BA194" s="11"/>
      <c r="BB194" s="11"/>
      <c r="BC194" s="11"/>
      <c r="BD194" s="11"/>
      <c r="BE194" s="11"/>
      <c r="BH194" s="11"/>
      <c r="BI194" s="11"/>
      <c r="BJ194" s="11"/>
      <c r="BK194" s="11"/>
      <c r="BL194" s="11"/>
      <c r="BM194" s="11"/>
      <c r="BN194" s="11"/>
    </row>
    <row r="195" spans="1:66" s="1" customFormat="1" x14ac:dyDescent="0.3">
      <c r="A195" s="11"/>
      <c r="B195" s="1" t="e">
        <f t="shared" si="48"/>
        <v>#N/A</v>
      </c>
      <c r="V195" s="1" t="str">
        <f t="shared" si="55"/>
        <v/>
      </c>
      <c r="W195" s="1" t="str">
        <f t="shared" si="56"/>
        <v/>
      </c>
      <c r="X195" s="1" t="str">
        <f t="shared" si="56"/>
        <v/>
      </c>
      <c r="Y195" s="1" t="str">
        <f t="shared" si="56"/>
        <v/>
      </c>
      <c r="Z195" s="1" t="e">
        <f t="shared" si="57"/>
        <v>#N/A</v>
      </c>
      <c r="AA195" s="3"/>
      <c r="AB195" s="13" t="e">
        <f t="shared" si="49"/>
        <v>#N/A</v>
      </c>
      <c r="AC195" s="13" t="e">
        <f t="shared" si="50"/>
        <v>#N/A</v>
      </c>
      <c r="AD195" s="13" t="e">
        <f t="shared" si="51"/>
        <v>#N/A</v>
      </c>
      <c r="AE195" s="13" t="e">
        <f t="shared" si="52"/>
        <v>#N/A</v>
      </c>
      <c r="AF195" s="13" t="e">
        <f t="shared" si="53"/>
        <v>#N/A</v>
      </c>
      <c r="AG195" s="13" t="e">
        <f t="shared" si="54"/>
        <v>#N/A</v>
      </c>
      <c r="AI195" s="11"/>
      <c r="AJ195" s="11"/>
      <c r="AK195" s="11"/>
      <c r="AL195" s="11"/>
      <c r="AM195" s="11"/>
      <c r="AN195" s="11"/>
      <c r="AO195" s="11"/>
      <c r="AP195" s="11"/>
      <c r="AQ195" s="11">
        <f t="shared" si="61"/>
        <v>197</v>
      </c>
      <c r="AR195" s="11">
        <f t="shared" si="61"/>
        <v>182</v>
      </c>
      <c r="AT195" s="107"/>
      <c r="BA195" s="11"/>
      <c r="BB195" s="11"/>
      <c r="BC195" s="11"/>
      <c r="BD195" s="11"/>
      <c r="BE195" s="11"/>
      <c r="BH195" s="11"/>
      <c r="BI195" s="11"/>
      <c r="BJ195" s="11"/>
      <c r="BK195" s="11"/>
      <c r="BL195" s="11"/>
      <c r="BM195" s="11"/>
      <c r="BN195" s="11"/>
    </row>
    <row r="196" spans="1:66" s="1" customFormat="1" x14ac:dyDescent="0.3">
      <c r="A196" s="11"/>
      <c r="B196" s="1" t="e">
        <f t="shared" si="48"/>
        <v>#N/A</v>
      </c>
      <c r="V196" s="1" t="str">
        <f t="shared" si="55"/>
        <v/>
      </c>
      <c r="W196" s="1" t="str">
        <f t="shared" si="56"/>
        <v/>
      </c>
      <c r="X196" s="1" t="str">
        <f t="shared" si="56"/>
        <v/>
      </c>
      <c r="Y196" s="1" t="str">
        <f t="shared" si="56"/>
        <v/>
      </c>
      <c r="Z196" s="1" t="e">
        <f t="shared" si="57"/>
        <v>#N/A</v>
      </c>
      <c r="AA196" s="3"/>
      <c r="AB196" s="13" t="e">
        <f t="shared" si="49"/>
        <v>#N/A</v>
      </c>
      <c r="AC196" s="13" t="e">
        <f t="shared" si="50"/>
        <v>#N/A</v>
      </c>
      <c r="AD196" s="13" t="e">
        <f t="shared" si="51"/>
        <v>#N/A</v>
      </c>
      <c r="AE196" s="13" t="e">
        <f t="shared" si="52"/>
        <v>#N/A</v>
      </c>
      <c r="AF196" s="13" t="e">
        <f t="shared" si="53"/>
        <v>#N/A</v>
      </c>
      <c r="AG196" s="13" t="e">
        <f t="shared" si="54"/>
        <v>#N/A</v>
      </c>
      <c r="AI196" s="11"/>
      <c r="AJ196" s="11"/>
      <c r="AK196" s="11"/>
      <c r="AL196" s="11"/>
      <c r="AM196" s="11"/>
      <c r="AN196" s="11"/>
      <c r="AO196" s="11"/>
      <c r="AP196" s="11"/>
      <c r="AQ196" s="11">
        <f t="shared" si="61"/>
        <v>198</v>
      </c>
      <c r="AR196" s="11">
        <f t="shared" si="61"/>
        <v>183</v>
      </c>
      <c r="AT196" s="107"/>
      <c r="BA196" s="11"/>
      <c r="BB196" s="11"/>
      <c r="BC196" s="11"/>
      <c r="BD196" s="11"/>
      <c r="BE196" s="11"/>
      <c r="BH196" s="11"/>
      <c r="BI196" s="11"/>
      <c r="BJ196" s="11"/>
      <c r="BK196" s="11"/>
      <c r="BL196" s="11"/>
      <c r="BM196" s="11"/>
      <c r="BN196" s="11"/>
    </row>
    <row r="197" spans="1:66" s="1" customFormat="1" x14ac:dyDescent="0.3">
      <c r="A197" s="11"/>
      <c r="B197" s="1" t="e">
        <f t="shared" si="48"/>
        <v>#N/A</v>
      </c>
      <c r="V197" s="1" t="str">
        <f t="shared" si="55"/>
        <v/>
      </c>
      <c r="W197" s="1" t="str">
        <f t="shared" si="56"/>
        <v/>
      </c>
      <c r="X197" s="1" t="str">
        <f t="shared" si="56"/>
        <v/>
      </c>
      <c r="Y197" s="1" t="str">
        <f t="shared" si="56"/>
        <v/>
      </c>
      <c r="Z197" s="1" t="e">
        <f t="shared" si="57"/>
        <v>#N/A</v>
      </c>
      <c r="AA197" s="3"/>
      <c r="AB197" s="13" t="e">
        <f t="shared" si="49"/>
        <v>#N/A</v>
      </c>
      <c r="AC197" s="13" t="e">
        <f t="shared" si="50"/>
        <v>#N/A</v>
      </c>
      <c r="AD197" s="13" t="e">
        <f t="shared" si="51"/>
        <v>#N/A</v>
      </c>
      <c r="AE197" s="13" t="e">
        <f t="shared" si="52"/>
        <v>#N/A</v>
      </c>
      <c r="AF197" s="13" t="e">
        <f t="shared" si="53"/>
        <v>#N/A</v>
      </c>
      <c r="AG197" s="13" t="e">
        <f t="shared" si="54"/>
        <v>#N/A</v>
      </c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T197" s="107"/>
      <c r="BA197" s="11"/>
      <c r="BB197" s="11"/>
      <c r="BC197" s="11"/>
      <c r="BD197" s="11"/>
      <c r="BE197" s="11"/>
      <c r="BH197" s="11"/>
      <c r="BI197" s="11"/>
      <c r="BJ197" s="11"/>
      <c r="BK197" s="11"/>
      <c r="BL197" s="11"/>
      <c r="BM197" s="11"/>
      <c r="BN197" s="11"/>
    </row>
    <row r="198" spans="1:66" s="1" customFormat="1" x14ac:dyDescent="0.3">
      <c r="A198" s="11"/>
      <c r="B198" s="1" t="e">
        <f t="shared" si="48"/>
        <v>#N/A</v>
      </c>
      <c r="V198" s="1" t="str">
        <f t="shared" si="55"/>
        <v/>
      </c>
      <c r="W198" s="1" t="str">
        <f t="shared" si="56"/>
        <v/>
      </c>
      <c r="X198" s="1" t="str">
        <f t="shared" si="56"/>
        <v/>
      </c>
      <c r="Y198" s="1" t="str">
        <f t="shared" si="56"/>
        <v/>
      </c>
      <c r="Z198" s="1" t="e">
        <f t="shared" si="57"/>
        <v>#N/A</v>
      </c>
      <c r="AA198" s="3"/>
      <c r="AB198" s="13" t="e">
        <f t="shared" si="49"/>
        <v>#N/A</v>
      </c>
      <c r="AC198" s="13" t="e">
        <f t="shared" si="50"/>
        <v>#N/A</v>
      </c>
      <c r="AD198" s="13" t="e">
        <f t="shared" si="51"/>
        <v>#N/A</v>
      </c>
      <c r="AE198" s="13" t="e">
        <f t="shared" si="52"/>
        <v>#N/A</v>
      </c>
      <c r="AF198" s="13" t="e">
        <f t="shared" si="53"/>
        <v>#N/A</v>
      </c>
      <c r="AG198" s="13" t="e">
        <f t="shared" si="54"/>
        <v>#N/A</v>
      </c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T198" s="107"/>
      <c r="BA198" s="11"/>
      <c r="BB198" s="11"/>
      <c r="BC198" s="11"/>
      <c r="BD198" s="11"/>
      <c r="BE198" s="11"/>
      <c r="BH198" s="11"/>
      <c r="BI198" s="11"/>
      <c r="BJ198" s="11"/>
      <c r="BK198" s="11"/>
      <c r="BL198" s="11"/>
      <c r="BM198" s="11"/>
      <c r="BN198" s="11"/>
    </row>
    <row r="199" spans="1:66" s="1" customFormat="1" x14ac:dyDescent="0.3">
      <c r="A199" s="11"/>
      <c r="B199" s="1" t="e">
        <f t="shared" si="48"/>
        <v>#N/A</v>
      </c>
      <c r="V199" s="1" t="str">
        <f t="shared" si="55"/>
        <v/>
      </c>
      <c r="W199" s="1" t="str">
        <f t="shared" si="56"/>
        <v/>
      </c>
      <c r="X199" s="1" t="str">
        <f t="shared" si="56"/>
        <v/>
      </c>
      <c r="Y199" s="1" t="str">
        <f t="shared" si="56"/>
        <v/>
      </c>
      <c r="Z199" s="1" t="e">
        <f t="shared" si="57"/>
        <v>#N/A</v>
      </c>
      <c r="AA199" s="3"/>
      <c r="AB199" s="13" t="e">
        <f t="shared" si="49"/>
        <v>#N/A</v>
      </c>
      <c r="AC199" s="13" t="e">
        <f t="shared" si="50"/>
        <v>#N/A</v>
      </c>
      <c r="AD199" s="13" t="e">
        <f t="shared" si="51"/>
        <v>#N/A</v>
      </c>
      <c r="AE199" s="13" t="e">
        <f t="shared" si="52"/>
        <v>#N/A</v>
      </c>
      <c r="AF199" s="13" t="e">
        <f t="shared" si="53"/>
        <v>#N/A</v>
      </c>
      <c r="AG199" s="13" t="e">
        <f t="shared" si="54"/>
        <v>#N/A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T199" s="107"/>
      <c r="BA199" s="11"/>
      <c r="BB199" s="11"/>
      <c r="BC199" s="11"/>
      <c r="BD199" s="11"/>
      <c r="BE199" s="11"/>
      <c r="BH199" s="11"/>
      <c r="BI199" s="11"/>
      <c r="BJ199" s="11"/>
      <c r="BK199" s="11"/>
      <c r="BL199" s="11"/>
      <c r="BM199" s="11"/>
      <c r="BN199" s="11"/>
    </row>
    <row r="200" spans="1:66" s="1" customFormat="1" x14ac:dyDescent="0.3">
      <c r="A200" s="11"/>
      <c r="B200" s="1" t="e">
        <f t="shared" si="48"/>
        <v>#N/A</v>
      </c>
      <c r="V200" s="1" t="str">
        <f t="shared" si="55"/>
        <v/>
      </c>
      <c r="W200" s="1" t="str">
        <f t="shared" si="56"/>
        <v/>
      </c>
      <c r="X200" s="1" t="str">
        <f t="shared" si="56"/>
        <v/>
      </c>
      <c r="Y200" s="1" t="str">
        <f t="shared" si="56"/>
        <v/>
      </c>
      <c r="Z200" s="1" t="e">
        <f t="shared" si="57"/>
        <v>#N/A</v>
      </c>
      <c r="AA200" s="3"/>
      <c r="AB200" s="13" t="e">
        <f t="shared" si="49"/>
        <v>#N/A</v>
      </c>
      <c r="AC200" s="13" t="e">
        <f t="shared" si="50"/>
        <v>#N/A</v>
      </c>
      <c r="AD200" s="13" t="e">
        <f t="shared" si="51"/>
        <v>#N/A</v>
      </c>
      <c r="AE200" s="13" t="e">
        <f t="shared" si="52"/>
        <v>#N/A</v>
      </c>
      <c r="AF200" s="13" t="e">
        <f t="shared" si="53"/>
        <v>#N/A</v>
      </c>
      <c r="AG200" s="13" t="e">
        <f t="shared" si="54"/>
        <v>#N/A</v>
      </c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T200" s="107"/>
      <c r="BA200" s="11"/>
      <c r="BB200" s="11"/>
      <c r="BC200" s="11"/>
      <c r="BD200" s="11"/>
      <c r="BE200" s="11"/>
      <c r="BH200" s="11"/>
      <c r="BI200" s="11"/>
      <c r="BJ200" s="11"/>
      <c r="BK200" s="11"/>
      <c r="BL200" s="11"/>
      <c r="BM200" s="11"/>
      <c r="BN200" s="11"/>
    </row>
    <row r="201" spans="1:66" s="1" customFormat="1" x14ac:dyDescent="0.3">
      <c r="A201" s="11"/>
      <c r="B201" s="1" t="e">
        <f t="shared" si="48"/>
        <v>#N/A</v>
      </c>
      <c r="V201" s="1" t="str">
        <f t="shared" si="55"/>
        <v/>
      </c>
      <c r="W201" s="1" t="str">
        <f t="shared" si="56"/>
        <v/>
      </c>
      <c r="X201" s="1" t="str">
        <f t="shared" si="56"/>
        <v/>
      </c>
      <c r="Y201" s="1" t="str">
        <f t="shared" si="56"/>
        <v/>
      </c>
      <c r="Z201" s="1" t="e">
        <f t="shared" si="57"/>
        <v>#N/A</v>
      </c>
      <c r="AA201" s="3"/>
      <c r="AB201" s="13" t="e">
        <f t="shared" si="49"/>
        <v>#N/A</v>
      </c>
      <c r="AC201" s="13" t="e">
        <f t="shared" si="50"/>
        <v>#N/A</v>
      </c>
      <c r="AD201" s="13" t="e">
        <f t="shared" si="51"/>
        <v>#N/A</v>
      </c>
      <c r="AE201" s="13" t="e">
        <f t="shared" si="52"/>
        <v>#N/A</v>
      </c>
      <c r="AF201" s="13" t="e">
        <f t="shared" si="53"/>
        <v>#N/A</v>
      </c>
      <c r="AG201" s="13" t="e">
        <f t="shared" si="54"/>
        <v>#N/A</v>
      </c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T201" s="107"/>
      <c r="BA201" s="11"/>
      <c r="BB201" s="11"/>
      <c r="BC201" s="11"/>
      <c r="BD201" s="11"/>
      <c r="BE201" s="11"/>
      <c r="BH201" s="11"/>
      <c r="BI201" s="11"/>
      <c r="BJ201" s="11"/>
      <c r="BK201" s="11"/>
      <c r="BL201" s="11"/>
      <c r="BM201" s="11"/>
      <c r="BN201" s="11"/>
    </row>
    <row r="202" spans="1:66" s="1" customFormat="1" x14ac:dyDescent="0.3">
      <c r="A202" s="11"/>
      <c r="B202" s="1" t="e">
        <f t="shared" si="48"/>
        <v>#N/A</v>
      </c>
      <c r="V202" s="1" t="str">
        <f t="shared" si="55"/>
        <v/>
      </c>
      <c r="W202" s="1" t="str">
        <f t="shared" si="56"/>
        <v/>
      </c>
      <c r="X202" s="1" t="str">
        <f t="shared" si="56"/>
        <v/>
      </c>
      <c r="Y202" s="1" t="str">
        <f t="shared" si="56"/>
        <v/>
      </c>
      <c r="Z202" s="1" t="e">
        <f t="shared" si="57"/>
        <v>#N/A</v>
      </c>
      <c r="AA202" s="3"/>
      <c r="AB202" s="13" t="e">
        <f t="shared" si="49"/>
        <v>#N/A</v>
      </c>
      <c r="AC202" s="13" t="e">
        <f t="shared" si="50"/>
        <v>#N/A</v>
      </c>
      <c r="AD202" s="13" t="e">
        <f t="shared" si="51"/>
        <v>#N/A</v>
      </c>
      <c r="AE202" s="13" t="e">
        <f t="shared" si="52"/>
        <v>#N/A</v>
      </c>
      <c r="AF202" s="13" t="e">
        <f t="shared" si="53"/>
        <v>#N/A</v>
      </c>
      <c r="AG202" s="13" t="e">
        <f t="shared" si="54"/>
        <v>#N/A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T202" s="107"/>
      <c r="BA202" s="11"/>
      <c r="BB202" s="11"/>
      <c r="BC202" s="11"/>
      <c r="BD202" s="11"/>
      <c r="BE202" s="11"/>
      <c r="BH202" s="11"/>
      <c r="BI202" s="11"/>
      <c r="BJ202" s="11"/>
      <c r="BK202" s="11"/>
      <c r="BL202" s="11"/>
      <c r="BM202" s="11"/>
      <c r="BN202" s="11"/>
    </row>
    <row r="203" spans="1:66" s="1" customFormat="1" x14ac:dyDescent="0.3">
      <c r="A203" s="11"/>
      <c r="B203" s="1" t="e">
        <f t="shared" si="48"/>
        <v>#N/A</v>
      </c>
      <c r="V203" s="1" t="str">
        <f t="shared" si="55"/>
        <v/>
      </c>
      <c r="W203" s="1" t="str">
        <f t="shared" si="56"/>
        <v/>
      </c>
      <c r="X203" s="1" t="str">
        <f t="shared" si="56"/>
        <v/>
      </c>
      <c r="Y203" s="1" t="str">
        <f t="shared" si="56"/>
        <v/>
      </c>
      <c r="Z203" s="1" t="e">
        <f t="shared" si="57"/>
        <v>#N/A</v>
      </c>
      <c r="AA203" s="3"/>
      <c r="AB203" s="13" t="e">
        <f t="shared" si="49"/>
        <v>#N/A</v>
      </c>
      <c r="AC203" s="13" t="e">
        <f t="shared" si="50"/>
        <v>#N/A</v>
      </c>
      <c r="AD203" s="13" t="e">
        <f t="shared" si="51"/>
        <v>#N/A</v>
      </c>
      <c r="AE203" s="13" t="e">
        <f t="shared" si="52"/>
        <v>#N/A</v>
      </c>
      <c r="AF203" s="13" t="e">
        <f t="shared" si="53"/>
        <v>#N/A</v>
      </c>
      <c r="AG203" s="13" t="e">
        <f t="shared" si="54"/>
        <v>#N/A</v>
      </c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T203" s="107"/>
      <c r="BA203" s="11"/>
      <c r="BB203" s="11"/>
      <c r="BC203" s="11"/>
      <c r="BD203" s="11"/>
      <c r="BE203" s="11"/>
      <c r="BH203" s="11"/>
      <c r="BI203" s="11"/>
      <c r="BJ203" s="11"/>
      <c r="BK203" s="11"/>
      <c r="BL203" s="11"/>
      <c r="BM203" s="11"/>
      <c r="BN203" s="11"/>
    </row>
    <row r="204" spans="1:66" s="1" customFormat="1" x14ac:dyDescent="0.3">
      <c r="A204" s="11"/>
      <c r="B204" s="1" t="e">
        <f t="shared" si="48"/>
        <v>#N/A</v>
      </c>
      <c r="V204" s="1" t="str">
        <f t="shared" si="55"/>
        <v/>
      </c>
      <c r="W204" s="1" t="str">
        <f t="shared" si="56"/>
        <v/>
      </c>
      <c r="X204" s="1" t="str">
        <f t="shared" si="56"/>
        <v/>
      </c>
      <c r="Y204" s="1" t="str">
        <f t="shared" si="56"/>
        <v/>
      </c>
      <c r="Z204" s="1" t="e">
        <f t="shared" si="57"/>
        <v>#N/A</v>
      </c>
      <c r="AA204" s="3"/>
      <c r="AB204" s="13" t="e">
        <f t="shared" si="49"/>
        <v>#N/A</v>
      </c>
      <c r="AC204" s="13" t="e">
        <f t="shared" si="50"/>
        <v>#N/A</v>
      </c>
      <c r="AD204" s="13" t="e">
        <f t="shared" si="51"/>
        <v>#N/A</v>
      </c>
      <c r="AE204" s="13" t="e">
        <f t="shared" si="52"/>
        <v>#N/A</v>
      </c>
      <c r="AF204" s="13" t="e">
        <f t="shared" si="53"/>
        <v>#N/A</v>
      </c>
      <c r="AG204" s="13" t="e">
        <f t="shared" si="54"/>
        <v>#N/A</v>
      </c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T204" s="107"/>
      <c r="BA204" s="11"/>
      <c r="BB204" s="11"/>
      <c r="BC204" s="11"/>
      <c r="BD204" s="11"/>
      <c r="BE204" s="11"/>
      <c r="BH204" s="11"/>
      <c r="BI204" s="11"/>
      <c r="BJ204" s="11"/>
      <c r="BK204" s="11"/>
      <c r="BL204" s="11"/>
      <c r="BM204" s="11"/>
      <c r="BN204" s="11"/>
    </row>
    <row r="205" spans="1:66" s="1" customFormat="1" x14ac:dyDescent="0.3">
      <c r="A205" s="11"/>
      <c r="B205" s="1" t="e">
        <f t="shared" si="48"/>
        <v>#N/A</v>
      </c>
      <c r="V205" s="1" t="str">
        <f t="shared" si="55"/>
        <v/>
      </c>
      <c r="W205" s="1" t="str">
        <f t="shared" si="56"/>
        <v/>
      </c>
      <c r="X205" s="1" t="str">
        <f t="shared" si="56"/>
        <v/>
      </c>
      <c r="Y205" s="1" t="str">
        <f t="shared" si="56"/>
        <v/>
      </c>
      <c r="Z205" s="1" t="e">
        <f t="shared" si="57"/>
        <v>#N/A</v>
      </c>
      <c r="AA205" s="3"/>
      <c r="AB205" s="13" t="e">
        <f t="shared" si="49"/>
        <v>#N/A</v>
      </c>
      <c r="AC205" s="13" t="e">
        <f t="shared" si="50"/>
        <v>#N/A</v>
      </c>
      <c r="AD205" s="13" t="e">
        <f t="shared" si="51"/>
        <v>#N/A</v>
      </c>
      <c r="AE205" s="13" t="e">
        <f t="shared" si="52"/>
        <v>#N/A</v>
      </c>
      <c r="AF205" s="13" t="e">
        <f t="shared" si="53"/>
        <v>#N/A</v>
      </c>
      <c r="AG205" s="13" t="e">
        <f t="shared" si="54"/>
        <v>#N/A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T205" s="107"/>
      <c r="BA205" s="11"/>
      <c r="BB205" s="11"/>
      <c r="BC205" s="11"/>
      <c r="BD205" s="11"/>
      <c r="BE205" s="11"/>
      <c r="BH205" s="11"/>
      <c r="BI205" s="11"/>
      <c r="BJ205" s="11"/>
      <c r="BK205" s="11"/>
      <c r="BL205" s="11"/>
      <c r="BM205" s="11"/>
      <c r="BN205" s="11"/>
    </row>
    <row r="206" spans="1:66" s="1" customFormat="1" x14ac:dyDescent="0.3">
      <c r="A206" s="11"/>
      <c r="B206" s="1" t="e">
        <f t="shared" ref="B206:B269" si="62">IF(C206="",NA(),E206+G206+H206+I206)</f>
        <v>#N/A</v>
      </c>
      <c r="V206" s="1" t="str">
        <f t="shared" si="55"/>
        <v/>
      </c>
      <c r="W206" s="1" t="str">
        <f t="shared" si="56"/>
        <v/>
      </c>
      <c r="X206" s="1" t="str">
        <f t="shared" si="56"/>
        <v/>
      </c>
      <c r="Y206" s="1" t="str">
        <f t="shared" si="56"/>
        <v/>
      </c>
      <c r="Z206" s="1" t="e">
        <f t="shared" si="57"/>
        <v>#N/A</v>
      </c>
      <c r="AA206" s="3"/>
      <c r="AB206" s="13" t="e">
        <f t="shared" ref="AB206:AB269" si="63">IF(OR(ISNA(B206),B206=0),NA(),I206/B206)</f>
        <v>#N/A</v>
      </c>
      <c r="AC206" s="13" t="e">
        <f t="shared" ref="AC206:AC269" si="64">IF(OR(ISNA(B206),B206=0),NA(),B206/$AC$11)</f>
        <v>#N/A</v>
      </c>
      <c r="AD206" s="13" t="e">
        <f t="shared" ref="AD206:AD269" si="65">IF(OR(ISNA(B206),B206=0),NA(),E206/$AC$11)</f>
        <v>#N/A</v>
      </c>
      <c r="AE206" s="13" t="e">
        <f t="shared" ref="AE206:AE269" si="66">IF(OR(ISNA(B206),B206=0),NA(),G206/$AC$11)</f>
        <v>#N/A</v>
      </c>
      <c r="AF206" s="13" t="e">
        <f t="shared" ref="AF206:AF269" si="67">IF(OR(ISNA(B206),B206=0),NA(),I206/$AC$11)</f>
        <v>#N/A</v>
      </c>
      <c r="AG206" s="13" t="e">
        <f t="shared" ref="AG206:AG269" si="68">+IF(OR(ISNA(B206),B206=0),NA(),Z206/$AC$11)</f>
        <v>#N/A</v>
      </c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T206" s="107"/>
      <c r="BA206" s="11"/>
      <c r="BB206" s="11"/>
      <c r="BC206" s="11"/>
      <c r="BD206" s="11"/>
      <c r="BE206" s="11"/>
      <c r="BH206" s="11"/>
      <c r="BI206" s="11"/>
      <c r="BJ206" s="11"/>
      <c r="BK206" s="11"/>
      <c r="BL206" s="11"/>
      <c r="BM206" s="11"/>
      <c r="BN206" s="11"/>
    </row>
    <row r="207" spans="1:66" s="1" customFormat="1" x14ac:dyDescent="0.3">
      <c r="A207" s="11"/>
      <c r="B207" s="1" t="e">
        <f t="shared" si="62"/>
        <v>#N/A</v>
      </c>
      <c r="V207" s="1" t="str">
        <f t="shared" si="55"/>
        <v/>
      </c>
      <c r="W207" s="1" t="str">
        <f t="shared" si="56"/>
        <v/>
      </c>
      <c r="X207" s="1" t="str">
        <f t="shared" si="56"/>
        <v/>
      </c>
      <c r="Y207" s="1" t="str">
        <f t="shared" si="56"/>
        <v/>
      </c>
      <c r="Z207" s="1" t="e">
        <f t="shared" si="57"/>
        <v>#N/A</v>
      </c>
      <c r="AA207" s="3"/>
      <c r="AB207" s="13" t="e">
        <f t="shared" si="63"/>
        <v>#N/A</v>
      </c>
      <c r="AC207" s="13" t="e">
        <f t="shared" si="64"/>
        <v>#N/A</v>
      </c>
      <c r="AD207" s="13" t="e">
        <f t="shared" si="65"/>
        <v>#N/A</v>
      </c>
      <c r="AE207" s="13" t="e">
        <f t="shared" si="66"/>
        <v>#N/A</v>
      </c>
      <c r="AF207" s="13" t="e">
        <f t="shared" si="67"/>
        <v>#N/A</v>
      </c>
      <c r="AG207" s="13" t="e">
        <f t="shared" si="68"/>
        <v>#N/A</v>
      </c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T207" s="107"/>
      <c r="BA207" s="11"/>
      <c r="BB207" s="11"/>
      <c r="BC207" s="11"/>
      <c r="BD207" s="11"/>
      <c r="BE207" s="11"/>
      <c r="BH207" s="11"/>
      <c r="BI207" s="11"/>
      <c r="BJ207" s="11"/>
      <c r="BK207" s="11"/>
      <c r="BL207" s="11"/>
      <c r="BM207" s="11"/>
      <c r="BN207" s="11"/>
    </row>
    <row r="208" spans="1:66" s="1" customFormat="1" x14ac:dyDescent="0.3">
      <c r="A208" s="11"/>
      <c r="B208" s="1" t="e">
        <f t="shared" si="62"/>
        <v>#N/A</v>
      </c>
      <c r="V208" s="1" t="str">
        <f t="shared" ref="V208:V271" si="69">IF($C208="","",E208-E207)</f>
        <v/>
      </c>
      <c r="W208" s="1" t="str">
        <f t="shared" ref="W208:Y271" si="70">IF($C208="","",G208-G207)</f>
        <v/>
      </c>
      <c r="X208" s="1" t="str">
        <f t="shared" si="70"/>
        <v/>
      </c>
      <c r="Y208" s="1" t="str">
        <f t="shared" si="70"/>
        <v/>
      </c>
      <c r="Z208" s="1" t="e">
        <f t="shared" ref="Z208:Z271" si="71">IF(OR($C208="",ISNA($C208)),NA(),V208+W208+X208+Y208)</f>
        <v>#N/A</v>
      </c>
      <c r="AA208" s="3"/>
      <c r="AB208" s="13" t="e">
        <f t="shared" si="63"/>
        <v>#N/A</v>
      </c>
      <c r="AC208" s="13" t="e">
        <f t="shared" si="64"/>
        <v>#N/A</v>
      </c>
      <c r="AD208" s="13" t="e">
        <f t="shared" si="65"/>
        <v>#N/A</v>
      </c>
      <c r="AE208" s="13" t="e">
        <f t="shared" si="66"/>
        <v>#N/A</v>
      </c>
      <c r="AF208" s="13" t="e">
        <f t="shared" si="67"/>
        <v>#N/A</v>
      </c>
      <c r="AG208" s="13" t="e">
        <f t="shared" si="68"/>
        <v>#N/A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T208" s="107"/>
      <c r="BA208" s="11"/>
      <c r="BB208" s="11"/>
      <c r="BC208" s="11"/>
      <c r="BD208" s="11"/>
      <c r="BE208" s="11"/>
      <c r="BH208" s="11"/>
      <c r="BI208" s="11"/>
      <c r="BJ208" s="11"/>
      <c r="BK208" s="11"/>
      <c r="BL208" s="11"/>
      <c r="BM208" s="11"/>
      <c r="BN208" s="11"/>
    </row>
    <row r="209" spans="1:66" s="1" customFormat="1" x14ac:dyDescent="0.3">
      <c r="A209" s="11"/>
      <c r="B209" s="1" t="e">
        <f t="shared" si="62"/>
        <v>#N/A</v>
      </c>
      <c r="V209" s="1" t="str">
        <f t="shared" si="69"/>
        <v/>
      </c>
      <c r="W209" s="1" t="str">
        <f t="shared" si="70"/>
        <v/>
      </c>
      <c r="X209" s="1" t="str">
        <f t="shared" si="70"/>
        <v/>
      </c>
      <c r="Y209" s="1" t="str">
        <f t="shared" si="70"/>
        <v/>
      </c>
      <c r="Z209" s="1" t="e">
        <f t="shared" si="71"/>
        <v>#N/A</v>
      </c>
      <c r="AA209" s="3"/>
      <c r="AB209" s="13" t="e">
        <f t="shared" si="63"/>
        <v>#N/A</v>
      </c>
      <c r="AC209" s="13" t="e">
        <f t="shared" si="64"/>
        <v>#N/A</v>
      </c>
      <c r="AD209" s="13" t="e">
        <f t="shared" si="65"/>
        <v>#N/A</v>
      </c>
      <c r="AE209" s="13" t="e">
        <f t="shared" si="66"/>
        <v>#N/A</v>
      </c>
      <c r="AF209" s="13" t="e">
        <f t="shared" si="67"/>
        <v>#N/A</v>
      </c>
      <c r="AG209" s="13" t="e">
        <f t="shared" si="68"/>
        <v>#N/A</v>
      </c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T209" s="107"/>
      <c r="BA209" s="11"/>
      <c r="BB209" s="11"/>
      <c r="BC209" s="11"/>
      <c r="BD209" s="11"/>
      <c r="BE209" s="11"/>
      <c r="BH209" s="11"/>
      <c r="BI209" s="11"/>
      <c r="BJ209" s="11"/>
      <c r="BK209" s="11"/>
      <c r="BL209" s="11"/>
      <c r="BM209" s="11"/>
      <c r="BN209" s="11"/>
    </row>
    <row r="210" spans="1:66" s="1" customFormat="1" x14ac:dyDescent="0.3">
      <c r="A210" s="11"/>
      <c r="B210" s="1" t="e">
        <f t="shared" si="62"/>
        <v>#N/A</v>
      </c>
      <c r="V210" s="1" t="str">
        <f t="shared" si="69"/>
        <v/>
      </c>
      <c r="W210" s="1" t="str">
        <f t="shared" si="70"/>
        <v/>
      </c>
      <c r="X210" s="1" t="str">
        <f t="shared" si="70"/>
        <v/>
      </c>
      <c r="Y210" s="1" t="str">
        <f t="shared" si="70"/>
        <v/>
      </c>
      <c r="Z210" s="1" t="e">
        <f t="shared" si="71"/>
        <v>#N/A</v>
      </c>
      <c r="AA210" s="3"/>
      <c r="AB210" s="13" t="e">
        <f t="shared" si="63"/>
        <v>#N/A</v>
      </c>
      <c r="AC210" s="13" t="e">
        <f t="shared" si="64"/>
        <v>#N/A</v>
      </c>
      <c r="AD210" s="13" t="e">
        <f t="shared" si="65"/>
        <v>#N/A</v>
      </c>
      <c r="AE210" s="13" t="e">
        <f t="shared" si="66"/>
        <v>#N/A</v>
      </c>
      <c r="AF210" s="13" t="e">
        <f t="shared" si="67"/>
        <v>#N/A</v>
      </c>
      <c r="AG210" s="13" t="e">
        <f t="shared" si="68"/>
        <v>#N/A</v>
      </c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T210" s="107"/>
      <c r="BA210" s="11"/>
      <c r="BB210" s="11"/>
      <c r="BC210" s="11"/>
      <c r="BD210" s="11"/>
      <c r="BE210" s="11"/>
      <c r="BH210" s="11"/>
      <c r="BI210" s="11"/>
      <c r="BJ210" s="11"/>
      <c r="BK210" s="11"/>
      <c r="BL210" s="11"/>
      <c r="BM210" s="11"/>
      <c r="BN210" s="11"/>
    </row>
    <row r="211" spans="1:66" s="1" customFormat="1" x14ac:dyDescent="0.3">
      <c r="A211" s="11"/>
      <c r="B211" s="1" t="e">
        <f t="shared" si="62"/>
        <v>#N/A</v>
      </c>
      <c r="V211" s="1" t="str">
        <f t="shared" si="69"/>
        <v/>
      </c>
      <c r="W211" s="1" t="str">
        <f t="shared" si="70"/>
        <v/>
      </c>
      <c r="X211" s="1" t="str">
        <f t="shared" si="70"/>
        <v/>
      </c>
      <c r="Y211" s="1" t="str">
        <f t="shared" si="70"/>
        <v/>
      </c>
      <c r="Z211" s="1" t="e">
        <f t="shared" si="71"/>
        <v>#N/A</v>
      </c>
      <c r="AA211" s="3"/>
      <c r="AB211" s="13" t="e">
        <f t="shared" si="63"/>
        <v>#N/A</v>
      </c>
      <c r="AC211" s="13" t="e">
        <f t="shared" si="64"/>
        <v>#N/A</v>
      </c>
      <c r="AD211" s="13" t="e">
        <f t="shared" si="65"/>
        <v>#N/A</v>
      </c>
      <c r="AE211" s="13" t="e">
        <f t="shared" si="66"/>
        <v>#N/A</v>
      </c>
      <c r="AF211" s="13" t="e">
        <f t="shared" si="67"/>
        <v>#N/A</v>
      </c>
      <c r="AG211" s="13" t="e">
        <f t="shared" si="68"/>
        <v>#N/A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T211" s="107"/>
      <c r="BA211" s="11"/>
      <c r="BB211" s="11"/>
      <c r="BC211" s="11"/>
      <c r="BD211" s="11"/>
      <c r="BE211" s="11"/>
      <c r="BH211" s="11"/>
      <c r="BI211" s="11"/>
      <c r="BJ211" s="11"/>
      <c r="BK211" s="11"/>
      <c r="BL211" s="11"/>
      <c r="BM211" s="11"/>
      <c r="BN211" s="11"/>
    </row>
    <row r="212" spans="1:66" s="1" customFormat="1" x14ac:dyDescent="0.3">
      <c r="A212" s="11"/>
      <c r="B212" s="1" t="e">
        <f t="shared" si="62"/>
        <v>#N/A</v>
      </c>
      <c r="V212" s="1" t="str">
        <f t="shared" si="69"/>
        <v/>
      </c>
      <c r="W212" s="1" t="str">
        <f t="shared" si="70"/>
        <v/>
      </c>
      <c r="X212" s="1" t="str">
        <f t="shared" si="70"/>
        <v/>
      </c>
      <c r="Y212" s="1" t="str">
        <f t="shared" si="70"/>
        <v/>
      </c>
      <c r="Z212" s="1" t="e">
        <f t="shared" si="71"/>
        <v>#N/A</v>
      </c>
      <c r="AA212" s="3"/>
      <c r="AB212" s="13" t="e">
        <f t="shared" si="63"/>
        <v>#N/A</v>
      </c>
      <c r="AC212" s="13" t="e">
        <f t="shared" si="64"/>
        <v>#N/A</v>
      </c>
      <c r="AD212" s="13" t="e">
        <f t="shared" si="65"/>
        <v>#N/A</v>
      </c>
      <c r="AE212" s="13" t="e">
        <f t="shared" si="66"/>
        <v>#N/A</v>
      </c>
      <c r="AF212" s="13" t="e">
        <f t="shared" si="67"/>
        <v>#N/A</v>
      </c>
      <c r="AG212" s="13" t="e">
        <f t="shared" si="68"/>
        <v>#N/A</v>
      </c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T212" s="107"/>
      <c r="BA212" s="11"/>
      <c r="BB212" s="11"/>
      <c r="BC212" s="11"/>
      <c r="BD212" s="11"/>
      <c r="BE212" s="11"/>
      <c r="BH212" s="11"/>
      <c r="BI212" s="11"/>
      <c r="BJ212" s="11"/>
      <c r="BK212" s="11"/>
      <c r="BL212" s="11"/>
      <c r="BM212" s="11"/>
      <c r="BN212" s="11"/>
    </row>
    <row r="213" spans="1:66" s="1" customFormat="1" x14ac:dyDescent="0.3">
      <c r="A213" s="11"/>
      <c r="B213" s="1" t="e">
        <f t="shared" si="62"/>
        <v>#N/A</v>
      </c>
      <c r="V213" s="1" t="str">
        <f t="shared" si="69"/>
        <v/>
      </c>
      <c r="W213" s="1" t="str">
        <f t="shared" si="70"/>
        <v/>
      </c>
      <c r="X213" s="1" t="str">
        <f t="shared" si="70"/>
        <v/>
      </c>
      <c r="Y213" s="1" t="str">
        <f t="shared" si="70"/>
        <v/>
      </c>
      <c r="Z213" s="1" t="e">
        <f t="shared" si="71"/>
        <v>#N/A</v>
      </c>
      <c r="AA213" s="3"/>
      <c r="AB213" s="13" t="e">
        <f t="shared" si="63"/>
        <v>#N/A</v>
      </c>
      <c r="AC213" s="13" t="e">
        <f t="shared" si="64"/>
        <v>#N/A</v>
      </c>
      <c r="AD213" s="13" t="e">
        <f t="shared" si="65"/>
        <v>#N/A</v>
      </c>
      <c r="AE213" s="13" t="e">
        <f t="shared" si="66"/>
        <v>#N/A</v>
      </c>
      <c r="AF213" s="13" t="e">
        <f t="shared" si="67"/>
        <v>#N/A</v>
      </c>
      <c r="AG213" s="13" t="e">
        <f t="shared" si="68"/>
        <v>#N/A</v>
      </c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T213" s="107"/>
      <c r="BA213" s="11"/>
      <c r="BB213" s="11"/>
      <c r="BC213" s="11"/>
      <c r="BD213" s="11"/>
      <c r="BE213" s="11"/>
      <c r="BH213" s="11"/>
      <c r="BI213" s="11"/>
      <c r="BJ213" s="11"/>
      <c r="BK213" s="11"/>
      <c r="BL213" s="11"/>
      <c r="BM213" s="11"/>
      <c r="BN213" s="11"/>
    </row>
    <row r="214" spans="1:66" s="1" customFormat="1" x14ac:dyDescent="0.3">
      <c r="A214" s="11"/>
      <c r="B214" s="1" t="e">
        <f t="shared" si="62"/>
        <v>#N/A</v>
      </c>
      <c r="V214" s="1" t="str">
        <f t="shared" si="69"/>
        <v/>
      </c>
      <c r="W214" s="1" t="str">
        <f t="shared" si="70"/>
        <v/>
      </c>
      <c r="X214" s="1" t="str">
        <f t="shared" si="70"/>
        <v/>
      </c>
      <c r="Y214" s="1" t="str">
        <f t="shared" si="70"/>
        <v/>
      </c>
      <c r="Z214" s="1" t="e">
        <f t="shared" si="71"/>
        <v>#N/A</v>
      </c>
      <c r="AA214" s="3"/>
      <c r="AB214" s="13" t="e">
        <f t="shared" si="63"/>
        <v>#N/A</v>
      </c>
      <c r="AC214" s="13" t="e">
        <f t="shared" si="64"/>
        <v>#N/A</v>
      </c>
      <c r="AD214" s="13" t="e">
        <f t="shared" si="65"/>
        <v>#N/A</v>
      </c>
      <c r="AE214" s="13" t="e">
        <f t="shared" si="66"/>
        <v>#N/A</v>
      </c>
      <c r="AF214" s="13" t="e">
        <f t="shared" si="67"/>
        <v>#N/A</v>
      </c>
      <c r="AG214" s="13" t="e">
        <f t="shared" si="68"/>
        <v>#N/A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T214" s="107"/>
      <c r="BA214" s="11"/>
      <c r="BB214" s="11"/>
      <c r="BC214" s="11"/>
      <c r="BD214" s="11"/>
      <c r="BE214" s="11"/>
      <c r="BH214" s="11"/>
      <c r="BI214" s="11"/>
      <c r="BJ214" s="11"/>
      <c r="BK214" s="11"/>
      <c r="BL214" s="11"/>
      <c r="BM214" s="11"/>
      <c r="BN214" s="11"/>
    </row>
    <row r="215" spans="1:66" s="1" customFormat="1" x14ac:dyDescent="0.3">
      <c r="A215" s="11"/>
      <c r="B215" s="1" t="e">
        <f t="shared" si="62"/>
        <v>#N/A</v>
      </c>
      <c r="M215" s="7"/>
      <c r="V215" s="1" t="str">
        <f t="shared" si="69"/>
        <v/>
      </c>
      <c r="W215" s="1" t="str">
        <f t="shared" si="70"/>
        <v/>
      </c>
      <c r="X215" s="1" t="str">
        <f t="shared" si="70"/>
        <v/>
      </c>
      <c r="Y215" s="1" t="str">
        <f t="shared" si="70"/>
        <v/>
      </c>
      <c r="Z215" s="1" t="e">
        <f t="shared" si="71"/>
        <v>#N/A</v>
      </c>
      <c r="AA215" s="3"/>
      <c r="AB215" s="13" t="e">
        <f t="shared" si="63"/>
        <v>#N/A</v>
      </c>
      <c r="AC215" s="13" t="e">
        <f t="shared" si="64"/>
        <v>#N/A</v>
      </c>
      <c r="AD215" s="13" t="e">
        <f t="shared" si="65"/>
        <v>#N/A</v>
      </c>
      <c r="AE215" s="13" t="e">
        <f t="shared" si="66"/>
        <v>#N/A</v>
      </c>
      <c r="AF215" s="13" t="e">
        <f t="shared" si="67"/>
        <v>#N/A</v>
      </c>
      <c r="AG215" s="13" t="e">
        <f t="shared" si="68"/>
        <v>#N/A</v>
      </c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T215" s="107"/>
      <c r="BA215" s="11"/>
      <c r="BB215" s="11"/>
      <c r="BC215" s="11"/>
      <c r="BD215" s="11"/>
      <c r="BE215" s="11"/>
      <c r="BH215" s="11"/>
      <c r="BI215" s="11"/>
      <c r="BJ215" s="11"/>
      <c r="BK215" s="11"/>
      <c r="BL215" s="11"/>
      <c r="BM215" s="11"/>
      <c r="BN215" s="11"/>
    </row>
    <row r="216" spans="1:66" s="1" customFormat="1" x14ac:dyDescent="0.3">
      <c r="A216" s="11"/>
      <c r="B216" s="1" t="e">
        <f t="shared" si="62"/>
        <v>#N/A</v>
      </c>
      <c r="M216" s="7"/>
      <c r="V216" s="1" t="str">
        <f t="shared" si="69"/>
        <v/>
      </c>
      <c r="W216" s="1" t="str">
        <f t="shared" si="70"/>
        <v/>
      </c>
      <c r="X216" s="1" t="str">
        <f t="shared" si="70"/>
        <v/>
      </c>
      <c r="Y216" s="1" t="str">
        <f t="shared" si="70"/>
        <v/>
      </c>
      <c r="Z216" s="1" t="e">
        <f t="shared" si="71"/>
        <v>#N/A</v>
      </c>
      <c r="AA216" s="3"/>
      <c r="AB216" s="13" t="e">
        <f t="shared" si="63"/>
        <v>#N/A</v>
      </c>
      <c r="AC216" s="13" t="e">
        <f t="shared" si="64"/>
        <v>#N/A</v>
      </c>
      <c r="AD216" s="13" t="e">
        <f t="shared" si="65"/>
        <v>#N/A</v>
      </c>
      <c r="AE216" s="13" t="e">
        <f t="shared" si="66"/>
        <v>#N/A</v>
      </c>
      <c r="AF216" s="13" t="e">
        <f t="shared" si="67"/>
        <v>#N/A</v>
      </c>
      <c r="AG216" s="13" t="e">
        <f t="shared" si="68"/>
        <v>#N/A</v>
      </c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T216" s="107"/>
      <c r="BA216" s="11"/>
      <c r="BB216" s="11"/>
      <c r="BC216" s="11"/>
      <c r="BD216" s="11"/>
      <c r="BE216" s="11"/>
      <c r="BH216" s="11"/>
      <c r="BI216" s="11"/>
      <c r="BJ216" s="11"/>
      <c r="BK216" s="11"/>
      <c r="BL216" s="11"/>
      <c r="BM216" s="11"/>
      <c r="BN216" s="11"/>
    </row>
    <row r="217" spans="1:66" s="1" customFormat="1" x14ac:dyDescent="0.3">
      <c r="A217" s="11"/>
      <c r="B217" s="1" t="e">
        <f t="shared" si="62"/>
        <v>#N/A</v>
      </c>
      <c r="M217" s="7"/>
      <c r="V217" s="1" t="str">
        <f t="shared" si="69"/>
        <v/>
      </c>
      <c r="W217" s="1" t="str">
        <f t="shared" si="70"/>
        <v/>
      </c>
      <c r="X217" s="1" t="str">
        <f t="shared" si="70"/>
        <v/>
      </c>
      <c r="Y217" s="1" t="str">
        <f t="shared" si="70"/>
        <v/>
      </c>
      <c r="Z217" s="1" t="e">
        <f t="shared" si="71"/>
        <v>#N/A</v>
      </c>
      <c r="AA217" s="3"/>
      <c r="AB217" s="13" t="e">
        <f t="shared" si="63"/>
        <v>#N/A</v>
      </c>
      <c r="AC217" s="13" t="e">
        <f t="shared" si="64"/>
        <v>#N/A</v>
      </c>
      <c r="AD217" s="13" t="e">
        <f t="shared" si="65"/>
        <v>#N/A</v>
      </c>
      <c r="AE217" s="13" t="e">
        <f t="shared" si="66"/>
        <v>#N/A</v>
      </c>
      <c r="AF217" s="13" t="e">
        <f t="shared" si="67"/>
        <v>#N/A</v>
      </c>
      <c r="AG217" s="13" t="e">
        <f t="shared" si="68"/>
        <v>#N/A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T217" s="107"/>
      <c r="BA217" s="11"/>
      <c r="BB217" s="11"/>
      <c r="BC217" s="11"/>
      <c r="BD217" s="11"/>
      <c r="BE217" s="11"/>
      <c r="BH217" s="11"/>
      <c r="BI217" s="11"/>
      <c r="BJ217" s="11"/>
      <c r="BK217" s="11"/>
      <c r="BL217" s="11"/>
      <c r="BM217" s="11"/>
      <c r="BN217" s="11"/>
    </row>
    <row r="218" spans="1:66" s="1" customFormat="1" x14ac:dyDescent="0.3">
      <c r="A218" s="11"/>
      <c r="B218" s="1" t="e">
        <f t="shared" si="62"/>
        <v>#N/A</v>
      </c>
      <c r="M218" s="7"/>
      <c r="V218" s="1" t="str">
        <f t="shared" si="69"/>
        <v/>
      </c>
      <c r="W218" s="1" t="str">
        <f t="shared" si="70"/>
        <v/>
      </c>
      <c r="X218" s="1" t="str">
        <f t="shared" si="70"/>
        <v/>
      </c>
      <c r="Y218" s="1" t="str">
        <f t="shared" si="70"/>
        <v/>
      </c>
      <c r="Z218" s="1" t="e">
        <f t="shared" si="71"/>
        <v>#N/A</v>
      </c>
      <c r="AA218" s="3"/>
      <c r="AB218" s="13" t="e">
        <f t="shared" si="63"/>
        <v>#N/A</v>
      </c>
      <c r="AC218" s="13" t="e">
        <f t="shared" si="64"/>
        <v>#N/A</v>
      </c>
      <c r="AD218" s="13" t="e">
        <f t="shared" si="65"/>
        <v>#N/A</v>
      </c>
      <c r="AE218" s="13" t="e">
        <f t="shared" si="66"/>
        <v>#N/A</v>
      </c>
      <c r="AF218" s="13" t="e">
        <f t="shared" si="67"/>
        <v>#N/A</v>
      </c>
      <c r="AG218" s="13" t="e">
        <f t="shared" si="68"/>
        <v>#N/A</v>
      </c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T218" s="107"/>
      <c r="BA218" s="11"/>
      <c r="BB218" s="11"/>
      <c r="BC218" s="11"/>
      <c r="BD218" s="11"/>
      <c r="BE218" s="11"/>
      <c r="BH218" s="11"/>
      <c r="BI218" s="11"/>
      <c r="BJ218" s="11"/>
      <c r="BK218" s="11"/>
      <c r="BL218" s="11"/>
      <c r="BM218" s="11"/>
      <c r="BN218" s="11"/>
    </row>
    <row r="219" spans="1:66" s="1" customFormat="1" x14ac:dyDescent="0.3">
      <c r="A219" s="11"/>
      <c r="B219" s="1" t="e">
        <f t="shared" si="62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118"/>
      <c r="N219" s="5"/>
      <c r="O219" s="5"/>
      <c r="P219" s="5"/>
      <c r="Q219" s="5"/>
      <c r="R219" s="5"/>
      <c r="S219" s="5"/>
      <c r="T219" s="5"/>
      <c r="U219" s="5"/>
      <c r="V219" s="1" t="str">
        <f t="shared" si="69"/>
        <v/>
      </c>
      <c r="W219" s="1" t="str">
        <f t="shared" si="70"/>
        <v/>
      </c>
      <c r="X219" s="1" t="str">
        <f t="shared" si="70"/>
        <v/>
      </c>
      <c r="Y219" s="1" t="str">
        <f t="shared" si="70"/>
        <v/>
      </c>
      <c r="Z219" s="1" t="e">
        <f t="shared" si="71"/>
        <v>#N/A</v>
      </c>
      <c r="AA219" s="3"/>
      <c r="AB219" s="13" t="e">
        <f t="shared" si="63"/>
        <v>#N/A</v>
      </c>
      <c r="AC219" s="13" t="e">
        <f t="shared" si="64"/>
        <v>#N/A</v>
      </c>
      <c r="AD219" s="13" t="e">
        <f t="shared" si="65"/>
        <v>#N/A</v>
      </c>
      <c r="AE219" s="13" t="e">
        <f t="shared" si="66"/>
        <v>#N/A</v>
      </c>
      <c r="AF219" s="13" t="e">
        <f t="shared" si="67"/>
        <v>#N/A</v>
      </c>
      <c r="AG219" s="13" t="e">
        <f t="shared" si="68"/>
        <v>#N/A</v>
      </c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T219" s="107"/>
      <c r="BA219" s="11"/>
      <c r="BB219" s="11"/>
      <c r="BC219" s="11"/>
      <c r="BD219" s="11"/>
      <c r="BE219" s="11"/>
      <c r="BH219" s="11"/>
      <c r="BI219" s="11"/>
      <c r="BJ219" s="11"/>
      <c r="BK219" s="11"/>
      <c r="BL219" s="11"/>
      <c r="BM219" s="11"/>
      <c r="BN219" s="11"/>
    </row>
    <row r="220" spans="1:66" s="1" customFormat="1" x14ac:dyDescent="0.3">
      <c r="A220" s="11"/>
      <c r="B220" s="1" t="e">
        <f t="shared" si="62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118"/>
      <c r="N220" s="5"/>
      <c r="O220" s="5"/>
      <c r="P220" s="5"/>
      <c r="Q220" s="5"/>
      <c r="R220" s="5"/>
      <c r="S220" s="5"/>
      <c r="T220" s="5"/>
      <c r="U220" s="5"/>
      <c r="V220" s="1" t="str">
        <f t="shared" si="69"/>
        <v/>
      </c>
      <c r="W220" s="1" t="str">
        <f t="shared" si="70"/>
        <v/>
      </c>
      <c r="X220" s="1" t="str">
        <f t="shared" si="70"/>
        <v/>
      </c>
      <c r="Y220" s="1" t="str">
        <f t="shared" si="70"/>
        <v/>
      </c>
      <c r="Z220" s="1" t="e">
        <f t="shared" si="71"/>
        <v>#N/A</v>
      </c>
      <c r="AA220" s="3"/>
      <c r="AB220" s="13" t="e">
        <f t="shared" si="63"/>
        <v>#N/A</v>
      </c>
      <c r="AC220" s="13" t="e">
        <f t="shared" si="64"/>
        <v>#N/A</v>
      </c>
      <c r="AD220" s="13" t="e">
        <f t="shared" si="65"/>
        <v>#N/A</v>
      </c>
      <c r="AE220" s="13" t="e">
        <f t="shared" si="66"/>
        <v>#N/A</v>
      </c>
      <c r="AF220" s="13" t="e">
        <f t="shared" si="67"/>
        <v>#N/A</v>
      </c>
      <c r="AG220" s="13" t="e">
        <f t="shared" si="68"/>
        <v>#N/A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T220" s="107"/>
      <c r="BA220" s="11"/>
      <c r="BB220" s="11"/>
      <c r="BC220" s="11"/>
      <c r="BD220" s="11"/>
      <c r="BE220" s="11"/>
      <c r="BH220" s="11"/>
      <c r="BI220" s="11"/>
      <c r="BJ220" s="11"/>
      <c r="BK220" s="11"/>
      <c r="BL220" s="11"/>
      <c r="BM220" s="11"/>
      <c r="BN220" s="11"/>
    </row>
    <row r="221" spans="1:66" s="1" customFormat="1" x14ac:dyDescent="0.3">
      <c r="A221" s="11"/>
      <c r="B221" s="1" t="e">
        <f t="shared" si="62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118"/>
      <c r="N221" s="5"/>
      <c r="O221" s="5"/>
      <c r="P221" s="5"/>
      <c r="Q221" s="5"/>
      <c r="R221" s="5"/>
      <c r="S221" s="5"/>
      <c r="T221" s="5"/>
      <c r="U221" s="5"/>
      <c r="V221" s="1" t="str">
        <f t="shared" si="69"/>
        <v/>
      </c>
      <c r="W221" s="1" t="str">
        <f t="shared" si="70"/>
        <v/>
      </c>
      <c r="X221" s="1" t="str">
        <f t="shared" si="70"/>
        <v/>
      </c>
      <c r="Y221" s="1" t="str">
        <f t="shared" si="70"/>
        <v/>
      </c>
      <c r="Z221" s="1" t="e">
        <f t="shared" si="71"/>
        <v>#N/A</v>
      </c>
      <c r="AA221" s="3"/>
      <c r="AB221" s="13" t="e">
        <f t="shared" si="63"/>
        <v>#N/A</v>
      </c>
      <c r="AC221" s="13" t="e">
        <f t="shared" si="64"/>
        <v>#N/A</v>
      </c>
      <c r="AD221" s="13" t="e">
        <f t="shared" si="65"/>
        <v>#N/A</v>
      </c>
      <c r="AE221" s="13" t="e">
        <f t="shared" si="66"/>
        <v>#N/A</v>
      </c>
      <c r="AF221" s="13" t="e">
        <f t="shared" si="67"/>
        <v>#N/A</v>
      </c>
      <c r="AG221" s="13" t="e">
        <f t="shared" si="68"/>
        <v>#N/A</v>
      </c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T221" s="107"/>
      <c r="BA221" s="11"/>
      <c r="BB221" s="11"/>
      <c r="BC221" s="11"/>
      <c r="BD221" s="11"/>
      <c r="BE221" s="11"/>
      <c r="BH221" s="11"/>
      <c r="BI221" s="11"/>
      <c r="BJ221" s="11"/>
      <c r="BK221" s="11"/>
      <c r="BL221" s="11"/>
      <c r="BM221" s="11"/>
      <c r="BN221" s="11"/>
    </row>
    <row r="222" spans="1:66" s="1" customFormat="1" x14ac:dyDescent="0.3">
      <c r="A222" s="11"/>
      <c r="B222" s="1" t="e">
        <f t="shared" si="62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118"/>
      <c r="N222" s="5"/>
      <c r="O222" s="5"/>
      <c r="P222" s="5"/>
      <c r="Q222" s="5"/>
      <c r="R222" s="5"/>
      <c r="S222" s="5"/>
      <c r="T222" s="5"/>
      <c r="U222" s="5"/>
      <c r="V222" s="1" t="str">
        <f t="shared" si="69"/>
        <v/>
      </c>
      <c r="W222" s="1" t="str">
        <f t="shared" si="70"/>
        <v/>
      </c>
      <c r="X222" s="1" t="str">
        <f t="shared" si="70"/>
        <v/>
      </c>
      <c r="Y222" s="1" t="str">
        <f t="shared" si="70"/>
        <v/>
      </c>
      <c r="Z222" s="1" t="e">
        <f t="shared" si="71"/>
        <v>#N/A</v>
      </c>
      <c r="AA222" s="3"/>
      <c r="AB222" s="13" t="e">
        <f t="shared" si="63"/>
        <v>#N/A</v>
      </c>
      <c r="AC222" s="13" t="e">
        <f t="shared" si="64"/>
        <v>#N/A</v>
      </c>
      <c r="AD222" s="13" t="e">
        <f t="shared" si="65"/>
        <v>#N/A</v>
      </c>
      <c r="AE222" s="13" t="e">
        <f t="shared" si="66"/>
        <v>#N/A</v>
      </c>
      <c r="AF222" s="13" t="e">
        <f t="shared" si="67"/>
        <v>#N/A</v>
      </c>
      <c r="AG222" s="13" t="e">
        <f t="shared" si="68"/>
        <v>#N/A</v>
      </c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T222" s="107"/>
      <c r="BA222" s="11"/>
      <c r="BB222" s="11"/>
      <c r="BC222" s="11"/>
      <c r="BD222" s="11"/>
      <c r="BE222" s="11"/>
      <c r="BH222" s="11"/>
      <c r="BI222" s="11"/>
      <c r="BJ222" s="11"/>
      <c r="BK222" s="11"/>
      <c r="BL222" s="11"/>
      <c r="BM222" s="11"/>
      <c r="BN222" s="11"/>
    </row>
    <row r="223" spans="1:66" s="1" customFormat="1" x14ac:dyDescent="0.3">
      <c r="A223" s="11"/>
      <c r="B223" s="1" t="e">
        <f t="shared" si="62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118"/>
      <c r="N223" s="5"/>
      <c r="O223" s="5"/>
      <c r="P223" s="5"/>
      <c r="Q223" s="5"/>
      <c r="R223" s="5"/>
      <c r="S223" s="5"/>
      <c r="T223" s="5"/>
      <c r="U223" s="5"/>
      <c r="V223" s="1" t="str">
        <f t="shared" si="69"/>
        <v/>
      </c>
      <c r="W223" s="1" t="str">
        <f t="shared" si="70"/>
        <v/>
      </c>
      <c r="X223" s="1" t="str">
        <f t="shared" si="70"/>
        <v/>
      </c>
      <c r="Y223" s="1" t="str">
        <f t="shared" si="70"/>
        <v/>
      </c>
      <c r="Z223" s="1" t="e">
        <f t="shared" si="71"/>
        <v>#N/A</v>
      </c>
      <c r="AA223" s="3"/>
      <c r="AB223" s="13" t="e">
        <f t="shared" si="63"/>
        <v>#N/A</v>
      </c>
      <c r="AC223" s="13" t="e">
        <f t="shared" si="64"/>
        <v>#N/A</v>
      </c>
      <c r="AD223" s="13" t="e">
        <f t="shared" si="65"/>
        <v>#N/A</v>
      </c>
      <c r="AE223" s="13" t="e">
        <f t="shared" si="66"/>
        <v>#N/A</v>
      </c>
      <c r="AF223" s="13" t="e">
        <f t="shared" si="67"/>
        <v>#N/A</v>
      </c>
      <c r="AG223" s="13" t="e">
        <f t="shared" si="68"/>
        <v>#N/A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T223" s="107"/>
      <c r="BA223" s="11"/>
      <c r="BB223" s="11"/>
      <c r="BC223" s="11"/>
      <c r="BD223" s="11"/>
      <c r="BE223" s="11"/>
      <c r="BH223" s="11"/>
      <c r="BI223" s="11"/>
      <c r="BJ223" s="11"/>
      <c r="BK223" s="11"/>
      <c r="BL223" s="11"/>
      <c r="BM223" s="11"/>
      <c r="BN223" s="11"/>
    </row>
    <row r="224" spans="1:66" s="1" customFormat="1" x14ac:dyDescent="0.3">
      <c r="A224" s="11"/>
      <c r="B224" s="1" t="e">
        <f t="shared" si="62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118"/>
      <c r="N224" s="5"/>
      <c r="O224" s="5"/>
      <c r="P224" s="5"/>
      <c r="Q224" s="5"/>
      <c r="R224" s="5"/>
      <c r="S224" s="5"/>
      <c r="T224" s="5"/>
      <c r="U224" s="5"/>
      <c r="V224" s="1" t="str">
        <f t="shared" si="69"/>
        <v/>
      </c>
      <c r="W224" s="1" t="str">
        <f t="shared" si="70"/>
        <v/>
      </c>
      <c r="X224" s="1" t="str">
        <f t="shared" si="70"/>
        <v/>
      </c>
      <c r="Y224" s="1" t="str">
        <f t="shared" si="70"/>
        <v/>
      </c>
      <c r="Z224" s="1" t="e">
        <f t="shared" si="71"/>
        <v>#N/A</v>
      </c>
      <c r="AA224" s="3"/>
      <c r="AB224" s="13" t="e">
        <f t="shared" si="63"/>
        <v>#N/A</v>
      </c>
      <c r="AC224" s="13" t="e">
        <f t="shared" si="64"/>
        <v>#N/A</v>
      </c>
      <c r="AD224" s="13" t="e">
        <f t="shared" si="65"/>
        <v>#N/A</v>
      </c>
      <c r="AE224" s="13" t="e">
        <f t="shared" si="66"/>
        <v>#N/A</v>
      </c>
      <c r="AF224" s="13" t="e">
        <f t="shared" si="67"/>
        <v>#N/A</v>
      </c>
      <c r="AG224" s="13" t="e">
        <f t="shared" si="68"/>
        <v>#N/A</v>
      </c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T224" s="107"/>
      <c r="BA224" s="11"/>
      <c r="BB224" s="11"/>
      <c r="BC224" s="11"/>
      <c r="BD224" s="11"/>
      <c r="BE224" s="11"/>
      <c r="BH224" s="11"/>
      <c r="BI224" s="11"/>
      <c r="BJ224" s="11"/>
      <c r="BK224" s="11"/>
      <c r="BL224" s="11"/>
      <c r="BM224" s="11"/>
      <c r="BN224" s="11"/>
    </row>
    <row r="225" spans="1:66" s="1" customFormat="1" x14ac:dyDescent="0.3">
      <c r="A225" s="11"/>
      <c r="B225" s="1" t="e">
        <f t="shared" si="62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118"/>
      <c r="N225" s="5"/>
      <c r="O225" s="5"/>
      <c r="P225" s="5"/>
      <c r="Q225" s="5"/>
      <c r="R225" s="5"/>
      <c r="S225" s="5"/>
      <c r="T225" s="5"/>
      <c r="U225" s="5"/>
      <c r="V225" s="1" t="str">
        <f t="shared" si="69"/>
        <v/>
      </c>
      <c r="W225" s="1" t="str">
        <f t="shared" si="70"/>
        <v/>
      </c>
      <c r="X225" s="1" t="str">
        <f t="shared" si="70"/>
        <v/>
      </c>
      <c r="Y225" s="1" t="str">
        <f t="shared" si="70"/>
        <v/>
      </c>
      <c r="Z225" s="1" t="e">
        <f t="shared" si="71"/>
        <v>#N/A</v>
      </c>
      <c r="AA225" s="3"/>
      <c r="AB225" s="13" t="e">
        <f t="shared" si="63"/>
        <v>#N/A</v>
      </c>
      <c r="AC225" s="13" t="e">
        <f t="shared" si="64"/>
        <v>#N/A</v>
      </c>
      <c r="AD225" s="13" t="e">
        <f t="shared" si="65"/>
        <v>#N/A</v>
      </c>
      <c r="AE225" s="13" t="e">
        <f t="shared" si="66"/>
        <v>#N/A</v>
      </c>
      <c r="AF225" s="13" t="e">
        <f t="shared" si="67"/>
        <v>#N/A</v>
      </c>
      <c r="AG225" s="13" t="e">
        <f t="shared" si="68"/>
        <v>#N/A</v>
      </c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T225" s="107"/>
      <c r="BA225" s="11"/>
      <c r="BB225" s="11"/>
      <c r="BC225" s="11"/>
      <c r="BD225" s="11"/>
      <c r="BE225" s="11"/>
      <c r="BH225" s="11"/>
      <c r="BI225" s="11"/>
      <c r="BJ225" s="11"/>
      <c r="BK225" s="11"/>
      <c r="BL225" s="11"/>
      <c r="BM225" s="11"/>
      <c r="BN225" s="11"/>
    </row>
    <row r="226" spans="1:66" s="1" customFormat="1" x14ac:dyDescent="0.3">
      <c r="A226" s="11"/>
      <c r="B226" s="1" t="e">
        <f t="shared" si="62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118"/>
      <c r="N226" s="5"/>
      <c r="O226" s="5"/>
      <c r="P226" s="5"/>
      <c r="Q226" s="5"/>
      <c r="R226" s="5"/>
      <c r="S226" s="5"/>
      <c r="T226" s="5"/>
      <c r="U226" s="5"/>
      <c r="V226" s="1" t="str">
        <f t="shared" si="69"/>
        <v/>
      </c>
      <c r="W226" s="1" t="str">
        <f t="shared" si="70"/>
        <v/>
      </c>
      <c r="X226" s="1" t="str">
        <f t="shared" si="70"/>
        <v/>
      </c>
      <c r="Y226" s="1" t="str">
        <f t="shared" si="70"/>
        <v/>
      </c>
      <c r="Z226" s="1" t="e">
        <f t="shared" si="71"/>
        <v>#N/A</v>
      </c>
      <c r="AA226" s="3"/>
      <c r="AB226" s="13" t="e">
        <f t="shared" si="63"/>
        <v>#N/A</v>
      </c>
      <c r="AC226" s="13" t="e">
        <f t="shared" si="64"/>
        <v>#N/A</v>
      </c>
      <c r="AD226" s="13" t="e">
        <f t="shared" si="65"/>
        <v>#N/A</v>
      </c>
      <c r="AE226" s="13" t="e">
        <f t="shared" si="66"/>
        <v>#N/A</v>
      </c>
      <c r="AF226" s="13" t="e">
        <f t="shared" si="67"/>
        <v>#N/A</v>
      </c>
      <c r="AG226" s="13" t="e">
        <f t="shared" si="68"/>
        <v>#N/A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T226" s="107"/>
      <c r="BA226" s="11"/>
      <c r="BB226" s="11"/>
      <c r="BC226" s="11"/>
      <c r="BD226" s="11"/>
      <c r="BE226" s="11"/>
      <c r="BH226" s="11"/>
      <c r="BI226" s="11"/>
      <c r="BJ226" s="11"/>
      <c r="BK226" s="11"/>
      <c r="BL226" s="11"/>
      <c r="BM226" s="11"/>
      <c r="BN226" s="11"/>
    </row>
    <row r="227" spans="1:66" s="1" customFormat="1" x14ac:dyDescent="0.3">
      <c r="A227" s="11"/>
      <c r="B227" s="1" t="e">
        <f t="shared" si="62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118"/>
      <c r="N227" s="5"/>
      <c r="O227" s="5"/>
      <c r="P227" s="5"/>
      <c r="Q227" s="5"/>
      <c r="R227" s="5"/>
      <c r="S227" s="5"/>
      <c r="T227" s="5"/>
      <c r="U227" s="5"/>
      <c r="V227" s="1" t="str">
        <f t="shared" si="69"/>
        <v/>
      </c>
      <c r="W227" s="1" t="str">
        <f t="shared" si="70"/>
        <v/>
      </c>
      <c r="X227" s="1" t="str">
        <f t="shared" si="70"/>
        <v/>
      </c>
      <c r="Y227" s="1" t="str">
        <f t="shared" si="70"/>
        <v/>
      </c>
      <c r="Z227" s="1" t="e">
        <f t="shared" si="71"/>
        <v>#N/A</v>
      </c>
      <c r="AA227" s="3"/>
      <c r="AB227" s="13" t="e">
        <f t="shared" si="63"/>
        <v>#N/A</v>
      </c>
      <c r="AC227" s="13" t="e">
        <f t="shared" si="64"/>
        <v>#N/A</v>
      </c>
      <c r="AD227" s="13" t="e">
        <f t="shared" si="65"/>
        <v>#N/A</v>
      </c>
      <c r="AE227" s="13" t="e">
        <f t="shared" si="66"/>
        <v>#N/A</v>
      </c>
      <c r="AF227" s="13" t="e">
        <f t="shared" si="67"/>
        <v>#N/A</v>
      </c>
      <c r="AG227" s="13" t="e">
        <f t="shared" si="68"/>
        <v>#N/A</v>
      </c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T227" s="107"/>
      <c r="BA227" s="11"/>
      <c r="BB227" s="11"/>
      <c r="BC227" s="11"/>
      <c r="BD227" s="11"/>
      <c r="BE227" s="11"/>
      <c r="BH227" s="11"/>
      <c r="BI227" s="11"/>
      <c r="BJ227" s="11"/>
      <c r="BK227" s="11"/>
      <c r="BL227" s="11"/>
      <c r="BM227" s="11"/>
      <c r="BN227" s="11"/>
    </row>
    <row r="228" spans="1:66" s="1" customFormat="1" x14ac:dyDescent="0.3">
      <c r="A228" s="11"/>
      <c r="B228" s="1" t="e">
        <f t="shared" si="62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118"/>
      <c r="N228" s="5"/>
      <c r="O228" s="5"/>
      <c r="P228" s="5"/>
      <c r="Q228" s="5"/>
      <c r="R228" s="5"/>
      <c r="S228" s="5"/>
      <c r="T228" s="5"/>
      <c r="U228" s="5"/>
      <c r="V228" s="1" t="str">
        <f t="shared" si="69"/>
        <v/>
      </c>
      <c r="W228" s="1" t="str">
        <f t="shared" si="70"/>
        <v/>
      </c>
      <c r="X228" s="1" t="str">
        <f t="shared" si="70"/>
        <v/>
      </c>
      <c r="Y228" s="1" t="str">
        <f t="shared" si="70"/>
        <v/>
      </c>
      <c r="Z228" s="1" t="e">
        <f t="shared" si="71"/>
        <v>#N/A</v>
      </c>
      <c r="AA228" s="3"/>
      <c r="AB228" s="13" t="e">
        <f t="shared" si="63"/>
        <v>#N/A</v>
      </c>
      <c r="AC228" s="13" t="e">
        <f t="shared" si="64"/>
        <v>#N/A</v>
      </c>
      <c r="AD228" s="13" t="e">
        <f t="shared" si="65"/>
        <v>#N/A</v>
      </c>
      <c r="AE228" s="13" t="e">
        <f t="shared" si="66"/>
        <v>#N/A</v>
      </c>
      <c r="AF228" s="13" t="e">
        <f t="shared" si="67"/>
        <v>#N/A</v>
      </c>
      <c r="AG228" s="13" t="e">
        <f t="shared" si="68"/>
        <v>#N/A</v>
      </c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T228" s="107"/>
      <c r="BA228" s="11"/>
      <c r="BB228" s="11"/>
      <c r="BC228" s="11"/>
      <c r="BD228" s="11"/>
      <c r="BE228" s="11"/>
      <c r="BH228" s="11"/>
      <c r="BI228" s="11"/>
      <c r="BJ228" s="11"/>
      <c r="BK228" s="11"/>
      <c r="BL228" s="11"/>
      <c r="BM228" s="11"/>
      <c r="BN228" s="11"/>
    </row>
    <row r="229" spans="1:66" s="1" customFormat="1" x14ac:dyDescent="0.3">
      <c r="A229" s="11"/>
      <c r="B229" s="1" t="e">
        <f t="shared" si="62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118"/>
      <c r="N229" s="5"/>
      <c r="O229" s="5"/>
      <c r="P229" s="5"/>
      <c r="Q229" s="5"/>
      <c r="R229" s="5"/>
      <c r="S229" s="5"/>
      <c r="T229" s="5"/>
      <c r="U229" s="5"/>
      <c r="V229" s="1" t="str">
        <f t="shared" si="69"/>
        <v/>
      </c>
      <c r="W229" s="1" t="str">
        <f t="shared" si="70"/>
        <v/>
      </c>
      <c r="X229" s="1" t="str">
        <f t="shared" si="70"/>
        <v/>
      </c>
      <c r="Y229" s="1" t="str">
        <f t="shared" si="70"/>
        <v/>
      </c>
      <c r="Z229" s="1" t="e">
        <f t="shared" si="71"/>
        <v>#N/A</v>
      </c>
      <c r="AA229" s="3"/>
      <c r="AB229" s="13" t="e">
        <f t="shared" si="63"/>
        <v>#N/A</v>
      </c>
      <c r="AC229" s="13" t="e">
        <f t="shared" si="64"/>
        <v>#N/A</v>
      </c>
      <c r="AD229" s="13" t="e">
        <f t="shared" si="65"/>
        <v>#N/A</v>
      </c>
      <c r="AE229" s="13" t="e">
        <f t="shared" si="66"/>
        <v>#N/A</v>
      </c>
      <c r="AF229" s="13" t="e">
        <f t="shared" si="67"/>
        <v>#N/A</v>
      </c>
      <c r="AG229" s="13" t="e">
        <f t="shared" si="68"/>
        <v>#N/A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T229" s="107"/>
      <c r="BA229" s="11"/>
      <c r="BB229" s="11"/>
      <c r="BC229" s="11"/>
      <c r="BD229" s="11"/>
      <c r="BE229" s="11"/>
      <c r="BH229" s="11"/>
      <c r="BI229" s="11"/>
      <c r="BJ229" s="11"/>
      <c r="BK229" s="11"/>
      <c r="BL229" s="11"/>
      <c r="BM229" s="11"/>
      <c r="BN229" s="11"/>
    </row>
    <row r="230" spans="1:66" s="1" customFormat="1" x14ac:dyDescent="0.3">
      <c r="A230" s="11"/>
      <c r="B230" s="1" t="e">
        <f t="shared" si="62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118"/>
      <c r="N230" s="5"/>
      <c r="O230" s="5"/>
      <c r="P230" s="5"/>
      <c r="Q230" s="5"/>
      <c r="R230" s="5"/>
      <c r="S230" s="5"/>
      <c r="T230" s="5"/>
      <c r="U230" s="5"/>
      <c r="V230" s="1" t="str">
        <f t="shared" si="69"/>
        <v/>
      </c>
      <c r="W230" s="1" t="str">
        <f t="shared" si="70"/>
        <v/>
      </c>
      <c r="X230" s="1" t="str">
        <f t="shared" si="70"/>
        <v/>
      </c>
      <c r="Y230" s="1" t="str">
        <f t="shared" si="70"/>
        <v/>
      </c>
      <c r="Z230" s="1" t="e">
        <f t="shared" si="71"/>
        <v>#N/A</v>
      </c>
      <c r="AA230" s="3"/>
      <c r="AB230" s="13" t="e">
        <f t="shared" si="63"/>
        <v>#N/A</v>
      </c>
      <c r="AC230" s="13" t="e">
        <f t="shared" si="64"/>
        <v>#N/A</v>
      </c>
      <c r="AD230" s="13" t="e">
        <f t="shared" si="65"/>
        <v>#N/A</v>
      </c>
      <c r="AE230" s="13" t="e">
        <f t="shared" si="66"/>
        <v>#N/A</v>
      </c>
      <c r="AF230" s="13" t="e">
        <f t="shared" si="67"/>
        <v>#N/A</v>
      </c>
      <c r="AG230" s="13" t="e">
        <f t="shared" si="68"/>
        <v>#N/A</v>
      </c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T230" s="107"/>
      <c r="BA230" s="11"/>
      <c r="BB230" s="11"/>
      <c r="BC230" s="11"/>
      <c r="BD230" s="11"/>
      <c r="BE230" s="11"/>
      <c r="BH230" s="11"/>
      <c r="BI230" s="11"/>
      <c r="BJ230" s="11"/>
      <c r="BK230" s="11"/>
      <c r="BL230" s="11"/>
      <c r="BM230" s="11"/>
      <c r="BN230" s="11"/>
    </row>
    <row r="231" spans="1:66" s="1" customFormat="1" x14ac:dyDescent="0.3">
      <c r="A231" s="11"/>
      <c r="B231" s="1" t="e">
        <f t="shared" si="62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118"/>
      <c r="N231" s="5"/>
      <c r="O231" s="5"/>
      <c r="P231" s="5"/>
      <c r="Q231" s="5"/>
      <c r="R231" s="5"/>
      <c r="S231" s="5"/>
      <c r="T231" s="5"/>
      <c r="U231" s="5"/>
      <c r="V231" s="1" t="str">
        <f t="shared" si="69"/>
        <v/>
      </c>
      <c r="W231" s="1" t="str">
        <f t="shared" si="70"/>
        <v/>
      </c>
      <c r="X231" s="1" t="str">
        <f t="shared" si="70"/>
        <v/>
      </c>
      <c r="Y231" s="1" t="str">
        <f t="shared" si="70"/>
        <v/>
      </c>
      <c r="Z231" s="1" t="e">
        <f t="shared" si="71"/>
        <v>#N/A</v>
      </c>
      <c r="AA231" s="3"/>
      <c r="AB231" s="13" t="e">
        <f t="shared" si="63"/>
        <v>#N/A</v>
      </c>
      <c r="AC231" s="13" t="e">
        <f t="shared" si="64"/>
        <v>#N/A</v>
      </c>
      <c r="AD231" s="13" t="e">
        <f t="shared" si="65"/>
        <v>#N/A</v>
      </c>
      <c r="AE231" s="13" t="e">
        <f t="shared" si="66"/>
        <v>#N/A</v>
      </c>
      <c r="AF231" s="13" t="e">
        <f t="shared" si="67"/>
        <v>#N/A</v>
      </c>
      <c r="AG231" s="13" t="e">
        <f t="shared" si="68"/>
        <v>#N/A</v>
      </c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T231" s="107"/>
      <c r="BA231" s="11"/>
      <c r="BB231" s="11"/>
      <c r="BC231" s="11"/>
      <c r="BD231" s="11"/>
      <c r="BE231" s="11"/>
      <c r="BH231" s="11"/>
      <c r="BI231" s="11"/>
      <c r="BJ231" s="11"/>
      <c r="BK231" s="11"/>
      <c r="BL231" s="11"/>
      <c r="BM231" s="11"/>
      <c r="BN231" s="11"/>
    </row>
    <row r="232" spans="1:66" s="1" customFormat="1" x14ac:dyDescent="0.3">
      <c r="A232" s="11"/>
      <c r="B232" s="1" t="e">
        <f t="shared" si="62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118"/>
      <c r="N232" s="5"/>
      <c r="O232" s="5"/>
      <c r="P232" s="5"/>
      <c r="Q232" s="5"/>
      <c r="R232" s="5"/>
      <c r="S232" s="5"/>
      <c r="T232" s="5"/>
      <c r="U232" s="5"/>
      <c r="V232" s="1" t="str">
        <f t="shared" si="69"/>
        <v/>
      </c>
      <c r="W232" s="1" t="str">
        <f t="shared" si="70"/>
        <v/>
      </c>
      <c r="X232" s="1" t="str">
        <f t="shared" si="70"/>
        <v/>
      </c>
      <c r="Y232" s="1" t="str">
        <f t="shared" si="70"/>
        <v/>
      </c>
      <c r="Z232" s="1" t="e">
        <f t="shared" si="71"/>
        <v>#N/A</v>
      </c>
      <c r="AA232" s="3"/>
      <c r="AB232" s="13" t="e">
        <f t="shared" si="63"/>
        <v>#N/A</v>
      </c>
      <c r="AC232" s="13" t="e">
        <f t="shared" si="64"/>
        <v>#N/A</v>
      </c>
      <c r="AD232" s="13" t="e">
        <f t="shared" si="65"/>
        <v>#N/A</v>
      </c>
      <c r="AE232" s="13" t="e">
        <f t="shared" si="66"/>
        <v>#N/A</v>
      </c>
      <c r="AF232" s="13" t="e">
        <f t="shared" si="67"/>
        <v>#N/A</v>
      </c>
      <c r="AG232" s="13" t="e">
        <f t="shared" si="68"/>
        <v>#N/A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T232" s="107"/>
      <c r="BA232" s="11"/>
      <c r="BB232" s="11"/>
      <c r="BC232" s="11"/>
      <c r="BD232" s="11"/>
      <c r="BE232" s="11"/>
      <c r="BH232" s="11"/>
      <c r="BI232" s="11"/>
      <c r="BJ232" s="11"/>
      <c r="BK232" s="11"/>
      <c r="BL232" s="11"/>
      <c r="BM232" s="11"/>
      <c r="BN232" s="11"/>
    </row>
    <row r="233" spans="1:66" s="1" customFormat="1" x14ac:dyDescent="0.3">
      <c r="A233" s="11"/>
      <c r="B233" s="1" t="e">
        <f t="shared" si="62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118"/>
      <c r="N233" s="5"/>
      <c r="O233" s="5"/>
      <c r="P233" s="5"/>
      <c r="Q233" s="5"/>
      <c r="R233" s="5"/>
      <c r="S233" s="5"/>
      <c r="T233" s="5"/>
      <c r="U233" s="5"/>
      <c r="V233" s="1" t="str">
        <f t="shared" si="69"/>
        <v/>
      </c>
      <c r="W233" s="1" t="str">
        <f t="shared" si="70"/>
        <v/>
      </c>
      <c r="X233" s="1" t="str">
        <f t="shared" si="70"/>
        <v/>
      </c>
      <c r="Y233" s="1" t="str">
        <f t="shared" si="70"/>
        <v/>
      </c>
      <c r="Z233" s="1" t="e">
        <f t="shared" si="71"/>
        <v>#N/A</v>
      </c>
      <c r="AA233" s="3"/>
      <c r="AB233" s="13" t="e">
        <f t="shared" si="63"/>
        <v>#N/A</v>
      </c>
      <c r="AC233" s="13" t="e">
        <f t="shared" si="64"/>
        <v>#N/A</v>
      </c>
      <c r="AD233" s="13" t="e">
        <f t="shared" si="65"/>
        <v>#N/A</v>
      </c>
      <c r="AE233" s="13" t="e">
        <f t="shared" si="66"/>
        <v>#N/A</v>
      </c>
      <c r="AF233" s="13" t="e">
        <f t="shared" si="67"/>
        <v>#N/A</v>
      </c>
      <c r="AG233" s="13" t="e">
        <f t="shared" si="68"/>
        <v>#N/A</v>
      </c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T233" s="107"/>
      <c r="BA233" s="11"/>
      <c r="BB233" s="11"/>
      <c r="BC233" s="11"/>
      <c r="BD233" s="11"/>
      <c r="BE233" s="11"/>
      <c r="BH233" s="11"/>
      <c r="BI233" s="11"/>
      <c r="BJ233" s="11"/>
      <c r="BK233" s="11"/>
      <c r="BL233" s="11"/>
      <c r="BM233" s="11"/>
      <c r="BN233" s="11"/>
    </row>
    <row r="234" spans="1:66" s="1" customFormat="1" x14ac:dyDescent="0.3">
      <c r="A234" s="11"/>
      <c r="B234" s="1" t="e">
        <f t="shared" si="62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118"/>
      <c r="N234" s="5"/>
      <c r="O234" s="5"/>
      <c r="P234" s="5"/>
      <c r="Q234" s="5"/>
      <c r="R234" s="5"/>
      <c r="S234" s="5"/>
      <c r="T234" s="5"/>
      <c r="U234" s="5"/>
      <c r="V234" s="1" t="str">
        <f t="shared" si="69"/>
        <v/>
      </c>
      <c r="W234" s="1" t="str">
        <f t="shared" si="70"/>
        <v/>
      </c>
      <c r="X234" s="1" t="str">
        <f t="shared" si="70"/>
        <v/>
      </c>
      <c r="Y234" s="1" t="str">
        <f t="shared" si="70"/>
        <v/>
      </c>
      <c r="Z234" s="1" t="e">
        <f t="shared" si="71"/>
        <v>#N/A</v>
      </c>
      <c r="AA234" s="3"/>
      <c r="AB234" s="13" t="e">
        <f t="shared" si="63"/>
        <v>#N/A</v>
      </c>
      <c r="AC234" s="13" t="e">
        <f t="shared" si="64"/>
        <v>#N/A</v>
      </c>
      <c r="AD234" s="13" t="e">
        <f t="shared" si="65"/>
        <v>#N/A</v>
      </c>
      <c r="AE234" s="13" t="e">
        <f t="shared" si="66"/>
        <v>#N/A</v>
      </c>
      <c r="AF234" s="13" t="e">
        <f t="shared" si="67"/>
        <v>#N/A</v>
      </c>
      <c r="AG234" s="13" t="e">
        <f t="shared" si="68"/>
        <v>#N/A</v>
      </c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T234" s="107"/>
      <c r="BA234" s="11"/>
      <c r="BB234" s="11"/>
      <c r="BC234" s="11"/>
      <c r="BD234" s="11"/>
      <c r="BE234" s="11"/>
      <c r="BH234" s="11"/>
      <c r="BI234" s="11"/>
      <c r="BJ234" s="11"/>
      <c r="BK234" s="11"/>
      <c r="BL234" s="11"/>
      <c r="BM234" s="11"/>
      <c r="BN234" s="11"/>
    </row>
    <row r="235" spans="1:66" s="1" customFormat="1" x14ac:dyDescent="0.3">
      <c r="A235" s="11"/>
      <c r="B235" s="1" t="e">
        <f t="shared" si="62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118"/>
      <c r="N235" s="5"/>
      <c r="O235" s="5"/>
      <c r="P235" s="5"/>
      <c r="Q235" s="5"/>
      <c r="R235" s="5"/>
      <c r="S235" s="5"/>
      <c r="T235" s="5"/>
      <c r="U235" s="5"/>
      <c r="V235" s="1" t="str">
        <f t="shared" si="69"/>
        <v/>
      </c>
      <c r="W235" s="1" t="str">
        <f t="shared" si="70"/>
        <v/>
      </c>
      <c r="X235" s="1" t="str">
        <f t="shared" si="70"/>
        <v/>
      </c>
      <c r="Y235" s="1" t="str">
        <f t="shared" si="70"/>
        <v/>
      </c>
      <c r="Z235" s="1" t="e">
        <f t="shared" si="71"/>
        <v>#N/A</v>
      </c>
      <c r="AA235" s="3"/>
      <c r="AB235" s="13" t="e">
        <f t="shared" si="63"/>
        <v>#N/A</v>
      </c>
      <c r="AC235" s="13" t="e">
        <f t="shared" si="64"/>
        <v>#N/A</v>
      </c>
      <c r="AD235" s="13" t="e">
        <f t="shared" si="65"/>
        <v>#N/A</v>
      </c>
      <c r="AE235" s="13" t="e">
        <f t="shared" si="66"/>
        <v>#N/A</v>
      </c>
      <c r="AF235" s="13" t="e">
        <f t="shared" si="67"/>
        <v>#N/A</v>
      </c>
      <c r="AG235" s="13" t="e">
        <f t="shared" si="68"/>
        <v>#N/A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T235" s="107"/>
      <c r="BA235" s="11"/>
      <c r="BB235" s="11"/>
      <c r="BC235" s="11"/>
      <c r="BD235" s="11"/>
      <c r="BE235" s="11"/>
      <c r="BH235" s="11"/>
      <c r="BI235" s="11"/>
      <c r="BJ235" s="11"/>
      <c r="BK235" s="11"/>
      <c r="BL235" s="11"/>
      <c r="BM235" s="11"/>
      <c r="BN235" s="11"/>
    </row>
    <row r="236" spans="1:66" s="1" customFormat="1" x14ac:dyDescent="0.3">
      <c r="A236" s="11"/>
      <c r="B236" s="1" t="e">
        <f t="shared" si="62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118"/>
      <c r="N236" s="5"/>
      <c r="O236" s="5"/>
      <c r="P236" s="5"/>
      <c r="Q236" s="5"/>
      <c r="R236" s="5"/>
      <c r="S236" s="5"/>
      <c r="T236" s="5"/>
      <c r="U236" s="5"/>
      <c r="V236" s="1" t="str">
        <f t="shared" si="69"/>
        <v/>
      </c>
      <c r="W236" s="1" t="str">
        <f t="shared" si="70"/>
        <v/>
      </c>
      <c r="X236" s="1" t="str">
        <f t="shared" si="70"/>
        <v/>
      </c>
      <c r="Y236" s="1" t="str">
        <f t="shared" si="70"/>
        <v/>
      </c>
      <c r="Z236" s="1" t="e">
        <f t="shared" si="71"/>
        <v>#N/A</v>
      </c>
      <c r="AA236" s="3"/>
      <c r="AB236" s="13" t="e">
        <f t="shared" si="63"/>
        <v>#N/A</v>
      </c>
      <c r="AC236" s="13" t="e">
        <f t="shared" si="64"/>
        <v>#N/A</v>
      </c>
      <c r="AD236" s="13" t="e">
        <f t="shared" si="65"/>
        <v>#N/A</v>
      </c>
      <c r="AE236" s="13" t="e">
        <f t="shared" si="66"/>
        <v>#N/A</v>
      </c>
      <c r="AF236" s="13" t="e">
        <f t="shared" si="67"/>
        <v>#N/A</v>
      </c>
      <c r="AG236" s="13" t="e">
        <f t="shared" si="68"/>
        <v>#N/A</v>
      </c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T236" s="107"/>
      <c r="BA236" s="11"/>
      <c r="BB236" s="11"/>
      <c r="BC236" s="11"/>
      <c r="BD236" s="11"/>
      <c r="BE236" s="11"/>
      <c r="BH236" s="11"/>
      <c r="BI236" s="11"/>
      <c r="BJ236" s="11"/>
      <c r="BK236" s="11"/>
      <c r="BL236" s="11"/>
      <c r="BM236" s="11"/>
      <c r="BN236" s="11"/>
    </row>
    <row r="237" spans="1:66" s="1" customFormat="1" x14ac:dyDescent="0.3">
      <c r="A237" s="11"/>
      <c r="B237" s="1" t="e">
        <f t="shared" si="62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118"/>
      <c r="N237" s="5"/>
      <c r="O237" s="5"/>
      <c r="P237" s="5"/>
      <c r="Q237" s="5"/>
      <c r="R237" s="5"/>
      <c r="S237" s="5"/>
      <c r="T237" s="5"/>
      <c r="U237" s="5"/>
      <c r="V237" s="1" t="str">
        <f t="shared" si="69"/>
        <v/>
      </c>
      <c r="W237" s="1" t="str">
        <f t="shared" si="70"/>
        <v/>
      </c>
      <c r="X237" s="1" t="str">
        <f t="shared" si="70"/>
        <v/>
      </c>
      <c r="Y237" s="1" t="str">
        <f t="shared" si="70"/>
        <v/>
      </c>
      <c r="Z237" s="1" t="e">
        <f t="shared" si="71"/>
        <v>#N/A</v>
      </c>
      <c r="AA237" s="3"/>
      <c r="AB237" s="13" t="e">
        <f t="shared" si="63"/>
        <v>#N/A</v>
      </c>
      <c r="AC237" s="13" t="e">
        <f t="shared" si="64"/>
        <v>#N/A</v>
      </c>
      <c r="AD237" s="13" t="e">
        <f t="shared" si="65"/>
        <v>#N/A</v>
      </c>
      <c r="AE237" s="13" t="e">
        <f t="shared" si="66"/>
        <v>#N/A</v>
      </c>
      <c r="AF237" s="13" t="e">
        <f t="shared" si="67"/>
        <v>#N/A</v>
      </c>
      <c r="AG237" s="13" t="e">
        <f t="shared" si="68"/>
        <v>#N/A</v>
      </c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T237" s="107"/>
      <c r="BA237" s="11"/>
      <c r="BB237" s="11"/>
      <c r="BC237" s="11"/>
      <c r="BD237" s="11"/>
      <c r="BE237" s="11"/>
      <c r="BH237" s="11"/>
      <c r="BI237" s="11"/>
      <c r="BJ237" s="11"/>
      <c r="BK237" s="11"/>
      <c r="BL237" s="11"/>
      <c r="BM237" s="11"/>
      <c r="BN237" s="11"/>
    </row>
    <row r="238" spans="1:66" s="1" customFormat="1" x14ac:dyDescent="0.3">
      <c r="A238" s="11"/>
      <c r="B238" s="1" t="e">
        <f t="shared" si="62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118"/>
      <c r="N238" s="5"/>
      <c r="O238" s="5"/>
      <c r="P238" s="5"/>
      <c r="Q238" s="5"/>
      <c r="R238" s="5"/>
      <c r="S238" s="5"/>
      <c r="T238" s="5"/>
      <c r="U238" s="5"/>
      <c r="V238" s="1" t="str">
        <f t="shared" si="69"/>
        <v/>
      </c>
      <c r="W238" s="1" t="str">
        <f t="shared" si="70"/>
        <v/>
      </c>
      <c r="X238" s="1" t="str">
        <f t="shared" si="70"/>
        <v/>
      </c>
      <c r="Y238" s="1" t="str">
        <f t="shared" si="70"/>
        <v/>
      </c>
      <c r="Z238" s="1" t="e">
        <f t="shared" si="71"/>
        <v>#N/A</v>
      </c>
      <c r="AA238" s="3"/>
      <c r="AB238" s="13" t="e">
        <f t="shared" si="63"/>
        <v>#N/A</v>
      </c>
      <c r="AC238" s="13" t="e">
        <f t="shared" si="64"/>
        <v>#N/A</v>
      </c>
      <c r="AD238" s="13" t="e">
        <f t="shared" si="65"/>
        <v>#N/A</v>
      </c>
      <c r="AE238" s="13" t="e">
        <f t="shared" si="66"/>
        <v>#N/A</v>
      </c>
      <c r="AF238" s="13" t="e">
        <f t="shared" si="67"/>
        <v>#N/A</v>
      </c>
      <c r="AG238" s="13" t="e">
        <f t="shared" si="68"/>
        <v>#N/A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T238" s="107"/>
      <c r="BA238" s="11"/>
      <c r="BB238" s="11"/>
      <c r="BC238" s="11"/>
      <c r="BD238" s="11"/>
      <c r="BE238" s="11"/>
      <c r="BH238" s="11"/>
      <c r="BI238" s="11"/>
      <c r="BJ238" s="11"/>
      <c r="BK238" s="11"/>
      <c r="BL238" s="11"/>
      <c r="BM238" s="11"/>
      <c r="BN238" s="11"/>
    </row>
    <row r="239" spans="1:66" s="1" customFormat="1" x14ac:dyDescent="0.3">
      <c r="A239" s="11"/>
      <c r="B239" s="1" t="e">
        <f t="shared" si="62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118"/>
      <c r="N239" s="5"/>
      <c r="O239" s="5"/>
      <c r="P239" s="5"/>
      <c r="Q239" s="5"/>
      <c r="R239" s="5"/>
      <c r="S239" s="5"/>
      <c r="T239" s="5"/>
      <c r="U239" s="5"/>
      <c r="V239" s="1" t="str">
        <f t="shared" si="69"/>
        <v/>
      </c>
      <c r="W239" s="1" t="str">
        <f t="shared" si="70"/>
        <v/>
      </c>
      <c r="X239" s="1" t="str">
        <f t="shared" si="70"/>
        <v/>
      </c>
      <c r="Y239" s="1" t="str">
        <f t="shared" si="70"/>
        <v/>
      </c>
      <c r="Z239" s="1" t="e">
        <f t="shared" si="71"/>
        <v>#N/A</v>
      </c>
      <c r="AA239" s="3"/>
      <c r="AB239" s="13" t="e">
        <f t="shared" si="63"/>
        <v>#N/A</v>
      </c>
      <c r="AC239" s="13" t="e">
        <f t="shared" si="64"/>
        <v>#N/A</v>
      </c>
      <c r="AD239" s="13" t="e">
        <f t="shared" si="65"/>
        <v>#N/A</v>
      </c>
      <c r="AE239" s="13" t="e">
        <f t="shared" si="66"/>
        <v>#N/A</v>
      </c>
      <c r="AF239" s="13" t="e">
        <f t="shared" si="67"/>
        <v>#N/A</v>
      </c>
      <c r="AG239" s="13" t="e">
        <f t="shared" si="68"/>
        <v>#N/A</v>
      </c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T239" s="107"/>
      <c r="BA239" s="11"/>
      <c r="BB239" s="11"/>
      <c r="BC239" s="11"/>
      <c r="BD239" s="11"/>
      <c r="BE239" s="11"/>
      <c r="BH239" s="11"/>
      <c r="BI239" s="11"/>
      <c r="BJ239" s="11"/>
      <c r="BK239" s="11"/>
      <c r="BL239" s="11"/>
      <c r="BM239" s="11"/>
      <c r="BN239" s="11"/>
    </row>
    <row r="240" spans="1:66" s="1" customFormat="1" x14ac:dyDescent="0.3">
      <c r="A240" s="11"/>
      <c r="B240" s="1" t="e">
        <f t="shared" si="62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118"/>
      <c r="N240" s="5"/>
      <c r="O240" s="5"/>
      <c r="P240" s="5"/>
      <c r="Q240" s="5"/>
      <c r="R240" s="5"/>
      <c r="S240" s="5"/>
      <c r="T240" s="5"/>
      <c r="U240" s="5"/>
      <c r="V240" s="1" t="str">
        <f t="shared" si="69"/>
        <v/>
      </c>
      <c r="W240" s="1" t="str">
        <f t="shared" si="70"/>
        <v/>
      </c>
      <c r="X240" s="1" t="str">
        <f t="shared" si="70"/>
        <v/>
      </c>
      <c r="Y240" s="1" t="str">
        <f t="shared" si="70"/>
        <v/>
      </c>
      <c r="Z240" s="1" t="e">
        <f t="shared" si="71"/>
        <v>#N/A</v>
      </c>
      <c r="AA240" s="3"/>
      <c r="AB240" s="13" t="e">
        <f t="shared" si="63"/>
        <v>#N/A</v>
      </c>
      <c r="AC240" s="13" t="e">
        <f t="shared" si="64"/>
        <v>#N/A</v>
      </c>
      <c r="AD240" s="13" t="e">
        <f t="shared" si="65"/>
        <v>#N/A</v>
      </c>
      <c r="AE240" s="13" t="e">
        <f t="shared" si="66"/>
        <v>#N/A</v>
      </c>
      <c r="AF240" s="13" t="e">
        <f t="shared" si="67"/>
        <v>#N/A</v>
      </c>
      <c r="AG240" s="13" t="e">
        <f t="shared" si="68"/>
        <v>#N/A</v>
      </c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T240" s="107"/>
      <c r="BA240" s="11"/>
      <c r="BB240" s="11"/>
      <c r="BC240" s="11"/>
      <c r="BD240" s="11"/>
      <c r="BE240" s="11"/>
      <c r="BH240" s="11"/>
      <c r="BI240" s="11"/>
      <c r="BJ240" s="11"/>
      <c r="BK240" s="11"/>
      <c r="BL240" s="11"/>
      <c r="BM240" s="11"/>
      <c r="BN240" s="11"/>
    </row>
    <row r="241" spans="1:66" s="1" customFormat="1" x14ac:dyDescent="0.3">
      <c r="A241" s="11"/>
      <c r="B241" s="1" t="e">
        <f t="shared" si="62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118"/>
      <c r="N241" s="5"/>
      <c r="O241" s="5"/>
      <c r="P241" s="5"/>
      <c r="Q241" s="5"/>
      <c r="R241" s="5"/>
      <c r="S241" s="5"/>
      <c r="T241" s="5"/>
      <c r="U241" s="5"/>
      <c r="V241" s="1" t="str">
        <f t="shared" si="69"/>
        <v/>
      </c>
      <c r="W241" s="1" t="str">
        <f t="shared" si="70"/>
        <v/>
      </c>
      <c r="X241" s="1" t="str">
        <f t="shared" si="70"/>
        <v/>
      </c>
      <c r="Y241" s="1" t="str">
        <f t="shared" si="70"/>
        <v/>
      </c>
      <c r="Z241" s="1" t="e">
        <f t="shared" si="71"/>
        <v>#N/A</v>
      </c>
      <c r="AA241" s="3"/>
      <c r="AB241" s="13" t="e">
        <f t="shared" si="63"/>
        <v>#N/A</v>
      </c>
      <c r="AC241" s="13" t="e">
        <f t="shared" si="64"/>
        <v>#N/A</v>
      </c>
      <c r="AD241" s="13" t="e">
        <f t="shared" si="65"/>
        <v>#N/A</v>
      </c>
      <c r="AE241" s="13" t="e">
        <f t="shared" si="66"/>
        <v>#N/A</v>
      </c>
      <c r="AF241" s="13" t="e">
        <f t="shared" si="67"/>
        <v>#N/A</v>
      </c>
      <c r="AG241" s="13" t="e">
        <f t="shared" si="68"/>
        <v>#N/A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T241" s="107"/>
      <c r="BA241" s="11"/>
      <c r="BB241" s="11"/>
      <c r="BC241" s="11"/>
      <c r="BD241" s="11"/>
      <c r="BE241" s="11"/>
      <c r="BH241" s="11"/>
      <c r="BI241" s="11"/>
      <c r="BJ241" s="11"/>
      <c r="BK241" s="11"/>
      <c r="BL241" s="11"/>
      <c r="BM241" s="11"/>
      <c r="BN241" s="11"/>
    </row>
    <row r="242" spans="1:66" s="1" customFormat="1" x14ac:dyDescent="0.3">
      <c r="A242" s="11"/>
      <c r="B242" s="1" t="e">
        <f t="shared" si="62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118"/>
      <c r="N242" s="5"/>
      <c r="O242" s="5"/>
      <c r="P242" s="5"/>
      <c r="Q242" s="5"/>
      <c r="R242" s="5"/>
      <c r="S242" s="5"/>
      <c r="T242" s="5"/>
      <c r="U242" s="5"/>
      <c r="V242" s="1" t="str">
        <f t="shared" si="69"/>
        <v/>
      </c>
      <c r="W242" s="1" t="str">
        <f t="shared" si="70"/>
        <v/>
      </c>
      <c r="X242" s="1" t="str">
        <f t="shared" si="70"/>
        <v/>
      </c>
      <c r="Y242" s="1" t="str">
        <f t="shared" si="70"/>
        <v/>
      </c>
      <c r="Z242" s="1" t="e">
        <f t="shared" si="71"/>
        <v>#N/A</v>
      </c>
      <c r="AA242" s="3"/>
      <c r="AB242" s="13" t="e">
        <f t="shared" si="63"/>
        <v>#N/A</v>
      </c>
      <c r="AC242" s="13" t="e">
        <f t="shared" si="64"/>
        <v>#N/A</v>
      </c>
      <c r="AD242" s="13" t="e">
        <f t="shared" si="65"/>
        <v>#N/A</v>
      </c>
      <c r="AE242" s="13" t="e">
        <f t="shared" si="66"/>
        <v>#N/A</v>
      </c>
      <c r="AF242" s="13" t="e">
        <f t="shared" si="67"/>
        <v>#N/A</v>
      </c>
      <c r="AG242" s="13" t="e">
        <f t="shared" si="68"/>
        <v>#N/A</v>
      </c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T242" s="107"/>
      <c r="BA242" s="11"/>
      <c r="BB242" s="11"/>
      <c r="BC242" s="11"/>
      <c r="BD242" s="11"/>
      <c r="BE242" s="11"/>
      <c r="BH242" s="11"/>
      <c r="BI242" s="11"/>
      <c r="BJ242" s="11"/>
      <c r="BK242" s="11"/>
      <c r="BL242" s="11"/>
      <c r="BM242" s="11"/>
      <c r="BN242" s="11"/>
    </row>
    <row r="243" spans="1:66" s="1" customFormat="1" x14ac:dyDescent="0.3">
      <c r="A243" s="11"/>
      <c r="B243" s="1" t="e">
        <f t="shared" si="62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118"/>
      <c r="N243" s="5"/>
      <c r="O243" s="5"/>
      <c r="P243" s="5"/>
      <c r="Q243" s="5"/>
      <c r="R243" s="5"/>
      <c r="S243" s="5"/>
      <c r="T243" s="5"/>
      <c r="U243" s="5"/>
      <c r="V243" s="1" t="str">
        <f t="shared" si="69"/>
        <v/>
      </c>
      <c r="W243" s="1" t="str">
        <f t="shared" si="70"/>
        <v/>
      </c>
      <c r="X243" s="1" t="str">
        <f t="shared" si="70"/>
        <v/>
      </c>
      <c r="Y243" s="1" t="str">
        <f t="shared" si="70"/>
        <v/>
      </c>
      <c r="Z243" s="1" t="e">
        <f t="shared" si="71"/>
        <v>#N/A</v>
      </c>
      <c r="AA243" s="3"/>
      <c r="AB243" s="13" t="e">
        <f t="shared" si="63"/>
        <v>#N/A</v>
      </c>
      <c r="AC243" s="13" t="e">
        <f t="shared" si="64"/>
        <v>#N/A</v>
      </c>
      <c r="AD243" s="13" t="e">
        <f t="shared" si="65"/>
        <v>#N/A</v>
      </c>
      <c r="AE243" s="13" t="e">
        <f t="shared" si="66"/>
        <v>#N/A</v>
      </c>
      <c r="AF243" s="13" t="e">
        <f t="shared" si="67"/>
        <v>#N/A</v>
      </c>
      <c r="AG243" s="13" t="e">
        <f t="shared" si="68"/>
        <v>#N/A</v>
      </c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T243" s="107"/>
      <c r="BA243" s="11"/>
      <c r="BB243" s="11"/>
      <c r="BC243" s="11"/>
      <c r="BD243" s="11"/>
      <c r="BE243" s="11"/>
      <c r="BH243" s="11"/>
      <c r="BI243" s="11"/>
      <c r="BJ243" s="11"/>
      <c r="BK243" s="11"/>
      <c r="BL243" s="11"/>
      <c r="BM243" s="11"/>
      <c r="BN243" s="11"/>
    </row>
    <row r="244" spans="1:66" s="1" customFormat="1" x14ac:dyDescent="0.3">
      <c r="A244" s="11"/>
      <c r="B244" s="1" t="e">
        <f t="shared" si="62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118"/>
      <c r="N244" s="5"/>
      <c r="O244" s="5"/>
      <c r="P244" s="5"/>
      <c r="Q244" s="5"/>
      <c r="R244" s="5"/>
      <c r="S244" s="5"/>
      <c r="T244" s="5"/>
      <c r="U244" s="5"/>
      <c r="V244" s="1" t="str">
        <f t="shared" si="69"/>
        <v/>
      </c>
      <c r="W244" s="1" t="str">
        <f t="shared" si="70"/>
        <v/>
      </c>
      <c r="X244" s="1" t="str">
        <f t="shared" si="70"/>
        <v/>
      </c>
      <c r="Y244" s="1" t="str">
        <f t="shared" si="70"/>
        <v/>
      </c>
      <c r="Z244" s="1" t="e">
        <f t="shared" si="71"/>
        <v>#N/A</v>
      </c>
      <c r="AA244" s="3"/>
      <c r="AB244" s="13" t="e">
        <f t="shared" si="63"/>
        <v>#N/A</v>
      </c>
      <c r="AC244" s="13" t="e">
        <f t="shared" si="64"/>
        <v>#N/A</v>
      </c>
      <c r="AD244" s="13" t="e">
        <f t="shared" si="65"/>
        <v>#N/A</v>
      </c>
      <c r="AE244" s="13" t="e">
        <f t="shared" si="66"/>
        <v>#N/A</v>
      </c>
      <c r="AF244" s="13" t="e">
        <f t="shared" si="67"/>
        <v>#N/A</v>
      </c>
      <c r="AG244" s="13" t="e">
        <f t="shared" si="68"/>
        <v>#N/A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T244" s="107"/>
      <c r="BA244" s="11"/>
      <c r="BB244" s="11"/>
      <c r="BC244" s="11"/>
      <c r="BD244" s="11"/>
      <c r="BE244" s="11"/>
      <c r="BH244" s="11"/>
      <c r="BI244" s="11"/>
      <c r="BJ244" s="11"/>
      <c r="BK244" s="11"/>
      <c r="BL244" s="11"/>
      <c r="BM244" s="11"/>
      <c r="BN244" s="11"/>
    </row>
    <row r="245" spans="1:66" s="1" customFormat="1" x14ac:dyDescent="0.3">
      <c r="A245" s="11"/>
      <c r="B245" s="1" t="e">
        <f t="shared" si="62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118"/>
      <c r="N245" s="5"/>
      <c r="O245" s="5"/>
      <c r="P245" s="5"/>
      <c r="Q245" s="5"/>
      <c r="R245" s="5"/>
      <c r="S245" s="5"/>
      <c r="T245" s="5"/>
      <c r="U245" s="5"/>
      <c r="V245" s="1" t="str">
        <f t="shared" si="69"/>
        <v/>
      </c>
      <c r="W245" s="1" t="str">
        <f t="shared" si="70"/>
        <v/>
      </c>
      <c r="X245" s="1" t="str">
        <f t="shared" si="70"/>
        <v/>
      </c>
      <c r="Y245" s="1" t="str">
        <f t="shared" si="70"/>
        <v/>
      </c>
      <c r="Z245" s="1" t="e">
        <f t="shared" si="71"/>
        <v>#N/A</v>
      </c>
      <c r="AA245" s="3"/>
      <c r="AB245" s="13" t="e">
        <f t="shared" si="63"/>
        <v>#N/A</v>
      </c>
      <c r="AC245" s="13" t="e">
        <f t="shared" si="64"/>
        <v>#N/A</v>
      </c>
      <c r="AD245" s="13" t="e">
        <f t="shared" si="65"/>
        <v>#N/A</v>
      </c>
      <c r="AE245" s="13" t="e">
        <f t="shared" si="66"/>
        <v>#N/A</v>
      </c>
      <c r="AF245" s="13" t="e">
        <f t="shared" si="67"/>
        <v>#N/A</v>
      </c>
      <c r="AG245" s="13" t="e">
        <f t="shared" si="68"/>
        <v>#N/A</v>
      </c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T245" s="107"/>
      <c r="BA245" s="11"/>
      <c r="BB245" s="11"/>
      <c r="BC245" s="11"/>
      <c r="BD245" s="11"/>
      <c r="BE245" s="11"/>
      <c r="BH245" s="11"/>
      <c r="BI245" s="11"/>
      <c r="BJ245" s="11"/>
      <c r="BK245" s="11"/>
      <c r="BL245" s="11"/>
      <c r="BM245" s="11"/>
      <c r="BN245" s="11"/>
    </row>
    <row r="246" spans="1:66" s="1" customFormat="1" x14ac:dyDescent="0.3">
      <c r="A246" s="11"/>
      <c r="B246" s="1" t="e">
        <f t="shared" si="62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118"/>
      <c r="N246" s="5"/>
      <c r="O246" s="5"/>
      <c r="P246" s="5"/>
      <c r="Q246" s="5"/>
      <c r="R246" s="5"/>
      <c r="S246" s="5"/>
      <c r="T246" s="5"/>
      <c r="U246" s="5"/>
      <c r="V246" s="1" t="str">
        <f t="shared" si="69"/>
        <v/>
      </c>
      <c r="W246" s="1" t="str">
        <f t="shared" si="70"/>
        <v/>
      </c>
      <c r="X246" s="1" t="str">
        <f t="shared" si="70"/>
        <v/>
      </c>
      <c r="Y246" s="1" t="str">
        <f t="shared" si="70"/>
        <v/>
      </c>
      <c r="Z246" s="1" t="e">
        <f t="shared" si="71"/>
        <v>#N/A</v>
      </c>
      <c r="AA246" s="3"/>
      <c r="AB246" s="13" t="e">
        <f t="shared" si="63"/>
        <v>#N/A</v>
      </c>
      <c r="AC246" s="13" t="e">
        <f t="shared" si="64"/>
        <v>#N/A</v>
      </c>
      <c r="AD246" s="13" t="e">
        <f t="shared" si="65"/>
        <v>#N/A</v>
      </c>
      <c r="AE246" s="13" t="e">
        <f t="shared" si="66"/>
        <v>#N/A</v>
      </c>
      <c r="AF246" s="13" t="e">
        <f t="shared" si="67"/>
        <v>#N/A</v>
      </c>
      <c r="AG246" s="13" t="e">
        <f t="shared" si="68"/>
        <v>#N/A</v>
      </c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T246" s="107"/>
      <c r="BA246" s="11"/>
      <c r="BB246" s="11"/>
      <c r="BC246" s="11"/>
      <c r="BD246" s="11"/>
      <c r="BE246" s="11"/>
      <c r="BH246" s="11"/>
      <c r="BI246" s="11"/>
      <c r="BJ246" s="11"/>
      <c r="BK246" s="11"/>
      <c r="BL246" s="11"/>
      <c r="BM246" s="11"/>
      <c r="BN246" s="11"/>
    </row>
    <row r="247" spans="1:66" s="1" customFormat="1" x14ac:dyDescent="0.3">
      <c r="A247" s="11"/>
      <c r="B247" s="1" t="e">
        <f t="shared" si="62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118"/>
      <c r="N247" s="5"/>
      <c r="O247" s="5"/>
      <c r="P247" s="5"/>
      <c r="Q247" s="5"/>
      <c r="R247" s="5"/>
      <c r="S247" s="5"/>
      <c r="T247" s="5"/>
      <c r="U247" s="5"/>
      <c r="V247" s="1" t="str">
        <f t="shared" si="69"/>
        <v/>
      </c>
      <c r="W247" s="1" t="str">
        <f t="shared" si="70"/>
        <v/>
      </c>
      <c r="X247" s="1" t="str">
        <f t="shared" si="70"/>
        <v/>
      </c>
      <c r="Y247" s="1" t="str">
        <f t="shared" si="70"/>
        <v/>
      </c>
      <c r="Z247" s="1" t="e">
        <f t="shared" si="71"/>
        <v>#N/A</v>
      </c>
      <c r="AA247" s="3"/>
      <c r="AB247" s="13" t="e">
        <f t="shared" si="63"/>
        <v>#N/A</v>
      </c>
      <c r="AC247" s="13" t="e">
        <f t="shared" si="64"/>
        <v>#N/A</v>
      </c>
      <c r="AD247" s="13" t="e">
        <f t="shared" si="65"/>
        <v>#N/A</v>
      </c>
      <c r="AE247" s="13" t="e">
        <f t="shared" si="66"/>
        <v>#N/A</v>
      </c>
      <c r="AF247" s="13" t="e">
        <f t="shared" si="67"/>
        <v>#N/A</v>
      </c>
      <c r="AG247" s="13" t="e">
        <f t="shared" si="68"/>
        <v>#N/A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T247" s="107"/>
      <c r="BA247" s="11"/>
      <c r="BB247" s="11"/>
      <c r="BC247" s="11"/>
      <c r="BD247" s="11"/>
      <c r="BE247" s="11"/>
      <c r="BH247" s="11"/>
      <c r="BI247" s="11"/>
      <c r="BJ247" s="11"/>
      <c r="BK247" s="11"/>
      <c r="BL247" s="11"/>
      <c r="BM247" s="11"/>
      <c r="BN247" s="11"/>
    </row>
    <row r="248" spans="1:66" s="1" customFormat="1" x14ac:dyDescent="0.3">
      <c r="A248" s="11"/>
      <c r="B248" s="1" t="e">
        <f t="shared" si="62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118"/>
      <c r="N248" s="5"/>
      <c r="O248" s="5"/>
      <c r="P248" s="5"/>
      <c r="Q248" s="5"/>
      <c r="R248" s="5"/>
      <c r="S248" s="5"/>
      <c r="T248" s="5"/>
      <c r="U248" s="5"/>
      <c r="V248" s="1" t="str">
        <f t="shared" si="69"/>
        <v/>
      </c>
      <c r="W248" s="1" t="str">
        <f t="shared" si="70"/>
        <v/>
      </c>
      <c r="X248" s="1" t="str">
        <f t="shared" si="70"/>
        <v/>
      </c>
      <c r="Y248" s="1" t="str">
        <f t="shared" si="70"/>
        <v/>
      </c>
      <c r="Z248" s="1" t="e">
        <f t="shared" si="71"/>
        <v>#N/A</v>
      </c>
      <c r="AA248" s="3"/>
      <c r="AB248" s="13" t="e">
        <f t="shared" si="63"/>
        <v>#N/A</v>
      </c>
      <c r="AC248" s="13" t="e">
        <f t="shared" si="64"/>
        <v>#N/A</v>
      </c>
      <c r="AD248" s="13" t="e">
        <f t="shared" si="65"/>
        <v>#N/A</v>
      </c>
      <c r="AE248" s="13" t="e">
        <f t="shared" si="66"/>
        <v>#N/A</v>
      </c>
      <c r="AF248" s="13" t="e">
        <f t="shared" si="67"/>
        <v>#N/A</v>
      </c>
      <c r="AG248" s="13" t="e">
        <f t="shared" si="68"/>
        <v>#N/A</v>
      </c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T248" s="107"/>
      <c r="BA248" s="11"/>
      <c r="BB248" s="11"/>
      <c r="BC248" s="11"/>
      <c r="BD248" s="11"/>
      <c r="BE248" s="11"/>
      <c r="BH248" s="11"/>
      <c r="BI248" s="11"/>
      <c r="BJ248" s="11"/>
      <c r="BK248" s="11"/>
      <c r="BL248" s="11"/>
      <c r="BM248" s="11"/>
      <c r="BN248" s="11"/>
    </row>
    <row r="249" spans="1:66" s="1" customFormat="1" x14ac:dyDescent="0.3">
      <c r="A249" s="11"/>
      <c r="B249" s="1" t="e">
        <f t="shared" si="62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118"/>
      <c r="N249" s="5"/>
      <c r="O249" s="5"/>
      <c r="P249" s="5"/>
      <c r="Q249" s="5"/>
      <c r="R249" s="5"/>
      <c r="S249" s="5"/>
      <c r="T249" s="5"/>
      <c r="U249" s="5"/>
      <c r="V249" s="1" t="str">
        <f t="shared" si="69"/>
        <v/>
      </c>
      <c r="W249" s="1" t="str">
        <f t="shared" si="70"/>
        <v/>
      </c>
      <c r="X249" s="1" t="str">
        <f t="shared" si="70"/>
        <v/>
      </c>
      <c r="Y249" s="1" t="str">
        <f t="shared" si="70"/>
        <v/>
      </c>
      <c r="Z249" s="1" t="e">
        <f t="shared" si="71"/>
        <v>#N/A</v>
      </c>
      <c r="AA249" s="3"/>
      <c r="AB249" s="13" t="e">
        <f t="shared" si="63"/>
        <v>#N/A</v>
      </c>
      <c r="AC249" s="13" t="e">
        <f t="shared" si="64"/>
        <v>#N/A</v>
      </c>
      <c r="AD249" s="13" t="e">
        <f t="shared" si="65"/>
        <v>#N/A</v>
      </c>
      <c r="AE249" s="13" t="e">
        <f t="shared" si="66"/>
        <v>#N/A</v>
      </c>
      <c r="AF249" s="13" t="e">
        <f t="shared" si="67"/>
        <v>#N/A</v>
      </c>
      <c r="AG249" s="13" t="e">
        <f t="shared" si="68"/>
        <v>#N/A</v>
      </c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T249" s="107"/>
      <c r="BA249" s="11"/>
      <c r="BB249" s="11"/>
      <c r="BC249" s="11"/>
      <c r="BD249" s="11"/>
      <c r="BE249" s="11"/>
      <c r="BH249" s="11"/>
      <c r="BI249" s="11"/>
      <c r="BJ249" s="11"/>
      <c r="BK249" s="11"/>
      <c r="BL249" s="11"/>
      <c r="BM249" s="11"/>
      <c r="BN249" s="11"/>
    </row>
    <row r="250" spans="1:66" s="1" customFormat="1" x14ac:dyDescent="0.3">
      <c r="A250" s="11"/>
      <c r="B250" s="1" t="e">
        <f t="shared" si="62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118"/>
      <c r="N250" s="5"/>
      <c r="O250" s="5"/>
      <c r="P250" s="5"/>
      <c r="Q250" s="5"/>
      <c r="R250" s="5"/>
      <c r="S250" s="5"/>
      <c r="T250" s="5"/>
      <c r="U250" s="5"/>
      <c r="V250" s="1" t="str">
        <f t="shared" si="69"/>
        <v/>
      </c>
      <c r="W250" s="1" t="str">
        <f t="shared" si="70"/>
        <v/>
      </c>
      <c r="X250" s="1" t="str">
        <f t="shared" si="70"/>
        <v/>
      </c>
      <c r="Y250" s="1" t="str">
        <f t="shared" si="70"/>
        <v/>
      </c>
      <c r="Z250" s="1" t="e">
        <f t="shared" si="71"/>
        <v>#N/A</v>
      </c>
      <c r="AA250" s="3"/>
      <c r="AB250" s="13" t="e">
        <f t="shared" si="63"/>
        <v>#N/A</v>
      </c>
      <c r="AC250" s="13" t="e">
        <f t="shared" si="64"/>
        <v>#N/A</v>
      </c>
      <c r="AD250" s="13" t="e">
        <f t="shared" si="65"/>
        <v>#N/A</v>
      </c>
      <c r="AE250" s="13" t="e">
        <f t="shared" si="66"/>
        <v>#N/A</v>
      </c>
      <c r="AF250" s="13" t="e">
        <f t="shared" si="67"/>
        <v>#N/A</v>
      </c>
      <c r="AG250" s="13" t="e">
        <f t="shared" si="68"/>
        <v>#N/A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T250" s="107"/>
      <c r="BA250" s="11"/>
      <c r="BB250" s="11"/>
      <c r="BC250" s="11"/>
      <c r="BD250" s="11"/>
      <c r="BE250" s="11"/>
      <c r="BH250" s="11"/>
      <c r="BI250" s="11"/>
      <c r="BJ250" s="11"/>
      <c r="BK250" s="11"/>
      <c r="BL250" s="11"/>
      <c r="BM250" s="11"/>
      <c r="BN250" s="11"/>
    </row>
    <row r="251" spans="1:66" s="1" customFormat="1" x14ac:dyDescent="0.3">
      <c r="A251" s="11"/>
      <c r="B251" s="1" t="e">
        <f t="shared" si="62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118"/>
      <c r="N251" s="5"/>
      <c r="O251" s="5"/>
      <c r="P251" s="5"/>
      <c r="Q251" s="5"/>
      <c r="R251" s="5"/>
      <c r="S251" s="5"/>
      <c r="T251" s="5"/>
      <c r="U251" s="5"/>
      <c r="V251" s="1" t="str">
        <f t="shared" si="69"/>
        <v/>
      </c>
      <c r="W251" s="1" t="str">
        <f t="shared" si="70"/>
        <v/>
      </c>
      <c r="X251" s="1" t="str">
        <f t="shared" si="70"/>
        <v/>
      </c>
      <c r="Y251" s="1" t="str">
        <f t="shared" si="70"/>
        <v/>
      </c>
      <c r="Z251" s="1" t="e">
        <f t="shared" si="71"/>
        <v>#N/A</v>
      </c>
      <c r="AA251" s="3"/>
      <c r="AB251" s="13" t="e">
        <f t="shared" si="63"/>
        <v>#N/A</v>
      </c>
      <c r="AC251" s="13" t="e">
        <f t="shared" si="64"/>
        <v>#N/A</v>
      </c>
      <c r="AD251" s="13" t="e">
        <f t="shared" si="65"/>
        <v>#N/A</v>
      </c>
      <c r="AE251" s="13" t="e">
        <f t="shared" si="66"/>
        <v>#N/A</v>
      </c>
      <c r="AF251" s="13" t="e">
        <f t="shared" si="67"/>
        <v>#N/A</v>
      </c>
      <c r="AG251" s="13" t="e">
        <f t="shared" si="68"/>
        <v>#N/A</v>
      </c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T251" s="107"/>
      <c r="BA251" s="11"/>
      <c r="BB251" s="11"/>
      <c r="BC251" s="11"/>
      <c r="BD251" s="11"/>
      <c r="BE251" s="11"/>
      <c r="BH251" s="11"/>
      <c r="BI251" s="11"/>
      <c r="BJ251" s="11"/>
      <c r="BK251" s="11"/>
      <c r="BL251" s="11"/>
      <c r="BM251" s="11"/>
      <c r="BN251" s="11"/>
    </row>
    <row r="252" spans="1:66" s="1" customFormat="1" x14ac:dyDescent="0.3">
      <c r="A252" s="11"/>
      <c r="B252" s="1" t="e">
        <f t="shared" si="62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118"/>
      <c r="N252" s="5"/>
      <c r="O252" s="5"/>
      <c r="P252" s="5"/>
      <c r="Q252" s="5"/>
      <c r="R252" s="5"/>
      <c r="S252" s="5"/>
      <c r="T252" s="5"/>
      <c r="U252" s="5"/>
      <c r="V252" s="1" t="str">
        <f t="shared" si="69"/>
        <v/>
      </c>
      <c r="W252" s="1" t="str">
        <f t="shared" si="70"/>
        <v/>
      </c>
      <c r="X252" s="1" t="str">
        <f t="shared" si="70"/>
        <v/>
      </c>
      <c r="Y252" s="1" t="str">
        <f t="shared" si="70"/>
        <v/>
      </c>
      <c r="Z252" s="1" t="e">
        <f t="shared" si="71"/>
        <v>#N/A</v>
      </c>
      <c r="AA252" s="3"/>
      <c r="AB252" s="13" t="e">
        <f t="shared" si="63"/>
        <v>#N/A</v>
      </c>
      <c r="AC252" s="13" t="e">
        <f t="shared" si="64"/>
        <v>#N/A</v>
      </c>
      <c r="AD252" s="13" t="e">
        <f t="shared" si="65"/>
        <v>#N/A</v>
      </c>
      <c r="AE252" s="13" t="e">
        <f t="shared" si="66"/>
        <v>#N/A</v>
      </c>
      <c r="AF252" s="13" t="e">
        <f t="shared" si="67"/>
        <v>#N/A</v>
      </c>
      <c r="AG252" s="13" t="e">
        <f t="shared" si="68"/>
        <v>#N/A</v>
      </c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T252" s="107"/>
      <c r="BA252" s="11"/>
      <c r="BB252" s="11"/>
      <c r="BC252" s="11"/>
      <c r="BD252" s="11"/>
      <c r="BE252" s="11"/>
      <c r="BH252" s="11"/>
      <c r="BI252" s="11"/>
      <c r="BJ252" s="11"/>
      <c r="BK252" s="11"/>
      <c r="BL252" s="11"/>
      <c r="BM252" s="11"/>
      <c r="BN252" s="11"/>
    </row>
    <row r="253" spans="1:66" s="1" customFormat="1" x14ac:dyDescent="0.3">
      <c r="A253" s="11"/>
      <c r="B253" s="1" t="e">
        <f t="shared" si="62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118"/>
      <c r="N253" s="5"/>
      <c r="O253" s="5"/>
      <c r="P253" s="5"/>
      <c r="Q253" s="5"/>
      <c r="R253" s="5"/>
      <c r="S253" s="5"/>
      <c r="T253" s="5"/>
      <c r="U253" s="5"/>
      <c r="V253" s="1" t="str">
        <f t="shared" si="69"/>
        <v/>
      </c>
      <c r="W253" s="1" t="str">
        <f t="shared" si="70"/>
        <v/>
      </c>
      <c r="X253" s="1" t="str">
        <f t="shared" si="70"/>
        <v/>
      </c>
      <c r="Y253" s="1" t="str">
        <f t="shared" si="70"/>
        <v/>
      </c>
      <c r="Z253" s="1" t="e">
        <f t="shared" si="71"/>
        <v>#N/A</v>
      </c>
      <c r="AA253" s="3"/>
      <c r="AB253" s="13" t="e">
        <f t="shared" si="63"/>
        <v>#N/A</v>
      </c>
      <c r="AC253" s="13" t="e">
        <f t="shared" si="64"/>
        <v>#N/A</v>
      </c>
      <c r="AD253" s="13" t="e">
        <f t="shared" si="65"/>
        <v>#N/A</v>
      </c>
      <c r="AE253" s="13" t="e">
        <f t="shared" si="66"/>
        <v>#N/A</v>
      </c>
      <c r="AF253" s="13" t="e">
        <f t="shared" si="67"/>
        <v>#N/A</v>
      </c>
      <c r="AG253" s="13" t="e">
        <f t="shared" si="68"/>
        <v>#N/A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T253" s="107"/>
      <c r="BA253" s="11"/>
      <c r="BB253" s="11"/>
      <c r="BC253" s="11"/>
      <c r="BD253" s="11"/>
      <c r="BE253" s="11"/>
      <c r="BH253" s="11"/>
      <c r="BI253" s="11"/>
      <c r="BJ253" s="11"/>
      <c r="BK253" s="11"/>
      <c r="BL253" s="11"/>
      <c r="BM253" s="11"/>
      <c r="BN253" s="11"/>
    </row>
    <row r="254" spans="1:66" s="1" customFormat="1" x14ac:dyDescent="0.3">
      <c r="A254" s="11"/>
      <c r="B254" s="1" t="e">
        <f t="shared" si="62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118"/>
      <c r="N254" s="5"/>
      <c r="O254" s="5"/>
      <c r="P254" s="5"/>
      <c r="Q254" s="5"/>
      <c r="R254" s="5"/>
      <c r="S254" s="5"/>
      <c r="T254" s="5"/>
      <c r="U254" s="5"/>
      <c r="V254" s="1" t="str">
        <f t="shared" si="69"/>
        <v/>
      </c>
      <c r="W254" s="1" t="str">
        <f t="shared" si="70"/>
        <v/>
      </c>
      <c r="X254" s="1" t="str">
        <f t="shared" si="70"/>
        <v/>
      </c>
      <c r="Y254" s="1" t="str">
        <f t="shared" si="70"/>
        <v/>
      </c>
      <c r="Z254" s="1" t="e">
        <f t="shared" si="71"/>
        <v>#N/A</v>
      </c>
      <c r="AA254" s="3"/>
      <c r="AB254" s="13" t="e">
        <f t="shared" si="63"/>
        <v>#N/A</v>
      </c>
      <c r="AC254" s="13" t="e">
        <f t="shared" si="64"/>
        <v>#N/A</v>
      </c>
      <c r="AD254" s="13" t="e">
        <f t="shared" si="65"/>
        <v>#N/A</v>
      </c>
      <c r="AE254" s="13" t="e">
        <f t="shared" si="66"/>
        <v>#N/A</v>
      </c>
      <c r="AF254" s="13" t="e">
        <f t="shared" si="67"/>
        <v>#N/A</v>
      </c>
      <c r="AG254" s="13" t="e">
        <f t="shared" si="68"/>
        <v>#N/A</v>
      </c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T254" s="107"/>
      <c r="BA254" s="11"/>
      <c r="BB254" s="11"/>
      <c r="BC254" s="11"/>
      <c r="BD254" s="11"/>
      <c r="BE254" s="11"/>
      <c r="BH254" s="11"/>
      <c r="BI254" s="11"/>
      <c r="BJ254" s="11"/>
      <c r="BK254" s="11"/>
      <c r="BL254" s="11"/>
      <c r="BM254" s="11"/>
      <c r="BN254" s="11"/>
    </row>
    <row r="255" spans="1:66" s="1" customFormat="1" x14ac:dyDescent="0.3">
      <c r="A255" s="11"/>
      <c r="B255" s="1" t="e">
        <f t="shared" si="62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118"/>
      <c r="N255" s="5"/>
      <c r="O255" s="5"/>
      <c r="P255" s="5"/>
      <c r="Q255" s="5"/>
      <c r="R255" s="5"/>
      <c r="S255" s="5"/>
      <c r="T255" s="5"/>
      <c r="U255" s="5"/>
      <c r="V255" s="1" t="str">
        <f t="shared" si="69"/>
        <v/>
      </c>
      <c r="W255" s="1" t="str">
        <f t="shared" si="70"/>
        <v/>
      </c>
      <c r="X255" s="1" t="str">
        <f t="shared" si="70"/>
        <v/>
      </c>
      <c r="Y255" s="1" t="str">
        <f t="shared" si="70"/>
        <v/>
      </c>
      <c r="Z255" s="1" t="e">
        <f t="shared" si="71"/>
        <v>#N/A</v>
      </c>
      <c r="AA255" s="3"/>
      <c r="AB255" s="13" t="e">
        <f t="shared" si="63"/>
        <v>#N/A</v>
      </c>
      <c r="AC255" s="13" t="e">
        <f t="shared" si="64"/>
        <v>#N/A</v>
      </c>
      <c r="AD255" s="13" t="e">
        <f t="shared" si="65"/>
        <v>#N/A</v>
      </c>
      <c r="AE255" s="13" t="e">
        <f t="shared" si="66"/>
        <v>#N/A</v>
      </c>
      <c r="AF255" s="13" t="e">
        <f t="shared" si="67"/>
        <v>#N/A</v>
      </c>
      <c r="AG255" s="13" t="e">
        <f t="shared" si="68"/>
        <v>#N/A</v>
      </c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T255" s="107"/>
      <c r="BA255" s="11"/>
      <c r="BB255" s="11"/>
      <c r="BC255" s="11"/>
      <c r="BD255" s="11"/>
      <c r="BE255" s="11"/>
      <c r="BH255" s="11"/>
      <c r="BI255" s="11"/>
      <c r="BJ255" s="11"/>
      <c r="BK255" s="11"/>
      <c r="BL255" s="11"/>
      <c r="BM255" s="11"/>
      <c r="BN255" s="11"/>
    </row>
    <row r="256" spans="1:66" s="1" customFormat="1" x14ac:dyDescent="0.3">
      <c r="A256" s="11"/>
      <c r="B256" s="1" t="e">
        <f t="shared" si="62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118"/>
      <c r="N256" s="5"/>
      <c r="O256" s="5"/>
      <c r="P256" s="5"/>
      <c r="Q256" s="5"/>
      <c r="R256" s="5"/>
      <c r="S256" s="5"/>
      <c r="T256" s="5"/>
      <c r="U256" s="5"/>
      <c r="V256" s="1" t="str">
        <f t="shared" si="69"/>
        <v/>
      </c>
      <c r="W256" s="1" t="str">
        <f t="shared" si="70"/>
        <v/>
      </c>
      <c r="X256" s="1" t="str">
        <f t="shared" si="70"/>
        <v/>
      </c>
      <c r="Y256" s="1" t="str">
        <f t="shared" si="70"/>
        <v/>
      </c>
      <c r="Z256" s="1" t="e">
        <f t="shared" si="71"/>
        <v>#N/A</v>
      </c>
      <c r="AA256" s="3"/>
      <c r="AB256" s="13" t="e">
        <f t="shared" si="63"/>
        <v>#N/A</v>
      </c>
      <c r="AC256" s="13" t="e">
        <f t="shared" si="64"/>
        <v>#N/A</v>
      </c>
      <c r="AD256" s="13" t="e">
        <f t="shared" si="65"/>
        <v>#N/A</v>
      </c>
      <c r="AE256" s="13" t="e">
        <f t="shared" si="66"/>
        <v>#N/A</v>
      </c>
      <c r="AF256" s="13" t="e">
        <f t="shared" si="67"/>
        <v>#N/A</v>
      </c>
      <c r="AG256" s="13" t="e">
        <f t="shared" si="68"/>
        <v>#N/A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T256" s="107"/>
      <c r="BA256" s="11"/>
      <c r="BB256" s="11"/>
      <c r="BC256" s="11"/>
      <c r="BD256" s="11"/>
      <c r="BE256" s="11"/>
      <c r="BH256" s="11"/>
      <c r="BI256" s="11"/>
      <c r="BJ256" s="11"/>
      <c r="BK256" s="11"/>
      <c r="BL256" s="11"/>
      <c r="BM256" s="11"/>
      <c r="BN256" s="11"/>
    </row>
    <row r="257" spans="1:66" s="1" customFormat="1" x14ac:dyDescent="0.3">
      <c r="A257" s="11"/>
      <c r="B257" s="1" t="e">
        <f t="shared" si="62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118"/>
      <c r="N257" s="5"/>
      <c r="O257" s="5"/>
      <c r="P257" s="5"/>
      <c r="Q257" s="5"/>
      <c r="R257" s="5"/>
      <c r="S257" s="5"/>
      <c r="T257" s="5"/>
      <c r="U257" s="5"/>
      <c r="V257" s="1" t="str">
        <f t="shared" si="69"/>
        <v/>
      </c>
      <c r="W257" s="1" t="str">
        <f t="shared" si="70"/>
        <v/>
      </c>
      <c r="X257" s="1" t="str">
        <f t="shared" si="70"/>
        <v/>
      </c>
      <c r="Y257" s="1" t="str">
        <f t="shared" si="70"/>
        <v/>
      </c>
      <c r="Z257" s="1" t="e">
        <f t="shared" si="71"/>
        <v>#N/A</v>
      </c>
      <c r="AA257" s="3"/>
      <c r="AB257" s="13" t="e">
        <f t="shared" si="63"/>
        <v>#N/A</v>
      </c>
      <c r="AC257" s="13" t="e">
        <f t="shared" si="64"/>
        <v>#N/A</v>
      </c>
      <c r="AD257" s="13" t="e">
        <f t="shared" si="65"/>
        <v>#N/A</v>
      </c>
      <c r="AE257" s="13" t="e">
        <f t="shared" si="66"/>
        <v>#N/A</v>
      </c>
      <c r="AF257" s="13" t="e">
        <f t="shared" si="67"/>
        <v>#N/A</v>
      </c>
      <c r="AG257" s="13" t="e">
        <f t="shared" si="68"/>
        <v>#N/A</v>
      </c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T257" s="107"/>
      <c r="BA257" s="11"/>
      <c r="BB257" s="11"/>
      <c r="BC257" s="11"/>
      <c r="BD257" s="11"/>
      <c r="BE257" s="11"/>
      <c r="BH257" s="11"/>
      <c r="BI257" s="11"/>
      <c r="BJ257" s="11"/>
      <c r="BK257" s="11"/>
      <c r="BL257" s="11"/>
      <c r="BM257" s="11"/>
      <c r="BN257" s="11"/>
    </row>
    <row r="258" spans="1:66" s="1" customFormat="1" x14ac:dyDescent="0.3">
      <c r="A258" s="11"/>
      <c r="B258" s="1" t="e">
        <f t="shared" si="62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118"/>
      <c r="N258" s="5"/>
      <c r="O258" s="5"/>
      <c r="P258" s="5"/>
      <c r="Q258" s="5"/>
      <c r="R258" s="5"/>
      <c r="S258" s="5"/>
      <c r="T258" s="5"/>
      <c r="U258" s="5"/>
      <c r="V258" s="1" t="str">
        <f t="shared" si="69"/>
        <v/>
      </c>
      <c r="W258" s="1" t="str">
        <f t="shared" si="70"/>
        <v/>
      </c>
      <c r="X258" s="1" t="str">
        <f t="shared" si="70"/>
        <v/>
      </c>
      <c r="Y258" s="1" t="str">
        <f t="shared" si="70"/>
        <v/>
      </c>
      <c r="Z258" s="1" t="e">
        <f t="shared" si="71"/>
        <v>#N/A</v>
      </c>
      <c r="AA258" s="3"/>
      <c r="AB258" s="13" t="e">
        <f t="shared" si="63"/>
        <v>#N/A</v>
      </c>
      <c r="AC258" s="13" t="e">
        <f t="shared" si="64"/>
        <v>#N/A</v>
      </c>
      <c r="AD258" s="13" t="e">
        <f t="shared" si="65"/>
        <v>#N/A</v>
      </c>
      <c r="AE258" s="13" t="e">
        <f t="shared" si="66"/>
        <v>#N/A</v>
      </c>
      <c r="AF258" s="13" t="e">
        <f t="shared" si="67"/>
        <v>#N/A</v>
      </c>
      <c r="AG258" s="13" t="e">
        <f t="shared" si="68"/>
        <v>#N/A</v>
      </c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T258" s="107"/>
      <c r="BA258" s="11"/>
      <c r="BB258" s="11"/>
      <c r="BC258" s="11"/>
      <c r="BD258" s="11"/>
      <c r="BE258" s="11"/>
      <c r="BH258" s="11"/>
      <c r="BI258" s="11"/>
      <c r="BJ258" s="11"/>
      <c r="BK258" s="11"/>
      <c r="BL258" s="11"/>
      <c r="BM258" s="11"/>
      <c r="BN258" s="11"/>
    </row>
    <row r="259" spans="1:66" s="1" customFormat="1" x14ac:dyDescent="0.3">
      <c r="A259" s="11"/>
      <c r="B259" s="1" t="e">
        <f t="shared" si="62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118"/>
      <c r="N259" s="5"/>
      <c r="O259" s="5"/>
      <c r="P259" s="5"/>
      <c r="Q259" s="5"/>
      <c r="R259" s="5"/>
      <c r="S259" s="5"/>
      <c r="T259" s="5"/>
      <c r="U259" s="5"/>
      <c r="V259" s="1" t="str">
        <f t="shared" si="69"/>
        <v/>
      </c>
      <c r="W259" s="1" t="str">
        <f t="shared" si="70"/>
        <v/>
      </c>
      <c r="X259" s="1" t="str">
        <f t="shared" si="70"/>
        <v/>
      </c>
      <c r="Y259" s="1" t="str">
        <f t="shared" si="70"/>
        <v/>
      </c>
      <c r="Z259" s="1" t="e">
        <f t="shared" si="71"/>
        <v>#N/A</v>
      </c>
      <c r="AA259" s="3"/>
      <c r="AB259" s="13" t="e">
        <f t="shared" si="63"/>
        <v>#N/A</v>
      </c>
      <c r="AC259" s="13" t="e">
        <f t="shared" si="64"/>
        <v>#N/A</v>
      </c>
      <c r="AD259" s="13" t="e">
        <f t="shared" si="65"/>
        <v>#N/A</v>
      </c>
      <c r="AE259" s="13" t="e">
        <f t="shared" si="66"/>
        <v>#N/A</v>
      </c>
      <c r="AF259" s="13" t="e">
        <f t="shared" si="67"/>
        <v>#N/A</v>
      </c>
      <c r="AG259" s="13" t="e">
        <f t="shared" si="68"/>
        <v>#N/A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T259" s="107"/>
      <c r="BA259" s="11"/>
      <c r="BB259" s="11"/>
      <c r="BC259" s="11"/>
      <c r="BD259" s="11"/>
      <c r="BE259" s="11"/>
      <c r="BH259" s="11"/>
      <c r="BI259" s="11"/>
      <c r="BJ259" s="11"/>
      <c r="BK259" s="11"/>
      <c r="BL259" s="11"/>
      <c r="BM259" s="11"/>
      <c r="BN259" s="11"/>
    </row>
    <row r="260" spans="1:66" s="1" customFormat="1" x14ac:dyDescent="0.3">
      <c r="A260" s="11"/>
      <c r="B260" s="1" t="e">
        <f t="shared" si="62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118"/>
      <c r="N260" s="5"/>
      <c r="O260" s="5"/>
      <c r="P260" s="5"/>
      <c r="Q260" s="5"/>
      <c r="R260" s="5"/>
      <c r="S260" s="5"/>
      <c r="T260" s="5"/>
      <c r="U260" s="5"/>
      <c r="V260" s="1" t="str">
        <f t="shared" si="69"/>
        <v/>
      </c>
      <c r="W260" s="1" t="str">
        <f t="shared" si="70"/>
        <v/>
      </c>
      <c r="X260" s="1" t="str">
        <f t="shared" si="70"/>
        <v/>
      </c>
      <c r="Y260" s="1" t="str">
        <f t="shared" si="70"/>
        <v/>
      </c>
      <c r="Z260" s="1" t="e">
        <f t="shared" si="71"/>
        <v>#N/A</v>
      </c>
      <c r="AA260" s="3"/>
      <c r="AB260" s="13" t="e">
        <f t="shared" si="63"/>
        <v>#N/A</v>
      </c>
      <c r="AC260" s="13" t="e">
        <f t="shared" si="64"/>
        <v>#N/A</v>
      </c>
      <c r="AD260" s="13" t="e">
        <f t="shared" si="65"/>
        <v>#N/A</v>
      </c>
      <c r="AE260" s="13" t="e">
        <f t="shared" si="66"/>
        <v>#N/A</v>
      </c>
      <c r="AF260" s="13" t="e">
        <f t="shared" si="67"/>
        <v>#N/A</v>
      </c>
      <c r="AG260" s="13" t="e">
        <f t="shared" si="68"/>
        <v>#N/A</v>
      </c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T260" s="107"/>
      <c r="BA260" s="11"/>
      <c r="BB260" s="11"/>
      <c r="BC260" s="11"/>
      <c r="BD260" s="11"/>
      <c r="BE260" s="11"/>
      <c r="BH260" s="11"/>
      <c r="BI260" s="11"/>
      <c r="BJ260" s="11"/>
      <c r="BK260" s="11"/>
      <c r="BL260" s="11"/>
      <c r="BM260" s="11"/>
      <c r="BN260" s="11"/>
    </row>
    <row r="261" spans="1:66" s="1" customFormat="1" x14ac:dyDescent="0.3">
      <c r="A261" s="11"/>
      <c r="B261" s="1" t="e">
        <f t="shared" si="62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118"/>
      <c r="N261" s="5"/>
      <c r="O261" s="5"/>
      <c r="P261" s="5"/>
      <c r="Q261" s="5"/>
      <c r="R261" s="5"/>
      <c r="S261" s="5"/>
      <c r="T261" s="5"/>
      <c r="U261" s="5"/>
      <c r="V261" s="1" t="str">
        <f t="shared" si="69"/>
        <v/>
      </c>
      <c r="W261" s="1" t="str">
        <f t="shared" si="70"/>
        <v/>
      </c>
      <c r="X261" s="1" t="str">
        <f t="shared" si="70"/>
        <v/>
      </c>
      <c r="Y261" s="1" t="str">
        <f t="shared" si="70"/>
        <v/>
      </c>
      <c r="Z261" s="1" t="e">
        <f t="shared" si="71"/>
        <v>#N/A</v>
      </c>
      <c r="AA261" s="3"/>
      <c r="AB261" s="13" t="e">
        <f t="shared" si="63"/>
        <v>#N/A</v>
      </c>
      <c r="AC261" s="13" t="e">
        <f t="shared" si="64"/>
        <v>#N/A</v>
      </c>
      <c r="AD261" s="13" t="e">
        <f t="shared" si="65"/>
        <v>#N/A</v>
      </c>
      <c r="AE261" s="13" t="e">
        <f t="shared" si="66"/>
        <v>#N/A</v>
      </c>
      <c r="AF261" s="13" t="e">
        <f t="shared" si="67"/>
        <v>#N/A</v>
      </c>
      <c r="AG261" s="13" t="e">
        <f t="shared" si="68"/>
        <v>#N/A</v>
      </c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T261" s="107"/>
      <c r="BA261" s="11"/>
      <c r="BB261" s="11"/>
      <c r="BC261" s="11"/>
      <c r="BD261" s="11"/>
      <c r="BE261" s="11"/>
      <c r="BH261" s="11"/>
      <c r="BI261" s="11"/>
      <c r="BJ261" s="11"/>
      <c r="BK261" s="11"/>
      <c r="BL261" s="11"/>
      <c r="BM261" s="11"/>
      <c r="BN261" s="11"/>
    </row>
    <row r="262" spans="1:66" s="1" customFormat="1" x14ac:dyDescent="0.3">
      <c r="A262" s="11"/>
      <c r="B262" s="1" t="e">
        <f t="shared" si="62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118"/>
      <c r="N262" s="5"/>
      <c r="O262" s="5"/>
      <c r="P262" s="5"/>
      <c r="Q262" s="5"/>
      <c r="R262" s="5"/>
      <c r="S262" s="5"/>
      <c r="T262" s="5"/>
      <c r="U262" s="5"/>
      <c r="V262" s="1" t="str">
        <f t="shared" si="69"/>
        <v/>
      </c>
      <c r="W262" s="1" t="str">
        <f t="shared" si="70"/>
        <v/>
      </c>
      <c r="X262" s="1" t="str">
        <f t="shared" si="70"/>
        <v/>
      </c>
      <c r="Y262" s="1" t="str">
        <f t="shared" si="70"/>
        <v/>
      </c>
      <c r="Z262" s="1" t="e">
        <f t="shared" si="71"/>
        <v>#N/A</v>
      </c>
      <c r="AA262" s="3"/>
      <c r="AB262" s="13" t="e">
        <f t="shared" si="63"/>
        <v>#N/A</v>
      </c>
      <c r="AC262" s="13" t="e">
        <f t="shared" si="64"/>
        <v>#N/A</v>
      </c>
      <c r="AD262" s="13" t="e">
        <f t="shared" si="65"/>
        <v>#N/A</v>
      </c>
      <c r="AE262" s="13" t="e">
        <f t="shared" si="66"/>
        <v>#N/A</v>
      </c>
      <c r="AF262" s="13" t="e">
        <f t="shared" si="67"/>
        <v>#N/A</v>
      </c>
      <c r="AG262" s="13" t="e">
        <f t="shared" si="68"/>
        <v>#N/A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T262" s="107"/>
      <c r="BA262" s="11"/>
      <c r="BB262" s="11"/>
      <c r="BC262" s="11"/>
      <c r="BD262" s="11"/>
      <c r="BE262" s="11"/>
      <c r="BH262" s="11"/>
      <c r="BI262" s="11"/>
      <c r="BJ262" s="11"/>
      <c r="BK262" s="11"/>
      <c r="BL262" s="11"/>
      <c r="BM262" s="11"/>
      <c r="BN262" s="11"/>
    </row>
    <row r="263" spans="1:66" s="1" customFormat="1" x14ac:dyDescent="0.3">
      <c r="A263" s="11"/>
      <c r="B263" s="1" t="e">
        <f t="shared" si="62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118"/>
      <c r="N263" s="5"/>
      <c r="O263" s="5"/>
      <c r="P263" s="5"/>
      <c r="Q263" s="5"/>
      <c r="R263" s="5"/>
      <c r="S263" s="5"/>
      <c r="T263" s="5"/>
      <c r="U263" s="5"/>
      <c r="V263" s="1" t="str">
        <f t="shared" si="69"/>
        <v/>
      </c>
      <c r="W263" s="1" t="str">
        <f t="shared" si="70"/>
        <v/>
      </c>
      <c r="X263" s="1" t="str">
        <f t="shared" si="70"/>
        <v/>
      </c>
      <c r="Y263" s="1" t="str">
        <f t="shared" si="70"/>
        <v/>
      </c>
      <c r="Z263" s="1" t="e">
        <f t="shared" si="71"/>
        <v>#N/A</v>
      </c>
      <c r="AA263" s="3"/>
      <c r="AB263" s="13" t="e">
        <f t="shared" si="63"/>
        <v>#N/A</v>
      </c>
      <c r="AC263" s="13" t="e">
        <f t="shared" si="64"/>
        <v>#N/A</v>
      </c>
      <c r="AD263" s="13" t="e">
        <f t="shared" si="65"/>
        <v>#N/A</v>
      </c>
      <c r="AE263" s="13" t="e">
        <f t="shared" si="66"/>
        <v>#N/A</v>
      </c>
      <c r="AF263" s="13" t="e">
        <f t="shared" si="67"/>
        <v>#N/A</v>
      </c>
      <c r="AG263" s="13" t="e">
        <f t="shared" si="68"/>
        <v>#N/A</v>
      </c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T263" s="107"/>
      <c r="BA263" s="11"/>
      <c r="BB263" s="11"/>
      <c r="BC263" s="11"/>
      <c r="BD263" s="11"/>
      <c r="BE263" s="11"/>
      <c r="BH263" s="11"/>
      <c r="BI263" s="11"/>
      <c r="BJ263" s="11"/>
      <c r="BK263" s="11"/>
      <c r="BL263" s="11"/>
      <c r="BM263" s="11"/>
      <c r="BN263" s="11"/>
    </row>
    <row r="264" spans="1:66" s="1" customFormat="1" x14ac:dyDescent="0.3">
      <c r="A264" s="11"/>
      <c r="B264" s="1" t="e">
        <f t="shared" si="62"/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118"/>
      <c r="N264" s="5"/>
      <c r="O264" s="5"/>
      <c r="P264" s="5"/>
      <c r="Q264" s="5"/>
      <c r="R264" s="5"/>
      <c r="S264" s="5"/>
      <c r="T264" s="5"/>
      <c r="U264" s="5"/>
      <c r="V264" s="1" t="str">
        <f t="shared" si="69"/>
        <v/>
      </c>
      <c r="W264" s="1" t="str">
        <f t="shared" si="70"/>
        <v/>
      </c>
      <c r="X264" s="1" t="str">
        <f t="shared" si="70"/>
        <v/>
      </c>
      <c r="Y264" s="1" t="str">
        <f t="shared" si="70"/>
        <v/>
      </c>
      <c r="Z264" s="1" t="e">
        <f t="shared" si="71"/>
        <v>#N/A</v>
      </c>
      <c r="AA264" s="3"/>
      <c r="AB264" s="13" t="e">
        <f t="shared" si="63"/>
        <v>#N/A</v>
      </c>
      <c r="AC264" s="13" t="e">
        <f t="shared" si="64"/>
        <v>#N/A</v>
      </c>
      <c r="AD264" s="13" t="e">
        <f t="shared" si="65"/>
        <v>#N/A</v>
      </c>
      <c r="AE264" s="13" t="e">
        <f t="shared" si="66"/>
        <v>#N/A</v>
      </c>
      <c r="AF264" s="13" t="e">
        <f t="shared" si="67"/>
        <v>#N/A</v>
      </c>
      <c r="AG264" s="13" t="e">
        <f t="shared" si="68"/>
        <v>#N/A</v>
      </c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T264" s="107"/>
      <c r="BA264" s="11"/>
      <c r="BB264" s="11"/>
      <c r="BC264" s="11"/>
      <c r="BD264" s="11"/>
      <c r="BE264" s="11"/>
      <c r="BH264" s="11"/>
      <c r="BI264" s="11"/>
      <c r="BJ264" s="11"/>
      <c r="BK264" s="11"/>
      <c r="BL264" s="11"/>
      <c r="BM264" s="11"/>
      <c r="BN264" s="11"/>
    </row>
    <row r="265" spans="1:66" s="1" customFormat="1" x14ac:dyDescent="0.3">
      <c r="A265" s="11"/>
      <c r="B265" s="1" t="e">
        <f t="shared" si="62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118"/>
      <c r="N265" s="5"/>
      <c r="O265" s="5"/>
      <c r="P265" s="5"/>
      <c r="Q265" s="5"/>
      <c r="R265" s="5"/>
      <c r="S265" s="5"/>
      <c r="T265" s="5"/>
      <c r="U265" s="5"/>
      <c r="V265" s="1" t="str">
        <f t="shared" si="69"/>
        <v/>
      </c>
      <c r="W265" s="1" t="str">
        <f t="shared" si="70"/>
        <v/>
      </c>
      <c r="X265" s="1" t="str">
        <f t="shared" si="70"/>
        <v/>
      </c>
      <c r="Y265" s="1" t="str">
        <f t="shared" si="70"/>
        <v/>
      </c>
      <c r="Z265" s="1" t="e">
        <f t="shared" si="71"/>
        <v>#N/A</v>
      </c>
      <c r="AA265" s="3"/>
      <c r="AB265" s="13" t="e">
        <f t="shared" si="63"/>
        <v>#N/A</v>
      </c>
      <c r="AC265" s="13" t="e">
        <f t="shared" si="64"/>
        <v>#N/A</v>
      </c>
      <c r="AD265" s="13" t="e">
        <f t="shared" si="65"/>
        <v>#N/A</v>
      </c>
      <c r="AE265" s="13" t="e">
        <f t="shared" si="66"/>
        <v>#N/A</v>
      </c>
      <c r="AF265" s="13" t="e">
        <f t="shared" si="67"/>
        <v>#N/A</v>
      </c>
      <c r="AG265" s="13" t="e">
        <f t="shared" si="68"/>
        <v>#N/A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T265" s="107"/>
      <c r="BA265" s="11"/>
      <c r="BB265" s="11"/>
      <c r="BC265" s="11"/>
      <c r="BD265" s="11"/>
      <c r="BE265" s="11"/>
      <c r="BH265" s="11"/>
      <c r="BI265" s="11"/>
      <c r="BJ265" s="11"/>
      <c r="BK265" s="11"/>
      <c r="BL265" s="11"/>
      <c r="BM265" s="11"/>
      <c r="BN265" s="11"/>
    </row>
    <row r="266" spans="1:66" s="1" customFormat="1" x14ac:dyDescent="0.3">
      <c r="A266" s="11"/>
      <c r="B266" s="1" t="e">
        <f t="shared" si="62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118"/>
      <c r="N266" s="5"/>
      <c r="O266" s="5"/>
      <c r="P266" s="5"/>
      <c r="Q266" s="5"/>
      <c r="R266" s="5"/>
      <c r="S266" s="5"/>
      <c r="T266" s="5"/>
      <c r="U266" s="5"/>
      <c r="V266" s="1" t="str">
        <f t="shared" si="69"/>
        <v/>
      </c>
      <c r="W266" s="1" t="str">
        <f t="shared" si="70"/>
        <v/>
      </c>
      <c r="X266" s="1" t="str">
        <f t="shared" si="70"/>
        <v/>
      </c>
      <c r="Y266" s="1" t="str">
        <f t="shared" si="70"/>
        <v/>
      </c>
      <c r="Z266" s="1" t="e">
        <f t="shared" si="71"/>
        <v>#N/A</v>
      </c>
      <c r="AA266" s="3"/>
      <c r="AB266" s="13" t="e">
        <f t="shared" si="63"/>
        <v>#N/A</v>
      </c>
      <c r="AC266" s="13" t="e">
        <f t="shared" si="64"/>
        <v>#N/A</v>
      </c>
      <c r="AD266" s="13" t="e">
        <f t="shared" si="65"/>
        <v>#N/A</v>
      </c>
      <c r="AE266" s="13" t="e">
        <f t="shared" si="66"/>
        <v>#N/A</v>
      </c>
      <c r="AF266" s="13" t="e">
        <f t="shared" si="67"/>
        <v>#N/A</v>
      </c>
      <c r="AG266" s="13" t="e">
        <f t="shared" si="68"/>
        <v>#N/A</v>
      </c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T266" s="107"/>
      <c r="BA266" s="11"/>
      <c r="BB266" s="11"/>
      <c r="BC266" s="11"/>
      <c r="BD266" s="11"/>
      <c r="BE266" s="11"/>
      <c r="BH266" s="11"/>
      <c r="BI266" s="11"/>
      <c r="BJ266" s="11"/>
      <c r="BK266" s="11"/>
      <c r="BL266" s="11"/>
      <c r="BM266" s="11"/>
      <c r="BN266" s="11"/>
    </row>
    <row r="267" spans="1:66" s="1" customFormat="1" x14ac:dyDescent="0.3">
      <c r="A267" s="11"/>
      <c r="B267" s="1" t="e">
        <f t="shared" si="62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118"/>
      <c r="N267" s="5"/>
      <c r="O267" s="5"/>
      <c r="P267" s="5"/>
      <c r="Q267" s="5"/>
      <c r="R267" s="5"/>
      <c r="S267" s="5"/>
      <c r="T267" s="5"/>
      <c r="U267" s="5"/>
      <c r="V267" s="1" t="str">
        <f t="shared" si="69"/>
        <v/>
      </c>
      <c r="W267" s="1" t="str">
        <f t="shared" si="70"/>
        <v/>
      </c>
      <c r="X267" s="1" t="str">
        <f t="shared" si="70"/>
        <v/>
      </c>
      <c r="Y267" s="1" t="str">
        <f t="shared" si="70"/>
        <v/>
      </c>
      <c r="Z267" s="1" t="e">
        <f t="shared" si="71"/>
        <v>#N/A</v>
      </c>
      <c r="AA267" s="3"/>
      <c r="AB267" s="13" t="e">
        <f t="shared" si="63"/>
        <v>#N/A</v>
      </c>
      <c r="AC267" s="13" t="e">
        <f t="shared" si="64"/>
        <v>#N/A</v>
      </c>
      <c r="AD267" s="13" t="e">
        <f t="shared" si="65"/>
        <v>#N/A</v>
      </c>
      <c r="AE267" s="13" t="e">
        <f t="shared" si="66"/>
        <v>#N/A</v>
      </c>
      <c r="AF267" s="13" t="e">
        <f t="shared" si="67"/>
        <v>#N/A</v>
      </c>
      <c r="AG267" s="13" t="e">
        <f t="shared" si="68"/>
        <v>#N/A</v>
      </c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T267" s="107"/>
      <c r="BA267" s="11"/>
      <c r="BB267" s="11"/>
      <c r="BC267" s="11"/>
      <c r="BD267" s="11"/>
      <c r="BE267" s="11"/>
      <c r="BH267" s="11"/>
      <c r="BI267" s="11"/>
      <c r="BJ267" s="11"/>
      <c r="BK267" s="11"/>
      <c r="BL267" s="11"/>
      <c r="BM267" s="11"/>
      <c r="BN267" s="11"/>
    </row>
    <row r="268" spans="1:66" s="1" customFormat="1" x14ac:dyDescent="0.3">
      <c r="A268" s="11"/>
      <c r="B268" s="1" t="e">
        <f t="shared" si="62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118"/>
      <c r="N268" s="5"/>
      <c r="O268" s="5"/>
      <c r="P268" s="5"/>
      <c r="Q268" s="5"/>
      <c r="R268" s="5"/>
      <c r="S268" s="5"/>
      <c r="T268" s="5"/>
      <c r="U268" s="5"/>
      <c r="V268" s="1" t="str">
        <f t="shared" si="69"/>
        <v/>
      </c>
      <c r="W268" s="1" t="str">
        <f t="shared" si="70"/>
        <v/>
      </c>
      <c r="X268" s="1" t="str">
        <f t="shared" si="70"/>
        <v/>
      </c>
      <c r="Y268" s="1" t="str">
        <f t="shared" si="70"/>
        <v/>
      </c>
      <c r="Z268" s="1" t="e">
        <f t="shared" si="71"/>
        <v>#N/A</v>
      </c>
      <c r="AA268" s="3"/>
      <c r="AB268" s="13" t="e">
        <f t="shared" si="63"/>
        <v>#N/A</v>
      </c>
      <c r="AC268" s="13" t="e">
        <f t="shared" si="64"/>
        <v>#N/A</v>
      </c>
      <c r="AD268" s="13" t="e">
        <f t="shared" si="65"/>
        <v>#N/A</v>
      </c>
      <c r="AE268" s="13" t="e">
        <f t="shared" si="66"/>
        <v>#N/A</v>
      </c>
      <c r="AF268" s="13" t="e">
        <f t="shared" si="67"/>
        <v>#N/A</v>
      </c>
      <c r="AG268" s="13" t="e">
        <f t="shared" si="68"/>
        <v>#N/A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T268" s="107"/>
      <c r="BA268" s="11"/>
      <c r="BB268" s="11"/>
      <c r="BC268" s="11"/>
      <c r="BD268" s="11"/>
      <c r="BE268" s="11"/>
      <c r="BH268" s="11"/>
      <c r="BI268" s="11"/>
      <c r="BJ268" s="11"/>
      <c r="BK268" s="11"/>
      <c r="BL268" s="11"/>
      <c r="BM268" s="11"/>
      <c r="BN268" s="11"/>
    </row>
    <row r="269" spans="1:66" s="1" customFormat="1" x14ac:dyDescent="0.3">
      <c r="A269" s="11"/>
      <c r="B269" s="1" t="e">
        <f t="shared" si="62"/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118"/>
      <c r="N269" s="5"/>
      <c r="O269" s="5"/>
      <c r="P269" s="5"/>
      <c r="Q269" s="5"/>
      <c r="R269" s="5"/>
      <c r="S269" s="5"/>
      <c r="T269" s="5"/>
      <c r="U269" s="5"/>
      <c r="V269" s="1" t="str">
        <f t="shared" si="69"/>
        <v/>
      </c>
      <c r="W269" s="1" t="str">
        <f t="shared" si="70"/>
        <v/>
      </c>
      <c r="X269" s="1" t="str">
        <f t="shared" si="70"/>
        <v/>
      </c>
      <c r="Y269" s="1" t="str">
        <f t="shared" si="70"/>
        <v/>
      </c>
      <c r="Z269" s="1" t="e">
        <f t="shared" si="71"/>
        <v>#N/A</v>
      </c>
      <c r="AA269" s="3"/>
      <c r="AB269" s="13" t="e">
        <f t="shared" si="63"/>
        <v>#N/A</v>
      </c>
      <c r="AC269" s="13" t="e">
        <f t="shared" si="64"/>
        <v>#N/A</v>
      </c>
      <c r="AD269" s="13" t="e">
        <f t="shared" si="65"/>
        <v>#N/A</v>
      </c>
      <c r="AE269" s="13" t="e">
        <f t="shared" si="66"/>
        <v>#N/A</v>
      </c>
      <c r="AF269" s="13" t="e">
        <f t="shared" si="67"/>
        <v>#N/A</v>
      </c>
      <c r="AG269" s="13" t="e">
        <f t="shared" si="68"/>
        <v>#N/A</v>
      </c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T269" s="107"/>
      <c r="BA269" s="11"/>
      <c r="BB269" s="11"/>
      <c r="BC269" s="11"/>
      <c r="BD269" s="11"/>
      <c r="BE269" s="11"/>
      <c r="BH269" s="11"/>
      <c r="BI269" s="11"/>
      <c r="BJ269" s="11"/>
      <c r="BK269" s="11"/>
      <c r="BL269" s="11"/>
      <c r="BM269" s="11"/>
      <c r="BN269" s="11"/>
    </row>
    <row r="270" spans="1:66" s="1" customFormat="1" x14ac:dyDescent="0.3">
      <c r="A270" s="11"/>
      <c r="B270" s="1" t="e">
        <f t="shared" ref="B270:B333" si="72">IF(C270="",NA(),E270+G270+H270+I270)</f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118"/>
      <c r="N270" s="5"/>
      <c r="O270" s="5"/>
      <c r="P270" s="5"/>
      <c r="Q270" s="5"/>
      <c r="R270" s="5"/>
      <c r="S270" s="5"/>
      <c r="T270" s="5"/>
      <c r="U270" s="5"/>
      <c r="V270" s="1" t="str">
        <f t="shared" si="69"/>
        <v/>
      </c>
      <c r="W270" s="1" t="str">
        <f t="shared" si="70"/>
        <v/>
      </c>
      <c r="X270" s="1" t="str">
        <f t="shared" si="70"/>
        <v/>
      </c>
      <c r="Y270" s="1" t="str">
        <f t="shared" si="70"/>
        <v/>
      </c>
      <c r="Z270" s="1" t="e">
        <f t="shared" si="71"/>
        <v>#N/A</v>
      </c>
      <c r="AA270" s="3"/>
      <c r="AB270" s="13" t="e">
        <f t="shared" ref="AB270:AB333" si="73">IF(OR(ISNA(B270),B270=0),NA(),I270/B270)</f>
        <v>#N/A</v>
      </c>
      <c r="AC270" s="13" t="e">
        <f t="shared" ref="AC270:AC333" si="74">IF(OR(ISNA(B270),B270=0),NA(),B270/$AC$11)</f>
        <v>#N/A</v>
      </c>
      <c r="AD270" s="13" t="e">
        <f t="shared" ref="AD270:AD333" si="75">IF(OR(ISNA(B270),B270=0),NA(),E270/$AC$11)</f>
        <v>#N/A</v>
      </c>
      <c r="AE270" s="13" t="e">
        <f t="shared" ref="AE270:AE333" si="76">IF(OR(ISNA(B270),B270=0),NA(),G270/$AC$11)</f>
        <v>#N/A</v>
      </c>
      <c r="AF270" s="13" t="e">
        <f t="shared" ref="AF270:AF333" si="77">IF(OR(ISNA(B270),B270=0),NA(),I270/$AC$11)</f>
        <v>#N/A</v>
      </c>
      <c r="AG270" s="13" t="e">
        <f t="shared" ref="AG270:AG333" si="78">+IF(OR(ISNA(B270),B270=0),NA(),Z270/$AC$11)</f>
        <v>#N/A</v>
      </c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T270" s="107"/>
      <c r="BA270" s="11"/>
      <c r="BB270" s="11"/>
      <c r="BC270" s="11"/>
      <c r="BD270" s="11"/>
      <c r="BE270" s="11"/>
      <c r="BH270" s="11"/>
      <c r="BI270" s="11"/>
      <c r="BJ270" s="11"/>
      <c r="BK270" s="11"/>
      <c r="BL270" s="11"/>
      <c r="BM270" s="11"/>
      <c r="BN270" s="11"/>
    </row>
    <row r="271" spans="1:66" s="1" customFormat="1" x14ac:dyDescent="0.3">
      <c r="A271" s="11"/>
      <c r="B271" s="1" t="e">
        <f t="shared" si="72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118"/>
      <c r="N271" s="5"/>
      <c r="O271" s="5"/>
      <c r="P271" s="5"/>
      <c r="Q271" s="5"/>
      <c r="R271" s="5"/>
      <c r="S271" s="5"/>
      <c r="T271" s="5"/>
      <c r="U271" s="5"/>
      <c r="V271" s="1" t="str">
        <f t="shared" si="69"/>
        <v/>
      </c>
      <c r="W271" s="1" t="str">
        <f t="shared" si="70"/>
        <v/>
      </c>
      <c r="X271" s="1" t="str">
        <f t="shared" si="70"/>
        <v/>
      </c>
      <c r="Y271" s="1" t="str">
        <f t="shared" si="70"/>
        <v/>
      </c>
      <c r="Z271" s="1" t="e">
        <f t="shared" si="71"/>
        <v>#N/A</v>
      </c>
      <c r="AA271" s="3"/>
      <c r="AB271" s="13" t="e">
        <f t="shared" si="73"/>
        <v>#N/A</v>
      </c>
      <c r="AC271" s="13" t="e">
        <f t="shared" si="74"/>
        <v>#N/A</v>
      </c>
      <c r="AD271" s="13" t="e">
        <f t="shared" si="75"/>
        <v>#N/A</v>
      </c>
      <c r="AE271" s="13" t="e">
        <f t="shared" si="76"/>
        <v>#N/A</v>
      </c>
      <c r="AF271" s="13" t="e">
        <f t="shared" si="77"/>
        <v>#N/A</v>
      </c>
      <c r="AG271" s="13" t="e">
        <f t="shared" si="78"/>
        <v>#N/A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T271" s="107"/>
      <c r="BA271" s="11"/>
      <c r="BB271" s="11"/>
      <c r="BC271" s="11"/>
      <c r="BD271" s="11"/>
      <c r="BE271" s="11"/>
      <c r="BH271" s="11"/>
      <c r="BI271" s="11"/>
      <c r="BJ271" s="11"/>
      <c r="BK271" s="11"/>
      <c r="BL271" s="11"/>
      <c r="BM271" s="11"/>
      <c r="BN271" s="11"/>
    </row>
    <row r="272" spans="1:66" s="1" customFormat="1" x14ac:dyDescent="0.3">
      <c r="A272" s="11"/>
      <c r="B272" s="1" t="e">
        <f t="shared" si="72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118"/>
      <c r="N272" s="5"/>
      <c r="O272" s="5"/>
      <c r="P272" s="5"/>
      <c r="Q272" s="5"/>
      <c r="R272" s="5"/>
      <c r="S272" s="5"/>
      <c r="T272" s="5"/>
      <c r="U272" s="5"/>
      <c r="V272" s="1" t="str">
        <f t="shared" ref="V272:V335" si="79">IF($C272="","",E272-E271)</f>
        <v/>
      </c>
      <c r="W272" s="1" t="str">
        <f t="shared" ref="W272:Y335" si="80">IF($C272="","",G272-G271)</f>
        <v/>
      </c>
      <c r="X272" s="1" t="str">
        <f t="shared" si="80"/>
        <v/>
      </c>
      <c r="Y272" s="1" t="str">
        <f t="shared" si="80"/>
        <v/>
      </c>
      <c r="Z272" s="1" t="e">
        <f t="shared" ref="Z272:Z335" si="81">IF(OR($C272="",ISNA($C272)),NA(),V272+W272+X272+Y272)</f>
        <v>#N/A</v>
      </c>
      <c r="AA272" s="3"/>
      <c r="AB272" s="13" t="e">
        <f t="shared" si="73"/>
        <v>#N/A</v>
      </c>
      <c r="AC272" s="13" t="e">
        <f t="shared" si="74"/>
        <v>#N/A</v>
      </c>
      <c r="AD272" s="13" t="e">
        <f t="shared" si="75"/>
        <v>#N/A</v>
      </c>
      <c r="AE272" s="13" t="e">
        <f t="shared" si="76"/>
        <v>#N/A</v>
      </c>
      <c r="AF272" s="13" t="e">
        <f t="shared" si="77"/>
        <v>#N/A</v>
      </c>
      <c r="AG272" s="13" t="e">
        <f t="shared" si="78"/>
        <v>#N/A</v>
      </c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T272" s="107"/>
      <c r="BA272" s="11"/>
      <c r="BB272" s="11"/>
      <c r="BC272" s="11"/>
      <c r="BD272" s="11"/>
      <c r="BE272" s="11"/>
      <c r="BH272" s="11"/>
      <c r="BI272" s="11"/>
      <c r="BJ272" s="11"/>
      <c r="BK272" s="11"/>
      <c r="BL272" s="11"/>
      <c r="BM272" s="11"/>
      <c r="BN272" s="11"/>
    </row>
    <row r="273" spans="1:66" s="1" customFormat="1" x14ac:dyDescent="0.3">
      <c r="A273" s="11"/>
      <c r="B273" s="1" t="e">
        <f t="shared" si="72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118"/>
      <c r="N273" s="5"/>
      <c r="O273" s="5"/>
      <c r="P273" s="5"/>
      <c r="Q273" s="5"/>
      <c r="R273" s="5"/>
      <c r="S273" s="5"/>
      <c r="T273" s="5"/>
      <c r="U273" s="5"/>
      <c r="V273" s="1" t="str">
        <f t="shared" si="79"/>
        <v/>
      </c>
      <c r="W273" s="1" t="str">
        <f t="shared" si="80"/>
        <v/>
      </c>
      <c r="X273" s="1" t="str">
        <f t="shared" si="80"/>
        <v/>
      </c>
      <c r="Y273" s="1" t="str">
        <f t="shared" si="80"/>
        <v/>
      </c>
      <c r="Z273" s="1" t="e">
        <f t="shared" si="81"/>
        <v>#N/A</v>
      </c>
      <c r="AA273" s="3"/>
      <c r="AB273" s="13" t="e">
        <f t="shared" si="73"/>
        <v>#N/A</v>
      </c>
      <c r="AC273" s="13" t="e">
        <f t="shared" si="74"/>
        <v>#N/A</v>
      </c>
      <c r="AD273" s="13" t="e">
        <f t="shared" si="75"/>
        <v>#N/A</v>
      </c>
      <c r="AE273" s="13" t="e">
        <f t="shared" si="76"/>
        <v>#N/A</v>
      </c>
      <c r="AF273" s="13" t="e">
        <f t="shared" si="77"/>
        <v>#N/A</v>
      </c>
      <c r="AG273" s="13" t="e">
        <f t="shared" si="78"/>
        <v>#N/A</v>
      </c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T273" s="107"/>
      <c r="BA273" s="11"/>
      <c r="BB273" s="11"/>
      <c r="BC273" s="11"/>
      <c r="BD273" s="11"/>
      <c r="BE273" s="11"/>
      <c r="BH273" s="11"/>
      <c r="BI273" s="11"/>
      <c r="BJ273" s="11"/>
      <c r="BK273" s="11"/>
      <c r="BL273" s="11"/>
      <c r="BM273" s="11"/>
      <c r="BN273" s="11"/>
    </row>
    <row r="274" spans="1:66" s="1" customFormat="1" x14ac:dyDescent="0.3">
      <c r="A274" s="11"/>
      <c r="B274" s="1" t="e">
        <f t="shared" si="72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118"/>
      <c r="N274" s="5"/>
      <c r="O274" s="5"/>
      <c r="P274" s="5"/>
      <c r="Q274" s="5"/>
      <c r="R274" s="5"/>
      <c r="S274" s="5"/>
      <c r="T274" s="5"/>
      <c r="U274" s="5"/>
      <c r="V274" s="1" t="str">
        <f t="shared" si="79"/>
        <v/>
      </c>
      <c r="W274" s="1" t="str">
        <f t="shared" si="80"/>
        <v/>
      </c>
      <c r="X274" s="1" t="str">
        <f t="shared" si="80"/>
        <v/>
      </c>
      <c r="Y274" s="1" t="str">
        <f t="shared" si="80"/>
        <v/>
      </c>
      <c r="Z274" s="1" t="e">
        <f t="shared" si="81"/>
        <v>#N/A</v>
      </c>
      <c r="AA274" s="3"/>
      <c r="AB274" s="13" t="e">
        <f t="shared" si="73"/>
        <v>#N/A</v>
      </c>
      <c r="AC274" s="13" t="e">
        <f t="shared" si="74"/>
        <v>#N/A</v>
      </c>
      <c r="AD274" s="13" t="e">
        <f t="shared" si="75"/>
        <v>#N/A</v>
      </c>
      <c r="AE274" s="13" t="e">
        <f t="shared" si="76"/>
        <v>#N/A</v>
      </c>
      <c r="AF274" s="13" t="e">
        <f t="shared" si="77"/>
        <v>#N/A</v>
      </c>
      <c r="AG274" s="13" t="e">
        <f t="shared" si="78"/>
        <v>#N/A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T274" s="107"/>
      <c r="BA274" s="11"/>
      <c r="BB274" s="11"/>
      <c r="BC274" s="11"/>
      <c r="BD274" s="11"/>
      <c r="BE274" s="11"/>
      <c r="BH274" s="11"/>
      <c r="BI274" s="11"/>
      <c r="BJ274" s="11"/>
      <c r="BK274" s="11"/>
      <c r="BL274" s="11"/>
      <c r="BM274" s="11"/>
      <c r="BN274" s="11"/>
    </row>
    <row r="275" spans="1:66" s="1" customFormat="1" x14ac:dyDescent="0.3">
      <c r="A275" s="11"/>
      <c r="B275" s="1" t="e">
        <f t="shared" si="72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118"/>
      <c r="N275" s="5"/>
      <c r="O275" s="5"/>
      <c r="P275" s="5"/>
      <c r="Q275" s="5"/>
      <c r="R275" s="5"/>
      <c r="S275" s="5"/>
      <c r="T275" s="5"/>
      <c r="U275" s="5"/>
      <c r="V275" s="1" t="str">
        <f t="shared" si="79"/>
        <v/>
      </c>
      <c r="W275" s="1" t="str">
        <f t="shared" si="80"/>
        <v/>
      </c>
      <c r="X275" s="1" t="str">
        <f t="shared" si="80"/>
        <v/>
      </c>
      <c r="Y275" s="1" t="str">
        <f t="shared" si="80"/>
        <v/>
      </c>
      <c r="Z275" s="1" t="e">
        <f t="shared" si="81"/>
        <v>#N/A</v>
      </c>
      <c r="AA275" s="3"/>
      <c r="AB275" s="13" t="e">
        <f t="shared" si="73"/>
        <v>#N/A</v>
      </c>
      <c r="AC275" s="13" t="e">
        <f t="shared" si="74"/>
        <v>#N/A</v>
      </c>
      <c r="AD275" s="13" t="e">
        <f t="shared" si="75"/>
        <v>#N/A</v>
      </c>
      <c r="AE275" s="13" t="e">
        <f t="shared" si="76"/>
        <v>#N/A</v>
      </c>
      <c r="AF275" s="13" t="e">
        <f t="shared" si="77"/>
        <v>#N/A</v>
      </c>
      <c r="AG275" s="13" t="e">
        <f t="shared" si="78"/>
        <v>#N/A</v>
      </c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T275" s="107"/>
      <c r="BA275" s="11"/>
      <c r="BB275" s="11"/>
      <c r="BC275" s="11"/>
      <c r="BD275" s="11"/>
      <c r="BE275" s="11"/>
      <c r="BH275" s="11"/>
      <c r="BI275" s="11"/>
      <c r="BJ275" s="11"/>
      <c r="BK275" s="11"/>
      <c r="BL275" s="11"/>
      <c r="BM275" s="11"/>
      <c r="BN275" s="11"/>
    </row>
    <row r="276" spans="1:66" s="1" customFormat="1" x14ac:dyDescent="0.3">
      <c r="A276" s="11"/>
      <c r="B276" s="1" t="e">
        <f t="shared" si="72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118"/>
      <c r="N276" s="5"/>
      <c r="O276" s="5"/>
      <c r="P276" s="5"/>
      <c r="Q276" s="5"/>
      <c r="R276" s="5"/>
      <c r="S276" s="5"/>
      <c r="T276" s="5"/>
      <c r="U276" s="5"/>
      <c r="V276" s="1" t="str">
        <f t="shared" si="79"/>
        <v/>
      </c>
      <c r="W276" s="1" t="str">
        <f t="shared" si="80"/>
        <v/>
      </c>
      <c r="X276" s="1" t="str">
        <f t="shared" si="80"/>
        <v/>
      </c>
      <c r="Y276" s="1" t="str">
        <f t="shared" si="80"/>
        <v/>
      </c>
      <c r="Z276" s="1" t="e">
        <f t="shared" si="81"/>
        <v>#N/A</v>
      </c>
      <c r="AA276" s="3"/>
      <c r="AB276" s="13" t="e">
        <f t="shared" si="73"/>
        <v>#N/A</v>
      </c>
      <c r="AC276" s="13" t="e">
        <f t="shared" si="74"/>
        <v>#N/A</v>
      </c>
      <c r="AD276" s="13" t="e">
        <f t="shared" si="75"/>
        <v>#N/A</v>
      </c>
      <c r="AE276" s="13" t="e">
        <f t="shared" si="76"/>
        <v>#N/A</v>
      </c>
      <c r="AF276" s="13" t="e">
        <f t="shared" si="77"/>
        <v>#N/A</v>
      </c>
      <c r="AG276" s="13" t="e">
        <f t="shared" si="78"/>
        <v>#N/A</v>
      </c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T276" s="107"/>
      <c r="BA276" s="11"/>
      <c r="BB276" s="11"/>
      <c r="BC276" s="11"/>
      <c r="BD276" s="11"/>
      <c r="BE276" s="11"/>
      <c r="BH276" s="11"/>
      <c r="BI276" s="11"/>
      <c r="BJ276" s="11"/>
      <c r="BK276" s="11"/>
      <c r="BL276" s="11"/>
      <c r="BM276" s="11"/>
      <c r="BN276" s="11"/>
    </row>
    <row r="277" spans="1:66" s="1" customFormat="1" x14ac:dyDescent="0.3">
      <c r="A277" s="11"/>
      <c r="B277" s="1" t="e">
        <f t="shared" si="72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118"/>
      <c r="N277" s="5"/>
      <c r="O277" s="5"/>
      <c r="P277" s="5"/>
      <c r="Q277" s="5"/>
      <c r="R277" s="5"/>
      <c r="S277" s="5"/>
      <c r="T277" s="5"/>
      <c r="U277" s="5"/>
      <c r="V277" s="1" t="str">
        <f t="shared" si="79"/>
        <v/>
      </c>
      <c r="W277" s="1" t="str">
        <f t="shared" si="80"/>
        <v/>
      </c>
      <c r="X277" s="1" t="str">
        <f t="shared" si="80"/>
        <v/>
      </c>
      <c r="Y277" s="1" t="str">
        <f t="shared" si="80"/>
        <v/>
      </c>
      <c r="Z277" s="1" t="e">
        <f t="shared" si="81"/>
        <v>#N/A</v>
      </c>
      <c r="AA277" s="3"/>
      <c r="AB277" s="13" t="e">
        <f t="shared" si="73"/>
        <v>#N/A</v>
      </c>
      <c r="AC277" s="13" t="e">
        <f t="shared" si="74"/>
        <v>#N/A</v>
      </c>
      <c r="AD277" s="13" t="e">
        <f t="shared" si="75"/>
        <v>#N/A</v>
      </c>
      <c r="AE277" s="13" t="e">
        <f t="shared" si="76"/>
        <v>#N/A</v>
      </c>
      <c r="AF277" s="13" t="e">
        <f t="shared" si="77"/>
        <v>#N/A</v>
      </c>
      <c r="AG277" s="13" t="e">
        <f t="shared" si="78"/>
        <v>#N/A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T277" s="107"/>
      <c r="BA277" s="11"/>
      <c r="BB277" s="11"/>
      <c r="BC277" s="11"/>
      <c r="BD277" s="11"/>
      <c r="BE277" s="11"/>
      <c r="BH277" s="11"/>
      <c r="BI277" s="11"/>
      <c r="BJ277" s="11"/>
      <c r="BK277" s="11"/>
      <c r="BL277" s="11"/>
      <c r="BM277" s="11"/>
      <c r="BN277" s="11"/>
    </row>
    <row r="278" spans="1:66" s="1" customFormat="1" x14ac:dyDescent="0.3">
      <c r="A278" s="11"/>
      <c r="B278" s="1" t="e">
        <f t="shared" si="72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118"/>
      <c r="N278" s="5"/>
      <c r="O278" s="5"/>
      <c r="P278" s="5"/>
      <c r="Q278" s="5"/>
      <c r="R278" s="5"/>
      <c r="S278" s="5"/>
      <c r="T278" s="5"/>
      <c r="U278" s="5"/>
      <c r="V278" s="1" t="str">
        <f t="shared" si="79"/>
        <v/>
      </c>
      <c r="W278" s="1" t="str">
        <f t="shared" si="80"/>
        <v/>
      </c>
      <c r="X278" s="1" t="str">
        <f t="shared" si="80"/>
        <v/>
      </c>
      <c r="Y278" s="1" t="str">
        <f t="shared" si="80"/>
        <v/>
      </c>
      <c r="Z278" s="1" t="e">
        <f t="shared" si="81"/>
        <v>#N/A</v>
      </c>
      <c r="AA278" s="3"/>
      <c r="AB278" s="13" t="e">
        <f t="shared" si="73"/>
        <v>#N/A</v>
      </c>
      <c r="AC278" s="13" t="e">
        <f t="shared" si="74"/>
        <v>#N/A</v>
      </c>
      <c r="AD278" s="13" t="e">
        <f t="shared" si="75"/>
        <v>#N/A</v>
      </c>
      <c r="AE278" s="13" t="e">
        <f t="shared" si="76"/>
        <v>#N/A</v>
      </c>
      <c r="AF278" s="13" t="e">
        <f t="shared" si="77"/>
        <v>#N/A</v>
      </c>
      <c r="AG278" s="13" t="e">
        <f t="shared" si="78"/>
        <v>#N/A</v>
      </c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T278" s="107"/>
      <c r="BA278" s="11"/>
      <c r="BB278" s="11"/>
      <c r="BC278" s="11"/>
      <c r="BD278" s="11"/>
      <c r="BE278" s="11"/>
      <c r="BH278" s="11"/>
      <c r="BI278" s="11"/>
      <c r="BJ278" s="11"/>
      <c r="BK278" s="11"/>
      <c r="BL278" s="11"/>
      <c r="BM278" s="11"/>
      <c r="BN278" s="11"/>
    </row>
    <row r="279" spans="1:66" s="1" customFormat="1" x14ac:dyDescent="0.3">
      <c r="A279" s="11"/>
      <c r="B279" s="1" t="e">
        <f t="shared" si="72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118"/>
      <c r="N279" s="5"/>
      <c r="O279" s="5"/>
      <c r="P279" s="5"/>
      <c r="Q279" s="5"/>
      <c r="R279" s="5"/>
      <c r="S279" s="5"/>
      <c r="T279" s="5"/>
      <c r="U279" s="5"/>
      <c r="V279" s="1" t="str">
        <f t="shared" si="79"/>
        <v/>
      </c>
      <c r="W279" s="1" t="str">
        <f t="shared" si="80"/>
        <v/>
      </c>
      <c r="X279" s="1" t="str">
        <f t="shared" si="80"/>
        <v/>
      </c>
      <c r="Y279" s="1" t="str">
        <f t="shared" si="80"/>
        <v/>
      </c>
      <c r="Z279" s="1" t="e">
        <f t="shared" si="81"/>
        <v>#N/A</v>
      </c>
      <c r="AA279" s="3"/>
      <c r="AB279" s="13" t="e">
        <f t="shared" si="73"/>
        <v>#N/A</v>
      </c>
      <c r="AC279" s="13" t="e">
        <f t="shared" si="74"/>
        <v>#N/A</v>
      </c>
      <c r="AD279" s="13" t="e">
        <f t="shared" si="75"/>
        <v>#N/A</v>
      </c>
      <c r="AE279" s="13" t="e">
        <f t="shared" si="76"/>
        <v>#N/A</v>
      </c>
      <c r="AF279" s="13" t="e">
        <f t="shared" si="77"/>
        <v>#N/A</v>
      </c>
      <c r="AG279" s="13" t="e">
        <f t="shared" si="78"/>
        <v>#N/A</v>
      </c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T279" s="107"/>
      <c r="BA279" s="11"/>
      <c r="BB279" s="11"/>
      <c r="BC279" s="11"/>
      <c r="BD279" s="11"/>
      <c r="BE279" s="11"/>
      <c r="BH279" s="11"/>
      <c r="BI279" s="11"/>
      <c r="BJ279" s="11"/>
      <c r="BK279" s="11"/>
      <c r="BL279" s="11"/>
      <c r="BM279" s="11"/>
      <c r="BN279" s="11"/>
    </row>
    <row r="280" spans="1:66" s="1" customFormat="1" x14ac:dyDescent="0.3">
      <c r="A280" s="11"/>
      <c r="B280" s="1" t="e">
        <f t="shared" si="72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118"/>
      <c r="N280" s="5"/>
      <c r="O280" s="5"/>
      <c r="P280" s="5"/>
      <c r="Q280" s="5"/>
      <c r="R280" s="5"/>
      <c r="S280" s="5"/>
      <c r="T280" s="5"/>
      <c r="U280" s="5"/>
      <c r="V280" s="1" t="str">
        <f t="shared" si="79"/>
        <v/>
      </c>
      <c r="W280" s="1" t="str">
        <f t="shared" si="80"/>
        <v/>
      </c>
      <c r="X280" s="1" t="str">
        <f t="shared" si="80"/>
        <v/>
      </c>
      <c r="Y280" s="1" t="str">
        <f t="shared" si="80"/>
        <v/>
      </c>
      <c r="Z280" s="1" t="e">
        <f t="shared" si="81"/>
        <v>#N/A</v>
      </c>
      <c r="AA280" s="3"/>
      <c r="AB280" s="13" t="e">
        <f t="shared" si="73"/>
        <v>#N/A</v>
      </c>
      <c r="AC280" s="13" t="e">
        <f t="shared" si="74"/>
        <v>#N/A</v>
      </c>
      <c r="AD280" s="13" t="e">
        <f t="shared" si="75"/>
        <v>#N/A</v>
      </c>
      <c r="AE280" s="13" t="e">
        <f t="shared" si="76"/>
        <v>#N/A</v>
      </c>
      <c r="AF280" s="13" t="e">
        <f t="shared" si="77"/>
        <v>#N/A</v>
      </c>
      <c r="AG280" s="13" t="e">
        <f t="shared" si="78"/>
        <v>#N/A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T280" s="107"/>
      <c r="BA280" s="11"/>
      <c r="BB280" s="11"/>
      <c r="BC280" s="11"/>
      <c r="BD280" s="11"/>
      <c r="BE280" s="11"/>
      <c r="BH280" s="11"/>
      <c r="BI280" s="11"/>
      <c r="BJ280" s="11"/>
      <c r="BK280" s="11"/>
      <c r="BL280" s="11"/>
      <c r="BM280" s="11"/>
      <c r="BN280" s="11"/>
    </row>
    <row r="281" spans="1:66" s="1" customFormat="1" x14ac:dyDescent="0.3">
      <c r="A281" s="11"/>
      <c r="B281" s="1" t="e">
        <f t="shared" si="72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118"/>
      <c r="N281" s="5"/>
      <c r="O281" s="5"/>
      <c r="P281" s="5"/>
      <c r="Q281" s="5"/>
      <c r="R281" s="5"/>
      <c r="S281" s="5"/>
      <c r="T281" s="5"/>
      <c r="U281" s="5"/>
      <c r="V281" s="1" t="str">
        <f t="shared" si="79"/>
        <v/>
      </c>
      <c r="W281" s="1" t="str">
        <f t="shared" si="80"/>
        <v/>
      </c>
      <c r="X281" s="1" t="str">
        <f t="shared" si="80"/>
        <v/>
      </c>
      <c r="Y281" s="1" t="str">
        <f t="shared" si="80"/>
        <v/>
      </c>
      <c r="Z281" s="1" t="e">
        <f t="shared" si="81"/>
        <v>#N/A</v>
      </c>
      <c r="AA281" s="3"/>
      <c r="AB281" s="13" t="e">
        <f t="shared" si="73"/>
        <v>#N/A</v>
      </c>
      <c r="AC281" s="13" t="e">
        <f t="shared" si="74"/>
        <v>#N/A</v>
      </c>
      <c r="AD281" s="13" t="e">
        <f t="shared" si="75"/>
        <v>#N/A</v>
      </c>
      <c r="AE281" s="13" t="e">
        <f t="shared" si="76"/>
        <v>#N/A</v>
      </c>
      <c r="AF281" s="13" t="e">
        <f t="shared" si="77"/>
        <v>#N/A</v>
      </c>
      <c r="AG281" s="13" t="e">
        <f t="shared" si="78"/>
        <v>#N/A</v>
      </c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T281" s="107"/>
      <c r="BA281" s="11"/>
      <c r="BB281" s="11"/>
      <c r="BC281" s="11"/>
      <c r="BD281" s="11"/>
      <c r="BE281" s="11"/>
      <c r="BH281" s="11"/>
      <c r="BI281" s="11"/>
      <c r="BJ281" s="11"/>
      <c r="BK281" s="11"/>
      <c r="BL281" s="11"/>
      <c r="BM281" s="11"/>
      <c r="BN281" s="11"/>
    </row>
    <row r="282" spans="1:66" s="1" customFormat="1" x14ac:dyDescent="0.3">
      <c r="A282" s="11"/>
      <c r="B282" s="1" t="e">
        <f t="shared" si="72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118"/>
      <c r="N282" s="5"/>
      <c r="O282" s="5"/>
      <c r="P282" s="5"/>
      <c r="Q282" s="5"/>
      <c r="R282" s="5"/>
      <c r="S282" s="5"/>
      <c r="T282" s="5"/>
      <c r="U282" s="5"/>
      <c r="V282" s="1" t="str">
        <f t="shared" si="79"/>
        <v/>
      </c>
      <c r="W282" s="1" t="str">
        <f t="shared" si="80"/>
        <v/>
      </c>
      <c r="X282" s="1" t="str">
        <f t="shared" si="80"/>
        <v/>
      </c>
      <c r="Y282" s="1" t="str">
        <f t="shared" si="80"/>
        <v/>
      </c>
      <c r="Z282" s="1" t="e">
        <f t="shared" si="81"/>
        <v>#N/A</v>
      </c>
      <c r="AA282" s="3"/>
      <c r="AB282" s="13" t="e">
        <f t="shared" si="73"/>
        <v>#N/A</v>
      </c>
      <c r="AC282" s="13" t="e">
        <f t="shared" si="74"/>
        <v>#N/A</v>
      </c>
      <c r="AD282" s="13" t="e">
        <f t="shared" si="75"/>
        <v>#N/A</v>
      </c>
      <c r="AE282" s="13" t="e">
        <f t="shared" si="76"/>
        <v>#N/A</v>
      </c>
      <c r="AF282" s="13" t="e">
        <f t="shared" si="77"/>
        <v>#N/A</v>
      </c>
      <c r="AG282" s="13" t="e">
        <f t="shared" si="78"/>
        <v>#N/A</v>
      </c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T282" s="107"/>
      <c r="BA282" s="11"/>
      <c r="BB282" s="11"/>
      <c r="BC282" s="11"/>
      <c r="BD282" s="11"/>
      <c r="BE282" s="11"/>
      <c r="BH282" s="11"/>
      <c r="BI282" s="11"/>
      <c r="BJ282" s="11"/>
      <c r="BK282" s="11"/>
      <c r="BL282" s="11"/>
      <c r="BM282" s="11"/>
      <c r="BN282" s="11"/>
    </row>
    <row r="283" spans="1:66" s="1" customFormat="1" x14ac:dyDescent="0.3">
      <c r="A283" s="11"/>
      <c r="B283" s="1" t="e">
        <f t="shared" si="72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118"/>
      <c r="N283" s="5"/>
      <c r="O283" s="5"/>
      <c r="P283" s="5"/>
      <c r="Q283" s="5"/>
      <c r="R283" s="5"/>
      <c r="S283" s="5"/>
      <c r="T283" s="5"/>
      <c r="U283" s="5"/>
      <c r="V283" s="1" t="str">
        <f t="shared" si="79"/>
        <v/>
      </c>
      <c r="W283" s="1" t="str">
        <f t="shared" si="80"/>
        <v/>
      </c>
      <c r="X283" s="1" t="str">
        <f t="shared" si="80"/>
        <v/>
      </c>
      <c r="Y283" s="1" t="str">
        <f t="shared" si="80"/>
        <v/>
      </c>
      <c r="Z283" s="1" t="e">
        <f t="shared" si="81"/>
        <v>#N/A</v>
      </c>
      <c r="AA283" s="3"/>
      <c r="AB283" s="13" t="e">
        <f t="shared" si="73"/>
        <v>#N/A</v>
      </c>
      <c r="AC283" s="13" t="e">
        <f t="shared" si="74"/>
        <v>#N/A</v>
      </c>
      <c r="AD283" s="13" t="e">
        <f t="shared" si="75"/>
        <v>#N/A</v>
      </c>
      <c r="AE283" s="13" t="e">
        <f t="shared" si="76"/>
        <v>#N/A</v>
      </c>
      <c r="AF283" s="13" t="e">
        <f t="shared" si="77"/>
        <v>#N/A</v>
      </c>
      <c r="AG283" s="13" t="e">
        <f t="shared" si="78"/>
        <v>#N/A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T283" s="107"/>
      <c r="BA283" s="11"/>
      <c r="BB283" s="11"/>
      <c r="BC283" s="11"/>
      <c r="BD283" s="11"/>
      <c r="BE283" s="11"/>
      <c r="BH283" s="11"/>
      <c r="BI283" s="11"/>
      <c r="BJ283" s="11"/>
      <c r="BK283" s="11"/>
      <c r="BL283" s="11"/>
      <c r="BM283" s="11"/>
      <c r="BN283" s="11"/>
    </row>
    <row r="284" spans="1:66" s="1" customFormat="1" x14ac:dyDescent="0.3">
      <c r="A284" s="11"/>
      <c r="B284" s="1" t="e">
        <f t="shared" si="72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118"/>
      <c r="N284" s="5"/>
      <c r="O284" s="5"/>
      <c r="P284" s="5"/>
      <c r="Q284" s="5"/>
      <c r="R284" s="5"/>
      <c r="S284" s="5"/>
      <c r="T284" s="5"/>
      <c r="U284" s="5"/>
      <c r="V284" s="1" t="str">
        <f t="shared" si="79"/>
        <v/>
      </c>
      <c r="W284" s="1" t="str">
        <f t="shared" si="80"/>
        <v/>
      </c>
      <c r="X284" s="1" t="str">
        <f t="shared" si="80"/>
        <v/>
      </c>
      <c r="Y284" s="1" t="str">
        <f t="shared" si="80"/>
        <v/>
      </c>
      <c r="Z284" s="1" t="e">
        <f t="shared" si="81"/>
        <v>#N/A</v>
      </c>
      <c r="AA284" s="3"/>
      <c r="AB284" s="13" t="e">
        <f t="shared" si="73"/>
        <v>#N/A</v>
      </c>
      <c r="AC284" s="13" t="e">
        <f t="shared" si="74"/>
        <v>#N/A</v>
      </c>
      <c r="AD284" s="13" t="e">
        <f t="shared" si="75"/>
        <v>#N/A</v>
      </c>
      <c r="AE284" s="13" t="e">
        <f t="shared" si="76"/>
        <v>#N/A</v>
      </c>
      <c r="AF284" s="13" t="e">
        <f t="shared" si="77"/>
        <v>#N/A</v>
      </c>
      <c r="AG284" s="13" t="e">
        <f t="shared" si="78"/>
        <v>#N/A</v>
      </c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T284" s="107"/>
      <c r="BA284" s="11"/>
      <c r="BB284" s="11"/>
      <c r="BC284" s="11"/>
      <c r="BD284" s="11"/>
      <c r="BE284" s="11"/>
      <c r="BH284" s="11"/>
      <c r="BI284" s="11"/>
      <c r="BJ284" s="11"/>
      <c r="BK284" s="11"/>
      <c r="BL284" s="11"/>
      <c r="BM284" s="11"/>
      <c r="BN284" s="11"/>
    </row>
    <row r="285" spans="1:66" s="1" customFormat="1" x14ac:dyDescent="0.3">
      <c r="A285" s="11"/>
      <c r="B285" s="1" t="e">
        <f t="shared" si="72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118"/>
      <c r="N285" s="5"/>
      <c r="O285" s="5"/>
      <c r="P285" s="5"/>
      <c r="Q285" s="5"/>
      <c r="R285" s="5"/>
      <c r="S285" s="5"/>
      <c r="T285" s="5"/>
      <c r="U285" s="5"/>
      <c r="V285" s="1" t="str">
        <f t="shared" si="79"/>
        <v/>
      </c>
      <c r="W285" s="1" t="str">
        <f t="shared" si="80"/>
        <v/>
      </c>
      <c r="X285" s="1" t="str">
        <f t="shared" si="80"/>
        <v/>
      </c>
      <c r="Y285" s="1" t="str">
        <f t="shared" si="80"/>
        <v/>
      </c>
      <c r="Z285" s="1" t="e">
        <f t="shared" si="81"/>
        <v>#N/A</v>
      </c>
      <c r="AA285" s="3"/>
      <c r="AB285" s="13" t="e">
        <f t="shared" si="73"/>
        <v>#N/A</v>
      </c>
      <c r="AC285" s="13" t="e">
        <f t="shared" si="74"/>
        <v>#N/A</v>
      </c>
      <c r="AD285" s="13" t="e">
        <f t="shared" si="75"/>
        <v>#N/A</v>
      </c>
      <c r="AE285" s="13" t="e">
        <f t="shared" si="76"/>
        <v>#N/A</v>
      </c>
      <c r="AF285" s="13" t="e">
        <f t="shared" si="77"/>
        <v>#N/A</v>
      </c>
      <c r="AG285" s="13" t="e">
        <f t="shared" si="78"/>
        <v>#N/A</v>
      </c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T285" s="107"/>
      <c r="BA285" s="11"/>
      <c r="BB285" s="11"/>
      <c r="BC285" s="11"/>
      <c r="BD285" s="11"/>
      <c r="BE285" s="11"/>
      <c r="BH285" s="11"/>
      <c r="BI285" s="11"/>
      <c r="BJ285" s="11"/>
      <c r="BK285" s="11"/>
      <c r="BL285" s="11"/>
      <c r="BM285" s="11"/>
      <c r="BN285" s="11"/>
    </row>
    <row r="286" spans="1:66" s="1" customFormat="1" x14ac:dyDescent="0.3">
      <c r="A286" s="11"/>
      <c r="B286" s="1" t="e">
        <f t="shared" si="72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118"/>
      <c r="N286" s="5"/>
      <c r="O286" s="5"/>
      <c r="P286" s="5"/>
      <c r="Q286" s="5"/>
      <c r="R286" s="5"/>
      <c r="S286" s="5"/>
      <c r="T286" s="5"/>
      <c r="U286" s="5"/>
      <c r="V286" s="1" t="str">
        <f t="shared" si="79"/>
        <v/>
      </c>
      <c r="W286" s="1" t="str">
        <f t="shared" si="80"/>
        <v/>
      </c>
      <c r="X286" s="1" t="str">
        <f t="shared" si="80"/>
        <v/>
      </c>
      <c r="Y286" s="1" t="str">
        <f t="shared" si="80"/>
        <v/>
      </c>
      <c r="Z286" s="1" t="e">
        <f t="shared" si="81"/>
        <v>#N/A</v>
      </c>
      <c r="AA286" s="3"/>
      <c r="AB286" s="13" t="e">
        <f t="shared" si="73"/>
        <v>#N/A</v>
      </c>
      <c r="AC286" s="13" t="e">
        <f t="shared" si="74"/>
        <v>#N/A</v>
      </c>
      <c r="AD286" s="13" t="e">
        <f t="shared" si="75"/>
        <v>#N/A</v>
      </c>
      <c r="AE286" s="13" t="e">
        <f t="shared" si="76"/>
        <v>#N/A</v>
      </c>
      <c r="AF286" s="13" t="e">
        <f t="shared" si="77"/>
        <v>#N/A</v>
      </c>
      <c r="AG286" s="13" t="e">
        <f t="shared" si="78"/>
        <v>#N/A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T286" s="107"/>
      <c r="BA286" s="11"/>
      <c r="BB286" s="11"/>
      <c r="BC286" s="11"/>
      <c r="BD286" s="11"/>
      <c r="BE286" s="11"/>
      <c r="BH286" s="11"/>
      <c r="BI286" s="11"/>
      <c r="BJ286" s="11"/>
      <c r="BK286" s="11"/>
      <c r="BL286" s="11"/>
      <c r="BM286" s="11"/>
      <c r="BN286" s="11"/>
    </row>
    <row r="287" spans="1:66" s="1" customFormat="1" x14ac:dyDescent="0.3">
      <c r="A287" s="11"/>
      <c r="B287" s="1" t="e">
        <f t="shared" si="72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118"/>
      <c r="N287" s="5"/>
      <c r="O287" s="5"/>
      <c r="P287" s="5"/>
      <c r="Q287" s="5"/>
      <c r="R287" s="5"/>
      <c r="S287" s="5"/>
      <c r="T287" s="5"/>
      <c r="U287" s="5"/>
      <c r="V287" s="1" t="str">
        <f t="shared" si="79"/>
        <v/>
      </c>
      <c r="W287" s="1" t="str">
        <f t="shared" si="80"/>
        <v/>
      </c>
      <c r="X287" s="1" t="str">
        <f t="shared" si="80"/>
        <v/>
      </c>
      <c r="Y287" s="1" t="str">
        <f t="shared" si="80"/>
        <v/>
      </c>
      <c r="Z287" s="1" t="e">
        <f t="shared" si="81"/>
        <v>#N/A</v>
      </c>
      <c r="AA287" s="3"/>
      <c r="AB287" s="13" t="e">
        <f t="shared" si="73"/>
        <v>#N/A</v>
      </c>
      <c r="AC287" s="13" t="e">
        <f t="shared" si="74"/>
        <v>#N/A</v>
      </c>
      <c r="AD287" s="13" t="e">
        <f t="shared" si="75"/>
        <v>#N/A</v>
      </c>
      <c r="AE287" s="13" t="e">
        <f t="shared" si="76"/>
        <v>#N/A</v>
      </c>
      <c r="AF287" s="13" t="e">
        <f t="shared" si="77"/>
        <v>#N/A</v>
      </c>
      <c r="AG287" s="13" t="e">
        <f t="shared" si="78"/>
        <v>#N/A</v>
      </c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T287" s="107"/>
      <c r="BA287" s="11"/>
      <c r="BB287" s="11"/>
      <c r="BC287" s="11"/>
      <c r="BD287" s="11"/>
      <c r="BE287" s="11"/>
      <c r="BH287" s="11"/>
      <c r="BI287" s="11"/>
      <c r="BJ287" s="11"/>
      <c r="BK287" s="11"/>
      <c r="BL287" s="11"/>
      <c r="BM287" s="11"/>
      <c r="BN287" s="11"/>
    </row>
    <row r="288" spans="1:66" s="1" customFormat="1" x14ac:dyDescent="0.3">
      <c r="A288" s="11"/>
      <c r="B288" s="1" t="e">
        <f t="shared" si="72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118"/>
      <c r="N288" s="5"/>
      <c r="O288" s="5"/>
      <c r="P288" s="5"/>
      <c r="Q288" s="5"/>
      <c r="R288" s="5"/>
      <c r="S288" s="5"/>
      <c r="T288" s="5"/>
      <c r="U288" s="5"/>
      <c r="V288" s="1" t="str">
        <f t="shared" si="79"/>
        <v/>
      </c>
      <c r="W288" s="1" t="str">
        <f t="shared" si="80"/>
        <v/>
      </c>
      <c r="X288" s="1" t="str">
        <f t="shared" si="80"/>
        <v/>
      </c>
      <c r="Y288" s="1" t="str">
        <f t="shared" si="80"/>
        <v/>
      </c>
      <c r="Z288" s="1" t="e">
        <f t="shared" si="81"/>
        <v>#N/A</v>
      </c>
      <c r="AA288" s="3"/>
      <c r="AB288" s="13" t="e">
        <f t="shared" si="73"/>
        <v>#N/A</v>
      </c>
      <c r="AC288" s="13" t="e">
        <f t="shared" si="74"/>
        <v>#N/A</v>
      </c>
      <c r="AD288" s="13" t="e">
        <f t="shared" si="75"/>
        <v>#N/A</v>
      </c>
      <c r="AE288" s="13" t="e">
        <f t="shared" si="76"/>
        <v>#N/A</v>
      </c>
      <c r="AF288" s="13" t="e">
        <f t="shared" si="77"/>
        <v>#N/A</v>
      </c>
      <c r="AG288" s="13" t="e">
        <f t="shared" si="78"/>
        <v>#N/A</v>
      </c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T288" s="107"/>
      <c r="BA288" s="11"/>
      <c r="BB288" s="11"/>
      <c r="BC288" s="11"/>
      <c r="BD288" s="11"/>
      <c r="BE288" s="11"/>
      <c r="BH288" s="11"/>
      <c r="BI288" s="11"/>
      <c r="BJ288" s="11"/>
      <c r="BK288" s="11"/>
      <c r="BL288" s="11"/>
      <c r="BM288" s="11"/>
      <c r="BN288" s="11"/>
    </row>
    <row r="289" spans="1:66" s="1" customFormat="1" x14ac:dyDescent="0.3">
      <c r="A289" s="11"/>
      <c r="B289" s="1" t="e">
        <f t="shared" si="72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118"/>
      <c r="N289" s="5"/>
      <c r="O289" s="5"/>
      <c r="P289" s="5"/>
      <c r="Q289" s="5"/>
      <c r="R289" s="5"/>
      <c r="S289" s="5"/>
      <c r="T289" s="5"/>
      <c r="U289" s="5"/>
      <c r="V289" s="1" t="str">
        <f t="shared" si="79"/>
        <v/>
      </c>
      <c r="W289" s="1" t="str">
        <f t="shared" si="80"/>
        <v/>
      </c>
      <c r="X289" s="1" t="str">
        <f t="shared" si="80"/>
        <v/>
      </c>
      <c r="Y289" s="1" t="str">
        <f t="shared" si="80"/>
        <v/>
      </c>
      <c r="Z289" s="1" t="e">
        <f t="shared" si="81"/>
        <v>#N/A</v>
      </c>
      <c r="AA289" s="3"/>
      <c r="AB289" s="13" t="e">
        <f t="shared" si="73"/>
        <v>#N/A</v>
      </c>
      <c r="AC289" s="13" t="e">
        <f t="shared" si="74"/>
        <v>#N/A</v>
      </c>
      <c r="AD289" s="13" t="e">
        <f t="shared" si="75"/>
        <v>#N/A</v>
      </c>
      <c r="AE289" s="13" t="e">
        <f t="shared" si="76"/>
        <v>#N/A</v>
      </c>
      <c r="AF289" s="13" t="e">
        <f t="shared" si="77"/>
        <v>#N/A</v>
      </c>
      <c r="AG289" s="13" t="e">
        <f t="shared" si="78"/>
        <v>#N/A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T289" s="107"/>
      <c r="BA289" s="11"/>
      <c r="BB289" s="11"/>
      <c r="BC289" s="11"/>
      <c r="BD289" s="11"/>
      <c r="BE289" s="11"/>
      <c r="BH289" s="11"/>
      <c r="BI289" s="11"/>
      <c r="BJ289" s="11"/>
      <c r="BK289" s="11"/>
      <c r="BL289" s="11"/>
      <c r="BM289" s="11"/>
      <c r="BN289" s="11"/>
    </row>
    <row r="290" spans="1:66" s="1" customFormat="1" x14ac:dyDescent="0.3">
      <c r="A290" s="11"/>
      <c r="B290" s="1" t="e">
        <f t="shared" si="72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118"/>
      <c r="N290" s="5"/>
      <c r="O290" s="5"/>
      <c r="P290" s="5"/>
      <c r="Q290" s="5"/>
      <c r="R290" s="5"/>
      <c r="S290" s="5"/>
      <c r="T290" s="5"/>
      <c r="U290" s="5"/>
      <c r="V290" s="1" t="str">
        <f t="shared" si="79"/>
        <v/>
      </c>
      <c r="W290" s="1" t="str">
        <f t="shared" si="80"/>
        <v/>
      </c>
      <c r="X290" s="1" t="str">
        <f t="shared" si="80"/>
        <v/>
      </c>
      <c r="Y290" s="1" t="str">
        <f t="shared" si="80"/>
        <v/>
      </c>
      <c r="Z290" s="1" t="e">
        <f t="shared" si="81"/>
        <v>#N/A</v>
      </c>
      <c r="AA290" s="3"/>
      <c r="AB290" s="13" t="e">
        <f t="shared" si="73"/>
        <v>#N/A</v>
      </c>
      <c r="AC290" s="13" t="e">
        <f t="shared" si="74"/>
        <v>#N/A</v>
      </c>
      <c r="AD290" s="13" t="e">
        <f t="shared" si="75"/>
        <v>#N/A</v>
      </c>
      <c r="AE290" s="13" t="e">
        <f t="shared" si="76"/>
        <v>#N/A</v>
      </c>
      <c r="AF290" s="13" t="e">
        <f t="shared" si="77"/>
        <v>#N/A</v>
      </c>
      <c r="AG290" s="13" t="e">
        <f t="shared" si="78"/>
        <v>#N/A</v>
      </c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T290" s="107"/>
      <c r="BA290" s="11"/>
      <c r="BB290" s="11"/>
      <c r="BC290" s="11"/>
      <c r="BD290" s="11"/>
      <c r="BE290" s="11"/>
      <c r="BH290" s="11"/>
      <c r="BI290" s="11"/>
      <c r="BJ290" s="11"/>
      <c r="BK290" s="11"/>
      <c r="BL290" s="11"/>
      <c r="BM290" s="11"/>
      <c r="BN290" s="11"/>
    </row>
    <row r="291" spans="1:66" s="1" customFormat="1" x14ac:dyDescent="0.3">
      <c r="A291" s="11"/>
      <c r="B291" s="1" t="e">
        <f t="shared" si="72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118"/>
      <c r="N291" s="5"/>
      <c r="O291" s="5"/>
      <c r="P291" s="5"/>
      <c r="Q291" s="5"/>
      <c r="R291" s="5"/>
      <c r="S291" s="5"/>
      <c r="T291" s="5"/>
      <c r="U291" s="5"/>
      <c r="V291" s="1" t="str">
        <f t="shared" si="79"/>
        <v/>
      </c>
      <c r="W291" s="1" t="str">
        <f t="shared" si="80"/>
        <v/>
      </c>
      <c r="X291" s="1" t="str">
        <f t="shared" si="80"/>
        <v/>
      </c>
      <c r="Y291" s="1" t="str">
        <f t="shared" si="80"/>
        <v/>
      </c>
      <c r="Z291" s="1" t="e">
        <f t="shared" si="81"/>
        <v>#N/A</v>
      </c>
      <c r="AA291" s="3"/>
      <c r="AB291" s="13" t="e">
        <f t="shared" si="73"/>
        <v>#N/A</v>
      </c>
      <c r="AC291" s="13" t="e">
        <f t="shared" si="74"/>
        <v>#N/A</v>
      </c>
      <c r="AD291" s="13" t="e">
        <f t="shared" si="75"/>
        <v>#N/A</v>
      </c>
      <c r="AE291" s="13" t="e">
        <f t="shared" si="76"/>
        <v>#N/A</v>
      </c>
      <c r="AF291" s="13" t="e">
        <f t="shared" si="77"/>
        <v>#N/A</v>
      </c>
      <c r="AG291" s="13" t="e">
        <f t="shared" si="78"/>
        <v>#N/A</v>
      </c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T291" s="107"/>
      <c r="BA291" s="11"/>
      <c r="BB291" s="11"/>
      <c r="BC291" s="11"/>
      <c r="BD291" s="11"/>
      <c r="BE291" s="11"/>
      <c r="BH291" s="11"/>
      <c r="BI291" s="11"/>
      <c r="BJ291" s="11"/>
      <c r="BK291" s="11"/>
      <c r="BL291" s="11"/>
      <c r="BM291" s="11"/>
      <c r="BN291" s="11"/>
    </row>
    <row r="292" spans="1:66" s="1" customFormat="1" x14ac:dyDescent="0.3">
      <c r="A292" s="11"/>
      <c r="B292" s="1" t="e">
        <f t="shared" si="72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118"/>
      <c r="N292" s="5"/>
      <c r="O292" s="5"/>
      <c r="P292" s="5"/>
      <c r="Q292" s="5"/>
      <c r="R292" s="5"/>
      <c r="S292" s="5"/>
      <c r="T292" s="5"/>
      <c r="U292" s="5"/>
      <c r="V292" s="1" t="str">
        <f t="shared" si="79"/>
        <v/>
      </c>
      <c r="W292" s="1" t="str">
        <f t="shared" si="80"/>
        <v/>
      </c>
      <c r="X292" s="1" t="str">
        <f t="shared" si="80"/>
        <v/>
      </c>
      <c r="Y292" s="1" t="str">
        <f t="shared" si="80"/>
        <v/>
      </c>
      <c r="Z292" s="1" t="e">
        <f t="shared" si="81"/>
        <v>#N/A</v>
      </c>
      <c r="AA292" s="3"/>
      <c r="AB292" s="13" t="e">
        <f t="shared" si="73"/>
        <v>#N/A</v>
      </c>
      <c r="AC292" s="13" t="e">
        <f t="shared" si="74"/>
        <v>#N/A</v>
      </c>
      <c r="AD292" s="13" t="e">
        <f t="shared" si="75"/>
        <v>#N/A</v>
      </c>
      <c r="AE292" s="13" t="e">
        <f t="shared" si="76"/>
        <v>#N/A</v>
      </c>
      <c r="AF292" s="13" t="e">
        <f t="shared" si="77"/>
        <v>#N/A</v>
      </c>
      <c r="AG292" s="13" t="e">
        <f t="shared" si="78"/>
        <v>#N/A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T292" s="107"/>
      <c r="BA292" s="11"/>
      <c r="BB292" s="11"/>
      <c r="BC292" s="11"/>
      <c r="BD292" s="11"/>
      <c r="BE292" s="11"/>
      <c r="BH292" s="11"/>
      <c r="BI292" s="11"/>
      <c r="BJ292" s="11"/>
      <c r="BK292" s="11"/>
      <c r="BL292" s="11"/>
      <c r="BM292" s="11"/>
      <c r="BN292" s="11"/>
    </row>
    <row r="293" spans="1:66" s="1" customFormat="1" x14ac:dyDescent="0.3">
      <c r="A293" s="11"/>
      <c r="B293" s="1" t="e">
        <f t="shared" si="72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118"/>
      <c r="N293" s="5"/>
      <c r="O293" s="5"/>
      <c r="P293" s="5"/>
      <c r="Q293" s="5"/>
      <c r="R293" s="5"/>
      <c r="S293" s="5"/>
      <c r="T293" s="5"/>
      <c r="U293" s="5"/>
      <c r="V293" s="1" t="str">
        <f t="shared" si="79"/>
        <v/>
      </c>
      <c r="W293" s="1" t="str">
        <f t="shared" si="80"/>
        <v/>
      </c>
      <c r="X293" s="1" t="str">
        <f t="shared" si="80"/>
        <v/>
      </c>
      <c r="Y293" s="1" t="str">
        <f t="shared" si="80"/>
        <v/>
      </c>
      <c r="Z293" s="1" t="e">
        <f t="shared" si="81"/>
        <v>#N/A</v>
      </c>
      <c r="AA293" s="3"/>
      <c r="AB293" s="13" t="e">
        <f t="shared" si="73"/>
        <v>#N/A</v>
      </c>
      <c r="AC293" s="13" t="e">
        <f t="shared" si="74"/>
        <v>#N/A</v>
      </c>
      <c r="AD293" s="13" t="e">
        <f t="shared" si="75"/>
        <v>#N/A</v>
      </c>
      <c r="AE293" s="13" t="e">
        <f t="shared" si="76"/>
        <v>#N/A</v>
      </c>
      <c r="AF293" s="13" t="e">
        <f t="shared" si="77"/>
        <v>#N/A</v>
      </c>
      <c r="AG293" s="13" t="e">
        <f t="shared" si="78"/>
        <v>#N/A</v>
      </c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T293" s="107"/>
      <c r="BA293" s="11"/>
      <c r="BB293" s="11"/>
      <c r="BC293" s="11"/>
      <c r="BD293" s="11"/>
      <c r="BE293" s="11"/>
      <c r="BH293" s="11"/>
      <c r="BI293" s="11"/>
      <c r="BJ293" s="11"/>
      <c r="BK293" s="11"/>
      <c r="BL293" s="11"/>
      <c r="BM293" s="11"/>
      <c r="BN293" s="11"/>
    </row>
    <row r="294" spans="1:66" s="1" customFormat="1" x14ac:dyDescent="0.3">
      <c r="A294" s="11"/>
      <c r="B294" s="1" t="e">
        <f t="shared" si="72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118"/>
      <c r="N294" s="5"/>
      <c r="O294" s="5"/>
      <c r="P294" s="5"/>
      <c r="Q294" s="5"/>
      <c r="R294" s="5"/>
      <c r="S294" s="5"/>
      <c r="T294" s="5"/>
      <c r="U294" s="5"/>
      <c r="V294" s="1" t="str">
        <f t="shared" si="79"/>
        <v/>
      </c>
      <c r="W294" s="1" t="str">
        <f t="shared" si="80"/>
        <v/>
      </c>
      <c r="X294" s="1" t="str">
        <f t="shared" si="80"/>
        <v/>
      </c>
      <c r="Y294" s="1" t="str">
        <f t="shared" si="80"/>
        <v/>
      </c>
      <c r="Z294" s="1" t="e">
        <f t="shared" si="81"/>
        <v>#N/A</v>
      </c>
      <c r="AA294" s="3"/>
      <c r="AB294" s="13" t="e">
        <f t="shared" si="73"/>
        <v>#N/A</v>
      </c>
      <c r="AC294" s="13" t="e">
        <f t="shared" si="74"/>
        <v>#N/A</v>
      </c>
      <c r="AD294" s="13" t="e">
        <f t="shared" si="75"/>
        <v>#N/A</v>
      </c>
      <c r="AE294" s="13" t="e">
        <f t="shared" si="76"/>
        <v>#N/A</v>
      </c>
      <c r="AF294" s="13" t="e">
        <f t="shared" si="77"/>
        <v>#N/A</v>
      </c>
      <c r="AG294" s="13" t="e">
        <f t="shared" si="78"/>
        <v>#N/A</v>
      </c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T294" s="107"/>
      <c r="BA294" s="11"/>
      <c r="BB294" s="11"/>
      <c r="BC294" s="11"/>
      <c r="BD294" s="11"/>
      <c r="BE294" s="11"/>
      <c r="BH294" s="11"/>
      <c r="BI294" s="11"/>
      <c r="BJ294" s="11"/>
      <c r="BK294" s="11"/>
      <c r="BL294" s="11"/>
      <c r="BM294" s="11"/>
      <c r="BN294" s="11"/>
    </row>
    <row r="295" spans="1:66" s="1" customFormat="1" x14ac:dyDescent="0.3">
      <c r="A295" s="11"/>
      <c r="B295" s="1" t="e">
        <f t="shared" si="72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118"/>
      <c r="N295" s="5"/>
      <c r="O295" s="5"/>
      <c r="P295" s="5"/>
      <c r="Q295" s="5"/>
      <c r="R295" s="5"/>
      <c r="S295" s="5"/>
      <c r="T295" s="5"/>
      <c r="U295" s="5"/>
      <c r="V295" s="1" t="str">
        <f t="shared" si="79"/>
        <v/>
      </c>
      <c r="W295" s="1" t="str">
        <f t="shared" si="80"/>
        <v/>
      </c>
      <c r="X295" s="1" t="str">
        <f t="shared" si="80"/>
        <v/>
      </c>
      <c r="Y295" s="1" t="str">
        <f t="shared" si="80"/>
        <v/>
      </c>
      <c r="Z295" s="1" t="e">
        <f t="shared" si="81"/>
        <v>#N/A</v>
      </c>
      <c r="AA295" s="3"/>
      <c r="AB295" s="13" t="e">
        <f t="shared" si="73"/>
        <v>#N/A</v>
      </c>
      <c r="AC295" s="13" t="e">
        <f t="shared" si="74"/>
        <v>#N/A</v>
      </c>
      <c r="AD295" s="13" t="e">
        <f t="shared" si="75"/>
        <v>#N/A</v>
      </c>
      <c r="AE295" s="13" t="e">
        <f t="shared" si="76"/>
        <v>#N/A</v>
      </c>
      <c r="AF295" s="13" t="e">
        <f t="shared" si="77"/>
        <v>#N/A</v>
      </c>
      <c r="AG295" s="13" t="e">
        <f t="shared" si="78"/>
        <v>#N/A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T295" s="107"/>
      <c r="BA295" s="11"/>
      <c r="BB295" s="11"/>
      <c r="BC295" s="11"/>
      <c r="BD295" s="11"/>
      <c r="BE295" s="11"/>
      <c r="BH295" s="11"/>
      <c r="BI295" s="11"/>
      <c r="BJ295" s="11"/>
      <c r="BK295" s="11"/>
      <c r="BL295" s="11"/>
      <c r="BM295" s="11"/>
      <c r="BN295" s="11"/>
    </row>
    <row r="296" spans="1:66" s="1" customFormat="1" x14ac:dyDescent="0.3">
      <c r="A296" s="11"/>
      <c r="B296" s="1" t="e">
        <f t="shared" si="72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118"/>
      <c r="N296" s="5"/>
      <c r="O296" s="5"/>
      <c r="P296" s="5"/>
      <c r="Q296" s="5"/>
      <c r="R296" s="5"/>
      <c r="S296" s="5"/>
      <c r="T296" s="5"/>
      <c r="U296" s="5"/>
      <c r="V296" s="1" t="str">
        <f t="shared" si="79"/>
        <v/>
      </c>
      <c r="W296" s="1" t="str">
        <f t="shared" si="80"/>
        <v/>
      </c>
      <c r="X296" s="1" t="str">
        <f t="shared" si="80"/>
        <v/>
      </c>
      <c r="Y296" s="1" t="str">
        <f t="shared" si="80"/>
        <v/>
      </c>
      <c r="Z296" s="1" t="e">
        <f t="shared" si="81"/>
        <v>#N/A</v>
      </c>
      <c r="AA296" s="3"/>
      <c r="AB296" s="13" t="e">
        <f t="shared" si="73"/>
        <v>#N/A</v>
      </c>
      <c r="AC296" s="13" t="e">
        <f t="shared" si="74"/>
        <v>#N/A</v>
      </c>
      <c r="AD296" s="13" t="e">
        <f t="shared" si="75"/>
        <v>#N/A</v>
      </c>
      <c r="AE296" s="13" t="e">
        <f t="shared" si="76"/>
        <v>#N/A</v>
      </c>
      <c r="AF296" s="13" t="e">
        <f t="shared" si="77"/>
        <v>#N/A</v>
      </c>
      <c r="AG296" s="13" t="e">
        <f t="shared" si="78"/>
        <v>#N/A</v>
      </c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T296" s="107"/>
      <c r="BA296" s="11"/>
      <c r="BB296" s="11"/>
      <c r="BC296" s="11"/>
      <c r="BD296" s="11"/>
      <c r="BE296" s="11"/>
      <c r="BH296" s="11"/>
      <c r="BI296" s="11"/>
      <c r="BJ296" s="11"/>
      <c r="BK296" s="11"/>
      <c r="BL296" s="11"/>
      <c r="BM296" s="11"/>
      <c r="BN296" s="11"/>
    </row>
    <row r="297" spans="1:66" s="1" customFormat="1" x14ac:dyDescent="0.3">
      <c r="A297" s="11"/>
      <c r="B297" s="1" t="e">
        <f t="shared" si="72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118"/>
      <c r="N297" s="5"/>
      <c r="O297" s="5"/>
      <c r="P297" s="5"/>
      <c r="Q297" s="5"/>
      <c r="R297" s="5"/>
      <c r="S297" s="5"/>
      <c r="T297" s="5"/>
      <c r="U297" s="5"/>
      <c r="V297" s="1" t="str">
        <f t="shared" si="79"/>
        <v/>
      </c>
      <c r="W297" s="1" t="str">
        <f t="shared" si="80"/>
        <v/>
      </c>
      <c r="X297" s="1" t="str">
        <f t="shared" si="80"/>
        <v/>
      </c>
      <c r="Y297" s="1" t="str">
        <f t="shared" si="80"/>
        <v/>
      </c>
      <c r="Z297" s="1" t="e">
        <f t="shared" si="81"/>
        <v>#N/A</v>
      </c>
      <c r="AA297" s="3"/>
      <c r="AB297" s="13" t="e">
        <f t="shared" si="73"/>
        <v>#N/A</v>
      </c>
      <c r="AC297" s="13" t="e">
        <f t="shared" si="74"/>
        <v>#N/A</v>
      </c>
      <c r="AD297" s="13" t="e">
        <f t="shared" si="75"/>
        <v>#N/A</v>
      </c>
      <c r="AE297" s="13" t="e">
        <f t="shared" si="76"/>
        <v>#N/A</v>
      </c>
      <c r="AF297" s="13" t="e">
        <f t="shared" si="77"/>
        <v>#N/A</v>
      </c>
      <c r="AG297" s="13" t="e">
        <f t="shared" si="78"/>
        <v>#N/A</v>
      </c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T297" s="107"/>
      <c r="BA297" s="11"/>
      <c r="BB297" s="11"/>
      <c r="BC297" s="11"/>
      <c r="BD297" s="11"/>
      <c r="BE297" s="11"/>
      <c r="BH297" s="11"/>
      <c r="BI297" s="11"/>
      <c r="BJ297" s="11"/>
      <c r="BK297" s="11"/>
      <c r="BL297" s="11"/>
      <c r="BM297" s="11"/>
      <c r="BN297" s="11"/>
    </row>
    <row r="298" spans="1:66" s="1" customFormat="1" x14ac:dyDescent="0.3">
      <c r="A298" s="11"/>
      <c r="B298" s="1" t="e">
        <f t="shared" si="72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118"/>
      <c r="N298" s="5"/>
      <c r="O298" s="5"/>
      <c r="P298" s="5"/>
      <c r="Q298" s="5"/>
      <c r="R298" s="5"/>
      <c r="S298" s="5"/>
      <c r="T298" s="5"/>
      <c r="U298" s="5"/>
      <c r="V298" s="1" t="str">
        <f t="shared" si="79"/>
        <v/>
      </c>
      <c r="W298" s="1" t="str">
        <f t="shared" si="80"/>
        <v/>
      </c>
      <c r="X298" s="1" t="str">
        <f t="shared" si="80"/>
        <v/>
      </c>
      <c r="Y298" s="1" t="str">
        <f t="shared" si="80"/>
        <v/>
      </c>
      <c r="Z298" s="1" t="e">
        <f t="shared" si="81"/>
        <v>#N/A</v>
      </c>
      <c r="AA298" s="3"/>
      <c r="AB298" s="13" t="e">
        <f t="shared" si="73"/>
        <v>#N/A</v>
      </c>
      <c r="AC298" s="13" t="e">
        <f t="shared" si="74"/>
        <v>#N/A</v>
      </c>
      <c r="AD298" s="13" t="e">
        <f t="shared" si="75"/>
        <v>#N/A</v>
      </c>
      <c r="AE298" s="13" t="e">
        <f t="shared" si="76"/>
        <v>#N/A</v>
      </c>
      <c r="AF298" s="13" t="e">
        <f t="shared" si="77"/>
        <v>#N/A</v>
      </c>
      <c r="AG298" s="13" t="e">
        <f t="shared" si="78"/>
        <v>#N/A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T298" s="107"/>
      <c r="BA298" s="11"/>
      <c r="BB298" s="11"/>
      <c r="BC298" s="11"/>
      <c r="BD298" s="11"/>
      <c r="BE298" s="11"/>
      <c r="BH298" s="11"/>
      <c r="BI298" s="11"/>
      <c r="BJ298" s="11"/>
      <c r="BK298" s="11"/>
      <c r="BL298" s="11"/>
      <c r="BM298" s="11"/>
      <c r="BN298" s="11"/>
    </row>
    <row r="299" spans="1:66" s="1" customFormat="1" x14ac:dyDescent="0.3">
      <c r="A299" s="11"/>
      <c r="B299" s="1" t="e">
        <f t="shared" si="72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118"/>
      <c r="N299" s="5"/>
      <c r="O299" s="5"/>
      <c r="P299" s="5"/>
      <c r="Q299" s="5"/>
      <c r="R299" s="5"/>
      <c r="S299" s="5"/>
      <c r="T299" s="5"/>
      <c r="U299" s="5"/>
      <c r="V299" s="1" t="str">
        <f t="shared" si="79"/>
        <v/>
      </c>
      <c r="W299" s="1" t="str">
        <f t="shared" si="80"/>
        <v/>
      </c>
      <c r="X299" s="1" t="str">
        <f t="shared" si="80"/>
        <v/>
      </c>
      <c r="Y299" s="1" t="str">
        <f t="shared" si="80"/>
        <v/>
      </c>
      <c r="Z299" s="1" t="e">
        <f t="shared" si="81"/>
        <v>#N/A</v>
      </c>
      <c r="AA299" s="3"/>
      <c r="AB299" s="13" t="e">
        <f t="shared" si="73"/>
        <v>#N/A</v>
      </c>
      <c r="AC299" s="13" t="e">
        <f t="shared" si="74"/>
        <v>#N/A</v>
      </c>
      <c r="AD299" s="13" t="e">
        <f t="shared" si="75"/>
        <v>#N/A</v>
      </c>
      <c r="AE299" s="13" t="e">
        <f t="shared" si="76"/>
        <v>#N/A</v>
      </c>
      <c r="AF299" s="13" t="e">
        <f t="shared" si="77"/>
        <v>#N/A</v>
      </c>
      <c r="AG299" s="13" t="e">
        <f t="shared" si="78"/>
        <v>#N/A</v>
      </c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T299" s="107"/>
      <c r="BA299" s="11"/>
      <c r="BB299" s="11"/>
      <c r="BC299" s="11"/>
      <c r="BD299" s="11"/>
      <c r="BE299" s="11"/>
      <c r="BH299" s="11"/>
      <c r="BI299" s="11"/>
      <c r="BJ299" s="11"/>
      <c r="BK299" s="11"/>
      <c r="BL299" s="11"/>
      <c r="BM299" s="11"/>
      <c r="BN299" s="11"/>
    </row>
    <row r="300" spans="1:66" s="1" customFormat="1" x14ac:dyDescent="0.3">
      <c r="A300" s="11"/>
      <c r="B300" s="1" t="e">
        <f t="shared" si="72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118"/>
      <c r="N300" s="5"/>
      <c r="O300" s="5"/>
      <c r="P300" s="5"/>
      <c r="Q300" s="5"/>
      <c r="R300" s="5"/>
      <c r="S300" s="5"/>
      <c r="T300" s="5"/>
      <c r="U300" s="5"/>
      <c r="V300" s="1" t="str">
        <f t="shared" si="79"/>
        <v/>
      </c>
      <c r="W300" s="1" t="str">
        <f t="shared" si="80"/>
        <v/>
      </c>
      <c r="X300" s="1" t="str">
        <f t="shared" si="80"/>
        <v/>
      </c>
      <c r="Y300" s="1" t="str">
        <f t="shared" si="80"/>
        <v/>
      </c>
      <c r="Z300" s="1" t="e">
        <f t="shared" si="81"/>
        <v>#N/A</v>
      </c>
      <c r="AA300" s="3"/>
      <c r="AB300" s="13" t="e">
        <f t="shared" si="73"/>
        <v>#N/A</v>
      </c>
      <c r="AC300" s="13" t="e">
        <f t="shared" si="74"/>
        <v>#N/A</v>
      </c>
      <c r="AD300" s="13" t="e">
        <f t="shared" si="75"/>
        <v>#N/A</v>
      </c>
      <c r="AE300" s="13" t="e">
        <f t="shared" si="76"/>
        <v>#N/A</v>
      </c>
      <c r="AF300" s="13" t="e">
        <f t="shared" si="77"/>
        <v>#N/A</v>
      </c>
      <c r="AG300" s="13" t="e">
        <f t="shared" si="78"/>
        <v>#N/A</v>
      </c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T300" s="107"/>
      <c r="BA300" s="11"/>
      <c r="BB300" s="11"/>
      <c r="BC300" s="11"/>
      <c r="BD300" s="11"/>
      <c r="BE300" s="11"/>
      <c r="BH300" s="11"/>
      <c r="BI300" s="11"/>
      <c r="BJ300" s="11"/>
      <c r="BK300" s="11"/>
      <c r="BL300" s="11"/>
      <c r="BM300" s="11"/>
      <c r="BN300" s="11"/>
    </row>
    <row r="301" spans="1:66" s="1" customFormat="1" x14ac:dyDescent="0.3">
      <c r="A301" s="11"/>
      <c r="B301" s="1" t="e">
        <f t="shared" si="72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118"/>
      <c r="N301" s="5"/>
      <c r="O301" s="5"/>
      <c r="P301" s="5"/>
      <c r="Q301" s="5"/>
      <c r="R301" s="5"/>
      <c r="S301" s="5"/>
      <c r="T301" s="5"/>
      <c r="U301" s="5"/>
      <c r="V301" s="1" t="str">
        <f t="shared" si="79"/>
        <v/>
      </c>
      <c r="W301" s="1" t="str">
        <f t="shared" si="80"/>
        <v/>
      </c>
      <c r="X301" s="1" t="str">
        <f t="shared" si="80"/>
        <v/>
      </c>
      <c r="Y301" s="1" t="str">
        <f t="shared" si="80"/>
        <v/>
      </c>
      <c r="Z301" s="1" t="e">
        <f t="shared" si="81"/>
        <v>#N/A</v>
      </c>
      <c r="AA301" s="3"/>
      <c r="AB301" s="13" t="e">
        <f t="shared" si="73"/>
        <v>#N/A</v>
      </c>
      <c r="AC301" s="13" t="e">
        <f t="shared" si="74"/>
        <v>#N/A</v>
      </c>
      <c r="AD301" s="13" t="e">
        <f t="shared" si="75"/>
        <v>#N/A</v>
      </c>
      <c r="AE301" s="13" t="e">
        <f t="shared" si="76"/>
        <v>#N/A</v>
      </c>
      <c r="AF301" s="13" t="e">
        <f t="shared" si="77"/>
        <v>#N/A</v>
      </c>
      <c r="AG301" s="13" t="e">
        <f t="shared" si="78"/>
        <v>#N/A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T301" s="107"/>
      <c r="BA301" s="11"/>
      <c r="BB301" s="11"/>
      <c r="BC301" s="11"/>
      <c r="BD301" s="11"/>
      <c r="BE301" s="11"/>
      <c r="BH301" s="11"/>
      <c r="BI301" s="11"/>
      <c r="BJ301" s="11"/>
      <c r="BK301" s="11"/>
      <c r="BL301" s="11"/>
      <c r="BM301" s="11"/>
      <c r="BN301" s="11"/>
    </row>
    <row r="302" spans="1:66" s="1" customFormat="1" x14ac:dyDescent="0.3">
      <c r="A302" s="11"/>
      <c r="B302" s="1" t="e">
        <f t="shared" si="72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118"/>
      <c r="N302" s="5"/>
      <c r="O302" s="5"/>
      <c r="P302" s="5"/>
      <c r="Q302" s="5"/>
      <c r="R302" s="5"/>
      <c r="S302" s="5"/>
      <c r="T302" s="5"/>
      <c r="U302" s="5"/>
      <c r="V302" s="1" t="str">
        <f t="shared" si="79"/>
        <v/>
      </c>
      <c r="W302" s="1" t="str">
        <f t="shared" si="80"/>
        <v/>
      </c>
      <c r="X302" s="1" t="str">
        <f t="shared" si="80"/>
        <v/>
      </c>
      <c r="Y302" s="1" t="str">
        <f t="shared" si="80"/>
        <v/>
      </c>
      <c r="Z302" s="1" t="e">
        <f t="shared" si="81"/>
        <v>#N/A</v>
      </c>
      <c r="AA302" s="3"/>
      <c r="AB302" s="13" t="e">
        <f t="shared" si="73"/>
        <v>#N/A</v>
      </c>
      <c r="AC302" s="13" t="e">
        <f t="shared" si="74"/>
        <v>#N/A</v>
      </c>
      <c r="AD302" s="13" t="e">
        <f t="shared" si="75"/>
        <v>#N/A</v>
      </c>
      <c r="AE302" s="13" t="e">
        <f t="shared" si="76"/>
        <v>#N/A</v>
      </c>
      <c r="AF302" s="13" t="e">
        <f t="shared" si="77"/>
        <v>#N/A</v>
      </c>
      <c r="AG302" s="13" t="e">
        <f t="shared" si="78"/>
        <v>#N/A</v>
      </c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T302" s="107"/>
      <c r="BA302" s="11"/>
      <c r="BB302" s="11"/>
      <c r="BC302" s="11"/>
      <c r="BD302" s="11"/>
      <c r="BE302" s="11"/>
      <c r="BH302" s="11"/>
      <c r="BI302" s="11"/>
      <c r="BJ302" s="11"/>
      <c r="BK302" s="11"/>
      <c r="BL302" s="11"/>
      <c r="BM302" s="11"/>
      <c r="BN302" s="11"/>
    </row>
    <row r="303" spans="1:66" s="1" customFormat="1" x14ac:dyDescent="0.3">
      <c r="A303" s="11"/>
      <c r="B303" s="1" t="e">
        <f t="shared" si="72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118"/>
      <c r="N303" s="5"/>
      <c r="O303" s="5"/>
      <c r="P303" s="5"/>
      <c r="Q303" s="5"/>
      <c r="R303" s="5"/>
      <c r="S303" s="5"/>
      <c r="T303" s="5"/>
      <c r="U303" s="5"/>
      <c r="V303" s="1" t="str">
        <f t="shared" si="79"/>
        <v/>
      </c>
      <c r="W303" s="1" t="str">
        <f t="shared" si="80"/>
        <v/>
      </c>
      <c r="X303" s="1" t="str">
        <f t="shared" si="80"/>
        <v/>
      </c>
      <c r="Y303" s="1" t="str">
        <f t="shared" si="80"/>
        <v/>
      </c>
      <c r="Z303" s="1" t="e">
        <f t="shared" si="81"/>
        <v>#N/A</v>
      </c>
      <c r="AA303" s="3"/>
      <c r="AB303" s="13" t="e">
        <f t="shared" si="73"/>
        <v>#N/A</v>
      </c>
      <c r="AC303" s="13" t="e">
        <f t="shared" si="74"/>
        <v>#N/A</v>
      </c>
      <c r="AD303" s="13" t="e">
        <f t="shared" si="75"/>
        <v>#N/A</v>
      </c>
      <c r="AE303" s="13" t="e">
        <f t="shared" si="76"/>
        <v>#N/A</v>
      </c>
      <c r="AF303" s="13" t="e">
        <f t="shared" si="77"/>
        <v>#N/A</v>
      </c>
      <c r="AG303" s="13" t="e">
        <f t="shared" si="78"/>
        <v>#N/A</v>
      </c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T303" s="107"/>
      <c r="BA303" s="11"/>
      <c r="BB303" s="11"/>
      <c r="BC303" s="11"/>
      <c r="BD303" s="11"/>
      <c r="BE303" s="11"/>
      <c r="BH303" s="11"/>
      <c r="BI303" s="11"/>
      <c r="BJ303" s="11"/>
      <c r="BK303" s="11"/>
      <c r="BL303" s="11"/>
      <c r="BM303" s="11"/>
      <c r="BN303" s="11"/>
    </row>
    <row r="304" spans="1:66" s="1" customFormat="1" x14ac:dyDescent="0.3">
      <c r="A304" s="11"/>
      <c r="B304" s="1" t="e">
        <f t="shared" si="72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118"/>
      <c r="N304" s="5"/>
      <c r="O304" s="5"/>
      <c r="P304" s="5"/>
      <c r="Q304" s="5"/>
      <c r="R304" s="5"/>
      <c r="S304" s="5"/>
      <c r="T304" s="5"/>
      <c r="U304" s="5"/>
      <c r="V304" s="1" t="str">
        <f t="shared" si="79"/>
        <v/>
      </c>
      <c r="W304" s="1" t="str">
        <f t="shared" si="80"/>
        <v/>
      </c>
      <c r="X304" s="1" t="str">
        <f t="shared" si="80"/>
        <v/>
      </c>
      <c r="Y304" s="1" t="str">
        <f t="shared" si="80"/>
        <v/>
      </c>
      <c r="Z304" s="1" t="e">
        <f t="shared" si="81"/>
        <v>#N/A</v>
      </c>
      <c r="AA304" s="3"/>
      <c r="AB304" s="13" t="e">
        <f t="shared" si="73"/>
        <v>#N/A</v>
      </c>
      <c r="AC304" s="13" t="e">
        <f t="shared" si="74"/>
        <v>#N/A</v>
      </c>
      <c r="AD304" s="13" t="e">
        <f t="shared" si="75"/>
        <v>#N/A</v>
      </c>
      <c r="AE304" s="13" t="e">
        <f t="shared" si="76"/>
        <v>#N/A</v>
      </c>
      <c r="AF304" s="13" t="e">
        <f t="shared" si="77"/>
        <v>#N/A</v>
      </c>
      <c r="AG304" s="13" t="e">
        <f t="shared" si="78"/>
        <v>#N/A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T304" s="107"/>
      <c r="BA304" s="11"/>
      <c r="BB304" s="11"/>
      <c r="BC304" s="11"/>
      <c r="BD304" s="11"/>
      <c r="BE304" s="11"/>
      <c r="BH304" s="11"/>
      <c r="BI304" s="11"/>
      <c r="BJ304" s="11"/>
      <c r="BK304" s="11"/>
      <c r="BL304" s="11"/>
      <c r="BM304" s="11"/>
      <c r="BN304" s="11"/>
    </row>
    <row r="305" spans="1:66" s="1" customFormat="1" x14ac:dyDescent="0.3">
      <c r="A305" s="11"/>
      <c r="B305" s="1" t="e">
        <f t="shared" si="72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118"/>
      <c r="N305" s="5"/>
      <c r="O305" s="5"/>
      <c r="P305" s="5"/>
      <c r="Q305" s="5"/>
      <c r="R305" s="5"/>
      <c r="S305" s="5"/>
      <c r="T305" s="5"/>
      <c r="U305" s="5"/>
      <c r="V305" s="1" t="str">
        <f t="shared" si="79"/>
        <v/>
      </c>
      <c r="W305" s="1" t="str">
        <f t="shared" si="80"/>
        <v/>
      </c>
      <c r="X305" s="1" t="str">
        <f t="shared" si="80"/>
        <v/>
      </c>
      <c r="Y305" s="1" t="str">
        <f t="shared" si="80"/>
        <v/>
      </c>
      <c r="Z305" s="1" t="e">
        <f t="shared" si="81"/>
        <v>#N/A</v>
      </c>
      <c r="AA305" s="3"/>
      <c r="AB305" s="13" t="e">
        <f t="shared" si="73"/>
        <v>#N/A</v>
      </c>
      <c r="AC305" s="13" t="e">
        <f t="shared" si="74"/>
        <v>#N/A</v>
      </c>
      <c r="AD305" s="13" t="e">
        <f t="shared" si="75"/>
        <v>#N/A</v>
      </c>
      <c r="AE305" s="13" t="e">
        <f t="shared" si="76"/>
        <v>#N/A</v>
      </c>
      <c r="AF305" s="13" t="e">
        <f t="shared" si="77"/>
        <v>#N/A</v>
      </c>
      <c r="AG305" s="13" t="e">
        <f t="shared" si="78"/>
        <v>#N/A</v>
      </c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T305" s="107"/>
      <c r="BA305" s="11"/>
      <c r="BB305" s="11"/>
      <c r="BC305" s="11"/>
      <c r="BD305" s="11"/>
      <c r="BE305" s="11"/>
      <c r="BH305" s="11"/>
      <c r="BI305" s="11"/>
      <c r="BJ305" s="11"/>
      <c r="BK305" s="11"/>
      <c r="BL305" s="11"/>
      <c r="BM305" s="11"/>
      <c r="BN305" s="11"/>
    </row>
    <row r="306" spans="1:66" s="1" customFormat="1" x14ac:dyDescent="0.3">
      <c r="A306" s="11"/>
      <c r="B306" s="1" t="e">
        <f t="shared" si="72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118"/>
      <c r="N306" s="5"/>
      <c r="O306" s="5"/>
      <c r="P306" s="5"/>
      <c r="Q306" s="5"/>
      <c r="R306" s="5"/>
      <c r="S306" s="5"/>
      <c r="T306" s="5"/>
      <c r="U306" s="5"/>
      <c r="V306" s="1" t="str">
        <f t="shared" si="79"/>
        <v/>
      </c>
      <c r="W306" s="1" t="str">
        <f t="shared" si="80"/>
        <v/>
      </c>
      <c r="X306" s="1" t="str">
        <f t="shared" si="80"/>
        <v/>
      </c>
      <c r="Y306" s="1" t="str">
        <f t="shared" si="80"/>
        <v/>
      </c>
      <c r="Z306" s="1" t="e">
        <f t="shared" si="81"/>
        <v>#N/A</v>
      </c>
      <c r="AA306" s="3"/>
      <c r="AB306" s="13" t="e">
        <f t="shared" si="73"/>
        <v>#N/A</v>
      </c>
      <c r="AC306" s="13" t="e">
        <f t="shared" si="74"/>
        <v>#N/A</v>
      </c>
      <c r="AD306" s="13" t="e">
        <f t="shared" si="75"/>
        <v>#N/A</v>
      </c>
      <c r="AE306" s="13" t="e">
        <f t="shared" si="76"/>
        <v>#N/A</v>
      </c>
      <c r="AF306" s="13" t="e">
        <f t="shared" si="77"/>
        <v>#N/A</v>
      </c>
      <c r="AG306" s="13" t="e">
        <f t="shared" si="78"/>
        <v>#N/A</v>
      </c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T306" s="107"/>
      <c r="BA306" s="11"/>
      <c r="BB306" s="11"/>
      <c r="BC306" s="11"/>
      <c r="BD306" s="11"/>
      <c r="BE306" s="11"/>
      <c r="BH306" s="11"/>
      <c r="BI306" s="11"/>
      <c r="BJ306" s="11"/>
      <c r="BK306" s="11"/>
      <c r="BL306" s="11"/>
      <c r="BM306" s="11"/>
      <c r="BN306" s="11"/>
    </row>
    <row r="307" spans="1:66" s="1" customFormat="1" x14ac:dyDescent="0.3">
      <c r="A307" s="11"/>
      <c r="B307" s="1" t="e">
        <f t="shared" si="72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118"/>
      <c r="N307" s="5"/>
      <c r="O307" s="5"/>
      <c r="P307" s="5"/>
      <c r="Q307" s="5"/>
      <c r="R307" s="5"/>
      <c r="S307" s="5"/>
      <c r="T307" s="5"/>
      <c r="U307" s="5"/>
      <c r="V307" s="1" t="str">
        <f t="shared" si="79"/>
        <v/>
      </c>
      <c r="W307" s="1" t="str">
        <f t="shared" si="80"/>
        <v/>
      </c>
      <c r="X307" s="1" t="str">
        <f t="shared" si="80"/>
        <v/>
      </c>
      <c r="Y307" s="1" t="str">
        <f t="shared" si="80"/>
        <v/>
      </c>
      <c r="Z307" s="1" t="e">
        <f t="shared" si="81"/>
        <v>#N/A</v>
      </c>
      <c r="AA307" s="3"/>
      <c r="AB307" s="13" t="e">
        <f t="shared" si="73"/>
        <v>#N/A</v>
      </c>
      <c r="AC307" s="13" t="e">
        <f t="shared" si="74"/>
        <v>#N/A</v>
      </c>
      <c r="AD307" s="13" t="e">
        <f t="shared" si="75"/>
        <v>#N/A</v>
      </c>
      <c r="AE307" s="13" t="e">
        <f t="shared" si="76"/>
        <v>#N/A</v>
      </c>
      <c r="AF307" s="13" t="e">
        <f t="shared" si="77"/>
        <v>#N/A</v>
      </c>
      <c r="AG307" s="13" t="e">
        <f t="shared" si="78"/>
        <v>#N/A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T307" s="107"/>
      <c r="BA307" s="11"/>
      <c r="BB307" s="11"/>
      <c r="BC307" s="11"/>
      <c r="BD307" s="11"/>
      <c r="BE307" s="11"/>
      <c r="BH307" s="11"/>
      <c r="BI307" s="11"/>
      <c r="BJ307" s="11"/>
      <c r="BK307" s="11"/>
      <c r="BL307" s="11"/>
      <c r="BM307" s="11"/>
      <c r="BN307" s="11"/>
    </row>
    <row r="308" spans="1:66" s="1" customFormat="1" x14ac:dyDescent="0.3">
      <c r="A308" s="11"/>
      <c r="B308" s="1" t="e">
        <f t="shared" si="72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118"/>
      <c r="N308" s="5"/>
      <c r="O308" s="5"/>
      <c r="P308" s="5"/>
      <c r="Q308" s="5"/>
      <c r="R308" s="5"/>
      <c r="S308" s="5"/>
      <c r="T308" s="5"/>
      <c r="U308" s="5"/>
      <c r="V308" s="1" t="str">
        <f t="shared" si="79"/>
        <v/>
      </c>
      <c r="W308" s="1" t="str">
        <f t="shared" si="80"/>
        <v/>
      </c>
      <c r="X308" s="1" t="str">
        <f t="shared" si="80"/>
        <v/>
      </c>
      <c r="Y308" s="1" t="str">
        <f t="shared" si="80"/>
        <v/>
      </c>
      <c r="Z308" s="1" t="e">
        <f t="shared" si="81"/>
        <v>#N/A</v>
      </c>
      <c r="AA308" s="3"/>
      <c r="AB308" s="13" t="e">
        <f t="shared" si="73"/>
        <v>#N/A</v>
      </c>
      <c r="AC308" s="13" t="e">
        <f t="shared" si="74"/>
        <v>#N/A</v>
      </c>
      <c r="AD308" s="13" t="e">
        <f t="shared" si="75"/>
        <v>#N/A</v>
      </c>
      <c r="AE308" s="13" t="e">
        <f t="shared" si="76"/>
        <v>#N/A</v>
      </c>
      <c r="AF308" s="13" t="e">
        <f t="shared" si="77"/>
        <v>#N/A</v>
      </c>
      <c r="AG308" s="13" t="e">
        <f t="shared" si="78"/>
        <v>#N/A</v>
      </c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T308" s="107"/>
      <c r="BA308" s="11"/>
      <c r="BB308" s="11"/>
      <c r="BC308" s="11"/>
      <c r="BD308" s="11"/>
      <c r="BE308" s="11"/>
      <c r="BH308" s="11"/>
      <c r="BI308" s="11"/>
      <c r="BJ308" s="11"/>
      <c r="BK308" s="11"/>
      <c r="BL308" s="11"/>
      <c r="BM308" s="11"/>
      <c r="BN308" s="11"/>
    </row>
    <row r="309" spans="1:66" s="1" customFormat="1" x14ac:dyDescent="0.3">
      <c r="A309" s="11"/>
      <c r="B309" s="1" t="e">
        <f t="shared" si="72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118"/>
      <c r="N309" s="5"/>
      <c r="O309" s="5"/>
      <c r="P309" s="5"/>
      <c r="Q309" s="5"/>
      <c r="R309" s="5"/>
      <c r="S309" s="5"/>
      <c r="T309" s="5"/>
      <c r="U309" s="5"/>
      <c r="V309" s="1" t="str">
        <f t="shared" si="79"/>
        <v/>
      </c>
      <c r="W309" s="1" t="str">
        <f t="shared" si="80"/>
        <v/>
      </c>
      <c r="X309" s="1" t="str">
        <f t="shared" si="80"/>
        <v/>
      </c>
      <c r="Y309" s="1" t="str">
        <f t="shared" si="80"/>
        <v/>
      </c>
      <c r="Z309" s="1" t="e">
        <f t="shared" si="81"/>
        <v>#N/A</v>
      </c>
      <c r="AA309" s="3"/>
      <c r="AB309" s="13" t="e">
        <f t="shared" si="73"/>
        <v>#N/A</v>
      </c>
      <c r="AC309" s="13" t="e">
        <f t="shared" si="74"/>
        <v>#N/A</v>
      </c>
      <c r="AD309" s="13" t="e">
        <f t="shared" si="75"/>
        <v>#N/A</v>
      </c>
      <c r="AE309" s="13" t="e">
        <f t="shared" si="76"/>
        <v>#N/A</v>
      </c>
      <c r="AF309" s="13" t="e">
        <f t="shared" si="77"/>
        <v>#N/A</v>
      </c>
      <c r="AG309" s="13" t="e">
        <f t="shared" si="78"/>
        <v>#N/A</v>
      </c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T309" s="107"/>
      <c r="BA309" s="11"/>
      <c r="BB309" s="11"/>
      <c r="BC309" s="11"/>
      <c r="BD309" s="11"/>
      <c r="BE309" s="11"/>
      <c r="BH309" s="11"/>
      <c r="BI309" s="11"/>
      <c r="BJ309" s="11"/>
      <c r="BK309" s="11"/>
      <c r="BL309" s="11"/>
      <c r="BM309" s="11"/>
      <c r="BN309" s="11"/>
    </row>
    <row r="310" spans="1:66" s="1" customFormat="1" x14ac:dyDescent="0.3">
      <c r="A310" s="11"/>
      <c r="B310" s="1" t="e">
        <f t="shared" si="72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118"/>
      <c r="N310" s="5"/>
      <c r="O310" s="5"/>
      <c r="P310" s="5"/>
      <c r="Q310" s="5"/>
      <c r="R310" s="5"/>
      <c r="S310" s="5"/>
      <c r="T310" s="5"/>
      <c r="U310" s="5"/>
      <c r="V310" s="1" t="str">
        <f t="shared" si="79"/>
        <v/>
      </c>
      <c r="W310" s="1" t="str">
        <f t="shared" si="80"/>
        <v/>
      </c>
      <c r="X310" s="1" t="str">
        <f t="shared" si="80"/>
        <v/>
      </c>
      <c r="Y310" s="1" t="str">
        <f t="shared" si="80"/>
        <v/>
      </c>
      <c r="Z310" s="1" t="e">
        <f t="shared" si="81"/>
        <v>#N/A</v>
      </c>
      <c r="AA310" s="3"/>
      <c r="AB310" s="13" t="e">
        <f t="shared" si="73"/>
        <v>#N/A</v>
      </c>
      <c r="AC310" s="13" t="e">
        <f t="shared" si="74"/>
        <v>#N/A</v>
      </c>
      <c r="AD310" s="13" t="e">
        <f t="shared" si="75"/>
        <v>#N/A</v>
      </c>
      <c r="AE310" s="13" t="e">
        <f t="shared" si="76"/>
        <v>#N/A</v>
      </c>
      <c r="AF310" s="13" t="e">
        <f t="shared" si="77"/>
        <v>#N/A</v>
      </c>
      <c r="AG310" s="13" t="e">
        <f t="shared" si="78"/>
        <v>#N/A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T310" s="107"/>
      <c r="BA310" s="11"/>
      <c r="BB310" s="11"/>
      <c r="BC310" s="11"/>
      <c r="BD310" s="11"/>
      <c r="BE310" s="11"/>
      <c r="BH310" s="11"/>
      <c r="BI310" s="11"/>
      <c r="BJ310" s="11"/>
      <c r="BK310" s="11"/>
      <c r="BL310" s="11"/>
      <c r="BM310" s="11"/>
      <c r="BN310" s="11"/>
    </row>
    <row r="311" spans="1:66" s="1" customFormat="1" x14ac:dyDescent="0.3">
      <c r="A311" s="11"/>
      <c r="B311" s="1" t="e">
        <f t="shared" si="72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118"/>
      <c r="N311" s="5"/>
      <c r="O311" s="5"/>
      <c r="P311" s="5"/>
      <c r="Q311" s="5"/>
      <c r="R311" s="5"/>
      <c r="S311" s="5"/>
      <c r="T311" s="5"/>
      <c r="U311" s="5"/>
      <c r="V311" s="1" t="str">
        <f t="shared" si="79"/>
        <v/>
      </c>
      <c r="W311" s="1" t="str">
        <f t="shared" si="80"/>
        <v/>
      </c>
      <c r="X311" s="1" t="str">
        <f t="shared" si="80"/>
        <v/>
      </c>
      <c r="Y311" s="1" t="str">
        <f t="shared" si="80"/>
        <v/>
      </c>
      <c r="Z311" s="1" t="e">
        <f t="shared" si="81"/>
        <v>#N/A</v>
      </c>
      <c r="AA311" s="3"/>
      <c r="AB311" s="13" t="e">
        <f t="shared" si="73"/>
        <v>#N/A</v>
      </c>
      <c r="AC311" s="13" t="e">
        <f t="shared" si="74"/>
        <v>#N/A</v>
      </c>
      <c r="AD311" s="13" t="e">
        <f t="shared" si="75"/>
        <v>#N/A</v>
      </c>
      <c r="AE311" s="13" t="e">
        <f t="shared" si="76"/>
        <v>#N/A</v>
      </c>
      <c r="AF311" s="13" t="e">
        <f t="shared" si="77"/>
        <v>#N/A</v>
      </c>
      <c r="AG311" s="13" t="e">
        <f t="shared" si="78"/>
        <v>#N/A</v>
      </c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T311" s="107"/>
      <c r="BA311" s="11"/>
      <c r="BB311" s="11"/>
      <c r="BC311" s="11"/>
      <c r="BD311" s="11"/>
      <c r="BE311" s="11"/>
      <c r="BH311" s="11"/>
      <c r="BI311" s="11"/>
      <c r="BJ311" s="11"/>
      <c r="BK311" s="11"/>
      <c r="BL311" s="11"/>
      <c r="BM311" s="11"/>
      <c r="BN311" s="11"/>
    </row>
    <row r="312" spans="1:66" s="1" customFormat="1" x14ac:dyDescent="0.3">
      <c r="A312" s="11"/>
      <c r="B312" s="1" t="e">
        <f t="shared" si="72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118"/>
      <c r="N312" s="5"/>
      <c r="O312" s="5"/>
      <c r="P312" s="5"/>
      <c r="Q312" s="5"/>
      <c r="R312" s="5"/>
      <c r="S312" s="5"/>
      <c r="T312" s="5"/>
      <c r="U312" s="5"/>
      <c r="V312" s="1" t="str">
        <f t="shared" si="79"/>
        <v/>
      </c>
      <c r="W312" s="1" t="str">
        <f t="shared" si="80"/>
        <v/>
      </c>
      <c r="X312" s="1" t="str">
        <f t="shared" si="80"/>
        <v/>
      </c>
      <c r="Y312" s="1" t="str">
        <f t="shared" si="80"/>
        <v/>
      </c>
      <c r="Z312" s="1" t="e">
        <f t="shared" si="81"/>
        <v>#N/A</v>
      </c>
      <c r="AA312" s="3"/>
      <c r="AB312" s="13" t="e">
        <f t="shared" si="73"/>
        <v>#N/A</v>
      </c>
      <c r="AC312" s="13" t="e">
        <f t="shared" si="74"/>
        <v>#N/A</v>
      </c>
      <c r="AD312" s="13" t="e">
        <f t="shared" si="75"/>
        <v>#N/A</v>
      </c>
      <c r="AE312" s="13" t="e">
        <f t="shared" si="76"/>
        <v>#N/A</v>
      </c>
      <c r="AF312" s="13" t="e">
        <f t="shared" si="77"/>
        <v>#N/A</v>
      </c>
      <c r="AG312" s="13" t="e">
        <f t="shared" si="78"/>
        <v>#N/A</v>
      </c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T312" s="107"/>
      <c r="BA312" s="11"/>
      <c r="BB312" s="11"/>
      <c r="BC312" s="11"/>
      <c r="BD312" s="11"/>
      <c r="BE312" s="11"/>
      <c r="BH312" s="11"/>
      <c r="BI312" s="11"/>
      <c r="BJ312" s="11"/>
      <c r="BK312" s="11"/>
      <c r="BL312" s="11"/>
      <c r="BM312" s="11"/>
      <c r="BN312" s="11"/>
    </row>
    <row r="313" spans="1:66" s="1" customFormat="1" x14ac:dyDescent="0.3">
      <c r="A313" s="11"/>
      <c r="B313" s="1" t="e">
        <f t="shared" si="72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118"/>
      <c r="N313" s="5"/>
      <c r="O313" s="5"/>
      <c r="P313" s="5"/>
      <c r="Q313" s="5"/>
      <c r="R313" s="5"/>
      <c r="S313" s="5"/>
      <c r="T313" s="5"/>
      <c r="U313" s="5"/>
      <c r="V313" s="1" t="str">
        <f t="shared" si="79"/>
        <v/>
      </c>
      <c r="W313" s="1" t="str">
        <f t="shared" si="80"/>
        <v/>
      </c>
      <c r="X313" s="1" t="str">
        <f t="shared" si="80"/>
        <v/>
      </c>
      <c r="Y313" s="1" t="str">
        <f t="shared" si="80"/>
        <v/>
      </c>
      <c r="Z313" s="1" t="e">
        <f t="shared" si="81"/>
        <v>#N/A</v>
      </c>
      <c r="AA313" s="3"/>
      <c r="AB313" s="13" t="e">
        <f t="shared" si="73"/>
        <v>#N/A</v>
      </c>
      <c r="AC313" s="13" t="e">
        <f t="shared" si="74"/>
        <v>#N/A</v>
      </c>
      <c r="AD313" s="13" t="e">
        <f t="shared" si="75"/>
        <v>#N/A</v>
      </c>
      <c r="AE313" s="13" t="e">
        <f t="shared" si="76"/>
        <v>#N/A</v>
      </c>
      <c r="AF313" s="13" t="e">
        <f t="shared" si="77"/>
        <v>#N/A</v>
      </c>
      <c r="AG313" s="13" t="e">
        <f t="shared" si="78"/>
        <v>#N/A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T313" s="107"/>
      <c r="BA313" s="11"/>
      <c r="BB313" s="11"/>
      <c r="BC313" s="11"/>
      <c r="BD313" s="11"/>
      <c r="BE313" s="11"/>
      <c r="BH313" s="11"/>
      <c r="BI313" s="11"/>
      <c r="BJ313" s="11"/>
      <c r="BK313" s="11"/>
      <c r="BL313" s="11"/>
      <c r="BM313" s="11"/>
      <c r="BN313" s="11"/>
    </row>
    <row r="314" spans="1:66" s="1" customFormat="1" x14ac:dyDescent="0.3">
      <c r="A314" s="11"/>
      <c r="B314" s="1" t="e">
        <f t="shared" si="72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118"/>
      <c r="N314" s="5"/>
      <c r="O314" s="5"/>
      <c r="P314" s="5"/>
      <c r="Q314" s="5"/>
      <c r="R314" s="5"/>
      <c r="S314" s="5"/>
      <c r="T314" s="5"/>
      <c r="U314" s="5"/>
      <c r="V314" s="1" t="str">
        <f t="shared" si="79"/>
        <v/>
      </c>
      <c r="W314" s="1" t="str">
        <f t="shared" si="80"/>
        <v/>
      </c>
      <c r="X314" s="1" t="str">
        <f t="shared" si="80"/>
        <v/>
      </c>
      <c r="Y314" s="1" t="str">
        <f t="shared" si="80"/>
        <v/>
      </c>
      <c r="Z314" s="1" t="e">
        <f t="shared" si="81"/>
        <v>#N/A</v>
      </c>
      <c r="AA314" s="3"/>
      <c r="AB314" s="13" t="e">
        <f t="shared" si="73"/>
        <v>#N/A</v>
      </c>
      <c r="AC314" s="13" t="e">
        <f t="shared" si="74"/>
        <v>#N/A</v>
      </c>
      <c r="AD314" s="13" t="e">
        <f t="shared" si="75"/>
        <v>#N/A</v>
      </c>
      <c r="AE314" s="13" t="e">
        <f t="shared" si="76"/>
        <v>#N/A</v>
      </c>
      <c r="AF314" s="13" t="e">
        <f t="shared" si="77"/>
        <v>#N/A</v>
      </c>
      <c r="AG314" s="13" t="e">
        <f t="shared" si="78"/>
        <v>#N/A</v>
      </c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T314" s="107"/>
      <c r="BA314" s="11"/>
      <c r="BB314" s="11"/>
      <c r="BC314" s="11"/>
      <c r="BD314" s="11"/>
      <c r="BE314" s="11"/>
      <c r="BH314" s="11"/>
      <c r="BI314" s="11"/>
      <c r="BJ314" s="11"/>
      <c r="BK314" s="11"/>
      <c r="BL314" s="11"/>
      <c r="BM314" s="11"/>
      <c r="BN314" s="11"/>
    </row>
    <row r="315" spans="1:66" s="1" customFormat="1" x14ac:dyDescent="0.3">
      <c r="A315" s="11"/>
      <c r="B315" s="1" t="e">
        <f t="shared" si="72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118"/>
      <c r="N315" s="5"/>
      <c r="O315" s="5"/>
      <c r="P315" s="5"/>
      <c r="Q315" s="5"/>
      <c r="R315" s="5"/>
      <c r="S315" s="5"/>
      <c r="T315" s="5"/>
      <c r="U315" s="5"/>
      <c r="V315" s="1" t="str">
        <f t="shared" si="79"/>
        <v/>
      </c>
      <c r="W315" s="1" t="str">
        <f t="shared" si="80"/>
        <v/>
      </c>
      <c r="X315" s="1" t="str">
        <f t="shared" si="80"/>
        <v/>
      </c>
      <c r="Y315" s="1" t="str">
        <f t="shared" si="80"/>
        <v/>
      </c>
      <c r="Z315" s="1" t="e">
        <f t="shared" si="81"/>
        <v>#N/A</v>
      </c>
      <c r="AA315" s="3"/>
      <c r="AB315" s="13" t="e">
        <f t="shared" si="73"/>
        <v>#N/A</v>
      </c>
      <c r="AC315" s="13" t="e">
        <f t="shared" si="74"/>
        <v>#N/A</v>
      </c>
      <c r="AD315" s="13" t="e">
        <f t="shared" si="75"/>
        <v>#N/A</v>
      </c>
      <c r="AE315" s="13" t="e">
        <f t="shared" si="76"/>
        <v>#N/A</v>
      </c>
      <c r="AF315" s="13" t="e">
        <f t="shared" si="77"/>
        <v>#N/A</v>
      </c>
      <c r="AG315" s="13" t="e">
        <f t="shared" si="78"/>
        <v>#N/A</v>
      </c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T315" s="107"/>
      <c r="BA315" s="11"/>
      <c r="BB315" s="11"/>
      <c r="BC315" s="11"/>
      <c r="BD315" s="11"/>
      <c r="BE315" s="11"/>
      <c r="BH315" s="11"/>
      <c r="BI315" s="11"/>
      <c r="BJ315" s="11"/>
      <c r="BK315" s="11"/>
      <c r="BL315" s="11"/>
      <c r="BM315" s="11"/>
      <c r="BN315" s="11"/>
    </row>
    <row r="316" spans="1:66" s="1" customFormat="1" x14ac:dyDescent="0.3">
      <c r="A316" s="11"/>
      <c r="B316" s="1" t="e">
        <f t="shared" si="72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118"/>
      <c r="N316" s="5"/>
      <c r="O316" s="5"/>
      <c r="P316" s="5"/>
      <c r="Q316" s="5"/>
      <c r="R316" s="5"/>
      <c r="S316" s="5"/>
      <c r="T316" s="5"/>
      <c r="U316" s="5"/>
      <c r="V316" s="1" t="str">
        <f t="shared" si="79"/>
        <v/>
      </c>
      <c r="W316" s="1" t="str">
        <f t="shared" si="80"/>
        <v/>
      </c>
      <c r="X316" s="1" t="str">
        <f t="shared" si="80"/>
        <v/>
      </c>
      <c r="Y316" s="1" t="str">
        <f t="shared" si="80"/>
        <v/>
      </c>
      <c r="Z316" s="1" t="e">
        <f t="shared" si="81"/>
        <v>#N/A</v>
      </c>
      <c r="AA316" s="3"/>
      <c r="AB316" s="13" t="e">
        <f t="shared" si="73"/>
        <v>#N/A</v>
      </c>
      <c r="AC316" s="13" t="e">
        <f t="shared" si="74"/>
        <v>#N/A</v>
      </c>
      <c r="AD316" s="13" t="e">
        <f t="shared" si="75"/>
        <v>#N/A</v>
      </c>
      <c r="AE316" s="13" t="e">
        <f t="shared" si="76"/>
        <v>#N/A</v>
      </c>
      <c r="AF316" s="13" t="e">
        <f t="shared" si="77"/>
        <v>#N/A</v>
      </c>
      <c r="AG316" s="13" t="e">
        <f t="shared" si="78"/>
        <v>#N/A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T316" s="107"/>
      <c r="BA316" s="11"/>
      <c r="BB316" s="11"/>
      <c r="BC316" s="11"/>
      <c r="BD316" s="11"/>
      <c r="BE316" s="11"/>
      <c r="BH316" s="11"/>
      <c r="BI316" s="11"/>
      <c r="BJ316" s="11"/>
      <c r="BK316" s="11"/>
      <c r="BL316" s="11"/>
      <c r="BM316" s="11"/>
      <c r="BN316" s="11"/>
    </row>
    <row r="317" spans="1:66" s="1" customFormat="1" x14ac:dyDescent="0.3">
      <c r="A317" s="11"/>
      <c r="B317" s="1" t="e">
        <f t="shared" si="72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118"/>
      <c r="N317" s="5"/>
      <c r="O317" s="5"/>
      <c r="P317" s="5"/>
      <c r="Q317" s="5"/>
      <c r="R317" s="5"/>
      <c r="S317" s="5"/>
      <c r="T317" s="5"/>
      <c r="U317" s="5"/>
      <c r="V317" s="1" t="str">
        <f t="shared" si="79"/>
        <v/>
      </c>
      <c r="W317" s="1" t="str">
        <f t="shared" si="80"/>
        <v/>
      </c>
      <c r="X317" s="1" t="str">
        <f t="shared" si="80"/>
        <v/>
      </c>
      <c r="Y317" s="1" t="str">
        <f t="shared" si="80"/>
        <v/>
      </c>
      <c r="Z317" s="1" t="e">
        <f t="shared" si="81"/>
        <v>#N/A</v>
      </c>
      <c r="AA317" s="3"/>
      <c r="AB317" s="13" t="e">
        <f t="shared" si="73"/>
        <v>#N/A</v>
      </c>
      <c r="AC317" s="13" t="e">
        <f t="shared" si="74"/>
        <v>#N/A</v>
      </c>
      <c r="AD317" s="13" t="e">
        <f t="shared" si="75"/>
        <v>#N/A</v>
      </c>
      <c r="AE317" s="13" t="e">
        <f t="shared" si="76"/>
        <v>#N/A</v>
      </c>
      <c r="AF317" s="13" t="e">
        <f t="shared" si="77"/>
        <v>#N/A</v>
      </c>
      <c r="AG317" s="13" t="e">
        <f t="shared" si="78"/>
        <v>#N/A</v>
      </c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T317" s="107"/>
      <c r="BA317" s="11"/>
      <c r="BB317" s="11"/>
      <c r="BC317" s="11"/>
      <c r="BD317" s="11"/>
      <c r="BE317" s="11"/>
      <c r="BH317" s="11"/>
      <c r="BI317" s="11"/>
      <c r="BJ317" s="11"/>
      <c r="BK317" s="11"/>
      <c r="BL317" s="11"/>
      <c r="BM317" s="11"/>
      <c r="BN317" s="11"/>
    </row>
    <row r="318" spans="1:66" s="1" customFormat="1" x14ac:dyDescent="0.3">
      <c r="A318" s="11"/>
      <c r="B318" s="1" t="e">
        <f t="shared" si="72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118"/>
      <c r="N318" s="5"/>
      <c r="O318" s="5"/>
      <c r="P318" s="5"/>
      <c r="Q318" s="5"/>
      <c r="R318" s="5"/>
      <c r="S318" s="5"/>
      <c r="T318" s="5"/>
      <c r="U318" s="5"/>
      <c r="V318" s="1" t="str">
        <f t="shared" si="79"/>
        <v/>
      </c>
      <c r="W318" s="1" t="str">
        <f t="shared" si="80"/>
        <v/>
      </c>
      <c r="X318" s="1" t="str">
        <f t="shared" si="80"/>
        <v/>
      </c>
      <c r="Y318" s="1" t="str">
        <f t="shared" si="80"/>
        <v/>
      </c>
      <c r="Z318" s="1" t="e">
        <f t="shared" si="81"/>
        <v>#N/A</v>
      </c>
      <c r="AA318" s="3"/>
      <c r="AB318" s="13" t="e">
        <f t="shared" si="73"/>
        <v>#N/A</v>
      </c>
      <c r="AC318" s="13" t="e">
        <f t="shared" si="74"/>
        <v>#N/A</v>
      </c>
      <c r="AD318" s="13" t="e">
        <f t="shared" si="75"/>
        <v>#N/A</v>
      </c>
      <c r="AE318" s="13" t="e">
        <f t="shared" si="76"/>
        <v>#N/A</v>
      </c>
      <c r="AF318" s="13" t="e">
        <f t="shared" si="77"/>
        <v>#N/A</v>
      </c>
      <c r="AG318" s="13" t="e">
        <f t="shared" si="78"/>
        <v>#N/A</v>
      </c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T318" s="107"/>
      <c r="BA318" s="11"/>
      <c r="BB318" s="11"/>
      <c r="BC318" s="11"/>
      <c r="BD318" s="11"/>
      <c r="BE318" s="11"/>
      <c r="BH318" s="11"/>
      <c r="BI318" s="11"/>
      <c r="BJ318" s="11"/>
      <c r="BK318" s="11"/>
      <c r="BL318" s="11"/>
      <c r="BM318" s="11"/>
      <c r="BN318" s="11"/>
    </row>
    <row r="319" spans="1:66" s="1" customFormat="1" x14ac:dyDescent="0.3">
      <c r="A319" s="11"/>
      <c r="B319" s="1" t="e">
        <f t="shared" si="72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118"/>
      <c r="N319" s="5"/>
      <c r="O319" s="5"/>
      <c r="P319" s="5"/>
      <c r="Q319" s="5"/>
      <c r="R319" s="5"/>
      <c r="S319" s="5"/>
      <c r="T319" s="5"/>
      <c r="U319" s="5"/>
      <c r="V319" s="1" t="str">
        <f t="shared" si="79"/>
        <v/>
      </c>
      <c r="W319" s="1" t="str">
        <f t="shared" si="80"/>
        <v/>
      </c>
      <c r="X319" s="1" t="str">
        <f t="shared" si="80"/>
        <v/>
      </c>
      <c r="Y319" s="1" t="str">
        <f t="shared" si="80"/>
        <v/>
      </c>
      <c r="Z319" s="1" t="e">
        <f t="shared" si="81"/>
        <v>#N/A</v>
      </c>
      <c r="AA319" s="3"/>
      <c r="AB319" s="13" t="e">
        <f t="shared" si="73"/>
        <v>#N/A</v>
      </c>
      <c r="AC319" s="13" t="e">
        <f t="shared" si="74"/>
        <v>#N/A</v>
      </c>
      <c r="AD319" s="13" t="e">
        <f t="shared" si="75"/>
        <v>#N/A</v>
      </c>
      <c r="AE319" s="13" t="e">
        <f t="shared" si="76"/>
        <v>#N/A</v>
      </c>
      <c r="AF319" s="13" t="e">
        <f t="shared" si="77"/>
        <v>#N/A</v>
      </c>
      <c r="AG319" s="13" t="e">
        <f t="shared" si="78"/>
        <v>#N/A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T319" s="107"/>
      <c r="BA319" s="11"/>
      <c r="BB319" s="11"/>
      <c r="BC319" s="11"/>
      <c r="BD319" s="11"/>
      <c r="BE319" s="11"/>
      <c r="BH319" s="11"/>
      <c r="BI319" s="11"/>
      <c r="BJ319" s="11"/>
      <c r="BK319" s="11"/>
      <c r="BL319" s="11"/>
      <c r="BM319" s="11"/>
      <c r="BN319" s="11"/>
    </row>
    <row r="320" spans="1:66" s="1" customFormat="1" x14ac:dyDescent="0.3">
      <c r="A320" s="11"/>
      <c r="B320" s="1" t="e">
        <f t="shared" si="72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118"/>
      <c r="N320" s="5"/>
      <c r="O320" s="5"/>
      <c r="P320" s="5"/>
      <c r="Q320" s="5"/>
      <c r="R320" s="5"/>
      <c r="S320" s="5"/>
      <c r="T320" s="5"/>
      <c r="U320" s="5"/>
      <c r="V320" s="1" t="str">
        <f t="shared" si="79"/>
        <v/>
      </c>
      <c r="W320" s="1" t="str">
        <f t="shared" si="80"/>
        <v/>
      </c>
      <c r="X320" s="1" t="str">
        <f t="shared" si="80"/>
        <v/>
      </c>
      <c r="Y320" s="1" t="str">
        <f t="shared" si="80"/>
        <v/>
      </c>
      <c r="Z320" s="1" t="e">
        <f t="shared" si="81"/>
        <v>#N/A</v>
      </c>
      <c r="AA320" s="3"/>
      <c r="AB320" s="13" t="e">
        <f t="shared" si="73"/>
        <v>#N/A</v>
      </c>
      <c r="AC320" s="13" t="e">
        <f t="shared" si="74"/>
        <v>#N/A</v>
      </c>
      <c r="AD320" s="13" t="e">
        <f t="shared" si="75"/>
        <v>#N/A</v>
      </c>
      <c r="AE320" s="13" t="e">
        <f t="shared" si="76"/>
        <v>#N/A</v>
      </c>
      <c r="AF320" s="13" t="e">
        <f t="shared" si="77"/>
        <v>#N/A</v>
      </c>
      <c r="AG320" s="13" t="e">
        <f t="shared" si="78"/>
        <v>#N/A</v>
      </c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T320" s="107"/>
      <c r="BA320" s="11"/>
      <c r="BB320" s="11"/>
      <c r="BC320" s="11"/>
      <c r="BD320" s="11"/>
      <c r="BE320" s="11"/>
      <c r="BH320" s="11"/>
      <c r="BI320" s="11"/>
      <c r="BJ320" s="11"/>
      <c r="BK320" s="11"/>
      <c r="BL320" s="11"/>
      <c r="BM320" s="11"/>
      <c r="BN320" s="11"/>
    </row>
    <row r="321" spans="1:66" s="1" customFormat="1" x14ac:dyDescent="0.3">
      <c r="A321" s="11"/>
      <c r="B321" s="1" t="e">
        <f t="shared" si="72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118"/>
      <c r="N321" s="5"/>
      <c r="O321" s="5"/>
      <c r="P321" s="5"/>
      <c r="Q321" s="5"/>
      <c r="R321" s="5"/>
      <c r="S321" s="5"/>
      <c r="T321" s="5"/>
      <c r="U321" s="5"/>
      <c r="V321" s="1" t="str">
        <f t="shared" si="79"/>
        <v/>
      </c>
      <c r="W321" s="1" t="str">
        <f t="shared" si="80"/>
        <v/>
      </c>
      <c r="X321" s="1" t="str">
        <f t="shared" si="80"/>
        <v/>
      </c>
      <c r="Y321" s="1" t="str">
        <f t="shared" si="80"/>
        <v/>
      </c>
      <c r="Z321" s="1" t="e">
        <f t="shared" si="81"/>
        <v>#N/A</v>
      </c>
      <c r="AA321" s="3"/>
      <c r="AB321" s="13" t="e">
        <f t="shared" si="73"/>
        <v>#N/A</v>
      </c>
      <c r="AC321" s="13" t="e">
        <f t="shared" si="74"/>
        <v>#N/A</v>
      </c>
      <c r="AD321" s="13" t="e">
        <f t="shared" si="75"/>
        <v>#N/A</v>
      </c>
      <c r="AE321" s="13" t="e">
        <f t="shared" si="76"/>
        <v>#N/A</v>
      </c>
      <c r="AF321" s="13" t="e">
        <f t="shared" si="77"/>
        <v>#N/A</v>
      </c>
      <c r="AG321" s="13" t="e">
        <f t="shared" si="78"/>
        <v>#N/A</v>
      </c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T321" s="107"/>
      <c r="BA321" s="11"/>
      <c r="BB321" s="11"/>
      <c r="BC321" s="11"/>
      <c r="BD321" s="11"/>
      <c r="BE321" s="11"/>
      <c r="BH321" s="11"/>
      <c r="BI321" s="11"/>
      <c r="BJ321" s="11"/>
      <c r="BK321" s="11"/>
      <c r="BL321" s="11"/>
      <c r="BM321" s="11"/>
      <c r="BN321" s="11"/>
    </row>
    <row r="322" spans="1:66" s="1" customFormat="1" x14ac:dyDescent="0.3">
      <c r="A322" s="11"/>
      <c r="B322" s="1" t="e">
        <f t="shared" si="72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118"/>
      <c r="N322" s="5"/>
      <c r="O322" s="5"/>
      <c r="P322" s="5"/>
      <c r="Q322" s="5"/>
      <c r="R322" s="5"/>
      <c r="S322" s="5"/>
      <c r="T322" s="5"/>
      <c r="U322" s="5"/>
      <c r="V322" s="1" t="str">
        <f t="shared" si="79"/>
        <v/>
      </c>
      <c r="W322" s="1" t="str">
        <f t="shared" si="80"/>
        <v/>
      </c>
      <c r="X322" s="1" t="str">
        <f t="shared" si="80"/>
        <v/>
      </c>
      <c r="Y322" s="1" t="str">
        <f t="shared" si="80"/>
        <v/>
      </c>
      <c r="Z322" s="1" t="e">
        <f t="shared" si="81"/>
        <v>#N/A</v>
      </c>
      <c r="AA322" s="3"/>
      <c r="AB322" s="13" t="e">
        <f t="shared" si="73"/>
        <v>#N/A</v>
      </c>
      <c r="AC322" s="13" t="e">
        <f t="shared" si="74"/>
        <v>#N/A</v>
      </c>
      <c r="AD322" s="13" t="e">
        <f t="shared" si="75"/>
        <v>#N/A</v>
      </c>
      <c r="AE322" s="13" t="e">
        <f t="shared" si="76"/>
        <v>#N/A</v>
      </c>
      <c r="AF322" s="13" t="e">
        <f t="shared" si="77"/>
        <v>#N/A</v>
      </c>
      <c r="AG322" s="13" t="e">
        <f t="shared" si="78"/>
        <v>#N/A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T322" s="107"/>
      <c r="BA322" s="11"/>
      <c r="BB322" s="11"/>
      <c r="BC322" s="11"/>
      <c r="BD322" s="11"/>
      <c r="BE322" s="11"/>
      <c r="BH322" s="11"/>
      <c r="BI322" s="11"/>
      <c r="BJ322" s="11"/>
      <c r="BK322" s="11"/>
      <c r="BL322" s="11"/>
      <c r="BM322" s="11"/>
      <c r="BN322" s="11"/>
    </row>
    <row r="323" spans="1:66" s="1" customFormat="1" x14ac:dyDescent="0.3">
      <c r="A323" s="11"/>
      <c r="B323" s="1" t="e">
        <f t="shared" si="72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118"/>
      <c r="N323" s="5"/>
      <c r="O323" s="5"/>
      <c r="P323" s="5"/>
      <c r="Q323" s="5"/>
      <c r="R323" s="5"/>
      <c r="S323" s="5"/>
      <c r="T323" s="5"/>
      <c r="U323" s="5"/>
      <c r="V323" s="1" t="str">
        <f t="shared" si="79"/>
        <v/>
      </c>
      <c r="W323" s="1" t="str">
        <f t="shared" si="80"/>
        <v/>
      </c>
      <c r="X323" s="1" t="str">
        <f t="shared" si="80"/>
        <v/>
      </c>
      <c r="Y323" s="1" t="str">
        <f t="shared" si="80"/>
        <v/>
      </c>
      <c r="Z323" s="1" t="e">
        <f t="shared" si="81"/>
        <v>#N/A</v>
      </c>
      <c r="AA323" s="3"/>
      <c r="AB323" s="13" t="e">
        <f t="shared" si="73"/>
        <v>#N/A</v>
      </c>
      <c r="AC323" s="13" t="e">
        <f t="shared" si="74"/>
        <v>#N/A</v>
      </c>
      <c r="AD323" s="13" t="e">
        <f t="shared" si="75"/>
        <v>#N/A</v>
      </c>
      <c r="AE323" s="13" t="e">
        <f t="shared" si="76"/>
        <v>#N/A</v>
      </c>
      <c r="AF323" s="13" t="e">
        <f t="shared" si="77"/>
        <v>#N/A</v>
      </c>
      <c r="AG323" s="13" t="e">
        <f t="shared" si="78"/>
        <v>#N/A</v>
      </c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T323" s="107"/>
      <c r="BA323" s="11"/>
      <c r="BB323" s="11"/>
      <c r="BC323" s="11"/>
      <c r="BD323" s="11"/>
      <c r="BE323" s="11"/>
      <c r="BH323" s="11"/>
      <c r="BI323" s="11"/>
      <c r="BJ323" s="11"/>
      <c r="BK323" s="11"/>
      <c r="BL323" s="11"/>
      <c r="BM323" s="11"/>
      <c r="BN323" s="11"/>
    </row>
    <row r="324" spans="1:66" s="1" customFormat="1" x14ac:dyDescent="0.3">
      <c r="A324" s="11"/>
      <c r="B324" s="1" t="e">
        <f t="shared" si="72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118"/>
      <c r="N324" s="5"/>
      <c r="O324" s="5"/>
      <c r="P324" s="5"/>
      <c r="Q324" s="5"/>
      <c r="R324" s="5"/>
      <c r="S324" s="5"/>
      <c r="T324" s="5"/>
      <c r="U324" s="5"/>
      <c r="V324" s="1" t="str">
        <f t="shared" si="79"/>
        <v/>
      </c>
      <c r="W324" s="1" t="str">
        <f t="shared" si="80"/>
        <v/>
      </c>
      <c r="X324" s="1" t="str">
        <f t="shared" si="80"/>
        <v/>
      </c>
      <c r="Y324" s="1" t="str">
        <f t="shared" si="80"/>
        <v/>
      </c>
      <c r="Z324" s="1" t="e">
        <f t="shared" si="81"/>
        <v>#N/A</v>
      </c>
      <c r="AA324" s="3"/>
      <c r="AB324" s="13" t="e">
        <f t="shared" si="73"/>
        <v>#N/A</v>
      </c>
      <c r="AC324" s="13" t="e">
        <f t="shared" si="74"/>
        <v>#N/A</v>
      </c>
      <c r="AD324" s="13" t="e">
        <f t="shared" si="75"/>
        <v>#N/A</v>
      </c>
      <c r="AE324" s="13" t="e">
        <f t="shared" si="76"/>
        <v>#N/A</v>
      </c>
      <c r="AF324" s="13" t="e">
        <f t="shared" si="77"/>
        <v>#N/A</v>
      </c>
      <c r="AG324" s="13" t="e">
        <f t="shared" si="78"/>
        <v>#N/A</v>
      </c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T324" s="107"/>
      <c r="BA324" s="11"/>
      <c r="BB324" s="11"/>
      <c r="BC324" s="11"/>
      <c r="BD324" s="11"/>
      <c r="BE324" s="11"/>
      <c r="BH324" s="11"/>
      <c r="BI324" s="11"/>
      <c r="BJ324" s="11"/>
      <c r="BK324" s="11"/>
      <c r="BL324" s="11"/>
      <c r="BM324" s="11"/>
      <c r="BN324" s="11"/>
    </row>
    <row r="325" spans="1:66" s="1" customFormat="1" x14ac:dyDescent="0.3">
      <c r="A325" s="11"/>
      <c r="B325" s="1" t="e">
        <f t="shared" si="72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118"/>
      <c r="N325" s="5"/>
      <c r="O325" s="5"/>
      <c r="P325" s="5"/>
      <c r="Q325" s="5"/>
      <c r="R325" s="5"/>
      <c r="S325" s="5"/>
      <c r="T325" s="5"/>
      <c r="U325" s="5"/>
      <c r="V325" s="1" t="str">
        <f t="shared" si="79"/>
        <v/>
      </c>
      <c r="W325" s="1" t="str">
        <f t="shared" si="80"/>
        <v/>
      </c>
      <c r="X325" s="1" t="str">
        <f t="shared" si="80"/>
        <v/>
      </c>
      <c r="Y325" s="1" t="str">
        <f t="shared" si="80"/>
        <v/>
      </c>
      <c r="Z325" s="1" t="e">
        <f t="shared" si="81"/>
        <v>#N/A</v>
      </c>
      <c r="AA325" s="3"/>
      <c r="AB325" s="13" t="e">
        <f t="shared" si="73"/>
        <v>#N/A</v>
      </c>
      <c r="AC325" s="13" t="e">
        <f t="shared" si="74"/>
        <v>#N/A</v>
      </c>
      <c r="AD325" s="13" t="e">
        <f t="shared" si="75"/>
        <v>#N/A</v>
      </c>
      <c r="AE325" s="13" t="e">
        <f t="shared" si="76"/>
        <v>#N/A</v>
      </c>
      <c r="AF325" s="13" t="e">
        <f t="shared" si="77"/>
        <v>#N/A</v>
      </c>
      <c r="AG325" s="13" t="e">
        <f t="shared" si="78"/>
        <v>#N/A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T325" s="107"/>
      <c r="BA325" s="11"/>
      <c r="BB325" s="11"/>
      <c r="BC325" s="11"/>
      <c r="BD325" s="11"/>
      <c r="BE325" s="11"/>
      <c r="BH325" s="11"/>
      <c r="BI325" s="11"/>
      <c r="BJ325" s="11"/>
      <c r="BK325" s="11"/>
      <c r="BL325" s="11"/>
      <c r="BM325" s="11"/>
      <c r="BN325" s="11"/>
    </row>
    <row r="326" spans="1:66" s="1" customFormat="1" x14ac:dyDescent="0.3">
      <c r="A326" s="11"/>
      <c r="B326" s="1" t="e">
        <f t="shared" si="72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118"/>
      <c r="N326" s="5"/>
      <c r="O326" s="5"/>
      <c r="P326" s="5"/>
      <c r="Q326" s="5"/>
      <c r="R326" s="5"/>
      <c r="S326" s="5"/>
      <c r="T326" s="5"/>
      <c r="U326" s="5"/>
      <c r="V326" s="1" t="str">
        <f t="shared" si="79"/>
        <v/>
      </c>
      <c r="W326" s="1" t="str">
        <f t="shared" si="80"/>
        <v/>
      </c>
      <c r="X326" s="1" t="str">
        <f t="shared" si="80"/>
        <v/>
      </c>
      <c r="Y326" s="1" t="str">
        <f t="shared" si="80"/>
        <v/>
      </c>
      <c r="Z326" s="1" t="e">
        <f t="shared" si="81"/>
        <v>#N/A</v>
      </c>
      <c r="AA326" s="3"/>
      <c r="AB326" s="13" t="e">
        <f t="shared" si="73"/>
        <v>#N/A</v>
      </c>
      <c r="AC326" s="13" t="e">
        <f t="shared" si="74"/>
        <v>#N/A</v>
      </c>
      <c r="AD326" s="13" t="e">
        <f t="shared" si="75"/>
        <v>#N/A</v>
      </c>
      <c r="AE326" s="13" t="e">
        <f t="shared" si="76"/>
        <v>#N/A</v>
      </c>
      <c r="AF326" s="13" t="e">
        <f t="shared" si="77"/>
        <v>#N/A</v>
      </c>
      <c r="AG326" s="13" t="e">
        <f t="shared" si="78"/>
        <v>#N/A</v>
      </c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T326" s="107"/>
      <c r="BA326" s="11"/>
      <c r="BB326" s="11"/>
      <c r="BC326" s="11"/>
      <c r="BD326" s="11"/>
      <c r="BE326" s="11"/>
      <c r="BH326" s="11"/>
      <c r="BI326" s="11"/>
      <c r="BJ326" s="11"/>
      <c r="BK326" s="11"/>
      <c r="BL326" s="11"/>
      <c r="BM326" s="11"/>
      <c r="BN326" s="11"/>
    </row>
    <row r="327" spans="1:66" s="1" customFormat="1" x14ac:dyDescent="0.3">
      <c r="A327" s="11"/>
      <c r="B327" s="1" t="e">
        <f t="shared" si="72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118"/>
      <c r="N327" s="5"/>
      <c r="O327" s="5"/>
      <c r="P327" s="5"/>
      <c r="Q327" s="5"/>
      <c r="R327" s="5"/>
      <c r="S327" s="5"/>
      <c r="T327" s="5"/>
      <c r="U327" s="5"/>
      <c r="V327" s="1" t="str">
        <f t="shared" si="79"/>
        <v/>
      </c>
      <c r="W327" s="1" t="str">
        <f t="shared" si="80"/>
        <v/>
      </c>
      <c r="X327" s="1" t="str">
        <f t="shared" si="80"/>
        <v/>
      </c>
      <c r="Y327" s="1" t="str">
        <f t="shared" si="80"/>
        <v/>
      </c>
      <c r="Z327" s="1" t="e">
        <f t="shared" si="81"/>
        <v>#N/A</v>
      </c>
      <c r="AA327" s="3"/>
      <c r="AB327" s="13" t="e">
        <f t="shared" si="73"/>
        <v>#N/A</v>
      </c>
      <c r="AC327" s="13" t="e">
        <f t="shared" si="74"/>
        <v>#N/A</v>
      </c>
      <c r="AD327" s="13" t="e">
        <f t="shared" si="75"/>
        <v>#N/A</v>
      </c>
      <c r="AE327" s="13" t="e">
        <f t="shared" si="76"/>
        <v>#N/A</v>
      </c>
      <c r="AF327" s="13" t="e">
        <f t="shared" si="77"/>
        <v>#N/A</v>
      </c>
      <c r="AG327" s="13" t="e">
        <f t="shared" si="78"/>
        <v>#N/A</v>
      </c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T327" s="107"/>
      <c r="BA327" s="11"/>
      <c r="BB327" s="11"/>
      <c r="BC327" s="11"/>
      <c r="BD327" s="11"/>
      <c r="BE327" s="11"/>
      <c r="BH327" s="11"/>
      <c r="BI327" s="11"/>
      <c r="BJ327" s="11"/>
      <c r="BK327" s="11"/>
      <c r="BL327" s="11"/>
      <c r="BM327" s="11"/>
      <c r="BN327" s="11"/>
    </row>
    <row r="328" spans="1:66" s="1" customFormat="1" x14ac:dyDescent="0.3">
      <c r="A328" s="11"/>
      <c r="B328" s="1" t="e">
        <f t="shared" si="72"/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118"/>
      <c r="N328" s="5"/>
      <c r="O328" s="5"/>
      <c r="P328" s="5"/>
      <c r="Q328" s="5"/>
      <c r="R328" s="5"/>
      <c r="S328" s="5"/>
      <c r="T328" s="5"/>
      <c r="U328" s="5"/>
      <c r="V328" s="1" t="str">
        <f t="shared" si="79"/>
        <v/>
      </c>
      <c r="W328" s="1" t="str">
        <f t="shared" si="80"/>
        <v/>
      </c>
      <c r="X328" s="1" t="str">
        <f t="shared" si="80"/>
        <v/>
      </c>
      <c r="Y328" s="1" t="str">
        <f t="shared" si="80"/>
        <v/>
      </c>
      <c r="Z328" s="1" t="e">
        <f t="shared" si="81"/>
        <v>#N/A</v>
      </c>
      <c r="AA328" s="3"/>
      <c r="AB328" s="13" t="e">
        <f t="shared" si="73"/>
        <v>#N/A</v>
      </c>
      <c r="AC328" s="13" t="e">
        <f t="shared" si="74"/>
        <v>#N/A</v>
      </c>
      <c r="AD328" s="13" t="e">
        <f t="shared" si="75"/>
        <v>#N/A</v>
      </c>
      <c r="AE328" s="13" t="e">
        <f t="shared" si="76"/>
        <v>#N/A</v>
      </c>
      <c r="AF328" s="13" t="e">
        <f t="shared" si="77"/>
        <v>#N/A</v>
      </c>
      <c r="AG328" s="13" t="e">
        <f t="shared" si="78"/>
        <v>#N/A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T328" s="107"/>
      <c r="BA328" s="11"/>
      <c r="BB328" s="11"/>
      <c r="BC328" s="11"/>
      <c r="BD328" s="11"/>
      <c r="BE328" s="11"/>
      <c r="BH328" s="11"/>
      <c r="BI328" s="11"/>
      <c r="BJ328" s="11"/>
      <c r="BK328" s="11"/>
      <c r="BL328" s="11"/>
      <c r="BM328" s="11"/>
      <c r="BN328" s="11"/>
    </row>
    <row r="329" spans="1:66" s="1" customFormat="1" x14ac:dyDescent="0.3">
      <c r="A329" s="11"/>
      <c r="B329" s="1" t="e">
        <f t="shared" si="72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118"/>
      <c r="N329" s="5"/>
      <c r="O329" s="5"/>
      <c r="P329" s="5"/>
      <c r="Q329" s="5"/>
      <c r="R329" s="5"/>
      <c r="S329" s="5"/>
      <c r="T329" s="5"/>
      <c r="U329" s="5"/>
      <c r="V329" s="1" t="str">
        <f t="shared" si="79"/>
        <v/>
      </c>
      <c r="W329" s="1" t="str">
        <f t="shared" si="80"/>
        <v/>
      </c>
      <c r="X329" s="1" t="str">
        <f t="shared" si="80"/>
        <v/>
      </c>
      <c r="Y329" s="1" t="str">
        <f t="shared" si="80"/>
        <v/>
      </c>
      <c r="Z329" s="1" t="e">
        <f t="shared" si="81"/>
        <v>#N/A</v>
      </c>
      <c r="AA329" s="3"/>
      <c r="AB329" s="13" t="e">
        <f t="shared" si="73"/>
        <v>#N/A</v>
      </c>
      <c r="AC329" s="13" t="e">
        <f t="shared" si="74"/>
        <v>#N/A</v>
      </c>
      <c r="AD329" s="13" t="e">
        <f t="shared" si="75"/>
        <v>#N/A</v>
      </c>
      <c r="AE329" s="13" t="e">
        <f t="shared" si="76"/>
        <v>#N/A</v>
      </c>
      <c r="AF329" s="13" t="e">
        <f t="shared" si="77"/>
        <v>#N/A</v>
      </c>
      <c r="AG329" s="13" t="e">
        <f t="shared" si="78"/>
        <v>#N/A</v>
      </c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T329" s="107"/>
      <c r="BA329" s="11"/>
      <c r="BB329" s="11"/>
      <c r="BC329" s="11"/>
      <c r="BD329" s="11"/>
      <c r="BE329" s="11"/>
      <c r="BH329" s="11"/>
      <c r="BI329" s="11"/>
      <c r="BJ329" s="11"/>
      <c r="BK329" s="11"/>
      <c r="BL329" s="11"/>
      <c r="BM329" s="11"/>
      <c r="BN329" s="11"/>
    </row>
    <row r="330" spans="1:66" s="1" customFormat="1" x14ac:dyDescent="0.3">
      <c r="A330" s="11"/>
      <c r="B330" s="1" t="e">
        <f t="shared" si="72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118"/>
      <c r="N330" s="5"/>
      <c r="O330" s="5"/>
      <c r="P330" s="5"/>
      <c r="Q330" s="5"/>
      <c r="R330" s="5"/>
      <c r="S330" s="5"/>
      <c r="T330" s="5"/>
      <c r="U330" s="5"/>
      <c r="V330" s="1" t="str">
        <f t="shared" si="79"/>
        <v/>
      </c>
      <c r="W330" s="1" t="str">
        <f t="shared" si="80"/>
        <v/>
      </c>
      <c r="X330" s="1" t="str">
        <f t="shared" si="80"/>
        <v/>
      </c>
      <c r="Y330" s="1" t="str">
        <f t="shared" si="80"/>
        <v/>
      </c>
      <c r="Z330" s="1" t="e">
        <f t="shared" si="81"/>
        <v>#N/A</v>
      </c>
      <c r="AA330" s="3"/>
      <c r="AB330" s="13" t="e">
        <f t="shared" si="73"/>
        <v>#N/A</v>
      </c>
      <c r="AC330" s="13" t="e">
        <f t="shared" si="74"/>
        <v>#N/A</v>
      </c>
      <c r="AD330" s="13" t="e">
        <f t="shared" si="75"/>
        <v>#N/A</v>
      </c>
      <c r="AE330" s="13" t="e">
        <f t="shared" si="76"/>
        <v>#N/A</v>
      </c>
      <c r="AF330" s="13" t="e">
        <f t="shared" si="77"/>
        <v>#N/A</v>
      </c>
      <c r="AG330" s="13" t="e">
        <f t="shared" si="78"/>
        <v>#N/A</v>
      </c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T330" s="107"/>
      <c r="BA330" s="11"/>
      <c r="BB330" s="11"/>
      <c r="BC330" s="11"/>
      <c r="BD330" s="11"/>
      <c r="BE330" s="11"/>
      <c r="BH330" s="11"/>
      <c r="BI330" s="11"/>
      <c r="BJ330" s="11"/>
      <c r="BK330" s="11"/>
      <c r="BL330" s="11"/>
      <c r="BM330" s="11"/>
      <c r="BN330" s="11"/>
    </row>
    <row r="331" spans="1:66" s="1" customFormat="1" x14ac:dyDescent="0.3">
      <c r="A331" s="11"/>
      <c r="B331" s="1" t="e">
        <f t="shared" si="72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118"/>
      <c r="N331" s="5"/>
      <c r="O331" s="5"/>
      <c r="P331" s="5"/>
      <c r="Q331" s="5"/>
      <c r="R331" s="5"/>
      <c r="S331" s="5"/>
      <c r="T331" s="5"/>
      <c r="U331" s="5"/>
      <c r="V331" s="1" t="str">
        <f t="shared" si="79"/>
        <v/>
      </c>
      <c r="W331" s="1" t="str">
        <f t="shared" si="80"/>
        <v/>
      </c>
      <c r="X331" s="1" t="str">
        <f t="shared" si="80"/>
        <v/>
      </c>
      <c r="Y331" s="1" t="str">
        <f t="shared" si="80"/>
        <v/>
      </c>
      <c r="Z331" s="1" t="e">
        <f t="shared" si="81"/>
        <v>#N/A</v>
      </c>
      <c r="AA331" s="3"/>
      <c r="AB331" s="13" t="e">
        <f t="shared" si="73"/>
        <v>#N/A</v>
      </c>
      <c r="AC331" s="13" t="e">
        <f t="shared" si="74"/>
        <v>#N/A</v>
      </c>
      <c r="AD331" s="13" t="e">
        <f t="shared" si="75"/>
        <v>#N/A</v>
      </c>
      <c r="AE331" s="13" t="e">
        <f t="shared" si="76"/>
        <v>#N/A</v>
      </c>
      <c r="AF331" s="13" t="e">
        <f t="shared" si="77"/>
        <v>#N/A</v>
      </c>
      <c r="AG331" s="13" t="e">
        <f t="shared" si="78"/>
        <v>#N/A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T331" s="107"/>
      <c r="BA331" s="11"/>
      <c r="BB331" s="11"/>
      <c r="BC331" s="11"/>
      <c r="BD331" s="11"/>
      <c r="BE331" s="11"/>
      <c r="BH331" s="11"/>
      <c r="BI331" s="11"/>
      <c r="BJ331" s="11"/>
      <c r="BK331" s="11"/>
      <c r="BL331" s="11"/>
      <c r="BM331" s="11"/>
      <c r="BN331" s="11"/>
    </row>
    <row r="332" spans="1:66" s="1" customFormat="1" x14ac:dyDescent="0.3">
      <c r="A332" s="11"/>
      <c r="B332" s="1" t="e">
        <f t="shared" si="72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118"/>
      <c r="N332" s="5"/>
      <c r="O332" s="5"/>
      <c r="P332" s="5"/>
      <c r="Q332" s="5"/>
      <c r="R332" s="5"/>
      <c r="S332" s="5"/>
      <c r="T332" s="5"/>
      <c r="U332" s="5"/>
      <c r="V332" s="1" t="str">
        <f t="shared" si="79"/>
        <v/>
      </c>
      <c r="W332" s="1" t="str">
        <f t="shared" si="80"/>
        <v/>
      </c>
      <c r="X332" s="1" t="str">
        <f t="shared" si="80"/>
        <v/>
      </c>
      <c r="Y332" s="1" t="str">
        <f t="shared" si="80"/>
        <v/>
      </c>
      <c r="Z332" s="1" t="e">
        <f t="shared" si="81"/>
        <v>#N/A</v>
      </c>
      <c r="AA332" s="3"/>
      <c r="AB332" s="13" t="e">
        <f t="shared" si="73"/>
        <v>#N/A</v>
      </c>
      <c r="AC332" s="13" t="e">
        <f t="shared" si="74"/>
        <v>#N/A</v>
      </c>
      <c r="AD332" s="13" t="e">
        <f t="shared" si="75"/>
        <v>#N/A</v>
      </c>
      <c r="AE332" s="13" t="e">
        <f t="shared" si="76"/>
        <v>#N/A</v>
      </c>
      <c r="AF332" s="13" t="e">
        <f t="shared" si="77"/>
        <v>#N/A</v>
      </c>
      <c r="AG332" s="13" t="e">
        <f t="shared" si="78"/>
        <v>#N/A</v>
      </c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T332" s="107"/>
      <c r="BA332" s="11"/>
      <c r="BB332" s="11"/>
      <c r="BC332" s="11"/>
      <c r="BD332" s="11"/>
      <c r="BE332" s="11"/>
      <c r="BH332" s="11"/>
      <c r="BI332" s="11"/>
      <c r="BJ332" s="11"/>
      <c r="BK332" s="11"/>
      <c r="BL332" s="11"/>
      <c r="BM332" s="11"/>
      <c r="BN332" s="11"/>
    </row>
    <row r="333" spans="1:66" s="1" customFormat="1" x14ac:dyDescent="0.3">
      <c r="A333" s="11"/>
      <c r="B333" s="1" t="e">
        <f t="shared" si="72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118"/>
      <c r="N333" s="5"/>
      <c r="O333" s="5"/>
      <c r="P333" s="5"/>
      <c r="Q333" s="5"/>
      <c r="R333" s="5"/>
      <c r="S333" s="5"/>
      <c r="T333" s="5"/>
      <c r="U333" s="5"/>
      <c r="V333" s="1" t="str">
        <f t="shared" si="79"/>
        <v/>
      </c>
      <c r="W333" s="1" t="str">
        <f t="shared" si="80"/>
        <v/>
      </c>
      <c r="X333" s="1" t="str">
        <f t="shared" si="80"/>
        <v/>
      </c>
      <c r="Y333" s="1" t="str">
        <f t="shared" si="80"/>
        <v/>
      </c>
      <c r="Z333" s="1" t="e">
        <f t="shared" si="81"/>
        <v>#N/A</v>
      </c>
      <c r="AA333" s="3"/>
      <c r="AB333" s="13" t="e">
        <f t="shared" si="73"/>
        <v>#N/A</v>
      </c>
      <c r="AC333" s="13" t="e">
        <f t="shared" si="74"/>
        <v>#N/A</v>
      </c>
      <c r="AD333" s="13" t="e">
        <f t="shared" si="75"/>
        <v>#N/A</v>
      </c>
      <c r="AE333" s="13" t="e">
        <f t="shared" si="76"/>
        <v>#N/A</v>
      </c>
      <c r="AF333" s="13" t="e">
        <f t="shared" si="77"/>
        <v>#N/A</v>
      </c>
      <c r="AG333" s="13" t="e">
        <f t="shared" si="78"/>
        <v>#N/A</v>
      </c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T333" s="107"/>
      <c r="BA333" s="11"/>
      <c r="BB333" s="11"/>
      <c r="BC333" s="11"/>
      <c r="BD333" s="11"/>
      <c r="BE333" s="11"/>
      <c r="BH333" s="11"/>
      <c r="BI333" s="11"/>
      <c r="BJ333" s="11"/>
      <c r="BK333" s="11"/>
      <c r="BL333" s="11"/>
      <c r="BM333" s="11"/>
      <c r="BN333" s="11"/>
    </row>
    <row r="334" spans="1:66" s="1" customFormat="1" x14ac:dyDescent="0.3">
      <c r="A334" s="11"/>
      <c r="B334" s="1" t="e">
        <f t="shared" ref="B334:B373" si="82">IF(C334="",NA(),E334+G334+H334+I334)</f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118"/>
      <c r="N334" s="5"/>
      <c r="O334" s="5"/>
      <c r="P334" s="5"/>
      <c r="Q334" s="5"/>
      <c r="R334" s="5"/>
      <c r="S334" s="5"/>
      <c r="T334" s="5"/>
      <c r="U334" s="5"/>
      <c r="V334" s="1" t="str">
        <f t="shared" si="79"/>
        <v/>
      </c>
      <c r="W334" s="1" t="str">
        <f t="shared" si="80"/>
        <v/>
      </c>
      <c r="X334" s="1" t="str">
        <f t="shared" si="80"/>
        <v/>
      </c>
      <c r="Y334" s="1" t="str">
        <f t="shared" si="80"/>
        <v/>
      </c>
      <c r="Z334" s="1" t="e">
        <f t="shared" si="81"/>
        <v>#N/A</v>
      </c>
      <c r="AA334" s="3"/>
      <c r="AB334" s="13" t="e">
        <f t="shared" ref="AB334:AB373" si="83">IF(OR(ISNA(B334),B334=0),NA(),I334/B334)</f>
        <v>#N/A</v>
      </c>
      <c r="AC334" s="13" t="e">
        <f t="shared" ref="AC334:AC373" si="84">IF(OR(ISNA(B334),B334=0),NA(),B334/$AC$11)</f>
        <v>#N/A</v>
      </c>
      <c r="AD334" s="13" t="e">
        <f t="shared" ref="AD334:AD373" si="85">IF(OR(ISNA(B334),B334=0),NA(),E334/$AC$11)</f>
        <v>#N/A</v>
      </c>
      <c r="AE334" s="13" t="e">
        <f t="shared" ref="AE334:AE373" si="86">IF(OR(ISNA(B334),B334=0),NA(),G334/$AC$11)</f>
        <v>#N/A</v>
      </c>
      <c r="AF334" s="13" t="e">
        <f t="shared" ref="AF334:AF373" si="87">IF(OR(ISNA(B334),B334=0),NA(),I334/$AC$11)</f>
        <v>#N/A</v>
      </c>
      <c r="AG334" s="13" t="e">
        <f t="shared" ref="AG334:AG373" si="88">+IF(OR(ISNA(B334),B334=0),NA(),Z334/$AC$11)</f>
        <v>#N/A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T334" s="107"/>
      <c r="BA334" s="11"/>
      <c r="BB334" s="11"/>
      <c r="BC334" s="11"/>
      <c r="BD334" s="11"/>
      <c r="BE334" s="11"/>
      <c r="BH334" s="11"/>
      <c r="BI334" s="11"/>
      <c r="BJ334" s="11"/>
      <c r="BK334" s="11"/>
      <c r="BL334" s="11"/>
      <c r="BM334" s="11"/>
      <c r="BN334" s="11"/>
    </row>
    <row r="335" spans="1:66" s="1" customFormat="1" x14ac:dyDescent="0.3">
      <c r="A335" s="11"/>
      <c r="B335" s="1" t="e">
        <f t="shared" si="82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118"/>
      <c r="N335" s="5"/>
      <c r="O335" s="5"/>
      <c r="P335" s="5"/>
      <c r="Q335" s="5"/>
      <c r="R335" s="5"/>
      <c r="S335" s="5"/>
      <c r="T335" s="5"/>
      <c r="U335" s="5"/>
      <c r="V335" s="1" t="str">
        <f t="shared" si="79"/>
        <v/>
      </c>
      <c r="W335" s="1" t="str">
        <f t="shared" si="80"/>
        <v/>
      </c>
      <c r="X335" s="1" t="str">
        <f t="shared" si="80"/>
        <v/>
      </c>
      <c r="Y335" s="1" t="str">
        <f t="shared" si="80"/>
        <v/>
      </c>
      <c r="Z335" s="1" t="e">
        <f t="shared" si="81"/>
        <v>#N/A</v>
      </c>
      <c r="AA335" s="3"/>
      <c r="AB335" s="13" t="e">
        <f t="shared" si="83"/>
        <v>#N/A</v>
      </c>
      <c r="AC335" s="13" t="e">
        <f t="shared" si="84"/>
        <v>#N/A</v>
      </c>
      <c r="AD335" s="13" t="e">
        <f t="shared" si="85"/>
        <v>#N/A</v>
      </c>
      <c r="AE335" s="13" t="e">
        <f t="shared" si="86"/>
        <v>#N/A</v>
      </c>
      <c r="AF335" s="13" t="e">
        <f t="shared" si="87"/>
        <v>#N/A</v>
      </c>
      <c r="AG335" s="13" t="e">
        <f t="shared" si="88"/>
        <v>#N/A</v>
      </c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T335" s="107"/>
      <c r="BA335" s="11"/>
      <c r="BB335" s="11"/>
      <c r="BC335" s="11"/>
      <c r="BD335" s="11"/>
      <c r="BE335" s="11"/>
      <c r="BH335" s="11"/>
      <c r="BI335" s="11"/>
      <c r="BJ335" s="11"/>
      <c r="BK335" s="11"/>
      <c r="BL335" s="11"/>
      <c r="BM335" s="11"/>
      <c r="BN335" s="11"/>
    </row>
    <row r="336" spans="1:66" s="1" customFormat="1" x14ac:dyDescent="0.3">
      <c r="A336" s="11"/>
      <c r="B336" s="1" t="e">
        <f t="shared" si="82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118"/>
      <c r="N336" s="5"/>
      <c r="O336" s="5"/>
      <c r="P336" s="5"/>
      <c r="Q336" s="5"/>
      <c r="R336" s="5"/>
      <c r="S336" s="5"/>
      <c r="T336" s="5"/>
      <c r="U336" s="5"/>
      <c r="V336" s="1" t="str">
        <f t="shared" ref="V336:V373" si="89">IF($C336="","",E336-E335)</f>
        <v/>
      </c>
      <c r="W336" s="1" t="str">
        <f t="shared" ref="W336:Y373" si="90">IF($C336="","",G336-G335)</f>
        <v/>
      </c>
      <c r="X336" s="1" t="str">
        <f t="shared" si="90"/>
        <v/>
      </c>
      <c r="Y336" s="1" t="str">
        <f t="shared" si="90"/>
        <v/>
      </c>
      <c r="Z336" s="1" t="e">
        <f t="shared" ref="Z336:Z373" si="91">IF(OR($C336="",ISNA($C336)),NA(),V336+W336+X336+Y336)</f>
        <v>#N/A</v>
      </c>
      <c r="AA336" s="3"/>
      <c r="AB336" s="13" t="e">
        <f t="shared" si="83"/>
        <v>#N/A</v>
      </c>
      <c r="AC336" s="13" t="e">
        <f t="shared" si="84"/>
        <v>#N/A</v>
      </c>
      <c r="AD336" s="13" t="e">
        <f t="shared" si="85"/>
        <v>#N/A</v>
      </c>
      <c r="AE336" s="13" t="e">
        <f t="shared" si="86"/>
        <v>#N/A</v>
      </c>
      <c r="AF336" s="13" t="e">
        <f t="shared" si="87"/>
        <v>#N/A</v>
      </c>
      <c r="AG336" s="13" t="e">
        <f t="shared" si="88"/>
        <v>#N/A</v>
      </c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T336" s="107"/>
      <c r="BA336" s="11"/>
      <c r="BB336" s="11"/>
      <c r="BC336" s="11"/>
      <c r="BD336" s="11"/>
      <c r="BE336" s="11"/>
      <c r="BH336" s="11"/>
      <c r="BI336" s="11"/>
      <c r="BJ336" s="11"/>
      <c r="BK336" s="11"/>
      <c r="BL336" s="11"/>
      <c r="BM336" s="11"/>
      <c r="BN336" s="11"/>
    </row>
    <row r="337" spans="1:66" s="1" customFormat="1" x14ac:dyDescent="0.3">
      <c r="A337" s="11"/>
      <c r="B337" s="1" t="e">
        <f t="shared" si="82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118"/>
      <c r="N337" s="5"/>
      <c r="O337" s="5"/>
      <c r="P337" s="5"/>
      <c r="Q337" s="5"/>
      <c r="R337" s="5"/>
      <c r="S337" s="5"/>
      <c r="T337" s="5"/>
      <c r="U337" s="5"/>
      <c r="V337" s="1" t="str">
        <f t="shared" si="89"/>
        <v/>
      </c>
      <c r="W337" s="1" t="str">
        <f t="shared" si="90"/>
        <v/>
      </c>
      <c r="X337" s="1" t="str">
        <f t="shared" si="90"/>
        <v/>
      </c>
      <c r="Y337" s="1" t="str">
        <f t="shared" si="90"/>
        <v/>
      </c>
      <c r="Z337" s="1" t="e">
        <f t="shared" si="91"/>
        <v>#N/A</v>
      </c>
      <c r="AA337" s="3"/>
      <c r="AB337" s="13" t="e">
        <f t="shared" si="83"/>
        <v>#N/A</v>
      </c>
      <c r="AC337" s="13" t="e">
        <f t="shared" si="84"/>
        <v>#N/A</v>
      </c>
      <c r="AD337" s="13" t="e">
        <f t="shared" si="85"/>
        <v>#N/A</v>
      </c>
      <c r="AE337" s="13" t="e">
        <f t="shared" si="86"/>
        <v>#N/A</v>
      </c>
      <c r="AF337" s="13" t="e">
        <f t="shared" si="87"/>
        <v>#N/A</v>
      </c>
      <c r="AG337" s="13" t="e">
        <f t="shared" si="88"/>
        <v>#N/A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T337" s="107"/>
      <c r="BA337" s="11"/>
      <c r="BB337" s="11"/>
      <c r="BC337" s="11"/>
      <c r="BD337" s="11"/>
      <c r="BE337" s="11"/>
      <c r="BH337" s="11"/>
      <c r="BI337" s="11"/>
      <c r="BJ337" s="11"/>
      <c r="BK337" s="11"/>
      <c r="BL337" s="11"/>
      <c r="BM337" s="11"/>
      <c r="BN337" s="11"/>
    </row>
    <row r="338" spans="1:66" s="1" customFormat="1" x14ac:dyDescent="0.3">
      <c r="A338" s="11"/>
      <c r="B338" s="1" t="e">
        <f t="shared" si="82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118"/>
      <c r="N338" s="5"/>
      <c r="O338" s="5"/>
      <c r="P338" s="5"/>
      <c r="Q338" s="5"/>
      <c r="R338" s="5"/>
      <c r="S338" s="5"/>
      <c r="T338" s="5"/>
      <c r="U338" s="5"/>
      <c r="V338" s="1" t="str">
        <f t="shared" si="89"/>
        <v/>
      </c>
      <c r="W338" s="1" t="str">
        <f t="shared" si="90"/>
        <v/>
      </c>
      <c r="X338" s="1" t="str">
        <f t="shared" si="90"/>
        <v/>
      </c>
      <c r="Y338" s="1" t="str">
        <f t="shared" si="90"/>
        <v/>
      </c>
      <c r="Z338" s="1" t="e">
        <f t="shared" si="91"/>
        <v>#N/A</v>
      </c>
      <c r="AA338" s="3"/>
      <c r="AB338" s="13" t="e">
        <f t="shared" si="83"/>
        <v>#N/A</v>
      </c>
      <c r="AC338" s="13" t="e">
        <f t="shared" si="84"/>
        <v>#N/A</v>
      </c>
      <c r="AD338" s="13" t="e">
        <f t="shared" si="85"/>
        <v>#N/A</v>
      </c>
      <c r="AE338" s="13" t="e">
        <f t="shared" si="86"/>
        <v>#N/A</v>
      </c>
      <c r="AF338" s="13" t="e">
        <f t="shared" si="87"/>
        <v>#N/A</v>
      </c>
      <c r="AG338" s="13" t="e">
        <f t="shared" si="88"/>
        <v>#N/A</v>
      </c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T338" s="107"/>
      <c r="BA338" s="11"/>
      <c r="BB338" s="11"/>
      <c r="BC338" s="11"/>
      <c r="BD338" s="11"/>
      <c r="BE338" s="11"/>
      <c r="BH338" s="11"/>
      <c r="BI338" s="11"/>
      <c r="BJ338" s="11"/>
      <c r="BK338" s="11"/>
      <c r="BL338" s="11"/>
      <c r="BM338" s="11"/>
      <c r="BN338" s="11"/>
    </row>
    <row r="339" spans="1:66" s="1" customFormat="1" x14ac:dyDescent="0.3">
      <c r="A339" s="11"/>
      <c r="B339" s="1" t="e">
        <f t="shared" si="82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118"/>
      <c r="N339" s="5"/>
      <c r="O339" s="5"/>
      <c r="P339" s="5"/>
      <c r="Q339" s="5"/>
      <c r="R339" s="5"/>
      <c r="S339" s="5"/>
      <c r="T339" s="5"/>
      <c r="U339" s="5"/>
      <c r="V339" s="1" t="str">
        <f t="shared" si="89"/>
        <v/>
      </c>
      <c r="W339" s="1" t="str">
        <f t="shared" si="90"/>
        <v/>
      </c>
      <c r="X339" s="1" t="str">
        <f t="shared" si="90"/>
        <v/>
      </c>
      <c r="Y339" s="1" t="str">
        <f t="shared" si="90"/>
        <v/>
      </c>
      <c r="Z339" s="1" t="e">
        <f t="shared" si="91"/>
        <v>#N/A</v>
      </c>
      <c r="AA339" s="3"/>
      <c r="AB339" s="13" t="e">
        <f t="shared" si="83"/>
        <v>#N/A</v>
      </c>
      <c r="AC339" s="13" t="e">
        <f t="shared" si="84"/>
        <v>#N/A</v>
      </c>
      <c r="AD339" s="13" t="e">
        <f t="shared" si="85"/>
        <v>#N/A</v>
      </c>
      <c r="AE339" s="13" t="e">
        <f t="shared" si="86"/>
        <v>#N/A</v>
      </c>
      <c r="AF339" s="13" t="e">
        <f t="shared" si="87"/>
        <v>#N/A</v>
      </c>
      <c r="AG339" s="13" t="e">
        <f t="shared" si="88"/>
        <v>#N/A</v>
      </c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T339" s="107"/>
      <c r="BA339" s="11"/>
      <c r="BB339" s="11"/>
      <c r="BC339" s="11"/>
      <c r="BD339" s="11"/>
      <c r="BE339" s="11"/>
      <c r="BH339" s="11"/>
      <c r="BI339" s="11"/>
      <c r="BJ339" s="11"/>
      <c r="BK339" s="11"/>
      <c r="BL339" s="11"/>
      <c r="BM339" s="11"/>
      <c r="BN339" s="11"/>
    </row>
    <row r="340" spans="1:66" s="1" customFormat="1" x14ac:dyDescent="0.3">
      <c r="A340" s="11"/>
      <c r="B340" s="1" t="e">
        <f t="shared" si="82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118"/>
      <c r="N340" s="5"/>
      <c r="O340" s="5"/>
      <c r="P340" s="5"/>
      <c r="Q340" s="5"/>
      <c r="R340" s="5"/>
      <c r="S340" s="5"/>
      <c r="T340" s="5"/>
      <c r="U340" s="5"/>
      <c r="V340" s="1" t="str">
        <f t="shared" si="89"/>
        <v/>
      </c>
      <c r="W340" s="1" t="str">
        <f t="shared" si="90"/>
        <v/>
      </c>
      <c r="X340" s="1" t="str">
        <f t="shared" si="90"/>
        <v/>
      </c>
      <c r="Y340" s="1" t="str">
        <f t="shared" si="90"/>
        <v/>
      </c>
      <c r="Z340" s="1" t="e">
        <f t="shared" si="91"/>
        <v>#N/A</v>
      </c>
      <c r="AA340" s="3"/>
      <c r="AB340" s="13" t="e">
        <f t="shared" si="83"/>
        <v>#N/A</v>
      </c>
      <c r="AC340" s="13" t="e">
        <f t="shared" si="84"/>
        <v>#N/A</v>
      </c>
      <c r="AD340" s="13" t="e">
        <f t="shared" si="85"/>
        <v>#N/A</v>
      </c>
      <c r="AE340" s="13" t="e">
        <f t="shared" si="86"/>
        <v>#N/A</v>
      </c>
      <c r="AF340" s="13" t="e">
        <f t="shared" si="87"/>
        <v>#N/A</v>
      </c>
      <c r="AG340" s="13" t="e">
        <f t="shared" si="88"/>
        <v>#N/A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T340" s="107"/>
      <c r="BA340" s="11"/>
      <c r="BB340" s="11"/>
      <c r="BC340" s="11"/>
      <c r="BD340" s="11"/>
      <c r="BE340" s="11"/>
      <c r="BH340" s="11"/>
      <c r="BI340" s="11"/>
      <c r="BJ340" s="11"/>
      <c r="BK340" s="11"/>
      <c r="BL340" s="11"/>
      <c r="BM340" s="11"/>
      <c r="BN340" s="11"/>
    </row>
    <row r="341" spans="1:66" s="1" customFormat="1" x14ac:dyDescent="0.3">
      <c r="A341" s="11"/>
      <c r="B341" s="1" t="e">
        <f t="shared" si="82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118"/>
      <c r="N341" s="5"/>
      <c r="O341" s="5"/>
      <c r="P341" s="5"/>
      <c r="Q341" s="5"/>
      <c r="R341" s="5"/>
      <c r="S341" s="5"/>
      <c r="T341" s="5"/>
      <c r="U341" s="5"/>
      <c r="V341" s="1" t="str">
        <f t="shared" si="89"/>
        <v/>
      </c>
      <c r="W341" s="1" t="str">
        <f t="shared" si="90"/>
        <v/>
      </c>
      <c r="X341" s="1" t="str">
        <f t="shared" si="90"/>
        <v/>
      </c>
      <c r="Y341" s="1" t="str">
        <f t="shared" si="90"/>
        <v/>
      </c>
      <c r="Z341" s="1" t="e">
        <f t="shared" si="91"/>
        <v>#N/A</v>
      </c>
      <c r="AA341" s="3"/>
      <c r="AB341" s="13" t="e">
        <f t="shared" si="83"/>
        <v>#N/A</v>
      </c>
      <c r="AC341" s="13" t="e">
        <f t="shared" si="84"/>
        <v>#N/A</v>
      </c>
      <c r="AD341" s="13" t="e">
        <f t="shared" si="85"/>
        <v>#N/A</v>
      </c>
      <c r="AE341" s="13" t="e">
        <f t="shared" si="86"/>
        <v>#N/A</v>
      </c>
      <c r="AF341" s="13" t="e">
        <f t="shared" si="87"/>
        <v>#N/A</v>
      </c>
      <c r="AG341" s="13" t="e">
        <f t="shared" si="88"/>
        <v>#N/A</v>
      </c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T341" s="107"/>
      <c r="BA341" s="11"/>
      <c r="BB341" s="11"/>
      <c r="BC341" s="11"/>
      <c r="BD341" s="11"/>
      <c r="BE341" s="11"/>
      <c r="BH341" s="11"/>
      <c r="BI341" s="11"/>
      <c r="BJ341" s="11"/>
      <c r="BK341" s="11"/>
      <c r="BL341" s="11"/>
      <c r="BM341" s="11"/>
      <c r="BN341" s="11"/>
    </row>
    <row r="342" spans="1:66" s="1" customFormat="1" x14ac:dyDescent="0.3">
      <c r="A342" s="11"/>
      <c r="B342" s="1" t="e">
        <f t="shared" si="82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118"/>
      <c r="N342" s="5"/>
      <c r="O342" s="5"/>
      <c r="P342" s="5"/>
      <c r="Q342" s="5"/>
      <c r="R342" s="5"/>
      <c r="S342" s="5"/>
      <c r="T342" s="5"/>
      <c r="U342" s="5"/>
      <c r="V342" s="1" t="str">
        <f t="shared" si="89"/>
        <v/>
      </c>
      <c r="W342" s="1" t="str">
        <f t="shared" si="90"/>
        <v/>
      </c>
      <c r="X342" s="1" t="str">
        <f t="shared" si="90"/>
        <v/>
      </c>
      <c r="Y342" s="1" t="str">
        <f t="shared" si="90"/>
        <v/>
      </c>
      <c r="Z342" s="1" t="e">
        <f t="shared" si="91"/>
        <v>#N/A</v>
      </c>
      <c r="AA342" s="3"/>
      <c r="AB342" s="13" t="e">
        <f t="shared" si="83"/>
        <v>#N/A</v>
      </c>
      <c r="AC342" s="13" t="e">
        <f t="shared" si="84"/>
        <v>#N/A</v>
      </c>
      <c r="AD342" s="13" t="e">
        <f t="shared" si="85"/>
        <v>#N/A</v>
      </c>
      <c r="AE342" s="13" t="e">
        <f t="shared" si="86"/>
        <v>#N/A</v>
      </c>
      <c r="AF342" s="13" t="e">
        <f t="shared" si="87"/>
        <v>#N/A</v>
      </c>
      <c r="AG342" s="13" t="e">
        <f t="shared" si="88"/>
        <v>#N/A</v>
      </c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T342" s="107"/>
      <c r="BA342" s="11"/>
      <c r="BB342" s="11"/>
      <c r="BC342" s="11"/>
      <c r="BD342" s="11"/>
      <c r="BE342" s="11"/>
      <c r="BH342" s="11"/>
      <c r="BI342" s="11"/>
      <c r="BJ342" s="11"/>
      <c r="BK342" s="11"/>
      <c r="BL342" s="11"/>
      <c r="BM342" s="11"/>
      <c r="BN342" s="11"/>
    </row>
    <row r="343" spans="1:66" s="1" customFormat="1" x14ac:dyDescent="0.3">
      <c r="A343" s="11"/>
      <c r="B343" s="1" t="e">
        <f t="shared" si="82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118"/>
      <c r="N343" s="5"/>
      <c r="O343" s="5"/>
      <c r="P343" s="5"/>
      <c r="Q343" s="5"/>
      <c r="R343" s="5"/>
      <c r="S343" s="5"/>
      <c r="T343" s="5"/>
      <c r="U343" s="5"/>
      <c r="V343" s="1" t="str">
        <f t="shared" si="89"/>
        <v/>
      </c>
      <c r="W343" s="1" t="str">
        <f t="shared" si="90"/>
        <v/>
      </c>
      <c r="X343" s="1" t="str">
        <f t="shared" si="90"/>
        <v/>
      </c>
      <c r="Y343" s="1" t="str">
        <f t="shared" si="90"/>
        <v/>
      </c>
      <c r="Z343" s="1" t="e">
        <f t="shared" si="91"/>
        <v>#N/A</v>
      </c>
      <c r="AA343" s="3"/>
      <c r="AB343" s="13" t="e">
        <f t="shared" si="83"/>
        <v>#N/A</v>
      </c>
      <c r="AC343" s="13" t="e">
        <f t="shared" si="84"/>
        <v>#N/A</v>
      </c>
      <c r="AD343" s="13" t="e">
        <f t="shared" si="85"/>
        <v>#N/A</v>
      </c>
      <c r="AE343" s="13" t="e">
        <f t="shared" si="86"/>
        <v>#N/A</v>
      </c>
      <c r="AF343" s="13" t="e">
        <f t="shared" si="87"/>
        <v>#N/A</v>
      </c>
      <c r="AG343" s="13" t="e">
        <f t="shared" si="88"/>
        <v>#N/A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T343" s="107"/>
      <c r="BA343" s="11"/>
      <c r="BB343" s="11"/>
      <c r="BC343" s="11"/>
      <c r="BD343" s="11"/>
      <c r="BE343" s="11"/>
      <c r="BH343" s="11"/>
      <c r="BI343" s="11"/>
      <c r="BJ343" s="11"/>
      <c r="BK343" s="11"/>
      <c r="BL343" s="11"/>
      <c r="BM343" s="11"/>
      <c r="BN343" s="11"/>
    </row>
    <row r="344" spans="1:66" s="1" customFormat="1" x14ac:dyDescent="0.3">
      <c r="A344" s="11"/>
      <c r="B344" s="1" t="e">
        <f t="shared" si="82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118"/>
      <c r="N344" s="5"/>
      <c r="O344" s="5"/>
      <c r="P344" s="5"/>
      <c r="Q344" s="5"/>
      <c r="R344" s="5"/>
      <c r="S344" s="5"/>
      <c r="T344" s="5"/>
      <c r="U344" s="5"/>
      <c r="V344" s="1" t="str">
        <f t="shared" si="89"/>
        <v/>
      </c>
      <c r="W344" s="1" t="str">
        <f t="shared" si="90"/>
        <v/>
      </c>
      <c r="X344" s="1" t="str">
        <f t="shared" si="90"/>
        <v/>
      </c>
      <c r="Y344" s="1" t="str">
        <f t="shared" si="90"/>
        <v/>
      </c>
      <c r="Z344" s="1" t="e">
        <f t="shared" si="91"/>
        <v>#N/A</v>
      </c>
      <c r="AA344" s="3"/>
      <c r="AB344" s="13" t="e">
        <f t="shared" si="83"/>
        <v>#N/A</v>
      </c>
      <c r="AC344" s="13" t="e">
        <f t="shared" si="84"/>
        <v>#N/A</v>
      </c>
      <c r="AD344" s="13" t="e">
        <f t="shared" si="85"/>
        <v>#N/A</v>
      </c>
      <c r="AE344" s="13" t="e">
        <f t="shared" si="86"/>
        <v>#N/A</v>
      </c>
      <c r="AF344" s="13" t="e">
        <f t="shared" si="87"/>
        <v>#N/A</v>
      </c>
      <c r="AG344" s="13" t="e">
        <f t="shared" si="88"/>
        <v>#N/A</v>
      </c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T344" s="107"/>
      <c r="BA344" s="11"/>
      <c r="BB344" s="11"/>
      <c r="BC344" s="11"/>
      <c r="BD344" s="11"/>
      <c r="BE344" s="11"/>
      <c r="BH344" s="11"/>
      <c r="BI344" s="11"/>
      <c r="BJ344" s="11"/>
      <c r="BK344" s="11"/>
      <c r="BL344" s="11"/>
      <c r="BM344" s="11"/>
      <c r="BN344" s="11"/>
    </row>
    <row r="345" spans="1:66" s="1" customFormat="1" x14ac:dyDescent="0.3">
      <c r="A345" s="11"/>
      <c r="B345" s="1" t="e">
        <f t="shared" si="82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118"/>
      <c r="N345" s="5"/>
      <c r="O345" s="5"/>
      <c r="P345" s="5"/>
      <c r="Q345" s="5"/>
      <c r="R345" s="5"/>
      <c r="S345" s="5"/>
      <c r="T345" s="5"/>
      <c r="U345" s="5"/>
      <c r="V345" s="1" t="str">
        <f t="shared" si="89"/>
        <v/>
      </c>
      <c r="W345" s="1" t="str">
        <f t="shared" si="90"/>
        <v/>
      </c>
      <c r="X345" s="1" t="str">
        <f t="shared" si="90"/>
        <v/>
      </c>
      <c r="Y345" s="1" t="str">
        <f t="shared" si="90"/>
        <v/>
      </c>
      <c r="Z345" s="1" t="e">
        <f t="shared" si="91"/>
        <v>#N/A</v>
      </c>
      <c r="AA345" s="3"/>
      <c r="AB345" s="13" t="e">
        <f t="shared" si="83"/>
        <v>#N/A</v>
      </c>
      <c r="AC345" s="13" t="e">
        <f t="shared" si="84"/>
        <v>#N/A</v>
      </c>
      <c r="AD345" s="13" t="e">
        <f t="shared" si="85"/>
        <v>#N/A</v>
      </c>
      <c r="AE345" s="13" t="e">
        <f t="shared" si="86"/>
        <v>#N/A</v>
      </c>
      <c r="AF345" s="13" t="e">
        <f t="shared" si="87"/>
        <v>#N/A</v>
      </c>
      <c r="AG345" s="13" t="e">
        <f t="shared" si="88"/>
        <v>#N/A</v>
      </c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T345" s="107"/>
      <c r="BA345" s="11"/>
      <c r="BB345" s="11"/>
      <c r="BC345" s="11"/>
      <c r="BD345" s="11"/>
      <c r="BE345" s="11"/>
      <c r="BH345" s="11"/>
      <c r="BI345" s="11"/>
      <c r="BJ345" s="11"/>
      <c r="BK345" s="11"/>
      <c r="BL345" s="11"/>
      <c r="BM345" s="11"/>
      <c r="BN345" s="11"/>
    </row>
    <row r="346" spans="1:66" s="1" customFormat="1" x14ac:dyDescent="0.3">
      <c r="A346" s="11"/>
      <c r="B346" s="1" t="e">
        <f t="shared" si="82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118"/>
      <c r="N346" s="5"/>
      <c r="O346" s="5"/>
      <c r="P346" s="5"/>
      <c r="Q346" s="5"/>
      <c r="R346" s="5"/>
      <c r="S346" s="5"/>
      <c r="T346" s="5"/>
      <c r="U346" s="5"/>
      <c r="V346" s="1" t="str">
        <f t="shared" si="89"/>
        <v/>
      </c>
      <c r="W346" s="1" t="str">
        <f t="shared" si="90"/>
        <v/>
      </c>
      <c r="X346" s="1" t="str">
        <f t="shared" si="90"/>
        <v/>
      </c>
      <c r="Y346" s="1" t="str">
        <f t="shared" si="90"/>
        <v/>
      </c>
      <c r="Z346" s="1" t="e">
        <f t="shared" si="91"/>
        <v>#N/A</v>
      </c>
      <c r="AA346" s="3"/>
      <c r="AB346" s="13" t="e">
        <f t="shared" si="83"/>
        <v>#N/A</v>
      </c>
      <c r="AC346" s="13" t="e">
        <f t="shared" si="84"/>
        <v>#N/A</v>
      </c>
      <c r="AD346" s="13" t="e">
        <f t="shared" si="85"/>
        <v>#N/A</v>
      </c>
      <c r="AE346" s="13" t="e">
        <f t="shared" si="86"/>
        <v>#N/A</v>
      </c>
      <c r="AF346" s="13" t="e">
        <f t="shared" si="87"/>
        <v>#N/A</v>
      </c>
      <c r="AG346" s="13" t="e">
        <f t="shared" si="88"/>
        <v>#N/A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T346" s="107"/>
      <c r="BA346" s="11"/>
      <c r="BB346" s="11"/>
      <c r="BC346" s="11"/>
      <c r="BD346" s="11"/>
      <c r="BE346" s="11"/>
      <c r="BH346" s="11"/>
      <c r="BI346" s="11"/>
      <c r="BJ346" s="11"/>
      <c r="BK346" s="11"/>
      <c r="BL346" s="11"/>
      <c r="BM346" s="11"/>
      <c r="BN346" s="11"/>
    </row>
    <row r="347" spans="1:66" s="1" customFormat="1" x14ac:dyDescent="0.3">
      <c r="A347" s="11"/>
      <c r="B347" s="1" t="e">
        <f t="shared" si="82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118"/>
      <c r="N347" s="5"/>
      <c r="O347" s="5"/>
      <c r="P347" s="5"/>
      <c r="Q347" s="5"/>
      <c r="R347" s="5"/>
      <c r="S347" s="5"/>
      <c r="T347" s="5"/>
      <c r="U347" s="5"/>
      <c r="V347" s="1" t="str">
        <f t="shared" si="89"/>
        <v/>
      </c>
      <c r="W347" s="1" t="str">
        <f t="shared" si="90"/>
        <v/>
      </c>
      <c r="X347" s="1" t="str">
        <f t="shared" si="90"/>
        <v/>
      </c>
      <c r="Y347" s="1" t="str">
        <f t="shared" si="90"/>
        <v/>
      </c>
      <c r="Z347" s="1" t="e">
        <f t="shared" si="91"/>
        <v>#N/A</v>
      </c>
      <c r="AA347" s="3"/>
      <c r="AB347" s="13" t="e">
        <f t="shared" si="83"/>
        <v>#N/A</v>
      </c>
      <c r="AC347" s="13" t="e">
        <f t="shared" si="84"/>
        <v>#N/A</v>
      </c>
      <c r="AD347" s="13" t="e">
        <f t="shared" si="85"/>
        <v>#N/A</v>
      </c>
      <c r="AE347" s="13" t="e">
        <f t="shared" si="86"/>
        <v>#N/A</v>
      </c>
      <c r="AF347" s="13" t="e">
        <f t="shared" si="87"/>
        <v>#N/A</v>
      </c>
      <c r="AG347" s="13" t="e">
        <f t="shared" si="88"/>
        <v>#N/A</v>
      </c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T347" s="107"/>
      <c r="BA347" s="11"/>
      <c r="BB347" s="11"/>
      <c r="BC347" s="11"/>
      <c r="BD347" s="11"/>
      <c r="BE347" s="11"/>
      <c r="BH347" s="11"/>
      <c r="BI347" s="11"/>
      <c r="BJ347" s="11"/>
      <c r="BK347" s="11"/>
      <c r="BL347" s="11"/>
      <c r="BM347" s="11"/>
      <c r="BN347" s="11"/>
    </row>
    <row r="348" spans="1:66" s="1" customFormat="1" x14ac:dyDescent="0.3">
      <c r="A348" s="11"/>
      <c r="B348" s="1" t="e">
        <f t="shared" si="82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118"/>
      <c r="N348" s="5"/>
      <c r="O348" s="5"/>
      <c r="P348" s="5"/>
      <c r="Q348" s="5"/>
      <c r="R348" s="5"/>
      <c r="S348" s="5"/>
      <c r="T348" s="5"/>
      <c r="U348" s="5"/>
      <c r="V348" s="1" t="str">
        <f t="shared" si="89"/>
        <v/>
      </c>
      <c r="W348" s="1" t="str">
        <f t="shared" si="90"/>
        <v/>
      </c>
      <c r="X348" s="1" t="str">
        <f t="shared" si="90"/>
        <v/>
      </c>
      <c r="Y348" s="1" t="str">
        <f t="shared" si="90"/>
        <v/>
      </c>
      <c r="Z348" s="1" t="e">
        <f t="shared" si="91"/>
        <v>#N/A</v>
      </c>
      <c r="AA348" s="3"/>
      <c r="AB348" s="13" t="e">
        <f t="shared" si="83"/>
        <v>#N/A</v>
      </c>
      <c r="AC348" s="13" t="e">
        <f t="shared" si="84"/>
        <v>#N/A</v>
      </c>
      <c r="AD348" s="13" t="e">
        <f t="shared" si="85"/>
        <v>#N/A</v>
      </c>
      <c r="AE348" s="13" t="e">
        <f t="shared" si="86"/>
        <v>#N/A</v>
      </c>
      <c r="AF348" s="13" t="e">
        <f t="shared" si="87"/>
        <v>#N/A</v>
      </c>
      <c r="AG348" s="13" t="e">
        <f t="shared" si="88"/>
        <v>#N/A</v>
      </c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T348" s="107"/>
      <c r="BA348" s="11"/>
      <c r="BB348" s="11"/>
      <c r="BC348" s="11"/>
      <c r="BD348" s="11"/>
      <c r="BE348" s="11"/>
      <c r="BH348" s="11"/>
      <c r="BI348" s="11"/>
      <c r="BJ348" s="11"/>
      <c r="BK348" s="11"/>
      <c r="BL348" s="11"/>
      <c r="BM348" s="11"/>
      <c r="BN348" s="11"/>
    </row>
    <row r="349" spans="1:66" s="1" customFormat="1" x14ac:dyDescent="0.3">
      <c r="A349" s="11"/>
      <c r="B349" s="1" t="e">
        <f t="shared" si="82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118"/>
      <c r="N349" s="5"/>
      <c r="O349" s="5"/>
      <c r="P349" s="5"/>
      <c r="Q349" s="5"/>
      <c r="R349" s="5"/>
      <c r="S349" s="5"/>
      <c r="T349" s="5"/>
      <c r="U349" s="5"/>
      <c r="V349" s="1" t="str">
        <f t="shared" si="89"/>
        <v/>
      </c>
      <c r="W349" s="1" t="str">
        <f t="shared" si="90"/>
        <v/>
      </c>
      <c r="X349" s="1" t="str">
        <f t="shared" si="90"/>
        <v/>
      </c>
      <c r="Y349" s="1" t="str">
        <f t="shared" si="90"/>
        <v/>
      </c>
      <c r="Z349" s="1" t="e">
        <f t="shared" si="91"/>
        <v>#N/A</v>
      </c>
      <c r="AA349" s="3"/>
      <c r="AB349" s="13" t="e">
        <f t="shared" si="83"/>
        <v>#N/A</v>
      </c>
      <c r="AC349" s="13" t="e">
        <f t="shared" si="84"/>
        <v>#N/A</v>
      </c>
      <c r="AD349" s="13" t="e">
        <f t="shared" si="85"/>
        <v>#N/A</v>
      </c>
      <c r="AE349" s="13" t="e">
        <f t="shared" si="86"/>
        <v>#N/A</v>
      </c>
      <c r="AF349" s="13" t="e">
        <f t="shared" si="87"/>
        <v>#N/A</v>
      </c>
      <c r="AG349" s="13" t="e">
        <f t="shared" si="88"/>
        <v>#N/A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T349" s="107"/>
      <c r="BA349" s="11"/>
      <c r="BB349" s="11"/>
      <c r="BC349" s="11"/>
      <c r="BD349" s="11"/>
      <c r="BE349" s="11"/>
      <c r="BH349" s="11"/>
      <c r="BI349" s="11"/>
      <c r="BJ349" s="11"/>
      <c r="BK349" s="11"/>
      <c r="BL349" s="11"/>
      <c r="BM349" s="11"/>
      <c r="BN349" s="11"/>
    </row>
    <row r="350" spans="1:66" s="1" customFormat="1" x14ac:dyDescent="0.3">
      <c r="A350" s="11"/>
      <c r="B350" s="1" t="e">
        <f t="shared" si="82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118"/>
      <c r="N350" s="5"/>
      <c r="O350" s="5"/>
      <c r="P350" s="5"/>
      <c r="Q350" s="5"/>
      <c r="R350" s="5"/>
      <c r="S350" s="5"/>
      <c r="T350" s="5"/>
      <c r="U350" s="5"/>
      <c r="V350" s="1" t="str">
        <f t="shared" si="89"/>
        <v/>
      </c>
      <c r="W350" s="1" t="str">
        <f t="shared" si="90"/>
        <v/>
      </c>
      <c r="X350" s="1" t="str">
        <f t="shared" si="90"/>
        <v/>
      </c>
      <c r="Y350" s="1" t="str">
        <f t="shared" si="90"/>
        <v/>
      </c>
      <c r="Z350" s="1" t="e">
        <f t="shared" si="91"/>
        <v>#N/A</v>
      </c>
      <c r="AA350" s="3"/>
      <c r="AB350" s="13" t="e">
        <f t="shared" si="83"/>
        <v>#N/A</v>
      </c>
      <c r="AC350" s="13" t="e">
        <f t="shared" si="84"/>
        <v>#N/A</v>
      </c>
      <c r="AD350" s="13" t="e">
        <f t="shared" si="85"/>
        <v>#N/A</v>
      </c>
      <c r="AE350" s="13" t="e">
        <f t="shared" si="86"/>
        <v>#N/A</v>
      </c>
      <c r="AF350" s="13" t="e">
        <f t="shared" si="87"/>
        <v>#N/A</v>
      </c>
      <c r="AG350" s="13" t="e">
        <f t="shared" si="88"/>
        <v>#N/A</v>
      </c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T350" s="107"/>
      <c r="BA350" s="11"/>
      <c r="BB350" s="11"/>
      <c r="BC350" s="11"/>
      <c r="BD350" s="11"/>
      <c r="BE350" s="11"/>
      <c r="BH350" s="11"/>
      <c r="BI350" s="11"/>
      <c r="BJ350" s="11"/>
      <c r="BK350" s="11"/>
      <c r="BL350" s="11"/>
      <c r="BM350" s="11"/>
      <c r="BN350" s="11"/>
    </row>
    <row r="351" spans="1:66" s="1" customFormat="1" x14ac:dyDescent="0.3">
      <c r="A351" s="11"/>
      <c r="B351" s="1" t="e">
        <f t="shared" si="82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118"/>
      <c r="N351" s="5"/>
      <c r="O351" s="5"/>
      <c r="P351" s="5"/>
      <c r="Q351" s="5"/>
      <c r="R351" s="5"/>
      <c r="S351" s="5"/>
      <c r="T351" s="5"/>
      <c r="U351" s="5"/>
      <c r="V351" s="1" t="str">
        <f t="shared" si="89"/>
        <v/>
      </c>
      <c r="W351" s="1" t="str">
        <f t="shared" si="90"/>
        <v/>
      </c>
      <c r="X351" s="1" t="str">
        <f t="shared" si="90"/>
        <v/>
      </c>
      <c r="Y351" s="1" t="str">
        <f t="shared" si="90"/>
        <v/>
      </c>
      <c r="Z351" s="1" t="e">
        <f t="shared" si="91"/>
        <v>#N/A</v>
      </c>
      <c r="AA351" s="3"/>
      <c r="AB351" s="13" t="e">
        <f t="shared" si="83"/>
        <v>#N/A</v>
      </c>
      <c r="AC351" s="13" t="e">
        <f t="shared" si="84"/>
        <v>#N/A</v>
      </c>
      <c r="AD351" s="13" t="e">
        <f t="shared" si="85"/>
        <v>#N/A</v>
      </c>
      <c r="AE351" s="13" t="e">
        <f t="shared" si="86"/>
        <v>#N/A</v>
      </c>
      <c r="AF351" s="13" t="e">
        <f t="shared" si="87"/>
        <v>#N/A</v>
      </c>
      <c r="AG351" s="13" t="e">
        <f t="shared" si="88"/>
        <v>#N/A</v>
      </c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T351" s="107"/>
      <c r="BA351" s="11"/>
      <c r="BB351" s="11"/>
      <c r="BC351" s="11"/>
      <c r="BD351" s="11"/>
      <c r="BE351" s="11"/>
      <c r="BH351" s="11"/>
      <c r="BI351" s="11"/>
      <c r="BJ351" s="11"/>
      <c r="BK351" s="11"/>
      <c r="BL351" s="11"/>
      <c r="BM351" s="11"/>
      <c r="BN351" s="11"/>
    </row>
    <row r="352" spans="1:66" s="1" customFormat="1" x14ac:dyDescent="0.3">
      <c r="A352" s="11"/>
      <c r="B352" s="1" t="e">
        <f t="shared" si="82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118"/>
      <c r="N352" s="5"/>
      <c r="O352" s="5"/>
      <c r="P352" s="5"/>
      <c r="Q352" s="5"/>
      <c r="R352" s="5"/>
      <c r="S352" s="5"/>
      <c r="T352" s="5"/>
      <c r="U352" s="5"/>
      <c r="V352" s="1" t="str">
        <f t="shared" si="89"/>
        <v/>
      </c>
      <c r="W352" s="1" t="str">
        <f t="shared" si="90"/>
        <v/>
      </c>
      <c r="X352" s="1" t="str">
        <f t="shared" si="90"/>
        <v/>
      </c>
      <c r="Y352" s="1" t="str">
        <f t="shared" si="90"/>
        <v/>
      </c>
      <c r="Z352" s="1" t="e">
        <f t="shared" si="91"/>
        <v>#N/A</v>
      </c>
      <c r="AA352" s="3"/>
      <c r="AB352" s="13" t="e">
        <f t="shared" si="83"/>
        <v>#N/A</v>
      </c>
      <c r="AC352" s="13" t="e">
        <f t="shared" si="84"/>
        <v>#N/A</v>
      </c>
      <c r="AD352" s="13" t="e">
        <f t="shared" si="85"/>
        <v>#N/A</v>
      </c>
      <c r="AE352" s="13" t="e">
        <f t="shared" si="86"/>
        <v>#N/A</v>
      </c>
      <c r="AF352" s="13" t="e">
        <f t="shared" si="87"/>
        <v>#N/A</v>
      </c>
      <c r="AG352" s="13" t="e">
        <f t="shared" si="88"/>
        <v>#N/A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T352" s="107"/>
      <c r="BA352" s="11"/>
      <c r="BB352" s="11"/>
      <c r="BC352" s="11"/>
      <c r="BD352" s="11"/>
      <c r="BE352" s="11"/>
      <c r="BH352" s="11"/>
      <c r="BI352" s="11"/>
      <c r="BJ352" s="11"/>
      <c r="BK352" s="11"/>
      <c r="BL352" s="11"/>
      <c r="BM352" s="11"/>
      <c r="BN352" s="11"/>
    </row>
    <row r="353" spans="1:66" s="1" customFormat="1" x14ac:dyDescent="0.3">
      <c r="A353" s="11"/>
      <c r="B353" s="1" t="e">
        <f t="shared" si="82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118"/>
      <c r="N353" s="5"/>
      <c r="O353" s="5"/>
      <c r="P353" s="5"/>
      <c r="Q353" s="5"/>
      <c r="R353" s="5"/>
      <c r="S353" s="5"/>
      <c r="T353" s="5"/>
      <c r="U353" s="5"/>
      <c r="V353" s="1" t="str">
        <f t="shared" si="89"/>
        <v/>
      </c>
      <c r="W353" s="1" t="str">
        <f t="shared" si="90"/>
        <v/>
      </c>
      <c r="X353" s="1" t="str">
        <f t="shared" si="90"/>
        <v/>
      </c>
      <c r="Y353" s="1" t="str">
        <f t="shared" si="90"/>
        <v/>
      </c>
      <c r="Z353" s="1" t="e">
        <f t="shared" si="91"/>
        <v>#N/A</v>
      </c>
      <c r="AA353" s="3"/>
      <c r="AB353" s="13" t="e">
        <f t="shared" si="83"/>
        <v>#N/A</v>
      </c>
      <c r="AC353" s="13" t="e">
        <f t="shared" si="84"/>
        <v>#N/A</v>
      </c>
      <c r="AD353" s="13" t="e">
        <f t="shared" si="85"/>
        <v>#N/A</v>
      </c>
      <c r="AE353" s="13" t="e">
        <f t="shared" si="86"/>
        <v>#N/A</v>
      </c>
      <c r="AF353" s="13" t="e">
        <f t="shared" si="87"/>
        <v>#N/A</v>
      </c>
      <c r="AG353" s="13" t="e">
        <f t="shared" si="88"/>
        <v>#N/A</v>
      </c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T353" s="107"/>
      <c r="BA353" s="11"/>
      <c r="BB353" s="11"/>
      <c r="BC353" s="11"/>
      <c r="BD353" s="11"/>
      <c r="BE353" s="11"/>
      <c r="BH353" s="11"/>
      <c r="BI353" s="11"/>
      <c r="BJ353" s="11"/>
      <c r="BK353" s="11"/>
      <c r="BL353" s="11"/>
      <c r="BM353" s="11"/>
      <c r="BN353" s="11"/>
    </row>
    <row r="354" spans="1:66" s="1" customFormat="1" x14ac:dyDescent="0.3">
      <c r="A354" s="11"/>
      <c r="B354" s="1" t="e">
        <f t="shared" si="82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118"/>
      <c r="N354" s="5"/>
      <c r="O354" s="5"/>
      <c r="P354" s="5"/>
      <c r="Q354" s="5"/>
      <c r="R354" s="5"/>
      <c r="S354" s="5"/>
      <c r="T354" s="5"/>
      <c r="U354" s="5"/>
      <c r="V354" s="1" t="str">
        <f t="shared" si="89"/>
        <v/>
      </c>
      <c r="W354" s="1" t="str">
        <f t="shared" si="90"/>
        <v/>
      </c>
      <c r="X354" s="1" t="str">
        <f t="shared" si="90"/>
        <v/>
      </c>
      <c r="Y354" s="1" t="str">
        <f t="shared" si="90"/>
        <v/>
      </c>
      <c r="Z354" s="1" t="e">
        <f t="shared" si="91"/>
        <v>#N/A</v>
      </c>
      <c r="AA354" s="3"/>
      <c r="AB354" s="13" t="e">
        <f t="shared" si="83"/>
        <v>#N/A</v>
      </c>
      <c r="AC354" s="13" t="e">
        <f t="shared" si="84"/>
        <v>#N/A</v>
      </c>
      <c r="AD354" s="13" t="e">
        <f t="shared" si="85"/>
        <v>#N/A</v>
      </c>
      <c r="AE354" s="13" t="e">
        <f t="shared" si="86"/>
        <v>#N/A</v>
      </c>
      <c r="AF354" s="13" t="e">
        <f t="shared" si="87"/>
        <v>#N/A</v>
      </c>
      <c r="AG354" s="13" t="e">
        <f t="shared" si="88"/>
        <v>#N/A</v>
      </c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T354" s="107"/>
      <c r="BA354" s="11"/>
      <c r="BB354" s="11"/>
      <c r="BC354" s="11"/>
      <c r="BD354" s="11"/>
      <c r="BE354" s="11"/>
      <c r="BH354" s="11"/>
      <c r="BI354" s="11"/>
      <c r="BJ354" s="11"/>
      <c r="BK354" s="11"/>
      <c r="BL354" s="11"/>
      <c r="BM354" s="11"/>
      <c r="BN354" s="11"/>
    </row>
    <row r="355" spans="1:66" s="1" customFormat="1" x14ac:dyDescent="0.3">
      <c r="A355" s="11"/>
      <c r="B355" s="1" t="e">
        <f t="shared" si="82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118"/>
      <c r="N355" s="5"/>
      <c r="O355" s="5"/>
      <c r="P355" s="5"/>
      <c r="Q355" s="5"/>
      <c r="R355" s="5"/>
      <c r="S355" s="5"/>
      <c r="T355" s="5"/>
      <c r="U355" s="5"/>
      <c r="V355" s="1" t="str">
        <f t="shared" si="89"/>
        <v/>
      </c>
      <c r="W355" s="1" t="str">
        <f t="shared" si="90"/>
        <v/>
      </c>
      <c r="X355" s="1" t="str">
        <f t="shared" si="90"/>
        <v/>
      </c>
      <c r="Y355" s="1" t="str">
        <f t="shared" si="90"/>
        <v/>
      </c>
      <c r="Z355" s="1" t="e">
        <f t="shared" si="91"/>
        <v>#N/A</v>
      </c>
      <c r="AA355" s="3"/>
      <c r="AB355" s="13" t="e">
        <f t="shared" si="83"/>
        <v>#N/A</v>
      </c>
      <c r="AC355" s="13" t="e">
        <f t="shared" si="84"/>
        <v>#N/A</v>
      </c>
      <c r="AD355" s="13" t="e">
        <f t="shared" si="85"/>
        <v>#N/A</v>
      </c>
      <c r="AE355" s="13" t="e">
        <f t="shared" si="86"/>
        <v>#N/A</v>
      </c>
      <c r="AF355" s="13" t="e">
        <f t="shared" si="87"/>
        <v>#N/A</v>
      </c>
      <c r="AG355" s="13" t="e">
        <f t="shared" si="88"/>
        <v>#N/A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T355" s="107"/>
      <c r="BA355" s="11"/>
      <c r="BB355" s="11"/>
      <c r="BC355" s="11"/>
      <c r="BD355" s="11"/>
      <c r="BE355" s="11"/>
      <c r="BH355" s="11"/>
      <c r="BI355" s="11"/>
      <c r="BJ355" s="11"/>
      <c r="BK355" s="11"/>
      <c r="BL355" s="11"/>
      <c r="BM355" s="11"/>
      <c r="BN355" s="11"/>
    </row>
    <row r="356" spans="1:66" s="1" customFormat="1" x14ac:dyDescent="0.3">
      <c r="A356" s="11"/>
      <c r="B356" s="1" t="e">
        <f t="shared" si="82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118"/>
      <c r="N356" s="5"/>
      <c r="O356" s="5"/>
      <c r="P356" s="5"/>
      <c r="Q356" s="5"/>
      <c r="R356" s="5"/>
      <c r="S356" s="5"/>
      <c r="T356" s="5"/>
      <c r="U356" s="5"/>
      <c r="V356" s="1" t="str">
        <f t="shared" si="89"/>
        <v/>
      </c>
      <c r="W356" s="1" t="str">
        <f t="shared" si="90"/>
        <v/>
      </c>
      <c r="X356" s="1" t="str">
        <f t="shared" si="90"/>
        <v/>
      </c>
      <c r="Y356" s="1" t="str">
        <f t="shared" si="90"/>
        <v/>
      </c>
      <c r="Z356" s="1" t="e">
        <f t="shared" si="91"/>
        <v>#N/A</v>
      </c>
      <c r="AA356" s="3"/>
      <c r="AB356" s="13" t="e">
        <f t="shared" si="83"/>
        <v>#N/A</v>
      </c>
      <c r="AC356" s="13" t="e">
        <f t="shared" si="84"/>
        <v>#N/A</v>
      </c>
      <c r="AD356" s="13" t="e">
        <f t="shared" si="85"/>
        <v>#N/A</v>
      </c>
      <c r="AE356" s="13" t="e">
        <f t="shared" si="86"/>
        <v>#N/A</v>
      </c>
      <c r="AF356" s="13" t="e">
        <f t="shared" si="87"/>
        <v>#N/A</v>
      </c>
      <c r="AG356" s="13" t="e">
        <f t="shared" si="88"/>
        <v>#N/A</v>
      </c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T356" s="107"/>
      <c r="BA356" s="11"/>
      <c r="BB356" s="11"/>
      <c r="BC356" s="11"/>
      <c r="BD356" s="11"/>
      <c r="BE356" s="11"/>
      <c r="BH356" s="11"/>
      <c r="BI356" s="11"/>
      <c r="BJ356" s="11"/>
      <c r="BK356" s="11"/>
      <c r="BL356" s="11"/>
      <c r="BM356" s="11"/>
      <c r="BN356" s="11"/>
    </row>
    <row r="357" spans="1:66" s="1" customFormat="1" x14ac:dyDescent="0.3">
      <c r="A357" s="11"/>
      <c r="B357" s="1" t="e">
        <f t="shared" si="82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118"/>
      <c r="N357" s="5"/>
      <c r="O357" s="5"/>
      <c r="P357" s="5"/>
      <c r="Q357" s="5"/>
      <c r="R357" s="5"/>
      <c r="S357" s="5"/>
      <c r="T357" s="5"/>
      <c r="U357" s="5"/>
      <c r="V357" s="1" t="str">
        <f t="shared" si="89"/>
        <v/>
      </c>
      <c r="W357" s="1" t="str">
        <f t="shared" si="90"/>
        <v/>
      </c>
      <c r="X357" s="1" t="str">
        <f t="shared" si="90"/>
        <v/>
      </c>
      <c r="Y357" s="1" t="str">
        <f t="shared" si="90"/>
        <v/>
      </c>
      <c r="Z357" s="1" t="e">
        <f t="shared" si="91"/>
        <v>#N/A</v>
      </c>
      <c r="AA357" s="3"/>
      <c r="AB357" s="13" t="e">
        <f t="shared" si="83"/>
        <v>#N/A</v>
      </c>
      <c r="AC357" s="13" t="e">
        <f t="shared" si="84"/>
        <v>#N/A</v>
      </c>
      <c r="AD357" s="13" t="e">
        <f t="shared" si="85"/>
        <v>#N/A</v>
      </c>
      <c r="AE357" s="13" t="e">
        <f t="shared" si="86"/>
        <v>#N/A</v>
      </c>
      <c r="AF357" s="13" t="e">
        <f t="shared" si="87"/>
        <v>#N/A</v>
      </c>
      <c r="AG357" s="13" t="e">
        <f t="shared" si="88"/>
        <v>#N/A</v>
      </c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T357" s="107"/>
      <c r="BA357" s="11"/>
      <c r="BB357" s="11"/>
      <c r="BC357" s="11"/>
      <c r="BD357" s="11"/>
      <c r="BE357" s="11"/>
      <c r="BH357" s="11"/>
      <c r="BI357" s="11"/>
      <c r="BJ357" s="11"/>
      <c r="BK357" s="11"/>
      <c r="BL357" s="11"/>
      <c r="BM357" s="11"/>
      <c r="BN357" s="11"/>
    </row>
    <row r="358" spans="1:66" s="1" customFormat="1" x14ac:dyDescent="0.3">
      <c r="A358" s="11"/>
      <c r="B358" s="1" t="e">
        <f t="shared" si="82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118"/>
      <c r="N358" s="5"/>
      <c r="O358" s="5"/>
      <c r="P358" s="5"/>
      <c r="Q358" s="5"/>
      <c r="R358" s="5"/>
      <c r="S358" s="5"/>
      <c r="T358" s="5"/>
      <c r="U358" s="5"/>
      <c r="V358" s="1" t="str">
        <f t="shared" si="89"/>
        <v/>
      </c>
      <c r="W358" s="1" t="str">
        <f t="shared" si="90"/>
        <v/>
      </c>
      <c r="X358" s="1" t="str">
        <f t="shared" si="90"/>
        <v/>
      </c>
      <c r="Y358" s="1" t="str">
        <f t="shared" si="90"/>
        <v/>
      </c>
      <c r="Z358" s="1" t="e">
        <f t="shared" si="91"/>
        <v>#N/A</v>
      </c>
      <c r="AA358" s="3"/>
      <c r="AB358" s="13" t="e">
        <f t="shared" si="83"/>
        <v>#N/A</v>
      </c>
      <c r="AC358" s="13" t="e">
        <f t="shared" si="84"/>
        <v>#N/A</v>
      </c>
      <c r="AD358" s="13" t="e">
        <f t="shared" si="85"/>
        <v>#N/A</v>
      </c>
      <c r="AE358" s="13" t="e">
        <f t="shared" si="86"/>
        <v>#N/A</v>
      </c>
      <c r="AF358" s="13" t="e">
        <f t="shared" si="87"/>
        <v>#N/A</v>
      </c>
      <c r="AG358" s="13" t="e">
        <f t="shared" si="88"/>
        <v>#N/A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T358" s="107"/>
      <c r="BA358" s="11"/>
      <c r="BB358" s="11"/>
      <c r="BC358" s="11"/>
      <c r="BD358" s="11"/>
      <c r="BE358" s="11"/>
      <c r="BH358" s="11"/>
      <c r="BI358" s="11"/>
      <c r="BJ358" s="11"/>
      <c r="BK358" s="11"/>
      <c r="BL358" s="11"/>
      <c r="BM358" s="11"/>
      <c r="BN358" s="11"/>
    </row>
    <row r="359" spans="1:66" s="1" customFormat="1" x14ac:dyDescent="0.3">
      <c r="A359" s="11"/>
      <c r="B359" s="1" t="e">
        <f t="shared" si="82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118"/>
      <c r="N359" s="5"/>
      <c r="O359" s="5"/>
      <c r="P359" s="5"/>
      <c r="Q359" s="5"/>
      <c r="R359" s="5"/>
      <c r="S359" s="5"/>
      <c r="T359" s="5"/>
      <c r="U359" s="5"/>
      <c r="V359" s="1" t="str">
        <f t="shared" si="89"/>
        <v/>
      </c>
      <c r="W359" s="1" t="str">
        <f t="shared" si="90"/>
        <v/>
      </c>
      <c r="X359" s="1" t="str">
        <f t="shared" si="90"/>
        <v/>
      </c>
      <c r="Y359" s="1" t="str">
        <f t="shared" si="90"/>
        <v/>
      </c>
      <c r="Z359" s="1" t="e">
        <f t="shared" si="91"/>
        <v>#N/A</v>
      </c>
      <c r="AA359" s="3"/>
      <c r="AB359" s="13" t="e">
        <f t="shared" si="83"/>
        <v>#N/A</v>
      </c>
      <c r="AC359" s="13" t="e">
        <f t="shared" si="84"/>
        <v>#N/A</v>
      </c>
      <c r="AD359" s="13" t="e">
        <f t="shared" si="85"/>
        <v>#N/A</v>
      </c>
      <c r="AE359" s="13" t="e">
        <f t="shared" si="86"/>
        <v>#N/A</v>
      </c>
      <c r="AF359" s="13" t="e">
        <f t="shared" si="87"/>
        <v>#N/A</v>
      </c>
      <c r="AG359" s="13" t="e">
        <f t="shared" si="88"/>
        <v>#N/A</v>
      </c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T359" s="107"/>
      <c r="BA359" s="11"/>
      <c r="BB359" s="11"/>
      <c r="BC359" s="11"/>
      <c r="BD359" s="11"/>
      <c r="BE359" s="11"/>
      <c r="BH359" s="11"/>
      <c r="BI359" s="11"/>
      <c r="BJ359" s="11"/>
      <c r="BK359" s="11"/>
      <c r="BL359" s="11"/>
      <c r="BM359" s="11"/>
      <c r="BN359" s="11"/>
    </row>
    <row r="360" spans="1:66" s="1" customFormat="1" x14ac:dyDescent="0.3">
      <c r="A360" s="11"/>
      <c r="B360" s="1" t="e">
        <f t="shared" si="82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118"/>
      <c r="N360" s="5"/>
      <c r="O360" s="5"/>
      <c r="P360" s="5"/>
      <c r="Q360" s="5"/>
      <c r="R360" s="5"/>
      <c r="S360" s="5"/>
      <c r="T360" s="5"/>
      <c r="U360" s="5"/>
      <c r="V360" s="1" t="str">
        <f t="shared" si="89"/>
        <v/>
      </c>
      <c r="W360" s="1" t="str">
        <f t="shared" si="90"/>
        <v/>
      </c>
      <c r="X360" s="1" t="str">
        <f t="shared" si="90"/>
        <v/>
      </c>
      <c r="Y360" s="1" t="str">
        <f t="shared" si="90"/>
        <v/>
      </c>
      <c r="Z360" s="1" t="e">
        <f t="shared" si="91"/>
        <v>#N/A</v>
      </c>
      <c r="AA360" s="3"/>
      <c r="AB360" s="13" t="e">
        <f t="shared" si="83"/>
        <v>#N/A</v>
      </c>
      <c r="AC360" s="13" t="e">
        <f t="shared" si="84"/>
        <v>#N/A</v>
      </c>
      <c r="AD360" s="13" t="e">
        <f t="shared" si="85"/>
        <v>#N/A</v>
      </c>
      <c r="AE360" s="13" t="e">
        <f t="shared" si="86"/>
        <v>#N/A</v>
      </c>
      <c r="AF360" s="13" t="e">
        <f t="shared" si="87"/>
        <v>#N/A</v>
      </c>
      <c r="AG360" s="13" t="e">
        <f t="shared" si="88"/>
        <v>#N/A</v>
      </c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T360" s="107"/>
      <c r="BA360" s="11"/>
      <c r="BB360" s="11"/>
      <c r="BC360" s="11"/>
      <c r="BD360" s="11"/>
      <c r="BE360" s="11"/>
      <c r="BH360" s="11"/>
      <c r="BI360" s="11"/>
      <c r="BJ360" s="11"/>
      <c r="BK360" s="11"/>
      <c r="BL360" s="11"/>
      <c r="BM360" s="11"/>
      <c r="BN360" s="11"/>
    </row>
    <row r="361" spans="1:66" s="1" customFormat="1" x14ac:dyDescent="0.3">
      <c r="A361" s="11"/>
      <c r="B361" s="1" t="e">
        <f t="shared" si="82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118"/>
      <c r="N361" s="5"/>
      <c r="O361" s="5"/>
      <c r="P361" s="5"/>
      <c r="Q361" s="5"/>
      <c r="R361" s="5"/>
      <c r="S361" s="5"/>
      <c r="T361" s="5"/>
      <c r="U361" s="5"/>
      <c r="V361" s="1" t="str">
        <f t="shared" si="89"/>
        <v/>
      </c>
      <c r="W361" s="1" t="str">
        <f t="shared" si="90"/>
        <v/>
      </c>
      <c r="X361" s="1" t="str">
        <f t="shared" si="90"/>
        <v/>
      </c>
      <c r="Y361" s="1" t="str">
        <f t="shared" si="90"/>
        <v/>
      </c>
      <c r="Z361" s="1" t="e">
        <f t="shared" si="91"/>
        <v>#N/A</v>
      </c>
      <c r="AA361" s="3"/>
      <c r="AB361" s="13" t="e">
        <f t="shared" si="83"/>
        <v>#N/A</v>
      </c>
      <c r="AC361" s="13" t="e">
        <f t="shared" si="84"/>
        <v>#N/A</v>
      </c>
      <c r="AD361" s="13" t="e">
        <f t="shared" si="85"/>
        <v>#N/A</v>
      </c>
      <c r="AE361" s="13" t="e">
        <f t="shared" si="86"/>
        <v>#N/A</v>
      </c>
      <c r="AF361" s="13" t="e">
        <f t="shared" si="87"/>
        <v>#N/A</v>
      </c>
      <c r="AG361" s="13" t="e">
        <f t="shared" si="88"/>
        <v>#N/A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T361" s="107"/>
      <c r="BA361" s="11"/>
      <c r="BB361" s="11"/>
      <c r="BC361" s="11"/>
      <c r="BD361" s="11"/>
      <c r="BE361" s="11"/>
      <c r="BH361" s="11"/>
      <c r="BI361" s="11"/>
      <c r="BJ361" s="11"/>
      <c r="BK361" s="11"/>
      <c r="BL361" s="11"/>
      <c r="BM361" s="11"/>
      <c r="BN361" s="11"/>
    </row>
    <row r="362" spans="1:66" s="1" customFormat="1" x14ac:dyDescent="0.3">
      <c r="A362" s="11"/>
      <c r="B362" s="1" t="e">
        <f t="shared" si="82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118"/>
      <c r="N362" s="5"/>
      <c r="O362" s="5"/>
      <c r="P362" s="5"/>
      <c r="Q362" s="5"/>
      <c r="R362" s="5"/>
      <c r="S362" s="5"/>
      <c r="T362" s="5"/>
      <c r="U362" s="5"/>
      <c r="V362" s="1" t="str">
        <f t="shared" si="89"/>
        <v/>
      </c>
      <c r="W362" s="1" t="str">
        <f t="shared" si="90"/>
        <v/>
      </c>
      <c r="X362" s="1" t="str">
        <f t="shared" si="90"/>
        <v/>
      </c>
      <c r="Y362" s="1" t="str">
        <f t="shared" si="90"/>
        <v/>
      </c>
      <c r="Z362" s="1" t="e">
        <f t="shared" si="91"/>
        <v>#N/A</v>
      </c>
      <c r="AA362" s="3"/>
      <c r="AB362" s="13" t="e">
        <f t="shared" si="83"/>
        <v>#N/A</v>
      </c>
      <c r="AC362" s="13" t="e">
        <f t="shared" si="84"/>
        <v>#N/A</v>
      </c>
      <c r="AD362" s="13" t="e">
        <f t="shared" si="85"/>
        <v>#N/A</v>
      </c>
      <c r="AE362" s="13" t="e">
        <f t="shared" si="86"/>
        <v>#N/A</v>
      </c>
      <c r="AF362" s="13" t="e">
        <f t="shared" si="87"/>
        <v>#N/A</v>
      </c>
      <c r="AG362" s="13" t="e">
        <f t="shared" si="88"/>
        <v>#N/A</v>
      </c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T362" s="107"/>
      <c r="BA362" s="11"/>
      <c r="BB362" s="11"/>
      <c r="BC362" s="11"/>
      <c r="BD362" s="11"/>
      <c r="BE362" s="11"/>
      <c r="BH362" s="11"/>
      <c r="BI362" s="11"/>
      <c r="BJ362" s="11"/>
      <c r="BK362" s="11"/>
      <c r="BL362" s="11"/>
      <c r="BM362" s="11"/>
      <c r="BN362" s="11"/>
    </row>
    <row r="363" spans="1:66" s="1" customFormat="1" x14ac:dyDescent="0.3">
      <c r="A363" s="11"/>
      <c r="B363" s="1" t="e">
        <f t="shared" si="82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118"/>
      <c r="N363" s="5"/>
      <c r="O363" s="5"/>
      <c r="P363" s="5"/>
      <c r="Q363" s="5"/>
      <c r="R363" s="5"/>
      <c r="S363" s="5"/>
      <c r="T363" s="5"/>
      <c r="U363" s="5"/>
      <c r="V363" s="1" t="str">
        <f t="shared" si="89"/>
        <v/>
      </c>
      <c r="W363" s="1" t="str">
        <f t="shared" si="90"/>
        <v/>
      </c>
      <c r="X363" s="1" t="str">
        <f t="shared" si="90"/>
        <v/>
      </c>
      <c r="Y363" s="1" t="str">
        <f t="shared" si="90"/>
        <v/>
      </c>
      <c r="Z363" s="1" t="e">
        <f t="shared" si="91"/>
        <v>#N/A</v>
      </c>
      <c r="AA363" s="3"/>
      <c r="AB363" s="13" t="e">
        <f t="shared" si="83"/>
        <v>#N/A</v>
      </c>
      <c r="AC363" s="13" t="e">
        <f t="shared" si="84"/>
        <v>#N/A</v>
      </c>
      <c r="AD363" s="13" t="e">
        <f t="shared" si="85"/>
        <v>#N/A</v>
      </c>
      <c r="AE363" s="13" t="e">
        <f t="shared" si="86"/>
        <v>#N/A</v>
      </c>
      <c r="AF363" s="13" t="e">
        <f t="shared" si="87"/>
        <v>#N/A</v>
      </c>
      <c r="AG363" s="13" t="e">
        <f t="shared" si="88"/>
        <v>#N/A</v>
      </c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T363" s="107"/>
      <c r="BA363" s="11"/>
      <c r="BB363" s="11"/>
      <c r="BC363" s="11"/>
      <c r="BD363" s="11"/>
      <c r="BE363" s="11"/>
      <c r="BH363" s="11"/>
      <c r="BI363" s="11"/>
      <c r="BJ363" s="11"/>
      <c r="BK363" s="11"/>
      <c r="BL363" s="11"/>
      <c r="BM363" s="11"/>
      <c r="BN363" s="11"/>
    </row>
    <row r="364" spans="1:66" s="1" customFormat="1" x14ac:dyDescent="0.3">
      <c r="A364" s="11"/>
      <c r="B364" s="1" t="e">
        <f t="shared" si="82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118"/>
      <c r="N364" s="5"/>
      <c r="O364" s="5"/>
      <c r="P364" s="5"/>
      <c r="Q364" s="5"/>
      <c r="R364" s="5"/>
      <c r="S364" s="5"/>
      <c r="T364" s="5"/>
      <c r="U364" s="5"/>
      <c r="V364" s="1" t="str">
        <f t="shared" si="89"/>
        <v/>
      </c>
      <c r="W364" s="1" t="str">
        <f t="shared" si="90"/>
        <v/>
      </c>
      <c r="X364" s="1" t="str">
        <f t="shared" si="90"/>
        <v/>
      </c>
      <c r="Y364" s="1" t="str">
        <f t="shared" si="90"/>
        <v/>
      </c>
      <c r="Z364" s="1" t="e">
        <f t="shared" si="91"/>
        <v>#N/A</v>
      </c>
      <c r="AA364" s="3"/>
      <c r="AB364" s="13" t="e">
        <f t="shared" si="83"/>
        <v>#N/A</v>
      </c>
      <c r="AC364" s="13" t="e">
        <f t="shared" si="84"/>
        <v>#N/A</v>
      </c>
      <c r="AD364" s="13" t="e">
        <f t="shared" si="85"/>
        <v>#N/A</v>
      </c>
      <c r="AE364" s="13" t="e">
        <f t="shared" si="86"/>
        <v>#N/A</v>
      </c>
      <c r="AF364" s="13" t="e">
        <f t="shared" si="87"/>
        <v>#N/A</v>
      </c>
      <c r="AG364" s="13" t="e">
        <f t="shared" si="88"/>
        <v>#N/A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T364" s="107"/>
      <c r="BA364" s="11"/>
      <c r="BB364" s="11"/>
      <c r="BC364" s="11"/>
      <c r="BD364" s="11"/>
      <c r="BE364" s="11"/>
      <c r="BH364" s="11"/>
      <c r="BI364" s="11"/>
      <c r="BJ364" s="11"/>
      <c r="BK364" s="11"/>
      <c r="BL364" s="11"/>
      <c r="BM364" s="11"/>
      <c r="BN364" s="11"/>
    </row>
    <row r="365" spans="1:66" s="1" customFormat="1" x14ac:dyDescent="0.3">
      <c r="A365" s="11"/>
      <c r="B365" s="1" t="e">
        <f t="shared" si="82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118"/>
      <c r="N365" s="5"/>
      <c r="O365" s="5"/>
      <c r="P365" s="5"/>
      <c r="Q365" s="5"/>
      <c r="R365" s="5"/>
      <c r="S365" s="5"/>
      <c r="T365" s="5"/>
      <c r="U365" s="5"/>
      <c r="V365" s="1" t="str">
        <f t="shared" si="89"/>
        <v/>
      </c>
      <c r="W365" s="1" t="str">
        <f t="shared" si="90"/>
        <v/>
      </c>
      <c r="X365" s="1" t="str">
        <f t="shared" si="90"/>
        <v/>
      </c>
      <c r="Y365" s="1" t="str">
        <f t="shared" si="90"/>
        <v/>
      </c>
      <c r="Z365" s="1" t="e">
        <f t="shared" si="91"/>
        <v>#N/A</v>
      </c>
      <c r="AA365" s="3"/>
      <c r="AB365" s="13" t="e">
        <f t="shared" si="83"/>
        <v>#N/A</v>
      </c>
      <c r="AC365" s="13" t="e">
        <f t="shared" si="84"/>
        <v>#N/A</v>
      </c>
      <c r="AD365" s="13" t="e">
        <f t="shared" si="85"/>
        <v>#N/A</v>
      </c>
      <c r="AE365" s="13" t="e">
        <f t="shared" si="86"/>
        <v>#N/A</v>
      </c>
      <c r="AF365" s="13" t="e">
        <f t="shared" si="87"/>
        <v>#N/A</v>
      </c>
      <c r="AG365" s="13" t="e">
        <f t="shared" si="88"/>
        <v>#N/A</v>
      </c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T365" s="107"/>
      <c r="BA365" s="11"/>
      <c r="BB365" s="11"/>
      <c r="BC365" s="11"/>
      <c r="BD365" s="11"/>
      <c r="BE365" s="11"/>
      <c r="BH365" s="11"/>
      <c r="BI365" s="11"/>
      <c r="BJ365" s="11"/>
      <c r="BK365" s="11"/>
      <c r="BL365" s="11"/>
      <c r="BM365" s="11"/>
      <c r="BN365" s="11"/>
    </row>
    <row r="366" spans="1:66" s="1" customFormat="1" x14ac:dyDescent="0.3">
      <c r="A366" s="11"/>
      <c r="B366" s="1" t="e">
        <f t="shared" si="82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118"/>
      <c r="N366" s="5"/>
      <c r="O366" s="5"/>
      <c r="P366" s="5"/>
      <c r="Q366" s="5"/>
      <c r="R366" s="5"/>
      <c r="S366" s="5"/>
      <c r="T366" s="5"/>
      <c r="U366" s="5"/>
      <c r="V366" s="1" t="str">
        <f t="shared" si="89"/>
        <v/>
      </c>
      <c r="W366" s="1" t="str">
        <f t="shared" si="90"/>
        <v/>
      </c>
      <c r="X366" s="1" t="str">
        <f t="shared" si="90"/>
        <v/>
      </c>
      <c r="Y366" s="1" t="str">
        <f t="shared" si="90"/>
        <v/>
      </c>
      <c r="Z366" s="1" t="e">
        <f t="shared" si="91"/>
        <v>#N/A</v>
      </c>
      <c r="AA366" s="3"/>
      <c r="AB366" s="13" t="e">
        <f t="shared" si="83"/>
        <v>#N/A</v>
      </c>
      <c r="AC366" s="13" t="e">
        <f t="shared" si="84"/>
        <v>#N/A</v>
      </c>
      <c r="AD366" s="13" t="e">
        <f t="shared" si="85"/>
        <v>#N/A</v>
      </c>
      <c r="AE366" s="13" t="e">
        <f t="shared" si="86"/>
        <v>#N/A</v>
      </c>
      <c r="AF366" s="13" t="e">
        <f t="shared" si="87"/>
        <v>#N/A</v>
      </c>
      <c r="AG366" s="13" t="e">
        <f t="shared" si="88"/>
        <v>#N/A</v>
      </c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T366" s="107"/>
      <c r="BA366" s="11"/>
      <c r="BB366" s="11"/>
      <c r="BC366" s="11"/>
      <c r="BD366" s="11"/>
      <c r="BE366" s="11"/>
      <c r="BH366" s="11"/>
      <c r="BI366" s="11"/>
      <c r="BJ366" s="11"/>
      <c r="BK366" s="11"/>
      <c r="BL366" s="11"/>
      <c r="BM366" s="11"/>
      <c r="BN366" s="11"/>
    </row>
    <row r="367" spans="1:66" s="1" customFormat="1" x14ac:dyDescent="0.3">
      <c r="A367" s="11"/>
      <c r="B367" s="1" t="e">
        <f t="shared" si="82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118"/>
      <c r="N367" s="5"/>
      <c r="O367" s="5"/>
      <c r="P367" s="5"/>
      <c r="Q367" s="5"/>
      <c r="R367" s="5"/>
      <c r="S367" s="5"/>
      <c r="T367" s="5"/>
      <c r="U367" s="5"/>
      <c r="V367" s="1" t="str">
        <f t="shared" si="89"/>
        <v/>
      </c>
      <c r="W367" s="1" t="str">
        <f t="shared" si="90"/>
        <v/>
      </c>
      <c r="X367" s="1" t="str">
        <f t="shared" si="90"/>
        <v/>
      </c>
      <c r="Y367" s="1" t="str">
        <f t="shared" si="90"/>
        <v/>
      </c>
      <c r="Z367" s="1" t="e">
        <f t="shared" si="91"/>
        <v>#N/A</v>
      </c>
      <c r="AA367" s="3"/>
      <c r="AB367" s="13" t="e">
        <f t="shared" si="83"/>
        <v>#N/A</v>
      </c>
      <c r="AC367" s="13" t="e">
        <f t="shared" si="84"/>
        <v>#N/A</v>
      </c>
      <c r="AD367" s="13" t="e">
        <f t="shared" si="85"/>
        <v>#N/A</v>
      </c>
      <c r="AE367" s="13" t="e">
        <f t="shared" si="86"/>
        <v>#N/A</v>
      </c>
      <c r="AF367" s="13" t="e">
        <f t="shared" si="87"/>
        <v>#N/A</v>
      </c>
      <c r="AG367" s="13" t="e">
        <f t="shared" si="88"/>
        <v>#N/A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T367" s="107"/>
      <c r="BA367" s="11"/>
      <c r="BB367" s="11"/>
      <c r="BC367" s="11"/>
      <c r="BD367" s="11"/>
      <c r="BE367" s="11"/>
      <c r="BH367" s="11"/>
      <c r="BI367" s="11"/>
      <c r="BJ367" s="11"/>
      <c r="BK367" s="11"/>
      <c r="BL367" s="11"/>
      <c r="BM367" s="11"/>
      <c r="BN367" s="11"/>
    </row>
    <row r="368" spans="1:66" s="1" customFormat="1" x14ac:dyDescent="0.3">
      <c r="A368" s="11"/>
      <c r="B368" s="1" t="e">
        <f t="shared" si="82"/>
        <v>#N/A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118"/>
      <c r="N368" s="5"/>
      <c r="O368" s="5"/>
      <c r="P368" s="5"/>
      <c r="Q368" s="5"/>
      <c r="R368" s="5"/>
      <c r="S368" s="5"/>
      <c r="T368" s="5"/>
      <c r="U368" s="5"/>
      <c r="V368" s="1" t="str">
        <f t="shared" si="89"/>
        <v/>
      </c>
      <c r="W368" s="1" t="str">
        <f t="shared" si="90"/>
        <v/>
      </c>
      <c r="X368" s="1" t="str">
        <f t="shared" si="90"/>
        <v/>
      </c>
      <c r="Y368" s="1" t="str">
        <f t="shared" si="90"/>
        <v/>
      </c>
      <c r="Z368" s="1" t="e">
        <f t="shared" si="91"/>
        <v>#N/A</v>
      </c>
      <c r="AA368" s="3"/>
      <c r="AB368" s="13" t="e">
        <f t="shared" si="83"/>
        <v>#N/A</v>
      </c>
      <c r="AC368" s="13" t="e">
        <f t="shared" si="84"/>
        <v>#N/A</v>
      </c>
      <c r="AD368" s="13" t="e">
        <f t="shared" si="85"/>
        <v>#N/A</v>
      </c>
      <c r="AE368" s="13" t="e">
        <f t="shared" si="86"/>
        <v>#N/A</v>
      </c>
      <c r="AF368" s="13" t="e">
        <f t="shared" si="87"/>
        <v>#N/A</v>
      </c>
      <c r="AG368" s="13" t="e">
        <f t="shared" si="88"/>
        <v>#N/A</v>
      </c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T368" s="107"/>
      <c r="BA368" s="11"/>
      <c r="BB368" s="11"/>
      <c r="BC368" s="11"/>
      <c r="BD368" s="11"/>
      <c r="BE368" s="11"/>
      <c r="BH368" s="11"/>
      <c r="BI368" s="11"/>
      <c r="BJ368" s="11"/>
      <c r="BK368" s="11"/>
      <c r="BL368" s="11"/>
      <c r="BM368" s="11"/>
      <c r="BN368" s="11"/>
    </row>
    <row r="369" spans="1:66" s="1" customFormat="1" x14ac:dyDescent="0.3">
      <c r="A369" s="11"/>
      <c r="B369" s="1" t="e">
        <f t="shared" si="82"/>
        <v>#N/A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118"/>
      <c r="N369" s="5"/>
      <c r="O369" s="5"/>
      <c r="P369" s="5"/>
      <c r="Q369" s="5"/>
      <c r="R369" s="5"/>
      <c r="S369" s="5"/>
      <c r="T369" s="5"/>
      <c r="U369" s="5"/>
      <c r="V369" s="1" t="str">
        <f t="shared" si="89"/>
        <v/>
      </c>
      <c r="W369" s="1" t="str">
        <f t="shared" si="90"/>
        <v/>
      </c>
      <c r="X369" s="1" t="str">
        <f t="shared" si="90"/>
        <v/>
      </c>
      <c r="Y369" s="1" t="str">
        <f t="shared" si="90"/>
        <v/>
      </c>
      <c r="Z369" s="1" t="e">
        <f t="shared" si="91"/>
        <v>#N/A</v>
      </c>
      <c r="AA369" s="3"/>
      <c r="AB369" s="13" t="e">
        <f t="shared" si="83"/>
        <v>#N/A</v>
      </c>
      <c r="AC369" s="13" t="e">
        <f t="shared" si="84"/>
        <v>#N/A</v>
      </c>
      <c r="AD369" s="13" t="e">
        <f t="shared" si="85"/>
        <v>#N/A</v>
      </c>
      <c r="AE369" s="13" t="e">
        <f t="shared" si="86"/>
        <v>#N/A</v>
      </c>
      <c r="AF369" s="13" t="e">
        <f t="shared" si="87"/>
        <v>#N/A</v>
      </c>
      <c r="AG369" s="13" t="e">
        <f t="shared" si="88"/>
        <v>#N/A</v>
      </c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T369" s="107"/>
      <c r="BA369" s="11"/>
      <c r="BB369" s="11"/>
      <c r="BC369" s="11"/>
      <c r="BD369" s="11"/>
      <c r="BE369" s="11"/>
      <c r="BH369" s="11"/>
      <c r="BI369" s="11"/>
      <c r="BJ369" s="11"/>
      <c r="BK369" s="11"/>
      <c r="BL369" s="11"/>
      <c r="BM369" s="11"/>
      <c r="BN369" s="11"/>
    </row>
    <row r="370" spans="1:66" s="1" customFormat="1" x14ac:dyDescent="0.3">
      <c r="A370" s="11"/>
      <c r="B370" s="1" t="e">
        <f t="shared" si="82"/>
        <v>#N/A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118"/>
      <c r="N370" s="5"/>
      <c r="O370" s="5"/>
      <c r="P370" s="5"/>
      <c r="Q370" s="5"/>
      <c r="R370" s="5"/>
      <c r="S370" s="5"/>
      <c r="T370" s="5"/>
      <c r="U370" s="5"/>
      <c r="V370" s="1" t="str">
        <f t="shared" si="89"/>
        <v/>
      </c>
      <c r="W370" s="1" t="str">
        <f t="shared" si="90"/>
        <v/>
      </c>
      <c r="X370" s="1" t="str">
        <f t="shared" si="90"/>
        <v/>
      </c>
      <c r="Y370" s="1" t="str">
        <f t="shared" si="90"/>
        <v/>
      </c>
      <c r="Z370" s="1" t="e">
        <f t="shared" si="91"/>
        <v>#N/A</v>
      </c>
      <c r="AA370" s="3"/>
      <c r="AB370" s="13" t="e">
        <f t="shared" si="83"/>
        <v>#N/A</v>
      </c>
      <c r="AC370" s="13" t="e">
        <f t="shared" si="84"/>
        <v>#N/A</v>
      </c>
      <c r="AD370" s="13" t="e">
        <f t="shared" si="85"/>
        <v>#N/A</v>
      </c>
      <c r="AE370" s="13" t="e">
        <f t="shared" si="86"/>
        <v>#N/A</v>
      </c>
      <c r="AF370" s="13" t="e">
        <f t="shared" si="87"/>
        <v>#N/A</v>
      </c>
      <c r="AG370" s="13" t="e">
        <f t="shared" si="88"/>
        <v>#N/A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T370" s="107"/>
      <c r="BA370" s="11"/>
      <c r="BB370" s="11"/>
      <c r="BC370" s="11"/>
      <c r="BD370" s="11"/>
      <c r="BE370" s="11"/>
      <c r="BH370" s="11"/>
      <c r="BI370" s="11"/>
      <c r="BJ370" s="11"/>
      <c r="BK370" s="11"/>
      <c r="BL370" s="11"/>
      <c r="BM370" s="11"/>
      <c r="BN370" s="11"/>
    </row>
    <row r="371" spans="1:66" s="1" customFormat="1" x14ac:dyDescent="0.3">
      <c r="A371" s="11"/>
      <c r="B371" s="1" t="e">
        <f t="shared" si="82"/>
        <v>#N/A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118"/>
      <c r="N371" s="5"/>
      <c r="O371" s="5"/>
      <c r="P371" s="5"/>
      <c r="Q371" s="5"/>
      <c r="R371" s="5"/>
      <c r="S371" s="5"/>
      <c r="T371" s="5"/>
      <c r="U371" s="5"/>
      <c r="V371" s="1" t="str">
        <f t="shared" si="89"/>
        <v/>
      </c>
      <c r="W371" s="1" t="str">
        <f t="shared" si="90"/>
        <v/>
      </c>
      <c r="X371" s="1" t="str">
        <f t="shared" si="90"/>
        <v/>
      </c>
      <c r="Y371" s="1" t="str">
        <f t="shared" si="90"/>
        <v/>
      </c>
      <c r="Z371" s="1" t="e">
        <f t="shared" si="91"/>
        <v>#N/A</v>
      </c>
      <c r="AA371" s="3"/>
      <c r="AB371" s="13" t="e">
        <f t="shared" si="83"/>
        <v>#N/A</v>
      </c>
      <c r="AC371" s="13" t="e">
        <f t="shared" si="84"/>
        <v>#N/A</v>
      </c>
      <c r="AD371" s="13" t="e">
        <f t="shared" si="85"/>
        <v>#N/A</v>
      </c>
      <c r="AE371" s="13" t="e">
        <f t="shared" si="86"/>
        <v>#N/A</v>
      </c>
      <c r="AF371" s="13" t="e">
        <f t="shared" si="87"/>
        <v>#N/A</v>
      </c>
      <c r="AG371" s="13" t="e">
        <f t="shared" si="88"/>
        <v>#N/A</v>
      </c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T371" s="107"/>
      <c r="BA371" s="11"/>
      <c r="BB371" s="11"/>
      <c r="BC371" s="11"/>
      <c r="BD371" s="11"/>
      <c r="BE371" s="11"/>
      <c r="BH371" s="11"/>
      <c r="BI371" s="11"/>
      <c r="BJ371" s="11"/>
      <c r="BK371" s="11"/>
      <c r="BL371" s="11"/>
      <c r="BM371" s="11"/>
      <c r="BN371" s="11"/>
    </row>
    <row r="372" spans="1:66" s="1" customFormat="1" x14ac:dyDescent="0.3">
      <c r="A372" s="11"/>
      <c r="B372" s="1" t="e">
        <f t="shared" si="82"/>
        <v>#N/A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118"/>
      <c r="N372" s="5"/>
      <c r="O372" s="5"/>
      <c r="P372" s="5"/>
      <c r="Q372" s="5"/>
      <c r="R372" s="5"/>
      <c r="S372" s="5"/>
      <c r="T372" s="5"/>
      <c r="U372" s="5"/>
      <c r="V372" s="1" t="str">
        <f t="shared" si="89"/>
        <v/>
      </c>
      <c r="W372" s="1" t="str">
        <f t="shared" si="90"/>
        <v/>
      </c>
      <c r="X372" s="1" t="str">
        <f t="shared" si="90"/>
        <v/>
      </c>
      <c r="Y372" s="1" t="str">
        <f t="shared" si="90"/>
        <v/>
      </c>
      <c r="Z372" s="1" t="e">
        <f t="shared" si="91"/>
        <v>#N/A</v>
      </c>
      <c r="AA372" s="3"/>
      <c r="AB372" s="13" t="e">
        <f t="shared" si="83"/>
        <v>#N/A</v>
      </c>
      <c r="AC372" s="13" t="e">
        <f t="shared" si="84"/>
        <v>#N/A</v>
      </c>
      <c r="AD372" s="13" t="e">
        <f t="shared" si="85"/>
        <v>#N/A</v>
      </c>
      <c r="AE372" s="13" t="e">
        <f t="shared" si="86"/>
        <v>#N/A</v>
      </c>
      <c r="AF372" s="13" t="e">
        <f t="shared" si="87"/>
        <v>#N/A</v>
      </c>
      <c r="AG372" s="13" t="e">
        <f t="shared" si="88"/>
        <v>#N/A</v>
      </c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T372" s="107"/>
      <c r="BA372" s="11"/>
      <c r="BB372" s="11"/>
      <c r="BC372" s="11"/>
      <c r="BD372" s="11"/>
      <c r="BE372" s="11"/>
      <c r="BH372" s="11"/>
      <c r="BI372" s="11"/>
      <c r="BJ372" s="11"/>
      <c r="BK372" s="11"/>
      <c r="BL372" s="11"/>
      <c r="BM372" s="11"/>
      <c r="BN372" s="11"/>
    </row>
    <row r="373" spans="1:66" s="1" customFormat="1" x14ac:dyDescent="0.3">
      <c r="A373" s="11"/>
      <c r="B373" s="1" t="e">
        <f t="shared" si="82"/>
        <v>#N/A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118"/>
      <c r="N373" s="5"/>
      <c r="O373" s="5"/>
      <c r="P373" s="5"/>
      <c r="Q373" s="5"/>
      <c r="R373" s="5"/>
      <c r="S373" s="5"/>
      <c r="T373" s="5"/>
      <c r="U373" s="5"/>
      <c r="V373" s="1" t="str">
        <f t="shared" si="89"/>
        <v/>
      </c>
      <c r="W373" s="1" t="str">
        <f t="shared" si="90"/>
        <v/>
      </c>
      <c r="X373" s="1" t="str">
        <f t="shared" si="90"/>
        <v/>
      </c>
      <c r="Y373" s="1" t="str">
        <f t="shared" si="90"/>
        <v/>
      </c>
      <c r="Z373" s="1" t="e">
        <f t="shared" si="91"/>
        <v>#N/A</v>
      </c>
      <c r="AA373" s="3"/>
      <c r="AB373" s="13" t="e">
        <f t="shared" si="83"/>
        <v>#N/A</v>
      </c>
      <c r="AC373" s="13" t="e">
        <f t="shared" si="84"/>
        <v>#N/A</v>
      </c>
      <c r="AD373" s="13" t="e">
        <f t="shared" si="85"/>
        <v>#N/A</v>
      </c>
      <c r="AE373" s="13" t="e">
        <f t="shared" si="86"/>
        <v>#N/A</v>
      </c>
      <c r="AF373" s="13" t="e">
        <f t="shared" si="87"/>
        <v>#N/A</v>
      </c>
      <c r="AG373" s="13" t="e">
        <f t="shared" si="88"/>
        <v>#N/A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T373" s="107"/>
      <c r="BA373" s="11"/>
      <c r="BB373" s="11"/>
      <c r="BC373" s="11"/>
      <c r="BD373" s="11"/>
      <c r="BE373" s="11"/>
      <c r="BH373" s="11"/>
      <c r="BI373" s="11"/>
      <c r="BJ373" s="11"/>
      <c r="BK373" s="11"/>
      <c r="BL373" s="11"/>
      <c r="BM373" s="11"/>
      <c r="BN373" s="11"/>
    </row>
    <row r="374" spans="1:66" s="1" customFormat="1" x14ac:dyDescent="0.3">
      <c r="A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118"/>
      <c r="N374" s="5"/>
      <c r="O374" s="5"/>
      <c r="P374" s="5"/>
      <c r="Q374" s="5"/>
      <c r="R374" s="5"/>
      <c r="S374" s="5"/>
      <c r="T374" s="5"/>
      <c r="U374" s="5"/>
      <c r="AA374" s="3"/>
      <c r="AB374" s="13"/>
      <c r="AC374" s="13"/>
      <c r="AD374" s="13"/>
      <c r="AE374" s="13"/>
      <c r="AF374" s="13"/>
      <c r="AG374" s="13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T374" s="107"/>
      <c r="BA374" s="11"/>
      <c r="BB374" s="11"/>
      <c r="BC374" s="11"/>
      <c r="BD374" s="11"/>
      <c r="BE374" s="11"/>
      <c r="BH374" s="11"/>
      <c r="BI374" s="11"/>
      <c r="BJ374" s="11"/>
      <c r="BK374" s="11"/>
      <c r="BL374" s="11"/>
      <c r="BM374" s="11"/>
      <c r="BN374" s="11"/>
    </row>
    <row r="375" spans="1:66" s="1" customFormat="1" x14ac:dyDescent="0.3">
      <c r="A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118"/>
      <c r="N375" s="5"/>
      <c r="O375" s="5"/>
      <c r="P375" s="5"/>
      <c r="Q375" s="5"/>
      <c r="R375" s="5"/>
      <c r="S375" s="5"/>
      <c r="T375" s="5"/>
      <c r="U375" s="5"/>
      <c r="AA375" s="3"/>
      <c r="AB375" s="13"/>
      <c r="AC375" s="13"/>
      <c r="AD375" s="13"/>
      <c r="AE375" s="13"/>
      <c r="AF375" s="13"/>
      <c r="AG375" s="13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T375" s="107"/>
      <c r="BA375" s="11"/>
      <c r="BB375" s="11"/>
      <c r="BC375" s="11"/>
      <c r="BD375" s="11"/>
      <c r="BE375" s="11"/>
      <c r="BH375" s="11"/>
      <c r="BI375" s="11"/>
      <c r="BJ375" s="11"/>
      <c r="BK375" s="11"/>
      <c r="BL375" s="11"/>
      <c r="BM375" s="11"/>
      <c r="BN375" s="11"/>
    </row>
    <row r="376" spans="1:66" s="1" customFormat="1" x14ac:dyDescent="0.3">
      <c r="A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118"/>
      <c r="N376" s="5"/>
      <c r="O376" s="5"/>
      <c r="P376" s="5"/>
      <c r="Q376" s="5"/>
      <c r="R376" s="5"/>
      <c r="S376" s="5"/>
      <c r="T376" s="5"/>
      <c r="U376" s="5"/>
      <c r="AA376" s="3"/>
      <c r="AB376" s="13"/>
      <c r="AC376" s="13"/>
      <c r="AD376" s="13"/>
      <c r="AE376" s="13"/>
      <c r="AF376" s="13"/>
      <c r="AG376" s="13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T376" s="107"/>
      <c r="BA376" s="11"/>
      <c r="BB376" s="11"/>
      <c r="BC376" s="11"/>
      <c r="BD376" s="11"/>
      <c r="BE376" s="11"/>
      <c r="BH376" s="11"/>
      <c r="BI376" s="11"/>
      <c r="BJ376" s="11"/>
      <c r="BK376" s="11"/>
      <c r="BL376" s="11"/>
      <c r="BM376" s="11"/>
      <c r="BN376" s="11"/>
    </row>
    <row r="377" spans="1:66" s="1" customFormat="1" x14ac:dyDescent="0.3">
      <c r="A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118"/>
      <c r="N377" s="5"/>
      <c r="O377" s="5"/>
      <c r="P377" s="5"/>
      <c r="Q377" s="5"/>
      <c r="R377" s="5"/>
      <c r="S377" s="5"/>
      <c r="T377" s="5"/>
      <c r="U377" s="5"/>
      <c r="AA377" s="3"/>
      <c r="AB377" s="13"/>
      <c r="AC377" s="13"/>
      <c r="AD377" s="13"/>
      <c r="AE377" s="13"/>
      <c r="AF377" s="13"/>
      <c r="AG377" s="13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T377" s="107"/>
      <c r="BA377" s="11"/>
      <c r="BB377" s="11"/>
      <c r="BC377" s="11"/>
      <c r="BD377" s="11"/>
      <c r="BE377" s="11"/>
      <c r="BH377" s="11"/>
      <c r="BI377" s="11"/>
      <c r="BJ377" s="11"/>
      <c r="BK377" s="11"/>
      <c r="BL377" s="11"/>
      <c r="BM377" s="11"/>
      <c r="BN377" s="11"/>
    </row>
    <row r="378" spans="1:66" s="1" customFormat="1" x14ac:dyDescent="0.3">
      <c r="A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118"/>
      <c r="N378" s="5"/>
      <c r="O378" s="5"/>
      <c r="P378" s="5"/>
      <c r="Q378" s="5"/>
      <c r="R378" s="5"/>
      <c r="S378" s="5"/>
      <c r="T378" s="5"/>
      <c r="U378" s="5"/>
      <c r="AA378" s="3"/>
      <c r="AB378" s="13"/>
      <c r="AC378" s="13"/>
      <c r="AD378" s="13"/>
      <c r="AE378" s="13"/>
      <c r="AF378" s="13"/>
      <c r="AG378" s="13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T378" s="107"/>
      <c r="BA378" s="11"/>
      <c r="BB378" s="11"/>
      <c r="BC378" s="11"/>
      <c r="BD378" s="11"/>
      <c r="BE378" s="11"/>
      <c r="BH378" s="11"/>
      <c r="BI378" s="11"/>
      <c r="BJ378" s="11"/>
      <c r="BK378" s="11"/>
      <c r="BL378" s="11"/>
      <c r="BM378" s="11"/>
      <c r="BN378" s="11"/>
    </row>
    <row r="379" spans="1:66" s="1" customFormat="1" x14ac:dyDescent="0.3">
      <c r="A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118"/>
      <c r="N379" s="5"/>
      <c r="O379" s="5"/>
      <c r="P379" s="5"/>
      <c r="Q379" s="5"/>
      <c r="R379" s="5"/>
      <c r="S379" s="5"/>
      <c r="T379" s="5"/>
      <c r="U379" s="5"/>
      <c r="AA379" s="3"/>
      <c r="AB379" s="13"/>
      <c r="AC379" s="13"/>
      <c r="AD379" s="13"/>
      <c r="AE379" s="13"/>
      <c r="AF379" s="13"/>
      <c r="AG379" s="13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T379" s="107"/>
      <c r="BA379" s="11"/>
      <c r="BB379" s="11"/>
      <c r="BC379" s="11"/>
      <c r="BD379" s="11"/>
      <c r="BE379" s="11"/>
      <c r="BH379" s="11"/>
      <c r="BI379" s="11"/>
      <c r="BJ379" s="11"/>
      <c r="BK379" s="11"/>
      <c r="BL379" s="11"/>
      <c r="BM379" s="11"/>
      <c r="BN379" s="11"/>
    </row>
    <row r="380" spans="1:66" s="1" customFormat="1" x14ac:dyDescent="0.3">
      <c r="A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118"/>
      <c r="N380" s="5"/>
      <c r="O380" s="5"/>
      <c r="P380" s="5"/>
      <c r="Q380" s="5"/>
      <c r="R380" s="5"/>
      <c r="S380" s="5"/>
      <c r="T380" s="5"/>
      <c r="U380" s="5"/>
      <c r="AA380" s="3"/>
      <c r="AB380" s="13"/>
      <c r="AC380" s="13"/>
      <c r="AD380" s="13"/>
      <c r="AE380" s="13"/>
      <c r="AF380" s="13"/>
      <c r="AG380" s="13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T380" s="107"/>
      <c r="BA380" s="11"/>
      <c r="BB380" s="11"/>
      <c r="BC380" s="11"/>
      <c r="BD380" s="11"/>
      <c r="BE380" s="11"/>
      <c r="BH380" s="11"/>
      <c r="BI380" s="11"/>
      <c r="BJ380" s="11"/>
      <c r="BK380" s="11"/>
      <c r="BL380" s="11"/>
      <c r="BM380" s="11"/>
      <c r="BN380" s="11"/>
    </row>
    <row r="381" spans="1:66" s="1" customFormat="1" x14ac:dyDescent="0.3">
      <c r="A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118"/>
      <c r="N381" s="5"/>
      <c r="O381" s="5"/>
      <c r="P381" s="5"/>
      <c r="Q381" s="5"/>
      <c r="R381" s="5"/>
      <c r="S381" s="5"/>
      <c r="T381" s="5"/>
      <c r="U381" s="5"/>
      <c r="AA381" s="3"/>
      <c r="AB381" s="13"/>
      <c r="AC381" s="13"/>
      <c r="AD381" s="13"/>
      <c r="AE381" s="13"/>
      <c r="AF381" s="13"/>
      <c r="AG381" s="13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T381" s="107"/>
      <c r="BA381" s="11"/>
      <c r="BB381" s="11"/>
      <c r="BC381" s="11"/>
      <c r="BD381" s="11"/>
      <c r="BE381" s="11"/>
      <c r="BH381" s="11"/>
      <c r="BI381" s="11"/>
      <c r="BJ381" s="11"/>
      <c r="BK381" s="11"/>
      <c r="BL381" s="11"/>
      <c r="BM381" s="11"/>
      <c r="BN381" s="11"/>
    </row>
    <row r="382" spans="1:66" s="1" customFormat="1" x14ac:dyDescent="0.3">
      <c r="A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118"/>
      <c r="N382" s="5"/>
      <c r="O382" s="5"/>
      <c r="P382" s="5"/>
      <c r="Q382" s="5"/>
      <c r="R382" s="5"/>
      <c r="S382" s="5"/>
      <c r="T382" s="5"/>
      <c r="U382" s="5"/>
      <c r="AA382" s="3"/>
      <c r="AB382" s="13"/>
      <c r="AC382" s="13"/>
      <c r="AD382" s="13"/>
      <c r="AE382" s="13"/>
      <c r="AF382" s="13"/>
      <c r="AG382" s="13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T382" s="107"/>
      <c r="BA382" s="11"/>
      <c r="BB382" s="11"/>
      <c r="BC382" s="11"/>
      <c r="BD382" s="11"/>
      <c r="BE382" s="11"/>
      <c r="BH382" s="11"/>
      <c r="BI382" s="11"/>
      <c r="BJ382" s="11"/>
      <c r="BK382" s="11"/>
      <c r="BL382" s="11"/>
      <c r="BM382" s="11"/>
      <c r="BN382" s="11"/>
    </row>
    <row r="383" spans="1:66" s="1" customFormat="1" x14ac:dyDescent="0.3">
      <c r="A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118"/>
      <c r="N383" s="5"/>
      <c r="O383" s="5"/>
      <c r="P383" s="5"/>
      <c r="Q383" s="5"/>
      <c r="R383" s="5"/>
      <c r="S383" s="5"/>
      <c r="T383" s="5"/>
      <c r="U383" s="5"/>
      <c r="AA383" s="3"/>
      <c r="AB383" s="13"/>
      <c r="AC383" s="13"/>
      <c r="AD383" s="13"/>
      <c r="AE383" s="13"/>
      <c r="AF383" s="13"/>
      <c r="AG383" s="13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T383" s="107"/>
      <c r="BA383" s="11"/>
      <c r="BB383" s="11"/>
      <c r="BC383" s="11"/>
      <c r="BD383" s="11"/>
      <c r="BE383" s="11"/>
      <c r="BH383" s="11"/>
      <c r="BI383" s="11"/>
      <c r="BJ383" s="11"/>
      <c r="BK383" s="11"/>
      <c r="BL383" s="11"/>
      <c r="BM383" s="11"/>
      <c r="BN383" s="11"/>
    </row>
    <row r="384" spans="1:66" s="1" customFormat="1" x14ac:dyDescent="0.3">
      <c r="A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118"/>
      <c r="N384" s="5"/>
      <c r="O384" s="5"/>
      <c r="P384" s="5"/>
      <c r="Q384" s="5"/>
      <c r="R384" s="5"/>
      <c r="S384" s="5"/>
      <c r="T384" s="5"/>
      <c r="U384" s="5"/>
      <c r="AA384" s="3"/>
      <c r="AB384" s="13"/>
      <c r="AC384" s="13"/>
      <c r="AD384" s="13"/>
      <c r="AE384" s="13"/>
      <c r="AF384" s="13"/>
      <c r="AG384" s="13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T384" s="107"/>
      <c r="BA384" s="11"/>
      <c r="BB384" s="11"/>
      <c r="BC384" s="11"/>
      <c r="BD384" s="11"/>
      <c r="BE384" s="11"/>
      <c r="BH384" s="11"/>
      <c r="BI384" s="11"/>
      <c r="BJ384" s="11"/>
      <c r="BK384" s="11"/>
      <c r="BL384" s="11"/>
      <c r="BM384" s="11"/>
      <c r="BN384" s="11"/>
    </row>
    <row r="385" spans="1:66" s="1" customFormat="1" x14ac:dyDescent="0.3">
      <c r="A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118"/>
      <c r="N385" s="5"/>
      <c r="O385" s="5"/>
      <c r="P385" s="5"/>
      <c r="Q385" s="5"/>
      <c r="R385" s="5"/>
      <c r="S385" s="5"/>
      <c r="T385" s="5"/>
      <c r="U385" s="5"/>
      <c r="AA385" s="3"/>
      <c r="AB385" s="13"/>
      <c r="AC385" s="13"/>
      <c r="AD385" s="13"/>
      <c r="AE385" s="13"/>
      <c r="AF385" s="13"/>
      <c r="AG385" s="13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T385" s="107"/>
      <c r="BA385" s="11"/>
      <c r="BB385" s="11"/>
      <c r="BC385" s="11"/>
      <c r="BD385" s="11"/>
      <c r="BE385" s="11"/>
      <c r="BH385" s="11"/>
      <c r="BI385" s="11"/>
      <c r="BJ385" s="11"/>
      <c r="BK385" s="11"/>
      <c r="BL385" s="11"/>
      <c r="BM385" s="11"/>
      <c r="BN385" s="11"/>
    </row>
    <row r="386" spans="1:66" s="1" customFormat="1" x14ac:dyDescent="0.3">
      <c r="A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118"/>
      <c r="N386" s="5"/>
      <c r="O386" s="5"/>
      <c r="P386" s="5"/>
      <c r="Q386" s="5"/>
      <c r="R386" s="5"/>
      <c r="S386" s="5"/>
      <c r="T386" s="5"/>
      <c r="U386" s="5"/>
      <c r="AA386" s="3"/>
      <c r="AB386" s="13"/>
      <c r="AC386" s="13"/>
      <c r="AD386" s="13"/>
      <c r="AE386" s="13"/>
      <c r="AF386" s="13"/>
      <c r="AG386" s="13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T386" s="107"/>
      <c r="BA386" s="11"/>
      <c r="BB386" s="11"/>
      <c r="BC386" s="11"/>
      <c r="BD386" s="11"/>
      <c r="BE386" s="11"/>
      <c r="BH386" s="11"/>
      <c r="BI386" s="11"/>
      <c r="BJ386" s="11"/>
      <c r="BK386" s="11"/>
      <c r="BL386" s="11"/>
      <c r="BM386" s="11"/>
      <c r="BN386" s="11"/>
    </row>
    <row r="387" spans="1:66" s="1" customFormat="1" x14ac:dyDescent="0.3">
      <c r="A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118"/>
      <c r="N387" s="5"/>
      <c r="O387" s="5"/>
      <c r="P387" s="5"/>
      <c r="Q387" s="5"/>
      <c r="R387" s="5"/>
      <c r="S387" s="5"/>
      <c r="T387" s="5"/>
      <c r="U387" s="5"/>
      <c r="AA387" s="3"/>
      <c r="AB387" s="13"/>
      <c r="AC387" s="13"/>
      <c r="AD387" s="13"/>
      <c r="AE387" s="13"/>
      <c r="AF387" s="13"/>
      <c r="AG387" s="13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T387" s="107"/>
      <c r="BA387" s="11"/>
      <c r="BB387" s="11"/>
      <c r="BC387" s="11"/>
      <c r="BD387" s="11"/>
      <c r="BE387" s="11"/>
      <c r="BH387" s="11"/>
      <c r="BI387" s="11"/>
      <c r="BJ387" s="11"/>
      <c r="BK387" s="11"/>
      <c r="BL387" s="11"/>
      <c r="BM387" s="11"/>
      <c r="BN387" s="11"/>
    </row>
    <row r="388" spans="1:66" s="1" customFormat="1" x14ac:dyDescent="0.3">
      <c r="A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118"/>
      <c r="N388" s="5"/>
      <c r="O388" s="5"/>
      <c r="P388" s="5"/>
      <c r="Q388" s="5"/>
      <c r="R388" s="5"/>
      <c r="S388" s="5"/>
      <c r="T388" s="5"/>
      <c r="U388" s="5"/>
      <c r="AA388" s="3"/>
      <c r="AB388" s="13"/>
      <c r="AC388" s="13"/>
      <c r="AD388" s="13"/>
      <c r="AE388" s="13"/>
      <c r="AF388" s="13"/>
      <c r="AG388" s="13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T388" s="107"/>
      <c r="BA388" s="11"/>
      <c r="BB388" s="11"/>
      <c r="BC388" s="11"/>
      <c r="BD388" s="11"/>
      <c r="BE388" s="11"/>
      <c r="BH388" s="11"/>
      <c r="BI388" s="11"/>
      <c r="BJ388" s="11"/>
      <c r="BK388" s="11"/>
      <c r="BL388" s="11"/>
      <c r="BM388" s="11"/>
      <c r="BN388" s="11"/>
    </row>
    <row r="389" spans="1:66" s="1" customFormat="1" x14ac:dyDescent="0.3">
      <c r="A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118"/>
      <c r="N389" s="5"/>
      <c r="O389" s="5"/>
      <c r="P389" s="5"/>
      <c r="Q389" s="5"/>
      <c r="R389" s="5"/>
      <c r="S389" s="5"/>
      <c r="T389" s="5"/>
      <c r="U389" s="5"/>
      <c r="AA389" s="3"/>
      <c r="AB389" s="13"/>
      <c r="AC389" s="13"/>
      <c r="AD389" s="13"/>
      <c r="AE389" s="13"/>
      <c r="AF389" s="13"/>
      <c r="AG389" s="13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T389" s="107"/>
      <c r="BA389" s="11"/>
      <c r="BB389" s="11"/>
      <c r="BC389" s="11"/>
      <c r="BD389" s="11"/>
      <c r="BE389" s="11"/>
      <c r="BH389" s="11"/>
      <c r="BI389" s="11"/>
      <c r="BJ389" s="11"/>
      <c r="BK389" s="11"/>
      <c r="BL389" s="11"/>
      <c r="BM389" s="11"/>
      <c r="BN389" s="11"/>
    </row>
    <row r="390" spans="1:66" s="1" customFormat="1" x14ac:dyDescent="0.3">
      <c r="A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118"/>
      <c r="N390" s="5"/>
      <c r="O390" s="5"/>
      <c r="P390" s="5"/>
      <c r="Q390" s="5"/>
      <c r="R390" s="5"/>
      <c r="S390" s="5"/>
      <c r="T390" s="5"/>
      <c r="U390" s="5"/>
      <c r="AA390" s="3"/>
      <c r="AB390" s="13"/>
      <c r="AC390" s="13"/>
      <c r="AD390" s="13"/>
      <c r="AE390" s="13"/>
      <c r="AF390" s="13"/>
      <c r="AG390" s="13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T390" s="107"/>
      <c r="BA390" s="11"/>
      <c r="BB390" s="11"/>
      <c r="BC390" s="11"/>
      <c r="BD390" s="11"/>
      <c r="BE390" s="11"/>
      <c r="BH390" s="11"/>
      <c r="BI390" s="11"/>
      <c r="BJ390" s="11"/>
      <c r="BK390" s="11"/>
      <c r="BL390" s="11"/>
      <c r="BM390" s="11"/>
      <c r="BN390" s="11"/>
    </row>
    <row r="391" spans="1:66" s="1" customFormat="1" x14ac:dyDescent="0.3">
      <c r="A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118"/>
      <c r="N391" s="5"/>
      <c r="O391" s="5"/>
      <c r="P391" s="5"/>
      <c r="Q391" s="5"/>
      <c r="R391" s="5"/>
      <c r="S391" s="5"/>
      <c r="T391" s="5"/>
      <c r="U391" s="5"/>
      <c r="AA391" s="3"/>
      <c r="AB391" s="13"/>
      <c r="AC391" s="13"/>
      <c r="AD391" s="13"/>
      <c r="AE391" s="13"/>
      <c r="AF391" s="13"/>
      <c r="AG391" s="13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T391" s="107"/>
      <c r="BA391" s="11"/>
      <c r="BB391" s="11"/>
      <c r="BC391" s="11"/>
      <c r="BD391" s="11"/>
      <c r="BE391" s="11"/>
      <c r="BH391" s="11"/>
      <c r="BI391" s="11"/>
      <c r="BJ391" s="11"/>
      <c r="BK391" s="11"/>
      <c r="BL391" s="11"/>
      <c r="BM391" s="11"/>
      <c r="BN391" s="11"/>
    </row>
    <row r="392" spans="1:66" s="1" customFormat="1" x14ac:dyDescent="0.3">
      <c r="A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118"/>
      <c r="N392" s="5"/>
      <c r="O392" s="5"/>
      <c r="P392" s="5"/>
      <c r="Q392" s="5"/>
      <c r="R392" s="5"/>
      <c r="S392" s="5"/>
      <c r="T392" s="5"/>
      <c r="U392" s="5"/>
      <c r="AA392" s="3"/>
      <c r="AB392" s="13"/>
      <c r="AC392" s="13"/>
      <c r="AD392" s="13"/>
      <c r="AE392" s="13"/>
      <c r="AF392" s="13"/>
      <c r="AG392" s="13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T392" s="107"/>
      <c r="BA392" s="11"/>
      <c r="BB392" s="11"/>
      <c r="BC392" s="11"/>
      <c r="BD392" s="11"/>
      <c r="BE392" s="11"/>
      <c r="BH392" s="11"/>
      <c r="BI392" s="11"/>
      <c r="BJ392" s="11"/>
      <c r="BK392" s="11"/>
      <c r="BL392" s="11"/>
      <c r="BM392" s="11"/>
      <c r="BN392" s="11"/>
    </row>
    <row r="393" spans="1:66" s="1" customFormat="1" x14ac:dyDescent="0.3">
      <c r="A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118"/>
      <c r="N393" s="5"/>
      <c r="O393" s="5"/>
      <c r="P393" s="5"/>
      <c r="Q393" s="5"/>
      <c r="R393" s="5"/>
      <c r="S393" s="5"/>
      <c r="T393" s="5"/>
      <c r="U393" s="5"/>
      <c r="AA393" s="3"/>
      <c r="AB393" s="13"/>
      <c r="AC393" s="13"/>
      <c r="AD393" s="13"/>
      <c r="AE393" s="13"/>
      <c r="AF393" s="13"/>
      <c r="AG393" s="13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T393" s="107"/>
      <c r="BA393" s="11"/>
      <c r="BB393" s="11"/>
      <c r="BC393" s="11"/>
      <c r="BD393" s="11"/>
      <c r="BE393" s="11"/>
      <c r="BH393" s="11"/>
      <c r="BI393" s="11"/>
      <c r="BJ393" s="11"/>
      <c r="BK393" s="11"/>
      <c r="BL393" s="11"/>
      <c r="BM393" s="11"/>
      <c r="BN393" s="11"/>
    </row>
    <row r="394" spans="1:66" s="1" customFormat="1" x14ac:dyDescent="0.3">
      <c r="A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118"/>
      <c r="N394" s="5"/>
      <c r="O394" s="5"/>
      <c r="P394" s="5"/>
      <c r="Q394" s="5"/>
      <c r="R394" s="5"/>
      <c r="S394" s="5"/>
      <c r="T394" s="5"/>
      <c r="U394" s="5"/>
      <c r="AA394" s="3"/>
      <c r="AB394" s="13"/>
      <c r="AC394" s="13"/>
      <c r="AD394" s="13"/>
      <c r="AE394" s="13"/>
      <c r="AF394" s="13"/>
      <c r="AG394" s="13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T394" s="107"/>
      <c r="BA394" s="11"/>
      <c r="BB394" s="11"/>
      <c r="BC394" s="11"/>
      <c r="BD394" s="11"/>
      <c r="BE394" s="11"/>
      <c r="BH394" s="11"/>
      <c r="BI394" s="11"/>
      <c r="BJ394" s="11"/>
      <c r="BK394" s="11"/>
      <c r="BL394" s="11"/>
      <c r="BM394" s="11"/>
      <c r="BN394" s="11"/>
    </row>
    <row r="395" spans="1:66" s="1" customFormat="1" x14ac:dyDescent="0.3">
      <c r="A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118"/>
      <c r="N395" s="5"/>
      <c r="O395" s="5"/>
      <c r="P395" s="5"/>
      <c r="Q395" s="5"/>
      <c r="R395" s="5"/>
      <c r="S395" s="5"/>
      <c r="T395" s="5"/>
      <c r="U395" s="5"/>
      <c r="AA395" s="3"/>
      <c r="AB395" s="13"/>
      <c r="AC395" s="13"/>
      <c r="AD395" s="13"/>
      <c r="AE395" s="13"/>
      <c r="AF395" s="13"/>
      <c r="AG395" s="13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T395" s="107"/>
      <c r="BA395" s="11"/>
      <c r="BB395" s="11"/>
      <c r="BC395" s="11"/>
      <c r="BD395" s="11"/>
      <c r="BE395" s="11"/>
      <c r="BH395" s="11"/>
      <c r="BI395" s="11"/>
      <c r="BJ395" s="11"/>
      <c r="BK395" s="11"/>
      <c r="BL395" s="11"/>
      <c r="BM395" s="11"/>
      <c r="BN395" s="11"/>
    </row>
    <row r="396" spans="1:66" s="1" customFormat="1" x14ac:dyDescent="0.3">
      <c r="A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118"/>
      <c r="N396" s="5"/>
      <c r="O396" s="5"/>
      <c r="P396" s="5"/>
      <c r="Q396" s="5"/>
      <c r="R396" s="5"/>
      <c r="S396" s="5"/>
      <c r="T396" s="5"/>
      <c r="U396" s="5"/>
      <c r="AA396" s="3"/>
      <c r="AB396" s="13"/>
      <c r="AC396" s="13"/>
      <c r="AD396" s="13"/>
      <c r="AE396" s="13"/>
      <c r="AF396" s="13"/>
      <c r="AG396" s="13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T396" s="107"/>
      <c r="BA396" s="11"/>
      <c r="BB396" s="11"/>
      <c r="BC396" s="11"/>
      <c r="BD396" s="11"/>
      <c r="BE396" s="11"/>
      <c r="BH396" s="11"/>
      <c r="BI396" s="11"/>
      <c r="BJ396" s="11"/>
      <c r="BK396" s="11"/>
      <c r="BL396" s="11"/>
      <c r="BM396" s="11"/>
      <c r="BN396" s="11"/>
    </row>
    <row r="397" spans="1:66" s="1" customFormat="1" x14ac:dyDescent="0.3">
      <c r="A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118"/>
      <c r="N397" s="5"/>
      <c r="O397" s="5"/>
      <c r="P397" s="5"/>
      <c r="Q397" s="5"/>
      <c r="R397" s="5"/>
      <c r="S397" s="5"/>
      <c r="T397" s="5"/>
      <c r="U397" s="5"/>
      <c r="AA397" s="3"/>
      <c r="AB397" s="13"/>
      <c r="AC397" s="13"/>
      <c r="AD397" s="13"/>
      <c r="AE397" s="13"/>
      <c r="AF397" s="13"/>
      <c r="AG397" s="13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T397" s="107"/>
      <c r="BA397" s="11"/>
      <c r="BB397" s="11"/>
      <c r="BC397" s="11"/>
      <c r="BD397" s="11"/>
      <c r="BE397" s="11"/>
      <c r="BH397" s="11"/>
      <c r="BI397" s="11"/>
      <c r="BJ397" s="11"/>
      <c r="BK397" s="11"/>
      <c r="BL397" s="11"/>
      <c r="BM397" s="11"/>
      <c r="BN397" s="11"/>
    </row>
    <row r="398" spans="1:66" s="1" customFormat="1" x14ac:dyDescent="0.3">
      <c r="A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118"/>
      <c r="N398" s="5"/>
      <c r="O398" s="5"/>
      <c r="P398" s="5"/>
      <c r="Q398" s="5"/>
      <c r="R398" s="5"/>
      <c r="S398" s="5"/>
      <c r="T398" s="5"/>
      <c r="U398" s="5"/>
      <c r="AA398" s="3"/>
      <c r="AB398" s="13"/>
      <c r="AC398" s="13"/>
      <c r="AD398" s="13"/>
      <c r="AE398" s="13"/>
      <c r="AF398" s="13"/>
      <c r="AG398" s="13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T398" s="107"/>
      <c r="BA398" s="11"/>
      <c r="BB398" s="11"/>
      <c r="BC398" s="11"/>
      <c r="BD398" s="11"/>
      <c r="BE398" s="11"/>
      <c r="BH398" s="11"/>
      <c r="BI398" s="11"/>
      <c r="BJ398" s="11"/>
      <c r="BK398" s="11"/>
      <c r="BL398" s="11"/>
      <c r="BM398" s="11"/>
      <c r="BN398" s="11"/>
    </row>
    <row r="399" spans="1:66" s="1" customFormat="1" x14ac:dyDescent="0.3">
      <c r="A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118"/>
      <c r="N399" s="5"/>
      <c r="O399" s="5"/>
      <c r="P399" s="5"/>
      <c r="Q399" s="5"/>
      <c r="R399" s="5"/>
      <c r="S399" s="5"/>
      <c r="T399" s="5"/>
      <c r="U399" s="5"/>
      <c r="AA399" s="3"/>
      <c r="AB399" s="13"/>
      <c r="AC399" s="13"/>
      <c r="AD399" s="13"/>
      <c r="AE399" s="13"/>
      <c r="AF399" s="13"/>
      <c r="AG399" s="13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T399" s="107"/>
      <c r="BA399" s="11"/>
      <c r="BB399" s="11"/>
      <c r="BC399" s="11"/>
      <c r="BD399" s="11"/>
      <c r="BE399" s="11"/>
      <c r="BH399" s="11"/>
      <c r="BI399" s="11"/>
      <c r="BJ399" s="11"/>
      <c r="BK399" s="11"/>
      <c r="BL399" s="11"/>
      <c r="BM399" s="11"/>
      <c r="BN399" s="11"/>
    </row>
    <row r="400" spans="1:66" s="1" customFormat="1" x14ac:dyDescent="0.3">
      <c r="A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118"/>
      <c r="N400" s="5"/>
      <c r="O400" s="5"/>
      <c r="P400" s="5"/>
      <c r="Q400" s="5"/>
      <c r="R400" s="5"/>
      <c r="S400" s="5"/>
      <c r="T400" s="5"/>
      <c r="U400" s="5"/>
      <c r="AA400" s="3"/>
      <c r="AB400" s="13"/>
      <c r="AC400" s="13"/>
      <c r="AD400" s="13"/>
      <c r="AE400" s="13"/>
      <c r="AF400" s="13"/>
      <c r="AG400" s="13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T400" s="107"/>
      <c r="BA400" s="11"/>
      <c r="BB400" s="11"/>
      <c r="BC400" s="11"/>
      <c r="BD400" s="11"/>
      <c r="BE400" s="11"/>
      <c r="BH400" s="11"/>
      <c r="BI400" s="11"/>
      <c r="BJ400" s="11"/>
      <c r="BK400" s="11"/>
      <c r="BL400" s="11"/>
      <c r="BM400" s="11"/>
      <c r="BN400" s="11"/>
    </row>
    <row r="401" spans="1:66" s="1" customFormat="1" x14ac:dyDescent="0.3">
      <c r="A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118"/>
      <c r="N401" s="5"/>
      <c r="O401" s="5"/>
      <c r="P401" s="5"/>
      <c r="Q401" s="5"/>
      <c r="R401" s="5"/>
      <c r="S401" s="5"/>
      <c r="T401" s="5"/>
      <c r="U401" s="5"/>
      <c r="AA401" s="3"/>
      <c r="AB401" s="13"/>
      <c r="AC401" s="13"/>
      <c r="AD401" s="13"/>
      <c r="AE401" s="13"/>
      <c r="AF401" s="13"/>
      <c r="AG401" s="13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T401" s="107"/>
      <c r="BA401" s="11"/>
      <c r="BB401" s="11"/>
      <c r="BC401" s="11"/>
      <c r="BD401" s="11"/>
      <c r="BE401" s="11"/>
      <c r="BH401" s="11"/>
      <c r="BI401" s="11"/>
      <c r="BJ401" s="11"/>
      <c r="BK401" s="11"/>
      <c r="BL401" s="11"/>
      <c r="BM401" s="11"/>
      <c r="BN401" s="11"/>
    </row>
    <row r="402" spans="1:66" s="1" customFormat="1" x14ac:dyDescent="0.3">
      <c r="A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118"/>
      <c r="N402" s="5"/>
      <c r="O402" s="5"/>
      <c r="P402" s="5"/>
      <c r="Q402" s="5"/>
      <c r="R402" s="5"/>
      <c r="S402" s="5"/>
      <c r="T402" s="5"/>
      <c r="U402" s="5"/>
      <c r="AA402" s="3"/>
      <c r="AB402" s="13"/>
      <c r="AC402" s="13"/>
      <c r="AD402" s="13"/>
      <c r="AE402" s="13"/>
      <c r="AF402" s="13"/>
      <c r="AG402" s="13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T402" s="107"/>
      <c r="BA402" s="11"/>
      <c r="BB402" s="11"/>
      <c r="BC402" s="11"/>
      <c r="BD402" s="11"/>
      <c r="BE402" s="11"/>
      <c r="BH402" s="11"/>
      <c r="BI402" s="11"/>
      <c r="BJ402" s="11"/>
      <c r="BK402" s="11"/>
      <c r="BL402" s="11"/>
      <c r="BM402" s="11"/>
      <c r="BN402" s="11"/>
    </row>
    <row r="403" spans="1:66" s="1" customFormat="1" x14ac:dyDescent="0.3">
      <c r="A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118"/>
      <c r="N403" s="5"/>
      <c r="O403" s="5"/>
      <c r="P403" s="5"/>
      <c r="Q403" s="5"/>
      <c r="R403" s="5"/>
      <c r="S403" s="5"/>
      <c r="T403" s="5"/>
      <c r="U403" s="5"/>
      <c r="AA403" s="3"/>
      <c r="AB403" s="13"/>
      <c r="AC403" s="13"/>
      <c r="AD403" s="13"/>
      <c r="AE403" s="13"/>
      <c r="AF403" s="13"/>
      <c r="AG403" s="13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T403" s="107"/>
      <c r="BA403" s="11"/>
      <c r="BB403" s="11"/>
      <c r="BC403" s="11"/>
      <c r="BD403" s="11"/>
      <c r="BE403" s="11"/>
      <c r="BH403" s="11"/>
      <c r="BI403" s="11"/>
      <c r="BJ403" s="11"/>
      <c r="BK403" s="11"/>
      <c r="BL403" s="11"/>
      <c r="BM403" s="11"/>
      <c r="BN403" s="11"/>
    </row>
    <row r="404" spans="1:66" s="1" customFormat="1" x14ac:dyDescent="0.3">
      <c r="A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118"/>
      <c r="N404" s="5"/>
      <c r="O404" s="5"/>
      <c r="P404" s="5"/>
      <c r="Q404" s="5"/>
      <c r="R404" s="5"/>
      <c r="S404" s="5"/>
      <c r="T404" s="5"/>
      <c r="U404" s="5"/>
      <c r="AA404" s="3"/>
      <c r="AB404" s="13"/>
      <c r="AC404" s="13"/>
      <c r="AD404" s="13"/>
      <c r="AE404" s="13"/>
      <c r="AF404" s="13"/>
      <c r="AG404" s="13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T404" s="107"/>
      <c r="BA404" s="11"/>
      <c r="BB404" s="11"/>
      <c r="BC404" s="11"/>
      <c r="BD404" s="11"/>
      <c r="BE404" s="11"/>
      <c r="BH404" s="11"/>
      <c r="BI404" s="11"/>
      <c r="BJ404" s="11"/>
      <c r="BK404" s="11"/>
      <c r="BL404" s="11"/>
      <c r="BM404" s="11"/>
      <c r="BN404" s="11"/>
    </row>
    <row r="405" spans="1:66" s="1" customFormat="1" x14ac:dyDescent="0.3">
      <c r="A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118"/>
      <c r="N405" s="5"/>
      <c r="O405" s="5"/>
      <c r="P405" s="5"/>
      <c r="Q405" s="5"/>
      <c r="R405" s="5"/>
      <c r="S405" s="5"/>
      <c r="T405" s="5"/>
      <c r="U405" s="5"/>
      <c r="AA405" s="3"/>
      <c r="AB405" s="13"/>
      <c r="AC405" s="13"/>
      <c r="AD405" s="13"/>
      <c r="AE405" s="13"/>
      <c r="AF405" s="13"/>
      <c r="AG405" s="13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T405" s="107"/>
      <c r="BA405" s="11"/>
      <c r="BB405" s="11"/>
      <c r="BC405" s="11"/>
      <c r="BD405" s="11"/>
      <c r="BE405" s="11"/>
      <c r="BH405" s="11"/>
      <c r="BI405" s="11"/>
      <c r="BJ405" s="11"/>
      <c r="BK405" s="11"/>
      <c r="BL405" s="11"/>
      <c r="BM405" s="11"/>
      <c r="BN405" s="11"/>
    </row>
    <row r="406" spans="1:66" s="1" customFormat="1" x14ac:dyDescent="0.3">
      <c r="A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118"/>
      <c r="N406" s="5"/>
      <c r="O406" s="5"/>
      <c r="P406" s="5"/>
      <c r="Q406" s="5"/>
      <c r="R406" s="5"/>
      <c r="S406" s="5"/>
      <c r="T406" s="5"/>
      <c r="U406" s="5"/>
      <c r="AA406" s="3"/>
      <c r="AB406" s="13"/>
      <c r="AC406" s="13"/>
      <c r="AD406" s="13"/>
      <c r="AE406" s="13"/>
      <c r="AF406" s="13"/>
      <c r="AG406" s="13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T406" s="107"/>
      <c r="BA406" s="11"/>
      <c r="BB406" s="11"/>
      <c r="BC406" s="11"/>
      <c r="BD406" s="11"/>
      <c r="BE406" s="11"/>
      <c r="BH406" s="11"/>
      <c r="BI406" s="11"/>
      <c r="BJ406" s="11"/>
      <c r="BK406" s="11"/>
      <c r="BL406" s="11"/>
      <c r="BM406" s="11"/>
      <c r="BN406" s="11"/>
    </row>
    <row r="407" spans="1:66" s="1" customFormat="1" x14ac:dyDescent="0.3">
      <c r="A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118"/>
      <c r="N407" s="5"/>
      <c r="O407" s="5"/>
      <c r="P407" s="5"/>
      <c r="Q407" s="5"/>
      <c r="R407" s="5"/>
      <c r="S407" s="5"/>
      <c r="T407" s="5"/>
      <c r="U407" s="5"/>
      <c r="AA407" s="3"/>
      <c r="AB407" s="13"/>
      <c r="AC407" s="13"/>
      <c r="AD407" s="13"/>
      <c r="AE407" s="13"/>
      <c r="AF407" s="13"/>
      <c r="AG407" s="13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T407" s="107"/>
      <c r="BA407" s="11"/>
      <c r="BB407" s="11"/>
      <c r="BC407" s="11"/>
      <c r="BD407" s="11"/>
      <c r="BE407" s="11"/>
      <c r="BH407" s="11"/>
      <c r="BI407" s="11"/>
      <c r="BJ407" s="11"/>
      <c r="BK407" s="11"/>
      <c r="BL407" s="11"/>
      <c r="BM407" s="11"/>
      <c r="BN407" s="11"/>
    </row>
    <row r="408" spans="1:66" s="1" customFormat="1" x14ac:dyDescent="0.3">
      <c r="A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118"/>
      <c r="N408" s="5"/>
      <c r="O408" s="5"/>
      <c r="P408" s="5"/>
      <c r="Q408" s="5"/>
      <c r="R408" s="5"/>
      <c r="S408" s="5"/>
      <c r="T408" s="5"/>
      <c r="U408" s="5"/>
      <c r="AA408" s="3"/>
      <c r="AB408" s="13"/>
      <c r="AC408" s="13"/>
      <c r="AD408" s="13"/>
      <c r="AE408" s="13"/>
      <c r="AF408" s="13"/>
      <c r="AG408" s="13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T408" s="107"/>
      <c r="BA408" s="11"/>
      <c r="BB408" s="11"/>
      <c r="BC408" s="11"/>
      <c r="BD408" s="11"/>
      <c r="BE408" s="11"/>
      <c r="BH408" s="11"/>
      <c r="BI408" s="11"/>
      <c r="BJ408" s="11"/>
      <c r="BK408" s="11"/>
      <c r="BL408" s="11"/>
      <c r="BM408" s="11"/>
      <c r="BN408" s="11"/>
    </row>
    <row r="409" spans="1:66" s="1" customFormat="1" x14ac:dyDescent="0.3">
      <c r="A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118"/>
      <c r="N409" s="5"/>
      <c r="O409" s="5"/>
      <c r="P409" s="5"/>
      <c r="Q409" s="5"/>
      <c r="R409" s="5"/>
      <c r="S409" s="5"/>
      <c r="T409" s="5"/>
      <c r="U409" s="5"/>
      <c r="AA409" s="3"/>
      <c r="AB409" s="13"/>
      <c r="AC409" s="13"/>
      <c r="AD409" s="13"/>
      <c r="AE409" s="13"/>
      <c r="AF409" s="13"/>
      <c r="AG409" s="13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T409" s="107"/>
      <c r="BA409" s="11"/>
      <c r="BB409" s="11"/>
      <c r="BC409" s="11"/>
      <c r="BD409" s="11"/>
      <c r="BE409" s="11"/>
      <c r="BH409" s="11"/>
      <c r="BI409" s="11"/>
      <c r="BJ409" s="11"/>
      <c r="BK409" s="11"/>
      <c r="BL409" s="11"/>
      <c r="BM409" s="11"/>
      <c r="BN409" s="11"/>
    </row>
    <row r="410" spans="1:66" s="1" customFormat="1" x14ac:dyDescent="0.3">
      <c r="A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118"/>
      <c r="N410" s="5"/>
      <c r="O410" s="5"/>
      <c r="P410" s="5"/>
      <c r="Q410" s="5"/>
      <c r="R410" s="5"/>
      <c r="S410" s="5"/>
      <c r="T410" s="5"/>
      <c r="U410" s="5"/>
      <c r="AA410" s="3"/>
      <c r="AB410" s="13"/>
      <c r="AC410" s="13"/>
      <c r="AD410" s="13"/>
      <c r="AE410" s="13"/>
      <c r="AF410" s="13"/>
      <c r="AG410" s="13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T410" s="107"/>
      <c r="BA410" s="11"/>
      <c r="BB410" s="11"/>
      <c r="BC410" s="11"/>
      <c r="BD410" s="11"/>
      <c r="BE410" s="11"/>
      <c r="BH410" s="11"/>
      <c r="BI410" s="11"/>
      <c r="BJ410" s="11"/>
      <c r="BK410" s="11"/>
      <c r="BL410" s="11"/>
      <c r="BM410" s="11"/>
      <c r="BN410" s="11"/>
    </row>
    <row r="411" spans="1:66" s="1" customFormat="1" x14ac:dyDescent="0.3">
      <c r="A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118"/>
      <c r="N411" s="5"/>
      <c r="O411" s="5"/>
      <c r="P411" s="5"/>
      <c r="Q411" s="5"/>
      <c r="R411" s="5"/>
      <c r="S411" s="5"/>
      <c r="T411" s="5"/>
      <c r="U411" s="5"/>
      <c r="AA411" s="3"/>
      <c r="AB411" s="13"/>
      <c r="AC411" s="13"/>
      <c r="AD411" s="13"/>
      <c r="AE411" s="13"/>
      <c r="AF411" s="13"/>
      <c r="AG411" s="13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T411" s="107"/>
      <c r="BA411" s="11"/>
      <c r="BB411" s="11"/>
      <c r="BC411" s="11"/>
      <c r="BD411" s="11"/>
      <c r="BE411" s="11"/>
      <c r="BH411" s="11"/>
      <c r="BI411" s="11"/>
      <c r="BJ411" s="11"/>
      <c r="BK411" s="11"/>
      <c r="BL411" s="11"/>
      <c r="BM411" s="11"/>
      <c r="BN411" s="11"/>
    </row>
    <row r="412" spans="1:66" s="1" customFormat="1" x14ac:dyDescent="0.3">
      <c r="A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118"/>
      <c r="N412" s="5"/>
      <c r="O412" s="5"/>
      <c r="P412" s="5"/>
      <c r="Q412" s="5"/>
      <c r="R412" s="5"/>
      <c r="S412" s="5"/>
      <c r="T412" s="5"/>
      <c r="U412" s="5"/>
      <c r="AA412" s="3"/>
      <c r="AB412" s="13"/>
      <c r="AC412" s="13"/>
      <c r="AD412" s="13"/>
      <c r="AE412" s="13"/>
      <c r="AF412" s="13"/>
      <c r="AG412" s="13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T412" s="107"/>
      <c r="BA412" s="11"/>
      <c r="BB412" s="11"/>
      <c r="BC412" s="11"/>
      <c r="BD412" s="11"/>
      <c r="BE412" s="11"/>
      <c r="BH412" s="11"/>
      <c r="BI412" s="11"/>
      <c r="BJ412" s="11"/>
      <c r="BK412" s="11"/>
      <c r="BL412" s="11"/>
      <c r="BM412" s="11"/>
      <c r="BN412" s="11"/>
    </row>
    <row r="413" spans="1:66" s="1" customFormat="1" x14ac:dyDescent="0.3">
      <c r="A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118"/>
      <c r="N413" s="5"/>
      <c r="O413" s="5"/>
      <c r="P413" s="5"/>
      <c r="Q413" s="5"/>
      <c r="R413" s="5"/>
      <c r="S413" s="5"/>
      <c r="T413" s="5"/>
      <c r="U413" s="5"/>
      <c r="AA413" s="3"/>
      <c r="AB413" s="13"/>
      <c r="AC413" s="13"/>
      <c r="AD413" s="13"/>
      <c r="AE413" s="13"/>
      <c r="AF413" s="13"/>
      <c r="AG413" s="13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T413" s="107"/>
      <c r="BA413" s="11"/>
      <c r="BB413" s="11"/>
      <c r="BC413" s="11"/>
      <c r="BD413" s="11"/>
      <c r="BE413" s="11"/>
      <c r="BH413" s="11"/>
      <c r="BI413" s="11"/>
      <c r="BJ413" s="11"/>
      <c r="BK413" s="11"/>
      <c r="BL413" s="11"/>
      <c r="BM413" s="11"/>
      <c r="BN413" s="11"/>
    </row>
    <row r="414" spans="1:66" s="1" customFormat="1" x14ac:dyDescent="0.3">
      <c r="A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118"/>
      <c r="N414" s="5"/>
      <c r="O414" s="5"/>
      <c r="P414" s="5"/>
      <c r="Q414" s="5"/>
      <c r="R414" s="5"/>
      <c r="S414" s="5"/>
      <c r="T414" s="5"/>
      <c r="U414" s="5"/>
      <c r="AA414" s="3"/>
      <c r="AB414" s="13"/>
      <c r="AC414" s="13"/>
      <c r="AD414" s="13"/>
      <c r="AE414" s="13"/>
      <c r="AF414" s="13"/>
      <c r="AG414" s="13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T414" s="107"/>
      <c r="BA414" s="11"/>
      <c r="BB414" s="11"/>
      <c r="BC414" s="11"/>
      <c r="BD414" s="11"/>
      <c r="BE414" s="11"/>
      <c r="BH414" s="11"/>
      <c r="BI414" s="11"/>
      <c r="BJ414" s="11"/>
      <c r="BK414" s="11"/>
      <c r="BL414" s="11"/>
      <c r="BM414" s="11"/>
      <c r="BN414" s="11"/>
    </row>
    <row r="415" spans="1:66" s="1" customFormat="1" x14ac:dyDescent="0.3">
      <c r="A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118"/>
      <c r="N415" s="5"/>
      <c r="O415" s="5"/>
      <c r="P415" s="5"/>
      <c r="Q415" s="5"/>
      <c r="R415" s="5"/>
      <c r="S415" s="5"/>
      <c r="T415" s="5"/>
      <c r="U415" s="5"/>
      <c r="AA415" s="3"/>
      <c r="AB415" s="13"/>
      <c r="AC415" s="13"/>
      <c r="AD415" s="13"/>
      <c r="AE415" s="13"/>
      <c r="AF415" s="13"/>
      <c r="AG415" s="13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T415" s="107"/>
      <c r="BA415" s="11"/>
      <c r="BB415" s="11"/>
      <c r="BC415" s="11"/>
      <c r="BD415" s="11"/>
      <c r="BE415" s="11"/>
      <c r="BH415" s="11"/>
      <c r="BI415" s="11"/>
      <c r="BJ415" s="11"/>
      <c r="BK415" s="11"/>
      <c r="BL415" s="11"/>
      <c r="BM415" s="11"/>
      <c r="BN415" s="11"/>
    </row>
    <row r="416" spans="1:66" s="1" customFormat="1" x14ac:dyDescent="0.3">
      <c r="A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118"/>
      <c r="N416" s="5"/>
      <c r="O416" s="5"/>
      <c r="P416" s="5"/>
      <c r="Q416" s="5"/>
      <c r="R416" s="5"/>
      <c r="S416" s="5"/>
      <c r="T416" s="5"/>
      <c r="U416" s="5"/>
      <c r="AA416" s="3"/>
      <c r="AB416" s="13"/>
      <c r="AC416" s="13"/>
      <c r="AD416" s="13"/>
      <c r="AE416" s="13"/>
      <c r="AF416" s="13"/>
      <c r="AG416" s="13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T416" s="107"/>
      <c r="BA416" s="11"/>
      <c r="BB416" s="11"/>
      <c r="BC416" s="11"/>
      <c r="BD416" s="11"/>
      <c r="BE416" s="11"/>
      <c r="BH416" s="11"/>
      <c r="BI416" s="11"/>
      <c r="BJ416" s="11"/>
      <c r="BK416" s="11"/>
      <c r="BL416" s="11"/>
      <c r="BM416" s="11"/>
      <c r="BN416" s="11"/>
    </row>
    <row r="417" spans="1:66" s="1" customFormat="1" x14ac:dyDescent="0.3">
      <c r="A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118"/>
      <c r="N417" s="5"/>
      <c r="O417" s="5"/>
      <c r="P417" s="5"/>
      <c r="Q417" s="5"/>
      <c r="R417" s="5"/>
      <c r="S417" s="5"/>
      <c r="T417" s="5"/>
      <c r="U417" s="5"/>
      <c r="AA417" s="3"/>
      <c r="AB417" s="13"/>
      <c r="AC417" s="13"/>
      <c r="AD417" s="13"/>
      <c r="AE417" s="13"/>
      <c r="AF417" s="13"/>
      <c r="AG417" s="13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T417" s="107"/>
      <c r="BA417" s="11"/>
      <c r="BB417" s="11"/>
      <c r="BC417" s="11"/>
      <c r="BD417" s="11"/>
      <c r="BE417" s="11"/>
      <c r="BH417" s="11"/>
      <c r="BI417" s="11"/>
      <c r="BJ417" s="11"/>
      <c r="BK417" s="11"/>
      <c r="BL417" s="11"/>
      <c r="BM417" s="11"/>
      <c r="BN417" s="11"/>
    </row>
    <row r="418" spans="1:66" s="1" customFormat="1" x14ac:dyDescent="0.3">
      <c r="A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118"/>
      <c r="N418" s="5"/>
      <c r="O418" s="5"/>
      <c r="P418" s="5"/>
      <c r="Q418" s="5"/>
      <c r="R418" s="5"/>
      <c r="S418" s="5"/>
      <c r="T418" s="5"/>
      <c r="U418" s="5"/>
      <c r="AA418" s="3"/>
      <c r="AB418" s="13"/>
      <c r="AC418" s="13"/>
      <c r="AD418" s="13"/>
      <c r="AE418" s="13"/>
      <c r="AF418" s="13"/>
      <c r="AG418" s="13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T418" s="107"/>
      <c r="BA418" s="11"/>
      <c r="BB418" s="11"/>
      <c r="BC418" s="11"/>
      <c r="BD418" s="11"/>
      <c r="BE418" s="11"/>
      <c r="BH418" s="11"/>
      <c r="BI418" s="11"/>
      <c r="BJ418" s="11"/>
      <c r="BK418" s="11"/>
      <c r="BL418" s="11"/>
      <c r="BM418" s="11"/>
      <c r="BN418" s="11"/>
    </row>
    <row r="419" spans="1:66" s="1" customFormat="1" x14ac:dyDescent="0.3">
      <c r="A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118"/>
      <c r="N419" s="5"/>
      <c r="O419" s="5"/>
      <c r="P419" s="5"/>
      <c r="Q419" s="5"/>
      <c r="R419" s="5"/>
      <c r="S419" s="5"/>
      <c r="T419" s="5"/>
      <c r="U419" s="5"/>
      <c r="AA419" s="3"/>
      <c r="AB419" s="13"/>
      <c r="AC419" s="13"/>
      <c r="AD419" s="13"/>
      <c r="AE419" s="13"/>
      <c r="AF419" s="13"/>
      <c r="AG419" s="13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T419" s="107"/>
      <c r="BA419" s="11"/>
      <c r="BB419" s="11"/>
      <c r="BC419" s="11"/>
      <c r="BD419" s="11"/>
      <c r="BE419" s="11"/>
      <c r="BH419" s="11"/>
      <c r="BI419" s="11"/>
      <c r="BJ419" s="11"/>
      <c r="BK419" s="11"/>
      <c r="BL419" s="11"/>
      <c r="BM419" s="11"/>
      <c r="BN419" s="11"/>
    </row>
    <row r="420" spans="1:66" s="1" customFormat="1" x14ac:dyDescent="0.3">
      <c r="A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118"/>
      <c r="N420" s="5"/>
      <c r="O420" s="5"/>
      <c r="P420" s="5"/>
      <c r="Q420" s="5"/>
      <c r="R420" s="5"/>
      <c r="S420" s="5"/>
      <c r="T420" s="5"/>
      <c r="U420" s="5"/>
      <c r="AA420" s="3"/>
      <c r="AB420" s="13"/>
      <c r="AC420" s="13"/>
      <c r="AD420" s="13"/>
      <c r="AE420" s="13"/>
      <c r="AF420" s="13"/>
      <c r="AG420" s="13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T420" s="107"/>
      <c r="BA420" s="11"/>
      <c r="BB420" s="11"/>
      <c r="BC420" s="11"/>
      <c r="BD420" s="11"/>
      <c r="BE420" s="11"/>
      <c r="BH420" s="11"/>
      <c r="BI420" s="11"/>
      <c r="BJ420" s="11"/>
      <c r="BK420" s="11"/>
      <c r="BL420" s="11"/>
      <c r="BM420" s="11"/>
      <c r="BN420" s="11"/>
    </row>
    <row r="421" spans="1:66" s="1" customFormat="1" x14ac:dyDescent="0.3">
      <c r="A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118"/>
      <c r="N421" s="5"/>
      <c r="O421" s="5"/>
      <c r="P421" s="5"/>
      <c r="Q421" s="5"/>
      <c r="R421" s="5"/>
      <c r="S421" s="5"/>
      <c r="T421" s="5"/>
      <c r="U421" s="5"/>
      <c r="AA421" s="3"/>
      <c r="AB421" s="13"/>
      <c r="AC421" s="13"/>
      <c r="AD421" s="13"/>
      <c r="AE421" s="13"/>
      <c r="AF421" s="13"/>
      <c r="AG421" s="13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T421" s="107"/>
      <c r="BA421" s="11"/>
      <c r="BB421" s="11"/>
      <c r="BC421" s="11"/>
      <c r="BD421" s="11"/>
      <c r="BE421" s="11"/>
      <c r="BH421" s="11"/>
      <c r="BI421" s="11"/>
      <c r="BJ421" s="11"/>
      <c r="BK421" s="11"/>
      <c r="BL421" s="11"/>
      <c r="BM421" s="11"/>
      <c r="BN421" s="11"/>
    </row>
    <row r="422" spans="1:66" s="1" customFormat="1" x14ac:dyDescent="0.3">
      <c r="A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118"/>
      <c r="N422" s="5"/>
      <c r="O422" s="5"/>
      <c r="P422" s="5"/>
      <c r="Q422" s="5"/>
      <c r="R422" s="5"/>
      <c r="S422" s="5"/>
      <c r="T422" s="5"/>
      <c r="U422" s="5"/>
      <c r="AA422" s="3"/>
      <c r="AB422" s="13"/>
      <c r="AC422" s="13"/>
      <c r="AD422" s="13"/>
      <c r="AE422" s="13"/>
      <c r="AF422" s="13"/>
      <c r="AG422" s="13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T422" s="107"/>
      <c r="BA422" s="11"/>
      <c r="BB422" s="11"/>
      <c r="BC422" s="11"/>
      <c r="BD422" s="11"/>
      <c r="BE422" s="11"/>
      <c r="BH422" s="11"/>
      <c r="BI422" s="11"/>
      <c r="BJ422" s="11"/>
      <c r="BK422" s="11"/>
      <c r="BL422" s="11"/>
      <c r="BM422" s="11"/>
      <c r="BN422" s="11"/>
    </row>
    <row r="423" spans="1:66" s="1" customFormat="1" x14ac:dyDescent="0.3">
      <c r="A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118"/>
      <c r="N423" s="5"/>
      <c r="O423" s="5"/>
      <c r="P423" s="5"/>
      <c r="Q423" s="5"/>
      <c r="R423" s="5"/>
      <c r="S423" s="5"/>
      <c r="T423" s="5"/>
      <c r="U423" s="5"/>
      <c r="AA423" s="3"/>
      <c r="AB423" s="13"/>
      <c r="AC423" s="13"/>
      <c r="AD423" s="13"/>
      <c r="AE423" s="13"/>
      <c r="AF423" s="13"/>
      <c r="AG423" s="13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T423" s="107"/>
      <c r="BA423" s="11"/>
      <c r="BB423" s="11"/>
      <c r="BC423" s="11"/>
      <c r="BD423" s="11"/>
      <c r="BE423" s="11"/>
      <c r="BH423" s="11"/>
      <c r="BI423" s="11"/>
      <c r="BJ423" s="11"/>
      <c r="BK423" s="11"/>
      <c r="BL423" s="11"/>
      <c r="BM423" s="11"/>
      <c r="BN423" s="11"/>
    </row>
    <row r="424" spans="1:66" s="1" customFormat="1" x14ac:dyDescent="0.3">
      <c r="A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118"/>
      <c r="N424" s="5"/>
      <c r="O424" s="5"/>
      <c r="P424" s="5"/>
      <c r="Q424" s="5"/>
      <c r="R424" s="5"/>
      <c r="S424" s="5"/>
      <c r="T424" s="5"/>
      <c r="U424" s="5"/>
      <c r="AA424" s="3"/>
      <c r="AB424" s="13"/>
      <c r="AC424" s="13"/>
      <c r="AD424" s="13"/>
      <c r="AE424" s="13"/>
      <c r="AF424" s="13"/>
      <c r="AG424" s="13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T424" s="107"/>
      <c r="BA424" s="11"/>
      <c r="BB424" s="11"/>
      <c r="BC424" s="11"/>
      <c r="BD424" s="11"/>
      <c r="BE424" s="11"/>
      <c r="BH424" s="11"/>
      <c r="BI424" s="11"/>
      <c r="BJ424" s="11"/>
      <c r="BK424" s="11"/>
      <c r="BL424" s="11"/>
      <c r="BM424" s="11"/>
      <c r="BN424" s="11"/>
    </row>
    <row r="425" spans="1:66" s="1" customFormat="1" x14ac:dyDescent="0.3">
      <c r="A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118"/>
      <c r="N425" s="5"/>
      <c r="O425" s="5"/>
      <c r="P425" s="5"/>
      <c r="Q425" s="5"/>
      <c r="R425" s="5"/>
      <c r="S425" s="5"/>
      <c r="T425" s="5"/>
      <c r="U425" s="5"/>
      <c r="AA425" s="3"/>
      <c r="AB425" s="13"/>
      <c r="AC425" s="13"/>
      <c r="AD425" s="13"/>
      <c r="AE425" s="13"/>
      <c r="AF425" s="13"/>
      <c r="AG425" s="13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T425" s="107"/>
      <c r="BA425" s="11"/>
      <c r="BB425" s="11"/>
      <c r="BC425" s="11"/>
      <c r="BD425" s="11"/>
      <c r="BE425" s="11"/>
      <c r="BH425" s="11"/>
      <c r="BI425" s="11"/>
      <c r="BJ425" s="11"/>
      <c r="BK425" s="11"/>
      <c r="BL425" s="11"/>
      <c r="BM425" s="11"/>
      <c r="BN425" s="11"/>
    </row>
    <row r="426" spans="1:66" s="1" customFormat="1" x14ac:dyDescent="0.3">
      <c r="A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118"/>
      <c r="N426" s="5"/>
      <c r="O426" s="5"/>
      <c r="P426" s="5"/>
      <c r="Q426" s="5"/>
      <c r="R426" s="5"/>
      <c r="S426" s="5"/>
      <c r="T426" s="5"/>
      <c r="U426" s="5"/>
      <c r="AA426" s="3"/>
      <c r="AB426" s="13"/>
      <c r="AC426" s="13"/>
      <c r="AD426" s="13"/>
      <c r="AE426" s="13"/>
      <c r="AF426" s="13"/>
      <c r="AG426" s="13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T426" s="107"/>
      <c r="BA426" s="11"/>
      <c r="BB426" s="11"/>
      <c r="BC426" s="11"/>
      <c r="BD426" s="11"/>
      <c r="BE426" s="11"/>
      <c r="BH426" s="11"/>
      <c r="BI426" s="11"/>
      <c r="BJ426" s="11"/>
      <c r="BK426" s="11"/>
      <c r="BL426" s="11"/>
      <c r="BM426" s="11"/>
      <c r="BN426" s="11"/>
    </row>
    <row r="427" spans="1:66" s="1" customFormat="1" x14ac:dyDescent="0.3">
      <c r="A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118"/>
      <c r="N427" s="5"/>
      <c r="O427" s="5"/>
      <c r="P427" s="5"/>
      <c r="Q427" s="5"/>
      <c r="R427" s="5"/>
      <c r="S427" s="5"/>
      <c r="T427" s="5"/>
      <c r="U427" s="5"/>
      <c r="AA427" s="3"/>
      <c r="AB427" s="13"/>
      <c r="AC427" s="13"/>
      <c r="AD427" s="13"/>
      <c r="AE427" s="13"/>
      <c r="AF427" s="13"/>
      <c r="AG427" s="13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T427" s="107"/>
      <c r="BA427" s="11"/>
      <c r="BB427" s="11"/>
      <c r="BC427" s="11"/>
      <c r="BD427" s="11"/>
      <c r="BE427" s="11"/>
      <c r="BH427" s="11"/>
      <c r="BI427" s="11"/>
      <c r="BJ427" s="11"/>
      <c r="BK427" s="11"/>
      <c r="BL427" s="11"/>
      <c r="BM427" s="11"/>
      <c r="BN427" s="11"/>
    </row>
    <row r="428" spans="1:66" s="1" customFormat="1" x14ac:dyDescent="0.3">
      <c r="A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118"/>
      <c r="N428" s="5"/>
      <c r="O428" s="5"/>
      <c r="P428" s="5"/>
      <c r="Q428" s="5"/>
      <c r="R428" s="5"/>
      <c r="S428" s="5"/>
      <c r="T428" s="5"/>
      <c r="U428" s="5"/>
      <c r="AA428" s="3"/>
      <c r="AB428" s="13"/>
      <c r="AC428" s="13"/>
      <c r="AD428" s="13"/>
      <c r="AE428" s="13"/>
      <c r="AF428" s="13"/>
      <c r="AG428" s="13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T428" s="107"/>
      <c r="BA428" s="11"/>
      <c r="BB428" s="11"/>
      <c r="BC428" s="11"/>
      <c r="BD428" s="11"/>
      <c r="BE428" s="11"/>
      <c r="BH428" s="11"/>
      <c r="BI428" s="11"/>
      <c r="BJ428" s="11"/>
      <c r="BK428" s="11"/>
      <c r="BL428" s="11"/>
      <c r="BM428" s="11"/>
      <c r="BN428" s="11"/>
    </row>
    <row r="429" spans="1:66" s="1" customFormat="1" x14ac:dyDescent="0.3">
      <c r="A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118"/>
      <c r="N429" s="5"/>
      <c r="O429" s="5"/>
      <c r="P429" s="5"/>
      <c r="Q429" s="5"/>
      <c r="R429" s="5"/>
      <c r="S429" s="5"/>
      <c r="T429" s="5"/>
      <c r="U429" s="5"/>
      <c r="AA429" s="3"/>
      <c r="AB429" s="13"/>
      <c r="AC429" s="13"/>
      <c r="AD429" s="13"/>
      <c r="AE429" s="13"/>
      <c r="AF429" s="13"/>
      <c r="AG429" s="13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T429" s="107"/>
      <c r="BA429" s="11"/>
      <c r="BB429" s="11"/>
      <c r="BC429" s="11"/>
      <c r="BD429" s="11"/>
      <c r="BE429" s="11"/>
      <c r="BH429" s="11"/>
      <c r="BI429" s="11"/>
      <c r="BJ429" s="11"/>
      <c r="BK429" s="11"/>
      <c r="BL429" s="11"/>
      <c r="BM429" s="11"/>
      <c r="BN429" s="11"/>
    </row>
    <row r="430" spans="1:66" s="1" customFormat="1" x14ac:dyDescent="0.3">
      <c r="A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118"/>
      <c r="N430" s="5"/>
      <c r="O430" s="5"/>
      <c r="P430" s="5"/>
      <c r="Q430" s="5"/>
      <c r="R430" s="5"/>
      <c r="S430" s="5"/>
      <c r="T430" s="5"/>
      <c r="U430" s="5"/>
      <c r="AA430" s="3"/>
      <c r="AB430" s="13"/>
      <c r="AC430" s="13"/>
      <c r="AD430" s="13"/>
      <c r="AE430" s="13"/>
      <c r="AF430" s="13"/>
      <c r="AG430" s="13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T430" s="107"/>
      <c r="BA430" s="11"/>
      <c r="BB430" s="11"/>
      <c r="BC430" s="11"/>
      <c r="BD430" s="11"/>
      <c r="BE430" s="11"/>
      <c r="BH430" s="11"/>
      <c r="BI430" s="11"/>
      <c r="BJ430" s="11"/>
      <c r="BK430" s="11"/>
      <c r="BL430" s="11"/>
      <c r="BM430" s="11"/>
      <c r="BN430" s="11"/>
    </row>
    <row r="431" spans="1:66" s="1" customFormat="1" x14ac:dyDescent="0.3">
      <c r="A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118"/>
      <c r="N431" s="5"/>
      <c r="O431" s="5"/>
      <c r="P431" s="5"/>
      <c r="Q431" s="5"/>
      <c r="R431" s="5"/>
      <c r="S431" s="5"/>
      <c r="T431" s="5"/>
      <c r="U431" s="5"/>
      <c r="AA431" s="3"/>
      <c r="AB431" s="13"/>
      <c r="AC431" s="13"/>
      <c r="AD431" s="13"/>
      <c r="AE431" s="13"/>
      <c r="AF431" s="13"/>
      <c r="AG431" s="13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T431" s="107"/>
      <c r="BA431" s="11"/>
      <c r="BB431" s="11"/>
      <c r="BC431" s="11"/>
      <c r="BD431" s="11"/>
      <c r="BE431" s="11"/>
      <c r="BH431" s="11"/>
      <c r="BI431" s="11"/>
      <c r="BJ431" s="11"/>
      <c r="BK431" s="11"/>
      <c r="BL431" s="11"/>
      <c r="BM431" s="11"/>
      <c r="BN431" s="11"/>
    </row>
    <row r="432" spans="1:66" s="1" customFormat="1" x14ac:dyDescent="0.3">
      <c r="A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118"/>
      <c r="N432" s="5"/>
      <c r="O432" s="5"/>
      <c r="P432" s="5"/>
      <c r="Q432" s="5"/>
      <c r="R432" s="5"/>
      <c r="S432" s="5"/>
      <c r="T432" s="5"/>
      <c r="U432" s="5"/>
      <c r="AA432" s="3"/>
      <c r="AB432" s="13"/>
      <c r="AC432" s="13"/>
      <c r="AD432" s="13"/>
      <c r="AE432" s="13"/>
      <c r="AF432" s="13"/>
      <c r="AG432" s="13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T432" s="107"/>
      <c r="BA432" s="11"/>
      <c r="BB432" s="11"/>
      <c r="BC432" s="11"/>
      <c r="BD432" s="11"/>
      <c r="BE432" s="11"/>
      <c r="BH432" s="11"/>
      <c r="BI432" s="11"/>
      <c r="BJ432" s="11"/>
      <c r="BK432" s="11"/>
      <c r="BL432" s="11"/>
      <c r="BM432" s="11"/>
      <c r="BN432" s="11"/>
    </row>
    <row r="433" spans="1:66" s="1" customFormat="1" x14ac:dyDescent="0.3">
      <c r="A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118"/>
      <c r="N433" s="5"/>
      <c r="O433" s="5"/>
      <c r="P433" s="5"/>
      <c r="Q433" s="5"/>
      <c r="R433" s="5"/>
      <c r="S433" s="5"/>
      <c r="T433" s="5"/>
      <c r="U433" s="5"/>
      <c r="AA433" s="3"/>
      <c r="AB433" s="13"/>
      <c r="AC433" s="13"/>
      <c r="AD433" s="13"/>
      <c r="AE433" s="13"/>
      <c r="AF433" s="13"/>
      <c r="AG433" s="13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T433" s="107"/>
      <c r="BA433" s="11"/>
      <c r="BB433" s="11"/>
      <c r="BC433" s="11"/>
      <c r="BD433" s="11"/>
      <c r="BE433" s="11"/>
      <c r="BH433" s="11"/>
      <c r="BI433" s="11"/>
      <c r="BJ433" s="11"/>
      <c r="BK433" s="11"/>
      <c r="BL433" s="11"/>
      <c r="BM433" s="11"/>
      <c r="BN433" s="11"/>
    </row>
    <row r="434" spans="1:66" s="1" customFormat="1" x14ac:dyDescent="0.3">
      <c r="A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118"/>
      <c r="N434" s="5"/>
      <c r="O434" s="5"/>
      <c r="P434" s="5"/>
      <c r="Q434" s="5"/>
      <c r="R434" s="5"/>
      <c r="S434" s="5"/>
      <c r="T434" s="5"/>
      <c r="U434" s="5"/>
      <c r="AA434" s="3"/>
      <c r="AB434" s="13"/>
      <c r="AC434" s="13"/>
      <c r="AD434" s="13"/>
      <c r="AE434" s="13"/>
      <c r="AF434" s="13"/>
      <c r="AG434" s="13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T434" s="107"/>
      <c r="BA434" s="11"/>
      <c r="BB434" s="11"/>
      <c r="BC434" s="11"/>
      <c r="BD434" s="11"/>
      <c r="BE434" s="11"/>
      <c r="BH434" s="11"/>
      <c r="BI434" s="11"/>
      <c r="BJ434" s="11"/>
      <c r="BK434" s="11"/>
      <c r="BL434" s="11"/>
      <c r="BM434" s="11"/>
      <c r="BN434" s="11"/>
    </row>
    <row r="435" spans="1:66" s="1" customFormat="1" x14ac:dyDescent="0.3">
      <c r="A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118"/>
      <c r="N435" s="5"/>
      <c r="O435" s="5"/>
      <c r="P435" s="5"/>
      <c r="Q435" s="5"/>
      <c r="R435" s="5"/>
      <c r="S435" s="5"/>
      <c r="T435" s="5"/>
      <c r="U435" s="5"/>
      <c r="AA435" s="3"/>
      <c r="AB435" s="13"/>
      <c r="AC435" s="13"/>
      <c r="AD435" s="13"/>
      <c r="AE435" s="13"/>
      <c r="AF435" s="13"/>
      <c r="AG435" s="13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T435" s="107"/>
      <c r="BA435" s="11"/>
      <c r="BB435" s="11"/>
      <c r="BC435" s="11"/>
      <c r="BD435" s="11"/>
      <c r="BE435" s="11"/>
      <c r="BH435" s="11"/>
      <c r="BI435" s="11"/>
      <c r="BJ435" s="11"/>
      <c r="BK435" s="11"/>
      <c r="BL435" s="11"/>
      <c r="BM435" s="11"/>
      <c r="BN435" s="11"/>
    </row>
    <row r="436" spans="1:66" s="1" customFormat="1" x14ac:dyDescent="0.3">
      <c r="A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118"/>
      <c r="N436" s="5"/>
      <c r="O436" s="5"/>
      <c r="P436" s="5"/>
      <c r="Q436" s="5"/>
      <c r="R436" s="5"/>
      <c r="S436" s="5"/>
      <c r="T436" s="5"/>
      <c r="U436" s="5"/>
      <c r="AA436" s="3"/>
      <c r="AB436" s="13"/>
      <c r="AC436" s="13"/>
      <c r="AD436" s="13"/>
      <c r="AE436" s="13"/>
      <c r="AF436" s="13"/>
      <c r="AG436" s="13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T436" s="107"/>
      <c r="BA436" s="11"/>
      <c r="BB436" s="11"/>
      <c r="BC436" s="11"/>
      <c r="BD436" s="11"/>
      <c r="BE436" s="11"/>
      <c r="BH436" s="11"/>
      <c r="BI436" s="11"/>
      <c r="BJ436" s="11"/>
      <c r="BK436" s="11"/>
      <c r="BL436" s="11"/>
      <c r="BM436" s="11"/>
      <c r="BN436" s="11"/>
    </row>
    <row r="437" spans="1:66" s="1" customFormat="1" x14ac:dyDescent="0.3">
      <c r="A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118"/>
      <c r="N437" s="5"/>
      <c r="O437" s="5"/>
      <c r="P437" s="5"/>
      <c r="Q437" s="5"/>
      <c r="R437" s="5"/>
      <c r="S437" s="5"/>
      <c r="T437" s="5"/>
      <c r="U437" s="5"/>
      <c r="AA437" s="3"/>
      <c r="AB437" s="13"/>
      <c r="AC437" s="13"/>
      <c r="AD437" s="13"/>
      <c r="AE437" s="13"/>
      <c r="AF437" s="13"/>
      <c r="AG437" s="13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T437" s="107"/>
      <c r="BA437" s="11"/>
      <c r="BB437" s="11"/>
      <c r="BC437" s="11"/>
      <c r="BD437" s="11"/>
      <c r="BE437" s="11"/>
      <c r="BH437" s="11"/>
      <c r="BI437" s="11"/>
      <c r="BJ437" s="11"/>
      <c r="BK437" s="11"/>
      <c r="BL437" s="11"/>
      <c r="BM437" s="11"/>
      <c r="BN437" s="11"/>
    </row>
    <row r="438" spans="1:66" s="1" customFormat="1" x14ac:dyDescent="0.3">
      <c r="A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118"/>
      <c r="N438" s="5"/>
      <c r="O438" s="5"/>
      <c r="P438" s="5"/>
      <c r="Q438" s="5"/>
      <c r="R438" s="5"/>
      <c r="S438" s="5"/>
      <c r="T438" s="5"/>
      <c r="U438" s="5"/>
      <c r="AA438" s="3"/>
      <c r="AB438" s="13"/>
      <c r="AC438" s="13"/>
      <c r="AD438" s="13"/>
      <c r="AE438" s="13"/>
      <c r="AF438" s="13"/>
      <c r="AG438" s="13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T438" s="107"/>
      <c r="BA438" s="11"/>
      <c r="BB438" s="11"/>
      <c r="BC438" s="11"/>
      <c r="BD438" s="11"/>
      <c r="BE438" s="11"/>
      <c r="BH438" s="11"/>
      <c r="BI438" s="11"/>
      <c r="BJ438" s="11"/>
      <c r="BK438" s="11"/>
      <c r="BL438" s="11"/>
      <c r="BM438" s="11"/>
      <c r="BN438" s="11"/>
    </row>
    <row r="439" spans="1:66" s="1" customFormat="1" x14ac:dyDescent="0.3">
      <c r="A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118"/>
      <c r="N439" s="5"/>
      <c r="O439" s="5"/>
      <c r="P439" s="5"/>
      <c r="Q439" s="5"/>
      <c r="R439" s="5"/>
      <c r="S439" s="5"/>
      <c r="T439" s="5"/>
      <c r="U439" s="5"/>
      <c r="AA439" s="3"/>
      <c r="AB439" s="13"/>
      <c r="AC439" s="13"/>
      <c r="AD439" s="13"/>
      <c r="AE439" s="13"/>
      <c r="AF439" s="13"/>
      <c r="AG439" s="13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T439" s="107"/>
      <c r="BA439" s="11"/>
      <c r="BB439" s="11"/>
      <c r="BC439" s="11"/>
      <c r="BD439" s="11"/>
      <c r="BE439" s="11"/>
      <c r="BH439" s="11"/>
      <c r="BI439" s="11"/>
      <c r="BJ439" s="11"/>
      <c r="BK439" s="11"/>
      <c r="BL439" s="11"/>
      <c r="BM439" s="11"/>
      <c r="BN439" s="11"/>
    </row>
    <row r="440" spans="1:66" s="1" customFormat="1" x14ac:dyDescent="0.3">
      <c r="A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118"/>
      <c r="N440" s="5"/>
      <c r="O440" s="5"/>
      <c r="P440" s="5"/>
      <c r="Q440" s="5"/>
      <c r="R440" s="5"/>
      <c r="S440" s="5"/>
      <c r="T440" s="5"/>
      <c r="U440" s="5"/>
      <c r="AA440" s="3"/>
      <c r="AB440" s="13"/>
      <c r="AC440" s="13"/>
      <c r="AD440" s="13"/>
      <c r="AE440" s="13"/>
      <c r="AF440" s="13"/>
      <c r="AG440" s="13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T440" s="107"/>
      <c r="BA440" s="11"/>
      <c r="BB440" s="11"/>
      <c r="BC440" s="11"/>
      <c r="BD440" s="11"/>
      <c r="BE440" s="11"/>
      <c r="BH440" s="11"/>
      <c r="BI440" s="11"/>
      <c r="BJ440" s="11"/>
      <c r="BK440" s="11"/>
      <c r="BL440" s="11"/>
      <c r="BM440" s="11"/>
      <c r="BN440" s="11"/>
    </row>
    <row r="441" spans="1:66" s="1" customFormat="1" x14ac:dyDescent="0.3">
      <c r="A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118"/>
      <c r="N441" s="5"/>
      <c r="O441" s="5"/>
      <c r="P441" s="5"/>
      <c r="Q441" s="5"/>
      <c r="R441" s="5"/>
      <c r="S441" s="5"/>
      <c r="T441" s="5"/>
      <c r="U441" s="5"/>
      <c r="AA441" s="3"/>
      <c r="AB441" s="13"/>
      <c r="AC441" s="13"/>
      <c r="AD441" s="13"/>
      <c r="AE441" s="13"/>
      <c r="AF441" s="13"/>
      <c r="AG441" s="13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T441" s="107"/>
      <c r="BA441" s="11"/>
      <c r="BB441" s="11"/>
      <c r="BC441" s="11"/>
      <c r="BD441" s="11"/>
      <c r="BE441" s="11"/>
      <c r="BH441" s="11"/>
      <c r="BI441" s="11"/>
      <c r="BJ441" s="11"/>
      <c r="BK441" s="11"/>
      <c r="BL441" s="11"/>
      <c r="BM441" s="11"/>
      <c r="BN441" s="11"/>
    </row>
    <row r="442" spans="1:66" s="1" customFormat="1" x14ac:dyDescent="0.3">
      <c r="A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118"/>
      <c r="N442" s="5"/>
      <c r="O442" s="5"/>
      <c r="P442" s="5"/>
      <c r="Q442" s="5"/>
      <c r="R442" s="5"/>
      <c r="S442" s="5"/>
      <c r="T442" s="5"/>
      <c r="U442" s="5"/>
      <c r="AA442" s="3"/>
      <c r="AB442" s="13"/>
      <c r="AC442" s="13"/>
      <c r="AD442" s="13"/>
      <c r="AE442" s="13"/>
      <c r="AF442" s="13"/>
      <c r="AG442" s="13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T442" s="107"/>
      <c r="BA442" s="11"/>
      <c r="BB442" s="11"/>
      <c r="BC442" s="11"/>
      <c r="BD442" s="11"/>
      <c r="BE442" s="11"/>
      <c r="BH442" s="11"/>
      <c r="BI442" s="11"/>
      <c r="BJ442" s="11"/>
      <c r="BK442" s="11"/>
      <c r="BL442" s="11"/>
      <c r="BM442" s="11"/>
      <c r="BN442" s="11"/>
    </row>
    <row r="443" spans="1:66" s="1" customFormat="1" x14ac:dyDescent="0.3">
      <c r="A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118"/>
      <c r="N443" s="5"/>
      <c r="O443" s="5"/>
      <c r="P443" s="5"/>
      <c r="Q443" s="5"/>
      <c r="R443" s="5"/>
      <c r="S443" s="5"/>
      <c r="T443" s="5"/>
      <c r="U443" s="5"/>
      <c r="AA443" s="3"/>
      <c r="AB443" s="13"/>
      <c r="AC443" s="13"/>
      <c r="AD443" s="13"/>
      <c r="AE443" s="13"/>
      <c r="AF443" s="13"/>
      <c r="AG443" s="13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T443" s="107"/>
      <c r="BA443" s="11"/>
      <c r="BB443" s="11"/>
      <c r="BC443" s="11"/>
      <c r="BD443" s="11"/>
      <c r="BE443" s="11"/>
      <c r="BH443" s="11"/>
      <c r="BI443" s="11"/>
      <c r="BJ443" s="11"/>
      <c r="BK443" s="11"/>
      <c r="BL443" s="11"/>
      <c r="BM443" s="11"/>
      <c r="BN443" s="11"/>
    </row>
    <row r="444" spans="1:66" s="1" customFormat="1" x14ac:dyDescent="0.3">
      <c r="A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118"/>
      <c r="N444" s="5"/>
      <c r="O444" s="5"/>
      <c r="P444" s="5"/>
      <c r="Q444" s="5"/>
      <c r="R444" s="5"/>
      <c r="S444" s="5"/>
      <c r="T444" s="5"/>
      <c r="U444" s="5"/>
      <c r="AA444" s="3"/>
      <c r="AB444" s="13"/>
      <c r="AC444" s="13"/>
      <c r="AD444" s="13"/>
      <c r="AE444" s="13"/>
      <c r="AF444" s="13"/>
      <c r="AG444" s="13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T444" s="107"/>
      <c r="BA444" s="11"/>
      <c r="BB444" s="11"/>
      <c r="BC444" s="11"/>
      <c r="BD444" s="11"/>
      <c r="BE444" s="11"/>
      <c r="BH444" s="11"/>
      <c r="BI444" s="11"/>
      <c r="BJ444" s="11"/>
      <c r="BK444" s="11"/>
      <c r="BL444" s="11"/>
      <c r="BM444" s="11"/>
      <c r="BN444" s="11"/>
    </row>
    <row r="445" spans="1:66" s="1" customFormat="1" x14ac:dyDescent="0.3">
      <c r="A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118"/>
      <c r="N445" s="5"/>
      <c r="O445" s="5"/>
      <c r="P445" s="5"/>
      <c r="Q445" s="5"/>
      <c r="R445" s="5"/>
      <c r="S445" s="5"/>
      <c r="T445" s="5"/>
      <c r="U445" s="5"/>
      <c r="AA445" s="3"/>
      <c r="AB445" s="13"/>
      <c r="AC445" s="13"/>
      <c r="AD445" s="13"/>
      <c r="AE445" s="13"/>
      <c r="AF445" s="13"/>
      <c r="AG445" s="13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T445" s="107"/>
      <c r="BA445" s="11"/>
      <c r="BB445" s="11"/>
      <c r="BC445" s="11"/>
      <c r="BD445" s="11"/>
      <c r="BE445" s="11"/>
      <c r="BH445" s="11"/>
      <c r="BI445" s="11"/>
      <c r="BJ445" s="11"/>
      <c r="BK445" s="11"/>
      <c r="BL445" s="11"/>
      <c r="BM445" s="11"/>
      <c r="BN445" s="11"/>
    </row>
    <row r="446" spans="1:66" s="1" customFormat="1" x14ac:dyDescent="0.3">
      <c r="A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118"/>
      <c r="N446" s="5"/>
      <c r="O446" s="5"/>
      <c r="P446" s="5"/>
      <c r="Q446" s="5"/>
      <c r="R446" s="5"/>
      <c r="S446" s="5"/>
      <c r="T446" s="5"/>
      <c r="U446" s="5"/>
      <c r="AA446" s="3"/>
      <c r="AB446" s="13"/>
      <c r="AC446" s="13"/>
      <c r="AD446" s="13"/>
      <c r="AE446" s="13"/>
      <c r="AF446" s="13"/>
      <c r="AG446" s="13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T446" s="107"/>
      <c r="BA446" s="11"/>
      <c r="BB446" s="11"/>
      <c r="BC446" s="11"/>
      <c r="BD446" s="11"/>
      <c r="BE446" s="11"/>
      <c r="BH446" s="11"/>
      <c r="BI446" s="11"/>
      <c r="BJ446" s="11"/>
      <c r="BK446" s="11"/>
      <c r="BL446" s="11"/>
      <c r="BM446" s="11"/>
      <c r="BN446" s="11"/>
    </row>
    <row r="447" spans="1:66" s="1" customFormat="1" x14ac:dyDescent="0.3">
      <c r="A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118"/>
      <c r="N447" s="5"/>
      <c r="O447" s="5"/>
      <c r="P447" s="5"/>
      <c r="Q447" s="5"/>
      <c r="R447" s="5"/>
      <c r="S447" s="5"/>
      <c r="T447" s="5"/>
      <c r="U447" s="5"/>
      <c r="AA447" s="3"/>
      <c r="AB447" s="13"/>
      <c r="AC447" s="13"/>
      <c r="AD447" s="13"/>
      <c r="AE447" s="13"/>
      <c r="AF447" s="13"/>
      <c r="AG447" s="13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T447" s="107"/>
      <c r="BA447" s="11"/>
      <c r="BB447" s="11"/>
      <c r="BC447" s="11"/>
      <c r="BD447" s="11"/>
      <c r="BE447" s="11"/>
      <c r="BH447" s="11"/>
      <c r="BI447" s="11"/>
      <c r="BJ447" s="11"/>
      <c r="BK447" s="11"/>
      <c r="BL447" s="11"/>
      <c r="BM447" s="11"/>
      <c r="BN447" s="11"/>
    </row>
    <row r="448" spans="1:66" s="1" customFormat="1" x14ac:dyDescent="0.3">
      <c r="A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118"/>
      <c r="N448" s="5"/>
      <c r="O448" s="5"/>
      <c r="P448" s="5"/>
      <c r="Q448" s="5"/>
      <c r="R448" s="5"/>
      <c r="S448" s="5"/>
      <c r="T448" s="5"/>
      <c r="U448" s="5"/>
      <c r="AA448" s="3"/>
      <c r="AB448" s="13"/>
      <c r="AC448" s="13"/>
      <c r="AD448" s="13"/>
      <c r="AE448" s="13"/>
      <c r="AF448" s="13"/>
      <c r="AG448" s="13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T448" s="107"/>
      <c r="BA448" s="11"/>
      <c r="BB448" s="11"/>
      <c r="BC448" s="11"/>
      <c r="BD448" s="11"/>
      <c r="BE448" s="11"/>
      <c r="BH448" s="11"/>
      <c r="BI448" s="11"/>
      <c r="BJ448" s="11"/>
      <c r="BK448" s="11"/>
      <c r="BL448" s="11"/>
      <c r="BM448" s="11"/>
      <c r="BN448" s="11"/>
    </row>
    <row r="449" spans="1:66" s="1" customFormat="1" x14ac:dyDescent="0.3">
      <c r="A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118"/>
      <c r="N449" s="5"/>
      <c r="O449" s="5"/>
      <c r="P449" s="5"/>
      <c r="Q449" s="5"/>
      <c r="R449" s="5"/>
      <c r="S449" s="5"/>
      <c r="T449" s="5"/>
      <c r="U449" s="5"/>
      <c r="AA449" s="3"/>
      <c r="AB449" s="13"/>
      <c r="AC449" s="13"/>
      <c r="AD449" s="13"/>
      <c r="AE449" s="13"/>
      <c r="AF449" s="13"/>
      <c r="AG449" s="13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T449" s="107"/>
      <c r="BA449" s="11"/>
      <c r="BB449" s="11"/>
      <c r="BC449" s="11"/>
      <c r="BD449" s="11"/>
      <c r="BE449" s="11"/>
      <c r="BH449" s="11"/>
      <c r="BI449" s="11"/>
      <c r="BJ449" s="11"/>
      <c r="BK449" s="11"/>
      <c r="BL449" s="11"/>
      <c r="BM449" s="11"/>
      <c r="BN449" s="11"/>
    </row>
    <row r="450" spans="1:66" s="1" customFormat="1" x14ac:dyDescent="0.3">
      <c r="A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118"/>
      <c r="N450" s="5"/>
      <c r="O450" s="5"/>
      <c r="P450" s="5"/>
      <c r="Q450" s="5"/>
      <c r="R450" s="5"/>
      <c r="S450" s="5"/>
      <c r="T450" s="5"/>
      <c r="U450" s="5"/>
      <c r="AA450" s="3"/>
      <c r="AB450" s="13"/>
      <c r="AC450" s="13"/>
      <c r="AD450" s="13"/>
      <c r="AE450" s="13"/>
      <c r="AF450" s="13"/>
      <c r="AG450" s="13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T450" s="107"/>
      <c r="BA450" s="11"/>
      <c r="BB450" s="11"/>
      <c r="BC450" s="11"/>
      <c r="BD450" s="11"/>
      <c r="BE450" s="11"/>
      <c r="BH450" s="11"/>
      <c r="BI450" s="11"/>
      <c r="BJ450" s="11"/>
      <c r="BK450" s="11"/>
      <c r="BL450" s="11"/>
      <c r="BM450" s="11"/>
      <c r="BN450" s="11"/>
    </row>
    <row r="451" spans="1:66" s="1" customFormat="1" x14ac:dyDescent="0.3">
      <c r="A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118"/>
      <c r="N451" s="5"/>
      <c r="O451" s="5"/>
      <c r="P451" s="5"/>
      <c r="Q451" s="5"/>
      <c r="R451" s="5"/>
      <c r="S451" s="5"/>
      <c r="T451" s="5"/>
      <c r="U451" s="5"/>
      <c r="AA451" s="3"/>
      <c r="AB451" s="13"/>
      <c r="AC451" s="13"/>
      <c r="AD451" s="13"/>
      <c r="AE451" s="13"/>
      <c r="AF451" s="13"/>
      <c r="AG451" s="13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T451" s="107"/>
      <c r="BA451" s="11"/>
      <c r="BB451" s="11"/>
      <c r="BC451" s="11"/>
      <c r="BD451" s="11"/>
      <c r="BE451" s="11"/>
      <c r="BH451" s="11"/>
      <c r="BI451" s="11"/>
      <c r="BJ451" s="11"/>
      <c r="BK451" s="11"/>
      <c r="BL451" s="11"/>
      <c r="BM451" s="11"/>
      <c r="BN451" s="11"/>
    </row>
    <row r="452" spans="1:66" s="1" customFormat="1" x14ac:dyDescent="0.3">
      <c r="A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118"/>
      <c r="N452" s="5"/>
      <c r="O452" s="5"/>
      <c r="P452" s="5"/>
      <c r="Q452" s="5"/>
      <c r="R452" s="5"/>
      <c r="S452" s="5"/>
      <c r="T452" s="5"/>
      <c r="U452" s="5"/>
      <c r="AA452" s="3"/>
      <c r="AB452" s="13"/>
      <c r="AC452" s="13"/>
      <c r="AD452" s="13"/>
      <c r="AE452" s="13"/>
      <c r="AF452" s="13"/>
      <c r="AG452" s="13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T452" s="107"/>
      <c r="BA452" s="11"/>
      <c r="BB452" s="11"/>
      <c r="BC452" s="11"/>
      <c r="BD452" s="11"/>
      <c r="BE452" s="11"/>
      <c r="BH452" s="11"/>
      <c r="BI452" s="11"/>
      <c r="BJ452" s="11"/>
      <c r="BK452" s="11"/>
      <c r="BL452" s="11"/>
      <c r="BM452" s="11"/>
      <c r="BN452" s="11"/>
    </row>
    <row r="453" spans="1:66" s="1" customFormat="1" x14ac:dyDescent="0.3">
      <c r="A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118"/>
      <c r="N453" s="5"/>
      <c r="O453" s="5"/>
      <c r="P453" s="5"/>
      <c r="Q453" s="5"/>
      <c r="R453" s="5"/>
      <c r="S453" s="5"/>
      <c r="T453" s="5"/>
      <c r="U453" s="5"/>
      <c r="AA453" s="3"/>
      <c r="AB453" s="13"/>
      <c r="AC453" s="13"/>
      <c r="AD453" s="13"/>
      <c r="AE453" s="13"/>
      <c r="AF453" s="13"/>
      <c r="AG453" s="13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T453" s="107"/>
      <c r="BA453" s="11"/>
      <c r="BB453" s="11"/>
      <c r="BC453" s="11"/>
      <c r="BD453" s="11"/>
      <c r="BE453" s="11"/>
      <c r="BH453" s="11"/>
      <c r="BI453" s="11"/>
      <c r="BJ453" s="11"/>
      <c r="BK453" s="11"/>
      <c r="BL453" s="11"/>
      <c r="BM453" s="11"/>
      <c r="BN453" s="11"/>
    </row>
    <row r="454" spans="1:66" s="1" customFormat="1" x14ac:dyDescent="0.3">
      <c r="A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118"/>
      <c r="N454" s="5"/>
      <c r="O454" s="5"/>
      <c r="P454" s="5"/>
      <c r="Q454" s="5"/>
      <c r="R454" s="5"/>
      <c r="S454" s="5"/>
      <c r="T454" s="5"/>
      <c r="U454" s="5"/>
      <c r="AA454" s="3"/>
      <c r="AB454" s="13"/>
      <c r="AC454" s="13"/>
      <c r="AD454" s="13"/>
      <c r="AE454" s="13"/>
      <c r="AF454" s="13"/>
      <c r="AG454" s="13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T454" s="107"/>
      <c r="BA454" s="11"/>
      <c r="BB454" s="11"/>
      <c r="BC454" s="11"/>
      <c r="BD454" s="11"/>
      <c r="BE454" s="11"/>
      <c r="BH454" s="11"/>
      <c r="BI454" s="11"/>
      <c r="BJ454" s="11"/>
      <c r="BK454" s="11"/>
      <c r="BL454" s="11"/>
      <c r="BM454" s="11"/>
      <c r="BN454" s="11"/>
    </row>
    <row r="455" spans="1:66" s="1" customFormat="1" x14ac:dyDescent="0.3">
      <c r="A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118"/>
      <c r="N455" s="5"/>
      <c r="O455" s="5"/>
      <c r="P455" s="5"/>
      <c r="Q455" s="5"/>
      <c r="R455" s="5"/>
      <c r="S455" s="5"/>
      <c r="T455" s="5"/>
      <c r="U455" s="5"/>
      <c r="AA455" s="3"/>
      <c r="AB455" s="13"/>
      <c r="AC455" s="13"/>
      <c r="AD455" s="13"/>
      <c r="AE455" s="13"/>
      <c r="AF455" s="13"/>
      <c r="AG455" s="13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T455" s="107"/>
      <c r="BA455" s="11"/>
      <c r="BB455" s="11"/>
      <c r="BC455" s="11"/>
      <c r="BD455" s="11"/>
      <c r="BE455" s="11"/>
      <c r="BH455" s="11"/>
      <c r="BI455" s="11"/>
      <c r="BJ455" s="11"/>
      <c r="BK455" s="11"/>
      <c r="BL455" s="11"/>
      <c r="BM455" s="11"/>
      <c r="BN455" s="11"/>
    </row>
    <row r="456" spans="1:66" s="1" customFormat="1" x14ac:dyDescent="0.3">
      <c r="A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118"/>
      <c r="N456" s="5"/>
      <c r="O456" s="5"/>
      <c r="P456" s="5"/>
      <c r="Q456" s="5"/>
      <c r="R456" s="5"/>
      <c r="S456" s="5"/>
      <c r="T456" s="5"/>
      <c r="U456" s="5"/>
      <c r="AA456" s="3"/>
      <c r="AB456" s="13"/>
      <c r="AC456" s="13"/>
      <c r="AD456" s="13"/>
      <c r="AE456" s="13"/>
      <c r="AF456" s="13"/>
      <c r="AG456" s="13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T456" s="107"/>
      <c r="BA456" s="11"/>
      <c r="BB456" s="11"/>
      <c r="BC456" s="11"/>
      <c r="BD456" s="11"/>
      <c r="BE456" s="11"/>
      <c r="BH456" s="11"/>
      <c r="BI456" s="11"/>
      <c r="BJ456" s="11"/>
      <c r="BK456" s="11"/>
      <c r="BL456" s="11"/>
      <c r="BM456" s="11"/>
      <c r="BN456" s="11"/>
    </row>
    <row r="457" spans="1:66" s="1" customFormat="1" x14ac:dyDescent="0.3">
      <c r="A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118"/>
      <c r="N457" s="5"/>
      <c r="O457" s="5"/>
      <c r="P457" s="5"/>
      <c r="Q457" s="5"/>
      <c r="R457" s="5"/>
      <c r="S457" s="5"/>
      <c r="T457" s="5"/>
      <c r="U457" s="5"/>
      <c r="AA457" s="3"/>
      <c r="AB457" s="13"/>
      <c r="AC457" s="13"/>
      <c r="AD457" s="13"/>
      <c r="AE457" s="13"/>
      <c r="AF457" s="13"/>
      <c r="AG457" s="13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T457" s="107"/>
      <c r="BA457" s="11"/>
      <c r="BB457" s="11"/>
      <c r="BC457" s="11"/>
      <c r="BD457" s="11"/>
      <c r="BE457" s="11"/>
      <c r="BH457" s="11"/>
      <c r="BI457" s="11"/>
      <c r="BJ457" s="11"/>
      <c r="BK457" s="11"/>
      <c r="BL457" s="11"/>
      <c r="BM457" s="11"/>
      <c r="BN457" s="11"/>
    </row>
    <row r="458" spans="1:66" s="1" customFormat="1" x14ac:dyDescent="0.3">
      <c r="A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118"/>
      <c r="N458" s="5"/>
      <c r="O458" s="5"/>
      <c r="P458" s="5"/>
      <c r="Q458" s="5"/>
      <c r="R458" s="5"/>
      <c r="S458" s="5"/>
      <c r="T458" s="5"/>
      <c r="U458" s="5"/>
      <c r="AA458" s="3"/>
      <c r="AB458" s="13"/>
      <c r="AC458" s="13"/>
      <c r="AD458" s="13"/>
      <c r="AE458" s="13"/>
      <c r="AF458" s="13"/>
      <c r="AG458" s="13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T458" s="107"/>
      <c r="BA458" s="11"/>
      <c r="BB458" s="11"/>
      <c r="BC458" s="11"/>
      <c r="BD458" s="11"/>
      <c r="BE458" s="11"/>
      <c r="BH458" s="11"/>
      <c r="BI458" s="11"/>
      <c r="BJ458" s="11"/>
      <c r="BK458" s="11"/>
      <c r="BL458" s="11"/>
      <c r="BM458" s="11"/>
      <c r="BN458" s="11"/>
    </row>
    <row r="459" spans="1:66" s="1" customFormat="1" x14ac:dyDescent="0.3">
      <c r="A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118"/>
      <c r="N459" s="5"/>
      <c r="O459" s="5"/>
      <c r="P459" s="5"/>
      <c r="Q459" s="5"/>
      <c r="R459" s="5"/>
      <c r="S459" s="5"/>
      <c r="T459" s="5"/>
      <c r="U459" s="5"/>
      <c r="AA459" s="3"/>
      <c r="AB459" s="13"/>
      <c r="AC459" s="13"/>
      <c r="AD459" s="13"/>
      <c r="AE459" s="13"/>
      <c r="AF459" s="13"/>
      <c r="AG459" s="13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T459" s="107"/>
      <c r="BA459" s="11"/>
      <c r="BB459" s="11"/>
      <c r="BC459" s="11"/>
      <c r="BD459" s="11"/>
      <c r="BE459" s="11"/>
      <c r="BH459" s="11"/>
      <c r="BI459" s="11"/>
      <c r="BJ459" s="11"/>
      <c r="BK459" s="11"/>
      <c r="BL459" s="11"/>
      <c r="BM459" s="11"/>
      <c r="BN459" s="11"/>
    </row>
    <row r="460" spans="1:66" s="1" customFormat="1" x14ac:dyDescent="0.3">
      <c r="A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118"/>
      <c r="N460" s="5"/>
      <c r="O460" s="5"/>
      <c r="P460" s="5"/>
      <c r="Q460" s="5"/>
      <c r="R460" s="5"/>
      <c r="S460" s="5"/>
      <c r="T460" s="5"/>
      <c r="U460" s="5"/>
      <c r="AA460" s="3"/>
      <c r="AB460" s="13"/>
      <c r="AC460" s="13"/>
      <c r="AD460" s="13"/>
      <c r="AE460" s="13"/>
      <c r="AF460" s="13"/>
      <c r="AG460" s="13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T460" s="107"/>
      <c r="BA460" s="11"/>
      <c r="BB460" s="11"/>
      <c r="BC460" s="11"/>
      <c r="BD460" s="11"/>
      <c r="BE460" s="11"/>
      <c r="BH460" s="11"/>
      <c r="BI460" s="11"/>
      <c r="BJ460" s="11"/>
      <c r="BK460" s="11"/>
      <c r="BL460" s="11"/>
      <c r="BM460" s="11"/>
      <c r="BN460" s="11"/>
    </row>
    <row r="461" spans="1:66" s="1" customFormat="1" x14ac:dyDescent="0.3">
      <c r="A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118"/>
      <c r="N461" s="5"/>
      <c r="O461" s="5"/>
      <c r="P461" s="5"/>
      <c r="Q461" s="5"/>
      <c r="R461" s="5"/>
      <c r="S461" s="5"/>
      <c r="T461" s="5"/>
      <c r="U461" s="5"/>
      <c r="AA461" s="3"/>
      <c r="AB461" s="13"/>
      <c r="AC461" s="13"/>
      <c r="AD461" s="13"/>
      <c r="AE461" s="13"/>
      <c r="AF461" s="13"/>
      <c r="AG461" s="13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T461" s="107"/>
      <c r="BA461" s="11"/>
      <c r="BB461" s="11"/>
      <c r="BC461" s="11"/>
      <c r="BD461" s="11"/>
      <c r="BE461" s="11"/>
      <c r="BH461" s="11"/>
      <c r="BI461" s="11"/>
      <c r="BJ461" s="11"/>
      <c r="BK461" s="11"/>
      <c r="BL461" s="11"/>
      <c r="BM461" s="11"/>
      <c r="BN461" s="11"/>
    </row>
    <row r="462" spans="1:66" s="1" customFormat="1" x14ac:dyDescent="0.3">
      <c r="A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118"/>
      <c r="N462" s="5"/>
      <c r="O462" s="5"/>
      <c r="P462" s="5"/>
      <c r="Q462" s="5"/>
      <c r="R462" s="5"/>
      <c r="S462" s="5"/>
      <c r="T462" s="5"/>
      <c r="U462" s="5"/>
      <c r="AA462" s="3"/>
      <c r="AB462" s="13"/>
      <c r="AC462" s="13"/>
      <c r="AD462" s="13"/>
      <c r="AE462" s="13"/>
      <c r="AF462" s="13"/>
      <c r="AG462" s="13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T462" s="107"/>
      <c r="BA462" s="11"/>
      <c r="BB462" s="11"/>
      <c r="BC462" s="11"/>
      <c r="BD462" s="11"/>
      <c r="BE462" s="11"/>
      <c r="BH462" s="11"/>
      <c r="BI462" s="11"/>
      <c r="BJ462" s="11"/>
      <c r="BK462" s="11"/>
      <c r="BL462" s="11"/>
      <c r="BM462" s="11"/>
      <c r="BN462" s="11"/>
    </row>
    <row r="463" spans="1:66" s="1" customFormat="1" x14ac:dyDescent="0.3">
      <c r="A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118"/>
      <c r="N463" s="5"/>
      <c r="O463" s="5"/>
      <c r="P463" s="5"/>
      <c r="Q463" s="5"/>
      <c r="R463" s="5"/>
      <c r="S463" s="5"/>
      <c r="T463" s="5"/>
      <c r="U463" s="5"/>
      <c r="AA463" s="3"/>
      <c r="AB463" s="13"/>
      <c r="AC463" s="13"/>
      <c r="AD463" s="13"/>
      <c r="AE463" s="13"/>
      <c r="AF463" s="13"/>
      <c r="AG463" s="13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T463" s="107"/>
      <c r="BA463" s="11"/>
      <c r="BB463" s="11"/>
      <c r="BC463" s="11"/>
      <c r="BD463" s="11"/>
      <c r="BE463" s="11"/>
      <c r="BH463" s="11"/>
      <c r="BI463" s="11"/>
      <c r="BJ463" s="11"/>
      <c r="BK463" s="11"/>
      <c r="BL463" s="11"/>
      <c r="BM463" s="11"/>
      <c r="BN463" s="11"/>
    </row>
    <row r="464" spans="1:66" s="1" customFormat="1" x14ac:dyDescent="0.3">
      <c r="A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118"/>
      <c r="N464" s="5"/>
      <c r="O464" s="5"/>
      <c r="P464" s="5"/>
      <c r="Q464" s="5"/>
      <c r="R464" s="5"/>
      <c r="S464" s="5"/>
      <c r="T464" s="5"/>
      <c r="U464" s="5"/>
      <c r="AA464" s="3"/>
      <c r="AB464" s="13"/>
      <c r="AC464" s="13"/>
      <c r="AD464" s="13"/>
      <c r="AE464" s="13"/>
      <c r="AF464" s="13"/>
      <c r="AG464" s="13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T464" s="107"/>
      <c r="BA464" s="11"/>
      <c r="BB464" s="11"/>
      <c r="BC464" s="11"/>
      <c r="BD464" s="11"/>
      <c r="BE464" s="11"/>
      <c r="BH464" s="11"/>
      <c r="BI464" s="11"/>
      <c r="BJ464" s="11"/>
      <c r="BK464" s="11"/>
      <c r="BL464" s="11"/>
      <c r="BM464" s="11"/>
      <c r="BN464" s="11"/>
    </row>
    <row r="465" spans="1:66" s="1" customFormat="1" x14ac:dyDescent="0.3">
      <c r="A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118"/>
      <c r="N465" s="5"/>
      <c r="O465" s="5"/>
      <c r="P465" s="5"/>
      <c r="Q465" s="5"/>
      <c r="R465" s="5"/>
      <c r="S465" s="5"/>
      <c r="T465" s="5"/>
      <c r="U465" s="5"/>
      <c r="AA465" s="3"/>
      <c r="AB465" s="13"/>
      <c r="AC465" s="13"/>
      <c r="AD465" s="13"/>
      <c r="AE465" s="13"/>
      <c r="AF465" s="13"/>
      <c r="AG465" s="13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T465" s="107"/>
      <c r="BA465" s="11"/>
      <c r="BB465" s="11"/>
      <c r="BC465" s="11"/>
      <c r="BD465" s="11"/>
      <c r="BE465" s="11"/>
      <c r="BH465" s="11"/>
      <c r="BI465" s="11"/>
      <c r="BJ465" s="11"/>
      <c r="BK465" s="11"/>
      <c r="BL465" s="11"/>
      <c r="BM465" s="11"/>
      <c r="BN465" s="11"/>
    </row>
    <row r="466" spans="1:66" s="1" customFormat="1" x14ac:dyDescent="0.3">
      <c r="A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118"/>
      <c r="N466" s="5"/>
      <c r="O466" s="5"/>
      <c r="P466" s="5"/>
      <c r="Q466" s="5"/>
      <c r="R466" s="5"/>
      <c r="S466" s="5"/>
      <c r="T466" s="5"/>
      <c r="U466" s="5"/>
      <c r="AA466" s="3"/>
      <c r="AB466" s="13"/>
      <c r="AC466" s="13"/>
      <c r="AD466" s="13"/>
      <c r="AE466" s="13"/>
      <c r="AF466" s="13"/>
      <c r="AG466" s="13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T466" s="107"/>
      <c r="BA466" s="11"/>
      <c r="BB466" s="11"/>
      <c r="BC466" s="11"/>
      <c r="BD466" s="11"/>
      <c r="BE466" s="11"/>
      <c r="BH466" s="11"/>
      <c r="BI466" s="11"/>
      <c r="BJ466" s="11"/>
      <c r="BK466" s="11"/>
      <c r="BL466" s="11"/>
      <c r="BM466" s="11"/>
      <c r="BN466" s="11"/>
    </row>
    <row r="467" spans="1:66" s="1" customFormat="1" x14ac:dyDescent="0.3">
      <c r="A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118"/>
      <c r="N467" s="5"/>
      <c r="O467" s="5"/>
      <c r="P467" s="5"/>
      <c r="Q467" s="5"/>
      <c r="R467" s="5"/>
      <c r="S467" s="5"/>
      <c r="T467" s="5"/>
      <c r="U467" s="5"/>
      <c r="AA467" s="3"/>
      <c r="AB467" s="13"/>
      <c r="AC467" s="13"/>
      <c r="AD467" s="13"/>
      <c r="AE467" s="13"/>
      <c r="AF467" s="13"/>
      <c r="AG467" s="13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T467" s="107"/>
      <c r="BA467" s="11"/>
      <c r="BB467" s="11"/>
      <c r="BC467" s="11"/>
      <c r="BD467" s="11"/>
      <c r="BE467" s="11"/>
      <c r="BH467" s="11"/>
      <c r="BI467" s="11"/>
      <c r="BJ467" s="11"/>
      <c r="BK467" s="11"/>
      <c r="BL467" s="11"/>
      <c r="BM467" s="11"/>
      <c r="BN467" s="11"/>
    </row>
    <row r="468" spans="1:66" s="1" customFormat="1" x14ac:dyDescent="0.3">
      <c r="A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118"/>
      <c r="N468" s="5"/>
      <c r="O468" s="5"/>
      <c r="P468" s="5"/>
      <c r="Q468" s="5"/>
      <c r="R468" s="5"/>
      <c r="S468" s="5"/>
      <c r="T468" s="5"/>
      <c r="U468" s="5"/>
      <c r="AA468" s="3"/>
      <c r="AB468" s="13"/>
      <c r="AC468" s="13"/>
      <c r="AD468" s="13"/>
      <c r="AE468" s="13"/>
      <c r="AF468" s="13"/>
      <c r="AG468" s="13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T468" s="107"/>
      <c r="BA468" s="11"/>
      <c r="BB468" s="11"/>
      <c r="BC468" s="11"/>
      <c r="BD468" s="11"/>
      <c r="BE468" s="11"/>
      <c r="BH468" s="11"/>
      <c r="BI468" s="11"/>
      <c r="BJ468" s="11"/>
      <c r="BK468" s="11"/>
      <c r="BL468" s="11"/>
      <c r="BM468" s="11"/>
      <c r="BN468" s="11"/>
    </row>
    <row r="469" spans="1:66" s="1" customFormat="1" x14ac:dyDescent="0.3">
      <c r="A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118"/>
      <c r="N469" s="5"/>
      <c r="O469" s="5"/>
      <c r="P469" s="5"/>
      <c r="Q469" s="5"/>
      <c r="R469" s="5"/>
      <c r="S469" s="5"/>
      <c r="T469" s="5"/>
      <c r="U469" s="5"/>
      <c r="AA469" s="3"/>
      <c r="AB469" s="13"/>
      <c r="AC469" s="13"/>
      <c r="AD469" s="13"/>
      <c r="AE469" s="13"/>
      <c r="AF469" s="13"/>
      <c r="AG469" s="13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T469" s="107"/>
      <c r="BA469" s="11"/>
      <c r="BB469" s="11"/>
      <c r="BC469" s="11"/>
      <c r="BD469" s="11"/>
      <c r="BE469" s="11"/>
      <c r="BH469" s="11"/>
      <c r="BI469" s="11"/>
      <c r="BJ469" s="11"/>
      <c r="BK469" s="11"/>
      <c r="BL469" s="11"/>
      <c r="BM469" s="11"/>
      <c r="BN469" s="11"/>
    </row>
    <row r="470" spans="1:66" s="1" customFormat="1" x14ac:dyDescent="0.3">
      <c r="A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118"/>
      <c r="N470" s="5"/>
      <c r="O470" s="5"/>
      <c r="P470" s="5"/>
      <c r="Q470" s="5"/>
      <c r="R470" s="5"/>
      <c r="S470" s="5"/>
      <c r="T470" s="5"/>
      <c r="U470" s="5"/>
      <c r="AA470" s="3"/>
      <c r="AB470" s="13"/>
      <c r="AC470" s="13"/>
      <c r="AD470" s="13"/>
      <c r="AE470" s="13"/>
      <c r="AF470" s="13"/>
      <c r="AG470" s="13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T470" s="107"/>
      <c r="BA470" s="11"/>
      <c r="BB470" s="11"/>
      <c r="BC470" s="11"/>
      <c r="BD470" s="11"/>
      <c r="BE470" s="11"/>
      <c r="BH470" s="11"/>
      <c r="BI470" s="11"/>
      <c r="BJ470" s="11"/>
      <c r="BK470" s="11"/>
      <c r="BL470" s="11"/>
      <c r="BM470" s="11"/>
      <c r="BN470" s="11"/>
    </row>
    <row r="471" spans="1:66" s="1" customFormat="1" x14ac:dyDescent="0.3">
      <c r="A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118"/>
      <c r="N471" s="5"/>
      <c r="O471" s="5"/>
      <c r="P471" s="5"/>
      <c r="Q471" s="5"/>
      <c r="R471" s="5"/>
      <c r="S471" s="5"/>
      <c r="T471" s="5"/>
      <c r="U471" s="5"/>
      <c r="AA471" s="3"/>
      <c r="AB471" s="13"/>
      <c r="AC471" s="13"/>
      <c r="AD471" s="13"/>
      <c r="AE471" s="13"/>
      <c r="AF471" s="13"/>
      <c r="AG471" s="13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T471" s="107"/>
      <c r="BA471" s="11"/>
      <c r="BB471" s="11"/>
      <c r="BC471" s="11"/>
      <c r="BD471" s="11"/>
      <c r="BE471" s="11"/>
      <c r="BH471" s="11"/>
      <c r="BI471" s="11"/>
      <c r="BJ471" s="11"/>
      <c r="BK471" s="11"/>
      <c r="BL471" s="11"/>
      <c r="BM471" s="11"/>
      <c r="BN471" s="11"/>
    </row>
    <row r="472" spans="1:66" s="1" customFormat="1" x14ac:dyDescent="0.3">
      <c r="A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118"/>
      <c r="N472" s="5"/>
      <c r="O472" s="5"/>
      <c r="P472" s="5"/>
      <c r="Q472" s="5"/>
      <c r="R472" s="5"/>
      <c r="S472" s="5"/>
      <c r="T472" s="5"/>
      <c r="U472" s="5"/>
      <c r="AA472" s="3"/>
      <c r="AB472" s="13"/>
      <c r="AC472" s="13"/>
      <c r="AD472" s="13"/>
      <c r="AE472" s="13"/>
      <c r="AF472" s="13"/>
      <c r="AG472" s="13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T472" s="107"/>
      <c r="BA472" s="11"/>
      <c r="BB472" s="11"/>
      <c r="BC472" s="11"/>
      <c r="BD472" s="11"/>
      <c r="BE472" s="11"/>
      <c r="BH472" s="11"/>
      <c r="BI472" s="11"/>
      <c r="BJ472" s="11"/>
      <c r="BK472" s="11"/>
      <c r="BL472" s="11"/>
      <c r="BM472" s="11"/>
      <c r="BN472" s="11"/>
    </row>
    <row r="473" spans="1:66" s="1" customFormat="1" x14ac:dyDescent="0.3">
      <c r="A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118"/>
      <c r="N473" s="5"/>
      <c r="O473" s="5"/>
      <c r="P473" s="5"/>
      <c r="Q473" s="5"/>
      <c r="R473" s="5"/>
      <c r="S473" s="5"/>
      <c r="T473" s="5"/>
      <c r="U473" s="5"/>
      <c r="AA473" s="3"/>
      <c r="AB473" s="13"/>
      <c r="AC473" s="13"/>
      <c r="AD473" s="13"/>
      <c r="AE473" s="13"/>
      <c r="AF473" s="13"/>
      <c r="AG473" s="13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T473" s="107"/>
      <c r="BA473" s="11"/>
      <c r="BB473" s="11"/>
      <c r="BC473" s="11"/>
      <c r="BD473" s="11"/>
      <c r="BE473" s="11"/>
      <c r="BH473" s="11"/>
      <c r="BI473" s="11"/>
      <c r="BJ473" s="11"/>
      <c r="BK473" s="11"/>
      <c r="BL473" s="11"/>
      <c r="BM473" s="11"/>
      <c r="BN473" s="11"/>
    </row>
    <row r="474" spans="1:66" s="1" customFormat="1" x14ac:dyDescent="0.3">
      <c r="A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118"/>
      <c r="N474" s="5"/>
      <c r="O474" s="5"/>
      <c r="P474" s="5"/>
      <c r="Q474" s="5"/>
      <c r="R474" s="5"/>
      <c r="S474" s="5"/>
      <c r="T474" s="5"/>
      <c r="U474" s="5"/>
      <c r="AA474" s="3"/>
      <c r="AB474" s="13"/>
      <c r="AC474" s="13"/>
      <c r="AD474" s="13"/>
      <c r="AE474" s="13"/>
      <c r="AF474" s="13"/>
      <c r="AG474" s="13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T474" s="107"/>
      <c r="BA474" s="11"/>
      <c r="BB474" s="11"/>
      <c r="BC474" s="11"/>
      <c r="BD474" s="11"/>
      <c r="BE474" s="11"/>
      <c r="BH474" s="11"/>
      <c r="BI474" s="11"/>
      <c r="BJ474" s="11"/>
      <c r="BK474" s="11"/>
      <c r="BL474" s="11"/>
      <c r="BM474" s="11"/>
      <c r="BN474" s="11"/>
    </row>
    <row r="475" spans="1:66" s="1" customFormat="1" x14ac:dyDescent="0.3">
      <c r="A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118"/>
      <c r="N475" s="5"/>
      <c r="O475" s="5"/>
      <c r="P475" s="5"/>
      <c r="Q475" s="5"/>
      <c r="R475" s="5"/>
      <c r="S475" s="5"/>
      <c r="T475" s="5"/>
      <c r="U475" s="5"/>
      <c r="AA475" s="3"/>
      <c r="AB475" s="13"/>
      <c r="AC475" s="13"/>
      <c r="AD475" s="13"/>
      <c r="AE475" s="13"/>
      <c r="AF475" s="13"/>
      <c r="AG475" s="13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T475" s="107"/>
      <c r="BA475" s="11"/>
      <c r="BB475" s="11"/>
      <c r="BC475" s="11"/>
      <c r="BD475" s="11"/>
      <c r="BE475" s="11"/>
      <c r="BH475" s="11"/>
      <c r="BI475" s="11"/>
      <c r="BJ475" s="11"/>
      <c r="BK475" s="11"/>
      <c r="BL475" s="11"/>
      <c r="BM475" s="11"/>
      <c r="BN475" s="11"/>
    </row>
    <row r="476" spans="1:66" s="1" customFormat="1" x14ac:dyDescent="0.3">
      <c r="A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118"/>
      <c r="N476" s="5"/>
      <c r="O476" s="5"/>
      <c r="P476" s="5"/>
      <c r="Q476" s="5"/>
      <c r="R476" s="5"/>
      <c r="S476" s="5"/>
      <c r="T476" s="5"/>
      <c r="U476" s="5"/>
      <c r="AA476" s="3"/>
      <c r="AB476" s="13"/>
      <c r="AC476" s="13"/>
      <c r="AD476" s="13"/>
      <c r="AE476" s="13"/>
      <c r="AF476" s="13"/>
      <c r="AG476" s="13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T476" s="107"/>
      <c r="BA476" s="11"/>
      <c r="BB476" s="11"/>
      <c r="BC476" s="11"/>
      <c r="BD476" s="11"/>
      <c r="BE476" s="11"/>
      <c r="BH476" s="11"/>
      <c r="BI476" s="11"/>
      <c r="BJ476" s="11"/>
      <c r="BK476" s="11"/>
      <c r="BL476" s="11"/>
      <c r="BM476" s="11"/>
      <c r="BN476" s="11"/>
    </row>
    <row r="477" spans="1:66" s="1" customFormat="1" x14ac:dyDescent="0.3">
      <c r="A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118"/>
      <c r="N477" s="5"/>
      <c r="O477" s="5"/>
      <c r="P477" s="5"/>
      <c r="Q477" s="5"/>
      <c r="R477" s="5"/>
      <c r="S477" s="5"/>
      <c r="T477" s="5"/>
      <c r="U477" s="5"/>
      <c r="AA477" s="3"/>
      <c r="AB477" s="13"/>
      <c r="AC477" s="13"/>
      <c r="AD477" s="13"/>
      <c r="AE477" s="13"/>
      <c r="AF477" s="13"/>
      <c r="AG477" s="13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T477" s="107"/>
      <c r="BA477" s="11"/>
      <c r="BB477" s="11"/>
      <c r="BC477" s="11"/>
      <c r="BD477" s="11"/>
      <c r="BE477" s="11"/>
      <c r="BH477" s="11"/>
      <c r="BI477" s="11"/>
      <c r="BJ477" s="11"/>
      <c r="BK477" s="11"/>
      <c r="BL477" s="11"/>
      <c r="BM477" s="11"/>
      <c r="BN477" s="11"/>
    </row>
    <row r="478" spans="1:66" s="1" customFormat="1" x14ac:dyDescent="0.3">
      <c r="A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118"/>
      <c r="N478" s="5"/>
      <c r="O478" s="5"/>
      <c r="P478" s="5"/>
      <c r="Q478" s="5"/>
      <c r="R478" s="5"/>
      <c r="S478" s="5"/>
      <c r="T478" s="5"/>
      <c r="U478" s="5"/>
      <c r="AA478" s="3"/>
      <c r="AB478" s="13"/>
      <c r="AC478" s="13"/>
      <c r="AD478" s="13"/>
      <c r="AE478" s="13"/>
      <c r="AF478" s="13"/>
      <c r="AG478" s="13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T478" s="107"/>
      <c r="BA478" s="11"/>
      <c r="BB478" s="11"/>
      <c r="BC478" s="11"/>
      <c r="BD478" s="11"/>
      <c r="BE478" s="11"/>
      <c r="BH478" s="11"/>
      <c r="BI478" s="11"/>
      <c r="BJ478" s="11"/>
      <c r="BK478" s="11"/>
      <c r="BL478" s="11"/>
      <c r="BM478" s="11"/>
      <c r="BN478" s="11"/>
    </row>
    <row r="479" spans="1:66" s="1" customFormat="1" x14ac:dyDescent="0.3">
      <c r="A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118"/>
      <c r="N479" s="5"/>
      <c r="O479" s="5"/>
      <c r="P479" s="5"/>
      <c r="Q479" s="5"/>
      <c r="R479" s="5"/>
      <c r="S479" s="5"/>
      <c r="T479" s="5"/>
      <c r="U479" s="5"/>
      <c r="AA479" s="3"/>
      <c r="AB479" s="13"/>
      <c r="AC479" s="13"/>
      <c r="AD479" s="13"/>
      <c r="AE479" s="13"/>
      <c r="AF479" s="13"/>
      <c r="AG479" s="13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T479" s="107"/>
      <c r="BA479" s="11"/>
      <c r="BB479" s="11"/>
      <c r="BC479" s="11"/>
      <c r="BD479" s="11"/>
      <c r="BE479" s="11"/>
      <c r="BH479" s="11"/>
      <c r="BI479" s="11"/>
      <c r="BJ479" s="11"/>
      <c r="BK479" s="11"/>
      <c r="BL479" s="11"/>
      <c r="BM479" s="11"/>
      <c r="BN479" s="11"/>
    </row>
    <row r="480" spans="1:66" s="1" customFormat="1" x14ac:dyDescent="0.3">
      <c r="A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118"/>
      <c r="N480" s="5"/>
      <c r="O480" s="5"/>
      <c r="P480" s="5"/>
      <c r="Q480" s="5"/>
      <c r="R480" s="5"/>
      <c r="S480" s="5"/>
      <c r="T480" s="5"/>
      <c r="U480" s="5"/>
      <c r="AA480" s="3"/>
      <c r="AB480" s="13"/>
      <c r="AC480" s="13"/>
      <c r="AD480" s="13"/>
      <c r="AE480" s="13"/>
      <c r="AF480" s="13"/>
      <c r="AG480" s="13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T480" s="107"/>
      <c r="BA480" s="11"/>
      <c r="BB480" s="11"/>
      <c r="BC480" s="11"/>
      <c r="BD480" s="11"/>
      <c r="BE480" s="11"/>
      <c r="BH480" s="11"/>
      <c r="BI480" s="11"/>
      <c r="BJ480" s="11"/>
      <c r="BK480" s="11"/>
      <c r="BL480" s="11"/>
      <c r="BM480" s="11"/>
      <c r="BN480" s="11"/>
    </row>
    <row r="481" spans="1:66" s="1" customFormat="1" x14ac:dyDescent="0.3">
      <c r="A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118"/>
      <c r="N481" s="5"/>
      <c r="O481" s="5"/>
      <c r="P481" s="5"/>
      <c r="Q481" s="5"/>
      <c r="R481" s="5"/>
      <c r="S481" s="5"/>
      <c r="T481" s="5"/>
      <c r="U481" s="5"/>
      <c r="AA481" s="3"/>
      <c r="AB481" s="13"/>
      <c r="AC481" s="13"/>
      <c r="AD481" s="13"/>
      <c r="AE481" s="13"/>
      <c r="AF481" s="13"/>
      <c r="AG481" s="13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T481" s="107"/>
      <c r="BA481" s="11"/>
      <c r="BB481" s="11"/>
      <c r="BC481" s="11"/>
      <c r="BD481" s="11"/>
      <c r="BE481" s="11"/>
      <c r="BH481" s="11"/>
      <c r="BI481" s="11"/>
      <c r="BJ481" s="11"/>
      <c r="BK481" s="11"/>
      <c r="BL481" s="11"/>
      <c r="BM481" s="11"/>
      <c r="BN481" s="11"/>
    </row>
    <row r="482" spans="1:66" s="1" customFormat="1" x14ac:dyDescent="0.3">
      <c r="A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118"/>
      <c r="N482" s="5"/>
      <c r="O482" s="5"/>
      <c r="P482" s="5"/>
      <c r="Q482" s="5"/>
      <c r="R482" s="5"/>
      <c r="S482" s="5"/>
      <c r="T482" s="5"/>
      <c r="U482" s="5"/>
      <c r="AA482" s="3"/>
      <c r="AB482" s="13"/>
      <c r="AC482" s="13"/>
      <c r="AD482" s="13"/>
      <c r="AE482" s="13"/>
      <c r="AF482" s="13"/>
      <c r="AG482" s="13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T482" s="107"/>
      <c r="BA482" s="11"/>
      <c r="BB482" s="11"/>
      <c r="BC482" s="11"/>
      <c r="BD482" s="11"/>
      <c r="BE482" s="11"/>
      <c r="BH482" s="11"/>
      <c r="BI482" s="11"/>
      <c r="BJ482" s="11"/>
      <c r="BK482" s="11"/>
      <c r="BL482" s="11"/>
      <c r="BM482" s="11"/>
      <c r="BN482" s="11"/>
    </row>
    <row r="483" spans="1:66" s="1" customFormat="1" x14ac:dyDescent="0.3">
      <c r="A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118"/>
      <c r="N483" s="5"/>
      <c r="O483" s="5"/>
      <c r="P483" s="5"/>
      <c r="Q483" s="5"/>
      <c r="R483" s="5"/>
      <c r="S483" s="5"/>
      <c r="T483" s="5"/>
      <c r="U483" s="5"/>
      <c r="AA483" s="3"/>
      <c r="AB483" s="13"/>
      <c r="AC483" s="13"/>
      <c r="AD483" s="13"/>
      <c r="AE483" s="13"/>
      <c r="AF483" s="13"/>
      <c r="AG483" s="13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T483" s="107"/>
      <c r="BA483" s="11"/>
      <c r="BB483" s="11"/>
      <c r="BC483" s="11"/>
      <c r="BD483" s="11"/>
      <c r="BE483" s="11"/>
      <c r="BH483" s="11"/>
      <c r="BI483" s="11"/>
      <c r="BJ483" s="11"/>
      <c r="BK483" s="11"/>
      <c r="BL483" s="11"/>
      <c r="BM483" s="11"/>
      <c r="BN483" s="11"/>
    </row>
    <row r="484" spans="1:66" s="1" customFormat="1" x14ac:dyDescent="0.3">
      <c r="A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118"/>
      <c r="N484" s="5"/>
      <c r="O484" s="5"/>
      <c r="P484" s="5"/>
      <c r="Q484" s="5"/>
      <c r="R484" s="5"/>
      <c r="S484" s="5"/>
      <c r="T484" s="5"/>
      <c r="U484" s="5"/>
      <c r="AA484" s="3"/>
      <c r="AB484" s="13"/>
      <c r="AC484" s="13"/>
      <c r="AD484" s="13"/>
      <c r="AE484" s="13"/>
      <c r="AF484" s="13"/>
      <c r="AG484" s="13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T484" s="107"/>
      <c r="BA484" s="11"/>
      <c r="BB484" s="11"/>
      <c r="BC484" s="11"/>
      <c r="BD484" s="11"/>
      <c r="BE484" s="11"/>
      <c r="BH484" s="11"/>
      <c r="BI484" s="11"/>
      <c r="BJ484" s="11"/>
      <c r="BK484" s="11"/>
      <c r="BL484" s="11"/>
      <c r="BM484" s="11"/>
      <c r="BN484" s="11"/>
    </row>
    <row r="485" spans="1:66" s="1" customFormat="1" x14ac:dyDescent="0.3">
      <c r="A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118"/>
      <c r="N485" s="5"/>
      <c r="O485" s="5"/>
      <c r="P485" s="5"/>
      <c r="Q485" s="5"/>
      <c r="R485" s="5"/>
      <c r="S485" s="5"/>
      <c r="T485" s="5"/>
      <c r="U485" s="5"/>
      <c r="AA485" s="3"/>
      <c r="AB485" s="13"/>
      <c r="AC485" s="13"/>
      <c r="AD485" s="13"/>
      <c r="AE485" s="13"/>
      <c r="AF485" s="13"/>
      <c r="AG485" s="13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T485" s="107"/>
      <c r="BA485" s="11"/>
      <c r="BB485" s="11"/>
      <c r="BC485" s="11"/>
      <c r="BD485" s="11"/>
      <c r="BE485" s="11"/>
      <c r="BH485" s="11"/>
      <c r="BI485" s="11"/>
      <c r="BJ485" s="11"/>
      <c r="BK485" s="11"/>
      <c r="BL485" s="11"/>
      <c r="BM485" s="11"/>
      <c r="BN485" s="11"/>
    </row>
    <row r="486" spans="1:66" s="1" customFormat="1" x14ac:dyDescent="0.3">
      <c r="A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118"/>
      <c r="N486" s="5"/>
      <c r="O486" s="5"/>
      <c r="P486" s="5"/>
      <c r="Q486" s="5"/>
      <c r="R486" s="5"/>
      <c r="S486" s="5"/>
      <c r="T486" s="5"/>
      <c r="U486" s="5"/>
      <c r="AA486" s="3"/>
      <c r="AB486" s="13"/>
      <c r="AC486" s="13"/>
      <c r="AD486" s="13"/>
      <c r="AE486" s="13"/>
      <c r="AF486" s="13"/>
      <c r="AG486" s="13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T486" s="107"/>
      <c r="BA486" s="11"/>
      <c r="BB486" s="11"/>
      <c r="BC486" s="11"/>
      <c r="BD486" s="11"/>
      <c r="BE486" s="11"/>
      <c r="BH486" s="11"/>
      <c r="BI486" s="11"/>
      <c r="BJ486" s="11"/>
      <c r="BK486" s="11"/>
      <c r="BL486" s="11"/>
      <c r="BM486" s="11"/>
      <c r="BN486" s="11"/>
    </row>
    <row r="487" spans="1:66" s="1" customFormat="1" x14ac:dyDescent="0.3">
      <c r="A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118"/>
      <c r="N487" s="5"/>
      <c r="O487" s="5"/>
      <c r="P487" s="5"/>
      <c r="Q487" s="5"/>
      <c r="R487" s="5"/>
      <c r="S487" s="5"/>
      <c r="T487" s="5"/>
      <c r="U487" s="5"/>
      <c r="AA487" s="3"/>
      <c r="AB487" s="13"/>
      <c r="AC487" s="13"/>
      <c r="AD487" s="13"/>
      <c r="AE487" s="13"/>
      <c r="AF487" s="13"/>
      <c r="AG487" s="13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T487" s="107"/>
      <c r="BA487" s="11"/>
      <c r="BB487" s="11"/>
      <c r="BC487" s="11"/>
      <c r="BD487" s="11"/>
      <c r="BE487" s="11"/>
      <c r="BH487" s="11"/>
      <c r="BI487" s="11"/>
      <c r="BJ487" s="11"/>
      <c r="BK487" s="11"/>
      <c r="BL487" s="11"/>
      <c r="BM487" s="11"/>
      <c r="BN487" s="11"/>
    </row>
    <row r="488" spans="1:66" s="1" customFormat="1" x14ac:dyDescent="0.3">
      <c r="A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118"/>
      <c r="N488" s="5"/>
      <c r="O488" s="5"/>
      <c r="P488" s="5"/>
      <c r="Q488" s="5"/>
      <c r="R488" s="5"/>
      <c r="S488" s="5"/>
      <c r="T488" s="5"/>
      <c r="U488" s="5"/>
      <c r="AA488" s="3"/>
      <c r="AB488" s="13"/>
      <c r="AC488" s="13"/>
      <c r="AD488" s="13"/>
      <c r="AE488" s="13"/>
      <c r="AF488" s="13"/>
      <c r="AG488" s="13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T488" s="107"/>
      <c r="BA488" s="11"/>
      <c r="BB488" s="11"/>
      <c r="BC488" s="11"/>
      <c r="BD488" s="11"/>
      <c r="BE488" s="11"/>
      <c r="BH488" s="11"/>
      <c r="BI488" s="11"/>
      <c r="BJ488" s="11"/>
      <c r="BK488" s="11"/>
      <c r="BL488" s="11"/>
      <c r="BM488" s="11"/>
      <c r="BN488" s="11"/>
    </row>
    <row r="489" spans="1:66" s="1" customFormat="1" x14ac:dyDescent="0.3">
      <c r="A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118"/>
      <c r="N489" s="5"/>
      <c r="O489" s="5"/>
      <c r="P489" s="5"/>
      <c r="Q489" s="5"/>
      <c r="R489" s="5"/>
      <c r="S489" s="5"/>
      <c r="T489" s="5"/>
      <c r="U489" s="5"/>
      <c r="AA489" s="3"/>
      <c r="AB489" s="13"/>
      <c r="AC489" s="13"/>
      <c r="AD489" s="13"/>
      <c r="AE489" s="13"/>
      <c r="AF489" s="13"/>
      <c r="AG489" s="13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T489" s="107"/>
      <c r="BA489" s="11"/>
      <c r="BB489" s="11"/>
      <c r="BC489" s="11"/>
      <c r="BD489" s="11"/>
      <c r="BE489" s="11"/>
      <c r="BH489" s="11"/>
      <c r="BI489" s="11"/>
      <c r="BJ489" s="11"/>
      <c r="BK489" s="11"/>
      <c r="BL489" s="11"/>
      <c r="BM489" s="11"/>
      <c r="BN489" s="11"/>
    </row>
    <row r="490" spans="1:66" s="1" customFormat="1" x14ac:dyDescent="0.3">
      <c r="A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118"/>
      <c r="N490" s="5"/>
      <c r="O490" s="5"/>
      <c r="P490" s="5"/>
      <c r="Q490" s="5"/>
      <c r="R490" s="5"/>
      <c r="S490" s="5"/>
      <c r="T490" s="5"/>
      <c r="U490" s="5"/>
      <c r="AA490" s="3"/>
      <c r="AB490" s="13"/>
      <c r="AC490" s="13"/>
      <c r="AD490" s="13"/>
      <c r="AE490" s="13"/>
      <c r="AF490" s="13"/>
      <c r="AG490" s="13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T490" s="107"/>
      <c r="BA490" s="11"/>
      <c r="BB490" s="11"/>
      <c r="BC490" s="11"/>
      <c r="BD490" s="11"/>
      <c r="BE490" s="11"/>
      <c r="BH490" s="11"/>
      <c r="BI490" s="11"/>
      <c r="BJ490" s="11"/>
      <c r="BK490" s="11"/>
      <c r="BL490" s="11"/>
      <c r="BM490" s="11"/>
      <c r="BN490" s="11"/>
    </row>
    <row r="491" spans="1:66" s="1" customFormat="1" x14ac:dyDescent="0.3">
      <c r="A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118"/>
      <c r="N491" s="5"/>
      <c r="O491" s="5"/>
      <c r="P491" s="5"/>
      <c r="Q491" s="5"/>
      <c r="R491" s="5"/>
      <c r="S491" s="5"/>
      <c r="T491" s="5"/>
      <c r="U491" s="5"/>
      <c r="AA491" s="3"/>
      <c r="AB491" s="13"/>
      <c r="AC491" s="13"/>
      <c r="AD491" s="13"/>
      <c r="AE491" s="13"/>
      <c r="AF491" s="13"/>
      <c r="AG491" s="13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T491" s="107"/>
      <c r="BA491" s="11"/>
      <c r="BB491" s="11"/>
      <c r="BC491" s="11"/>
      <c r="BD491" s="11"/>
      <c r="BE491" s="11"/>
      <c r="BH491" s="11"/>
      <c r="BI491" s="11"/>
      <c r="BJ491" s="11"/>
      <c r="BK491" s="11"/>
      <c r="BL491" s="11"/>
      <c r="BM491" s="11"/>
      <c r="BN491" s="11"/>
    </row>
    <row r="492" spans="1:66" s="1" customFormat="1" x14ac:dyDescent="0.3">
      <c r="A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118"/>
      <c r="N492" s="5"/>
      <c r="O492" s="5"/>
      <c r="P492" s="5"/>
      <c r="Q492" s="5"/>
      <c r="R492" s="5"/>
      <c r="S492" s="5"/>
      <c r="T492" s="5"/>
      <c r="U492" s="5"/>
      <c r="AA492" s="3"/>
      <c r="AB492" s="13"/>
      <c r="AC492" s="13"/>
      <c r="AD492" s="13"/>
      <c r="AE492" s="13"/>
      <c r="AF492" s="13"/>
      <c r="AG492" s="13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T492" s="107"/>
      <c r="BA492" s="11"/>
      <c r="BB492" s="11"/>
      <c r="BC492" s="11"/>
      <c r="BD492" s="11"/>
      <c r="BE492" s="11"/>
      <c r="BH492" s="11"/>
      <c r="BI492" s="11"/>
      <c r="BJ492" s="11"/>
      <c r="BK492" s="11"/>
      <c r="BL492" s="11"/>
      <c r="BM492" s="11"/>
      <c r="BN492" s="11"/>
    </row>
    <row r="493" spans="1:66" s="1" customFormat="1" x14ac:dyDescent="0.3">
      <c r="A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118"/>
      <c r="N493" s="5"/>
      <c r="O493" s="5"/>
      <c r="P493" s="5"/>
      <c r="Q493" s="5"/>
      <c r="R493" s="5"/>
      <c r="S493" s="5"/>
      <c r="T493" s="5"/>
      <c r="U493" s="5"/>
      <c r="AA493" s="3"/>
      <c r="AB493" s="13"/>
      <c r="AC493" s="13"/>
      <c r="AD493" s="13"/>
      <c r="AE493" s="13"/>
      <c r="AF493" s="13"/>
      <c r="AG493" s="13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T493" s="107"/>
      <c r="BA493" s="11"/>
      <c r="BB493" s="11"/>
      <c r="BC493" s="11"/>
      <c r="BD493" s="11"/>
      <c r="BE493" s="11"/>
      <c r="BH493" s="11"/>
      <c r="BI493" s="11"/>
      <c r="BJ493" s="11"/>
      <c r="BK493" s="11"/>
      <c r="BL493" s="11"/>
      <c r="BM493" s="11"/>
      <c r="BN493" s="11"/>
    </row>
    <row r="494" spans="1:66" s="1" customFormat="1" x14ac:dyDescent="0.3">
      <c r="A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118"/>
      <c r="N494" s="5"/>
      <c r="O494" s="5"/>
      <c r="P494" s="5"/>
      <c r="Q494" s="5"/>
      <c r="R494" s="5"/>
      <c r="S494" s="5"/>
      <c r="T494" s="5"/>
      <c r="U494" s="5"/>
      <c r="AA494" s="3"/>
      <c r="AB494" s="13"/>
      <c r="AC494" s="13"/>
      <c r="AD494" s="13"/>
      <c r="AE494" s="13"/>
      <c r="AF494" s="13"/>
      <c r="AG494" s="13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T494" s="107"/>
      <c r="BA494" s="11"/>
      <c r="BB494" s="11"/>
      <c r="BC494" s="11"/>
      <c r="BD494" s="11"/>
      <c r="BE494" s="11"/>
      <c r="BH494" s="11"/>
      <c r="BI494" s="11"/>
      <c r="BJ494" s="11"/>
      <c r="BK494" s="11"/>
      <c r="BL494" s="11"/>
      <c r="BM494" s="11"/>
      <c r="BN494" s="11"/>
    </row>
    <row r="495" spans="1:66" s="1" customFormat="1" x14ac:dyDescent="0.3">
      <c r="A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118"/>
      <c r="N495" s="5"/>
      <c r="O495" s="5"/>
      <c r="P495" s="5"/>
      <c r="Q495" s="5"/>
      <c r="R495" s="5"/>
      <c r="S495" s="5"/>
      <c r="T495" s="5"/>
      <c r="U495" s="5"/>
      <c r="AA495" s="3"/>
      <c r="AB495" s="13"/>
      <c r="AC495" s="13"/>
      <c r="AD495" s="13"/>
      <c r="AE495" s="13"/>
      <c r="AF495" s="13"/>
      <c r="AG495" s="13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T495" s="107"/>
      <c r="BA495" s="11"/>
      <c r="BB495" s="11"/>
      <c r="BC495" s="11"/>
      <c r="BD495" s="11"/>
      <c r="BE495" s="11"/>
      <c r="BH495" s="11"/>
      <c r="BI495" s="11"/>
      <c r="BJ495" s="11"/>
      <c r="BK495" s="11"/>
      <c r="BL495" s="11"/>
      <c r="BM495" s="11"/>
      <c r="BN495" s="11"/>
    </row>
    <row r="496" spans="1:66" s="1" customFormat="1" x14ac:dyDescent="0.3">
      <c r="A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118"/>
      <c r="N496" s="5"/>
      <c r="O496" s="5"/>
      <c r="P496" s="5"/>
      <c r="Q496" s="5"/>
      <c r="R496" s="5"/>
      <c r="S496" s="5"/>
      <c r="T496" s="5"/>
      <c r="U496" s="5"/>
      <c r="AA496" s="3"/>
      <c r="AB496" s="13"/>
      <c r="AC496" s="13"/>
      <c r="AD496" s="13"/>
      <c r="AE496" s="13"/>
      <c r="AF496" s="13"/>
      <c r="AG496" s="13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T496" s="107"/>
      <c r="BA496" s="11"/>
      <c r="BB496" s="11"/>
      <c r="BC496" s="11"/>
      <c r="BD496" s="11"/>
      <c r="BE496" s="11"/>
      <c r="BH496" s="11"/>
      <c r="BI496" s="11"/>
      <c r="BJ496" s="11"/>
      <c r="BK496" s="11"/>
      <c r="BL496" s="11"/>
      <c r="BM496" s="11"/>
      <c r="BN496" s="11"/>
    </row>
    <row r="497" spans="1:66" s="1" customFormat="1" x14ac:dyDescent="0.3">
      <c r="A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118"/>
      <c r="N497" s="5"/>
      <c r="O497" s="5"/>
      <c r="P497" s="5"/>
      <c r="Q497" s="5"/>
      <c r="R497" s="5"/>
      <c r="S497" s="5"/>
      <c r="T497" s="5"/>
      <c r="U497" s="5"/>
      <c r="AA497" s="3"/>
      <c r="AB497" s="13"/>
      <c r="AC497" s="13"/>
      <c r="AD497" s="13"/>
      <c r="AE497" s="13"/>
      <c r="AF497" s="13"/>
      <c r="AG497" s="13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T497" s="107"/>
      <c r="BA497" s="11"/>
      <c r="BB497" s="11"/>
      <c r="BC497" s="11"/>
      <c r="BD497" s="11"/>
      <c r="BE497" s="11"/>
      <c r="BH497" s="11"/>
      <c r="BI497" s="11"/>
      <c r="BJ497" s="11"/>
      <c r="BK497" s="11"/>
      <c r="BL497" s="11"/>
      <c r="BM497" s="11"/>
      <c r="BN497" s="11"/>
    </row>
    <row r="498" spans="1:66" s="1" customFormat="1" x14ac:dyDescent="0.3">
      <c r="A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118"/>
      <c r="N498" s="5"/>
      <c r="O498" s="5"/>
      <c r="P498" s="5"/>
      <c r="Q498" s="5"/>
      <c r="R498" s="5"/>
      <c r="S498" s="5"/>
      <c r="T498" s="5"/>
      <c r="U498" s="5"/>
      <c r="AA498" s="3"/>
      <c r="AB498" s="13"/>
      <c r="AC498" s="13"/>
      <c r="AD498" s="13"/>
      <c r="AE498" s="13"/>
      <c r="AF498" s="13"/>
      <c r="AG498" s="13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T498" s="107"/>
      <c r="BA498" s="11"/>
      <c r="BB498" s="11"/>
      <c r="BC498" s="11"/>
      <c r="BD498" s="11"/>
      <c r="BE498" s="11"/>
      <c r="BH498" s="11"/>
      <c r="BI498" s="11"/>
      <c r="BJ498" s="11"/>
      <c r="BK498" s="11"/>
      <c r="BL498" s="11"/>
      <c r="BM498" s="11"/>
      <c r="BN498" s="11"/>
    </row>
    <row r="499" spans="1:66" s="1" customFormat="1" x14ac:dyDescent="0.3">
      <c r="A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118"/>
      <c r="N499" s="5"/>
      <c r="O499" s="5"/>
      <c r="P499" s="5"/>
      <c r="Q499" s="5"/>
      <c r="R499" s="5"/>
      <c r="S499" s="5"/>
      <c r="T499" s="5"/>
      <c r="U499" s="5"/>
      <c r="AA499" s="3"/>
      <c r="AB499" s="13"/>
      <c r="AC499" s="13"/>
      <c r="AD499" s="13"/>
      <c r="AE499" s="13"/>
      <c r="AF499" s="13"/>
      <c r="AG499" s="13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T499" s="107"/>
      <c r="BA499" s="11"/>
      <c r="BB499" s="11"/>
      <c r="BC499" s="11"/>
      <c r="BD499" s="11"/>
      <c r="BE499" s="11"/>
      <c r="BH499" s="11"/>
      <c r="BI499" s="11"/>
      <c r="BJ499" s="11"/>
      <c r="BK499" s="11"/>
      <c r="BL499" s="11"/>
      <c r="BM499" s="11"/>
      <c r="BN499" s="11"/>
    </row>
    <row r="500" spans="1:66" s="1" customFormat="1" x14ac:dyDescent="0.3">
      <c r="A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118"/>
      <c r="N500" s="5"/>
      <c r="O500" s="5"/>
      <c r="P500" s="5"/>
      <c r="Q500" s="5"/>
      <c r="R500" s="5"/>
      <c r="S500" s="5"/>
      <c r="T500" s="5"/>
      <c r="U500" s="5"/>
      <c r="AA500" s="3"/>
      <c r="AB500" s="13"/>
      <c r="AC500" s="13"/>
      <c r="AD500" s="13"/>
      <c r="AE500" s="13"/>
      <c r="AF500" s="13"/>
      <c r="AG500" s="13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T500" s="107"/>
      <c r="BA500" s="11"/>
      <c r="BB500" s="11"/>
      <c r="BC500" s="11"/>
      <c r="BD500" s="11"/>
      <c r="BE500" s="11"/>
      <c r="BH500" s="11"/>
      <c r="BI500" s="11"/>
      <c r="BJ500" s="11"/>
      <c r="BK500" s="11"/>
      <c r="BL500" s="11"/>
      <c r="BM500" s="11"/>
      <c r="BN500" s="11"/>
    </row>
    <row r="501" spans="1:66" s="1" customFormat="1" x14ac:dyDescent="0.3">
      <c r="A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118"/>
      <c r="N501" s="5"/>
      <c r="O501" s="5"/>
      <c r="P501" s="5"/>
      <c r="Q501" s="5"/>
      <c r="R501" s="5"/>
      <c r="S501" s="5"/>
      <c r="T501" s="5"/>
      <c r="U501" s="5"/>
      <c r="AA501" s="3"/>
      <c r="AB501" s="13"/>
      <c r="AC501" s="13"/>
      <c r="AD501" s="13"/>
      <c r="AE501" s="13"/>
      <c r="AF501" s="13"/>
      <c r="AG501" s="13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T501" s="107"/>
      <c r="BA501" s="11"/>
      <c r="BB501" s="11"/>
      <c r="BC501" s="11"/>
      <c r="BD501" s="11"/>
      <c r="BE501" s="11"/>
      <c r="BH501" s="11"/>
      <c r="BI501" s="11"/>
      <c r="BJ501" s="11"/>
      <c r="BK501" s="11"/>
      <c r="BL501" s="11"/>
      <c r="BM501" s="11"/>
      <c r="BN501" s="11"/>
    </row>
    <row r="502" spans="1:66" s="1" customFormat="1" x14ac:dyDescent="0.3">
      <c r="A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118"/>
      <c r="N502" s="5"/>
      <c r="O502" s="5"/>
      <c r="P502" s="5"/>
      <c r="Q502" s="5"/>
      <c r="R502" s="5"/>
      <c r="S502" s="5"/>
      <c r="T502" s="5"/>
      <c r="U502" s="5"/>
      <c r="AA502" s="3"/>
      <c r="AB502" s="13"/>
      <c r="AC502" s="13"/>
      <c r="AD502" s="13"/>
      <c r="AE502" s="13"/>
      <c r="AF502" s="13"/>
      <c r="AG502" s="13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T502" s="107"/>
      <c r="BA502" s="11"/>
      <c r="BB502" s="11"/>
      <c r="BC502" s="11"/>
      <c r="BD502" s="11"/>
      <c r="BE502" s="11"/>
      <c r="BH502" s="11"/>
      <c r="BI502" s="11"/>
      <c r="BJ502" s="11"/>
      <c r="BK502" s="11"/>
      <c r="BL502" s="11"/>
      <c r="BM502" s="11"/>
      <c r="BN502" s="11"/>
    </row>
    <row r="503" spans="1:66" s="1" customFormat="1" x14ac:dyDescent="0.3">
      <c r="A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118"/>
      <c r="N503" s="5"/>
      <c r="O503" s="5"/>
      <c r="P503" s="5"/>
      <c r="Q503" s="5"/>
      <c r="R503" s="5"/>
      <c r="S503" s="5"/>
      <c r="T503" s="5"/>
      <c r="U503" s="5"/>
      <c r="AA503" s="3"/>
      <c r="AB503" s="13"/>
      <c r="AC503" s="13"/>
      <c r="AD503" s="13"/>
      <c r="AE503" s="13"/>
      <c r="AF503" s="13"/>
      <c r="AG503" s="13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T503" s="107"/>
      <c r="BA503" s="11"/>
      <c r="BB503" s="11"/>
      <c r="BC503" s="11"/>
      <c r="BD503" s="11"/>
      <c r="BE503" s="11"/>
      <c r="BH503" s="11"/>
      <c r="BI503" s="11"/>
      <c r="BJ503" s="11"/>
      <c r="BK503" s="11"/>
      <c r="BL503" s="11"/>
      <c r="BM503" s="11"/>
      <c r="BN503" s="11"/>
    </row>
    <row r="504" spans="1:66" s="1" customFormat="1" x14ac:dyDescent="0.3">
      <c r="A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118"/>
      <c r="N504" s="5"/>
      <c r="O504" s="5"/>
      <c r="P504" s="5"/>
      <c r="Q504" s="5"/>
      <c r="R504" s="5"/>
      <c r="S504" s="5"/>
      <c r="T504" s="5"/>
      <c r="U504" s="5"/>
      <c r="AA504" s="3"/>
      <c r="AB504" s="13"/>
      <c r="AC504" s="13"/>
      <c r="AD504" s="13"/>
      <c r="AE504" s="13"/>
      <c r="AF504" s="13"/>
      <c r="AG504" s="13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T504" s="107"/>
      <c r="BA504" s="11"/>
      <c r="BB504" s="11"/>
      <c r="BC504" s="11"/>
      <c r="BD504" s="11"/>
      <c r="BE504" s="11"/>
      <c r="BH504" s="11"/>
      <c r="BI504" s="11"/>
      <c r="BJ504" s="11"/>
      <c r="BK504" s="11"/>
      <c r="BL504" s="11"/>
      <c r="BM504" s="11"/>
      <c r="BN504" s="11"/>
    </row>
    <row r="505" spans="1:66" s="1" customFormat="1" x14ac:dyDescent="0.3">
      <c r="A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118"/>
      <c r="N505" s="5"/>
      <c r="O505" s="5"/>
      <c r="P505" s="5"/>
      <c r="Q505" s="5"/>
      <c r="R505" s="5"/>
      <c r="S505" s="5"/>
      <c r="T505" s="5"/>
      <c r="U505" s="5"/>
      <c r="AA505" s="3"/>
      <c r="AB505" s="13"/>
      <c r="AC505" s="13"/>
      <c r="AD505" s="13"/>
      <c r="AE505" s="13"/>
      <c r="AF505" s="13"/>
      <c r="AG505" s="13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T505" s="107"/>
      <c r="BA505" s="11"/>
      <c r="BB505" s="11"/>
      <c r="BC505" s="11"/>
      <c r="BD505" s="11"/>
      <c r="BE505" s="11"/>
      <c r="BH505" s="11"/>
      <c r="BI505" s="11"/>
      <c r="BJ505" s="11"/>
      <c r="BK505" s="11"/>
      <c r="BL505" s="11"/>
      <c r="BM505" s="11"/>
      <c r="BN505" s="11"/>
    </row>
    <row r="506" spans="1:66" s="1" customFormat="1" x14ac:dyDescent="0.3">
      <c r="A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118"/>
      <c r="N506" s="5"/>
      <c r="O506" s="5"/>
      <c r="P506" s="5"/>
      <c r="Q506" s="5"/>
      <c r="R506" s="5"/>
      <c r="S506" s="5"/>
      <c r="T506" s="5"/>
      <c r="U506" s="5"/>
      <c r="AA506" s="3"/>
      <c r="AB506" s="13"/>
      <c r="AC506" s="13"/>
      <c r="AD506" s="13"/>
      <c r="AE506" s="13"/>
      <c r="AF506" s="13"/>
      <c r="AG506" s="13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T506" s="107"/>
      <c r="BA506" s="11"/>
      <c r="BB506" s="11"/>
      <c r="BC506" s="11"/>
      <c r="BD506" s="11"/>
      <c r="BE506" s="11"/>
      <c r="BH506" s="11"/>
      <c r="BI506" s="11"/>
      <c r="BJ506" s="11"/>
      <c r="BK506" s="11"/>
      <c r="BL506" s="11"/>
      <c r="BM506" s="11"/>
      <c r="BN506" s="11"/>
    </row>
    <row r="507" spans="1:66" s="1" customFormat="1" x14ac:dyDescent="0.3">
      <c r="A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118"/>
      <c r="N507" s="5"/>
      <c r="O507" s="5"/>
      <c r="P507" s="5"/>
      <c r="Q507" s="5"/>
      <c r="R507" s="5"/>
      <c r="S507" s="5"/>
      <c r="T507" s="5"/>
      <c r="U507" s="5"/>
      <c r="AA507" s="3"/>
      <c r="AB507" s="13"/>
      <c r="AC507" s="13"/>
      <c r="AD507" s="13"/>
      <c r="AE507" s="13"/>
      <c r="AF507" s="13"/>
      <c r="AG507" s="13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T507" s="107"/>
      <c r="BA507" s="11"/>
      <c r="BB507" s="11"/>
      <c r="BC507" s="11"/>
      <c r="BD507" s="11"/>
      <c r="BE507" s="11"/>
      <c r="BH507" s="11"/>
      <c r="BI507" s="11"/>
      <c r="BJ507" s="11"/>
      <c r="BK507" s="11"/>
      <c r="BL507" s="11"/>
      <c r="BM507" s="11"/>
      <c r="BN507" s="11"/>
    </row>
    <row r="508" spans="1:66" s="1" customFormat="1" x14ac:dyDescent="0.3">
      <c r="A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118"/>
      <c r="N508" s="5"/>
      <c r="O508" s="5"/>
      <c r="P508" s="5"/>
      <c r="Q508" s="5"/>
      <c r="R508" s="5"/>
      <c r="S508" s="5"/>
      <c r="T508" s="5"/>
      <c r="U508" s="5"/>
      <c r="AA508" s="3"/>
      <c r="AB508" s="13"/>
      <c r="AC508" s="13"/>
      <c r="AD508" s="13"/>
      <c r="AE508" s="13"/>
      <c r="AF508" s="13"/>
      <c r="AG508" s="13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T508" s="107"/>
      <c r="BA508" s="11"/>
      <c r="BB508" s="11"/>
      <c r="BC508" s="11"/>
      <c r="BD508" s="11"/>
      <c r="BE508" s="11"/>
      <c r="BH508" s="11"/>
      <c r="BI508" s="11"/>
      <c r="BJ508" s="11"/>
      <c r="BK508" s="11"/>
      <c r="BL508" s="11"/>
      <c r="BM508" s="11"/>
      <c r="BN508" s="11"/>
    </row>
    <row r="509" spans="1:66" s="1" customFormat="1" x14ac:dyDescent="0.3">
      <c r="A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118"/>
      <c r="N509" s="5"/>
      <c r="O509" s="5"/>
      <c r="P509" s="5"/>
      <c r="Q509" s="5"/>
      <c r="R509" s="5"/>
      <c r="S509" s="5"/>
      <c r="T509" s="5"/>
      <c r="U509" s="5"/>
      <c r="AA509" s="3"/>
      <c r="AB509" s="13"/>
      <c r="AC509" s="13"/>
      <c r="AD509" s="13"/>
      <c r="AE509" s="13"/>
      <c r="AF509" s="13"/>
      <c r="AG509" s="13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T509" s="107"/>
      <c r="BA509" s="11"/>
      <c r="BB509" s="11"/>
      <c r="BC509" s="11"/>
      <c r="BD509" s="11"/>
      <c r="BE509" s="11"/>
      <c r="BH509" s="11"/>
      <c r="BI509" s="11"/>
      <c r="BJ509" s="11"/>
      <c r="BK509" s="11"/>
      <c r="BL509" s="11"/>
      <c r="BM509" s="11"/>
      <c r="BN509" s="11"/>
    </row>
    <row r="510" spans="1:66" s="1" customFormat="1" x14ac:dyDescent="0.3">
      <c r="A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118"/>
      <c r="N510" s="5"/>
      <c r="O510" s="5"/>
      <c r="P510" s="5"/>
      <c r="Q510" s="5"/>
      <c r="R510" s="5"/>
      <c r="S510" s="5"/>
      <c r="T510" s="5"/>
      <c r="U510" s="5"/>
      <c r="AA510" s="3"/>
      <c r="AB510" s="13"/>
      <c r="AC510" s="13"/>
      <c r="AD510" s="13"/>
      <c r="AE510" s="13"/>
      <c r="AF510" s="13"/>
      <c r="AG510" s="13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T510" s="107"/>
      <c r="BA510" s="11"/>
      <c r="BB510" s="11"/>
      <c r="BC510" s="11"/>
      <c r="BD510" s="11"/>
      <c r="BE510" s="11"/>
      <c r="BH510" s="11"/>
      <c r="BI510" s="11"/>
      <c r="BJ510" s="11"/>
      <c r="BK510" s="11"/>
      <c r="BL510" s="11"/>
      <c r="BM510" s="11"/>
      <c r="BN510" s="11"/>
    </row>
    <row r="511" spans="1:66" s="1" customFormat="1" x14ac:dyDescent="0.3">
      <c r="A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118"/>
      <c r="N511" s="5"/>
      <c r="O511" s="5"/>
      <c r="P511" s="5"/>
      <c r="Q511" s="5"/>
      <c r="R511" s="5"/>
      <c r="S511" s="5"/>
      <c r="T511" s="5"/>
      <c r="U511" s="5"/>
      <c r="AA511" s="3"/>
      <c r="AB511" s="13"/>
      <c r="AC511" s="13"/>
      <c r="AD511" s="13"/>
      <c r="AE511" s="13"/>
      <c r="AF511" s="13"/>
      <c r="AG511" s="13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T511" s="107"/>
      <c r="BA511" s="11"/>
      <c r="BB511" s="11"/>
      <c r="BC511" s="11"/>
      <c r="BD511" s="11"/>
      <c r="BE511" s="11"/>
      <c r="BH511" s="11"/>
      <c r="BI511" s="11"/>
      <c r="BJ511" s="11"/>
      <c r="BK511" s="11"/>
      <c r="BL511" s="11"/>
      <c r="BM511" s="11"/>
      <c r="BN511" s="11"/>
    </row>
    <row r="512" spans="1:66" s="1" customFormat="1" x14ac:dyDescent="0.3">
      <c r="A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118"/>
      <c r="N512" s="5"/>
      <c r="O512" s="5"/>
      <c r="P512" s="5"/>
      <c r="Q512" s="5"/>
      <c r="R512" s="5"/>
      <c r="S512" s="5"/>
      <c r="T512" s="5"/>
      <c r="U512" s="5"/>
      <c r="AA512" s="3"/>
      <c r="AB512" s="13"/>
      <c r="AC512" s="13"/>
      <c r="AD512" s="13"/>
      <c r="AE512" s="13"/>
      <c r="AF512" s="13"/>
      <c r="AG512" s="13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T512" s="107"/>
      <c r="BA512" s="11"/>
      <c r="BB512" s="11"/>
      <c r="BC512" s="11"/>
      <c r="BD512" s="11"/>
      <c r="BE512" s="11"/>
      <c r="BH512" s="11"/>
      <c r="BI512" s="11"/>
      <c r="BJ512" s="11"/>
      <c r="BK512" s="11"/>
      <c r="BL512" s="11"/>
      <c r="BM512" s="11"/>
      <c r="BN512" s="11"/>
    </row>
    <row r="513" spans="1:66" s="1" customFormat="1" x14ac:dyDescent="0.3">
      <c r="A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118"/>
      <c r="N513" s="5"/>
      <c r="O513" s="5"/>
      <c r="P513" s="5"/>
      <c r="Q513" s="5"/>
      <c r="R513" s="5"/>
      <c r="S513" s="5"/>
      <c r="T513" s="5"/>
      <c r="U513" s="5"/>
      <c r="AA513" s="3"/>
      <c r="AB513" s="13"/>
      <c r="AC513" s="13"/>
      <c r="AD513" s="13"/>
      <c r="AE513" s="13"/>
      <c r="AF513" s="13"/>
      <c r="AG513" s="13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T513" s="107"/>
      <c r="BA513" s="11"/>
      <c r="BB513" s="11"/>
      <c r="BC513" s="11"/>
      <c r="BD513" s="11"/>
      <c r="BE513" s="11"/>
      <c r="BH513" s="11"/>
      <c r="BI513" s="11"/>
      <c r="BJ513" s="11"/>
      <c r="BK513" s="11"/>
      <c r="BL513" s="11"/>
      <c r="BM513" s="11"/>
      <c r="BN513" s="11"/>
    </row>
    <row r="514" spans="1:66" s="1" customFormat="1" x14ac:dyDescent="0.3">
      <c r="A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118"/>
      <c r="N514" s="5"/>
      <c r="O514" s="5"/>
      <c r="P514" s="5"/>
      <c r="Q514" s="5"/>
      <c r="R514" s="5"/>
      <c r="S514" s="5"/>
      <c r="T514" s="5"/>
      <c r="U514" s="5"/>
      <c r="AA514" s="3"/>
      <c r="AB514" s="13"/>
      <c r="AC514" s="13"/>
      <c r="AD514" s="13"/>
      <c r="AE514" s="13"/>
      <c r="AF514" s="13"/>
      <c r="AG514" s="13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T514" s="107"/>
      <c r="BA514" s="11"/>
      <c r="BB514" s="11"/>
      <c r="BC514" s="11"/>
      <c r="BD514" s="11"/>
      <c r="BE514" s="11"/>
      <c r="BH514" s="11"/>
      <c r="BI514" s="11"/>
      <c r="BJ514" s="11"/>
      <c r="BK514" s="11"/>
      <c r="BL514" s="11"/>
      <c r="BM514" s="11"/>
      <c r="BN514" s="11"/>
    </row>
    <row r="515" spans="1:66" s="1" customFormat="1" x14ac:dyDescent="0.3">
      <c r="A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118"/>
      <c r="N515" s="5"/>
      <c r="O515" s="5"/>
      <c r="P515" s="5"/>
      <c r="Q515" s="5"/>
      <c r="R515" s="5"/>
      <c r="S515" s="5"/>
      <c r="T515" s="5"/>
      <c r="U515" s="5"/>
      <c r="AA515" s="3"/>
      <c r="AB515" s="13"/>
      <c r="AC515" s="13"/>
      <c r="AD515" s="13"/>
      <c r="AE515" s="13"/>
      <c r="AF515" s="13"/>
      <c r="AG515" s="13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T515" s="107"/>
      <c r="BA515" s="11"/>
      <c r="BB515" s="11"/>
      <c r="BC515" s="11"/>
      <c r="BD515" s="11"/>
      <c r="BE515" s="11"/>
      <c r="BH515" s="11"/>
      <c r="BI515" s="11"/>
      <c r="BJ515" s="11"/>
      <c r="BK515" s="11"/>
      <c r="BL515" s="11"/>
      <c r="BM515" s="11"/>
      <c r="BN515" s="11"/>
    </row>
    <row r="516" spans="1:66" s="1" customFormat="1" x14ac:dyDescent="0.3">
      <c r="A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118"/>
      <c r="N516" s="5"/>
      <c r="O516" s="5"/>
      <c r="P516" s="5"/>
      <c r="Q516" s="5"/>
      <c r="R516" s="5"/>
      <c r="S516" s="5"/>
      <c r="T516" s="5"/>
      <c r="U516" s="5"/>
      <c r="AA516" s="3"/>
      <c r="AB516" s="13"/>
      <c r="AC516" s="13"/>
      <c r="AD516" s="13"/>
      <c r="AE516" s="13"/>
      <c r="AF516" s="13"/>
      <c r="AG516" s="13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T516" s="107"/>
      <c r="BA516" s="11"/>
      <c r="BB516" s="11"/>
      <c r="BC516" s="11"/>
      <c r="BD516" s="11"/>
      <c r="BE516" s="11"/>
      <c r="BH516" s="11"/>
      <c r="BI516" s="11"/>
      <c r="BJ516" s="11"/>
      <c r="BK516" s="11"/>
      <c r="BL516" s="11"/>
      <c r="BM516" s="11"/>
      <c r="BN516" s="11"/>
    </row>
    <row r="517" spans="1:66" s="1" customFormat="1" x14ac:dyDescent="0.3">
      <c r="A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118"/>
      <c r="N517" s="5"/>
      <c r="O517" s="5"/>
      <c r="P517" s="5"/>
      <c r="Q517" s="5"/>
      <c r="R517" s="5"/>
      <c r="S517" s="5"/>
      <c r="T517" s="5"/>
      <c r="U517" s="5"/>
      <c r="AA517" s="3"/>
      <c r="AB517" s="13"/>
      <c r="AC517" s="13"/>
      <c r="AD517" s="13"/>
      <c r="AE517" s="13"/>
      <c r="AF517" s="13"/>
      <c r="AG517" s="13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T517" s="107"/>
      <c r="BA517" s="11"/>
      <c r="BB517" s="11"/>
      <c r="BC517" s="11"/>
      <c r="BD517" s="11"/>
      <c r="BE517" s="11"/>
      <c r="BH517" s="11"/>
      <c r="BI517" s="11"/>
      <c r="BJ517" s="11"/>
      <c r="BK517" s="11"/>
      <c r="BL517" s="11"/>
      <c r="BM517" s="11"/>
      <c r="BN517" s="11"/>
    </row>
    <row r="518" spans="1:66" s="1" customFormat="1" x14ac:dyDescent="0.3">
      <c r="A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118"/>
      <c r="N518" s="5"/>
      <c r="O518" s="5"/>
      <c r="P518" s="5"/>
      <c r="Q518" s="5"/>
      <c r="R518" s="5"/>
      <c r="S518" s="5"/>
      <c r="T518" s="5"/>
      <c r="U518" s="5"/>
      <c r="AA518" s="3"/>
      <c r="AB518" s="13"/>
      <c r="AC518" s="13"/>
      <c r="AD518" s="13"/>
      <c r="AE518" s="13"/>
      <c r="AF518" s="13"/>
      <c r="AG518" s="13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T518" s="107"/>
      <c r="BA518" s="11"/>
      <c r="BB518" s="11"/>
      <c r="BC518" s="11"/>
      <c r="BD518" s="11"/>
      <c r="BE518" s="11"/>
      <c r="BH518" s="11"/>
      <c r="BI518" s="11"/>
      <c r="BJ518" s="11"/>
      <c r="BK518" s="11"/>
      <c r="BL518" s="11"/>
      <c r="BM518" s="11"/>
      <c r="BN518" s="11"/>
    </row>
    <row r="519" spans="1:66" s="1" customFormat="1" x14ac:dyDescent="0.3">
      <c r="A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118"/>
      <c r="N519" s="5"/>
      <c r="O519" s="5"/>
      <c r="P519" s="5"/>
      <c r="Q519" s="5"/>
      <c r="R519" s="5"/>
      <c r="S519" s="5"/>
      <c r="T519" s="5"/>
      <c r="U519" s="5"/>
      <c r="AA519" s="3"/>
      <c r="AB519" s="13"/>
      <c r="AC519" s="13"/>
      <c r="AD519" s="13"/>
      <c r="AE519" s="13"/>
      <c r="AF519" s="13"/>
      <c r="AG519" s="13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T519" s="107"/>
      <c r="BA519" s="11"/>
      <c r="BB519" s="11"/>
      <c r="BC519" s="11"/>
      <c r="BD519" s="11"/>
      <c r="BE519" s="11"/>
      <c r="BH519" s="11"/>
      <c r="BI519" s="11"/>
      <c r="BJ519" s="11"/>
      <c r="BK519" s="11"/>
      <c r="BL519" s="11"/>
      <c r="BM519" s="11"/>
      <c r="BN519" s="11"/>
    </row>
    <row r="520" spans="1:66" s="1" customFormat="1" x14ac:dyDescent="0.3">
      <c r="A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118"/>
      <c r="N520" s="5"/>
      <c r="O520" s="5"/>
      <c r="P520" s="5"/>
      <c r="Q520" s="5"/>
      <c r="R520" s="5"/>
      <c r="S520" s="5"/>
      <c r="T520" s="5"/>
      <c r="U520" s="5"/>
      <c r="AA520" s="3"/>
      <c r="AB520" s="13"/>
      <c r="AC520" s="13"/>
      <c r="AD520" s="13"/>
      <c r="AE520" s="13"/>
      <c r="AF520" s="13"/>
      <c r="AG520" s="13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T520" s="107"/>
      <c r="BA520" s="11"/>
      <c r="BB520" s="11"/>
      <c r="BC520" s="11"/>
      <c r="BD520" s="11"/>
      <c r="BE520" s="11"/>
      <c r="BH520" s="11"/>
      <c r="BI520" s="11"/>
      <c r="BJ520" s="11"/>
      <c r="BK520" s="11"/>
      <c r="BL520" s="11"/>
      <c r="BM520" s="11"/>
      <c r="BN520" s="11"/>
    </row>
    <row r="521" spans="1:66" s="1" customFormat="1" x14ac:dyDescent="0.3">
      <c r="A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118"/>
      <c r="N521" s="5"/>
      <c r="O521" s="5"/>
      <c r="P521" s="5"/>
      <c r="Q521" s="5"/>
      <c r="R521" s="5"/>
      <c r="S521" s="5"/>
      <c r="T521" s="5"/>
      <c r="U521" s="5"/>
      <c r="AA521" s="3"/>
      <c r="AB521" s="13"/>
      <c r="AC521" s="13"/>
      <c r="AD521" s="13"/>
      <c r="AE521" s="13"/>
      <c r="AF521" s="13"/>
      <c r="AG521" s="13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T521" s="107"/>
      <c r="BA521" s="11"/>
      <c r="BB521" s="11"/>
      <c r="BC521" s="11"/>
      <c r="BD521" s="11"/>
      <c r="BE521" s="11"/>
      <c r="BH521" s="11"/>
      <c r="BI521" s="11"/>
      <c r="BJ521" s="11"/>
      <c r="BK521" s="11"/>
      <c r="BL521" s="11"/>
      <c r="BM521" s="11"/>
      <c r="BN521" s="11"/>
    </row>
    <row r="522" spans="1:66" s="1" customFormat="1" x14ac:dyDescent="0.3">
      <c r="A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118"/>
      <c r="N522" s="5"/>
      <c r="O522" s="5"/>
      <c r="P522" s="5"/>
      <c r="Q522" s="5"/>
      <c r="R522" s="5"/>
      <c r="S522" s="5"/>
      <c r="T522" s="5"/>
      <c r="U522" s="5"/>
      <c r="AA522" s="3"/>
      <c r="AB522" s="13"/>
      <c r="AC522" s="13"/>
      <c r="AD522" s="13"/>
      <c r="AE522" s="13"/>
      <c r="AF522" s="13"/>
      <c r="AG522" s="13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T522" s="107"/>
      <c r="BA522" s="11"/>
      <c r="BB522" s="11"/>
      <c r="BC522" s="11"/>
      <c r="BD522" s="11"/>
      <c r="BE522" s="11"/>
      <c r="BH522" s="11"/>
      <c r="BI522" s="11"/>
      <c r="BJ522" s="11"/>
      <c r="BK522" s="11"/>
      <c r="BL522" s="11"/>
      <c r="BM522" s="11"/>
      <c r="BN522" s="11"/>
    </row>
    <row r="523" spans="1:66" s="1" customFormat="1" x14ac:dyDescent="0.3">
      <c r="A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118"/>
      <c r="N523" s="5"/>
      <c r="O523" s="5"/>
      <c r="P523" s="5"/>
      <c r="Q523" s="5"/>
      <c r="R523" s="5"/>
      <c r="S523" s="5"/>
      <c r="T523" s="5"/>
      <c r="U523" s="5"/>
      <c r="AA523" s="3"/>
      <c r="AB523" s="13"/>
      <c r="AC523" s="13"/>
      <c r="AD523" s="13"/>
      <c r="AE523" s="13"/>
      <c r="AF523" s="13"/>
      <c r="AG523" s="13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T523" s="107"/>
      <c r="BA523" s="11"/>
      <c r="BB523" s="11"/>
      <c r="BC523" s="11"/>
      <c r="BD523" s="11"/>
      <c r="BE523" s="11"/>
      <c r="BH523" s="11"/>
      <c r="BI523" s="11"/>
      <c r="BJ523" s="11"/>
      <c r="BK523" s="11"/>
      <c r="BL523" s="11"/>
      <c r="BM523" s="11"/>
      <c r="BN523" s="11"/>
    </row>
    <row r="524" spans="1:66" s="1" customFormat="1" x14ac:dyDescent="0.3">
      <c r="A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118"/>
      <c r="N524" s="5"/>
      <c r="O524" s="5"/>
      <c r="P524" s="5"/>
      <c r="Q524" s="5"/>
      <c r="R524" s="5"/>
      <c r="S524" s="5"/>
      <c r="T524" s="5"/>
      <c r="U524" s="5"/>
      <c r="AA524" s="3"/>
      <c r="AB524" s="13"/>
      <c r="AC524" s="13"/>
      <c r="AD524" s="13"/>
      <c r="AE524" s="13"/>
      <c r="AF524" s="13"/>
      <c r="AG524" s="13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T524" s="107"/>
      <c r="BA524" s="11"/>
      <c r="BB524" s="11"/>
      <c r="BC524" s="11"/>
      <c r="BD524" s="11"/>
      <c r="BE524" s="11"/>
      <c r="BH524" s="11"/>
      <c r="BI524" s="11"/>
      <c r="BJ524" s="11"/>
      <c r="BK524" s="11"/>
      <c r="BL524" s="11"/>
      <c r="BM524" s="11"/>
      <c r="BN524" s="11"/>
    </row>
    <row r="525" spans="1:66" s="1" customFormat="1" x14ac:dyDescent="0.3">
      <c r="A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118"/>
      <c r="N525" s="5"/>
      <c r="O525" s="5"/>
      <c r="P525" s="5"/>
      <c r="Q525" s="5"/>
      <c r="R525" s="5"/>
      <c r="S525" s="5"/>
      <c r="T525" s="5"/>
      <c r="U525" s="5"/>
      <c r="AA525" s="3"/>
      <c r="AB525" s="13"/>
      <c r="AC525" s="13"/>
      <c r="AD525" s="13"/>
      <c r="AE525" s="13"/>
      <c r="AF525" s="13"/>
      <c r="AG525" s="13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T525" s="107"/>
      <c r="BA525" s="11"/>
      <c r="BB525" s="11"/>
      <c r="BC525" s="11"/>
      <c r="BD525" s="11"/>
      <c r="BE525" s="11"/>
      <c r="BH525" s="11"/>
      <c r="BI525" s="11"/>
      <c r="BJ525" s="11"/>
      <c r="BK525" s="11"/>
      <c r="BL525" s="11"/>
      <c r="BM525" s="11"/>
      <c r="BN525" s="11"/>
    </row>
    <row r="526" spans="1:66" s="1" customFormat="1" x14ac:dyDescent="0.3">
      <c r="A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118"/>
      <c r="N526" s="5"/>
      <c r="O526" s="5"/>
      <c r="P526" s="5"/>
      <c r="Q526" s="5"/>
      <c r="R526" s="5"/>
      <c r="S526" s="5"/>
      <c r="T526" s="5"/>
      <c r="U526" s="5"/>
      <c r="AA526" s="3"/>
      <c r="AB526" s="13"/>
      <c r="AC526" s="13"/>
      <c r="AD526" s="13"/>
      <c r="AE526" s="13"/>
      <c r="AF526" s="13"/>
      <c r="AG526" s="13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T526" s="107"/>
      <c r="BA526" s="11"/>
      <c r="BB526" s="11"/>
      <c r="BC526" s="11"/>
      <c r="BD526" s="11"/>
      <c r="BE526" s="11"/>
      <c r="BH526" s="11"/>
      <c r="BI526" s="11"/>
      <c r="BJ526" s="11"/>
      <c r="BK526" s="11"/>
      <c r="BL526" s="11"/>
      <c r="BM526" s="11"/>
      <c r="BN526" s="11"/>
    </row>
    <row r="527" spans="1:66" s="1" customFormat="1" x14ac:dyDescent="0.3">
      <c r="A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118"/>
      <c r="N527" s="5"/>
      <c r="O527" s="5"/>
      <c r="P527" s="5"/>
      <c r="Q527" s="5"/>
      <c r="R527" s="5"/>
      <c r="S527" s="5"/>
      <c r="T527" s="5"/>
      <c r="U527" s="5"/>
      <c r="AA527" s="3"/>
      <c r="AB527" s="13"/>
      <c r="AC527" s="13"/>
      <c r="AD527" s="13"/>
      <c r="AE527" s="13"/>
      <c r="AF527" s="13"/>
      <c r="AG527" s="13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T527" s="107"/>
      <c r="BA527" s="11"/>
      <c r="BB527" s="11"/>
      <c r="BC527" s="11"/>
      <c r="BD527" s="11"/>
      <c r="BE527" s="11"/>
      <c r="BH527" s="11"/>
      <c r="BI527" s="11"/>
      <c r="BJ527" s="11"/>
      <c r="BK527" s="11"/>
      <c r="BL527" s="11"/>
      <c r="BM527" s="11"/>
      <c r="BN527" s="11"/>
    </row>
    <row r="528" spans="1:66" s="1" customFormat="1" x14ac:dyDescent="0.3">
      <c r="A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118"/>
      <c r="N528" s="5"/>
      <c r="O528" s="5"/>
      <c r="P528" s="5"/>
      <c r="Q528" s="5"/>
      <c r="R528" s="5"/>
      <c r="S528" s="5"/>
      <c r="T528" s="5"/>
      <c r="U528" s="5"/>
      <c r="AA528" s="3"/>
      <c r="AB528" s="13"/>
      <c r="AC528" s="13"/>
      <c r="AD528" s="13"/>
      <c r="AE528" s="13"/>
      <c r="AF528" s="13"/>
      <c r="AG528" s="13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T528" s="107"/>
      <c r="BA528" s="11"/>
      <c r="BB528" s="11"/>
      <c r="BC528" s="11"/>
      <c r="BD528" s="11"/>
      <c r="BE528" s="11"/>
      <c r="BH528" s="11"/>
      <c r="BI528" s="11"/>
      <c r="BJ528" s="11"/>
      <c r="BK528" s="11"/>
      <c r="BL528" s="11"/>
      <c r="BM528" s="11"/>
      <c r="BN528" s="11"/>
    </row>
    <row r="529" spans="1:66" s="1" customFormat="1" x14ac:dyDescent="0.3">
      <c r="A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118"/>
      <c r="N529" s="5"/>
      <c r="O529" s="5"/>
      <c r="P529" s="5"/>
      <c r="Q529" s="5"/>
      <c r="R529" s="5"/>
      <c r="S529" s="5"/>
      <c r="T529" s="5"/>
      <c r="U529" s="5"/>
      <c r="AA529" s="3"/>
      <c r="AB529" s="13"/>
      <c r="AC529" s="13"/>
      <c r="AD529" s="13"/>
      <c r="AE529" s="13"/>
      <c r="AF529" s="13"/>
      <c r="AG529" s="13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T529" s="107"/>
      <c r="BA529" s="11"/>
      <c r="BB529" s="11"/>
      <c r="BC529" s="11"/>
      <c r="BD529" s="11"/>
      <c r="BE529" s="11"/>
      <c r="BH529" s="11"/>
      <c r="BI529" s="11"/>
      <c r="BJ529" s="11"/>
      <c r="BK529" s="11"/>
      <c r="BL529" s="11"/>
      <c r="BM529" s="11"/>
      <c r="BN529" s="11"/>
    </row>
    <row r="530" spans="1:66" s="1" customFormat="1" x14ac:dyDescent="0.3">
      <c r="A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118"/>
      <c r="N530" s="5"/>
      <c r="O530" s="5"/>
      <c r="P530" s="5"/>
      <c r="Q530" s="5"/>
      <c r="R530" s="5"/>
      <c r="S530" s="5"/>
      <c r="T530" s="5"/>
      <c r="U530" s="5"/>
      <c r="AA530" s="3"/>
      <c r="AB530" s="13"/>
      <c r="AC530" s="13"/>
      <c r="AD530" s="13"/>
      <c r="AE530" s="13"/>
      <c r="AF530" s="13"/>
      <c r="AG530" s="13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T530" s="107"/>
      <c r="BA530" s="11"/>
      <c r="BB530" s="11"/>
      <c r="BC530" s="11"/>
      <c r="BD530" s="11"/>
      <c r="BE530" s="11"/>
      <c r="BH530" s="11"/>
      <c r="BI530" s="11"/>
      <c r="BJ530" s="11"/>
      <c r="BK530" s="11"/>
      <c r="BL530" s="11"/>
      <c r="BM530" s="11"/>
      <c r="BN530" s="11"/>
    </row>
    <row r="531" spans="1:66" s="1" customFormat="1" x14ac:dyDescent="0.3">
      <c r="A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118"/>
      <c r="N531" s="5"/>
      <c r="O531" s="5"/>
      <c r="P531" s="5"/>
      <c r="Q531" s="5"/>
      <c r="R531" s="5"/>
      <c r="S531" s="5"/>
      <c r="T531" s="5"/>
      <c r="U531" s="5"/>
      <c r="AA531" s="3"/>
      <c r="AB531" s="13"/>
      <c r="AC531" s="13"/>
      <c r="AD531" s="13"/>
      <c r="AE531" s="13"/>
      <c r="AF531" s="13"/>
      <c r="AG531" s="13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T531" s="107"/>
      <c r="BA531" s="11"/>
      <c r="BB531" s="11"/>
      <c r="BC531" s="11"/>
      <c r="BD531" s="11"/>
      <c r="BE531" s="11"/>
      <c r="BH531" s="11"/>
      <c r="BI531" s="11"/>
      <c r="BJ531" s="11"/>
      <c r="BK531" s="11"/>
      <c r="BL531" s="11"/>
      <c r="BM531" s="11"/>
      <c r="BN531" s="11"/>
    </row>
    <row r="532" spans="1:66" s="1" customFormat="1" x14ac:dyDescent="0.3">
      <c r="A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118"/>
      <c r="N532" s="5"/>
      <c r="O532" s="5"/>
      <c r="P532" s="5"/>
      <c r="Q532" s="5"/>
      <c r="R532" s="5"/>
      <c r="S532" s="5"/>
      <c r="T532" s="5"/>
      <c r="U532" s="5"/>
      <c r="AA532" s="3"/>
      <c r="AB532" s="13"/>
      <c r="AC532" s="13"/>
      <c r="AD532" s="13"/>
      <c r="AE532" s="13"/>
      <c r="AF532" s="13"/>
      <c r="AG532" s="13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T532" s="107"/>
      <c r="BA532" s="11"/>
      <c r="BB532" s="11"/>
      <c r="BC532" s="11"/>
      <c r="BD532" s="11"/>
      <c r="BE532" s="11"/>
      <c r="BH532" s="11"/>
      <c r="BI532" s="11"/>
      <c r="BJ532" s="11"/>
      <c r="BK532" s="11"/>
      <c r="BL532" s="11"/>
      <c r="BM532" s="11"/>
      <c r="BN532" s="11"/>
    </row>
    <row r="533" spans="1:66" s="1" customFormat="1" x14ac:dyDescent="0.3">
      <c r="A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118"/>
      <c r="N533" s="5"/>
      <c r="O533" s="5"/>
      <c r="P533" s="5"/>
      <c r="Q533" s="5"/>
      <c r="R533" s="5"/>
      <c r="S533" s="5"/>
      <c r="T533" s="5"/>
      <c r="U533" s="5"/>
      <c r="AA533" s="3"/>
      <c r="AB533" s="13"/>
      <c r="AC533" s="13"/>
      <c r="AD533" s="13"/>
      <c r="AE533" s="13"/>
      <c r="AF533" s="13"/>
      <c r="AG533" s="13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T533" s="107"/>
      <c r="BA533" s="11"/>
      <c r="BB533" s="11"/>
      <c r="BC533" s="11"/>
      <c r="BD533" s="11"/>
      <c r="BE533" s="11"/>
      <c r="BH533" s="11"/>
      <c r="BI533" s="11"/>
      <c r="BJ533" s="11"/>
      <c r="BK533" s="11"/>
      <c r="BL533" s="11"/>
      <c r="BM533" s="11"/>
      <c r="BN533" s="11"/>
    </row>
    <row r="534" spans="1:66" s="1" customFormat="1" x14ac:dyDescent="0.3">
      <c r="A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118"/>
      <c r="N534" s="5"/>
      <c r="O534" s="5"/>
      <c r="P534" s="5"/>
      <c r="Q534" s="5"/>
      <c r="R534" s="5"/>
      <c r="S534" s="5"/>
      <c r="T534" s="5"/>
      <c r="U534" s="5"/>
      <c r="AA534" s="3"/>
      <c r="AB534" s="13"/>
      <c r="AC534" s="13"/>
      <c r="AD534" s="13"/>
      <c r="AE534" s="13"/>
      <c r="AF534" s="13"/>
      <c r="AG534" s="13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T534" s="107"/>
      <c r="BA534" s="11"/>
      <c r="BB534" s="11"/>
      <c r="BC534" s="11"/>
      <c r="BD534" s="11"/>
      <c r="BE534" s="11"/>
      <c r="BH534" s="11"/>
      <c r="BI534" s="11"/>
      <c r="BJ534" s="11"/>
      <c r="BK534" s="11"/>
      <c r="BL534" s="11"/>
      <c r="BM534" s="11"/>
      <c r="BN534" s="11"/>
    </row>
    <row r="535" spans="1:66" s="1" customFormat="1" x14ac:dyDescent="0.3">
      <c r="A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118"/>
      <c r="N535" s="5"/>
      <c r="O535" s="5"/>
      <c r="P535" s="5"/>
      <c r="Q535" s="5"/>
      <c r="R535" s="5"/>
      <c r="S535" s="5"/>
      <c r="T535" s="5"/>
      <c r="U535" s="5"/>
      <c r="AA535" s="3"/>
      <c r="AB535" s="13"/>
      <c r="AC535" s="13"/>
      <c r="AD535" s="13"/>
      <c r="AE535" s="13"/>
      <c r="AF535" s="13"/>
      <c r="AG535" s="13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T535" s="107"/>
      <c r="BA535" s="11"/>
      <c r="BB535" s="11"/>
      <c r="BC535" s="11"/>
      <c r="BD535" s="11"/>
      <c r="BE535" s="11"/>
      <c r="BH535" s="11"/>
      <c r="BI535" s="11"/>
      <c r="BJ535" s="11"/>
      <c r="BK535" s="11"/>
      <c r="BL535" s="11"/>
      <c r="BM535" s="11"/>
      <c r="BN535" s="11"/>
    </row>
    <row r="536" spans="1:66" s="1" customFormat="1" x14ac:dyDescent="0.3">
      <c r="A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118"/>
      <c r="N536" s="5"/>
      <c r="O536" s="5"/>
      <c r="P536" s="5"/>
      <c r="Q536" s="5"/>
      <c r="R536" s="5"/>
      <c r="S536" s="5"/>
      <c r="T536" s="5"/>
      <c r="U536" s="5"/>
      <c r="AA536" s="3"/>
      <c r="AB536" s="13"/>
      <c r="AC536" s="13"/>
      <c r="AD536" s="13"/>
      <c r="AE536" s="13"/>
      <c r="AF536" s="13"/>
      <c r="AG536" s="13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T536" s="107"/>
      <c r="BA536" s="11"/>
      <c r="BB536" s="11"/>
      <c r="BC536" s="11"/>
      <c r="BD536" s="11"/>
      <c r="BE536" s="11"/>
      <c r="BH536" s="11"/>
      <c r="BI536" s="11"/>
      <c r="BJ536" s="11"/>
      <c r="BK536" s="11"/>
      <c r="BL536" s="11"/>
      <c r="BM536" s="11"/>
      <c r="BN536" s="11"/>
    </row>
    <row r="537" spans="1:66" s="1" customFormat="1" x14ac:dyDescent="0.3">
      <c r="A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118"/>
      <c r="N537" s="5"/>
      <c r="O537" s="5"/>
      <c r="P537" s="5"/>
      <c r="Q537" s="5"/>
      <c r="R537" s="5"/>
      <c r="S537" s="5"/>
      <c r="T537" s="5"/>
      <c r="U537" s="5"/>
      <c r="AA537" s="3"/>
      <c r="AB537" s="13"/>
      <c r="AC537" s="13"/>
      <c r="AD537" s="13"/>
      <c r="AE537" s="13"/>
      <c r="AF537" s="13"/>
      <c r="AG537" s="13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T537" s="107"/>
      <c r="BA537" s="11"/>
      <c r="BB537" s="11"/>
      <c r="BC537" s="11"/>
      <c r="BD537" s="11"/>
      <c r="BE537" s="11"/>
      <c r="BH537" s="11"/>
      <c r="BI537" s="11"/>
      <c r="BJ537" s="11"/>
      <c r="BK537" s="11"/>
      <c r="BL537" s="11"/>
      <c r="BM537" s="11"/>
      <c r="BN537" s="11"/>
    </row>
    <row r="538" spans="1:66" s="1" customFormat="1" x14ac:dyDescent="0.3">
      <c r="A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118"/>
      <c r="N538" s="5"/>
      <c r="O538" s="5"/>
      <c r="P538" s="5"/>
      <c r="Q538" s="5"/>
      <c r="R538" s="5"/>
      <c r="S538" s="5"/>
      <c r="T538" s="5"/>
      <c r="U538" s="5"/>
      <c r="AA538" s="3"/>
      <c r="AB538" s="13"/>
      <c r="AC538" s="13"/>
      <c r="AD538" s="13"/>
      <c r="AE538" s="13"/>
      <c r="AF538" s="13"/>
      <c r="AG538" s="13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T538" s="107"/>
      <c r="BA538" s="11"/>
      <c r="BB538" s="11"/>
      <c r="BC538" s="11"/>
      <c r="BD538" s="11"/>
      <c r="BE538" s="11"/>
      <c r="BH538" s="11"/>
      <c r="BI538" s="11"/>
      <c r="BJ538" s="11"/>
      <c r="BK538" s="11"/>
      <c r="BL538" s="11"/>
      <c r="BM538" s="11"/>
      <c r="BN538" s="11"/>
    </row>
    <row r="539" spans="1:66" s="1" customFormat="1" x14ac:dyDescent="0.3">
      <c r="A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118"/>
      <c r="N539" s="5"/>
      <c r="O539" s="5"/>
      <c r="P539" s="5"/>
      <c r="Q539" s="5"/>
      <c r="R539" s="5"/>
      <c r="S539" s="5"/>
      <c r="T539" s="5"/>
      <c r="U539" s="5"/>
      <c r="AA539" s="3"/>
      <c r="AB539" s="13"/>
      <c r="AC539" s="13"/>
      <c r="AD539" s="13"/>
      <c r="AE539" s="13"/>
      <c r="AF539" s="13"/>
      <c r="AG539" s="13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T539" s="107"/>
      <c r="BA539" s="11"/>
      <c r="BB539" s="11"/>
      <c r="BC539" s="11"/>
      <c r="BD539" s="11"/>
      <c r="BE539" s="11"/>
      <c r="BH539" s="11"/>
      <c r="BI539" s="11"/>
      <c r="BJ539" s="11"/>
      <c r="BK539" s="11"/>
      <c r="BL539" s="11"/>
      <c r="BM539" s="11"/>
      <c r="BN539" s="11"/>
    </row>
    <row r="540" spans="1:66" s="1" customFormat="1" x14ac:dyDescent="0.3">
      <c r="A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118"/>
      <c r="N540" s="5"/>
      <c r="O540" s="5"/>
      <c r="P540" s="5"/>
      <c r="Q540" s="5"/>
      <c r="R540" s="5"/>
      <c r="S540" s="5"/>
      <c r="T540" s="5"/>
      <c r="U540" s="5"/>
      <c r="AA540" s="3"/>
      <c r="AB540" s="13"/>
      <c r="AC540" s="13"/>
      <c r="AD540" s="13"/>
      <c r="AE540" s="13"/>
      <c r="AF540" s="13"/>
      <c r="AG540" s="13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T540" s="107"/>
      <c r="BA540" s="11"/>
      <c r="BB540" s="11"/>
      <c r="BC540" s="11"/>
      <c r="BD540" s="11"/>
      <c r="BE540" s="11"/>
      <c r="BH540" s="11"/>
      <c r="BI540" s="11"/>
      <c r="BJ540" s="11"/>
      <c r="BK540" s="11"/>
      <c r="BL540" s="11"/>
      <c r="BM540" s="11"/>
      <c r="BN540" s="11"/>
    </row>
    <row r="541" spans="1:66" s="1" customFormat="1" x14ac:dyDescent="0.3">
      <c r="A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118"/>
      <c r="N541" s="5"/>
      <c r="O541" s="5"/>
      <c r="P541" s="5"/>
      <c r="Q541" s="5"/>
      <c r="R541" s="5"/>
      <c r="S541" s="5"/>
      <c r="T541" s="5"/>
      <c r="U541" s="5"/>
      <c r="AA541" s="3"/>
      <c r="AB541" s="13"/>
      <c r="AC541" s="13"/>
      <c r="AD541" s="13"/>
      <c r="AE541" s="13"/>
      <c r="AF541" s="13"/>
      <c r="AG541" s="13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T541" s="107"/>
      <c r="BA541" s="11"/>
      <c r="BB541" s="11"/>
      <c r="BC541" s="11"/>
      <c r="BD541" s="11"/>
      <c r="BE541" s="11"/>
      <c r="BH541" s="11"/>
      <c r="BI541" s="11"/>
      <c r="BJ541" s="11"/>
      <c r="BK541" s="11"/>
      <c r="BL541" s="11"/>
      <c r="BM541" s="11"/>
      <c r="BN541" s="11"/>
    </row>
    <row r="542" spans="1:66" s="1" customFormat="1" x14ac:dyDescent="0.3">
      <c r="A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118"/>
      <c r="N542" s="5"/>
      <c r="O542" s="5"/>
      <c r="P542" s="5"/>
      <c r="Q542" s="5"/>
      <c r="R542" s="5"/>
      <c r="S542" s="5"/>
      <c r="T542" s="5"/>
      <c r="U542" s="5"/>
      <c r="AA542" s="3"/>
      <c r="AB542" s="13"/>
      <c r="AC542" s="13"/>
      <c r="AD542" s="13"/>
      <c r="AE542" s="13"/>
      <c r="AF542" s="13"/>
      <c r="AG542" s="13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T542" s="107"/>
      <c r="BA542" s="11"/>
      <c r="BB542" s="11"/>
      <c r="BC542" s="11"/>
      <c r="BD542" s="11"/>
      <c r="BE542" s="11"/>
      <c r="BH542" s="11"/>
      <c r="BI542" s="11"/>
      <c r="BJ542" s="11"/>
      <c r="BK542" s="11"/>
      <c r="BL542" s="11"/>
      <c r="BM542" s="11"/>
      <c r="BN542" s="11"/>
    </row>
    <row r="543" spans="1:66" s="1" customFormat="1" x14ac:dyDescent="0.3">
      <c r="A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118"/>
      <c r="N543" s="5"/>
      <c r="O543" s="5"/>
      <c r="P543" s="5"/>
      <c r="Q543" s="5"/>
      <c r="R543" s="5"/>
      <c r="S543" s="5"/>
      <c r="T543" s="5"/>
      <c r="U543" s="5"/>
      <c r="AA543" s="3"/>
      <c r="AB543" s="13"/>
      <c r="AC543" s="13"/>
      <c r="AD543" s="13"/>
      <c r="AE543" s="13"/>
      <c r="AF543" s="13"/>
      <c r="AG543" s="13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T543" s="107"/>
      <c r="BA543" s="11"/>
      <c r="BB543" s="11"/>
      <c r="BC543" s="11"/>
      <c r="BD543" s="11"/>
      <c r="BE543" s="11"/>
      <c r="BH543" s="11"/>
      <c r="BI543" s="11"/>
      <c r="BJ543" s="11"/>
      <c r="BK543" s="11"/>
      <c r="BL543" s="11"/>
      <c r="BM543" s="11"/>
      <c r="BN543" s="11"/>
    </row>
    <row r="544" spans="1:66" s="1" customFormat="1" x14ac:dyDescent="0.3">
      <c r="A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118"/>
      <c r="N544" s="5"/>
      <c r="O544" s="5"/>
      <c r="P544" s="5"/>
      <c r="Q544" s="5"/>
      <c r="R544" s="5"/>
      <c r="S544" s="5"/>
      <c r="T544" s="5"/>
      <c r="U544" s="5"/>
      <c r="AA544" s="3"/>
      <c r="AB544" s="13"/>
      <c r="AC544" s="13"/>
      <c r="AD544" s="13"/>
      <c r="AE544" s="13"/>
      <c r="AF544" s="13"/>
      <c r="AG544" s="13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T544" s="107"/>
      <c r="BA544" s="11"/>
      <c r="BB544" s="11"/>
      <c r="BC544" s="11"/>
      <c r="BD544" s="11"/>
      <c r="BE544" s="11"/>
      <c r="BH544" s="11"/>
      <c r="BI544" s="11"/>
      <c r="BJ544" s="11"/>
      <c r="BK544" s="11"/>
      <c r="BL544" s="11"/>
      <c r="BM544" s="11"/>
      <c r="BN544" s="11"/>
    </row>
    <row r="545" spans="1:66" s="1" customFormat="1" x14ac:dyDescent="0.3">
      <c r="A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118"/>
      <c r="N545" s="5"/>
      <c r="O545" s="5"/>
      <c r="P545" s="5"/>
      <c r="Q545" s="5"/>
      <c r="R545" s="5"/>
      <c r="S545" s="5"/>
      <c r="T545" s="5"/>
      <c r="U545" s="5"/>
      <c r="AA545" s="3"/>
      <c r="AB545" s="13"/>
      <c r="AC545" s="13"/>
      <c r="AD545" s="13"/>
      <c r="AE545" s="13"/>
      <c r="AF545" s="13"/>
      <c r="AG545" s="13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T545" s="107"/>
      <c r="BA545" s="11"/>
      <c r="BB545" s="11"/>
      <c r="BC545" s="11"/>
      <c r="BD545" s="11"/>
      <c r="BE545" s="11"/>
      <c r="BH545" s="11"/>
      <c r="BI545" s="11"/>
      <c r="BJ545" s="11"/>
      <c r="BK545" s="11"/>
      <c r="BL545" s="11"/>
      <c r="BM545" s="11"/>
      <c r="BN545" s="11"/>
    </row>
    <row r="546" spans="1:66" s="1" customFormat="1" x14ac:dyDescent="0.3">
      <c r="A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118"/>
      <c r="N546" s="5"/>
      <c r="O546" s="5"/>
      <c r="P546" s="5"/>
      <c r="Q546" s="5"/>
      <c r="R546" s="5"/>
      <c r="S546" s="5"/>
      <c r="T546" s="5"/>
      <c r="U546" s="5"/>
      <c r="AA546" s="3"/>
      <c r="AB546" s="13"/>
      <c r="AC546" s="13"/>
      <c r="AD546" s="13"/>
      <c r="AE546" s="13"/>
      <c r="AF546" s="13"/>
      <c r="AG546" s="13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T546" s="107"/>
      <c r="BA546" s="11"/>
      <c r="BB546" s="11"/>
      <c r="BC546" s="11"/>
      <c r="BD546" s="11"/>
      <c r="BE546" s="11"/>
      <c r="BH546" s="11"/>
      <c r="BI546" s="11"/>
      <c r="BJ546" s="11"/>
      <c r="BK546" s="11"/>
      <c r="BL546" s="11"/>
      <c r="BM546" s="11"/>
      <c r="BN546" s="11"/>
    </row>
    <row r="547" spans="1:66" s="1" customFormat="1" x14ac:dyDescent="0.3">
      <c r="A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118"/>
      <c r="N547" s="5"/>
      <c r="O547" s="5"/>
      <c r="P547" s="5"/>
      <c r="Q547" s="5"/>
      <c r="R547" s="5"/>
      <c r="S547" s="5"/>
      <c r="T547" s="5"/>
      <c r="U547" s="5"/>
      <c r="AA547" s="3"/>
      <c r="AB547" s="13"/>
      <c r="AC547" s="13"/>
      <c r="AD547" s="13"/>
      <c r="AE547" s="13"/>
      <c r="AF547" s="13"/>
      <c r="AG547" s="13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T547" s="107"/>
      <c r="BA547" s="11"/>
      <c r="BB547" s="11"/>
      <c r="BC547" s="11"/>
      <c r="BD547" s="11"/>
      <c r="BE547" s="11"/>
      <c r="BH547" s="11"/>
      <c r="BI547" s="11"/>
      <c r="BJ547" s="11"/>
      <c r="BK547" s="11"/>
      <c r="BL547" s="11"/>
      <c r="BM547" s="11"/>
      <c r="BN547" s="11"/>
    </row>
    <row r="548" spans="1:66" s="1" customFormat="1" x14ac:dyDescent="0.3">
      <c r="A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118"/>
      <c r="N548" s="5"/>
      <c r="O548" s="5"/>
      <c r="P548" s="5"/>
      <c r="Q548" s="5"/>
      <c r="R548" s="5"/>
      <c r="S548" s="5"/>
      <c r="T548" s="5"/>
      <c r="U548" s="5"/>
      <c r="AA548" s="3"/>
      <c r="AB548" s="13"/>
      <c r="AC548" s="13"/>
      <c r="AD548" s="13"/>
      <c r="AE548" s="13"/>
      <c r="AF548" s="13"/>
      <c r="AG548" s="13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T548" s="107"/>
      <c r="BA548" s="11"/>
      <c r="BB548" s="11"/>
      <c r="BC548" s="11"/>
      <c r="BD548" s="11"/>
      <c r="BE548" s="11"/>
      <c r="BH548" s="11"/>
      <c r="BI548" s="11"/>
      <c r="BJ548" s="11"/>
      <c r="BK548" s="11"/>
      <c r="BL548" s="11"/>
      <c r="BM548" s="11"/>
      <c r="BN548" s="11"/>
    </row>
    <row r="549" spans="1:66" s="1" customFormat="1" x14ac:dyDescent="0.3">
      <c r="A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118"/>
      <c r="N549" s="5"/>
      <c r="O549" s="5"/>
      <c r="P549" s="5"/>
      <c r="Q549" s="5"/>
      <c r="R549" s="5"/>
      <c r="S549" s="5"/>
      <c r="T549" s="5"/>
      <c r="U549" s="5"/>
      <c r="AA549" s="3"/>
      <c r="AB549" s="13"/>
      <c r="AC549" s="13"/>
      <c r="AD549" s="13"/>
      <c r="AE549" s="13"/>
      <c r="AF549" s="13"/>
      <c r="AG549" s="13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T549" s="107"/>
      <c r="BA549" s="11"/>
      <c r="BB549" s="11"/>
      <c r="BC549" s="11"/>
      <c r="BD549" s="11"/>
      <c r="BE549" s="11"/>
      <c r="BH549" s="11"/>
      <c r="BI549" s="11"/>
      <c r="BJ549" s="11"/>
      <c r="BK549" s="11"/>
      <c r="BL549" s="11"/>
      <c r="BM549" s="11"/>
      <c r="BN549" s="11"/>
    </row>
    <row r="550" spans="1:66" s="1" customFormat="1" x14ac:dyDescent="0.3">
      <c r="A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118"/>
      <c r="N550" s="5"/>
      <c r="O550" s="5"/>
      <c r="P550" s="5"/>
      <c r="Q550" s="5"/>
      <c r="R550" s="5"/>
      <c r="S550" s="5"/>
      <c r="T550" s="5"/>
      <c r="U550" s="5"/>
      <c r="AA550" s="3"/>
      <c r="AB550" s="13"/>
      <c r="AC550" s="13"/>
      <c r="AD550" s="13"/>
      <c r="AE550" s="13"/>
      <c r="AF550" s="13"/>
      <c r="AG550" s="13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T550" s="107"/>
      <c r="BA550" s="11"/>
      <c r="BB550" s="11"/>
      <c r="BC550" s="11"/>
      <c r="BD550" s="11"/>
      <c r="BE550" s="11"/>
      <c r="BH550" s="11"/>
      <c r="BI550" s="11"/>
      <c r="BJ550" s="11"/>
      <c r="BK550" s="11"/>
      <c r="BL550" s="11"/>
      <c r="BM550" s="11"/>
      <c r="BN550" s="11"/>
    </row>
    <row r="551" spans="1:66" s="1" customFormat="1" x14ac:dyDescent="0.3">
      <c r="A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118"/>
      <c r="N551" s="5"/>
      <c r="O551" s="5"/>
      <c r="P551" s="5"/>
      <c r="Q551" s="5"/>
      <c r="R551" s="5"/>
      <c r="S551" s="5"/>
      <c r="T551" s="5"/>
      <c r="U551" s="5"/>
      <c r="AA551" s="3"/>
      <c r="AB551" s="13"/>
      <c r="AC551" s="13"/>
      <c r="AD551" s="13"/>
      <c r="AE551" s="13"/>
      <c r="AF551" s="13"/>
      <c r="AG551" s="13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T551" s="107"/>
      <c r="BA551" s="11"/>
      <c r="BB551" s="11"/>
      <c r="BC551" s="11"/>
      <c r="BD551" s="11"/>
      <c r="BE551" s="11"/>
      <c r="BH551" s="11"/>
      <c r="BI551" s="11"/>
      <c r="BJ551" s="11"/>
      <c r="BK551" s="11"/>
      <c r="BL551" s="11"/>
      <c r="BM551" s="11"/>
      <c r="BN551" s="11"/>
    </row>
    <row r="552" spans="1:66" s="1" customFormat="1" x14ac:dyDescent="0.3">
      <c r="A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118"/>
      <c r="N552" s="5"/>
      <c r="O552" s="5"/>
      <c r="P552" s="5"/>
      <c r="Q552" s="5"/>
      <c r="R552" s="5"/>
      <c r="S552" s="5"/>
      <c r="T552" s="5"/>
      <c r="U552" s="5"/>
      <c r="AA552" s="3"/>
      <c r="AB552" s="13"/>
      <c r="AC552" s="13"/>
      <c r="AD552" s="13"/>
      <c r="AE552" s="13"/>
      <c r="AF552" s="13"/>
      <c r="AG552" s="13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T552" s="107"/>
      <c r="BA552" s="11"/>
      <c r="BB552" s="11"/>
      <c r="BC552" s="11"/>
      <c r="BD552" s="11"/>
      <c r="BE552" s="11"/>
      <c r="BH552" s="11"/>
      <c r="BI552" s="11"/>
      <c r="BJ552" s="11"/>
      <c r="BK552" s="11"/>
      <c r="BL552" s="11"/>
      <c r="BM552" s="11"/>
      <c r="BN552" s="11"/>
    </row>
    <row r="553" spans="1:66" s="1" customFormat="1" x14ac:dyDescent="0.3">
      <c r="A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118"/>
      <c r="N553" s="5"/>
      <c r="O553" s="5"/>
      <c r="P553" s="5"/>
      <c r="Q553" s="5"/>
      <c r="R553" s="5"/>
      <c r="S553" s="5"/>
      <c r="T553" s="5"/>
      <c r="U553" s="5"/>
      <c r="AA553" s="3"/>
      <c r="AB553" s="13"/>
      <c r="AC553" s="13"/>
      <c r="AD553" s="13"/>
      <c r="AE553" s="13"/>
      <c r="AF553" s="13"/>
      <c r="AG553" s="13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T553" s="107"/>
      <c r="BA553" s="11"/>
      <c r="BB553" s="11"/>
      <c r="BC553" s="11"/>
      <c r="BD553" s="11"/>
      <c r="BE553" s="11"/>
      <c r="BH553" s="11"/>
      <c r="BI553" s="11"/>
      <c r="BJ553" s="11"/>
      <c r="BK553" s="11"/>
      <c r="BL553" s="11"/>
      <c r="BM553" s="11"/>
      <c r="BN553" s="11"/>
    </row>
    <row r="554" spans="1:66" s="1" customFormat="1" x14ac:dyDescent="0.3">
      <c r="A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118"/>
      <c r="N554" s="5"/>
      <c r="O554" s="5"/>
      <c r="P554" s="5"/>
      <c r="Q554" s="5"/>
      <c r="R554" s="5"/>
      <c r="S554" s="5"/>
      <c r="T554" s="5"/>
      <c r="U554" s="5"/>
      <c r="AA554" s="3"/>
      <c r="AB554" s="13"/>
      <c r="AC554" s="13"/>
      <c r="AD554" s="13"/>
      <c r="AE554" s="13"/>
      <c r="AF554" s="13"/>
      <c r="AG554" s="13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T554" s="107"/>
      <c r="BA554" s="11"/>
      <c r="BB554" s="11"/>
      <c r="BC554" s="11"/>
      <c r="BD554" s="11"/>
      <c r="BE554" s="11"/>
      <c r="BH554" s="11"/>
      <c r="BI554" s="11"/>
      <c r="BJ554" s="11"/>
      <c r="BK554" s="11"/>
      <c r="BL554" s="11"/>
      <c r="BM554" s="11"/>
      <c r="BN554" s="11"/>
    </row>
    <row r="555" spans="1:66" s="1" customFormat="1" x14ac:dyDescent="0.3">
      <c r="A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118"/>
      <c r="N555" s="5"/>
      <c r="O555" s="5"/>
      <c r="P555" s="5"/>
      <c r="Q555" s="5"/>
      <c r="R555" s="5"/>
      <c r="S555" s="5"/>
      <c r="T555" s="5"/>
      <c r="U555" s="5"/>
      <c r="AA555" s="3"/>
      <c r="AB555" s="13"/>
      <c r="AC555" s="13"/>
      <c r="AD555" s="13"/>
      <c r="AE555" s="13"/>
      <c r="AF555" s="13"/>
      <c r="AG555" s="13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T555" s="107"/>
      <c r="BA555" s="11"/>
      <c r="BB555" s="11"/>
      <c r="BC555" s="11"/>
      <c r="BD555" s="11"/>
      <c r="BE555" s="11"/>
      <c r="BH555" s="11"/>
      <c r="BI555" s="11"/>
      <c r="BJ555" s="11"/>
      <c r="BK555" s="11"/>
      <c r="BL555" s="11"/>
      <c r="BM555" s="11"/>
      <c r="BN555" s="11"/>
    </row>
    <row r="556" spans="1:66" s="1" customFormat="1" x14ac:dyDescent="0.3">
      <c r="A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118"/>
      <c r="N556" s="5"/>
      <c r="O556" s="5"/>
      <c r="P556" s="5"/>
      <c r="Q556" s="5"/>
      <c r="R556" s="5"/>
      <c r="S556" s="5"/>
      <c r="T556" s="5"/>
      <c r="U556" s="5"/>
      <c r="AA556" s="3"/>
      <c r="AB556" s="13"/>
      <c r="AC556" s="13"/>
      <c r="AD556" s="13"/>
      <c r="AE556" s="13"/>
      <c r="AF556" s="13"/>
      <c r="AG556" s="13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T556" s="107"/>
      <c r="BA556" s="11"/>
      <c r="BB556" s="11"/>
      <c r="BC556" s="11"/>
      <c r="BD556" s="11"/>
      <c r="BE556" s="11"/>
      <c r="BH556" s="11"/>
      <c r="BI556" s="11"/>
      <c r="BJ556" s="11"/>
      <c r="BK556" s="11"/>
      <c r="BL556" s="11"/>
      <c r="BM556" s="11"/>
      <c r="BN556" s="11"/>
    </row>
    <row r="557" spans="1:66" s="1" customFormat="1" x14ac:dyDescent="0.3">
      <c r="A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118"/>
      <c r="N557" s="5"/>
      <c r="O557" s="5"/>
      <c r="P557" s="5"/>
      <c r="Q557" s="5"/>
      <c r="R557" s="5"/>
      <c r="S557" s="5"/>
      <c r="T557" s="5"/>
      <c r="U557" s="5"/>
      <c r="AA557" s="3"/>
      <c r="AB557" s="13"/>
      <c r="AC557" s="13"/>
      <c r="AD557" s="13"/>
      <c r="AE557" s="13"/>
      <c r="AF557" s="13"/>
      <c r="AG557" s="13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T557" s="107"/>
      <c r="BA557" s="11"/>
      <c r="BB557" s="11"/>
      <c r="BC557" s="11"/>
      <c r="BD557" s="11"/>
      <c r="BE557" s="11"/>
      <c r="BH557" s="11"/>
      <c r="BI557" s="11"/>
      <c r="BJ557" s="11"/>
      <c r="BK557" s="11"/>
      <c r="BL557" s="11"/>
      <c r="BM557" s="11"/>
      <c r="BN557" s="11"/>
    </row>
    <row r="558" spans="1:66" s="1" customFormat="1" x14ac:dyDescent="0.3">
      <c r="A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118"/>
      <c r="N558" s="5"/>
      <c r="O558" s="5"/>
      <c r="P558" s="5"/>
      <c r="Q558" s="5"/>
      <c r="R558" s="5"/>
      <c r="S558" s="5"/>
      <c r="T558" s="5"/>
      <c r="U558" s="5"/>
      <c r="AA558" s="3"/>
      <c r="AB558" s="13"/>
      <c r="AC558" s="13"/>
      <c r="AD558" s="13"/>
      <c r="AE558" s="13"/>
      <c r="AF558" s="13"/>
      <c r="AG558" s="13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T558" s="107"/>
      <c r="BA558" s="11"/>
      <c r="BB558" s="11"/>
      <c r="BC558" s="11"/>
      <c r="BD558" s="11"/>
      <c r="BE558" s="11"/>
      <c r="BH558" s="11"/>
      <c r="BI558" s="11"/>
      <c r="BJ558" s="11"/>
      <c r="BK558" s="11"/>
      <c r="BL558" s="11"/>
      <c r="BM558" s="11"/>
      <c r="BN558" s="11"/>
    </row>
    <row r="559" spans="1:66" s="1" customFormat="1" x14ac:dyDescent="0.3">
      <c r="A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118"/>
      <c r="N559" s="5"/>
      <c r="O559" s="5"/>
      <c r="P559" s="5"/>
      <c r="Q559" s="5"/>
      <c r="R559" s="5"/>
      <c r="S559" s="5"/>
      <c r="T559" s="5"/>
      <c r="U559" s="5"/>
      <c r="AA559" s="3"/>
      <c r="AB559" s="13"/>
      <c r="AC559" s="13"/>
      <c r="AD559" s="13"/>
      <c r="AE559" s="13"/>
      <c r="AF559" s="13"/>
      <c r="AG559" s="13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T559" s="107"/>
      <c r="BA559" s="11"/>
      <c r="BB559" s="11"/>
      <c r="BC559" s="11"/>
      <c r="BD559" s="11"/>
      <c r="BE559" s="11"/>
      <c r="BH559" s="11"/>
      <c r="BI559" s="11"/>
      <c r="BJ559" s="11"/>
      <c r="BK559" s="11"/>
      <c r="BL559" s="11"/>
      <c r="BM559" s="11"/>
      <c r="BN559" s="11"/>
    </row>
    <row r="560" spans="1:66" s="1" customFormat="1" x14ac:dyDescent="0.3">
      <c r="A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118"/>
      <c r="N560" s="5"/>
      <c r="O560" s="5"/>
      <c r="P560" s="5"/>
      <c r="Q560" s="5"/>
      <c r="R560" s="5"/>
      <c r="S560" s="5"/>
      <c r="T560" s="5"/>
      <c r="U560" s="5"/>
      <c r="AA560" s="3"/>
      <c r="AB560" s="13"/>
      <c r="AC560" s="13"/>
      <c r="AD560" s="13"/>
      <c r="AE560" s="13"/>
      <c r="AF560" s="13"/>
      <c r="AG560" s="13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T560" s="107"/>
      <c r="BA560" s="11"/>
      <c r="BB560" s="11"/>
      <c r="BC560" s="11"/>
      <c r="BD560" s="11"/>
      <c r="BE560" s="11"/>
      <c r="BH560" s="11"/>
      <c r="BI560" s="11"/>
      <c r="BJ560" s="11"/>
      <c r="BK560" s="11"/>
      <c r="BL560" s="11"/>
      <c r="BM560" s="11"/>
      <c r="BN560" s="11"/>
    </row>
    <row r="561" spans="1:66" s="1" customFormat="1" x14ac:dyDescent="0.3">
      <c r="A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118"/>
      <c r="N561" s="5"/>
      <c r="O561" s="5"/>
      <c r="P561" s="5"/>
      <c r="Q561" s="5"/>
      <c r="R561" s="5"/>
      <c r="S561" s="5"/>
      <c r="T561" s="5"/>
      <c r="U561" s="5"/>
      <c r="AA561" s="3"/>
      <c r="AB561" s="13"/>
      <c r="AC561" s="13"/>
      <c r="AD561" s="13"/>
      <c r="AE561" s="13"/>
      <c r="AF561" s="13"/>
      <c r="AG561" s="13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T561" s="107"/>
      <c r="BA561" s="11"/>
      <c r="BB561" s="11"/>
      <c r="BC561" s="11"/>
      <c r="BD561" s="11"/>
      <c r="BE561" s="11"/>
      <c r="BH561" s="11"/>
      <c r="BI561" s="11"/>
      <c r="BJ561" s="11"/>
      <c r="BK561" s="11"/>
      <c r="BL561" s="11"/>
      <c r="BM561" s="11"/>
      <c r="BN561" s="11"/>
    </row>
    <row r="562" spans="1:66" s="1" customFormat="1" x14ac:dyDescent="0.3">
      <c r="A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118"/>
      <c r="N562" s="5"/>
      <c r="O562" s="5"/>
      <c r="P562" s="5"/>
      <c r="Q562" s="5"/>
      <c r="R562" s="5"/>
      <c r="S562" s="5"/>
      <c r="T562" s="5"/>
      <c r="U562" s="5"/>
      <c r="AA562" s="3"/>
      <c r="AB562" s="13"/>
      <c r="AC562" s="13"/>
      <c r="AD562" s="13"/>
      <c r="AE562" s="13"/>
      <c r="AF562" s="13"/>
      <c r="AG562" s="13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T562" s="107"/>
      <c r="BA562" s="11"/>
      <c r="BB562" s="11"/>
      <c r="BC562" s="11"/>
      <c r="BD562" s="11"/>
      <c r="BE562" s="11"/>
      <c r="BH562" s="11"/>
      <c r="BI562" s="11"/>
      <c r="BJ562" s="11"/>
      <c r="BK562" s="11"/>
      <c r="BL562" s="11"/>
      <c r="BM562" s="11"/>
      <c r="BN562" s="11"/>
    </row>
    <row r="563" spans="1:66" s="1" customFormat="1" x14ac:dyDescent="0.3">
      <c r="A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118"/>
      <c r="N563" s="5"/>
      <c r="O563" s="5"/>
      <c r="P563" s="5"/>
      <c r="Q563" s="5"/>
      <c r="R563" s="5"/>
      <c r="S563" s="5"/>
      <c r="T563" s="5"/>
      <c r="U563" s="5"/>
      <c r="AA563" s="3"/>
      <c r="AB563" s="13"/>
      <c r="AC563" s="13"/>
      <c r="AD563" s="13"/>
      <c r="AE563" s="13"/>
      <c r="AF563" s="13"/>
      <c r="AG563" s="13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T563" s="107"/>
      <c r="BA563" s="11"/>
      <c r="BB563" s="11"/>
      <c r="BC563" s="11"/>
      <c r="BD563" s="11"/>
      <c r="BE563" s="11"/>
      <c r="BH563" s="11"/>
      <c r="BI563" s="11"/>
      <c r="BJ563" s="11"/>
      <c r="BK563" s="11"/>
      <c r="BL563" s="11"/>
      <c r="BM563" s="11"/>
      <c r="BN563" s="11"/>
    </row>
    <row r="564" spans="1:66" s="1" customFormat="1" x14ac:dyDescent="0.3">
      <c r="A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118"/>
      <c r="N564" s="5"/>
      <c r="O564" s="5"/>
      <c r="P564" s="5"/>
      <c r="Q564" s="5"/>
      <c r="R564" s="5"/>
      <c r="S564" s="5"/>
      <c r="T564" s="5"/>
      <c r="U564" s="5"/>
      <c r="AA564" s="3"/>
      <c r="AB564" s="13"/>
      <c r="AC564" s="13"/>
      <c r="AD564" s="13"/>
      <c r="AE564" s="13"/>
      <c r="AF564" s="13"/>
      <c r="AG564" s="13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T564" s="107"/>
      <c r="BA564" s="11"/>
      <c r="BB564" s="11"/>
      <c r="BC564" s="11"/>
      <c r="BD564" s="11"/>
      <c r="BE564" s="11"/>
      <c r="BH564" s="11"/>
      <c r="BI564" s="11"/>
      <c r="BJ564" s="11"/>
      <c r="BK564" s="11"/>
      <c r="BL564" s="11"/>
      <c r="BM564" s="11"/>
      <c r="BN564" s="11"/>
    </row>
    <row r="565" spans="1:66" s="1" customFormat="1" x14ac:dyDescent="0.3">
      <c r="A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118"/>
      <c r="N565" s="5"/>
      <c r="O565" s="5"/>
      <c r="P565" s="5"/>
      <c r="Q565" s="5"/>
      <c r="R565" s="5"/>
      <c r="S565" s="5"/>
      <c r="T565" s="5"/>
      <c r="U565" s="5"/>
      <c r="AA565" s="3"/>
      <c r="AB565" s="13"/>
      <c r="AC565" s="13"/>
      <c r="AD565" s="13"/>
      <c r="AE565" s="13"/>
      <c r="AF565" s="13"/>
      <c r="AG565" s="13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T565" s="107"/>
      <c r="BA565" s="11"/>
      <c r="BB565" s="11"/>
      <c r="BC565" s="11"/>
      <c r="BD565" s="11"/>
      <c r="BE565" s="11"/>
      <c r="BH565" s="11"/>
      <c r="BI565" s="11"/>
      <c r="BJ565" s="11"/>
      <c r="BK565" s="11"/>
      <c r="BL565" s="11"/>
      <c r="BM565" s="11"/>
      <c r="BN565" s="11"/>
    </row>
    <row r="566" spans="1:66" s="1" customFormat="1" x14ac:dyDescent="0.3">
      <c r="A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118"/>
      <c r="N566" s="5"/>
      <c r="O566" s="5"/>
      <c r="P566" s="5"/>
      <c r="Q566" s="5"/>
      <c r="R566" s="5"/>
      <c r="S566" s="5"/>
      <c r="T566" s="5"/>
      <c r="U566" s="5"/>
      <c r="AA566" s="3"/>
      <c r="AB566" s="13"/>
      <c r="AC566" s="13"/>
      <c r="AD566" s="13"/>
      <c r="AE566" s="13"/>
      <c r="AF566" s="13"/>
      <c r="AG566" s="13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T566" s="107"/>
      <c r="BA566" s="11"/>
      <c r="BB566" s="11"/>
      <c r="BC566" s="11"/>
      <c r="BD566" s="11"/>
      <c r="BE566" s="11"/>
      <c r="BH566" s="11"/>
      <c r="BI566" s="11"/>
      <c r="BJ566" s="11"/>
      <c r="BK566" s="11"/>
      <c r="BL566" s="11"/>
      <c r="BM566" s="11"/>
      <c r="BN566" s="11"/>
    </row>
    <row r="567" spans="1:66" s="1" customFormat="1" x14ac:dyDescent="0.3">
      <c r="A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118"/>
      <c r="N567" s="5"/>
      <c r="O567" s="5"/>
      <c r="P567" s="5"/>
      <c r="Q567" s="5"/>
      <c r="R567" s="5"/>
      <c r="S567" s="5"/>
      <c r="T567" s="5"/>
      <c r="U567" s="5"/>
      <c r="AA567" s="3"/>
      <c r="AB567" s="13"/>
      <c r="AC567" s="13"/>
      <c r="AD567" s="13"/>
      <c r="AE567" s="13"/>
      <c r="AF567" s="13"/>
      <c r="AG567" s="13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T567" s="107"/>
      <c r="BA567" s="11"/>
      <c r="BB567" s="11"/>
      <c r="BC567" s="11"/>
      <c r="BD567" s="11"/>
      <c r="BE567" s="11"/>
      <c r="BH567" s="11"/>
      <c r="BI567" s="11"/>
      <c r="BJ567" s="11"/>
      <c r="BK567" s="11"/>
      <c r="BL567" s="11"/>
      <c r="BM567" s="11"/>
      <c r="BN567" s="11"/>
    </row>
    <row r="568" spans="1:66" s="1" customFormat="1" x14ac:dyDescent="0.3">
      <c r="A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118"/>
      <c r="N568" s="5"/>
      <c r="O568" s="5"/>
      <c r="P568" s="5"/>
      <c r="Q568" s="5"/>
      <c r="R568" s="5"/>
      <c r="S568" s="5"/>
      <c r="T568" s="5"/>
      <c r="U568" s="5"/>
      <c r="AA568" s="3"/>
      <c r="AB568" s="13"/>
      <c r="AC568" s="13"/>
      <c r="AD568" s="13"/>
      <c r="AE568" s="13"/>
      <c r="AF568" s="13"/>
      <c r="AG568" s="13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T568" s="107"/>
      <c r="BA568" s="11"/>
      <c r="BB568" s="11"/>
      <c r="BC568" s="11"/>
      <c r="BD568" s="11"/>
      <c r="BE568" s="11"/>
      <c r="BH568" s="11"/>
      <c r="BI568" s="11"/>
      <c r="BJ568" s="11"/>
      <c r="BK568" s="11"/>
      <c r="BL568" s="11"/>
      <c r="BM568" s="11"/>
      <c r="BN568" s="11"/>
    </row>
    <row r="569" spans="1:66" s="1" customFormat="1" x14ac:dyDescent="0.3">
      <c r="A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118"/>
      <c r="N569" s="5"/>
      <c r="O569" s="5"/>
      <c r="P569" s="5"/>
      <c r="Q569" s="5"/>
      <c r="R569" s="5"/>
      <c r="S569" s="5"/>
      <c r="T569" s="5"/>
      <c r="U569" s="5"/>
      <c r="AA569" s="3"/>
      <c r="AB569" s="13"/>
      <c r="AC569" s="13"/>
      <c r="AD569" s="13"/>
      <c r="AE569" s="13"/>
      <c r="AF569" s="13"/>
      <c r="AG569" s="13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T569" s="107"/>
      <c r="BA569" s="11"/>
      <c r="BB569" s="11"/>
      <c r="BC569" s="11"/>
      <c r="BD569" s="11"/>
      <c r="BE569" s="11"/>
      <c r="BH569" s="11"/>
      <c r="BI569" s="11"/>
      <c r="BJ569" s="11"/>
      <c r="BK569" s="11"/>
      <c r="BL569" s="11"/>
      <c r="BM569" s="11"/>
      <c r="BN569" s="11"/>
    </row>
    <row r="570" spans="1:66" s="1" customFormat="1" x14ac:dyDescent="0.3">
      <c r="A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118"/>
      <c r="N570" s="5"/>
      <c r="O570" s="5"/>
      <c r="P570" s="5"/>
      <c r="Q570" s="5"/>
      <c r="R570" s="5"/>
      <c r="S570" s="5"/>
      <c r="T570" s="5"/>
      <c r="U570" s="5"/>
      <c r="AA570" s="3"/>
      <c r="AB570" s="13"/>
      <c r="AC570" s="13"/>
      <c r="AD570" s="13"/>
      <c r="AE570" s="13"/>
      <c r="AF570" s="13"/>
      <c r="AG570" s="13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T570" s="107"/>
      <c r="BA570" s="11"/>
      <c r="BB570" s="11"/>
      <c r="BC570" s="11"/>
      <c r="BD570" s="11"/>
      <c r="BE570" s="11"/>
      <c r="BH570" s="11"/>
      <c r="BI570" s="11"/>
      <c r="BJ570" s="11"/>
      <c r="BK570" s="11"/>
      <c r="BL570" s="11"/>
      <c r="BM570" s="11"/>
      <c r="BN570" s="11"/>
    </row>
    <row r="571" spans="1:66" s="1" customFormat="1" x14ac:dyDescent="0.3">
      <c r="A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118"/>
      <c r="N571" s="5"/>
      <c r="O571" s="5"/>
      <c r="P571" s="5"/>
      <c r="Q571" s="5"/>
      <c r="R571" s="5"/>
      <c r="S571" s="5"/>
      <c r="T571" s="5"/>
      <c r="U571" s="5"/>
      <c r="AA571" s="3"/>
      <c r="AB571" s="13"/>
      <c r="AC571" s="13"/>
      <c r="AD571" s="13"/>
      <c r="AE571" s="13"/>
      <c r="AF571" s="13"/>
      <c r="AG571" s="13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T571" s="107"/>
      <c r="BA571" s="11"/>
      <c r="BB571" s="11"/>
      <c r="BC571" s="11"/>
      <c r="BD571" s="11"/>
      <c r="BE571" s="11"/>
      <c r="BH571" s="11"/>
      <c r="BI571" s="11"/>
      <c r="BJ571" s="11"/>
      <c r="BK571" s="11"/>
      <c r="BL571" s="11"/>
      <c r="BM571" s="11"/>
      <c r="BN571" s="11"/>
    </row>
    <row r="572" spans="1:66" s="1" customFormat="1" x14ac:dyDescent="0.3">
      <c r="A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118"/>
      <c r="N572" s="5"/>
      <c r="O572" s="5"/>
      <c r="P572" s="5"/>
      <c r="Q572" s="5"/>
      <c r="R572" s="5"/>
      <c r="S572" s="5"/>
      <c r="T572" s="5"/>
      <c r="U572" s="5"/>
      <c r="AA572" s="3"/>
      <c r="AB572" s="13"/>
      <c r="AC572" s="13"/>
      <c r="AD572" s="13"/>
      <c r="AE572" s="13"/>
      <c r="AF572" s="13"/>
      <c r="AG572" s="13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T572" s="107"/>
      <c r="BA572" s="11"/>
      <c r="BB572" s="11"/>
      <c r="BC572" s="11"/>
      <c r="BD572" s="11"/>
      <c r="BE572" s="11"/>
      <c r="BH572" s="11"/>
      <c r="BI572" s="11"/>
      <c r="BJ572" s="11"/>
      <c r="BK572" s="11"/>
      <c r="BL572" s="11"/>
      <c r="BM572" s="11"/>
      <c r="BN572" s="11"/>
    </row>
    <row r="573" spans="1:66" s="1" customFormat="1" x14ac:dyDescent="0.3">
      <c r="A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118"/>
      <c r="N573" s="5"/>
      <c r="O573" s="5"/>
      <c r="P573" s="5"/>
      <c r="Q573" s="5"/>
      <c r="R573" s="5"/>
      <c r="S573" s="5"/>
      <c r="T573" s="5"/>
      <c r="U573" s="5"/>
      <c r="AA573" s="3"/>
      <c r="AB573" s="13"/>
      <c r="AC573" s="13"/>
      <c r="AD573" s="13"/>
      <c r="AE573" s="13"/>
      <c r="AF573" s="13"/>
      <c r="AG573" s="13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T573" s="107"/>
      <c r="BA573" s="11"/>
      <c r="BB573" s="11"/>
      <c r="BC573" s="11"/>
      <c r="BD573" s="11"/>
      <c r="BE573" s="11"/>
      <c r="BH573" s="11"/>
      <c r="BI573" s="11"/>
      <c r="BJ573" s="11"/>
      <c r="BK573" s="11"/>
      <c r="BL573" s="11"/>
      <c r="BM573" s="11"/>
      <c r="BN573" s="11"/>
    </row>
    <row r="574" spans="1:66" s="1" customFormat="1" x14ac:dyDescent="0.3">
      <c r="A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118"/>
      <c r="N574" s="5"/>
      <c r="O574" s="5"/>
      <c r="P574" s="5"/>
      <c r="Q574" s="5"/>
      <c r="R574" s="5"/>
      <c r="S574" s="5"/>
      <c r="T574" s="5"/>
      <c r="U574" s="5"/>
      <c r="AA574" s="3"/>
      <c r="AB574" s="13"/>
      <c r="AC574" s="13"/>
      <c r="AD574" s="13"/>
      <c r="AE574" s="13"/>
      <c r="AF574" s="13"/>
      <c r="AG574" s="13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T574" s="107"/>
      <c r="BA574" s="11"/>
      <c r="BB574" s="11"/>
      <c r="BC574" s="11"/>
      <c r="BD574" s="11"/>
      <c r="BE574" s="11"/>
      <c r="BH574" s="11"/>
      <c r="BI574" s="11"/>
      <c r="BJ574" s="11"/>
      <c r="BK574" s="11"/>
      <c r="BL574" s="11"/>
      <c r="BM574" s="11"/>
      <c r="BN574" s="11"/>
    </row>
    <row r="575" spans="1:66" s="1" customFormat="1" x14ac:dyDescent="0.3">
      <c r="A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118"/>
      <c r="N575" s="5"/>
      <c r="O575" s="5"/>
      <c r="P575" s="5"/>
      <c r="Q575" s="5"/>
      <c r="R575" s="5"/>
      <c r="S575" s="5"/>
      <c r="T575" s="5"/>
      <c r="U575" s="5"/>
      <c r="AA575" s="3"/>
      <c r="AB575" s="13"/>
      <c r="AC575" s="13"/>
      <c r="AD575" s="13"/>
      <c r="AE575" s="13"/>
      <c r="AF575" s="13"/>
      <c r="AG575" s="13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T575" s="107"/>
      <c r="BA575" s="11"/>
      <c r="BB575" s="11"/>
      <c r="BC575" s="11"/>
      <c r="BD575" s="11"/>
      <c r="BE575" s="11"/>
      <c r="BH575" s="11"/>
      <c r="BI575" s="11"/>
      <c r="BJ575" s="11"/>
      <c r="BK575" s="11"/>
      <c r="BL575" s="11"/>
      <c r="BM575" s="11"/>
      <c r="BN575" s="11"/>
    </row>
    <row r="576" spans="1:66" s="1" customFormat="1" x14ac:dyDescent="0.3">
      <c r="A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118"/>
      <c r="N576" s="5"/>
      <c r="O576" s="5"/>
      <c r="P576" s="5"/>
      <c r="Q576" s="5"/>
      <c r="R576" s="5"/>
      <c r="S576" s="5"/>
      <c r="T576" s="5"/>
      <c r="U576" s="5"/>
      <c r="AA576" s="3"/>
      <c r="AB576" s="13"/>
      <c r="AC576" s="13"/>
      <c r="AD576" s="13"/>
      <c r="AE576" s="13"/>
      <c r="AF576" s="13"/>
      <c r="AG576" s="13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T576" s="107"/>
      <c r="BA576" s="11"/>
      <c r="BB576" s="11"/>
      <c r="BC576" s="11"/>
      <c r="BD576" s="11"/>
      <c r="BE576" s="11"/>
      <c r="BH576" s="11"/>
      <c r="BI576" s="11"/>
      <c r="BJ576" s="11"/>
      <c r="BK576" s="11"/>
      <c r="BL576" s="11"/>
      <c r="BM576" s="11"/>
      <c r="BN576" s="11"/>
    </row>
    <row r="577" spans="1:66" s="1" customFormat="1" x14ac:dyDescent="0.3">
      <c r="A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118"/>
      <c r="N577" s="5"/>
      <c r="O577" s="5"/>
      <c r="P577" s="5"/>
      <c r="Q577" s="5"/>
      <c r="R577" s="5"/>
      <c r="S577" s="5"/>
      <c r="T577" s="5"/>
      <c r="U577" s="5"/>
      <c r="AA577" s="3"/>
      <c r="AB577" s="13"/>
      <c r="AC577" s="13"/>
      <c r="AD577" s="13"/>
      <c r="AE577" s="13"/>
      <c r="AF577" s="13"/>
      <c r="AG577" s="13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T577" s="107"/>
      <c r="BA577" s="11"/>
      <c r="BB577" s="11"/>
      <c r="BC577" s="11"/>
      <c r="BD577" s="11"/>
      <c r="BE577" s="11"/>
      <c r="BH577" s="11"/>
      <c r="BI577" s="11"/>
      <c r="BJ577" s="11"/>
      <c r="BK577" s="11"/>
      <c r="BL577" s="11"/>
      <c r="BM577" s="11"/>
      <c r="BN577" s="11"/>
    </row>
    <row r="578" spans="1:66" s="1" customFormat="1" x14ac:dyDescent="0.3">
      <c r="A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118"/>
      <c r="N578" s="5"/>
      <c r="O578" s="5"/>
      <c r="P578" s="5"/>
      <c r="Q578" s="5"/>
      <c r="R578" s="5"/>
      <c r="S578" s="5"/>
      <c r="T578" s="5"/>
      <c r="U578" s="5"/>
      <c r="AA578" s="3"/>
      <c r="AB578" s="13"/>
      <c r="AC578" s="13"/>
      <c r="AD578" s="13"/>
      <c r="AE578" s="13"/>
      <c r="AF578" s="13"/>
      <c r="AG578" s="13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T578" s="107"/>
      <c r="BA578" s="11"/>
      <c r="BB578" s="11"/>
      <c r="BC578" s="11"/>
      <c r="BD578" s="11"/>
      <c r="BE578" s="11"/>
      <c r="BH578" s="11"/>
      <c r="BI578" s="11"/>
      <c r="BJ578" s="11"/>
      <c r="BK578" s="11"/>
      <c r="BL578" s="11"/>
      <c r="BM578" s="11"/>
      <c r="BN578" s="11"/>
    </row>
    <row r="579" spans="1:66" s="1" customFormat="1" x14ac:dyDescent="0.3">
      <c r="A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118"/>
      <c r="N579" s="5"/>
      <c r="O579" s="5"/>
      <c r="P579" s="5"/>
      <c r="Q579" s="5"/>
      <c r="R579" s="5"/>
      <c r="S579" s="5"/>
      <c r="T579" s="5"/>
      <c r="U579" s="5"/>
      <c r="AA579" s="3"/>
      <c r="AB579" s="13"/>
      <c r="AC579" s="13"/>
      <c r="AD579" s="13"/>
      <c r="AE579" s="13"/>
      <c r="AF579" s="13"/>
      <c r="AG579" s="13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T579" s="107"/>
      <c r="BA579" s="11"/>
      <c r="BB579" s="11"/>
      <c r="BC579" s="11"/>
      <c r="BD579" s="11"/>
      <c r="BE579" s="11"/>
      <c r="BH579" s="11"/>
      <c r="BI579" s="11"/>
      <c r="BJ579" s="11"/>
      <c r="BK579" s="11"/>
      <c r="BL579" s="11"/>
      <c r="BM579" s="11"/>
      <c r="BN579" s="11"/>
    </row>
    <row r="580" spans="1:66" s="1" customFormat="1" x14ac:dyDescent="0.3">
      <c r="A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118"/>
      <c r="N580" s="5"/>
      <c r="O580" s="5"/>
      <c r="P580" s="5"/>
      <c r="Q580" s="5"/>
      <c r="R580" s="5"/>
      <c r="S580" s="5"/>
      <c r="T580" s="5"/>
      <c r="U580" s="5"/>
      <c r="AA580" s="3"/>
      <c r="AB580" s="13"/>
      <c r="AC580" s="13"/>
      <c r="AD580" s="13"/>
      <c r="AE580" s="13"/>
      <c r="AF580" s="13"/>
      <c r="AG580" s="13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T580" s="107"/>
      <c r="BA580" s="11"/>
      <c r="BB580" s="11"/>
      <c r="BC580" s="11"/>
      <c r="BD580" s="11"/>
      <c r="BE580" s="11"/>
      <c r="BH580" s="11"/>
      <c r="BI580" s="11"/>
      <c r="BJ580" s="11"/>
      <c r="BK580" s="11"/>
      <c r="BL580" s="11"/>
      <c r="BM580" s="11"/>
      <c r="BN580" s="11"/>
    </row>
    <row r="581" spans="1:66" s="1" customFormat="1" x14ac:dyDescent="0.3">
      <c r="A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118"/>
      <c r="N581" s="5"/>
      <c r="O581" s="5"/>
      <c r="P581" s="5"/>
      <c r="Q581" s="5"/>
      <c r="R581" s="5"/>
      <c r="S581" s="5"/>
      <c r="T581" s="5"/>
      <c r="U581" s="5"/>
      <c r="AA581" s="3"/>
      <c r="AB581" s="13"/>
      <c r="AC581" s="13"/>
      <c r="AD581" s="13"/>
      <c r="AE581" s="13"/>
      <c r="AF581" s="13"/>
      <c r="AG581" s="13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T581" s="107"/>
      <c r="BA581" s="11"/>
      <c r="BB581" s="11"/>
      <c r="BC581" s="11"/>
      <c r="BD581" s="11"/>
      <c r="BE581" s="11"/>
      <c r="BH581" s="11"/>
      <c r="BI581" s="11"/>
      <c r="BJ581" s="11"/>
      <c r="BK581" s="11"/>
      <c r="BL581" s="11"/>
      <c r="BM581" s="11"/>
      <c r="BN581" s="11"/>
    </row>
    <row r="582" spans="1:66" s="1" customFormat="1" x14ac:dyDescent="0.3">
      <c r="A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118"/>
      <c r="N582" s="5"/>
      <c r="O582" s="5"/>
      <c r="P582" s="5"/>
      <c r="Q582" s="5"/>
      <c r="R582" s="5"/>
      <c r="S582" s="5"/>
      <c r="T582" s="5"/>
      <c r="U582" s="5"/>
      <c r="AA582" s="3"/>
      <c r="AB582" s="13"/>
      <c r="AC582" s="13"/>
      <c r="AD582" s="13"/>
      <c r="AE582" s="13"/>
      <c r="AF582" s="13"/>
      <c r="AG582" s="13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T582" s="107"/>
      <c r="BA582" s="11"/>
      <c r="BB582" s="11"/>
      <c r="BC582" s="11"/>
      <c r="BD582" s="11"/>
      <c r="BE582" s="11"/>
      <c r="BH582" s="11"/>
      <c r="BI582" s="11"/>
      <c r="BJ582" s="11"/>
      <c r="BK582" s="11"/>
      <c r="BL582" s="11"/>
      <c r="BM582" s="11"/>
      <c r="BN582" s="11"/>
    </row>
    <row r="583" spans="1:66" s="1" customFormat="1" x14ac:dyDescent="0.3">
      <c r="A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118"/>
      <c r="N583" s="5"/>
      <c r="O583" s="5"/>
      <c r="P583" s="5"/>
      <c r="Q583" s="5"/>
      <c r="R583" s="5"/>
      <c r="S583" s="5"/>
      <c r="T583" s="5"/>
      <c r="U583" s="5"/>
      <c r="AA583" s="3"/>
      <c r="AB583" s="13"/>
      <c r="AC583" s="13"/>
      <c r="AD583" s="13"/>
      <c r="AE583" s="13"/>
      <c r="AF583" s="13"/>
      <c r="AG583" s="13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T583" s="107"/>
      <c r="BA583" s="11"/>
      <c r="BB583" s="11"/>
      <c r="BC583" s="11"/>
      <c r="BD583" s="11"/>
      <c r="BE583" s="11"/>
      <c r="BH583" s="11"/>
      <c r="BI583" s="11"/>
      <c r="BJ583" s="11"/>
      <c r="BK583" s="11"/>
      <c r="BL583" s="11"/>
      <c r="BM583" s="11"/>
      <c r="BN583" s="11"/>
    </row>
    <row r="584" spans="1:66" s="1" customFormat="1" x14ac:dyDescent="0.3">
      <c r="A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118"/>
      <c r="N584" s="5"/>
      <c r="O584" s="5"/>
      <c r="P584" s="5"/>
      <c r="Q584" s="5"/>
      <c r="R584" s="5"/>
      <c r="S584" s="5"/>
      <c r="T584" s="5"/>
      <c r="U584" s="5"/>
      <c r="AA584" s="3"/>
      <c r="AB584" s="13"/>
      <c r="AC584" s="13"/>
      <c r="AD584" s="13"/>
      <c r="AE584" s="13"/>
      <c r="AF584" s="13"/>
      <c r="AG584" s="13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T584" s="107"/>
      <c r="BA584" s="11"/>
      <c r="BB584" s="11"/>
      <c r="BC584" s="11"/>
      <c r="BD584" s="11"/>
      <c r="BE584" s="11"/>
      <c r="BH584" s="11"/>
      <c r="BI584" s="11"/>
      <c r="BJ584" s="11"/>
      <c r="BK584" s="11"/>
      <c r="BL584" s="11"/>
      <c r="BM584" s="11"/>
      <c r="BN584" s="11"/>
    </row>
    <row r="585" spans="1:66" s="1" customFormat="1" x14ac:dyDescent="0.3">
      <c r="A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118"/>
      <c r="N585" s="5"/>
      <c r="O585" s="5"/>
      <c r="P585" s="5"/>
      <c r="Q585" s="5"/>
      <c r="R585" s="5"/>
      <c r="S585" s="5"/>
      <c r="T585" s="5"/>
      <c r="U585" s="5"/>
      <c r="AA585" s="3"/>
      <c r="AB585" s="13"/>
      <c r="AC585" s="13"/>
      <c r="AD585" s="13"/>
      <c r="AE585" s="13"/>
      <c r="AF585" s="13"/>
      <c r="AG585" s="13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T585" s="107"/>
      <c r="BA585" s="11"/>
      <c r="BB585" s="11"/>
      <c r="BC585" s="11"/>
      <c r="BD585" s="11"/>
      <c r="BE585" s="11"/>
      <c r="BH585" s="11"/>
      <c r="BI585" s="11"/>
      <c r="BJ585" s="11"/>
      <c r="BK585" s="11"/>
      <c r="BL585" s="11"/>
      <c r="BM585" s="11"/>
      <c r="BN585" s="11"/>
    </row>
    <row r="586" spans="1:66" s="1" customFormat="1" x14ac:dyDescent="0.3">
      <c r="A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118"/>
      <c r="N586" s="5"/>
      <c r="O586" s="5"/>
      <c r="P586" s="5"/>
      <c r="Q586" s="5"/>
      <c r="R586" s="5"/>
      <c r="S586" s="5"/>
      <c r="T586" s="5"/>
      <c r="U586" s="5"/>
      <c r="AA586" s="3"/>
      <c r="AB586" s="13"/>
      <c r="AC586" s="13"/>
      <c r="AD586" s="13"/>
      <c r="AE586" s="13"/>
      <c r="AF586" s="13"/>
      <c r="AG586" s="13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T586" s="107"/>
      <c r="BA586" s="11"/>
      <c r="BB586" s="11"/>
      <c r="BC586" s="11"/>
      <c r="BD586" s="11"/>
      <c r="BE586" s="11"/>
      <c r="BH586" s="11"/>
      <c r="BI586" s="11"/>
      <c r="BJ586" s="11"/>
      <c r="BK586" s="11"/>
      <c r="BL586" s="11"/>
      <c r="BM586" s="11"/>
      <c r="BN586" s="11"/>
    </row>
    <row r="587" spans="1:66" s="1" customFormat="1" x14ac:dyDescent="0.3">
      <c r="A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118"/>
      <c r="N587" s="5"/>
      <c r="O587" s="5"/>
      <c r="P587" s="5"/>
      <c r="Q587" s="5"/>
      <c r="R587" s="5"/>
      <c r="S587" s="5"/>
      <c r="T587" s="5"/>
      <c r="U587" s="5"/>
      <c r="AA587" s="3"/>
      <c r="AB587" s="13"/>
      <c r="AC587" s="13"/>
      <c r="AD587" s="13"/>
      <c r="AE587" s="13"/>
      <c r="AF587" s="13"/>
      <c r="AG587" s="13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T587" s="107"/>
      <c r="BA587" s="11"/>
      <c r="BB587" s="11"/>
      <c r="BC587" s="11"/>
      <c r="BD587" s="11"/>
      <c r="BE587" s="11"/>
      <c r="BH587" s="11"/>
      <c r="BI587" s="11"/>
      <c r="BJ587" s="11"/>
      <c r="BK587" s="11"/>
      <c r="BL587" s="11"/>
      <c r="BM587" s="11"/>
      <c r="BN587" s="11"/>
    </row>
    <row r="588" spans="1:66" s="1" customFormat="1" x14ac:dyDescent="0.3">
      <c r="A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118"/>
      <c r="N588" s="5"/>
      <c r="O588" s="5"/>
      <c r="P588" s="5"/>
      <c r="Q588" s="5"/>
      <c r="R588" s="5"/>
      <c r="S588" s="5"/>
      <c r="T588" s="5"/>
      <c r="U588" s="5"/>
      <c r="AA588" s="3"/>
      <c r="AB588" s="13"/>
      <c r="AC588" s="13"/>
      <c r="AD588" s="13"/>
      <c r="AE588" s="13"/>
      <c r="AF588" s="13"/>
      <c r="AG588" s="13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T588" s="107"/>
      <c r="BA588" s="11"/>
      <c r="BB588" s="11"/>
      <c r="BC588" s="11"/>
      <c r="BD588" s="11"/>
      <c r="BE588" s="11"/>
      <c r="BH588" s="11"/>
      <c r="BI588" s="11"/>
      <c r="BJ588" s="11"/>
      <c r="BK588" s="11"/>
      <c r="BL588" s="11"/>
      <c r="BM588" s="11"/>
      <c r="BN588" s="11"/>
    </row>
    <row r="589" spans="1:66" s="1" customFormat="1" x14ac:dyDescent="0.3">
      <c r="A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118"/>
      <c r="N589" s="5"/>
      <c r="O589" s="5"/>
      <c r="P589" s="5"/>
      <c r="Q589" s="5"/>
      <c r="R589" s="5"/>
      <c r="S589" s="5"/>
      <c r="T589" s="5"/>
      <c r="U589" s="5"/>
      <c r="AA589" s="3"/>
      <c r="AB589" s="13"/>
      <c r="AC589" s="13"/>
      <c r="AD589" s="13"/>
      <c r="AE589" s="13"/>
      <c r="AF589" s="13"/>
      <c r="AG589" s="13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T589" s="107"/>
      <c r="BA589" s="11"/>
      <c r="BB589" s="11"/>
      <c r="BC589" s="11"/>
      <c r="BD589" s="11"/>
      <c r="BE589" s="11"/>
      <c r="BH589" s="11"/>
      <c r="BI589" s="11"/>
      <c r="BJ589" s="11"/>
      <c r="BK589" s="11"/>
      <c r="BL589" s="11"/>
      <c r="BM589" s="11"/>
      <c r="BN589" s="11"/>
    </row>
    <row r="590" spans="1:66" s="1" customFormat="1" x14ac:dyDescent="0.3">
      <c r="A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118"/>
      <c r="N590" s="5"/>
      <c r="O590" s="5"/>
      <c r="P590" s="5"/>
      <c r="Q590" s="5"/>
      <c r="R590" s="5"/>
      <c r="S590" s="5"/>
      <c r="T590" s="5"/>
      <c r="U590" s="5"/>
      <c r="AA590" s="3"/>
      <c r="AB590" s="13"/>
      <c r="AC590" s="13"/>
      <c r="AD590" s="13"/>
      <c r="AE590" s="13"/>
      <c r="AF590" s="13"/>
      <c r="AG590" s="13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T590" s="107"/>
      <c r="BA590" s="11"/>
      <c r="BB590" s="11"/>
      <c r="BC590" s="11"/>
      <c r="BD590" s="11"/>
      <c r="BE590" s="11"/>
      <c r="BH590" s="11"/>
      <c r="BI590" s="11"/>
      <c r="BJ590" s="11"/>
      <c r="BK590" s="11"/>
      <c r="BL590" s="11"/>
      <c r="BM590" s="11"/>
      <c r="BN590" s="11"/>
    </row>
    <row r="591" spans="1:66" s="1" customFormat="1" x14ac:dyDescent="0.3">
      <c r="A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118"/>
      <c r="N591" s="5"/>
      <c r="O591" s="5"/>
      <c r="P591" s="5"/>
      <c r="Q591" s="5"/>
      <c r="R591" s="5"/>
      <c r="S591" s="5"/>
      <c r="T591" s="5"/>
      <c r="U591" s="5"/>
      <c r="AA591" s="3"/>
      <c r="AB591" s="13"/>
      <c r="AC591" s="13"/>
      <c r="AD591" s="13"/>
      <c r="AE591" s="13"/>
      <c r="AF591" s="13"/>
      <c r="AG591" s="13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T591" s="107"/>
      <c r="BA591" s="11"/>
      <c r="BB591" s="11"/>
      <c r="BC591" s="11"/>
      <c r="BD591" s="11"/>
      <c r="BE591" s="11"/>
      <c r="BH591" s="11"/>
      <c r="BI591" s="11"/>
      <c r="BJ591" s="11"/>
      <c r="BK591" s="11"/>
      <c r="BL591" s="11"/>
      <c r="BM591" s="11"/>
      <c r="BN591" s="11"/>
    </row>
    <row r="592" spans="1:66" s="1" customFormat="1" x14ac:dyDescent="0.3">
      <c r="A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118"/>
      <c r="N592" s="5"/>
      <c r="O592" s="5"/>
      <c r="P592" s="5"/>
      <c r="Q592" s="5"/>
      <c r="R592" s="5"/>
      <c r="S592" s="5"/>
      <c r="T592" s="5"/>
      <c r="U592" s="5"/>
      <c r="AA592" s="3"/>
      <c r="AB592" s="13"/>
      <c r="AC592" s="13"/>
      <c r="AD592" s="13"/>
      <c r="AE592" s="13"/>
      <c r="AF592" s="13"/>
      <c r="AG592" s="13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T592" s="107"/>
      <c r="BA592" s="11"/>
      <c r="BB592" s="11"/>
      <c r="BC592" s="11"/>
      <c r="BD592" s="11"/>
      <c r="BE592" s="11"/>
      <c r="BH592" s="11"/>
      <c r="BI592" s="11"/>
      <c r="BJ592" s="11"/>
      <c r="BK592" s="11"/>
      <c r="BL592" s="11"/>
      <c r="BM592" s="11"/>
      <c r="BN592" s="11"/>
    </row>
    <row r="593" spans="1:66" s="1" customFormat="1" x14ac:dyDescent="0.3">
      <c r="A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118"/>
      <c r="N593" s="5"/>
      <c r="O593" s="5"/>
      <c r="P593" s="5"/>
      <c r="Q593" s="5"/>
      <c r="R593" s="5"/>
      <c r="S593" s="5"/>
      <c r="T593" s="5"/>
      <c r="U593" s="5"/>
      <c r="AA593" s="3"/>
      <c r="AB593" s="13"/>
      <c r="AC593" s="13"/>
      <c r="AD593" s="13"/>
      <c r="AE593" s="13"/>
      <c r="AF593" s="13"/>
      <c r="AG593" s="13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T593" s="107"/>
      <c r="BA593" s="11"/>
      <c r="BB593" s="11"/>
      <c r="BC593" s="11"/>
      <c r="BD593" s="11"/>
      <c r="BE593" s="11"/>
      <c r="BH593" s="11"/>
      <c r="BI593" s="11"/>
      <c r="BJ593" s="11"/>
      <c r="BK593" s="11"/>
      <c r="BL593" s="11"/>
      <c r="BM593" s="11"/>
      <c r="BN593" s="11"/>
    </row>
    <row r="594" spans="1:66" s="1" customFormat="1" x14ac:dyDescent="0.3">
      <c r="A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118"/>
      <c r="N594" s="5"/>
      <c r="O594" s="5"/>
      <c r="P594" s="5"/>
      <c r="Q594" s="5"/>
      <c r="R594" s="5"/>
      <c r="S594" s="5"/>
      <c r="T594" s="5"/>
      <c r="U594" s="5"/>
      <c r="AA594" s="3"/>
      <c r="AB594" s="13"/>
      <c r="AC594" s="13"/>
      <c r="AD594" s="13"/>
      <c r="AE594" s="13"/>
      <c r="AF594" s="13"/>
      <c r="AG594" s="13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T594" s="107"/>
      <c r="BA594" s="11"/>
      <c r="BB594" s="11"/>
      <c r="BC594" s="11"/>
      <c r="BD594" s="11"/>
      <c r="BE594" s="11"/>
      <c r="BH594" s="11"/>
      <c r="BI594" s="11"/>
      <c r="BJ594" s="11"/>
      <c r="BK594" s="11"/>
      <c r="BL594" s="11"/>
      <c r="BM594" s="11"/>
      <c r="BN594" s="11"/>
    </row>
    <row r="595" spans="1:66" s="1" customFormat="1" x14ac:dyDescent="0.3">
      <c r="A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118"/>
      <c r="N595" s="5"/>
      <c r="O595" s="5"/>
      <c r="P595" s="5"/>
      <c r="Q595" s="5"/>
      <c r="R595" s="5"/>
      <c r="S595" s="5"/>
      <c r="T595" s="5"/>
      <c r="U595" s="5"/>
      <c r="AA595" s="3"/>
      <c r="AB595" s="13"/>
      <c r="AC595" s="13"/>
      <c r="AD595" s="13"/>
      <c r="AE595" s="13"/>
      <c r="AF595" s="13"/>
      <c r="AG595" s="13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T595" s="107"/>
      <c r="BA595" s="11"/>
      <c r="BB595" s="11"/>
      <c r="BC595" s="11"/>
      <c r="BD595" s="11"/>
      <c r="BE595" s="11"/>
      <c r="BH595" s="11"/>
      <c r="BI595" s="11"/>
      <c r="BJ595" s="11"/>
      <c r="BK595" s="11"/>
      <c r="BL595" s="11"/>
      <c r="BM595" s="11"/>
      <c r="BN595" s="11"/>
    </row>
    <row r="596" spans="1:66" s="1" customFormat="1" x14ac:dyDescent="0.3">
      <c r="A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118"/>
      <c r="N596" s="5"/>
      <c r="O596" s="5"/>
      <c r="P596" s="5"/>
      <c r="Q596" s="5"/>
      <c r="R596" s="5"/>
      <c r="S596" s="5"/>
      <c r="T596" s="5"/>
      <c r="U596" s="5"/>
      <c r="AA596" s="3"/>
      <c r="AB596" s="13"/>
      <c r="AC596" s="13"/>
      <c r="AD596" s="13"/>
      <c r="AE596" s="13"/>
      <c r="AF596" s="13"/>
      <c r="AG596" s="13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T596" s="107"/>
      <c r="BA596" s="11"/>
      <c r="BB596" s="11"/>
      <c r="BC596" s="11"/>
      <c r="BD596" s="11"/>
      <c r="BE596" s="11"/>
      <c r="BH596" s="11"/>
      <c r="BI596" s="11"/>
      <c r="BJ596" s="11"/>
      <c r="BK596" s="11"/>
      <c r="BL596" s="11"/>
      <c r="BM596" s="11"/>
      <c r="BN596" s="11"/>
    </row>
    <row r="597" spans="1:66" s="1" customFormat="1" x14ac:dyDescent="0.3">
      <c r="A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118"/>
      <c r="N597" s="5"/>
      <c r="O597" s="5"/>
      <c r="P597" s="5"/>
      <c r="Q597" s="5"/>
      <c r="R597" s="5"/>
      <c r="S597" s="5"/>
      <c r="T597" s="5"/>
      <c r="U597" s="5"/>
      <c r="AA597" s="3"/>
      <c r="AB597" s="13"/>
      <c r="AC597" s="13"/>
      <c r="AD597" s="13"/>
      <c r="AE597" s="13"/>
      <c r="AF597" s="13"/>
      <c r="AG597" s="13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T597" s="107"/>
      <c r="BA597" s="11"/>
      <c r="BB597" s="11"/>
      <c r="BC597" s="11"/>
      <c r="BD597" s="11"/>
      <c r="BE597" s="11"/>
      <c r="BH597" s="11"/>
      <c r="BI597" s="11"/>
      <c r="BJ597" s="11"/>
      <c r="BK597" s="11"/>
      <c r="BL597" s="11"/>
      <c r="BM597" s="11"/>
      <c r="BN597" s="11"/>
    </row>
    <row r="598" spans="1:66" s="1" customFormat="1" x14ac:dyDescent="0.3">
      <c r="A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118"/>
      <c r="N598" s="5"/>
      <c r="O598" s="5"/>
      <c r="P598" s="5"/>
      <c r="Q598" s="5"/>
      <c r="R598" s="5"/>
      <c r="S598" s="5"/>
      <c r="T598" s="5"/>
      <c r="U598" s="5"/>
      <c r="AA598" s="3"/>
      <c r="AB598" s="13"/>
      <c r="AC598" s="13"/>
      <c r="AD598" s="13"/>
      <c r="AE598" s="13"/>
      <c r="AF598" s="13"/>
      <c r="AG598" s="13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T598" s="107"/>
      <c r="BA598" s="11"/>
      <c r="BB598" s="11"/>
      <c r="BC598" s="11"/>
      <c r="BD598" s="11"/>
      <c r="BE598" s="11"/>
      <c r="BH598" s="11"/>
      <c r="BI598" s="11"/>
      <c r="BJ598" s="11"/>
      <c r="BK598" s="11"/>
      <c r="BL598" s="11"/>
      <c r="BM598" s="11"/>
      <c r="BN598" s="11"/>
    </row>
    <row r="599" spans="1:66" s="1" customFormat="1" x14ac:dyDescent="0.3">
      <c r="A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118"/>
      <c r="N599" s="5"/>
      <c r="O599" s="5"/>
      <c r="P599" s="5"/>
      <c r="Q599" s="5"/>
      <c r="R599" s="5"/>
      <c r="S599" s="5"/>
      <c r="T599" s="5"/>
      <c r="U599" s="5"/>
      <c r="AA599" s="3"/>
      <c r="AB599" s="13"/>
      <c r="AC599" s="13"/>
      <c r="AD599" s="13"/>
      <c r="AE599" s="13"/>
      <c r="AF599" s="13"/>
      <c r="AG599" s="13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T599" s="107"/>
      <c r="BA599" s="11"/>
      <c r="BB599" s="11"/>
      <c r="BC599" s="11"/>
      <c r="BD599" s="11"/>
      <c r="BE599" s="11"/>
      <c r="BH599" s="11"/>
      <c r="BI599" s="11"/>
      <c r="BJ599" s="11"/>
      <c r="BK599" s="11"/>
      <c r="BL599" s="11"/>
      <c r="BM599" s="11"/>
      <c r="BN599" s="11"/>
    </row>
    <row r="600" spans="1:66" s="1" customFormat="1" x14ac:dyDescent="0.3">
      <c r="A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118"/>
      <c r="N600" s="5"/>
      <c r="O600" s="5"/>
      <c r="P600" s="5"/>
      <c r="Q600" s="5"/>
      <c r="R600" s="5"/>
      <c r="S600" s="5"/>
      <c r="T600" s="5"/>
      <c r="U600" s="5"/>
      <c r="AA600" s="3"/>
      <c r="AB600" s="13"/>
      <c r="AC600" s="13"/>
      <c r="AD600" s="13"/>
      <c r="AE600" s="13"/>
      <c r="AF600" s="13"/>
      <c r="AG600" s="13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T600" s="107"/>
      <c r="BA600" s="11"/>
      <c r="BB600" s="11"/>
      <c r="BC600" s="11"/>
      <c r="BD600" s="11"/>
      <c r="BE600" s="11"/>
      <c r="BH600" s="11"/>
      <c r="BI600" s="11"/>
      <c r="BJ600" s="11"/>
      <c r="BK600" s="11"/>
      <c r="BL600" s="11"/>
      <c r="BM600" s="11"/>
      <c r="BN600" s="11"/>
    </row>
    <row r="601" spans="1:66" s="1" customFormat="1" x14ac:dyDescent="0.3">
      <c r="A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118"/>
      <c r="N601" s="5"/>
      <c r="O601" s="5"/>
      <c r="P601" s="5"/>
      <c r="Q601" s="5"/>
      <c r="R601" s="5"/>
      <c r="S601" s="5"/>
      <c r="T601" s="5"/>
      <c r="U601" s="5"/>
      <c r="AA601" s="3"/>
      <c r="AB601" s="13"/>
      <c r="AC601" s="13"/>
      <c r="AD601" s="13"/>
      <c r="AE601" s="13"/>
      <c r="AF601" s="13"/>
      <c r="AG601" s="13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T601" s="107"/>
      <c r="BA601" s="11"/>
      <c r="BB601" s="11"/>
      <c r="BC601" s="11"/>
      <c r="BD601" s="11"/>
      <c r="BE601" s="11"/>
      <c r="BH601" s="11"/>
      <c r="BI601" s="11"/>
      <c r="BJ601" s="11"/>
      <c r="BK601" s="11"/>
      <c r="BL601" s="11"/>
      <c r="BM601" s="11"/>
      <c r="BN601" s="11"/>
    </row>
    <row r="602" spans="1:66" s="1" customFormat="1" x14ac:dyDescent="0.3">
      <c r="A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118"/>
      <c r="N602" s="5"/>
      <c r="O602" s="5"/>
      <c r="P602" s="5"/>
      <c r="Q602" s="5"/>
      <c r="R602" s="5"/>
      <c r="S602" s="5"/>
      <c r="T602" s="5"/>
      <c r="U602" s="5"/>
      <c r="AA602" s="3"/>
      <c r="AB602" s="13"/>
      <c r="AC602" s="13"/>
      <c r="AD602" s="13"/>
      <c r="AE602" s="13"/>
      <c r="AF602" s="13"/>
      <c r="AG602" s="13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T602" s="107"/>
      <c r="BA602" s="11"/>
      <c r="BB602" s="11"/>
      <c r="BC602" s="11"/>
      <c r="BD602" s="11"/>
      <c r="BE602" s="11"/>
      <c r="BH602" s="11"/>
      <c r="BI602" s="11"/>
      <c r="BJ602" s="11"/>
      <c r="BK602" s="11"/>
      <c r="BL602" s="11"/>
      <c r="BM602" s="11"/>
      <c r="BN602" s="11"/>
    </row>
    <row r="603" spans="1:66" s="1" customFormat="1" x14ac:dyDescent="0.3">
      <c r="A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118"/>
      <c r="N603" s="5"/>
      <c r="O603" s="5"/>
      <c r="P603" s="5"/>
      <c r="Q603" s="5"/>
      <c r="R603" s="5"/>
      <c r="S603" s="5"/>
      <c r="T603" s="5"/>
      <c r="U603" s="5"/>
      <c r="AA603" s="3"/>
      <c r="AB603" s="13"/>
      <c r="AC603" s="13"/>
      <c r="AD603" s="13"/>
      <c r="AE603" s="13"/>
      <c r="AF603" s="13"/>
      <c r="AG603" s="13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T603" s="107"/>
      <c r="BA603" s="11"/>
      <c r="BB603" s="11"/>
      <c r="BC603" s="11"/>
      <c r="BD603" s="11"/>
      <c r="BE603" s="11"/>
      <c r="BH603" s="11"/>
      <c r="BI603" s="11"/>
      <c r="BJ603" s="11"/>
      <c r="BK603" s="11"/>
      <c r="BL603" s="11"/>
      <c r="BM603" s="11"/>
      <c r="BN603" s="11"/>
    </row>
    <row r="604" spans="1:66" s="1" customFormat="1" x14ac:dyDescent="0.3">
      <c r="A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118"/>
      <c r="N604" s="5"/>
      <c r="O604" s="5"/>
      <c r="P604" s="5"/>
      <c r="Q604" s="5"/>
      <c r="R604" s="5"/>
      <c r="S604" s="5"/>
      <c r="T604" s="5"/>
      <c r="U604" s="5"/>
      <c r="AA604" s="3"/>
      <c r="AB604" s="13"/>
      <c r="AC604" s="13"/>
      <c r="AD604" s="13"/>
      <c r="AE604" s="13"/>
      <c r="AF604" s="13"/>
      <c r="AG604" s="13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T604" s="107"/>
      <c r="BA604" s="11"/>
      <c r="BB604" s="11"/>
      <c r="BC604" s="11"/>
      <c r="BD604" s="11"/>
      <c r="BE604" s="11"/>
      <c r="BH604" s="11"/>
      <c r="BI604" s="11"/>
      <c r="BJ604" s="11"/>
      <c r="BK604" s="11"/>
      <c r="BL604" s="11"/>
      <c r="BM604" s="11"/>
      <c r="BN604" s="11"/>
    </row>
    <row r="605" spans="1:66" s="1" customFormat="1" x14ac:dyDescent="0.3">
      <c r="A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118"/>
      <c r="N605" s="5"/>
      <c r="O605" s="5"/>
      <c r="P605" s="5"/>
      <c r="Q605" s="5"/>
      <c r="R605" s="5"/>
      <c r="S605" s="5"/>
      <c r="T605" s="5"/>
      <c r="U605" s="5"/>
      <c r="AA605" s="3"/>
      <c r="AB605" s="13"/>
      <c r="AC605" s="13"/>
      <c r="AD605" s="13"/>
      <c r="AE605" s="13"/>
      <c r="AF605" s="13"/>
      <c r="AG605" s="13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T605" s="107"/>
      <c r="BA605" s="11"/>
      <c r="BB605" s="11"/>
      <c r="BC605" s="11"/>
      <c r="BD605" s="11"/>
      <c r="BE605" s="11"/>
      <c r="BH605" s="11"/>
      <c r="BI605" s="11"/>
      <c r="BJ605" s="11"/>
      <c r="BK605" s="11"/>
      <c r="BL605" s="11"/>
      <c r="BM605" s="11"/>
      <c r="BN605" s="11"/>
    </row>
    <row r="606" spans="1:66" s="1" customFormat="1" x14ac:dyDescent="0.3">
      <c r="A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118"/>
      <c r="N606" s="5"/>
      <c r="O606" s="5"/>
      <c r="P606" s="5"/>
      <c r="Q606" s="5"/>
      <c r="R606" s="5"/>
      <c r="S606" s="5"/>
      <c r="T606" s="5"/>
      <c r="U606" s="5"/>
      <c r="AA606" s="3"/>
      <c r="AB606" s="13"/>
      <c r="AC606" s="13"/>
      <c r="AD606" s="13"/>
      <c r="AE606" s="13"/>
      <c r="AF606" s="13"/>
      <c r="AG606" s="13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T606" s="107"/>
      <c r="BA606" s="11"/>
      <c r="BB606" s="11"/>
      <c r="BC606" s="11"/>
      <c r="BD606" s="11"/>
      <c r="BE606" s="11"/>
      <c r="BH606" s="11"/>
      <c r="BI606" s="11"/>
      <c r="BJ606" s="11"/>
      <c r="BK606" s="11"/>
      <c r="BL606" s="11"/>
      <c r="BM606" s="11"/>
      <c r="BN606" s="11"/>
    </row>
    <row r="607" spans="1:66" s="1" customFormat="1" x14ac:dyDescent="0.3">
      <c r="A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118"/>
      <c r="N607" s="5"/>
      <c r="O607" s="5"/>
      <c r="P607" s="5"/>
      <c r="Q607" s="5"/>
      <c r="R607" s="5"/>
      <c r="S607" s="5"/>
      <c r="T607" s="5"/>
      <c r="U607" s="5"/>
      <c r="AA607" s="3"/>
      <c r="AB607" s="13"/>
      <c r="AC607" s="13"/>
      <c r="AD607" s="13"/>
      <c r="AE607" s="13"/>
      <c r="AF607" s="13"/>
      <c r="AG607" s="13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T607" s="107"/>
      <c r="BA607" s="11"/>
      <c r="BB607" s="11"/>
      <c r="BC607" s="11"/>
      <c r="BD607" s="11"/>
      <c r="BE607" s="11"/>
      <c r="BH607" s="11"/>
      <c r="BI607" s="11"/>
      <c r="BJ607" s="11"/>
      <c r="BK607" s="11"/>
      <c r="BL607" s="11"/>
      <c r="BM607" s="11"/>
      <c r="BN607" s="11"/>
    </row>
    <row r="608" spans="1:66" s="1" customFormat="1" x14ac:dyDescent="0.3">
      <c r="A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118"/>
      <c r="N608" s="5"/>
      <c r="O608" s="5"/>
      <c r="P608" s="5"/>
      <c r="Q608" s="5"/>
      <c r="R608" s="5"/>
      <c r="S608" s="5"/>
      <c r="T608" s="5"/>
      <c r="U608" s="5"/>
      <c r="AA608" s="3"/>
      <c r="AB608" s="13"/>
      <c r="AC608" s="13"/>
      <c r="AD608" s="13"/>
      <c r="AE608" s="13"/>
      <c r="AF608" s="13"/>
      <c r="AG608" s="13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T608" s="107"/>
      <c r="BA608" s="11"/>
      <c r="BB608" s="11"/>
      <c r="BC608" s="11"/>
      <c r="BD608" s="11"/>
      <c r="BE608" s="11"/>
      <c r="BH608" s="11"/>
      <c r="BI608" s="11"/>
      <c r="BJ608" s="11"/>
      <c r="BK608" s="11"/>
      <c r="BL608" s="11"/>
      <c r="BM608" s="11"/>
      <c r="BN608" s="11"/>
    </row>
    <row r="609" spans="1:66" s="1" customFormat="1" x14ac:dyDescent="0.3">
      <c r="A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118"/>
      <c r="N609" s="5"/>
      <c r="O609" s="5"/>
      <c r="P609" s="5"/>
      <c r="Q609" s="5"/>
      <c r="R609" s="5"/>
      <c r="S609" s="5"/>
      <c r="T609" s="5"/>
      <c r="U609" s="5"/>
      <c r="AA609" s="3"/>
      <c r="AB609" s="13"/>
      <c r="AC609" s="13"/>
      <c r="AD609" s="13"/>
      <c r="AE609" s="13"/>
      <c r="AF609" s="13"/>
      <c r="AG609" s="13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T609" s="107"/>
      <c r="BA609" s="11"/>
      <c r="BB609" s="11"/>
      <c r="BC609" s="11"/>
      <c r="BD609" s="11"/>
      <c r="BE609" s="11"/>
      <c r="BH609" s="11"/>
      <c r="BI609" s="11"/>
      <c r="BJ609" s="11"/>
      <c r="BK609" s="11"/>
      <c r="BL609" s="11"/>
      <c r="BM609" s="11"/>
      <c r="BN609" s="11"/>
    </row>
    <row r="610" spans="1:66" s="1" customFormat="1" x14ac:dyDescent="0.3">
      <c r="A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118"/>
      <c r="N610" s="5"/>
      <c r="O610" s="5"/>
      <c r="P610" s="5"/>
      <c r="Q610" s="5"/>
      <c r="R610" s="5"/>
      <c r="S610" s="5"/>
      <c r="T610" s="5"/>
      <c r="U610" s="5"/>
      <c r="AA610" s="3"/>
      <c r="AB610" s="13"/>
      <c r="AC610" s="13"/>
      <c r="AD610" s="13"/>
      <c r="AE610" s="13"/>
      <c r="AF610" s="13"/>
      <c r="AG610" s="13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T610" s="107"/>
      <c r="BA610" s="11"/>
      <c r="BB610" s="11"/>
      <c r="BC610" s="11"/>
      <c r="BD610" s="11"/>
      <c r="BE610" s="11"/>
      <c r="BH610" s="11"/>
      <c r="BI610" s="11"/>
      <c r="BJ610" s="11"/>
      <c r="BK610" s="11"/>
      <c r="BL610" s="11"/>
      <c r="BM610" s="11"/>
      <c r="BN610" s="11"/>
    </row>
    <row r="611" spans="1:66" s="1" customFormat="1" x14ac:dyDescent="0.3">
      <c r="A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118"/>
      <c r="N611" s="5"/>
      <c r="O611" s="5"/>
      <c r="P611" s="5"/>
      <c r="Q611" s="5"/>
      <c r="R611" s="5"/>
      <c r="S611" s="5"/>
      <c r="T611" s="5"/>
      <c r="U611" s="5"/>
      <c r="AA611" s="3"/>
      <c r="AB611" s="13"/>
      <c r="AC611" s="13"/>
      <c r="AD611" s="13"/>
      <c r="AE611" s="13"/>
      <c r="AF611" s="13"/>
      <c r="AG611" s="13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T611" s="107"/>
      <c r="BA611" s="11"/>
      <c r="BB611" s="11"/>
      <c r="BC611" s="11"/>
      <c r="BD611" s="11"/>
      <c r="BE611" s="11"/>
      <c r="BH611" s="11"/>
      <c r="BI611" s="11"/>
      <c r="BJ611" s="11"/>
      <c r="BK611" s="11"/>
      <c r="BL611" s="11"/>
      <c r="BM611" s="11"/>
      <c r="BN611" s="11"/>
    </row>
    <row r="612" spans="1:66" s="1" customFormat="1" x14ac:dyDescent="0.3">
      <c r="A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118"/>
      <c r="N612" s="5"/>
      <c r="O612" s="5"/>
      <c r="P612" s="5"/>
      <c r="Q612" s="5"/>
      <c r="R612" s="5"/>
      <c r="S612" s="5"/>
      <c r="T612" s="5"/>
      <c r="U612" s="5"/>
      <c r="AA612" s="3"/>
      <c r="AB612" s="13"/>
      <c r="AC612" s="13"/>
      <c r="AD612" s="13"/>
      <c r="AE612" s="13"/>
      <c r="AF612" s="13"/>
      <c r="AG612" s="13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T612" s="107"/>
      <c r="BA612" s="11"/>
      <c r="BB612" s="11"/>
      <c r="BC612" s="11"/>
      <c r="BD612" s="11"/>
      <c r="BE612" s="11"/>
      <c r="BH612" s="11"/>
      <c r="BI612" s="11"/>
      <c r="BJ612" s="11"/>
      <c r="BK612" s="11"/>
      <c r="BL612" s="11"/>
      <c r="BM612" s="11"/>
      <c r="BN612" s="11"/>
    </row>
    <row r="613" spans="1:66" s="1" customFormat="1" x14ac:dyDescent="0.3">
      <c r="A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118"/>
      <c r="N613" s="5"/>
      <c r="O613" s="5"/>
      <c r="P613" s="5"/>
      <c r="Q613" s="5"/>
      <c r="R613" s="5"/>
      <c r="S613" s="5"/>
      <c r="T613" s="5"/>
      <c r="U613" s="5"/>
      <c r="AA613" s="3"/>
      <c r="AB613" s="13"/>
      <c r="AC613" s="13"/>
      <c r="AD613" s="13"/>
      <c r="AE613" s="13"/>
      <c r="AF613" s="13"/>
      <c r="AG613" s="13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T613" s="107"/>
      <c r="BA613" s="11"/>
      <c r="BB613" s="11"/>
      <c r="BC613" s="11"/>
      <c r="BD613" s="11"/>
      <c r="BE613" s="11"/>
      <c r="BH613" s="11"/>
      <c r="BI613" s="11"/>
      <c r="BJ613" s="11"/>
      <c r="BK613" s="11"/>
      <c r="BL613" s="11"/>
      <c r="BM613" s="11"/>
      <c r="BN613" s="11"/>
    </row>
    <row r="614" spans="1:66" s="1" customFormat="1" x14ac:dyDescent="0.3">
      <c r="A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118"/>
      <c r="N614" s="5"/>
      <c r="O614" s="5"/>
      <c r="P614" s="5"/>
      <c r="Q614" s="5"/>
      <c r="R614" s="5"/>
      <c r="S614" s="5"/>
      <c r="T614" s="5"/>
      <c r="U614" s="5"/>
      <c r="AA614" s="3"/>
      <c r="AB614" s="13"/>
      <c r="AC614" s="13"/>
      <c r="AD614" s="13"/>
      <c r="AE614" s="13"/>
      <c r="AF614" s="13"/>
      <c r="AG614" s="13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T614" s="107"/>
      <c r="BA614" s="11"/>
      <c r="BB614" s="11"/>
      <c r="BC614" s="11"/>
      <c r="BD614" s="11"/>
      <c r="BE614" s="11"/>
      <c r="BH614" s="11"/>
      <c r="BI614" s="11"/>
      <c r="BJ614" s="11"/>
      <c r="BK614" s="11"/>
      <c r="BL614" s="11"/>
      <c r="BM614" s="11"/>
      <c r="BN614" s="11"/>
    </row>
    <row r="615" spans="1:66" s="1" customFormat="1" x14ac:dyDescent="0.3">
      <c r="A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118"/>
      <c r="N615" s="5"/>
      <c r="O615" s="5"/>
      <c r="P615" s="5"/>
      <c r="Q615" s="5"/>
      <c r="R615" s="5"/>
      <c r="S615" s="5"/>
      <c r="T615" s="5"/>
      <c r="U615" s="5"/>
      <c r="AA615" s="3"/>
      <c r="AB615" s="13"/>
      <c r="AC615" s="13"/>
      <c r="AD615" s="13"/>
      <c r="AE615" s="13"/>
      <c r="AF615" s="13"/>
      <c r="AG615" s="13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T615" s="107"/>
      <c r="BA615" s="11"/>
      <c r="BB615" s="11"/>
      <c r="BC615" s="11"/>
      <c r="BD615" s="11"/>
      <c r="BE615" s="11"/>
      <c r="BH615" s="11"/>
      <c r="BI615" s="11"/>
      <c r="BJ615" s="11"/>
      <c r="BK615" s="11"/>
      <c r="BL615" s="11"/>
      <c r="BM615" s="11"/>
      <c r="BN615" s="11"/>
    </row>
    <row r="616" spans="1:66" s="1" customFormat="1" x14ac:dyDescent="0.3">
      <c r="A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118"/>
      <c r="N616" s="5"/>
      <c r="O616" s="5"/>
      <c r="P616" s="5"/>
      <c r="Q616" s="5"/>
      <c r="R616" s="5"/>
      <c r="S616" s="5"/>
      <c r="T616" s="5"/>
      <c r="U616" s="5"/>
      <c r="AA616" s="3"/>
      <c r="AB616" s="13"/>
      <c r="AC616" s="13"/>
      <c r="AD616" s="13"/>
      <c r="AE616" s="13"/>
      <c r="AF616" s="13"/>
      <c r="AG616" s="13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T616" s="107"/>
      <c r="BA616" s="11"/>
      <c r="BB616" s="11"/>
      <c r="BC616" s="11"/>
      <c r="BD616" s="11"/>
      <c r="BE616" s="11"/>
      <c r="BH616" s="11"/>
      <c r="BI616" s="11"/>
      <c r="BJ616" s="11"/>
      <c r="BK616" s="11"/>
      <c r="BL616" s="11"/>
      <c r="BM616" s="11"/>
      <c r="BN616" s="11"/>
    </row>
    <row r="617" spans="1:66" s="1" customFormat="1" x14ac:dyDescent="0.3">
      <c r="A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118"/>
      <c r="N617" s="5"/>
      <c r="O617" s="5"/>
      <c r="P617" s="5"/>
      <c r="Q617" s="5"/>
      <c r="R617" s="5"/>
      <c r="S617" s="5"/>
      <c r="T617" s="5"/>
      <c r="U617" s="5"/>
      <c r="AA617" s="3"/>
      <c r="AB617" s="13"/>
      <c r="AC617" s="13"/>
      <c r="AD617" s="13"/>
      <c r="AE617" s="13"/>
      <c r="AF617" s="13"/>
      <c r="AG617" s="13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T617" s="107"/>
      <c r="BA617" s="11"/>
      <c r="BB617" s="11"/>
      <c r="BC617" s="11"/>
      <c r="BD617" s="11"/>
      <c r="BE617" s="11"/>
      <c r="BH617" s="11"/>
      <c r="BI617" s="11"/>
      <c r="BJ617" s="11"/>
      <c r="BK617" s="11"/>
      <c r="BL617" s="11"/>
      <c r="BM617" s="11"/>
      <c r="BN617" s="11"/>
    </row>
    <row r="618" spans="1:66" s="1" customFormat="1" x14ac:dyDescent="0.3">
      <c r="A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118"/>
      <c r="N618" s="5"/>
      <c r="O618" s="5"/>
      <c r="P618" s="5"/>
      <c r="Q618" s="5"/>
      <c r="R618" s="5"/>
      <c r="S618" s="5"/>
      <c r="T618" s="5"/>
      <c r="U618" s="5"/>
      <c r="AA618" s="3"/>
      <c r="AB618" s="13"/>
      <c r="AC618" s="13"/>
      <c r="AD618" s="13"/>
      <c r="AE618" s="13"/>
      <c r="AF618" s="13"/>
      <c r="AG618" s="13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T618" s="107"/>
      <c r="BA618" s="11"/>
      <c r="BB618" s="11"/>
      <c r="BC618" s="11"/>
      <c r="BD618" s="11"/>
      <c r="BE618" s="11"/>
      <c r="BH618" s="11"/>
      <c r="BI618" s="11"/>
      <c r="BJ618" s="11"/>
      <c r="BK618" s="11"/>
      <c r="BL618" s="11"/>
      <c r="BM618" s="11"/>
      <c r="BN618" s="11"/>
    </row>
    <row r="619" spans="1:66" s="1" customFormat="1" x14ac:dyDescent="0.3">
      <c r="A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118"/>
      <c r="N619" s="5"/>
      <c r="O619" s="5"/>
      <c r="P619" s="5"/>
      <c r="Q619" s="5"/>
      <c r="R619" s="5"/>
      <c r="S619" s="5"/>
      <c r="T619" s="5"/>
      <c r="U619" s="5"/>
      <c r="AA619" s="3"/>
      <c r="AB619" s="13"/>
      <c r="AC619" s="13"/>
      <c r="AD619" s="13"/>
      <c r="AE619" s="13"/>
      <c r="AF619" s="13"/>
      <c r="AG619" s="13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T619" s="107"/>
      <c r="BA619" s="11"/>
      <c r="BB619" s="11"/>
      <c r="BC619" s="11"/>
      <c r="BD619" s="11"/>
      <c r="BE619" s="11"/>
      <c r="BH619" s="11"/>
      <c r="BI619" s="11"/>
      <c r="BJ619" s="11"/>
      <c r="BK619" s="11"/>
      <c r="BL619" s="11"/>
      <c r="BM619" s="11"/>
      <c r="BN619" s="11"/>
    </row>
    <row r="620" spans="1:66" s="1" customFormat="1" x14ac:dyDescent="0.3">
      <c r="A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118"/>
      <c r="N620" s="5"/>
      <c r="O620" s="5"/>
      <c r="P620" s="5"/>
      <c r="Q620" s="5"/>
      <c r="R620" s="5"/>
      <c r="S620" s="5"/>
      <c r="T620" s="5"/>
      <c r="U620" s="5"/>
      <c r="AA620" s="3"/>
      <c r="AB620" s="13"/>
      <c r="AC620" s="13"/>
      <c r="AD620" s="13"/>
      <c r="AE620" s="13"/>
      <c r="AF620" s="13"/>
      <c r="AG620" s="13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T620" s="107"/>
      <c r="BA620" s="11"/>
      <c r="BB620" s="11"/>
      <c r="BC620" s="11"/>
      <c r="BD620" s="11"/>
      <c r="BE620" s="11"/>
      <c r="BH620" s="11"/>
      <c r="BI620" s="11"/>
      <c r="BJ620" s="11"/>
      <c r="BK620" s="11"/>
      <c r="BL620" s="11"/>
      <c r="BM620" s="11"/>
      <c r="BN620" s="11"/>
    </row>
    <row r="621" spans="1:66" s="1" customFormat="1" x14ac:dyDescent="0.3">
      <c r="A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118"/>
      <c r="N621" s="5"/>
      <c r="O621" s="5"/>
      <c r="P621" s="5"/>
      <c r="Q621" s="5"/>
      <c r="R621" s="5"/>
      <c r="S621" s="5"/>
      <c r="T621" s="5"/>
      <c r="U621" s="5"/>
      <c r="AA621" s="3"/>
      <c r="AB621" s="13"/>
      <c r="AC621" s="13"/>
      <c r="AD621" s="13"/>
      <c r="AE621" s="13"/>
      <c r="AF621" s="13"/>
      <c r="AG621" s="13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T621" s="107"/>
      <c r="BA621" s="11"/>
      <c r="BB621" s="11"/>
      <c r="BC621" s="11"/>
      <c r="BD621" s="11"/>
      <c r="BE621" s="11"/>
      <c r="BH621" s="11"/>
      <c r="BI621" s="11"/>
      <c r="BJ621" s="11"/>
      <c r="BK621" s="11"/>
      <c r="BL621" s="11"/>
      <c r="BM621" s="11"/>
      <c r="BN621" s="11"/>
    </row>
    <row r="622" spans="1:66" s="1" customFormat="1" x14ac:dyDescent="0.3">
      <c r="A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118"/>
      <c r="N622" s="5"/>
      <c r="O622" s="5"/>
      <c r="P622" s="5"/>
      <c r="Q622" s="5"/>
      <c r="R622" s="5"/>
      <c r="S622" s="5"/>
      <c r="T622" s="5"/>
      <c r="U622" s="5"/>
      <c r="AA622" s="3"/>
      <c r="AB622" s="13"/>
      <c r="AC622" s="13"/>
      <c r="AD622" s="13"/>
      <c r="AE622" s="13"/>
      <c r="AF622" s="13"/>
      <c r="AG622" s="13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T622" s="107"/>
      <c r="BA622" s="11"/>
      <c r="BB622" s="11"/>
      <c r="BC622" s="11"/>
      <c r="BD622" s="11"/>
      <c r="BE622" s="11"/>
      <c r="BH622" s="11"/>
      <c r="BI622" s="11"/>
      <c r="BJ622" s="11"/>
      <c r="BK622" s="11"/>
      <c r="BL622" s="11"/>
      <c r="BM622" s="11"/>
      <c r="BN622" s="11"/>
    </row>
    <row r="623" spans="1:66" s="1" customFormat="1" x14ac:dyDescent="0.3">
      <c r="A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118"/>
      <c r="N623" s="5"/>
      <c r="O623" s="5"/>
      <c r="P623" s="5"/>
      <c r="Q623" s="5"/>
      <c r="R623" s="5"/>
      <c r="S623" s="5"/>
      <c r="T623" s="5"/>
      <c r="U623" s="5"/>
      <c r="AA623" s="3"/>
      <c r="AB623" s="13"/>
      <c r="AC623" s="13"/>
      <c r="AD623" s="13"/>
      <c r="AE623" s="13"/>
      <c r="AF623" s="13"/>
      <c r="AG623" s="13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T623" s="107"/>
      <c r="BA623" s="11"/>
      <c r="BB623" s="11"/>
      <c r="BC623" s="11"/>
      <c r="BD623" s="11"/>
      <c r="BE623" s="11"/>
      <c r="BH623" s="11"/>
      <c r="BI623" s="11"/>
      <c r="BJ623" s="11"/>
      <c r="BK623" s="11"/>
      <c r="BL623" s="11"/>
      <c r="BM623" s="11"/>
      <c r="BN623" s="11"/>
    </row>
    <row r="624" spans="1:66" s="1" customFormat="1" x14ac:dyDescent="0.3">
      <c r="A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118"/>
      <c r="N624" s="5"/>
      <c r="O624" s="5"/>
      <c r="P624" s="5"/>
      <c r="Q624" s="5"/>
      <c r="R624" s="5"/>
      <c r="S624" s="5"/>
      <c r="T624" s="5"/>
      <c r="U624" s="5"/>
      <c r="AA624" s="3"/>
      <c r="AB624" s="13"/>
      <c r="AC624" s="13"/>
      <c r="AD624" s="13"/>
      <c r="AE624" s="13"/>
      <c r="AF624" s="13"/>
      <c r="AG624" s="13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T624" s="107"/>
      <c r="BA624" s="11"/>
      <c r="BB624" s="11"/>
      <c r="BC624" s="11"/>
      <c r="BD624" s="11"/>
      <c r="BE624" s="11"/>
      <c r="BH624" s="11"/>
      <c r="BI624" s="11"/>
      <c r="BJ624" s="11"/>
      <c r="BK624" s="11"/>
      <c r="BL624" s="11"/>
      <c r="BM624" s="11"/>
      <c r="BN624" s="11"/>
    </row>
    <row r="625" spans="1:66" s="1" customFormat="1" x14ac:dyDescent="0.3">
      <c r="A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118"/>
      <c r="N625" s="5"/>
      <c r="O625" s="5"/>
      <c r="P625" s="5"/>
      <c r="Q625" s="5"/>
      <c r="R625" s="5"/>
      <c r="S625" s="5"/>
      <c r="T625" s="5"/>
      <c r="U625" s="5"/>
      <c r="AA625" s="3"/>
      <c r="AB625" s="13"/>
      <c r="AC625" s="13"/>
      <c r="AD625" s="13"/>
      <c r="AE625" s="13"/>
      <c r="AF625" s="13"/>
      <c r="AG625" s="13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T625" s="107"/>
      <c r="BA625" s="11"/>
      <c r="BB625" s="11"/>
      <c r="BC625" s="11"/>
      <c r="BD625" s="11"/>
      <c r="BE625" s="11"/>
      <c r="BH625" s="11"/>
      <c r="BI625" s="11"/>
      <c r="BJ625" s="11"/>
      <c r="BK625" s="11"/>
      <c r="BL625" s="11"/>
      <c r="BM625" s="11"/>
      <c r="BN625" s="11"/>
    </row>
    <row r="626" spans="1:66" s="1" customFormat="1" x14ac:dyDescent="0.3">
      <c r="A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118"/>
      <c r="N626" s="5"/>
      <c r="O626" s="5"/>
      <c r="P626" s="5"/>
      <c r="Q626" s="5"/>
      <c r="R626" s="5"/>
      <c r="S626" s="5"/>
      <c r="T626" s="5"/>
      <c r="U626" s="5"/>
      <c r="AA626" s="3"/>
      <c r="AB626" s="13"/>
      <c r="AC626" s="13"/>
      <c r="AD626" s="13"/>
      <c r="AE626" s="13"/>
      <c r="AF626" s="13"/>
      <c r="AG626" s="13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T626" s="107"/>
      <c r="BA626" s="11"/>
      <c r="BB626" s="11"/>
      <c r="BC626" s="11"/>
      <c r="BD626" s="11"/>
      <c r="BE626" s="11"/>
      <c r="BH626" s="11"/>
      <c r="BI626" s="11"/>
      <c r="BJ626" s="11"/>
      <c r="BK626" s="11"/>
      <c r="BL626" s="11"/>
      <c r="BM626" s="11"/>
      <c r="BN626" s="11"/>
    </row>
    <row r="627" spans="1:66" s="1" customFormat="1" x14ac:dyDescent="0.3">
      <c r="A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118"/>
      <c r="N627" s="5"/>
      <c r="O627" s="5"/>
      <c r="P627" s="5"/>
      <c r="Q627" s="5"/>
      <c r="R627" s="5"/>
      <c r="S627" s="5"/>
      <c r="T627" s="5"/>
      <c r="U627" s="5"/>
      <c r="AA627" s="3"/>
      <c r="AB627" s="13"/>
      <c r="AC627" s="13"/>
      <c r="AD627" s="13"/>
      <c r="AE627" s="13"/>
      <c r="AF627" s="13"/>
      <c r="AG627" s="13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T627" s="107"/>
      <c r="BA627" s="11"/>
      <c r="BB627" s="11"/>
      <c r="BC627" s="11"/>
      <c r="BD627" s="11"/>
      <c r="BE627" s="11"/>
      <c r="BH627" s="11"/>
      <c r="BI627" s="11"/>
      <c r="BJ627" s="11"/>
      <c r="BK627" s="11"/>
      <c r="BL627" s="11"/>
      <c r="BM627" s="11"/>
      <c r="BN627" s="11"/>
    </row>
    <row r="628" spans="1:66" s="1" customFormat="1" x14ac:dyDescent="0.3">
      <c r="A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118"/>
      <c r="N628" s="5"/>
      <c r="O628" s="5"/>
      <c r="P628" s="5"/>
      <c r="Q628" s="5"/>
      <c r="R628" s="5"/>
      <c r="S628" s="5"/>
      <c r="T628" s="5"/>
      <c r="U628" s="5"/>
      <c r="AA628" s="3"/>
      <c r="AB628" s="13"/>
      <c r="AC628" s="13"/>
      <c r="AD628" s="13"/>
      <c r="AE628" s="13"/>
      <c r="AF628" s="13"/>
      <c r="AG628" s="13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T628" s="107"/>
      <c r="BA628" s="11"/>
      <c r="BB628" s="11"/>
      <c r="BC628" s="11"/>
      <c r="BD628" s="11"/>
      <c r="BE628" s="11"/>
      <c r="BH628" s="11"/>
      <c r="BI628" s="11"/>
      <c r="BJ628" s="11"/>
      <c r="BK628" s="11"/>
      <c r="BL628" s="11"/>
      <c r="BM628" s="11"/>
      <c r="BN628" s="11"/>
    </row>
    <row r="629" spans="1:66" s="1" customFormat="1" x14ac:dyDescent="0.3">
      <c r="A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118"/>
      <c r="N629" s="5"/>
      <c r="O629" s="5"/>
      <c r="P629" s="5"/>
      <c r="Q629" s="5"/>
      <c r="R629" s="5"/>
      <c r="S629" s="5"/>
      <c r="T629" s="5"/>
      <c r="U629" s="5"/>
      <c r="AA629" s="3"/>
      <c r="AB629" s="13"/>
      <c r="AC629" s="13"/>
      <c r="AD629" s="13"/>
      <c r="AE629" s="13"/>
      <c r="AF629" s="13"/>
      <c r="AG629" s="13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T629" s="107"/>
      <c r="BA629" s="11"/>
      <c r="BB629" s="11"/>
      <c r="BC629" s="11"/>
      <c r="BD629" s="11"/>
      <c r="BE629" s="11"/>
      <c r="BH629" s="11"/>
      <c r="BI629" s="11"/>
      <c r="BJ629" s="11"/>
      <c r="BK629" s="11"/>
      <c r="BL629" s="11"/>
      <c r="BM629" s="11"/>
      <c r="BN629" s="11"/>
    </row>
    <row r="630" spans="1:66" s="1" customFormat="1" x14ac:dyDescent="0.3">
      <c r="A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118"/>
      <c r="N630" s="5"/>
      <c r="O630" s="5"/>
      <c r="P630" s="5"/>
      <c r="Q630" s="5"/>
      <c r="R630" s="5"/>
      <c r="S630" s="5"/>
      <c r="T630" s="5"/>
      <c r="U630" s="5"/>
      <c r="AA630" s="3"/>
      <c r="AB630" s="13"/>
      <c r="AC630" s="13"/>
      <c r="AD630" s="13"/>
      <c r="AE630" s="13"/>
      <c r="AF630" s="13"/>
      <c r="AG630" s="13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T630" s="107"/>
      <c r="BA630" s="11"/>
      <c r="BB630" s="11"/>
      <c r="BC630" s="11"/>
      <c r="BD630" s="11"/>
      <c r="BE630" s="11"/>
      <c r="BH630" s="11"/>
      <c r="BI630" s="11"/>
      <c r="BJ630" s="11"/>
      <c r="BK630" s="11"/>
      <c r="BL630" s="11"/>
      <c r="BM630" s="11"/>
      <c r="BN630" s="11"/>
    </row>
    <row r="631" spans="1:66" s="1" customFormat="1" x14ac:dyDescent="0.3">
      <c r="A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118"/>
      <c r="N631" s="5"/>
      <c r="O631" s="5"/>
      <c r="P631" s="5"/>
      <c r="Q631" s="5"/>
      <c r="R631" s="5"/>
      <c r="S631" s="5"/>
      <c r="T631" s="5"/>
      <c r="U631" s="5"/>
      <c r="AA631" s="3"/>
      <c r="AB631" s="13"/>
      <c r="AC631" s="13"/>
      <c r="AD631" s="13"/>
      <c r="AE631" s="13"/>
      <c r="AF631" s="13"/>
      <c r="AG631" s="13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T631" s="107"/>
      <c r="BA631" s="11"/>
      <c r="BB631" s="11"/>
      <c r="BC631" s="11"/>
      <c r="BD631" s="11"/>
      <c r="BE631" s="11"/>
      <c r="BH631" s="11"/>
      <c r="BI631" s="11"/>
      <c r="BJ631" s="11"/>
      <c r="BK631" s="11"/>
      <c r="BL631" s="11"/>
      <c r="BM631" s="11"/>
      <c r="BN631" s="11"/>
    </row>
    <row r="632" spans="1:66" s="1" customFormat="1" x14ac:dyDescent="0.3">
      <c r="A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118"/>
      <c r="N632" s="5"/>
      <c r="O632" s="5"/>
      <c r="P632" s="5"/>
      <c r="Q632" s="5"/>
      <c r="R632" s="5"/>
      <c r="S632" s="5"/>
      <c r="T632" s="5"/>
      <c r="U632" s="5"/>
      <c r="AA632" s="3"/>
      <c r="AB632" s="13"/>
      <c r="AC632" s="13"/>
      <c r="AD632" s="13"/>
      <c r="AE632" s="13"/>
      <c r="AF632" s="13"/>
      <c r="AG632" s="13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T632" s="107"/>
      <c r="BA632" s="11"/>
      <c r="BB632" s="11"/>
      <c r="BC632" s="11"/>
      <c r="BD632" s="11"/>
      <c r="BE632" s="11"/>
      <c r="BH632" s="11"/>
      <c r="BI632" s="11"/>
      <c r="BJ632" s="11"/>
      <c r="BK632" s="11"/>
      <c r="BL632" s="11"/>
      <c r="BM632" s="11"/>
      <c r="BN632" s="11"/>
    </row>
    <row r="633" spans="1:66" s="1" customFormat="1" x14ac:dyDescent="0.3">
      <c r="A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118"/>
      <c r="N633" s="5"/>
      <c r="O633" s="5"/>
      <c r="P633" s="5"/>
      <c r="Q633" s="5"/>
      <c r="R633" s="5"/>
      <c r="S633" s="5"/>
      <c r="T633" s="5"/>
      <c r="U633" s="5"/>
      <c r="AA633" s="3"/>
      <c r="AB633" s="13"/>
      <c r="AC633" s="13"/>
      <c r="AD633" s="13"/>
      <c r="AE633" s="13"/>
      <c r="AF633" s="13"/>
      <c r="AG633" s="13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T633" s="107"/>
      <c r="BA633" s="11"/>
      <c r="BB633" s="11"/>
      <c r="BC633" s="11"/>
      <c r="BD633" s="11"/>
      <c r="BE633" s="11"/>
      <c r="BH633" s="11"/>
      <c r="BI633" s="11"/>
      <c r="BJ633" s="11"/>
      <c r="BK633" s="11"/>
      <c r="BL633" s="11"/>
      <c r="BM633" s="11"/>
      <c r="BN633" s="11"/>
    </row>
    <row r="634" spans="1:66" s="1" customFormat="1" x14ac:dyDescent="0.3">
      <c r="A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118"/>
      <c r="N634" s="5"/>
      <c r="O634" s="5"/>
      <c r="P634" s="5"/>
      <c r="Q634" s="5"/>
      <c r="R634" s="5"/>
      <c r="S634" s="5"/>
      <c r="T634" s="5"/>
      <c r="U634" s="5"/>
      <c r="AA634" s="3"/>
      <c r="AB634" s="13"/>
      <c r="AC634" s="13"/>
      <c r="AD634" s="13"/>
      <c r="AE634" s="13"/>
      <c r="AF634" s="13"/>
      <c r="AG634" s="13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T634" s="107"/>
      <c r="BA634" s="11"/>
      <c r="BB634" s="11"/>
      <c r="BC634" s="11"/>
      <c r="BD634" s="11"/>
      <c r="BE634" s="11"/>
      <c r="BH634" s="11"/>
      <c r="BI634" s="11"/>
      <c r="BJ634" s="11"/>
      <c r="BK634" s="11"/>
      <c r="BL634" s="11"/>
      <c r="BM634" s="11"/>
      <c r="BN634" s="11"/>
    </row>
    <row r="635" spans="1:66" s="1" customFormat="1" x14ac:dyDescent="0.3">
      <c r="A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118"/>
      <c r="N635" s="5"/>
      <c r="O635" s="5"/>
      <c r="P635" s="5"/>
      <c r="Q635" s="5"/>
      <c r="R635" s="5"/>
      <c r="S635" s="5"/>
      <c r="T635" s="5"/>
      <c r="U635" s="5"/>
      <c r="AA635" s="3"/>
      <c r="AB635" s="13"/>
      <c r="AC635" s="13"/>
      <c r="AD635" s="13"/>
      <c r="AE635" s="13"/>
      <c r="AF635" s="13"/>
      <c r="AG635" s="13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T635" s="107"/>
      <c r="BA635" s="11"/>
      <c r="BB635" s="11"/>
      <c r="BC635" s="11"/>
      <c r="BD635" s="11"/>
      <c r="BE635" s="11"/>
      <c r="BH635" s="11"/>
      <c r="BI635" s="11"/>
      <c r="BJ635" s="11"/>
      <c r="BK635" s="11"/>
      <c r="BL635" s="11"/>
      <c r="BM635" s="11"/>
      <c r="BN635" s="11"/>
    </row>
    <row r="636" spans="1:66" s="1" customFormat="1" x14ac:dyDescent="0.3">
      <c r="A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118"/>
      <c r="N636" s="5"/>
      <c r="O636" s="5"/>
      <c r="P636" s="5"/>
      <c r="Q636" s="5"/>
      <c r="R636" s="5"/>
      <c r="S636" s="5"/>
      <c r="T636" s="5"/>
      <c r="U636" s="5"/>
      <c r="AA636" s="3"/>
      <c r="AB636" s="13"/>
      <c r="AC636" s="13"/>
      <c r="AD636" s="13"/>
      <c r="AE636" s="13"/>
      <c r="AF636" s="13"/>
      <c r="AG636" s="13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T636" s="107"/>
      <c r="BA636" s="11"/>
      <c r="BB636" s="11"/>
      <c r="BC636" s="11"/>
      <c r="BD636" s="11"/>
      <c r="BE636" s="11"/>
      <c r="BH636" s="11"/>
      <c r="BI636" s="11"/>
      <c r="BJ636" s="11"/>
      <c r="BK636" s="11"/>
      <c r="BL636" s="11"/>
      <c r="BM636" s="11"/>
      <c r="BN636" s="11"/>
    </row>
    <row r="637" spans="1:66" s="1" customFormat="1" x14ac:dyDescent="0.3">
      <c r="A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118"/>
      <c r="N637" s="5"/>
      <c r="O637" s="5"/>
      <c r="P637" s="5"/>
      <c r="Q637" s="5"/>
      <c r="R637" s="5"/>
      <c r="S637" s="5"/>
      <c r="T637" s="5"/>
      <c r="U637" s="5"/>
      <c r="AA637" s="3"/>
      <c r="AB637" s="13"/>
      <c r="AC637" s="13"/>
      <c r="AD637" s="13"/>
      <c r="AE637" s="13"/>
      <c r="AF637" s="13"/>
      <c r="AG637" s="13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T637" s="107"/>
      <c r="BA637" s="11"/>
      <c r="BB637" s="11"/>
      <c r="BC637" s="11"/>
      <c r="BD637" s="11"/>
      <c r="BE637" s="11"/>
      <c r="BH637" s="11"/>
      <c r="BI637" s="11"/>
      <c r="BJ637" s="11"/>
      <c r="BK637" s="11"/>
      <c r="BL637" s="11"/>
      <c r="BM637" s="11"/>
      <c r="BN637" s="11"/>
    </row>
    <row r="638" spans="1:66" s="1" customFormat="1" x14ac:dyDescent="0.3">
      <c r="A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118"/>
      <c r="N638" s="5"/>
      <c r="O638" s="5"/>
      <c r="P638" s="5"/>
      <c r="Q638" s="5"/>
      <c r="R638" s="5"/>
      <c r="S638" s="5"/>
      <c r="T638" s="5"/>
      <c r="U638" s="5"/>
      <c r="AA638" s="3"/>
      <c r="AB638" s="13"/>
      <c r="AC638" s="13"/>
      <c r="AD638" s="13"/>
      <c r="AE638" s="13"/>
      <c r="AF638" s="13"/>
      <c r="AG638" s="13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T638" s="107"/>
      <c r="BA638" s="11"/>
      <c r="BB638" s="11"/>
      <c r="BC638" s="11"/>
      <c r="BD638" s="11"/>
      <c r="BE638" s="11"/>
      <c r="BH638" s="11"/>
      <c r="BI638" s="11"/>
      <c r="BJ638" s="11"/>
      <c r="BK638" s="11"/>
      <c r="BL638" s="11"/>
      <c r="BM638" s="11"/>
      <c r="BN638" s="11"/>
    </row>
    <row r="639" spans="1:66" s="1" customFormat="1" x14ac:dyDescent="0.3">
      <c r="A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118"/>
      <c r="N639" s="5"/>
      <c r="O639" s="5"/>
      <c r="P639" s="5"/>
      <c r="Q639" s="5"/>
      <c r="R639" s="5"/>
      <c r="S639" s="5"/>
      <c r="T639" s="5"/>
      <c r="U639" s="5"/>
      <c r="AA639" s="3"/>
      <c r="AB639" s="13"/>
      <c r="AC639" s="13"/>
      <c r="AD639" s="13"/>
      <c r="AE639" s="13"/>
      <c r="AF639" s="13"/>
      <c r="AG639" s="13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T639" s="107"/>
      <c r="BA639" s="11"/>
      <c r="BB639" s="11"/>
      <c r="BC639" s="11"/>
      <c r="BD639" s="11"/>
      <c r="BE639" s="11"/>
      <c r="BH639" s="11"/>
      <c r="BI639" s="11"/>
      <c r="BJ639" s="11"/>
      <c r="BK639" s="11"/>
      <c r="BL639" s="11"/>
      <c r="BM639" s="11"/>
      <c r="BN639" s="11"/>
    </row>
    <row r="640" spans="1:66" s="1" customFormat="1" x14ac:dyDescent="0.3">
      <c r="A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118"/>
      <c r="N640" s="5"/>
      <c r="O640" s="5"/>
      <c r="P640" s="5"/>
      <c r="Q640" s="5"/>
      <c r="R640" s="5"/>
      <c r="S640" s="5"/>
      <c r="T640" s="5"/>
      <c r="U640" s="5"/>
      <c r="AA640" s="3"/>
      <c r="AB640" s="13"/>
      <c r="AC640" s="13"/>
      <c r="AD640" s="13"/>
      <c r="AE640" s="13"/>
      <c r="AF640" s="13"/>
      <c r="AG640" s="13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T640" s="107"/>
      <c r="BA640" s="11"/>
      <c r="BB640" s="11"/>
      <c r="BC640" s="11"/>
      <c r="BD640" s="11"/>
      <c r="BE640" s="11"/>
      <c r="BH640" s="11"/>
      <c r="BI640" s="11"/>
      <c r="BJ640" s="11"/>
      <c r="BK640" s="11"/>
      <c r="BL640" s="11"/>
      <c r="BM640" s="11"/>
      <c r="BN640" s="11"/>
    </row>
    <row r="641" spans="1:66" s="1" customFormat="1" x14ac:dyDescent="0.3">
      <c r="A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118"/>
      <c r="N641" s="5"/>
      <c r="O641" s="5"/>
      <c r="P641" s="5"/>
      <c r="Q641" s="5"/>
      <c r="R641" s="5"/>
      <c r="S641" s="5"/>
      <c r="T641" s="5"/>
      <c r="U641" s="5"/>
      <c r="AA641" s="3"/>
      <c r="AB641" s="13"/>
      <c r="AC641" s="13"/>
      <c r="AD641" s="13"/>
      <c r="AE641" s="13"/>
      <c r="AF641" s="13"/>
      <c r="AG641" s="13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T641" s="107"/>
      <c r="BA641" s="11"/>
      <c r="BB641" s="11"/>
      <c r="BC641" s="11"/>
      <c r="BD641" s="11"/>
      <c r="BE641" s="11"/>
      <c r="BH641" s="11"/>
      <c r="BI641" s="11"/>
      <c r="BJ641" s="11"/>
      <c r="BK641" s="11"/>
      <c r="BL641" s="11"/>
      <c r="BM641" s="11"/>
      <c r="BN641" s="11"/>
    </row>
    <row r="642" spans="1:66" s="1" customFormat="1" x14ac:dyDescent="0.3">
      <c r="A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118"/>
      <c r="N642" s="5"/>
      <c r="O642" s="5"/>
      <c r="P642" s="5"/>
      <c r="Q642" s="5"/>
      <c r="R642" s="5"/>
      <c r="S642" s="5"/>
      <c r="T642" s="5"/>
      <c r="U642" s="5"/>
      <c r="AA642" s="3"/>
      <c r="AB642" s="13"/>
      <c r="AC642" s="13"/>
      <c r="AD642" s="13"/>
      <c r="AE642" s="13"/>
      <c r="AF642" s="13"/>
      <c r="AG642" s="13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T642" s="107"/>
      <c r="BA642" s="11"/>
      <c r="BB642" s="11"/>
      <c r="BC642" s="11"/>
      <c r="BD642" s="11"/>
      <c r="BE642" s="11"/>
      <c r="BH642" s="11"/>
      <c r="BI642" s="11"/>
      <c r="BJ642" s="11"/>
      <c r="BK642" s="11"/>
      <c r="BL642" s="11"/>
      <c r="BM642" s="11"/>
      <c r="BN642" s="11"/>
    </row>
    <row r="643" spans="1:66" s="1" customFormat="1" x14ac:dyDescent="0.3">
      <c r="A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118"/>
      <c r="N643" s="5"/>
      <c r="O643" s="5"/>
      <c r="P643" s="5"/>
      <c r="Q643" s="5"/>
      <c r="R643" s="5"/>
      <c r="S643" s="5"/>
      <c r="T643" s="5"/>
      <c r="U643" s="5"/>
      <c r="AA643" s="3"/>
      <c r="AB643" s="13"/>
      <c r="AC643" s="13"/>
      <c r="AD643" s="13"/>
      <c r="AE643" s="13"/>
      <c r="AF643" s="13"/>
      <c r="AG643" s="13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T643" s="107"/>
      <c r="BA643" s="11"/>
      <c r="BB643" s="11"/>
      <c r="BC643" s="11"/>
      <c r="BD643" s="11"/>
      <c r="BE643" s="11"/>
      <c r="BH643" s="11"/>
      <c r="BI643" s="11"/>
      <c r="BJ643" s="11"/>
      <c r="BK643" s="11"/>
      <c r="BL643" s="11"/>
      <c r="BM643" s="11"/>
      <c r="BN643" s="11"/>
    </row>
    <row r="644" spans="1:66" s="1" customFormat="1" x14ac:dyDescent="0.3">
      <c r="A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118"/>
      <c r="N644" s="5"/>
      <c r="O644" s="5"/>
      <c r="P644" s="5"/>
      <c r="Q644" s="5"/>
      <c r="R644" s="5"/>
      <c r="S644" s="5"/>
      <c r="T644" s="5"/>
      <c r="U644" s="5"/>
      <c r="AA644" s="3"/>
      <c r="AB644" s="13"/>
      <c r="AC644" s="13"/>
      <c r="AD644" s="13"/>
      <c r="AE644" s="13"/>
      <c r="AF644" s="13"/>
      <c r="AG644" s="13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T644" s="107"/>
      <c r="BA644" s="11"/>
      <c r="BB644" s="11"/>
      <c r="BC644" s="11"/>
      <c r="BD644" s="11"/>
      <c r="BE644" s="11"/>
      <c r="BH644" s="11"/>
      <c r="BI644" s="11"/>
      <c r="BJ644" s="11"/>
      <c r="BK644" s="11"/>
      <c r="BL644" s="11"/>
      <c r="BM644" s="11"/>
      <c r="BN644" s="11"/>
    </row>
    <row r="645" spans="1:66" s="1" customFormat="1" x14ac:dyDescent="0.3">
      <c r="A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118"/>
      <c r="N645" s="5"/>
      <c r="O645" s="5"/>
      <c r="P645" s="5"/>
      <c r="Q645" s="5"/>
      <c r="R645" s="5"/>
      <c r="S645" s="5"/>
      <c r="T645" s="5"/>
      <c r="U645" s="5"/>
      <c r="AA645" s="3"/>
      <c r="AB645" s="13"/>
      <c r="AC645" s="13"/>
      <c r="AD645" s="13"/>
      <c r="AE645" s="13"/>
      <c r="AF645" s="13"/>
      <c r="AG645" s="13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T645" s="107"/>
      <c r="BA645" s="11"/>
      <c r="BB645" s="11"/>
      <c r="BC645" s="11"/>
      <c r="BD645" s="11"/>
      <c r="BE645" s="11"/>
      <c r="BH645" s="11"/>
      <c r="BI645" s="11"/>
      <c r="BJ645" s="11"/>
      <c r="BK645" s="11"/>
      <c r="BL645" s="11"/>
      <c r="BM645" s="11"/>
      <c r="BN645" s="11"/>
    </row>
    <row r="646" spans="1:66" s="1" customFormat="1" x14ac:dyDescent="0.3">
      <c r="A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118"/>
      <c r="N646" s="5"/>
      <c r="O646" s="5"/>
      <c r="P646" s="5"/>
      <c r="Q646" s="5"/>
      <c r="R646" s="5"/>
      <c r="S646" s="5"/>
      <c r="T646" s="5"/>
      <c r="U646" s="5"/>
      <c r="AA646" s="3"/>
      <c r="AB646" s="13"/>
      <c r="AC646" s="13"/>
      <c r="AD646" s="13"/>
      <c r="AE646" s="13"/>
      <c r="AF646" s="13"/>
      <c r="AG646" s="13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T646" s="107"/>
      <c r="BA646" s="11"/>
      <c r="BB646" s="11"/>
      <c r="BC646" s="11"/>
      <c r="BD646" s="11"/>
      <c r="BE646" s="11"/>
      <c r="BH646" s="11"/>
      <c r="BI646" s="11"/>
      <c r="BJ646" s="11"/>
      <c r="BK646" s="11"/>
      <c r="BL646" s="11"/>
      <c r="BM646" s="11"/>
      <c r="BN646" s="11"/>
    </row>
    <row r="647" spans="1:66" s="1" customFormat="1" x14ac:dyDescent="0.3">
      <c r="A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118"/>
      <c r="N647" s="5"/>
      <c r="O647" s="5"/>
      <c r="P647" s="5"/>
      <c r="Q647" s="5"/>
      <c r="R647" s="5"/>
      <c r="S647" s="5"/>
      <c r="T647" s="5"/>
      <c r="U647" s="5"/>
      <c r="AA647" s="3"/>
      <c r="AB647" s="13"/>
      <c r="AC647" s="13"/>
      <c r="AD647" s="13"/>
      <c r="AE647" s="13"/>
      <c r="AF647" s="13"/>
      <c r="AG647" s="13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T647" s="107"/>
      <c r="BA647" s="11"/>
      <c r="BB647" s="11"/>
      <c r="BC647" s="11"/>
      <c r="BD647" s="11"/>
      <c r="BE647" s="11"/>
      <c r="BH647" s="11"/>
      <c r="BI647" s="11"/>
      <c r="BJ647" s="11"/>
      <c r="BK647" s="11"/>
      <c r="BL647" s="11"/>
      <c r="BM647" s="11"/>
      <c r="BN647" s="11"/>
    </row>
    <row r="648" spans="1:66" s="1" customFormat="1" x14ac:dyDescent="0.3">
      <c r="A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118"/>
      <c r="N648" s="5"/>
      <c r="O648" s="5"/>
      <c r="P648" s="5"/>
      <c r="Q648" s="5"/>
      <c r="R648" s="5"/>
      <c r="S648" s="5"/>
      <c r="T648" s="5"/>
      <c r="U648" s="5"/>
      <c r="AA648" s="3"/>
      <c r="AB648" s="13"/>
      <c r="AC648" s="13"/>
      <c r="AD648" s="13"/>
      <c r="AE648" s="13"/>
      <c r="AF648" s="13"/>
      <c r="AG648" s="13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T648" s="107"/>
      <c r="BA648" s="11"/>
      <c r="BB648" s="11"/>
      <c r="BC648" s="11"/>
      <c r="BD648" s="11"/>
      <c r="BE648" s="11"/>
      <c r="BH648" s="11"/>
      <c r="BI648" s="11"/>
      <c r="BJ648" s="11"/>
      <c r="BK648" s="11"/>
      <c r="BL648" s="11"/>
      <c r="BM648" s="11"/>
      <c r="BN648" s="11"/>
    </row>
    <row r="649" spans="1:66" s="1" customFormat="1" x14ac:dyDescent="0.3">
      <c r="A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118"/>
      <c r="N649" s="5"/>
      <c r="O649" s="5"/>
      <c r="P649" s="5"/>
      <c r="Q649" s="5"/>
      <c r="R649" s="5"/>
      <c r="S649" s="5"/>
      <c r="T649" s="5"/>
      <c r="U649" s="5"/>
      <c r="AA649" s="3"/>
      <c r="AB649" s="13"/>
      <c r="AC649" s="13"/>
      <c r="AD649" s="13"/>
      <c r="AE649" s="13"/>
      <c r="AF649" s="13"/>
      <c r="AG649" s="13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T649" s="107"/>
      <c r="BA649" s="11"/>
      <c r="BB649" s="11"/>
      <c r="BC649" s="11"/>
      <c r="BD649" s="11"/>
      <c r="BE649" s="11"/>
      <c r="BH649" s="11"/>
      <c r="BI649" s="11"/>
      <c r="BJ649" s="11"/>
      <c r="BK649" s="11"/>
      <c r="BL649" s="11"/>
      <c r="BM649" s="11"/>
      <c r="BN649" s="11"/>
    </row>
  </sheetData>
  <mergeCells count="7">
    <mergeCell ref="AS12:AT12"/>
    <mergeCell ref="AC11:AG11"/>
    <mergeCell ref="N12:O12"/>
    <mergeCell ref="P12:R12"/>
    <mergeCell ref="V12:Y12"/>
    <mergeCell ref="AC12:AG12"/>
    <mergeCell ref="AQ12:AR12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3CF-8ADB-472C-86DA-9172055DF2CD}">
  <dimension ref="A1:BP649"/>
  <sheetViews>
    <sheetView topLeftCell="AF10" workbookViewId="0">
      <selection activeCell="AP11" sqref="AP11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3.6640625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1" bestFit="1" customWidth="1"/>
    <col min="11" max="11" width="10.44140625" style="1" bestFit="1" customWidth="1"/>
    <col min="12" max="12" width="8.6640625" style="1" bestFit="1" customWidth="1"/>
    <col min="13" max="13" width="3.44140625" style="7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1.44140625" style="1" bestFit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5" width="11.5546875" style="1"/>
    <col min="46" max="46" width="11.5546875" style="107"/>
    <col min="47" max="49" width="11.5546875" style="1"/>
    <col min="50" max="50" width="13.6640625" style="1" bestFit="1" customWidth="1"/>
    <col min="51" max="51" width="13.6640625" style="1" customWidth="1"/>
    <col min="52" max="52" width="11.44140625" style="1" bestFit="1" customWidth="1"/>
    <col min="53" max="54" width="14.33203125" style="11" bestFit="1" customWidth="1"/>
    <col min="55" max="56" width="11.109375" style="11" bestFit="1" customWidth="1"/>
    <col min="57" max="57" width="10.109375" style="11" bestFit="1" customWidth="1"/>
    <col min="58" max="59" width="11.44140625" style="1" bestFit="1" customWidth="1"/>
    <col min="60" max="60" width="9.44140625" style="11" bestFit="1" customWidth="1"/>
    <col min="61" max="61" width="3" style="11" bestFit="1" customWidth="1"/>
    <col min="62" max="62" width="14.33203125" style="11" bestFit="1" customWidth="1"/>
    <col min="63" max="63" width="6.109375" style="11" bestFit="1" customWidth="1"/>
    <col min="64" max="64" width="11.109375" style="11" bestFit="1" customWidth="1"/>
    <col min="65" max="65" width="3" style="11" bestFit="1" customWidth="1"/>
    <col min="66" max="66" width="10.109375" style="11" bestFit="1" customWidth="1"/>
    <col min="67" max="67" width="11.44140625" style="11" bestFit="1" customWidth="1"/>
    <col min="68" max="68" width="9.44140625" style="11" bestFit="1" customWidth="1"/>
    <col min="69" max="16384" width="11.5546875" style="11"/>
  </cols>
  <sheetData>
    <row r="1" spans="1:68" x14ac:dyDescent="0.3">
      <c r="AS1" s="11"/>
      <c r="AT1" s="11"/>
      <c r="AU1" s="11"/>
      <c r="AV1" s="11"/>
      <c r="AW1" s="11"/>
      <c r="AX1" s="11"/>
      <c r="AY1" s="11"/>
      <c r="BF1" s="11"/>
      <c r="BG1" s="49" t="s">
        <v>147</v>
      </c>
      <c r="BH1" s="49" t="s">
        <v>147</v>
      </c>
      <c r="BI1" s="1"/>
      <c r="BO1" s="49" t="s">
        <v>147</v>
      </c>
      <c r="BP1" s="49" t="s">
        <v>147</v>
      </c>
    </row>
    <row r="2" spans="1:68" x14ac:dyDescent="0.3">
      <c r="M2" s="1"/>
      <c r="AS2" s="11"/>
      <c r="AT2" s="11"/>
      <c r="AU2" s="11"/>
      <c r="AV2" s="11"/>
      <c r="AW2" s="11"/>
      <c r="AX2" s="11"/>
      <c r="AY2" s="11"/>
      <c r="BB2" s="112" t="s">
        <v>145</v>
      </c>
      <c r="BC2" s="112" t="s">
        <v>144</v>
      </c>
      <c r="BD2" s="112" t="s">
        <v>138</v>
      </c>
      <c r="BE2" s="112" t="s">
        <v>150</v>
      </c>
      <c r="BF2" s="112" t="s">
        <v>149</v>
      </c>
      <c r="BG2" s="101" t="s">
        <v>74</v>
      </c>
      <c r="BH2" s="101" t="s">
        <v>19</v>
      </c>
      <c r="BI2" s="1"/>
      <c r="BJ2" s="112" t="s">
        <v>145</v>
      </c>
      <c r="BK2" s="112" t="s">
        <v>144</v>
      </c>
      <c r="BL2" s="112" t="s">
        <v>138</v>
      </c>
      <c r="BM2" s="112" t="s">
        <v>150</v>
      </c>
      <c r="BN2" s="112" t="s">
        <v>149</v>
      </c>
      <c r="BO2" s="101" t="s">
        <v>74</v>
      </c>
      <c r="BP2" s="101" t="s">
        <v>19</v>
      </c>
    </row>
    <row r="3" spans="1:68" x14ac:dyDescent="0.3">
      <c r="A3" s="1"/>
      <c r="M3" s="1"/>
      <c r="AS3" s="11"/>
      <c r="AT3" s="11"/>
      <c r="AU3" s="11"/>
      <c r="AV3" s="11"/>
      <c r="AW3" s="11"/>
      <c r="AX3" s="11"/>
      <c r="AY3" s="11"/>
      <c r="BA3" s="11">
        <v>0</v>
      </c>
      <c r="BB3" s="99">
        <v>16</v>
      </c>
      <c r="BC3" s="120">
        <v>91.61132922843322</v>
      </c>
      <c r="BD3" s="1">
        <v>21912565.126841363</v>
      </c>
      <c r="BE3" s="11">
        <v>19</v>
      </c>
      <c r="BF3" s="1">
        <v>1153292.9014127033</v>
      </c>
      <c r="BG3" s="64">
        <v>957063.55644944182</v>
      </c>
      <c r="BH3" s="64">
        <v>1248112.7494081743</v>
      </c>
      <c r="BI3" s="1">
        <v>34</v>
      </c>
      <c r="BJ3" s="99">
        <v>4</v>
      </c>
      <c r="BK3" s="120">
        <v>26.280885029106845</v>
      </c>
      <c r="BL3" s="1">
        <v>62786385.4482712</v>
      </c>
      <c r="BM3" s="11">
        <v>9</v>
      </c>
      <c r="BN3" s="1">
        <v>6976265.0498079108</v>
      </c>
      <c r="BO3" s="64">
        <v>229432.12630410274</v>
      </c>
      <c r="BP3" s="64">
        <v>313110.46423677896</v>
      </c>
    </row>
    <row r="4" spans="1:68" x14ac:dyDescent="0.3">
      <c r="A4" s="1"/>
      <c r="M4" s="1"/>
      <c r="AS4" s="11"/>
      <c r="AT4" s="11"/>
      <c r="AU4" s="11"/>
      <c r="AV4" s="11"/>
      <c r="AW4" s="11"/>
      <c r="AX4" s="11"/>
      <c r="AY4" s="11"/>
      <c r="BA4" s="11">
        <v>34</v>
      </c>
      <c r="BB4" s="121"/>
      <c r="BC4" s="122"/>
      <c r="BD4" s="123"/>
      <c r="BE4" s="124"/>
      <c r="BF4" s="123"/>
      <c r="BG4" s="125"/>
      <c r="BH4" s="125"/>
      <c r="BI4" s="1">
        <v>45</v>
      </c>
      <c r="BO4" s="1"/>
      <c r="BP4" s="1"/>
    </row>
    <row r="5" spans="1:68" x14ac:dyDescent="0.3">
      <c r="A5" s="1"/>
      <c r="M5" s="1"/>
      <c r="AS5" s="11"/>
      <c r="AT5" s="11"/>
      <c r="AU5" s="11"/>
      <c r="AV5" s="11"/>
      <c r="AW5" s="11"/>
      <c r="AX5" s="11"/>
      <c r="AY5" s="11"/>
      <c r="BB5" s="99"/>
      <c r="BC5" s="120"/>
      <c r="BD5" s="1"/>
      <c r="BG5" s="64"/>
      <c r="BH5" s="64"/>
      <c r="BI5" s="1"/>
      <c r="BJ5" s="99">
        <v>0</v>
      </c>
      <c r="BK5" s="120">
        <v>15.671758295099343</v>
      </c>
      <c r="BL5" s="1">
        <v>142433137.76711023</v>
      </c>
      <c r="BM5" s="11">
        <v>5</v>
      </c>
      <c r="BN5" s="1">
        <v>28486627.553422045</v>
      </c>
      <c r="BO5" s="64">
        <v>163722.85890890282</v>
      </c>
      <c r="BP5" s="64">
        <v>213512.03501243345</v>
      </c>
    </row>
    <row r="6" spans="1:68" x14ac:dyDescent="0.3">
      <c r="A6" s="1"/>
      <c r="M6" s="1"/>
      <c r="AS6" s="11"/>
      <c r="AT6" s="11"/>
      <c r="AU6" s="11"/>
      <c r="AV6" s="11"/>
      <c r="AW6" s="11"/>
      <c r="AX6" s="11"/>
      <c r="AY6" s="11"/>
      <c r="BB6" s="121"/>
      <c r="BC6" s="122"/>
      <c r="BD6" s="123"/>
      <c r="BE6" s="124"/>
      <c r="BF6" s="123"/>
      <c r="BG6" s="125"/>
      <c r="BH6" s="125"/>
      <c r="BI6" s="1"/>
      <c r="BJ6" s="99">
        <v>1</v>
      </c>
      <c r="BK6" s="120">
        <v>16.811799513144841</v>
      </c>
      <c r="BL6" s="1">
        <v>191896084.52451599</v>
      </c>
      <c r="BM6" s="11">
        <v>6</v>
      </c>
      <c r="BN6" s="1">
        <v>31982680.754085999</v>
      </c>
      <c r="BO6" s="64">
        <v>175632.86951382415</v>
      </c>
      <c r="BP6" s="64">
        <v>233192.14025214827</v>
      </c>
    </row>
    <row r="7" spans="1:68" x14ac:dyDescent="0.3">
      <c r="A7" s="1"/>
      <c r="M7" s="1"/>
      <c r="AS7" s="11"/>
      <c r="AT7" s="11"/>
      <c r="AU7" s="11"/>
      <c r="AV7" s="11"/>
      <c r="AW7" s="11"/>
      <c r="AX7" s="11"/>
      <c r="AY7" s="11"/>
      <c r="BB7" s="99"/>
      <c r="BC7" s="120"/>
      <c r="BD7" s="1"/>
      <c r="BG7" s="64"/>
      <c r="BH7" s="64"/>
      <c r="BI7" s="1"/>
      <c r="BJ7" s="99">
        <v>2</v>
      </c>
      <c r="BK7" s="120">
        <v>18.094992633061747</v>
      </c>
      <c r="BL7" s="1">
        <v>278587016.72177243</v>
      </c>
      <c r="BM7" s="11">
        <v>7</v>
      </c>
      <c r="BN7" s="1">
        <v>39798145.245967492</v>
      </c>
      <c r="BO7" s="64">
        <v>189038.38803759607</v>
      </c>
      <c r="BP7" s="64">
        <v>246526.17963283323</v>
      </c>
    </row>
    <row r="8" spans="1:68" x14ac:dyDescent="0.3">
      <c r="A8" s="1"/>
      <c r="M8" s="1"/>
      <c r="AS8" s="11"/>
      <c r="AT8" s="11"/>
      <c r="AU8" s="11"/>
      <c r="AV8" s="11"/>
      <c r="AW8" s="11"/>
      <c r="AX8" s="11"/>
      <c r="AY8" s="11"/>
      <c r="BB8" s="99">
        <v>15</v>
      </c>
      <c r="BC8" s="120">
        <v>78.659156978528031</v>
      </c>
      <c r="BD8" s="1">
        <v>28818147.295801237</v>
      </c>
      <c r="BE8" s="11">
        <v>20</v>
      </c>
      <c r="BF8" s="1">
        <v>1440907.364790062</v>
      </c>
      <c r="BG8" s="64">
        <v>821752.2129546823</v>
      </c>
      <c r="BH8" s="64">
        <v>1071652.354675466</v>
      </c>
      <c r="BI8" s="1"/>
      <c r="BJ8" s="99">
        <v>3</v>
      </c>
      <c r="BK8" s="120">
        <v>19.538819287551263</v>
      </c>
      <c r="BL8" s="1">
        <v>397727545.59515405</v>
      </c>
      <c r="BM8" s="11">
        <v>8</v>
      </c>
      <c r="BN8" s="1">
        <v>49715943.199394256</v>
      </c>
      <c r="BO8" s="64">
        <v>204122.04509704805</v>
      </c>
      <c r="BP8" s="64">
        <v>266196.87397359841</v>
      </c>
    </row>
    <row r="9" spans="1:68" x14ac:dyDescent="0.3">
      <c r="A9" s="1"/>
      <c r="M9" s="1"/>
      <c r="AS9" s="11"/>
      <c r="AT9" s="11"/>
      <c r="AU9" s="11"/>
      <c r="AV9" s="11"/>
      <c r="AW9" s="11"/>
      <c r="AX9" s="11"/>
      <c r="AY9" s="11"/>
      <c r="BB9" s="99">
        <v>16</v>
      </c>
      <c r="BC9" s="120">
        <v>91.61132922843322</v>
      </c>
      <c r="BD9" s="1">
        <v>21912565.126841363</v>
      </c>
      <c r="BE9" s="11">
        <v>19</v>
      </c>
      <c r="BF9" s="1">
        <v>1153292.9014127033</v>
      </c>
      <c r="BG9" s="64">
        <v>957063.55644944182</v>
      </c>
      <c r="BH9" s="64">
        <v>1248112.7494081743</v>
      </c>
      <c r="BI9" s="1"/>
      <c r="BJ9" s="99"/>
      <c r="BK9" s="120"/>
      <c r="BL9" s="1"/>
      <c r="BN9" s="1"/>
      <c r="BO9" s="64"/>
      <c r="BP9" s="64"/>
    </row>
    <row r="10" spans="1:68" x14ac:dyDescent="0.3">
      <c r="A10" s="1"/>
      <c r="M10" s="1"/>
      <c r="AS10" s="136" t="s">
        <v>142</v>
      </c>
      <c r="BB10" s="99">
        <v>17</v>
      </c>
      <c r="BC10" s="120">
        <v>107.07195128273104</v>
      </c>
      <c r="BD10" s="1">
        <v>26631083.324775413</v>
      </c>
      <c r="BE10" s="11">
        <v>18</v>
      </c>
      <c r="BF10" s="1">
        <v>1479504.6291541895</v>
      </c>
      <c r="BG10" s="64">
        <v>1118580.6750506912</v>
      </c>
      <c r="BH10" s="64">
        <v>1458748.2642759276</v>
      </c>
    </row>
    <row r="11" spans="1:68" x14ac:dyDescent="0.3">
      <c r="A11" s="1"/>
      <c r="N11" s="72"/>
      <c r="O11" s="72"/>
      <c r="P11" s="72"/>
      <c r="AA11" s="9"/>
      <c r="AB11" s="1"/>
      <c r="AC11" s="142">
        <v>50000</v>
      </c>
      <c r="AD11" s="142"/>
      <c r="AE11" s="142"/>
      <c r="AF11" s="142"/>
      <c r="AG11" s="142"/>
      <c r="AS11" s="103">
        <f>+BB14</f>
        <v>91.611329230931091</v>
      </c>
      <c r="BC11" s="1"/>
      <c r="BD11" s="1"/>
      <c r="BE11" s="1"/>
    </row>
    <row r="12" spans="1:68" x14ac:dyDescent="0.3"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116"/>
      <c r="N12" s="143" t="s">
        <v>19</v>
      </c>
      <c r="O12" s="143"/>
      <c r="P12" s="144" t="s">
        <v>29</v>
      </c>
      <c r="Q12" s="144"/>
      <c r="R12" s="144"/>
      <c r="S12" s="135"/>
      <c r="T12" s="135"/>
      <c r="U12" s="135"/>
      <c r="V12" s="145" t="s">
        <v>14</v>
      </c>
      <c r="W12" s="145"/>
      <c r="X12" s="145"/>
      <c r="Y12" s="145"/>
      <c r="Z12" s="49" t="s">
        <v>72</v>
      </c>
      <c r="AA12" s="68"/>
      <c r="AC12" s="146" t="s">
        <v>71</v>
      </c>
      <c r="AD12" s="146"/>
      <c r="AE12" s="146"/>
      <c r="AF12" s="146"/>
      <c r="AG12" s="146"/>
      <c r="AQ12" s="147" t="s">
        <v>139</v>
      </c>
      <c r="AR12" s="147"/>
      <c r="AS12" s="141" t="s">
        <v>19</v>
      </c>
      <c r="AT12" s="141"/>
      <c r="AU12" s="102" t="s">
        <v>140</v>
      </c>
      <c r="AV12" s="100"/>
      <c r="AW12" s="100"/>
      <c r="AX12" s="100"/>
      <c r="AY12" s="100"/>
      <c r="AZ12" s="100"/>
      <c r="BA12" s="23" t="s">
        <v>152</v>
      </c>
      <c r="BB12" s="99">
        <v>0</v>
      </c>
      <c r="BC12" s="23" t="s">
        <v>146</v>
      </c>
      <c r="BD12" s="99">
        <v>34</v>
      </c>
      <c r="BE12" s="1"/>
      <c r="BF12" s="49" t="s">
        <v>147</v>
      </c>
      <c r="BG12" s="49" t="s">
        <v>147</v>
      </c>
      <c r="BI12" s="99"/>
      <c r="BJ12" s="120"/>
      <c r="BK12" s="1"/>
      <c r="BM12" s="1"/>
      <c r="BN12" s="64"/>
      <c r="BO12" s="64"/>
    </row>
    <row r="13" spans="1:68" x14ac:dyDescent="0.3">
      <c r="B13" s="4" t="s">
        <v>19</v>
      </c>
      <c r="C13" s="135" t="s">
        <v>5</v>
      </c>
      <c r="D13" s="135" t="s">
        <v>6</v>
      </c>
      <c r="E13" s="135" t="s">
        <v>30</v>
      </c>
      <c r="F13" s="135" t="s">
        <v>18</v>
      </c>
      <c r="G13" s="135" t="s">
        <v>7</v>
      </c>
      <c r="H13" s="135" t="s">
        <v>17</v>
      </c>
      <c r="I13" s="135" t="s">
        <v>8</v>
      </c>
      <c r="J13" s="135" t="s">
        <v>9</v>
      </c>
      <c r="K13" s="135" t="s">
        <v>10</v>
      </c>
      <c r="L13" s="135" t="s">
        <v>12</v>
      </c>
      <c r="M13" s="117" t="s">
        <v>13</v>
      </c>
      <c r="N13" s="135" t="s">
        <v>106</v>
      </c>
      <c r="O13" s="135" t="s">
        <v>29</v>
      </c>
      <c r="P13" s="135" t="s">
        <v>30</v>
      </c>
      <c r="Q13" s="135" t="s">
        <v>7</v>
      </c>
      <c r="R13" s="135" t="s">
        <v>8</v>
      </c>
      <c r="S13" s="135" t="s">
        <v>107</v>
      </c>
      <c r="T13" s="135" t="s">
        <v>78</v>
      </c>
      <c r="U13" s="135" t="s">
        <v>129</v>
      </c>
      <c r="V13" s="136" t="s">
        <v>51</v>
      </c>
      <c r="W13" s="136" t="s">
        <v>15</v>
      </c>
      <c r="X13" s="136" t="s">
        <v>50</v>
      </c>
      <c r="Y13" s="136" t="s">
        <v>16</v>
      </c>
      <c r="Z13" s="136" t="s">
        <v>73</v>
      </c>
      <c r="AA13" s="136"/>
      <c r="AB13" s="136" t="s">
        <v>21</v>
      </c>
      <c r="AC13" s="47" t="s">
        <v>19</v>
      </c>
      <c r="AD13" s="47" t="s">
        <v>30</v>
      </c>
      <c r="AE13" s="47" t="s">
        <v>7</v>
      </c>
      <c r="AF13" s="47" t="s">
        <v>8</v>
      </c>
      <c r="AG13" s="47" t="s">
        <v>11</v>
      </c>
      <c r="AQ13" s="101" t="s">
        <v>136</v>
      </c>
      <c r="AR13" s="101" t="s">
        <v>135</v>
      </c>
      <c r="AS13" s="101" t="s">
        <v>141</v>
      </c>
      <c r="AT13" s="108" t="s">
        <v>135</v>
      </c>
      <c r="AU13" s="101" t="s">
        <v>135</v>
      </c>
      <c r="AV13" s="101" t="s">
        <v>137</v>
      </c>
      <c r="AW13" s="101"/>
      <c r="AX13" s="101" t="s">
        <v>148</v>
      </c>
      <c r="AY13" s="101" t="s">
        <v>19</v>
      </c>
      <c r="AZ13" s="101" t="s">
        <v>74</v>
      </c>
      <c r="BA13" s="112" t="s">
        <v>145</v>
      </c>
      <c r="BB13" s="112" t="s">
        <v>144</v>
      </c>
      <c r="BC13" s="112" t="s">
        <v>138</v>
      </c>
      <c r="BD13" s="112" t="s">
        <v>150</v>
      </c>
      <c r="BE13" s="112" t="s">
        <v>149</v>
      </c>
      <c r="BF13" s="101" t="s">
        <v>74</v>
      </c>
      <c r="BG13" s="101" t="s">
        <v>19</v>
      </c>
      <c r="BI13" s="99"/>
      <c r="BJ13" s="120"/>
      <c r="BK13" s="1"/>
      <c r="BM13" s="1"/>
      <c r="BN13" s="64"/>
      <c r="BO13" s="64"/>
    </row>
    <row r="14" spans="1:68" x14ac:dyDescent="0.3"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1">
        <v>56.34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B14" s="13">
        <f t="shared" ref="AB14:AB77" si="1">IF(OR(ISNA(B14),B14=0),NA(),I14/B14)</f>
        <v>0</v>
      </c>
      <c r="AC14" s="13">
        <f t="shared" ref="AC14:AC77" si="2">IF(OR(ISNA(B14),B14=0),NA(),B14/$AC$11)</f>
        <v>2.0000000000000001E-4</v>
      </c>
      <c r="AD14" s="13">
        <f t="shared" ref="AD14:AD77" si="3">IF(OR(ISNA(B14),B14=0),NA(),E14/$AC$11)</f>
        <v>2.0000000000000001E-4</v>
      </c>
      <c r="AE14" s="13">
        <f t="shared" ref="AE14:AE77" si="4">IF(OR(ISNA(B14),B14=0),NA(),G14/$AC$11)</f>
        <v>0</v>
      </c>
      <c r="AF14" s="13">
        <f t="shared" ref="AF14:AF77" si="5">IF(OR(ISNA(B14),B14=0),NA(),I14/$AC$11)</f>
        <v>0</v>
      </c>
      <c r="AG14" s="13">
        <f t="shared" ref="AG14:AG77" si="6">+IF(OR(ISNA(B14),B14=0),NA(),Z14/$AC$11)</f>
        <v>0</v>
      </c>
      <c r="AQ14" s="11">
        <f>+BA14</f>
        <v>16</v>
      </c>
      <c r="AR14" s="11">
        <v>1</v>
      </c>
      <c r="AS14" s="1">
        <f t="shared" ref="AS14:AS77" si="7">IF(OR(AQ14&lt;$BB$12,AQ14&gt;$BD$12),0,$BB$14*B14)</f>
        <v>916.11329230931096</v>
      </c>
      <c r="AT14" s="107">
        <f>+EvolOf!H3</f>
        <v>2</v>
      </c>
      <c r="AU14" s="1">
        <f t="shared" ref="AU14:AU77" si="8">IF(OR(AQ14&lt;$BB$12,AQ14&gt;$BD$12),0,IF(AQ14&gt;$BD$12,0,VLOOKUP(AQ14,$AR$14:$AT$87,3)))</f>
        <v>386</v>
      </c>
      <c r="AV14" s="1">
        <f>+AS14-AU14</f>
        <v>530.11329230931096</v>
      </c>
      <c r="AW14" s="40">
        <f>IF(AU14=0,0,AS14/AU14-1)</f>
        <v>1.3733504982106504</v>
      </c>
      <c r="AX14" s="1">
        <f t="shared" ref="AX14:AX77" si="9">+AV14*AV14</f>
        <v>281020.10268301697</v>
      </c>
      <c r="AY14" s="1">
        <f>+$BB$14*B14</f>
        <v>916.11329230931096</v>
      </c>
      <c r="AZ14" s="1">
        <f>+$BB$14*E14</f>
        <v>916.11329230931096</v>
      </c>
      <c r="BA14" s="99">
        <v>16</v>
      </c>
      <c r="BB14" s="120">
        <v>91.611329230931091</v>
      </c>
      <c r="BC14" s="1">
        <f>SUM(AX14:AX71)</f>
        <v>278411873.35235631</v>
      </c>
      <c r="BD14" s="11">
        <f>COUNTIF(AX14:AX52,"&gt;0")</f>
        <v>19</v>
      </c>
      <c r="BE14" s="1">
        <f>+BC14/BD14</f>
        <v>14653256.492229279</v>
      </c>
      <c r="BF14" s="64">
        <f>MAX(AZ14:AZ91)</f>
        <v>1436465.6423409996</v>
      </c>
      <c r="BG14" s="64">
        <f>INDEX(AY14:AY88,MATCH(BF14,AZ14:AZ88,0),1)</f>
        <v>1762785.1970615759</v>
      </c>
      <c r="BI14" s="99"/>
      <c r="BJ14" s="120"/>
      <c r="BK14" s="1"/>
      <c r="BM14" s="1"/>
      <c r="BN14" s="64"/>
      <c r="BO14" s="64"/>
    </row>
    <row r="15" spans="1:68" x14ac:dyDescent="0.3"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1">
        <v>56.33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f>IF($C15="","",E15-E14)</f>
        <v>0</v>
      </c>
      <c r="W15" s="1">
        <f>IF($C15="","",G15-G14)</f>
        <v>0</v>
      </c>
      <c r="X15" s="1">
        <f>IF($C15="","",H15-H14)</f>
        <v>0</v>
      </c>
      <c r="Y15" s="1">
        <f>IF($C15="","",I15-I14)</f>
        <v>0</v>
      </c>
      <c r="Z15" s="1">
        <f>IF(OR($C15="",ISNA($C15)),NA(),V15+W15+X15+Y15)</f>
        <v>0</v>
      </c>
      <c r="AB15" s="13">
        <f t="shared" si="1"/>
        <v>0</v>
      </c>
      <c r="AC15" s="13">
        <f t="shared" si="2"/>
        <v>2.0000000000000001E-4</v>
      </c>
      <c r="AD15" s="13">
        <f t="shared" si="3"/>
        <v>2.0000000000000001E-4</v>
      </c>
      <c r="AE15" s="13">
        <f t="shared" si="4"/>
        <v>0</v>
      </c>
      <c r="AF15" s="13">
        <f t="shared" si="5"/>
        <v>0</v>
      </c>
      <c r="AG15" s="13">
        <f t="shared" si="6"/>
        <v>0</v>
      </c>
      <c r="AQ15" s="11">
        <f>+AQ14+1</f>
        <v>17</v>
      </c>
      <c r="AR15" s="11">
        <f>+AR14+1</f>
        <v>2</v>
      </c>
      <c r="AS15" s="1">
        <f t="shared" si="7"/>
        <v>916.11329230931096</v>
      </c>
      <c r="AT15" s="107">
        <f>+EvolOf!H4</f>
        <v>2</v>
      </c>
      <c r="AU15" s="1">
        <f t="shared" si="8"/>
        <v>526</v>
      </c>
      <c r="AV15" s="1">
        <f t="shared" ref="AV15:AV78" si="10">+AS15-AU15</f>
        <v>390.11329230931096</v>
      </c>
      <c r="AW15" s="40">
        <f t="shared" ref="AW15:AW78" si="11">IF(AU15=0,0,AS15/AU15-1)</f>
        <v>0.74166025153861392</v>
      </c>
      <c r="AX15" s="1">
        <f t="shared" si="9"/>
        <v>152188.38083640989</v>
      </c>
      <c r="AY15" s="1">
        <f t="shared" ref="AY15:AY78" si="12">+$BB$14*B15</f>
        <v>916.11329230931096</v>
      </c>
      <c r="AZ15" s="1">
        <f t="shared" ref="AZ15:AZ78" si="13">+$BB$14*E15</f>
        <v>916.11329230931096</v>
      </c>
      <c r="BI15" s="99"/>
      <c r="BJ15" s="120"/>
      <c r="BK15" s="1"/>
      <c r="BM15" s="1"/>
      <c r="BN15" s="64"/>
      <c r="BO15" s="64"/>
    </row>
    <row r="16" spans="1:68" x14ac:dyDescent="0.3"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1">
        <v>56.33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f t="shared" ref="V16:V79" si="14">IF($C16="","",E16-E15)</f>
        <v>0</v>
      </c>
      <c r="W16" s="1">
        <f t="shared" ref="W16:Y79" si="15">IF($C16="","",G16-G15)</f>
        <v>0</v>
      </c>
      <c r="X16" s="1">
        <f t="shared" si="15"/>
        <v>0</v>
      </c>
      <c r="Y16" s="1">
        <f t="shared" si="15"/>
        <v>0</v>
      </c>
      <c r="Z16" s="1">
        <f t="shared" ref="Z16:Z79" si="16">IF(OR($C16="",ISNA($C16)),NA(),V16+W16+X16+Y16)</f>
        <v>0</v>
      </c>
      <c r="AB16" s="13">
        <f t="shared" si="1"/>
        <v>0</v>
      </c>
      <c r="AC16" s="13">
        <f t="shared" si="2"/>
        <v>2.0000000000000001E-4</v>
      </c>
      <c r="AD16" s="13">
        <f t="shared" si="3"/>
        <v>2.0000000000000001E-4</v>
      </c>
      <c r="AE16" s="13">
        <f t="shared" si="4"/>
        <v>0</v>
      </c>
      <c r="AF16" s="13">
        <f t="shared" si="5"/>
        <v>0</v>
      </c>
      <c r="AG16" s="13">
        <f t="shared" si="6"/>
        <v>0</v>
      </c>
      <c r="AQ16" s="11">
        <f t="shared" ref="AQ16:AR31" si="17">+AQ15+1</f>
        <v>18</v>
      </c>
      <c r="AR16" s="11">
        <f t="shared" si="17"/>
        <v>3</v>
      </c>
      <c r="AS16" s="1">
        <f t="shared" si="7"/>
        <v>916.11329230931096</v>
      </c>
      <c r="AT16" s="107">
        <f>+EvolOf!H5</f>
        <v>2</v>
      </c>
      <c r="AU16" s="1">
        <f t="shared" si="8"/>
        <v>1006</v>
      </c>
      <c r="AV16" s="1">
        <f t="shared" si="10"/>
        <v>-89.886707690689036</v>
      </c>
      <c r="AW16" s="40">
        <f t="shared" si="11"/>
        <v>-8.935060406629125E-2</v>
      </c>
      <c r="AX16" s="1">
        <f t="shared" si="9"/>
        <v>8079.6202194713751</v>
      </c>
      <c r="AY16" s="1">
        <f t="shared" si="12"/>
        <v>916.11329230931096</v>
      </c>
      <c r="AZ16" s="1">
        <f t="shared" si="13"/>
        <v>916.11329230931096</v>
      </c>
      <c r="BI16" s="99"/>
      <c r="BJ16" s="120"/>
      <c r="BK16" s="1"/>
      <c r="BM16" s="1"/>
      <c r="BN16" s="64"/>
      <c r="BO16" s="64"/>
    </row>
    <row r="17" spans="2:66" x14ac:dyDescent="0.3">
      <c r="B17" s="1">
        <f t="shared" si="0"/>
        <v>15</v>
      </c>
      <c r="C17" s="1">
        <v>4</v>
      </c>
      <c r="D17" s="1">
        <v>49984</v>
      </c>
      <c r="E17" s="1">
        <v>15</v>
      </c>
      <c r="F17" s="1">
        <v>0</v>
      </c>
      <c r="G17" s="1">
        <v>0</v>
      </c>
      <c r="H17" s="1">
        <v>0</v>
      </c>
      <c r="I17" s="1">
        <v>0</v>
      </c>
      <c r="J17" s="1">
        <v>56.34</v>
      </c>
      <c r="K17" s="1">
        <v>0.42</v>
      </c>
      <c r="L17" s="1">
        <v>0</v>
      </c>
      <c r="M17" s="1">
        <v>0</v>
      </c>
      <c r="N17" s="1">
        <v>1</v>
      </c>
      <c r="O17" s="1">
        <v>4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f t="shared" si="14"/>
        <v>5</v>
      </c>
      <c r="W17" s="1">
        <f t="shared" si="15"/>
        <v>0</v>
      </c>
      <c r="X17" s="1">
        <f t="shared" si="15"/>
        <v>0</v>
      </c>
      <c r="Y17" s="1">
        <f t="shared" si="15"/>
        <v>0</v>
      </c>
      <c r="Z17" s="1">
        <f t="shared" si="16"/>
        <v>5</v>
      </c>
      <c r="AB17" s="13">
        <f t="shared" si="1"/>
        <v>0</v>
      </c>
      <c r="AC17" s="13">
        <f t="shared" si="2"/>
        <v>2.9999999999999997E-4</v>
      </c>
      <c r="AD17" s="13">
        <f t="shared" si="3"/>
        <v>2.9999999999999997E-4</v>
      </c>
      <c r="AE17" s="13">
        <f t="shared" si="4"/>
        <v>0</v>
      </c>
      <c r="AF17" s="13">
        <f t="shared" si="5"/>
        <v>0</v>
      </c>
      <c r="AG17" s="13">
        <f t="shared" si="6"/>
        <v>1E-4</v>
      </c>
      <c r="AQ17" s="11">
        <f t="shared" si="17"/>
        <v>19</v>
      </c>
      <c r="AR17" s="11">
        <f t="shared" si="17"/>
        <v>4</v>
      </c>
      <c r="AS17" s="1">
        <f t="shared" si="7"/>
        <v>1374.1699384639664</v>
      </c>
      <c r="AT17" s="107">
        <f>+EvolOf!H6</f>
        <v>2</v>
      </c>
      <c r="AU17" s="1">
        <f t="shared" si="8"/>
        <v>1606</v>
      </c>
      <c r="AV17" s="1">
        <f t="shared" si="10"/>
        <v>-231.83006153603355</v>
      </c>
      <c r="AW17" s="40">
        <f t="shared" si="11"/>
        <v>-0.14435246670985902</v>
      </c>
      <c r="AX17" s="1">
        <f t="shared" si="9"/>
        <v>53745.177431801101</v>
      </c>
      <c r="AY17" s="1">
        <f t="shared" si="12"/>
        <v>1374.1699384639664</v>
      </c>
      <c r="AZ17" s="1">
        <f t="shared" si="13"/>
        <v>1374.1699384639664</v>
      </c>
      <c r="BJ17" s="1"/>
      <c r="BK17" s="1"/>
      <c r="BL17" s="1"/>
      <c r="BM17" s="1"/>
    </row>
    <row r="18" spans="2:66" x14ac:dyDescent="0.3">
      <c r="B18" s="1">
        <f t="shared" si="0"/>
        <v>20</v>
      </c>
      <c r="C18" s="1">
        <v>5</v>
      </c>
      <c r="D18" s="1">
        <v>49979</v>
      </c>
      <c r="E18" s="1">
        <v>20</v>
      </c>
      <c r="F18" s="1">
        <v>0</v>
      </c>
      <c r="G18" s="1">
        <v>0</v>
      </c>
      <c r="H18" s="1">
        <v>0</v>
      </c>
      <c r="I18" s="1">
        <v>0</v>
      </c>
      <c r="J18" s="1">
        <v>56.34</v>
      </c>
      <c r="K18" s="1">
        <v>0.67</v>
      </c>
      <c r="L18" s="1">
        <v>0</v>
      </c>
      <c r="M18" s="1">
        <v>0</v>
      </c>
      <c r="N18" s="1">
        <v>1</v>
      </c>
      <c r="O18" s="1">
        <v>8</v>
      </c>
      <c r="P18" s="1">
        <v>8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f t="shared" si="14"/>
        <v>5</v>
      </c>
      <c r="W18" s="1">
        <f t="shared" si="15"/>
        <v>0</v>
      </c>
      <c r="X18" s="1">
        <f t="shared" si="15"/>
        <v>0</v>
      </c>
      <c r="Y18" s="1">
        <f t="shared" si="15"/>
        <v>0</v>
      </c>
      <c r="Z18" s="1">
        <f t="shared" si="16"/>
        <v>5</v>
      </c>
      <c r="AB18" s="13">
        <f t="shared" si="1"/>
        <v>0</v>
      </c>
      <c r="AC18" s="13">
        <f t="shared" si="2"/>
        <v>4.0000000000000002E-4</v>
      </c>
      <c r="AD18" s="13">
        <f t="shared" si="3"/>
        <v>4.0000000000000002E-4</v>
      </c>
      <c r="AE18" s="13">
        <f t="shared" si="4"/>
        <v>0</v>
      </c>
      <c r="AF18" s="13">
        <f t="shared" si="5"/>
        <v>0</v>
      </c>
      <c r="AG18" s="13">
        <f t="shared" si="6"/>
        <v>1E-4</v>
      </c>
      <c r="AQ18" s="11">
        <f t="shared" si="17"/>
        <v>20</v>
      </c>
      <c r="AR18" s="11">
        <f t="shared" si="17"/>
        <v>5</v>
      </c>
      <c r="AS18" s="1">
        <f t="shared" si="7"/>
        <v>1832.2265846186219</v>
      </c>
      <c r="AT18" s="107">
        <f>+EvolOf!H7</f>
        <v>3</v>
      </c>
      <c r="AU18" s="1">
        <f t="shared" si="8"/>
        <v>2117</v>
      </c>
      <c r="AV18" s="1">
        <f t="shared" si="10"/>
        <v>-284.77341538137807</v>
      </c>
      <c r="AW18" s="40">
        <f t="shared" si="11"/>
        <v>-0.13451743759158152</v>
      </c>
      <c r="AX18" s="1">
        <f t="shared" si="9"/>
        <v>81095.898107974892</v>
      </c>
      <c r="AY18" s="1">
        <f t="shared" si="12"/>
        <v>1832.2265846186219</v>
      </c>
      <c r="AZ18" s="1">
        <f t="shared" si="13"/>
        <v>1832.2265846186219</v>
      </c>
    </row>
    <row r="19" spans="2:66" x14ac:dyDescent="0.3">
      <c r="B19" s="1">
        <f t="shared" si="0"/>
        <v>25</v>
      </c>
      <c r="C19" s="1">
        <v>6</v>
      </c>
      <c r="D19" s="1">
        <v>49974</v>
      </c>
      <c r="E19" s="1">
        <v>25</v>
      </c>
      <c r="F19" s="1">
        <v>0</v>
      </c>
      <c r="G19" s="1">
        <v>0</v>
      </c>
      <c r="H19" s="1">
        <v>0</v>
      </c>
      <c r="I19" s="1">
        <v>0</v>
      </c>
      <c r="J19" s="1">
        <v>56.34</v>
      </c>
      <c r="K19" s="1">
        <v>0.78</v>
      </c>
      <c r="L19" s="1">
        <v>0</v>
      </c>
      <c r="M19" s="1">
        <v>0</v>
      </c>
      <c r="N19" s="1">
        <v>2</v>
      </c>
      <c r="O19" s="1">
        <v>12</v>
      </c>
      <c r="P19" s="1">
        <v>12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f t="shared" si="14"/>
        <v>5</v>
      </c>
      <c r="W19" s="1">
        <f t="shared" si="15"/>
        <v>0</v>
      </c>
      <c r="X19" s="1">
        <f t="shared" si="15"/>
        <v>0</v>
      </c>
      <c r="Y19" s="1">
        <f t="shared" si="15"/>
        <v>0</v>
      </c>
      <c r="Z19" s="1">
        <f t="shared" si="16"/>
        <v>5</v>
      </c>
      <c r="AB19" s="13">
        <f t="shared" si="1"/>
        <v>0</v>
      </c>
      <c r="AC19" s="13">
        <f t="shared" si="2"/>
        <v>5.0000000000000001E-4</v>
      </c>
      <c r="AD19" s="13">
        <f t="shared" si="3"/>
        <v>5.0000000000000001E-4</v>
      </c>
      <c r="AE19" s="13">
        <f t="shared" si="4"/>
        <v>0</v>
      </c>
      <c r="AF19" s="13">
        <f t="shared" si="5"/>
        <v>0</v>
      </c>
      <c r="AG19" s="13">
        <f t="shared" si="6"/>
        <v>1E-4</v>
      </c>
      <c r="AQ19" s="11">
        <f t="shared" si="17"/>
        <v>21</v>
      </c>
      <c r="AR19" s="11">
        <f t="shared" si="17"/>
        <v>6</v>
      </c>
      <c r="AS19" s="1">
        <f t="shared" si="7"/>
        <v>2290.2832307732774</v>
      </c>
      <c r="AT19" s="107">
        <f>+EvolOf!H8</f>
        <v>10</v>
      </c>
      <c r="AU19" s="1">
        <f t="shared" si="8"/>
        <v>2929</v>
      </c>
      <c r="AV19" s="1">
        <f t="shared" si="10"/>
        <v>-638.71676922672259</v>
      </c>
      <c r="AW19" s="40">
        <f t="shared" si="11"/>
        <v>-0.21806649683397838</v>
      </c>
      <c r="AX19" s="1">
        <f t="shared" si="9"/>
        <v>407959.11129142239</v>
      </c>
      <c r="AY19" s="1">
        <f t="shared" si="12"/>
        <v>2290.2832307732774</v>
      </c>
      <c r="AZ19" s="1">
        <f t="shared" si="13"/>
        <v>2290.2832307732774</v>
      </c>
    </row>
    <row r="20" spans="2:66" x14ac:dyDescent="0.3">
      <c r="B20" s="1">
        <f t="shared" si="0"/>
        <v>38</v>
      </c>
      <c r="C20" s="1">
        <v>7</v>
      </c>
      <c r="D20" s="1">
        <v>49961</v>
      </c>
      <c r="E20" s="1">
        <v>38</v>
      </c>
      <c r="F20" s="1">
        <v>0</v>
      </c>
      <c r="G20" s="1">
        <v>0</v>
      </c>
      <c r="H20" s="1">
        <v>0</v>
      </c>
      <c r="I20" s="1">
        <v>0</v>
      </c>
      <c r="J20" s="1">
        <v>56.34</v>
      </c>
      <c r="K20" s="1">
        <v>0.83</v>
      </c>
      <c r="L20" s="1">
        <v>0.3</v>
      </c>
      <c r="M20" s="1">
        <v>0</v>
      </c>
      <c r="N20" s="1">
        <v>3</v>
      </c>
      <c r="O20" s="1">
        <v>25</v>
      </c>
      <c r="P20" s="1">
        <v>25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f t="shared" si="14"/>
        <v>13</v>
      </c>
      <c r="W20" s="1">
        <f t="shared" si="15"/>
        <v>0</v>
      </c>
      <c r="X20" s="1">
        <f t="shared" si="15"/>
        <v>0</v>
      </c>
      <c r="Y20" s="1">
        <f t="shared" si="15"/>
        <v>0</v>
      </c>
      <c r="Z20" s="1">
        <f t="shared" si="16"/>
        <v>13</v>
      </c>
      <c r="AB20" s="13">
        <f t="shared" si="1"/>
        <v>0</v>
      </c>
      <c r="AC20" s="13">
        <f t="shared" si="2"/>
        <v>7.6000000000000004E-4</v>
      </c>
      <c r="AD20" s="13">
        <f t="shared" si="3"/>
        <v>7.6000000000000004E-4</v>
      </c>
      <c r="AE20" s="13">
        <f t="shared" si="4"/>
        <v>0</v>
      </c>
      <c r="AF20" s="13">
        <f t="shared" si="5"/>
        <v>0</v>
      </c>
      <c r="AG20" s="13">
        <f t="shared" si="6"/>
        <v>2.5999999999999998E-4</v>
      </c>
      <c r="AQ20" s="11">
        <f t="shared" si="17"/>
        <v>22</v>
      </c>
      <c r="AR20" s="11">
        <f t="shared" si="17"/>
        <v>7</v>
      </c>
      <c r="AS20" s="1">
        <f t="shared" si="7"/>
        <v>3481.2305107753814</v>
      </c>
      <c r="AT20" s="107">
        <f>+EvolOf!H9</f>
        <v>16</v>
      </c>
      <c r="AU20" s="1">
        <f t="shared" si="8"/>
        <v>4130</v>
      </c>
      <c r="AV20" s="1">
        <f t="shared" si="10"/>
        <v>-648.76948922461861</v>
      </c>
      <c r="AW20" s="40">
        <f t="shared" si="11"/>
        <v>-0.15708704339579138</v>
      </c>
      <c r="AX20" s="1">
        <f t="shared" si="9"/>
        <v>420901.85014877253</v>
      </c>
      <c r="AY20" s="1">
        <f t="shared" si="12"/>
        <v>3481.2305107753814</v>
      </c>
      <c r="AZ20" s="1">
        <f t="shared" si="13"/>
        <v>3481.2305107753814</v>
      </c>
    </row>
    <row r="21" spans="2:66" x14ac:dyDescent="0.3">
      <c r="B21" s="1">
        <f t="shared" si="0"/>
        <v>58</v>
      </c>
      <c r="C21" s="1">
        <v>8</v>
      </c>
      <c r="D21" s="1">
        <v>49941</v>
      </c>
      <c r="E21" s="1">
        <v>58</v>
      </c>
      <c r="F21" s="1">
        <v>0</v>
      </c>
      <c r="G21" s="1">
        <v>0</v>
      </c>
      <c r="H21" s="1">
        <v>0</v>
      </c>
      <c r="I21" s="1">
        <v>0</v>
      </c>
      <c r="J21" s="1">
        <v>56.34</v>
      </c>
      <c r="K21" s="1">
        <v>0.81</v>
      </c>
      <c r="L21" s="1">
        <v>0.3</v>
      </c>
      <c r="M21" s="1">
        <v>0</v>
      </c>
      <c r="N21" s="1">
        <v>5</v>
      </c>
      <c r="O21" s="1">
        <v>43</v>
      </c>
      <c r="P21" s="1">
        <v>43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f t="shared" si="14"/>
        <v>20</v>
      </c>
      <c r="W21" s="1">
        <f t="shared" si="15"/>
        <v>0</v>
      </c>
      <c r="X21" s="1">
        <f t="shared" si="15"/>
        <v>0</v>
      </c>
      <c r="Y21" s="1">
        <f t="shared" si="15"/>
        <v>0</v>
      </c>
      <c r="Z21" s="1">
        <f t="shared" si="16"/>
        <v>20</v>
      </c>
      <c r="AB21" s="13">
        <f t="shared" si="1"/>
        <v>0</v>
      </c>
      <c r="AC21" s="13">
        <f t="shared" si="2"/>
        <v>1.16E-3</v>
      </c>
      <c r="AD21" s="13">
        <f t="shared" si="3"/>
        <v>1.16E-3</v>
      </c>
      <c r="AE21" s="13">
        <f t="shared" si="4"/>
        <v>0</v>
      </c>
      <c r="AF21" s="13">
        <f t="shared" si="5"/>
        <v>0</v>
      </c>
      <c r="AG21" s="13">
        <f t="shared" si="6"/>
        <v>4.0000000000000002E-4</v>
      </c>
      <c r="AQ21" s="11">
        <f t="shared" si="17"/>
        <v>23</v>
      </c>
      <c r="AR21" s="11">
        <f t="shared" si="17"/>
        <v>8</v>
      </c>
      <c r="AS21" s="1">
        <f t="shared" si="7"/>
        <v>5313.4570953940029</v>
      </c>
      <c r="AT21" s="107">
        <f>+EvolOf!H10</f>
        <v>29</v>
      </c>
      <c r="AU21" s="1">
        <f t="shared" si="8"/>
        <v>5844</v>
      </c>
      <c r="AV21" s="1">
        <f t="shared" si="10"/>
        <v>-530.54290460599714</v>
      </c>
      <c r="AW21" s="40">
        <f t="shared" si="11"/>
        <v>-9.0784206811430068E-2</v>
      </c>
      <c r="AX21" s="1">
        <f t="shared" si="9"/>
        <v>281475.77362776815</v>
      </c>
      <c r="AY21" s="1">
        <f t="shared" si="12"/>
        <v>5313.4570953940029</v>
      </c>
      <c r="AZ21" s="1">
        <f t="shared" si="13"/>
        <v>5313.4570953940029</v>
      </c>
    </row>
    <row r="22" spans="2:66" x14ac:dyDescent="0.3">
      <c r="B22" s="1">
        <f t="shared" si="0"/>
        <v>80</v>
      </c>
      <c r="C22" s="1">
        <v>9</v>
      </c>
      <c r="D22" s="1">
        <v>49919</v>
      </c>
      <c r="E22" s="1">
        <v>80</v>
      </c>
      <c r="F22" s="1">
        <v>0</v>
      </c>
      <c r="G22" s="1">
        <v>0</v>
      </c>
      <c r="H22" s="1">
        <v>0</v>
      </c>
      <c r="I22" s="1">
        <v>0</v>
      </c>
      <c r="J22" s="1">
        <v>56.34</v>
      </c>
      <c r="K22" s="1">
        <v>0.8</v>
      </c>
      <c r="L22" s="1">
        <v>0.8</v>
      </c>
      <c r="M22" s="1">
        <v>0.78</v>
      </c>
      <c r="N22" s="1">
        <v>7</v>
      </c>
      <c r="O22" s="1">
        <v>62</v>
      </c>
      <c r="P22" s="1">
        <v>62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f t="shared" si="14"/>
        <v>22</v>
      </c>
      <c r="W22" s="1">
        <f t="shared" si="15"/>
        <v>0</v>
      </c>
      <c r="X22" s="1">
        <f t="shared" si="15"/>
        <v>0</v>
      </c>
      <c r="Y22" s="1">
        <f t="shared" si="15"/>
        <v>0</v>
      </c>
      <c r="Z22" s="1">
        <f t="shared" si="16"/>
        <v>22</v>
      </c>
      <c r="AB22" s="13">
        <f t="shared" si="1"/>
        <v>0</v>
      </c>
      <c r="AC22" s="13">
        <f t="shared" si="2"/>
        <v>1.6000000000000001E-3</v>
      </c>
      <c r="AD22" s="13">
        <f t="shared" si="3"/>
        <v>1.6000000000000001E-3</v>
      </c>
      <c r="AE22" s="13">
        <f t="shared" si="4"/>
        <v>0</v>
      </c>
      <c r="AF22" s="13">
        <f t="shared" si="5"/>
        <v>0</v>
      </c>
      <c r="AG22" s="13">
        <f t="shared" si="6"/>
        <v>4.4000000000000002E-4</v>
      </c>
      <c r="AQ22" s="11">
        <f t="shared" si="17"/>
        <v>24</v>
      </c>
      <c r="AR22" s="11">
        <f t="shared" si="17"/>
        <v>9</v>
      </c>
      <c r="AS22" s="1">
        <f t="shared" si="7"/>
        <v>7328.9063384744877</v>
      </c>
      <c r="AT22" s="107">
        <f>+EvolOf!H11</f>
        <v>43</v>
      </c>
      <c r="AU22" s="1">
        <f t="shared" si="8"/>
        <v>7698</v>
      </c>
      <c r="AV22" s="1">
        <f t="shared" si="10"/>
        <v>-369.09366152551229</v>
      </c>
      <c r="AW22" s="40">
        <f t="shared" si="11"/>
        <v>-4.7946695443688236E-2</v>
      </c>
      <c r="AX22" s="1">
        <f t="shared" si="9"/>
        <v>136230.13097830943</v>
      </c>
      <c r="AY22" s="1">
        <f t="shared" si="12"/>
        <v>7328.9063384744877</v>
      </c>
      <c r="AZ22" s="1">
        <f t="shared" si="13"/>
        <v>7328.9063384744877</v>
      </c>
    </row>
    <row r="23" spans="2:66" x14ac:dyDescent="0.3">
      <c r="B23" s="1">
        <f t="shared" si="0"/>
        <v>118</v>
      </c>
      <c r="C23" s="1">
        <v>10</v>
      </c>
      <c r="D23" s="1">
        <v>49881</v>
      </c>
      <c r="E23" s="1">
        <v>118</v>
      </c>
      <c r="F23" s="1">
        <v>0</v>
      </c>
      <c r="G23" s="1">
        <v>0</v>
      </c>
      <c r="H23" s="1">
        <v>0</v>
      </c>
      <c r="I23" s="1">
        <v>0</v>
      </c>
      <c r="J23" s="1">
        <v>56.34</v>
      </c>
      <c r="K23" s="1">
        <v>0.8</v>
      </c>
      <c r="L23" s="1">
        <v>0.8</v>
      </c>
      <c r="M23" s="1">
        <v>0.78</v>
      </c>
      <c r="N23" s="1">
        <v>11</v>
      </c>
      <c r="O23" s="1">
        <v>96</v>
      </c>
      <c r="P23" s="1">
        <v>96</v>
      </c>
      <c r="Q23" s="1">
        <v>0</v>
      </c>
      <c r="R23" s="1">
        <v>0</v>
      </c>
      <c r="S23" s="1">
        <v>1</v>
      </c>
      <c r="T23" s="1">
        <v>0</v>
      </c>
      <c r="U23" s="1">
        <v>0</v>
      </c>
      <c r="V23" s="1">
        <f t="shared" si="14"/>
        <v>38</v>
      </c>
      <c r="W23" s="1">
        <f t="shared" si="15"/>
        <v>0</v>
      </c>
      <c r="X23" s="1">
        <f t="shared" si="15"/>
        <v>0</v>
      </c>
      <c r="Y23" s="1">
        <f t="shared" si="15"/>
        <v>0</v>
      </c>
      <c r="Z23" s="1">
        <f t="shared" si="16"/>
        <v>38</v>
      </c>
      <c r="AB23" s="13">
        <f t="shared" si="1"/>
        <v>0</v>
      </c>
      <c r="AC23" s="13">
        <f t="shared" si="2"/>
        <v>2.3600000000000001E-3</v>
      </c>
      <c r="AD23" s="13">
        <f t="shared" si="3"/>
        <v>2.3600000000000001E-3</v>
      </c>
      <c r="AE23" s="13">
        <f t="shared" si="4"/>
        <v>0</v>
      </c>
      <c r="AF23" s="13">
        <f t="shared" si="5"/>
        <v>0</v>
      </c>
      <c r="AG23" s="13">
        <f t="shared" si="6"/>
        <v>7.6000000000000004E-4</v>
      </c>
      <c r="AQ23" s="11">
        <f t="shared" si="17"/>
        <v>25</v>
      </c>
      <c r="AR23" s="11">
        <f t="shared" si="17"/>
        <v>10</v>
      </c>
      <c r="AS23" s="1">
        <f t="shared" si="7"/>
        <v>10810.13684924987</v>
      </c>
      <c r="AT23" s="107">
        <f>+EvolOf!H12</f>
        <v>65</v>
      </c>
      <c r="AU23" s="1">
        <f t="shared" si="8"/>
        <v>9149</v>
      </c>
      <c r="AV23" s="1">
        <f t="shared" si="10"/>
        <v>1661.1368492498696</v>
      </c>
      <c r="AW23" s="40">
        <f t="shared" si="11"/>
        <v>0.18156485400042288</v>
      </c>
      <c r="AX23" s="1">
        <f t="shared" si="9"/>
        <v>2759375.6319357837</v>
      </c>
      <c r="AY23" s="1">
        <f t="shared" si="12"/>
        <v>10810.13684924987</v>
      </c>
      <c r="AZ23" s="1">
        <f t="shared" si="13"/>
        <v>10810.13684924987</v>
      </c>
    </row>
    <row r="24" spans="2:66" x14ac:dyDescent="0.3">
      <c r="B24" s="1">
        <f t="shared" si="0"/>
        <v>162</v>
      </c>
      <c r="C24" s="1">
        <v>11</v>
      </c>
      <c r="D24" s="1">
        <v>49837</v>
      </c>
      <c r="E24" s="1">
        <v>162</v>
      </c>
      <c r="F24" s="1">
        <v>0</v>
      </c>
      <c r="G24" s="1">
        <v>0</v>
      </c>
      <c r="H24" s="1">
        <v>0</v>
      </c>
      <c r="I24" s="1">
        <v>0</v>
      </c>
      <c r="J24" s="1">
        <v>56.34</v>
      </c>
      <c r="K24" s="1">
        <v>0.81</v>
      </c>
      <c r="L24" s="1">
        <v>1.7</v>
      </c>
      <c r="M24" s="1">
        <v>1.28</v>
      </c>
      <c r="N24" s="1">
        <v>17</v>
      </c>
      <c r="O24" s="1">
        <v>134</v>
      </c>
      <c r="P24" s="1">
        <v>134</v>
      </c>
      <c r="Q24" s="1">
        <v>0</v>
      </c>
      <c r="R24" s="1">
        <v>0</v>
      </c>
      <c r="S24" s="1">
        <v>2</v>
      </c>
      <c r="T24" s="1">
        <v>0</v>
      </c>
      <c r="U24" s="1">
        <v>0</v>
      </c>
      <c r="V24" s="1">
        <f t="shared" si="14"/>
        <v>44</v>
      </c>
      <c r="W24" s="1">
        <f t="shared" si="15"/>
        <v>0</v>
      </c>
      <c r="X24" s="1">
        <f t="shared" si="15"/>
        <v>0</v>
      </c>
      <c r="Y24" s="1">
        <f t="shared" si="15"/>
        <v>0</v>
      </c>
      <c r="Z24" s="1">
        <f t="shared" si="16"/>
        <v>44</v>
      </c>
      <c r="AB24" s="13">
        <f t="shared" si="1"/>
        <v>0</v>
      </c>
      <c r="AC24" s="13">
        <f t="shared" si="2"/>
        <v>3.2399999999999998E-3</v>
      </c>
      <c r="AD24" s="13">
        <f t="shared" si="3"/>
        <v>3.2399999999999998E-3</v>
      </c>
      <c r="AE24" s="13">
        <f t="shared" si="4"/>
        <v>0</v>
      </c>
      <c r="AF24" s="13">
        <f t="shared" si="5"/>
        <v>0</v>
      </c>
      <c r="AG24" s="13">
        <f t="shared" si="6"/>
        <v>8.8000000000000003E-4</v>
      </c>
      <c r="AQ24" s="11">
        <f t="shared" si="17"/>
        <v>26</v>
      </c>
      <c r="AR24" s="11">
        <f t="shared" si="17"/>
        <v>11</v>
      </c>
      <c r="AS24" s="1">
        <f t="shared" si="7"/>
        <v>14841.035335410837</v>
      </c>
      <c r="AT24" s="107">
        <f>+EvolOf!H13</f>
        <v>113</v>
      </c>
      <c r="AU24" s="1">
        <f t="shared" si="8"/>
        <v>11178</v>
      </c>
      <c r="AV24" s="1">
        <f t="shared" si="10"/>
        <v>3663.0353354108374</v>
      </c>
      <c r="AW24" s="40">
        <f t="shared" si="11"/>
        <v>0.3277004236366825</v>
      </c>
      <c r="AX24" s="1">
        <f t="shared" si="9"/>
        <v>13417827.868468387</v>
      </c>
      <c r="AY24" s="1">
        <f t="shared" si="12"/>
        <v>14841.035335410837</v>
      </c>
      <c r="AZ24" s="1">
        <f t="shared" si="13"/>
        <v>14841.035335410837</v>
      </c>
    </row>
    <row r="25" spans="2:66" x14ac:dyDescent="0.3">
      <c r="B25" s="1">
        <f t="shared" si="0"/>
        <v>195</v>
      </c>
      <c r="C25" s="1">
        <v>12</v>
      </c>
      <c r="D25" s="1">
        <v>49804</v>
      </c>
      <c r="E25" s="1">
        <v>195</v>
      </c>
      <c r="F25" s="1">
        <v>0</v>
      </c>
      <c r="G25" s="1">
        <v>0</v>
      </c>
      <c r="H25" s="1">
        <v>0</v>
      </c>
      <c r="I25" s="1">
        <v>0</v>
      </c>
      <c r="J25" s="1">
        <v>56.35</v>
      </c>
      <c r="K25" s="1">
        <v>0.85</v>
      </c>
      <c r="L25" s="1">
        <v>2.2999999999999998</v>
      </c>
      <c r="M25" s="1">
        <v>2.17</v>
      </c>
      <c r="N25" s="1">
        <v>23</v>
      </c>
      <c r="O25" s="1">
        <v>161</v>
      </c>
      <c r="P25" s="1">
        <v>161</v>
      </c>
      <c r="Q25" s="1">
        <v>0</v>
      </c>
      <c r="R25" s="1">
        <v>0</v>
      </c>
      <c r="S25" s="1">
        <v>2</v>
      </c>
      <c r="T25" s="1">
        <v>0</v>
      </c>
      <c r="U25" s="1">
        <v>0</v>
      </c>
      <c r="V25" s="1">
        <f t="shared" si="14"/>
        <v>33</v>
      </c>
      <c r="W25" s="1">
        <f t="shared" si="15"/>
        <v>0</v>
      </c>
      <c r="X25" s="1">
        <f t="shared" si="15"/>
        <v>0</v>
      </c>
      <c r="Y25" s="1">
        <f t="shared" si="15"/>
        <v>0</v>
      </c>
      <c r="Z25" s="1">
        <f t="shared" si="16"/>
        <v>33</v>
      </c>
      <c r="AB25" s="13">
        <f t="shared" si="1"/>
        <v>0</v>
      </c>
      <c r="AC25" s="13">
        <f t="shared" si="2"/>
        <v>3.8999999999999998E-3</v>
      </c>
      <c r="AD25" s="13">
        <f t="shared" si="3"/>
        <v>3.8999999999999998E-3</v>
      </c>
      <c r="AE25" s="13">
        <f t="shared" si="4"/>
        <v>0</v>
      </c>
      <c r="AF25" s="13">
        <f t="shared" si="5"/>
        <v>0</v>
      </c>
      <c r="AG25" s="13">
        <f t="shared" si="6"/>
        <v>6.6E-4</v>
      </c>
      <c r="AQ25" s="11">
        <f t="shared" si="17"/>
        <v>27</v>
      </c>
      <c r="AR25" s="11">
        <f t="shared" si="17"/>
        <v>12</v>
      </c>
      <c r="AS25" s="1">
        <f t="shared" si="7"/>
        <v>17864.209200031564</v>
      </c>
      <c r="AT25" s="107">
        <f>+EvolOf!H14</f>
        <v>148</v>
      </c>
      <c r="AU25" s="1">
        <f t="shared" si="8"/>
        <v>13716</v>
      </c>
      <c r="AV25" s="1">
        <f t="shared" si="10"/>
        <v>4148.2092000315643</v>
      </c>
      <c r="AW25" s="40">
        <f t="shared" si="11"/>
        <v>0.30243578302942287</v>
      </c>
      <c r="AX25" s="1">
        <f t="shared" si="9"/>
        <v>17207639.56722651</v>
      </c>
      <c r="AY25" s="1">
        <f t="shared" si="12"/>
        <v>17864.209200031564</v>
      </c>
      <c r="AZ25" s="1">
        <f t="shared" si="13"/>
        <v>17864.209200031564</v>
      </c>
    </row>
    <row r="26" spans="2:66" x14ac:dyDescent="0.3">
      <c r="B26" s="1">
        <f t="shared" si="0"/>
        <v>232</v>
      </c>
      <c r="C26" s="1">
        <v>13</v>
      </c>
      <c r="D26" s="1">
        <v>49767</v>
      </c>
      <c r="E26" s="1">
        <v>232</v>
      </c>
      <c r="F26" s="1">
        <v>0</v>
      </c>
      <c r="G26" s="1">
        <v>0</v>
      </c>
      <c r="H26" s="1">
        <v>0</v>
      </c>
      <c r="I26" s="1">
        <v>0</v>
      </c>
      <c r="J26" s="1">
        <v>56.34</v>
      </c>
      <c r="K26" s="1">
        <v>0.93</v>
      </c>
      <c r="L26" s="1">
        <v>3.5</v>
      </c>
      <c r="M26" s="1">
        <v>2.2799999999999998</v>
      </c>
      <c r="N26" s="1">
        <v>35</v>
      </c>
      <c r="O26" s="1">
        <v>187</v>
      </c>
      <c r="P26" s="1">
        <v>187</v>
      </c>
      <c r="Q26" s="1">
        <v>0</v>
      </c>
      <c r="R26" s="1">
        <v>0</v>
      </c>
      <c r="S26" s="1">
        <v>4</v>
      </c>
      <c r="T26" s="1">
        <v>0</v>
      </c>
      <c r="U26" s="1">
        <v>0</v>
      </c>
      <c r="V26" s="1">
        <f t="shared" si="14"/>
        <v>37</v>
      </c>
      <c r="W26" s="1">
        <f t="shared" si="15"/>
        <v>0</v>
      </c>
      <c r="X26" s="1">
        <f t="shared" si="15"/>
        <v>0</v>
      </c>
      <c r="Y26" s="1">
        <f t="shared" si="15"/>
        <v>0</v>
      </c>
      <c r="Z26" s="1">
        <f t="shared" si="16"/>
        <v>37</v>
      </c>
      <c r="AB26" s="13">
        <f t="shared" si="1"/>
        <v>0</v>
      </c>
      <c r="AC26" s="13">
        <f t="shared" si="2"/>
        <v>4.64E-3</v>
      </c>
      <c r="AD26" s="13">
        <f t="shared" si="3"/>
        <v>4.64E-3</v>
      </c>
      <c r="AE26" s="13">
        <f t="shared" si="4"/>
        <v>0</v>
      </c>
      <c r="AF26" s="13">
        <f t="shared" si="5"/>
        <v>0</v>
      </c>
      <c r="AG26" s="13">
        <f t="shared" si="6"/>
        <v>7.3999999999999999E-4</v>
      </c>
      <c r="AQ26" s="11">
        <f t="shared" si="17"/>
        <v>28</v>
      </c>
      <c r="AR26" s="11">
        <f t="shared" si="17"/>
        <v>13</v>
      </c>
      <c r="AS26" s="1">
        <f t="shared" si="7"/>
        <v>21253.828381576011</v>
      </c>
      <c r="AT26" s="107">
        <f>+EvolOf!H15</f>
        <v>194</v>
      </c>
      <c r="AU26" s="1">
        <f t="shared" si="8"/>
        <v>17147</v>
      </c>
      <c r="AV26" s="1">
        <f t="shared" si="10"/>
        <v>4106.8283815760115</v>
      </c>
      <c r="AW26" s="40">
        <f t="shared" si="11"/>
        <v>0.2395071080408242</v>
      </c>
      <c r="AX26" s="1">
        <f t="shared" si="9"/>
        <v>16866039.35571824</v>
      </c>
      <c r="AY26" s="1">
        <f t="shared" si="12"/>
        <v>21253.828381576011</v>
      </c>
      <c r="AZ26" s="1">
        <f t="shared" si="13"/>
        <v>21253.828381576011</v>
      </c>
    </row>
    <row r="27" spans="2:66" x14ac:dyDescent="0.3">
      <c r="B27" s="1">
        <f t="shared" si="0"/>
        <v>270</v>
      </c>
      <c r="C27" s="1">
        <v>14</v>
      </c>
      <c r="D27" s="1">
        <v>49729</v>
      </c>
      <c r="E27" s="1">
        <v>270</v>
      </c>
      <c r="F27" s="1">
        <v>0</v>
      </c>
      <c r="G27" s="1">
        <v>0</v>
      </c>
      <c r="H27" s="1">
        <v>0</v>
      </c>
      <c r="I27" s="1">
        <v>0</v>
      </c>
      <c r="J27" s="1">
        <v>56.34</v>
      </c>
      <c r="K27" s="1">
        <v>1.02</v>
      </c>
      <c r="L27" s="1">
        <v>4.0999999999999996</v>
      </c>
      <c r="M27" s="1">
        <v>2.3199999999999998</v>
      </c>
      <c r="N27" s="1">
        <v>49</v>
      </c>
      <c r="O27" s="1">
        <v>211</v>
      </c>
      <c r="P27" s="1">
        <v>211</v>
      </c>
      <c r="Q27" s="1">
        <v>0</v>
      </c>
      <c r="R27" s="1">
        <v>0</v>
      </c>
      <c r="S27" s="1">
        <v>6</v>
      </c>
      <c r="T27" s="1">
        <v>0</v>
      </c>
      <c r="U27" s="1">
        <v>0</v>
      </c>
      <c r="V27" s="1">
        <f t="shared" si="14"/>
        <v>38</v>
      </c>
      <c r="W27" s="1">
        <f t="shared" si="15"/>
        <v>0</v>
      </c>
      <c r="X27" s="1">
        <f t="shared" si="15"/>
        <v>0</v>
      </c>
      <c r="Y27" s="1">
        <f t="shared" si="15"/>
        <v>0</v>
      </c>
      <c r="Z27" s="1">
        <f t="shared" si="16"/>
        <v>38</v>
      </c>
      <c r="AB27" s="13">
        <f t="shared" si="1"/>
        <v>0</v>
      </c>
      <c r="AC27" s="13">
        <f t="shared" si="2"/>
        <v>5.4000000000000003E-3</v>
      </c>
      <c r="AD27" s="13">
        <f t="shared" si="3"/>
        <v>5.4000000000000003E-3</v>
      </c>
      <c r="AE27" s="13">
        <f t="shared" si="4"/>
        <v>0</v>
      </c>
      <c r="AF27" s="13">
        <f t="shared" si="5"/>
        <v>0</v>
      </c>
      <c r="AG27" s="13">
        <f t="shared" si="6"/>
        <v>7.6000000000000004E-4</v>
      </c>
      <c r="AQ27" s="11">
        <f t="shared" si="17"/>
        <v>29</v>
      </c>
      <c r="AR27" s="11">
        <f t="shared" si="17"/>
        <v>14</v>
      </c>
      <c r="AS27" s="1">
        <f t="shared" si="7"/>
        <v>24735.058892351393</v>
      </c>
      <c r="AT27" s="107">
        <f>+EvolOf!H16</f>
        <v>238</v>
      </c>
      <c r="AU27" s="1">
        <f t="shared" si="8"/>
        <v>19980</v>
      </c>
      <c r="AV27" s="1">
        <f t="shared" si="10"/>
        <v>4755.0588923513933</v>
      </c>
      <c r="AW27" s="40">
        <f t="shared" si="11"/>
        <v>0.2379909355531229</v>
      </c>
      <c r="AX27" s="1">
        <f t="shared" si="9"/>
        <v>22610585.069730058</v>
      </c>
      <c r="AY27" s="1">
        <f t="shared" si="12"/>
        <v>24735.058892351393</v>
      </c>
      <c r="AZ27" s="1">
        <f t="shared" si="13"/>
        <v>24735.058892351393</v>
      </c>
      <c r="BK27" s="1"/>
      <c r="BL27" s="1"/>
      <c r="BM27" s="1"/>
      <c r="BN27" s="1"/>
    </row>
    <row r="28" spans="2:66" x14ac:dyDescent="0.3">
      <c r="B28" s="1">
        <f t="shared" si="0"/>
        <v>308</v>
      </c>
      <c r="C28" s="1">
        <v>15</v>
      </c>
      <c r="D28" s="1">
        <v>49691</v>
      </c>
      <c r="E28" s="1">
        <v>307</v>
      </c>
      <c r="F28" s="1">
        <v>0</v>
      </c>
      <c r="G28" s="1">
        <v>1</v>
      </c>
      <c r="H28" s="1">
        <v>0</v>
      </c>
      <c r="I28" s="1">
        <v>0</v>
      </c>
      <c r="J28" s="1">
        <v>56.34</v>
      </c>
      <c r="K28" s="1">
        <v>1.1000000000000001</v>
      </c>
      <c r="L28" s="1">
        <v>4.3</v>
      </c>
      <c r="M28" s="1">
        <v>2.54</v>
      </c>
      <c r="N28" s="1">
        <v>66</v>
      </c>
      <c r="O28" s="1">
        <v>231</v>
      </c>
      <c r="P28" s="1">
        <v>231</v>
      </c>
      <c r="Q28" s="1">
        <v>0</v>
      </c>
      <c r="R28" s="1">
        <v>0</v>
      </c>
      <c r="S28" s="1">
        <v>8</v>
      </c>
      <c r="T28" s="1">
        <v>0</v>
      </c>
      <c r="U28" s="1">
        <v>0</v>
      </c>
      <c r="V28" s="1">
        <f t="shared" si="14"/>
        <v>37</v>
      </c>
      <c r="W28" s="1">
        <f t="shared" si="15"/>
        <v>1</v>
      </c>
      <c r="X28" s="1">
        <f t="shared" si="15"/>
        <v>0</v>
      </c>
      <c r="Y28" s="1">
        <f t="shared" si="15"/>
        <v>0</v>
      </c>
      <c r="Z28" s="1">
        <f t="shared" si="16"/>
        <v>38</v>
      </c>
      <c r="AB28" s="13">
        <f t="shared" si="1"/>
        <v>0</v>
      </c>
      <c r="AC28" s="13">
        <f t="shared" si="2"/>
        <v>6.1599999999999997E-3</v>
      </c>
      <c r="AD28" s="13">
        <f t="shared" si="3"/>
        <v>6.1399999999999996E-3</v>
      </c>
      <c r="AE28" s="13">
        <f t="shared" si="4"/>
        <v>2.0000000000000002E-5</v>
      </c>
      <c r="AF28" s="13">
        <f t="shared" si="5"/>
        <v>0</v>
      </c>
      <c r="AG28" s="13">
        <f t="shared" si="6"/>
        <v>7.6000000000000004E-4</v>
      </c>
      <c r="AQ28" s="11">
        <f t="shared" si="17"/>
        <v>30</v>
      </c>
      <c r="AR28" s="11">
        <f t="shared" si="17"/>
        <v>15</v>
      </c>
      <c r="AS28" s="1">
        <f t="shared" si="7"/>
        <v>28216.289403126775</v>
      </c>
      <c r="AT28" s="107">
        <f>+EvolOf!H17</f>
        <v>364</v>
      </c>
      <c r="AU28" s="1">
        <f t="shared" si="8"/>
        <v>24926</v>
      </c>
      <c r="AV28" s="1">
        <f t="shared" si="10"/>
        <v>3290.2894031267751</v>
      </c>
      <c r="AW28" s="40">
        <f t="shared" si="11"/>
        <v>0.13200230294177873</v>
      </c>
      <c r="AX28" s="1">
        <f t="shared" si="9"/>
        <v>10826004.35632835</v>
      </c>
      <c r="AY28" s="1">
        <f t="shared" si="12"/>
        <v>28216.289403126775</v>
      </c>
      <c r="AZ28" s="1">
        <f t="shared" si="13"/>
        <v>28124.678073895844</v>
      </c>
      <c r="BK28" s="1"/>
      <c r="BL28" s="1"/>
      <c r="BM28" s="1"/>
      <c r="BN28" s="1"/>
    </row>
    <row r="29" spans="2:66" x14ac:dyDescent="0.3">
      <c r="B29" s="1">
        <f t="shared" si="0"/>
        <v>366</v>
      </c>
      <c r="C29" s="1">
        <v>16</v>
      </c>
      <c r="D29" s="1">
        <v>49633</v>
      </c>
      <c r="E29" s="1">
        <v>365</v>
      </c>
      <c r="F29" s="1">
        <v>0</v>
      </c>
      <c r="G29" s="1">
        <v>1</v>
      </c>
      <c r="H29" s="1">
        <v>0</v>
      </c>
      <c r="I29" s="1">
        <v>0</v>
      </c>
      <c r="J29" s="1">
        <v>56.34</v>
      </c>
      <c r="K29" s="1">
        <v>1.17</v>
      </c>
      <c r="L29" s="1">
        <v>4.9000000000000004</v>
      </c>
      <c r="M29" s="1">
        <v>2.6</v>
      </c>
      <c r="N29" s="1">
        <v>85</v>
      </c>
      <c r="O29" s="1">
        <v>271</v>
      </c>
      <c r="P29" s="1">
        <v>270</v>
      </c>
      <c r="Q29" s="1">
        <v>0</v>
      </c>
      <c r="R29" s="1">
        <v>0</v>
      </c>
      <c r="S29" s="1">
        <v>12</v>
      </c>
      <c r="T29" s="1">
        <v>1</v>
      </c>
      <c r="U29" s="1">
        <v>0</v>
      </c>
      <c r="V29" s="1">
        <f t="shared" si="14"/>
        <v>58</v>
      </c>
      <c r="W29" s="1">
        <f t="shared" si="15"/>
        <v>0</v>
      </c>
      <c r="X29" s="1">
        <f t="shared" si="15"/>
        <v>0</v>
      </c>
      <c r="Y29" s="1">
        <f t="shared" si="15"/>
        <v>0</v>
      </c>
      <c r="Z29" s="1">
        <f t="shared" si="16"/>
        <v>58</v>
      </c>
      <c r="AB29" s="13">
        <f t="shared" si="1"/>
        <v>0</v>
      </c>
      <c r="AC29" s="13">
        <f t="shared" si="2"/>
        <v>7.3200000000000001E-3</v>
      </c>
      <c r="AD29" s="13">
        <f t="shared" si="3"/>
        <v>7.3000000000000001E-3</v>
      </c>
      <c r="AE29" s="13">
        <f t="shared" si="4"/>
        <v>2.0000000000000002E-5</v>
      </c>
      <c r="AF29" s="13">
        <f t="shared" si="5"/>
        <v>0</v>
      </c>
      <c r="AG29" s="13">
        <f t="shared" si="6"/>
        <v>1.16E-3</v>
      </c>
      <c r="AQ29" s="11">
        <f t="shared" si="17"/>
        <v>31</v>
      </c>
      <c r="AR29" s="11">
        <f t="shared" si="17"/>
        <v>16</v>
      </c>
      <c r="AS29" s="1">
        <f t="shared" si="7"/>
        <v>33529.746498520777</v>
      </c>
      <c r="AT29" s="107">
        <f>+EvolOf!H18</f>
        <v>386</v>
      </c>
      <c r="AU29" s="1">
        <f t="shared" si="8"/>
        <v>28572</v>
      </c>
      <c r="AV29" s="1">
        <f t="shared" si="10"/>
        <v>4957.7464985207771</v>
      </c>
      <c r="AW29" s="40">
        <f t="shared" si="11"/>
        <v>0.17351765709508538</v>
      </c>
      <c r="AX29" s="1">
        <f t="shared" si="9"/>
        <v>24579250.343595024</v>
      </c>
      <c r="AY29" s="1">
        <f t="shared" si="12"/>
        <v>33529.746498520777</v>
      </c>
      <c r="AZ29" s="1">
        <f t="shared" si="13"/>
        <v>33438.135169289846</v>
      </c>
      <c r="BK29" s="1"/>
      <c r="BL29" s="1"/>
      <c r="BM29" s="1"/>
      <c r="BN29" s="1"/>
    </row>
    <row r="30" spans="2:66" x14ac:dyDescent="0.3">
      <c r="B30" s="1">
        <f t="shared" si="0"/>
        <v>432</v>
      </c>
      <c r="C30" s="1">
        <v>17</v>
      </c>
      <c r="D30" s="1">
        <v>49567</v>
      </c>
      <c r="E30" s="1">
        <v>431</v>
      </c>
      <c r="F30" s="1">
        <v>0</v>
      </c>
      <c r="G30" s="1">
        <v>1</v>
      </c>
      <c r="H30" s="1">
        <v>0</v>
      </c>
      <c r="I30" s="1">
        <v>0</v>
      </c>
      <c r="J30" s="1">
        <v>56.35</v>
      </c>
      <c r="K30" s="1">
        <v>1.22</v>
      </c>
      <c r="L30" s="1">
        <v>5.9</v>
      </c>
      <c r="M30" s="1">
        <v>2.19</v>
      </c>
      <c r="N30" s="1">
        <v>106</v>
      </c>
      <c r="O30" s="1">
        <v>315</v>
      </c>
      <c r="P30" s="1">
        <v>315</v>
      </c>
      <c r="Q30" s="1">
        <v>0</v>
      </c>
      <c r="R30" s="1">
        <v>0</v>
      </c>
      <c r="S30" s="1">
        <v>16</v>
      </c>
      <c r="T30" s="1">
        <v>2</v>
      </c>
      <c r="U30" s="1">
        <v>0</v>
      </c>
      <c r="V30" s="1">
        <f t="shared" si="14"/>
        <v>66</v>
      </c>
      <c r="W30" s="1">
        <f t="shared" si="15"/>
        <v>0</v>
      </c>
      <c r="X30" s="1">
        <f t="shared" si="15"/>
        <v>0</v>
      </c>
      <c r="Y30" s="1">
        <f t="shared" si="15"/>
        <v>0</v>
      </c>
      <c r="Z30" s="1">
        <f t="shared" si="16"/>
        <v>66</v>
      </c>
      <c r="AB30" s="13">
        <f t="shared" si="1"/>
        <v>0</v>
      </c>
      <c r="AC30" s="13">
        <f t="shared" si="2"/>
        <v>8.6400000000000001E-3</v>
      </c>
      <c r="AD30" s="13">
        <f t="shared" si="3"/>
        <v>8.6199999999999992E-3</v>
      </c>
      <c r="AE30" s="13">
        <f t="shared" si="4"/>
        <v>2.0000000000000002E-5</v>
      </c>
      <c r="AF30" s="13">
        <f t="shared" si="5"/>
        <v>0</v>
      </c>
      <c r="AG30" s="13">
        <f t="shared" si="6"/>
        <v>1.32E-3</v>
      </c>
      <c r="AQ30" s="11">
        <f t="shared" si="17"/>
        <v>32</v>
      </c>
      <c r="AR30" s="11">
        <f t="shared" si="17"/>
        <v>17</v>
      </c>
      <c r="AS30" s="1">
        <f t="shared" si="7"/>
        <v>39576.094227762231</v>
      </c>
      <c r="AT30" s="107">
        <f>+EvolOf!H19</f>
        <v>526</v>
      </c>
      <c r="AU30" s="1">
        <f t="shared" si="8"/>
        <v>33089</v>
      </c>
      <c r="AV30" s="1">
        <f t="shared" si="10"/>
        <v>6487.0942277622307</v>
      </c>
      <c r="AW30" s="40">
        <f t="shared" si="11"/>
        <v>0.19604987239754079</v>
      </c>
      <c r="AX30" s="1">
        <f t="shared" si="9"/>
        <v>42082391.519866049</v>
      </c>
      <c r="AY30" s="1">
        <f t="shared" si="12"/>
        <v>39576.094227762231</v>
      </c>
      <c r="AZ30" s="1">
        <f t="shared" si="13"/>
        <v>39484.4828985313</v>
      </c>
    </row>
    <row r="31" spans="2:66" x14ac:dyDescent="0.3">
      <c r="B31" s="1">
        <f t="shared" si="0"/>
        <v>509</v>
      </c>
      <c r="C31" s="1">
        <v>18</v>
      </c>
      <c r="D31" s="1">
        <v>49490</v>
      </c>
      <c r="E31" s="1">
        <v>506</v>
      </c>
      <c r="F31" s="1">
        <v>0</v>
      </c>
      <c r="G31" s="1">
        <v>3</v>
      </c>
      <c r="H31" s="1">
        <v>0</v>
      </c>
      <c r="I31" s="1">
        <v>0</v>
      </c>
      <c r="J31" s="1">
        <v>56.35</v>
      </c>
      <c r="K31" s="1">
        <v>1.26</v>
      </c>
      <c r="L31" s="1">
        <v>9.5</v>
      </c>
      <c r="M31" s="1">
        <v>2.06</v>
      </c>
      <c r="N31" s="1">
        <v>130</v>
      </c>
      <c r="O31" s="1">
        <v>369</v>
      </c>
      <c r="P31" s="1">
        <v>367</v>
      </c>
      <c r="Q31" s="1">
        <v>1</v>
      </c>
      <c r="R31" s="1">
        <v>0</v>
      </c>
      <c r="S31" s="1">
        <v>20</v>
      </c>
      <c r="T31" s="1">
        <v>2</v>
      </c>
      <c r="U31" s="1">
        <v>0</v>
      </c>
      <c r="V31" s="1">
        <f t="shared" si="14"/>
        <v>75</v>
      </c>
      <c r="W31" s="1">
        <f t="shared" si="15"/>
        <v>2</v>
      </c>
      <c r="X31" s="1">
        <f t="shared" si="15"/>
        <v>0</v>
      </c>
      <c r="Y31" s="1">
        <f t="shared" si="15"/>
        <v>0</v>
      </c>
      <c r="Z31" s="1">
        <f t="shared" si="16"/>
        <v>77</v>
      </c>
      <c r="AB31" s="13">
        <f t="shared" si="1"/>
        <v>0</v>
      </c>
      <c r="AC31" s="13">
        <f t="shared" si="2"/>
        <v>1.018E-2</v>
      </c>
      <c r="AD31" s="13">
        <f t="shared" si="3"/>
        <v>1.0120000000000001E-2</v>
      </c>
      <c r="AE31" s="13">
        <f t="shared" si="4"/>
        <v>6.0000000000000002E-5</v>
      </c>
      <c r="AF31" s="13">
        <f t="shared" si="5"/>
        <v>0</v>
      </c>
      <c r="AG31" s="13">
        <f t="shared" si="6"/>
        <v>1.5399999999999999E-3</v>
      </c>
      <c r="AQ31" s="11">
        <f t="shared" si="17"/>
        <v>33</v>
      </c>
      <c r="AR31" s="11">
        <f t="shared" si="17"/>
        <v>18</v>
      </c>
      <c r="AS31" s="1">
        <f t="shared" si="7"/>
        <v>46630.166578543925</v>
      </c>
      <c r="AT31" s="107">
        <f>+EvolOf!H20</f>
        <v>1006</v>
      </c>
      <c r="AU31" s="1">
        <f t="shared" si="8"/>
        <v>39673</v>
      </c>
      <c r="AV31" s="1">
        <f t="shared" si="10"/>
        <v>6957.1665785439254</v>
      </c>
      <c r="AW31" s="40">
        <f t="shared" si="11"/>
        <v>0.17536275498560538</v>
      </c>
      <c r="AX31" s="1">
        <f t="shared" si="9"/>
        <v>48402166.801608592</v>
      </c>
      <c r="AY31" s="1">
        <f t="shared" si="12"/>
        <v>46630.166578543925</v>
      </c>
      <c r="AZ31" s="1">
        <f t="shared" si="13"/>
        <v>46355.332590851132</v>
      </c>
    </row>
    <row r="32" spans="2:66" x14ac:dyDescent="0.3">
      <c r="B32" s="1">
        <f t="shared" si="0"/>
        <v>616</v>
      </c>
      <c r="C32" s="1">
        <v>19</v>
      </c>
      <c r="D32" s="1">
        <v>49383</v>
      </c>
      <c r="E32" s="1">
        <v>612</v>
      </c>
      <c r="F32" s="1">
        <v>0</v>
      </c>
      <c r="G32" s="1">
        <v>4</v>
      </c>
      <c r="H32" s="1">
        <v>0</v>
      </c>
      <c r="I32" s="1">
        <v>0</v>
      </c>
      <c r="J32" s="1">
        <v>56.35</v>
      </c>
      <c r="K32" s="1">
        <v>1.26</v>
      </c>
      <c r="L32" s="1">
        <v>9.9</v>
      </c>
      <c r="M32" s="1">
        <v>2.04</v>
      </c>
      <c r="N32" s="1">
        <v>159</v>
      </c>
      <c r="O32" s="1">
        <v>447</v>
      </c>
      <c r="P32" s="1">
        <v>444</v>
      </c>
      <c r="Q32" s="1">
        <v>2</v>
      </c>
      <c r="R32" s="1">
        <v>0</v>
      </c>
      <c r="S32" s="1">
        <v>24</v>
      </c>
      <c r="T32" s="1">
        <v>2</v>
      </c>
      <c r="U32" s="1">
        <v>0</v>
      </c>
      <c r="V32" s="1">
        <f t="shared" si="14"/>
        <v>106</v>
      </c>
      <c r="W32" s="1">
        <f t="shared" si="15"/>
        <v>1</v>
      </c>
      <c r="X32" s="1">
        <f t="shared" si="15"/>
        <v>0</v>
      </c>
      <c r="Y32" s="1">
        <f t="shared" si="15"/>
        <v>0</v>
      </c>
      <c r="Z32" s="1">
        <f t="shared" si="16"/>
        <v>107</v>
      </c>
      <c r="AB32" s="13">
        <f t="shared" si="1"/>
        <v>0</v>
      </c>
      <c r="AC32" s="13">
        <f t="shared" si="2"/>
        <v>1.2319999999999999E-2</v>
      </c>
      <c r="AD32" s="13">
        <f t="shared" si="3"/>
        <v>1.2239999999999999E-2</v>
      </c>
      <c r="AE32" s="13">
        <f t="shared" si="4"/>
        <v>8.0000000000000007E-5</v>
      </c>
      <c r="AF32" s="13">
        <f t="shared" si="5"/>
        <v>0</v>
      </c>
      <c r="AG32" s="13">
        <f t="shared" si="6"/>
        <v>2.14E-3</v>
      </c>
      <c r="AQ32" s="11">
        <f t="shared" ref="AQ32:AR47" si="18">+AQ31+1</f>
        <v>34</v>
      </c>
      <c r="AR32" s="11">
        <f t="shared" si="18"/>
        <v>19</v>
      </c>
      <c r="AS32" s="1">
        <f t="shared" si="7"/>
        <v>56432.57880625355</v>
      </c>
      <c r="AT32" s="107">
        <f>+EvolOf!H21</f>
        <v>1606</v>
      </c>
      <c r="AU32" s="1">
        <f t="shared" si="8"/>
        <v>47610</v>
      </c>
      <c r="AV32" s="1">
        <f t="shared" si="10"/>
        <v>8822.5788062535503</v>
      </c>
      <c r="AW32" s="40">
        <f t="shared" si="11"/>
        <v>0.1853093637104295</v>
      </c>
      <c r="AX32" s="1">
        <f t="shared" si="9"/>
        <v>77837896.792554319</v>
      </c>
      <c r="AY32" s="1">
        <f t="shared" si="12"/>
        <v>56432.57880625355</v>
      </c>
      <c r="AZ32" s="1">
        <f t="shared" si="13"/>
        <v>56066.133489329826</v>
      </c>
    </row>
    <row r="33" spans="1:66" x14ac:dyDescent="0.3">
      <c r="B33" s="1">
        <f t="shared" si="0"/>
        <v>740</v>
      </c>
      <c r="C33" s="1">
        <v>20</v>
      </c>
      <c r="D33" s="1">
        <v>49258</v>
      </c>
      <c r="E33" s="1">
        <v>735</v>
      </c>
      <c r="F33" s="1">
        <v>0</v>
      </c>
      <c r="G33" s="1">
        <v>5</v>
      </c>
      <c r="H33" s="1">
        <v>0</v>
      </c>
      <c r="I33" s="1">
        <v>0</v>
      </c>
      <c r="J33" s="1">
        <v>56.35</v>
      </c>
      <c r="K33" s="1">
        <v>1.27</v>
      </c>
      <c r="L33" s="1">
        <v>10.4</v>
      </c>
      <c r="M33" s="1">
        <v>2.35</v>
      </c>
      <c r="N33" s="1">
        <v>192</v>
      </c>
      <c r="O33" s="1">
        <v>538</v>
      </c>
      <c r="P33" s="1">
        <v>534</v>
      </c>
      <c r="Q33" s="1">
        <v>3</v>
      </c>
      <c r="R33" s="1">
        <v>0</v>
      </c>
      <c r="S33" s="1">
        <v>27</v>
      </c>
      <c r="T33" s="1">
        <v>3</v>
      </c>
      <c r="U33" s="1">
        <v>0</v>
      </c>
      <c r="V33" s="1">
        <f t="shared" si="14"/>
        <v>123</v>
      </c>
      <c r="W33" s="1">
        <f t="shared" si="15"/>
        <v>1</v>
      </c>
      <c r="X33" s="1">
        <f t="shared" si="15"/>
        <v>0</v>
      </c>
      <c r="Y33" s="1">
        <f t="shared" si="15"/>
        <v>0</v>
      </c>
      <c r="Z33" s="1">
        <f t="shared" si="16"/>
        <v>124</v>
      </c>
      <c r="AB33" s="13">
        <f t="shared" si="1"/>
        <v>0</v>
      </c>
      <c r="AC33" s="13">
        <f t="shared" si="2"/>
        <v>1.4800000000000001E-2</v>
      </c>
      <c r="AD33" s="13">
        <f t="shared" si="3"/>
        <v>1.47E-2</v>
      </c>
      <c r="AE33" s="13">
        <f t="shared" si="4"/>
        <v>1E-4</v>
      </c>
      <c r="AF33" s="13">
        <f t="shared" si="5"/>
        <v>0</v>
      </c>
      <c r="AG33" s="13">
        <f t="shared" si="6"/>
        <v>2.48E-3</v>
      </c>
      <c r="AQ33" s="11">
        <f t="shared" si="18"/>
        <v>35</v>
      </c>
      <c r="AR33" s="11">
        <f t="shared" si="18"/>
        <v>20</v>
      </c>
      <c r="AS33" s="1">
        <f t="shared" si="7"/>
        <v>0</v>
      </c>
      <c r="AT33" s="107">
        <f>+EvolOf!H22</f>
        <v>2117</v>
      </c>
      <c r="AU33" s="1">
        <f t="shared" si="8"/>
        <v>0</v>
      </c>
      <c r="AV33" s="1">
        <f t="shared" si="10"/>
        <v>0</v>
      </c>
      <c r="AW33" s="40">
        <f t="shared" si="11"/>
        <v>0</v>
      </c>
      <c r="AX33" s="1">
        <f t="shared" si="9"/>
        <v>0</v>
      </c>
      <c r="AY33" s="1">
        <f t="shared" si="12"/>
        <v>67792.383630889002</v>
      </c>
      <c r="AZ33" s="1">
        <f t="shared" si="13"/>
        <v>67334.326984734347</v>
      </c>
    </row>
    <row r="34" spans="1:66" x14ac:dyDescent="0.3">
      <c r="B34" s="1">
        <f t="shared" si="0"/>
        <v>885</v>
      </c>
      <c r="C34" s="1">
        <v>21</v>
      </c>
      <c r="D34" s="1">
        <v>49114</v>
      </c>
      <c r="E34" s="1">
        <v>878</v>
      </c>
      <c r="F34" s="1">
        <v>0</v>
      </c>
      <c r="G34" s="1">
        <v>7</v>
      </c>
      <c r="H34" s="1">
        <v>0</v>
      </c>
      <c r="I34" s="1">
        <v>0</v>
      </c>
      <c r="J34" s="1">
        <v>56.35</v>
      </c>
      <c r="K34" s="1">
        <v>1.26</v>
      </c>
      <c r="L34" s="1">
        <v>11.1</v>
      </c>
      <c r="M34" s="1">
        <v>2.67</v>
      </c>
      <c r="N34" s="1">
        <v>229</v>
      </c>
      <c r="O34" s="1">
        <v>647</v>
      </c>
      <c r="P34" s="1">
        <v>641</v>
      </c>
      <c r="Q34" s="1">
        <v>5</v>
      </c>
      <c r="R34" s="1">
        <v>0</v>
      </c>
      <c r="S34" s="1">
        <v>30</v>
      </c>
      <c r="T34" s="1">
        <v>4</v>
      </c>
      <c r="U34" s="1">
        <v>0</v>
      </c>
      <c r="V34" s="1">
        <f t="shared" si="14"/>
        <v>143</v>
      </c>
      <c r="W34" s="1">
        <f t="shared" si="15"/>
        <v>2</v>
      </c>
      <c r="X34" s="1">
        <f t="shared" si="15"/>
        <v>0</v>
      </c>
      <c r="Y34" s="1">
        <f t="shared" si="15"/>
        <v>0</v>
      </c>
      <c r="Z34" s="1">
        <f t="shared" si="16"/>
        <v>145</v>
      </c>
      <c r="AB34" s="13">
        <f t="shared" si="1"/>
        <v>0</v>
      </c>
      <c r="AC34" s="13">
        <f t="shared" si="2"/>
        <v>1.77E-2</v>
      </c>
      <c r="AD34" s="13">
        <f t="shared" si="3"/>
        <v>1.7559999999999999E-2</v>
      </c>
      <c r="AE34" s="13">
        <f t="shared" si="4"/>
        <v>1.3999999999999999E-4</v>
      </c>
      <c r="AF34" s="13">
        <f t="shared" si="5"/>
        <v>0</v>
      </c>
      <c r="AG34" s="13">
        <f t="shared" si="6"/>
        <v>2.8999999999999998E-3</v>
      </c>
      <c r="AQ34" s="11">
        <f t="shared" si="18"/>
        <v>36</v>
      </c>
      <c r="AR34" s="11">
        <f t="shared" si="18"/>
        <v>21</v>
      </c>
      <c r="AS34" s="1">
        <f t="shared" si="7"/>
        <v>0</v>
      </c>
      <c r="AT34" s="107">
        <f>+EvolOf!H23</f>
        <v>2929</v>
      </c>
      <c r="AU34" s="1">
        <f t="shared" si="8"/>
        <v>0</v>
      </c>
      <c r="AV34" s="1">
        <f t="shared" si="10"/>
        <v>0</v>
      </c>
      <c r="AW34" s="40">
        <f t="shared" si="11"/>
        <v>0</v>
      </c>
      <c r="AX34" s="1">
        <f t="shared" si="9"/>
        <v>0</v>
      </c>
      <c r="AY34" s="1">
        <f t="shared" si="12"/>
        <v>81076.026369374013</v>
      </c>
      <c r="AZ34" s="1">
        <f t="shared" si="13"/>
        <v>80434.747064757496</v>
      </c>
    </row>
    <row r="35" spans="1:66" x14ac:dyDescent="0.3">
      <c r="B35" s="1">
        <f t="shared" si="0"/>
        <v>1054</v>
      </c>
      <c r="C35" s="1">
        <v>22</v>
      </c>
      <c r="D35" s="1">
        <v>48944</v>
      </c>
      <c r="E35" s="1">
        <v>1045</v>
      </c>
      <c r="F35" s="1">
        <v>0</v>
      </c>
      <c r="G35" s="1">
        <v>9</v>
      </c>
      <c r="H35" s="1">
        <v>0</v>
      </c>
      <c r="I35" s="1">
        <v>0</v>
      </c>
      <c r="J35" s="1">
        <v>56.35</v>
      </c>
      <c r="K35" s="1">
        <v>1.27</v>
      </c>
      <c r="L35" s="1">
        <v>11.6</v>
      </c>
      <c r="M35" s="1">
        <v>2.63</v>
      </c>
      <c r="N35" s="1">
        <v>271</v>
      </c>
      <c r="O35" s="1">
        <v>773</v>
      </c>
      <c r="P35" s="1">
        <v>766</v>
      </c>
      <c r="Q35" s="1">
        <v>6</v>
      </c>
      <c r="R35" s="1">
        <v>0</v>
      </c>
      <c r="S35" s="1">
        <v>35</v>
      </c>
      <c r="T35" s="1">
        <v>4</v>
      </c>
      <c r="U35" s="1">
        <v>0</v>
      </c>
      <c r="V35" s="1">
        <f t="shared" si="14"/>
        <v>167</v>
      </c>
      <c r="W35" s="1">
        <f t="shared" si="15"/>
        <v>2</v>
      </c>
      <c r="X35" s="1">
        <f t="shared" si="15"/>
        <v>0</v>
      </c>
      <c r="Y35" s="1">
        <f t="shared" si="15"/>
        <v>0</v>
      </c>
      <c r="Z35" s="1">
        <f t="shared" si="16"/>
        <v>169</v>
      </c>
      <c r="AB35" s="13">
        <f t="shared" si="1"/>
        <v>0</v>
      </c>
      <c r="AC35" s="13">
        <f t="shared" si="2"/>
        <v>2.1080000000000002E-2</v>
      </c>
      <c r="AD35" s="13">
        <f t="shared" si="3"/>
        <v>2.0899999999999998E-2</v>
      </c>
      <c r="AE35" s="13">
        <f t="shared" si="4"/>
        <v>1.8000000000000001E-4</v>
      </c>
      <c r="AF35" s="13">
        <f t="shared" si="5"/>
        <v>0</v>
      </c>
      <c r="AG35" s="13">
        <f t="shared" si="6"/>
        <v>3.3800000000000002E-3</v>
      </c>
      <c r="AQ35" s="11">
        <f t="shared" si="18"/>
        <v>37</v>
      </c>
      <c r="AR35" s="11">
        <f t="shared" si="18"/>
        <v>22</v>
      </c>
      <c r="AS35" s="1">
        <f t="shared" si="7"/>
        <v>0</v>
      </c>
      <c r="AT35" s="107">
        <f>+EvolOf!H24</f>
        <v>4130</v>
      </c>
      <c r="AU35" s="1">
        <f t="shared" si="8"/>
        <v>0</v>
      </c>
      <c r="AV35" s="1">
        <f t="shared" si="10"/>
        <v>0</v>
      </c>
      <c r="AW35" s="40">
        <f t="shared" si="11"/>
        <v>0</v>
      </c>
      <c r="AX35" s="1">
        <f t="shared" si="9"/>
        <v>0</v>
      </c>
      <c r="AY35" s="1">
        <f t="shared" si="12"/>
        <v>96558.341009401367</v>
      </c>
      <c r="AZ35" s="1">
        <f t="shared" si="13"/>
        <v>95733.839046322988</v>
      </c>
    </row>
    <row r="36" spans="1:66" x14ac:dyDescent="0.3">
      <c r="B36" s="1">
        <f t="shared" si="0"/>
        <v>1260</v>
      </c>
      <c r="C36" s="1">
        <v>23</v>
      </c>
      <c r="D36" s="1">
        <v>48738</v>
      </c>
      <c r="E36" s="1">
        <v>1247</v>
      </c>
      <c r="F36" s="1">
        <v>0</v>
      </c>
      <c r="G36" s="1">
        <v>13</v>
      </c>
      <c r="H36" s="1">
        <v>0</v>
      </c>
      <c r="I36" s="1">
        <v>0</v>
      </c>
      <c r="J36" s="1">
        <v>56.35</v>
      </c>
      <c r="K36" s="1">
        <v>1.27</v>
      </c>
      <c r="L36" s="1">
        <v>12.3</v>
      </c>
      <c r="M36" s="1">
        <v>2.65</v>
      </c>
      <c r="N36" s="1">
        <v>325</v>
      </c>
      <c r="O36" s="1">
        <v>925</v>
      </c>
      <c r="P36" s="1">
        <v>916</v>
      </c>
      <c r="Q36" s="1">
        <v>8</v>
      </c>
      <c r="R36" s="1">
        <v>0</v>
      </c>
      <c r="S36" s="1">
        <v>40</v>
      </c>
      <c r="T36" s="1">
        <v>5</v>
      </c>
      <c r="U36" s="1">
        <v>0</v>
      </c>
      <c r="V36" s="1">
        <f t="shared" si="14"/>
        <v>202</v>
      </c>
      <c r="W36" s="1">
        <f t="shared" si="15"/>
        <v>4</v>
      </c>
      <c r="X36" s="1">
        <f t="shared" si="15"/>
        <v>0</v>
      </c>
      <c r="Y36" s="1">
        <f t="shared" si="15"/>
        <v>0</v>
      </c>
      <c r="Z36" s="1">
        <f t="shared" si="16"/>
        <v>206</v>
      </c>
      <c r="AB36" s="13">
        <f t="shared" si="1"/>
        <v>0</v>
      </c>
      <c r="AC36" s="13">
        <f t="shared" si="2"/>
        <v>2.52E-2</v>
      </c>
      <c r="AD36" s="13">
        <f t="shared" si="3"/>
        <v>2.494E-2</v>
      </c>
      <c r="AE36" s="13">
        <f t="shared" si="4"/>
        <v>2.5999999999999998E-4</v>
      </c>
      <c r="AF36" s="13">
        <f t="shared" si="5"/>
        <v>0</v>
      </c>
      <c r="AG36" s="13">
        <f t="shared" si="6"/>
        <v>4.1200000000000004E-3</v>
      </c>
      <c r="AQ36" s="11">
        <f t="shared" si="18"/>
        <v>38</v>
      </c>
      <c r="AR36" s="11">
        <f t="shared" si="18"/>
        <v>23</v>
      </c>
      <c r="AS36" s="1">
        <f t="shared" si="7"/>
        <v>0</v>
      </c>
      <c r="AT36" s="107">
        <f>+EvolOf!H25</f>
        <v>5844</v>
      </c>
      <c r="AU36" s="1">
        <f t="shared" si="8"/>
        <v>0</v>
      </c>
      <c r="AV36" s="1">
        <f t="shared" si="10"/>
        <v>0</v>
      </c>
      <c r="AW36" s="40">
        <f t="shared" si="11"/>
        <v>0</v>
      </c>
      <c r="AX36" s="1">
        <f t="shared" si="9"/>
        <v>0</v>
      </c>
      <c r="AY36" s="1">
        <f t="shared" si="12"/>
        <v>115430.27483097317</v>
      </c>
      <c r="AZ36" s="1">
        <f t="shared" si="13"/>
        <v>114239.32755097107</v>
      </c>
      <c r="BK36" s="1"/>
      <c r="BL36" s="1"/>
      <c r="BM36" s="1"/>
      <c r="BN36" s="1"/>
    </row>
    <row r="37" spans="1:66" x14ac:dyDescent="0.3">
      <c r="B37" s="1">
        <f t="shared" si="0"/>
        <v>1508</v>
      </c>
      <c r="C37" s="1">
        <v>24</v>
      </c>
      <c r="D37" s="1">
        <v>48490</v>
      </c>
      <c r="E37" s="1">
        <v>1491</v>
      </c>
      <c r="F37" s="1">
        <v>0</v>
      </c>
      <c r="G37" s="1">
        <v>17</v>
      </c>
      <c r="H37" s="1">
        <v>0</v>
      </c>
      <c r="I37" s="1">
        <v>0</v>
      </c>
      <c r="J37" s="1">
        <v>56.35</v>
      </c>
      <c r="K37" s="1">
        <v>1.26</v>
      </c>
      <c r="L37" s="1">
        <v>12.8</v>
      </c>
      <c r="M37" s="1">
        <v>2.75</v>
      </c>
      <c r="N37" s="1">
        <v>389</v>
      </c>
      <c r="O37" s="1">
        <v>1109</v>
      </c>
      <c r="P37" s="1">
        <v>1097</v>
      </c>
      <c r="Q37" s="1">
        <v>11</v>
      </c>
      <c r="R37" s="1">
        <v>0</v>
      </c>
      <c r="S37" s="1">
        <v>48</v>
      </c>
      <c r="T37" s="1">
        <v>6</v>
      </c>
      <c r="U37" s="1">
        <v>0</v>
      </c>
      <c r="V37" s="1">
        <f t="shared" si="14"/>
        <v>244</v>
      </c>
      <c r="W37" s="1">
        <f t="shared" si="15"/>
        <v>4</v>
      </c>
      <c r="X37" s="1">
        <f t="shared" si="15"/>
        <v>0</v>
      </c>
      <c r="Y37" s="1">
        <f t="shared" si="15"/>
        <v>0</v>
      </c>
      <c r="Z37" s="1">
        <f t="shared" si="16"/>
        <v>248</v>
      </c>
      <c r="AB37" s="13">
        <f t="shared" si="1"/>
        <v>0</v>
      </c>
      <c r="AC37" s="13">
        <f t="shared" si="2"/>
        <v>3.0159999999999999E-2</v>
      </c>
      <c r="AD37" s="13">
        <f t="shared" si="3"/>
        <v>2.9819999999999999E-2</v>
      </c>
      <c r="AE37" s="13">
        <f t="shared" si="4"/>
        <v>3.4000000000000002E-4</v>
      </c>
      <c r="AF37" s="13">
        <f t="shared" si="5"/>
        <v>0</v>
      </c>
      <c r="AG37" s="13">
        <f t="shared" si="6"/>
        <v>4.96E-3</v>
      </c>
      <c r="AQ37" s="11">
        <f t="shared" si="18"/>
        <v>39</v>
      </c>
      <c r="AR37" s="11">
        <f t="shared" si="18"/>
        <v>24</v>
      </c>
      <c r="AS37" s="1">
        <f t="shared" si="7"/>
        <v>0</v>
      </c>
      <c r="AT37" s="107">
        <f>+EvolOf!H26</f>
        <v>7698</v>
      </c>
      <c r="AU37" s="1">
        <f t="shared" si="8"/>
        <v>0</v>
      </c>
      <c r="AV37" s="1">
        <f t="shared" si="10"/>
        <v>0</v>
      </c>
      <c r="AW37" s="40">
        <f t="shared" si="11"/>
        <v>0</v>
      </c>
      <c r="AX37" s="1">
        <f t="shared" si="9"/>
        <v>0</v>
      </c>
      <c r="AY37" s="1">
        <f t="shared" si="12"/>
        <v>138149.88448024407</v>
      </c>
      <c r="AZ37" s="1">
        <f t="shared" si="13"/>
        <v>136592.49188331826</v>
      </c>
      <c r="BK37" s="1"/>
      <c r="BL37" s="1"/>
      <c r="BM37" s="1"/>
      <c r="BN37" s="1"/>
    </row>
    <row r="38" spans="1:66" x14ac:dyDescent="0.3">
      <c r="B38" s="1">
        <f t="shared" si="0"/>
        <v>1776</v>
      </c>
      <c r="C38" s="1">
        <v>25</v>
      </c>
      <c r="D38" s="1">
        <v>48223</v>
      </c>
      <c r="E38" s="1">
        <v>1753</v>
      </c>
      <c r="F38" s="1">
        <v>0</v>
      </c>
      <c r="G38" s="1">
        <v>22</v>
      </c>
      <c r="H38" s="1">
        <v>0</v>
      </c>
      <c r="I38" s="1">
        <v>1</v>
      </c>
      <c r="J38" s="1">
        <v>56.35</v>
      </c>
      <c r="K38" s="1">
        <v>1.25</v>
      </c>
      <c r="L38" s="1">
        <v>13.1</v>
      </c>
      <c r="M38" s="1">
        <v>2.85</v>
      </c>
      <c r="N38" s="1">
        <v>463</v>
      </c>
      <c r="O38" s="1">
        <v>1303</v>
      </c>
      <c r="P38" s="1">
        <v>1287</v>
      </c>
      <c r="Q38" s="1">
        <v>15</v>
      </c>
      <c r="R38" s="1">
        <v>0</v>
      </c>
      <c r="S38" s="1">
        <v>59</v>
      </c>
      <c r="T38" s="1">
        <v>7</v>
      </c>
      <c r="U38" s="1">
        <v>0</v>
      </c>
      <c r="V38" s="1">
        <f t="shared" si="14"/>
        <v>262</v>
      </c>
      <c r="W38" s="1">
        <f t="shared" si="15"/>
        <v>5</v>
      </c>
      <c r="X38" s="1">
        <f t="shared" si="15"/>
        <v>0</v>
      </c>
      <c r="Y38" s="1">
        <f t="shared" si="15"/>
        <v>1</v>
      </c>
      <c r="Z38" s="1">
        <f t="shared" si="16"/>
        <v>268</v>
      </c>
      <c r="AB38" s="13">
        <f t="shared" si="1"/>
        <v>5.6306306306306306E-4</v>
      </c>
      <c r="AC38" s="13">
        <f t="shared" si="2"/>
        <v>3.5520000000000003E-2</v>
      </c>
      <c r="AD38" s="13">
        <f t="shared" si="3"/>
        <v>3.5060000000000001E-2</v>
      </c>
      <c r="AE38" s="13">
        <f t="shared" si="4"/>
        <v>4.4000000000000002E-4</v>
      </c>
      <c r="AF38" s="13">
        <f t="shared" si="5"/>
        <v>2.0000000000000002E-5</v>
      </c>
      <c r="AG38" s="13">
        <f t="shared" si="6"/>
        <v>5.3600000000000002E-3</v>
      </c>
      <c r="AQ38" s="11">
        <f t="shared" si="18"/>
        <v>40</v>
      </c>
      <c r="AR38" s="11">
        <f t="shared" si="18"/>
        <v>25</v>
      </c>
      <c r="AS38" s="1">
        <f t="shared" si="7"/>
        <v>0</v>
      </c>
      <c r="AT38" s="107">
        <f>+EvolOf!H27</f>
        <v>9149</v>
      </c>
      <c r="AU38" s="1">
        <f t="shared" si="8"/>
        <v>0</v>
      </c>
      <c r="AV38" s="1">
        <f t="shared" si="10"/>
        <v>0</v>
      </c>
      <c r="AW38" s="40">
        <f t="shared" si="11"/>
        <v>0</v>
      </c>
      <c r="AX38" s="1">
        <f t="shared" si="9"/>
        <v>0</v>
      </c>
      <c r="AY38" s="1">
        <f t="shared" si="12"/>
        <v>162701.72071413361</v>
      </c>
      <c r="AZ38" s="1">
        <f t="shared" si="13"/>
        <v>160594.66014182221</v>
      </c>
      <c r="BK38" s="1"/>
      <c r="BL38" s="1"/>
      <c r="BM38" s="1"/>
      <c r="BN38" s="1"/>
    </row>
    <row r="39" spans="1:66" x14ac:dyDescent="0.3">
      <c r="B39" s="1">
        <f t="shared" si="0"/>
        <v>2085</v>
      </c>
      <c r="C39" s="1">
        <v>26</v>
      </c>
      <c r="D39" s="1">
        <v>47913</v>
      </c>
      <c r="E39" s="1">
        <v>2057</v>
      </c>
      <c r="F39" s="1">
        <v>0</v>
      </c>
      <c r="G39" s="1">
        <v>27</v>
      </c>
      <c r="H39" s="1">
        <v>0</v>
      </c>
      <c r="I39" s="1">
        <v>1</v>
      </c>
      <c r="J39" s="1">
        <v>56.35</v>
      </c>
      <c r="K39" s="1">
        <v>1.26</v>
      </c>
      <c r="L39" s="1">
        <v>13.6</v>
      </c>
      <c r="M39" s="1">
        <v>2.71</v>
      </c>
      <c r="N39" s="1">
        <v>551</v>
      </c>
      <c r="O39" s="1">
        <v>1525</v>
      </c>
      <c r="P39" s="1">
        <v>1504</v>
      </c>
      <c r="Q39" s="1">
        <v>19</v>
      </c>
      <c r="R39" s="1">
        <v>0</v>
      </c>
      <c r="S39" s="1">
        <v>71</v>
      </c>
      <c r="T39" s="1">
        <v>8</v>
      </c>
      <c r="U39" s="1">
        <v>0</v>
      </c>
      <c r="V39" s="1">
        <f t="shared" si="14"/>
        <v>304</v>
      </c>
      <c r="W39" s="1">
        <f t="shared" si="15"/>
        <v>5</v>
      </c>
      <c r="X39" s="1">
        <f t="shared" si="15"/>
        <v>0</v>
      </c>
      <c r="Y39" s="1">
        <f t="shared" si="15"/>
        <v>0</v>
      </c>
      <c r="Z39" s="1">
        <f t="shared" si="16"/>
        <v>309</v>
      </c>
      <c r="AB39" s="13">
        <f t="shared" si="1"/>
        <v>4.7961630695443646E-4</v>
      </c>
      <c r="AC39" s="13">
        <f t="shared" si="2"/>
        <v>4.1700000000000001E-2</v>
      </c>
      <c r="AD39" s="13">
        <f t="shared" si="3"/>
        <v>4.1140000000000003E-2</v>
      </c>
      <c r="AE39" s="13">
        <f t="shared" si="4"/>
        <v>5.4000000000000001E-4</v>
      </c>
      <c r="AF39" s="13">
        <f t="shared" si="5"/>
        <v>2.0000000000000002E-5</v>
      </c>
      <c r="AG39" s="13">
        <f t="shared" si="6"/>
        <v>6.1799999999999997E-3</v>
      </c>
      <c r="AQ39" s="11">
        <f t="shared" si="18"/>
        <v>41</v>
      </c>
      <c r="AR39" s="11">
        <f t="shared" si="18"/>
        <v>26</v>
      </c>
      <c r="AS39" s="1">
        <f t="shared" si="7"/>
        <v>0</v>
      </c>
      <c r="AT39" s="107">
        <f>+EvolOf!H28</f>
        <v>11178</v>
      </c>
      <c r="AU39" s="1">
        <f t="shared" si="8"/>
        <v>0</v>
      </c>
      <c r="AV39" s="1">
        <f t="shared" si="10"/>
        <v>0</v>
      </c>
      <c r="AW39" s="40">
        <f t="shared" si="11"/>
        <v>0</v>
      </c>
      <c r="AX39" s="1">
        <f t="shared" si="9"/>
        <v>0</v>
      </c>
      <c r="AY39" s="1">
        <f t="shared" si="12"/>
        <v>191009.62144649134</v>
      </c>
      <c r="AZ39" s="1">
        <f t="shared" si="13"/>
        <v>188444.50422802527</v>
      </c>
      <c r="BK39" s="1"/>
      <c r="BL39" s="1"/>
      <c r="BM39" s="1"/>
      <c r="BN39" s="1"/>
    </row>
    <row r="40" spans="1:66" x14ac:dyDescent="0.3">
      <c r="B40" s="1">
        <f t="shared" si="0"/>
        <v>2447</v>
      </c>
      <c r="C40" s="1">
        <v>27</v>
      </c>
      <c r="D40" s="1">
        <v>47552</v>
      </c>
      <c r="E40" s="1">
        <v>2412</v>
      </c>
      <c r="F40" s="1">
        <v>0</v>
      </c>
      <c r="G40" s="1">
        <v>34</v>
      </c>
      <c r="H40" s="1">
        <v>0</v>
      </c>
      <c r="I40" s="1">
        <v>1</v>
      </c>
      <c r="J40" s="1">
        <v>56.35</v>
      </c>
      <c r="K40" s="1">
        <v>1.26</v>
      </c>
      <c r="L40" s="1">
        <v>14.1</v>
      </c>
      <c r="M40" s="1">
        <v>2.75</v>
      </c>
      <c r="N40" s="1">
        <v>654</v>
      </c>
      <c r="O40" s="1">
        <v>1783</v>
      </c>
      <c r="P40" s="1">
        <v>1757</v>
      </c>
      <c r="Q40" s="1">
        <v>24</v>
      </c>
      <c r="R40" s="1">
        <v>0</v>
      </c>
      <c r="S40" s="1">
        <v>84</v>
      </c>
      <c r="T40" s="1">
        <v>9</v>
      </c>
      <c r="U40" s="1">
        <v>0</v>
      </c>
      <c r="V40" s="1">
        <f t="shared" si="14"/>
        <v>355</v>
      </c>
      <c r="W40" s="1">
        <f t="shared" si="15"/>
        <v>7</v>
      </c>
      <c r="X40" s="1">
        <f t="shared" si="15"/>
        <v>0</v>
      </c>
      <c r="Y40" s="1">
        <f t="shared" si="15"/>
        <v>0</v>
      </c>
      <c r="Z40" s="1">
        <f t="shared" si="16"/>
        <v>362</v>
      </c>
      <c r="AB40" s="13">
        <f t="shared" si="1"/>
        <v>4.086636697997548E-4</v>
      </c>
      <c r="AC40" s="13">
        <f t="shared" si="2"/>
        <v>4.8939999999999997E-2</v>
      </c>
      <c r="AD40" s="13">
        <f t="shared" si="3"/>
        <v>4.8239999999999998E-2</v>
      </c>
      <c r="AE40" s="13">
        <f t="shared" si="4"/>
        <v>6.8000000000000005E-4</v>
      </c>
      <c r="AF40" s="13">
        <f t="shared" si="5"/>
        <v>2.0000000000000002E-5</v>
      </c>
      <c r="AG40" s="13">
        <f t="shared" si="6"/>
        <v>7.2399999999999999E-3</v>
      </c>
      <c r="AQ40" s="11">
        <f t="shared" si="18"/>
        <v>42</v>
      </c>
      <c r="AR40" s="11">
        <f t="shared" si="18"/>
        <v>27</v>
      </c>
      <c r="AS40" s="1">
        <f t="shared" si="7"/>
        <v>0</v>
      </c>
      <c r="AT40" s="107">
        <f>+EvolOf!H29</f>
        <v>13716</v>
      </c>
      <c r="AU40" s="1">
        <f t="shared" si="8"/>
        <v>0</v>
      </c>
      <c r="AV40" s="1">
        <f t="shared" si="10"/>
        <v>0</v>
      </c>
      <c r="AW40" s="40">
        <f t="shared" si="11"/>
        <v>0</v>
      </c>
      <c r="AX40" s="1">
        <f t="shared" si="9"/>
        <v>0</v>
      </c>
      <c r="AY40" s="1">
        <f t="shared" si="12"/>
        <v>224172.92262808839</v>
      </c>
      <c r="AZ40" s="1">
        <f t="shared" si="13"/>
        <v>220966.52610500579</v>
      </c>
      <c r="BK40" s="1"/>
      <c r="BL40" s="1"/>
      <c r="BM40" s="1"/>
      <c r="BN40" s="1"/>
    </row>
    <row r="41" spans="1:66" x14ac:dyDescent="0.3">
      <c r="B41" s="1">
        <f t="shared" si="0"/>
        <v>2832</v>
      </c>
      <c r="C41" s="1">
        <v>28</v>
      </c>
      <c r="D41" s="1">
        <v>47166</v>
      </c>
      <c r="E41" s="1">
        <v>2788</v>
      </c>
      <c r="F41" s="1">
        <v>0</v>
      </c>
      <c r="G41" s="1">
        <v>43</v>
      </c>
      <c r="H41" s="1">
        <v>0</v>
      </c>
      <c r="I41" s="1">
        <v>1</v>
      </c>
      <c r="J41" s="1">
        <v>56.35</v>
      </c>
      <c r="K41" s="1">
        <v>1.27</v>
      </c>
      <c r="L41" s="1">
        <v>14.7</v>
      </c>
      <c r="M41" s="1">
        <v>2.78</v>
      </c>
      <c r="N41" s="1">
        <v>778</v>
      </c>
      <c r="O41" s="1">
        <v>2045</v>
      </c>
      <c r="P41" s="1">
        <v>2013</v>
      </c>
      <c r="Q41" s="1">
        <v>31</v>
      </c>
      <c r="R41" s="1">
        <v>1</v>
      </c>
      <c r="S41" s="1">
        <v>100</v>
      </c>
      <c r="T41" s="1">
        <v>11</v>
      </c>
      <c r="U41" s="1">
        <v>0</v>
      </c>
      <c r="V41" s="1">
        <f t="shared" si="14"/>
        <v>376</v>
      </c>
      <c r="W41" s="1">
        <f t="shared" si="15"/>
        <v>9</v>
      </c>
      <c r="X41" s="1">
        <f t="shared" si="15"/>
        <v>0</v>
      </c>
      <c r="Y41" s="1">
        <f t="shared" si="15"/>
        <v>0</v>
      </c>
      <c r="Z41" s="1">
        <f t="shared" si="16"/>
        <v>385</v>
      </c>
      <c r="AB41" s="13">
        <f t="shared" si="1"/>
        <v>3.5310734463276836E-4</v>
      </c>
      <c r="AC41" s="13">
        <f t="shared" si="2"/>
        <v>5.6640000000000003E-2</v>
      </c>
      <c r="AD41" s="13">
        <f t="shared" si="3"/>
        <v>5.5759999999999997E-2</v>
      </c>
      <c r="AE41" s="13">
        <f t="shared" si="4"/>
        <v>8.5999999999999998E-4</v>
      </c>
      <c r="AF41" s="13">
        <f t="shared" si="5"/>
        <v>2.0000000000000002E-5</v>
      </c>
      <c r="AG41" s="13">
        <f t="shared" si="6"/>
        <v>7.7000000000000002E-3</v>
      </c>
      <c r="AQ41" s="11">
        <f t="shared" si="18"/>
        <v>43</v>
      </c>
      <c r="AR41" s="11">
        <f t="shared" si="18"/>
        <v>28</v>
      </c>
      <c r="AS41" s="1">
        <f t="shared" si="7"/>
        <v>0</v>
      </c>
      <c r="AT41" s="107">
        <f>+EvolOf!H30</f>
        <v>17147</v>
      </c>
      <c r="AU41" s="1">
        <f t="shared" si="8"/>
        <v>0</v>
      </c>
      <c r="AV41" s="1">
        <f t="shared" si="10"/>
        <v>0</v>
      </c>
      <c r="AW41" s="40">
        <f t="shared" si="11"/>
        <v>0</v>
      </c>
      <c r="AX41" s="1">
        <f t="shared" si="9"/>
        <v>0</v>
      </c>
      <c r="AY41" s="1">
        <f t="shared" si="12"/>
        <v>259443.28438199684</v>
      </c>
      <c r="AZ41" s="1">
        <f t="shared" si="13"/>
        <v>255412.38589583588</v>
      </c>
      <c r="BK41" s="1"/>
      <c r="BL41" s="1"/>
      <c r="BM41" s="1"/>
      <c r="BN41" s="1"/>
    </row>
    <row r="42" spans="1:66" x14ac:dyDescent="0.3">
      <c r="B42" s="1">
        <f t="shared" si="0"/>
        <v>3272</v>
      </c>
      <c r="C42" s="1">
        <v>29</v>
      </c>
      <c r="D42" s="1">
        <v>46727</v>
      </c>
      <c r="E42" s="1">
        <v>3218</v>
      </c>
      <c r="F42" s="1">
        <v>0</v>
      </c>
      <c r="G42" s="1">
        <v>52</v>
      </c>
      <c r="H42" s="1">
        <v>0</v>
      </c>
      <c r="I42" s="1">
        <v>2</v>
      </c>
      <c r="J42" s="1">
        <v>56.35</v>
      </c>
      <c r="K42" s="1">
        <v>1.28</v>
      </c>
      <c r="L42" s="1">
        <v>15.1</v>
      </c>
      <c r="M42" s="1">
        <v>2.76</v>
      </c>
      <c r="N42" s="1">
        <v>921</v>
      </c>
      <c r="O42" s="1">
        <v>2341</v>
      </c>
      <c r="P42" s="1">
        <v>2302</v>
      </c>
      <c r="Q42" s="1">
        <v>38</v>
      </c>
      <c r="R42" s="1">
        <v>1</v>
      </c>
      <c r="S42" s="1">
        <v>121</v>
      </c>
      <c r="T42" s="1">
        <v>13</v>
      </c>
      <c r="U42" s="1">
        <v>0</v>
      </c>
      <c r="V42" s="1">
        <f t="shared" si="14"/>
        <v>430</v>
      </c>
      <c r="W42" s="1">
        <f t="shared" si="15"/>
        <v>9</v>
      </c>
      <c r="X42" s="1">
        <f t="shared" si="15"/>
        <v>0</v>
      </c>
      <c r="Y42" s="1">
        <f t="shared" si="15"/>
        <v>1</v>
      </c>
      <c r="Z42" s="1">
        <f t="shared" si="16"/>
        <v>440</v>
      </c>
      <c r="AB42" s="13">
        <f t="shared" si="1"/>
        <v>6.1124694376528117E-4</v>
      </c>
      <c r="AC42" s="13">
        <f t="shared" si="2"/>
        <v>6.5439999999999998E-2</v>
      </c>
      <c r="AD42" s="13">
        <f t="shared" si="3"/>
        <v>6.4360000000000001E-2</v>
      </c>
      <c r="AE42" s="13">
        <f t="shared" si="4"/>
        <v>1.0399999999999999E-3</v>
      </c>
      <c r="AF42" s="13">
        <f t="shared" si="5"/>
        <v>4.0000000000000003E-5</v>
      </c>
      <c r="AG42" s="13">
        <f t="shared" si="6"/>
        <v>8.8000000000000005E-3</v>
      </c>
      <c r="AQ42" s="11">
        <f t="shared" si="18"/>
        <v>44</v>
      </c>
      <c r="AR42" s="11">
        <f t="shared" si="18"/>
        <v>29</v>
      </c>
      <c r="AS42" s="1">
        <f t="shared" si="7"/>
        <v>0</v>
      </c>
      <c r="AT42" s="107">
        <f>+EvolOf!H31</f>
        <v>19980</v>
      </c>
      <c r="AU42" s="1">
        <f t="shared" si="8"/>
        <v>0</v>
      </c>
      <c r="AV42" s="1">
        <f t="shared" si="10"/>
        <v>0</v>
      </c>
      <c r="AW42" s="40">
        <f t="shared" si="11"/>
        <v>0</v>
      </c>
      <c r="AX42" s="1">
        <f t="shared" si="9"/>
        <v>0</v>
      </c>
      <c r="AY42" s="1">
        <f t="shared" si="12"/>
        <v>299752.26924360654</v>
      </c>
      <c r="AZ42" s="1">
        <f t="shared" si="13"/>
        <v>294805.25746513624</v>
      </c>
      <c r="BK42" s="1"/>
      <c r="BL42" s="1"/>
      <c r="BM42" s="1"/>
      <c r="BN42" s="1"/>
    </row>
    <row r="43" spans="1:66" x14ac:dyDescent="0.3">
      <c r="B43" s="1">
        <f t="shared" si="0"/>
        <v>3739</v>
      </c>
      <c r="C43" s="1">
        <v>30</v>
      </c>
      <c r="D43" s="1">
        <v>46260</v>
      </c>
      <c r="E43" s="1">
        <v>3672</v>
      </c>
      <c r="F43" s="1">
        <v>0</v>
      </c>
      <c r="G43" s="1">
        <v>65</v>
      </c>
      <c r="H43" s="1">
        <v>0</v>
      </c>
      <c r="I43" s="1">
        <v>2</v>
      </c>
      <c r="J43" s="1">
        <v>56.34</v>
      </c>
      <c r="K43" s="1">
        <v>1.29</v>
      </c>
      <c r="L43" s="1">
        <v>15.4</v>
      </c>
      <c r="M43" s="1">
        <v>2.69</v>
      </c>
      <c r="N43" s="1">
        <v>1077</v>
      </c>
      <c r="O43" s="1">
        <v>2651</v>
      </c>
      <c r="P43" s="1">
        <v>2602</v>
      </c>
      <c r="Q43" s="1">
        <v>48</v>
      </c>
      <c r="R43" s="1">
        <v>1</v>
      </c>
      <c r="S43" s="1">
        <v>143</v>
      </c>
      <c r="T43" s="1">
        <v>15</v>
      </c>
      <c r="U43" s="1">
        <v>0</v>
      </c>
      <c r="V43" s="1">
        <f t="shared" si="14"/>
        <v>454</v>
      </c>
      <c r="W43" s="1">
        <f t="shared" si="15"/>
        <v>13</v>
      </c>
      <c r="X43" s="1">
        <f t="shared" si="15"/>
        <v>0</v>
      </c>
      <c r="Y43" s="1">
        <f t="shared" si="15"/>
        <v>0</v>
      </c>
      <c r="Z43" s="1">
        <f t="shared" si="16"/>
        <v>467</v>
      </c>
      <c r="AB43" s="13">
        <f t="shared" si="1"/>
        <v>5.3490238031559236E-4</v>
      </c>
      <c r="AC43" s="13">
        <f t="shared" si="2"/>
        <v>7.4779999999999999E-2</v>
      </c>
      <c r="AD43" s="13">
        <f t="shared" si="3"/>
        <v>7.3440000000000005E-2</v>
      </c>
      <c r="AE43" s="13">
        <f t="shared" si="4"/>
        <v>1.2999999999999999E-3</v>
      </c>
      <c r="AF43" s="13">
        <f t="shared" si="5"/>
        <v>4.0000000000000003E-5</v>
      </c>
      <c r="AG43" s="13">
        <f t="shared" si="6"/>
        <v>9.3399999999999993E-3</v>
      </c>
      <c r="AQ43" s="11">
        <f t="shared" si="18"/>
        <v>45</v>
      </c>
      <c r="AR43" s="11">
        <f t="shared" si="18"/>
        <v>30</v>
      </c>
      <c r="AS43" s="1">
        <f t="shared" si="7"/>
        <v>0</v>
      </c>
      <c r="AT43" s="107">
        <f>+EvolOf!H32</f>
        <v>24926</v>
      </c>
      <c r="AU43" s="1">
        <f t="shared" si="8"/>
        <v>0</v>
      </c>
      <c r="AV43" s="1">
        <f t="shared" si="10"/>
        <v>0</v>
      </c>
      <c r="AW43" s="40">
        <f t="shared" si="11"/>
        <v>0</v>
      </c>
      <c r="AX43" s="1">
        <f t="shared" si="9"/>
        <v>0</v>
      </c>
      <c r="AY43" s="1">
        <f t="shared" si="12"/>
        <v>342534.75999445136</v>
      </c>
      <c r="AZ43" s="1">
        <f t="shared" si="13"/>
        <v>336396.80093597894</v>
      </c>
      <c r="BK43" s="1"/>
      <c r="BL43" s="1"/>
      <c r="BM43" s="1"/>
      <c r="BN43" s="1"/>
    </row>
    <row r="44" spans="1:66" x14ac:dyDescent="0.3">
      <c r="B44" s="1">
        <f t="shared" si="0"/>
        <v>4265</v>
      </c>
      <c r="C44" s="1">
        <v>31</v>
      </c>
      <c r="D44" s="1">
        <v>45732</v>
      </c>
      <c r="E44" s="1">
        <v>4184</v>
      </c>
      <c r="F44" s="1">
        <v>0</v>
      </c>
      <c r="G44" s="1">
        <v>79</v>
      </c>
      <c r="H44" s="1">
        <v>0</v>
      </c>
      <c r="I44" s="1">
        <v>2</v>
      </c>
      <c r="J44" s="1">
        <v>56.34</v>
      </c>
      <c r="K44" s="1">
        <v>1.3</v>
      </c>
      <c r="L44" s="1">
        <v>15.6</v>
      </c>
      <c r="M44" s="1">
        <v>2.65</v>
      </c>
      <c r="N44" s="1">
        <v>1262</v>
      </c>
      <c r="O44" s="1">
        <v>2994</v>
      </c>
      <c r="P44" s="1">
        <v>2933</v>
      </c>
      <c r="Q44" s="1">
        <v>59</v>
      </c>
      <c r="R44" s="1">
        <v>1</v>
      </c>
      <c r="S44" s="1">
        <v>169</v>
      </c>
      <c r="T44" s="1">
        <v>18</v>
      </c>
      <c r="U44" s="1">
        <v>0</v>
      </c>
      <c r="V44" s="1">
        <f t="shared" si="14"/>
        <v>512</v>
      </c>
      <c r="W44" s="1">
        <f t="shared" si="15"/>
        <v>14</v>
      </c>
      <c r="X44" s="1">
        <f t="shared" si="15"/>
        <v>0</v>
      </c>
      <c r="Y44" s="1">
        <f t="shared" si="15"/>
        <v>0</v>
      </c>
      <c r="Z44" s="1">
        <f t="shared" si="16"/>
        <v>526</v>
      </c>
      <c r="AB44" s="13">
        <f t="shared" si="1"/>
        <v>4.6893317702227433E-4</v>
      </c>
      <c r="AC44" s="13">
        <f t="shared" si="2"/>
        <v>8.5300000000000001E-2</v>
      </c>
      <c r="AD44" s="13">
        <f t="shared" si="3"/>
        <v>8.3680000000000004E-2</v>
      </c>
      <c r="AE44" s="13">
        <f t="shared" si="4"/>
        <v>1.58E-3</v>
      </c>
      <c r="AF44" s="13">
        <f t="shared" si="5"/>
        <v>4.0000000000000003E-5</v>
      </c>
      <c r="AG44" s="13">
        <f t="shared" si="6"/>
        <v>1.052E-2</v>
      </c>
      <c r="AQ44" s="11">
        <f t="shared" si="18"/>
        <v>46</v>
      </c>
      <c r="AR44" s="11">
        <f t="shared" si="18"/>
        <v>31</v>
      </c>
      <c r="AS44" s="1">
        <f t="shared" si="7"/>
        <v>0</v>
      </c>
      <c r="AT44" s="107">
        <f>+EvolOf!H33</f>
        <v>28572</v>
      </c>
      <c r="AU44" s="1">
        <f t="shared" si="8"/>
        <v>0</v>
      </c>
      <c r="AV44" s="1">
        <f t="shared" si="10"/>
        <v>0</v>
      </c>
      <c r="AW44" s="40">
        <f t="shared" si="11"/>
        <v>0</v>
      </c>
      <c r="AX44" s="1">
        <f t="shared" si="9"/>
        <v>0</v>
      </c>
      <c r="AY44" s="1">
        <f t="shared" si="12"/>
        <v>390722.3191699211</v>
      </c>
      <c r="AZ44" s="1">
        <f t="shared" si="13"/>
        <v>383301.80150221568</v>
      </c>
      <c r="BK44" s="1"/>
      <c r="BL44" s="1"/>
      <c r="BM44" s="1"/>
      <c r="BN44" s="1"/>
    </row>
    <row r="45" spans="1:66" x14ac:dyDescent="0.3">
      <c r="B45" s="1">
        <f t="shared" si="0"/>
        <v>4847</v>
      </c>
      <c r="C45" s="1">
        <v>32</v>
      </c>
      <c r="D45" s="1">
        <v>45151</v>
      </c>
      <c r="E45" s="1">
        <v>4743</v>
      </c>
      <c r="F45" s="1">
        <v>0</v>
      </c>
      <c r="G45" s="1">
        <v>100</v>
      </c>
      <c r="H45" s="1">
        <v>0</v>
      </c>
      <c r="I45" s="1">
        <v>4</v>
      </c>
      <c r="J45" s="1">
        <v>56.34</v>
      </c>
      <c r="K45" s="1">
        <v>1.3</v>
      </c>
      <c r="L45" s="1">
        <v>16.5</v>
      </c>
      <c r="M45" s="1">
        <v>2.63</v>
      </c>
      <c r="N45" s="1">
        <v>1470</v>
      </c>
      <c r="O45" s="1">
        <v>3368</v>
      </c>
      <c r="P45" s="1">
        <v>3293</v>
      </c>
      <c r="Q45" s="1">
        <v>72</v>
      </c>
      <c r="R45" s="1">
        <v>2</v>
      </c>
      <c r="S45" s="1">
        <v>198</v>
      </c>
      <c r="T45" s="1">
        <v>21</v>
      </c>
      <c r="U45" s="1">
        <v>0</v>
      </c>
      <c r="V45" s="1">
        <f t="shared" si="14"/>
        <v>559</v>
      </c>
      <c r="W45" s="1">
        <f t="shared" si="15"/>
        <v>21</v>
      </c>
      <c r="X45" s="1">
        <f t="shared" si="15"/>
        <v>0</v>
      </c>
      <c r="Y45" s="1">
        <f t="shared" si="15"/>
        <v>2</v>
      </c>
      <c r="Z45" s="1">
        <f t="shared" si="16"/>
        <v>582</v>
      </c>
      <c r="AB45" s="13">
        <f t="shared" si="1"/>
        <v>8.2525273364968024E-4</v>
      </c>
      <c r="AC45" s="13">
        <f t="shared" si="2"/>
        <v>9.6939999999999998E-2</v>
      </c>
      <c r="AD45" s="13">
        <f t="shared" si="3"/>
        <v>9.486E-2</v>
      </c>
      <c r="AE45" s="13">
        <f t="shared" si="4"/>
        <v>2E-3</v>
      </c>
      <c r="AF45" s="13">
        <f t="shared" si="5"/>
        <v>8.0000000000000007E-5</v>
      </c>
      <c r="AG45" s="13">
        <f t="shared" si="6"/>
        <v>1.1639999999999999E-2</v>
      </c>
      <c r="AQ45" s="11">
        <f t="shared" si="18"/>
        <v>47</v>
      </c>
      <c r="AR45" s="11">
        <f t="shared" si="18"/>
        <v>32</v>
      </c>
      <c r="AS45" s="1">
        <f t="shared" si="7"/>
        <v>0</v>
      </c>
      <c r="AT45" s="107">
        <f>+EvolOf!H34</f>
        <v>33089</v>
      </c>
      <c r="AU45" s="1">
        <f t="shared" si="8"/>
        <v>0</v>
      </c>
      <c r="AV45" s="1">
        <f t="shared" si="10"/>
        <v>0</v>
      </c>
      <c r="AW45" s="40">
        <f t="shared" si="11"/>
        <v>0</v>
      </c>
      <c r="AX45" s="1">
        <f t="shared" si="9"/>
        <v>0</v>
      </c>
      <c r="AY45" s="1">
        <f t="shared" si="12"/>
        <v>444040.11278232298</v>
      </c>
      <c r="AZ45" s="1">
        <f t="shared" si="13"/>
        <v>434512.53454230615</v>
      </c>
      <c r="BK45" s="1"/>
      <c r="BL45" s="1"/>
      <c r="BM45" s="1"/>
      <c r="BN45" s="1"/>
    </row>
    <row r="46" spans="1:66" x14ac:dyDescent="0.3">
      <c r="B46" s="1">
        <f t="shared" si="0"/>
        <v>5471</v>
      </c>
      <c r="C46" s="1">
        <v>33</v>
      </c>
      <c r="D46" s="1">
        <v>44527</v>
      </c>
      <c r="E46" s="1">
        <v>5345</v>
      </c>
      <c r="F46" s="1">
        <v>0</v>
      </c>
      <c r="G46" s="1">
        <v>122</v>
      </c>
      <c r="H46" s="1">
        <v>0</v>
      </c>
      <c r="I46" s="1">
        <v>4</v>
      </c>
      <c r="J46" s="1">
        <v>56.34</v>
      </c>
      <c r="K46" s="1">
        <v>1.31</v>
      </c>
      <c r="L46" s="1">
        <v>16.600000000000001</v>
      </c>
      <c r="M46" s="1">
        <v>2.63</v>
      </c>
      <c r="N46" s="1">
        <v>1698</v>
      </c>
      <c r="O46" s="1">
        <v>3764</v>
      </c>
      <c r="P46" s="1">
        <v>3672</v>
      </c>
      <c r="Q46" s="1">
        <v>88</v>
      </c>
      <c r="R46" s="1">
        <v>2</v>
      </c>
      <c r="S46" s="1">
        <v>232</v>
      </c>
      <c r="T46" s="1">
        <v>24</v>
      </c>
      <c r="U46" s="1">
        <v>0</v>
      </c>
      <c r="V46" s="1">
        <f t="shared" si="14"/>
        <v>602</v>
      </c>
      <c r="W46" s="1">
        <f t="shared" si="15"/>
        <v>22</v>
      </c>
      <c r="X46" s="1">
        <f t="shared" si="15"/>
        <v>0</v>
      </c>
      <c r="Y46" s="1">
        <f t="shared" si="15"/>
        <v>0</v>
      </c>
      <c r="Z46" s="1">
        <f t="shared" si="16"/>
        <v>624</v>
      </c>
      <c r="AB46" s="13">
        <f t="shared" si="1"/>
        <v>7.3112776457685976E-4</v>
      </c>
      <c r="AC46" s="13">
        <f t="shared" si="2"/>
        <v>0.10942</v>
      </c>
      <c r="AD46" s="13">
        <f t="shared" si="3"/>
        <v>0.1069</v>
      </c>
      <c r="AE46" s="13">
        <f t="shared" si="4"/>
        <v>2.4399999999999999E-3</v>
      </c>
      <c r="AF46" s="13">
        <f t="shared" si="5"/>
        <v>8.0000000000000007E-5</v>
      </c>
      <c r="AG46" s="13">
        <f t="shared" si="6"/>
        <v>1.248E-2</v>
      </c>
      <c r="AQ46" s="11">
        <f t="shared" si="18"/>
        <v>48</v>
      </c>
      <c r="AR46" s="11">
        <f t="shared" si="18"/>
        <v>33</v>
      </c>
      <c r="AS46" s="1">
        <f t="shared" si="7"/>
        <v>0</v>
      </c>
      <c r="AT46" s="107">
        <f>+EvolOf!H35</f>
        <v>39673</v>
      </c>
      <c r="AU46" s="1">
        <f t="shared" si="8"/>
        <v>0</v>
      </c>
      <c r="AV46" s="1">
        <f t="shared" si="10"/>
        <v>0</v>
      </c>
      <c r="AW46" s="40">
        <f t="shared" si="11"/>
        <v>0</v>
      </c>
      <c r="AX46" s="1">
        <f t="shared" si="9"/>
        <v>0</v>
      </c>
      <c r="AY46" s="1">
        <f t="shared" si="12"/>
        <v>501205.58222242398</v>
      </c>
      <c r="AZ46" s="1">
        <f t="shared" si="13"/>
        <v>489662.5547393267</v>
      </c>
      <c r="BK46" s="1"/>
      <c r="BL46" s="1"/>
      <c r="BM46" s="1"/>
      <c r="BN46" s="1"/>
    </row>
    <row r="47" spans="1:66" x14ac:dyDescent="0.3">
      <c r="A47" s="6"/>
      <c r="B47" s="1">
        <f t="shared" si="0"/>
        <v>6168</v>
      </c>
      <c r="C47" s="1">
        <v>34</v>
      </c>
      <c r="D47" s="1">
        <v>43830</v>
      </c>
      <c r="E47" s="1">
        <v>6014</v>
      </c>
      <c r="F47" s="1">
        <v>0</v>
      </c>
      <c r="G47" s="1">
        <v>148</v>
      </c>
      <c r="H47" s="1">
        <v>0</v>
      </c>
      <c r="I47" s="1">
        <v>6</v>
      </c>
      <c r="J47" s="1">
        <v>56.34</v>
      </c>
      <c r="K47" s="1">
        <v>1.31</v>
      </c>
      <c r="L47" s="1">
        <v>16.7</v>
      </c>
      <c r="M47" s="1">
        <v>2.56</v>
      </c>
      <c r="N47" s="1">
        <v>1958</v>
      </c>
      <c r="O47" s="1">
        <v>4201</v>
      </c>
      <c r="P47" s="1">
        <v>4089</v>
      </c>
      <c r="Q47" s="1">
        <v>108</v>
      </c>
      <c r="R47" s="1">
        <v>3</v>
      </c>
      <c r="S47" s="1">
        <v>268</v>
      </c>
      <c r="T47" s="1">
        <v>29</v>
      </c>
      <c r="U47" s="1">
        <v>0</v>
      </c>
      <c r="V47" s="1">
        <f t="shared" si="14"/>
        <v>669</v>
      </c>
      <c r="W47" s="1">
        <f t="shared" si="15"/>
        <v>26</v>
      </c>
      <c r="X47" s="1">
        <f t="shared" si="15"/>
        <v>0</v>
      </c>
      <c r="Y47" s="1">
        <f t="shared" si="15"/>
        <v>2</v>
      </c>
      <c r="Z47" s="1">
        <f t="shared" si="16"/>
        <v>697</v>
      </c>
      <c r="AB47" s="13">
        <f t="shared" si="1"/>
        <v>9.727626459143969E-4</v>
      </c>
      <c r="AC47" s="13">
        <f t="shared" si="2"/>
        <v>0.12336</v>
      </c>
      <c r="AD47" s="13">
        <f t="shared" si="3"/>
        <v>0.12028</v>
      </c>
      <c r="AE47" s="13">
        <f t="shared" si="4"/>
        <v>2.96E-3</v>
      </c>
      <c r="AF47" s="13">
        <f t="shared" si="5"/>
        <v>1.2E-4</v>
      </c>
      <c r="AG47" s="13">
        <f t="shared" si="6"/>
        <v>1.3939999999999999E-2</v>
      </c>
      <c r="AQ47" s="11">
        <f t="shared" si="18"/>
        <v>49</v>
      </c>
      <c r="AR47" s="11">
        <f t="shared" si="18"/>
        <v>34</v>
      </c>
      <c r="AS47" s="1">
        <f t="shared" si="7"/>
        <v>0</v>
      </c>
      <c r="AT47" s="107">
        <f>+EvolOf!H36</f>
        <v>47610</v>
      </c>
      <c r="AU47" s="1">
        <f t="shared" si="8"/>
        <v>0</v>
      </c>
      <c r="AV47" s="1">
        <f t="shared" si="10"/>
        <v>0</v>
      </c>
      <c r="AW47" s="40">
        <f t="shared" si="11"/>
        <v>0</v>
      </c>
      <c r="AX47" s="1">
        <f t="shared" si="9"/>
        <v>0</v>
      </c>
      <c r="AY47" s="1">
        <f t="shared" si="12"/>
        <v>565058.67869638302</v>
      </c>
      <c r="AZ47" s="1">
        <f t="shared" si="13"/>
        <v>550950.53399481962</v>
      </c>
    </row>
    <row r="48" spans="1:66" x14ac:dyDescent="0.3">
      <c r="B48" s="1">
        <f t="shared" si="0"/>
        <v>6909</v>
      </c>
      <c r="C48" s="1">
        <v>35</v>
      </c>
      <c r="D48" s="1">
        <v>43090</v>
      </c>
      <c r="E48" s="1">
        <v>6721</v>
      </c>
      <c r="F48" s="1">
        <v>0</v>
      </c>
      <c r="G48" s="1">
        <v>181</v>
      </c>
      <c r="H48" s="1">
        <v>0</v>
      </c>
      <c r="I48" s="1">
        <v>7</v>
      </c>
      <c r="J48" s="1">
        <v>56.34</v>
      </c>
      <c r="K48" s="1">
        <v>1.32</v>
      </c>
      <c r="L48" s="1">
        <v>17</v>
      </c>
      <c r="M48" s="1">
        <v>2.6</v>
      </c>
      <c r="N48" s="1">
        <v>2246</v>
      </c>
      <c r="O48" s="1">
        <v>4653</v>
      </c>
      <c r="P48" s="1">
        <v>4515</v>
      </c>
      <c r="Q48" s="1">
        <v>133</v>
      </c>
      <c r="R48" s="1">
        <v>4</v>
      </c>
      <c r="S48" s="1">
        <v>310</v>
      </c>
      <c r="T48" s="1">
        <v>33</v>
      </c>
      <c r="U48" s="1">
        <v>0</v>
      </c>
      <c r="V48" s="1">
        <f t="shared" si="14"/>
        <v>707</v>
      </c>
      <c r="W48" s="1">
        <f t="shared" si="15"/>
        <v>33</v>
      </c>
      <c r="X48" s="1">
        <f t="shared" si="15"/>
        <v>0</v>
      </c>
      <c r="Y48" s="1">
        <f t="shared" si="15"/>
        <v>1</v>
      </c>
      <c r="Z48" s="1">
        <f t="shared" si="16"/>
        <v>741</v>
      </c>
      <c r="AB48" s="13">
        <f t="shared" si="1"/>
        <v>1.0131712259371835E-3</v>
      </c>
      <c r="AC48" s="13">
        <f t="shared" si="2"/>
        <v>0.13818</v>
      </c>
      <c r="AD48" s="13">
        <f t="shared" si="3"/>
        <v>0.13442000000000001</v>
      </c>
      <c r="AE48" s="13">
        <f t="shared" si="4"/>
        <v>3.62E-3</v>
      </c>
      <c r="AF48" s="13">
        <f t="shared" si="5"/>
        <v>1.3999999999999999E-4</v>
      </c>
      <c r="AG48" s="13">
        <f t="shared" si="6"/>
        <v>1.482E-2</v>
      </c>
      <c r="AQ48" s="11">
        <f t="shared" ref="AQ48:AR63" si="19">+AQ47+1</f>
        <v>50</v>
      </c>
      <c r="AR48" s="11">
        <f t="shared" si="19"/>
        <v>35</v>
      </c>
      <c r="AS48" s="1">
        <f t="shared" si="7"/>
        <v>0</v>
      </c>
      <c r="AT48" s="107">
        <f>+EvolOf!H37</f>
        <v>56188</v>
      </c>
      <c r="AU48" s="1">
        <f t="shared" si="8"/>
        <v>0</v>
      </c>
      <c r="AV48" s="1">
        <f t="shared" si="10"/>
        <v>0</v>
      </c>
      <c r="AW48" s="40">
        <f t="shared" si="11"/>
        <v>0</v>
      </c>
      <c r="AX48" s="1">
        <f t="shared" si="9"/>
        <v>0</v>
      </c>
      <c r="AY48" s="1">
        <f t="shared" si="12"/>
        <v>632942.67365650286</v>
      </c>
      <c r="AZ48" s="1">
        <f t="shared" si="13"/>
        <v>615719.74376108788</v>
      </c>
    </row>
    <row r="49" spans="2:52" x14ac:dyDescent="0.3">
      <c r="B49" s="1">
        <f t="shared" si="0"/>
        <v>7680</v>
      </c>
      <c r="C49" s="1">
        <v>36</v>
      </c>
      <c r="D49" s="1">
        <v>42319</v>
      </c>
      <c r="E49" s="1">
        <v>7451</v>
      </c>
      <c r="F49" s="1">
        <v>0</v>
      </c>
      <c r="G49" s="1">
        <v>219</v>
      </c>
      <c r="H49" s="1">
        <v>0</v>
      </c>
      <c r="I49" s="1">
        <v>10</v>
      </c>
      <c r="J49" s="1">
        <v>56.34</v>
      </c>
      <c r="K49" s="1">
        <v>1.32</v>
      </c>
      <c r="L49" s="1">
        <v>17.2</v>
      </c>
      <c r="M49" s="1">
        <v>2.56</v>
      </c>
      <c r="N49" s="1">
        <v>2558</v>
      </c>
      <c r="O49" s="1">
        <v>5112</v>
      </c>
      <c r="P49" s="1">
        <v>4941</v>
      </c>
      <c r="Q49" s="1">
        <v>164</v>
      </c>
      <c r="R49" s="1">
        <v>5</v>
      </c>
      <c r="S49" s="1">
        <v>352</v>
      </c>
      <c r="T49" s="1">
        <v>37</v>
      </c>
      <c r="U49" s="1">
        <v>0</v>
      </c>
      <c r="V49" s="1">
        <f t="shared" si="14"/>
        <v>730</v>
      </c>
      <c r="W49" s="1">
        <f t="shared" si="15"/>
        <v>38</v>
      </c>
      <c r="X49" s="1">
        <f t="shared" si="15"/>
        <v>0</v>
      </c>
      <c r="Y49" s="1">
        <f t="shared" si="15"/>
        <v>3</v>
      </c>
      <c r="Z49" s="1">
        <f t="shared" si="16"/>
        <v>771</v>
      </c>
      <c r="AB49" s="13">
        <f t="shared" si="1"/>
        <v>1.3020833333333333E-3</v>
      </c>
      <c r="AC49" s="13">
        <f t="shared" si="2"/>
        <v>0.15359999999999999</v>
      </c>
      <c r="AD49" s="13">
        <f t="shared" si="3"/>
        <v>0.14902000000000001</v>
      </c>
      <c r="AE49" s="13">
        <f t="shared" si="4"/>
        <v>4.3800000000000002E-3</v>
      </c>
      <c r="AF49" s="13">
        <f t="shared" si="5"/>
        <v>2.0000000000000001E-4</v>
      </c>
      <c r="AG49" s="13">
        <f t="shared" si="6"/>
        <v>1.542E-2</v>
      </c>
      <c r="AQ49" s="11">
        <f t="shared" si="19"/>
        <v>51</v>
      </c>
      <c r="AR49" s="11">
        <f t="shared" si="19"/>
        <v>36</v>
      </c>
      <c r="AS49" s="1">
        <f t="shared" si="7"/>
        <v>0</v>
      </c>
      <c r="AT49" s="107">
        <f>+EvolOf!H38</f>
        <v>64059</v>
      </c>
      <c r="AU49" s="1">
        <f t="shared" si="8"/>
        <v>0</v>
      </c>
      <c r="AV49" s="1">
        <f t="shared" si="10"/>
        <v>0</v>
      </c>
      <c r="AW49" s="40">
        <f t="shared" si="11"/>
        <v>0</v>
      </c>
      <c r="AX49" s="1">
        <f t="shared" si="9"/>
        <v>0</v>
      </c>
      <c r="AY49" s="1">
        <f t="shared" si="12"/>
        <v>703575.00849355082</v>
      </c>
      <c r="AZ49" s="1">
        <f t="shared" si="13"/>
        <v>682596.01409966755</v>
      </c>
    </row>
    <row r="50" spans="2:52" x14ac:dyDescent="0.3">
      <c r="B50" s="1">
        <f t="shared" si="0"/>
        <v>8484</v>
      </c>
      <c r="C50" s="1">
        <v>37</v>
      </c>
      <c r="D50" s="1">
        <v>41514</v>
      </c>
      <c r="E50" s="1">
        <v>8210</v>
      </c>
      <c r="F50" s="1">
        <v>0</v>
      </c>
      <c r="G50" s="1">
        <v>262</v>
      </c>
      <c r="H50" s="1">
        <v>0</v>
      </c>
      <c r="I50" s="1">
        <v>12</v>
      </c>
      <c r="J50" s="1">
        <v>56.35</v>
      </c>
      <c r="K50" s="1">
        <v>1.33</v>
      </c>
      <c r="L50" s="1">
        <v>17.399999999999999</v>
      </c>
      <c r="M50" s="1">
        <v>2.54</v>
      </c>
      <c r="N50" s="1">
        <v>2902</v>
      </c>
      <c r="O50" s="1">
        <v>5572</v>
      </c>
      <c r="P50" s="1">
        <v>5368</v>
      </c>
      <c r="Q50" s="1">
        <v>197</v>
      </c>
      <c r="R50" s="1">
        <v>7</v>
      </c>
      <c r="S50" s="1">
        <v>400</v>
      </c>
      <c r="T50" s="1">
        <v>41</v>
      </c>
      <c r="U50" s="1">
        <v>0</v>
      </c>
      <c r="V50" s="1">
        <f t="shared" si="14"/>
        <v>759</v>
      </c>
      <c r="W50" s="1">
        <f t="shared" si="15"/>
        <v>43</v>
      </c>
      <c r="X50" s="1">
        <f t="shared" si="15"/>
        <v>0</v>
      </c>
      <c r="Y50" s="1">
        <f t="shared" si="15"/>
        <v>2</v>
      </c>
      <c r="Z50" s="1">
        <f t="shared" si="16"/>
        <v>804</v>
      </c>
      <c r="AB50" s="13">
        <f t="shared" si="1"/>
        <v>1.4144271570014145E-3</v>
      </c>
      <c r="AC50" s="13">
        <f t="shared" si="2"/>
        <v>0.16968</v>
      </c>
      <c r="AD50" s="13">
        <f t="shared" si="3"/>
        <v>0.16420000000000001</v>
      </c>
      <c r="AE50" s="13">
        <f t="shared" si="4"/>
        <v>5.2399999999999999E-3</v>
      </c>
      <c r="AF50" s="13">
        <f t="shared" si="5"/>
        <v>2.4000000000000001E-4</v>
      </c>
      <c r="AG50" s="13">
        <f t="shared" si="6"/>
        <v>1.6080000000000001E-2</v>
      </c>
      <c r="AQ50" s="11">
        <f t="shared" si="19"/>
        <v>52</v>
      </c>
      <c r="AR50" s="11">
        <f t="shared" si="19"/>
        <v>37</v>
      </c>
      <c r="AS50" s="1">
        <f t="shared" si="7"/>
        <v>0</v>
      </c>
      <c r="AT50" s="107">
        <f>+EvolOf!H39</f>
        <v>72248</v>
      </c>
      <c r="AU50" s="1">
        <f t="shared" si="8"/>
        <v>0</v>
      </c>
      <c r="AV50" s="1">
        <f t="shared" si="10"/>
        <v>0</v>
      </c>
      <c r="AW50" s="40">
        <f t="shared" si="11"/>
        <v>0</v>
      </c>
      <c r="AX50" s="1">
        <f t="shared" si="9"/>
        <v>0</v>
      </c>
      <c r="AY50" s="1">
        <f t="shared" si="12"/>
        <v>777230.51719521941</v>
      </c>
      <c r="AZ50" s="1">
        <f t="shared" si="13"/>
        <v>752129.01298594428</v>
      </c>
    </row>
    <row r="51" spans="2:52" x14ac:dyDescent="0.3">
      <c r="B51" s="1">
        <f t="shared" si="0"/>
        <v>9303</v>
      </c>
      <c r="C51" s="1">
        <v>38</v>
      </c>
      <c r="D51" s="1">
        <v>40695</v>
      </c>
      <c r="E51" s="1">
        <v>8972</v>
      </c>
      <c r="F51" s="1">
        <v>0</v>
      </c>
      <c r="G51" s="1">
        <v>317</v>
      </c>
      <c r="H51" s="1">
        <v>0</v>
      </c>
      <c r="I51" s="1">
        <v>14</v>
      </c>
      <c r="J51" s="1">
        <v>56.34</v>
      </c>
      <c r="K51" s="1">
        <v>1.33</v>
      </c>
      <c r="L51" s="1">
        <v>17.600000000000001</v>
      </c>
      <c r="M51" s="1">
        <v>2.52</v>
      </c>
      <c r="N51" s="1">
        <v>3266</v>
      </c>
      <c r="O51" s="1">
        <v>6027</v>
      </c>
      <c r="P51" s="1">
        <v>5779</v>
      </c>
      <c r="Q51" s="1">
        <v>239</v>
      </c>
      <c r="R51" s="1">
        <v>9</v>
      </c>
      <c r="S51" s="1">
        <v>452</v>
      </c>
      <c r="T51" s="1">
        <v>47</v>
      </c>
      <c r="U51" s="1">
        <v>0</v>
      </c>
      <c r="V51" s="1">
        <f t="shared" si="14"/>
        <v>762</v>
      </c>
      <c r="W51" s="1">
        <f t="shared" si="15"/>
        <v>55</v>
      </c>
      <c r="X51" s="1">
        <f t="shared" si="15"/>
        <v>0</v>
      </c>
      <c r="Y51" s="1">
        <f t="shared" si="15"/>
        <v>2</v>
      </c>
      <c r="Z51" s="1">
        <f t="shared" si="16"/>
        <v>819</v>
      </c>
      <c r="AB51" s="13">
        <f t="shared" si="1"/>
        <v>1.5048908954100827E-3</v>
      </c>
      <c r="AC51" s="13">
        <f t="shared" si="2"/>
        <v>0.18606</v>
      </c>
      <c r="AD51" s="13">
        <f t="shared" si="3"/>
        <v>0.17943999999999999</v>
      </c>
      <c r="AE51" s="13">
        <f t="shared" si="4"/>
        <v>6.3400000000000001E-3</v>
      </c>
      <c r="AF51" s="13">
        <f t="shared" si="5"/>
        <v>2.7999999999999998E-4</v>
      </c>
      <c r="AG51" s="13">
        <f t="shared" si="6"/>
        <v>1.6379999999999999E-2</v>
      </c>
      <c r="AQ51" s="11">
        <f t="shared" si="19"/>
        <v>53</v>
      </c>
      <c r="AR51" s="11">
        <f t="shared" si="19"/>
        <v>38</v>
      </c>
      <c r="AS51" s="1">
        <f t="shared" si="7"/>
        <v>0</v>
      </c>
      <c r="AT51" s="107">
        <f>+EvolOf!H40</f>
        <v>78797</v>
      </c>
      <c r="AU51" s="1">
        <f t="shared" si="8"/>
        <v>0</v>
      </c>
      <c r="AV51" s="1">
        <f t="shared" si="10"/>
        <v>0</v>
      </c>
      <c r="AW51" s="40">
        <f t="shared" si="11"/>
        <v>0</v>
      </c>
      <c r="AX51" s="1">
        <f t="shared" si="9"/>
        <v>0</v>
      </c>
      <c r="AY51" s="1">
        <f t="shared" si="12"/>
        <v>852260.19583535194</v>
      </c>
      <c r="AZ51" s="1">
        <f t="shared" si="13"/>
        <v>821936.84585991374</v>
      </c>
    </row>
    <row r="52" spans="2:52" x14ac:dyDescent="0.3">
      <c r="B52" s="1">
        <f t="shared" si="0"/>
        <v>10132</v>
      </c>
      <c r="C52" s="1">
        <v>39</v>
      </c>
      <c r="D52" s="1">
        <v>39866</v>
      </c>
      <c r="E52" s="1">
        <v>9734</v>
      </c>
      <c r="F52" s="1">
        <v>0</v>
      </c>
      <c r="G52" s="1">
        <v>381</v>
      </c>
      <c r="H52" s="1">
        <v>0</v>
      </c>
      <c r="I52" s="1">
        <v>17</v>
      </c>
      <c r="J52" s="1">
        <v>56.34</v>
      </c>
      <c r="K52" s="1">
        <v>1.33</v>
      </c>
      <c r="L52" s="1">
        <v>17.899999999999999</v>
      </c>
      <c r="M52" s="1">
        <v>2.46</v>
      </c>
      <c r="N52" s="1">
        <v>3661</v>
      </c>
      <c r="O52" s="1">
        <v>6462</v>
      </c>
      <c r="P52" s="1">
        <v>6163</v>
      </c>
      <c r="Q52" s="1">
        <v>287</v>
      </c>
      <c r="R52" s="1">
        <v>10</v>
      </c>
      <c r="S52" s="1">
        <v>510</v>
      </c>
      <c r="T52" s="1">
        <v>54</v>
      </c>
      <c r="U52" s="1">
        <v>0</v>
      </c>
      <c r="V52" s="1">
        <f t="shared" si="14"/>
        <v>762</v>
      </c>
      <c r="W52" s="1">
        <f t="shared" si="15"/>
        <v>64</v>
      </c>
      <c r="X52" s="1">
        <f t="shared" si="15"/>
        <v>0</v>
      </c>
      <c r="Y52" s="1">
        <f t="shared" si="15"/>
        <v>3</v>
      </c>
      <c r="Z52" s="1">
        <f t="shared" si="16"/>
        <v>829</v>
      </c>
      <c r="AB52" s="13">
        <f t="shared" si="1"/>
        <v>1.6778523489932886E-3</v>
      </c>
      <c r="AC52" s="13">
        <f t="shared" si="2"/>
        <v>0.20263999999999999</v>
      </c>
      <c r="AD52" s="13">
        <f t="shared" si="3"/>
        <v>0.19467999999999999</v>
      </c>
      <c r="AE52" s="13">
        <f t="shared" si="4"/>
        <v>7.62E-3</v>
      </c>
      <c r="AF52" s="13">
        <f t="shared" si="5"/>
        <v>3.4000000000000002E-4</v>
      </c>
      <c r="AG52" s="13">
        <f t="shared" si="6"/>
        <v>1.6580000000000001E-2</v>
      </c>
      <c r="AQ52" s="11">
        <f t="shared" si="19"/>
        <v>54</v>
      </c>
      <c r="AR52" s="11">
        <f t="shared" si="19"/>
        <v>39</v>
      </c>
      <c r="AS52" s="1">
        <f t="shared" si="7"/>
        <v>0</v>
      </c>
      <c r="AT52" s="107">
        <f>+EvolOf!H41</f>
        <v>85195</v>
      </c>
      <c r="AU52" s="1">
        <f t="shared" si="8"/>
        <v>0</v>
      </c>
      <c r="AV52" s="1">
        <f t="shared" si="10"/>
        <v>0</v>
      </c>
      <c r="AW52" s="40">
        <f t="shared" si="11"/>
        <v>0</v>
      </c>
      <c r="AX52" s="1">
        <f t="shared" si="9"/>
        <v>0</v>
      </c>
      <c r="AY52" s="1">
        <f t="shared" si="12"/>
        <v>928205.98776779382</v>
      </c>
      <c r="AZ52" s="1">
        <f t="shared" si="13"/>
        <v>891744.67873388319</v>
      </c>
    </row>
    <row r="53" spans="2:52" x14ac:dyDescent="0.3">
      <c r="B53" s="1">
        <f t="shared" si="0"/>
        <v>10962</v>
      </c>
      <c r="C53" s="1">
        <v>40</v>
      </c>
      <c r="D53" s="1">
        <v>39036</v>
      </c>
      <c r="E53" s="1">
        <v>10488</v>
      </c>
      <c r="F53" s="1">
        <v>0</v>
      </c>
      <c r="G53" s="1">
        <v>453</v>
      </c>
      <c r="H53" s="1">
        <v>0</v>
      </c>
      <c r="I53" s="1">
        <v>21</v>
      </c>
      <c r="J53" s="1">
        <v>56.35</v>
      </c>
      <c r="K53" s="1">
        <v>1.34</v>
      </c>
      <c r="L53" s="1">
        <v>18.100000000000001</v>
      </c>
      <c r="M53" s="1">
        <v>2.4700000000000002</v>
      </c>
      <c r="N53" s="1">
        <v>4086</v>
      </c>
      <c r="O53" s="1">
        <v>6867</v>
      </c>
      <c r="P53" s="1">
        <v>6513</v>
      </c>
      <c r="Q53" s="1">
        <v>340</v>
      </c>
      <c r="R53" s="1">
        <v>13</v>
      </c>
      <c r="S53" s="1">
        <v>567</v>
      </c>
      <c r="T53" s="1">
        <v>59</v>
      </c>
      <c r="U53" s="1">
        <v>0</v>
      </c>
      <c r="V53" s="1">
        <f t="shared" si="14"/>
        <v>754</v>
      </c>
      <c r="W53" s="1">
        <f t="shared" si="15"/>
        <v>72</v>
      </c>
      <c r="X53" s="1">
        <f t="shared" si="15"/>
        <v>0</v>
      </c>
      <c r="Y53" s="1">
        <f t="shared" si="15"/>
        <v>4</v>
      </c>
      <c r="Z53" s="1">
        <f t="shared" si="16"/>
        <v>830</v>
      </c>
      <c r="AB53" s="13">
        <f t="shared" si="1"/>
        <v>1.9157088122605363E-3</v>
      </c>
      <c r="AC53" s="13">
        <f t="shared" si="2"/>
        <v>0.21923999999999999</v>
      </c>
      <c r="AD53" s="13">
        <f t="shared" si="3"/>
        <v>0.20976</v>
      </c>
      <c r="AE53" s="13">
        <f t="shared" si="4"/>
        <v>9.0600000000000003E-3</v>
      </c>
      <c r="AF53" s="13">
        <f t="shared" si="5"/>
        <v>4.2000000000000002E-4</v>
      </c>
      <c r="AG53" s="13">
        <f t="shared" si="6"/>
        <v>1.66E-2</v>
      </c>
      <c r="AQ53" s="11">
        <f t="shared" si="19"/>
        <v>55</v>
      </c>
      <c r="AR53" s="11">
        <f t="shared" si="19"/>
        <v>40</v>
      </c>
      <c r="AS53" s="1">
        <f t="shared" si="7"/>
        <v>0</v>
      </c>
      <c r="AT53" s="107">
        <f>+EvolOf!H42</f>
        <v>94417</v>
      </c>
      <c r="AU53" s="1">
        <f t="shared" si="8"/>
        <v>0</v>
      </c>
      <c r="AV53" s="1">
        <f t="shared" si="10"/>
        <v>0</v>
      </c>
      <c r="AW53" s="40">
        <f t="shared" si="11"/>
        <v>0</v>
      </c>
      <c r="AX53" s="1">
        <f t="shared" si="9"/>
        <v>0</v>
      </c>
      <c r="AY53" s="1">
        <f t="shared" si="12"/>
        <v>1004243.3910294666</v>
      </c>
      <c r="AZ53" s="1">
        <f t="shared" si="13"/>
        <v>960819.62097400532</v>
      </c>
    </row>
    <row r="54" spans="2:52" x14ac:dyDescent="0.3">
      <c r="B54" s="1">
        <f t="shared" si="0"/>
        <v>11768</v>
      </c>
      <c r="C54" s="1">
        <v>41</v>
      </c>
      <c r="D54" s="1">
        <v>38230</v>
      </c>
      <c r="E54" s="1">
        <v>11201</v>
      </c>
      <c r="F54" s="1">
        <v>0</v>
      </c>
      <c r="G54" s="1">
        <v>541</v>
      </c>
      <c r="H54" s="1">
        <v>0</v>
      </c>
      <c r="I54" s="1">
        <v>26</v>
      </c>
      <c r="J54" s="1">
        <v>56.35</v>
      </c>
      <c r="K54" s="1">
        <v>1.34</v>
      </c>
      <c r="L54" s="1">
        <v>18.399999999999999</v>
      </c>
      <c r="M54" s="1">
        <v>2.44</v>
      </c>
      <c r="N54" s="1">
        <v>4536</v>
      </c>
      <c r="O54" s="1">
        <v>7222</v>
      </c>
      <c r="P54" s="1">
        <v>6802</v>
      </c>
      <c r="Q54" s="1">
        <v>404</v>
      </c>
      <c r="R54" s="1">
        <v>15</v>
      </c>
      <c r="S54" s="1">
        <v>631</v>
      </c>
      <c r="T54" s="1">
        <v>64</v>
      </c>
      <c r="U54" s="1">
        <v>0</v>
      </c>
      <c r="V54" s="1">
        <f t="shared" si="14"/>
        <v>713</v>
      </c>
      <c r="W54" s="1">
        <f t="shared" si="15"/>
        <v>88</v>
      </c>
      <c r="X54" s="1">
        <f t="shared" si="15"/>
        <v>0</v>
      </c>
      <c r="Y54" s="1">
        <f t="shared" si="15"/>
        <v>5</v>
      </c>
      <c r="Z54" s="1">
        <f t="shared" si="16"/>
        <v>806</v>
      </c>
      <c r="AB54" s="13">
        <f t="shared" si="1"/>
        <v>2.2093813732154996E-3</v>
      </c>
      <c r="AC54" s="13">
        <f t="shared" si="2"/>
        <v>0.23536000000000001</v>
      </c>
      <c r="AD54" s="13">
        <f t="shared" si="3"/>
        <v>0.22402</v>
      </c>
      <c r="AE54" s="13">
        <f t="shared" si="4"/>
        <v>1.082E-2</v>
      </c>
      <c r="AF54" s="13">
        <f t="shared" si="5"/>
        <v>5.1999999999999995E-4</v>
      </c>
      <c r="AG54" s="13">
        <f t="shared" si="6"/>
        <v>1.6119999999999999E-2</v>
      </c>
      <c r="AQ54" s="11">
        <f t="shared" si="19"/>
        <v>56</v>
      </c>
      <c r="AR54" s="11">
        <f t="shared" si="19"/>
        <v>41</v>
      </c>
      <c r="AS54" s="1">
        <f t="shared" si="7"/>
        <v>0</v>
      </c>
      <c r="AT54" s="107">
        <f>+EvolOf!H43</f>
        <v>102136</v>
      </c>
      <c r="AU54" s="1">
        <f t="shared" si="8"/>
        <v>0</v>
      </c>
      <c r="AV54" s="1">
        <f t="shared" si="10"/>
        <v>0</v>
      </c>
      <c r="AW54" s="40">
        <f t="shared" si="11"/>
        <v>0</v>
      </c>
      <c r="AX54" s="1">
        <f t="shared" si="9"/>
        <v>0</v>
      </c>
      <c r="AY54" s="1">
        <f t="shared" si="12"/>
        <v>1078082.1223895971</v>
      </c>
      <c r="AZ54" s="1">
        <f t="shared" si="13"/>
        <v>1026138.4987156591</v>
      </c>
    </row>
    <row r="55" spans="2:52" x14ac:dyDescent="0.3">
      <c r="B55" s="1">
        <f t="shared" si="0"/>
        <v>12521</v>
      </c>
      <c r="C55" s="1">
        <v>42</v>
      </c>
      <c r="D55" s="1">
        <v>37476</v>
      </c>
      <c r="E55" s="1">
        <v>11848</v>
      </c>
      <c r="F55" s="1">
        <v>0</v>
      </c>
      <c r="G55" s="1">
        <v>642</v>
      </c>
      <c r="H55" s="1">
        <v>0</v>
      </c>
      <c r="I55" s="1">
        <v>31</v>
      </c>
      <c r="J55" s="1">
        <v>56.35</v>
      </c>
      <c r="K55" s="1">
        <v>1.34</v>
      </c>
      <c r="L55" s="1">
        <v>18.600000000000001</v>
      </c>
      <c r="M55" s="1">
        <v>2.39</v>
      </c>
      <c r="N55" s="1">
        <v>4998</v>
      </c>
      <c r="O55" s="1">
        <v>7514</v>
      </c>
      <c r="P55" s="1">
        <v>7018</v>
      </c>
      <c r="Q55" s="1">
        <v>477</v>
      </c>
      <c r="R55" s="1">
        <v>18</v>
      </c>
      <c r="S55" s="1">
        <v>693</v>
      </c>
      <c r="T55" s="1">
        <v>71</v>
      </c>
      <c r="U55" s="1">
        <v>0</v>
      </c>
      <c r="V55" s="1">
        <f t="shared" si="14"/>
        <v>647</v>
      </c>
      <c r="W55" s="1">
        <f t="shared" si="15"/>
        <v>101</v>
      </c>
      <c r="X55" s="1">
        <f t="shared" si="15"/>
        <v>0</v>
      </c>
      <c r="Y55" s="1">
        <f t="shared" si="15"/>
        <v>5</v>
      </c>
      <c r="Z55" s="1">
        <f t="shared" si="16"/>
        <v>753</v>
      </c>
      <c r="AB55" s="13">
        <f t="shared" si="1"/>
        <v>2.4758405878124749E-3</v>
      </c>
      <c r="AC55" s="13">
        <f t="shared" si="2"/>
        <v>0.25041999999999998</v>
      </c>
      <c r="AD55" s="13">
        <f t="shared" si="3"/>
        <v>0.23696</v>
      </c>
      <c r="AE55" s="13">
        <f t="shared" si="4"/>
        <v>1.2840000000000001E-2</v>
      </c>
      <c r="AF55" s="13">
        <f t="shared" si="5"/>
        <v>6.2E-4</v>
      </c>
      <c r="AG55" s="13">
        <f t="shared" si="6"/>
        <v>1.506E-2</v>
      </c>
      <c r="AQ55" s="11">
        <f t="shared" si="19"/>
        <v>57</v>
      </c>
      <c r="AR55" s="11">
        <f t="shared" si="19"/>
        <v>42</v>
      </c>
      <c r="AS55" s="1">
        <f t="shared" si="7"/>
        <v>0</v>
      </c>
      <c r="AT55" s="107">
        <f>+EvolOf!H44</f>
        <v>110238</v>
      </c>
      <c r="AU55" s="1">
        <f t="shared" si="8"/>
        <v>0</v>
      </c>
      <c r="AV55" s="1">
        <f t="shared" si="10"/>
        <v>0</v>
      </c>
      <c r="AW55" s="40">
        <f t="shared" si="11"/>
        <v>0</v>
      </c>
      <c r="AX55" s="1">
        <f t="shared" si="9"/>
        <v>0</v>
      </c>
      <c r="AY55" s="1">
        <f t="shared" si="12"/>
        <v>1147065.4533004882</v>
      </c>
      <c r="AZ55" s="1">
        <f t="shared" si="13"/>
        <v>1085411.0287280716</v>
      </c>
    </row>
    <row r="56" spans="2:52" x14ac:dyDescent="0.3">
      <c r="B56" s="1">
        <f t="shared" si="0"/>
        <v>13247</v>
      </c>
      <c r="C56" s="1">
        <v>43</v>
      </c>
      <c r="D56" s="1">
        <v>36750</v>
      </c>
      <c r="E56" s="1">
        <v>12463</v>
      </c>
      <c r="F56" s="1">
        <v>0</v>
      </c>
      <c r="G56" s="1">
        <v>747</v>
      </c>
      <c r="H56" s="1">
        <v>0</v>
      </c>
      <c r="I56" s="1">
        <v>37</v>
      </c>
      <c r="J56" s="1">
        <v>56.35</v>
      </c>
      <c r="K56" s="1">
        <v>1.34</v>
      </c>
      <c r="L56" s="1">
        <v>18.7</v>
      </c>
      <c r="M56" s="1">
        <v>2.35</v>
      </c>
      <c r="N56" s="1">
        <v>5479</v>
      </c>
      <c r="O56" s="1">
        <v>7760</v>
      </c>
      <c r="P56" s="1">
        <v>7185</v>
      </c>
      <c r="Q56" s="1">
        <v>552</v>
      </c>
      <c r="R56" s="1">
        <v>21</v>
      </c>
      <c r="S56" s="1">
        <v>761</v>
      </c>
      <c r="T56" s="1">
        <v>78</v>
      </c>
      <c r="U56" s="1">
        <v>0</v>
      </c>
      <c r="V56" s="1">
        <f t="shared" si="14"/>
        <v>615</v>
      </c>
      <c r="W56" s="1">
        <f t="shared" si="15"/>
        <v>105</v>
      </c>
      <c r="X56" s="1">
        <f t="shared" si="15"/>
        <v>0</v>
      </c>
      <c r="Y56" s="1">
        <f t="shared" si="15"/>
        <v>6</v>
      </c>
      <c r="Z56" s="1">
        <f t="shared" si="16"/>
        <v>726</v>
      </c>
      <c r="AB56" s="13">
        <f t="shared" si="1"/>
        <v>2.7930852268438135E-3</v>
      </c>
      <c r="AC56" s="13">
        <f t="shared" si="2"/>
        <v>0.26494000000000001</v>
      </c>
      <c r="AD56" s="13">
        <f t="shared" si="3"/>
        <v>0.24926000000000001</v>
      </c>
      <c r="AE56" s="13">
        <f t="shared" si="4"/>
        <v>1.494E-2</v>
      </c>
      <c r="AF56" s="13">
        <f t="shared" si="5"/>
        <v>7.3999999999999999E-4</v>
      </c>
      <c r="AG56" s="13">
        <f t="shared" si="6"/>
        <v>1.452E-2</v>
      </c>
      <c r="AQ56" s="11">
        <f t="shared" si="19"/>
        <v>58</v>
      </c>
      <c r="AR56" s="11">
        <f t="shared" si="19"/>
        <v>43</v>
      </c>
      <c r="AS56" s="1">
        <f t="shared" si="7"/>
        <v>0</v>
      </c>
      <c r="AT56" s="107">
        <f>+EvolOf!H45</f>
        <v>117710</v>
      </c>
      <c r="AU56" s="1">
        <f t="shared" si="8"/>
        <v>0</v>
      </c>
      <c r="AV56" s="1">
        <f t="shared" si="10"/>
        <v>0</v>
      </c>
      <c r="AW56" s="40">
        <f t="shared" si="11"/>
        <v>0</v>
      </c>
      <c r="AX56" s="1">
        <f t="shared" si="9"/>
        <v>0</v>
      </c>
      <c r="AY56" s="1">
        <f t="shared" si="12"/>
        <v>1213575.2783221442</v>
      </c>
      <c r="AZ56" s="1">
        <f t="shared" si="13"/>
        <v>1141751.9962050943</v>
      </c>
    </row>
    <row r="57" spans="2:52" x14ac:dyDescent="0.3">
      <c r="B57" s="1">
        <f t="shared" si="0"/>
        <v>13927</v>
      </c>
      <c r="C57" s="1">
        <v>44</v>
      </c>
      <c r="D57" s="1">
        <v>36071</v>
      </c>
      <c r="E57" s="1">
        <v>13006</v>
      </c>
      <c r="F57" s="1">
        <v>0</v>
      </c>
      <c r="G57" s="1">
        <v>877</v>
      </c>
      <c r="H57" s="1">
        <v>0</v>
      </c>
      <c r="I57" s="1">
        <v>44</v>
      </c>
      <c r="J57" s="1">
        <v>56.35</v>
      </c>
      <c r="K57" s="1">
        <v>1.35</v>
      </c>
      <c r="L57" s="1">
        <v>18.8</v>
      </c>
      <c r="M57" s="1">
        <v>2.3199999999999998</v>
      </c>
      <c r="N57" s="1">
        <v>5972</v>
      </c>
      <c r="O57" s="1">
        <v>7946</v>
      </c>
      <c r="P57" s="1">
        <v>7278</v>
      </c>
      <c r="Q57" s="1">
        <v>643</v>
      </c>
      <c r="R57" s="1">
        <v>25</v>
      </c>
      <c r="S57" s="1">
        <v>828</v>
      </c>
      <c r="T57" s="1">
        <v>84</v>
      </c>
      <c r="U57" s="1">
        <v>0</v>
      </c>
      <c r="V57" s="1">
        <f t="shared" si="14"/>
        <v>543</v>
      </c>
      <c r="W57" s="1">
        <f t="shared" si="15"/>
        <v>130</v>
      </c>
      <c r="X57" s="1">
        <f t="shared" si="15"/>
        <v>0</v>
      </c>
      <c r="Y57" s="1">
        <f t="shared" si="15"/>
        <v>7</v>
      </c>
      <c r="Z57" s="1">
        <f t="shared" si="16"/>
        <v>680</v>
      </c>
      <c r="AB57" s="13">
        <f t="shared" si="1"/>
        <v>3.1593307962949667E-3</v>
      </c>
      <c r="AC57" s="13">
        <f t="shared" si="2"/>
        <v>0.27854000000000001</v>
      </c>
      <c r="AD57" s="13">
        <f t="shared" si="3"/>
        <v>0.26012000000000002</v>
      </c>
      <c r="AE57" s="13">
        <f t="shared" si="4"/>
        <v>1.754E-2</v>
      </c>
      <c r="AF57" s="13">
        <f t="shared" si="5"/>
        <v>8.8000000000000003E-4</v>
      </c>
      <c r="AG57" s="13">
        <f t="shared" si="6"/>
        <v>1.3599999999999999E-2</v>
      </c>
      <c r="AQ57" s="11">
        <f t="shared" si="19"/>
        <v>59</v>
      </c>
      <c r="AR57" s="11">
        <f t="shared" si="19"/>
        <v>44</v>
      </c>
      <c r="AS57" s="1">
        <f t="shared" si="7"/>
        <v>0</v>
      </c>
      <c r="AT57" s="107">
        <f>+EvolOf!H46</f>
        <v>124736</v>
      </c>
      <c r="AU57" s="1">
        <f t="shared" si="8"/>
        <v>0</v>
      </c>
      <c r="AV57" s="1">
        <f t="shared" si="10"/>
        <v>0</v>
      </c>
      <c r="AW57" s="40">
        <f t="shared" si="11"/>
        <v>0</v>
      </c>
      <c r="AX57" s="1">
        <f t="shared" si="9"/>
        <v>0</v>
      </c>
      <c r="AY57" s="1">
        <f t="shared" si="12"/>
        <v>1275870.9821991774</v>
      </c>
      <c r="AZ57" s="1">
        <f t="shared" si="13"/>
        <v>1191496.9479774898</v>
      </c>
    </row>
    <row r="58" spans="2:52" x14ac:dyDescent="0.3">
      <c r="B58" s="1">
        <f t="shared" si="0"/>
        <v>14580</v>
      </c>
      <c r="C58" s="1">
        <v>45</v>
      </c>
      <c r="D58" s="1">
        <v>35419</v>
      </c>
      <c r="E58" s="1">
        <v>13509</v>
      </c>
      <c r="F58" s="1">
        <v>0</v>
      </c>
      <c r="G58" s="1">
        <v>1019</v>
      </c>
      <c r="H58" s="1">
        <v>0</v>
      </c>
      <c r="I58" s="1">
        <v>52</v>
      </c>
      <c r="J58" s="1">
        <v>56.35</v>
      </c>
      <c r="K58" s="1">
        <v>1.35</v>
      </c>
      <c r="L58" s="1">
        <v>18.899999999999999</v>
      </c>
      <c r="M58" s="1">
        <v>2.2999999999999998</v>
      </c>
      <c r="N58" s="1">
        <v>6471</v>
      </c>
      <c r="O58" s="1">
        <v>8099</v>
      </c>
      <c r="P58" s="1">
        <v>7328</v>
      </c>
      <c r="Q58" s="1">
        <v>741</v>
      </c>
      <c r="R58" s="1">
        <v>29</v>
      </c>
      <c r="S58" s="1">
        <v>895</v>
      </c>
      <c r="T58" s="1">
        <v>89</v>
      </c>
      <c r="U58" s="1">
        <v>0</v>
      </c>
      <c r="V58" s="1">
        <f t="shared" si="14"/>
        <v>503</v>
      </c>
      <c r="W58" s="1">
        <f t="shared" si="15"/>
        <v>142</v>
      </c>
      <c r="X58" s="1">
        <f t="shared" si="15"/>
        <v>0</v>
      </c>
      <c r="Y58" s="1">
        <f t="shared" si="15"/>
        <v>8</v>
      </c>
      <c r="Z58" s="1">
        <f t="shared" si="16"/>
        <v>653</v>
      </c>
      <c r="AB58" s="13">
        <f t="shared" si="1"/>
        <v>3.5665294924554186E-3</v>
      </c>
      <c r="AC58" s="13">
        <f t="shared" si="2"/>
        <v>0.29160000000000003</v>
      </c>
      <c r="AD58" s="13">
        <f t="shared" si="3"/>
        <v>0.27017999999999998</v>
      </c>
      <c r="AE58" s="13">
        <f t="shared" si="4"/>
        <v>2.0379999999999999E-2</v>
      </c>
      <c r="AF58" s="13">
        <f t="shared" si="5"/>
        <v>1.0399999999999999E-3</v>
      </c>
      <c r="AG58" s="13">
        <f t="shared" si="6"/>
        <v>1.306E-2</v>
      </c>
      <c r="AQ58" s="11">
        <f t="shared" si="19"/>
        <v>60</v>
      </c>
      <c r="AR58" s="11">
        <f t="shared" si="19"/>
        <v>45</v>
      </c>
      <c r="AS58" s="1">
        <f t="shared" si="7"/>
        <v>0</v>
      </c>
      <c r="AT58" s="107">
        <f>+EvolOf!H47</f>
        <v>130759</v>
      </c>
      <c r="AU58" s="1">
        <f t="shared" si="8"/>
        <v>0</v>
      </c>
      <c r="AV58" s="1">
        <f t="shared" si="10"/>
        <v>0</v>
      </c>
      <c r="AW58" s="40">
        <f t="shared" si="11"/>
        <v>0</v>
      </c>
      <c r="AX58" s="1">
        <f t="shared" si="9"/>
        <v>0</v>
      </c>
      <c r="AY58" s="1">
        <f t="shared" si="12"/>
        <v>1335693.1801869753</v>
      </c>
      <c r="AZ58" s="1">
        <f t="shared" si="13"/>
        <v>1237577.4465806482</v>
      </c>
    </row>
    <row r="59" spans="2:52" x14ac:dyDescent="0.3">
      <c r="B59" s="1">
        <f t="shared" si="0"/>
        <v>15198</v>
      </c>
      <c r="C59" s="1">
        <v>46</v>
      </c>
      <c r="D59" s="1">
        <v>34800</v>
      </c>
      <c r="E59" s="1">
        <v>13962</v>
      </c>
      <c r="F59" s="1">
        <v>0</v>
      </c>
      <c r="G59" s="1">
        <v>1176</v>
      </c>
      <c r="H59" s="1">
        <v>0</v>
      </c>
      <c r="I59" s="1">
        <v>60</v>
      </c>
      <c r="J59" s="1">
        <v>56.35</v>
      </c>
      <c r="K59" s="1">
        <v>1.35</v>
      </c>
      <c r="L59" s="1">
        <v>19</v>
      </c>
      <c r="M59" s="1">
        <v>2.27</v>
      </c>
      <c r="N59" s="1">
        <v>6974</v>
      </c>
      <c r="O59" s="1">
        <v>8214</v>
      </c>
      <c r="P59" s="1">
        <v>7332</v>
      </c>
      <c r="Q59" s="1">
        <v>849</v>
      </c>
      <c r="R59" s="1">
        <v>33</v>
      </c>
      <c r="S59" s="1">
        <v>962</v>
      </c>
      <c r="T59" s="1">
        <v>95</v>
      </c>
      <c r="U59" s="1">
        <v>0</v>
      </c>
      <c r="V59" s="1">
        <f t="shared" si="14"/>
        <v>453</v>
      </c>
      <c r="W59" s="1">
        <f t="shared" si="15"/>
        <v>157</v>
      </c>
      <c r="X59" s="1">
        <f t="shared" si="15"/>
        <v>0</v>
      </c>
      <c r="Y59" s="1">
        <f t="shared" si="15"/>
        <v>8</v>
      </c>
      <c r="Z59" s="1">
        <f t="shared" si="16"/>
        <v>618</v>
      </c>
      <c r="AB59" s="13">
        <f t="shared" si="1"/>
        <v>3.9478878799842085E-3</v>
      </c>
      <c r="AC59" s="13">
        <f t="shared" si="2"/>
        <v>0.30396000000000001</v>
      </c>
      <c r="AD59" s="13">
        <f t="shared" si="3"/>
        <v>0.27923999999999999</v>
      </c>
      <c r="AE59" s="13">
        <f t="shared" si="4"/>
        <v>2.3519999999999999E-2</v>
      </c>
      <c r="AF59" s="13">
        <f t="shared" si="5"/>
        <v>1.1999999999999999E-3</v>
      </c>
      <c r="AG59" s="13">
        <f t="shared" si="6"/>
        <v>1.2359999999999999E-2</v>
      </c>
      <c r="AQ59" s="11">
        <f t="shared" si="19"/>
        <v>61</v>
      </c>
      <c r="AR59" s="11">
        <f t="shared" si="19"/>
        <v>46</v>
      </c>
      <c r="AS59" s="1">
        <f t="shared" si="7"/>
        <v>0</v>
      </c>
      <c r="AT59" s="107">
        <f>+EvolOf!H48</f>
        <v>135032</v>
      </c>
      <c r="AU59" s="1">
        <f t="shared" si="8"/>
        <v>0</v>
      </c>
      <c r="AV59" s="1">
        <f t="shared" si="10"/>
        <v>0</v>
      </c>
      <c r="AW59" s="40">
        <f t="shared" si="11"/>
        <v>0</v>
      </c>
      <c r="AX59" s="1">
        <f t="shared" si="9"/>
        <v>0</v>
      </c>
      <c r="AY59" s="1">
        <f t="shared" si="12"/>
        <v>1392308.9816516908</v>
      </c>
      <c r="AZ59" s="1">
        <f t="shared" si="13"/>
        <v>1279077.3787222598</v>
      </c>
    </row>
    <row r="60" spans="2:52" x14ac:dyDescent="0.3">
      <c r="B60" s="1">
        <f t="shared" si="0"/>
        <v>15783</v>
      </c>
      <c r="C60" s="1">
        <v>47</v>
      </c>
      <c r="D60" s="1">
        <v>34215</v>
      </c>
      <c r="E60" s="1">
        <v>14355</v>
      </c>
      <c r="F60" s="1">
        <v>0</v>
      </c>
      <c r="G60" s="1">
        <v>1359</v>
      </c>
      <c r="H60" s="1">
        <v>0</v>
      </c>
      <c r="I60" s="1">
        <v>69</v>
      </c>
      <c r="J60" s="1">
        <v>56.35</v>
      </c>
      <c r="K60" s="1">
        <v>1.35</v>
      </c>
      <c r="L60" s="1">
        <v>19.2</v>
      </c>
      <c r="M60" s="1">
        <v>2.23</v>
      </c>
      <c r="N60" s="1">
        <v>7478</v>
      </c>
      <c r="O60" s="1">
        <v>8295</v>
      </c>
      <c r="P60" s="1">
        <v>7281</v>
      </c>
      <c r="Q60" s="1">
        <v>976</v>
      </c>
      <c r="R60" s="1">
        <v>38</v>
      </c>
      <c r="S60" s="1">
        <v>1025</v>
      </c>
      <c r="T60" s="1">
        <v>102</v>
      </c>
      <c r="U60" s="1">
        <v>0</v>
      </c>
      <c r="V60" s="1">
        <f t="shared" si="14"/>
        <v>393</v>
      </c>
      <c r="W60" s="1">
        <f t="shared" si="15"/>
        <v>183</v>
      </c>
      <c r="X60" s="1">
        <f t="shared" si="15"/>
        <v>0</v>
      </c>
      <c r="Y60" s="1">
        <f t="shared" si="15"/>
        <v>9</v>
      </c>
      <c r="Z60" s="1">
        <f t="shared" si="16"/>
        <v>585</v>
      </c>
      <c r="AB60" s="13">
        <f t="shared" si="1"/>
        <v>4.3717924348983086E-3</v>
      </c>
      <c r="AC60" s="13">
        <f t="shared" si="2"/>
        <v>0.31566</v>
      </c>
      <c r="AD60" s="13">
        <f t="shared" si="3"/>
        <v>0.28710000000000002</v>
      </c>
      <c r="AE60" s="13">
        <f t="shared" si="4"/>
        <v>2.7179999999999999E-2</v>
      </c>
      <c r="AF60" s="13">
        <f t="shared" si="5"/>
        <v>1.3799999999999999E-3</v>
      </c>
      <c r="AG60" s="13">
        <f t="shared" si="6"/>
        <v>1.17E-2</v>
      </c>
      <c r="AQ60" s="11">
        <f t="shared" si="19"/>
        <v>62</v>
      </c>
      <c r="AR60" s="11">
        <f t="shared" si="19"/>
        <v>47</v>
      </c>
      <c r="AS60" s="1">
        <f t="shared" si="7"/>
        <v>0</v>
      </c>
      <c r="AT60" s="107">
        <f>+EvolOf!H49</f>
        <v>140510</v>
      </c>
      <c r="AU60" s="1">
        <f t="shared" si="8"/>
        <v>0</v>
      </c>
      <c r="AV60" s="1">
        <f t="shared" si="10"/>
        <v>0</v>
      </c>
      <c r="AW60" s="40">
        <f t="shared" si="11"/>
        <v>0</v>
      </c>
      <c r="AX60" s="1">
        <f t="shared" si="9"/>
        <v>0</v>
      </c>
      <c r="AY60" s="1">
        <f t="shared" si="12"/>
        <v>1445901.6092517853</v>
      </c>
      <c r="AZ60" s="1">
        <f t="shared" si="13"/>
        <v>1315080.6311100158</v>
      </c>
    </row>
    <row r="61" spans="2:52" x14ac:dyDescent="0.3">
      <c r="B61" s="1">
        <f t="shared" si="0"/>
        <v>16323</v>
      </c>
      <c r="C61" s="1">
        <v>48</v>
      </c>
      <c r="D61" s="1">
        <v>33675</v>
      </c>
      <c r="E61" s="1">
        <v>14679</v>
      </c>
      <c r="F61" s="1">
        <v>0</v>
      </c>
      <c r="G61" s="1">
        <v>1562</v>
      </c>
      <c r="H61" s="1">
        <v>0</v>
      </c>
      <c r="I61" s="1">
        <v>82</v>
      </c>
      <c r="J61" s="1">
        <v>56.35</v>
      </c>
      <c r="K61" s="1">
        <v>1.35</v>
      </c>
      <c r="L61" s="1">
        <v>19.399999999999999</v>
      </c>
      <c r="M61" s="1">
        <v>2.21</v>
      </c>
      <c r="N61" s="1">
        <v>7958</v>
      </c>
      <c r="O61" s="1">
        <v>8355</v>
      </c>
      <c r="P61" s="1">
        <v>7197</v>
      </c>
      <c r="Q61" s="1">
        <v>1114</v>
      </c>
      <c r="R61" s="1">
        <v>43</v>
      </c>
      <c r="S61" s="1">
        <v>1084</v>
      </c>
      <c r="T61" s="1">
        <v>108</v>
      </c>
      <c r="U61" s="1">
        <v>0</v>
      </c>
      <c r="V61" s="1">
        <f t="shared" si="14"/>
        <v>324</v>
      </c>
      <c r="W61" s="1">
        <f t="shared" si="15"/>
        <v>203</v>
      </c>
      <c r="X61" s="1">
        <f t="shared" si="15"/>
        <v>0</v>
      </c>
      <c r="Y61" s="1">
        <f t="shared" si="15"/>
        <v>13</v>
      </c>
      <c r="Z61" s="1">
        <f t="shared" si="16"/>
        <v>540</v>
      </c>
      <c r="AB61" s="13">
        <f t="shared" si="1"/>
        <v>5.0235863505483057E-3</v>
      </c>
      <c r="AC61" s="13">
        <f t="shared" si="2"/>
        <v>0.32645999999999997</v>
      </c>
      <c r="AD61" s="13">
        <f t="shared" si="3"/>
        <v>0.29358000000000001</v>
      </c>
      <c r="AE61" s="13">
        <f t="shared" si="4"/>
        <v>3.124E-2</v>
      </c>
      <c r="AF61" s="13">
        <f t="shared" si="5"/>
        <v>1.64E-3</v>
      </c>
      <c r="AG61" s="13">
        <f t="shared" si="6"/>
        <v>1.0800000000000001E-2</v>
      </c>
      <c r="AQ61" s="11">
        <f t="shared" si="19"/>
        <v>63</v>
      </c>
      <c r="AR61" s="11">
        <f t="shared" si="19"/>
        <v>48</v>
      </c>
      <c r="AS61" s="1">
        <f t="shared" si="7"/>
        <v>0</v>
      </c>
      <c r="AT61" s="107">
        <f>+EvolOf!H50</f>
        <v>0</v>
      </c>
      <c r="AU61" s="1">
        <f t="shared" si="8"/>
        <v>0</v>
      </c>
      <c r="AV61" s="1">
        <f t="shared" si="10"/>
        <v>0</v>
      </c>
      <c r="AW61" s="40">
        <f t="shared" si="11"/>
        <v>0</v>
      </c>
      <c r="AX61" s="1">
        <f t="shared" si="9"/>
        <v>0</v>
      </c>
      <c r="AY61" s="1">
        <f t="shared" si="12"/>
        <v>1495371.7270364882</v>
      </c>
      <c r="AZ61" s="1">
        <f t="shared" si="13"/>
        <v>1344762.7017808375</v>
      </c>
    </row>
    <row r="62" spans="2:52" x14ac:dyDescent="0.3">
      <c r="B62" s="1">
        <f t="shared" si="0"/>
        <v>16854</v>
      </c>
      <c r="C62" s="1">
        <v>49</v>
      </c>
      <c r="D62" s="1">
        <v>33144</v>
      </c>
      <c r="E62" s="1">
        <v>14970</v>
      </c>
      <c r="F62" s="1">
        <v>0</v>
      </c>
      <c r="G62" s="1">
        <v>1790</v>
      </c>
      <c r="H62" s="1">
        <v>0</v>
      </c>
      <c r="I62" s="1">
        <v>94</v>
      </c>
      <c r="J62" s="1">
        <v>56.35</v>
      </c>
      <c r="K62" s="1">
        <v>1.35</v>
      </c>
      <c r="L62" s="1">
        <v>19.600000000000001</v>
      </c>
      <c r="M62" s="1">
        <v>2.19</v>
      </c>
      <c r="N62" s="1">
        <v>8448</v>
      </c>
      <c r="O62" s="1">
        <v>8397</v>
      </c>
      <c r="P62" s="1">
        <v>7077</v>
      </c>
      <c r="Q62" s="1">
        <v>1270</v>
      </c>
      <c r="R62" s="1">
        <v>49</v>
      </c>
      <c r="S62" s="1">
        <v>1126</v>
      </c>
      <c r="T62" s="1">
        <v>112</v>
      </c>
      <c r="U62" s="1">
        <v>0</v>
      </c>
      <c r="V62" s="1">
        <f t="shared" si="14"/>
        <v>291</v>
      </c>
      <c r="W62" s="1">
        <f t="shared" si="15"/>
        <v>228</v>
      </c>
      <c r="X62" s="1">
        <f t="shared" si="15"/>
        <v>0</v>
      </c>
      <c r="Y62" s="1">
        <f t="shared" si="15"/>
        <v>12</v>
      </c>
      <c r="Z62" s="1">
        <f t="shared" si="16"/>
        <v>531</v>
      </c>
      <c r="AB62" s="13">
        <f t="shared" si="1"/>
        <v>5.5773110240892373E-3</v>
      </c>
      <c r="AC62" s="13">
        <f t="shared" si="2"/>
        <v>0.33707999999999999</v>
      </c>
      <c r="AD62" s="13">
        <f t="shared" si="3"/>
        <v>0.2994</v>
      </c>
      <c r="AE62" s="13">
        <f t="shared" si="4"/>
        <v>3.5799999999999998E-2</v>
      </c>
      <c r="AF62" s="13">
        <f t="shared" si="5"/>
        <v>1.8799999999999999E-3</v>
      </c>
      <c r="AG62" s="13">
        <f t="shared" si="6"/>
        <v>1.0619999999999999E-2</v>
      </c>
      <c r="AQ62" s="11">
        <f t="shared" si="19"/>
        <v>64</v>
      </c>
      <c r="AR62" s="11">
        <f t="shared" si="19"/>
        <v>49</v>
      </c>
      <c r="AS62" s="1">
        <f t="shared" si="7"/>
        <v>0</v>
      </c>
      <c r="AT62" s="107">
        <f>+EvolOf!H51</f>
        <v>0</v>
      </c>
      <c r="AU62" s="1">
        <f t="shared" si="8"/>
        <v>0</v>
      </c>
      <c r="AV62" s="1">
        <f t="shared" si="10"/>
        <v>0</v>
      </c>
      <c r="AW62" s="40">
        <f t="shared" si="11"/>
        <v>0</v>
      </c>
      <c r="AX62" s="1">
        <f t="shared" si="9"/>
        <v>0</v>
      </c>
      <c r="AY62" s="1">
        <f t="shared" si="12"/>
        <v>1544017.3428581126</v>
      </c>
      <c r="AZ62" s="1">
        <f t="shared" si="13"/>
        <v>1371421.5985870385</v>
      </c>
    </row>
    <row r="63" spans="2:52" x14ac:dyDescent="0.3">
      <c r="B63" s="1">
        <f t="shared" si="0"/>
        <v>17353</v>
      </c>
      <c r="C63" s="1">
        <v>50</v>
      </c>
      <c r="D63" s="1">
        <v>32645</v>
      </c>
      <c r="E63" s="1">
        <v>15195</v>
      </c>
      <c r="F63" s="1">
        <v>0</v>
      </c>
      <c r="G63" s="1">
        <v>2052</v>
      </c>
      <c r="H63" s="1">
        <v>0</v>
      </c>
      <c r="I63" s="1">
        <v>106</v>
      </c>
      <c r="J63" s="1">
        <v>56.35</v>
      </c>
      <c r="K63" s="1">
        <v>1.35</v>
      </c>
      <c r="L63" s="1">
        <v>19.8</v>
      </c>
      <c r="M63" s="1">
        <v>2.15</v>
      </c>
      <c r="N63" s="1">
        <v>8918</v>
      </c>
      <c r="O63" s="1">
        <v>8426</v>
      </c>
      <c r="P63" s="1">
        <v>6923</v>
      </c>
      <c r="Q63" s="1">
        <v>1448</v>
      </c>
      <c r="R63" s="1">
        <v>54</v>
      </c>
      <c r="S63" s="1">
        <v>1164</v>
      </c>
      <c r="T63" s="1">
        <v>117</v>
      </c>
      <c r="U63" s="1">
        <v>0</v>
      </c>
      <c r="V63" s="1">
        <f t="shared" si="14"/>
        <v>225</v>
      </c>
      <c r="W63" s="1">
        <f t="shared" si="15"/>
        <v>262</v>
      </c>
      <c r="X63" s="1">
        <f t="shared" si="15"/>
        <v>0</v>
      </c>
      <c r="Y63" s="1">
        <f t="shared" si="15"/>
        <v>12</v>
      </c>
      <c r="Z63" s="1">
        <f t="shared" si="16"/>
        <v>499</v>
      </c>
      <c r="AB63" s="13">
        <f t="shared" si="1"/>
        <v>6.1084538696478995E-3</v>
      </c>
      <c r="AC63" s="13">
        <f t="shared" si="2"/>
        <v>0.34705999999999998</v>
      </c>
      <c r="AD63" s="13">
        <f t="shared" si="3"/>
        <v>0.3039</v>
      </c>
      <c r="AE63" s="13">
        <f t="shared" si="4"/>
        <v>4.104E-2</v>
      </c>
      <c r="AF63" s="13">
        <f t="shared" si="5"/>
        <v>2.1199999999999999E-3</v>
      </c>
      <c r="AG63" s="13">
        <f t="shared" si="6"/>
        <v>9.9799999999999993E-3</v>
      </c>
      <c r="AQ63" s="11">
        <f t="shared" si="19"/>
        <v>65</v>
      </c>
      <c r="AR63" s="11">
        <f t="shared" si="19"/>
        <v>50</v>
      </c>
      <c r="AS63" s="1">
        <f t="shared" si="7"/>
        <v>0</v>
      </c>
      <c r="AT63" s="107">
        <f>+EvolOf!H52</f>
        <v>0</v>
      </c>
      <c r="AU63" s="1">
        <f t="shared" si="8"/>
        <v>0</v>
      </c>
      <c r="AV63" s="1">
        <f t="shared" si="10"/>
        <v>0</v>
      </c>
      <c r="AW63" s="40">
        <f t="shared" si="11"/>
        <v>0</v>
      </c>
      <c r="AX63" s="1">
        <f t="shared" si="9"/>
        <v>0</v>
      </c>
      <c r="AY63" s="1">
        <f t="shared" si="12"/>
        <v>1589731.3961443473</v>
      </c>
      <c r="AZ63" s="1">
        <f t="shared" si="13"/>
        <v>1392034.147663998</v>
      </c>
    </row>
    <row r="64" spans="2:52" x14ac:dyDescent="0.3">
      <c r="B64" s="1">
        <f t="shared" si="0"/>
        <v>17847</v>
      </c>
      <c r="C64" s="1">
        <v>51</v>
      </c>
      <c r="D64" s="1">
        <v>32150</v>
      </c>
      <c r="E64" s="1">
        <v>15388</v>
      </c>
      <c r="F64" s="1">
        <v>0</v>
      </c>
      <c r="G64" s="1">
        <v>2339</v>
      </c>
      <c r="H64" s="1">
        <v>0</v>
      </c>
      <c r="I64" s="1">
        <v>120</v>
      </c>
      <c r="J64" s="1">
        <v>56.36</v>
      </c>
      <c r="K64" s="1">
        <v>1.35</v>
      </c>
      <c r="L64" s="1">
        <v>20.100000000000001</v>
      </c>
      <c r="M64" s="1">
        <v>2.12</v>
      </c>
      <c r="N64" s="1">
        <v>9388</v>
      </c>
      <c r="O64" s="1">
        <v>8450</v>
      </c>
      <c r="P64" s="1">
        <v>6750</v>
      </c>
      <c r="Q64" s="1">
        <v>1639</v>
      </c>
      <c r="R64" s="1">
        <v>61</v>
      </c>
      <c r="S64" s="1">
        <v>1201</v>
      </c>
      <c r="T64" s="1">
        <v>121</v>
      </c>
      <c r="U64" s="1">
        <v>0</v>
      </c>
      <c r="V64" s="1">
        <f t="shared" si="14"/>
        <v>193</v>
      </c>
      <c r="W64" s="1">
        <f t="shared" si="15"/>
        <v>287</v>
      </c>
      <c r="X64" s="1">
        <f t="shared" si="15"/>
        <v>0</v>
      </c>
      <c r="Y64" s="1">
        <f t="shared" si="15"/>
        <v>14</v>
      </c>
      <c r="Z64" s="1">
        <f t="shared" si="16"/>
        <v>494</v>
      </c>
      <c r="AB64" s="13">
        <f t="shared" si="1"/>
        <v>6.7238191292654228E-3</v>
      </c>
      <c r="AC64" s="13">
        <f t="shared" si="2"/>
        <v>0.35693999999999998</v>
      </c>
      <c r="AD64" s="13">
        <f t="shared" si="3"/>
        <v>0.30775999999999998</v>
      </c>
      <c r="AE64" s="13">
        <f t="shared" si="4"/>
        <v>4.6780000000000002E-2</v>
      </c>
      <c r="AF64" s="13">
        <f t="shared" si="5"/>
        <v>2.3999999999999998E-3</v>
      </c>
      <c r="AG64" s="13">
        <f t="shared" si="6"/>
        <v>9.8799999999999999E-3</v>
      </c>
      <c r="AQ64" s="11">
        <f t="shared" ref="AQ64:AR79" si="20">+AQ63+1</f>
        <v>66</v>
      </c>
      <c r="AR64" s="11">
        <f t="shared" si="20"/>
        <v>51</v>
      </c>
      <c r="AS64" s="1">
        <f t="shared" si="7"/>
        <v>0</v>
      </c>
      <c r="AT64" s="107">
        <f>+EvolOf!H53</f>
        <v>0</v>
      </c>
      <c r="AU64" s="1">
        <f t="shared" si="8"/>
        <v>0</v>
      </c>
      <c r="AV64" s="1">
        <f t="shared" si="10"/>
        <v>0</v>
      </c>
      <c r="AW64" s="40">
        <f t="shared" si="11"/>
        <v>0</v>
      </c>
      <c r="AX64" s="1">
        <f t="shared" si="9"/>
        <v>0</v>
      </c>
      <c r="AY64" s="1">
        <f t="shared" si="12"/>
        <v>1634987.3927844272</v>
      </c>
      <c r="AZ64" s="1">
        <f t="shared" si="13"/>
        <v>1409715.1342055677</v>
      </c>
    </row>
    <row r="65" spans="2:52" x14ac:dyDescent="0.3">
      <c r="B65" s="1">
        <f t="shared" si="0"/>
        <v>18322</v>
      </c>
      <c r="C65" s="1">
        <v>52</v>
      </c>
      <c r="D65" s="1">
        <v>31676</v>
      </c>
      <c r="E65" s="1">
        <v>15532</v>
      </c>
      <c r="F65" s="1">
        <v>0</v>
      </c>
      <c r="G65" s="1">
        <v>2654</v>
      </c>
      <c r="H65" s="1">
        <v>0</v>
      </c>
      <c r="I65" s="1">
        <v>136</v>
      </c>
      <c r="J65" s="1">
        <v>56.36</v>
      </c>
      <c r="K65" s="1">
        <v>1.35</v>
      </c>
      <c r="L65" s="1">
        <v>20.3</v>
      </c>
      <c r="M65" s="1">
        <v>2.08</v>
      </c>
      <c r="N65" s="1">
        <v>9843</v>
      </c>
      <c r="O65" s="1">
        <v>8470</v>
      </c>
      <c r="P65" s="1">
        <v>6552</v>
      </c>
      <c r="Q65" s="1">
        <v>1849</v>
      </c>
      <c r="R65" s="1">
        <v>67</v>
      </c>
      <c r="S65" s="1">
        <v>1231</v>
      </c>
      <c r="T65" s="1">
        <v>124</v>
      </c>
      <c r="U65" s="1">
        <v>0</v>
      </c>
      <c r="V65" s="1">
        <f t="shared" si="14"/>
        <v>144</v>
      </c>
      <c r="W65" s="1">
        <f t="shared" si="15"/>
        <v>315</v>
      </c>
      <c r="X65" s="1">
        <f t="shared" si="15"/>
        <v>0</v>
      </c>
      <c r="Y65" s="1">
        <f t="shared" si="15"/>
        <v>16</v>
      </c>
      <c r="Z65" s="1">
        <f t="shared" si="16"/>
        <v>475</v>
      </c>
      <c r="AB65" s="13">
        <f t="shared" si="1"/>
        <v>7.4227704399083072E-3</v>
      </c>
      <c r="AC65" s="13">
        <f t="shared" si="2"/>
        <v>0.36643999999999999</v>
      </c>
      <c r="AD65" s="13">
        <f t="shared" si="3"/>
        <v>0.31064000000000003</v>
      </c>
      <c r="AE65" s="13">
        <f t="shared" si="4"/>
        <v>5.3080000000000002E-2</v>
      </c>
      <c r="AF65" s="13">
        <f t="shared" si="5"/>
        <v>2.7200000000000002E-3</v>
      </c>
      <c r="AG65" s="13">
        <f t="shared" si="6"/>
        <v>9.4999999999999998E-3</v>
      </c>
      <c r="AQ65" s="11">
        <f t="shared" si="20"/>
        <v>67</v>
      </c>
      <c r="AR65" s="11">
        <f t="shared" si="20"/>
        <v>52</v>
      </c>
      <c r="AS65" s="1">
        <f t="shared" si="7"/>
        <v>0</v>
      </c>
      <c r="AT65" s="107">
        <f>+EvolOf!H54</f>
        <v>0</v>
      </c>
      <c r="AU65" s="1">
        <f t="shared" si="8"/>
        <v>0</v>
      </c>
      <c r="AV65" s="1">
        <f t="shared" si="10"/>
        <v>0</v>
      </c>
      <c r="AW65" s="40">
        <f t="shared" si="11"/>
        <v>0</v>
      </c>
      <c r="AX65" s="1">
        <f t="shared" si="9"/>
        <v>0</v>
      </c>
      <c r="AY65" s="1">
        <f t="shared" si="12"/>
        <v>1678502.7741691195</v>
      </c>
      <c r="AZ65" s="1">
        <f t="shared" si="13"/>
        <v>1422907.1656148217</v>
      </c>
    </row>
    <row r="66" spans="2:52" x14ac:dyDescent="0.3">
      <c r="B66" s="1">
        <f t="shared" si="0"/>
        <v>18793</v>
      </c>
      <c r="C66" s="1">
        <v>53</v>
      </c>
      <c r="D66" s="1">
        <v>31205</v>
      </c>
      <c r="E66" s="1">
        <v>15639</v>
      </c>
      <c r="F66" s="1">
        <v>0</v>
      </c>
      <c r="G66" s="1">
        <v>3003</v>
      </c>
      <c r="H66" s="1">
        <v>0</v>
      </c>
      <c r="I66" s="1">
        <v>151</v>
      </c>
      <c r="J66" s="1">
        <v>56.36</v>
      </c>
      <c r="K66" s="1">
        <v>1.35</v>
      </c>
      <c r="L66" s="1">
        <v>20.6</v>
      </c>
      <c r="M66" s="1">
        <v>2.0499999999999998</v>
      </c>
      <c r="N66" s="1">
        <v>10299</v>
      </c>
      <c r="O66" s="1">
        <v>8485</v>
      </c>
      <c r="P66" s="1">
        <v>6332</v>
      </c>
      <c r="Q66" s="1">
        <v>2079</v>
      </c>
      <c r="R66" s="1">
        <v>73</v>
      </c>
      <c r="S66" s="1">
        <v>1253</v>
      </c>
      <c r="T66" s="1">
        <v>127</v>
      </c>
      <c r="U66" s="1">
        <v>0</v>
      </c>
      <c r="V66" s="1">
        <f t="shared" si="14"/>
        <v>107</v>
      </c>
      <c r="W66" s="1">
        <f t="shared" si="15"/>
        <v>349</v>
      </c>
      <c r="X66" s="1">
        <f t="shared" si="15"/>
        <v>0</v>
      </c>
      <c r="Y66" s="1">
        <f t="shared" si="15"/>
        <v>15</v>
      </c>
      <c r="Z66" s="1">
        <f t="shared" si="16"/>
        <v>471</v>
      </c>
      <c r="AB66" s="13">
        <f t="shared" si="1"/>
        <v>8.0349066141648488E-3</v>
      </c>
      <c r="AC66" s="13">
        <f t="shared" si="2"/>
        <v>0.37586000000000003</v>
      </c>
      <c r="AD66" s="13">
        <f t="shared" si="3"/>
        <v>0.31278</v>
      </c>
      <c r="AE66" s="13">
        <f t="shared" si="4"/>
        <v>6.0060000000000002E-2</v>
      </c>
      <c r="AF66" s="13">
        <f t="shared" si="5"/>
        <v>3.0200000000000001E-3</v>
      </c>
      <c r="AG66" s="13">
        <f t="shared" si="6"/>
        <v>9.4199999999999996E-3</v>
      </c>
      <c r="AQ66" s="11">
        <f t="shared" si="20"/>
        <v>68</v>
      </c>
      <c r="AR66" s="11">
        <f t="shared" si="20"/>
        <v>53</v>
      </c>
      <c r="AS66" s="1">
        <f t="shared" si="7"/>
        <v>0</v>
      </c>
      <c r="AT66" s="107">
        <f>+EvolOf!H55</f>
        <v>0</v>
      </c>
      <c r="AU66" s="1">
        <f t="shared" si="8"/>
        <v>0</v>
      </c>
      <c r="AV66" s="1">
        <f t="shared" si="10"/>
        <v>0</v>
      </c>
      <c r="AW66" s="40">
        <f t="shared" si="11"/>
        <v>0</v>
      </c>
      <c r="AX66" s="1">
        <f t="shared" si="9"/>
        <v>0</v>
      </c>
      <c r="AY66" s="1">
        <f t="shared" si="12"/>
        <v>1721651.7102368879</v>
      </c>
      <c r="AZ66" s="1">
        <f t="shared" si="13"/>
        <v>1432709.5778425313</v>
      </c>
    </row>
    <row r="67" spans="2:52" x14ac:dyDescent="0.3">
      <c r="B67" s="1">
        <f t="shared" si="0"/>
        <v>19242</v>
      </c>
      <c r="C67" s="1">
        <v>54</v>
      </c>
      <c r="D67" s="1">
        <v>30757</v>
      </c>
      <c r="E67" s="1">
        <v>15680</v>
      </c>
      <c r="F67" s="1">
        <v>0</v>
      </c>
      <c r="G67" s="1">
        <v>3393</v>
      </c>
      <c r="H67" s="1">
        <v>0</v>
      </c>
      <c r="I67" s="1">
        <v>169</v>
      </c>
      <c r="J67" s="1">
        <v>56.36</v>
      </c>
      <c r="K67" s="1">
        <v>1.34</v>
      </c>
      <c r="L67" s="1">
        <v>20.8</v>
      </c>
      <c r="M67" s="1">
        <v>2.02</v>
      </c>
      <c r="N67" s="1">
        <v>10732</v>
      </c>
      <c r="O67" s="1">
        <v>8500</v>
      </c>
      <c r="P67" s="1">
        <v>6089</v>
      </c>
      <c r="Q67" s="1">
        <v>2331</v>
      </c>
      <c r="R67" s="1">
        <v>79</v>
      </c>
      <c r="S67" s="1">
        <v>1269</v>
      </c>
      <c r="T67" s="1">
        <v>128</v>
      </c>
      <c r="U67" s="1">
        <v>0</v>
      </c>
      <c r="V67" s="1">
        <f t="shared" si="14"/>
        <v>41</v>
      </c>
      <c r="W67" s="1">
        <f t="shared" si="15"/>
        <v>390</v>
      </c>
      <c r="X67" s="1">
        <f t="shared" si="15"/>
        <v>0</v>
      </c>
      <c r="Y67" s="1">
        <f t="shared" si="15"/>
        <v>18</v>
      </c>
      <c r="Z67" s="1">
        <f t="shared" si="16"/>
        <v>449</v>
      </c>
      <c r="AB67" s="13">
        <f t="shared" si="1"/>
        <v>8.782870803450785E-3</v>
      </c>
      <c r="AC67" s="13">
        <f t="shared" si="2"/>
        <v>0.38484000000000002</v>
      </c>
      <c r="AD67" s="13">
        <f t="shared" si="3"/>
        <v>0.31359999999999999</v>
      </c>
      <c r="AE67" s="13">
        <f t="shared" si="4"/>
        <v>6.7860000000000004E-2</v>
      </c>
      <c r="AF67" s="13">
        <f t="shared" si="5"/>
        <v>3.3800000000000002E-3</v>
      </c>
      <c r="AG67" s="13">
        <f t="shared" si="6"/>
        <v>8.9800000000000001E-3</v>
      </c>
      <c r="AQ67" s="11">
        <f t="shared" si="20"/>
        <v>69</v>
      </c>
      <c r="AR67" s="11">
        <f t="shared" si="20"/>
        <v>54</v>
      </c>
      <c r="AS67" s="1">
        <f t="shared" si="7"/>
        <v>0</v>
      </c>
      <c r="AT67" s="107">
        <f>+EvolOf!H56</f>
        <v>0</v>
      </c>
      <c r="AU67" s="1">
        <f t="shared" si="8"/>
        <v>0</v>
      </c>
      <c r="AV67" s="1">
        <f t="shared" si="10"/>
        <v>0</v>
      </c>
      <c r="AW67" s="40">
        <f t="shared" si="11"/>
        <v>0</v>
      </c>
      <c r="AX67" s="1">
        <f t="shared" si="9"/>
        <v>0</v>
      </c>
      <c r="AY67" s="1">
        <f t="shared" si="12"/>
        <v>1762785.1970615759</v>
      </c>
      <c r="AZ67" s="1">
        <f t="shared" si="13"/>
        <v>1436465.6423409996</v>
      </c>
    </row>
    <row r="68" spans="2:52" x14ac:dyDescent="0.3">
      <c r="B68" s="1">
        <f t="shared" si="0"/>
        <v>19675</v>
      </c>
      <c r="C68" s="1">
        <v>55</v>
      </c>
      <c r="D68" s="1">
        <v>30323</v>
      </c>
      <c r="E68" s="1">
        <v>15680</v>
      </c>
      <c r="F68" s="1">
        <v>0</v>
      </c>
      <c r="G68" s="1">
        <v>3809</v>
      </c>
      <c r="H68" s="1">
        <v>0</v>
      </c>
      <c r="I68" s="1">
        <v>186</v>
      </c>
      <c r="J68" s="1">
        <v>56.36</v>
      </c>
      <c r="K68" s="1">
        <v>1.34</v>
      </c>
      <c r="L68" s="1">
        <v>21.1</v>
      </c>
      <c r="M68" s="1">
        <v>1.99</v>
      </c>
      <c r="N68" s="1">
        <v>11150</v>
      </c>
      <c r="O68" s="1">
        <v>8516</v>
      </c>
      <c r="P68" s="1">
        <v>5828</v>
      </c>
      <c r="Q68" s="1">
        <v>2602</v>
      </c>
      <c r="R68" s="1">
        <v>86</v>
      </c>
      <c r="S68" s="1">
        <v>1281</v>
      </c>
      <c r="T68" s="1">
        <v>129</v>
      </c>
      <c r="U68" s="1">
        <v>0</v>
      </c>
      <c r="V68" s="1">
        <f t="shared" si="14"/>
        <v>0</v>
      </c>
      <c r="W68" s="1">
        <f t="shared" si="15"/>
        <v>416</v>
      </c>
      <c r="X68" s="1">
        <f t="shared" si="15"/>
        <v>0</v>
      </c>
      <c r="Y68" s="1">
        <f t="shared" si="15"/>
        <v>17</v>
      </c>
      <c r="Z68" s="1">
        <f t="shared" si="16"/>
        <v>433</v>
      </c>
      <c r="AB68" s="13">
        <f t="shared" si="1"/>
        <v>9.4536213468869121E-3</v>
      </c>
      <c r="AC68" s="13">
        <f t="shared" si="2"/>
        <v>0.39350000000000002</v>
      </c>
      <c r="AD68" s="13">
        <f t="shared" si="3"/>
        <v>0.31359999999999999</v>
      </c>
      <c r="AE68" s="13">
        <f t="shared" si="4"/>
        <v>7.6179999999999998E-2</v>
      </c>
      <c r="AF68" s="13">
        <f t="shared" si="5"/>
        <v>3.7200000000000002E-3</v>
      </c>
      <c r="AG68" s="13">
        <f t="shared" si="6"/>
        <v>8.6599999999999993E-3</v>
      </c>
      <c r="AQ68" s="11">
        <f t="shared" si="20"/>
        <v>70</v>
      </c>
      <c r="AR68" s="11">
        <f t="shared" si="20"/>
        <v>55</v>
      </c>
      <c r="AS68" s="1">
        <f t="shared" si="7"/>
        <v>0</v>
      </c>
      <c r="AT68" s="107">
        <f>+EvolOf!H57</f>
        <v>0</v>
      </c>
      <c r="AU68" s="1">
        <f t="shared" si="8"/>
        <v>0</v>
      </c>
      <c r="AV68" s="1">
        <f t="shared" si="10"/>
        <v>0</v>
      </c>
      <c r="AW68" s="40">
        <f t="shared" si="11"/>
        <v>0</v>
      </c>
      <c r="AX68" s="1">
        <f t="shared" si="9"/>
        <v>0</v>
      </c>
      <c r="AY68" s="1">
        <f t="shared" si="12"/>
        <v>1802452.9026185693</v>
      </c>
      <c r="AZ68" s="1">
        <f t="shared" si="13"/>
        <v>1436465.6423409996</v>
      </c>
    </row>
    <row r="69" spans="2:52" x14ac:dyDescent="0.3">
      <c r="B69" s="1">
        <f t="shared" si="0"/>
        <v>20094</v>
      </c>
      <c r="C69" s="1">
        <v>56</v>
      </c>
      <c r="D69" s="1">
        <v>29904</v>
      </c>
      <c r="E69" s="1">
        <v>15635</v>
      </c>
      <c r="F69" s="1">
        <v>0</v>
      </c>
      <c r="G69" s="1">
        <v>4253</v>
      </c>
      <c r="H69" s="1">
        <v>0</v>
      </c>
      <c r="I69" s="1">
        <v>206</v>
      </c>
      <c r="J69" s="1">
        <v>56.36</v>
      </c>
      <c r="K69" s="1">
        <v>1.34</v>
      </c>
      <c r="L69" s="1">
        <v>21.3</v>
      </c>
      <c r="M69" s="1">
        <v>1.95</v>
      </c>
      <c r="N69" s="1">
        <v>11555</v>
      </c>
      <c r="O69" s="1">
        <v>8529</v>
      </c>
      <c r="P69" s="1">
        <v>5556</v>
      </c>
      <c r="Q69" s="1">
        <v>2880</v>
      </c>
      <c r="R69" s="1">
        <v>92</v>
      </c>
      <c r="S69" s="1">
        <v>1281</v>
      </c>
      <c r="T69" s="1">
        <v>129</v>
      </c>
      <c r="U69" s="1">
        <v>0</v>
      </c>
      <c r="V69" s="1">
        <f t="shared" si="14"/>
        <v>-45</v>
      </c>
      <c r="W69" s="1">
        <f t="shared" si="15"/>
        <v>444</v>
      </c>
      <c r="X69" s="1">
        <f t="shared" si="15"/>
        <v>0</v>
      </c>
      <c r="Y69" s="1">
        <f t="shared" si="15"/>
        <v>20</v>
      </c>
      <c r="Z69" s="1">
        <f t="shared" si="16"/>
        <v>419</v>
      </c>
      <c r="AB69" s="13">
        <f t="shared" si="1"/>
        <v>1.0251816462625659E-2</v>
      </c>
      <c r="AC69" s="13">
        <f t="shared" si="2"/>
        <v>0.40188000000000001</v>
      </c>
      <c r="AD69" s="13">
        <f t="shared" si="3"/>
        <v>0.31269999999999998</v>
      </c>
      <c r="AE69" s="13">
        <f t="shared" si="4"/>
        <v>8.5059999999999997E-2</v>
      </c>
      <c r="AF69" s="13">
        <f t="shared" si="5"/>
        <v>4.1200000000000004E-3</v>
      </c>
      <c r="AG69" s="13">
        <f t="shared" si="6"/>
        <v>8.3800000000000003E-3</v>
      </c>
      <c r="AQ69" s="11">
        <f t="shared" si="20"/>
        <v>71</v>
      </c>
      <c r="AR69" s="11">
        <f t="shared" si="20"/>
        <v>56</v>
      </c>
      <c r="AS69" s="1">
        <f t="shared" si="7"/>
        <v>0</v>
      </c>
      <c r="AT69" s="107">
        <f>+EvolOf!H58</f>
        <v>0</v>
      </c>
      <c r="AU69" s="1">
        <f t="shared" si="8"/>
        <v>0</v>
      </c>
      <c r="AV69" s="1">
        <f t="shared" si="10"/>
        <v>0</v>
      </c>
      <c r="AW69" s="40">
        <f t="shared" si="11"/>
        <v>0</v>
      </c>
      <c r="AX69" s="1">
        <f t="shared" si="9"/>
        <v>0</v>
      </c>
      <c r="AY69" s="1">
        <f t="shared" si="12"/>
        <v>1840838.0495663292</v>
      </c>
      <c r="AZ69" s="1">
        <f t="shared" si="13"/>
        <v>1432343.1325256077</v>
      </c>
    </row>
    <row r="70" spans="2:52" x14ac:dyDescent="0.3">
      <c r="B70" s="1">
        <f t="shared" si="0"/>
        <v>20492</v>
      </c>
      <c r="C70" s="1">
        <v>57</v>
      </c>
      <c r="D70" s="1">
        <v>29507</v>
      </c>
      <c r="E70" s="1">
        <v>15532</v>
      </c>
      <c r="F70" s="1">
        <v>0</v>
      </c>
      <c r="G70" s="1">
        <v>4733</v>
      </c>
      <c r="H70" s="1">
        <v>0</v>
      </c>
      <c r="I70" s="1">
        <v>227</v>
      </c>
      <c r="J70" s="1">
        <v>56.37</v>
      </c>
      <c r="K70" s="1">
        <v>1.33</v>
      </c>
      <c r="L70" s="1">
        <v>21.6</v>
      </c>
      <c r="M70" s="1">
        <v>1.92</v>
      </c>
      <c r="N70" s="1">
        <v>11938</v>
      </c>
      <c r="O70" s="1">
        <v>8544</v>
      </c>
      <c r="P70" s="1">
        <v>5267</v>
      </c>
      <c r="Q70" s="1">
        <v>3177</v>
      </c>
      <c r="R70" s="1">
        <v>99</v>
      </c>
      <c r="S70" s="1">
        <v>1282</v>
      </c>
      <c r="T70" s="1">
        <v>130</v>
      </c>
      <c r="U70" s="1">
        <v>0</v>
      </c>
      <c r="V70" s="1">
        <f t="shared" si="14"/>
        <v>-103</v>
      </c>
      <c r="W70" s="1">
        <f t="shared" si="15"/>
        <v>480</v>
      </c>
      <c r="X70" s="1">
        <f t="shared" si="15"/>
        <v>0</v>
      </c>
      <c r="Y70" s="1">
        <f t="shared" si="15"/>
        <v>21</v>
      </c>
      <c r="Z70" s="1">
        <f t="shared" si="16"/>
        <v>398</v>
      </c>
      <c r="AB70" s="13">
        <f t="shared" si="1"/>
        <v>1.1077493656060903E-2</v>
      </c>
      <c r="AC70" s="13">
        <f t="shared" si="2"/>
        <v>0.40983999999999998</v>
      </c>
      <c r="AD70" s="13">
        <f t="shared" si="3"/>
        <v>0.31064000000000003</v>
      </c>
      <c r="AE70" s="13">
        <f t="shared" si="4"/>
        <v>9.4659999999999994E-2</v>
      </c>
      <c r="AF70" s="13">
        <f t="shared" si="5"/>
        <v>4.5399999999999998E-3</v>
      </c>
      <c r="AG70" s="13">
        <f t="shared" si="6"/>
        <v>7.9600000000000001E-3</v>
      </c>
      <c r="AQ70" s="11">
        <f t="shared" si="20"/>
        <v>72</v>
      </c>
      <c r="AR70" s="11">
        <f t="shared" si="20"/>
        <v>57</v>
      </c>
      <c r="AS70" s="1">
        <f t="shared" si="7"/>
        <v>0</v>
      </c>
      <c r="AT70" s="107">
        <f>+EvolOf!H59</f>
        <v>0</v>
      </c>
      <c r="AU70" s="1">
        <f t="shared" si="8"/>
        <v>0</v>
      </c>
      <c r="AV70" s="1">
        <f t="shared" si="10"/>
        <v>0</v>
      </c>
      <c r="AW70" s="40">
        <f t="shared" si="11"/>
        <v>0</v>
      </c>
      <c r="AX70" s="1">
        <f t="shared" si="9"/>
        <v>0</v>
      </c>
      <c r="AY70" s="1">
        <f t="shared" si="12"/>
        <v>1877299.35860024</v>
      </c>
      <c r="AZ70" s="1">
        <f t="shared" si="13"/>
        <v>1422907.1656148217</v>
      </c>
    </row>
    <row r="71" spans="2:52" x14ac:dyDescent="0.3">
      <c r="B71" s="1">
        <f t="shared" si="0"/>
        <v>20877</v>
      </c>
      <c r="C71" s="1">
        <v>58</v>
      </c>
      <c r="D71" s="1">
        <v>29121</v>
      </c>
      <c r="E71" s="1">
        <v>15375</v>
      </c>
      <c r="F71" s="1">
        <v>0</v>
      </c>
      <c r="G71" s="1">
        <v>5252</v>
      </c>
      <c r="H71" s="1">
        <v>0</v>
      </c>
      <c r="I71" s="1">
        <v>250</v>
      </c>
      <c r="J71" s="1">
        <v>56.37</v>
      </c>
      <c r="K71" s="1">
        <v>1.33</v>
      </c>
      <c r="L71" s="1">
        <v>21.9</v>
      </c>
      <c r="M71" s="1">
        <v>1.88</v>
      </c>
      <c r="N71" s="1">
        <v>12308</v>
      </c>
      <c r="O71" s="1">
        <v>8560</v>
      </c>
      <c r="P71" s="1">
        <v>4956</v>
      </c>
      <c r="Q71" s="1">
        <v>3496</v>
      </c>
      <c r="R71" s="1">
        <v>106</v>
      </c>
      <c r="S71" s="1">
        <v>1280</v>
      </c>
      <c r="T71" s="1">
        <v>129</v>
      </c>
      <c r="U71" s="1">
        <v>0</v>
      </c>
      <c r="V71" s="1">
        <f t="shared" si="14"/>
        <v>-157</v>
      </c>
      <c r="W71" s="1">
        <f t="shared" si="15"/>
        <v>519</v>
      </c>
      <c r="X71" s="1">
        <f t="shared" si="15"/>
        <v>0</v>
      </c>
      <c r="Y71" s="1">
        <f t="shared" si="15"/>
        <v>23</v>
      </c>
      <c r="Z71" s="1">
        <f t="shared" si="16"/>
        <v>385</v>
      </c>
      <c r="AB71" s="13">
        <f t="shared" si="1"/>
        <v>1.1974900608324951E-2</v>
      </c>
      <c r="AC71" s="13">
        <f t="shared" si="2"/>
        <v>0.41754000000000002</v>
      </c>
      <c r="AD71" s="13">
        <f t="shared" si="3"/>
        <v>0.3075</v>
      </c>
      <c r="AE71" s="13">
        <f t="shared" si="4"/>
        <v>0.10503999999999999</v>
      </c>
      <c r="AF71" s="13">
        <f t="shared" si="5"/>
        <v>5.0000000000000001E-3</v>
      </c>
      <c r="AG71" s="13">
        <f t="shared" si="6"/>
        <v>7.7000000000000002E-3</v>
      </c>
      <c r="AQ71" s="11">
        <f t="shared" si="20"/>
        <v>73</v>
      </c>
      <c r="AR71" s="11">
        <f t="shared" si="20"/>
        <v>58</v>
      </c>
      <c r="AS71" s="1">
        <f t="shared" si="7"/>
        <v>0</v>
      </c>
      <c r="AT71" s="107">
        <f>+EvolOf!H60</f>
        <v>0</v>
      </c>
      <c r="AU71" s="1">
        <f t="shared" si="8"/>
        <v>0</v>
      </c>
      <c r="AV71" s="1">
        <f t="shared" si="10"/>
        <v>0</v>
      </c>
      <c r="AW71" s="40">
        <f t="shared" si="11"/>
        <v>0</v>
      </c>
      <c r="AX71" s="1">
        <f t="shared" si="9"/>
        <v>0</v>
      </c>
      <c r="AY71" s="1">
        <f t="shared" si="12"/>
        <v>1912569.7203541484</v>
      </c>
      <c r="AZ71" s="1">
        <f t="shared" si="13"/>
        <v>1408524.1869255656</v>
      </c>
    </row>
    <row r="72" spans="2:52" x14ac:dyDescent="0.3">
      <c r="B72" s="1">
        <f t="shared" si="0"/>
        <v>21253</v>
      </c>
      <c r="C72" s="1">
        <v>59</v>
      </c>
      <c r="D72" s="1">
        <v>28745</v>
      </c>
      <c r="E72" s="1">
        <v>15185</v>
      </c>
      <c r="F72" s="1">
        <v>0</v>
      </c>
      <c r="G72" s="1">
        <v>5795</v>
      </c>
      <c r="H72" s="1">
        <v>0</v>
      </c>
      <c r="I72" s="1">
        <v>273</v>
      </c>
      <c r="J72" s="1">
        <v>56.37</v>
      </c>
      <c r="K72" s="1">
        <v>1.33</v>
      </c>
      <c r="L72" s="1">
        <v>22.1</v>
      </c>
      <c r="M72" s="1">
        <v>1.85</v>
      </c>
      <c r="N72" s="1">
        <v>12670</v>
      </c>
      <c r="O72" s="1">
        <v>8574</v>
      </c>
      <c r="P72" s="1">
        <v>4645</v>
      </c>
      <c r="Q72" s="1">
        <v>3816</v>
      </c>
      <c r="R72" s="1">
        <v>112</v>
      </c>
      <c r="S72" s="1">
        <v>1269</v>
      </c>
      <c r="T72" s="1">
        <v>128</v>
      </c>
      <c r="U72" s="1">
        <v>0</v>
      </c>
      <c r="V72" s="1">
        <f t="shared" si="14"/>
        <v>-190</v>
      </c>
      <c r="W72" s="1">
        <f t="shared" si="15"/>
        <v>543</v>
      </c>
      <c r="X72" s="1">
        <f t="shared" si="15"/>
        <v>0</v>
      </c>
      <c r="Y72" s="1">
        <f t="shared" si="15"/>
        <v>23</v>
      </c>
      <c r="Z72" s="1">
        <f t="shared" si="16"/>
        <v>376</v>
      </c>
      <c r="AB72" s="13">
        <f t="shared" si="1"/>
        <v>1.284524537712323E-2</v>
      </c>
      <c r="AC72" s="13">
        <f t="shared" si="2"/>
        <v>0.42505999999999999</v>
      </c>
      <c r="AD72" s="13">
        <f t="shared" si="3"/>
        <v>0.30370000000000003</v>
      </c>
      <c r="AE72" s="13">
        <f t="shared" si="4"/>
        <v>0.1159</v>
      </c>
      <c r="AF72" s="13">
        <f t="shared" si="5"/>
        <v>5.4599999999999996E-3</v>
      </c>
      <c r="AG72" s="13">
        <f t="shared" si="6"/>
        <v>7.5199999999999998E-3</v>
      </c>
      <c r="AQ72" s="11">
        <f t="shared" si="20"/>
        <v>74</v>
      </c>
      <c r="AR72" s="11">
        <f t="shared" si="20"/>
        <v>59</v>
      </c>
      <c r="AS72" s="1">
        <f t="shared" si="7"/>
        <v>0</v>
      </c>
      <c r="AT72" s="107">
        <f>+EvolOf!H61</f>
        <v>0</v>
      </c>
      <c r="AU72" s="1">
        <f t="shared" si="8"/>
        <v>0</v>
      </c>
      <c r="AV72" s="1">
        <f t="shared" si="10"/>
        <v>0</v>
      </c>
      <c r="AW72" s="40">
        <f t="shared" si="11"/>
        <v>0</v>
      </c>
      <c r="AX72" s="1">
        <f t="shared" si="9"/>
        <v>0</v>
      </c>
      <c r="AY72" s="1">
        <f t="shared" si="12"/>
        <v>1947015.5801449784</v>
      </c>
      <c r="AZ72" s="1">
        <f t="shared" si="13"/>
        <v>1391118.0343716885</v>
      </c>
    </row>
    <row r="73" spans="2:52" x14ac:dyDescent="0.3">
      <c r="B73" s="1">
        <f t="shared" si="0"/>
        <v>21609</v>
      </c>
      <c r="C73" s="1">
        <v>60</v>
      </c>
      <c r="D73" s="1">
        <v>28389</v>
      </c>
      <c r="E73" s="1">
        <v>14948</v>
      </c>
      <c r="F73" s="1">
        <v>0</v>
      </c>
      <c r="G73" s="1">
        <v>6362</v>
      </c>
      <c r="H73" s="1">
        <v>0</v>
      </c>
      <c r="I73" s="1">
        <v>299</v>
      </c>
      <c r="J73" s="1">
        <v>56.37</v>
      </c>
      <c r="K73" s="1">
        <v>1.32</v>
      </c>
      <c r="L73" s="1">
        <v>22.4</v>
      </c>
      <c r="M73" s="1">
        <v>1.82</v>
      </c>
      <c r="N73" s="1">
        <v>13011</v>
      </c>
      <c r="O73" s="1">
        <v>8589</v>
      </c>
      <c r="P73" s="1">
        <v>4327</v>
      </c>
      <c r="Q73" s="1">
        <v>4144</v>
      </c>
      <c r="R73" s="1">
        <v>117</v>
      </c>
      <c r="S73" s="1">
        <v>1256</v>
      </c>
      <c r="T73" s="1">
        <v>127</v>
      </c>
      <c r="U73" s="1">
        <v>0</v>
      </c>
      <c r="V73" s="1">
        <f t="shared" si="14"/>
        <v>-237</v>
      </c>
      <c r="W73" s="1">
        <f t="shared" si="15"/>
        <v>567</v>
      </c>
      <c r="X73" s="1">
        <f t="shared" si="15"/>
        <v>0</v>
      </c>
      <c r="Y73" s="1">
        <f t="shared" si="15"/>
        <v>26</v>
      </c>
      <c r="Z73" s="1">
        <f t="shared" si="16"/>
        <v>356</v>
      </c>
      <c r="AB73" s="13">
        <f t="shared" si="1"/>
        <v>1.3836827247905964E-2</v>
      </c>
      <c r="AC73" s="13">
        <f t="shared" si="2"/>
        <v>0.43218000000000001</v>
      </c>
      <c r="AD73" s="13">
        <f t="shared" si="3"/>
        <v>0.29896</v>
      </c>
      <c r="AE73" s="13">
        <f t="shared" si="4"/>
        <v>0.12723999999999999</v>
      </c>
      <c r="AF73" s="13">
        <f t="shared" si="5"/>
        <v>5.9800000000000001E-3</v>
      </c>
      <c r="AG73" s="13">
        <f t="shared" si="6"/>
        <v>7.1199999999999996E-3</v>
      </c>
      <c r="AQ73" s="11">
        <f t="shared" si="20"/>
        <v>75</v>
      </c>
      <c r="AR73" s="11">
        <f t="shared" si="20"/>
        <v>60</v>
      </c>
      <c r="AS73" s="1">
        <f t="shared" si="7"/>
        <v>0</v>
      </c>
      <c r="AT73" s="107">
        <f>+EvolOf!H62</f>
        <v>0</v>
      </c>
      <c r="AU73" s="1">
        <f t="shared" si="8"/>
        <v>0</v>
      </c>
      <c r="AV73" s="1">
        <f t="shared" si="10"/>
        <v>0</v>
      </c>
      <c r="AW73" s="40">
        <f t="shared" si="11"/>
        <v>0</v>
      </c>
      <c r="AX73" s="1">
        <f t="shared" si="9"/>
        <v>0</v>
      </c>
      <c r="AY73" s="1">
        <f t="shared" si="12"/>
        <v>1979629.2133511899</v>
      </c>
      <c r="AZ73" s="1">
        <f t="shared" si="13"/>
        <v>1369406.1493439579</v>
      </c>
    </row>
    <row r="74" spans="2:52" x14ac:dyDescent="0.3">
      <c r="B74" s="1">
        <f t="shared" si="0"/>
        <v>21953</v>
      </c>
      <c r="C74" s="1">
        <v>61</v>
      </c>
      <c r="D74" s="1">
        <v>28044</v>
      </c>
      <c r="E74" s="1">
        <v>14685</v>
      </c>
      <c r="F74" s="1">
        <v>0</v>
      </c>
      <c r="G74" s="1">
        <v>6941</v>
      </c>
      <c r="H74" s="1">
        <v>0</v>
      </c>
      <c r="I74" s="1">
        <v>327</v>
      </c>
      <c r="J74" s="1">
        <v>56.38</v>
      </c>
      <c r="K74" s="1">
        <v>1.32</v>
      </c>
      <c r="L74" s="1">
        <v>22.6</v>
      </c>
      <c r="M74" s="1">
        <v>1.79</v>
      </c>
      <c r="N74" s="1">
        <v>13338</v>
      </c>
      <c r="O74" s="1">
        <v>8606</v>
      </c>
      <c r="P74" s="1">
        <v>4012</v>
      </c>
      <c r="Q74" s="1">
        <v>4469</v>
      </c>
      <c r="R74" s="1">
        <v>124</v>
      </c>
      <c r="S74" s="1">
        <v>1238</v>
      </c>
      <c r="T74" s="1">
        <v>124</v>
      </c>
      <c r="U74" s="1">
        <v>0</v>
      </c>
      <c r="V74" s="1">
        <f t="shared" si="14"/>
        <v>-263</v>
      </c>
      <c r="W74" s="1">
        <f t="shared" si="15"/>
        <v>579</v>
      </c>
      <c r="X74" s="1">
        <f t="shared" si="15"/>
        <v>0</v>
      </c>
      <c r="Y74" s="1">
        <f t="shared" si="15"/>
        <v>28</v>
      </c>
      <c r="Z74" s="1">
        <f t="shared" si="16"/>
        <v>344</v>
      </c>
      <c r="AB74" s="13">
        <f t="shared" si="1"/>
        <v>1.4895458479478887E-2</v>
      </c>
      <c r="AC74" s="13">
        <f t="shared" si="2"/>
        <v>0.43906000000000001</v>
      </c>
      <c r="AD74" s="13">
        <f t="shared" si="3"/>
        <v>0.29370000000000002</v>
      </c>
      <c r="AE74" s="13">
        <f t="shared" si="4"/>
        <v>0.13882</v>
      </c>
      <c r="AF74" s="13">
        <f t="shared" si="5"/>
        <v>6.5399999999999998E-3</v>
      </c>
      <c r="AG74" s="13">
        <f t="shared" si="6"/>
        <v>6.8799999999999998E-3</v>
      </c>
      <c r="AQ74" s="11">
        <f t="shared" si="20"/>
        <v>76</v>
      </c>
      <c r="AR74" s="11">
        <f t="shared" si="20"/>
        <v>61</v>
      </c>
      <c r="AS74" s="1">
        <f t="shared" si="7"/>
        <v>0</v>
      </c>
      <c r="AT74" s="107">
        <f>+EvolOf!H63</f>
        <v>0</v>
      </c>
      <c r="AU74" s="1">
        <f t="shared" si="8"/>
        <v>0</v>
      </c>
      <c r="AV74" s="1">
        <f t="shared" si="10"/>
        <v>0</v>
      </c>
      <c r="AW74" s="40">
        <f t="shared" si="11"/>
        <v>0</v>
      </c>
      <c r="AX74" s="1">
        <f t="shared" si="9"/>
        <v>0</v>
      </c>
      <c r="AY74" s="1">
        <f t="shared" si="12"/>
        <v>2011143.5106066302</v>
      </c>
      <c r="AZ74" s="1">
        <f t="shared" si="13"/>
        <v>1345312.3697562232</v>
      </c>
    </row>
    <row r="75" spans="2:52" x14ac:dyDescent="0.3">
      <c r="B75" s="1">
        <f t="shared" si="0"/>
        <v>22284</v>
      </c>
      <c r="C75" s="1">
        <v>62</v>
      </c>
      <c r="D75" s="1">
        <v>27715</v>
      </c>
      <c r="E75" s="1">
        <v>14362</v>
      </c>
      <c r="F75" s="1">
        <v>0</v>
      </c>
      <c r="G75" s="1">
        <v>7566</v>
      </c>
      <c r="H75" s="1">
        <v>0</v>
      </c>
      <c r="I75" s="1">
        <v>356</v>
      </c>
      <c r="J75" s="1">
        <v>56.38</v>
      </c>
      <c r="K75" s="1">
        <v>1.31</v>
      </c>
      <c r="L75" s="1">
        <v>22.9</v>
      </c>
      <c r="M75" s="1">
        <v>1.75</v>
      </c>
      <c r="N75" s="1">
        <v>13652</v>
      </c>
      <c r="O75" s="1">
        <v>8622</v>
      </c>
      <c r="P75" s="1">
        <v>3677</v>
      </c>
      <c r="Q75" s="1">
        <v>4814</v>
      </c>
      <c r="R75" s="1">
        <v>130</v>
      </c>
      <c r="S75" s="1">
        <v>1214</v>
      </c>
      <c r="T75" s="1">
        <v>121</v>
      </c>
      <c r="U75" s="1">
        <v>0</v>
      </c>
      <c r="V75" s="1">
        <f t="shared" si="14"/>
        <v>-323</v>
      </c>
      <c r="W75" s="1">
        <f t="shared" si="15"/>
        <v>625</v>
      </c>
      <c r="X75" s="1">
        <f t="shared" si="15"/>
        <v>0</v>
      </c>
      <c r="Y75" s="1">
        <f t="shared" si="15"/>
        <v>29</v>
      </c>
      <c r="Z75" s="1">
        <f t="shared" si="16"/>
        <v>331</v>
      </c>
      <c r="AB75" s="13">
        <f t="shared" si="1"/>
        <v>1.5975587865733262E-2</v>
      </c>
      <c r="AC75" s="13">
        <f t="shared" si="2"/>
        <v>0.44568000000000002</v>
      </c>
      <c r="AD75" s="13">
        <f t="shared" si="3"/>
        <v>0.28724</v>
      </c>
      <c r="AE75" s="13">
        <f t="shared" si="4"/>
        <v>0.15132000000000001</v>
      </c>
      <c r="AF75" s="13">
        <f t="shared" si="5"/>
        <v>7.1199999999999996E-3</v>
      </c>
      <c r="AG75" s="13">
        <f t="shared" si="6"/>
        <v>6.62E-3</v>
      </c>
      <c r="AQ75" s="11">
        <f t="shared" si="20"/>
        <v>77</v>
      </c>
      <c r="AR75" s="11">
        <f t="shared" si="20"/>
        <v>62</v>
      </c>
      <c r="AS75" s="1">
        <f t="shared" si="7"/>
        <v>0</v>
      </c>
      <c r="AT75" s="107">
        <f>+EvolOf!H64</f>
        <v>0</v>
      </c>
      <c r="AU75" s="1">
        <f t="shared" si="8"/>
        <v>0</v>
      </c>
      <c r="AV75" s="1">
        <f t="shared" si="10"/>
        <v>0</v>
      </c>
      <c r="AW75" s="40">
        <f t="shared" si="11"/>
        <v>0</v>
      </c>
      <c r="AX75" s="1">
        <f t="shared" si="9"/>
        <v>0</v>
      </c>
      <c r="AY75" s="1">
        <f t="shared" si="12"/>
        <v>2041466.8605820683</v>
      </c>
      <c r="AZ75" s="1">
        <f t="shared" si="13"/>
        <v>1315721.9104146324</v>
      </c>
    </row>
    <row r="76" spans="2:52" x14ac:dyDescent="0.3">
      <c r="B76" s="1">
        <f t="shared" si="0"/>
        <v>22603</v>
      </c>
      <c r="C76" s="1">
        <v>63</v>
      </c>
      <c r="D76" s="1">
        <v>27395</v>
      </c>
      <c r="E76" s="1">
        <v>14010</v>
      </c>
      <c r="F76" s="1">
        <v>0</v>
      </c>
      <c r="G76" s="1">
        <v>8209</v>
      </c>
      <c r="H76" s="1">
        <v>0</v>
      </c>
      <c r="I76" s="1">
        <v>384</v>
      </c>
      <c r="J76" s="1">
        <v>56.38</v>
      </c>
      <c r="K76" s="1">
        <v>1.31</v>
      </c>
      <c r="L76" s="1">
        <v>23.1</v>
      </c>
      <c r="M76" s="1">
        <v>1.72</v>
      </c>
      <c r="N76" s="1">
        <v>13956</v>
      </c>
      <c r="O76" s="1">
        <v>8637</v>
      </c>
      <c r="P76" s="1">
        <v>3341</v>
      </c>
      <c r="Q76" s="1">
        <v>5161</v>
      </c>
      <c r="R76" s="1">
        <v>134</v>
      </c>
      <c r="S76" s="1">
        <v>1188</v>
      </c>
      <c r="T76" s="1">
        <v>117</v>
      </c>
      <c r="U76" s="1">
        <v>0</v>
      </c>
      <c r="V76" s="1">
        <f t="shared" si="14"/>
        <v>-352</v>
      </c>
      <c r="W76" s="1">
        <f t="shared" si="15"/>
        <v>643</v>
      </c>
      <c r="X76" s="1">
        <f t="shared" si="15"/>
        <v>0</v>
      </c>
      <c r="Y76" s="1">
        <f t="shared" si="15"/>
        <v>28</v>
      </c>
      <c r="Z76" s="1">
        <f t="shared" si="16"/>
        <v>319</v>
      </c>
      <c r="AB76" s="13">
        <f t="shared" si="1"/>
        <v>1.698889527938769E-2</v>
      </c>
      <c r="AC76" s="13">
        <f t="shared" si="2"/>
        <v>0.45206000000000002</v>
      </c>
      <c r="AD76" s="13">
        <f t="shared" si="3"/>
        <v>0.2802</v>
      </c>
      <c r="AE76" s="13">
        <f t="shared" si="4"/>
        <v>0.16417999999999999</v>
      </c>
      <c r="AF76" s="13">
        <f t="shared" si="5"/>
        <v>7.6800000000000002E-3</v>
      </c>
      <c r="AG76" s="13">
        <f t="shared" si="6"/>
        <v>6.3800000000000003E-3</v>
      </c>
      <c r="AQ76" s="11">
        <f t="shared" si="20"/>
        <v>78</v>
      </c>
      <c r="AR76" s="11">
        <f t="shared" si="20"/>
        <v>63</v>
      </c>
      <c r="AS76" s="1">
        <f t="shared" si="7"/>
        <v>0</v>
      </c>
      <c r="AT76" s="107">
        <f>+EvolOf!H65</f>
        <v>0</v>
      </c>
      <c r="AU76" s="1">
        <f t="shared" si="8"/>
        <v>0</v>
      </c>
      <c r="AV76" s="1">
        <f t="shared" si="10"/>
        <v>0</v>
      </c>
      <c r="AW76" s="40">
        <f t="shared" si="11"/>
        <v>0</v>
      </c>
      <c r="AX76" s="1">
        <f t="shared" si="9"/>
        <v>0</v>
      </c>
      <c r="AY76" s="1">
        <f t="shared" si="12"/>
        <v>2070690.8746067355</v>
      </c>
      <c r="AZ76" s="1">
        <f t="shared" si="13"/>
        <v>1283474.7225253447</v>
      </c>
    </row>
    <row r="77" spans="2:52" x14ac:dyDescent="0.3">
      <c r="B77" s="1">
        <f t="shared" si="0"/>
        <v>22910</v>
      </c>
      <c r="C77" s="1">
        <v>64</v>
      </c>
      <c r="D77" s="1">
        <v>27088</v>
      </c>
      <c r="E77" s="1">
        <v>13636</v>
      </c>
      <c r="F77" s="1">
        <v>0</v>
      </c>
      <c r="G77" s="1">
        <v>8861</v>
      </c>
      <c r="H77" s="1">
        <v>0</v>
      </c>
      <c r="I77" s="1">
        <v>413</v>
      </c>
      <c r="J77" s="1">
        <v>56.39</v>
      </c>
      <c r="K77" s="1">
        <v>1.31</v>
      </c>
      <c r="L77" s="1">
        <v>23.3</v>
      </c>
      <c r="M77" s="1">
        <v>1.68</v>
      </c>
      <c r="N77" s="1">
        <v>14245</v>
      </c>
      <c r="O77" s="1">
        <v>8656</v>
      </c>
      <c r="P77" s="1">
        <v>3017</v>
      </c>
      <c r="Q77" s="1">
        <v>5498</v>
      </c>
      <c r="R77" s="1">
        <v>139</v>
      </c>
      <c r="S77" s="1">
        <v>1155</v>
      </c>
      <c r="T77" s="1">
        <v>113</v>
      </c>
      <c r="U77" s="1">
        <v>0</v>
      </c>
      <c r="V77" s="1">
        <f t="shared" si="14"/>
        <v>-374</v>
      </c>
      <c r="W77" s="1">
        <f t="shared" si="15"/>
        <v>652</v>
      </c>
      <c r="X77" s="1">
        <f t="shared" si="15"/>
        <v>0</v>
      </c>
      <c r="Y77" s="1">
        <f t="shared" si="15"/>
        <v>29</v>
      </c>
      <c r="Z77" s="1">
        <f t="shared" si="16"/>
        <v>307</v>
      </c>
      <c r="AB77" s="13">
        <f t="shared" si="1"/>
        <v>1.8027062418158008E-2</v>
      </c>
      <c r="AC77" s="13">
        <f t="shared" si="2"/>
        <v>0.4582</v>
      </c>
      <c r="AD77" s="13">
        <f t="shared" si="3"/>
        <v>0.27272000000000002</v>
      </c>
      <c r="AE77" s="13">
        <f t="shared" si="4"/>
        <v>0.17721999999999999</v>
      </c>
      <c r="AF77" s="13">
        <f t="shared" si="5"/>
        <v>8.26E-3</v>
      </c>
      <c r="AG77" s="13">
        <f t="shared" si="6"/>
        <v>6.1399999999999996E-3</v>
      </c>
      <c r="AQ77" s="11">
        <f t="shared" si="20"/>
        <v>79</v>
      </c>
      <c r="AR77" s="11">
        <f t="shared" si="20"/>
        <v>64</v>
      </c>
      <c r="AS77" s="1">
        <f t="shared" si="7"/>
        <v>0</v>
      </c>
      <c r="AT77" s="107">
        <f>+EvolOf!H66</f>
        <v>0</v>
      </c>
      <c r="AU77" s="1">
        <f t="shared" si="8"/>
        <v>0</v>
      </c>
      <c r="AV77" s="1">
        <f t="shared" si="10"/>
        <v>0</v>
      </c>
      <c r="AW77" s="40">
        <f t="shared" si="11"/>
        <v>0</v>
      </c>
      <c r="AX77" s="1">
        <f t="shared" si="9"/>
        <v>0</v>
      </c>
      <c r="AY77" s="1">
        <f t="shared" si="12"/>
        <v>2098815.5526806312</v>
      </c>
      <c r="AZ77" s="1">
        <f t="shared" si="13"/>
        <v>1249212.0853929764</v>
      </c>
    </row>
    <row r="78" spans="2:52" x14ac:dyDescent="0.3">
      <c r="B78" s="1">
        <f t="shared" ref="B78:B141" si="21">IF(C78="",NA(),E78+G78+H78+I78)</f>
        <v>23196</v>
      </c>
      <c r="C78" s="1">
        <v>65</v>
      </c>
      <c r="D78" s="1">
        <v>26802</v>
      </c>
      <c r="E78" s="1">
        <v>13213</v>
      </c>
      <c r="F78" s="1">
        <v>0</v>
      </c>
      <c r="G78" s="1">
        <v>9539</v>
      </c>
      <c r="H78" s="1">
        <v>0</v>
      </c>
      <c r="I78" s="1">
        <v>444</v>
      </c>
      <c r="J78" s="1">
        <v>56.39</v>
      </c>
      <c r="K78" s="1">
        <v>1.3</v>
      </c>
      <c r="L78" s="1">
        <v>23.5</v>
      </c>
      <c r="M78" s="1">
        <v>1.65</v>
      </c>
      <c r="N78" s="1">
        <v>14513</v>
      </c>
      <c r="O78" s="1">
        <v>8674</v>
      </c>
      <c r="P78" s="1">
        <v>2692</v>
      </c>
      <c r="Q78" s="1">
        <v>5838</v>
      </c>
      <c r="R78" s="1">
        <v>143</v>
      </c>
      <c r="S78" s="1">
        <v>1124</v>
      </c>
      <c r="T78" s="1">
        <v>110</v>
      </c>
      <c r="U78" s="1">
        <v>0</v>
      </c>
      <c r="V78" s="1">
        <f t="shared" si="14"/>
        <v>-423</v>
      </c>
      <c r="W78" s="1">
        <f t="shared" si="15"/>
        <v>678</v>
      </c>
      <c r="X78" s="1">
        <f t="shared" si="15"/>
        <v>0</v>
      </c>
      <c r="Y78" s="1">
        <f t="shared" si="15"/>
        <v>31</v>
      </c>
      <c r="Z78" s="1">
        <f t="shared" si="16"/>
        <v>286</v>
      </c>
      <c r="AB78" s="13">
        <f t="shared" ref="AB78:AB141" si="22">IF(OR(ISNA(B78),B78=0),NA(),I78/B78)</f>
        <v>1.9141231246766685E-2</v>
      </c>
      <c r="AC78" s="13">
        <f t="shared" ref="AC78:AC141" si="23">IF(OR(ISNA(B78),B78=0),NA(),B78/$AC$11)</f>
        <v>0.46392</v>
      </c>
      <c r="AD78" s="13">
        <f t="shared" ref="AD78:AD141" si="24">IF(OR(ISNA(B78),B78=0),NA(),E78/$AC$11)</f>
        <v>0.26425999999999999</v>
      </c>
      <c r="AE78" s="13">
        <f t="shared" ref="AE78:AE141" si="25">IF(OR(ISNA(B78),B78=0),NA(),G78/$AC$11)</f>
        <v>0.19078000000000001</v>
      </c>
      <c r="AF78" s="13">
        <f t="shared" ref="AF78:AF141" si="26">IF(OR(ISNA(B78),B78=0),NA(),I78/$AC$11)</f>
        <v>8.8800000000000007E-3</v>
      </c>
      <c r="AG78" s="13">
        <f t="shared" ref="AG78:AG141" si="27">+IF(OR(ISNA(B78),B78=0),NA(),Z78/$AC$11)</f>
        <v>5.7200000000000003E-3</v>
      </c>
      <c r="AQ78" s="11">
        <f t="shared" si="20"/>
        <v>80</v>
      </c>
      <c r="AR78" s="11">
        <f t="shared" si="20"/>
        <v>65</v>
      </c>
      <c r="AS78" s="1">
        <f t="shared" ref="AS78:AS88" si="28">IF(OR(AQ78&lt;$BB$12,AQ78&gt;$BD$12),0,$BB$14*B78)</f>
        <v>0</v>
      </c>
      <c r="AT78" s="107">
        <f>+EvolOf!H67</f>
        <v>0</v>
      </c>
      <c r="AU78" s="1">
        <f t="shared" ref="AU78:AU88" si="29">IF(OR(AQ78&lt;$BB$12,AQ78&gt;$BD$12),0,IF(AQ78&gt;$BD$12,0,VLOOKUP(AQ78,$AR$14:$AT$87,3)))</f>
        <v>0</v>
      </c>
      <c r="AV78" s="1">
        <f t="shared" si="10"/>
        <v>0</v>
      </c>
      <c r="AW78" s="40">
        <f t="shared" si="11"/>
        <v>0</v>
      </c>
      <c r="AX78" s="1">
        <f t="shared" ref="AX78:AX88" si="30">+AV78*AV78</f>
        <v>0</v>
      </c>
      <c r="AY78" s="1">
        <f t="shared" si="12"/>
        <v>2125016.3928406774</v>
      </c>
      <c r="AZ78" s="1">
        <f t="shared" si="13"/>
        <v>1210460.4931282925</v>
      </c>
    </row>
    <row r="79" spans="2:52" x14ac:dyDescent="0.3">
      <c r="B79" s="1">
        <f t="shared" si="21"/>
        <v>23474</v>
      </c>
      <c r="C79" s="1">
        <v>66</v>
      </c>
      <c r="D79" s="1">
        <v>26523</v>
      </c>
      <c r="E79" s="1">
        <v>12772</v>
      </c>
      <c r="F79" s="1">
        <v>0</v>
      </c>
      <c r="G79" s="1">
        <v>10228</v>
      </c>
      <c r="H79" s="1">
        <v>0</v>
      </c>
      <c r="I79" s="1">
        <v>474</v>
      </c>
      <c r="J79" s="1">
        <v>56.39</v>
      </c>
      <c r="K79" s="1">
        <v>1.3</v>
      </c>
      <c r="L79" s="1">
        <v>23.7</v>
      </c>
      <c r="M79" s="1">
        <v>1.61</v>
      </c>
      <c r="N79" s="1">
        <v>14773</v>
      </c>
      <c r="O79" s="1">
        <v>8692</v>
      </c>
      <c r="P79" s="1">
        <v>2376</v>
      </c>
      <c r="Q79" s="1">
        <v>6168</v>
      </c>
      <c r="R79" s="1">
        <v>147</v>
      </c>
      <c r="S79" s="1">
        <v>1084</v>
      </c>
      <c r="T79" s="1">
        <v>107</v>
      </c>
      <c r="U79" s="1">
        <v>0</v>
      </c>
      <c r="V79" s="1">
        <f t="shared" si="14"/>
        <v>-441</v>
      </c>
      <c r="W79" s="1">
        <f t="shared" si="15"/>
        <v>689</v>
      </c>
      <c r="X79" s="1">
        <f t="shared" si="15"/>
        <v>0</v>
      </c>
      <c r="Y79" s="1">
        <f t="shared" si="15"/>
        <v>30</v>
      </c>
      <c r="Z79" s="1">
        <f t="shared" si="16"/>
        <v>278</v>
      </c>
      <c r="AB79" s="13">
        <f t="shared" si="22"/>
        <v>2.0192553463406322E-2</v>
      </c>
      <c r="AC79" s="13">
        <f t="shared" si="23"/>
        <v>0.46948000000000001</v>
      </c>
      <c r="AD79" s="13">
        <f t="shared" si="24"/>
        <v>0.25544</v>
      </c>
      <c r="AE79" s="13">
        <f t="shared" si="25"/>
        <v>0.20455999999999999</v>
      </c>
      <c r="AF79" s="13">
        <f t="shared" si="26"/>
        <v>9.4800000000000006E-3</v>
      </c>
      <c r="AG79" s="13">
        <f t="shared" si="27"/>
        <v>5.5599999999999998E-3</v>
      </c>
      <c r="AQ79" s="11">
        <f t="shared" si="20"/>
        <v>81</v>
      </c>
      <c r="AR79" s="11">
        <f t="shared" si="20"/>
        <v>66</v>
      </c>
      <c r="AS79" s="1">
        <f t="shared" si="28"/>
        <v>0</v>
      </c>
      <c r="AT79" s="107">
        <f>+EvolOf!H68</f>
        <v>0</v>
      </c>
      <c r="AU79" s="1">
        <f t="shared" si="29"/>
        <v>0</v>
      </c>
      <c r="AV79" s="1">
        <f t="shared" ref="AV79:AV88" si="31">+AS79-AU79</f>
        <v>0</v>
      </c>
      <c r="AW79" s="40">
        <f t="shared" ref="AW79:AW88" si="32">IF(AU79=0,0,AS79/AU79-1)</f>
        <v>0</v>
      </c>
      <c r="AX79" s="1">
        <f t="shared" si="30"/>
        <v>0</v>
      </c>
      <c r="AY79" s="1">
        <f t="shared" ref="AY79:AY88" si="33">+$BB$14*B79</f>
        <v>2150484.3423668765</v>
      </c>
      <c r="AZ79" s="1">
        <f t="shared" ref="AZ79:AZ88" si="34">+$BB$14*E79</f>
        <v>1170059.8969374518</v>
      </c>
    </row>
    <row r="80" spans="2:52" x14ac:dyDescent="0.3">
      <c r="B80" s="1">
        <f t="shared" si="21"/>
        <v>23738</v>
      </c>
      <c r="C80" s="1">
        <v>67</v>
      </c>
      <c r="D80" s="1">
        <v>26261</v>
      </c>
      <c r="E80" s="1">
        <v>12329</v>
      </c>
      <c r="F80" s="1">
        <v>0</v>
      </c>
      <c r="G80" s="1">
        <v>10904</v>
      </c>
      <c r="H80" s="1">
        <v>0</v>
      </c>
      <c r="I80" s="1">
        <v>505</v>
      </c>
      <c r="J80" s="1">
        <v>56.4</v>
      </c>
      <c r="K80" s="1">
        <v>1.3</v>
      </c>
      <c r="L80" s="1">
        <v>23.9</v>
      </c>
      <c r="M80" s="1">
        <v>1.58</v>
      </c>
      <c r="N80" s="1">
        <v>15019</v>
      </c>
      <c r="O80" s="1">
        <v>8709</v>
      </c>
      <c r="P80" s="1">
        <v>2075</v>
      </c>
      <c r="Q80" s="1">
        <v>6481</v>
      </c>
      <c r="R80" s="1">
        <v>151</v>
      </c>
      <c r="S80" s="1">
        <v>1048</v>
      </c>
      <c r="T80" s="1">
        <v>101</v>
      </c>
      <c r="U80" s="1">
        <v>0</v>
      </c>
      <c r="V80" s="1">
        <f t="shared" ref="V80:V143" si="35">IF($C80="","",E80-E79)</f>
        <v>-443</v>
      </c>
      <c r="W80" s="1">
        <f t="shared" ref="W80:Y143" si="36">IF($C80="","",G80-G79)</f>
        <v>676</v>
      </c>
      <c r="X80" s="1">
        <f t="shared" si="36"/>
        <v>0</v>
      </c>
      <c r="Y80" s="1">
        <f t="shared" si="36"/>
        <v>31</v>
      </c>
      <c r="Z80" s="1">
        <f t="shared" ref="Z80:Z143" si="37">IF(OR($C80="",ISNA($C80)),NA(),V80+W80+X80+Y80)</f>
        <v>264</v>
      </c>
      <c r="AB80" s="13">
        <f t="shared" si="22"/>
        <v>2.1273906816075491E-2</v>
      </c>
      <c r="AC80" s="13">
        <f t="shared" si="23"/>
        <v>0.47476000000000002</v>
      </c>
      <c r="AD80" s="13">
        <f t="shared" si="24"/>
        <v>0.24657999999999999</v>
      </c>
      <c r="AE80" s="13">
        <f t="shared" si="25"/>
        <v>0.21808</v>
      </c>
      <c r="AF80" s="13">
        <f t="shared" si="26"/>
        <v>1.01E-2</v>
      </c>
      <c r="AG80" s="13">
        <f t="shared" si="27"/>
        <v>5.28E-3</v>
      </c>
      <c r="AQ80" s="11">
        <f t="shared" ref="AQ80:AR95" si="38">+AQ79+1</f>
        <v>82</v>
      </c>
      <c r="AR80" s="11">
        <f t="shared" si="38"/>
        <v>67</v>
      </c>
      <c r="AS80" s="1">
        <f t="shared" si="28"/>
        <v>0</v>
      </c>
      <c r="AT80" s="107">
        <f>+EvolOf!H69</f>
        <v>0</v>
      </c>
      <c r="AU80" s="1">
        <f t="shared" si="29"/>
        <v>0</v>
      </c>
      <c r="AV80" s="1">
        <f t="shared" si="31"/>
        <v>0</v>
      </c>
      <c r="AW80" s="40">
        <f t="shared" si="32"/>
        <v>0</v>
      </c>
      <c r="AX80" s="1">
        <f t="shared" si="30"/>
        <v>0</v>
      </c>
      <c r="AY80" s="1">
        <f t="shared" si="33"/>
        <v>2174669.7332838424</v>
      </c>
      <c r="AZ80" s="1">
        <f t="shared" si="34"/>
        <v>1129476.0780881494</v>
      </c>
    </row>
    <row r="81" spans="1:66" x14ac:dyDescent="0.3">
      <c r="B81" s="1">
        <f t="shared" si="21"/>
        <v>23983</v>
      </c>
      <c r="C81" s="1">
        <v>68</v>
      </c>
      <c r="D81" s="1">
        <v>26016</v>
      </c>
      <c r="E81" s="1">
        <v>11854</v>
      </c>
      <c r="F81" s="1">
        <v>0</v>
      </c>
      <c r="G81" s="1">
        <v>11593</v>
      </c>
      <c r="H81" s="1">
        <v>0</v>
      </c>
      <c r="I81" s="1">
        <v>536</v>
      </c>
      <c r="J81" s="1">
        <v>56.4</v>
      </c>
      <c r="K81" s="1">
        <v>1.29</v>
      </c>
      <c r="L81" s="1">
        <v>24.1</v>
      </c>
      <c r="M81" s="1">
        <v>1.55</v>
      </c>
      <c r="N81" s="1">
        <v>15246</v>
      </c>
      <c r="O81" s="1">
        <v>8727</v>
      </c>
      <c r="P81" s="1">
        <v>1789</v>
      </c>
      <c r="Q81" s="1">
        <v>6783</v>
      </c>
      <c r="R81" s="1">
        <v>154</v>
      </c>
      <c r="S81" s="1">
        <v>1008</v>
      </c>
      <c r="T81" s="1">
        <v>96</v>
      </c>
      <c r="U81" s="1">
        <v>0</v>
      </c>
      <c r="V81" s="1">
        <f t="shared" si="35"/>
        <v>-475</v>
      </c>
      <c r="W81" s="1">
        <f t="shared" si="36"/>
        <v>689</v>
      </c>
      <c r="X81" s="1">
        <f t="shared" si="36"/>
        <v>0</v>
      </c>
      <c r="Y81" s="1">
        <f t="shared" si="36"/>
        <v>31</v>
      </c>
      <c r="Z81" s="1">
        <f t="shared" si="37"/>
        <v>245</v>
      </c>
      <c r="AB81" s="13">
        <f t="shared" si="22"/>
        <v>2.2349163991160406E-2</v>
      </c>
      <c r="AC81" s="13">
        <f t="shared" si="23"/>
        <v>0.47965999999999998</v>
      </c>
      <c r="AD81" s="13">
        <f t="shared" si="24"/>
        <v>0.23708000000000001</v>
      </c>
      <c r="AE81" s="13">
        <f t="shared" si="25"/>
        <v>0.23186000000000001</v>
      </c>
      <c r="AF81" s="13">
        <f t="shared" si="26"/>
        <v>1.072E-2</v>
      </c>
      <c r="AG81" s="13">
        <f t="shared" si="27"/>
        <v>4.8999999999999998E-3</v>
      </c>
      <c r="AQ81" s="11">
        <f t="shared" si="38"/>
        <v>83</v>
      </c>
      <c r="AR81" s="11">
        <f t="shared" si="38"/>
        <v>68</v>
      </c>
      <c r="AS81" s="1">
        <f t="shared" si="28"/>
        <v>0</v>
      </c>
      <c r="AT81" s="107">
        <f>+EvolOf!H70</f>
        <v>0</v>
      </c>
      <c r="AU81" s="1">
        <f t="shared" si="29"/>
        <v>0</v>
      </c>
      <c r="AV81" s="1">
        <f t="shared" si="31"/>
        <v>0</v>
      </c>
      <c r="AW81" s="40">
        <f t="shared" si="32"/>
        <v>0</v>
      </c>
      <c r="AX81" s="1">
        <f t="shared" si="30"/>
        <v>0</v>
      </c>
      <c r="AY81" s="1">
        <f t="shared" si="33"/>
        <v>2197114.5089454204</v>
      </c>
      <c r="AZ81" s="1">
        <f t="shared" si="34"/>
        <v>1085960.696703457</v>
      </c>
    </row>
    <row r="82" spans="1:66" x14ac:dyDescent="0.3">
      <c r="B82" s="1">
        <f t="shared" si="21"/>
        <v>24221</v>
      </c>
      <c r="C82" s="1">
        <v>69</v>
      </c>
      <c r="D82" s="1">
        <v>25777</v>
      </c>
      <c r="E82" s="1">
        <v>11393</v>
      </c>
      <c r="F82" s="1">
        <v>0</v>
      </c>
      <c r="G82" s="1">
        <v>12261</v>
      </c>
      <c r="H82" s="1">
        <v>0</v>
      </c>
      <c r="I82" s="1">
        <v>567</v>
      </c>
      <c r="J82" s="1">
        <v>56.41</v>
      </c>
      <c r="K82" s="1">
        <v>1.29</v>
      </c>
      <c r="L82" s="1">
        <v>24.3</v>
      </c>
      <c r="M82" s="1">
        <v>1.51</v>
      </c>
      <c r="N82" s="1">
        <v>15467</v>
      </c>
      <c r="O82" s="1">
        <v>8744</v>
      </c>
      <c r="P82" s="1">
        <v>1531</v>
      </c>
      <c r="Q82" s="1">
        <v>7057</v>
      </c>
      <c r="R82" s="1">
        <v>156</v>
      </c>
      <c r="S82" s="1">
        <v>972</v>
      </c>
      <c r="T82" s="1">
        <v>93</v>
      </c>
      <c r="U82" s="1">
        <v>0</v>
      </c>
      <c r="V82" s="1">
        <f t="shared" si="35"/>
        <v>-461</v>
      </c>
      <c r="W82" s="1">
        <f t="shared" si="36"/>
        <v>668</v>
      </c>
      <c r="X82" s="1">
        <f t="shared" si="36"/>
        <v>0</v>
      </c>
      <c r="Y82" s="1">
        <f t="shared" si="36"/>
        <v>31</v>
      </c>
      <c r="Z82" s="1">
        <f t="shared" si="37"/>
        <v>238</v>
      </c>
      <c r="AB82" s="13">
        <f t="shared" si="22"/>
        <v>2.3409438090912844E-2</v>
      </c>
      <c r="AC82" s="13">
        <f t="shared" si="23"/>
        <v>0.48442000000000002</v>
      </c>
      <c r="AD82" s="13">
        <f t="shared" si="24"/>
        <v>0.22786000000000001</v>
      </c>
      <c r="AE82" s="13">
        <f t="shared" si="25"/>
        <v>0.24521999999999999</v>
      </c>
      <c r="AF82" s="13">
        <f t="shared" si="26"/>
        <v>1.1339999999999999E-2</v>
      </c>
      <c r="AG82" s="13">
        <f t="shared" si="27"/>
        <v>4.7600000000000003E-3</v>
      </c>
      <c r="AQ82" s="11">
        <f t="shared" si="38"/>
        <v>84</v>
      </c>
      <c r="AR82" s="11">
        <f t="shared" si="38"/>
        <v>69</v>
      </c>
      <c r="AS82" s="1">
        <f t="shared" si="28"/>
        <v>0</v>
      </c>
      <c r="AT82" s="107">
        <f>+EvolOf!H71</f>
        <v>0</v>
      </c>
      <c r="AU82" s="1">
        <f t="shared" si="29"/>
        <v>0</v>
      </c>
      <c r="AV82" s="1">
        <f t="shared" si="31"/>
        <v>0</v>
      </c>
      <c r="AW82" s="40">
        <f t="shared" si="32"/>
        <v>0</v>
      </c>
      <c r="AX82" s="1">
        <f t="shared" si="30"/>
        <v>0</v>
      </c>
      <c r="AY82" s="1">
        <f t="shared" si="33"/>
        <v>2218918.0053023822</v>
      </c>
      <c r="AZ82" s="1">
        <f t="shared" si="34"/>
        <v>1043727.8739279979</v>
      </c>
    </row>
    <row r="83" spans="1:66" x14ac:dyDescent="0.3">
      <c r="B83" s="1">
        <f t="shared" si="21"/>
        <v>24448</v>
      </c>
      <c r="C83" s="1">
        <v>70</v>
      </c>
      <c r="D83" s="1">
        <v>25550</v>
      </c>
      <c r="E83" s="1">
        <v>10938</v>
      </c>
      <c r="F83" s="1">
        <v>0</v>
      </c>
      <c r="G83" s="1">
        <v>12913</v>
      </c>
      <c r="H83" s="1">
        <v>0</v>
      </c>
      <c r="I83" s="1">
        <v>597</v>
      </c>
      <c r="J83" s="1">
        <v>56.41</v>
      </c>
      <c r="K83" s="1">
        <v>1.29</v>
      </c>
      <c r="L83" s="1">
        <v>24.4</v>
      </c>
      <c r="M83" s="1">
        <v>1.48</v>
      </c>
      <c r="N83" s="1">
        <v>15675</v>
      </c>
      <c r="O83" s="1">
        <v>8763</v>
      </c>
      <c r="P83" s="1">
        <v>1302</v>
      </c>
      <c r="Q83" s="1">
        <v>7303</v>
      </c>
      <c r="R83" s="1">
        <v>158</v>
      </c>
      <c r="S83" s="1">
        <v>935</v>
      </c>
      <c r="T83" s="1">
        <v>91</v>
      </c>
      <c r="U83" s="1">
        <v>0</v>
      </c>
      <c r="V83" s="1">
        <f t="shared" si="35"/>
        <v>-455</v>
      </c>
      <c r="W83" s="1">
        <f t="shared" si="36"/>
        <v>652</v>
      </c>
      <c r="X83" s="1">
        <f t="shared" si="36"/>
        <v>0</v>
      </c>
      <c r="Y83" s="1">
        <f t="shared" si="36"/>
        <v>30</v>
      </c>
      <c r="Z83" s="1">
        <f t="shared" si="37"/>
        <v>227</v>
      </c>
      <c r="AB83" s="13">
        <f t="shared" si="22"/>
        <v>2.4419175392670158E-2</v>
      </c>
      <c r="AC83" s="13">
        <f t="shared" si="23"/>
        <v>0.48896000000000001</v>
      </c>
      <c r="AD83" s="13">
        <f t="shared" si="24"/>
        <v>0.21876000000000001</v>
      </c>
      <c r="AE83" s="13">
        <f t="shared" si="25"/>
        <v>0.25825999999999999</v>
      </c>
      <c r="AF83" s="13">
        <f t="shared" si="26"/>
        <v>1.1939999999999999E-2</v>
      </c>
      <c r="AG83" s="13">
        <f t="shared" si="27"/>
        <v>4.5399999999999998E-3</v>
      </c>
      <c r="AQ83" s="11">
        <f t="shared" si="38"/>
        <v>85</v>
      </c>
      <c r="AR83" s="11">
        <f t="shared" si="38"/>
        <v>70</v>
      </c>
      <c r="AS83" s="1">
        <f t="shared" si="28"/>
        <v>0</v>
      </c>
      <c r="AT83" s="107">
        <f>+EvolOf!H72</f>
        <v>0</v>
      </c>
      <c r="AU83" s="1">
        <f t="shared" si="29"/>
        <v>0</v>
      </c>
      <c r="AV83" s="1">
        <f t="shared" si="31"/>
        <v>0</v>
      </c>
      <c r="AW83" s="40">
        <f t="shared" si="32"/>
        <v>0</v>
      </c>
      <c r="AX83" s="1">
        <f t="shared" si="30"/>
        <v>0</v>
      </c>
      <c r="AY83" s="1">
        <f t="shared" si="33"/>
        <v>2239713.7770378031</v>
      </c>
      <c r="AZ83" s="1">
        <f t="shared" si="34"/>
        <v>1002044.7191279243</v>
      </c>
    </row>
    <row r="84" spans="1:66" x14ac:dyDescent="0.3">
      <c r="B84" s="1">
        <f t="shared" si="21"/>
        <v>24660</v>
      </c>
      <c r="C84" s="1">
        <v>71</v>
      </c>
      <c r="D84" s="1">
        <v>25339</v>
      </c>
      <c r="E84" s="1">
        <v>10470</v>
      </c>
      <c r="F84" s="1">
        <v>0</v>
      </c>
      <c r="G84" s="1">
        <v>13559</v>
      </c>
      <c r="H84" s="1">
        <v>0</v>
      </c>
      <c r="I84" s="1">
        <v>631</v>
      </c>
      <c r="J84" s="1">
        <v>56.42</v>
      </c>
      <c r="K84" s="1">
        <v>1.28</v>
      </c>
      <c r="L84" s="1">
        <v>24.5</v>
      </c>
      <c r="M84" s="1">
        <v>1.45</v>
      </c>
      <c r="N84" s="1">
        <v>15868</v>
      </c>
      <c r="O84" s="1">
        <v>8782</v>
      </c>
      <c r="P84" s="1">
        <v>1096</v>
      </c>
      <c r="Q84" s="1">
        <v>7525</v>
      </c>
      <c r="R84" s="1">
        <v>159</v>
      </c>
      <c r="S84" s="1">
        <v>894</v>
      </c>
      <c r="T84" s="1">
        <v>87</v>
      </c>
      <c r="U84" s="1">
        <v>0</v>
      </c>
      <c r="V84" s="1">
        <f t="shared" si="35"/>
        <v>-468</v>
      </c>
      <c r="W84" s="1">
        <f t="shared" si="36"/>
        <v>646</v>
      </c>
      <c r="X84" s="1">
        <f t="shared" si="36"/>
        <v>0</v>
      </c>
      <c r="Y84" s="1">
        <f t="shared" si="36"/>
        <v>34</v>
      </c>
      <c r="Z84" s="1">
        <f t="shared" si="37"/>
        <v>212</v>
      </c>
      <c r="AB84" s="13">
        <f t="shared" si="22"/>
        <v>2.5587996755879968E-2</v>
      </c>
      <c r="AC84" s="13">
        <f t="shared" si="23"/>
        <v>0.49320000000000003</v>
      </c>
      <c r="AD84" s="13">
        <f t="shared" si="24"/>
        <v>0.2094</v>
      </c>
      <c r="AE84" s="13">
        <f t="shared" si="25"/>
        <v>0.27117999999999998</v>
      </c>
      <c r="AF84" s="13">
        <f t="shared" si="26"/>
        <v>1.2619999999999999E-2</v>
      </c>
      <c r="AG84" s="13">
        <f t="shared" si="27"/>
        <v>4.2399999999999998E-3</v>
      </c>
      <c r="AQ84" s="11">
        <f t="shared" si="38"/>
        <v>86</v>
      </c>
      <c r="AR84" s="11">
        <f t="shared" si="38"/>
        <v>71</v>
      </c>
      <c r="AS84" s="1">
        <f t="shared" si="28"/>
        <v>0</v>
      </c>
      <c r="AT84" s="107">
        <f>+EvolOf!H73</f>
        <v>0</v>
      </c>
      <c r="AU84" s="1">
        <f t="shared" si="29"/>
        <v>0</v>
      </c>
      <c r="AV84" s="1">
        <f t="shared" si="31"/>
        <v>0</v>
      </c>
      <c r="AW84" s="40">
        <f t="shared" si="32"/>
        <v>0</v>
      </c>
      <c r="AX84" s="1">
        <f t="shared" si="30"/>
        <v>0</v>
      </c>
      <c r="AY84" s="1">
        <f t="shared" si="33"/>
        <v>2259135.3788347607</v>
      </c>
      <c r="AZ84" s="1">
        <f t="shared" si="34"/>
        <v>959170.61704784853</v>
      </c>
    </row>
    <row r="85" spans="1:66" x14ac:dyDescent="0.3">
      <c r="B85" s="1">
        <f t="shared" si="21"/>
        <v>24869</v>
      </c>
      <c r="C85" s="1">
        <v>72</v>
      </c>
      <c r="D85" s="1">
        <v>25129</v>
      </c>
      <c r="E85" s="1">
        <v>10046</v>
      </c>
      <c r="F85" s="1">
        <v>0</v>
      </c>
      <c r="G85" s="1">
        <v>14160</v>
      </c>
      <c r="H85" s="1">
        <v>0</v>
      </c>
      <c r="I85" s="1">
        <v>663</v>
      </c>
      <c r="J85" s="1">
        <v>56.42</v>
      </c>
      <c r="K85" s="1">
        <v>1.28</v>
      </c>
      <c r="L85" s="1">
        <v>24.7</v>
      </c>
      <c r="M85" s="1">
        <v>1.42</v>
      </c>
      <c r="N85" s="1">
        <v>16060</v>
      </c>
      <c r="O85" s="1">
        <v>8800</v>
      </c>
      <c r="P85" s="1">
        <v>926</v>
      </c>
      <c r="Q85" s="1">
        <v>7713</v>
      </c>
      <c r="R85" s="1">
        <v>161</v>
      </c>
      <c r="S85" s="1">
        <v>857</v>
      </c>
      <c r="T85" s="1">
        <v>82</v>
      </c>
      <c r="U85" s="1">
        <v>0</v>
      </c>
      <c r="V85" s="1">
        <f t="shared" si="35"/>
        <v>-424</v>
      </c>
      <c r="W85" s="1">
        <f t="shared" si="36"/>
        <v>601</v>
      </c>
      <c r="X85" s="1">
        <f t="shared" si="36"/>
        <v>0</v>
      </c>
      <c r="Y85" s="1">
        <f t="shared" si="36"/>
        <v>32</v>
      </c>
      <c r="Z85" s="1">
        <f t="shared" si="37"/>
        <v>209</v>
      </c>
      <c r="AB85" s="13">
        <f t="shared" si="22"/>
        <v>2.6659696811291166E-2</v>
      </c>
      <c r="AC85" s="13">
        <f t="shared" si="23"/>
        <v>0.49737999999999999</v>
      </c>
      <c r="AD85" s="13">
        <f t="shared" si="24"/>
        <v>0.20091999999999999</v>
      </c>
      <c r="AE85" s="13">
        <f t="shared" si="25"/>
        <v>0.28320000000000001</v>
      </c>
      <c r="AF85" s="13">
        <f t="shared" si="26"/>
        <v>1.3259999999999999E-2</v>
      </c>
      <c r="AG85" s="13">
        <f t="shared" si="27"/>
        <v>4.1799999999999997E-3</v>
      </c>
      <c r="AQ85" s="11">
        <f t="shared" si="38"/>
        <v>87</v>
      </c>
      <c r="AR85" s="11">
        <f t="shared" si="38"/>
        <v>72</v>
      </c>
      <c r="AS85" s="1">
        <f t="shared" si="28"/>
        <v>0</v>
      </c>
      <c r="AT85" s="107">
        <f>+EvolOf!H74</f>
        <v>0</v>
      </c>
      <c r="AU85" s="1">
        <f t="shared" si="29"/>
        <v>0</v>
      </c>
      <c r="AV85" s="1">
        <f t="shared" si="31"/>
        <v>0</v>
      </c>
      <c r="AW85" s="40">
        <f t="shared" si="32"/>
        <v>0</v>
      </c>
      <c r="AX85" s="1">
        <f t="shared" si="30"/>
        <v>0</v>
      </c>
      <c r="AY85" s="1">
        <f t="shared" si="33"/>
        <v>2278282.1466440251</v>
      </c>
      <c r="AZ85" s="1">
        <f t="shared" si="34"/>
        <v>920327.41345393378</v>
      </c>
    </row>
    <row r="86" spans="1:66" x14ac:dyDescent="0.3">
      <c r="B86" s="1">
        <f t="shared" si="21"/>
        <v>25054</v>
      </c>
      <c r="C86" s="1">
        <v>73</v>
      </c>
      <c r="D86" s="1">
        <v>24944</v>
      </c>
      <c r="E86" s="1">
        <v>9612</v>
      </c>
      <c r="F86" s="1">
        <v>0</v>
      </c>
      <c r="G86" s="1">
        <v>14745</v>
      </c>
      <c r="H86" s="1">
        <v>0</v>
      </c>
      <c r="I86" s="1">
        <v>697</v>
      </c>
      <c r="J86" s="1">
        <v>56.43</v>
      </c>
      <c r="K86" s="1">
        <v>1.28</v>
      </c>
      <c r="L86" s="1">
        <v>24.8</v>
      </c>
      <c r="M86" s="1">
        <v>1.4</v>
      </c>
      <c r="N86" s="1">
        <v>16226</v>
      </c>
      <c r="O86" s="1">
        <v>8819</v>
      </c>
      <c r="P86" s="1">
        <v>790</v>
      </c>
      <c r="Q86" s="1">
        <v>7866</v>
      </c>
      <c r="R86" s="1">
        <v>161</v>
      </c>
      <c r="S86" s="1">
        <v>819</v>
      </c>
      <c r="T86" s="1">
        <v>79</v>
      </c>
      <c r="U86" s="1">
        <v>0</v>
      </c>
      <c r="V86" s="1">
        <f t="shared" si="35"/>
        <v>-434</v>
      </c>
      <c r="W86" s="1">
        <f t="shared" si="36"/>
        <v>585</v>
      </c>
      <c r="X86" s="1">
        <f t="shared" si="36"/>
        <v>0</v>
      </c>
      <c r="Y86" s="1">
        <f t="shared" si="36"/>
        <v>34</v>
      </c>
      <c r="Z86" s="1">
        <f t="shared" si="37"/>
        <v>185</v>
      </c>
      <c r="AB86" s="13">
        <f t="shared" si="22"/>
        <v>2.7819908996567413E-2</v>
      </c>
      <c r="AC86" s="13">
        <f t="shared" si="23"/>
        <v>0.50107999999999997</v>
      </c>
      <c r="AD86" s="13">
        <f t="shared" si="24"/>
        <v>0.19223999999999999</v>
      </c>
      <c r="AE86" s="13">
        <f t="shared" si="25"/>
        <v>0.2949</v>
      </c>
      <c r="AF86" s="13">
        <f t="shared" si="26"/>
        <v>1.3939999999999999E-2</v>
      </c>
      <c r="AG86" s="13">
        <f t="shared" si="27"/>
        <v>3.7000000000000002E-3</v>
      </c>
      <c r="AQ86" s="11">
        <f t="shared" si="38"/>
        <v>88</v>
      </c>
      <c r="AR86" s="11">
        <f t="shared" si="38"/>
        <v>73</v>
      </c>
      <c r="AS86" s="1">
        <f t="shared" si="28"/>
        <v>0</v>
      </c>
      <c r="AT86" s="107">
        <f>+EvolOf!H75</f>
        <v>0</v>
      </c>
      <c r="AU86" s="1">
        <f t="shared" si="29"/>
        <v>0</v>
      </c>
      <c r="AV86" s="1">
        <f t="shared" si="31"/>
        <v>0</v>
      </c>
      <c r="AW86" s="40">
        <f t="shared" si="32"/>
        <v>0</v>
      </c>
      <c r="AX86" s="1">
        <f t="shared" si="30"/>
        <v>0</v>
      </c>
      <c r="AY86" s="1">
        <f t="shared" si="33"/>
        <v>2295230.2425517477</v>
      </c>
      <c r="AZ86" s="1">
        <f t="shared" si="34"/>
        <v>880568.0965677097</v>
      </c>
    </row>
    <row r="87" spans="1:66" s="1" customFormat="1" x14ac:dyDescent="0.3">
      <c r="A87" s="11"/>
      <c r="B87" s="1">
        <f t="shared" si="21"/>
        <v>25237</v>
      </c>
      <c r="C87" s="1">
        <v>74</v>
      </c>
      <c r="D87" s="1">
        <v>24761</v>
      </c>
      <c r="E87" s="1">
        <v>9199</v>
      </c>
      <c r="F87" s="1">
        <v>0</v>
      </c>
      <c r="G87" s="1">
        <v>15309</v>
      </c>
      <c r="H87" s="1">
        <v>0</v>
      </c>
      <c r="I87" s="1">
        <v>729</v>
      </c>
      <c r="J87" s="1">
        <v>56.44</v>
      </c>
      <c r="K87" s="1">
        <v>1.28</v>
      </c>
      <c r="L87" s="1">
        <v>24.9</v>
      </c>
      <c r="M87" s="1">
        <v>1.37</v>
      </c>
      <c r="N87" s="1">
        <v>16391</v>
      </c>
      <c r="O87" s="1">
        <v>8836</v>
      </c>
      <c r="P87" s="1">
        <v>682</v>
      </c>
      <c r="Q87" s="1">
        <v>7992</v>
      </c>
      <c r="R87" s="1">
        <v>162</v>
      </c>
      <c r="S87" s="1">
        <v>786</v>
      </c>
      <c r="T87" s="1">
        <v>77</v>
      </c>
      <c r="U87" s="1">
        <v>0</v>
      </c>
      <c r="V87" s="1">
        <f t="shared" si="35"/>
        <v>-413</v>
      </c>
      <c r="W87" s="1">
        <f t="shared" si="36"/>
        <v>564</v>
      </c>
      <c r="X87" s="1">
        <f t="shared" si="36"/>
        <v>0</v>
      </c>
      <c r="Y87" s="1">
        <f t="shared" si="36"/>
        <v>32</v>
      </c>
      <c r="Z87" s="1">
        <f t="shared" si="37"/>
        <v>183</v>
      </c>
      <c r="AA87" s="3"/>
      <c r="AB87" s="13">
        <f t="shared" si="22"/>
        <v>2.8886159210682726E-2</v>
      </c>
      <c r="AC87" s="13">
        <f t="shared" si="23"/>
        <v>0.50473999999999997</v>
      </c>
      <c r="AD87" s="13">
        <f t="shared" si="24"/>
        <v>0.18398</v>
      </c>
      <c r="AE87" s="13">
        <f t="shared" si="25"/>
        <v>0.30618000000000001</v>
      </c>
      <c r="AF87" s="13">
        <f t="shared" si="26"/>
        <v>1.4579999999999999E-2</v>
      </c>
      <c r="AG87" s="13">
        <f t="shared" si="27"/>
        <v>3.6600000000000001E-3</v>
      </c>
      <c r="AI87" s="11"/>
      <c r="AJ87" s="11"/>
      <c r="AK87" s="11"/>
      <c r="AL87" s="11"/>
      <c r="AM87" s="11"/>
      <c r="AN87" s="11"/>
      <c r="AO87" s="11"/>
      <c r="AP87" s="11"/>
      <c r="AQ87" s="11">
        <f t="shared" si="38"/>
        <v>89</v>
      </c>
      <c r="AR87" s="11">
        <f t="shared" si="38"/>
        <v>74</v>
      </c>
      <c r="AS87" s="1">
        <f t="shared" si="28"/>
        <v>0</v>
      </c>
      <c r="AT87" s="107">
        <f>+EvolOf!H76</f>
        <v>0</v>
      </c>
      <c r="AU87" s="1">
        <f t="shared" si="29"/>
        <v>0</v>
      </c>
      <c r="AV87" s="1">
        <f t="shared" si="31"/>
        <v>0</v>
      </c>
      <c r="AW87" s="40">
        <f t="shared" si="32"/>
        <v>0</v>
      </c>
      <c r="AX87" s="1">
        <f t="shared" si="30"/>
        <v>0</v>
      </c>
      <c r="AY87" s="1">
        <f t="shared" si="33"/>
        <v>2311995.115801008</v>
      </c>
      <c r="AZ87" s="1">
        <f t="shared" si="34"/>
        <v>842732.61759533512</v>
      </c>
      <c r="BA87" s="11"/>
      <c r="BB87" s="11"/>
      <c r="BC87" s="11"/>
      <c r="BD87" s="11"/>
      <c r="BE87" s="11"/>
      <c r="BH87" s="11"/>
      <c r="BI87" s="11"/>
      <c r="BJ87" s="11"/>
      <c r="BK87" s="11"/>
      <c r="BL87" s="11"/>
      <c r="BM87" s="11"/>
      <c r="BN87" s="11"/>
    </row>
    <row r="88" spans="1:66" s="1" customFormat="1" x14ac:dyDescent="0.3">
      <c r="A88" s="11"/>
      <c r="B88" s="1">
        <f t="shared" si="21"/>
        <v>25414</v>
      </c>
      <c r="C88" s="1">
        <v>75</v>
      </c>
      <c r="D88" s="1">
        <v>24584</v>
      </c>
      <c r="E88" s="1">
        <v>8811</v>
      </c>
      <c r="F88" s="1">
        <v>0</v>
      </c>
      <c r="G88" s="1">
        <v>15843</v>
      </c>
      <c r="H88" s="1">
        <v>0</v>
      </c>
      <c r="I88" s="1">
        <v>760</v>
      </c>
      <c r="J88" s="1">
        <v>56.44</v>
      </c>
      <c r="K88" s="1">
        <v>1.27</v>
      </c>
      <c r="L88" s="1">
        <v>24.9</v>
      </c>
      <c r="M88" s="1">
        <v>1.35</v>
      </c>
      <c r="N88" s="1">
        <v>16550</v>
      </c>
      <c r="O88" s="1">
        <v>8854</v>
      </c>
      <c r="P88" s="1">
        <v>601</v>
      </c>
      <c r="Q88" s="1">
        <v>8089</v>
      </c>
      <c r="R88" s="1">
        <v>163</v>
      </c>
      <c r="S88" s="1">
        <v>755</v>
      </c>
      <c r="T88" s="1">
        <v>74</v>
      </c>
      <c r="U88" s="1">
        <v>0</v>
      </c>
      <c r="V88" s="1">
        <f t="shared" si="35"/>
        <v>-388</v>
      </c>
      <c r="W88" s="1">
        <f t="shared" si="36"/>
        <v>534</v>
      </c>
      <c r="X88" s="1">
        <f t="shared" si="36"/>
        <v>0</v>
      </c>
      <c r="Y88" s="1">
        <f t="shared" si="36"/>
        <v>31</v>
      </c>
      <c r="Z88" s="1">
        <f t="shared" si="37"/>
        <v>177</v>
      </c>
      <c r="AA88" s="3"/>
      <c r="AB88" s="13">
        <f t="shared" si="22"/>
        <v>2.990477689462501E-2</v>
      </c>
      <c r="AC88" s="13">
        <f t="shared" si="23"/>
        <v>0.50827999999999995</v>
      </c>
      <c r="AD88" s="13">
        <f t="shared" si="24"/>
        <v>0.17621999999999999</v>
      </c>
      <c r="AE88" s="13">
        <f t="shared" si="25"/>
        <v>0.31685999999999998</v>
      </c>
      <c r="AF88" s="13">
        <f t="shared" si="26"/>
        <v>1.52E-2</v>
      </c>
      <c r="AG88" s="13">
        <f t="shared" si="27"/>
        <v>3.5400000000000002E-3</v>
      </c>
      <c r="AI88" s="11"/>
      <c r="AJ88" s="11"/>
      <c r="AK88" s="11"/>
      <c r="AL88" s="11"/>
      <c r="AM88" s="11"/>
      <c r="AN88" s="11"/>
      <c r="AO88" s="11"/>
      <c r="AP88" s="11"/>
      <c r="AQ88" s="11">
        <f t="shared" si="38"/>
        <v>90</v>
      </c>
      <c r="AR88" s="11">
        <f t="shared" si="38"/>
        <v>75</v>
      </c>
      <c r="AS88" s="1">
        <f t="shared" si="28"/>
        <v>0</v>
      </c>
      <c r="AT88" s="107">
        <f>+EvolOf!H77</f>
        <v>0</v>
      </c>
      <c r="AU88" s="1">
        <f t="shared" si="29"/>
        <v>0</v>
      </c>
      <c r="AV88" s="1">
        <f t="shared" si="31"/>
        <v>0</v>
      </c>
      <c r="AW88" s="40">
        <f t="shared" si="32"/>
        <v>0</v>
      </c>
      <c r="AX88" s="1">
        <f t="shared" si="30"/>
        <v>0</v>
      </c>
      <c r="AY88" s="1">
        <f t="shared" si="33"/>
        <v>2328210.3210748825</v>
      </c>
      <c r="AZ88" s="1">
        <f t="shared" si="34"/>
        <v>807187.42185373383</v>
      </c>
      <c r="BA88" s="11"/>
      <c r="BB88" s="11"/>
      <c r="BC88" s="11"/>
      <c r="BD88" s="11"/>
      <c r="BE88" s="11"/>
      <c r="BH88" s="11"/>
      <c r="BI88" s="11"/>
      <c r="BJ88" s="11"/>
      <c r="BK88" s="11"/>
      <c r="BL88" s="11"/>
      <c r="BM88" s="11"/>
      <c r="BN88" s="11"/>
    </row>
    <row r="89" spans="1:66" s="1" customFormat="1" x14ac:dyDescent="0.3">
      <c r="A89" s="11"/>
      <c r="B89" s="1">
        <f t="shared" si="21"/>
        <v>25583</v>
      </c>
      <c r="C89" s="1">
        <v>76</v>
      </c>
      <c r="D89" s="1">
        <v>24416</v>
      </c>
      <c r="E89" s="1">
        <v>8445</v>
      </c>
      <c r="F89" s="1">
        <v>0</v>
      </c>
      <c r="G89" s="1">
        <v>16347</v>
      </c>
      <c r="H89" s="1">
        <v>0</v>
      </c>
      <c r="I89" s="1">
        <v>791</v>
      </c>
      <c r="J89" s="1">
        <v>56.45</v>
      </c>
      <c r="K89" s="1">
        <v>1.27</v>
      </c>
      <c r="L89" s="1">
        <v>25</v>
      </c>
      <c r="M89" s="1">
        <v>1.32</v>
      </c>
      <c r="N89" s="1">
        <v>16700</v>
      </c>
      <c r="O89" s="1">
        <v>8873</v>
      </c>
      <c r="P89" s="1">
        <v>545</v>
      </c>
      <c r="Q89" s="1">
        <v>8164</v>
      </c>
      <c r="R89" s="1">
        <v>163</v>
      </c>
      <c r="S89" s="1">
        <v>724</v>
      </c>
      <c r="T89" s="1">
        <v>70</v>
      </c>
      <c r="U89" s="1">
        <v>0</v>
      </c>
      <c r="V89" s="1">
        <f t="shared" si="35"/>
        <v>-366</v>
      </c>
      <c r="W89" s="1">
        <f t="shared" si="36"/>
        <v>504</v>
      </c>
      <c r="X89" s="1">
        <f t="shared" si="36"/>
        <v>0</v>
      </c>
      <c r="Y89" s="1">
        <f t="shared" si="36"/>
        <v>31</v>
      </c>
      <c r="Z89" s="1">
        <f t="shared" si="37"/>
        <v>169</v>
      </c>
      <c r="AA89" s="3"/>
      <c r="AB89" s="13">
        <f t="shared" si="22"/>
        <v>3.0918969628268771E-2</v>
      </c>
      <c r="AC89" s="13">
        <f t="shared" si="23"/>
        <v>0.51166</v>
      </c>
      <c r="AD89" s="13">
        <f t="shared" si="24"/>
        <v>0.16889999999999999</v>
      </c>
      <c r="AE89" s="13">
        <f t="shared" si="25"/>
        <v>0.32694000000000001</v>
      </c>
      <c r="AF89" s="13">
        <f t="shared" si="26"/>
        <v>1.5820000000000001E-2</v>
      </c>
      <c r="AG89" s="13">
        <f t="shared" si="27"/>
        <v>3.3800000000000002E-3</v>
      </c>
      <c r="AI89" s="11"/>
      <c r="AJ89" s="11"/>
      <c r="AK89" s="11"/>
      <c r="AL89" s="11"/>
      <c r="AM89" s="11"/>
      <c r="AN89" s="11"/>
      <c r="AO89" s="11"/>
      <c r="AP89" s="11"/>
      <c r="AQ89" s="11">
        <f t="shared" si="38"/>
        <v>91</v>
      </c>
      <c r="AR89" s="11">
        <f t="shared" si="38"/>
        <v>76</v>
      </c>
      <c r="AT89" s="107"/>
      <c r="BA89" s="11"/>
      <c r="BB89" s="11"/>
      <c r="BC89" s="11"/>
      <c r="BD89" s="11"/>
      <c r="BE89" s="11"/>
      <c r="BH89" s="11"/>
      <c r="BI89" s="11"/>
      <c r="BJ89" s="11"/>
      <c r="BK89" s="11"/>
      <c r="BL89" s="11"/>
      <c r="BM89" s="11"/>
      <c r="BN89" s="11"/>
    </row>
    <row r="90" spans="1:66" s="1" customFormat="1" x14ac:dyDescent="0.3">
      <c r="A90" s="11"/>
      <c r="B90" s="1">
        <f t="shared" si="21"/>
        <v>25738</v>
      </c>
      <c r="C90" s="1">
        <v>77</v>
      </c>
      <c r="D90" s="1">
        <v>24260</v>
      </c>
      <c r="E90" s="1">
        <v>8083</v>
      </c>
      <c r="F90" s="1">
        <v>0</v>
      </c>
      <c r="G90" s="1">
        <v>16837</v>
      </c>
      <c r="H90" s="1">
        <v>0</v>
      </c>
      <c r="I90" s="1">
        <v>818</v>
      </c>
      <c r="J90" s="1">
        <v>56.46</v>
      </c>
      <c r="K90" s="1">
        <v>1.27</v>
      </c>
      <c r="L90" s="1">
        <v>25.1</v>
      </c>
      <c r="M90" s="1">
        <v>1.3</v>
      </c>
      <c r="N90" s="1">
        <v>16839</v>
      </c>
      <c r="O90" s="1">
        <v>8890</v>
      </c>
      <c r="P90" s="1">
        <v>502</v>
      </c>
      <c r="Q90" s="1">
        <v>8224</v>
      </c>
      <c r="R90" s="1">
        <v>163</v>
      </c>
      <c r="S90" s="1">
        <v>690</v>
      </c>
      <c r="T90" s="1">
        <v>66</v>
      </c>
      <c r="U90" s="1">
        <v>0</v>
      </c>
      <c r="V90" s="1">
        <f t="shared" si="35"/>
        <v>-362</v>
      </c>
      <c r="W90" s="1">
        <f t="shared" si="36"/>
        <v>490</v>
      </c>
      <c r="X90" s="1">
        <f t="shared" si="36"/>
        <v>0</v>
      </c>
      <c r="Y90" s="1">
        <f t="shared" si="36"/>
        <v>27</v>
      </c>
      <c r="Z90" s="1">
        <f t="shared" si="37"/>
        <v>155</v>
      </c>
      <c r="AA90" s="3"/>
      <c r="AB90" s="13">
        <f t="shared" si="22"/>
        <v>3.1781801227756624E-2</v>
      </c>
      <c r="AC90" s="13">
        <f t="shared" si="23"/>
        <v>0.51476</v>
      </c>
      <c r="AD90" s="13">
        <f t="shared" si="24"/>
        <v>0.16166</v>
      </c>
      <c r="AE90" s="13">
        <f t="shared" si="25"/>
        <v>0.33673999999999998</v>
      </c>
      <c r="AF90" s="13">
        <f t="shared" si="26"/>
        <v>1.636E-2</v>
      </c>
      <c r="AG90" s="13">
        <f t="shared" si="27"/>
        <v>3.0999999999999999E-3</v>
      </c>
      <c r="AI90" s="11"/>
      <c r="AJ90" s="11"/>
      <c r="AK90" s="11"/>
      <c r="AL90" s="11"/>
      <c r="AM90" s="11"/>
      <c r="AN90" s="11"/>
      <c r="AO90" s="11"/>
      <c r="AP90" s="11"/>
      <c r="AQ90" s="11">
        <f t="shared" si="38"/>
        <v>92</v>
      </c>
      <c r="AR90" s="11">
        <f t="shared" si="38"/>
        <v>77</v>
      </c>
      <c r="AT90" s="107"/>
      <c r="BA90" s="11"/>
      <c r="BB90" s="11"/>
      <c r="BC90" s="11"/>
      <c r="BD90" s="11"/>
      <c r="BE90" s="11"/>
      <c r="BH90" s="11"/>
      <c r="BI90" s="11"/>
      <c r="BJ90" s="11"/>
      <c r="BK90" s="11"/>
      <c r="BL90" s="11"/>
      <c r="BM90" s="11"/>
      <c r="BN90" s="11"/>
    </row>
    <row r="91" spans="1:66" s="1" customFormat="1" x14ac:dyDescent="0.3">
      <c r="A91" s="11"/>
      <c r="B91" s="1">
        <f t="shared" si="21"/>
        <v>25892</v>
      </c>
      <c r="C91" s="1">
        <v>78</v>
      </c>
      <c r="D91" s="1">
        <v>24106</v>
      </c>
      <c r="E91" s="1">
        <v>7752</v>
      </c>
      <c r="F91" s="1">
        <v>0</v>
      </c>
      <c r="G91" s="1">
        <v>17295</v>
      </c>
      <c r="H91" s="1">
        <v>0</v>
      </c>
      <c r="I91" s="1">
        <v>845</v>
      </c>
      <c r="J91" s="1">
        <v>56.47</v>
      </c>
      <c r="K91" s="1">
        <v>1.27</v>
      </c>
      <c r="L91" s="1">
        <v>25.1</v>
      </c>
      <c r="M91" s="1">
        <v>1.28</v>
      </c>
      <c r="N91" s="1">
        <v>16975</v>
      </c>
      <c r="O91" s="1">
        <v>8908</v>
      </c>
      <c r="P91" s="1">
        <v>477</v>
      </c>
      <c r="Q91" s="1">
        <v>8266</v>
      </c>
      <c r="R91" s="1">
        <v>163</v>
      </c>
      <c r="S91" s="1">
        <v>663</v>
      </c>
      <c r="T91" s="1">
        <v>63</v>
      </c>
      <c r="U91" s="1">
        <v>0</v>
      </c>
      <c r="V91" s="1">
        <f t="shared" si="35"/>
        <v>-331</v>
      </c>
      <c r="W91" s="1">
        <f t="shared" si="36"/>
        <v>458</v>
      </c>
      <c r="X91" s="1">
        <f t="shared" si="36"/>
        <v>0</v>
      </c>
      <c r="Y91" s="1">
        <f t="shared" si="36"/>
        <v>27</v>
      </c>
      <c r="Z91" s="1">
        <f t="shared" si="37"/>
        <v>154</v>
      </c>
      <c r="AA91" s="3"/>
      <c r="AB91" s="13">
        <f t="shared" si="22"/>
        <v>3.2635563108295997E-2</v>
      </c>
      <c r="AC91" s="13">
        <f t="shared" si="23"/>
        <v>0.51783999999999997</v>
      </c>
      <c r="AD91" s="13">
        <f t="shared" si="24"/>
        <v>0.15504000000000001</v>
      </c>
      <c r="AE91" s="13">
        <f t="shared" si="25"/>
        <v>0.34589999999999999</v>
      </c>
      <c r="AF91" s="13">
        <f t="shared" si="26"/>
        <v>1.6899999999999998E-2</v>
      </c>
      <c r="AG91" s="13">
        <f t="shared" si="27"/>
        <v>3.0799999999999998E-3</v>
      </c>
      <c r="AI91" s="11"/>
      <c r="AJ91" s="11"/>
      <c r="AK91" s="11"/>
      <c r="AL91" s="11"/>
      <c r="AM91" s="11"/>
      <c r="AN91" s="11"/>
      <c r="AO91" s="11"/>
      <c r="AP91" s="11"/>
      <c r="AQ91" s="11">
        <f t="shared" si="38"/>
        <v>93</v>
      </c>
      <c r="AR91" s="11">
        <f t="shared" si="38"/>
        <v>78</v>
      </c>
      <c r="AT91" s="107"/>
      <c r="BA91" s="11"/>
      <c r="BB91" s="11"/>
      <c r="BC91" s="11"/>
      <c r="BD91" s="11"/>
      <c r="BE91" s="11"/>
      <c r="BH91" s="11"/>
      <c r="BI91" s="11"/>
      <c r="BJ91" s="11"/>
      <c r="BK91" s="11"/>
      <c r="BL91" s="11"/>
      <c r="BM91" s="11"/>
      <c r="BN91" s="11"/>
    </row>
    <row r="92" spans="1:66" s="1" customFormat="1" x14ac:dyDescent="0.3">
      <c r="A92" s="11"/>
      <c r="B92" s="1">
        <f t="shared" si="21"/>
        <v>26038</v>
      </c>
      <c r="C92" s="1">
        <v>79</v>
      </c>
      <c r="D92" s="1">
        <v>23960</v>
      </c>
      <c r="E92" s="1">
        <v>7430</v>
      </c>
      <c r="F92" s="1">
        <v>0</v>
      </c>
      <c r="G92" s="1">
        <v>17734</v>
      </c>
      <c r="H92" s="1">
        <v>0</v>
      </c>
      <c r="I92" s="1">
        <v>874</v>
      </c>
      <c r="J92" s="1">
        <v>56.47</v>
      </c>
      <c r="K92" s="1">
        <v>1.27</v>
      </c>
      <c r="L92" s="1">
        <v>25.2</v>
      </c>
      <c r="M92" s="1">
        <v>1.27</v>
      </c>
      <c r="N92" s="1">
        <v>17103</v>
      </c>
      <c r="O92" s="1">
        <v>8926</v>
      </c>
      <c r="P92" s="1">
        <v>463</v>
      </c>
      <c r="Q92" s="1">
        <v>8298</v>
      </c>
      <c r="R92" s="1">
        <v>164</v>
      </c>
      <c r="S92" s="1">
        <v>635</v>
      </c>
      <c r="T92" s="1">
        <v>60</v>
      </c>
      <c r="U92" s="1">
        <v>0</v>
      </c>
      <c r="V92" s="1">
        <f t="shared" si="35"/>
        <v>-322</v>
      </c>
      <c r="W92" s="1">
        <f t="shared" si="36"/>
        <v>439</v>
      </c>
      <c r="X92" s="1">
        <f t="shared" si="36"/>
        <v>0</v>
      </c>
      <c r="Y92" s="1">
        <f t="shared" si="36"/>
        <v>29</v>
      </c>
      <c r="Z92" s="1">
        <f t="shared" si="37"/>
        <v>146</v>
      </c>
      <c r="AA92" s="3"/>
      <c r="AB92" s="13">
        <f t="shared" si="22"/>
        <v>3.3566326138720334E-2</v>
      </c>
      <c r="AC92" s="13">
        <f t="shared" si="23"/>
        <v>0.52076</v>
      </c>
      <c r="AD92" s="13">
        <f t="shared" si="24"/>
        <v>0.14860000000000001</v>
      </c>
      <c r="AE92" s="13">
        <f t="shared" si="25"/>
        <v>0.35468</v>
      </c>
      <c r="AF92" s="13">
        <f t="shared" si="26"/>
        <v>1.7479999999999999E-2</v>
      </c>
      <c r="AG92" s="13">
        <f t="shared" si="27"/>
        <v>2.9199999999999999E-3</v>
      </c>
      <c r="AI92" s="11"/>
      <c r="AJ92" s="11"/>
      <c r="AK92" s="11"/>
      <c r="AL92" s="11"/>
      <c r="AM92" s="11"/>
      <c r="AN92" s="11"/>
      <c r="AO92" s="11"/>
      <c r="AP92" s="11"/>
      <c r="AQ92" s="11">
        <f t="shared" si="38"/>
        <v>94</v>
      </c>
      <c r="AR92" s="11">
        <f t="shared" si="38"/>
        <v>79</v>
      </c>
      <c r="AT92" s="107"/>
      <c r="BA92" s="11"/>
      <c r="BB92" s="11"/>
      <c r="BC92" s="11"/>
      <c r="BD92" s="11"/>
      <c r="BE92" s="11"/>
      <c r="BH92" s="11"/>
      <c r="BI92" s="11"/>
      <c r="BJ92" s="11"/>
      <c r="BK92" s="11"/>
      <c r="BL92" s="11"/>
      <c r="BM92" s="11"/>
      <c r="BN92" s="11"/>
    </row>
    <row r="93" spans="1:66" s="1" customFormat="1" x14ac:dyDescent="0.3">
      <c r="A93" s="11"/>
      <c r="B93" s="1">
        <f t="shared" si="21"/>
        <v>26179</v>
      </c>
      <c r="C93" s="1">
        <v>80</v>
      </c>
      <c r="D93" s="1">
        <v>23818</v>
      </c>
      <c r="E93" s="1">
        <v>7123</v>
      </c>
      <c r="F93" s="1">
        <v>0</v>
      </c>
      <c r="G93" s="1">
        <v>18158</v>
      </c>
      <c r="H93" s="1">
        <v>0</v>
      </c>
      <c r="I93" s="1">
        <v>898</v>
      </c>
      <c r="J93" s="1">
        <v>56.48</v>
      </c>
      <c r="K93" s="1">
        <v>1.26</v>
      </c>
      <c r="L93" s="1">
        <v>25.2</v>
      </c>
      <c r="M93" s="1">
        <v>1.25</v>
      </c>
      <c r="N93" s="1">
        <v>17227</v>
      </c>
      <c r="O93" s="1">
        <v>8944</v>
      </c>
      <c r="P93" s="1">
        <v>454</v>
      </c>
      <c r="Q93" s="1">
        <v>8324</v>
      </c>
      <c r="R93" s="1">
        <v>164</v>
      </c>
      <c r="S93" s="1">
        <v>610</v>
      </c>
      <c r="T93" s="1">
        <v>57</v>
      </c>
      <c r="U93" s="1">
        <v>0</v>
      </c>
      <c r="V93" s="1">
        <f t="shared" si="35"/>
        <v>-307</v>
      </c>
      <c r="W93" s="1">
        <f t="shared" si="36"/>
        <v>424</v>
      </c>
      <c r="X93" s="1">
        <f t="shared" si="36"/>
        <v>0</v>
      </c>
      <c r="Y93" s="1">
        <f t="shared" si="36"/>
        <v>24</v>
      </c>
      <c r="Z93" s="1">
        <f t="shared" si="37"/>
        <v>141</v>
      </c>
      <c r="AA93" s="3"/>
      <c r="AB93" s="13">
        <f t="shared" si="22"/>
        <v>3.4302303372932504E-2</v>
      </c>
      <c r="AC93" s="13">
        <f t="shared" si="23"/>
        <v>0.52358000000000005</v>
      </c>
      <c r="AD93" s="13">
        <f t="shared" si="24"/>
        <v>0.14246</v>
      </c>
      <c r="AE93" s="13">
        <f t="shared" si="25"/>
        <v>0.36315999999999998</v>
      </c>
      <c r="AF93" s="13">
        <f t="shared" si="26"/>
        <v>1.796E-2</v>
      </c>
      <c r="AG93" s="13">
        <f t="shared" si="27"/>
        <v>2.82E-3</v>
      </c>
      <c r="AI93" s="11"/>
      <c r="AJ93" s="11"/>
      <c r="AK93" s="11"/>
      <c r="AL93" s="11"/>
      <c r="AM93" s="11"/>
      <c r="AN93" s="11"/>
      <c r="AO93" s="11"/>
      <c r="AP93" s="11"/>
      <c r="AQ93" s="11">
        <f t="shared" si="38"/>
        <v>95</v>
      </c>
      <c r="AR93" s="11">
        <f t="shared" si="38"/>
        <v>80</v>
      </c>
      <c r="AT93" s="107"/>
      <c r="BA93" s="11"/>
      <c r="BB93" s="11"/>
      <c r="BC93" s="11"/>
      <c r="BD93" s="11"/>
      <c r="BE93" s="11"/>
      <c r="BH93" s="11"/>
      <c r="BI93" s="11"/>
      <c r="BJ93" s="11"/>
      <c r="BK93" s="11"/>
      <c r="BL93" s="11"/>
      <c r="BM93" s="11"/>
      <c r="BN93" s="11"/>
    </row>
    <row r="94" spans="1:66" s="1" customFormat="1" x14ac:dyDescent="0.3">
      <c r="A94" s="11"/>
      <c r="B94" s="1">
        <f t="shared" si="21"/>
        <v>26309</v>
      </c>
      <c r="C94" s="1">
        <v>81</v>
      </c>
      <c r="D94" s="1">
        <v>23690</v>
      </c>
      <c r="E94" s="1">
        <v>6829</v>
      </c>
      <c r="F94" s="1">
        <v>0</v>
      </c>
      <c r="G94" s="1">
        <v>18559</v>
      </c>
      <c r="H94" s="1">
        <v>0</v>
      </c>
      <c r="I94" s="1">
        <v>921</v>
      </c>
      <c r="J94" s="1">
        <v>56.49</v>
      </c>
      <c r="K94" s="1">
        <v>1.26</v>
      </c>
      <c r="L94" s="1">
        <v>25.2</v>
      </c>
      <c r="M94" s="1">
        <v>1.23</v>
      </c>
      <c r="N94" s="1">
        <v>17338</v>
      </c>
      <c r="O94" s="1">
        <v>8961</v>
      </c>
      <c r="P94" s="1">
        <v>449</v>
      </c>
      <c r="Q94" s="1">
        <v>8346</v>
      </c>
      <c r="R94" s="1">
        <v>164</v>
      </c>
      <c r="S94" s="1">
        <v>585</v>
      </c>
      <c r="T94" s="1">
        <v>55</v>
      </c>
      <c r="U94" s="1">
        <v>0</v>
      </c>
      <c r="V94" s="1">
        <f t="shared" si="35"/>
        <v>-294</v>
      </c>
      <c r="W94" s="1">
        <f t="shared" si="36"/>
        <v>401</v>
      </c>
      <c r="X94" s="1">
        <f t="shared" si="36"/>
        <v>0</v>
      </c>
      <c r="Y94" s="1">
        <f t="shared" si="36"/>
        <v>23</v>
      </c>
      <c r="Z94" s="1">
        <f t="shared" si="37"/>
        <v>130</v>
      </c>
      <c r="AA94" s="3"/>
      <c r="AB94" s="13">
        <f t="shared" si="22"/>
        <v>3.5007031814208063E-2</v>
      </c>
      <c r="AC94" s="13">
        <f t="shared" si="23"/>
        <v>0.52617999999999998</v>
      </c>
      <c r="AD94" s="13">
        <f t="shared" si="24"/>
        <v>0.13658000000000001</v>
      </c>
      <c r="AE94" s="13">
        <f t="shared" si="25"/>
        <v>0.37118000000000001</v>
      </c>
      <c r="AF94" s="13">
        <f t="shared" si="26"/>
        <v>1.8419999999999999E-2</v>
      </c>
      <c r="AG94" s="13">
        <f t="shared" si="27"/>
        <v>2.5999999999999999E-3</v>
      </c>
      <c r="AI94" s="11"/>
      <c r="AJ94" s="11"/>
      <c r="AK94" s="11"/>
      <c r="AL94" s="11"/>
      <c r="AM94" s="11"/>
      <c r="AN94" s="11"/>
      <c r="AO94" s="11"/>
      <c r="AP94" s="11"/>
      <c r="AQ94" s="11">
        <f t="shared" si="38"/>
        <v>96</v>
      </c>
      <c r="AR94" s="11">
        <f t="shared" si="38"/>
        <v>81</v>
      </c>
      <c r="AT94" s="107"/>
      <c r="BA94" s="11"/>
      <c r="BB94" s="11"/>
      <c r="BC94" s="11"/>
      <c r="BD94" s="11"/>
      <c r="BE94" s="11"/>
      <c r="BH94" s="11"/>
      <c r="BI94" s="11"/>
      <c r="BJ94" s="11"/>
      <c r="BK94" s="11"/>
      <c r="BL94" s="11"/>
      <c r="BM94" s="11"/>
      <c r="BN94" s="11"/>
    </row>
    <row r="95" spans="1:66" s="1" customFormat="1" x14ac:dyDescent="0.3">
      <c r="A95" s="11"/>
      <c r="B95" s="1">
        <f t="shared" si="21"/>
        <v>26432</v>
      </c>
      <c r="C95" s="1">
        <v>82</v>
      </c>
      <c r="D95" s="1">
        <v>23566</v>
      </c>
      <c r="E95" s="1">
        <v>6531</v>
      </c>
      <c r="F95" s="1">
        <v>0</v>
      </c>
      <c r="G95" s="1">
        <v>18957</v>
      </c>
      <c r="H95" s="1">
        <v>0</v>
      </c>
      <c r="I95" s="1">
        <v>944</v>
      </c>
      <c r="J95" s="1">
        <v>56.5</v>
      </c>
      <c r="K95" s="1">
        <v>1.26</v>
      </c>
      <c r="L95" s="1">
        <v>25.3</v>
      </c>
      <c r="M95" s="1">
        <v>1.22</v>
      </c>
      <c r="N95" s="1">
        <v>17445</v>
      </c>
      <c r="O95" s="1">
        <v>8978</v>
      </c>
      <c r="P95" s="1">
        <v>448</v>
      </c>
      <c r="Q95" s="1">
        <v>8365</v>
      </c>
      <c r="R95" s="1">
        <v>164</v>
      </c>
      <c r="S95" s="1">
        <v>556</v>
      </c>
      <c r="T95" s="1">
        <v>52</v>
      </c>
      <c r="U95" s="1">
        <v>0</v>
      </c>
      <c r="V95" s="1">
        <f t="shared" si="35"/>
        <v>-298</v>
      </c>
      <c r="W95" s="1">
        <f t="shared" si="36"/>
        <v>398</v>
      </c>
      <c r="X95" s="1">
        <f t="shared" si="36"/>
        <v>0</v>
      </c>
      <c r="Y95" s="1">
        <f t="shared" si="36"/>
        <v>23</v>
      </c>
      <c r="Z95" s="1">
        <f t="shared" si="37"/>
        <v>123</v>
      </c>
      <c r="AA95" s="3"/>
      <c r="AB95" s="13">
        <f t="shared" si="22"/>
        <v>3.5714285714285712E-2</v>
      </c>
      <c r="AC95" s="13">
        <f t="shared" si="23"/>
        <v>0.52864</v>
      </c>
      <c r="AD95" s="13">
        <f t="shared" si="24"/>
        <v>0.13062000000000001</v>
      </c>
      <c r="AE95" s="13">
        <f t="shared" si="25"/>
        <v>0.37913999999999998</v>
      </c>
      <c r="AF95" s="13">
        <f t="shared" si="26"/>
        <v>1.8880000000000001E-2</v>
      </c>
      <c r="AG95" s="13">
        <f t="shared" si="27"/>
        <v>2.4599999999999999E-3</v>
      </c>
      <c r="AI95" s="11"/>
      <c r="AJ95" s="11"/>
      <c r="AK95" s="11"/>
      <c r="AL95" s="11"/>
      <c r="AM95" s="11"/>
      <c r="AN95" s="11"/>
      <c r="AO95" s="11"/>
      <c r="AP95" s="11"/>
      <c r="AQ95" s="11">
        <f t="shared" si="38"/>
        <v>97</v>
      </c>
      <c r="AR95" s="11">
        <f t="shared" si="38"/>
        <v>82</v>
      </c>
      <c r="AT95" s="107"/>
      <c r="BA95" s="11"/>
      <c r="BB95" s="11"/>
      <c r="BC95" s="11"/>
      <c r="BD95" s="11"/>
      <c r="BE95" s="11"/>
      <c r="BH95" s="11"/>
      <c r="BI95" s="11"/>
      <c r="BJ95" s="11"/>
      <c r="BK95" s="11"/>
      <c r="BL95" s="11"/>
      <c r="BM95" s="11"/>
      <c r="BN95" s="11"/>
    </row>
    <row r="96" spans="1:66" s="1" customFormat="1" x14ac:dyDescent="0.3">
      <c r="A96" s="11"/>
      <c r="B96" s="1">
        <f t="shared" si="21"/>
        <v>26554</v>
      </c>
      <c r="C96" s="1">
        <v>83</v>
      </c>
      <c r="D96" s="1">
        <v>23445</v>
      </c>
      <c r="E96" s="1">
        <v>6257</v>
      </c>
      <c r="F96" s="1">
        <v>0</v>
      </c>
      <c r="G96" s="1">
        <v>19332</v>
      </c>
      <c r="H96" s="1">
        <v>0</v>
      </c>
      <c r="I96" s="1">
        <v>965</v>
      </c>
      <c r="J96" s="1">
        <v>56.51</v>
      </c>
      <c r="K96" s="1">
        <v>1.26</v>
      </c>
      <c r="L96" s="1">
        <v>25.3</v>
      </c>
      <c r="M96" s="1">
        <v>1.21</v>
      </c>
      <c r="N96" s="1">
        <v>17547</v>
      </c>
      <c r="O96" s="1">
        <v>8997</v>
      </c>
      <c r="P96" s="1">
        <v>450</v>
      </c>
      <c r="Q96" s="1">
        <v>8382</v>
      </c>
      <c r="R96" s="1">
        <v>164</v>
      </c>
      <c r="S96" s="1">
        <v>529</v>
      </c>
      <c r="T96" s="1">
        <v>49</v>
      </c>
      <c r="U96" s="1">
        <v>0</v>
      </c>
      <c r="V96" s="1">
        <f t="shared" si="35"/>
        <v>-274</v>
      </c>
      <c r="W96" s="1">
        <f t="shared" si="36"/>
        <v>375</v>
      </c>
      <c r="X96" s="1">
        <f t="shared" si="36"/>
        <v>0</v>
      </c>
      <c r="Y96" s="1">
        <f t="shared" si="36"/>
        <v>21</v>
      </c>
      <c r="Z96" s="1">
        <f t="shared" si="37"/>
        <v>122</v>
      </c>
      <c r="AA96" s="3"/>
      <c r="AB96" s="13">
        <f t="shared" si="22"/>
        <v>3.6341040897793178E-2</v>
      </c>
      <c r="AC96" s="13">
        <f t="shared" si="23"/>
        <v>0.53108</v>
      </c>
      <c r="AD96" s="13">
        <f t="shared" si="24"/>
        <v>0.12514</v>
      </c>
      <c r="AE96" s="13">
        <f t="shared" si="25"/>
        <v>0.38663999999999998</v>
      </c>
      <c r="AF96" s="13">
        <f t="shared" si="26"/>
        <v>1.9300000000000001E-2</v>
      </c>
      <c r="AG96" s="13">
        <f t="shared" si="27"/>
        <v>2.4399999999999999E-3</v>
      </c>
      <c r="AI96" s="11"/>
      <c r="AJ96" s="11"/>
      <c r="AK96" s="11"/>
      <c r="AL96" s="11"/>
      <c r="AM96" s="11"/>
      <c r="AN96" s="11"/>
      <c r="AO96" s="11"/>
      <c r="AP96" s="11"/>
      <c r="AQ96" s="11">
        <f t="shared" ref="AQ96:AR111" si="39">+AQ95+1</f>
        <v>98</v>
      </c>
      <c r="AR96" s="11">
        <f t="shared" si="39"/>
        <v>83</v>
      </c>
      <c r="AT96" s="107"/>
      <c r="BA96" s="11"/>
      <c r="BB96" s="11"/>
      <c r="BC96" s="11"/>
      <c r="BD96" s="11"/>
      <c r="BE96" s="11"/>
      <c r="BH96" s="11"/>
      <c r="BI96" s="11"/>
      <c r="BJ96" s="11"/>
      <c r="BK96" s="11"/>
      <c r="BL96" s="11"/>
      <c r="BM96" s="11"/>
      <c r="BN96" s="11"/>
    </row>
    <row r="97" spans="1:66" s="1" customFormat="1" x14ac:dyDescent="0.3">
      <c r="A97" s="11"/>
      <c r="B97" s="1">
        <f t="shared" si="21"/>
        <v>26669</v>
      </c>
      <c r="C97" s="1">
        <v>84</v>
      </c>
      <c r="D97" s="1">
        <v>23329</v>
      </c>
      <c r="E97" s="1">
        <v>5975</v>
      </c>
      <c r="F97" s="1">
        <v>0</v>
      </c>
      <c r="G97" s="1">
        <v>19709</v>
      </c>
      <c r="H97" s="1">
        <v>0</v>
      </c>
      <c r="I97" s="1">
        <v>985</v>
      </c>
      <c r="J97" s="1">
        <v>56.52</v>
      </c>
      <c r="K97" s="1">
        <v>1.26</v>
      </c>
      <c r="L97" s="1">
        <v>25.4</v>
      </c>
      <c r="M97" s="1">
        <v>1.19</v>
      </c>
      <c r="N97" s="1">
        <v>17645</v>
      </c>
      <c r="O97" s="1">
        <v>9015</v>
      </c>
      <c r="P97" s="1">
        <v>451</v>
      </c>
      <c r="Q97" s="1">
        <v>8398</v>
      </c>
      <c r="R97" s="1">
        <v>164</v>
      </c>
      <c r="S97" s="1">
        <v>507</v>
      </c>
      <c r="T97" s="1">
        <v>48</v>
      </c>
      <c r="U97" s="1">
        <v>0</v>
      </c>
      <c r="V97" s="1">
        <f t="shared" si="35"/>
        <v>-282</v>
      </c>
      <c r="W97" s="1">
        <f t="shared" si="36"/>
        <v>377</v>
      </c>
      <c r="X97" s="1">
        <f t="shared" si="36"/>
        <v>0</v>
      </c>
      <c r="Y97" s="1">
        <f t="shared" si="36"/>
        <v>20</v>
      </c>
      <c r="Z97" s="1">
        <f t="shared" si="37"/>
        <v>115</v>
      </c>
      <c r="AA97" s="3"/>
      <c r="AB97" s="13">
        <f t="shared" si="22"/>
        <v>3.6934268251527992E-2</v>
      </c>
      <c r="AC97" s="13">
        <f t="shared" si="23"/>
        <v>0.53337999999999997</v>
      </c>
      <c r="AD97" s="13">
        <f t="shared" si="24"/>
        <v>0.1195</v>
      </c>
      <c r="AE97" s="13">
        <f t="shared" si="25"/>
        <v>0.39417999999999997</v>
      </c>
      <c r="AF97" s="13">
        <f t="shared" si="26"/>
        <v>1.9699999999999999E-2</v>
      </c>
      <c r="AG97" s="13">
        <f t="shared" si="27"/>
        <v>2.3E-3</v>
      </c>
      <c r="AI97" s="11"/>
      <c r="AJ97" s="11"/>
      <c r="AK97" s="11"/>
      <c r="AL97" s="11"/>
      <c r="AM97" s="11"/>
      <c r="AN97" s="11"/>
      <c r="AO97" s="11"/>
      <c r="AP97" s="11"/>
      <c r="AQ97" s="11">
        <f t="shared" si="39"/>
        <v>99</v>
      </c>
      <c r="AR97" s="11">
        <f t="shared" si="39"/>
        <v>84</v>
      </c>
      <c r="AT97" s="107"/>
      <c r="BA97" s="11"/>
      <c r="BB97" s="11"/>
      <c r="BC97" s="11"/>
      <c r="BD97" s="11"/>
      <c r="BE97" s="11"/>
      <c r="BH97" s="11"/>
      <c r="BI97" s="11"/>
      <c r="BJ97" s="11"/>
      <c r="BK97" s="11"/>
      <c r="BL97" s="11"/>
      <c r="BM97" s="11"/>
      <c r="BN97" s="11"/>
    </row>
    <row r="98" spans="1:66" s="1" customFormat="1" x14ac:dyDescent="0.3">
      <c r="A98" s="11"/>
      <c r="B98" s="1">
        <f t="shared" si="21"/>
        <v>26778</v>
      </c>
      <c r="C98" s="1">
        <v>85</v>
      </c>
      <c r="D98" s="1">
        <v>23219</v>
      </c>
      <c r="E98" s="1">
        <v>5708</v>
      </c>
      <c r="F98" s="1">
        <v>0</v>
      </c>
      <c r="G98" s="1">
        <v>20066</v>
      </c>
      <c r="H98" s="1">
        <v>0</v>
      </c>
      <c r="I98" s="1">
        <v>1004</v>
      </c>
      <c r="J98" s="1">
        <v>56.53</v>
      </c>
      <c r="K98" s="1">
        <v>1.25</v>
      </c>
      <c r="L98" s="1">
        <v>25.4</v>
      </c>
      <c r="M98" s="1">
        <v>1.18</v>
      </c>
      <c r="N98" s="1">
        <v>17737</v>
      </c>
      <c r="O98" s="1">
        <v>9032</v>
      </c>
      <c r="P98" s="1">
        <v>453</v>
      </c>
      <c r="Q98" s="1">
        <v>8414</v>
      </c>
      <c r="R98" s="1">
        <v>164</v>
      </c>
      <c r="S98" s="1">
        <v>485</v>
      </c>
      <c r="T98" s="1">
        <v>46</v>
      </c>
      <c r="U98" s="1">
        <v>0</v>
      </c>
      <c r="V98" s="1">
        <f t="shared" si="35"/>
        <v>-267</v>
      </c>
      <c r="W98" s="1">
        <f t="shared" si="36"/>
        <v>357</v>
      </c>
      <c r="X98" s="1">
        <f t="shared" si="36"/>
        <v>0</v>
      </c>
      <c r="Y98" s="1">
        <f t="shared" si="36"/>
        <v>19</v>
      </c>
      <c r="Z98" s="1">
        <f t="shared" si="37"/>
        <v>109</v>
      </c>
      <c r="AA98" s="3"/>
      <c r="AB98" s="13">
        <f t="shared" si="22"/>
        <v>3.7493464784524609E-2</v>
      </c>
      <c r="AC98" s="13">
        <f t="shared" si="23"/>
        <v>0.53556000000000004</v>
      </c>
      <c r="AD98" s="13">
        <f t="shared" si="24"/>
        <v>0.11416</v>
      </c>
      <c r="AE98" s="13">
        <f t="shared" si="25"/>
        <v>0.40132000000000001</v>
      </c>
      <c r="AF98" s="13">
        <f t="shared" si="26"/>
        <v>2.0080000000000001E-2</v>
      </c>
      <c r="AG98" s="13">
        <f t="shared" si="27"/>
        <v>2.1800000000000001E-3</v>
      </c>
      <c r="AI98" s="11"/>
      <c r="AJ98" s="11"/>
      <c r="AK98" s="11"/>
      <c r="AL98" s="11"/>
      <c r="AM98" s="11"/>
      <c r="AN98" s="11"/>
      <c r="AO98" s="11"/>
      <c r="AP98" s="11"/>
      <c r="AQ98" s="11">
        <f t="shared" si="39"/>
        <v>100</v>
      </c>
      <c r="AR98" s="11">
        <f t="shared" si="39"/>
        <v>85</v>
      </c>
      <c r="AT98" s="107"/>
      <c r="BA98" s="11"/>
      <c r="BB98" s="11"/>
      <c r="BC98" s="11"/>
      <c r="BD98" s="11"/>
      <c r="BE98" s="11"/>
      <c r="BH98" s="11"/>
      <c r="BI98" s="11"/>
      <c r="BJ98" s="11"/>
      <c r="BK98" s="11"/>
      <c r="BL98" s="11"/>
      <c r="BM98" s="11"/>
      <c r="BN98" s="11"/>
    </row>
    <row r="99" spans="1:66" s="1" customFormat="1" x14ac:dyDescent="0.3">
      <c r="A99" s="11"/>
      <c r="B99" s="1">
        <f t="shared" si="21"/>
        <v>26884</v>
      </c>
      <c r="C99" s="1">
        <v>86</v>
      </c>
      <c r="D99" s="1">
        <v>23113</v>
      </c>
      <c r="E99" s="1">
        <v>5458</v>
      </c>
      <c r="F99" s="1">
        <v>0</v>
      </c>
      <c r="G99" s="1">
        <v>20406</v>
      </c>
      <c r="H99" s="1">
        <v>0</v>
      </c>
      <c r="I99" s="1">
        <v>1020</v>
      </c>
      <c r="J99" s="1">
        <v>56.54</v>
      </c>
      <c r="K99" s="1">
        <v>1.25</v>
      </c>
      <c r="L99" s="1">
        <v>25.4</v>
      </c>
      <c r="M99" s="1">
        <v>1.17</v>
      </c>
      <c r="N99" s="1">
        <v>17825</v>
      </c>
      <c r="O99" s="1">
        <v>9050</v>
      </c>
      <c r="P99" s="1">
        <v>455</v>
      </c>
      <c r="Q99" s="1">
        <v>8430</v>
      </c>
      <c r="R99" s="1">
        <v>164</v>
      </c>
      <c r="S99" s="1">
        <v>465</v>
      </c>
      <c r="T99" s="1">
        <v>45</v>
      </c>
      <c r="U99" s="1">
        <v>0</v>
      </c>
      <c r="V99" s="1">
        <f t="shared" si="35"/>
        <v>-250</v>
      </c>
      <c r="W99" s="1">
        <f t="shared" si="36"/>
        <v>340</v>
      </c>
      <c r="X99" s="1">
        <f t="shared" si="36"/>
        <v>0</v>
      </c>
      <c r="Y99" s="1">
        <f t="shared" si="36"/>
        <v>16</v>
      </c>
      <c r="Z99" s="1">
        <f t="shared" si="37"/>
        <v>106</v>
      </c>
      <c r="AA99" s="3"/>
      <c r="AB99" s="13">
        <f t="shared" si="22"/>
        <v>3.7940782621633688E-2</v>
      </c>
      <c r="AC99" s="13">
        <f t="shared" si="23"/>
        <v>0.53768000000000005</v>
      </c>
      <c r="AD99" s="13">
        <f t="shared" si="24"/>
        <v>0.10915999999999999</v>
      </c>
      <c r="AE99" s="13">
        <f t="shared" si="25"/>
        <v>0.40811999999999998</v>
      </c>
      <c r="AF99" s="13">
        <f t="shared" si="26"/>
        <v>2.0400000000000001E-2</v>
      </c>
      <c r="AG99" s="13">
        <f t="shared" si="27"/>
        <v>2.1199999999999999E-3</v>
      </c>
      <c r="AI99" s="11"/>
      <c r="AJ99" s="11"/>
      <c r="AK99" s="11"/>
      <c r="AL99" s="11"/>
      <c r="AM99" s="11"/>
      <c r="AN99" s="11"/>
      <c r="AO99" s="11"/>
      <c r="AP99" s="11"/>
      <c r="AQ99" s="11">
        <f t="shared" si="39"/>
        <v>101</v>
      </c>
      <c r="AR99" s="11">
        <f t="shared" si="39"/>
        <v>86</v>
      </c>
      <c r="AT99" s="107"/>
      <c r="BA99" s="11"/>
      <c r="BB99" s="11"/>
      <c r="BC99" s="11"/>
      <c r="BD99" s="11"/>
      <c r="BE99" s="11"/>
      <c r="BH99" s="11"/>
      <c r="BI99" s="11"/>
      <c r="BJ99" s="11"/>
      <c r="BK99" s="11"/>
      <c r="BL99" s="11"/>
      <c r="BM99" s="11"/>
      <c r="BN99" s="11"/>
    </row>
    <row r="100" spans="1:66" s="1" customFormat="1" x14ac:dyDescent="0.3">
      <c r="A100" s="11"/>
      <c r="B100" s="1">
        <f t="shared" si="21"/>
        <v>26986</v>
      </c>
      <c r="C100" s="1">
        <v>87</v>
      </c>
      <c r="D100" s="1">
        <v>23011</v>
      </c>
      <c r="E100" s="1">
        <v>5214</v>
      </c>
      <c r="F100" s="1">
        <v>0</v>
      </c>
      <c r="G100" s="1">
        <v>20736</v>
      </c>
      <c r="H100" s="1">
        <v>0</v>
      </c>
      <c r="I100" s="1">
        <v>1036</v>
      </c>
      <c r="J100" s="1">
        <v>56.55</v>
      </c>
      <c r="K100" s="1">
        <v>1.25</v>
      </c>
      <c r="L100" s="1">
        <v>25.4</v>
      </c>
      <c r="M100" s="1">
        <v>1.1599999999999999</v>
      </c>
      <c r="N100" s="1">
        <v>17909</v>
      </c>
      <c r="O100" s="1">
        <v>9068</v>
      </c>
      <c r="P100" s="1">
        <v>458</v>
      </c>
      <c r="Q100" s="1">
        <v>8445</v>
      </c>
      <c r="R100" s="1">
        <v>164</v>
      </c>
      <c r="S100" s="1">
        <v>443</v>
      </c>
      <c r="T100" s="1">
        <v>43</v>
      </c>
      <c r="U100" s="1">
        <v>0</v>
      </c>
      <c r="V100" s="1">
        <f t="shared" si="35"/>
        <v>-244</v>
      </c>
      <c r="W100" s="1">
        <f t="shared" si="36"/>
        <v>330</v>
      </c>
      <c r="X100" s="1">
        <f t="shared" si="36"/>
        <v>0</v>
      </c>
      <c r="Y100" s="1">
        <f t="shared" si="36"/>
        <v>16</v>
      </c>
      <c r="Z100" s="1">
        <f t="shared" si="37"/>
        <v>102</v>
      </c>
      <c r="AA100" s="3"/>
      <c r="AB100" s="13">
        <f t="shared" si="22"/>
        <v>3.8390276439635364E-2</v>
      </c>
      <c r="AC100" s="13">
        <f t="shared" si="23"/>
        <v>0.53971999999999998</v>
      </c>
      <c r="AD100" s="13">
        <f t="shared" si="24"/>
        <v>0.10428</v>
      </c>
      <c r="AE100" s="13">
        <f t="shared" si="25"/>
        <v>0.41471999999999998</v>
      </c>
      <c r="AF100" s="13">
        <f t="shared" si="26"/>
        <v>2.0719999999999999E-2</v>
      </c>
      <c r="AG100" s="13">
        <f t="shared" si="27"/>
        <v>2.0400000000000001E-3</v>
      </c>
      <c r="AI100" s="11"/>
      <c r="AJ100" s="11"/>
      <c r="AK100" s="11"/>
      <c r="AL100" s="11"/>
      <c r="AM100" s="11"/>
      <c r="AN100" s="11"/>
      <c r="AO100" s="11"/>
      <c r="AP100" s="11"/>
      <c r="AQ100" s="11">
        <f t="shared" si="39"/>
        <v>102</v>
      </c>
      <c r="AR100" s="11">
        <f t="shared" si="39"/>
        <v>87</v>
      </c>
      <c r="AT100" s="107"/>
      <c r="BA100" s="11"/>
      <c r="BB100" s="11"/>
      <c r="BC100" s="11"/>
      <c r="BD100" s="11"/>
      <c r="BE100" s="11"/>
      <c r="BH100" s="11"/>
      <c r="BI100" s="11"/>
      <c r="BJ100" s="11"/>
      <c r="BK100" s="11"/>
      <c r="BL100" s="11"/>
      <c r="BM100" s="11"/>
      <c r="BN100" s="11"/>
    </row>
    <row r="101" spans="1:66" s="1" customFormat="1" x14ac:dyDescent="0.3">
      <c r="A101" s="11"/>
      <c r="B101" s="1">
        <f t="shared" si="21"/>
        <v>27085</v>
      </c>
      <c r="C101" s="1">
        <v>88</v>
      </c>
      <c r="D101" s="1">
        <v>22913</v>
      </c>
      <c r="E101" s="1">
        <v>4977</v>
      </c>
      <c r="F101" s="1">
        <v>0</v>
      </c>
      <c r="G101" s="1">
        <v>21057</v>
      </c>
      <c r="H101" s="1">
        <v>0</v>
      </c>
      <c r="I101" s="1">
        <v>1051</v>
      </c>
      <c r="J101" s="1">
        <v>56.56</v>
      </c>
      <c r="K101" s="1">
        <v>1.25</v>
      </c>
      <c r="L101" s="1">
        <v>25.5</v>
      </c>
      <c r="M101" s="1">
        <v>1.1499999999999999</v>
      </c>
      <c r="N101" s="1">
        <v>17989</v>
      </c>
      <c r="O101" s="1">
        <v>9086</v>
      </c>
      <c r="P101" s="1">
        <v>460</v>
      </c>
      <c r="Q101" s="1">
        <v>8461</v>
      </c>
      <c r="R101" s="1">
        <v>164</v>
      </c>
      <c r="S101" s="1">
        <v>421</v>
      </c>
      <c r="T101" s="1">
        <v>41</v>
      </c>
      <c r="U101" s="1">
        <v>0</v>
      </c>
      <c r="V101" s="1">
        <f t="shared" si="35"/>
        <v>-237</v>
      </c>
      <c r="W101" s="1">
        <f t="shared" si="36"/>
        <v>321</v>
      </c>
      <c r="X101" s="1">
        <f t="shared" si="36"/>
        <v>0</v>
      </c>
      <c r="Y101" s="1">
        <f t="shared" si="36"/>
        <v>15</v>
      </c>
      <c r="Z101" s="1">
        <f t="shared" si="37"/>
        <v>99</v>
      </c>
      <c r="AA101" s="3"/>
      <c r="AB101" s="13">
        <f t="shared" si="22"/>
        <v>3.8803765922097104E-2</v>
      </c>
      <c r="AC101" s="13">
        <f t="shared" si="23"/>
        <v>0.54169999999999996</v>
      </c>
      <c r="AD101" s="13">
        <f t="shared" si="24"/>
        <v>9.9540000000000003E-2</v>
      </c>
      <c r="AE101" s="13">
        <f t="shared" si="25"/>
        <v>0.42114000000000001</v>
      </c>
      <c r="AF101" s="13">
        <f t="shared" si="26"/>
        <v>2.102E-2</v>
      </c>
      <c r="AG101" s="13">
        <f t="shared" si="27"/>
        <v>1.98E-3</v>
      </c>
      <c r="AI101" s="11"/>
      <c r="AJ101" s="11"/>
      <c r="AK101" s="11"/>
      <c r="AL101" s="11"/>
      <c r="AM101" s="11"/>
      <c r="AN101" s="11"/>
      <c r="AO101" s="11"/>
      <c r="AP101" s="11"/>
      <c r="AQ101" s="11">
        <f t="shared" si="39"/>
        <v>103</v>
      </c>
      <c r="AR101" s="11">
        <f t="shared" si="39"/>
        <v>88</v>
      </c>
      <c r="AT101" s="107"/>
      <c r="BA101" s="11"/>
      <c r="BB101" s="11"/>
      <c r="BC101" s="11"/>
      <c r="BD101" s="11"/>
      <c r="BE101" s="11"/>
      <c r="BH101" s="11"/>
      <c r="BI101" s="11"/>
      <c r="BJ101" s="11"/>
      <c r="BK101" s="11"/>
      <c r="BL101" s="11"/>
      <c r="BM101" s="11"/>
      <c r="BN101" s="11"/>
    </row>
    <row r="102" spans="1:66" s="1" customFormat="1" x14ac:dyDescent="0.3">
      <c r="A102" s="11"/>
      <c r="B102" s="1">
        <f t="shared" si="21"/>
        <v>27176</v>
      </c>
      <c r="C102" s="1">
        <v>89</v>
      </c>
      <c r="D102" s="1">
        <v>22822</v>
      </c>
      <c r="E102" s="1">
        <v>4745</v>
      </c>
      <c r="F102" s="1">
        <v>0</v>
      </c>
      <c r="G102" s="1">
        <v>21365</v>
      </c>
      <c r="H102" s="1">
        <v>0</v>
      </c>
      <c r="I102" s="1">
        <v>1066</v>
      </c>
      <c r="J102" s="1">
        <v>56.57</v>
      </c>
      <c r="K102" s="1">
        <v>1.25</v>
      </c>
      <c r="L102" s="1">
        <v>25.5</v>
      </c>
      <c r="M102" s="1">
        <v>1.1399999999999999</v>
      </c>
      <c r="N102" s="1">
        <v>18065</v>
      </c>
      <c r="O102" s="1">
        <v>9101</v>
      </c>
      <c r="P102" s="1">
        <v>459</v>
      </c>
      <c r="Q102" s="1">
        <v>8478</v>
      </c>
      <c r="R102" s="1">
        <v>164</v>
      </c>
      <c r="S102" s="1">
        <v>401</v>
      </c>
      <c r="T102" s="1">
        <v>38</v>
      </c>
      <c r="U102" s="1">
        <v>0</v>
      </c>
      <c r="V102" s="1">
        <f t="shared" si="35"/>
        <v>-232</v>
      </c>
      <c r="W102" s="1">
        <f t="shared" si="36"/>
        <v>308</v>
      </c>
      <c r="X102" s="1">
        <f t="shared" si="36"/>
        <v>0</v>
      </c>
      <c r="Y102" s="1">
        <f t="shared" si="36"/>
        <v>15</v>
      </c>
      <c r="Z102" s="1">
        <f t="shared" si="37"/>
        <v>91</v>
      </c>
      <c r="AA102" s="3"/>
      <c r="AB102" s="13">
        <f t="shared" si="22"/>
        <v>3.9225787459523112E-2</v>
      </c>
      <c r="AC102" s="13">
        <f t="shared" si="23"/>
        <v>0.54352</v>
      </c>
      <c r="AD102" s="13">
        <f t="shared" si="24"/>
        <v>9.4899999999999998E-2</v>
      </c>
      <c r="AE102" s="13">
        <f t="shared" si="25"/>
        <v>0.42730000000000001</v>
      </c>
      <c r="AF102" s="13">
        <f t="shared" si="26"/>
        <v>2.1319999999999999E-2</v>
      </c>
      <c r="AG102" s="13">
        <f t="shared" si="27"/>
        <v>1.82E-3</v>
      </c>
      <c r="AI102" s="11"/>
      <c r="AJ102" s="11"/>
      <c r="AK102" s="11"/>
      <c r="AL102" s="11"/>
      <c r="AM102" s="11"/>
      <c r="AN102" s="11"/>
      <c r="AO102" s="11"/>
      <c r="AP102" s="11"/>
      <c r="AQ102" s="11">
        <f t="shared" si="39"/>
        <v>104</v>
      </c>
      <c r="AR102" s="11">
        <f t="shared" si="39"/>
        <v>89</v>
      </c>
      <c r="AT102" s="107"/>
      <c r="BA102" s="11"/>
      <c r="BB102" s="11"/>
      <c r="BC102" s="11"/>
      <c r="BD102" s="11"/>
      <c r="BE102" s="11"/>
      <c r="BH102" s="11"/>
      <c r="BI102" s="11"/>
      <c r="BJ102" s="11"/>
      <c r="BK102" s="11"/>
      <c r="BL102" s="11"/>
      <c r="BM102" s="11"/>
      <c r="BN102" s="11"/>
    </row>
    <row r="103" spans="1:66" s="1" customFormat="1" x14ac:dyDescent="0.3">
      <c r="A103" s="11"/>
      <c r="B103" s="1">
        <f t="shared" si="21"/>
        <v>27264</v>
      </c>
      <c r="C103" s="1">
        <v>90</v>
      </c>
      <c r="D103" s="1">
        <v>22734</v>
      </c>
      <c r="E103" s="1">
        <v>4536</v>
      </c>
      <c r="F103" s="1">
        <v>0</v>
      </c>
      <c r="G103" s="1">
        <v>21650</v>
      </c>
      <c r="H103" s="1">
        <v>0</v>
      </c>
      <c r="I103" s="1">
        <v>1078</v>
      </c>
      <c r="J103" s="1">
        <v>56.58</v>
      </c>
      <c r="K103" s="1">
        <v>1.25</v>
      </c>
      <c r="L103" s="1">
        <v>25.5</v>
      </c>
      <c r="M103" s="1">
        <v>1.1399999999999999</v>
      </c>
      <c r="N103" s="1">
        <v>18136</v>
      </c>
      <c r="O103" s="1">
        <v>9118</v>
      </c>
      <c r="P103" s="1">
        <v>459</v>
      </c>
      <c r="Q103" s="1">
        <v>8495</v>
      </c>
      <c r="R103" s="1">
        <v>164</v>
      </c>
      <c r="S103" s="1">
        <v>386</v>
      </c>
      <c r="T103" s="1">
        <v>37</v>
      </c>
      <c r="U103" s="1">
        <v>0</v>
      </c>
      <c r="V103" s="1">
        <f t="shared" si="35"/>
        <v>-209</v>
      </c>
      <c r="W103" s="1">
        <f t="shared" si="36"/>
        <v>285</v>
      </c>
      <c r="X103" s="1">
        <f t="shared" si="36"/>
        <v>0</v>
      </c>
      <c r="Y103" s="1">
        <f t="shared" si="36"/>
        <v>12</v>
      </c>
      <c r="Z103" s="1">
        <f t="shared" si="37"/>
        <v>88</v>
      </c>
      <c r="AA103" s="3"/>
      <c r="AB103" s="13">
        <f t="shared" si="22"/>
        <v>3.9539319248826289E-2</v>
      </c>
      <c r="AC103" s="13">
        <f t="shared" si="23"/>
        <v>0.54527999999999999</v>
      </c>
      <c r="AD103" s="13">
        <f t="shared" si="24"/>
        <v>9.0719999999999995E-2</v>
      </c>
      <c r="AE103" s="13">
        <f t="shared" si="25"/>
        <v>0.433</v>
      </c>
      <c r="AF103" s="13">
        <f t="shared" si="26"/>
        <v>2.1559999999999999E-2</v>
      </c>
      <c r="AG103" s="13">
        <f t="shared" si="27"/>
        <v>1.7600000000000001E-3</v>
      </c>
      <c r="AI103" s="11"/>
      <c r="AJ103" s="11"/>
      <c r="AK103" s="11"/>
      <c r="AL103" s="11"/>
      <c r="AM103" s="11"/>
      <c r="AN103" s="11"/>
      <c r="AO103" s="11"/>
      <c r="AP103" s="11"/>
      <c r="AQ103" s="11">
        <f t="shared" si="39"/>
        <v>105</v>
      </c>
      <c r="AR103" s="11">
        <f t="shared" si="39"/>
        <v>90</v>
      </c>
      <c r="AT103" s="107"/>
      <c r="BA103" s="11"/>
      <c r="BB103" s="11"/>
      <c r="BC103" s="11"/>
      <c r="BD103" s="11"/>
      <c r="BE103" s="11"/>
      <c r="BH103" s="11"/>
      <c r="BI103" s="11"/>
      <c r="BJ103" s="11"/>
      <c r="BK103" s="11"/>
      <c r="BL103" s="11"/>
      <c r="BM103" s="11"/>
      <c r="BN103" s="11"/>
    </row>
    <row r="104" spans="1:66" s="1" customFormat="1" x14ac:dyDescent="0.3">
      <c r="A104" s="11"/>
      <c r="B104" s="1">
        <f t="shared" si="21"/>
        <v>27350</v>
      </c>
      <c r="C104" s="1">
        <v>91</v>
      </c>
      <c r="D104" s="1">
        <v>22648</v>
      </c>
      <c r="E104" s="1">
        <v>4327</v>
      </c>
      <c r="F104" s="1">
        <v>0</v>
      </c>
      <c r="G104" s="1">
        <v>21932</v>
      </c>
      <c r="H104" s="1">
        <v>0</v>
      </c>
      <c r="I104" s="1">
        <v>1091</v>
      </c>
      <c r="J104" s="1">
        <v>56.59</v>
      </c>
      <c r="K104" s="1">
        <v>1.24</v>
      </c>
      <c r="L104" s="1">
        <v>25.5</v>
      </c>
      <c r="M104" s="1">
        <v>1.1299999999999999</v>
      </c>
      <c r="N104" s="1">
        <v>18206</v>
      </c>
      <c r="O104" s="1">
        <v>9135</v>
      </c>
      <c r="P104" s="1">
        <v>457</v>
      </c>
      <c r="Q104" s="1">
        <v>8512</v>
      </c>
      <c r="R104" s="1">
        <v>164</v>
      </c>
      <c r="S104" s="1">
        <v>368</v>
      </c>
      <c r="T104" s="1">
        <v>35</v>
      </c>
      <c r="U104" s="1">
        <v>0</v>
      </c>
      <c r="V104" s="1">
        <f t="shared" si="35"/>
        <v>-209</v>
      </c>
      <c r="W104" s="1">
        <f t="shared" si="36"/>
        <v>282</v>
      </c>
      <c r="X104" s="1">
        <f t="shared" si="36"/>
        <v>0</v>
      </c>
      <c r="Y104" s="1">
        <f t="shared" si="36"/>
        <v>13</v>
      </c>
      <c r="Z104" s="1">
        <f t="shared" si="37"/>
        <v>86</v>
      </c>
      <c r="AA104" s="3"/>
      <c r="AB104" s="13">
        <f t="shared" si="22"/>
        <v>3.9890310786106033E-2</v>
      </c>
      <c r="AC104" s="13">
        <f t="shared" si="23"/>
        <v>0.54700000000000004</v>
      </c>
      <c r="AD104" s="13">
        <f t="shared" si="24"/>
        <v>8.6540000000000006E-2</v>
      </c>
      <c r="AE104" s="13">
        <f t="shared" si="25"/>
        <v>0.43863999999999997</v>
      </c>
      <c r="AF104" s="13">
        <f t="shared" si="26"/>
        <v>2.1819999999999999E-2</v>
      </c>
      <c r="AG104" s="13">
        <f t="shared" si="27"/>
        <v>1.72E-3</v>
      </c>
      <c r="AI104" s="11"/>
      <c r="AJ104" s="11"/>
      <c r="AK104" s="11"/>
      <c r="AL104" s="11"/>
      <c r="AM104" s="11"/>
      <c r="AN104" s="11"/>
      <c r="AO104" s="11"/>
      <c r="AP104" s="11"/>
      <c r="AQ104" s="11">
        <f t="shared" si="39"/>
        <v>106</v>
      </c>
      <c r="AR104" s="11">
        <f t="shared" si="39"/>
        <v>91</v>
      </c>
      <c r="AT104" s="107"/>
      <c r="BA104" s="11"/>
      <c r="BB104" s="11"/>
      <c r="BC104" s="11"/>
      <c r="BD104" s="11"/>
      <c r="BE104" s="11"/>
      <c r="BH104" s="11"/>
      <c r="BI104" s="11"/>
      <c r="BJ104" s="11"/>
      <c r="BK104" s="11"/>
      <c r="BL104" s="11"/>
      <c r="BM104" s="11"/>
      <c r="BN104" s="11"/>
    </row>
    <row r="105" spans="1:66" s="1" customFormat="1" x14ac:dyDescent="0.3">
      <c r="A105" s="11"/>
      <c r="B105" s="1">
        <f t="shared" si="21"/>
        <v>27429</v>
      </c>
      <c r="C105" s="1">
        <v>92</v>
      </c>
      <c r="D105" s="1">
        <v>22569</v>
      </c>
      <c r="E105" s="1">
        <v>4116</v>
      </c>
      <c r="F105" s="1">
        <v>0</v>
      </c>
      <c r="G105" s="1">
        <v>22209</v>
      </c>
      <c r="H105" s="1">
        <v>0</v>
      </c>
      <c r="I105" s="1">
        <v>1104</v>
      </c>
      <c r="J105" s="1">
        <v>56.6</v>
      </c>
      <c r="K105" s="1">
        <v>1.24</v>
      </c>
      <c r="L105" s="1">
        <v>25.5</v>
      </c>
      <c r="M105" s="1">
        <v>1.1200000000000001</v>
      </c>
      <c r="N105" s="1">
        <v>18271</v>
      </c>
      <c r="O105" s="1">
        <v>9149</v>
      </c>
      <c r="P105" s="1">
        <v>454</v>
      </c>
      <c r="Q105" s="1">
        <v>8530</v>
      </c>
      <c r="R105" s="1">
        <v>164</v>
      </c>
      <c r="S105" s="1">
        <v>352</v>
      </c>
      <c r="T105" s="1">
        <v>34</v>
      </c>
      <c r="U105" s="1">
        <v>0</v>
      </c>
      <c r="V105" s="1">
        <f t="shared" si="35"/>
        <v>-211</v>
      </c>
      <c r="W105" s="1">
        <f t="shared" si="36"/>
        <v>277</v>
      </c>
      <c r="X105" s="1">
        <f t="shared" si="36"/>
        <v>0</v>
      </c>
      <c r="Y105" s="1">
        <f t="shared" si="36"/>
        <v>13</v>
      </c>
      <c r="Z105" s="1">
        <f t="shared" si="37"/>
        <v>79</v>
      </c>
      <c r="AA105" s="3"/>
      <c r="AB105" s="13">
        <f t="shared" si="22"/>
        <v>4.0249371103576508E-2</v>
      </c>
      <c r="AC105" s="13">
        <f t="shared" si="23"/>
        <v>0.54857999999999996</v>
      </c>
      <c r="AD105" s="13">
        <f t="shared" si="24"/>
        <v>8.2320000000000004E-2</v>
      </c>
      <c r="AE105" s="13">
        <f t="shared" si="25"/>
        <v>0.44418000000000002</v>
      </c>
      <c r="AF105" s="13">
        <f t="shared" si="26"/>
        <v>2.2079999999999999E-2</v>
      </c>
      <c r="AG105" s="13">
        <f t="shared" si="27"/>
        <v>1.58E-3</v>
      </c>
      <c r="AI105" s="11"/>
      <c r="AJ105" s="11"/>
      <c r="AK105" s="11"/>
      <c r="AL105" s="11"/>
      <c r="AM105" s="11"/>
      <c r="AN105" s="11"/>
      <c r="AO105" s="11"/>
      <c r="AP105" s="11"/>
      <c r="AQ105" s="11">
        <f t="shared" si="39"/>
        <v>107</v>
      </c>
      <c r="AR105" s="11">
        <f t="shared" si="39"/>
        <v>92</v>
      </c>
      <c r="AT105" s="107"/>
      <c r="BA105" s="11"/>
      <c r="BB105" s="11"/>
      <c r="BC105" s="11"/>
      <c r="BD105" s="11"/>
      <c r="BE105" s="11"/>
      <c r="BH105" s="11"/>
      <c r="BI105" s="11"/>
      <c r="BJ105" s="11"/>
      <c r="BK105" s="11"/>
      <c r="BL105" s="11"/>
      <c r="BM105" s="11"/>
      <c r="BN105" s="11"/>
    </row>
    <row r="106" spans="1:66" s="1" customFormat="1" x14ac:dyDescent="0.3">
      <c r="A106" s="11"/>
      <c r="B106" s="1">
        <f t="shared" si="21"/>
        <v>27505</v>
      </c>
      <c r="C106" s="1">
        <v>93</v>
      </c>
      <c r="D106" s="1">
        <v>22492</v>
      </c>
      <c r="E106" s="1">
        <v>3931</v>
      </c>
      <c r="F106" s="1">
        <v>0</v>
      </c>
      <c r="G106" s="1">
        <v>22459</v>
      </c>
      <c r="H106" s="1">
        <v>0</v>
      </c>
      <c r="I106" s="1">
        <v>1115</v>
      </c>
      <c r="J106" s="1">
        <v>56.61</v>
      </c>
      <c r="K106" s="1">
        <v>1.24</v>
      </c>
      <c r="L106" s="1">
        <v>25.6</v>
      </c>
      <c r="M106" s="1">
        <v>1.1100000000000001</v>
      </c>
      <c r="N106" s="1">
        <v>18332</v>
      </c>
      <c r="O106" s="1">
        <v>9165</v>
      </c>
      <c r="P106" s="1">
        <v>453</v>
      </c>
      <c r="Q106" s="1">
        <v>8546</v>
      </c>
      <c r="R106" s="1">
        <v>164</v>
      </c>
      <c r="S106" s="1">
        <v>338</v>
      </c>
      <c r="T106" s="1">
        <v>33</v>
      </c>
      <c r="U106" s="1">
        <v>0</v>
      </c>
      <c r="V106" s="1">
        <f t="shared" si="35"/>
        <v>-185</v>
      </c>
      <c r="W106" s="1">
        <f t="shared" si="36"/>
        <v>250</v>
      </c>
      <c r="X106" s="1">
        <f t="shared" si="36"/>
        <v>0</v>
      </c>
      <c r="Y106" s="1">
        <f t="shared" si="36"/>
        <v>11</v>
      </c>
      <c r="Z106" s="1">
        <f t="shared" si="37"/>
        <v>76</v>
      </c>
      <c r="AA106" s="3"/>
      <c r="AB106" s="13">
        <f t="shared" si="22"/>
        <v>4.053808398473005E-2</v>
      </c>
      <c r="AC106" s="13">
        <f t="shared" si="23"/>
        <v>0.55010000000000003</v>
      </c>
      <c r="AD106" s="13">
        <f t="shared" si="24"/>
        <v>7.8619999999999995E-2</v>
      </c>
      <c r="AE106" s="13">
        <f t="shared" si="25"/>
        <v>0.44918000000000002</v>
      </c>
      <c r="AF106" s="13">
        <f t="shared" si="26"/>
        <v>2.23E-2</v>
      </c>
      <c r="AG106" s="13">
        <f t="shared" si="27"/>
        <v>1.5200000000000001E-3</v>
      </c>
      <c r="AI106" s="11"/>
      <c r="AJ106" s="11"/>
      <c r="AK106" s="11"/>
      <c r="AL106" s="11"/>
      <c r="AM106" s="11"/>
      <c r="AN106" s="11"/>
      <c r="AO106" s="11"/>
      <c r="AP106" s="11"/>
      <c r="AQ106" s="11">
        <f t="shared" si="39"/>
        <v>108</v>
      </c>
      <c r="AR106" s="11">
        <f t="shared" si="39"/>
        <v>93</v>
      </c>
      <c r="AT106" s="107"/>
      <c r="BA106" s="11"/>
      <c r="BB106" s="11"/>
      <c r="BC106" s="11"/>
      <c r="BD106" s="11"/>
      <c r="BE106" s="11"/>
      <c r="BH106" s="11"/>
      <c r="BI106" s="11"/>
      <c r="BJ106" s="11"/>
      <c r="BK106" s="11"/>
      <c r="BL106" s="11"/>
      <c r="BM106" s="11"/>
      <c r="BN106" s="11"/>
    </row>
    <row r="107" spans="1:66" s="1" customFormat="1" x14ac:dyDescent="0.3">
      <c r="A107" s="11"/>
      <c r="B107" s="1">
        <f t="shared" si="21"/>
        <v>27580</v>
      </c>
      <c r="C107" s="1">
        <v>94</v>
      </c>
      <c r="D107" s="1">
        <v>22417</v>
      </c>
      <c r="E107" s="1">
        <v>3747</v>
      </c>
      <c r="F107" s="1">
        <v>0</v>
      </c>
      <c r="G107" s="1">
        <v>22708</v>
      </c>
      <c r="H107" s="1">
        <v>0</v>
      </c>
      <c r="I107" s="1">
        <v>1125</v>
      </c>
      <c r="J107" s="1">
        <v>56.62</v>
      </c>
      <c r="K107" s="1">
        <v>1.24</v>
      </c>
      <c r="L107" s="1">
        <v>25.6</v>
      </c>
      <c r="M107" s="1">
        <v>1.1100000000000001</v>
      </c>
      <c r="N107" s="1">
        <v>18391</v>
      </c>
      <c r="O107" s="1">
        <v>9180</v>
      </c>
      <c r="P107" s="1">
        <v>451</v>
      </c>
      <c r="Q107" s="1">
        <v>8564</v>
      </c>
      <c r="R107" s="1">
        <v>164</v>
      </c>
      <c r="S107" s="1">
        <v>322</v>
      </c>
      <c r="T107" s="1">
        <v>31</v>
      </c>
      <c r="U107" s="1">
        <v>0</v>
      </c>
      <c r="V107" s="1">
        <f t="shared" si="35"/>
        <v>-184</v>
      </c>
      <c r="W107" s="1">
        <f t="shared" si="36"/>
        <v>249</v>
      </c>
      <c r="X107" s="1">
        <f t="shared" si="36"/>
        <v>0</v>
      </c>
      <c r="Y107" s="1">
        <f t="shared" si="36"/>
        <v>10</v>
      </c>
      <c r="Z107" s="1">
        <f t="shared" si="37"/>
        <v>75</v>
      </c>
      <c r="AA107" s="3"/>
      <c r="AB107" s="13">
        <f t="shared" si="22"/>
        <v>4.0790427846265409E-2</v>
      </c>
      <c r="AC107" s="13">
        <f t="shared" si="23"/>
        <v>0.55159999999999998</v>
      </c>
      <c r="AD107" s="13">
        <f t="shared" si="24"/>
        <v>7.4940000000000007E-2</v>
      </c>
      <c r="AE107" s="13">
        <f t="shared" si="25"/>
        <v>0.45416000000000001</v>
      </c>
      <c r="AF107" s="13">
        <f t="shared" si="26"/>
        <v>2.2499999999999999E-2</v>
      </c>
      <c r="AG107" s="13">
        <f t="shared" si="27"/>
        <v>1.5E-3</v>
      </c>
      <c r="AI107" s="11"/>
      <c r="AJ107" s="11"/>
      <c r="AK107" s="11"/>
      <c r="AL107" s="11"/>
      <c r="AM107" s="11"/>
      <c r="AN107" s="11"/>
      <c r="AO107" s="11"/>
      <c r="AP107" s="11"/>
      <c r="AQ107" s="11">
        <f t="shared" si="39"/>
        <v>109</v>
      </c>
      <c r="AR107" s="11">
        <f t="shared" si="39"/>
        <v>94</v>
      </c>
      <c r="AT107" s="107"/>
      <c r="BA107" s="11"/>
      <c r="BB107" s="11"/>
      <c r="BC107" s="11"/>
      <c r="BD107" s="11"/>
      <c r="BE107" s="11"/>
      <c r="BH107" s="11"/>
      <c r="BI107" s="11"/>
      <c r="BJ107" s="11"/>
      <c r="BK107" s="11"/>
      <c r="BL107" s="11"/>
      <c r="BM107" s="11"/>
      <c r="BN107" s="11"/>
    </row>
    <row r="108" spans="1:66" s="1" customFormat="1" x14ac:dyDescent="0.3">
      <c r="A108" s="11"/>
      <c r="B108" s="1">
        <f t="shared" si="21"/>
        <v>27651</v>
      </c>
      <c r="C108" s="1">
        <v>95</v>
      </c>
      <c r="D108" s="1">
        <v>22348</v>
      </c>
      <c r="E108" s="1">
        <v>3567</v>
      </c>
      <c r="F108" s="1">
        <v>0</v>
      </c>
      <c r="G108" s="1">
        <v>22949</v>
      </c>
      <c r="H108" s="1">
        <v>0</v>
      </c>
      <c r="I108" s="1">
        <v>1135</v>
      </c>
      <c r="J108" s="1">
        <v>56.63</v>
      </c>
      <c r="K108" s="1">
        <v>1.24</v>
      </c>
      <c r="L108" s="1">
        <v>25.6</v>
      </c>
      <c r="M108" s="1">
        <v>1.1000000000000001</v>
      </c>
      <c r="N108" s="1">
        <v>18446</v>
      </c>
      <c r="O108" s="1">
        <v>9195</v>
      </c>
      <c r="P108" s="1">
        <v>448</v>
      </c>
      <c r="Q108" s="1">
        <v>8582</v>
      </c>
      <c r="R108" s="1">
        <v>164</v>
      </c>
      <c r="S108" s="1">
        <v>307</v>
      </c>
      <c r="T108" s="1">
        <v>30</v>
      </c>
      <c r="U108" s="1">
        <v>0</v>
      </c>
      <c r="V108" s="1">
        <f t="shared" si="35"/>
        <v>-180</v>
      </c>
      <c r="W108" s="1">
        <f t="shared" si="36"/>
        <v>241</v>
      </c>
      <c r="X108" s="1">
        <f t="shared" si="36"/>
        <v>0</v>
      </c>
      <c r="Y108" s="1">
        <f t="shared" si="36"/>
        <v>10</v>
      </c>
      <c r="Z108" s="1">
        <f t="shared" si="37"/>
        <v>71</v>
      </c>
      <c r="AA108" s="3"/>
      <c r="AB108" s="13">
        <f t="shared" si="22"/>
        <v>4.1047340060033993E-2</v>
      </c>
      <c r="AC108" s="13">
        <f t="shared" si="23"/>
        <v>0.55301999999999996</v>
      </c>
      <c r="AD108" s="13">
        <f t="shared" si="24"/>
        <v>7.1340000000000001E-2</v>
      </c>
      <c r="AE108" s="13">
        <f t="shared" si="25"/>
        <v>0.45898</v>
      </c>
      <c r="AF108" s="13">
        <f t="shared" si="26"/>
        <v>2.2700000000000001E-2</v>
      </c>
      <c r="AG108" s="13">
        <f t="shared" si="27"/>
        <v>1.42E-3</v>
      </c>
      <c r="AI108" s="11"/>
      <c r="AJ108" s="11"/>
      <c r="AK108" s="11"/>
      <c r="AL108" s="11"/>
      <c r="AM108" s="11"/>
      <c r="AN108" s="11"/>
      <c r="AO108" s="11"/>
      <c r="AP108" s="11"/>
      <c r="AQ108" s="11">
        <f t="shared" si="39"/>
        <v>110</v>
      </c>
      <c r="AR108" s="11">
        <f t="shared" si="39"/>
        <v>95</v>
      </c>
      <c r="AT108" s="107"/>
      <c r="BA108" s="11"/>
      <c r="BB108" s="11"/>
      <c r="BC108" s="11"/>
      <c r="BD108" s="11"/>
      <c r="BE108" s="11"/>
      <c r="BH108" s="11"/>
      <c r="BI108" s="11"/>
      <c r="BJ108" s="11"/>
      <c r="BK108" s="11"/>
      <c r="BL108" s="11"/>
      <c r="BM108" s="11"/>
      <c r="BN108" s="11"/>
    </row>
    <row r="109" spans="1:66" s="1" customFormat="1" x14ac:dyDescent="0.3">
      <c r="A109" s="11"/>
      <c r="B109" s="1">
        <f t="shared" si="21"/>
        <v>27718</v>
      </c>
      <c r="C109" s="1">
        <v>96</v>
      </c>
      <c r="D109" s="1">
        <v>22280</v>
      </c>
      <c r="E109" s="1">
        <v>3410</v>
      </c>
      <c r="F109" s="1">
        <v>0</v>
      </c>
      <c r="G109" s="1">
        <v>23165</v>
      </c>
      <c r="H109" s="1">
        <v>0</v>
      </c>
      <c r="I109" s="1">
        <v>1143</v>
      </c>
      <c r="J109" s="1">
        <v>56.64</v>
      </c>
      <c r="K109" s="1">
        <v>1.24</v>
      </c>
      <c r="L109" s="1">
        <v>25.6</v>
      </c>
      <c r="M109" s="1">
        <v>1.0900000000000001</v>
      </c>
      <c r="N109" s="1">
        <v>18498</v>
      </c>
      <c r="O109" s="1">
        <v>9210</v>
      </c>
      <c r="P109" s="1">
        <v>445</v>
      </c>
      <c r="Q109" s="1">
        <v>8600</v>
      </c>
      <c r="R109" s="1">
        <v>164</v>
      </c>
      <c r="S109" s="1">
        <v>295</v>
      </c>
      <c r="T109" s="1">
        <v>29</v>
      </c>
      <c r="U109" s="1">
        <v>0</v>
      </c>
      <c r="V109" s="1">
        <f t="shared" si="35"/>
        <v>-157</v>
      </c>
      <c r="W109" s="1">
        <f t="shared" si="36"/>
        <v>216</v>
      </c>
      <c r="X109" s="1">
        <f t="shared" si="36"/>
        <v>0</v>
      </c>
      <c r="Y109" s="1">
        <f t="shared" si="36"/>
        <v>8</v>
      </c>
      <c r="Z109" s="1">
        <f t="shared" si="37"/>
        <v>67</v>
      </c>
      <c r="AA109" s="3"/>
      <c r="AB109" s="13">
        <f t="shared" si="22"/>
        <v>4.1236741467638359E-2</v>
      </c>
      <c r="AC109" s="13">
        <f t="shared" si="23"/>
        <v>0.55435999999999996</v>
      </c>
      <c r="AD109" s="13">
        <f t="shared" si="24"/>
        <v>6.8199999999999997E-2</v>
      </c>
      <c r="AE109" s="13">
        <f t="shared" si="25"/>
        <v>0.46329999999999999</v>
      </c>
      <c r="AF109" s="13">
        <f t="shared" si="26"/>
        <v>2.2859999999999998E-2</v>
      </c>
      <c r="AG109" s="13">
        <f t="shared" si="27"/>
        <v>1.34E-3</v>
      </c>
      <c r="AI109" s="11"/>
      <c r="AJ109" s="11"/>
      <c r="AK109" s="11"/>
      <c r="AL109" s="11"/>
      <c r="AM109" s="11"/>
      <c r="AN109" s="11"/>
      <c r="AO109" s="11"/>
      <c r="AP109" s="11"/>
      <c r="AQ109" s="11">
        <f t="shared" si="39"/>
        <v>111</v>
      </c>
      <c r="AR109" s="11">
        <f t="shared" si="39"/>
        <v>96</v>
      </c>
      <c r="AT109" s="107"/>
      <c r="BA109" s="11"/>
      <c r="BB109" s="11"/>
      <c r="BC109" s="11"/>
      <c r="BD109" s="11"/>
      <c r="BE109" s="11"/>
      <c r="BH109" s="11"/>
      <c r="BI109" s="11"/>
      <c r="BJ109" s="11"/>
      <c r="BK109" s="11"/>
      <c r="BL109" s="11"/>
      <c r="BM109" s="11"/>
      <c r="BN109" s="11"/>
    </row>
    <row r="110" spans="1:66" s="1" customFormat="1" x14ac:dyDescent="0.3">
      <c r="A110" s="11"/>
      <c r="B110" s="1">
        <f t="shared" si="21"/>
        <v>27782</v>
      </c>
      <c r="C110" s="1">
        <v>97</v>
      </c>
      <c r="D110" s="1">
        <v>22217</v>
      </c>
      <c r="E110" s="1">
        <v>3252</v>
      </c>
      <c r="F110" s="1">
        <v>0</v>
      </c>
      <c r="G110" s="1">
        <v>23380</v>
      </c>
      <c r="H110" s="1">
        <v>0</v>
      </c>
      <c r="I110" s="1">
        <v>1150</v>
      </c>
      <c r="J110" s="1">
        <v>56.65</v>
      </c>
      <c r="K110" s="1">
        <v>1.24</v>
      </c>
      <c r="L110" s="1">
        <v>25.6</v>
      </c>
      <c r="M110" s="1">
        <v>1.0900000000000001</v>
      </c>
      <c r="N110" s="1">
        <v>18549</v>
      </c>
      <c r="O110" s="1">
        <v>9223</v>
      </c>
      <c r="P110" s="1">
        <v>439</v>
      </c>
      <c r="Q110" s="1">
        <v>8618</v>
      </c>
      <c r="R110" s="1">
        <v>164</v>
      </c>
      <c r="S110" s="1">
        <v>283</v>
      </c>
      <c r="T110" s="1">
        <v>28</v>
      </c>
      <c r="U110" s="1">
        <v>0</v>
      </c>
      <c r="V110" s="1">
        <f t="shared" si="35"/>
        <v>-158</v>
      </c>
      <c r="W110" s="1">
        <f t="shared" si="36"/>
        <v>215</v>
      </c>
      <c r="X110" s="1">
        <f t="shared" si="36"/>
        <v>0</v>
      </c>
      <c r="Y110" s="1">
        <f t="shared" si="36"/>
        <v>7</v>
      </c>
      <c r="Z110" s="1">
        <f t="shared" si="37"/>
        <v>64</v>
      </c>
      <c r="AA110" s="3"/>
      <c r="AB110" s="13">
        <f t="shared" si="22"/>
        <v>4.1393708156360232E-2</v>
      </c>
      <c r="AC110" s="13">
        <f t="shared" si="23"/>
        <v>0.55564000000000002</v>
      </c>
      <c r="AD110" s="13">
        <f t="shared" si="24"/>
        <v>6.5040000000000001E-2</v>
      </c>
      <c r="AE110" s="13">
        <f t="shared" si="25"/>
        <v>0.46760000000000002</v>
      </c>
      <c r="AF110" s="13">
        <f t="shared" si="26"/>
        <v>2.3E-2</v>
      </c>
      <c r="AG110" s="13">
        <f t="shared" si="27"/>
        <v>1.2800000000000001E-3</v>
      </c>
      <c r="AI110" s="11"/>
      <c r="AJ110" s="11"/>
      <c r="AK110" s="11"/>
      <c r="AL110" s="11"/>
      <c r="AM110" s="11"/>
      <c r="AN110" s="11"/>
      <c r="AO110" s="11"/>
      <c r="AP110" s="11"/>
      <c r="AQ110" s="11">
        <f t="shared" si="39"/>
        <v>112</v>
      </c>
      <c r="AR110" s="11">
        <f t="shared" si="39"/>
        <v>97</v>
      </c>
      <c r="AT110" s="107"/>
      <c r="BA110" s="11"/>
      <c r="BB110" s="11"/>
      <c r="BC110" s="11"/>
      <c r="BD110" s="11"/>
      <c r="BE110" s="11"/>
      <c r="BH110" s="11"/>
      <c r="BI110" s="11"/>
      <c r="BJ110" s="11"/>
      <c r="BK110" s="11"/>
      <c r="BL110" s="11"/>
      <c r="BM110" s="11"/>
      <c r="BN110" s="11"/>
    </row>
    <row r="111" spans="1:66" s="1" customFormat="1" x14ac:dyDescent="0.3">
      <c r="A111" s="11"/>
      <c r="B111" s="1">
        <f t="shared" si="21"/>
        <v>27837</v>
      </c>
      <c r="C111" s="1">
        <v>98</v>
      </c>
      <c r="D111" s="1">
        <v>22160</v>
      </c>
      <c r="E111" s="1">
        <v>3091</v>
      </c>
      <c r="F111" s="1">
        <v>0</v>
      </c>
      <c r="G111" s="1">
        <v>23589</v>
      </c>
      <c r="H111" s="1">
        <v>0</v>
      </c>
      <c r="I111" s="1">
        <v>1157</v>
      </c>
      <c r="J111" s="1">
        <v>56.66</v>
      </c>
      <c r="K111" s="1">
        <v>1.24</v>
      </c>
      <c r="L111" s="1">
        <v>25.7</v>
      </c>
      <c r="M111" s="1">
        <v>1.08</v>
      </c>
      <c r="N111" s="1">
        <v>18594</v>
      </c>
      <c r="O111" s="1">
        <v>9234</v>
      </c>
      <c r="P111" s="1">
        <v>432</v>
      </c>
      <c r="Q111" s="1">
        <v>8637</v>
      </c>
      <c r="R111" s="1">
        <v>164</v>
      </c>
      <c r="S111" s="1">
        <v>270</v>
      </c>
      <c r="T111" s="1">
        <v>27</v>
      </c>
      <c r="U111" s="1">
        <v>0</v>
      </c>
      <c r="V111" s="1">
        <f t="shared" si="35"/>
        <v>-161</v>
      </c>
      <c r="W111" s="1">
        <f t="shared" si="36"/>
        <v>209</v>
      </c>
      <c r="X111" s="1">
        <f t="shared" si="36"/>
        <v>0</v>
      </c>
      <c r="Y111" s="1">
        <f t="shared" si="36"/>
        <v>7</v>
      </c>
      <c r="Z111" s="1">
        <f t="shared" si="37"/>
        <v>55</v>
      </c>
      <c r="AA111" s="3"/>
      <c r="AB111" s="13">
        <f t="shared" si="22"/>
        <v>4.156338685921615E-2</v>
      </c>
      <c r="AC111" s="13">
        <f t="shared" si="23"/>
        <v>0.55674000000000001</v>
      </c>
      <c r="AD111" s="13">
        <f t="shared" si="24"/>
        <v>6.182E-2</v>
      </c>
      <c r="AE111" s="13">
        <f t="shared" si="25"/>
        <v>0.47177999999999998</v>
      </c>
      <c r="AF111" s="13">
        <f t="shared" si="26"/>
        <v>2.3140000000000001E-2</v>
      </c>
      <c r="AG111" s="13">
        <f t="shared" si="27"/>
        <v>1.1000000000000001E-3</v>
      </c>
      <c r="AI111" s="11"/>
      <c r="AJ111" s="11"/>
      <c r="AK111" s="11"/>
      <c r="AL111" s="11"/>
      <c r="AM111" s="11"/>
      <c r="AN111" s="11"/>
      <c r="AO111" s="11"/>
      <c r="AP111" s="11"/>
      <c r="AQ111" s="11">
        <f t="shared" si="39"/>
        <v>113</v>
      </c>
      <c r="AR111" s="11">
        <f t="shared" si="39"/>
        <v>98</v>
      </c>
      <c r="AT111" s="107"/>
      <c r="BA111" s="11"/>
      <c r="BB111" s="11"/>
      <c r="BC111" s="11"/>
      <c r="BD111" s="11"/>
      <c r="BE111" s="11"/>
      <c r="BH111" s="11"/>
      <c r="BI111" s="11"/>
      <c r="BJ111" s="11"/>
      <c r="BK111" s="11"/>
      <c r="BL111" s="11"/>
      <c r="BM111" s="11"/>
      <c r="BN111" s="11"/>
    </row>
    <row r="112" spans="1:66" s="1" customFormat="1" x14ac:dyDescent="0.3">
      <c r="A112" s="11"/>
      <c r="B112" s="1">
        <f t="shared" si="21"/>
        <v>27895</v>
      </c>
      <c r="C112" s="1">
        <v>99</v>
      </c>
      <c r="D112" s="1">
        <v>22103</v>
      </c>
      <c r="E112" s="1">
        <v>2948</v>
      </c>
      <c r="F112" s="1">
        <v>0</v>
      </c>
      <c r="G112" s="1">
        <v>23783</v>
      </c>
      <c r="H112" s="1">
        <v>0</v>
      </c>
      <c r="I112" s="1">
        <v>1164</v>
      </c>
      <c r="J112" s="1">
        <v>56.67</v>
      </c>
      <c r="K112" s="1">
        <v>1.24</v>
      </c>
      <c r="L112" s="1">
        <v>25.7</v>
      </c>
      <c r="M112" s="1">
        <v>1.08</v>
      </c>
      <c r="N112" s="1">
        <v>18639</v>
      </c>
      <c r="O112" s="1">
        <v>9247</v>
      </c>
      <c r="P112" s="1">
        <v>427</v>
      </c>
      <c r="Q112" s="1">
        <v>8655</v>
      </c>
      <c r="R112" s="1">
        <v>164</v>
      </c>
      <c r="S112" s="1">
        <v>259</v>
      </c>
      <c r="T112" s="1">
        <v>26</v>
      </c>
      <c r="U112" s="1">
        <v>0</v>
      </c>
      <c r="V112" s="1">
        <f t="shared" si="35"/>
        <v>-143</v>
      </c>
      <c r="W112" s="1">
        <f t="shared" si="36"/>
        <v>194</v>
      </c>
      <c r="X112" s="1">
        <f t="shared" si="36"/>
        <v>0</v>
      </c>
      <c r="Y112" s="1">
        <f t="shared" si="36"/>
        <v>7</v>
      </c>
      <c r="Z112" s="1">
        <f t="shared" si="37"/>
        <v>58</v>
      </c>
      <c r="AA112" s="3"/>
      <c r="AB112" s="13">
        <f t="shared" si="22"/>
        <v>4.1727908227280876E-2</v>
      </c>
      <c r="AC112" s="13">
        <f t="shared" si="23"/>
        <v>0.55789999999999995</v>
      </c>
      <c r="AD112" s="13">
        <f t="shared" si="24"/>
        <v>5.8959999999999999E-2</v>
      </c>
      <c r="AE112" s="13">
        <f t="shared" si="25"/>
        <v>0.47566000000000003</v>
      </c>
      <c r="AF112" s="13">
        <f t="shared" si="26"/>
        <v>2.3279999999999999E-2</v>
      </c>
      <c r="AG112" s="13">
        <f t="shared" si="27"/>
        <v>1.16E-3</v>
      </c>
      <c r="AI112" s="11"/>
      <c r="AJ112" s="11"/>
      <c r="AK112" s="11"/>
      <c r="AL112" s="11"/>
      <c r="AM112" s="11"/>
      <c r="AN112" s="11"/>
      <c r="AO112" s="11"/>
      <c r="AP112" s="11"/>
      <c r="AQ112" s="11">
        <f t="shared" ref="AQ112:AR127" si="40">+AQ111+1</f>
        <v>114</v>
      </c>
      <c r="AR112" s="11">
        <f t="shared" si="40"/>
        <v>99</v>
      </c>
      <c r="AT112" s="107"/>
      <c r="BA112" s="11"/>
      <c r="BB112" s="11"/>
      <c r="BC112" s="11"/>
      <c r="BD112" s="11"/>
      <c r="BE112" s="11"/>
      <c r="BH112" s="11"/>
      <c r="BI112" s="11"/>
      <c r="BJ112" s="11"/>
      <c r="BK112" s="11"/>
      <c r="BL112" s="11"/>
      <c r="BM112" s="11"/>
      <c r="BN112" s="11"/>
    </row>
    <row r="113" spans="1:66" s="1" customFormat="1" x14ac:dyDescent="0.3">
      <c r="A113" s="11"/>
      <c r="B113" s="1">
        <f t="shared" si="21"/>
        <v>27950</v>
      </c>
      <c r="C113" s="1">
        <v>100</v>
      </c>
      <c r="D113" s="1">
        <v>22049</v>
      </c>
      <c r="E113" s="1">
        <v>2809</v>
      </c>
      <c r="F113" s="1">
        <v>0</v>
      </c>
      <c r="G113" s="1">
        <v>23970</v>
      </c>
      <c r="H113" s="1">
        <v>0</v>
      </c>
      <c r="I113" s="1">
        <v>1171</v>
      </c>
      <c r="J113" s="1">
        <v>56.68</v>
      </c>
      <c r="K113" s="1">
        <v>1.24</v>
      </c>
      <c r="L113" s="1">
        <v>25.7</v>
      </c>
      <c r="M113" s="1">
        <v>1.07</v>
      </c>
      <c r="N113" s="1">
        <v>18681</v>
      </c>
      <c r="O113" s="1">
        <v>9258</v>
      </c>
      <c r="P113" s="1">
        <v>421</v>
      </c>
      <c r="Q113" s="1">
        <v>8672</v>
      </c>
      <c r="R113" s="1">
        <v>164</v>
      </c>
      <c r="S113" s="1">
        <v>248</v>
      </c>
      <c r="T113" s="1">
        <v>24</v>
      </c>
      <c r="U113" s="1">
        <v>0</v>
      </c>
      <c r="V113" s="1">
        <f t="shared" si="35"/>
        <v>-139</v>
      </c>
      <c r="W113" s="1">
        <f t="shared" si="36"/>
        <v>187</v>
      </c>
      <c r="X113" s="1">
        <f t="shared" si="36"/>
        <v>0</v>
      </c>
      <c r="Y113" s="1">
        <f t="shared" si="36"/>
        <v>7</v>
      </c>
      <c r="Z113" s="1">
        <f t="shared" si="37"/>
        <v>55</v>
      </c>
      <c r="AA113" s="3"/>
      <c r="AB113" s="13">
        <f t="shared" si="22"/>
        <v>4.1896243291592132E-2</v>
      </c>
      <c r="AC113" s="13">
        <f t="shared" si="23"/>
        <v>0.55900000000000005</v>
      </c>
      <c r="AD113" s="13">
        <f t="shared" si="24"/>
        <v>5.6180000000000001E-2</v>
      </c>
      <c r="AE113" s="13">
        <f t="shared" si="25"/>
        <v>0.47939999999999999</v>
      </c>
      <c r="AF113" s="13">
        <f t="shared" si="26"/>
        <v>2.342E-2</v>
      </c>
      <c r="AG113" s="13">
        <f t="shared" si="27"/>
        <v>1.1000000000000001E-3</v>
      </c>
      <c r="AI113" s="11"/>
      <c r="AJ113" s="11"/>
      <c r="AK113" s="11"/>
      <c r="AL113" s="11"/>
      <c r="AM113" s="11"/>
      <c r="AN113" s="11"/>
      <c r="AO113" s="11"/>
      <c r="AP113" s="11"/>
      <c r="AQ113" s="11">
        <f t="shared" si="40"/>
        <v>115</v>
      </c>
      <c r="AR113" s="11">
        <f t="shared" si="40"/>
        <v>100</v>
      </c>
      <c r="AT113" s="107"/>
      <c r="BA113" s="11"/>
      <c r="BB113" s="11"/>
      <c r="BC113" s="11"/>
      <c r="BD113" s="11"/>
      <c r="BE113" s="11"/>
      <c r="BH113" s="11"/>
      <c r="BI113" s="11"/>
      <c r="BJ113" s="11"/>
      <c r="BK113" s="11"/>
      <c r="BL113" s="11"/>
      <c r="BM113" s="11"/>
      <c r="BN113" s="11"/>
    </row>
    <row r="114" spans="1:66" s="1" customFormat="1" x14ac:dyDescent="0.3">
      <c r="A114" s="11"/>
      <c r="B114" s="1">
        <f t="shared" si="21"/>
        <v>27999</v>
      </c>
      <c r="C114" s="1">
        <v>101</v>
      </c>
      <c r="D114" s="1">
        <v>22000</v>
      </c>
      <c r="E114" s="1">
        <v>2676</v>
      </c>
      <c r="F114" s="1">
        <v>0</v>
      </c>
      <c r="G114" s="1">
        <v>24145</v>
      </c>
      <c r="H114" s="1">
        <v>0</v>
      </c>
      <c r="I114" s="1">
        <v>1178</v>
      </c>
      <c r="J114" s="1">
        <v>56.69</v>
      </c>
      <c r="K114" s="1">
        <v>1.23</v>
      </c>
      <c r="L114" s="1">
        <v>25.7</v>
      </c>
      <c r="M114" s="1">
        <v>1.07</v>
      </c>
      <c r="N114" s="1">
        <v>18720</v>
      </c>
      <c r="O114" s="1">
        <v>9269</v>
      </c>
      <c r="P114" s="1">
        <v>413</v>
      </c>
      <c r="Q114" s="1">
        <v>8691</v>
      </c>
      <c r="R114" s="1">
        <v>164</v>
      </c>
      <c r="S114" s="1">
        <v>236</v>
      </c>
      <c r="T114" s="1">
        <v>22</v>
      </c>
      <c r="U114" s="1">
        <v>0</v>
      </c>
      <c r="V114" s="1">
        <f t="shared" si="35"/>
        <v>-133</v>
      </c>
      <c r="W114" s="1">
        <f t="shared" si="36"/>
        <v>175</v>
      </c>
      <c r="X114" s="1">
        <f t="shared" si="36"/>
        <v>0</v>
      </c>
      <c r="Y114" s="1">
        <f t="shared" si="36"/>
        <v>7</v>
      </c>
      <c r="Z114" s="1">
        <f t="shared" si="37"/>
        <v>49</v>
      </c>
      <c r="AA114" s="3"/>
      <c r="AB114" s="13">
        <f t="shared" si="22"/>
        <v>4.207293117611343E-2</v>
      </c>
      <c r="AC114" s="13">
        <f t="shared" si="23"/>
        <v>0.55998000000000003</v>
      </c>
      <c r="AD114" s="13">
        <f t="shared" si="24"/>
        <v>5.3519999999999998E-2</v>
      </c>
      <c r="AE114" s="13">
        <f t="shared" si="25"/>
        <v>0.4829</v>
      </c>
      <c r="AF114" s="13">
        <f t="shared" si="26"/>
        <v>2.3560000000000001E-2</v>
      </c>
      <c r="AG114" s="13">
        <f t="shared" si="27"/>
        <v>9.7999999999999997E-4</v>
      </c>
      <c r="AI114" s="11"/>
      <c r="AJ114" s="11"/>
      <c r="AK114" s="11"/>
      <c r="AL114" s="11"/>
      <c r="AM114" s="11"/>
      <c r="AN114" s="11"/>
      <c r="AO114" s="11"/>
      <c r="AP114" s="11"/>
      <c r="AQ114" s="11">
        <f t="shared" si="40"/>
        <v>116</v>
      </c>
      <c r="AR114" s="11">
        <f t="shared" si="40"/>
        <v>101</v>
      </c>
      <c r="AT114" s="107"/>
      <c r="BA114" s="11"/>
      <c r="BB114" s="11"/>
      <c r="BC114" s="11"/>
      <c r="BD114" s="11"/>
      <c r="BE114" s="11"/>
      <c r="BH114" s="11"/>
      <c r="BI114" s="11"/>
      <c r="BJ114" s="11"/>
      <c r="BK114" s="11"/>
      <c r="BL114" s="11"/>
      <c r="BM114" s="11"/>
      <c r="BN114" s="11"/>
    </row>
    <row r="115" spans="1:66" s="1" customFormat="1" x14ac:dyDescent="0.3">
      <c r="A115" s="11"/>
      <c r="B115" s="1">
        <f t="shared" si="21"/>
        <v>28046</v>
      </c>
      <c r="C115" s="1">
        <v>102</v>
      </c>
      <c r="D115" s="1">
        <v>21953</v>
      </c>
      <c r="E115" s="1">
        <v>2548</v>
      </c>
      <c r="F115" s="1">
        <v>0</v>
      </c>
      <c r="G115" s="1">
        <v>24314</v>
      </c>
      <c r="H115" s="1">
        <v>0</v>
      </c>
      <c r="I115" s="1">
        <v>1184</v>
      </c>
      <c r="J115" s="1">
        <v>56.7</v>
      </c>
      <c r="K115" s="1">
        <v>1.23</v>
      </c>
      <c r="L115" s="1">
        <v>25.7</v>
      </c>
      <c r="M115" s="1">
        <v>1.07</v>
      </c>
      <c r="N115" s="1">
        <v>18756</v>
      </c>
      <c r="O115" s="1">
        <v>9280</v>
      </c>
      <c r="P115" s="1">
        <v>405</v>
      </c>
      <c r="Q115" s="1">
        <v>8709</v>
      </c>
      <c r="R115" s="1">
        <v>164</v>
      </c>
      <c r="S115" s="1">
        <v>225</v>
      </c>
      <c r="T115" s="1">
        <v>21</v>
      </c>
      <c r="U115" s="1">
        <v>0</v>
      </c>
      <c r="V115" s="1">
        <f t="shared" si="35"/>
        <v>-128</v>
      </c>
      <c r="W115" s="1">
        <f t="shared" si="36"/>
        <v>169</v>
      </c>
      <c r="X115" s="1">
        <f t="shared" si="36"/>
        <v>0</v>
      </c>
      <c r="Y115" s="1">
        <f t="shared" si="36"/>
        <v>6</v>
      </c>
      <c r="Z115" s="1">
        <f t="shared" si="37"/>
        <v>47</v>
      </c>
      <c r="AA115" s="3"/>
      <c r="AB115" s="13">
        <f t="shared" si="22"/>
        <v>4.221635883905013E-2</v>
      </c>
      <c r="AC115" s="13">
        <f t="shared" si="23"/>
        <v>0.56091999999999997</v>
      </c>
      <c r="AD115" s="13">
        <f t="shared" si="24"/>
        <v>5.0959999999999998E-2</v>
      </c>
      <c r="AE115" s="13">
        <f t="shared" si="25"/>
        <v>0.48627999999999999</v>
      </c>
      <c r="AF115" s="13">
        <f t="shared" si="26"/>
        <v>2.368E-2</v>
      </c>
      <c r="AG115" s="13">
        <f t="shared" si="27"/>
        <v>9.3999999999999997E-4</v>
      </c>
      <c r="AI115" s="11"/>
      <c r="AJ115" s="11"/>
      <c r="AK115" s="11"/>
      <c r="AL115" s="11"/>
      <c r="AM115" s="11"/>
      <c r="AN115" s="11"/>
      <c r="AO115" s="11"/>
      <c r="AP115" s="11"/>
      <c r="AQ115" s="11">
        <f t="shared" si="40"/>
        <v>117</v>
      </c>
      <c r="AR115" s="11">
        <f t="shared" si="40"/>
        <v>102</v>
      </c>
      <c r="AT115" s="107"/>
      <c r="BA115" s="11"/>
      <c r="BB115" s="11"/>
      <c r="BC115" s="11"/>
      <c r="BD115" s="11"/>
      <c r="BE115" s="11"/>
      <c r="BH115" s="11"/>
      <c r="BI115" s="11"/>
      <c r="BJ115" s="11"/>
      <c r="BK115" s="11"/>
      <c r="BL115" s="11"/>
      <c r="BM115" s="11"/>
      <c r="BN115" s="11"/>
    </row>
    <row r="116" spans="1:66" s="1" customFormat="1" x14ac:dyDescent="0.3">
      <c r="A116" s="11"/>
      <c r="B116" s="1">
        <f t="shared" si="21"/>
        <v>28090</v>
      </c>
      <c r="C116" s="1">
        <v>103</v>
      </c>
      <c r="D116" s="1">
        <v>21908</v>
      </c>
      <c r="E116" s="1">
        <v>2432</v>
      </c>
      <c r="F116" s="1">
        <v>0</v>
      </c>
      <c r="G116" s="1">
        <v>24470</v>
      </c>
      <c r="H116" s="1">
        <v>0</v>
      </c>
      <c r="I116" s="1">
        <v>1188</v>
      </c>
      <c r="J116" s="1">
        <v>56.71</v>
      </c>
      <c r="K116" s="1">
        <v>1.23</v>
      </c>
      <c r="L116" s="1">
        <v>25.7</v>
      </c>
      <c r="M116" s="1">
        <v>1.06</v>
      </c>
      <c r="N116" s="1">
        <v>18792</v>
      </c>
      <c r="O116" s="1">
        <v>9289</v>
      </c>
      <c r="P116" s="1">
        <v>397</v>
      </c>
      <c r="Q116" s="1">
        <v>8726</v>
      </c>
      <c r="R116" s="1">
        <v>164</v>
      </c>
      <c r="S116" s="1">
        <v>217</v>
      </c>
      <c r="T116" s="1">
        <v>20</v>
      </c>
      <c r="U116" s="1">
        <v>0</v>
      </c>
      <c r="V116" s="1">
        <f t="shared" si="35"/>
        <v>-116</v>
      </c>
      <c r="W116" s="1">
        <f t="shared" si="36"/>
        <v>156</v>
      </c>
      <c r="X116" s="1">
        <f t="shared" si="36"/>
        <v>0</v>
      </c>
      <c r="Y116" s="1">
        <f t="shared" si="36"/>
        <v>4</v>
      </c>
      <c r="Z116" s="1">
        <f t="shared" si="37"/>
        <v>44</v>
      </c>
      <c r="AA116" s="3"/>
      <c r="AB116" s="13">
        <f t="shared" si="22"/>
        <v>4.229263082947668E-2</v>
      </c>
      <c r="AC116" s="13">
        <f t="shared" si="23"/>
        <v>0.56179999999999997</v>
      </c>
      <c r="AD116" s="13">
        <f t="shared" si="24"/>
        <v>4.8640000000000003E-2</v>
      </c>
      <c r="AE116" s="13">
        <f t="shared" si="25"/>
        <v>0.4894</v>
      </c>
      <c r="AF116" s="13">
        <f t="shared" si="26"/>
        <v>2.376E-2</v>
      </c>
      <c r="AG116" s="13">
        <f t="shared" si="27"/>
        <v>8.8000000000000003E-4</v>
      </c>
      <c r="AI116" s="11"/>
      <c r="AJ116" s="11"/>
      <c r="AK116" s="11"/>
      <c r="AL116" s="11"/>
      <c r="AM116" s="11"/>
      <c r="AN116" s="11"/>
      <c r="AO116" s="11"/>
      <c r="AP116" s="11"/>
      <c r="AQ116" s="11">
        <f t="shared" si="40"/>
        <v>118</v>
      </c>
      <c r="AR116" s="11">
        <f t="shared" si="40"/>
        <v>103</v>
      </c>
      <c r="AT116" s="107"/>
      <c r="BA116" s="11"/>
      <c r="BB116" s="11"/>
      <c r="BC116" s="11"/>
      <c r="BD116" s="11"/>
      <c r="BE116" s="11"/>
      <c r="BH116" s="11"/>
      <c r="BI116" s="11"/>
      <c r="BJ116" s="11"/>
      <c r="BK116" s="11"/>
      <c r="BL116" s="11"/>
      <c r="BM116" s="11"/>
      <c r="BN116" s="11"/>
    </row>
    <row r="117" spans="1:66" s="1" customFormat="1" x14ac:dyDescent="0.3">
      <c r="A117" s="11"/>
      <c r="B117" s="1">
        <f t="shared" si="21"/>
        <v>28134</v>
      </c>
      <c r="C117" s="1">
        <v>104</v>
      </c>
      <c r="D117" s="1">
        <v>21864</v>
      </c>
      <c r="E117" s="1">
        <v>2325</v>
      </c>
      <c r="F117" s="1">
        <v>0</v>
      </c>
      <c r="G117" s="1">
        <v>24617</v>
      </c>
      <c r="H117" s="1">
        <v>0</v>
      </c>
      <c r="I117" s="1">
        <v>1192</v>
      </c>
      <c r="J117" s="1">
        <v>56.72</v>
      </c>
      <c r="K117" s="1">
        <v>1.23</v>
      </c>
      <c r="L117" s="1">
        <v>25.7</v>
      </c>
      <c r="M117" s="1">
        <v>1.06</v>
      </c>
      <c r="N117" s="1">
        <v>18827</v>
      </c>
      <c r="O117" s="1">
        <v>9298</v>
      </c>
      <c r="P117" s="1">
        <v>389</v>
      </c>
      <c r="Q117" s="1">
        <v>8743</v>
      </c>
      <c r="R117" s="1">
        <v>164</v>
      </c>
      <c r="S117" s="1">
        <v>207</v>
      </c>
      <c r="T117" s="1">
        <v>19</v>
      </c>
      <c r="U117" s="1">
        <v>0</v>
      </c>
      <c r="V117" s="1">
        <f t="shared" si="35"/>
        <v>-107</v>
      </c>
      <c r="W117" s="1">
        <f t="shared" si="36"/>
        <v>147</v>
      </c>
      <c r="X117" s="1">
        <f t="shared" si="36"/>
        <v>0</v>
      </c>
      <c r="Y117" s="1">
        <f t="shared" si="36"/>
        <v>4</v>
      </c>
      <c r="Z117" s="1">
        <f t="shared" si="37"/>
        <v>44</v>
      </c>
      <c r="AA117" s="3"/>
      <c r="AB117" s="13">
        <f t="shared" si="22"/>
        <v>4.2368664249662333E-2</v>
      </c>
      <c r="AC117" s="13">
        <f t="shared" si="23"/>
        <v>0.56267999999999996</v>
      </c>
      <c r="AD117" s="13">
        <f t="shared" si="24"/>
        <v>4.65E-2</v>
      </c>
      <c r="AE117" s="13">
        <f t="shared" si="25"/>
        <v>0.49234</v>
      </c>
      <c r="AF117" s="13">
        <f t="shared" si="26"/>
        <v>2.384E-2</v>
      </c>
      <c r="AG117" s="13">
        <f t="shared" si="27"/>
        <v>8.8000000000000003E-4</v>
      </c>
      <c r="AI117" s="11"/>
      <c r="AJ117" s="11"/>
      <c r="AK117" s="11"/>
      <c r="AL117" s="11"/>
      <c r="AM117" s="11"/>
      <c r="AN117" s="11"/>
      <c r="AO117" s="11"/>
      <c r="AP117" s="11"/>
      <c r="AQ117" s="11">
        <f t="shared" si="40"/>
        <v>119</v>
      </c>
      <c r="AR117" s="11">
        <f t="shared" si="40"/>
        <v>104</v>
      </c>
      <c r="AT117" s="107"/>
      <c r="BA117" s="11"/>
      <c r="BB117" s="11"/>
      <c r="BC117" s="11"/>
      <c r="BD117" s="11"/>
      <c r="BE117" s="11"/>
      <c r="BH117" s="11"/>
      <c r="BI117" s="11"/>
      <c r="BJ117" s="11"/>
      <c r="BK117" s="11"/>
      <c r="BL117" s="11"/>
      <c r="BM117" s="11"/>
      <c r="BN117" s="11"/>
    </row>
    <row r="118" spans="1:66" s="1" customFormat="1" x14ac:dyDescent="0.3">
      <c r="A118" s="11"/>
      <c r="B118" s="1">
        <f t="shared" si="21"/>
        <v>28177</v>
      </c>
      <c r="C118" s="1">
        <v>105</v>
      </c>
      <c r="D118" s="1">
        <v>21822</v>
      </c>
      <c r="E118" s="1">
        <v>2218</v>
      </c>
      <c r="F118" s="1">
        <v>0</v>
      </c>
      <c r="G118" s="1">
        <v>24762</v>
      </c>
      <c r="H118" s="1">
        <v>0</v>
      </c>
      <c r="I118" s="1">
        <v>1197</v>
      </c>
      <c r="J118" s="1">
        <v>56.73</v>
      </c>
      <c r="K118" s="1">
        <v>1.23</v>
      </c>
      <c r="L118" s="1">
        <v>25.7</v>
      </c>
      <c r="M118" s="1">
        <v>1.06</v>
      </c>
      <c r="N118" s="1">
        <v>18860</v>
      </c>
      <c r="O118" s="1">
        <v>9307</v>
      </c>
      <c r="P118" s="1">
        <v>381</v>
      </c>
      <c r="Q118" s="1">
        <v>8761</v>
      </c>
      <c r="R118" s="1">
        <v>164</v>
      </c>
      <c r="S118" s="1">
        <v>198</v>
      </c>
      <c r="T118" s="1">
        <v>18</v>
      </c>
      <c r="U118" s="1">
        <v>0</v>
      </c>
      <c r="V118" s="1">
        <f t="shared" si="35"/>
        <v>-107</v>
      </c>
      <c r="W118" s="1">
        <f t="shared" si="36"/>
        <v>145</v>
      </c>
      <c r="X118" s="1">
        <f t="shared" si="36"/>
        <v>0</v>
      </c>
      <c r="Y118" s="1">
        <f t="shared" si="36"/>
        <v>5</v>
      </c>
      <c r="Z118" s="1">
        <f t="shared" si="37"/>
        <v>43</v>
      </c>
      <c r="AA118" s="3"/>
      <c r="AB118" s="13">
        <f t="shared" si="22"/>
        <v>4.248145650708024E-2</v>
      </c>
      <c r="AC118" s="13">
        <f t="shared" si="23"/>
        <v>0.56354000000000004</v>
      </c>
      <c r="AD118" s="13">
        <f t="shared" si="24"/>
        <v>4.4359999999999997E-2</v>
      </c>
      <c r="AE118" s="13">
        <f t="shared" si="25"/>
        <v>0.49524000000000001</v>
      </c>
      <c r="AF118" s="13">
        <f t="shared" si="26"/>
        <v>2.3939999999999999E-2</v>
      </c>
      <c r="AG118" s="13">
        <f t="shared" si="27"/>
        <v>8.5999999999999998E-4</v>
      </c>
      <c r="AI118" s="11"/>
      <c r="AJ118" s="11"/>
      <c r="AK118" s="11"/>
      <c r="AL118" s="11"/>
      <c r="AM118" s="11"/>
      <c r="AN118" s="11"/>
      <c r="AO118" s="11"/>
      <c r="AP118" s="11"/>
      <c r="AQ118" s="11">
        <f t="shared" si="40"/>
        <v>120</v>
      </c>
      <c r="AR118" s="11">
        <f t="shared" si="40"/>
        <v>105</v>
      </c>
      <c r="AT118" s="107"/>
      <c r="BA118" s="11"/>
      <c r="BB118" s="11"/>
      <c r="BC118" s="11"/>
      <c r="BD118" s="11"/>
      <c r="BE118" s="11"/>
      <c r="BH118" s="11"/>
      <c r="BI118" s="11"/>
      <c r="BJ118" s="11"/>
      <c r="BK118" s="11"/>
      <c r="BL118" s="11"/>
      <c r="BM118" s="11"/>
      <c r="BN118" s="11"/>
    </row>
    <row r="119" spans="1:66" s="1" customFormat="1" x14ac:dyDescent="0.3">
      <c r="A119" s="11"/>
      <c r="B119" s="1">
        <f t="shared" si="21"/>
        <v>28217</v>
      </c>
      <c r="C119" s="1">
        <v>106</v>
      </c>
      <c r="D119" s="1">
        <v>21781</v>
      </c>
      <c r="E119" s="1">
        <v>2116</v>
      </c>
      <c r="F119" s="1">
        <v>0</v>
      </c>
      <c r="G119" s="1">
        <v>24900</v>
      </c>
      <c r="H119" s="1">
        <v>0</v>
      </c>
      <c r="I119" s="1">
        <v>1201</v>
      </c>
      <c r="J119" s="1">
        <v>56.74</v>
      </c>
      <c r="K119" s="1">
        <v>1.23</v>
      </c>
      <c r="L119" s="1">
        <v>25.7</v>
      </c>
      <c r="M119" s="1">
        <v>1.06</v>
      </c>
      <c r="N119" s="1">
        <v>18890</v>
      </c>
      <c r="O119" s="1">
        <v>9317</v>
      </c>
      <c r="P119" s="1">
        <v>373</v>
      </c>
      <c r="Q119" s="1">
        <v>8779</v>
      </c>
      <c r="R119" s="1">
        <v>164</v>
      </c>
      <c r="S119" s="1">
        <v>188</v>
      </c>
      <c r="T119" s="1">
        <v>18</v>
      </c>
      <c r="U119" s="1">
        <v>0</v>
      </c>
      <c r="V119" s="1">
        <f t="shared" si="35"/>
        <v>-102</v>
      </c>
      <c r="W119" s="1">
        <f t="shared" si="36"/>
        <v>138</v>
      </c>
      <c r="X119" s="1">
        <f t="shared" si="36"/>
        <v>0</v>
      </c>
      <c r="Y119" s="1">
        <f t="shared" si="36"/>
        <v>4</v>
      </c>
      <c r="Z119" s="1">
        <f t="shared" si="37"/>
        <v>40</v>
      </c>
      <c r="AA119" s="3"/>
      <c r="AB119" s="13">
        <f t="shared" si="22"/>
        <v>4.2562993939823511E-2</v>
      </c>
      <c r="AC119" s="13">
        <f t="shared" si="23"/>
        <v>0.56433999999999995</v>
      </c>
      <c r="AD119" s="13">
        <f t="shared" si="24"/>
        <v>4.2320000000000003E-2</v>
      </c>
      <c r="AE119" s="13">
        <f t="shared" si="25"/>
        <v>0.498</v>
      </c>
      <c r="AF119" s="13">
        <f t="shared" si="26"/>
        <v>2.402E-2</v>
      </c>
      <c r="AG119" s="13">
        <f t="shared" si="27"/>
        <v>8.0000000000000004E-4</v>
      </c>
      <c r="AI119" s="11"/>
      <c r="AJ119" s="11"/>
      <c r="AK119" s="11"/>
      <c r="AL119" s="11"/>
      <c r="AM119" s="11"/>
      <c r="AN119" s="11"/>
      <c r="AO119" s="11"/>
      <c r="AP119" s="11"/>
      <c r="AQ119" s="11">
        <f t="shared" si="40"/>
        <v>121</v>
      </c>
      <c r="AR119" s="11">
        <f t="shared" si="40"/>
        <v>106</v>
      </c>
      <c r="AT119" s="107"/>
      <c r="BA119" s="11"/>
      <c r="BB119" s="11"/>
      <c r="BC119" s="11"/>
      <c r="BD119" s="11"/>
      <c r="BE119" s="11"/>
      <c r="BH119" s="11"/>
      <c r="BI119" s="11"/>
      <c r="BJ119" s="11"/>
      <c r="BK119" s="11"/>
      <c r="BL119" s="11"/>
      <c r="BM119" s="11"/>
      <c r="BN119" s="11"/>
    </row>
    <row r="120" spans="1:66" s="1" customFormat="1" x14ac:dyDescent="0.3">
      <c r="A120" s="11"/>
      <c r="B120" s="1">
        <f t="shared" si="21"/>
        <v>28256</v>
      </c>
      <c r="C120" s="1">
        <v>107</v>
      </c>
      <c r="D120" s="1">
        <v>21742</v>
      </c>
      <c r="E120" s="1">
        <v>2019</v>
      </c>
      <c r="F120" s="1">
        <v>0</v>
      </c>
      <c r="G120" s="1">
        <v>25031</v>
      </c>
      <c r="H120" s="1">
        <v>0</v>
      </c>
      <c r="I120" s="1">
        <v>1206</v>
      </c>
      <c r="J120" s="1">
        <v>56.75</v>
      </c>
      <c r="K120" s="1">
        <v>1.23</v>
      </c>
      <c r="L120" s="1">
        <v>25.7</v>
      </c>
      <c r="M120" s="1">
        <v>1.05</v>
      </c>
      <c r="N120" s="1">
        <v>18920</v>
      </c>
      <c r="O120" s="1">
        <v>9326</v>
      </c>
      <c r="P120" s="1">
        <v>364</v>
      </c>
      <c r="Q120" s="1">
        <v>8796</v>
      </c>
      <c r="R120" s="1">
        <v>164</v>
      </c>
      <c r="S120" s="1">
        <v>179</v>
      </c>
      <c r="T120" s="1">
        <v>17</v>
      </c>
      <c r="U120" s="1">
        <v>0</v>
      </c>
      <c r="V120" s="1">
        <f t="shared" si="35"/>
        <v>-97</v>
      </c>
      <c r="W120" s="1">
        <f t="shared" si="36"/>
        <v>131</v>
      </c>
      <c r="X120" s="1">
        <f t="shared" si="36"/>
        <v>0</v>
      </c>
      <c r="Y120" s="1">
        <f t="shared" si="36"/>
        <v>5</v>
      </c>
      <c r="Z120" s="1">
        <f t="shared" si="37"/>
        <v>39</v>
      </c>
      <c r="AA120" s="3"/>
      <c r="AB120" s="13">
        <f t="shared" si="22"/>
        <v>4.2681200453001132E-2</v>
      </c>
      <c r="AC120" s="13">
        <f t="shared" si="23"/>
        <v>0.56511999999999996</v>
      </c>
      <c r="AD120" s="13">
        <f t="shared" si="24"/>
        <v>4.0379999999999999E-2</v>
      </c>
      <c r="AE120" s="13">
        <f t="shared" si="25"/>
        <v>0.50061999999999995</v>
      </c>
      <c r="AF120" s="13">
        <f t="shared" si="26"/>
        <v>2.4119999999999999E-2</v>
      </c>
      <c r="AG120" s="13">
        <f t="shared" si="27"/>
        <v>7.7999999999999999E-4</v>
      </c>
      <c r="AI120" s="11"/>
      <c r="AJ120" s="11"/>
      <c r="AK120" s="11"/>
      <c r="AL120" s="11"/>
      <c r="AM120" s="11"/>
      <c r="AN120" s="11"/>
      <c r="AO120" s="11"/>
      <c r="AP120" s="11"/>
      <c r="AQ120" s="11">
        <f t="shared" si="40"/>
        <v>122</v>
      </c>
      <c r="AR120" s="11">
        <f t="shared" si="40"/>
        <v>107</v>
      </c>
      <c r="AT120" s="107"/>
      <c r="BA120" s="11"/>
      <c r="BB120" s="11"/>
      <c r="BC120" s="11"/>
      <c r="BD120" s="11"/>
      <c r="BE120" s="11"/>
      <c r="BH120" s="11"/>
      <c r="BI120" s="11"/>
      <c r="BJ120" s="11"/>
      <c r="BK120" s="11"/>
      <c r="BL120" s="11"/>
      <c r="BM120" s="11"/>
      <c r="BN120" s="11"/>
    </row>
    <row r="121" spans="1:66" s="1" customFormat="1" x14ac:dyDescent="0.3">
      <c r="A121" s="11"/>
      <c r="B121" s="1">
        <f t="shared" si="21"/>
        <v>28293</v>
      </c>
      <c r="C121" s="1">
        <v>108</v>
      </c>
      <c r="D121" s="1">
        <v>21706</v>
      </c>
      <c r="E121" s="1">
        <v>1923</v>
      </c>
      <c r="F121" s="1">
        <v>0</v>
      </c>
      <c r="G121" s="1">
        <v>25160</v>
      </c>
      <c r="H121" s="1">
        <v>0</v>
      </c>
      <c r="I121" s="1">
        <v>1210</v>
      </c>
      <c r="J121" s="1">
        <v>56.76</v>
      </c>
      <c r="K121" s="1">
        <v>1.23</v>
      </c>
      <c r="L121" s="1">
        <v>25.7</v>
      </c>
      <c r="M121" s="1">
        <v>1.05</v>
      </c>
      <c r="N121" s="1">
        <v>18950</v>
      </c>
      <c r="O121" s="1">
        <v>9333</v>
      </c>
      <c r="P121" s="1">
        <v>354</v>
      </c>
      <c r="Q121" s="1">
        <v>8813</v>
      </c>
      <c r="R121" s="1">
        <v>164</v>
      </c>
      <c r="S121" s="1">
        <v>170</v>
      </c>
      <c r="T121" s="1">
        <v>16</v>
      </c>
      <c r="U121" s="1">
        <v>0</v>
      </c>
      <c r="V121" s="1">
        <f t="shared" si="35"/>
        <v>-96</v>
      </c>
      <c r="W121" s="1">
        <f t="shared" si="36"/>
        <v>129</v>
      </c>
      <c r="X121" s="1">
        <f t="shared" si="36"/>
        <v>0</v>
      </c>
      <c r="Y121" s="1">
        <f t="shared" si="36"/>
        <v>4</v>
      </c>
      <c r="Z121" s="1">
        <f t="shared" si="37"/>
        <v>37</v>
      </c>
      <c r="AA121" s="3"/>
      <c r="AB121" s="13">
        <f t="shared" si="22"/>
        <v>4.2766762096631675E-2</v>
      </c>
      <c r="AC121" s="13">
        <f t="shared" si="23"/>
        <v>0.56586000000000003</v>
      </c>
      <c r="AD121" s="13">
        <f t="shared" si="24"/>
        <v>3.8460000000000001E-2</v>
      </c>
      <c r="AE121" s="13">
        <f t="shared" si="25"/>
        <v>0.50319999999999998</v>
      </c>
      <c r="AF121" s="13">
        <f t="shared" si="26"/>
        <v>2.4199999999999999E-2</v>
      </c>
      <c r="AG121" s="13">
        <f t="shared" si="27"/>
        <v>7.3999999999999999E-4</v>
      </c>
      <c r="AI121" s="11"/>
      <c r="AJ121" s="11"/>
      <c r="AK121" s="11"/>
      <c r="AL121" s="11"/>
      <c r="AM121" s="11"/>
      <c r="AN121" s="11"/>
      <c r="AO121" s="11"/>
      <c r="AP121" s="11"/>
      <c r="AQ121" s="11">
        <f t="shared" si="40"/>
        <v>123</v>
      </c>
      <c r="AR121" s="11">
        <f t="shared" si="40"/>
        <v>108</v>
      </c>
      <c r="AT121" s="107"/>
      <c r="BA121" s="11"/>
      <c r="BB121" s="11"/>
      <c r="BC121" s="11"/>
      <c r="BD121" s="11"/>
      <c r="BE121" s="11"/>
      <c r="BH121" s="11"/>
      <c r="BI121" s="11"/>
      <c r="BJ121" s="11"/>
      <c r="BK121" s="11"/>
      <c r="BL121" s="11"/>
      <c r="BM121" s="11"/>
      <c r="BN121" s="11"/>
    </row>
    <row r="122" spans="1:66" s="1" customFormat="1" x14ac:dyDescent="0.3">
      <c r="A122" s="11"/>
      <c r="B122" s="1">
        <f t="shared" si="21"/>
        <v>28328</v>
      </c>
      <c r="C122" s="1">
        <v>109</v>
      </c>
      <c r="D122" s="1">
        <v>21670</v>
      </c>
      <c r="E122" s="1">
        <v>1832</v>
      </c>
      <c r="F122" s="1">
        <v>0</v>
      </c>
      <c r="G122" s="1">
        <v>25283</v>
      </c>
      <c r="H122" s="1">
        <v>0</v>
      </c>
      <c r="I122" s="1">
        <v>1213</v>
      </c>
      <c r="J122" s="1">
        <v>56.77</v>
      </c>
      <c r="K122" s="1">
        <v>1.23</v>
      </c>
      <c r="L122" s="1">
        <v>25.8</v>
      </c>
      <c r="M122" s="1">
        <v>1.05</v>
      </c>
      <c r="N122" s="1">
        <v>18978</v>
      </c>
      <c r="O122" s="1">
        <v>9340</v>
      </c>
      <c r="P122" s="1">
        <v>344</v>
      </c>
      <c r="Q122" s="1">
        <v>8831</v>
      </c>
      <c r="R122" s="1">
        <v>164</v>
      </c>
      <c r="S122" s="1">
        <v>163</v>
      </c>
      <c r="T122" s="1">
        <v>15</v>
      </c>
      <c r="U122" s="1">
        <v>0</v>
      </c>
      <c r="V122" s="1">
        <f t="shared" si="35"/>
        <v>-91</v>
      </c>
      <c r="W122" s="1">
        <f t="shared" si="36"/>
        <v>123</v>
      </c>
      <c r="X122" s="1">
        <f t="shared" si="36"/>
        <v>0</v>
      </c>
      <c r="Y122" s="1">
        <f t="shared" si="36"/>
        <v>3</v>
      </c>
      <c r="Z122" s="1">
        <f t="shared" si="37"/>
        <v>35</v>
      </c>
      <c r="AA122" s="3"/>
      <c r="AB122" s="13">
        <f t="shared" si="22"/>
        <v>4.2819824908218014E-2</v>
      </c>
      <c r="AC122" s="13">
        <f t="shared" si="23"/>
        <v>0.56655999999999995</v>
      </c>
      <c r="AD122" s="13">
        <f t="shared" si="24"/>
        <v>3.6639999999999999E-2</v>
      </c>
      <c r="AE122" s="13">
        <f t="shared" si="25"/>
        <v>0.50566</v>
      </c>
      <c r="AF122" s="13">
        <f t="shared" si="26"/>
        <v>2.426E-2</v>
      </c>
      <c r="AG122" s="13">
        <f t="shared" si="27"/>
        <v>6.9999999999999999E-4</v>
      </c>
      <c r="AI122" s="11"/>
      <c r="AJ122" s="11"/>
      <c r="AK122" s="11"/>
      <c r="AL122" s="11"/>
      <c r="AM122" s="11"/>
      <c r="AN122" s="11"/>
      <c r="AO122" s="11"/>
      <c r="AP122" s="11"/>
      <c r="AQ122" s="11">
        <f t="shared" si="40"/>
        <v>124</v>
      </c>
      <c r="AR122" s="11">
        <f t="shared" si="40"/>
        <v>109</v>
      </c>
      <c r="AT122" s="107"/>
      <c r="BA122" s="11"/>
      <c r="BB122" s="11"/>
      <c r="BC122" s="11"/>
      <c r="BD122" s="11"/>
      <c r="BE122" s="11"/>
      <c r="BH122" s="11"/>
      <c r="BI122" s="11"/>
      <c r="BJ122" s="11"/>
      <c r="BK122" s="11"/>
      <c r="BL122" s="11"/>
      <c r="BM122" s="11"/>
      <c r="BN122" s="11"/>
    </row>
    <row r="123" spans="1:66" s="1" customFormat="1" x14ac:dyDescent="0.3">
      <c r="A123" s="11"/>
      <c r="B123" s="1">
        <f t="shared" si="21"/>
        <v>28363</v>
      </c>
      <c r="C123" s="1">
        <v>110</v>
      </c>
      <c r="D123" s="1">
        <v>21635</v>
      </c>
      <c r="E123" s="1">
        <v>1751</v>
      </c>
      <c r="F123" s="1">
        <v>0</v>
      </c>
      <c r="G123" s="1">
        <v>25396</v>
      </c>
      <c r="H123" s="1">
        <v>0</v>
      </c>
      <c r="I123" s="1">
        <v>1216</v>
      </c>
      <c r="J123" s="1">
        <v>56.78</v>
      </c>
      <c r="K123" s="1">
        <v>1.23</v>
      </c>
      <c r="L123" s="1">
        <v>25.8</v>
      </c>
      <c r="M123" s="1">
        <v>1.05</v>
      </c>
      <c r="N123" s="1">
        <v>19005</v>
      </c>
      <c r="O123" s="1">
        <v>9348</v>
      </c>
      <c r="P123" s="1">
        <v>335</v>
      </c>
      <c r="Q123" s="1">
        <v>8847</v>
      </c>
      <c r="R123" s="1">
        <v>164</v>
      </c>
      <c r="S123" s="1">
        <v>155</v>
      </c>
      <c r="T123" s="1">
        <v>14</v>
      </c>
      <c r="U123" s="1">
        <v>0</v>
      </c>
      <c r="V123" s="1">
        <f t="shared" si="35"/>
        <v>-81</v>
      </c>
      <c r="W123" s="1">
        <f t="shared" si="36"/>
        <v>113</v>
      </c>
      <c r="X123" s="1">
        <f t="shared" si="36"/>
        <v>0</v>
      </c>
      <c r="Y123" s="1">
        <f t="shared" si="36"/>
        <v>3</v>
      </c>
      <c r="Z123" s="1">
        <f t="shared" si="37"/>
        <v>35</v>
      </c>
      <c r="AA123" s="3"/>
      <c r="AB123" s="13">
        <f t="shared" si="22"/>
        <v>4.2872756760568349E-2</v>
      </c>
      <c r="AC123" s="13">
        <f t="shared" si="23"/>
        <v>0.56725999999999999</v>
      </c>
      <c r="AD123" s="13">
        <f t="shared" si="24"/>
        <v>3.5020000000000003E-2</v>
      </c>
      <c r="AE123" s="13">
        <f t="shared" si="25"/>
        <v>0.50792000000000004</v>
      </c>
      <c r="AF123" s="13">
        <f t="shared" si="26"/>
        <v>2.4320000000000001E-2</v>
      </c>
      <c r="AG123" s="13">
        <f t="shared" si="27"/>
        <v>6.9999999999999999E-4</v>
      </c>
      <c r="AI123" s="11"/>
      <c r="AJ123" s="11"/>
      <c r="AK123" s="11"/>
      <c r="AL123" s="11"/>
      <c r="AM123" s="11"/>
      <c r="AN123" s="11"/>
      <c r="AO123" s="11"/>
      <c r="AP123" s="11"/>
      <c r="AQ123" s="11">
        <f t="shared" si="40"/>
        <v>125</v>
      </c>
      <c r="AR123" s="11">
        <f t="shared" si="40"/>
        <v>110</v>
      </c>
      <c r="AT123" s="107"/>
      <c r="BA123" s="11"/>
      <c r="BB123" s="11"/>
      <c r="BC123" s="11"/>
      <c r="BD123" s="11"/>
      <c r="BE123" s="11"/>
      <c r="BH123" s="11"/>
      <c r="BI123" s="11"/>
      <c r="BJ123" s="11"/>
      <c r="BK123" s="11"/>
      <c r="BL123" s="11"/>
      <c r="BM123" s="11"/>
      <c r="BN123" s="11"/>
    </row>
    <row r="124" spans="1:66" s="1" customFormat="1" x14ac:dyDescent="0.3">
      <c r="A124" s="11"/>
      <c r="B124" s="1">
        <f t="shared" si="21"/>
        <v>28395</v>
      </c>
      <c r="C124" s="1">
        <v>111</v>
      </c>
      <c r="D124" s="1">
        <v>21603</v>
      </c>
      <c r="E124" s="1">
        <v>1669</v>
      </c>
      <c r="F124" s="1">
        <v>0</v>
      </c>
      <c r="G124" s="1">
        <v>25507</v>
      </c>
      <c r="H124" s="1">
        <v>0</v>
      </c>
      <c r="I124" s="1">
        <v>1219</v>
      </c>
      <c r="J124" s="1">
        <v>56.79</v>
      </c>
      <c r="K124" s="1">
        <v>1.23</v>
      </c>
      <c r="L124" s="1">
        <v>25.8</v>
      </c>
      <c r="M124" s="1">
        <v>1.04</v>
      </c>
      <c r="N124" s="1">
        <v>19031</v>
      </c>
      <c r="O124" s="1">
        <v>9354</v>
      </c>
      <c r="P124" s="1">
        <v>324</v>
      </c>
      <c r="Q124" s="1">
        <v>8865</v>
      </c>
      <c r="R124" s="1">
        <v>164</v>
      </c>
      <c r="S124" s="1">
        <v>146</v>
      </c>
      <c r="T124" s="1">
        <v>13</v>
      </c>
      <c r="U124" s="1">
        <v>0</v>
      </c>
      <c r="V124" s="1">
        <f t="shared" si="35"/>
        <v>-82</v>
      </c>
      <c r="W124" s="1">
        <f t="shared" si="36"/>
        <v>111</v>
      </c>
      <c r="X124" s="1">
        <f t="shared" si="36"/>
        <v>0</v>
      </c>
      <c r="Y124" s="1">
        <f t="shared" si="36"/>
        <v>3</v>
      </c>
      <c r="Z124" s="1">
        <f t="shared" si="37"/>
        <v>32</v>
      </c>
      <c r="AA124" s="3"/>
      <c r="AB124" s="13">
        <f t="shared" si="22"/>
        <v>4.2930093326289838E-2</v>
      </c>
      <c r="AC124" s="13">
        <f t="shared" si="23"/>
        <v>0.56789999999999996</v>
      </c>
      <c r="AD124" s="13">
        <f t="shared" si="24"/>
        <v>3.338E-2</v>
      </c>
      <c r="AE124" s="13">
        <f t="shared" si="25"/>
        <v>0.51014000000000004</v>
      </c>
      <c r="AF124" s="13">
        <f t="shared" si="26"/>
        <v>2.4379999999999999E-2</v>
      </c>
      <c r="AG124" s="13">
        <f t="shared" si="27"/>
        <v>6.4000000000000005E-4</v>
      </c>
      <c r="AI124" s="11"/>
      <c r="AJ124" s="11"/>
      <c r="AK124" s="11"/>
      <c r="AL124" s="11"/>
      <c r="AM124" s="11"/>
      <c r="AN124" s="11"/>
      <c r="AO124" s="11"/>
      <c r="AP124" s="11"/>
      <c r="AQ124" s="11">
        <f t="shared" si="40"/>
        <v>126</v>
      </c>
      <c r="AR124" s="11">
        <f t="shared" si="40"/>
        <v>111</v>
      </c>
      <c r="AT124" s="107"/>
      <c r="BA124" s="11"/>
      <c r="BB124" s="11"/>
      <c r="BC124" s="11"/>
      <c r="BD124" s="11"/>
      <c r="BE124" s="11"/>
      <c r="BH124" s="11"/>
      <c r="BI124" s="11"/>
      <c r="BJ124" s="11"/>
      <c r="BK124" s="11"/>
      <c r="BL124" s="11"/>
      <c r="BM124" s="11"/>
      <c r="BN124" s="11"/>
    </row>
    <row r="125" spans="1:66" s="1" customFormat="1" x14ac:dyDescent="0.3">
      <c r="A125" s="11"/>
      <c r="B125" s="1">
        <f t="shared" si="21"/>
        <v>28426</v>
      </c>
      <c r="C125" s="1">
        <v>112</v>
      </c>
      <c r="D125" s="1">
        <v>21572</v>
      </c>
      <c r="E125" s="1">
        <v>1591</v>
      </c>
      <c r="F125" s="1">
        <v>0</v>
      </c>
      <c r="G125" s="1">
        <v>25612</v>
      </c>
      <c r="H125" s="1">
        <v>0</v>
      </c>
      <c r="I125" s="1">
        <v>1223</v>
      </c>
      <c r="J125" s="1">
        <v>56.8</v>
      </c>
      <c r="K125" s="1">
        <v>1.23</v>
      </c>
      <c r="L125" s="1">
        <v>25.8</v>
      </c>
      <c r="M125" s="1">
        <v>1.04</v>
      </c>
      <c r="N125" s="1">
        <v>19057</v>
      </c>
      <c r="O125" s="1">
        <v>9360</v>
      </c>
      <c r="P125" s="1">
        <v>314</v>
      </c>
      <c r="Q125" s="1">
        <v>8881</v>
      </c>
      <c r="R125" s="1">
        <v>164</v>
      </c>
      <c r="S125" s="1">
        <v>139</v>
      </c>
      <c r="T125" s="1">
        <v>13</v>
      </c>
      <c r="U125" s="1">
        <v>0</v>
      </c>
      <c r="V125" s="1">
        <f t="shared" si="35"/>
        <v>-78</v>
      </c>
      <c r="W125" s="1">
        <f t="shared" si="36"/>
        <v>105</v>
      </c>
      <c r="X125" s="1">
        <f t="shared" si="36"/>
        <v>0</v>
      </c>
      <c r="Y125" s="1">
        <f t="shared" si="36"/>
        <v>4</v>
      </c>
      <c r="Z125" s="1">
        <f t="shared" si="37"/>
        <v>31</v>
      </c>
      <c r="AA125" s="3"/>
      <c r="AB125" s="13">
        <f t="shared" si="22"/>
        <v>4.3023992119890241E-2</v>
      </c>
      <c r="AC125" s="13">
        <f t="shared" si="23"/>
        <v>0.56852000000000003</v>
      </c>
      <c r="AD125" s="13">
        <f t="shared" si="24"/>
        <v>3.1820000000000001E-2</v>
      </c>
      <c r="AE125" s="13">
        <f t="shared" si="25"/>
        <v>0.51224000000000003</v>
      </c>
      <c r="AF125" s="13">
        <f t="shared" si="26"/>
        <v>2.4459999999999999E-2</v>
      </c>
      <c r="AG125" s="13">
        <f t="shared" si="27"/>
        <v>6.2E-4</v>
      </c>
      <c r="AI125" s="11"/>
      <c r="AJ125" s="11"/>
      <c r="AK125" s="11"/>
      <c r="AL125" s="11"/>
      <c r="AM125" s="11"/>
      <c r="AN125" s="11"/>
      <c r="AO125" s="11"/>
      <c r="AP125" s="11"/>
      <c r="AQ125" s="11">
        <f t="shared" si="40"/>
        <v>127</v>
      </c>
      <c r="AR125" s="11">
        <f t="shared" si="40"/>
        <v>112</v>
      </c>
      <c r="AT125" s="107"/>
      <c r="BA125" s="11"/>
      <c r="BB125" s="11"/>
      <c r="BC125" s="11"/>
      <c r="BD125" s="11"/>
      <c r="BE125" s="11"/>
      <c r="BH125" s="11"/>
      <c r="BI125" s="11"/>
      <c r="BJ125" s="11"/>
      <c r="BK125" s="11"/>
      <c r="BL125" s="11"/>
      <c r="BM125" s="11"/>
      <c r="BN125" s="11"/>
    </row>
    <row r="126" spans="1:66" s="1" customFormat="1" x14ac:dyDescent="0.3">
      <c r="A126" s="11"/>
      <c r="B126" s="1">
        <f t="shared" si="21"/>
        <v>28455</v>
      </c>
      <c r="C126" s="1">
        <v>113</v>
      </c>
      <c r="D126" s="1">
        <v>21544</v>
      </c>
      <c r="E126" s="1">
        <v>1516</v>
      </c>
      <c r="F126" s="1">
        <v>0</v>
      </c>
      <c r="G126" s="1">
        <v>25713</v>
      </c>
      <c r="H126" s="1">
        <v>0</v>
      </c>
      <c r="I126" s="1">
        <v>1226</v>
      </c>
      <c r="J126" s="1">
        <v>56.81</v>
      </c>
      <c r="K126" s="1">
        <v>1.23</v>
      </c>
      <c r="L126" s="1">
        <v>25.8</v>
      </c>
      <c r="M126" s="1">
        <v>1.04</v>
      </c>
      <c r="N126" s="1">
        <v>19079</v>
      </c>
      <c r="O126" s="1">
        <v>9366</v>
      </c>
      <c r="P126" s="1">
        <v>304</v>
      </c>
      <c r="Q126" s="1">
        <v>8897</v>
      </c>
      <c r="R126" s="1">
        <v>164</v>
      </c>
      <c r="S126" s="1">
        <v>133</v>
      </c>
      <c r="T126" s="1">
        <v>12</v>
      </c>
      <c r="U126" s="1">
        <v>0</v>
      </c>
      <c r="V126" s="1">
        <f t="shared" si="35"/>
        <v>-75</v>
      </c>
      <c r="W126" s="1">
        <f t="shared" si="36"/>
        <v>101</v>
      </c>
      <c r="X126" s="1">
        <f t="shared" si="36"/>
        <v>0</v>
      </c>
      <c r="Y126" s="1">
        <f t="shared" si="36"/>
        <v>3</v>
      </c>
      <c r="Z126" s="1">
        <f t="shared" si="37"/>
        <v>29</v>
      </c>
      <c r="AA126" s="3"/>
      <c r="AB126" s="13">
        <f t="shared" si="22"/>
        <v>4.3085573712879986E-2</v>
      </c>
      <c r="AC126" s="13">
        <f t="shared" si="23"/>
        <v>0.56910000000000005</v>
      </c>
      <c r="AD126" s="13">
        <f t="shared" si="24"/>
        <v>3.032E-2</v>
      </c>
      <c r="AE126" s="13">
        <f t="shared" si="25"/>
        <v>0.51426000000000005</v>
      </c>
      <c r="AF126" s="13">
        <f t="shared" si="26"/>
        <v>2.452E-2</v>
      </c>
      <c r="AG126" s="13">
        <f t="shared" si="27"/>
        <v>5.8E-4</v>
      </c>
      <c r="AI126" s="11"/>
      <c r="AJ126" s="11"/>
      <c r="AK126" s="11"/>
      <c r="AL126" s="11"/>
      <c r="AM126" s="11"/>
      <c r="AN126" s="11"/>
      <c r="AO126" s="11"/>
      <c r="AP126" s="11"/>
      <c r="AQ126" s="11">
        <f t="shared" si="40"/>
        <v>128</v>
      </c>
      <c r="AR126" s="11">
        <f t="shared" si="40"/>
        <v>113</v>
      </c>
      <c r="AT126" s="107"/>
      <c r="BA126" s="11"/>
      <c r="BB126" s="11"/>
      <c r="BC126" s="11"/>
      <c r="BD126" s="11"/>
      <c r="BE126" s="11"/>
      <c r="BH126" s="11"/>
      <c r="BI126" s="11"/>
      <c r="BJ126" s="11"/>
      <c r="BK126" s="11"/>
      <c r="BL126" s="11"/>
      <c r="BM126" s="11"/>
      <c r="BN126" s="11"/>
    </row>
    <row r="127" spans="1:66" s="1" customFormat="1" x14ac:dyDescent="0.3">
      <c r="A127" s="11"/>
      <c r="B127" s="1">
        <f t="shared" si="21"/>
        <v>28480</v>
      </c>
      <c r="C127" s="1">
        <v>114</v>
      </c>
      <c r="D127" s="1">
        <v>21517</v>
      </c>
      <c r="E127" s="1">
        <v>1443</v>
      </c>
      <c r="F127" s="1">
        <v>0</v>
      </c>
      <c r="G127" s="1">
        <v>25809</v>
      </c>
      <c r="H127" s="1">
        <v>0</v>
      </c>
      <c r="I127" s="1">
        <v>1228</v>
      </c>
      <c r="J127" s="1">
        <v>56.81</v>
      </c>
      <c r="K127" s="1">
        <v>1.23</v>
      </c>
      <c r="L127" s="1">
        <v>25.8</v>
      </c>
      <c r="M127" s="1">
        <v>1.04</v>
      </c>
      <c r="N127" s="1">
        <v>19100</v>
      </c>
      <c r="O127" s="1">
        <v>9371</v>
      </c>
      <c r="P127" s="1">
        <v>292</v>
      </c>
      <c r="Q127" s="1">
        <v>8914</v>
      </c>
      <c r="R127" s="1">
        <v>164</v>
      </c>
      <c r="S127" s="1">
        <v>126</v>
      </c>
      <c r="T127" s="1">
        <v>11</v>
      </c>
      <c r="U127" s="1">
        <v>0</v>
      </c>
      <c r="V127" s="1">
        <f t="shared" si="35"/>
        <v>-73</v>
      </c>
      <c r="W127" s="1">
        <f t="shared" si="36"/>
        <v>96</v>
      </c>
      <c r="X127" s="1">
        <f t="shared" si="36"/>
        <v>0</v>
      </c>
      <c r="Y127" s="1">
        <f t="shared" si="36"/>
        <v>2</v>
      </c>
      <c r="Z127" s="1">
        <f t="shared" si="37"/>
        <v>25</v>
      </c>
      <c r="AA127" s="3"/>
      <c r="AB127" s="13">
        <f t="shared" si="22"/>
        <v>4.3117977528089886E-2</v>
      </c>
      <c r="AC127" s="13">
        <f t="shared" si="23"/>
        <v>0.5696</v>
      </c>
      <c r="AD127" s="13">
        <f t="shared" si="24"/>
        <v>2.886E-2</v>
      </c>
      <c r="AE127" s="13">
        <f t="shared" si="25"/>
        <v>0.51617999999999997</v>
      </c>
      <c r="AF127" s="13">
        <f t="shared" si="26"/>
        <v>2.4559999999999998E-2</v>
      </c>
      <c r="AG127" s="13">
        <f t="shared" si="27"/>
        <v>5.0000000000000001E-4</v>
      </c>
      <c r="AI127" s="11"/>
      <c r="AJ127" s="11"/>
      <c r="AK127" s="11"/>
      <c r="AL127" s="11"/>
      <c r="AM127" s="11"/>
      <c r="AN127" s="11"/>
      <c r="AO127" s="11"/>
      <c r="AP127" s="11"/>
      <c r="AQ127" s="11">
        <f t="shared" si="40"/>
        <v>129</v>
      </c>
      <c r="AR127" s="11">
        <f t="shared" si="40"/>
        <v>114</v>
      </c>
      <c r="AT127" s="107"/>
      <c r="BA127" s="11"/>
      <c r="BB127" s="11"/>
      <c r="BC127" s="11"/>
      <c r="BD127" s="11"/>
      <c r="BE127" s="11"/>
      <c r="BH127" s="11"/>
      <c r="BI127" s="11"/>
      <c r="BJ127" s="11"/>
      <c r="BK127" s="11"/>
      <c r="BL127" s="11"/>
      <c r="BM127" s="11"/>
      <c r="BN127" s="11"/>
    </row>
    <row r="128" spans="1:66" s="1" customFormat="1" x14ac:dyDescent="0.3">
      <c r="A128" s="11"/>
      <c r="B128" s="1">
        <f t="shared" si="21"/>
        <v>28504</v>
      </c>
      <c r="C128" s="1">
        <v>115</v>
      </c>
      <c r="D128" s="1">
        <v>21494</v>
      </c>
      <c r="E128" s="1">
        <v>1374</v>
      </c>
      <c r="F128" s="1">
        <v>0</v>
      </c>
      <c r="G128" s="1">
        <v>25900</v>
      </c>
      <c r="H128" s="1">
        <v>0</v>
      </c>
      <c r="I128" s="1">
        <v>1230</v>
      </c>
      <c r="J128" s="1">
        <v>56.82</v>
      </c>
      <c r="K128" s="1">
        <v>1.23</v>
      </c>
      <c r="L128" s="1">
        <v>25.8</v>
      </c>
      <c r="M128" s="1">
        <v>1.03</v>
      </c>
      <c r="N128" s="1">
        <v>19119</v>
      </c>
      <c r="O128" s="1">
        <v>9376</v>
      </c>
      <c r="P128" s="1">
        <v>281</v>
      </c>
      <c r="Q128" s="1">
        <v>8930</v>
      </c>
      <c r="R128" s="1">
        <v>164</v>
      </c>
      <c r="S128" s="1">
        <v>119</v>
      </c>
      <c r="T128" s="1">
        <v>11</v>
      </c>
      <c r="U128" s="1">
        <v>0</v>
      </c>
      <c r="V128" s="1">
        <f t="shared" si="35"/>
        <v>-69</v>
      </c>
      <c r="W128" s="1">
        <f t="shared" si="36"/>
        <v>91</v>
      </c>
      <c r="X128" s="1">
        <f t="shared" si="36"/>
        <v>0</v>
      </c>
      <c r="Y128" s="1">
        <f t="shared" si="36"/>
        <v>2</v>
      </c>
      <c r="Z128" s="1">
        <f t="shared" si="37"/>
        <v>24</v>
      </c>
      <c r="AA128" s="3"/>
      <c r="AB128" s="13">
        <f t="shared" si="22"/>
        <v>4.3151838338478812E-2</v>
      </c>
      <c r="AC128" s="13">
        <f t="shared" si="23"/>
        <v>0.57008000000000003</v>
      </c>
      <c r="AD128" s="13">
        <f t="shared" si="24"/>
        <v>2.7480000000000001E-2</v>
      </c>
      <c r="AE128" s="13">
        <f t="shared" si="25"/>
        <v>0.51800000000000002</v>
      </c>
      <c r="AF128" s="13">
        <f t="shared" si="26"/>
        <v>2.46E-2</v>
      </c>
      <c r="AG128" s="13">
        <f t="shared" si="27"/>
        <v>4.8000000000000001E-4</v>
      </c>
      <c r="AI128" s="11"/>
      <c r="AJ128" s="11"/>
      <c r="AK128" s="11"/>
      <c r="AL128" s="11"/>
      <c r="AM128" s="11"/>
      <c r="AN128" s="11"/>
      <c r="AO128" s="11"/>
      <c r="AP128" s="11"/>
      <c r="AQ128" s="11">
        <f t="shared" ref="AQ128:AR143" si="41">+AQ127+1</f>
        <v>130</v>
      </c>
      <c r="AR128" s="11">
        <f t="shared" si="41"/>
        <v>115</v>
      </c>
      <c r="AT128" s="107"/>
      <c r="BA128" s="11"/>
      <c r="BB128" s="11"/>
      <c r="BC128" s="11"/>
      <c r="BD128" s="11"/>
      <c r="BE128" s="11"/>
      <c r="BH128" s="11"/>
      <c r="BI128" s="11"/>
      <c r="BJ128" s="11"/>
      <c r="BK128" s="11"/>
      <c r="BL128" s="11"/>
      <c r="BM128" s="11"/>
      <c r="BN128" s="11"/>
    </row>
    <row r="129" spans="1:66" s="1" customFormat="1" x14ac:dyDescent="0.3">
      <c r="A129" s="11"/>
      <c r="B129" s="1">
        <f t="shared" si="21"/>
        <v>28528</v>
      </c>
      <c r="C129" s="1">
        <v>116</v>
      </c>
      <c r="D129" s="1">
        <v>21470</v>
      </c>
      <c r="E129" s="1">
        <v>1307</v>
      </c>
      <c r="F129" s="1">
        <v>0</v>
      </c>
      <c r="G129" s="1">
        <v>25988</v>
      </c>
      <c r="H129" s="1">
        <v>0</v>
      </c>
      <c r="I129" s="1">
        <v>1233</v>
      </c>
      <c r="J129" s="1">
        <v>56.83</v>
      </c>
      <c r="K129" s="1">
        <v>1.23</v>
      </c>
      <c r="L129" s="1">
        <v>25.8</v>
      </c>
      <c r="M129" s="1">
        <v>1.03</v>
      </c>
      <c r="N129" s="1">
        <v>19137</v>
      </c>
      <c r="O129" s="1">
        <v>9381</v>
      </c>
      <c r="P129" s="1">
        <v>270</v>
      </c>
      <c r="Q129" s="1">
        <v>8946</v>
      </c>
      <c r="R129" s="1">
        <v>164</v>
      </c>
      <c r="S129" s="1">
        <v>115</v>
      </c>
      <c r="T129" s="1">
        <v>10</v>
      </c>
      <c r="U129" s="1">
        <v>0</v>
      </c>
      <c r="V129" s="1">
        <f t="shared" si="35"/>
        <v>-67</v>
      </c>
      <c r="W129" s="1">
        <f t="shared" si="36"/>
        <v>88</v>
      </c>
      <c r="X129" s="1">
        <f t="shared" si="36"/>
        <v>0</v>
      </c>
      <c r="Y129" s="1">
        <f t="shared" si="36"/>
        <v>3</v>
      </c>
      <c r="Z129" s="1">
        <f t="shared" si="37"/>
        <v>24</v>
      </c>
      <c r="AA129" s="3"/>
      <c r="AB129" s="13">
        <f t="shared" si="22"/>
        <v>4.3220695457094782E-2</v>
      </c>
      <c r="AC129" s="13">
        <f t="shared" si="23"/>
        <v>0.57055999999999996</v>
      </c>
      <c r="AD129" s="13">
        <f t="shared" si="24"/>
        <v>2.614E-2</v>
      </c>
      <c r="AE129" s="13">
        <f t="shared" si="25"/>
        <v>0.51976</v>
      </c>
      <c r="AF129" s="13">
        <f t="shared" si="26"/>
        <v>2.4660000000000001E-2</v>
      </c>
      <c r="AG129" s="13">
        <f t="shared" si="27"/>
        <v>4.8000000000000001E-4</v>
      </c>
      <c r="AI129" s="11"/>
      <c r="AJ129" s="11"/>
      <c r="AK129" s="11"/>
      <c r="AL129" s="11"/>
      <c r="AM129" s="11"/>
      <c r="AN129" s="11"/>
      <c r="AO129" s="11"/>
      <c r="AP129" s="11"/>
      <c r="AQ129" s="11">
        <f t="shared" si="41"/>
        <v>131</v>
      </c>
      <c r="AR129" s="11">
        <f t="shared" si="41"/>
        <v>116</v>
      </c>
      <c r="AT129" s="107"/>
      <c r="BA129" s="11"/>
      <c r="BB129" s="11"/>
      <c r="BC129" s="11"/>
      <c r="BD129" s="11"/>
      <c r="BE129" s="11"/>
      <c r="BH129" s="11"/>
      <c r="BI129" s="11"/>
      <c r="BJ129" s="11"/>
      <c r="BK129" s="11"/>
      <c r="BL129" s="11"/>
      <c r="BM129" s="11"/>
      <c r="BN129" s="11"/>
    </row>
    <row r="130" spans="1:66" s="1" customFormat="1" x14ac:dyDescent="0.3">
      <c r="A130" s="11"/>
      <c r="B130" s="1">
        <f t="shared" si="21"/>
        <v>28552</v>
      </c>
      <c r="C130" s="1">
        <v>117</v>
      </c>
      <c r="D130" s="1">
        <v>21447</v>
      </c>
      <c r="E130" s="1">
        <v>1247</v>
      </c>
      <c r="F130" s="1">
        <v>0</v>
      </c>
      <c r="G130" s="1">
        <v>26070</v>
      </c>
      <c r="H130" s="1">
        <v>0</v>
      </c>
      <c r="I130" s="1">
        <v>1235</v>
      </c>
      <c r="J130" s="1">
        <v>56.84</v>
      </c>
      <c r="K130" s="1">
        <v>1.23</v>
      </c>
      <c r="L130" s="1">
        <v>25.8</v>
      </c>
      <c r="M130" s="1">
        <v>1.03</v>
      </c>
      <c r="N130" s="1">
        <v>19156</v>
      </c>
      <c r="O130" s="1">
        <v>9386</v>
      </c>
      <c r="P130" s="1">
        <v>258</v>
      </c>
      <c r="Q130" s="1">
        <v>8963</v>
      </c>
      <c r="R130" s="1">
        <v>164</v>
      </c>
      <c r="S130" s="1">
        <v>111</v>
      </c>
      <c r="T130" s="1">
        <v>10</v>
      </c>
      <c r="U130" s="1">
        <v>0</v>
      </c>
      <c r="V130" s="1">
        <f t="shared" si="35"/>
        <v>-60</v>
      </c>
      <c r="W130" s="1">
        <f t="shared" si="36"/>
        <v>82</v>
      </c>
      <c r="X130" s="1">
        <f t="shared" si="36"/>
        <v>0</v>
      </c>
      <c r="Y130" s="1">
        <f t="shared" si="36"/>
        <v>2</v>
      </c>
      <c r="Z130" s="1">
        <f t="shared" si="37"/>
        <v>24</v>
      </c>
      <c r="AA130" s="3"/>
      <c r="AB130" s="13">
        <f t="shared" si="22"/>
        <v>4.3254413000840569E-2</v>
      </c>
      <c r="AC130" s="13">
        <f t="shared" si="23"/>
        <v>0.57103999999999999</v>
      </c>
      <c r="AD130" s="13">
        <f t="shared" si="24"/>
        <v>2.494E-2</v>
      </c>
      <c r="AE130" s="13">
        <f t="shared" si="25"/>
        <v>0.52139999999999997</v>
      </c>
      <c r="AF130" s="13">
        <f t="shared" si="26"/>
        <v>2.47E-2</v>
      </c>
      <c r="AG130" s="13">
        <f t="shared" si="27"/>
        <v>4.8000000000000001E-4</v>
      </c>
      <c r="AI130" s="11"/>
      <c r="AJ130" s="11"/>
      <c r="AK130" s="11"/>
      <c r="AL130" s="11"/>
      <c r="AM130" s="11"/>
      <c r="AN130" s="11"/>
      <c r="AO130" s="11"/>
      <c r="AP130" s="11"/>
      <c r="AQ130" s="11">
        <f t="shared" si="41"/>
        <v>132</v>
      </c>
      <c r="AR130" s="11">
        <f t="shared" si="41"/>
        <v>117</v>
      </c>
      <c r="AT130" s="107"/>
      <c r="BA130" s="11"/>
      <c r="BB130" s="11"/>
      <c r="BC130" s="11"/>
      <c r="BD130" s="11"/>
      <c r="BE130" s="11"/>
      <c r="BH130" s="11"/>
      <c r="BI130" s="11"/>
      <c r="BJ130" s="11"/>
      <c r="BK130" s="11"/>
      <c r="BL130" s="11"/>
      <c r="BM130" s="11"/>
      <c r="BN130" s="11"/>
    </row>
    <row r="131" spans="1:66" s="1" customFormat="1" x14ac:dyDescent="0.3">
      <c r="A131" s="11"/>
      <c r="B131" s="1">
        <f t="shared" si="21"/>
        <v>28577</v>
      </c>
      <c r="C131" s="1">
        <v>118</v>
      </c>
      <c r="D131" s="1">
        <v>21422</v>
      </c>
      <c r="E131" s="1">
        <v>1189</v>
      </c>
      <c r="F131" s="1">
        <v>0</v>
      </c>
      <c r="G131" s="1">
        <v>26151</v>
      </c>
      <c r="H131" s="1">
        <v>0</v>
      </c>
      <c r="I131" s="1">
        <v>1237</v>
      </c>
      <c r="J131" s="1">
        <v>56.85</v>
      </c>
      <c r="K131" s="1">
        <v>1.22</v>
      </c>
      <c r="L131" s="1">
        <v>25.8</v>
      </c>
      <c r="M131" s="1">
        <v>1.03</v>
      </c>
      <c r="N131" s="1">
        <v>19176</v>
      </c>
      <c r="O131" s="1">
        <v>9391</v>
      </c>
      <c r="P131" s="1">
        <v>247</v>
      </c>
      <c r="Q131" s="1">
        <v>8979</v>
      </c>
      <c r="R131" s="1">
        <v>164</v>
      </c>
      <c r="S131" s="1">
        <v>106</v>
      </c>
      <c r="T131" s="1">
        <v>10</v>
      </c>
      <c r="U131" s="1">
        <v>0</v>
      </c>
      <c r="V131" s="1">
        <f t="shared" si="35"/>
        <v>-58</v>
      </c>
      <c r="W131" s="1">
        <f t="shared" si="36"/>
        <v>81</v>
      </c>
      <c r="X131" s="1">
        <f t="shared" si="36"/>
        <v>0</v>
      </c>
      <c r="Y131" s="1">
        <f t="shared" si="36"/>
        <v>2</v>
      </c>
      <c r="Z131" s="1">
        <f t="shared" si="37"/>
        <v>25</v>
      </c>
      <c r="AA131" s="3"/>
      <c r="AB131" s="13">
        <f t="shared" si="22"/>
        <v>4.3286559120971409E-2</v>
      </c>
      <c r="AC131" s="13">
        <f t="shared" si="23"/>
        <v>0.57154000000000005</v>
      </c>
      <c r="AD131" s="13">
        <f t="shared" si="24"/>
        <v>2.3779999999999999E-2</v>
      </c>
      <c r="AE131" s="13">
        <f t="shared" si="25"/>
        <v>0.52302000000000004</v>
      </c>
      <c r="AF131" s="13">
        <f t="shared" si="26"/>
        <v>2.4740000000000002E-2</v>
      </c>
      <c r="AG131" s="13">
        <f t="shared" si="27"/>
        <v>5.0000000000000001E-4</v>
      </c>
      <c r="AI131" s="11"/>
      <c r="AJ131" s="11"/>
      <c r="AK131" s="11"/>
      <c r="AL131" s="11"/>
      <c r="AM131" s="11"/>
      <c r="AN131" s="11"/>
      <c r="AO131" s="11"/>
      <c r="AP131" s="11"/>
      <c r="AQ131" s="11">
        <f t="shared" si="41"/>
        <v>133</v>
      </c>
      <c r="AR131" s="11">
        <f t="shared" si="41"/>
        <v>118</v>
      </c>
      <c r="AT131" s="107"/>
      <c r="BA131" s="11"/>
      <c r="BB131" s="11"/>
      <c r="BC131" s="11"/>
      <c r="BD131" s="11"/>
      <c r="BE131" s="11"/>
      <c r="BH131" s="11"/>
      <c r="BI131" s="11"/>
      <c r="BJ131" s="11"/>
      <c r="BK131" s="11"/>
      <c r="BL131" s="11"/>
      <c r="BM131" s="11"/>
      <c r="BN131" s="11"/>
    </row>
    <row r="132" spans="1:66" s="1" customFormat="1" x14ac:dyDescent="0.3">
      <c r="A132" s="11"/>
      <c r="B132" s="1">
        <f t="shared" si="21"/>
        <v>28597</v>
      </c>
      <c r="C132" s="1">
        <v>119</v>
      </c>
      <c r="D132" s="1">
        <v>21402</v>
      </c>
      <c r="E132" s="1">
        <v>1133</v>
      </c>
      <c r="F132" s="1">
        <v>0</v>
      </c>
      <c r="G132" s="1">
        <v>26224</v>
      </c>
      <c r="H132" s="1">
        <v>0</v>
      </c>
      <c r="I132" s="1">
        <v>1240</v>
      </c>
      <c r="J132" s="1">
        <v>56.86</v>
      </c>
      <c r="K132" s="1">
        <v>1.22</v>
      </c>
      <c r="L132" s="1">
        <v>25.8</v>
      </c>
      <c r="M132" s="1">
        <v>1.03</v>
      </c>
      <c r="N132" s="1">
        <v>19191</v>
      </c>
      <c r="O132" s="1">
        <v>9396</v>
      </c>
      <c r="P132" s="1">
        <v>237</v>
      </c>
      <c r="Q132" s="1">
        <v>8994</v>
      </c>
      <c r="R132" s="1">
        <v>164</v>
      </c>
      <c r="S132" s="1">
        <v>100</v>
      </c>
      <c r="T132" s="1">
        <v>9</v>
      </c>
      <c r="U132" s="1">
        <v>0</v>
      </c>
      <c r="V132" s="1">
        <f t="shared" si="35"/>
        <v>-56</v>
      </c>
      <c r="W132" s="1">
        <f t="shared" si="36"/>
        <v>73</v>
      </c>
      <c r="X132" s="1">
        <f t="shared" si="36"/>
        <v>0</v>
      </c>
      <c r="Y132" s="1">
        <f t="shared" si="36"/>
        <v>3</v>
      </c>
      <c r="Z132" s="1">
        <f t="shared" si="37"/>
        <v>20</v>
      </c>
      <c r="AA132" s="3"/>
      <c r="AB132" s="13">
        <f t="shared" si="22"/>
        <v>4.3361191733398606E-2</v>
      </c>
      <c r="AC132" s="13">
        <f t="shared" si="23"/>
        <v>0.57194</v>
      </c>
      <c r="AD132" s="13">
        <f t="shared" si="24"/>
        <v>2.266E-2</v>
      </c>
      <c r="AE132" s="13">
        <f t="shared" si="25"/>
        <v>0.52447999999999995</v>
      </c>
      <c r="AF132" s="13">
        <f t="shared" si="26"/>
        <v>2.4799999999999999E-2</v>
      </c>
      <c r="AG132" s="13">
        <f t="shared" si="27"/>
        <v>4.0000000000000002E-4</v>
      </c>
      <c r="AI132" s="11"/>
      <c r="AJ132" s="11"/>
      <c r="AK132" s="11"/>
      <c r="AL132" s="11"/>
      <c r="AM132" s="11"/>
      <c r="AN132" s="11"/>
      <c r="AO132" s="11"/>
      <c r="AP132" s="11"/>
      <c r="AQ132" s="11">
        <f t="shared" si="41"/>
        <v>134</v>
      </c>
      <c r="AR132" s="11">
        <f t="shared" si="41"/>
        <v>119</v>
      </c>
      <c r="AT132" s="107"/>
      <c r="BA132" s="11"/>
      <c r="BB132" s="11"/>
      <c r="BC132" s="11"/>
      <c r="BD132" s="11"/>
      <c r="BE132" s="11"/>
      <c r="BH132" s="11"/>
      <c r="BI132" s="11"/>
      <c r="BJ132" s="11"/>
      <c r="BK132" s="11"/>
      <c r="BL132" s="11"/>
      <c r="BM132" s="11"/>
      <c r="BN132" s="11"/>
    </row>
    <row r="133" spans="1:66" s="1" customFormat="1" x14ac:dyDescent="0.3">
      <c r="A133" s="11"/>
      <c r="B133" s="1">
        <f t="shared" si="21"/>
        <v>28616</v>
      </c>
      <c r="C133" s="1">
        <v>120</v>
      </c>
      <c r="D133" s="1">
        <v>21382</v>
      </c>
      <c r="E133" s="1">
        <v>1079</v>
      </c>
      <c r="F133" s="1">
        <v>0</v>
      </c>
      <c r="G133" s="1">
        <v>26296</v>
      </c>
      <c r="H133" s="1">
        <v>0</v>
      </c>
      <c r="I133" s="1">
        <v>1241</v>
      </c>
      <c r="J133" s="1">
        <v>56.86</v>
      </c>
      <c r="K133" s="1">
        <v>1.22</v>
      </c>
      <c r="L133" s="1">
        <v>25.8</v>
      </c>
      <c r="M133" s="1">
        <v>1.03</v>
      </c>
      <c r="N133" s="1">
        <v>19207</v>
      </c>
      <c r="O133" s="1">
        <v>9400</v>
      </c>
      <c r="P133" s="1">
        <v>226</v>
      </c>
      <c r="Q133" s="1">
        <v>9009</v>
      </c>
      <c r="R133" s="1">
        <v>164</v>
      </c>
      <c r="S133" s="1">
        <v>96</v>
      </c>
      <c r="T133" s="1">
        <v>9</v>
      </c>
      <c r="U133" s="1">
        <v>0</v>
      </c>
      <c r="V133" s="1">
        <f t="shared" si="35"/>
        <v>-54</v>
      </c>
      <c r="W133" s="1">
        <f t="shared" si="36"/>
        <v>72</v>
      </c>
      <c r="X133" s="1">
        <f t="shared" si="36"/>
        <v>0</v>
      </c>
      <c r="Y133" s="1">
        <f t="shared" si="36"/>
        <v>1</v>
      </c>
      <c r="Z133" s="1">
        <f t="shared" si="37"/>
        <v>19</v>
      </c>
      <c r="AA133" s="3"/>
      <c r="AB133" s="13">
        <f t="shared" si="22"/>
        <v>4.336734693877551E-2</v>
      </c>
      <c r="AC133" s="13">
        <f t="shared" si="23"/>
        <v>0.57232000000000005</v>
      </c>
      <c r="AD133" s="13">
        <f t="shared" si="24"/>
        <v>2.1579999999999998E-2</v>
      </c>
      <c r="AE133" s="13">
        <f t="shared" si="25"/>
        <v>0.52592000000000005</v>
      </c>
      <c r="AF133" s="13">
        <f t="shared" si="26"/>
        <v>2.4819999999999998E-2</v>
      </c>
      <c r="AG133" s="13">
        <f t="shared" si="27"/>
        <v>3.8000000000000002E-4</v>
      </c>
      <c r="AI133" s="11"/>
      <c r="AJ133" s="11"/>
      <c r="AK133" s="11"/>
      <c r="AL133" s="11"/>
      <c r="AM133" s="11"/>
      <c r="AN133" s="11"/>
      <c r="AO133" s="11"/>
      <c r="AP133" s="11"/>
      <c r="AQ133" s="11">
        <f t="shared" si="41"/>
        <v>135</v>
      </c>
      <c r="AR133" s="11">
        <f t="shared" si="41"/>
        <v>120</v>
      </c>
      <c r="AT133" s="107"/>
      <c r="BA133" s="11"/>
      <c r="BB133" s="11"/>
      <c r="BC133" s="11"/>
      <c r="BD133" s="11"/>
      <c r="BE133" s="11"/>
      <c r="BH133" s="11"/>
      <c r="BI133" s="11"/>
      <c r="BJ133" s="11"/>
      <c r="BK133" s="11"/>
      <c r="BL133" s="11"/>
      <c r="BM133" s="11"/>
      <c r="BN133" s="11"/>
    </row>
    <row r="134" spans="1:66" s="1" customFormat="1" x14ac:dyDescent="0.3">
      <c r="A134" s="11"/>
      <c r="B134" s="1">
        <f t="shared" si="21"/>
        <v>28637</v>
      </c>
      <c r="C134" s="1">
        <v>121</v>
      </c>
      <c r="D134" s="1">
        <v>21361</v>
      </c>
      <c r="E134" s="1">
        <v>1029</v>
      </c>
      <c r="F134" s="1">
        <v>0</v>
      </c>
      <c r="G134" s="1">
        <v>26365</v>
      </c>
      <c r="H134" s="1">
        <v>0</v>
      </c>
      <c r="I134" s="1">
        <v>1243</v>
      </c>
      <c r="J134" s="1">
        <v>56.87</v>
      </c>
      <c r="K134" s="1">
        <v>1.22</v>
      </c>
      <c r="L134" s="1">
        <v>25.8</v>
      </c>
      <c r="M134" s="1">
        <v>1.03</v>
      </c>
      <c r="N134" s="1">
        <v>19225</v>
      </c>
      <c r="O134" s="1">
        <v>9403</v>
      </c>
      <c r="P134" s="1">
        <v>215</v>
      </c>
      <c r="Q134" s="1">
        <v>9023</v>
      </c>
      <c r="R134" s="1">
        <v>164</v>
      </c>
      <c r="S134" s="1">
        <v>91</v>
      </c>
      <c r="T134" s="1">
        <v>9</v>
      </c>
      <c r="U134" s="1">
        <v>0</v>
      </c>
      <c r="V134" s="1">
        <f t="shared" si="35"/>
        <v>-50</v>
      </c>
      <c r="W134" s="1">
        <f t="shared" si="36"/>
        <v>69</v>
      </c>
      <c r="X134" s="1">
        <f t="shared" si="36"/>
        <v>0</v>
      </c>
      <c r="Y134" s="1">
        <f t="shared" si="36"/>
        <v>2</v>
      </c>
      <c r="Z134" s="1">
        <f t="shared" si="37"/>
        <v>21</v>
      </c>
      <c r="AA134" s="3"/>
      <c r="AB134" s="13">
        <f t="shared" si="22"/>
        <v>4.3405384642246046E-2</v>
      </c>
      <c r="AC134" s="13">
        <f t="shared" si="23"/>
        <v>0.57274000000000003</v>
      </c>
      <c r="AD134" s="13">
        <f t="shared" si="24"/>
        <v>2.0580000000000001E-2</v>
      </c>
      <c r="AE134" s="13">
        <f t="shared" si="25"/>
        <v>0.52729999999999999</v>
      </c>
      <c r="AF134" s="13">
        <f t="shared" si="26"/>
        <v>2.486E-2</v>
      </c>
      <c r="AG134" s="13">
        <f t="shared" si="27"/>
        <v>4.2000000000000002E-4</v>
      </c>
      <c r="AI134" s="11"/>
      <c r="AJ134" s="11"/>
      <c r="AK134" s="11"/>
      <c r="AL134" s="11"/>
      <c r="AM134" s="11"/>
      <c r="AN134" s="11"/>
      <c r="AO134" s="11"/>
      <c r="AP134" s="11"/>
      <c r="AQ134" s="11">
        <f t="shared" si="41"/>
        <v>136</v>
      </c>
      <c r="AR134" s="11">
        <f t="shared" si="41"/>
        <v>121</v>
      </c>
      <c r="AT134" s="107"/>
      <c r="BA134" s="11"/>
      <c r="BB134" s="11"/>
      <c r="BC134" s="11"/>
      <c r="BD134" s="11"/>
      <c r="BE134" s="11"/>
      <c r="BH134" s="11"/>
      <c r="BI134" s="11"/>
      <c r="BJ134" s="11"/>
      <c r="BK134" s="11"/>
      <c r="BL134" s="11"/>
      <c r="BM134" s="11"/>
      <c r="BN134" s="11"/>
    </row>
    <row r="135" spans="1:66" s="1" customFormat="1" x14ac:dyDescent="0.3">
      <c r="A135" s="11"/>
      <c r="B135" s="1">
        <f t="shared" si="21"/>
        <v>28658</v>
      </c>
      <c r="C135" s="1">
        <v>122</v>
      </c>
      <c r="D135" s="1">
        <v>21341</v>
      </c>
      <c r="E135" s="1">
        <v>980</v>
      </c>
      <c r="F135" s="1">
        <v>0</v>
      </c>
      <c r="G135" s="1">
        <v>26433</v>
      </c>
      <c r="H135" s="1">
        <v>0</v>
      </c>
      <c r="I135" s="1">
        <v>1245</v>
      </c>
      <c r="J135" s="1">
        <v>56.88</v>
      </c>
      <c r="K135" s="1">
        <v>1.22</v>
      </c>
      <c r="L135" s="1">
        <v>25.8</v>
      </c>
      <c r="M135" s="1">
        <v>1.02</v>
      </c>
      <c r="N135" s="1">
        <v>19241</v>
      </c>
      <c r="O135" s="1">
        <v>9407</v>
      </c>
      <c r="P135" s="1">
        <v>205</v>
      </c>
      <c r="Q135" s="1">
        <v>9036</v>
      </c>
      <c r="R135" s="1">
        <v>164</v>
      </c>
      <c r="S135" s="1">
        <v>87</v>
      </c>
      <c r="T135" s="1">
        <v>8</v>
      </c>
      <c r="U135" s="1">
        <v>0</v>
      </c>
      <c r="V135" s="1">
        <f t="shared" si="35"/>
        <v>-49</v>
      </c>
      <c r="W135" s="1">
        <f t="shared" si="36"/>
        <v>68</v>
      </c>
      <c r="X135" s="1">
        <f t="shared" si="36"/>
        <v>0</v>
      </c>
      <c r="Y135" s="1">
        <f t="shared" si="36"/>
        <v>2</v>
      </c>
      <c r="Z135" s="1">
        <f t="shared" si="37"/>
        <v>21</v>
      </c>
      <c r="AA135" s="3"/>
      <c r="AB135" s="13">
        <f t="shared" si="22"/>
        <v>4.3443366599204412E-2</v>
      </c>
      <c r="AC135" s="13">
        <f t="shared" si="23"/>
        <v>0.57316</v>
      </c>
      <c r="AD135" s="13">
        <f t="shared" si="24"/>
        <v>1.9599999999999999E-2</v>
      </c>
      <c r="AE135" s="13">
        <f t="shared" si="25"/>
        <v>0.52866000000000002</v>
      </c>
      <c r="AF135" s="13">
        <f t="shared" si="26"/>
        <v>2.4899999999999999E-2</v>
      </c>
      <c r="AG135" s="13">
        <f t="shared" si="27"/>
        <v>4.2000000000000002E-4</v>
      </c>
      <c r="AI135" s="11"/>
      <c r="AJ135" s="11"/>
      <c r="AK135" s="11"/>
      <c r="AL135" s="11"/>
      <c r="AM135" s="11"/>
      <c r="AN135" s="11"/>
      <c r="AO135" s="11"/>
      <c r="AP135" s="11"/>
      <c r="AQ135" s="11">
        <f t="shared" si="41"/>
        <v>137</v>
      </c>
      <c r="AR135" s="11">
        <f t="shared" si="41"/>
        <v>122</v>
      </c>
      <c r="AT135" s="107"/>
      <c r="BA135" s="11"/>
      <c r="BB135" s="11"/>
      <c r="BC135" s="11"/>
      <c r="BD135" s="11"/>
      <c r="BE135" s="11"/>
      <c r="BH135" s="11"/>
      <c r="BI135" s="11"/>
      <c r="BJ135" s="11"/>
      <c r="BK135" s="11"/>
      <c r="BL135" s="11"/>
      <c r="BM135" s="11"/>
      <c r="BN135" s="11"/>
    </row>
    <row r="136" spans="1:66" s="1" customFormat="1" x14ac:dyDescent="0.3">
      <c r="A136" s="11"/>
      <c r="B136" s="1">
        <f t="shared" si="21"/>
        <v>28673</v>
      </c>
      <c r="C136" s="1">
        <v>123</v>
      </c>
      <c r="D136" s="1">
        <v>21324</v>
      </c>
      <c r="E136" s="1">
        <v>933</v>
      </c>
      <c r="F136" s="1">
        <v>0</v>
      </c>
      <c r="G136" s="1">
        <v>26494</v>
      </c>
      <c r="H136" s="1">
        <v>0</v>
      </c>
      <c r="I136" s="1">
        <v>1246</v>
      </c>
      <c r="J136" s="1">
        <v>56.89</v>
      </c>
      <c r="K136" s="1">
        <v>1.22</v>
      </c>
      <c r="L136" s="1">
        <v>25.8</v>
      </c>
      <c r="M136" s="1">
        <v>1.02</v>
      </c>
      <c r="N136" s="1">
        <v>19254</v>
      </c>
      <c r="O136" s="1">
        <v>9410</v>
      </c>
      <c r="P136" s="1">
        <v>197</v>
      </c>
      <c r="Q136" s="1">
        <v>9048</v>
      </c>
      <c r="R136" s="1">
        <v>164</v>
      </c>
      <c r="S136" s="1">
        <v>82</v>
      </c>
      <c r="T136" s="1">
        <v>8</v>
      </c>
      <c r="U136" s="1">
        <v>0</v>
      </c>
      <c r="V136" s="1">
        <f t="shared" si="35"/>
        <v>-47</v>
      </c>
      <c r="W136" s="1">
        <f t="shared" si="36"/>
        <v>61</v>
      </c>
      <c r="X136" s="1">
        <f t="shared" si="36"/>
        <v>0</v>
      </c>
      <c r="Y136" s="1">
        <f t="shared" si="36"/>
        <v>1</v>
      </c>
      <c r="Z136" s="1">
        <f t="shared" si="37"/>
        <v>15</v>
      </c>
      <c r="AA136" s="3"/>
      <c r="AB136" s="13">
        <f t="shared" si="22"/>
        <v>4.3455515641893074E-2</v>
      </c>
      <c r="AC136" s="13">
        <f t="shared" si="23"/>
        <v>0.57345999999999997</v>
      </c>
      <c r="AD136" s="13">
        <f t="shared" si="24"/>
        <v>1.866E-2</v>
      </c>
      <c r="AE136" s="13">
        <f t="shared" si="25"/>
        <v>0.52988000000000002</v>
      </c>
      <c r="AF136" s="13">
        <f t="shared" si="26"/>
        <v>2.4920000000000001E-2</v>
      </c>
      <c r="AG136" s="13">
        <f t="shared" si="27"/>
        <v>2.9999999999999997E-4</v>
      </c>
      <c r="AI136" s="11"/>
      <c r="AJ136" s="11"/>
      <c r="AK136" s="11"/>
      <c r="AL136" s="11"/>
      <c r="AM136" s="11"/>
      <c r="AN136" s="11"/>
      <c r="AO136" s="11"/>
      <c r="AP136" s="11"/>
      <c r="AQ136" s="11">
        <f t="shared" si="41"/>
        <v>138</v>
      </c>
      <c r="AR136" s="11">
        <f t="shared" si="41"/>
        <v>123</v>
      </c>
      <c r="AT136" s="107"/>
      <c r="BA136" s="11"/>
      <c r="BB136" s="11"/>
      <c r="BC136" s="11"/>
      <c r="BD136" s="11"/>
      <c r="BE136" s="11"/>
      <c r="BH136" s="11"/>
      <c r="BI136" s="11"/>
      <c r="BJ136" s="11"/>
      <c r="BK136" s="11"/>
      <c r="BL136" s="11"/>
      <c r="BM136" s="11"/>
      <c r="BN136" s="11"/>
    </row>
    <row r="137" spans="1:66" s="1" customFormat="1" x14ac:dyDescent="0.3">
      <c r="A137" s="11"/>
      <c r="B137" s="1">
        <f t="shared" si="21"/>
        <v>28690</v>
      </c>
      <c r="C137" s="1">
        <v>124</v>
      </c>
      <c r="D137" s="1">
        <v>21308</v>
      </c>
      <c r="E137" s="1">
        <v>890</v>
      </c>
      <c r="F137" s="1">
        <v>0</v>
      </c>
      <c r="G137" s="1">
        <v>26553</v>
      </c>
      <c r="H137" s="1">
        <v>0</v>
      </c>
      <c r="I137" s="1">
        <v>1247</v>
      </c>
      <c r="J137" s="1">
        <v>56.9</v>
      </c>
      <c r="K137" s="1">
        <v>1.22</v>
      </c>
      <c r="L137" s="1">
        <v>25.8</v>
      </c>
      <c r="M137" s="1">
        <v>1.02</v>
      </c>
      <c r="N137" s="1">
        <v>19267</v>
      </c>
      <c r="O137" s="1">
        <v>9413</v>
      </c>
      <c r="P137" s="1">
        <v>186</v>
      </c>
      <c r="Q137" s="1">
        <v>9061</v>
      </c>
      <c r="R137" s="1">
        <v>164</v>
      </c>
      <c r="S137" s="1">
        <v>78</v>
      </c>
      <c r="T137" s="1">
        <v>8</v>
      </c>
      <c r="U137" s="1">
        <v>0</v>
      </c>
      <c r="V137" s="1">
        <f t="shared" si="35"/>
        <v>-43</v>
      </c>
      <c r="W137" s="1">
        <f t="shared" si="36"/>
        <v>59</v>
      </c>
      <c r="X137" s="1">
        <f t="shared" si="36"/>
        <v>0</v>
      </c>
      <c r="Y137" s="1">
        <f t="shared" si="36"/>
        <v>1</v>
      </c>
      <c r="Z137" s="1">
        <f t="shared" si="37"/>
        <v>17</v>
      </c>
      <c r="AA137" s="3"/>
      <c r="AB137" s="13">
        <f t="shared" si="22"/>
        <v>4.3464621819449288E-2</v>
      </c>
      <c r="AC137" s="13">
        <f t="shared" si="23"/>
        <v>0.57379999999999998</v>
      </c>
      <c r="AD137" s="13">
        <f t="shared" si="24"/>
        <v>1.78E-2</v>
      </c>
      <c r="AE137" s="13">
        <f t="shared" si="25"/>
        <v>0.53105999999999998</v>
      </c>
      <c r="AF137" s="13">
        <f t="shared" si="26"/>
        <v>2.494E-2</v>
      </c>
      <c r="AG137" s="13">
        <f t="shared" si="27"/>
        <v>3.4000000000000002E-4</v>
      </c>
      <c r="AI137" s="11"/>
      <c r="AJ137" s="11"/>
      <c r="AK137" s="11"/>
      <c r="AL137" s="11"/>
      <c r="AM137" s="11"/>
      <c r="AN137" s="11"/>
      <c r="AO137" s="11"/>
      <c r="AP137" s="11"/>
      <c r="AQ137" s="11">
        <f t="shared" si="41"/>
        <v>139</v>
      </c>
      <c r="AR137" s="11">
        <f t="shared" si="41"/>
        <v>124</v>
      </c>
      <c r="AT137" s="107"/>
      <c r="BA137" s="11"/>
      <c r="BB137" s="11"/>
      <c r="BC137" s="11"/>
      <c r="BD137" s="11"/>
      <c r="BE137" s="11"/>
      <c r="BH137" s="11"/>
      <c r="BI137" s="11"/>
      <c r="BJ137" s="11"/>
      <c r="BK137" s="11"/>
      <c r="BL137" s="11"/>
      <c r="BM137" s="11"/>
      <c r="BN137" s="11"/>
    </row>
    <row r="138" spans="1:66" s="1" customFormat="1" x14ac:dyDescent="0.3">
      <c r="A138" s="11"/>
      <c r="B138" s="1">
        <f t="shared" si="21"/>
        <v>28705</v>
      </c>
      <c r="C138" s="1">
        <v>125</v>
      </c>
      <c r="D138" s="1">
        <v>21293</v>
      </c>
      <c r="E138" s="1">
        <v>846</v>
      </c>
      <c r="F138" s="1">
        <v>0</v>
      </c>
      <c r="G138" s="1">
        <v>26611</v>
      </c>
      <c r="H138" s="1">
        <v>0</v>
      </c>
      <c r="I138" s="1">
        <v>1248</v>
      </c>
      <c r="J138" s="1">
        <v>56.9</v>
      </c>
      <c r="K138" s="1">
        <v>1.22</v>
      </c>
      <c r="L138" s="1">
        <v>25.8</v>
      </c>
      <c r="M138" s="1">
        <v>1.02</v>
      </c>
      <c r="N138" s="1">
        <v>19280</v>
      </c>
      <c r="O138" s="1">
        <v>9416</v>
      </c>
      <c r="P138" s="1">
        <v>177</v>
      </c>
      <c r="Q138" s="1">
        <v>9074</v>
      </c>
      <c r="R138" s="1">
        <v>164</v>
      </c>
      <c r="S138" s="1">
        <v>75</v>
      </c>
      <c r="T138" s="1">
        <v>7</v>
      </c>
      <c r="U138" s="1">
        <v>0</v>
      </c>
      <c r="V138" s="1">
        <f t="shared" si="35"/>
        <v>-44</v>
      </c>
      <c r="W138" s="1">
        <f t="shared" si="36"/>
        <v>58</v>
      </c>
      <c r="X138" s="1">
        <f t="shared" si="36"/>
        <v>0</v>
      </c>
      <c r="Y138" s="1">
        <f t="shared" si="36"/>
        <v>1</v>
      </c>
      <c r="Z138" s="1">
        <f t="shared" si="37"/>
        <v>15</v>
      </c>
      <c r="AA138" s="3"/>
      <c r="AB138" s="13">
        <f t="shared" si="22"/>
        <v>4.3476746211461414E-2</v>
      </c>
      <c r="AC138" s="13">
        <f t="shared" si="23"/>
        <v>0.57410000000000005</v>
      </c>
      <c r="AD138" s="13">
        <f t="shared" si="24"/>
        <v>1.6920000000000001E-2</v>
      </c>
      <c r="AE138" s="13">
        <f t="shared" si="25"/>
        <v>0.53222000000000003</v>
      </c>
      <c r="AF138" s="13">
        <f t="shared" si="26"/>
        <v>2.496E-2</v>
      </c>
      <c r="AG138" s="13">
        <f t="shared" si="27"/>
        <v>2.9999999999999997E-4</v>
      </c>
      <c r="AI138" s="11"/>
      <c r="AJ138" s="11"/>
      <c r="AK138" s="11"/>
      <c r="AL138" s="11"/>
      <c r="AM138" s="11"/>
      <c r="AN138" s="11"/>
      <c r="AO138" s="11"/>
      <c r="AP138" s="11"/>
      <c r="AQ138" s="11">
        <f t="shared" si="41"/>
        <v>140</v>
      </c>
      <c r="AR138" s="11">
        <f t="shared" si="41"/>
        <v>125</v>
      </c>
      <c r="AT138" s="107"/>
      <c r="BA138" s="11"/>
      <c r="BB138" s="11"/>
      <c r="BC138" s="11"/>
      <c r="BD138" s="11"/>
      <c r="BE138" s="11"/>
      <c r="BH138" s="11"/>
      <c r="BI138" s="11"/>
      <c r="BJ138" s="11"/>
      <c r="BK138" s="11"/>
      <c r="BL138" s="11"/>
      <c r="BM138" s="11"/>
      <c r="BN138" s="11"/>
    </row>
    <row r="139" spans="1:66" s="1" customFormat="1" x14ac:dyDescent="0.3">
      <c r="A139" s="11"/>
      <c r="B139" s="1">
        <f t="shared" si="21"/>
        <v>28723</v>
      </c>
      <c r="C139" s="1">
        <v>126</v>
      </c>
      <c r="D139" s="1">
        <v>21276</v>
      </c>
      <c r="E139" s="1">
        <v>806</v>
      </c>
      <c r="F139" s="1">
        <v>0</v>
      </c>
      <c r="G139" s="1">
        <v>26667</v>
      </c>
      <c r="H139" s="1">
        <v>0</v>
      </c>
      <c r="I139" s="1">
        <v>1250</v>
      </c>
      <c r="J139" s="1">
        <v>56.91</v>
      </c>
      <c r="K139" s="1">
        <v>1.22</v>
      </c>
      <c r="L139" s="1">
        <v>25.8</v>
      </c>
      <c r="M139" s="1">
        <v>1.02</v>
      </c>
      <c r="N139" s="1">
        <v>19294</v>
      </c>
      <c r="O139" s="1">
        <v>9419</v>
      </c>
      <c r="P139" s="1">
        <v>167</v>
      </c>
      <c r="Q139" s="1">
        <v>9086</v>
      </c>
      <c r="R139" s="1">
        <v>164</v>
      </c>
      <c r="S139" s="1">
        <v>72</v>
      </c>
      <c r="T139" s="1">
        <v>7</v>
      </c>
      <c r="U139" s="1">
        <v>0</v>
      </c>
      <c r="V139" s="1">
        <f t="shared" si="35"/>
        <v>-40</v>
      </c>
      <c r="W139" s="1">
        <f t="shared" si="36"/>
        <v>56</v>
      </c>
      <c r="X139" s="1">
        <f t="shared" si="36"/>
        <v>0</v>
      </c>
      <c r="Y139" s="1">
        <f t="shared" si="36"/>
        <v>2</v>
      </c>
      <c r="Z139" s="1">
        <f t="shared" si="37"/>
        <v>18</v>
      </c>
      <c r="AA139" s="3"/>
      <c r="AB139" s="13">
        <f t="shared" si="22"/>
        <v>4.3519131009991996E-2</v>
      </c>
      <c r="AC139" s="13">
        <f t="shared" si="23"/>
        <v>0.57445999999999997</v>
      </c>
      <c r="AD139" s="13">
        <f t="shared" si="24"/>
        <v>1.6119999999999999E-2</v>
      </c>
      <c r="AE139" s="13">
        <f t="shared" si="25"/>
        <v>0.53334000000000004</v>
      </c>
      <c r="AF139" s="13">
        <f t="shared" si="26"/>
        <v>2.5000000000000001E-2</v>
      </c>
      <c r="AG139" s="13">
        <f t="shared" si="27"/>
        <v>3.6000000000000002E-4</v>
      </c>
      <c r="AI139" s="11"/>
      <c r="AJ139" s="11"/>
      <c r="AK139" s="11"/>
      <c r="AL139" s="11"/>
      <c r="AM139" s="11"/>
      <c r="AN139" s="11"/>
      <c r="AO139" s="11"/>
      <c r="AP139" s="11"/>
      <c r="AQ139" s="11">
        <f t="shared" si="41"/>
        <v>141</v>
      </c>
      <c r="AR139" s="11">
        <f t="shared" si="41"/>
        <v>126</v>
      </c>
      <c r="AT139" s="107"/>
      <c r="BA139" s="11"/>
      <c r="BB139" s="11"/>
      <c r="BC139" s="11"/>
      <c r="BD139" s="11"/>
      <c r="BE139" s="11"/>
      <c r="BH139" s="11"/>
      <c r="BI139" s="11"/>
      <c r="BJ139" s="11"/>
      <c r="BK139" s="11"/>
      <c r="BL139" s="11"/>
      <c r="BM139" s="11"/>
      <c r="BN139" s="11"/>
    </row>
    <row r="140" spans="1:66" s="1" customFormat="1" x14ac:dyDescent="0.3">
      <c r="A140" s="11"/>
      <c r="B140" s="1">
        <f t="shared" si="21"/>
        <v>28738</v>
      </c>
      <c r="C140" s="1">
        <v>127</v>
      </c>
      <c r="D140" s="1">
        <v>21261</v>
      </c>
      <c r="E140" s="1">
        <v>768</v>
      </c>
      <c r="F140" s="1">
        <v>0</v>
      </c>
      <c r="G140" s="1">
        <v>26719</v>
      </c>
      <c r="H140" s="1">
        <v>0</v>
      </c>
      <c r="I140" s="1">
        <v>1251</v>
      </c>
      <c r="J140" s="1">
        <v>56.92</v>
      </c>
      <c r="K140" s="1">
        <v>1.22</v>
      </c>
      <c r="L140" s="1">
        <v>25.8</v>
      </c>
      <c r="M140" s="1">
        <v>1.02</v>
      </c>
      <c r="N140" s="1">
        <v>19306</v>
      </c>
      <c r="O140" s="1">
        <v>9422</v>
      </c>
      <c r="P140" s="1">
        <v>159</v>
      </c>
      <c r="Q140" s="1">
        <v>9097</v>
      </c>
      <c r="R140" s="1">
        <v>164</v>
      </c>
      <c r="S140" s="1">
        <v>69</v>
      </c>
      <c r="T140" s="1">
        <v>7</v>
      </c>
      <c r="U140" s="1">
        <v>0</v>
      </c>
      <c r="V140" s="1">
        <f t="shared" si="35"/>
        <v>-38</v>
      </c>
      <c r="W140" s="1">
        <f t="shared" si="36"/>
        <v>52</v>
      </c>
      <c r="X140" s="1">
        <f t="shared" si="36"/>
        <v>0</v>
      </c>
      <c r="Y140" s="1">
        <f t="shared" si="36"/>
        <v>1</v>
      </c>
      <c r="Z140" s="1">
        <f t="shared" si="37"/>
        <v>15</v>
      </c>
      <c r="AA140" s="3"/>
      <c r="AB140" s="13">
        <f t="shared" si="22"/>
        <v>4.3531213028046488E-2</v>
      </c>
      <c r="AC140" s="13">
        <f t="shared" si="23"/>
        <v>0.57476000000000005</v>
      </c>
      <c r="AD140" s="13">
        <f t="shared" si="24"/>
        <v>1.536E-2</v>
      </c>
      <c r="AE140" s="13">
        <f t="shared" si="25"/>
        <v>0.53437999999999997</v>
      </c>
      <c r="AF140" s="13">
        <f t="shared" si="26"/>
        <v>2.5020000000000001E-2</v>
      </c>
      <c r="AG140" s="13">
        <f t="shared" si="27"/>
        <v>2.9999999999999997E-4</v>
      </c>
      <c r="AI140" s="11"/>
      <c r="AJ140" s="11"/>
      <c r="AK140" s="11"/>
      <c r="AL140" s="11"/>
      <c r="AM140" s="11"/>
      <c r="AN140" s="11"/>
      <c r="AO140" s="11"/>
      <c r="AP140" s="11"/>
      <c r="AQ140" s="11">
        <f t="shared" si="41"/>
        <v>142</v>
      </c>
      <c r="AR140" s="11">
        <f t="shared" si="41"/>
        <v>127</v>
      </c>
      <c r="AT140" s="107"/>
      <c r="BA140" s="11"/>
      <c r="BB140" s="11"/>
      <c r="BC140" s="11"/>
      <c r="BD140" s="11"/>
      <c r="BE140" s="11"/>
      <c r="BH140" s="11"/>
      <c r="BI140" s="11"/>
      <c r="BJ140" s="11"/>
      <c r="BK140" s="11"/>
      <c r="BL140" s="11"/>
      <c r="BM140" s="11"/>
      <c r="BN140" s="11"/>
    </row>
    <row r="141" spans="1:66" s="1" customFormat="1" x14ac:dyDescent="0.3">
      <c r="A141" s="11"/>
      <c r="B141" s="1">
        <f t="shared" si="21"/>
        <v>28752</v>
      </c>
      <c r="C141" s="1">
        <v>128</v>
      </c>
      <c r="D141" s="1">
        <v>21247</v>
      </c>
      <c r="E141" s="1">
        <v>733</v>
      </c>
      <c r="F141" s="1">
        <v>0</v>
      </c>
      <c r="G141" s="1">
        <v>26767</v>
      </c>
      <c r="H141" s="1">
        <v>0</v>
      </c>
      <c r="I141" s="1">
        <v>1252</v>
      </c>
      <c r="J141" s="1">
        <v>56.93</v>
      </c>
      <c r="K141" s="1">
        <v>1.22</v>
      </c>
      <c r="L141" s="1">
        <v>25.8</v>
      </c>
      <c r="M141" s="1">
        <v>1.02</v>
      </c>
      <c r="N141" s="1">
        <v>19318</v>
      </c>
      <c r="O141" s="1">
        <v>9424</v>
      </c>
      <c r="P141" s="1">
        <v>151</v>
      </c>
      <c r="Q141" s="1">
        <v>9107</v>
      </c>
      <c r="R141" s="1">
        <v>164</v>
      </c>
      <c r="S141" s="1">
        <v>65</v>
      </c>
      <c r="T141" s="1">
        <v>7</v>
      </c>
      <c r="U141" s="1">
        <v>0</v>
      </c>
      <c r="V141" s="1">
        <f t="shared" si="35"/>
        <v>-35</v>
      </c>
      <c r="W141" s="1">
        <f t="shared" si="36"/>
        <v>48</v>
      </c>
      <c r="X141" s="1">
        <f t="shared" si="36"/>
        <v>0</v>
      </c>
      <c r="Y141" s="1">
        <f t="shared" si="36"/>
        <v>1</v>
      </c>
      <c r="Z141" s="1">
        <f t="shared" si="37"/>
        <v>14</v>
      </c>
      <c r="AA141" s="3"/>
      <c r="AB141" s="13">
        <f t="shared" si="22"/>
        <v>4.3544796883695044E-2</v>
      </c>
      <c r="AC141" s="13">
        <f t="shared" si="23"/>
        <v>0.57504</v>
      </c>
      <c r="AD141" s="13">
        <f t="shared" si="24"/>
        <v>1.4659999999999999E-2</v>
      </c>
      <c r="AE141" s="13">
        <f t="shared" si="25"/>
        <v>0.53534000000000004</v>
      </c>
      <c r="AF141" s="13">
        <f t="shared" si="26"/>
        <v>2.504E-2</v>
      </c>
      <c r="AG141" s="13">
        <f t="shared" si="27"/>
        <v>2.7999999999999998E-4</v>
      </c>
      <c r="AI141" s="11"/>
      <c r="AJ141" s="11"/>
      <c r="AK141" s="11"/>
      <c r="AL141" s="11"/>
      <c r="AM141" s="11"/>
      <c r="AN141" s="11"/>
      <c r="AO141" s="11"/>
      <c r="AP141" s="11"/>
      <c r="AQ141" s="11">
        <f t="shared" si="41"/>
        <v>143</v>
      </c>
      <c r="AR141" s="11">
        <f t="shared" si="41"/>
        <v>128</v>
      </c>
      <c r="AT141" s="107"/>
      <c r="BA141" s="11"/>
      <c r="BB141" s="11"/>
      <c r="BC141" s="11"/>
      <c r="BD141" s="11"/>
      <c r="BE141" s="11"/>
      <c r="BH141" s="11"/>
      <c r="BI141" s="11"/>
      <c r="BJ141" s="11"/>
      <c r="BK141" s="11"/>
      <c r="BL141" s="11"/>
      <c r="BM141" s="11"/>
      <c r="BN141" s="11"/>
    </row>
    <row r="142" spans="1:66" s="1" customFormat="1" x14ac:dyDescent="0.3">
      <c r="A142" s="11"/>
      <c r="B142" s="1">
        <f t="shared" ref="B142:B205" si="42">IF(C142="",NA(),E142+G142+H142+I142)</f>
        <v>28764</v>
      </c>
      <c r="C142" s="1">
        <v>129</v>
      </c>
      <c r="D142" s="1">
        <v>21234</v>
      </c>
      <c r="E142" s="1">
        <v>699</v>
      </c>
      <c r="F142" s="1">
        <v>0</v>
      </c>
      <c r="G142" s="1">
        <v>26812</v>
      </c>
      <c r="H142" s="1">
        <v>0</v>
      </c>
      <c r="I142" s="1">
        <v>1253</v>
      </c>
      <c r="J142" s="1">
        <v>56.93</v>
      </c>
      <c r="K142" s="1">
        <v>1.22</v>
      </c>
      <c r="L142" s="1">
        <v>25.8</v>
      </c>
      <c r="M142" s="1">
        <v>1.02</v>
      </c>
      <c r="N142" s="1">
        <v>19328</v>
      </c>
      <c r="O142" s="1">
        <v>9426</v>
      </c>
      <c r="P142" s="1">
        <v>143</v>
      </c>
      <c r="Q142" s="1">
        <v>9117</v>
      </c>
      <c r="R142" s="1">
        <v>164</v>
      </c>
      <c r="S142" s="1">
        <v>61</v>
      </c>
      <c r="T142" s="1">
        <v>6</v>
      </c>
      <c r="U142" s="1">
        <v>0</v>
      </c>
      <c r="V142" s="1">
        <f t="shared" si="35"/>
        <v>-34</v>
      </c>
      <c r="W142" s="1">
        <f t="shared" si="36"/>
        <v>45</v>
      </c>
      <c r="X142" s="1">
        <f t="shared" si="36"/>
        <v>0</v>
      </c>
      <c r="Y142" s="1">
        <f t="shared" si="36"/>
        <v>1</v>
      </c>
      <c r="Z142" s="1">
        <f t="shared" si="37"/>
        <v>12</v>
      </c>
      <c r="AA142" s="3"/>
      <c r="AB142" s="13">
        <f t="shared" ref="AB142:AB205" si="43">IF(OR(ISNA(B142),B142=0),NA(),I142/B142)</f>
        <v>4.3561396189681544E-2</v>
      </c>
      <c r="AC142" s="13">
        <f t="shared" ref="AC142:AC205" si="44">IF(OR(ISNA(B142),B142=0),NA(),B142/$AC$11)</f>
        <v>0.57528000000000001</v>
      </c>
      <c r="AD142" s="13">
        <f t="shared" ref="AD142:AD205" si="45">IF(OR(ISNA(B142),B142=0),NA(),E142/$AC$11)</f>
        <v>1.3979999999999999E-2</v>
      </c>
      <c r="AE142" s="13">
        <f t="shared" ref="AE142:AE205" si="46">IF(OR(ISNA(B142),B142=0),NA(),G142/$AC$11)</f>
        <v>0.53624000000000005</v>
      </c>
      <c r="AF142" s="13">
        <f t="shared" ref="AF142:AF205" si="47">IF(OR(ISNA(B142),B142=0),NA(),I142/$AC$11)</f>
        <v>2.5059999999999999E-2</v>
      </c>
      <c r="AG142" s="13">
        <f t="shared" ref="AG142:AG205" si="48">+IF(OR(ISNA(B142),B142=0),NA(),Z142/$AC$11)</f>
        <v>2.4000000000000001E-4</v>
      </c>
      <c r="AI142" s="11"/>
      <c r="AJ142" s="11"/>
      <c r="AK142" s="11"/>
      <c r="AL142" s="11"/>
      <c r="AM142" s="11"/>
      <c r="AN142" s="11"/>
      <c r="AO142" s="11"/>
      <c r="AP142" s="11"/>
      <c r="AQ142" s="11">
        <f t="shared" si="41"/>
        <v>144</v>
      </c>
      <c r="AR142" s="11">
        <f t="shared" si="41"/>
        <v>129</v>
      </c>
      <c r="AT142" s="107"/>
      <c r="BA142" s="11"/>
      <c r="BB142" s="11"/>
      <c r="BC142" s="11"/>
      <c r="BD142" s="11"/>
      <c r="BE142" s="11"/>
      <c r="BH142" s="11"/>
      <c r="BI142" s="11"/>
      <c r="BJ142" s="11"/>
      <c r="BK142" s="11"/>
      <c r="BL142" s="11"/>
      <c r="BM142" s="11"/>
      <c r="BN142" s="11"/>
    </row>
    <row r="143" spans="1:66" s="1" customFormat="1" x14ac:dyDescent="0.3">
      <c r="A143" s="11"/>
      <c r="B143" s="1">
        <f t="shared" si="42"/>
        <v>28777</v>
      </c>
      <c r="C143" s="1">
        <v>130</v>
      </c>
      <c r="D143" s="1">
        <v>21221</v>
      </c>
      <c r="E143" s="1">
        <v>668</v>
      </c>
      <c r="F143" s="1">
        <v>0</v>
      </c>
      <c r="G143" s="1">
        <v>26855</v>
      </c>
      <c r="H143" s="1">
        <v>0</v>
      </c>
      <c r="I143" s="1">
        <v>1254</v>
      </c>
      <c r="J143" s="1">
        <v>56.94</v>
      </c>
      <c r="K143" s="1">
        <v>1.22</v>
      </c>
      <c r="L143" s="1">
        <v>25.8</v>
      </c>
      <c r="M143" s="1">
        <v>1.02</v>
      </c>
      <c r="N143" s="1">
        <v>19339</v>
      </c>
      <c r="O143" s="1">
        <v>9429</v>
      </c>
      <c r="P143" s="1">
        <v>137</v>
      </c>
      <c r="Q143" s="1">
        <v>9126</v>
      </c>
      <c r="R143" s="1">
        <v>164</v>
      </c>
      <c r="S143" s="1">
        <v>59</v>
      </c>
      <c r="T143" s="1">
        <v>6</v>
      </c>
      <c r="U143" s="1">
        <v>0</v>
      </c>
      <c r="V143" s="1">
        <f t="shared" si="35"/>
        <v>-31</v>
      </c>
      <c r="W143" s="1">
        <f t="shared" si="36"/>
        <v>43</v>
      </c>
      <c r="X143" s="1">
        <f t="shared" si="36"/>
        <v>0</v>
      </c>
      <c r="Y143" s="1">
        <f t="shared" si="36"/>
        <v>1</v>
      </c>
      <c r="Z143" s="1">
        <f t="shared" si="37"/>
        <v>13</v>
      </c>
      <c r="AA143" s="3"/>
      <c r="AB143" s="13">
        <f t="shared" si="43"/>
        <v>4.3576467317649512E-2</v>
      </c>
      <c r="AC143" s="13">
        <f t="shared" si="44"/>
        <v>0.57554000000000005</v>
      </c>
      <c r="AD143" s="13">
        <f t="shared" si="45"/>
        <v>1.336E-2</v>
      </c>
      <c r="AE143" s="13">
        <f t="shared" si="46"/>
        <v>0.53710000000000002</v>
      </c>
      <c r="AF143" s="13">
        <f t="shared" si="47"/>
        <v>2.5080000000000002E-2</v>
      </c>
      <c r="AG143" s="13">
        <f t="shared" si="48"/>
        <v>2.5999999999999998E-4</v>
      </c>
      <c r="AI143" s="11"/>
      <c r="AJ143" s="11"/>
      <c r="AK143" s="11"/>
      <c r="AL143" s="11"/>
      <c r="AM143" s="11"/>
      <c r="AN143" s="11"/>
      <c r="AO143" s="11"/>
      <c r="AP143" s="11"/>
      <c r="AQ143" s="11">
        <f t="shared" si="41"/>
        <v>145</v>
      </c>
      <c r="AR143" s="11">
        <f t="shared" si="41"/>
        <v>130</v>
      </c>
      <c r="AT143" s="107"/>
      <c r="BA143" s="11"/>
      <c r="BB143" s="11"/>
      <c r="BC143" s="11"/>
      <c r="BD143" s="11"/>
      <c r="BE143" s="11"/>
      <c r="BH143" s="11"/>
      <c r="BI143" s="11"/>
      <c r="BJ143" s="11"/>
      <c r="BK143" s="11"/>
      <c r="BL143" s="11"/>
      <c r="BM143" s="11"/>
      <c r="BN143" s="11"/>
    </row>
    <row r="144" spans="1:66" s="1" customFormat="1" x14ac:dyDescent="0.3">
      <c r="A144" s="11"/>
      <c r="B144" s="1">
        <f t="shared" si="42"/>
        <v>28790</v>
      </c>
      <c r="C144" s="1">
        <v>131</v>
      </c>
      <c r="D144" s="1">
        <v>21209</v>
      </c>
      <c r="E144" s="1">
        <v>639</v>
      </c>
      <c r="F144" s="1">
        <v>0</v>
      </c>
      <c r="G144" s="1">
        <v>26896</v>
      </c>
      <c r="H144" s="1">
        <v>0</v>
      </c>
      <c r="I144" s="1">
        <v>1255</v>
      </c>
      <c r="J144" s="1">
        <v>56.95</v>
      </c>
      <c r="K144" s="1">
        <v>1.22</v>
      </c>
      <c r="L144" s="1">
        <v>25.8</v>
      </c>
      <c r="M144" s="1">
        <v>1.01</v>
      </c>
      <c r="N144" s="1">
        <v>19349</v>
      </c>
      <c r="O144" s="1">
        <v>9431</v>
      </c>
      <c r="P144" s="1">
        <v>130</v>
      </c>
      <c r="Q144" s="1">
        <v>9136</v>
      </c>
      <c r="R144" s="1">
        <v>164</v>
      </c>
      <c r="S144" s="1">
        <v>56</v>
      </c>
      <c r="T144" s="1">
        <v>6</v>
      </c>
      <c r="U144" s="1">
        <v>0</v>
      </c>
      <c r="V144" s="1">
        <f t="shared" ref="V144:V207" si="49">IF($C144="","",E144-E143)</f>
        <v>-29</v>
      </c>
      <c r="W144" s="1">
        <f t="shared" ref="W144:Y207" si="50">IF($C144="","",G144-G143)</f>
        <v>41</v>
      </c>
      <c r="X144" s="1">
        <f t="shared" si="50"/>
        <v>0</v>
      </c>
      <c r="Y144" s="1">
        <f t="shared" si="50"/>
        <v>1</v>
      </c>
      <c r="Z144" s="1">
        <f t="shared" ref="Z144:Z207" si="51">IF(OR($C144="",ISNA($C144)),NA(),V144+W144+X144+Y144)</f>
        <v>13</v>
      </c>
      <c r="AA144" s="3"/>
      <c r="AB144" s="13">
        <f t="shared" si="43"/>
        <v>4.3591524835012156E-2</v>
      </c>
      <c r="AC144" s="13">
        <f t="shared" si="44"/>
        <v>0.57579999999999998</v>
      </c>
      <c r="AD144" s="13">
        <f t="shared" si="45"/>
        <v>1.278E-2</v>
      </c>
      <c r="AE144" s="13">
        <f t="shared" si="46"/>
        <v>0.53791999999999995</v>
      </c>
      <c r="AF144" s="13">
        <f t="shared" si="47"/>
        <v>2.5100000000000001E-2</v>
      </c>
      <c r="AG144" s="13">
        <f t="shared" si="48"/>
        <v>2.5999999999999998E-4</v>
      </c>
      <c r="AI144" s="11"/>
      <c r="AJ144" s="11"/>
      <c r="AK144" s="11"/>
      <c r="AL144" s="11"/>
      <c r="AM144" s="11"/>
      <c r="AN144" s="11"/>
      <c r="AO144" s="11"/>
      <c r="AP144" s="11"/>
      <c r="AQ144" s="11">
        <f t="shared" ref="AQ144:AR159" si="52">+AQ143+1</f>
        <v>146</v>
      </c>
      <c r="AR144" s="11">
        <f t="shared" si="52"/>
        <v>131</v>
      </c>
      <c r="AT144" s="107"/>
      <c r="BA144" s="11"/>
      <c r="BB144" s="11"/>
      <c r="BC144" s="11"/>
      <c r="BD144" s="11"/>
      <c r="BE144" s="11"/>
      <c r="BH144" s="11"/>
      <c r="BI144" s="11"/>
      <c r="BJ144" s="11"/>
      <c r="BK144" s="11"/>
      <c r="BL144" s="11"/>
      <c r="BM144" s="11"/>
      <c r="BN144" s="11"/>
    </row>
    <row r="145" spans="1:66" s="1" customFormat="1" x14ac:dyDescent="0.3">
      <c r="A145" s="11"/>
      <c r="B145" s="1">
        <f t="shared" si="42"/>
        <v>28800</v>
      </c>
      <c r="C145" s="1">
        <v>132</v>
      </c>
      <c r="D145" s="1">
        <v>21199</v>
      </c>
      <c r="E145" s="1">
        <v>607</v>
      </c>
      <c r="F145" s="1">
        <v>0</v>
      </c>
      <c r="G145" s="1">
        <v>26937</v>
      </c>
      <c r="H145" s="1">
        <v>0</v>
      </c>
      <c r="I145" s="1">
        <v>1256</v>
      </c>
      <c r="J145" s="1">
        <v>56.96</v>
      </c>
      <c r="K145" s="1">
        <v>1.22</v>
      </c>
      <c r="L145" s="1">
        <v>25.8</v>
      </c>
      <c r="M145" s="1">
        <v>1.01</v>
      </c>
      <c r="N145" s="1">
        <v>19357</v>
      </c>
      <c r="O145" s="1">
        <v>9432</v>
      </c>
      <c r="P145" s="1">
        <v>123</v>
      </c>
      <c r="Q145" s="1">
        <v>9144</v>
      </c>
      <c r="R145" s="1">
        <v>164</v>
      </c>
      <c r="S145" s="1">
        <v>53</v>
      </c>
      <c r="T145" s="1">
        <v>5</v>
      </c>
      <c r="U145" s="1">
        <v>0</v>
      </c>
      <c r="V145" s="1">
        <f t="shared" si="49"/>
        <v>-32</v>
      </c>
      <c r="W145" s="1">
        <f t="shared" si="50"/>
        <v>41</v>
      </c>
      <c r="X145" s="1">
        <f t="shared" si="50"/>
        <v>0</v>
      </c>
      <c r="Y145" s="1">
        <f t="shared" si="50"/>
        <v>1</v>
      </c>
      <c r="Z145" s="1">
        <f t="shared" si="51"/>
        <v>10</v>
      </c>
      <c r="AA145" s="3"/>
      <c r="AB145" s="13">
        <f t="shared" si="43"/>
        <v>4.3611111111111114E-2</v>
      </c>
      <c r="AC145" s="13">
        <f t="shared" si="44"/>
        <v>0.57599999999999996</v>
      </c>
      <c r="AD145" s="13">
        <f t="shared" si="45"/>
        <v>1.214E-2</v>
      </c>
      <c r="AE145" s="13">
        <f t="shared" si="46"/>
        <v>0.53874</v>
      </c>
      <c r="AF145" s="13">
        <f t="shared" si="47"/>
        <v>2.512E-2</v>
      </c>
      <c r="AG145" s="13">
        <f t="shared" si="48"/>
        <v>2.0000000000000001E-4</v>
      </c>
      <c r="AI145" s="11"/>
      <c r="AJ145" s="11"/>
      <c r="AK145" s="11"/>
      <c r="AL145" s="11"/>
      <c r="AM145" s="11"/>
      <c r="AN145" s="11"/>
      <c r="AO145" s="11"/>
      <c r="AP145" s="11"/>
      <c r="AQ145" s="11">
        <f t="shared" si="52"/>
        <v>147</v>
      </c>
      <c r="AR145" s="11">
        <f t="shared" si="52"/>
        <v>132</v>
      </c>
      <c r="AT145" s="107"/>
      <c r="BA145" s="11"/>
      <c r="BB145" s="11"/>
      <c r="BC145" s="11"/>
      <c r="BD145" s="11"/>
      <c r="BE145" s="11"/>
      <c r="BH145" s="11"/>
      <c r="BI145" s="11"/>
      <c r="BJ145" s="11"/>
      <c r="BK145" s="11"/>
      <c r="BL145" s="11"/>
      <c r="BM145" s="11"/>
      <c r="BN145" s="11"/>
    </row>
    <row r="146" spans="1:66" s="1" customFormat="1" x14ac:dyDescent="0.3">
      <c r="A146" s="11"/>
      <c r="B146" s="1">
        <f t="shared" si="42"/>
        <v>28809</v>
      </c>
      <c r="C146" s="1">
        <v>133</v>
      </c>
      <c r="D146" s="1">
        <v>21189</v>
      </c>
      <c r="E146" s="1">
        <v>577</v>
      </c>
      <c r="F146" s="1">
        <v>0</v>
      </c>
      <c r="G146" s="1">
        <v>26975</v>
      </c>
      <c r="H146" s="1">
        <v>0</v>
      </c>
      <c r="I146" s="1">
        <v>1257</v>
      </c>
      <c r="J146" s="1">
        <v>56.96</v>
      </c>
      <c r="K146" s="1">
        <v>1.22</v>
      </c>
      <c r="L146" s="1">
        <v>25.8</v>
      </c>
      <c r="M146" s="1">
        <v>1.01</v>
      </c>
      <c r="N146" s="1">
        <v>19365</v>
      </c>
      <c r="O146" s="1">
        <v>9434</v>
      </c>
      <c r="P146" s="1">
        <v>116</v>
      </c>
      <c r="Q146" s="1">
        <v>9153</v>
      </c>
      <c r="R146" s="1">
        <v>164</v>
      </c>
      <c r="S146" s="1">
        <v>52</v>
      </c>
      <c r="T146" s="1">
        <v>5</v>
      </c>
      <c r="U146" s="1">
        <v>0</v>
      </c>
      <c r="V146" s="1">
        <f t="shared" si="49"/>
        <v>-30</v>
      </c>
      <c r="W146" s="1">
        <f t="shared" si="50"/>
        <v>38</v>
      </c>
      <c r="X146" s="1">
        <f t="shared" si="50"/>
        <v>0</v>
      </c>
      <c r="Y146" s="1">
        <f t="shared" si="50"/>
        <v>1</v>
      </c>
      <c r="Z146" s="1">
        <f t="shared" si="51"/>
        <v>9</v>
      </c>
      <c r="AA146" s="3"/>
      <c r="AB146" s="13">
        <f t="shared" si="43"/>
        <v>4.3632198271373532E-2</v>
      </c>
      <c r="AC146" s="13">
        <f t="shared" si="44"/>
        <v>0.57618000000000003</v>
      </c>
      <c r="AD146" s="13">
        <f t="shared" si="45"/>
        <v>1.154E-2</v>
      </c>
      <c r="AE146" s="13">
        <f t="shared" si="46"/>
        <v>0.53949999999999998</v>
      </c>
      <c r="AF146" s="13">
        <f t="shared" si="47"/>
        <v>2.5139999999999999E-2</v>
      </c>
      <c r="AG146" s="13">
        <f t="shared" si="48"/>
        <v>1.8000000000000001E-4</v>
      </c>
      <c r="AI146" s="11"/>
      <c r="AJ146" s="11"/>
      <c r="AK146" s="11"/>
      <c r="AL146" s="11"/>
      <c r="AM146" s="11"/>
      <c r="AN146" s="11"/>
      <c r="AO146" s="11"/>
      <c r="AP146" s="11"/>
      <c r="AQ146" s="11">
        <f t="shared" si="52"/>
        <v>148</v>
      </c>
      <c r="AR146" s="11">
        <f t="shared" si="52"/>
        <v>133</v>
      </c>
      <c r="AT146" s="107"/>
      <c r="BA146" s="11"/>
      <c r="BB146" s="11"/>
      <c r="BC146" s="11"/>
      <c r="BD146" s="11"/>
      <c r="BE146" s="11"/>
      <c r="BH146" s="11"/>
      <c r="BI146" s="11"/>
      <c r="BJ146" s="11"/>
      <c r="BK146" s="11"/>
      <c r="BL146" s="11"/>
      <c r="BM146" s="11"/>
      <c r="BN146" s="11"/>
    </row>
    <row r="147" spans="1:66" s="1" customFormat="1" x14ac:dyDescent="0.3">
      <c r="A147" s="11"/>
      <c r="B147" s="1">
        <f t="shared" si="42"/>
        <v>28819</v>
      </c>
      <c r="C147" s="1">
        <v>134</v>
      </c>
      <c r="D147" s="1">
        <v>21179</v>
      </c>
      <c r="E147" s="1">
        <v>550</v>
      </c>
      <c r="F147" s="1">
        <v>0</v>
      </c>
      <c r="G147" s="1">
        <v>27012</v>
      </c>
      <c r="H147" s="1">
        <v>0</v>
      </c>
      <c r="I147" s="1">
        <v>1257</v>
      </c>
      <c r="J147" s="1">
        <v>56.97</v>
      </c>
      <c r="K147" s="1">
        <v>1.22</v>
      </c>
      <c r="L147" s="1">
        <v>25.8</v>
      </c>
      <c r="M147" s="1">
        <v>1.01</v>
      </c>
      <c r="N147" s="1">
        <v>19373</v>
      </c>
      <c r="O147" s="1">
        <v>9436</v>
      </c>
      <c r="P147" s="1">
        <v>110</v>
      </c>
      <c r="Q147" s="1">
        <v>9161</v>
      </c>
      <c r="R147" s="1">
        <v>164</v>
      </c>
      <c r="S147" s="1">
        <v>49</v>
      </c>
      <c r="T147" s="1">
        <v>5</v>
      </c>
      <c r="U147" s="1">
        <v>0</v>
      </c>
      <c r="V147" s="1">
        <f t="shared" si="49"/>
        <v>-27</v>
      </c>
      <c r="W147" s="1">
        <f t="shared" si="50"/>
        <v>37</v>
      </c>
      <c r="X147" s="1">
        <f t="shared" si="50"/>
        <v>0</v>
      </c>
      <c r="Y147" s="1">
        <f t="shared" si="50"/>
        <v>0</v>
      </c>
      <c r="Z147" s="1">
        <f t="shared" si="51"/>
        <v>10</v>
      </c>
      <c r="AA147" s="3"/>
      <c r="AB147" s="13">
        <f t="shared" si="43"/>
        <v>4.3617058190776915E-2</v>
      </c>
      <c r="AC147" s="13">
        <f t="shared" si="44"/>
        <v>0.57638</v>
      </c>
      <c r="AD147" s="13">
        <f t="shared" si="45"/>
        <v>1.0999999999999999E-2</v>
      </c>
      <c r="AE147" s="13">
        <f t="shared" si="46"/>
        <v>0.54024000000000005</v>
      </c>
      <c r="AF147" s="13">
        <f t="shared" si="47"/>
        <v>2.5139999999999999E-2</v>
      </c>
      <c r="AG147" s="13">
        <f t="shared" si="48"/>
        <v>2.0000000000000001E-4</v>
      </c>
      <c r="AI147" s="11"/>
      <c r="AJ147" s="11"/>
      <c r="AK147" s="11"/>
      <c r="AL147" s="11"/>
      <c r="AM147" s="11"/>
      <c r="AN147" s="11"/>
      <c r="AO147" s="11"/>
      <c r="AP147" s="11"/>
      <c r="AQ147" s="11">
        <f t="shared" si="52"/>
        <v>149</v>
      </c>
      <c r="AR147" s="11">
        <f t="shared" si="52"/>
        <v>134</v>
      </c>
      <c r="AT147" s="107"/>
      <c r="BA147" s="11"/>
      <c r="BB147" s="11"/>
      <c r="BC147" s="11"/>
      <c r="BD147" s="11"/>
      <c r="BE147" s="11"/>
      <c r="BH147" s="11"/>
      <c r="BI147" s="11"/>
      <c r="BJ147" s="11"/>
      <c r="BK147" s="11"/>
      <c r="BL147" s="11"/>
      <c r="BM147" s="11"/>
      <c r="BN147" s="11"/>
    </row>
    <row r="148" spans="1:66" s="1" customFormat="1" x14ac:dyDescent="0.3">
      <c r="A148" s="11"/>
      <c r="B148" s="1">
        <f t="shared" si="42"/>
        <v>28829</v>
      </c>
      <c r="C148" s="1">
        <v>135</v>
      </c>
      <c r="D148" s="1">
        <v>21170</v>
      </c>
      <c r="E148" s="1">
        <v>523</v>
      </c>
      <c r="F148" s="1">
        <v>0</v>
      </c>
      <c r="G148" s="1">
        <v>27048</v>
      </c>
      <c r="H148" s="1">
        <v>0</v>
      </c>
      <c r="I148" s="1">
        <v>1258</v>
      </c>
      <c r="J148" s="1">
        <v>56.98</v>
      </c>
      <c r="K148" s="1">
        <v>1.22</v>
      </c>
      <c r="L148" s="1">
        <v>25.8</v>
      </c>
      <c r="M148" s="1">
        <v>1.01</v>
      </c>
      <c r="N148" s="1">
        <v>19381</v>
      </c>
      <c r="O148" s="1">
        <v>9438</v>
      </c>
      <c r="P148" s="1">
        <v>104</v>
      </c>
      <c r="Q148" s="1">
        <v>9168</v>
      </c>
      <c r="R148" s="1">
        <v>164</v>
      </c>
      <c r="S148" s="1">
        <v>46</v>
      </c>
      <c r="T148" s="1">
        <v>4</v>
      </c>
      <c r="U148" s="1">
        <v>0</v>
      </c>
      <c r="V148" s="1">
        <f t="shared" si="49"/>
        <v>-27</v>
      </c>
      <c r="W148" s="1">
        <f t="shared" si="50"/>
        <v>36</v>
      </c>
      <c r="X148" s="1">
        <f t="shared" si="50"/>
        <v>0</v>
      </c>
      <c r="Y148" s="1">
        <f t="shared" si="50"/>
        <v>1</v>
      </c>
      <c r="Z148" s="1">
        <f t="shared" si="51"/>
        <v>10</v>
      </c>
      <c r="AA148" s="3"/>
      <c r="AB148" s="13">
        <f t="shared" si="43"/>
        <v>4.3636615907593046E-2</v>
      </c>
      <c r="AC148" s="13">
        <f t="shared" si="44"/>
        <v>0.57657999999999998</v>
      </c>
      <c r="AD148" s="13">
        <f t="shared" si="45"/>
        <v>1.0460000000000001E-2</v>
      </c>
      <c r="AE148" s="13">
        <f t="shared" si="46"/>
        <v>0.54096</v>
      </c>
      <c r="AF148" s="13">
        <f t="shared" si="47"/>
        <v>2.5159999999999998E-2</v>
      </c>
      <c r="AG148" s="13">
        <f t="shared" si="48"/>
        <v>2.0000000000000001E-4</v>
      </c>
      <c r="AI148" s="11"/>
      <c r="AJ148" s="11"/>
      <c r="AK148" s="11"/>
      <c r="AL148" s="11"/>
      <c r="AM148" s="11"/>
      <c r="AN148" s="11"/>
      <c r="AO148" s="11"/>
      <c r="AP148" s="11"/>
      <c r="AQ148" s="11">
        <f t="shared" si="52"/>
        <v>150</v>
      </c>
      <c r="AR148" s="11">
        <f t="shared" si="52"/>
        <v>135</v>
      </c>
      <c r="AT148" s="107"/>
      <c r="BA148" s="11"/>
      <c r="BB148" s="11"/>
      <c r="BC148" s="11"/>
      <c r="BD148" s="11"/>
      <c r="BE148" s="11"/>
      <c r="BH148" s="11"/>
      <c r="BI148" s="11"/>
      <c r="BJ148" s="11"/>
      <c r="BK148" s="11"/>
      <c r="BL148" s="11"/>
      <c r="BM148" s="11"/>
      <c r="BN148" s="11"/>
    </row>
    <row r="149" spans="1:66" s="1" customFormat="1" x14ac:dyDescent="0.3">
      <c r="A149" s="11"/>
      <c r="B149" s="1">
        <f t="shared" si="42"/>
        <v>28838</v>
      </c>
      <c r="C149" s="1">
        <v>136</v>
      </c>
      <c r="D149" s="1">
        <v>21161</v>
      </c>
      <c r="E149" s="1">
        <v>497</v>
      </c>
      <c r="F149" s="1">
        <v>0</v>
      </c>
      <c r="G149" s="1">
        <v>27082</v>
      </c>
      <c r="H149" s="1">
        <v>0</v>
      </c>
      <c r="I149" s="1">
        <v>1259</v>
      </c>
      <c r="J149" s="1">
        <v>56.98</v>
      </c>
      <c r="K149" s="1">
        <v>1.22</v>
      </c>
      <c r="L149" s="1">
        <v>25.8</v>
      </c>
      <c r="M149" s="1">
        <v>1.01</v>
      </c>
      <c r="N149" s="1">
        <v>19388</v>
      </c>
      <c r="O149" s="1">
        <v>9440</v>
      </c>
      <c r="P149" s="1">
        <v>98</v>
      </c>
      <c r="Q149" s="1">
        <v>9176</v>
      </c>
      <c r="R149" s="1">
        <v>164</v>
      </c>
      <c r="S149" s="1">
        <v>44</v>
      </c>
      <c r="T149" s="1">
        <v>4</v>
      </c>
      <c r="U149" s="1">
        <v>0</v>
      </c>
      <c r="V149" s="1">
        <f t="shared" si="49"/>
        <v>-26</v>
      </c>
      <c r="W149" s="1">
        <f t="shared" si="50"/>
        <v>34</v>
      </c>
      <c r="X149" s="1">
        <f t="shared" si="50"/>
        <v>0</v>
      </c>
      <c r="Y149" s="1">
        <f t="shared" si="50"/>
        <v>1</v>
      </c>
      <c r="Z149" s="1">
        <f t="shared" si="51"/>
        <v>9</v>
      </c>
      <c r="AA149" s="3"/>
      <c r="AB149" s="13">
        <f t="shared" si="43"/>
        <v>4.3657673902489771E-2</v>
      </c>
      <c r="AC149" s="13">
        <f t="shared" si="44"/>
        <v>0.57676000000000005</v>
      </c>
      <c r="AD149" s="13">
        <f t="shared" si="45"/>
        <v>9.9399999999999992E-3</v>
      </c>
      <c r="AE149" s="13">
        <f t="shared" si="46"/>
        <v>0.54164000000000001</v>
      </c>
      <c r="AF149" s="13">
        <f t="shared" si="47"/>
        <v>2.5180000000000001E-2</v>
      </c>
      <c r="AG149" s="13">
        <f t="shared" si="48"/>
        <v>1.8000000000000001E-4</v>
      </c>
      <c r="AI149" s="11"/>
      <c r="AJ149" s="11"/>
      <c r="AK149" s="11"/>
      <c r="AL149" s="11"/>
      <c r="AM149" s="11"/>
      <c r="AN149" s="11"/>
      <c r="AO149" s="11"/>
      <c r="AP149" s="11"/>
      <c r="AQ149" s="11">
        <f t="shared" si="52"/>
        <v>151</v>
      </c>
      <c r="AR149" s="11">
        <f t="shared" si="52"/>
        <v>136</v>
      </c>
      <c r="AT149" s="107"/>
      <c r="BA149" s="11"/>
      <c r="BB149" s="11"/>
      <c r="BC149" s="11"/>
      <c r="BD149" s="11"/>
      <c r="BE149" s="11"/>
      <c r="BH149" s="11"/>
      <c r="BI149" s="11"/>
      <c r="BJ149" s="11"/>
      <c r="BK149" s="11"/>
      <c r="BL149" s="11"/>
      <c r="BM149" s="11"/>
      <c r="BN149" s="11"/>
    </row>
    <row r="150" spans="1:66" s="1" customFormat="1" x14ac:dyDescent="0.3">
      <c r="A150" s="11"/>
      <c r="B150" s="1">
        <f t="shared" si="42"/>
        <v>28846</v>
      </c>
      <c r="C150" s="1">
        <v>137</v>
      </c>
      <c r="D150" s="1">
        <v>21152</v>
      </c>
      <c r="E150" s="1">
        <v>472</v>
      </c>
      <c r="F150" s="1">
        <v>0</v>
      </c>
      <c r="G150" s="1">
        <v>27115</v>
      </c>
      <c r="H150" s="1">
        <v>0</v>
      </c>
      <c r="I150" s="1">
        <v>1259</v>
      </c>
      <c r="J150" s="1">
        <v>56.99</v>
      </c>
      <c r="K150" s="1">
        <v>1.22</v>
      </c>
      <c r="L150" s="1">
        <v>25.8</v>
      </c>
      <c r="M150" s="1">
        <v>1.01</v>
      </c>
      <c r="N150" s="1">
        <v>19395</v>
      </c>
      <c r="O150" s="1">
        <v>9441</v>
      </c>
      <c r="P150" s="1">
        <v>92</v>
      </c>
      <c r="Q150" s="1">
        <v>9184</v>
      </c>
      <c r="R150" s="1">
        <v>164</v>
      </c>
      <c r="S150" s="1">
        <v>42</v>
      </c>
      <c r="T150" s="1">
        <v>4</v>
      </c>
      <c r="U150" s="1">
        <v>0</v>
      </c>
      <c r="V150" s="1">
        <f t="shared" si="49"/>
        <v>-25</v>
      </c>
      <c r="W150" s="1">
        <f t="shared" si="50"/>
        <v>33</v>
      </c>
      <c r="X150" s="1">
        <f t="shared" si="50"/>
        <v>0</v>
      </c>
      <c r="Y150" s="1">
        <f t="shared" si="50"/>
        <v>0</v>
      </c>
      <c r="Z150" s="1">
        <f t="shared" si="51"/>
        <v>8</v>
      </c>
      <c r="AA150" s="3"/>
      <c r="AB150" s="13">
        <f t="shared" si="43"/>
        <v>4.3645566109685917E-2</v>
      </c>
      <c r="AC150" s="13">
        <f t="shared" si="44"/>
        <v>0.57691999999999999</v>
      </c>
      <c r="AD150" s="13">
        <f t="shared" si="45"/>
        <v>9.4400000000000005E-3</v>
      </c>
      <c r="AE150" s="13">
        <f t="shared" si="46"/>
        <v>0.5423</v>
      </c>
      <c r="AF150" s="13">
        <f t="shared" si="47"/>
        <v>2.5180000000000001E-2</v>
      </c>
      <c r="AG150" s="13">
        <f t="shared" si="48"/>
        <v>1.6000000000000001E-4</v>
      </c>
      <c r="AI150" s="11"/>
      <c r="AJ150" s="11"/>
      <c r="AK150" s="11"/>
      <c r="AL150" s="11"/>
      <c r="AM150" s="11"/>
      <c r="AN150" s="11"/>
      <c r="AO150" s="11"/>
      <c r="AP150" s="11"/>
      <c r="AQ150" s="11">
        <f t="shared" si="52"/>
        <v>152</v>
      </c>
      <c r="AR150" s="11">
        <f t="shared" si="52"/>
        <v>137</v>
      </c>
      <c r="AT150" s="107"/>
      <c r="BA150" s="11"/>
      <c r="BB150" s="11"/>
      <c r="BC150" s="11"/>
      <c r="BD150" s="11"/>
      <c r="BE150" s="11"/>
      <c r="BH150" s="11"/>
      <c r="BI150" s="11"/>
      <c r="BJ150" s="11"/>
      <c r="BK150" s="11"/>
      <c r="BL150" s="11"/>
      <c r="BM150" s="11"/>
      <c r="BN150" s="11"/>
    </row>
    <row r="151" spans="1:66" s="1" customFormat="1" x14ac:dyDescent="0.3">
      <c r="A151" s="11"/>
      <c r="B151" s="1">
        <f t="shared" si="42"/>
        <v>28853</v>
      </c>
      <c r="C151" s="1">
        <v>138</v>
      </c>
      <c r="D151" s="1">
        <v>21144</v>
      </c>
      <c r="E151" s="1">
        <v>447</v>
      </c>
      <c r="F151" s="1">
        <v>0</v>
      </c>
      <c r="G151" s="1">
        <v>27146</v>
      </c>
      <c r="H151" s="1">
        <v>0</v>
      </c>
      <c r="I151" s="1">
        <v>1260</v>
      </c>
      <c r="J151" s="1">
        <v>57</v>
      </c>
      <c r="K151" s="1">
        <v>1.22</v>
      </c>
      <c r="L151" s="1">
        <v>25.8</v>
      </c>
      <c r="M151" s="1">
        <v>1.01</v>
      </c>
      <c r="N151" s="1">
        <v>19402</v>
      </c>
      <c r="O151" s="1">
        <v>9443</v>
      </c>
      <c r="P151" s="1">
        <v>87</v>
      </c>
      <c r="Q151" s="1">
        <v>9191</v>
      </c>
      <c r="R151" s="1">
        <v>164</v>
      </c>
      <c r="S151" s="1">
        <v>40</v>
      </c>
      <c r="T151" s="1">
        <v>4</v>
      </c>
      <c r="U151" s="1">
        <v>0</v>
      </c>
      <c r="V151" s="1">
        <f t="shared" si="49"/>
        <v>-25</v>
      </c>
      <c r="W151" s="1">
        <f t="shared" si="50"/>
        <v>31</v>
      </c>
      <c r="X151" s="1">
        <f t="shared" si="50"/>
        <v>0</v>
      </c>
      <c r="Y151" s="1">
        <f t="shared" si="50"/>
        <v>1</v>
      </c>
      <c r="Z151" s="1">
        <f t="shared" si="51"/>
        <v>7</v>
      </c>
      <c r="AA151" s="3"/>
      <c r="AB151" s="13">
        <f t="shared" si="43"/>
        <v>4.3669635739784426E-2</v>
      </c>
      <c r="AC151" s="13">
        <f t="shared" si="44"/>
        <v>0.57706000000000002</v>
      </c>
      <c r="AD151" s="13">
        <f t="shared" si="45"/>
        <v>8.94E-3</v>
      </c>
      <c r="AE151" s="13">
        <f t="shared" si="46"/>
        <v>0.54291999999999996</v>
      </c>
      <c r="AF151" s="13">
        <f t="shared" si="47"/>
        <v>2.52E-2</v>
      </c>
      <c r="AG151" s="13">
        <f t="shared" si="48"/>
        <v>1.3999999999999999E-4</v>
      </c>
      <c r="AI151" s="11"/>
      <c r="AJ151" s="11"/>
      <c r="AK151" s="11"/>
      <c r="AL151" s="11"/>
      <c r="AM151" s="11"/>
      <c r="AN151" s="11"/>
      <c r="AO151" s="11"/>
      <c r="AP151" s="11"/>
      <c r="AQ151" s="11">
        <f t="shared" si="52"/>
        <v>153</v>
      </c>
      <c r="AR151" s="11">
        <f t="shared" si="52"/>
        <v>138</v>
      </c>
      <c r="AT151" s="107"/>
      <c r="BA151" s="11"/>
      <c r="BB151" s="11"/>
      <c r="BC151" s="11"/>
      <c r="BD151" s="11"/>
      <c r="BE151" s="11"/>
      <c r="BH151" s="11"/>
      <c r="BI151" s="11"/>
      <c r="BJ151" s="11"/>
      <c r="BK151" s="11"/>
      <c r="BL151" s="11"/>
      <c r="BM151" s="11"/>
      <c r="BN151" s="11"/>
    </row>
    <row r="152" spans="1:66" s="1" customFormat="1" x14ac:dyDescent="0.3">
      <c r="A152" s="11"/>
      <c r="B152" s="1">
        <f t="shared" si="42"/>
        <v>28861</v>
      </c>
      <c r="C152" s="1">
        <v>139</v>
      </c>
      <c r="D152" s="1">
        <v>21137</v>
      </c>
      <c r="E152" s="1">
        <v>428</v>
      </c>
      <c r="F152" s="1">
        <v>0</v>
      </c>
      <c r="G152" s="1">
        <v>27172</v>
      </c>
      <c r="H152" s="1">
        <v>0</v>
      </c>
      <c r="I152" s="1">
        <v>1261</v>
      </c>
      <c r="J152" s="1">
        <v>57.01</v>
      </c>
      <c r="K152" s="1">
        <v>1.22</v>
      </c>
      <c r="L152" s="1">
        <v>25.8</v>
      </c>
      <c r="M152" s="1">
        <v>1.01</v>
      </c>
      <c r="N152" s="1">
        <v>19408</v>
      </c>
      <c r="O152" s="1">
        <v>9444</v>
      </c>
      <c r="P152" s="1">
        <v>83</v>
      </c>
      <c r="Q152" s="1">
        <v>9196</v>
      </c>
      <c r="R152" s="1">
        <v>164</v>
      </c>
      <c r="S152" s="1">
        <v>38</v>
      </c>
      <c r="T152" s="1">
        <v>4</v>
      </c>
      <c r="U152" s="1">
        <v>0</v>
      </c>
      <c r="V152" s="1">
        <f t="shared" si="49"/>
        <v>-19</v>
      </c>
      <c r="W152" s="1">
        <f t="shared" si="50"/>
        <v>26</v>
      </c>
      <c r="X152" s="1">
        <f t="shared" si="50"/>
        <v>0</v>
      </c>
      <c r="Y152" s="1">
        <f t="shared" si="50"/>
        <v>1</v>
      </c>
      <c r="Z152" s="1">
        <f t="shared" si="51"/>
        <v>8</v>
      </c>
      <c r="AA152" s="3"/>
      <c r="AB152" s="13">
        <f t="shared" si="43"/>
        <v>4.3692179758151137E-2</v>
      </c>
      <c r="AC152" s="13">
        <f t="shared" si="44"/>
        <v>0.57721999999999996</v>
      </c>
      <c r="AD152" s="13">
        <f t="shared" si="45"/>
        <v>8.5599999999999999E-3</v>
      </c>
      <c r="AE152" s="13">
        <f t="shared" si="46"/>
        <v>0.54344000000000003</v>
      </c>
      <c r="AF152" s="13">
        <f t="shared" si="47"/>
        <v>2.5219999999999999E-2</v>
      </c>
      <c r="AG152" s="13">
        <f t="shared" si="48"/>
        <v>1.6000000000000001E-4</v>
      </c>
      <c r="AI152" s="11"/>
      <c r="AJ152" s="11"/>
      <c r="AK152" s="11"/>
      <c r="AL152" s="11"/>
      <c r="AM152" s="11"/>
      <c r="AN152" s="11"/>
      <c r="AO152" s="11"/>
      <c r="AP152" s="11"/>
      <c r="AQ152" s="11">
        <f t="shared" si="52"/>
        <v>154</v>
      </c>
      <c r="AR152" s="11">
        <f t="shared" si="52"/>
        <v>139</v>
      </c>
      <c r="AT152" s="107"/>
      <c r="BA152" s="11"/>
      <c r="BB152" s="11"/>
      <c r="BC152" s="11"/>
      <c r="BD152" s="11"/>
      <c r="BE152" s="11"/>
      <c r="BH152" s="11"/>
      <c r="BI152" s="11"/>
      <c r="BJ152" s="11"/>
      <c r="BK152" s="11"/>
      <c r="BL152" s="11"/>
      <c r="BM152" s="11"/>
      <c r="BN152" s="11"/>
    </row>
    <row r="153" spans="1:66" s="1" customFormat="1" x14ac:dyDescent="0.3">
      <c r="A153" s="11"/>
      <c r="B153" s="1">
        <f t="shared" si="42"/>
        <v>28870</v>
      </c>
      <c r="C153" s="1">
        <v>140</v>
      </c>
      <c r="D153" s="1">
        <v>21129</v>
      </c>
      <c r="E153" s="1">
        <v>406</v>
      </c>
      <c r="F153" s="1">
        <v>0</v>
      </c>
      <c r="G153" s="1">
        <v>27202</v>
      </c>
      <c r="H153" s="1">
        <v>0</v>
      </c>
      <c r="I153" s="1">
        <v>1262</v>
      </c>
      <c r="J153" s="1">
        <v>57.01</v>
      </c>
      <c r="K153" s="1">
        <v>1.22</v>
      </c>
      <c r="L153" s="1">
        <v>25.8</v>
      </c>
      <c r="M153" s="1">
        <v>1.01</v>
      </c>
      <c r="N153" s="1">
        <v>19414</v>
      </c>
      <c r="O153" s="1">
        <v>9446</v>
      </c>
      <c r="P153" s="1">
        <v>78</v>
      </c>
      <c r="Q153" s="1">
        <v>9203</v>
      </c>
      <c r="R153" s="1">
        <v>164</v>
      </c>
      <c r="S153" s="1">
        <v>36</v>
      </c>
      <c r="T153" s="1">
        <v>4</v>
      </c>
      <c r="U153" s="1">
        <v>0</v>
      </c>
      <c r="V153" s="1">
        <f t="shared" si="49"/>
        <v>-22</v>
      </c>
      <c r="W153" s="1">
        <f t="shared" si="50"/>
        <v>30</v>
      </c>
      <c r="X153" s="1">
        <f t="shared" si="50"/>
        <v>0</v>
      </c>
      <c r="Y153" s="1">
        <f t="shared" si="50"/>
        <v>1</v>
      </c>
      <c r="Z153" s="1">
        <f t="shared" si="51"/>
        <v>9</v>
      </c>
      <c r="AA153" s="3"/>
      <c r="AB153" s="13">
        <f t="shared" si="43"/>
        <v>4.3713197090405262E-2</v>
      </c>
      <c r="AC153" s="13">
        <f t="shared" si="44"/>
        <v>0.57740000000000002</v>
      </c>
      <c r="AD153" s="13">
        <f t="shared" si="45"/>
        <v>8.1200000000000005E-3</v>
      </c>
      <c r="AE153" s="13">
        <f t="shared" si="46"/>
        <v>0.54403999999999997</v>
      </c>
      <c r="AF153" s="13">
        <f t="shared" si="47"/>
        <v>2.5239999999999999E-2</v>
      </c>
      <c r="AG153" s="13">
        <f t="shared" si="48"/>
        <v>1.8000000000000001E-4</v>
      </c>
      <c r="AI153" s="11"/>
      <c r="AJ153" s="11"/>
      <c r="AK153" s="11"/>
      <c r="AL153" s="11"/>
      <c r="AM153" s="11"/>
      <c r="AN153" s="11"/>
      <c r="AO153" s="11"/>
      <c r="AP153" s="11"/>
      <c r="AQ153" s="11">
        <f t="shared" si="52"/>
        <v>155</v>
      </c>
      <c r="AR153" s="11">
        <f t="shared" si="52"/>
        <v>140</v>
      </c>
      <c r="AT153" s="107"/>
      <c r="BA153" s="11"/>
      <c r="BB153" s="11"/>
      <c r="BC153" s="11"/>
      <c r="BD153" s="11"/>
      <c r="BE153" s="11"/>
      <c r="BH153" s="11"/>
      <c r="BI153" s="11"/>
      <c r="BJ153" s="11"/>
      <c r="BK153" s="11"/>
      <c r="BL153" s="11"/>
      <c r="BM153" s="11"/>
      <c r="BN153" s="11"/>
    </row>
    <row r="154" spans="1:66" s="1" customFormat="1" x14ac:dyDescent="0.3">
      <c r="A154" s="11"/>
      <c r="B154" s="1">
        <f t="shared" si="42"/>
        <v>28876</v>
      </c>
      <c r="C154" s="1">
        <v>141</v>
      </c>
      <c r="D154" s="1">
        <v>21122</v>
      </c>
      <c r="E154" s="1">
        <v>385</v>
      </c>
      <c r="F154" s="1">
        <v>0</v>
      </c>
      <c r="G154" s="1">
        <v>27228</v>
      </c>
      <c r="H154" s="1">
        <v>0</v>
      </c>
      <c r="I154" s="1">
        <v>1263</v>
      </c>
      <c r="J154" s="1">
        <v>57.02</v>
      </c>
      <c r="K154" s="1">
        <v>1.22</v>
      </c>
      <c r="L154" s="1">
        <v>25.8</v>
      </c>
      <c r="M154" s="1">
        <v>1.01</v>
      </c>
      <c r="N154" s="1">
        <v>19420</v>
      </c>
      <c r="O154" s="1">
        <v>9447</v>
      </c>
      <c r="P154" s="1">
        <v>73</v>
      </c>
      <c r="Q154" s="1">
        <v>9208</v>
      </c>
      <c r="R154" s="1">
        <v>164</v>
      </c>
      <c r="S154" s="1">
        <v>34</v>
      </c>
      <c r="T154" s="1">
        <v>3</v>
      </c>
      <c r="U154" s="1">
        <v>0</v>
      </c>
      <c r="V154" s="1">
        <f t="shared" si="49"/>
        <v>-21</v>
      </c>
      <c r="W154" s="1">
        <f t="shared" si="50"/>
        <v>26</v>
      </c>
      <c r="X154" s="1">
        <f t="shared" si="50"/>
        <v>0</v>
      </c>
      <c r="Y154" s="1">
        <f t="shared" si="50"/>
        <v>1</v>
      </c>
      <c r="Z154" s="1">
        <f t="shared" si="51"/>
        <v>6</v>
      </c>
      <c r="AA154" s="3"/>
      <c r="AB154" s="13">
        <f t="shared" si="43"/>
        <v>4.3738744978528879E-2</v>
      </c>
      <c r="AC154" s="13">
        <f t="shared" si="44"/>
        <v>0.57752000000000003</v>
      </c>
      <c r="AD154" s="13">
        <f t="shared" si="45"/>
        <v>7.7000000000000002E-3</v>
      </c>
      <c r="AE154" s="13">
        <f t="shared" si="46"/>
        <v>0.54456000000000004</v>
      </c>
      <c r="AF154" s="13">
        <f t="shared" si="47"/>
        <v>2.5260000000000001E-2</v>
      </c>
      <c r="AG154" s="13">
        <f t="shared" si="48"/>
        <v>1.2E-4</v>
      </c>
      <c r="AI154" s="11"/>
      <c r="AJ154" s="11"/>
      <c r="AK154" s="11"/>
      <c r="AL154" s="11"/>
      <c r="AM154" s="11"/>
      <c r="AN154" s="11"/>
      <c r="AO154" s="11"/>
      <c r="AP154" s="11"/>
      <c r="AQ154" s="11">
        <f t="shared" si="52"/>
        <v>156</v>
      </c>
      <c r="AR154" s="11">
        <f t="shared" si="52"/>
        <v>141</v>
      </c>
      <c r="AT154" s="107"/>
      <c r="BA154" s="11"/>
      <c r="BB154" s="11"/>
      <c r="BC154" s="11"/>
      <c r="BD154" s="11"/>
      <c r="BE154" s="11"/>
      <c r="BH154" s="11"/>
      <c r="BI154" s="11"/>
      <c r="BJ154" s="11"/>
      <c r="BK154" s="11"/>
      <c r="BL154" s="11"/>
      <c r="BM154" s="11"/>
      <c r="BN154" s="11"/>
    </row>
    <row r="155" spans="1:66" s="1" customFormat="1" x14ac:dyDescent="0.3">
      <c r="A155" s="11"/>
      <c r="B155" s="1">
        <f t="shared" si="42"/>
        <v>28882</v>
      </c>
      <c r="C155" s="1">
        <v>142</v>
      </c>
      <c r="D155" s="1">
        <v>21116</v>
      </c>
      <c r="E155" s="1">
        <v>366</v>
      </c>
      <c r="F155" s="1">
        <v>0</v>
      </c>
      <c r="G155" s="1">
        <v>27253</v>
      </c>
      <c r="H155" s="1">
        <v>0</v>
      </c>
      <c r="I155" s="1">
        <v>1263</v>
      </c>
      <c r="J155" s="1">
        <v>57.03</v>
      </c>
      <c r="K155" s="1">
        <v>1.22</v>
      </c>
      <c r="L155" s="1">
        <v>25.9</v>
      </c>
      <c r="M155" s="1">
        <v>1.01</v>
      </c>
      <c r="N155" s="1">
        <v>19425</v>
      </c>
      <c r="O155" s="1">
        <v>9448</v>
      </c>
      <c r="P155" s="1">
        <v>69</v>
      </c>
      <c r="Q155" s="1">
        <v>9213</v>
      </c>
      <c r="R155" s="1">
        <v>164</v>
      </c>
      <c r="S155" s="1">
        <v>32</v>
      </c>
      <c r="T155" s="1">
        <v>3</v>
      </c>
      <c r="U155" s="1">
        <v>0</v>
      </c>
      <c r="V155" s="1">
        <f t="shared" si="49"/>
        <v>-19</v>
      </c>
      <c r="W155" s="1">
        <f t="shared" si="50"/>
        <v>25</v>
      </c>
      <c r="X155" s="1">
        <f t="shared" si="50"/>
        <v>0</v>
      </c>
      <c r="Y155" s="1">
        <f t="shared" si="50"/>
        <v>0</v>
      </c>
      <c r="Z155" s="1">
        <f t="shared" si="51"/>
        <v>6</v>
      </c>
      <c r="AA155" s="3"/>
      <c r="AB155" s="13">
        <f t="shared" si="43"/>
        <v>4.3729658610899523E-2</v>
      </c>
      <c r="AC155" s="13">
        <f t="shared" si="44"/>
        <v>0.57764000000000004</v>
      </c>
      <c r="AD155" s="13">
        <f t="shared" si="45"/>
        <v>7.3200000000000001E-3</v>
      </c>
      <c r="AE155" s="13">
        <f t="shared" si="46"/>
        <v>0.54505999999999999</v>
      </c>
      <c r="AF155" s="13">
        <f t="shared" si="47"/>
        <v>2.5260000000000001E-2</v>
      </c>
      <c r="AG155" s="13">
        <f t="shared" si="48"/>
        <v>1.2E-4</v>
      </c>
      <c r="AI155" s="11"/>
      <c r="AJ155" s="11"/>
      <c r="AK155" s="11"/>
      <c r="AL155" s="11"/>
      <c r="AM155" s="11"/>
      <c r="AN155" s="11"/>
      <c r="AO155" s="11"/>
      <c r="AP155" s="11"/>
      <c r="AQ155" s="11">
        <f t="shared" si="52"/>
        <v>157</v>
      </c>
      <c r="AR155" s="11">
        <f t="shared" si="52"/>
        <v>142</v>
      </c>
      <c r="AT155" s="107"/>
      <c r="BA155" s="11"/>
      <c r="BB155" s="11"/>
      <c r="BC155" s="11"/>
      <c r="BD155" s="11"/>
      <c r="BE155" s="11"/>
      <c r="BH155" s="11"/>
      <c r="BI155" s="11"/>
      <c r="BJ155" s="11"/>
      <c r="BK155" s="11"/>
      <c r="BL155" s="11"/>
      <c r="BM155" s="11"/>
      <c r="BN155" s="11"/>
    </row>
    <row r="156" spans="1:66" s="1" customFormat="1" x14ac:dyDescent="0.3">
      <c r="A156" s="11"/>
      <c r="B156" s="1">
        <f t="shared" si="42"/>
        <v>28889</v>
      </c>
      <c r="C156" s="1">
        <v>143</v>
      </c>
      <c r="D156" s="1">
        <v>21109</v>
      </c>
      <c r="E156" s="1">
        <v>349</v>
      </c>
      <c r="F156" s="1">
        <v>0</v>
      </c>
      <c r="G156" s="1">
        <v>27276</v>
      </c>
      <c r="H156" s="1">
        <v>0</v>
      </c>
      <c r="I156" s="1">
        <v>1264</v>
      </c>
      <c r="J156" s="1">
        <v>57.03</v>
      </c>
      <c r="K156" s="1">
        <v>1.22</v>
      </c>
      <c r="L156" s="1">
        <v>25.9</v>
      </c>
      <c r="M156" s="1">
        <v>1.01</v>
      </c>
      <c r="N156" s="1">
        <v>19431</v>
      </c>
      <c r="O156" s="1">
        <v>9449</v>
      </c>
      <c r="P156" s="1">
        <v>65</v>
      </c>
      <c r="Q156" s="1">
        <v>9218</v>
      </c>
      <c r="R156" s="1">
        <v>164</v>
      </c>
      <c r="S156" s="1">
        <v>30</v>
      </c>
      <c r="T156" s="1">
        <v>3</v>
      </c>
      <c r="U156" s="1">
        <v>0</v>
      </c>
      <c r="V156" s="1">
        <f t="shared" si="49"/>
        <v>-17</v>
      </c>
      <c r="W156" s="1">
        <f t="shared" si="50"/>
        <v>23</v>
      </c>
      <c r="X156" s="1">
        <f t="shared" si="50"/>
        <v>0</v>
      </c>
      <c r="Y156" s="1">
        <f t="shared" si="50"/>
        <v>1</v>
      </c>
      <c r="Z156" s="1">
        <f t="shared" si="51"/>
        <v>7</v>
      </c>
      <c r="AA156" s="3"/>
      <c r="AB156" s="13">
        <f t="shared" si="43"/>
        <v>4.3753677870469729E-2</v>
      </c>
      <c r="AC156" s="13">
        <f t="shared" si="44"/>
        <v>0.57777999999999996</v>
      </c>
      <c r="AD156" s="13">
        <f t="shared" si="45"/>
        <v>6.9800000000000001E-3</v>
      </c>
      <c r="AE156" s="13">
        <f t="shared" si="46"/>
        <v>0.54552</v>
      </c>
      <c r="AF156" s="13">
        <f t="shared" si="47"/>
        <v>2.528E-2</v>
      </c>
      <c r="AG156" s="13">
        <f t="shared" si="48"/>
        <v>1.3999999999999999E-4</v>
      </c>
      <c r="AI156" s="11"/>
      <c r="AJ156" s="11"/>
      <c r="AK156" s="11"/>
      <c r="AL156" s="11"/>
      <c r="AM156" s="11"/>
      <c r="AN156" s="11"/>
      <c r="AO156" s="11"/>
      <c r="AP156" s="11"/>
      <c r="AQ156" s="11">
        <f t="shared" si="52"/>
        <v>158</v>
      </c>
      <c r="AR156" s="11">
        <f t="shared" si="52"/>
        <v>143</v>
      </c>
      <c r="AT156" s="107"/>
      <c r="BA156" s="11"/>
      <c r="BB156" s="11"/>
      <c r="BC156" s="11"/>
      <c r="BD156" s="11"/>
      <c r="BE156" s="11"/>
      <c r="BH156" s="11"/>
      <c r="BI156" s="11"/>
      <c r="BJ156" s="11"/>
      <c r="BK156" s="11"/>
      <c r="BL156" s="11"/>
      <c r="BM156" s="11"/>
      <c r="BN156" s="11"/>
    </row>
    <row r="157" spans="1:66" s="1" customFormat="1" x14ac:dyDescent="0.3">
      <c r="A157" s="11"/>
      <c r="B157" s="1">
        <f t="shared" si="42"/>
        <v>28895</v>
      </c>
      <c r="C157" s="1">
        <v>144</v>
      </c>
      <c r="D157" s="1">
        <v>21104</v>
      </c>
      <c r="E157" s="1">
        <v>331</v>
      </c>
      <c r="F157" s="1">
        <v>0</v>
      </c>
      <c r="G157" s="1">
        <v>27299</v>
      </c>
      <c r="H157" s="1">
        <v>0</v>
      </c>
      <c r="I157" s="1">
        <v>1265</v>
      </c>
      <c r="J157" s="1">
        <v>57.04</v>
      </c>
      <c r="K157" s="1">
        <v>1.22</v>
      </c>
      <c r="L157" s="1">
        <v>25.9</v>
      </c>
      <c r="M157" s="1">
        <v>1.01</v>
      </c>
      <c r="N157" s="1">
        <v>19436</v>
      </c>
      <c r="O157" s="1">
        <v>9450</v>
      </c>
      <c r="P157" s="1">
        <v>61</v>
      </c>
      <c r="Q157" s="1">
        <v>9223</v>
      </c>
      <c r="R157" s="1">
        <v>164</v>
      </c>
      <c r="S157" s="1">
        <v>29</v>
      </c>
      <c r="T157" s="1">
        <v>3</v>
      </c>
      <c r="U157" s="1">
        <v>0</v>
      </c>
      <c r="V157" s="1">
        <f t="shared" si="49"/>
        <v>-18</v>
      </c>
      <c r="W157" s="1">
        <f t="shared" si="50"/>
        <v>23</v>
      </c>
      <c r="X157" s="1">
        <f t="shared" si="50"/>
        <v>0</v>
      </c>
      <c r="Y157" s="1">
        <f t="shared" si="50"/>
        <v>1</v>
      </c>
      <c r="Z157" s="1">
        <f t="shared" si="51"/>
        <v>6</v>
      </c>
      <c r="AA157" s="3"/>
      <c r="AB157" s="13">
        <f t="shared" si="43"/>
        <v>4.3779200553729018E-2</v>
      </c>
      <c r="AC157" s="13">
        <f t="shared" si="44"/>
        <v>0.57789999999999997</v>
      </c>
      <c r="AD157" s="13">
        <f t="shared" si="45"/>
        <v>6.62E-3</v>
      </c>
      <c r="AE157" s="13">
        <f t="shared" si="46"/>
        <v>0.54598000000000002</v>
      </c>
      <c r="AF157" s="13">
        <f t="shared" si="47"/>
        <v>2.53E-2</v>
      </c>
      <c r="AG157" s="13">
        <f t="shared" si="48"/>
        <v>1.2E-4</v>
      </c>
      <c r="AI157" s="11"/>
      <c r="AJ157" s="11"/>
      <c r="AK157" s="11"/>
      <c r="AL157" s="11"/>
      <c r="AM157" s="11"/>
      <c r="AN157" s="11"/>
      <c r="AO157" s="11"/>
      <c r="AP157" s="11"/>
      <c r="AQ157" s="11">
        <f t="shared" si="52"/>
        <v>159</v>
      </c>
      <c r="AR157" s="11">
        <f t="shared" si="52"/>
        <v>144</v>
      </c>
      <c r="AT157" s="107"/>
      <c r="BA157" s="11"/>
      <c r="BB157" s="11"/>
      <c r="BC157" s="11"/>
      <c r="BD157" s="11"/>
      <c r="BE157" s="11"/>
      <c r="BH157" s="11"/>
      <c r="BI157" s="11"/>
      <c r="BJ157" s="11"/>
      <c r="BK157" s="11"/>
      <c r="BL157" s="11"/>
      <c r="BM157" s="11"/>
      <c r="BN157" s="11"/>
    </row>
    <row r="158" spans="1:66" s="1" customFormat="1" x14ac:dyDescent="0.3">
      <c r="A158" s="11"/>
      <c r="B158" s="1">
        <f t="shared" si="42"/>
        <v>28900</v>
      </c>
      <c r="C158" s="1">
        <v>145</v>
      </c>
      <c r="D158" s="1">
        <v>21098</v>
      </c>
      <c r="E158" s="1">
        <v>316</v>
      </c>
      <c r="F158" s="1">
        <v>0</v>
      </c>
      <c r="G158" s="1">
        <v>27319</v>
      </c>
      <c r="H158" s="1">
        <v>0</v>
      </c>
      <c r="I158" s="1">
        <v>1265</v>
      </c>
      <c r="J158" s="1">
        <v>57.05</v>
      </c>
      <c r="K158" s="1">
        <v>1.22</v>
      </c>
      <c r="L158" s="1">
        <v>25.9</v>
      </c>
      <c r="M158" s="1">
        <v>1.01</v>
      </c>
      <c r="N158" s="1">
        <v>19440</v>
      </c>
      <c r="O158" s="1">
        <v>9450</v>
      </c>
      <c r="P158" s="1">
        <v>58</v>
      </c>
      <c r="Q158" s="1">
        <v>9227</v>
      </c>
      <c r="R158" s="1">
        <v>164</v>
      </c>
      <c r="S158" s="1">
        <v>28</v>
      </c>
      <c r="T158" s="1">
        <v>2</v>
      </c>
      <c r="U158" s="1">
        <v>0</v>
      </c>
      <c r="V158" s="1">
        <f t="shared" si="49"/>
        <v>-15</v>
      </c>
      <c r="W158" s="1">
        <f t="shared" si="50"/>
        <v>20</v>
      </c>
      <c r="X158" s="1">
        <f t="shared" si="50"/>
        <v>0</v>
      </c>
      <c r="Y158" s="1">
        <f t="shared" si="50"/>
        <v>0</v>
      </c>
      <c r="Z158" s="1">
        <f t="shared" si="51"/>
        <v>5</v>
      </c>
      <c r="AA158" s="3"/>
      <c r="AB158" s="13">
        <f t="shared" si="43"/>
        <v>4.3771626297577852E-2</v>
      </c>
      <c r="AC158" s="13">
        <f t="shared" si="44"/>
        <v>0.57799999999999996</v>
      </c>
      <c r="AD158" s="13">
        <f t="shared" si="45"/>
        <v>6.3200000000000001E-3</v>
      </c>
      <c r="AE158" s="13">
        <f t="shared" si="46"/>
        <v>0.54637999999999998</v>
      </c>
      <c r="AF158" s="13">
        <f t="shared" si="47"/>
        <v>2.53E-2</v>
      </c>
      <c r="AG158" s="13">
        <f t="shared" si="48"/>
        <v>1E-4</v>
      </c>
      <c r="AI158" s="11"/>
      <c r="AJ158" s="11"/>
      <c r="AK158" s="11"/>
      <c r="AL158" s="11"/>
      <c r="AM158" s="11"/>
      <c r="AN158" s="11"/>
      <c r="AO158" s="11"/>
      <c r="AP158" s="11"/>
      <c r="AQ158" s="11">
        <f t="shared" si="52"/>
        <v>160</v>
      </c>
      <c r="AR158" s="11">
        <f t="shared" si="52"/>
        <v>145</v>
      </c>
      <c r="AT158" s="107"/>
      <c r="BA158" s="11"/>
      <c r="BB158" s="11"/>
      <c r="BC158" s="11"/>
      <c r="BD158" s="11"/>
      <c r="BE158" s="11"/>
      <c r="BH158" s="11"/>
      <c r="BI158" s="11"/>
      <c r="BJ158" s="11"/>
      <c r="BK158" s="11"/>
      <c r="BL158" s="11"/>
      <c r="BM158" s="11"/>
      <c r="BN158" s="11"/>
    </row>
    <row r="159" spans="1:66" s="1" customFormat="1" x14ac:dyDescent="0.3">
      <c r="A159" s="11"/>
      <c r="B159" s="1">
        <f t="shared" si="42"/>
        <v>28906</v>
      </c>
      <c r="C159" s="1">
        <v>146</v>
      </c>
      <c r="D159" s="1">
        <v>21092</v>
      </c>
      <c r="E159" s="1">
        <v>300</v>
      </c>
      <c r="F159" s="1">
        <v>0</v>
      </c>
      <c r="G159" s="1">
        <v>27340</v>
      </c>
      <c r="H159" s="1">
        <v>0</v>
      </c>
      <c r="I159" s="1">
        <v>1266</v>
      </c>
      <c r="J159" s="1">
        <v>57.05</v>
      </c>
      <c r="K159" s="1">
        <v>1.22</v>
      </c>
      <c r="L159" s="1">
        <v>25.9</v>
      </c>
      <c r="M159" s="1">
        <v>1.01</v>
      </c>
      <c r="N159" s="1">
        <v>19445</v>
      </c>
      <c r="O159" s="1">
        <v>9451</v>
      </c>
      <c r="P159" s="1">
        <v>55</v>
      </c>
      <c r="Q159" s="1">
        <v>9231</v>
      </c>
      <c r="R159" s="1">
        <v>164</v>
      </c>
      <c r="S159" s="1">
        <v>27</v>
      </c>
      <c r="T159" s="1">
        <v>2</v>
      </c>
      <c r="U159" s="1">
        <v>0</v>
      </c>
      <c r="V159" s="1">
        <f t="shared" si="49"/>
        <v>-16</v>
      </c>
      <c r="W159" s="1">
        <f t="shared" si="50"/>
        <v>21</v>
      </c>
      <c r="X159" s="1">
        <f t="shared" si="50"/>
        <v>0</v>
      </c>
      <c r="Y159" s="1">
        <f t="shared" si="50"/>
        <v>1</v>
      </c>
      <c r="Z159" s="1">
        <f t="shared" si="51"/>
        <v>6</v>
      </c>
      <c r="AA159" s="3"/>
      <c r="AB159" s="13">
        <f t="shared" si="43"/>
        <v>4.379713554279388E-2</v>
      </c>
      <c r="AC159" s="13">
        <f t="shared" si="44"/>
        <v>0.57811999999999997</v>
      </c>
      <c r="AD159" s="13">
        <f t="shared" si="45"/>
        <v>6.0000000000000001E-3</v>
      </c>
      <c r="AE159" s="13">
        <f t="shared" si="46"/>
        <v>0.54679999999999995</v>
      </c>
      <c r="AF159" s="13">
        <f t="shared" si="47"/>
        <v>2.5319999999999999E-2</v>
      </c>
      <c r="AG159" s="13">
        <f t="shared" si="48"/>
        <v>1.2E-4</v>
      </c>
      <c r="AI159" s="11"/>
      <c r="AJ159" s="11"/>
      <c r="AK159" s="11"/>
      <c r="AL159" s="11"/>
      <c r="AM159" s="11"/>
      <c r="AN159" s="11"/>
      <c r="AO159" s="11"/>
      <c r="AP159" s="11"/>
      <c r="AQ159" s="11">
        <f t="shared" si="52"/>
        <v>161</v>
      </c>
      <c r="AR159" s="11">
        <f t="shared" si="52"/>
        <v>146</v>
      </c>
      <c r="AT159" s="107"/>
      <c r="BA159" s="11"/>
      <c r="BB159" s="11"/>
      <c r="BC159" s="11"/>
      <c r="BD159" s="11"/>
      <c r="BE159" s="11"/>
      <c r="BH159" s="11"/>
      <c r="BI159" s="11"/>
      <c r="BJ159" s="11"/>
      <c r="BK159" s="11"/>
      <c r="BL159" s="11"/>
      <c r="BM159" s="11"/>
      <c r="BN159" s="11"/>
    </row>
    <row r="160" spans="1:66" s="1" customFormat="1" x14ac:dyDescent="0.3">
      <c r="A160" s="11"/>
      <c r="B160" s="1">
        <f t="shared" si="42"/>
        <v>28910</v>
      </c>
      <c r="C160" s="1">
        <v>147</v>
      </c>
      <c r="D160" s="1">
        <v>21087</v>
      </c>
      <c r="E160" s="1">
        <v>285</v>
      </c>
      <c r="F160" s="1">
        <v>0</v>
      </c>
      <c r="G160" s="1">
        <v>27359</v>
      </c>
      <c r="H160" s="1">
        <v>0</v>
      </c>
      <c r="I160" s="1">
        <v>1266</v>
      </c>
      <c r="J160" s="1">
        <v>57.06</v>
      </c>
      <c r="K160" s="1">
        <v>1.22</v>
      </c>
      <c r="L160" s="1">
        <v>25.9</v>
      </c>
      <c r="M160" s="1">
        <v>1.01</v>
      </c>
      <c r="N160" s="1">
        <v>19449</v>
      </c>
      <c r="O160" s="1">
        <v>9452</v>
      </c>
      <c r="P160" s="1">
        <v>51</v>
      </c>
      <c r="Q160" s="1">
        <v>9236</v>
      </c>
      <c r="R160" s="1">
        <v>164</v>
      </c>
      <c r="S160" s="1">
        <v>25</v>
      </c>
      <c r="T160" s="1">
        <v>2</v>
      </c>
      <c r="U160" s="1">
        <v>0</v>
      </c>
      <c r="V160" s="1">
        <f t="shared" si="49"/>
        <v>-15</v>
      </c>
      <c r="W160" s="1">
        <f t="shared" si="50"/>
        <v>19</v>
      </c>
      <c r="X160" s="1">
        <f t="shared" si="50"/>
        <v>0</v>
      </c>
      <c r="Y160" s="1">
        <f t="shared" si="50"/>
        <v>0</v>
      </c>
      <c r="Z160" s="1">
        <f t="shared" si="51"/>
        <v>4</v>
      </c>
      <c r="AA160" s="3"/>
      <c r="AB160" s="13">
        <f t="shared" si="43"/>
        <v>4.3791075752334832E-2</v>
      </c>
      <c r="AC160" s="13">
        <f t="shared" si="44"/>
        <v>0.57820000000000005</v>
      </c>
      <c r="AD160" s="13">
        <f t="shared" si="45"/>
        <v>5.7000000000000002E-3</v>
      </c>
      <c r="AE160" s="13">
        <f t="shared" si="46"/>
        <v>0.54718</v>
      </c>
      <c r="AF160" s="13">
        <f t="shared" si="47"/>
        <v>2.5319999999999999E-2</v>
      </c>
      <c r="AG160" s="13">
        <f t="shared" si="48"/>
        <v>8.0000000000000007E-5</v>
      </c>
      <c r="AI160" s="11"/>
      <c r="AJ160" s="11"/>
      <c r="AK160" s="11"/>
      <c r="AL160" s="11"/>
      <c r="AM160" s="11"/>
      <c r="AN160" s="11"/>
      <c r="AO160" s="11"/>
      <c r="AP160" s="11"/>
      <c r="AQ160" s="11">
        <f t="shared" ref="AQ160:AR175" si="53">+AQ159+1</f>
        <v>162</v>
      </c>
      <c r="AR160" s="11">
        <f t="shared" si="53"/>
        <v>147</v>
      </c>
      <c r="AT160" s="107"/>
      <c r="BA160" s="11"/>
      <c r="BB160" s="11"/>
      <c r="BC160" s="11"/>
      <c r="BD160" s="11"/>
      <c r="BE160" s="11"/>
      <c r="BH160" s="11"/>
      <c r="BI160" s="11"/>
      <c r="BJ160" s="11"/>
      <c r="BK160" s="11"/>
      <c r="BL160" s="11"/>
      <c r="BM160" s="11"/>
      <c r="BN160" s="11"/>
    </row>
    <row r="161" spans="1:66" s="1" customFormat="1" x14ac:dyDescent="0.3">
      <c r="A161" s="11"/>
      <c r="B161" s="1">
        <f t="shared" si="42"/>
        <v>28916</v>
      </c>
      <c r="C161" s="1">
        <v>148</v>
      </c>
      <c r="D161" s="1">
        <v>21082</v>
      </c>
      <c r="E161" s="1">
        <v>271</v>
      </c>
      <c r="F161" s="1">
        <v>0</v>
      </c>
      <c r="G161" s="1">
        <v>27378</v>
      </c>
      <c r="H161" s="1">
        <v>0</v>
      </c>
      <c r="I161" s="1">
        <v>1267</v>
      </c>
      <c r="J161" s="1">
        <v>57.07</v>
      </c>
      <c r="K161" s="1">
        <v>1.22</v>
      </c>
      <c r="L161" s="1">
        <v>25.9</v>
      </c>
      <c r="M161" s="1">
        <v>1.01</v>
      </c>
      <c r="N161" s="1">
        <v>19454</v>
      </c>
      <c r="O161" s="1">
        <v>9453</v>
      </c>
      <c r="P161" s="1">
        <v>48</v>
      </c>
      <c r="Q161" s="1">
        <v>9239</v>
      </c>
      <c r="R161" s="1">
        <v>164</v>
      </c>
      <c r="S161" s="1">
        <v>24</v>
      </c>
      <c r="T161" s="1">
        <v>2</v>
      </c>
      <c r="U161" s="1">
        <v>0</v>
      </c>
      <c r="V161" s="1">
        <f t="shared" si="49"/>
        <v>-14</v>
      </c>
      <c r="W161" s="1">
        <f t="shared" si="50"/>
        <v>19</v>
      </c>
      <c r="X161" s="1">
        <f t="shared" si="50"/>
        <v>0</v>
      </c>
      <c r="Y161" s="1">
        <f t="shared" si="50"/>
        <v>1</v>
      </c>
      <c r="Z161" s="1">
        <f t="shared" si="51"/>
        <v>6</v>
      </c>
      <c r="AA161" s="3"/>
      <c r="AB161" s="13">
        <f t="shared" si="43"/>
        <v>4.3816572139991697E-2</v>
      </c>
      <c r="AC161" s="13">
        <f t="shared" si="44"/>
        <v>0.57831999999999995</v>
      </c>
      <c r="AD161" s="13">
        <f t="shared" si="45"/>
        <v>5.4200000000000003E-3</v>
      </c>
      <c r="AE161" s="13">
        <f t="shared" si="46"/>
        <v>0.54756000000000005</v>
      </c>
      <c r="AF161" s="13">
        <f t="shared" si="47"/>
        <v>2.5340000000000001E-2</v>
      </c>
      <c r="AG161" s="13">
        <f t="shared" si="48"/>
        <v>1.2E-4</v>
      </c>
      <c r="AI161" s="11"/>
      <c r="AJ161" s="11"/>
      <c r="AK161" s="11"/>
      <c r="AL161" s="11"/>
      <c r="AM161" s="11"/>
      <c r="AN161" s="11"/>
      <c r="AO161" s="11"/>
      <c r="AP161" s="11"/>
      <c r="AQ161" s="11">
        <f t="shared" si="53"/>
        <v>163</v>
      </c>
      <c r="AR161" s="11">
        <f t="shared" si="53"/>
        <v>148</v>
      </c>
      <c r="AT161" s="107"/>
      <c r="BA161" s="11"/>
      <c r="BB161" s="11"/>
      <c r="BC161" s="11"/>
      <c r="BD161" s="11"/>
      <c r="BE161" s="11"/>
      <c r="BH161" s="11"/>
      <c r="BI161" s="11"/>
      <c r="BJ161" s="11"/>
      <c r="BK161" s="11"/>
      <c r="BL161" s="11"/>
      <c r="BM161" s="11"/>
      <c r="BN161" s="11"/>
    </row>
    <row r="162" spans="1:66" s="1" customFormat="1" x14ac:dyDescent="0.3">
      <c r="A162" s="11"/>
      <c r="B162" s="1">
        <f t="shared" si="42"/>
        <v>28922</v>
      </c>
      <c r="C162" s="1">
        <v>149</v>
      </c>
      <c r="D162" s="1">
        <v>21076</v>
      </c>
      <c r="E162" s="1">
        <v>258</v>
      </c>
      <c r="F162" s="1">
        <v>0</v>
      </c>
      <c r="G162" s="1">
        <v>27397</v>
      </c>
      <c r="H162" s="1">
        <v>0</v>
      </c>
      <c r="I162" s="1">
        <v>1267</v>
      </c>
      <c r="J162" s="1">
        <v>57.07</v>
      </c>
      <c r="K162" s="1">
        <v>1.22</v>
      </c>
      <c r="L162" s="1">
        <v>25.9</v>
      </c>
      <c r="M162" s="1">
        <v>1.01</v>
      </c>
      <c r="N162" s="1">
        <v>19459</v>
      </c>
      <c r="O162" s="1">
        <v>9454</v>
      </c>
      <c r="P162" s="1">
        <v>46</v>
      </c>
      <c r="Q162" s="1">
        <v>9243</v>
      </c>
      <c r="R162" s="1">
        <v>164</v>
      </c>
      <c r="S162" s="1">
        <v>23</v>
      </c>
      <c r="T162" s="1">
        <v>2</v>
      </c>
      <c r="U162" s="1">
        <v>0</v>
      </c>
      <c r="V162" s="1">
        <f t="shared" si="49"/>
        <v>-13</v>
      </c>
      <c r="W162" s="1">
        <f t="shared" si="50"/>
        <v>19</v>
      </c>
      <c r="X162" s="1">
        <f t="shared" si="50"/>
        <v>0</v>
      </c>
      <c r="Y162" s="1">
        <f t="shared" si="50"/>
        <v>0</v>
      </c>
      <c r="Z162" s="1">
        <f t="shared" si="51"/>
        <v>6</v>
      </c>
      <c r="AA162" s="3"/>
      <c r="AB162" s="13">
        <f t="shared" si="43"/>
        <v>4.380748219348593E-2</v>
      </c>
      <c r="AC162" s="13">
        <f t="shared" si="44"/>
        <v>0.57843999999999995</v>
      </c>
      <c r="AD162" s="13">
        <f t="shared" si="45"/>
        <v>5.1599999999999997E-3</v>
      </c>
      <c r="AE162" s="13">
        <f t="shared" si="46"/>
        <v>0.54793999999999998</v>
      </c>
      <c r="AF162" s="13">
        <f t="shared" si="47"/>
        <v>2.5340000000000001E-2</v>
      </c>
      <c r="AG162" s="13">
        <f t="shared" si="48"/>
        <v>1.2E-4</v>
      </c>
      <c r="AI162" s="11"/>
      <c r="AJ162" s="11"/>
      <c r="AK162" s="11"/>
      <c r="AL162" s="11"/>
      <c r="AM162" s="11"/>
      <c r="AN162" s="11"/>
      <c r="AO162" s="11"/>
      <c r="AP162" s="11"/>
      <c r="AQ162" s="11">
        <f t="shared" si="53"/>
        <v>164</v>
      </c>
      <c r="AR162" s="11">
        <f t="shared" si="53"/>
        <v>149</v>
      </c>
      <c r="AT162" s="107"/>
      <c r="BA162" s="11"/>
      <c r="BB162" s="11"/>
      <c r="BC162" s="11"/>
      <c r="BD162" s="11"/>
      <c r="BE162" s="11"/>
      <c r="BH162" s="11"/>
      <c r="BI162" s="11"/>
      <c r="BJ162" s="11"/>
      <c r="BK162" s="11"/>
      <c r="BL162" s="11"/>
      <c r="BM162" s="11"/>
      <c r="BN162" s="11"/>
    </row>
    <row r="163" spans="1:66" s="1" customFormat="1" x14ac:dyDescent="0.3">
      <c r="A163" s="11"/>
      <c r="B163" s="1">
        <f t="shared" si="42"/>
        <v>28926</v>
      </c>
      <c r="C163" s="1">
        <v>150</v>
      </c>
      <c r="D163" s="1">
        <v>21072</v>
      </c>
      <c r="E163" s="1">
        <v>245</v>
      </c>
      <c r="F163" s="1">
        <v>0</v>
      </c>
      <c r="G163" s="1">
        <v>27414</v>
      </c>
      <c r="H163" s="1">
        <v>0</v>
      </c>
      <c r="I163" s="1">
        <v>1267</v>
      </c>
      <c r="J163" s="1">
        <v>57.08</v>
      </c>
      <c r="K163" s="1">
        <v>1.22</v>
      </c>
      <c r="L163" s="1">
        <v>25.9</v>
      </c>
      <c r="M163" s="1">
        <v>1.01</v>
      </c>
      <c r="N163" s="1">
        <v>19462</v>
      </c>
      <c r="O163" s="1">
        <v>9455</v>
      </c>
      <c r="P163" s="1">
        <v>43</v>
      </c>
      <c r="Q163" s="1">
        <v>9246</v>
      </c>
      <c r="R163" s="1">
        <v>164</v>
      </c>
      <c r="S163" s="1">
        <v>22</v>
      </c>
      <c r="T163" s="1">
        <v>1</v>
      </c>
      <c r="U163" s="1">
        <v>0</v>
      </c>
      <c r="V163" s="1">
        <f t="shared" si="49"/>
        <v>-13</v>
      </c>
      <c r="W163" s="1">
        <f t="shared" si="50"/>
        <v>17</v>
      </c>
      <c r="X163" s="1">
        <f t="shared" si="50"/>
        <v>0</v>
      </c>
      <c r="Y163" s="1">
        <f t="shared" si="50"/>
        <v>0</v>
      </c>
      <c r="Z163" s="1">
        <f t="shared" si="51"/>
        <v>4</v>
      </c>
      <c r="AA163" s="3"/>
      <c r="AB163" s="13">
        <f t="shared" si="43"/>
        <v>4.3801424324137452E-2</v>
      </c>
      <c r="AC163" s="13">
        <f t="shared" si="44"/>
        <v>0.57852000000000003</v>
      </c>
      <c r="AD163" s="13">
        <f t="shared" si="45"/>
        <v>4.8999999999999998E-3</v>
      </c>
      <c r="AE163" s="13">
        <f t="shared" si="46"/>
        <v>0.54827999999999999</v>
      </c>
      <c r="AF163" s="13">
        <f t="shared" si="47"/>
        <v>2.5340000000000001E-2</v>
      </c>
      <c r="AG163" s="13">
        <f t="shared" si="48"/>
        <v>8.0000000000000007E-5</v>
      </c>
      <c r="AI163" s="11"/>
      <c r="AJ163" s="11"/>
      <c r="AK163" s="11"/>
      <c r="AL163" s="11"/>
      <c r="AM163" s="11"/>
      <c r="AN163" s="11"/>
      <c r="AO163" s="11"/>
      <c r="AP163" s="11"/>
      <c r="AQ163" s="11">
        <f t="shared" si="53"/>
        <v>165</v>
      </c>
      <c r="AR163" s="11">
        <f t="shared" si="53"/>
        <v>150</v>
      </c>
      <c r="AT163" s="107"/>
      <c r="BA163" s="11"/>
      <c r="BB163" s="11"/>
      <c r="BC163" s="11"/>
      <c r="BD163" s="11"/>
      <c r="BE163" s="11"/>
      <c r="BH163" s="11"/>
      <c r="BI163" s="11"/>
      <c r="BJ163" s="11"/>
      <c r="BK163" s="11"/>
      <c r="BL163" s="11"/>
      <c r="BM163" s="11"/>
      <c r="BN163" s="11"/>
    </row>
    <row r="164" spans="1:66" s="1" customFormat="1" x14ac:dyDescent="0.3">
      <c r="A164" s="11"/>
      <c r="B164" s="1" t="e">
        <f t="shared" si="42"/>
        <v>#N/A</v>
      </c>
      <c r="V164" s="1" t="str">
        <f t="shared" si="49"/>
        <v/>
      </c>
      <c r="W164" s="1" t="str">
        <f t="shared" si="50"/>
        <v/>
      </c>
      <c r="X164" s="1" t="str">
        <f t="shared" si="50"/>
        <v/>
      </c>
      <c r="Y164" s="1" t="str">
        <f t="shared" si="50"/>
        <v/>
      </c>
      <c r="Z164" s="1" t="e">
        <f t="shared" si="51"/>
        <v>#N/A</v>
      </c>
      <c r="AA164" s="3"/>
      <c r="AB164" s="13" t="e">
        <f t="shared" si="43"/>
        <v>#N/A</v>
      </c>
      <c r="AC164" s="13" t="e">
        <f t="shared" si="44"/>
        <v>#N/A</v>
      </c>
      <c r="AD164" s="13" t="e">
        <f t="shared" si="45"/>
        <v>#N/A</v>
      </c>
      <c r="AE164" s="13" t="e">
        <f t="shared" si="46"/>
        <v>#N/A</v>
      </c>
      <c r="AF164" s="13" t="e">
        <f t="shared" si="47"/>
        <v>#N/A</v>
      </c>
      <c r="AG164" s="13" t="e">
        <f t="shared" si="48"/>
        <v>#N/A</v>
      </c>
      <c r="AI164" s="11"/>
      <c r="AJ164" s="11"/>
      <c r="AK164" s="11"/>
      <c r="AL164" s="11"/>
      <c r="AM164" s="11"/>
      <c r="AN164" s="11"/>
      <c r="AO164" s="11"/>
      <c r="AP164" s="11"/>
      <c r="AQ164" s="11">
        <f t="shared" si="53"/>
        <v>166</v>
      </c>
      <c r="AR164" s="11">
        <f t="shared" si="53"/>
        <v>151</v>
      </c>
      <c r="AT164" s="107"/>
      <c r="BA164" s="11"/>
      <c r="BB164" s="11"/>
      <c r="BC164" s="11"/>
      <c r="BD164" s="11"/>
      <c r="BE164" s="11"/>
      <c r="BH164" s="11"/>
      <c r="BI164" s="11"/>
      <c r="BJ164" s="11"/>
      <c r="BK164" s="11"/>
      <c r="BL164" s="11"/>
      <c r="BM164" s="11"/>
      <c r="BN164" s="11"/>
    </row>
    <row r="165" spans="1:66" s="1" customFormat="1" x14ac:dyDescent="0.3">
      <c r="A165" s="11"/>
      <c r="B165" s="1" t="e">
        <f t="shared" si="42"/>
        <v>#N/A</v>
      </c>
      <c r="V165" s="1" t="str">
        <f t="shared" si="49"/>
        <v/>
      </c>
      <c r="W165" s="1" t="str">
        <f t="shared" si="50"/>
        <v/>
      </c>
      <c r="X165" s="1" t="str">
        <f t="shared" si="50"/>
        <v/>
      </c>
      <c r="Y165" s="1" t="str">
        <f t="shared" si="50"/>
        <v/>
      </c>
      <c r="Z165" s="1" t="e">
        <f t="shared" si="51"/>
        <v>#N/A</v>
      </c>
      <c r="AA165" s="3"/>
      <c r="AB165" s="13" t="e">
        <f t="shared" si="43"/>
        <v>#N/A</v>
      </c>
      <c r="AC165" s="13" t="e">
        <f t="shared" si="44"/>
        <v>#N/A</v>
      </c>
      <c r="AD165" s="13" t="e">
        <f t="shared" si="45"/>
        <v>#N/A</v>
      </c>
      <c r="AE165" s="13" t="e">
        <f t="shared" si="46"/>
        <v>#N/A</v>
      </c>
      <c r="AF165" s="13" t="e">
        <f t="shared" si="47"/>
        <v>#N/A</v>
      </c>
      <c r="AG165" s="13" t="e">
        <f t="shared" si="48"/>
        <v>#N/A</v>
      </c>
      <c r="AI165" s="11"/>
      <c r="AJ165" s="11"/>
      <c r="AK165" s="11"/>
      <c r="AL165" s="11"/>
      <c r="AM165" s="11"/>
      <c r="AN165" s="11"/>
      <c r="AO165" s="11"/>
      <c r="AP165" s="11"/>
      <c r="AQ165" s="11">
        <f t="shared" si="53"/>
        <v>167</v>
      </c>
      <c r="AR165" s="11">
        <f t="shared" si="53"/>
        <v>152</v>
      </c>
      <c r="AT165" s="107"/>
      <c r="BA165" s="11"/>
      <c r="BB165" s="11"/>
      <c r="BC165" s="11"/>
      <c r="BD165" s="11"/>
      <c r="BE165" s="11"/>
      <c r="BH165" s="11"/>
      <c r="BI165" s="11"/>
      <c r="BJ165" s="11"/>
      <c r="BK165" s="11"/>
      <c r="BL165" s="11"/>
      <c r="BM165" s="11"/>
      <c r="BN165" s="11"/>
    </row>
    <row r="166" spans="1:66" s="1" customFormat="1" x14ac:dyDescent="0.3">
      <c r="A166" s="11"/>
      <c r="B166" s="1" t="e">
        <f t="shared" si="42"/>
        <v>#N/A</v>
      </c>
      <c r="V166" s="1" t="str">
        <f t="shared" si="49"/>
        <v/>
      </c>
      <c r="W166" s="1" t="str">
        <f t="shared" si="50"/>
        <v/>
      </c>
      <c r="X166" s="1" t="str">
        <f t="shared" si="50"/>
        <v/>
      </c>
      <c r="Y166" s="1" t="str">
        <f t="shared" si="50"/>
        <v/>
      </c>
      <c r="Z166" s="1" t="e">
        <f t="shared" si="51"/>
        <v>#N/A</v>
      </c>
      <c r="AA166" s="3"/>
      <c r="AB166" s="13" t="e">
        <f t="shared" si="43"/>
        <v>#N/A</v>
      </c>
      <c r="AC166" s="13" t="e">
        <f t="shared" si="44"/>
        <v>#N/A</v>
      </c>
      <c r="AD166" s="13" t="e">
        <f t="shared" si="45"/>
        <v>#N/A</v>
      </c>
      <c r="AE166" s="13" t="e">
        <f t="shared" si="46"/>
        <v>#N/A</v>
      </c>
      <c r="AF166" s="13" t="e">
        <f t="shared" si="47"/>
        <v>#N/A</v>
      </c>
      <c r="AG166" s="13" t="e">
        <f t="shared" si="48"/>
        <v>#N/A</v>
      </c>
      <c r="AI166" s="11"/>
      <c r="AJ166" s="11"/>
      <c r="AK166" s="11"/>
      <c r="AL166" s="11"/>
      <c r="AM166" s="11"/>
      <c r="AN166" s="11"/>
      <c r="AO166" s="11"/>
      <c r="AP166" s="11"/>
      <c r="AQ166" s="11">
        <f t="shared" si="53"/>
        <v>168</v>
      </c>
      <c r="AR166" s="11">
        <f t="shared" si="53"/>
        <v>153</v>
      </c>
      <c r="AT166" s="107"/>
      <c r="BA166" s="11"/>
      <c r="BB166" s="11"/>
      <c r="BC166" s="11"/>
      <c r="BD166" s="11"/>
      <c r="BE166" s="11"/>
      <c r="BH166" s="11"/>
      <c r="BI166" s="11"/>
      <c r="BJ166" s="11"/>
      <c r="BK166" s="11"/>
      <c r="BL166" s="11"/>
      <c r="BM166" s="11"/>
      <c r="BN166" s="11"/>
    </row>
    <row r="167" spans="1:66" s="1" customFormat="1" x14ac:dyDescent="0.3">
      <c r="A167" s="11"/>
      <c r="B167" s="1" t="e">
        <f t="shared" si="42"/>
        <v>#N/A</v>
      </c>
      <c r="V167" s="1" t="str">
        <f t="shared" si="49"/>
        <v/>
      </c>
      <c r="W167" s="1" t="str">
        <f t="shared" si="50"/>
        <v/>
      </c>
      <c r="X167" s="1" t="str">
        <f t="shared" si="50"/>
        <v/>
      </c>
      <c r="Y167" s="1" t="str">
        <f t="shared" si="50"/>
        <v/>
      </c>
      <c r="Z167" s="1" t="e">
        <f t="shared" si="51"/>
        <v>#N/A</v>
      </c>
      <c r="AA167" s="3"/>
      <c r="AB167" s="13" t="e">
        <f t="shared" si="43"/>
        <v>#N/A</v>
      </c>
      <c r="AC167" s="13" t="e">
        <f t="shared" si="44"/>
        <v>#N/A</v>
      </c>
      <c r="AD167" s="13" t="e">
        <f t="shared" si="45"/>
        <v>#N/A</v>
      </c>
      <c r="AE167" s="13" t="e">
        <f t="shared" si="46"/>
        <v>#N/A</v>
      </c>
      <c r="AF167" s="13" t="e">
        <f t="shared" si="47"/>
        <v>#N/A</v>
      </c>
      <c r="AG167" s="13" t="e">
        <f t="shared" si="48"/>
        <v>#N/A</v>
      </c>
      <c r="AI167" s="11"/>
      <c r="AJ167" s="11"/>
      <c r="AK167" s="11"/>
      <c r="AL167" s="11"/>
      <c r="AM167" s="11"/>
      <c r="AN167" s="11"/>
      <c r="AO167" s="11"/>
      <c r="AP167" s="11"/>
      <c r="AQ167" s="11">
        <f t="shared" si="53"/>
        <v>169</v>
      </c>
      <c r="AR167" s="11">
        <f t="shared" si="53"/>
        <v>154</v>
      </c>
      <c r="AT167" s="107"/>
      <c r="BA167" s="11"/>
      <c r="BB167" s="11"/>
      <c r="BC167" s="11"/>
      <c r="BD167" s="11"/>
      <c r="BE167" s="11"/>
      <c r="BH167" s="11"/>
      <c r="BI167" s="11"/>
      <c r="BJ167" s="11"/>
      <c r="BK167" s="11"/>
      <c r="BL167" s="11"/>
      <c r="BM167" s="11"/>
      <c r="BN167" s="11"/>
    </row>
    <row r="168" spans="1:66" s="1" customFormat="1" x14ac:dyDescent="0.3">
      <c r="A168" s="11"/>
      <c r="B168" s="1" t="e">
        <f t="shared" si="42"/>
        <v>#N/A</v>
      </c>
      <c r="V168" s="1" t="str">
        <f t="shared" si="49"/>
        <v/>
      </c>
      <c r="W168" s="1" t="str">
        <f t="shared" si="50"/>
        <v/>
      </c>
      <c r="X168" s="1" t="str">
        <f t="shared" si="50"/>
        <v/>
      </c>
      <c r="Y168" s="1" t="str">
        <f t="shared" si="50"/>
        <v/>
      </c>
      <c r="Z168" s="1" t="e">
        <f t="shared" si="51"/>
        <v>#N/A</v>
      </c>
      <c r="AA168" s="3"/>
      <c r="AB168" s="13" t="e">
        <f t="shared" si="43"/>
        <v>#N/A</v>
      </c>
      <c r="AC168" s="13" t="e">
        <f t="shared" si="44"/>
        <v>#N/A</v>
      </c>
      <c r="AD168" s="13" t="e">
        <f t="shared" si="45"/>
        <v>#N/A</v>
      </c>
      <c r="AE168" s="13" t="e">
        <f t="shared" si="46"/>
        <v>#N/A</v>
      </c>
      <c r="AF168" s="13" t="e">
        <f t="shared" si="47"/>
        <v>#N/A</v>
      </c>
      <c r="AG168" s="13" t="e">
        <f t="shared" si="48"/>
        <v>#N/A</v>
      </c>
      <c r="AI168" s="11"/>
      <c r="AJ168" s="11"/>
      <c r="AK168" s="11"/>
      <c r="AL168" s="11"/>
      <c r="AM168" s="11"/>
      <c r="AN168" s="11"/>
      <c r="AO168" s="11"/>
      <c r="AP168" s="11"/>
      <c r="AQ168" s="11">
        <f t="shared" si="53"/>
        <v>170</v>
      </c>
      <c r="AR168" s="11">
        <f t="shared" si="53"/>
        <v>155</v>
      </c>
      <c r="AT168" s="107"/>
      <c r="BA168" s="11"/>
      <c r="BB168" s="11"/>
      <c r="BC168" s="11"/>
      <c r="BD168" s="11"/>
      <c r="BE168" s="11"/>
      <c r="BH168" s="11"/>
      <c r="BI168" s="11"/>
      <c r="BJ168" s="11"/>
      <c r="BK168" s="11"/>
      <c r="BL168" s="11"/>
      <c r="BM168" s="11"/>
      <c r="BN168" s="11"/>
    </row>
    <row r="169" spans="1:66" s="1" customFormat="1" x14ac:dyDescent="0.3">
      <c r="A169" s="11"/>
      <c r="B169" s="1" t="e">
        <f t="shared" si="42"/>
        <v>#N/A</v>
      </c>
      <c r="V169" s="1" t="str">
        <f t="shared" si="49"/>
        <v/>
      </c>
      <c r="W169" s="1" t="str">
        <f t="shared" si="50"/>
        <v/>
      </c>
      <c r="X169" s="1" t="str">
        <f t="shared" si="50"/>
        <v/>
      </c>
      <c r="Y169" s="1" t="str">
        <f t="shared" si="50"/>
        <v/>
      </c>
      <c r="Z169" s="1" t="e">
        <f t="shared" si="51"/>
        <v>#N/A</v>
      </c>
      <c r="AA169" s="3"/>
      <c r="AB169" s="13" t="e">
        <f t="shared" si="43"/>
        <v>#N/A</v>
      </c>
      <c r="AC169" s="13" t="e">
        <f t="shared" si="44"/>
        <v>#N/A</v>
      </c>
      <c r="AD169" s="13" t="e">
        <f t="shared" si="45"/>
        <v>#N/A</v>
      </c>
      <c r="AE169" s="13" t="e">
        <f t="shared" si="46"/>
        <v>#N/A</v>
      </c>
      <c r="AF169" s="13" t="e">
        <f t="shared" si="47"/>
        <v>#N/A</v>
      </c>
      <c r="AG169" s="13" t="e">
        <f t="shared" si="48"/>
        <v>#N/A</v>
      </c>
      <c r="AI169" s="11"/>
      <c r="AJ169" s="11"/>
      <c r="AK169" s="11"/>
      <c r="AL169" s="11"/>
      <c r="AM169" s="11"/>
      <c r="AN169" s="11"/>
      <c r="AO169" s="11"/>
      <c r="AP169" s="11"/>
      <c r="AQ169" s="11">
        <f t="shared" si="53"/>
        <v>171</v>
      </c>
      <c r="AR169" s="11">
        <f t="shared" si="53"/>
        <v>156</v>
      </c>
      <c r="AT169" s="107"/>
      <c r="BA169" s="11"/>
      <c r="BB169" s="11"/>
      <c r="BC169" s="11"/>
      <c r="BD169" s="11"/>
      <c r="BE169" s="11"/>
      <c r="BH169" s="11"/>
      <c r="BI169" s="11"/>
      <c r="BJ169" s="11"/>
      <c r="BK169" s="11"/>
      <c r="BL169" s="11"/>
      <c r="BM169" s="11"/>
      <c r="BN169" s="11"/>
    </row>
    <row r="170" spans="1:66" s="1" customFormat="1" x14ac:dyDescent="0.3">
      <c r="A170" s="11"/>
      <c r="B170" s="1" t="e">
        <f t="shared" si="42"/>
        <v>#N/A</v>
      </c>
      <c r="V170" s="1" t="str">
        <f t="shared" si="49"/>
        <v/>
      </c>
      <c r="W170" s="1" t="str">
        <f t="shared" si="50"/>
        <v/>
      </c>
      <c r="X170" s="1" t="str">
        <f t="shared" si="50"/>
        <v/>
      </c>
      <c r="Y170" s="1" t="str">
        <f t="shared" si="50"/>
        <v/>
      </c>
      <c r="Z170" s="1" t="e">
        <f t="shared" si="51"/>
        <v>#N/A</v>
      </c>
      <c r="AA170" s="3"/>
      <c r="AB170" s="13" t="e">
        <f t="shared" si="43"/>
        <v>#N/A</v>
      </c>
      <c r="AC170" s="13" t="e">
        <f t="shared" si="44"/>
        <v>#N/A</v>
      </c>
      <c r="AD170" s="13" t="e">
        <f t="shared" si="45"/>
        <v>#N/A</v>
      </c>
      <c r="AE170" s="13" t="e">
        <f t="shared" si="46"/>
        <v>#N/A</v>
      </c>
      <c r="AF170" s="13" t="e">
        <f t="shared" si="47"/>
        <v>#N/A</v>
      </c>
      <c r="AG170" s="13" t="e">
        <f t="shared" si="48"/>
        <v>#N/A</v>
      </c>
      <c r="AI170" s="11"/>
      <c r="AJ170" s="11"/>
      <c r="AK170" s="11"/>
      <c r="AL170" s="11"/>
      <c r="AM170" s="11"/>
      <c r="AN170" s="11"/>
      <c r="AO170" s="11"/>
      <c r="AP170" s="11"/>
      <c r="AQ170" s="11">
        <f t="shared" si="53"/>
        <v>172</v>
      </c>
      <c r="AR170" s="11">
        <f t="shared" si="53"/>
        <v>157</v>
      </c>
      <c r="AT170" s="107"/>
      <c r="BA170" s="11"/>
      <c r="BB170" s="11"/>
      <c r="BC170" s="11"/>
      <c r="BD170" s="11"/>
      <c r="BE170" s="11"/>
      <c r="BH170" s="11"/>
      <c r="BI170" s="11"/>
      <c r="BJ170" s="11"/>
      <c r="BK170" s="11"/>
      <c r="BL170" s="11"/>
      <c r="BM170" s="11"/>
      <c r="BN170" s="11"/>
    </row>
    <row r="171" spans="1:66" s="1" customFormat="1" x14ac:dyDescent="0.3">
      <c r="A171" s="11"/>
      <c r="B171" s="1" t="e">
        <f t="shared" si="42"/>
        <v>#N/A</v>
      </c>
      <c r="V171" s="1" t="str">
        <f t="shared" si="49"/>
        <v/>
      </c>
      <c r="W171" s="1" t="str">
        <f t="shared" si="50"/>
        <v/>
      </c>
      <c r="X171" s="1" t="str">
        <f t="shared" si="50"/>
        <v/>
      </c>
      <c r="Y171" s="1" t="str">
        <f t="shared" si="50"/>
        <v/>
      </c>
      <c r="Z171" s="1" t="e">
        <f t="shared" si="51"/>
        <v>#N/A</v>
      </c>
      <c r="AA171" s="3"/>
      <c r="AB171" s="13" t="e">
        <f t="shared" si="43"/>
        <v>#N/A</v>
      </c>
      <c r="AC171" s="13" t="e">
        <f t="shared" si="44"/>
        <v>#N/A</v>
      </c>
      <c r="AD171" s="13" t="e">
        <f t="shared" si="45"/>
        <v>#N/A</v>
      </c>
      <c r="AE171" s="13" t="e">
        <f t="shared" si="46"/>
        <v>#N/A</v>
      </c>
      <c r="AF171" s="13" t="e">
        <f t="shared" si="47"/>
        <v>#N/A</v>
      </c>
      <c r="AG171" s="13" t="e">
        <f t="shared" si="48"/>
        <v>#N/A</v>
      </c>
      <c r="AI171" s="11"/>
      <c r="AJ171" s="11"/>
      <c r="AK171" s="11"/>
      <c r="AL171" s="11"/>
      <c r="AM171" s="11"/>
      <c r="AN171" s="11"/>
      <c r="AO171" s="11"/>
      <c r="AP171" s="11"/>
      <c r="AQ171" s="11">
        <f t="shared" si="53"/>
        <v>173</v>
      </c>
      <c r="AR171" s="11">
        <f t="shared" si="53"/>
        <v>158</v>
      </c>
      <c r="AT171" s="107"/>
      <c r="BA171" s="11"/>
      <c r="BB171" s="11"/>
      <c r="BC171" s="11"/>
      <c r="BD171" s="11"/>
      <c r="BE171" s="11"/>
      <c r="BH171" s="11"/>
      <c r="BI171" s="11"/>
      <c r="BJ171" s="11"/>
      <c r="BK171" s="11"/>
      <c r="BL171" s="11"/>
      <c r="BM171" s="11"/>
      <c r="BN171" s="11"/>
    </row>
    <row r="172" spans="1:66" s="1" customFormat="1" x14ac:dyDescent="0.3">
      <c r="A172" s="11"/>
      <c r="B172" s="1" t="e">
        <f t="shared" si="42"/>
        <v>#N/A</v>
      </c>
      <c r="V172" s="1" t="str">
        <f t="shared" si="49"/>
        <v/>
      </c>
      <c r="W172" s="1" t="str">
        <f t="shared" si="50"/>
        <v/>
      </c>
      <c r="X172" s="1" t="str">
        <f t="shared" si="50"/>
        <v/>
      </c>
      <c r="Y172" s="1" t="str">
        <f t="shared" si="50"/>
        <v/>
      </c>
      <c r="Z172" s="1" t="e">
        <f t="shared" si="51"/>
        <v>#N/A</v>
      </c>
      <c r="AA172" s="3"/>
      <c r="AB172" s="13" t="e">
        <f t="shared" si="43"/>
        <v>#N/A</v>
      </c>
      <c r="AC172" s="13" t="e">
        <f t="shared" si="44"/>
        <v>#N/A</v>
      </c>
      <c r="AD172" s="13" t="e">
        <f t="shared" si="45"/>
        <v>#N/A</v>
      </c>
      <c r="AE172" s="13" t="e">
        <f t="shared" si="46"/>
        <v>#N/A</v>
      </c>
      <c r="AF172" s="13" t="e">
        <f t="shared" si="47"/>
        <v>#N/A</v>
      </c>
      <c r="AG172" s="13" t="e">
        <f t="shared" si="48"/>
        <v>#N/A</v>
      </c>
      <c r="AI172" s="11"/>
      <c r="AJ172" s="11"/>
      <c r="AK172" s="11"/>
      <c r="AL172" s="11"/>
      <c r="AM172" s="11"/>
      <c r="AN172" s="11"/>
      <c r="AO172" s="11"/>
      <c r="AP172" s="11"/>
      <c r="AQ172" s="11">
        <f t="shared" si="53"/>
        <v>174</v>
      </c>
      <c r="AR172" s="11">
        <f t="shared" si="53"/>
        <v>159</v>
      </c>
      <c r="AT172" s="107"/>
      <c r="BA172" s="11"/>
      <c r="BB172" s="11"/>
      <c r="BC172" s="11"/>
      <c r="BD172" s="11"/>
      <c r="BE172" s="11"/>
      <c r="BH172" s="11"/>
      <c r="BI172" s="11"/>
      <c r="BJ172" s="11"/>
      <c r="BK172" s="11"/>
      <c r="BL172" s="11"/>
      <c r="BM172" s="11"/>
      <c r="BN172" s="11"/>
    </row>
    <row r="173" spans="1:66" s="1" customFormat="1" x14ac:dyDescent="0.3">
      <c r="A173" s="11"/>
      <c r="B173" s="1" t="e">
        <f t="shared" si="42"/>
        <v>#N/A</v>
      </c>
      <c r="V173" s="1" t="str">
        <f t="shared" si="49"/>
        <v/>
      </c>
      <c r="W173" s="1" t="str">
        <f t="shared" si="50"/>
        <v/>
      </c>
      <c r="X173" s="1" t="str">
        <f t="shared" si="50"/>
        <v/>
      </c>
      <c r="Y173" s="1" t="str">
        <f t="shared" si="50"/>
        <v/>
      </c>
      <c r="Z173" s="1" t="e">
        <f t="shared" si="51"/>
        <v>#N/A</v>
      </c>
      <c r="AA173" s="3"/>
      <c r="AB173" s="13" t="e">
        <f t="shared" si="43"/>
        <v>#N/A</v>
      </c>
      <c r="AC173" s="13" t="e">
        <f t="shared" si="44"/>
        <v>#N/A</v>
      </c>
      <c r="AD173" s="13" t="e">
        <f t="shared" si="45"/>
        <v>#N/A</v>
      </c>
      <c r="AE173" s="13" t="e">
        <f t="shared" si="46"/>
        <v>#N/A</v>
      </c>
      <c r="AF173" s="13" t="e">
        <f t="shared" si="47"/>
        <v>#N/A</v>
      </c>
      <c r="AG173" s="13" t="e">
        <f t="shared" si="48"/>
        <v>#N/A</v>
      </c>
      <c r="AI173" s="11"/>
      <c r="AJ173" s="11"/>
      <c r="AK173" s="11"/>
      <c r="AL173" s="11"/>
      <c r="AM173" s="11"/>
      <c r="AN173" s="11"/>
      <c r="AO173" s="11"/>
      <c r="AP173" s="11"/>
      <c r="AQ173" s="11">
        <f t="shared" si="53"/>
        <v>175</v>
      </c>
      <c r="AR173" s="11">
        <f t="shared" si="53"/>
        <v>160</v>
      </c>
      <c r="AT173" s="107"/>
      <c r="BA173" s="11"/>
      <c r="BB173" s="11"/>
      <c r="BC173" s="11"/>
      <c r="BD173" s="11"/>
      <c r="BE173" s="11"/>
      <c r="BH173" s="11"/>
      <c r="BI173" s="11"/>
      <c r="BJ173" s="11"/>
      <c r="BK173" s="11"/>
      <c r="BL173" s="11"/>
      <c r="BM173" s="11"/>
      <c r="BN173" s="11"/>
    </row>
    <row r="174" spans="1:66" s="1" customFormat="1" x14ac:dyDescent="0.3">
      <c r="A174" s="11"/>
      <c r="B174" s="1" t="e">
        <f t="shared" si="42"/>
        <v>#N/A</v>
      </c>
      <c r="V174" s="1" t="str">
        <f t="shared" si="49"/>
        <v/>
      </c>
      <c r="W174" s="1" t="str">
        <f t="shared" si="50"/>
        <v/>
      </c>
      <c r="X174" s="1" t="str">
        <f t="shared" si="50"/>
        <v/>
      </c>
      <c r="Y174" s="1" t="str">
        <f t="shared" si="50"/>
        <v/>
      </c>
      <c r="Z174" s="1" t="e">
        <f t="shared" si="51"/>
        <v>#N/A</v>
      </c>
      <c r="AA174" s="3"/>
      <c r="AB174" s="13" t="e">
        <f t="shared" si="43"/>
        <v>#N/A</v>
      </c>
      <c r="AC174" s="13" t="e">
        <f t="shared" si="44"/>
        <v>#N/A</v>
      </c>
      <c r="AD174" s="13" t="e">
        <f t="shared" si="45"/>
        <v>#N/A</v>
      </c>
      <c r="AE174" s="13" t="e">
        <f t="shared" si="46"/>
        <v>#N/A</v>
      </c>
      <c r="AF174" s="13" t="e">
        <f t="shared" si="47"/>
        <v>#N/A</v>
      </c>
      <c r="AG174" s="13" t="e">
        <f t="shared" si="48"/>
        <v>#N/A</v>
      </c>
      <c r="AI174" s="11"/>
      <c r="AJ174" s="11"/>
      <c r="AK174" s="11"/>
      <c r="AL174" s="11"/>
      <c r="AM174" s="11"/>
      <c r="AN174" s="11"/>
      <c r="AO174" s="11"/>
      <c r="AP174" s="11"/>
      <c r="AQ174" s="11">
        <f t="shared" si="53"/>
        <v>176</v>
      </c>
      <c r="AR174" s="11">
        <f t="shared" si="53"/>
        <v>161</v>
      </c>
      <c r="AT174" s="107"/>
      <c r="BA174" s="11"/>
      <c r="BB174" s="11"/>
      <c r="BC174" s="11"/>
      <c r="BD174" s="11"/>
      <c r="BE174" s="11"/>
      <c r="BH174" s="11"/>
      <c r="BI174" s="11"/>
      <c r="BJ174" s="11"/>
      <c r="BK174" s="11"/>
      <c r="BL174" s="11"/>
      <c r="BM174" s="11"/>
      <c r="BN174" s="11"/>
    </row>
    <row r="175" spans="1:66" s="1" customFormat="1" x14ac:dyDescent="0.3">
      <c r="A175" s="11"/>
      <c r="B175" s="1" t="e">
        <f t="shared" si="42"/>
        <v>#N/A</v>
      </c>
      <c r="V175" s="1" t="str">
        <f t="shared" si="49"/>
        <v/>
      </c>
      <c r="W175" s="1" t="str">
        <f t="shared" si="50"/>
        <v/>
      </c>
      <c r="X175" s="1" t="str">
        <f t="shared" si="50"/>
        <v/>
      </c>
      <c r="Y175" s="1" t="str">
        <f t="shared" si="50"/>
        <v/>
      </c>
      <c r="Z175" s="1" t="e">
        <f t="shared" si="51"/>
        <v>#N/A</v>
      </c>
      <c r="AA175" s="3"/>
      <c r="AB175" s="13" t="e">
        <f t="shared" si="43"/>
        <v>#N/A</v>
      </c>
      <c r="AC175" s="13" t="e">
        <f t="shared" si="44"/>
        <v>#N/A</v>
      </c>
      <c r="AD175" s="13" t="e">
        <f t="shared" si="45"/>
        <v>#N/A</v>
      </c>
      <c r="AE175" s="13" t="e">
        <f t="shared" si="46"/>
        <v>#N/A</v>
      </c>
      <c r="AF175" s="13" t="e">
        <f t="shared" si="47"/>
        <v>#N/A</v>
      </c>
      <c r="AG175" s="13" t="e">
        <f t="shared" si="48"/>
        <v>#N/A</v>
      </c>
      <c r="AI175" s="11"/>
      <c r="AJ175" s="11"/>
      <c r="AK175" s="11"/>
      <c r="AL175" s="11"/>
      <c r="AM175" s="11"/>
      <c r="AN175" s="11"/>
      <c r="AO175" s="11"/>
      <c r="AP175" s="11"/>
      <c r="AQ175" s="11">
        <f t="shared" si="53"/>
        <v>177</v>
      </c>
      <c r="AR175" s="11">
        <f t="shared" si="53"/>
        <v>162</v>
      </c>
      <c r="AT175" s="107"/>
      <c r="BA175" s="11"/>
      <c r="BB175" s="11"/>
      <c r="BC175" s="11"/>
      <c r="BD175" s="11"/>
      <c r="BE175" s="11"/>
      <c r="BH175" s="11"/>
      <c r="BI175" s="11"/>
      <c r="BJ175" s="11"/>
      <c r="BK175" s="11"/>
      <c r="BL175" s="11"/>
      <c r="BM175" s="11"/>
      <c r="BN175" s="11"/>
    </row>
    <row r="176" spans="1:66" s="1" customFormat="1" x14ac:dyDescent="0.3">
      <c r="A176" s="11"/>
      <c r="B176" s="1" t="e">
        <f t="shared" si="42"/>
        <v>#N/A</v>
      </c>
      <c r="V176" s="1" t="str">
        <f t="shared" si="49"/>
        <v/>
      </c>
      <c r="W176" s="1" t="str">
        <f t="shared" si="50"/>
        <v/>
      </c>
      <c r="X176" s="1" t="str">
        <f t="shared" si="50"/>
        <v/>
      </c>
      <c r="Y176" s="1" t="str">
        <f t="shared" si="50"/>
        <v/>
      </c>
      <c r="Z176" s="1" t="e">
        <f t="shared" si="51"/>
        <v>#N/A</v>
      </c>
      <c r="AA176" s="3"/>
      <c r="AB176" s="13" t="e">
        <f t="shared" si="43"/>
        <v>#N/A</v>
      </c>
      <c r="AC176" s="13" t="e">
        <f t="shared" si="44"/>
        <v>#N/A</v>
      </c>
      <c r="AD176" s="13" t="e">
        <f t="shared" si="45"/>
        <v>#N/A</v>
      </c>
      <c r="AE176" s="13" t="e">
        <f t="shared" si="46"/>
        <v>#N/A</v>
      </c>
      <c r="AF176" s="13" t="e">
        <f t="shared" si="47"/>
        <v>#N/A</v>
      </c>
      <c r="AG176" s="13" t="e">
        <f t="shared" si="48"/>
        <v>#N/A</v>
      </c>
      <c r="AI176" s="11"/>
      <c r="AJ176" s="11"/>
      <c r="AK176" s="11"/>
      <c r="AL176" s="11"/>
      <c r="AM176" s="11"/>
      <c r="AN176" s="11"/>
      <c r="AO176" s="11"/>
      <c r="AP176" s="11"/>
      <c r="AQ176" s="11">
        <f t="shared" ref="AQ176:AR191" si="54">+AQ175+1</f>
        <v>178</v>
      </c>
      <c r="AR176" s="11">
        <f t="shared" si="54"/>
        <v>163</v>
      </c>
      <c r="AT176" s="107"/>
      <c r="BA176" s="11"/>
      <c r="BB176" s="11"/>
      <c r="BC176" s="11"/>
      <c r="BD176" s="11"/>
      <c r="BE176" s="11"/>
      <c r="BH176" s="11"/>
      <c r="BI176" s="11"/>
      <c r="BJ176" s="11"/>
      <c r="BK176" s="11"/>
      <c r="BL176" s="11"/>
      <c r="BM176" s="11"/>
      <c r="BN176" s="11"/>
    </row>
    <row r="177" spans="1:66" s="1" customFormat="1" x14ac:dyDescent="0.3">
      <c r="A177" s="11"/>
      <c r="B177" s="1" t="e">
        <f t="shared" si="42"/>
        <v>#N/A</v>
      </c>
      <c r="V177" s="1" t="str">
        <f t="shared" si="49"/>
        <v/>
      </c>
      <c r="W177" s="1" t="str">
        <f t="shared" si="50"/>
        <v/>
      </c>
      <c r="X177" s="1" t="str">
        <f t="shared" si="50"/>
        <v/>
      </c>
      <c r="Y177" s="1" t="str">
        <f t="shared" si="50"/>
        <v/>
      </c>
      <c r="Z177" s="1" t="e">
        <f t="shared" si="51"/>
        <v>#N/A</v>
      </c>
      <c r="AA177" s="3"/>
      <c r="AB177" s="13" t="e">
        <f t="shared" si="43"/>
        <v>#N/A</v>
      </c>
      <c r="AC177" s="13" t="e">
        <f t="shared" si="44"/>
        <v>#N/A</v>
      </c>
      <c r="AD177" s="13" t="e">
        <f t="shared" si="45"/>
        <v>#N/A</v>
      </c>
      <c r="AE177" s="13" t="e">
        <f t="shared" si="46"/>
        <v>#N/A</v>
      </c>
      <c r="AF177" s="13" t="e">
        <f t="shared" si="47"/>
        <v>#N/A</v>
      </c>
      <c r="AG177" s="13" t="e">
        <f t="shared" si="48"/>
        <v>#N/A</v>
      </c>
      <c r="AI177" s="11"/>
      <c r="AJ177" s="11"/>
      <c r="AK177" s="11"/>
      <c r="AL177" s="11"/>
      <c r="AM177" s="11"/>
      <c r="AN177" s="11"/>
      <c r="AO177" s="11"/>
      <c r="AP177" s="11"/>
      <c r="AQ177" s="11">
        <f t="shared" si="54"/>
        <v>179</v>
      </c>
      <c r="AR177" s="11">
        <f t="shared" si="54"/>
        <v>164</v>
      </c>
      <c r="AT177" s="107"/>
      <c r="BA177" s="11"/>
      <c r="BB177" s="11"/>
      <c r="BC177" s="11"/>
      <c r="BD177" s="11"/>
      <c r="BE177" s="11"/>
      <c r="BH177" s="11"/>
      <c r="BI177" s="11"/>
      <c r="BJ177" s="11"/>
      <c r="BK177" s="11"/>
      <c r="BL177" s="11"/>
      <c r="BM177" s="11"/>
      <c r="BN177" s="11"/>
    </row>
    <row r="178" spans="1:66" s="1" customFormat="1" x14ac:dyDescent="0.3">
      <c r="A178" s="11"/>
      <c r="B178" s="1" t="e">
        <f t="shared" si="42"/>
        <v>#N/A</v>
      </c>
      <c r="V178" s="1" t="str">
        <f t="shared" si="49"/>
        <v/>
      </c>
      <c r="W178" s="1" t="str">
        <f t="shared" si="50"/>
        <v/>
      </c>
      <c r="X178" s="1" t="str">
        <f t="shared" si="50"/>
        <v/>
      </c>
      <c r="Y178" s="1" t="str">
        <f t="shared" si="50"/>
        <v/>
      </c>
      <c r="Z178" s="1" t="e">
        <f t="shared" si="51"/>
        <v>#N/A</v>
      </c>
      <c r="AA178" s="3"/>
      <c r="AB178" s="13" t="e">
        <f t="shared" si="43"/>
        <v>#N/A</v>
      </c>
      <c r="AC178" s="13" t="e">
        <f t="shared" si="44"/>
        <v>#N/A</v>
      </c>
      <c r="AD178" s="13" t="e">
        <f t="shared" si="45"/>
        <v>#N/A</v>
      </c>
      <c r="AE178" s="13" t="e">
        <f t="shared" si="46"/>
        <v>#N/A</v>
      </c>
      <c r="AF178" s="13" t="e">
        <f t="shared" si="47"/>
        <v>#N/A</v>
      </c>
      <c r="AG178" s="13" t="e">
        <f t="shared" si="48"/>
        <v>#N/A</v>
      </c>
      <c r="AI178" s="11"/>
      <c r="AJ178" s="11"/>
      <c r="AK178" s="11"/>
      <c r="AL178" s="11"/>
      <c r="AM178" s="11"/>
      <c r="AN178" s="11"/>
      <c r="AO178" s="11"/>
      <c r="AP178" s="11"/>
      <c r="AQ178" s="11">
        <f t="shared" si="54"/>
        <v>180</v>
      </c>
      <c r="AR178" s="11">
        <f t="shared" si="54"/>
        <v>165</v>
      </c>
      <c r="AT178" s="107"/>
      <c r="BA178" s="11"/>
      <c r="BB178" s="11"/>
      <c r="BC178" s="11"/>
      <c r="BD178" s="11"/>
      <c r="BE178" s="11"/>
      <c r="BH178" s="11"/>
      <c r="BI178" s="11"/>
      <c r="BJ178" s="11"/>
      <c r="BK178" s="11"/>
      <c r="BL178" s="11"/>
      <c r="BM178" s="11"/>
      <c r="BN178" s="11"/>
    </row>
    <row r="179" spans="1:66" s="1" customFormat="1" x14ac:dyDescent="0.3">
      <c r="A179" s="11"/>
      <c r="B179" s="1" t="e">
        <f t="shared" si="42"/>
        <v>#N/A</v>
      </c>
      <c r="V179" s="1" t="str">
        <f t="shared" si="49"/>
        <v/>
      </c>
      <c r="W179" s="1" t="str">
        <f t="shared" si="50"/>
        <v/>
      </c>
      <c r="X179" s="1" t="str">
        <f t="shared" si="50"/>
        <v/>
      </c>
      <c r="Y179" s="1" t="str">
        <f t="shared" si="50"/>
        <v/>
      </c>
      <c r="Z179" s="1" t="e">
        <f t="shared" si="51"/>
        <v>#N/A</v>
      </c>
      <c r="AA179" s="3"/>
      <c r="AB179" s="13" t="e">
        <f t="shared" si="43"/>
        <v>#N/A</v>
      </c>
      <c r="AC179" s="13" t="e">
        <f t="shared" si="44"/>
        <v>#N/A</v>
      </c>
      <c r="AD179" s="13" t="e">
        <f t="shared" si="45"/>
        <v>#N/A</v>
      </c>
      <c r="AE179" s="13" t="e">
        <f t="shared" si="46"/>
        <v>#N/A</v>
      </c>
      <c r="AF179" s="13" t="e">
        <f t="shared" si="47"/>
        <v>#N/A</v>
      </c>
      <c r="AG179" s="13" t="e">
        <f t="shared" si="48"/>
        <v>#N/A</v>
      </c>
      <c r="AI179" s="11"/>
      <c r="AJ179" s="11"/>
      <c r="AK179" s="11"/>
      <c r="AL179" s="11"/>
      <c r="AM179" s="11"/>
      <c r="AN179" s="11"/>
      <c r="AO179" s="11"/>
      <c r="AP179" s="11"/>
      <c r="AQ179" s="11">
        <f t="shared" si="54"/>
        <v>181</v>
      </c>
      <c r="AR179" s="11">
        <f t="shared" si="54"/>
        <v>166</v>
      </c>
      <c r="AT179" s="107"/>
      <c r="BA179" s="11"/>
      <c r="BB179" s="11"/>
      <c r="BC179" s="11"/>
      <c r="BD179" s="11"/>
      <c r="BE179" s="11"/>
      <c r="BH179" s="11"/>
      <c r="BI179" s="11"/>
      <c r="BJ179" s="11"/>
      <c r="BK179" s="11"/>
      <c r="BL179" s="11"/>
      <c r="BM179" s="11"/>
      <c r="BN179" s="11"/>
    </row>
    <row r="180" spans="1:66" s="1" customFormat="1" x14ac:dyDescent="0.3">
      <c r="A180" s="11"/>
      <c r="B180" s="1" t="e">
        <f t="shared" si="42"/>
        <v>#N/A</v>
      </c>
      <c r="V180" s="1" t="str">
        <f t="shared" si="49"/>
        <v/>
      </c>
      <c r="W180" s="1" t="str">
        <f t="shared" si="50"/>
        <v/>
      </c>
      <c r="X180" s="1" t="str">
        <f t="shared" si="50"/>
        <v/>
      </c>
      <c r="Y180" s="1" t="str">
        <f t="shared" si="50"/>
        <v/>
      </c>
      <c r="Z180" s="1" t="e">
        <f t="shared" si="51"/>
        <v>#N/A</v>
      </c>
      <c r="AA180" s="3"/>
      <c r="AB180" s="13" t="e">
        <f t="shared" si="43"/>
        <v>#N/A</v>
      </c>
      <c r="AC180" s="13" t="e">
        <f t="shared" si="44"/>
        <v>#N/A</v>
      </c>
      <c r="AD180" s="13" t="e">
        <f t="shared" si="45"/>
        <v>#N/A</v>
      </c>
      <c r="AE180" s="13" t="e">
        <f t="shared" si="46"/>
        <v>#N/A</v>
      </c>
      <c r="AF180" s="13" t="e">
        <f t="shared" si="47"/>
        <v>#N/A</v>
      </c>
      <c r="AG180" s="13" t="e">
        <f t="shared" si="48"/>
        <v>#N/A</v>
      </c>
      <c r="AI180" s="11"/>
      <c r="AJ180" s="11"/>
      <c r="AK180" s="11"/>
      <c r="AL180" s="11"/>
      <c r="AM180" s="11"/>
      <c r="AN180" s="11"/>
      <c r="AO180" s="11"/>
      <c r="AP180" s="11"/>
      <c r="AQ180" s="11">
        <f t="shared" si="54"/>
        <v>182</v>
      </c>
      <c r="AR180" s="11">
        <f t="shared" si="54"/>
        <v>167</v>
      </c>
      <c r="AT180" s="107"/>
      <c r="BA180" s="11"/>
      <c r="BB180" s="11"/>
      <c r="BC180" s="11"/>
      <c r="BD180" s="11"/>
      <c r="BE180" s="11"/>
      <c r="BH180" s="11"/>
      <c r="BI180" s="11"/>
      <c r="BJ180" s="11"/>
      <c r="BK180" s="11"/>
      <c r="BL180" s="11"/>
      <c r="BM180" s="11"/>
      <c r="BN180" s="11"/>
    </row>
    <row r="181" spans="1:66" s="1" customFormat="1" x14ac:dyDescent="0.3">
      <c r="A181" s="11"/>
      <c r="B181" s="1" t="e">
        <f t="shared" si="42"/>
        <v>#N/A</v>
      </c>
      <c r="V181" s="1" t="str">
        <f t="shared" si="49"/>
        <v/>
      </c>
      <c r="W181" s="1" t="str">
        <f t="shared" si="50"/>
        <v/>
      </c>
      <c r="X181" s="1" t="str">
        <f t="shared" si="50"/>
        <v/>
      </c>
      <c r="Y181" s="1" t="str">
        <f t="shared" si="50"/>
        <v/>
      </c>
      <c r="Z181" s="1" t="e">
        <f t="shared" si="51"/>
        <v>#N/A</v>
      </c>
      <c r="AA181" s="3"/>
      <c r="AB181" s="13" t="e">
        <f t="shared" si="43"/>
        <v>#N/A</v>
      </c>
      <c r="AC181" s="13" t="e">
        <f t="shared" si="44"/>
        <v>#N/A</v>
      </c>
      <c r="AD181" s="13" t="e">
        <f t="shared" si="45"/>
        <v>#N/A</v>
      </c>
      <c r="AE181" s="13" t="e">
        <f t="shared" si="46"/>
        <v>#N/A</v>
      </c>
      <c r="AF181" s="13" t="e">
        <f t="shared" si="47"/>
        <v>#N/A</v>
      </c>
      <c r="AG181" s="13" t="e">
        <f t="shared" si="48"/>
        <v>#N/A</v>
      </c>
      <c r="AI181" s="11"/>
      <c r="AJ181" s="11"/>
      <c r="AK181" s="11"/>
      <c r="AL181" s="11"/>
      <c r="AM181" s="11"/>
      <c r="AN181" s="11"/>
      <c r="AO181" s="11"/>
      <c r="AP181" s="11"/>
      <c r="AQ181" s="11">
        <f t="shared" si="54"/>
        <v>183</v>
      </c>
      <c r="AR181" s="11">
        <f t="shared" si="54"/>
        <v>168</v>
      </c>
      <c r="AT181" s="107"/>
      <c r="BA181" s="11"/>
      <c r="BB181" s="11"/>
      <c r="BC181" s="11"/>
      <c r="BD181" s="11"/>
      <c r="BE181" s="11"/>
      <c r="BH181" s="11"/>
      <c r="BI181" s="11"/>
      <c r="BJ181" s="11"/>
      <c r="BK181" s="11"/>
      <c r="BL181" s="11"/>
      <c r="BM181" s="11"/>
      <c r="BN181" s="11"/>
    </row>
    <row r="182" spans="1:66" s="1" customFormat="1" x14ac:dyDescent="0.3">
      <c r="A182" s="11"/>
      <c r="B182" s="1" t="e">
        <f t="shared" si="42"/>
        <v>#N/A</v>
      </c>
      <c r="V182" s="1" t="str">
        <f t="shared" si="49"/>
        <v/>
      </c>
      <c r="W182" s="1" t="str">
        <f t="shared" si="50"/>
        <v/>
      </c>
      <c r="X182" s="1" t="str">
        <f t="shared" si="50"/>
        <v/>
      </c>
      <c r="Y182" s="1" t="str">
        <f t="shared" si="50"/>
        <v/>
      </c>
      <c r="Z182" s="1" t="e">
        <f t="shared" si="51"/>
        <v>#N/A</v>
      </c>
      <c r="AA182" s="3"/>
      <c r="AB182" s="13" t="e">
        <f t="shared" si="43"/>
        <v>#N/A</v>
      </c>
      <c r="AC182" s="13" t="e">
        <f t="shared" si="44"/>
        <v>#N/A</v>
      </c>
      <c r="AD182" s="13" t="e">
        <f t="shared" si="45"/>
        <v>#N/A</v>
      </c>
      <c r="AE182" s="13" t="e">
        <f t="shared" si="46"/>
        <v>#N/A</v>
      </c>
      <c r="AF182" s="13" t="e">
        <f t="shared" si="47"/>
        <v>#N/A</v>
      </c>
      <c r="AG182" s="13" t="e">
        <f t="shared" si="48"/>
        <v>#N/A</v>
      </c>
      <c r="AI182" s="11"/>
      <c r="AJ182" s="11"/>
      <c r="AK182" s="11"/>
      <c r="AL182" s="11"/>
      <c r="AM182" s="11"/>
      <c r="AN182" s="11"/>
      <c r="AO182" s="11"/>
      <c r="AP182" s="11"/>
      <c r="AQ182" s="11">
        <f t="shared" si="54"/>
        <v>184</v>
      </c>
      <c r="AR182" s="11">
        <f t="shared" si="54"/>
        <v>169</v>
      </c>
      <c r="AT182" s="107"/>
      <c r="BA182" s="11"/>
      <c r="BB182" s="11"/>
      <c r="BC182" s="11"/>
      <c r="BD182" s="11"/>
      <c r="BE182" s="11"/>
      <c r="BH182" s="11"/>
      <c r="BI182" s="11"/>
      <c r="BJ182" s="11"/>
      <c r="BK182" s="11"/>
      <c r="BL182" s="11"/>
      <c r="BM182" s="11"/>
      <c r="BN182" s="11"/>
    </row>
    <row r="183" spans="1:66" s="1" customFormat="1" x14ac:dyDescent="0.3">
      <c r="A183" s="11"/>
      <c r="B183" s="1" t="e">
        <f t="shared" si="42"/>
        <v>#N/A</v>
      </c>
      <c r="V183" s="1" t="str">
        <f t="shared" si="49"/>
        <v/>
      </c>
      <c r="W183" s="1" t="str">
        <f t="shared" si="50"/>
        <v/>
      </c>
      <c r="X183" s="1" t="str">
        <f t="shared" si="50"/>
        <v/>
      </c>
      <c r="Y183" s="1" t="str">
        <f t="shared" si="50"/>
        <v/>
      </c>
      <c r="Z183" s="1" t="e">
        <f t="shared" si="51"/>
        <v>#N/A</v>
      </c>
      <c r="AA183" s="3"/>
      <c r="AB183" s="13" t="e">
        <f t="shared" si="43"/>
        <v>#N/A</v>
      </c>
      <c r="AC183" s="13" t="e">
        <f t="shared" si="44"/>
        <v>#N/A</v>
      </c>
      <c r="AD183" s="13" t="e">
        <f t="shared" si="45"/>
        <v>#N/A</v>
      </c>
      <c r="AE183" s="13" t="e">
        <f t="shared" si="46"/>
        <v>#N/A</v>
      </c>
      <c r="AF183" s="13" t="e">
        <f t="shared" si="47"/>
        <v>#N/A</v>
      </c>
      <c r="AG183" s="13" t="e">
        <f t="shared" si="48"/>
        <v>#N/A</v>
      </c>
      <c r="AI183" s="11"/>
      <c r="AJ183" s="11"/>
      <c r="AK183" s="11"/>
      <c r="AL183" s="11"/>
      <c r="AM183" s="11"/>
      <c r="AN183" s="11"/>
      <c r="AO183" s="11"/>
      <c r="AP183" s="11"/>
      <c r="AQ183" s="11">
        <f t="shared" si="54"/>
        <v>185</v>
      </c>
      <c r="AR183" s="11">
        <f t="shared" si="54"/>
        <v>170</v>
      </c>
      <c r="AT183" s="107"/>
      <c r="BA183" s="11"/>
      <c r="BB183" s="11"/>
      <c r="BC183" s="11"/>
      <c r="BD183" s="11"/>
      <c r="BE183" s="11"/>
      <c r="BH183" s="11"/>
      <c r="BI183" s="11"/>
      <c r="BJ183" s="11"/>
      <c r="BK183" s="11"/>
      <c r="BL183" s="11"/>
      <c r="BM183" s="11"/>
      <c r="BN183" s="11"/>
    </row>
    <row r="184" spans="1:66" s="1" customFormat="1" x14ac:dyDescent="0.3">
      <c r="A184" s="11"/>
      <c r="B184" s="1" t="e">
        <f t="shared" si="42"/>
        <v>#N/A</v>
      </c>
      <c r="V184" s="1" t="str">
        <f t="shared" si="49"/>
        <v/>
      </c>
      <c r="W184" s="1" t="str">
        <f t="shared" si="50"/>
        <v/>
      </c>
      <c r="X184" s="1" t="str">
        <f t="shared" si="50"/>
        <v/>
      </c>
      <c r="Y184" s="1" t="str">
        <f t="shared" si="50"/>
        <v/>
      </c>
      <c r="Z184" s="1" t="e">
        <f t="shared" si="51"/>
        <v>#N/A</v>
      </c>
      <c r="AA184" s="3"/>
      <c r="AB184" s="13" t="e">
        <f t="shared" si="43"/>
        <v>#N/A</v>
      </c>
      <c r="AC184" s="13" t="e">
        <f t="shared" si="44"/>
        <v>#N/A</v>
      </c>
      <c r="AD184" s="13" t="e">
        <f t="shared" si="45"/>
        <v>#N/A</v>
      </c>
      <c r="AE184" s="13" t="e">
        <f t="shared" si="46"/>
        <v>#N/A</v>
      </c>
      <c r="AF184" s="13" t="e">
        <f t="shared" si="47"/>
        <v>#N/A</v>
      </c>
      <c r="AG184" s="13" t="e">
        <f t="shared" si="48"/>
        <v>#N/A</v>
      </c>
      <c r="AI184" s="11"/>
      <c r="AJ184" s="11"/>
      <c r="AK184" s="11"/>
      <c r="AL184" s="11"/>
      <c r="AM184" s="11"/>
      <c r="AN184" s="11"/>
      <c r="AO184" s="11"/>
      <c r="AP184" s="11"/>
      <c r="AQ184" s="11">
        <f t="shared" si="54"/>
        <v>186</v>
      </c>
      <c r="AR184" s="11">
        <f t="shared" si="54"/>
        <v>171</v>
      </c>
      <c r="AT184" s="107"/>
      <c r="BA184" s="11"/>
      <c r="BB184" s="11"/>
      <c r="BC184" s="11"/>
      <c r="BD184" s="11"/>
      <c r="BE184" s="11"/>
      <c r="BH184" s="11"/>
      <c r="BI184" s="11"/>
      <c r="BJ184" s="11"/>
      <c r="BK184" s="11"/>
      <c r="BL184" s="11"/>
      <c r="BM184" s="11"/>
      <c r="BN184" s="11"/>
    </row>
    <row r="185" spans="1:66" s="1" customFormat="1" x14ac:dyDescent="0.3">
      <c r="A185" s="11"/>
      <c r="B185" s="1" t="e">
        <f t="shared" si="42"/>
        <v>#N/A</v>
      </c>
      <c r="V185" s="1" t="str">
        <f t="shared" si="49"/>
        <v/>
      </c>
      <c r="W185" s="1" t="str">
        <f t="shared" si="50"/>
        <v/>
      </c>
      <c r="X185" s="1" t="str">
        <f t="shared" si="50"/>
        <v/>
      </c>
      <c r="Y185" s="1" t="str">
        <f t="shared" si="50"/>
        <v/>
      </c>
      <c r="Z185" s="1" t="e">
        <f t="shared" si="51"/>
        <v>#N/A</v>
      </c>
      <c r="AA185" s="3"/>
      <c r="AB185" s="13" t="e">
        <f t="shared" si="43"/>
        <v>#N/A</v>
      </c>
      <c r="AC185" s="13" t="e">
        <f t="shared" si="44"/>
        <v>#N/A</v>
      </c>
      <c r="AD185" s="13" t="e">
        <f t="shared" si="45"/>
        <v>#N/A</v>
      </c>
      <c r="AE185" s="13" t="e">
        <f t="shared" si="46"/>
        <v>#N/A</v>
      </c>
      <c r="AF185" s="13" t="e">
        <f t="shared" si="47"/>
        <v>#N/A</v>
      </c>
      <c r="AG185" s="13" t="e">
        <f t="shared" si="48"/>
        <v>#N/A</v>
      </c>
      <c r="AI185" s="11"/>
      <c r="AJ185" s="11"/>
      <c r="AK185" s="11"/>
      <c r="AL185" s="11"/>
      <c r="AM185" s="11"/>
      <c r="AN185" s="11"/>
      <c r="AO185" s="11"/>
      <c r="AP185" s="11"/>
      <c r="AQ185" s="11">
        <f t="shared" si="54"/>
        <v>187</v>
      </c>
      <c r="AR185" s="11">
        <f t="shared" si="54"/>
        <v>172</v>
      </c>
      <c r="AT185" s="107"/>
      <c r="BA185" s="11"/>
      <c r="BB185" s="11"/>
      <c r="BC185" s="11"/>
      <c r="BD185" s="11"/>
      <c r="BE185" s="11"/>
      <c r="BH185" s="11"/>
      <c r="BI185" s="11"/>
      <c r="BJ185" s="11"/>
      <c r="BK185" s="11"/>
      <c r="BL185" s="11"/>
      <c r="BM185" s="11"/>
      <c r="BN185" s="11"/>
    </row>
    <row r="186" spans="1:66" s="1" customFormat="1" x14ac:dyDescent="0.3">
      <c r="A186" s="11"/>
      <c r="B186" s="1" t="e">
        <f t="shared" si="42"/>
        <v>#N/A</v>
      </c>
      <c r="V186" s="1" t="str">
        <f t="shared" si="49"/>
        <v/>
      </c>
      <c r="W186" s="1" t="str">
        <f t="shared" si="50"/>
        <v/>
      </c>
      <c r="X186" s="1" t="str">
        <f t="shared" si="50"/>
        <v/>
      </c>
      <c r="Y186" s="1" t="str">
        <f t="shared" si="50"/>
        <v/>
      </c>
      <c r="Z186" s="1" t="e">
        <f t="shared" si="51"/>
        <v>#N/A</v>
      </c>
      <c r="AA186" s="3"/>
      <c r="AB186" s="13" t="e">
        <f t="shared" si="43"/>
        <v>#N/A</v>
      </c>
      <c r="AC186" s="13" t="e">
        <f t="shared" si="44"/>
        <v>#N/A</v>
      </c>
      <c r="AD186" s="13" t="e">
        <f t="shared" si="45"/>
        <v>#N/A</v>
      </c>
      <c r="AE186" s="13" t="e">
        <f t="shared" si="46"/>
        <v>#N/A</v>
      </c>
      <c r="AF186" s="13" t="e">
        <f t="shared" si="47"/>
        <v>#N/A</v>
      </c>
      <c r="AG186" s="13" t="e">
        <f t="shared" si="48"/>
        <v>#N/A</v>
      </c>
      <c r="AI186" s="11"/>
      <c r="AJ186" s="11"/>
      <c r="AK186" s="11"/>
      <c r="AL186" s="11"/>
      <c r="AM186" s="11"/>
      <c r="AN186" s="11"/>
      <c r="AO186" s="11"/>
      <c r="AP186" s="11"/>
      <c r="AQ186" s="11">
        <f t="shared" si="54"/>
        <v>188</v>
      </c>
      <c r="AR186" s="11">
        <f t="shared" si="54"/>
        <v>173</v>
      </c>
      <c r="AT186" s="107"/>
      <c r="BA186" s="11"/>
      <c r="BB186" s="11"/>
      <c r="BC186" s="11"/>
      <c r="BD186" s="11"/>
      <c r="BE186" s="11"/>
      <c r="BH186" s="11"/>
      <c r="BI186" s="11"/>
      <c r="BJ186" s="11"/>
      <c r="BK186" s="11"/>
      <c r="BL186" s="11"/>
      <c r="BM186" s="11"/>
      <c r="BN186" s="11"/>
    </row>
    <row r="187" spans="1:66" s="1" customFormat="1" x14ac:dyDescent="0.3">
      <c r="A187" s="11"/>
      <c r="B187" s="1" t="e">
        <f t="shared" si="42"/>
        <v>#N/A</v>
      </c>
      <c r="V187" s="1" t="str">
        <f t="shared" si="49"/>
        <v/>
      </c>
      <c r="W187" s="1" t="str">
        <f t="shared" si="50"/>
        <v/>
      </c>
      <c r="X187" s="1" t="str">
        <f t="shared" si="50"/>
        <v/>
      </c>
      <c r="Y187" s="1" t="str">
        <f t="shared" si="50"/>
        <v/>
      </c>
      <c r="Z187" s="1" t="e">
        <f t="shared" si="51"/>
        <v>#N/A</v>
      </c>
      <c r="AA187" s="3"/>
      <c r="AB187" s="13" t="e">
        <f t="shared" si="43"/>
        <v>#N/A</v>
      </c>
      <c r="AC187" s="13" t="e">
        <f t="shared" si="44"/>
        <v>#N/A</v>
      </c>
      <c r="AD187" s="13" t="e">
        <f t="shared" si="45"/>
        <v>#N/A</v>
      </c>
      <c r="AE187" s="13" t="e">
        <f t="shared" si="46"/>
        <v>#N/A</v>
      </c>
      <c r="AF187" s="13" t="e">
        <f t="shared" si="47"/>
        <v>#N/A</v>
      </c>
      <c r="AG187" s="13" t="e">
        <f t="shared" si="48"/>
        <v>#N/A</v>
      </c>
      <c r="AI187" s="11"/>
      <c r="AJ187" s="11"/>
      <c r="AK187" s="11"/>
      <c r="AL187" s="11"/>
      <c r="AM187" s="11"/>
      <c r="AN187" s="11"/>
      <c r="AO187" s="11"/>
      <c r="AP187" s="11"/>
      <c r="AQ187" s="11">
        <f t="shared" si="54"/>
        <v>189</v>
      </c>
      <c r="AR187" s="11">
        <f t="shared" si="54"/>
        <v>174</v>
      </c>
      <c r="AT187" s="107"/>
      <c r="BA187" s="11"/>
      <c r="BB187" s="11"/>
      <c r="BC187" s="11"/>
      <c r="BD187" s="11"/>
      <c r="BE187" s="11"/>
      <c r="BH187" s="11"/>
      <c r="BI187" s="11"/>
      <c r="BJ187" s="11"/>
      <c r="BK187" s="11"/>
      <c r="BL187" s="11"/>
      <c r="BM187" s="11"/>
      <c r="BN187" s="11"/>
    </row>
    <row r="188" spans="1:66" s="1" customFormat="1" x14ac:dyDescent="0.3">
      <c r="A188" s="11"/>
      <c r="B188" s="1" t="e">
        <f t="shared" si="42"/>
        <v>#N/A</v>
      </c>
      <c r="V188" s="1" t="str">
        <f t="shared" si="49"/>
        <v/>
      </c>
      <c r="W188" s="1" t="str">
        <f t="shared" si="50"/>
        <v/>
      </c>
      <c r="X188" s="1" t="str">
        <f t="shared" si="50"/>
        <v/>
      </c>
      <c r="Y188" s="1" t="str">
        <f t="shared" si="50"/>
        <v/>
      </c>
      <c r="Z188" s="1" t="e">
        <f t="shared" si="51"/>
        <v>#N/A</v>
      </c>
      <c r="AA188" s="3"/>
      <c r="AB188" s="13" t="e">
        <f t="shared" si="43"/>
        <v>#N/A</v>
      </c>
      <c r="AC188" s="13" t="e">
        <f t="shared" si="44"/>
        <v>#N/A</v>
      </c>
      <c r="AD188" s="13" t="e">
        <f t="shared" si="45"/>
        <v>#N/A</v>
      </c>
      <c r="AE188" s="13" t="e">
        <f t="shared" si="46"/>
        <v>#N/A</v>
      </c>
      <c r="AF188" s="13" t="e">
        <f t="shared" si="47"/>
        <v>#N/A</v>
      </c>
      <c r="AG188" s="13" t="e">
        <f t="shared" si="48"/>
        <v>#N/A</v>
      </c>
      <c r="AI188" s="11"/>
      <c r="AJ188" s="11"/>
      <c r="AK188" s="11"/>
      <c r="AL188" s="11"/>
      <c r="AM188" s="11"/>
      <c r="AN188" s="11"/>
      <c r="AO188" s="11"/>
      <c r="AP188" s="11"/>
      <c r="AQ188" s="11">
        <f t="shared" si="54"/>
        <v>190</v>
      </c>
      <c r="AR188" s="11">
        <f t="shared" si="54"/>
        <v>175</v>
      </c>
      <c r="AT188" s="107"/>
      <c r="BA188" s="11"/>
      <c r="BB188" s="11"/>
      <c r="BC188" s="11"/>
      <c r="BD188" s="11"/>
      <c r="BE188" s="11"/>
      <c r="BH188" s="11"/>
      <c r="BI188" s="11"/>
      <c r="BJ188" s="11"/>
      <c r="BK188" s="11"/>
      <c r="BL188" s="11"/>
      <c r="BM188" s="11"/>
      <c r="BN188" s="11"/>
    </row>
    <row r="189" spans="1:66" s="1" customFormat="1" x14ac:dyDescent="0.3">
      <c r="A189" s="11"/>
      <c r="B189" s="1" t="e">
        <f t="shared" si="42"/>
        <v>#N/A</v>
      </c>
      <c r="V189" s="1" t="str">
        <f t="shared" si="49"/>
        <v/>
      </c>
      <c r="W189" s="1" t="str">
        <f t="shared" si="50"/>
        <v/>
      </c>
      <c r="X189" s="1" t="str">
        <f t="shared" si="50"/>
        <v/>
      </c>
      <c r="Y189" s="1" t="str">
        <f t="shared" si="50"/>
        <v/>
      </c>
      <c r="Z189" s="1" t="e">
        <f t="shared" si="51"/>
        <v>#N/A</v>
      </c>
      <c r="AA189" s="3"/>
      <c r="AB189" s="13" t="e">
        <f t="shared" si="43"/>
        <v>#N/A</v>
      </c>
      <c r="AC189" s="13" t="e">
        <f t="shared" si="44"/>
        <v>#N/A</v>
      </c>
      <c r="AD189" s="13" t="e">
        <f t="shared" si="45"/>
        <v>#N/A</v>
      </c>
      <c r="AE189" s="13" t="e">
        <f t="shared" si="46"/>
        <v>#N/A</v>
      </c>
      <c r="AF189" s="13" t="e">
        <f t="shared" si="47"/>
        <v>#N/A</v>
      </c>
      <c r="AG189" s="13" t="e">
        <f t="shared" si="48"/>
        <v>#N/A</v>
      </c>
      <c r="AI189" s="11"/>
      <c r="AJ189" s="11"/>
      <c r="AK189" s="11"/>
      <c r="AL189" s="11"/>
      <c r="AM189" s="11"/>
      <c r="AN189" s="11"/>
      <c r="AO189" s="11"/>
      <c r="AP189" s="11"/>
      <c r="AQ189" s="11">
        <f t="shared" si="54"/>
        <v>191</v>
      </c>
      <c r="AR189" s="11">
        <f t="shared" si="54"/>
        <v>176</v>
      </c>
      <c r="AT189" s="107"/>
      <c r="BA189" s="11"/>
      <c r="BB189" s="11"/>
      <c r="BC189" s="11"/>
      <c r="BD189" s="11"/>
      <c r="BE189" s="11"/>
      <c r="BH189" s="11"/>
      <c r="BI189" s="11"/>
      <c r="BJ189" s="11"/>
      <c r="BK189" s="11"/>
      <c r="BL189" s="11"/>
      <c r="BM189" s="11"/>
      <c r="BN189" s="11"/>
    </row>
    <row r="190" spans="1:66" s="1" customFormat="1" x14ac:dyDescent="0.3">
      <c r="A190" s="11"/>
      <c r="B190" s="1" t="e">
        <f t="shared" si="42"/>
        <v>#N/A</v>
      </c>
      <c r="V190" s="1" t="str">
        <f t="shared" si="49"/>
        <v/>
      </c>
      <c r="W190" s="1" t="str">
        <f t="shared" si="50"/>
        <v/>
      </c>
      <c r="X190" s="1" t="str">
        <f t="shared" si="50"/>
        <v/>
      </c>
      <c r="Y190" s="1" t="str">
        <f t="shared" si="50"/>
        <v/>
      </c>
      <c r="Z190" s="1" t="e">
        <f t="shared" si="51"/>
        <v>#N/A</v>
      </c>
      <c r="AA190" s="3"/>
      <c r="AB190" s="13" t="e">
        <f t="shared" si="43"/>
        <v>#N/A</v>
      </c>
      <c r="AC190" s="13" t="e">
        <f t="shared" si="44"/>
        <v>#N/A</v>
      </c>
      <c r="AD190" s="13" t="e">
        <f t="shared" si="45"/>
        <v>#N/A</v>
      </c>
      <c r="AE190" s="13" t="e">
        <f t="shared" si="46"/>
        <v>#N/A</v>
      </c>
      <c r="AF190" s="13" t="e">
        <f t="shared" si="47"/>
        <v>#N/A</v>
      </c>
      <c r="AG190" s="13" t="e">
        <f t="shared" si="48"/>
        <v>#N/A</v>
      </c>
      <c r="AI190" s="11"/>
      <c r="AJ190" s="11"/>
      <c r="AK190" s="11"/>
      <c r="AL190" s="11"/>
      <c r="AM190" s="11"/>
      <c r="AN190" s="11"/>
      <c r="AO190" s="11"/>
      <c r="AP190" s="11"/>
      <c r="AQ190" s="11">
        <f t="shared" si="54"/>
        <v>192</v>
      </c>
      <c r="AR190" s="11">
        <f t="shared" si="54"/>
        <v>177</v>
      </c>
      <c r="AT190" s="107"/>
      <c r="BA190" s="11"/>
      <c r="BB190" s="11"/>
      <c r="BC190" s="11"/>
      <c r="BD190" s="11"/>
      <c r="BE190" s="11"/>
      <c r="BH190" s="11"/>
      <c r="BI190" s="11"/>
      <c r="BJ190" s="11"/>
      <c r="BK190" s="11"/>
      <c r="BL190" s="11"/>
      <c r="BM190" s="11"/>
      <c r="BN190" s="11"/>
    </row>
    <row r="191" spans="1:66" s="1" customFormat="1" x14ac:dyDescent="0.3">
      <c r="A191" s="11"/>
      <c r="B191" s="1" t="e">
        <f t="shared" si="42"/>
        <v>#N/A</v>
      </c>
      <c r="V191" s="1" t="str">
        <f t="shared" si="49"/>
        <v/>
      </c>
      <c r="W191" s="1" t="str">
        <f t="shared" si="50"/>
        <v/>
      </c>
      <c r="X191" s="1" t="str">
        <f t="shared" si="50"/>
        <v/>
      </c>
      <c r="Y191" s="1" t="str">
        <f t="shared" si="50"/>
        <v/>
      </c>
      <c r="Z191" s="1" t="e">
        <f t="shared" si="51"/>
        <v>#N/A</v>
      </c>
      <c r="AA191" s="3"/>
      <c r="AB191" s="13" t="e">
        <f t="shared" si="43"/>
        <v>#N/A</v>
      </c>
      <c r="AC191" s="13" t="e">
        <f t="shared" si="44"/>
        <v>#N/A</v>
      </c>
      <c r="AD191" s="13" t="e">
        <f t="shared" si="45"/>
        <v>#N/A</v>
      </c>
      <c r="AE191" s="13" t="e">
        <f t="shared" si="46"/>
        <v>#N/A</v>
      </c>
      <c r="AF191" s="13" t="e">
        <f t="shared" si="47"/>
        <v>#N/A</v>
      </c>
      <c r="AG191" s="13" t="e">
        <f t="shared" si="48"/>
        <v>#N/A</v>
      </c>
      <c r="AI191" s="11"/>
      <c r="AJ191" s="11"/>
      <c r="AK191" s="11"/>
      <c r="AL191" s="11"/>
      <c r="AM191" s="11"/>
      <c r="AN191" s="11"/>
      <c r="AO191" s="11"/>
      <c r="AP191" s="11"/>
      <c r="AQ191" s="11">
        <f t="shared" si="54"/>
        <v>193</v>
      </c>
      <c r="AR191" s="11">
        <f t="shared" si="54"/>
        <v>178</v>
      </c>
      <c r="AT191" s="107"/>
      <c r="BA191" s="11"/>
      <c r="BB191" s="11"/>
      <c r="BC191" s="11"/>
      <c r="BD191" s="11"/>
      <c r="BE191" s="11"/>
      <c r="BH191" s="11"/>
      <c r="BI191" s="11"/>
      <c r="BJ191" s="11"/>
      <c r="BK191" s="11"/>
      <c r="BL191" s="11"/>
      <c r="BM191" s="11"/>
      <c r="BN191" s="11"/>
    </row>
    <row r="192" spans="1:66" s="1" customFormat="1" x14ac:dyDescent="0.3">
      <c r="A192" s="11"/>
      <c r="B192" s="1" t="e">
        <f t="shared" si="42"/>
        <v>#N/A</v>
      </c>
      <c r="V192" s="1" t="str">
        <f t="shared" si="49"/>
        <v/>
      </c>
      <c r="W192" s="1" t="str">
        <f t="shared" si="50"/>
        <v/>
      </c>
      <c r="X192" s="1" t="str">
        <f t="shared" si="50"/>
        <v/>
      </c>
      <c r="Y192" s="1" t="str">
        <f t="shared" si="50"/>
        <v/>
      </c>
      <c r="Z192" s="1" t="e">
        <f t="shared" si="51"/>
        <v>#N/A</v>
      </c>
      <c r="AA192" s="3"/>
      <c r="AB192" s="13" t="e">
        <f t="shared" si="43"/>
        <v>#N/A</v>
      </c>
      <c r="AC192" s="13" t="e">
        <f t="shared" si="44"/>
        <v>#N/A</v>
      </c>
      <c r="AD192" s="13" t="e">
        <f t="shared" si="45"/>
        <v>#N/A</v>
      </c>
      <c r="AE192" s="13" t="e">
        <f t="shared" si="46"/>
        <v>#N/A</v>
      </c>
      <c r="AF192" s="13" t="e">
        <f t="shared" si="47"/>
        <v>#N/A</v>
      </c>
      <c r="AG192" s="13" t="e">
        <f t="shared" si="48"/>
        <v>#N/A</v>
      </c>
      <c r="AI192" s="11"/>
      <c r="AJ192" s="11"/>
      <c r="AK192" s="11"/>
      <c r="AL192" s="11"/>
      <c r="AM192" s="11"/>
      <c r="AN192" s="11"/>
      <c r="AO192" s="11"/>
      <c r="AP192" s="11"/>
      <c r="AQ192" s="11">
        <f t="shared" ref="AQ192:AR196" si="55">+AQ191+1</f>
        <v>194</v>
      </c>
      <c r="AR192" s="11">
        <f t="shared" si="55"/>
        <v>179</v>
      </c>
      <c r="AT192" s="107"/>
      <c r="BA192" s="11"/>
      <c r="BB192" s="11"/>
      <c r="BC192" s="11"/>
      <c r="BD192" s="11"/>
      <c r="BE192" s="11"/>
      <c r="BH192" s="11"/>
      <c r="BI192" s="11"/>
      <c r="BJ192" s="11"/>
      <c r="BK192" s="11"/>
      <c r="BL192" s="11"/>
      <c r="BM192" s="11"/>
      <c r="BN192" s="11"/>
    </row>
    <row r="193" spans="1:66" s="1" customFormat="1" x14ac:dyDescent="0.3">
      <c r="A193" s="11"/>
      <c r="B193" s="1" t="e">
        <f t="shared" si="42"/>
        <v>#N/A</v>
      </c>
      <c r="V193" s="1" t="str">
        <f t="shared" si="49"/>
        <v/>
      </c>
      <c r="W193" s="1" t="str">
        <f t="shared" si="50"/>
        <v/>
      </c>
      <c r="X193" s="1" t="str">
        <f t="shared" si="50"/>
        <v/>
      </c>
      <c r="Y193" s="1" t="str">
        <f t="shared" si="50"/>
        <v/>
      </c>
      <c r="Z193" s="1" t="e">
        <f t="shared" si="51"/>
        <v>#N/A</v>
      </c>
      <c r="AA193" s="3"/>
      <c r="AB193" s="13" t="e">
        <f t="shared" si="43"/>
        <v>#N/A</v>
      </c>
      <c r="AC193" s="13" t="e">
        <f t="shared" si="44"/>
        <v>#N/A</v>
      </c>
      <c r="AD193" s="13" t="e">
        <f t="shared" si="45"/>
        <v>#N/A</v>
      </c>
      <c r="AE193" s="13" t="e">
        <f t="shared" si="46"/>
        <v>#N/A</v>
      </c>
      <c r="AF193" s="13" t="e">
        <f t="shared" si="47"/>
        <v>#N/A</v>
      </c>
      <c r="AG193" s="13" t="e">
        <f t="shared" si="48"/>
        <v>#N/A</v>
      </c>
      <c r="AI193" s="11"/>
      <c r="AJ193" s="11"/>
      <c r="AK193" s="11"/>
      <c r="AL193" s="11"/>
      <c r="AM193" s="11"/>
      <c r="AN193" s="11"/>
      <c r="AO193" s="11"/>
      <c r="AP193" s="11"/>
      <c r="AQ193" s="11">
        <f t="shared" si="55"/>
        <v>195</v>
      </c>
      <c r="AR193" s="11">
        <f t="shared" si="55"/>
        <v>180</v>
      </c>
      <c r="AT193" s="107"/>
      <c r="BA193" s="11"/>
      <c r="BB193" s="11"/>
      <c r="BC193" s="11"/>
      <c r="BD193" s="11"/>
      <c r="BE193" s="11"/>
      <c r="BH193" s="11"/>
      <c r="BI193" s="11"/>
      <c r="BJ193" s="11"/>
      <c r="BK193" s="11"/>
      <c r="BL193" s="11"/>
      <c r="BM193" s="11"/>
      <c r="BN193" s="11"/>
    </row>
    <row r="194" spans="1:66" s="1" customFormat="1" x14ac:dyDescent="0.3">
      <c r="A194" s="11"/>
      <c r="B194" s="1" t="e">
        <f t="shared" si="42"/>
        <v>#N/A</v>
      </c>
      <c r="V194" s="1" t="str">
        <f t="shared" si="49"/>
        <v/>
      </c>
      <c r="W194" s="1" t="str">
        <f t="shared" si="50"/>
        <v/>
      </c>
      <c r="X194" s="1" t="str">
        <f t="shared" si="50"/>
        <v/>
      </c>
      <c r="Y194" s="1" t="str">
        <f t="shared" si="50"/>
        <v/>
      </c>
      <c r="Z194" s="1" t="e">
        <f t="shared" si="51"/>
        <v>#N/A</v>
      </c>
      <c r="AA194" s="3"/>
      <c r="AB194" s="13" t="e">
        <f t="shared" si="43"/>
        <v>#N/A</v>
      </c>
      <c r="AC194" s="13" t="e">
        <f t="shared" si="44"/>
        <v>#N/A</v>
      </c>
      <c r="AD194" s="13" t="e">
        <f t="shared" si="45"/>
        <v>#N/A</v>
      </c>
      <c r="AE194" s="13" t="e">
        <f t="shared" si="46"/>
        <v>#N/A</v>
      </c>
      <c r="AF194" s="13" t="e">
        <f t="shared" si="47"/>
        <v>#N/A</v>
      </c>
      <c r="AG194" s="13" t="e">
        <f t="shared" si="48"/>
        <v>#N/A</v>
      </c>
      <c r="AI194" s="11"/>
      <c r="AJ194" s="11"/>
      <c r="AK194" s="11"/>
      <c r="AL194" s="11"/>
      <c r="AM194" s="11"/>
      <c r="AN194" s="11"/>
      <c r="AO194" s="11"/>
      <c r="AP194" s="11"/>
      <c r="AQ194" s="11">
        <f t="shared" si="55"/>
        <v>196</v>
      </c>
      <c r="AR194" s="11">
        <f t="shared" si="55"/>
        <v>181</v>
      </c>
      <c r="AT194" s="107"/>
      <c r="BA194" s="11"/>
      <c r="BB194" s="11"/>
      <c r="BC194" s="11"/>
      <c r="BD194" s="11"/>
      <c r="BE194" s="11"/>
      <c r="BH194" s="11"/>
      <c r="BI194" s="11"/>
      <c r="BJ194" s="11"/>
      <c r="BK194" s="11"/>
      <c r="BL194" s="11"/>
      <c r="BM194" s="11"/>
      <c r="BN194" s="11"/>
    </row>
    <row r="195" spans="1:66" s="1" customFormat="1" x14ac:dyDescent="0.3">
      <c r="A195" s="11"/>
      <c r="B195" s="1" t="e">
        <f t="shared" si="42"/>
        <v>#N/A</v>
      </c>
      <c r="V195" s="1" t="str">
        <f t="shared" si="49"/>
        <v/>
      </c>
      <c r="W195" s="1" t="str">
        <f t="shared" si="50"/>
        <v/>
      </c>
      <c r="X195" s="1" t="str">
        <f t="shared" si="50"/>
        <v/>
      </c>
      <c r="Y195" s="1" t="str">
        <f t="shared" si="50"/>
        <v/>
      </c>
      <c r="Z195" s="1" t="e">
        <f t="shared" si="51"/>
        <v>#N/A</v>
      </c>
      <c r="AA195" s="3"/>
      <c r="AB195" s="13" t="e">
        <f t="shared" si="43"/>
        <v>#N/A</v>
      </c>
      <c r="AC195" s="13" t="e">
        <f t="shared" si="44"/>
        <v>#N/A</v>
      </c>
      <c r="AD195" s="13" t="e">
        <f t="shared" si="45"/>
        <v>#N/A</v>
      </c>
      <c r="AE195" s="13" t="e">
        <f t="shared" si="46"/>
        <v>#N/A</v>
      </c>
      <c r="AF195" s="13" t="e">
        <f t="shared" si="47"/>
        <v>#N/A</v>
      </c>
      <c r="AG195" s="13" t="e">
        <f t="shared" si="48"/>
        <v>#N/A</v>
      </c>
      <c r="AI195" s="11"/>
      <c r="AJ195" s="11"/>
      <c r="AK195" s="11"/>
      <c r="AL195" s="11"/>
      <c r="AM195" s="11"/>
      <c r="AN195" s="11"/>
      <c r="AO195" s="11"/>
      <c r="AP195" s="11"/>
      <c r="AQ195" s="11">
        <f t="shared" si="55"/>
        <v>197</v>
      </c>
      <c r="AR195" s="11">
        <f t="shared" si="55"/>
        <v>182</v>
      </c>
      <c r="AT195" s="107"/>
      <c r="BA195" s="11"/>
      <c r="BB195" s="11"/>
      <c r="BC195" s="11"/>
      <c r="BD195" s="11"/>
      <c r="BE195" s="11"/>
      <c r="BH195" s="11"/>
      <c r="BI195" s="11"/>
      <c r="BJ195" s="11"/>
      <c r="BK195" s="11"/>
      <c r="BL195" s="11"/>
      <c r="BM195" s="11"/>
      <c r="BN195" s="11"/>
    </row>
    <row r="196" spans="1:66" s="1" customFormat="1" x14ac:dyDescent="0.3">
      <c r="A196" s="11"/>
      <c r="B196" s="1" t="e">
        <f t="shared" si="42"/>
        <v>#N/A</v>
      </c>
      <c r="V196" s="1" t="str">
        <f t="shared" si="49"/>
        <v/>
      </c>
      <c r="W196" s="1" t="str">
        <f t="shared" si="50"/>
        <v/>
      </c>
      <c r="X196" s="1" t="str">
        <f t="shared" si="50"/>
        <v/>
      </c>
      <c r="Y196" s="1" t="str">
        <f t="shared" si="50"/>
        <v/>
      </c>
      <c r="Z196" s="1" t="e">
        <f t="shared" si="51"/>
        <v>#N/A</v>
      </c>
      <c r="AA196" s="3"/>
      <c r="AB196" s="13" t="e">
        <f t="shared" si="43"/>
        <v>#N/A</v>
      </c>
      <c r="AC196" s="13" t="e">
        <f t="shared" si="44"/>
        <v>#N/A</v>
      </c>
      <c r="AD196" s="13" t="e">
        <f t="shared" si="45"/>
        <v>#N/A</v>
      </c>
      <c r="AE196" s="13" t="e">
        <f t="shared" si="46"/>
        <v>#N/A</v>
      </c>
      <c r="AF196" s="13" t="e">
        <f t="shared" si="47"/>
        <v>#N/A</v>
      </c>
      <c r="AG196" s="13" t="e">
        <f t="shared" si="48"/>
        <v>#N/A</v>
      </c>
      <c r="AI196" s="11"/>
      <c r="AJ196" s="11"/>
      <c r="AK196" s="11"/>
      <c r="AL196" s="11"/>
      <c r="AM196" s="11"/>
      <c r="AN196" s="11"/>
      <c r="AO196" s="11"/>
      <c r="AP196" s="11"/>
      <c r="AQ196" s="11">
        <f t="shared" si="55"/>
        <v>198</v>
      </c>
      <c r="AR196" s="11">
        <f t="shared" si="55"/>
        <v>183</v>
      </c>
      <c r="AT196" s="107"/>
      <c r="BA196" s="11"/>
      <c r="BB196" s="11"/>
      <c r="BC196" s="11"/>
      <c r="BD196" s="11"/>
      <c r="BE196" s="11"/>
      <c r="BH196" s="11"/>
      <c r="BI196" s="11"/>
      <c r="BJ196" s="11"/>
      <c r="BK196" s="11"/>
      <c r="BL196" s="11"/>
      <c r="BM196" s="11"/>
      <c r="BN196" s="11"/>
    </row>
    <row r="197" spans="1:66" s="1" customFormat="1" x14ac:dyDescent="0.3">
      <c r="A197" s="11"/>
      <c r="B197" s="1" t="e">
        <f t="shared" si="42"/>
        <v>#N/A</v>
      </c>
      <c r="V197" s="1" t="str">
        <f t="shared" si="49"/>
        <v/>
      </c>
      <c r="W197" s="1" t="str">
        <f t="shared" si="50"/>
        <v/>
      </c>
      <c r="X197" s="1" t="str">
        <f t="shared" si="50"/>
        <v/>
      </c>
      <c r="Y197" s="1" t="str">
        <f t="shared" si="50"/>
        <v/>
      </c>
      <c r="Z197" s="1" t="e">
        <f t="shared" si="51"/>
        <v>#N/A</v>
      </c>
      <c r="AA197" s="3"/>
      <c r="AB197" s="13" t="e">
        <f t="shared" si="43"/>
        <v>#N/A</v>
      </c>
      <c r="AC197" s="13" t="e">
        <f t="shared" si="44"/>
        <v>#N/A</v>
      </c>
      <c r="AD197" s="13" t="e">
        <f t="shared" si="45"/>
        <v>#N/A</v>
      </c>
      <c r="AE197" s="13" t="e">
        <f t="shared" si="46"/>
        <v>#N/A</v>
      </c>
      <c r="AF197" s="13" t="e">
        <f t="shared" si="47"/>
        <v>#N/A</v>
      </c>
      <c r="AG197" s="13" t="e">
        <f t="shared" si="48"/>
        <v>#N/A</v>
      </c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T197" s="107"/>
      <c r="BA197" s="11"/>
      <c r="BB197" s="11"/>
      <c r="BC197" s="11"/>
      <c r="BD197" s="11"/>
      <c r="BE197" s="11"/>
      <c r="BH197" s="11"/>
      <c r="BI197" s="11"/>
      <c r="BJ197" s="11"/>
      <c r="BK197" s="11"/>
      <c r="BL197" s="11"/>
      <c r="BM197" s="11"/>
      <c r="BN197" s="11"/>
    </row>
    <row r="198" spans="1:66" s="1" customFormat="1" x14ac:dyDescent="0.3">
      <c r="A198" s="11"/>
      <c r="B198" s="1" t="e">
        <f t="shared" si="42"/>
        <v>#N/A</v>
      </c>
      <c r="V198" s="1" t="str">
        <f t="shared" si="49"/>
        <v/>
      </c>
      <c r="W198" s="1" t="str">
        <f t="shared" si="50"/>
        <v/>
      </c>
      <c r="X198" s="1" t="str">
        <f t="shared" si="50"/>
        <v/>
      </c>
      <c r="Y198" s="1" t="str">
        <f t="shared" si="50"/>
        <v/>
      </c>
      <c r="Z198" s="1" t="e">
        <f t="shared" si="51"/>
        <v>#N/A</v>
      </c>
      <c r="AA198" s="3"/>
      <c r="AB198" s="13" t="e">
        <f t="shared" si="43"/>
        <v>#N/A</v>
      </c>
      <c r="AC198" s="13" t="e">
        <f t="shared" si="44"/>
        <v>#N/A</v>
      </c>
      <c r="AD198" s="13" t="e">
        <f t="shared" si="45"/>
        <v>#N/A</v>
      </c>
      <c r="AE198" s="13" t="e">
        <f t="shared" si="46"/>
        <v>#N/A</v>
      </c>
      <c r="AF198" s="13" t="e">
        <f t="shared" si="47"/>
        <v>#N/A</v>
      </c>
      <c r="AG198" s="13" t="e">
        <f t="shared" si="48"/>
        <v>#N/A</v>
      </c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T198" s="107"/>
      <c r="BA198" s="11"/>
      <c r="BB198" s="11"/>
      <c r="BC198" s="11"/>
      <c r="BD198" s="11"/>
      <c r="BE198" s="11"/>
      <c r="BH198" s="11"/>
      <c r="BI198" s="11"/>
      <c r="BJ198" s="11"/>
      <c r="BK198" s="11"/>
      <c r="BL198" s="11"/>
      <c r="BM198" s="11"/>
      <c r="BN198" s="11"/>
    </row>
    <row r="199" spans="1:66" s="1" customFormat="1" x14ac:dyDescent="0.3">
      <c r="A199" s="11"/>
      <c r="B199" s="1" t="e">
        <f t="shared" si="42"/>
        <v>#N/A</v>
      </c>
      <c r="V199" s="1" t="str">
        <f t="shared" si="49"/>
        <v/>
      </c>
      <c r="W199" s="1" t="str">
        <f t="shared" si="50"/>
        <v/>
      </c>
      <c r="X199" s="1" t="str">
        <f t="shared" si="50"/>
        <v/>
      </c>
      <c r="Y199" s="1" t="str">
        <f t="shared" si="50"/>
        <v/>
      </c>
      <c r="Z199" s="1" t="e">
        <f t="shared" si="51"/>
        <v>#N/A</v>
      </c>
      <c r="AA199" s="3"/>
      <c r="AB199" s="13" t="e">
        <f t="shared" si="43"/>
        <v>#N/A</v>
      </c>
      <c r="AC199" s="13" t="e">
        <f t="shared" si="44"/>
        <v>#N/A</v>
      </c>
      <c r="AD199" s="13" t="e">
        <f t="shared" si="45"/>
        <v>#N/A</v>
      </c>
      <c r="AE199" s="13" t="e">
        <f t="shared" si="46"/>
        <v>#N/A</v>
      </c>
      <c r="AF199" s="13" t="e">
        <f t="shared" si="47"/>
        <v>#N/A</v>
      </c>
      <c r="AG199" s="13" t="e">
        <f t="shared" si="48"/>
        <v>#N/A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T199" s="107"/>
      <c r="BA199" s="11"/>
      <c r="BB199" s="11"/>
      <c r="BC199" s="11"/>
      <c r="BD199" s="11"/>
      <c r="BE199" s="11"/>
      <c r="BH199" s="11"/>
      <c r="BI199" s="11"/>
      <c r="BJ199" s="11"/>
      <c r="BK199" s="11"/>
      <c r="BL199" s="11"/>
      <c r="BM199" s="11"/>
      <c r="BN199" s="11"/>
    </row>
    <row r="200" spans="1:66" s="1" customFormat="1" x14ac:dyDescent="0.3">
      <c r="A200" s="11"/>
      <c r="B200" s="1" t="e">
        <f t="shared" si="42"/>
        <v>#N/A</v>
      </c>
      <c r="V200" s="1" t="str">
        <f t="shared" si="49"/>
        <v/>
      </c>
      <c r="W200" s="1" t="str">
        <f t="shared" si="50"/>
        <v/>
      </c>
      <c r="X200" s="1" t="str">
        <f t="shared" si="50"/>
        <v/>
      </c>
      <c r="Y200" s="1" t="str">
        <f t="shared" si="50"/>
        <v/>
      </c>
      <c r="Z200" s="1" t="e">
        <f t="shared" si="51"/>
        <v>#N/A</v>
      </c>
      <c r="AA200" s="3"/>
      <c r="AB200" s="13" t="e">
        <f t="shared" si="43"/>
        <v>#N/A</v>
      </c>
      <c r="AC200" s="13" t="e">
        <f t="shared" si="44"/>
        <v>#N/A</v>
      </c>
      <c r="AD200" s="13" t="e">
        <f t="shared" si="45"/>
        <v>#N/A</v>
      </c>
      <c r="AE200" s="13" t="e">
        <f t="shared" si="46"/>
        <v>#N/A</v>
      </c>
      <c r="AF200" s="13" t="e">
        <f t="shared" si="47"/>
        <v>#N/A</v>
      </c>
      <c r="AG200" s="13" t="e">
        <f t="shared" si="48"/>
        <v>#N/A</v>
      </c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T200" s="107"/>
      <c r="BA200" s="11"/>
      <c r="BB200" s="11"/>
      <c r="BC200" s="11"/>
      <c r="BD200" s="11"/>
      <c r="BE200" s="11"/>
      <c r="BH200" s="11"/>
      <c r="BI200" s="11"/>
      <c r="BJ200" s="11"/>
      <c r="BK200" s="11"/>
      <c r="BL200" s="11"/>
      <c r="BM200" s="11"/>
      <c r="BN200" s="11"/>
    </row>
    <row r="201" spans="1:66" s="1" customFormat="1" x14ac:dyDescent="0.3">
      <c r="A201" s="11"/>
      <c r="B201" s="1" t="e">
        <f t="shared" si="42"/>
        <v>#N/A</v>
      </c>
      <c r="V201" s="1" t="str">
        <f t="shared" si="49"/>
        <v/>
      </c>
      <c r="W201" s="1" t="str">
        <f t="shared" si="50"/>
        <v/>
      </c>
      <c r="X201" s="1" t="str">
        <f t="shared" si="50"/>
        <v/>
      </c>
      <c r="Y201" s="1" t="str">
        <f t="shared" si="50"/>
        <v/>
      </c>
      <c r="Z201" s="1" t="e">
        <f t="shared" si="51"/>
        <v>#N/A</v>
      </c>
      <c r="AA201" s="3"/>
      <c r="AB201" s="13" t="e">
        <f t="shared" si="43"/>
        <v>#N/A</v>
      </c>
      <c r="AC201" s="13" t="e">
        <f t="shared" si="44"/>
        <v>#N/A</v>
      </c>
      <c r="AD201" s="13" t="e">
        <f t="shared" si="45"/>
        <v>#N/A</v>
      </c>
      <c r="AE201" s="13" t="e">
        <f t="shared" si="46"/>
        <v>#N/A</v>
      </c>
      <c r="AF201" s="13" t="e">
        <f t="shared" si="47"/>
        <v>#N/A</v>
      </c>
      <c r="AG201" s="13" t="e">
        <f t="shared" si="48"/>
        <v>#N/A</v>
      </c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T201" s="107"/>
      <c r="BA201" s="11"/>
      <c r="BB201" s="11"/>
      <c r="BC201" s="11"/>
      <c r="BD201" s="11"/>
      <c r="BE201" s="11"/>
      <c r="BH201" s="11"/>
      <c r="BI201" s="11"/>
      <c r="BJ201" s="11"/>
      <c r="BK201" s="11"/>
      <c r="BL201" s="11"/>
      <c r="BM201" s="11"/>
      <c r="BN201" s="11"/>
    </row>
    <row r="202" spans="1:66" s="1" customFormat="1" x14ac:dyDescent="0.3">
      <c r="A202" s="11"/>
      <c r="B202" s="1" t="e">
        <f t="shared" si="42"/>
        <v>#N/A</v>
      </c>
      <c r="V202" s="1" t="str">
        <f t="shared" si="49"/>
        <v/>
      </c>
      <c r="W202" s="1" t="str">
        <f t="shared" si="50"/>
        <v/>
      </c>
      <c r="X202" s="1" t="str">
        <f t="shared" si="50"/>
        <v/>
      </c>
      <c r="Y202" s="1" t="str">
        <f t="shared" si="50"/>
        <v/>
      </c>
      <c r="Z202" s="1" t="e">
        <f t="shared" si="51"/>
        <v>#N/A</v>
      </c>
      <c r="AA202" s="3"/>
      <c r="AB202" s="13" t="e">
        <f t="shared" si="43"/>
        <v>#N/A</v>
      </c>
      <c r="AC202" s="13" t="e">
        <f t="shared" si="44"/>
        <v>#N/A</v>
      </c>
      <c r="AD202" s="13" t="e">
        <f t="shared" si="45"/>
        <v>#N/A</v>
      </c>
      <c r="AE202" s="13" t="e">
        <f t="shared" si="46"/>
        <v>#N/A</v>
      </c>
      <c r="AF202" s="13" t="e">
        <f t="shared" si="47"/>
        <v>#N/A</v>
      </c>
      <c r="AG202" s="13" t="e">
        <f t="shared" si="48"/>
        <v>#N/A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T202" s="107"/>
      <c r="BA202" s="11"/>
      <c r="BB202" s="11"/>
      <c r="BC202" s="11"/>
      <c r="BD202" s="11"/>
      <c r="BE202" s="11"/>
      <c r="BH202" s="11"/>
      <c r="BI202" s="11"/>
      <c r="BJ202" s="11"/>
      <c r="BK202" s="11"/>
      <c r="BL202" s="11"/>
      <c r="BM202" s="11"/>
      <c r="BN202" s="11"/>
    </row>
    <row r="203" spans="1:66" s="1" customFormat="1" x14ac:dyDescent="0.3">
      <c r="A203" s="11"/>
      <c r="B203" s="1" t="e">
        <f t="shared" si="42"/>
        <v>#N/A</v>
      </c>
      <c r="V203" s="1" t="str">
        <f t="shared" si="49"/>
        <v/>
      </c>
      <c r="W203" s="1" t="str">
        <f t="shared" si="50"/>
        <v/>
      </c>
      <c r="X203" s="1" t="str">
        <f t="shared" si="50"/>
        <v/>
      </c>
      <c r="Y203" s="1" t="str">
        <f t="shared" si="50"/>
        <v/>
      </c>
      <c r="Z203" s="1" t="e">
        <f t="shared" si="51"/>
        <v>#N/A</v>
      </c>
      <c r="AA203" s="3"/>
      <c r="AB203" s="13" t="e">
        <f t="shared" si="43"/>
        <v>#N/A</v>
      </c>
      <c r="AC203" s="13" t="e">
        <f t="shared" si="44"/>
        <v>#N/A</v>
      </c>
      <c r="AD203" s="13" t="e">
        <f t="shared" si="45"/>
        <v>#N/A</v>
      </c>
      <c r="AE203" s="13" t="e">
        <f t="shared" si="46"/>
        <v>#N/A</v>
      </c>
      <c r="AF203" s="13" t="e">
        <f t="shared" si="47"/>
        <v>#N/A</v>
      </c>
      <c r="AG203" s="13" t="e">
        <f t="shared" si="48"/>
        <v>#N/A</v>
      </c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T203" s="107"/>
      <c r="BA203" s="11"/>
      <c r="BB203" s="11"/>
      <c r="BC203" s="11"/>
      <c r="BD203" s="11"/>
      <c r="BE203" s="11"/>
      <c r="BH203" s="11"/>
      <c r="BI203" s="11"/>
      <c r="BJ203" s="11"/>
      <c r="BK203" s="11"/>
      <c r="BL203" s="11"/>
      <c r="BM203" s="11"/>
      <c r="BN203" s="11"/>
    </row>
    <row r="204" spans="1:66" s="1" customFormat="1" x14ac:dyDescent="0.3">
      <c r="A204" s="11"/>
      <c r="B204" s="1" t="e">
        <f t="shared" si="42"/>
        <v>#N/A</v>
      </c>
      <c r="V204" s="1" t="str">
        <f t="shared" si="49"/>
        <v/>
      </c>
      <c r="W204" s="1" t="str">
        <f t="shared" si="50"/>
        <v/>
      </c>
      <c r="X204" s="1" t="str">
        <f t="shared" si="50"/>
        <v/>
      </c>
      <c r="Y204" s="1" t="str">
        <f t="shared" si="50"/>
        <v/>
      </c>
      <c r="Z204" s="1" t="e">
        <f t="shared" si="51"/>
        <v>#N/A</v>
      </c>
      <c r="AA204" s="3"/>
      <c r="AB204" s="13" t="e">
        <f t="shared" si="43"/>
        <v>#N/A</v>
      </c>
      <c r="AC204" s="13" t="e">
        <f t="shared" si="44"/>
        <v>#N/A</v>
      </c>
      <c r="AD204" s="13" t="e">
        <f t="shared" si="45"/>
        <v>#N/A</v>
      </c>
      <c r="AE204" s="13" t="e">
        <f t="shared" si="46"/>
        <v>#N/A</v>
      </c>
      <c r="AF204" s="13" t="e">
        <f t="shared" si="47"/>
        <v>#N/A</v>
      </c>
      <c r="AG204" s="13" t="e">
        <f t="shared" si="48"/>
        <v>#N/A</v>
      </c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T204" s="107"/>
      <c r="BA204" s="11"/>
      <c r="BB204" s="11"/>
      <c r="BC204" s="11"/>
      <c r="BD204" s="11"/>
      <c r="BE204" s="11"/>
      <c r="BH204" s="11"/>
      <c r="BI204" s="11"/>
      <c r="BJ204" s="11"/>
      <c r="BK204" s="11"/>
      <c r="BL204" s="11"/>
      <c r="BM204" s="11"/>
      <c r="BN204" s="11"/>
    </row>
    <row r="205" spans="1:66" s="1" customFormat="1" x14ac:dyDescent="0.3">
      <c r="A205" s="11"/>
      <c r="B205" s="1" t="e">
        <f t="shared" si="42"/>
        <v>#N/A</v>
      </c>
      <c r="V205" s="1" t="str">
        <f t="shared" si="49"/>
        <v/>
      </c>
      <c r="W205" s="1" t="str">
        <f t="shared" si="50"/>
        <v/>
      </c>
      <c r="X205" s="1" t="str">
        <f t="shared" si="50"/>
        <v/>
      </c>
      <c r="Y205" s="1" t="str">
        <f t="shared" si="50"/>
        <v/>
      </c>
      <c r="Z205" s="1" t="e">
        <f t="shared" si="51"/>
        <v>#N/A</v>
      </c>
      <c r="AA205" s="3"/>
      <c r="AB205" s="13" t="e">
        <f t="shared" si="43"/>
        <v>#N/A</v>
      </c>
      <c r="AC205" s="13" t="e">
        <f t="shared" si="44"/>
        <v>#N/A</v>
      </c>
      <c r="AD205" s="13" t="e">
        <f t="shared" si="45"/>
        <v>#N/A</v>
      </c>
      <c r="AE205" s="13" t="e">
        <f t="shared" si="46"/>
        <v>#N/A</v>
      </c>
      <c r="AF205" s="13" t="e">
        <f t="shared" si="47"/>
        <v>#N/A</v>
      </c>
      <c r="AG205" s="13" t="e">
        <f t="shared" si="48"/>
        <v>#N/A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T205" s="107"/>
      <c r="BA205" s="11"/>
      <c r="BB205" s="11"/>
      <c r="BC205" s="11"/>
      <c r="BD205" s="11"/>
      <c r="BE205" s="11"/>
      <c r="BH205" s="11"/>
      <c r="BI205" s="11"/>
      <c r="BJ205" s="11"/>
      <c r="BK205" s="11"/>
      <c r="BL205" s="11"/>
      <c r="BM205" s="11"/>
      <c r="BN205" s="11"/>
    </row>
    <row r="206" spans="1:66" s="1" customFormat="1" x14ac:dyDescent="0.3">
      <c r="A206" s="11"/>
      <c r="B206" s="1" t="e">
        <f t="shared" ref="B206:B269" si="56">IF(C206="",NA(),E206+G206+H206+I206)</f>
        <v>#N/A</v>
      </c>
      <c r="V206" s="1" t="str">
        <f t="shared" si="49"/>
        <v/>
      </c>
      <c r="W206" s="1" t="str">
        <f t="shared" si="50"/>
        <v/>
      </c>
      <c r="X206" s="1" t="str">
        <f t="shared" si="50"/>
        <v/>
      </c>
      <c r="Y206" s="1" t="str">
        <f t="shared" si="50"/>
        <v/>
      </c>
      <c r="Z206" s="1" t="e">
        <f t="shared" si="51"/>
        <v>#N/A</v>
      </c>
      <c r="AA206" s="3"/>
      <c r="AB206" s="13" t="e">
        <f t="shared" ref="AB206:AB269" si="57">IF(OR(ISNA(B206),B206=0),NA(),I206/B206)</f>
        <v>#N/A</v>
      </c>
      <c r="AC206" s="13" t="e">
        <f t="shared" ref="AC206:AC269" si="58">IF(OR(ISNA(B206),B206=0),NA(),B206/$AC$11)</f>
        <v>#N/A</v>
      </c>
      <c r="AD206" s="13" t="e">
        <f t="shared" ref="AD206:AD269" si="59">IF(OR(ISNA(B206),B206=0),NA(),E206/$AC$11)</f>
        <v>#N/A</v>
      </c>
      <c r="AE206" s="13" t="e">
        <f t="shared" ref="AE206:AE269" si="60">IF(OR(ISNA(B206),B206=0),NA(),G206/$AC$11)</f>
        <v>#N/A</v>
      </c>
      <c r="AF206" s="13" t="e">
        <f t="shared" ref="AF206:AF269" si="61">IF(OR(ISNA(B206),B206=0),NA(),I206/$AC$11)</f>
        <v>#N/A</v>
      </c>
      <c r="AG206" s="13" t="e">
        <f t="shared" ref="AG206:AG269" si="62">+IF(OR(ISNA(B206),B206=0),NA(),Z206/$AC$11)</f>
        <v>#N/A</v>
      </c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T206" s="107"/>
      <c r="BA206" s="11"/>
      <c r="BB206" s="11"/>
      <c r="BC206" s="11"/>
      <c r="BD206" s="11"/>
      <c r="BE206" s="11"/>
      <c r="BH206" s="11"/>
      <c r="BI206" s="11"/>
      <c r="BJ206" s="11"/>
      <c r="BK206" s="11"/>
      <c r="BL206" s="11"/>
      <c r="BM206" s="11"/>
      <c r="BN206" s="11"/>
    </row>
    <row r="207" spans="1:66" s="1" customFormat="1" x14ac:dyDescent="0.3">
      <c r="A207" s="11"/>
      <c r="B207" s="1" t="e">
        <f t="shared" si="56"/>
        <v>#N/A</v>
      </c>
      <c r="V207" s="1" t="str">
        <f t="shared" si="49"/>
        <v/>
      </c>
      <c r="W207" s="1" t="str">
        <f t="shared" si="50"/>
        <v/>
      </c>
      <c r="X207" s="1" t="str">
        <f t="shared" si="50"/>
        <v/>
      </c>
      <c r="Y207" s="1" t="str">
        <f t="shared" si="50"/>
        <v/>
      </c>
      <c r="Z207" s="1" t="e">
        <f t="shared" si="51"/>
        <v>#N/A</v>
      </c>
      <c r="AA207" s="3"/>
      <c r="AB207" s="13" t="e">
        <f t="shared" si="57"/>
        <v>#N/A</v>
      </c>
      <c r="AC207" s="13" t="e">
        <f t="shared" si="58"/>
        <v>#N/A</v>
      </c>
      <c r="AD207" s="13" t="e">
        <f t="shared" si="59"/>
        <v>#N/A</v>
      </c>
      <c r="AE207" s="13" t="e">
        <f t="shared" si="60"/>
        <v>#N/A</v>
      </c>
      <c r="AF207" s="13" t="e">
        <f t="shared" si="61"/>
        <v>#N/A</v>
      </c>
      <c r="AG207" s="13" t="e">
        <f t="shared" si="62"/>
        <v>#N/A</v>
      </c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T207" s="107"/>
      <c r="BA207" s="11"/>
      <c r="BB207" s="11"/>
      <c r="BC207" s="11"/>
      <c r="BD207" s="11"/>
      <c r="BE207" s="11"/>
      <c r="BH207" s="11"/>
      <c r="BI207" s="11"/>
      <c r="BJ207" s="11"/>
      <c r="BK207" s="11"/>
      <c r="BL207" s="11"/>
      <c r="BM207" s="11"/>
      <c r="BN207" s="11"/>
    </row>
    <row r="208" spans="1:66" s="1" customFormat="1" x14ac:dyDescent="0.3">
      <c r="A208" s="11"/>
      <c r="B208" s="1" t="e">
        <f t="shared" si="56"/>
        <v>#N/A</v>
      </c>
      <c r="V208" s="1" t="str">
        <f t="shared" ref="V208:V271" si="63">IF($C208="","",E208-E207)</f>
        <v/>
      </c>
      <c r="W208" s="1" t="str">
        <f t="shared" ref="W208:Y271" si="64">IF($C208="","",G208-G207)</f>
        <v/>
      </c>
      <c r="X208" s="1" t="str">
        <f t="shared" si="64"/>
        <v/>
      </c>
      <c r="Y208" s="1" t="str">
        <f t="shared" si="64"/>
        <v/>
      </c>
      <c r="Z208" s="1" t="e">
        <f t="shared" ref="Z208:Z271" si="65">IF(OR($C208="",ISNA($C208)),NA(),V208+W208+X208+Y208)</f>
        <v>#N/A</v>
      </c>
      <c r="AA208" s="3"/>
      <c r="AB208" s="13" t="e">
        <f t="shared" si="57"/>
        <v>#N/A</v>
      </c>
      <c r="AC208" s="13" t="e">
        <f t="shared" si="58"/>
        <v>#N/A</v>
      </c>
      <c r="AD208" s="13" t="e">
        <f t="shared" si="59"/>
        <v>#N/A</v>
      </c>
      <c r="AE208" s="13" t="e">
        <f t="shared" si="60"/>
        <v>#N/A</v>
      </c>
      <c r="AF208" s="13" t="e">
        <f t="shared" si="61"/>
        <v>#N/A</v>
      </c>
      <c r="AG208" s="13" t="e">
        <f t="shared" si="62"/>
        <v>#N/A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T208" s="107"/>
      <c r="BA208" s="11"/>
      <c r="BB208" s="11"/>
      <c r="BC208" s="11"/>
      <c r="BD208" s="11"/>
      <c r="BE208" s="11"/>
      <c r="BH208" s="11"/>
      <c r="BI208" s="11"/>
      <c r="BJ208" s="11"/>
      <c r="BK208" s="11"/>
      <c r="BL208" s="11"/>
      <c r="BM208" s="11"/>
      <c r="BN208" s="11"/>
    </row>
    <row r="209" spans="1:66" s="1" customFormat="1" x14ac:dyDescent="0.3">
      <c r="A209" s="11"/>
      <c r="B209" s="1" t="e">
        <f t="shared" si="56"/>
        <v>#N/A</v>
      </c>
      <c r="V209" s="1" t="str">
        <f t="shared" si="63"/>
        <v/>
      </c>
      <c r="W209" s="1" t="str">
        <f t="shared" si="64"/>
        <v/>
      </c>
      <c r="X209" s="1" t="str">
        <f t="shared" si="64"/>
        <v/>
      </c>
      <c r="Y209" s="1" t="str">
        <f t="shared" si="64"/>
        <v/>
      </c>
      <c r="Z209" s="1" t="e">
        <f t="shared" si="65"/>
        <v>#N/A</v>
      </c>
      <c r="AA209" s="3"/>
      <c r="AB209" s="13" t="e">
        <f t="shared" si="57"/>
        <v>#N/A</v>
      </c>
      <c r="AC209" s="13" t="e">
        <f t="shared" si="58"/>
        <v>#N/A</v>
      </c>
      <c r="AD209" s="13" t="e">
        <f t="shared" si="59"/>
        <v>#N/A</v>
      </c>
      <c r="AE209" s="13" t="e">
        <f t="shared" si="60"/>
        <v>#N/A</v>
      </c>
      <c r="AF209" s="13" t="e">
        <f t="shared" si="61"/>
        <v>#N/A</v>
      </c>
      <c r="AG209" s="13" t="e">
        <f t="shared" si="62"/>
        <v>#N/A</v>
      </c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T209" s="107"/>
      <c r="BA209" s="11"/>
      <c r="BB209" s="11"/>
      <c r="BC209" s="11"/>
      <c r="BD209" s="11"/>
      <c r="BE209" s="11"/>
      <c r="BH209" s="11"/>
      <c r="BI209" s="11"/>
      <c r="BJ209" s="11"/>
      <c r="BK209" s="11"/>
      <c r="BL209" s="11"/>
      <c r="BM209" s="11"/>
      <c r="BN209" s="11"/>
    </row>
    <row r="210" spans="1:66" s="1" customFormat="1" x14ac:dyDescent="0.3">
      <c r="A210" s="11"/>
      <c r="B210" s="1" t="e">
        <f t="shared" si="56"/>
        <v>#N/A</v>
      </c>
      <c r="V210" s="1" t="str">
        <f t="shared" si="63"/>
        <v/>
      </c>
      <c r="W210" s="1" t="str">
        <f t="shared" si="64"/>
        <v/>
      </c>
      <c r="X210" s="1" t="str">
        <f t="shared" si="64"/>
        <v/>
      </c>
      <c r="Y210" s="1" t="str">
        <f t="shared" si="64"/>
        <v/>
      </c>
      <c r="Z210" s="1" t="e">
        <f t="shared" si="65"/>
        <v>#N/A</v>
      </c>
      <c r="AA210" s="3"/>
      <c r="AB210" s="13" t="e">
        <f t="shared" si="57"/>
        <v>#N/A</v>
      </c>
      <c r="AC210" s="13" t="e">
        <f t="shared" si="58"/>
        <v>#N/A</v>
      </c>
      <c r="AD210" s="13" t="e">
        <f t="shared" si="59"/>
        <v>#N/A</v>
      </c>
      <c r="AE210" s="13" t="e">
        <f t="shared" si="60"/>
        <v>#N/A</v>
      </c>
      <c r="AF210" s="13" t="e">
        <f t="shared" si="61"/>
        <v>#N/A</v>
      </c>
      <c r="AG210" s="13" t="e">
        <f t="shared" si="62"/>
        <v>#N/A</v>
      </c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T210" s="107"/>
      <c r="BA210" s="11"/>
      <c r="BB210" s="11"/>
      <c r="BC210" s="11"/>
      <c r="BD210" s="11"/>
      <c r="BE210" s="11"/>
      <c r="BH210" s="11"/>
      <c r="BI210" s="11"/>
      <c r="BJ210" s="11"/>
      <c r="BK210" s="11"/>
      <c r="BL210" s="11"/>
      <c r="BM210" s="11"/>
      <c r="BN210" s="11"/>
    </row>
    <row r="211" spans="1:66" s="1" customFormat="1" x14ac:dyDescent="0.3">
      <c r="A211" s="11"/>
      <c r="B211" s="1" t="e">
        <f t="shared" si="56"/>
        <v>#N/A</v>
      </c>
      <c r="V211" s="1" t="str">
        <f t="shared" si="63"/>
        <v/>
      </c>
      <c r="W211" s="1" t="str">
        <f t="shared" si="64"/>
        <v/>
      </c>
      <c r="X211" s="1" t="str">
        <f t="shared" si="64"/>
        <v/>
      </c>
      <c r="Y211" s="1" t="str">
        <f t="shared" si="64"/>
        <v/>
      </c>
      <c r="Z211" s="1" t="e">
        <f t="shared" si="65"/>
        <v>#N/A</v>
      </c>
      <c r="AA211" s="3"/>
      <c r="AB211" s="13" t="e">
        <f t="shared" si="57"/>
        <v>#N/A</v>
      </c>
      <c r="AC211" s="13" t="e">
        <f t="shared" si="58"/>
        <v>#N/A</v>
      </c>
      <c r="AD211" s="13" t="e">
        <f t="shared" si="59"/>
        <v>#N/A</v>
      </c>
      <c r="AE211" s="13" t="e">
        <f t="shared" si="60"/>
        <v>#N/A</v>
      </c>
      <c r="AF211" s="13" t="e">
        <f t="shared" si="61"/>
        <v>#N/A</v>
      </c>
      <c r="AG211" s="13" t="e">
        <f t="shared" si="62"/>
        <v>#N/A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T211" s="107"/>
      <c r="BA211" s="11"/>
      <c r="BB211" s="11"/>
      <c r="BC211" s="11"/>
      <c r="BD211" s="11"/>
      <c r="BE211" s="11"/>
      <c r="BH211" s="11"/>
      <c r="BI211" s="11"/>
      <c r="BJ211" s="11"/>
      <c r="BK211" s="11"/>
      <c r="BL211" s="11"/>
      <c r="BM211" s="11"/>
      <c r="BN211" s="11"/>
    </row>
    <row r="212" spans="1:66" s="1" customFormat="1" x14ac:dyDescent="0.3">
      <c r="A212" s="11"/>
      <c r="B212" s="1" t="e">
        <f t="shared" si="56"/>
        <v>#N/A</v>
      </c>
      <c r="V212" s="1" t="str">
        <f t="shared" si="63"/>
        <v/>
      </c>
      <c r="W212" s="1" t="str">
        <f t="shared" si="64"/>
        <v/>
      </c>
      <c r="X212" s="1" t="str">
        <f t="shared" si="64"/>
        <v/>
      </c>
      <c r="Y212" s="1" t="str">
        <f t="shared" si="64"/>
        <v/>
      </c>
      <c r="Z212" s="1" t="e">
        <f t="shared" si="65"/>
        <v>#N/A</v>
      </c>
      <c r="AA212" s="3"/>
      <c r="AB212" s="13" t="e">
        <f t="shared" si="57"/>
        <v>#N/A</v>
      </c>
      <c r="AC212" s="13" t="e">
        <f t="shared" si="58"/>
        <v>#N/A</v>
      </c>
      <c r="AD212" s="13" t="e">
        <f t="shared" si="59"/>
        <v>#N/A</v>
      </c>
      <c r="AE212" s="13" t="e">
        <f t="shared" si="60"/>
        <v>#N/A</v>
      </c>
      <c r="AF212" s="13" t="e">
        <f t="shared" si="61"/>
        <v>#N/A</v>
      </c>
      <c r="AG212" s="13" t="e">
        <f t="shared" si="62"/>
        <v>#N/A</v>
      </c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T212" s="107"/>
      <c r="BA212" s="11"/>
      <c r="BB212" s="11"/>
      <c r="BC212" s="11"/>
      <c r="BD212" s="11"/>
      <c r="BE212" s="11"/>
      <c r="BH212" s="11"/>
      <c r="BI212" s="11"/>
      <c r="BJ212" s="11"/>
      <c r="BK212" s="11"/>
      <c r="BL212" s="11"/>
      <c r="BM212" s="11"/>
      <c r="BN212" s="11"/>
    </row>
    <row r="213" spans="1:66" s="1" customFormat="1" x14ac:dyDescent="0.3">
      <c r="A213" s="11"/>
      <c r="B213" s="1" t="e">
        <f t="shared" si="56"/>
        <v>#N/A</v>
      </c>
      <c r="V213" s="1" t="str">
        <f t="shared" si="63"/>
        <v/>
      </c>
      <c r="W213" s="1" t="str">
        <f t="shared" si="64"/>
        <v/>
      </c>
      <c r="X213" s="1" t="str">
        <f t="shared" si="64"/>
        <v/>
      </c>
      <c r="Y213" s="1" t="str">
        <f t="shared" si="64"/>
        <v/>
      </c>
      <c r="Z213" s="1" t="e">
        <f t="shared" si="65"/>
        <v>#N/A</v>
      </c>
      <c r="AA213" s="3"/>
      <c r="AB213" s="13" t="e">
        <f t="shared" si="57"/>
        <v>#N/A</v>
      </c>
      <c r="AC213" s="13" t="e">
        <f t="shared" si="58"/>
        <v>#N/A</v>
      </c>
      <c r="AD213" s="13" t="e">
        <f t="shared" si="59"/>
        <v>#N/A</v>
      </c>
      <c r="AE213" s="13" t="e">
        <f t="shared" si="60"/>
        <v>#N/A</v>
      </c>
      <c r="AF213" s="13" t="e">
        <f t="shared" si="61"/>
        <v>#N/A</v>
      </c>
      <c r="AG213" s="13" t="e">
        <f t="shared" si="62"/>
        <v>#N/A</v>
      </c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T213" s="107"/>
      <c r="BA213" s="11"/>
      <c r="BB213" s="11"/>
      <c r="BC213" s="11"/>
      <c r="BD213" s="11"/>
      <c r="BE213" s="11"/>
      <c r="BH213" s="11"/>
      <c r="BI213" s="11"/>
      <c r="BJ213" s="11"/>
      <c r="BK213" s="11"/>
      <c r="BL213" s="11"/>
      <c r="BM213" s="11"/>
      <c r="BN213" s="11"/>
    </row>
    <row r="214" spans="1:66" s="1" customFormat="1" x14ac:dyDescent="0.3">
      <c r="A214" s="11"/>
      <c r="B214" s="1" t="e">
        <f t="shared" si="56"/>
        <v>#N/A</v>
      </c>
      <c r="V214" s="1" t="str">
        <f t="shared" si="63"/>
        <v/>
      </c>
      <c r="W214" s="1" t="str">
        <f t="shared" si="64"/>
        <v/>
      </c>
      <c r="X214" s="1" t="str">
        <f t="shared" si="64"/>
        <v/>
      </c>
      <c r="Y214" s="1" t="str">
        <f t="shared" si="64"/>
        <v/>
      </c>
      <c r="Z214" s="1" t="e">
        <f t="shared" si="65"/>
        <v>#N/A</v>
      </c>
      <c r="AA214" s="3"/>
      <c r="AB214" s="13" t="e">
        <f t="shared" si="57"/>
        <v>#N/A</v>
      </c>
      <c r="AC214" s="13" t="e">
        <f t="shared" si="58"/>
        <v>#N/A</v>
      </c>
      <c r="AD214" s="13" t="e">
        <f t="shared" si="59"/>
        <v>#N/A</v>
      </c>
      <c r="AE214" s="13" t="e">
        <f t="shared" si="60"/>
        <v>#N/A</v>
      </c>
      <c r="AF214" s="13" t="e">
        <f t="shared" si="61"/>
        <v>#N/A</v>
      </c>
      <c r="AG214" s="13" t="e">
        <f t="shared" si="62"/>
        <v>#N/A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T214" s="107"/>
      <c r="BA214" s="11"/>
      <c r="BB214" s="11"/>
      <c r="BC214" s="11"/>
      <c r="BD214" s="11"/>
      <c r="BE214" s="11"/>
      <c r="BH214" s="11"/>
      <c r="BI214" s="11"/>
      <c r="BJ214" s="11"/>
      <c r="BK214" s="11"/>
      <c r="BL214" s="11"/>
      <c r="BM214" s="11"/>
      <c r="BN214" s="11"/>
    </row>
    <row r="215" spans="1:66" s="1" customFormat="1" x14ac:dyDescent="0.3">
      <c r="A215" s="11"/>
      <c r="B215" s="1" t="e">
        <f t="shared" si="56"/>
        <v>#N/A</v>
      </c>
      <c r="M215" s="7"/>
      <c r="V215" s="1" t="str">
        <f t="shared" si="63"/>
        <v/>
      </c>
      <c r="W215" s="1" t="str">
        <f t="shared" si="64"/>
        <v/>
      </c>
      <c r="X215" s="1" t="str">
        <f t="shared" si="64"/>
        <v/>
      </c>
      <c r="Y215" s="1" t="str">
        <f t="shared" si="64"/>
        <v/>
      </c>
      <c r="Z215" s="1" t="e">
        <f t="shared" si="65"/>
        <v>#N/A</v>
      </c>
      <c r="AA215" s="3"/>
      <c r="AB215" s="13" t="e">
        <f t="shared" si="57"/>
        <v>#N/A</v>
      </c>
      <c r="AC215" s="13" t="e">
        <f t="shared" si="58"/>
        <v>#N/A</v>
      </c>
      <c r="AD215" s="13" t="e">
        <f t="shared" si="59"/>
        <v>#N/A</v>
      </c>
      <c r="AE215" s="13" t="e">
        <f t="shared" si="60"/>
        <v>#N/A</v>
      </c>
      <c r="AF215" s="13" t="e">
        <f t="shared" si="61"/>
        <v>#N/A</v>
      </c>
      <c r="AG215" s="13" t="e">
        <f t="shared" si="62"/>
        <v>#N/A</v>
      </c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T215" s="107"/>
      <c r="BA215" s="11"/>
      <c r="BB215" s="11"/>
      <c r="BC215" s="11"/>
      <c r="BD215" s="11"/>
      <c r="BE215" s="11"/>
      <c r="BH215" s="11"/>
      <c r="BI215" s="11"/>
      <c r="BJ215" s="11"/>
      <c r="BK215" s="11"/>
      <c r="BL215" s="11"/>
      <c r="BM215" s="11"/>
      <c r="BN215" s="11"/>
    </row>
    <row r="216" spans="1:66" s="1" customFormat="1" x14ac:dyDescent="0.3">
      <c r="A216" s="11"/>
      <c r="B216" s="1" t="e">
        <f t="shared" si="56"/>
        <v>#N/A</v>
      </c>
      <c r="M216" s="7"/>
      <c r="V216" s="1" t="str">
        <f t="shared" si="63"/>
        <v/>
      </c>
      <c r="W216" s="1" t="str">
        <f t="shared" si="64"/>
        <v/>
      </c>
      <c r="X216" s="1" t="str">
        <f t="shared" si="64"/>
        <v/>
      </c>
      <c r="Y216" s="1" t="str">
        <f t="shared" si="64"/>
        <v/>
      </c>
      <c r="Z216" s="1" t="e">
        <f t="shared" si="65"/>
        <v>#N/A</v>
      </c>
      <c r="AA216" s="3"/>
      <c r="AB216" s="13" t="e">
        <f t="shared" si="57"/>
        <v>#N/A</v>
      </c>
      <c r="AC216" s="13" t="e">
        <f t="shared" si="58"/>
        <v>#N/A</v>
      </c>
      <c r="AD216" s="13" t="e">
        <f t="shared" si="59"/>
        <v>#N/A</v>
      </c>
      <c r="AE216" s="13" t="e">
        <f t="shared" si="60"/>
        <v>#N/A</v>
      </c>
      <c r="AF216" s="13" t="e">
        <f t="shared" si="61"/>
        <v>#N/A</v>
      </c>
      <c r="AG216" s="13" t="e">
        <f t="shared" si="62"/>
        <v>#N/A</v>
      </c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T216" s="107"/>
      <c r="BA216" s="11"/>
      <c r="BB216" s="11"/>
      <c r="BC216" s="11"/>
      <c r="BD216" s="11"/>
      <c r="BE216" s="11"/>
      <c r="BH216" s="11"/>
      <c r="BI216" s="11"/>
      <c r="BJ216" s="11"/>
      <c r="BK216" s="11"/>
      <c r="BL216" s="11"/>
      <c r="BM216" s="11"/>
      <c r="BN216" s="11"/>
    </row>
    <row r="217" spans="1:66" s="1" customFormat="1" x14ac:dyDescent="0.3">
      <c r="A217" s="11"/>
      <c r="B217" s="1" t="e">
        <f t="shared" si="56"/>
        <v>#N/A</v>
      </c>
      <c r="M217" s="7"/>
      <c r="V217" s="1" t="str">
        <f t="shared" si="63"/>
        <v/>
      </c>
      <c r="W217" s="1" t="str">
        <f t="shared" si="64"/>
        <v/>
      </c>
      <c r="X217" s="1" t="str">
        <f t="shared" si="64"/>
        <v/>
      </c>
      <c r="Y217" s="1" t="str">
        <f t="shared" si="64"/>
        <v/>
      </c>
      <c r="Z217" s="1" t="e">
        <f t="shared" si="65"/>
        <v>#N/A</v>
      </c>
      <c r="AA217" s="3"/>
      <c r="AB217" s="13" t="e">
        <f t="shared" si="57"/>
        <v>#N/A</v>
      </c>
      <c r="AC217" s="13" t="e">
        <f t="shared" si="58"/>
        <v>#N/A</v>
      </c>
      <c r="AD217" s="13" t="e">
        <f t="shared" si="59"/>
        <v>#N/A</v>
      </c>
      <c r="AE217" s="13" t="e">
        <f t="shared" si="60"/>
        <v>#N/A</v>
      </c>
      <c r="AF217" s="13" t="e">
        <f t="shared" si="61"/>
        <v>#N/A</v>
      </c>
      <c r="AG217" s="13" t="e">
        <f t="shared" si="62"/>
        <v>#N/A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T217" s="107"/>
      <c r="BA217" s="11"/>
      <c r="BB217" s="11"/>
      <c r="BC217" s="11"/>
      <c r="BD217" s="11"/>
      <c r="BE217" s="11"/>
      <c r="BH217" s="11"/>
      <c r="BI217" s="11"/>
      <c r="BJ217" s="11"/>
      <c r="BK217" s="11"/>
      <c r="BL217" s="11"/>
      <c r="BM217" s="11"/>
      <c r="BN217" s="11"/>
    </row>
    <row r="218" spans="1:66" s="1" customFormat="1" x14ac:dyDescent="0.3">
      <c r="A218" s="11"/>
      <c r="B218" s="1" t="e">
        <f t="shared" si="56"/>
        <v>#N/A</v>
      </c>
      <c r="M218" s="7"/>
      <c r="V218" s="1" t="str">
        <f t="shared" si="63"/>
        <v/>
      </c>
      <c r="W218" s="1" t="str">
        <f t="shared" si="64"/>
        <v/>
      </c>
      <c r="X218" s="1" t="str">
        <f t="shared" si="64"/>
        <v/>
      </c>
      <c r="Y218" s="1" t="str">
        <f t="shared" si="64"/>
        <v/>
      </c>
      <c r="Z218" s="1" t="e">
        <f t="shared" si="65"/>
        <v>#N/A</v>
      </c>
      <c r="AA218" s="3"/>
      <c r="AB218" s="13" t="e">
        <f t="shared" si="57"/>
        <v>#N/A</v>
      </c>
      <c r="AC218" s="13" t="e">
        <f t="shared" si="58"/>
        <v>#N/A</v>
      </c>
      <c r="AD218" s="13" t="e">
        <f t="shared" si="59"/>
        <v>#N/A</v>
      </c>
      <c r="AE218" s="13" t="e">
        <f t="shared" si="60"/>
        <v>#N/A</v>
      </c>
      <c r="AF218" s="13" t="e">
        <f t="shared" si="61"/>
        <v>#N/A</v>
      </c>
      <c r="AG218" s="13" t="e">
        <f t="shared" si="62"/>
        <v>#N/A</v>
      </c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T218" s="107"/>
      <c r="BA218" s="11"/>
      <c r="BB218" s="11"/>
      <c r="BC218" s="11"/>
      <c r="BD218" s="11"/>
      <c r="BE218" s="11"/>
      <c r="BH218" s="11"/>
      <c r="BI218" s="11"/>
      <c r="BJ218" s="11"/>
      <c r="BK218" s="11"/>
      <c r="BL218" s="11"/>
      <c r="BM218" s="11"/>
      <c r="BN218" s="11"/>
    </row>
    <row r="219" spans="1:66" s="1" customFormat="1" x14ac:dyDescent="0.3">
      <c r="A219" s="11"/>
      <c r="B219" s="1" t="e">
        <f t="shared" si="56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118"/>
      <c r="N219" s="5"/>
      <c r="O219" s="5"/>
      <c r="P219" s="5"/>
      <c r="Q219" s="5"/>
      <c r="R219" s="5"/>
      <c r="S219" s="5"/>
      <c r="T219" s="5"/>
      <c r="U219" s="5"/>
      <c r="V219" s="1" t="str">
        <f t="shared" si="63"/>
        <v/>
      </c>
      <c r="W219" s="1" t="str">
        <f t="shared" si="64"/>
        <v/>
      </c>
      <c r="X219" s="1" t="str">
        <f t="shared" si="64"/>
        <v/>
      </c>
      <c r="Y219" s="1" t="str">
        <f t="shared" si="64"/>
        <v/>
      </c>
      <c r="Z219" s="1" t="e">
        <f t="shared" si="65"/>
        <v>#N/A</v>
      </c>
      <c r="AA219" s="3"/>
      <c r="AB219" s="13" t="e">
        <f t="shared" si="57"/>
        <v>#N/A</v>
      </c>
      <c r="AC219" s="13" t="e">
        <f t="shared" si="58"/>
        <v>#N/A</v>
      </c>
      <c r="AD219" s="13" t="e">
        <f t="shared" si="59"/>
        <v>#N/A</v>
      </c>
      <c r="AE219" s="13" t="e">
        <f t="shared" si="60"/>
        <v>#N/A</v>
      </c>
      <c r="AF219" s="13" t="e">
        <f t="shared" si="61"/>
        <v>#N/A</v>
      </c>
      <c r="AG219" s="13" t="e">
        <f t="shared" si="62"/>
        <v>#N/A</v>
      </c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T219" s="107"/>
      <c r="BA219" s="11"/>
      <c r="BB219" s="11"/>
      <c r="BC219" s="11"/>
      <c r="BD219" s="11"/>
      <c r="BE219" s="11"/>
      <c r="BH219" s="11"/>
      <c r="BI219" s="11"/>
      <c r="BJ219" s="11"/>
      <c r="BK219" s="11"/>
      <c r="BL219" s="11"/>
      <c r="BM219" s="11"/>
      <c r="BN219" s="11"/>
    </row>
    <row r="220" spans="1:66" s="1" customFormat="1" x14ac:dyDescent="0.3">
      <c r="A220" s="11"/>
      <c r="B220" s="1" t="e">
        <f t="shared" si="56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118"/>
      <c r="N220" s="5"/>
      <c r="O220" s="5"/>
      <c r="P220" s="5"/>
      <c r="Q220" s="5"/>
      <c r="R220" s="5"/>
      <c r="S220" s="5"/>
      <c r="T220" s="5"/>
      <c r="U220" s="5"/>
      <c r="V220" s="1" t="str">
        <f t="shared" si="63"/>
        <v/>
      </c>
      <c r="W220" s="1" t="str">
        <f t="shared" si="64"/>
        <v/>
      </c>
      <c r="X220" s="1" t="str">
        <f t="shared" si="64"/>
        <v/>
      </c>
      <c r="Y220" s="1" t="str">
        <f t="shared" si="64"/>
        <v/>
      </c>
      <c r="Z220" s="1" t="e">
        <f t="shared" si="65"/>
        <v>#N/A</v>
      </c>
      <c r="AA220" s="3"/>
      <c r="AB220" s="13" t="e">
        <f t="shared" si="57"/>
        <v>#N/A</v>
      </c>
      <c r="AC220" s="13" t="e">
        <f t="shared" si="58"/>
        <v>#N/A</v>
      </c>
      <c r="AD220" s="13" t="e">
        <f t="shared" si="59"/>
        <v>#N/A</v>
      </c>
      <c r="AE220" s="13" t="e">
        <f t="shared" si="60"/>
        <v>#N/A</v>
      </c>
      <c r="AF220" s="13" t="e">
        <f t="shared" si="61"/>
        <v>#N/A</v>
      </c>
      <c r="AG220" s="13" t="e">
        <f t="shared" si="62"/>
        <v>#N/A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T220" s="107"/>
      <c r="BA220" s="11"/>
      <c r="BB220" s="11"/>
      <c r="BC220" s="11"/>
      <c r="BD220" s="11"/>
      <c r="BE220" s="11"/>
      <c r="BH220" s="11"/>
      <c r="BI220" s="11"/>
      <c r="BJ220" s="11"/>
      <c r="BK220" s="11"/>
      <c r="BL220" s="11"/>
      <c r="BM220" s="11"/>
      <c r="BN220" s="11"/>
    </row>
    <row r="221" spans="1:66" s="1" customFormat="1" x14ac:dyDescent="0.3">
      <c r="A221" s="11"/>
      <c r="B221" s="1" t="e">
        <f t="shared" si="56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118"/>
      <c r="N221" s="5"/>
      <c r="O221" s="5"/>
      <c r="P221" s="5"/>
      <c r="Q221" s="5"/>
      <c r="R221" s="5"/>
      <c r="S221" s="5"/>
      <c r="T221" s="5"/>
      <c r="U221" s="5"/>
      <c r="V221" s="1" t="str">
        <f t="shared" si="63"/>
        <v/>
      </c>
      <c r="W221" s="1" t="str">
        <f t="shared" si="64"/>
        <v/>
      </c>
      <c r="X221" s="1" t="str">
        <f t="shared" si="64"/>
        <v/>
      </c>
      <c r="Y221" s="1" t="str">
        <f t="shared" si="64"/>
        <v/>
      </c>
      <c r="Z221" s="1" t="e">
        <f t="shared" si="65"/>
        <v>#N/A</v>
      </c>
      <c r="AA221" s="3"/>
      <c r="AB221" s="13" t="e">
        <f t="shared" si="57"/>
        <v>#N/A</v>
      </c>
      <c r="AC221" s="13" t="e">
        <f t="shared" si="58"/>
        <v>#N/A</v>
      </c>
      <c r="AD221" s="13" t="e">
        <f t="shared" si="59"/>
        <v>#N/A</v>
      </c>
      <c r="AE221" s="13" t="e">
        <f t="shared" si="60"/>
        <v>#N/A</v>
      </c>
      <c r="AF221" s="13" t="e">
        <f t="shared" si="61"/>
        <v>#N/A</v>
      </c>
      <c r="AG221" s="13" t="e">
        <f t="shared" si="62"/>
        <v>#N/A</v>
      </c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T221" s="107"/>
      <c r="BA221" s="11"/>
      <c r="BB221" s="11"/>
      <c r="BC221" s="11"/>
      <c r="BD221" s="11"/>
      <c r="BE221" s="11"/>
      <c r="BH221" s="11"/>
      <c r="BI221" s="11"/>
      <c r="BJ221" s="11"/>
      <c r="BK221" s="11"/>
      <c r="BL221" s="11"/>
      <c r="BM221" s="11"/>
      <c r="BN221" s="11"/>
    </row>
    <row r="222" spans="1:66" s="1" customFormat="1" x14ac:dyDescent="0.3">
      <c r="A222" s="11"/>
      <c r="B222" s="1" t="e">
        <f t="shared" si="56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118"/>
      <c r="N222" s="5"/>
      <c r="O222" s="5"/>
      <c r="P222" s="5"/>
      <c r="Q222" s="5"/>
      <c r="R222" s="5"/>
      <c r="S222" s="5"/>
      <c r="T222" s="5"/>
      <c r="U222" s="5"/>
      <c r="V222" s="1" t="str">
        <f t="shared" si="63"/>
        <v/>
      </c>
      <c r="W222" s="1" t="str">
        <f t="shared" si="64"/>
        <v/>
      </c>
      <c r="X222" s="1" t="str">
        <f t="shared" si="64"/>
        <v/>
      </c>
      <c r="Y222" s="1" t="str">
        <f t="shared" si="64"/>
        <v/>
      </c>
      <c r="Z222" s="1" t="e">
        <f t="shared" si="65"/>
        <v>#N/A</v>
      </c>
      <c r="AA222" s="3"/>
      <c r="AB222" s="13" t="e">
        <f t="shared" si="57"/>
        <v>#N/A</v>
      </c>
      <c r="AC222" s="13" t="e">
        <f t="shared" si="58"/>
        <v>#N/A</v>
      </c>
      <c r="AD222" s="13" t="e">
        <f t="shared" si="59"/>
        <v>#N/A</v>
      </c>
      <c r="AE222" s="13" t="e">
        <f t="shared" si="60"/>
        <v>#N/A</v>
      </c>
      <c r="AF222" s="13" t="e">
        <f t="shared" si="61"/>
        <v>#N/A</v>
      </c>
      <c r="AG222" s="13" t="e">
        <f t="shared" si="62"/>
        <v>#N/A</v>
      </c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T222" s="107"/>
      <c r="BA222" s="11"/>
      <c r="BB222" s="11"/>
      <c r="BC222" s="11"/>
      <c r="BD222" s="11"/>
      <c r="BE222" s="11"/>
      <c r="BH222" s="11"/>
      <c r="BI222" s="11"/>
      <c r="BJ222" s="11"/>
      <c r="BK222" s="11"/>
      <c r="BL222" s="11"/>
      <c r="BM222" s="11"/>
      <c r="BN222" s="11"/>
    </row>
    <row r="223" spans="1:66" s="1" customFormat="1" x14ac:dyDescent="0.3">
      <c r="A223" s="11"/>
      <c r="B223" s="1" t="e">
        <f t="shared" si="56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118"/>
      <c r="N223" s="5"/>
      <c r="O223" s="5"/>
      <c r="P223" s="5"/>
      <c r="Q223" s="5"/>
      <c r="R223" s="5"/>
      <c r="S223" s="5"/>
      <c r="T223" s="5"/>
      <c r="U223" s="5"/>
      <c r="V223" s="1" t="str">
        <f t="shared" si="63"/>
        <v/>
      </c>
      <c r="W223" s="1" t="str">
        <f t="shared" si="64"/>
        <v/>
      </c>
      <c r="X223" s="1" t="str">
        <f t="shared" si="64"/>
        <v/>
      </c>
      <c r="Y223" s="1" t="str">
        <f t="shared" si="64"/>
        <v/>
      </c>
      <c r="Z223" s="1" t="e">
        <f t="shared" si="65"/>
        <v>#N/A</v>
      </c>
      <c r="AA223" s="3"/>
      <c r="AB223" s="13" t="e">
        <f t="shared" si="57"/>
        <v>#N/A</v>
      </c>
      <c r="AC223" s="13" t="e">
        <f t="shared" si="58"/>
        <v>#N/A</v>
      </c>
      <c r="AD223" s="13" t="e">
        <f t="shared" si="59"/>
        <v>#N/A</v>
      </c>
      <c r="AE223" s="13" t="e">
        <f t="shared" si="60"/>
        <v>#N/A</v>
      </c>
      <c r="AF223" s="13" t="e">
        <f t="shared" si="61"/>
        <v>#N/A</v>
      </c>
      <c r="AG223" s="13" t="e">
        <f t="shared" si="62"/>
        <v>#N/A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T223" s="107"/>
      <c r="BA223" s="11"/>
      <c r="BB223" s="11"/>
      <c r="BC223" s="11"/>
      <c r="BD223" s="11"/>
      <c r="BE223" s="11"/>
      <c r="BH223" s="11"/>
      <c r="BI223" s="11"/>
      <c r="BJ223" s="11"/>
      <c r="BK223" s="11"/>
      <c r="BL223" s="11"/>
      <c r="BM223" s="11"/>
      <c r="BN223" s="11"/>
    </row>
    <row r="224" spans="1:66" s="1" customFormat="1" x14ac:dyDescent="0.3">
      <c r="A224" s="11"/>
      <c r="B224" s="1" t="e">
        <f t="shared" si="56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118"/>
      <c r="N224" s="5"/>
      <c r="O224" s="5"/>
      <c r="P224" s="5"/>
      <c r="Q224" s="5"/>
      <c r="R224" s="5"/>
      <c r="S224" s="5"/>
      <c r="T224" s="5"/>
      <c r="U224" s="5"/>
      <c r="V224" s="1" t="str">
        <f t="shared" si="63"/>
        <v/>
      </c>
      <c r="W224" s="1" t="str">
        <f t="shared" si="64"/>
        <v/>
      </c>
      <c r="X224" s="1" t="str">
        <f t="shared" si="64"/>
        <v/>
      </c>
      <c r="Y224" s="1" t="str">
        <f t="shared" si="64"/>
        <v/>
      </c>
      <c r="Z224" s="1" t="e">
        <f t="shared" si="65"/>
        <v>#N/A</v>
      </c>
      <c r="AA224" s="3"/>
      <c r="AB224" s="13" t="e">
        <f t="shared" si="57"/>
        <v>#N/A</v>
      </c>
      <c r="AC224" s="13" t="e">
        <f t="shared" si="58"/>
        <v>#N/A</v>
      </c>
      <c r="AD224" s="13" t="e">
        <f t="shared" si="59"/>
        <v>#N/A</v>
      </c>
      <c r="AE224" s="13" t="e">
        <f t="shared" si="60"/>
        <v>#N/A</v>
      </c>
      <c r="AF224" s="13" t="e">
        <f t="shared" si="61"/>
        <v>#N/A</v>
      </c>
      <c r="AG224" s="13" t="e">
        <f t="shared" si="62"/>
        <v>#N/A</v>
      </c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T224" s="107"/>
      <c r="BA224" s="11"/>
      <c r="BB224" s="11"/>
      <c r="BC224" s="11"/>
      <c r="BD224" s="11"/>
      <c r="BE224" s="11"/>
      <c r="BH224" s="11"/>
      <c r="BI224" s="11"/>
      <c r="BJ224" s="11"/>
      <c r="BK224" s="11"/>
      <c r="BL224" s="11"/>
      <c r="BM224" s="11"/>
      <c r="BN224" s="11"/>
    </row>
    <row r="225" spans="1:66" s="1" customFormat="1" x14ac:dyDescent="0.3">
      <c r="A225" s="11"/>
      <c r="B225" s="1" t="e">
        <f t="shared" si="56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118"/>
      <c r="N225" s="5"/>
      <c r="O225" s="5"/>
      <c r="P225" s="5"/>
      <c r="Q225" s="5"/>
      <c r="R225" s="5"/>
      <c r="S225" s="5"/>
      <c r="T225" s="5"/>
      <c r="U225" s="5"/>
      <c r="V225" s="1" t="str">
        <f t="shared" si="63"/>
        <v/>
      </c>
      <c r="W225" s="1" t="str">
        <f t="shared" si="64"/>
        <v/>
      </c>
      <c r="X225" s="1" t="str">
        <f t="shared" si="64"/>
        <v/>
      </c>
      <c r="Y225" s="1" t="str">
        <f t="shared" si="64"/>
        <v/>
      </c>
      <c r="Z225" s="1" t="e">
        <f t="shared" si="65"/>
        <v>#N/A</v>
      </c>
      <c r="AA225" s="3"/>
      <c r="AB225" s="13" t="e">
        <f t="shared" si="57"/>
        <v>#N/A</v>
      </c>
      <c r="AC225" s="13" t="e">
        <f t="shared" si="58"/>
        <v>#N/A</v>
      </c>
      <c r="AD225" s="13" t="e">
        <f t="shared" si="59"/>
        <v>#N/A</v>
      </c>
      <c r="AE225" s="13" t="e">
        <f t="shared" si="60"/>
        <v>#N/A</v>
      </c>
      <c r="AF225" s="13" t="e">
        <f t="shared" si="61"/>
        <v>#N/A</v>
      </c>
      <c r="AG225" s="13" t="e">
        <f t="shared" si="62"/>
        <v>#N/A</v>
      </c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T225" s="107"/>
      <c r="BA225" s="11"/>
      <c r="BB225" s="11"/>
      <c r="BC225" s="11"/>
      <c r="BD225" s="11"/>
      <c r="BE225" s="11"/>
      <c r="BH225" s="11"/>
      <c r="BI225" s="11"/>
      <c r="BJ225" s="11"/>
      <c r="BK225" s="11"/>
      <c r="BL225" s="11"/>
      <c r="BM225" s="11"/>
      <c r="BN225" s="11"/>
    </row>
    <row r="226" spans="1:66" s="1" customFormat="1" x14ac:dyDescent="0.3">
      <c r="A226" s="11"/>
      <c r="B226" s="1" t="e">
        <f t="shared" si="56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118"/>
      <c r="N226" s="5"/>
      <c r="O226" s="5"/>
      <c r="P226" s="5"/>
      <c r="Q226" s="5"/>
      <c r="R226" s="5"/>
      <c r="S226" s="5"/>
      <c r="T226" s="5"/>
      <c r="U226" s="5"/>
      <c r="V226" s="1" t="str">
        <f t="shared" si="63"/>
        <v/>
      </c>
      <c r="W226" s="1" t="str">
        <f t="shared" si="64"/>
        <v/>
      </c>
      <c r="X226" s="1" t="str">
        <f t="shared" si="64"/>
        <v/>
      </c>
      <c r="Y226" s="1" t="str">
        <f t="shared" si="64"/>
        <v/>
      </c>
      <c r="Z226" s="1" t="e">
        <f t="shared" si="65"/>
        <v>#N/A</v>
      </c>
      <c r="AA226" s="3"/>
      <c r="AB226" s="13" t="e">
        <f t="shared" si="57"/>
        <v>#N/A</v>
      </c>
      <c r="AC226" s="13" t="e">
        <f t="shared" si="58"/>
        <v>#N/A</v>
      </c>
      <c r="AD226" s="13" t="e">
        <f t="shared" si="59"/>
        <v>#N/A</v>
      </c>
      <c r="AE226" s="13" t="e">
        <f t="shared" si="60"/>
        <v>#N/A</v>
      </c>
      <c r="AF226" s="13" t="e">
        <f t="shared" si="61"/>
        <v>#N/A</v>
      </c>
      <c r="AG226" s="13" t="e">
        <f t="shared" si="62"/>
        <v>#N/A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T226" s="107"/>
      <c r="BA226" s="11"/>
      <c r="BB226" s="11"/>
      <c r="BC226" s="11"/>
      <c r="BD226" s="11"/>
      <c r="BE226" s="11"/>
      <c r="BH226" s="11"/>
      <c r="BI226" s="11"/>
      <c r="BJ226" s="11"/>
      <c r="BK226" s="11"/>
      <c r="BL226" s="11"/>
      <c r="BM226" s="11"/>
      <c r="BN226" s="11"/>
    </row>
    <row r="227" spans="1:66" s="1" customFormat="1" x14ac:dyDescent="0.3">
      <c r="A227" s="11"/>
      <c r="B227" s="1" t="e">
        <f t="shared" si="56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118"/>
      <c r="N227" s="5"/>
      <c r="O227" s="5"/>
      <c r="P227" s="5"/>
      <c r="Q227" s="5"/>
      <c r="R227" s="5"/>
      <c r="S227" s="5"/>
      <c r="T227" s="5"/>
      <c r="U227" s="5"/>
      <c r="V227" s="1" t="str">
        <f t="shared" si="63"/>
        <v/>
      </c>
      <c r="W227" s="1" t="str">
        <f t="shared" si="64"/>
        <v/>
      </c>
      <c r="X227" s="1" t="str">
        <f t="shared" si="64"/>
        <v/>
      </c>
      <c r="Y227" s="1" t="str">
        <f t="shared" si="64"/>
        <v/>
      </c>
      <c r="Z227" s="1" t="e">
        <f t="shared" si="65"/>
        <v>#N/A</v>
      </c>
      <c r="AA227" s="3"/>
      <c r="AB227" s="13" t="e">
        <f t="shared" si="57"/>
        <v>#N/A</v>
      </c>
      <c r="AC227" s="13" t="e">
        <f t="shared" si="58"/>
        <v>#N/A</v>
      </c>
      <c r="AD227" s="13" t="e">
        <f t="shared" si="59"/>
        <v>#N/A</v>
      </c>
      <c r="AE227" s="13" t="e">
        <f t="shared" si="60"/>
        <v>#N/A</v>
      </c>
      <c r="AF227" s="13" t="e">
        <f t="shared" si="61"/>
        <v>#N/A</v>
      </c>
      <c r="AG227" s="13" t="e">
        <f t="shared" si="62"/>
        <v>#N/A</v>
      </c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T227" s="107"/>
      <c r="BA227" s="11"/>
      <c r="BB227" s="11"/>
      <c r="BC227" s="11"/>
      <c r="BD227" s="11"/>
      <c r="BE227" s="11"/>
      <c r="BH227" s="11"/>
      <c r="BI227" s="11"/>
      <c r="BJ227" s="11"/>
      <c r="BK227" s="11"/>
      <c r="BL227" s="11"/>
      <c r="BM227" s="11"/>
      <c r="BN227" s="11"/>
    </row>
    <row r="228" spans="1:66" s="1" customFormat="1" x14ac:dyDescent="0.3">
      <c r="A228" s="11"/>
      <c r="B228" s="1" t="e">
        <f t="shared" si="56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118"/>
      <c r="N228" s="5"/>
      <c r="O228" s="5"/>
      <c r="P228" s="5"/>
      <c r="Q228" s="5"/>
      <c r="R228" s="5"/>
      <c r="S228" s="5"/>
      <c r="T228" s="5"/>
      <c r="U228" s="5"/>
      <c r="V228" s="1" t="str">
        <f t="shared" si="63"/>
        <v/>
      </c>
      <c r="W228" s="1" t="str">
        <f t="shared" si="64"/>
        <v/>
      </c>
      <c r="X228" s="1" t="str">
        <f t="shared" si="64"/>
        <v/>
      </c>
      <c r="Y228" s="1" t="str">
        <f t="shared" si="64"/>
        <v/>
      </c>
      <c r="Z228" s="1" t="e">
        <f t="shared" si="65"/>
        <v>#N/A</v>
      </c>
      <c r="AA228" s="3"/>
      <c r="AB228" s="13" t="e">
        <f t="shared" si="57"/>
        <v>#N/A</v>
      </c>
      <c r="AC228" s="13" t="e">
        <f t="shared" si="58"/>
        <v>#N/A</v>
      </c>
      <c r="AD228" s="13" t="e">
        <f t="shared" si="59"/>
        <v>#N/A</v>
      </c>
      <c r="AE228" s="13" t="e">
        <f t="shared" si="60"/>
        <v>#N/A</v>
      </c>
      <c r="AF228" s="13" t="e">
        <f t="shared" si="61"/>
        <v>#N/A</v>
      </c>
      <c r="AG228" s="13" t="e">
        <f t="shared" si="62"/>
        <v>#N/A</v>
      </c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T228" s="107"/>
      <c r="BA228" s="11"/>
      <c r="BB228" s="11"/>
      <c r="BC228" s="11"/>
      <c r="BD228" s="11"/>
      <c r="BE228" s="11"/>
      <c r="BH228" s="11"/>
      <c r="BI228" s="11"/>
      <c r="BJ228" s="11"/>
      <c r="BK228" s="11"/>
      <c r="BL228" s="11"/>
      <c r="BM228" s="11"/>
      <c r="BN228" s="11"/>
    </row>
    <row r="229" spans="1:66" s="1" customFormat="1" x14ac:dyDescent="0.3">
      <c r="A229" s="11"/>
      <c r="B229" s="1" t="e">
        <f t="shared" si="56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118"/>
      <c r="N229" s="5"/>
      <c r="O229" s="5"/>
      <c r="P229" s="5"/>
      <c r="Q229" s="5"/>
      <c r="R229" s="5"/>
      <c r="S229" s="5"/>
      <c r="T229" s="5"/>
      <c r="U229" s="5"/>
      <c r="V229" s="1" t="str">
        <f t="shared" si="63"/>
        <v/>
      </c>
      <c r="W229" s="1" t="str">
        <f t="shared" si="64"/>
        <v/>
      </c>
      <c r="X229" s="1" t="str">
        <f t="shared" si="64"/>
        <v/>
      </c>
      <c r="Y229" s="1" t="str">
        <f t="shared" si="64"/>
        <v/>
      </c>
      <c r="Z229" s="1" t="e">
        <f t="shared" si="65"/>
        <v>#N/A</v>
      </c>
      <c r="AA229" s="3"/>
      <c r="AB229" s="13" t="e">
        <f t="shared" si="57"/>
        <v>#N/A</v>
      </c>
      <c r="AC229" s="13" t="e">
        <f t="shared" si="58"/>
        <v>#N/A</v>
      </c>
      <c r="AD229" s="13" t="e">
        <f t="shared" si="59"/>
        <v>#N/A</v>
      </c>
      <c r="AE229" s="13" t="e">
        <f t="shared" si="60"/>
        <v>#N/A</v>
      </c>
      <c r="AF229" s="13" t="e">
        <f t="shared" si="61"/>
        <v>#N/A</v>
      </c>
      <c r="AG229" s="13" t="e">
        <f t="shared" si="62"/>
        <v>#N/A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T229" s="107"/>
      <c r="BA229" s="11"/>
      <c r="BB229" s="11"/>
      <c r="BC229" s="11"/>
      <c r="BD229" s="11"/>
      <c r="BE229" s="11"/>
      <c r="BH229" s="11"/>
      <c r="BI229" s="11"/>
      <c r="BJ229" s="11"/>
      <c r="BK229" s="11"/>
      <c r="BL229" s="11"/>
      <c r="BM229" s="11"/>
      <c r="BN229" s="11"/>
    </row>
    <row r="230" spans="1:66" s="1" customFormat="1" x14ac:dyDescent="0.3">
      <c r="A230" s="11"/>
      <c r="B230" s="1" t="e">
        <f t="shared" si="56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118"/>
      <c r="N230" s="5"/>
      <c r="O230" s="5"/>
      <c r="P230" s="5"/>
      <c r="Q230" s="5"/>
      <c r="R230" s="5"/>
      <c r="S230" s="5"/>
      <c r="T230" s="5"/>
      <c r="U230" s="5"/>
      <c r="V230" s="1" t="str">
        <f t="shared" si="63"/>
        <v/>
      </c>
      <c r="W230" s="1" t="str">
        <f t="shared" si="64"/>
        <v/>
      </c>
      <c r="X230" s="1" t="str">
        <f t="shared" si="64"/>
        <v/>
      </c>
      <c r="Y230" s="1" t="str">
        <f t="shared" si="64"/>
        <v/>
      </c>
      <c r="Z230" s="1" t="e">
        <f t="shared" si="65"/>
        <v>#N/A</v>
      </c>
      <c r="AA230" s="3"/>
      <c r="AB230" s="13" t="e">
        <f t="shared" si="57"/>
        <v>#N/A</v>
      </c>
      <c r="AC230" s="13" t="e">
        <f t="shared" si="58"/>
        <v>#N/A</v>
      </c>
      <c r="AD230" s="13" t="e">
        <f t="shared" si="59"/>
        <v>#N/A</v>
      </c>
      <c r="AE230" s="13" t="e">
        <f t="shared" si="60"/>
        <v>#N/A</v>
      </c>
      <c r="AF230" s="13" t="e">
        <f t="shared" si="61"/>
        <v>#N/A</v>
      </c>
      <c r="AG230" s="13" t="e">
        <f t="shared" si="62"/>
        <v>#N/A</v>
      </c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T230" s="107"/>
      <c r="BA230" s="11"/>
      <c r="BB230" s="11"/>
      <c r="BC230" s="11"/>
      <c r="BD230" s="11"/>
      <c r="BE230" s="11"/>
      <c r="BH230" s="11"/>
      <c r="BI230" s="11"/>
      <c r="BJ230" s="11"/>
      <c r="BK230" s="11"/>
      <c r="BL230" s="11"/>
      <c r="BM230" s="11"/>
      <c r="BN230" s="11"/>
    </row>
    <row r="231" spans="1:66" s="1" customFormat="1" x14ac:dyDescent="0.3">
      <c r="A231" s="11"/>
      <c r="B231" s="1" t="e">
        <f t="shared" si="56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118"/>
      <c r="N231" s="5"/>
      <c r="O231" s="5"/>
      <c r="P231" s="5"/>
      <c r="Q231" s="5"/>
      <c r="R231" s="5"/>
      <c r="S231" s="5"/>
      <c r="T231" s="5"/>
      <c r="U231" s="5"/>
      <c r="V231" s="1" t="str">
        <f t="shared" si="63"/>
        <v/>
      </c>
      <c r="W231" s="1" t="str">
        <f t="shared" si="64"/>
        <v/>
      </c>
      <c r="X231" s="1" t="str">
        <f t="shared" si="64"/>
        <v/>
      </c>
      <c r="Y231" s="1" t="str">
        <f t="shared" si="64"/>
        <v/>
      </c>
      <c r="Z231" s="1" t="e">
        <f t="shared" si="65"/>
        <v>#N/A</v>
      </c>
      <c r="AA231" s="3"/>
      <c r="AB231" s="13" t="e">
        <f t="shared" si="57"/>
        <v>#N/A</v>
      </c>
      <c r="AC231" s="13" t="e">
        <f t="shared" si="58"/>
        <v>#N/A</v>
      </c>
      <c r="AD231" s="13" t="e">
        <f t="shared" si="59"/>
        <v>#N/A</v>
      </c>
      <c r="AE231" s="13" t="e">
        <f t="shared" si="60"/>
        <v>#N/A</v>
      </c>
      <c r="AF231" s="13" t="e">
        <f t="shared" si="61"/>
        <v>#N/A</v>
      </c>
      <c r="AG231" s="13" t="e">
        <f t="shared" si="62"/>
        <v>#N/A</v>
      </c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T231" s="107"/>
      <c r="BA231" s="11"/>
      <c r="BB231" s="11"/>
      <c r="BC231" s="11"/>
      <c r="BD231" s="11"/>
      <c r="BE231" s="11"/>
      <c r="BH231" s="11"/>
      <c r="BI231" s="11"/>
      <c r="BJ231" s="11"/>
      <c r="BK231" s="11"/>
      <c r="BL231" s="11"/>
      <c r="BM231" s="11"/>
      <c r="BN231" s="11"/>
    </row>
    <row r="232" spans="1:66" s="1" customFormat="1" x14ac:dyDescent="0.3">
      <c r="A232" s="11"/>
      <c r="B232" s="1" t="e">
        <f t="shared" si="56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118"/>
      <c r="N232" s="5"/>
      <c r="O232" s="5"/>
      <c r="P232" s="5"/>
      <c r="Q232" s="5"/>
      <c r="R232" s="5"/>
      <c r="S232" s="5"/>
      <c r="T232" s="5"/>
      <c r="U232" s="5"/>
      <c r="V232" s="1" t="str">
        <f t="shared" si="63"/>
        <v/>
      </c>
      <c r="W232" s="1" t="str">
        <f t="shared" si="64"/>
        <v/>
      </c>
      <c r="X232" s="1" t="str">
        <f t="shared" si="64"/>
        <v/>
      </c>
      <c r="Y232" s="1" t="str">
        <f t="shared" si="64"/>
        <v/>
      </c>
      <c r="Z232" s="1" t="e">
        <f t="shared" si="65"/>
        <v>#N/A</v>
      </c>
      <c r="AA232" s="3"/>
      <c r="AB232" s="13" t="e">
        <f t="shared" si="57"/>
        <v>#N/A</v>
      </c>
      <c r="AC232" s="13" t="e">
        <f t="shared" si="58"/>
        <v>#N/A</v>
      </c>
      <c r="AD232" s="13" t="e">
        <f t="shared" si="59"/>
        <v>#N/A</v>
      </c>
      <c r="AE232" s="13" t="e">
        <f t="shared" si="60"/>
        <v>#N/A</v>
      </c>
      <c r="AF232" s="13" t="e">
        <f t="shared" si="61"/>
        <v>#N/A</v>
      </c>
      <c r="AG232" s="13" t="e">
        <f t="shared" si="62"/>
        <v>#N/A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T232" s="107"/>
      <c r="BA232" s="11"/>
      <c r="BB232" s="11"/>
      <c r="BC232" s="11"/>
      <c r="BD232" s="11"/>
      <c r="BE232" s="11"/>
      <c r="BH232" s="11"/>
      <c r="BI232" s="11"/>
      <c r="BJ232" s="11"/>
      <c r="BK232" s="11"/>
      <c r="BL232" s="11"/>
      <c r="BM232" s="11"/>
      <c r="BN232" s="11"/>
    </row>
    <row r="233" spans="1:66" s="1" customFormat="1" x14ac:dyDescent="0.3">
      <c r="A233" s="11"/>
      <c r="B233" s="1" t="e">
        <f t="shared" si="56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118"/>
      <c r="N233" s="5"/>
      <c r="O233" s="5"/>
      <c r="P233" s="5"/>
      <c r="Q233" s="5"/>
      <c r="R233" s="5"/>
      <c r="S233" s="5"/>
      <c r="T233" s="5"/>
      <c r="U233" s="5"/>
      <c r="V233" s="1" t="str">
        <f t="shared" si="63"/>
        <v/>
      </c>
      <c r="W233" s="1" t="str">
        <f t="shared" si="64"/>
        <v/>
      </c>
      <c r="X233" s="1" t="str">
        <f t="shared" si="64"/>
        <v/>
      </c>
      <c r="Y233" s="1" t="str">
        <f t="shared" si="64"/>
        <v/>
      </c>
      <c r="Z233" s="1" t="e">
        <f t="shared" si="65"/>
        <v>#N/A</v>
      </c>
      <c r="AA233" s="3"/>
      <c r="AB233" s="13" t="e">
        <f t="shared" si="57"/>
        <v>#N/A</v>
      </c>
      <c r="AC233" s="13" t="e">
        <f t="shared" si="58"/>
        <v>#N/A</v>
      </c>
      <c r="AD233" s="13" t="e">
        <f t="shared" si="59"/>
        <v>#N/A</v>
      </c>
      <c r="AE233" s="13" t="e">
        <f t="shared" si="60"/>
        <v>#N/A</v>
      </c>
      <c r="AF233" s="13" t="e">
        <f t="shared" si="61"/>
        <v>#N/A</v>
      </c>
      <c r="AG233" s="13" t="e">
        <f t="shared" si="62"/>
        <v>#N/A</v>
      </c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T233" s="107"/>
      <c r="BA233" s="11"/>
      <c r="BB233" s="11"/>
      <c r="BC233" s="11"/>
      <c r="BD233" s="11"/>
      <c r="BE233" s="11"/>
      <c r="BH233" s="11"/>
      <c r="BI233" s="11"/>
      <c r="BJ233" s="11"/>
      <c r="BK233" s="11"/>
      <c r="BL233" s="11"/>
      <c r="BM233" s="11"/>
      <c r="BN233" s="11"/>
    </row>
    <row r="234" spans="1:66" s="1" customFormat="1" x14ac:dyDescent="0.3">
      <c r="A234" s="11"/>
      <c r="B234" s="1" t="e">
        <f t="shared" si="56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118"/>
      <c r="N234" s="5"/>
      <c r="O234" s="5"/>
      <c r="P234" s="5"/>
      <c r="Q234" s="5"/>
      <c r="R234" s="5"/>
      <c r="S234" s="5"/>
      <c r="T234" s="5"/>
      <c r="U234" s="5"/>
      <c r="V234" s="1" t="str">
        <f t="shared" si="63"/>
        <v/>
      </c>
      <c r="W234" s="1" t="str">
        <f t="shared" si="64"/>
        <v/>
      </c>
      <c r="X234" s="1" t="str">
        <f t="shared" si="64"/>
        <v/>
      </c>
      <c r="Y234" s="1" t="str">
        <f t="shared" si="64"/>
        <v/>
      </c>
      <c r="Z234" s="1" t="e">
        <f t="shared" si="65"/>
        <v>#N/A</v>
      </c>
      <c r="AA234" s="3"/>
      <c r="AB234" s="13" t="e">
        <f t="shared" si="57"/>
        <v>#N/A</v>
      </c>
      <c r="AC234" s="13" t="e">
        <f t="shared" si="58"/>
        <v>#N/A</v>
      </c>
      <c r="AD234" s="13" t="e">
        <f t="shared" si="59"/>
        <v>#N/A</v>
      </c>
      <c r="AE234" s="13" t="e">
        <f t="shared" si="60"/>
        <v>#N/A</v>
      </c>
      <c r="AF234" s="13" t="e">
        <f t="shared" si="61"/>
        <v>#N/A</v>
      </c>
      <c r="AG234" s="13" t="e">
        <f t="shared" si="62"/>
        <v>#N/A</v>
      </c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T234" s="107"/>
      <c r="BA234" s="11"/>
      <c r="BB234" s="11"/>
      <c r="BC234" s="11"/>
      <c r="BD234" s="11"/>
      <c r="BE234" s="11"/>
      <c r="BH234" s="11"/>
      <c r="BI234" s="11"/>
      <c r="BJ234" s="11"/>
      <c r="BK234" s="11"/>
      <c r="BL234" s="11"/>
      <c r="BM234" s="11"/>
      <c r="BN234" s="11"/>
    </row>
    <row r="235" spans="1:66" s="1" customFormat="1" x14ac:dyDescent="0.3">
      <c r="A235" s="11"/>
      <c r="B235" s="1" t="e">
        <f t="shared" si="56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118"/>
      <c r="N235" s="5"/>
      <c r="O235" s="5"/>
      <c r="P235" s="5"/>
      <c r="Q235" s="5"/>
      <c r="R235" s="5"/>
      <c r="S235" s="5"/>
      <c r="T235" s="5"/>
      <c r="U235" s="5"/>
      <c r="V235" s="1" t="str">
        <f t="shared" si="63"/>
        <v/>
      </c>
      <c r="W235" s="1" t="str">
        <f t="shared" si="64"/>
        <v/>
      </c>
      <c r="X235" s="1" t="str">
        <f t="shared" si="64"/>
        <v/>
      </c>
      <c r="Y235" s="1" t="str">
        <f t="shared" si="64"/>
        <v/>
      </c>
      <c r="Z235" s="1" t="e">
        <f t="shared" si="65"/>
        <v>#N/A</v>
      </c>
      <c r="AA235" s="3"/>
      <c r="AB235" s="13" t="e">
        <f t="shared" si="57"/>
        <v>#N/A</v>
      </c>
      <c r="AC235" s="13" t="e">
        <f t="shared" si="58"/>
        <v>#N/A</v>
      </c>
      <c r="AD235" s="13" t="e">
        <f t="shared" si="59"/>
        <v>#N/A</v>
      </c>
      <c r="AE235" s="13" t="e">
        <f t="shared" si="60"/>
        <v>#N/A</v>
      </c>
      <c r="AF235" s="13" t="e">
        <f t="shared" si="61"/>
        <v>#N/A</v>
      </c>
      <c r="AG235" s="13" t="e">
        <f t="shared" si="62"/>
        <v>#N/A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T235" s="107"/>
      <c r="BA235" s="11"/>
      <c r="BB235" s="11"/>
      <c r="BC235" s="11"/>
      <c r="BD235" s="11"/>
      <c r="BE235" s="11"/>
      <c r="BH235" s="11"/>
      <c r="BI235" s="11"/>
      <c r="BJ235" s="11"/>
      <c r="BK235" s="11"/>
      <c r="BL235" s="11"/>
      <c r="BM235" s="11"/>
      <c r="BN235" s="11"/>
    </row>
    <row r="236" spans="1:66" s="1" customFormat="1" x14ac:dyDescent="0.3">
      <c r="A236" s="11"/>
      <c r="B236" s="1" t="e">
        <f t="shared" si="56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118"/>
      <c r="N236" s="5"/>
      <c r="O236" s="5"/>
      <c r="P236" s="5"/>
      <c r="Q236" s="5"/>
      <c r="R236" s="5"/>
      <c r="S236" s="5"/>
      <c r="T236" s="5"/>
      <c r="U236" s="5"/>
      <c r="V236" s="1" t="str">
        <f t="shared" si="63"/>
        <v/>
      </c>
      <c r="W236" s="1" t="str">
        <f t="shared" si="64"/>
        <v/>
      </c>
      <c r="X236" s="1" t="str">
        <f t="shared" si="64"/>
        <v/>
      </c>
      <c r="Y236" s="1" t="str">
        <f t="shared" si="64"/>
        <v/>
      </c>
      <c r="Z236" s="1" t="e">
        <f t="shared" si="65"/>
        <v>#N/A</v>
      </c>
      <c r="AA236" s="3"/>
      <c r="AB236" s="13" t="e">
        <f t="shared" si="57"/>
        <v>#N/A</v>
      </c>
      <c r="AC236" s="13" t="e">
        <f t="shared" si="58"/>
        <v>#N/A</v>
      </c>
      <c r="AD236" s="13" t="e">
        <f t="shared" si="59"/>
        <v>#N/A</v>
      </c>
      <c r="AE236" s="13" t="e">
        <f t="shared" si="60"/>
        <v>#N/A</v>
      </c>
      <c r="AF236" s="13" t="e">
        <f t="shared" si="61"/>
        <v>#N/A</v>
      </c>
      <c r="AG236" s="13" t="e">
        <f t="shared" si="62"/>
        <v>#N/A</v>
      </c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T236" s="107"/>
      <c r="BA236" s="11"/>
      <c r="BB236" s="11"/>
      <c r="BC236" s="11"/>
      <c r="BD236" s="11"/>
      <c r="BE236" s="11"/>
      <c r="BH236" s="11"/>
      <c r="BI236" s="11"/>
      <c r="BJ236" s="11"/>
      <c r="BK236" s="11"/>
      <c r="BL236" s="11"/>
      <c r="BM236" s="11"/>
      <c r="BN236" s="11"/>
    </row>
    <row r="237" spans="1:66" s="1" customFormat="1" x14ac:dyDescent="0.3">
      <c r="A237" s="11"/>
      <c r="B237" s="1" t="e">
        <f t="shared" si="56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118"/>
      <c r="N237" s="5"/>
      <c r="O237" s="5"/>
      <c r="P237" s="5"/>
      <c r="Q237" s="5"/>
      <c r="R237" s="5"/>
      <c r="S237" s="5"/>
      <c r="T237" s="5"/>
      <c r="U237" s="5"/>
      <c r="V237" s="1" t="str">
        <f t="shared" si="63"/>
        <v/>
      </c>
      <c r="W237" s="1" t="str">
        <f t="shared" si="64"/>
        <v/>
      </c>
      <c r="X237" s="1" t="str">
        <f t="shared" si="64"/>
        <v/>
      </c>
      <c r="Y237" s="1" t="str">
        <f t="shared" si="64"/>
        <v/>
      </c>
      <c r="Z237" s="1" t="e">
        <f t="shared" si="65"/>
        <v>#N/A</v>
      </c>
      <c r="AA237" s="3"/>
      <c r="AB237" s="13" t="e">
        <f t="shared" si="57"/>
        <v>#N/A</v>
      </c>
      <c r="AC237" s="13" t="e">
        <f t="shared" si="58"/>
        <v>#N/A</v>
      </c>
      <c r="AD237" s="13" t="e">
        <f t="shared" si="59"/>
        <v>#N/A</v>
      </c>
      <c r="AE237" s="13" t="e">
        <f t="shared" si="60"/>
        <v>#N/A</v>
      </c>
      <c r="AF237" s="13" t="e">
        <f t="shared" si="61"/>
        <v>#N/A</v>
      </c>
      <c r="AG237" s="13" t="e">
        <f t="shared" si="62"/>
        <v>#N/A</v>
      </c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T237" s="107"/>
      <c r="BA237" s="11"/>
      <c r="BB237" s="11"/>
      <c r="BC237" s="11"/>
      <c r="BD237" s="11"/>
      <c r="BE237" s="11"/>
      <c r="BH237" s="11"/>
      <c r="BI237" s="11"/>
      <c r="BJ237" s="11"/>
      <c r="BK237" s="11"/>
      <c r="BL237" s="11"/>
      <c r="BM237" s="11"/>
      <c r="BN237" s="11"/>
    </row>
    <row r="238" spans="1:66" s="1" customFormat="1" x14ac:dyDescent="0.3">
      <c r="A238" s="11"/>
      <c r="B238" s="1" t="e">
        <f t="shared" si="56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118"/>
      <c r="N238" s="5"/>
      <c r="O238" s="5"/>
      <c r="P238" s="5"/>
      <c r="Q238" s="5"/>
      <c r="R238" s="5"/>
      <c r="S238" s="5"/>
      <c r="T238" s="5"/>
      <c r="U238" s="5"/>
      <c r="V238" s="1" t="str">
        <f t="shared" si="63"/>
        <v/>
      </c>
      <c r="W238" s="1" t="str">
        <f t="shared" si="64"/>
        <v/>
      </c>
      <c r="X238" s="1" t="str">
        <f t="shared" si="64"/>
        <v/>
      </c>
      <c r="Y238" s="1" t="str">
        <f t="shared" si="64"/>
        <v/>
      </c>
      <c r="Z238" s="1" t="e">
        <f t="shared" si="65"/>
        <v>#N/A</v>
      </c>
      <c r="AA238" s="3"/>
      <c r="AB238" s="13" t="e">
        <f t="shared" si="57"/>
        <v>#N/A</v>
      </c>
      <c r="AC238" s="13" t="e">
        <f t="shared" si="58"/>
        <v>#N/A</v>
      </c>
      <c r="AD238" s="13" t="e">
        <f t="shared" si="59"/>
        <v>#N/A</v>
      </c>
      <c r="AE238" s="13" t="e">
        <f t="shared" si="60"/>
        <v>#N/A</v>
      </c>
      <c r="AF238" s="13" t="e">
        <f t="shared" si="61"/>
        <v>#N/A</v>
      </c>
      <c r="AG238" s="13" t="e">
        <f t="shared" si="62"/>
        <v>#N/A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T238" s="107"/>
      <c r="BA238" s="11"/>
      <c r="BB238" s="11"/>
      <c r="BC238" s="11"/>
      <c r="BD238" s="11"/>
      <c r="BE238" s="11"/>
      <c r="BH238" s="11"/>
      <c r="BI238" s="11"/>
      <c r="BJ238" s="11"/>
      <c r="BK238" s="11"/>
      <c r="BL238" s="11"/>
      <c r="BM238" s="11"/>
      <c r="BN238" s="11"/>
    </row>
    <row r="239" spans="1:66" s="1" customFormat="1" x14ac:dyDescent="0.3">
      <c r="A239" s="11"/>
      <c r="B239" s="1" t="e">
        <f t="shared" si="56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118"/>
      <c r="N239" s="5"/>
      <c r="O239" s="5"/>
      <c r="P239" s="5"/>
      <c r="Q239" s="5"/>
      <c r="R239" s="5"/>
      <c r="S239" s="5"/>
      <c r="T239" s="5"/>
      <c r="U239" s="5"/>
      <c r="V239" s="1" t="str">
        <f t="shared" si="63"/>
        <v/>
      </c>
      <c r="W239" s="1" t="str">
        <f t="shared" si="64"/>
        <v/>
      </c>
      <c r="X239" s="1" t="str">
        <f t="shared" si="64"/>
        <v/>
      </c>
      <c r="Y239" s="1" t="str">
        <f t="shared" si="64"/>
        <v/>
      </c>
      <c r="Z239" s="1" t="e">
        <f t="shared" si="65"/>
        <v>#N/A</v>
      </c>
      <c r="AA239" s="3"/>
      <c r="AB239" s="13" t="e">
        <f t="shared" si="57"/>
        <v>#N/A</v>
      </c>
      <c r="AC239" s="13" t="e">
        <f t="shared" si="58"/>
        <v>#N/A</v>
      </c>
      <c r="AD239" s="13" t="e">
        <f t="shared" si="59"/>
        <v>#N/A</v>
      </c>
      <c r="AE239" s="13" t="e">
        <f t="shared" si="60"/>
        <v>#N/A</v>
      </c>
      <c r="AF239" s="13" t="e">
        <f t="shared" si="61"/>
        <v>#N/A</v>
      </c>
      <c r="AG239" s="13" t="e">
        <f t="shared" si="62"/>
        <v>#N/A</v>
      </c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T239" s="107"/>
      <c r="BA239" s="11"/>
      <c r="BB239" s="11"/>
      <c r="BC239" s="11"/>
      <c r="BD239" s="11"/>
      <c r="BE239" s="11"/>
      <c r="BH239" s="11"/>
      <c r="BI239" s="11"/>
      <c r="BJ239" s="11"/>
      <c r="BK239" s="11"/>
      <c r="BL239" s="11"/>
      <c r="BM239" s="11"/>
      <c r="BN239" s="11"/>
    </row>
    <row r="240" spans="1:66" s="1" customFormat="1" x14ac:dyDescent="0.3">
      <c r="A240" s="11"/>
      <c r="B240" s="1" t="e">
        <f t="shared" si="56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118"/>
      <c r="N240" s="5"/>
      <c r="O240" s="5"/>
      <c r="P240" s="5"/>
      <c r="Q240" s="5"/>
      <c r="R240" s="5"/>
      <c r="S240" s="5"/>
      <c r="T240" s="5"/>
      <c r="U240" s="5"/>
      <c r="V240" s="1" t="str">
        <f t="shared" si="63"/>
        <v/>
      </c>
      <c r="W240" s="1" t="str">
        <f t="shared" si="64"/>
        <v/>
      </c>
      <c r="X240" s="1" t="str">
        <f t="shared" si="64"/>
        <v/>
      </c>
      <c r="Y240" s="1" t="str">
        <f t="shared" si="64"/>
        <v/>
      </c>
      <c r="Z240" s="1" t="e">
        <f t="shared" si="65"/>
        <v>#N/A</v>
      </c>
      <c r="AA240" s="3"/>
      <c r="AB240" s="13" t="e">
        <f t="shared" si="57"/>
        <v>#N/A</v>
      </c>
      <c r="AC240" s="13" t="e">
        <f t="shared" si="58"/>
        <v>#N/A</v>
      </c>
      <c r="AD240" s="13" t="e">
        <f t="shared" si="59"/>
        <v>#N/A</v>
      </c>
      <c r="AE240" s="13" t="e">
        <f t="shared" si="60"/>
        <v>#N/A</v>
      </c>
      <c r="AF240" s="13" t="e">
        <f t="shared" si="61"/>
        <v>#N/A</v>
      </c>
      <c r="AG240" s="13" t="e">
        <f t="shared" si="62"/>
        <v>#N/A</v>
      </c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T240" s="107"/>
      <c r="BA240" s="11"/>
      <c r="BB240" s="11"/>
      <c r="BC240" s="11"/>
      <c r="BD240" s="11"/>
      <c r="BE240" s="11"/>
      <c r="BH240" s="11"/>
      <c r="BI240" s="11"/>
      <c r="BJ240" s="11"/>
      <c r="BK240" s="11"/>
      <c r="BL240" s="11"/>
      <c r="BM240" s="11"/>
      <c r="BN240" s="11"/>
    </row>
    <row r="241" spans="1:66" s="1" customFormat="1" x14ac:dyDescent="0.3">
      <c r="A241" s="11"/>
      <c r="B241" s="1" t="e">
        <f t="shared" si="56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118"/>
      <c r="N241" s="5"/>
      <c r="O241" s="5"/>
      <c r="P241" s="5"/>
      <c r="Q241" s="5"/>
      <c r="R241" s="5"/>
      <c r="S241" s="5"/>
      <c r="T241" s="5"/>
      <c r="U241" s="5"/>
      <c r="V241" s="1" t="str">
        <f t="shared" si="63"/>
        <v/>
      </c>
      <c r="W241" s="1" t="str">
        <f t="shared" si="64"/>
        <v/>
      </c>
      <c r="X241" s="1" t="str">
        <f t="shared" si="64"/>
        <v/>
      </c>
      <c r="Y241" s="1" t="str">
        <f t="shared" si="64"/>
        <v/>
      </c>
      <c r="Z241" s="1" t="e">
        <f t="shared" si="65"/>
        <v>#N/A</v>
      </c>
      <c r="AA241" s="3"/>
      <c r="AB241" s="13" t="e">
        <f t="shared" si="57"/>
        <v>#N/A</v>
      </c>
      <c r="AC241" s="13" t="e">
        <f t="shared" si="58"/>
        <v>#N/A</v>
      </c>
      <c r="AD241" s="13" t="e">
        <f t="shared" si="59"/>
        <v>#N/A</v>
      </c>
      <c r="AE241" s="13" t="e">
        <f t="shared" si="60"/>
        <v>#N/A</v>
      </c>
      <c r="AF241" s="13" t="e">
        <f t="shared" si="61"/>
        <v>#N/A</v>
      </c>
      <c r="AG241" s="13" t="e">
        <f t="shared" si="62"/>
        <v>#N/A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T241" s="107"/>
      <c r="BA241" s="11"/>
      <c r="BB241" s="11"/>
      <c r="BC241" s="11"/>
      <c r="BD241" s="11"/>
      <c r="BE241" s="11"/>
      <c r="BH241" s="11"/>
      <c r="BI241" s="11"/>
      <c r="BJ241" s="11"/>
      <c r="BK241" s="11"/>
      <c r="BL241" s="11"/>
      <c r="BM241" s="11"/>
      <c r="BN241" s="11"/>
    </row>
    <row r="242" spans="1:66" s="1" customFormat="1" x14ac:dyDescent="0.3">
      <c r="A242" s="11"/>
      <c r="B242" s="1" t="e">
        <f t="shared" si="56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118"/>
      <c r="N242" s="5"/>
      <c r="O242" s="5"/>
      <c r="P242" s="5"/>
      <c r="Q242" s="5"/>
      <c r="R242" s="5"/>
      <c r="S242" s="5"/>
      <c r="T242" s="5"/>
      <c r="U242" s="5"/>
      <c r="V242" s="1" t="str">
        <f t="shared" si="63"/>
        <v/>
      </c>
      <c r="W242" s="1" t="str">
        <f t="shared" si="64"/>
        <v/>
      </c>
      <c r="X242" s="1" t="str">
        <f t="shared" si="64"/>
        <v/>
      </c>
      <c r="Y242" s="1" t="str">
        <f t="shared" si="64"/>
        <v/>
      </c>
      <c r="Z242" s="1" t="e">
        <f t="shared" si="65"/>
        <v>#N/A</v>
      </c>
      <c r="AA242" s="3"/>
      <c r="AB242" s="13" t="e">
        <f t="shared" si="57"/>
        <v>#N/A</v>
      </c>
      <c r="AC242" s="13" t="e">
        <f t="shared" si="58"/>
        <v>#N/A</v>
      </c>
      <c r="AD242" s="13" t="e">
        <f t="shared" si="59"/>
        <v>#N/A</v>
      </c>
      <c r="AE242" s="13" t="e">
        <f t="shared" si="60"/>
        <v>#N/A</v>
      </c>
      <c r="AF242" s="13" t="e">
        <f t="shared" si="61"/>
        <v>#N/A</v>
      </c>
      <c r="AG242" s="13" t="e">
        <f t="shared" si="62"/>
        <v>#N/A</v>
      </c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T242" s="107"/>
      <c r="BA242" s="11"/>
      <c r="BB242" s="11"/>
      <c r="BC242" s="11"/>
      <c r="BD242" s="11"/>
      <c r="BE242" s="11"/>
      <c r="BH242" s="11"/>
      <c r="BI242" s="11"/>
      <c r="BJ242" s="11"/>
      <c r="BK242" s="11"/>
      <c r="BL242" s="11"/>
      <c r="BM242" s="11"/>
      <c r="BN242" s="11"/>
    </row>
    <row r="243" spans="1:66" s="1" customFormat="1" x14ac:dyDescent="0.3">
      <c r="A243" s="11"/>
      <c r="B243" s="1" t="e">
        <f t="shared" si="56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118"/>
      <c r="N243" s="5"/>
      <c r="O243" s="5"/>
      <c r="P243" s="5"/>
      <c r="Q243" s="5"/>
      <c r="R243" s="5"/>
      <c r="S243" s="5"/>
      <c r="T243" s="5"/>
      <c r="U243" s="5"/>
      <c r="V243" s="1" t="str">
        <f t="shared" si="63"/>
        <v/>
      </c>
      <c r="W243" s="1" t="str">
        <f t="shared" si="64"/>
        <v/>
      </c>
      <c r="X243" s="1" t="str">
        <f t="shared" si="64"/>
        <v/>
      </c>
      <c r="Y243" s="1" t="str">
        <f t="shared" si="64"/>
        <v/>
      </c>
      <c r="Z243" s="1" t="e">
        <f t="shared" si="65"/>
        <v>#N/A</v>
      </c>
      <c r="AA243" s="3"/>
      <c r="AB243" s="13" t="e">
        <f t="shared" si="57"/>
        <v>#N/A</v>
      </c>
      <c r="AC243" s="13" t="e">
        <f t="shared" si="58"/>
        <v>#N/A</v>
      </c>
      <c r="AD243" s="13" t="e">
        <f t="shared" si="59"/>
        <v>#N/A</v>
      </c>
      <c r="AE243" s="13" t="e">
        <f t="shared" si="60"/>
        <v>#N/A</v>
      </c>
      <c r="AF243" s="13" t="e">
        <f t="shared" si="61"/>
        <v>#N/A</v>
      </c>
      <c r="AG243" s="13" t="e">
        <f t="shared" si="62"/>
        <v>#N/A</v>
      </c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T243" s="107"/>
      <c r="BA243" s="11"/>
      <c r="BB243" s="11"/>
      <c r="BC243" s="11"/>
      <c r="BD243" s="11"/>
      <c r="BE243" s="11"/>
      <c r="BH243" s="11"/>
      <c r="BI243" s="11"/>
      <c r="BJ243" s="11"/>
      <c r="BK243" s="11"/>
      <c r="BL243" s="11"/>
      <c r="BM243" s="11"/>
      <c r="BN243" s="11"/>
    </row>
    <row r="244" spans="1:66" s="1" customFormat="1" x14ac:dyDescent="0.3">
      <c r="A244" s="11"/>
      <c r="B244" s="1" t="e">
        <f t="shared" si="56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118"/>
      <c r="N244" s="5"/>
      <c r="O244" s="5"/>
      <c r="P244" s="5"/>
      <c r="Q244" s="5"/>
      <c r="R244" s="5"/>
      <c r="S244" s="5"/>
      <c r="T244" s="5"/>
      <c r="U244" s="5"/>
      <c r="V244" s="1" t="str">
        <f t="shared" si="63"/>
        <v/>
      </c>
      <c r="W244" s="1" t="str">
        <f t="shared" si="64"/>
        <v/>
      </c>
      <c r="X244" s="1" t="str">
        <f t="shared" si="64"/>
        <v/>
      </c>
      <c r="Y244" s="1" t="str">
        <f t="shared" si="64"/>
        <v/>
      </c>
      <c r="Z244" s="1" t="e">
        <f t="shared" si="65"/>
        <v>#N/A</v>
      </c>
      <c r="AA244" s="3"/>
      <c r="AB244" s="13" t="e">
        <f t="shared" si="57"/>
        <v>#N/A</v>
      </c>
      <c r="AC244" s="13" t="e">
        <f t="shared" si="58"/>
        <v>#N/A</v>
      </c>
      <c r="AD244" s="13" t="e">
        <f t="shared" si="59"/>
        <v>#N/A</v>
      </c>
      <c r="AE244" s="13" t="e">
        <f t="shared" si="60"/>
        <v>#N/A</v>
      </c>
      <c r="AF244" s="13" t="e">
        <f t="shared" si="61"/>
        <v>#N/A</v>
      </c>
      <c r="AG244" s="13" t="e">
        <f t="shared" si="62"/>
        <v>#N/A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T244" s="107"/>
      <c r="BA244" s="11"/>
      <c r="BB244" s="11"/>
      <c r="BC244" s="11"/>
      <c r="BD244" s="11"/>
      <c r="BE244" s="11"/>
      <c r="BH244" s="11"/>
      <c r="BI244" s="11"/>
      <c r="BJ244" s="11"/>
      <c r="BK244" s="11"/>
      <c r="BL244" s="11"/>
      <c r="BM244" s="11"/>
      <c r="BN244" s="11"/>
    </row>
    <row r="245" spans="1:66" s="1" customFormat="1" x14ac:dyDescent="0.3">
      <c r="A245" s="11"/>
      <c r="B245" s="1" t="e">
        <f t="shared" si="56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118"/>
      <c r="N245" s="5"/>
      <c r="O245" s="5"/>
      <c r="P245" s="5"/>
      <c r="Q245" s="5"/>
      <c r="R245" s="5"/>
      <c r="S245" s="5"/>
      <c r="T245" s="5"/>
      <c r="U245" s="5"/>
      <c r="V245" s="1" t="str">
        <f t="shared" si="63"/>
        <v/>
      </c>
      <c r="W245" s="1" t="str">
        <f t="shared" si="64"/>
        <v/>
      </c>
      <c r="X245" s="1" t="str">
        <f t="shared" si="64"/>
        <v/>
      </c>
      <c r="Y245" s="1" t="str">
        <f t="shared" si="64"/>
        <v/>
      </c>
      <c r="Z245" s="1" t="e">
        <f t="shared" si="65"/>
        <v>#N/A</v>
      </c>
      <c r="AA245" s="3"/>
      <c r="AB245" s="13" t="e">
        <f t="shared" si="57"/>
        <v>#N/A</v>
      </c>
      <c r="AC245" s="13" t="e">
        <f t="shared" si="58"/>
        <v>#N/A</v>
      </c>
      <c r="AD245" s="13" t="e">
        <f t="shared" si="59"/>
        <v>#N/A</v>
      </c>
      <c r="AE245" s="13" t="e">
        <f t="shared" si="60"/>
        <v>#N/A</v>
      </c>
      <c r="AF245" s="13" t="e">
        <f t="shared" si="61"/>
        <v>#N/A</v>
      </c>
      <c r="AG245" s="13" t="e">
        <f t="shared" si="62"/>
        <v>#N/A</v>
      </c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T245" s="107"/>
      <c r="BA245" s="11"/>
      <c r="BB245" s="11"/>
      <c r="BC245" s="11"/>
      <c r="BD245" s="11"/>
      <c r="BE245" s="11"/>
      <c r="BH245" s="11"/>
      <c r="BI245" s="11"/>
      <c r="BJ245" s="11"/>
      <c r="BK245" s="11"/>
      <c r="BL245" s="11"/>
      <c r="BM245" s="11"/>
      <c r="BN245" s="11"/>
    </row>
    <row r="246" spans="1:66" s="1" customFormat="1" x14ac:dyDescent="0.3">
      <c r="A246" s="11"/>
      <c r="B246" s="1" t="e">
        <f t="shared" si="56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118"/>
      <c r="N246" s="5"/>
      <c r="O246" s="5"/>
      <c r="P246" s="5"/>
      <c r="Q246" s="5"/>
      <c r="R246" s="5"/>
      <c r="S246" s="5"/>
      <c r="T246" s="5"/>
      <c r="U246" s="5"/>
      <c r="V246" s="1" t="str">
        <f t="shared" si="63"/>
        <v/>
      </c>
      <c r="W246" s="1" t="str">
        <f t="shared" si="64"/>
        <v/>
      </c>
      <c r="X246" s="1" t="str">
        <f t="shared" si="64"/>
        <v/>
      </c>
      <c r="Y246" s="1" t="str">
        <f t="shared" si="64"/>
        <v/>
      </c>
      <c r="Z246" s="1" t="e">
        <f t="shared" si="65"/>
        <v>#N/A</v>
      </c>
      <c r="AA246" s="3"/>
      <c r="AB246" s="13" t="e">
        <f t="shared" si="57"/>
        <v>#N/A</v>
      </c>
      <c r="AC246" s="13" t="e">
        <f t="shared" si="58"/>
        <v>#N/A</v>
      </c>
      <c r="AD246" s="13" t="e">
        <f t="shared" si="59"/>
        <v>#N/A</v>
      </c>
      <c r="AE246" s="13" t="e">
        <f t="shared" si="60"/>
        <v>#N/A</v>
      </c>
      <c r="AF246" s="13" t="e">
        <f t="shared" si="61"/>
        <v>#N/A</v>
      </c>
      <c r="AG246" s="13" t="e">
        <f t="shared" si="62"/>
        <v>#N/A</v>
      </c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T246" s="107"/>
      <c r="BA246" s="11"/>
      <c r="BB246" s="11"/>
      <c r="BC246" s="11"/>
      <c r="BD246" s="11"/>
      <c r="BE246" s="11"/>
      <c r="BH246" s="11"/>
      <c r="BI246" s="11"/>
      <c r="BJ246" s="11"/>
      <c r="BK246" s="11"/>
      <c r="BL246" s="11"/>
      <c r="BM246" s="11"/>
      <c r="BN246" s="11"/>
    </row>
    <row r="247" spans="1:66" s="1" customFormat="1" x14ac:dyDescent="0.3">
      <c r="A247" s="11"/>
      <c r="B247" s="1" t="e">
        <f t="shared" si="56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118"/>
      <c r="N247" s="5"/>
      <c r="O247" s="5"/>
      <c r="P247" s="5"/>
      <c r="Q247" s="5"/>
      <c r="R247" s="5"/>
      <c r="S247" s="5"/>
      <c r="T247" s="5"/>
      <c r="U247" s="5"/>
      <c r="V247" s="1" t="str">
        <f t="shared" si="63"/>
        <v/>
      </c>
      <c r="W247" s="1" t="str">
        <f t="shared" si="64"/>
        <v/>
      </c>
      <c r="X247" s="1" t="str">
        <f t="shared" si="64"/>
        <v/>
      </c>
      <c r="Y247" s="1" t="str">
        <f t="shared" si="64"/>
        <v/>
      </c>
      <c r="Z247" s="1" t="e">
        <f t="shared" si="65"/>
        <v>#N/A</v>
      </c>
      <c r="AA247" s="3"/>
      <c r="AB247" s="13" t="e">
        <f t="shared" si="57"/>
        <v>#N/A</v>
      </c>
      <c r="AC247" s="13" t="e">
        <f t="shared" si="58"/>
        <v>#N/A</v>
      </c>
      <c r="AD247" s="13" t="e">
        <f t="shared" si="59"/>
        <v>#N/A</v>
      </c>
      <c r="AE247" s="13" t="e">
        <f t="shared" si="60"/>
        <v>#N/A</v>
      </c>
      <c r="AF247" s="13" t="e">
        <f t="shared" si="61"/>
        <v>#N/A</v>
      </c>
      <c r="AG247" s="13" t="e">
        <f t="shared" si="62"/>
        <v>#N/A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T247" s="107"/>
      <c r="BA247" s="11"/>
      <c r="BB247" s="11"/>
      <c r="BC247" s="11"/>
      <c r="BD247" s="11"/>
      <c r="BE247" s="11"/>
      <c r="BH247" s="11"/>
      <c r="BI247" s="11"/>
      <c r="BJ247" s="11"/>
      <c r="BK247" s="11"/>
      <c r="BL247" s="11"/>
      <c r="BM247" s="11"/>
      <c r="BN247" s="11"/>
    </row>
    <row r="248" spans="1:66" s="1" customFormat="1" x14ac:dyDescent="0.3">
      <c r="A248" s="11"/>
      <c r="B248" s="1" t="e">
        <f t="shared" si="56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118"/>
      <c r="N248" s="5"/>
      <c r="O248" s="5"/>
      <c r="P248" s="5"/>
      <c r="Q248" s="5"/>
      <c r="R248" s="5"/>
      <c r="S248" s="5"/>
      <c r="T248" s="5"/>
      <c r="U248" s="5"/>
      <c r="V248" s="1" t="str">
        <f t="shared" si="63"/>
        <v/>
      </c>
      <c r="W248" s="1" t="str">
        <f t="shared" si="64"/>
        <v/>
      </c>
      <c r="X248" s="1" t="str">
        <f t="shared" si="64"/>
        <v/>
      </c>
      <c r="Y248" s="1" t="str">
        <f t="shared" si="64"/>
        <v/>
      </c>
      <c r="Z248" s="1" t="e">
        <f t="shared" si="65"/>
        <v>#N/A</v>
      </c>
      <c r="AA248" s="3"/>
      <c r="AB248" s="13" t="e">
        <f t="shared" si="57"/>
        <v>#N/A</v>
      </c>
      <c r="AC248" s="13" t="e">
        <f t="shared" si="58"/>
        <v>#N/A</v>
      </c>
      <c r="AD248" s="13" t="e">
        <f t="shared" si="59"/>
        <v>#N/A</v>
      </c>
      <c r="AE248" s="13" t="e">
        <f t="shared" si="60"/>
        <v>#N/A</v>
      </c>
      <c r="AF248" s="13" t="e">
        <f t="shared" si="61"/>
        <v>#N/A</v>
      </c>
      <c r="AG248" s="13" t="e">
        <f t="shared" si="62"/>
        <v>#N/A</v>
      </c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T248" s="107"/>
      <c r="BA248" s="11"/>
      <c r="BB248" s="11"/>
      <c r="BC248" s="11"/>
      <c r="BD248" s="11"/>
      <c r="BE248" s="11"/>
      <c r="BH248" s="11"/>
      <c r="BI248" s="11"/>
      <c r="BJ248" s="11"/>
      <c r="BK248" s="11"/>
      <c r="BL248" s="11"/>
      <c r="BM248" s="11"/>
      <c r="BN248" s="11"/>
    </row>
    <row r="249" spans="1:66" s="1" customFormat="1" x14ac:dyDescent="0.3">
      <c r="A249" s="11"/>
      <c r="B249" s="1" t="e">
        <f t="shared" si="56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118"/>
      <c r="N249" s="5"/>
      <c r="O249" s="5"/>
      <c r="P249" s="5"/>
      <c r="Q249" s="5"/>
      <c r="R249" s="5"/>
      <c r="S249" s="5"/>
      <c r="T249" s="5"/>
      <c r="U249" s="5"/>
      <c r="V249" s="1" t="str">
        <f t="shared" si="63"/>
        <v/>
      </c>
      <c r="W249" s="1" t="str">
        <f t="shared" si="64"/>
        <v/>
      </c>
      <c r="X249" s="1" t="str">
        <f t="shared" si="64"/>
        <v/>
      </c>
      <c r="Y249" s="1" t="str">
        <f t="shared" si="64"/>
        <v/>
      </c>
      <c r="Z249" s="1" t="e">
        <f t="shared" si="65"/>
        <v>#N/A</v>
      </c>
      <c r="AA249" s="3"/>
      <c r="AB249" s="13" t="e">
        <f t="shared" si="57"/>
        <v>#N/A</v>
      </c>
      <c r="AC249" s="13" t="e">
        <f t="shared" si="58"/>
        <v>#N/A</v>
      </c>
      <c r="AD249" s="13" t="e">
        <f t="shared" si="59"/>
        <v>#N/A</v>
      </c>
      <c r="AE249" s="13" t="e">
        <f t="shared" si="60"/>
        <v>#N/A</v>
      </c>
      <c r="AF249" s="13" t="e">
        <f t="shared" si="61"/>
        <v>#N/A</v>
      </c>
      <c r="AG249" s="13" t="e">
        <f t="shared" si="62"/>
        <v>#N/A</v>
      </c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T249" s="107"/>
      <c r="BA249" s="11"/>
      <c r="BB249" s="11"/>
      <c r="BC249" s="11"/>
      <c r="BD249" s="11"/>
      <c r="BE249" s="11"/>
      <c r="BH249" s="11"/>
      <c r="BI249" s="11"/>
      <c r="BJ249" s="11"/>
      <c r="BK249" s="11"/>
      <c r="BL249" s="11"/>
      <c r="BM249" s="11"/>
      <c r="BN249" s="11"/>
    </row>
    <row r="250" spans="1:66" s="1" customFormat="1" x14ac:dyDescent="0.3">
      <c r="A250" s="11"/>
      <c r="B250" s="1" t="e">
        <f t="shared" si="56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118"/>
      <c r="N250" s="5"/>
      <c r="O250" s="5"/>
      <c r="P250" s="5"/>
      <c r="Q250" s="5"/>
      <c r="R250" s="5"/>
      <c r="S250" s="5"/>
      <c r="T250" s="5"/>
      <c r="U250" s="5"/>
      <c r="V250" s="1" t="str">
        <f t="shared" si="63"/>
        <v/>
      </c>
      <c r="W250" s="1" t="str">
        <f t="shared" si="64"/>
        <v/>
      </c>
      <c r="X250" s="1" t="str">
        <f t="shared" si="64"/>
        <v/>
      </c>
      <c r="Y250" s="1" t="str">
        <f t="shared" si="64"/>
        <v/>
      </c>
      <c r="Z250" s="1" t="e">
        <f t="shared" si="65"/>
        <v>#N/A</v>
      </c>
      <c r="AA250" s="3"/>
      <c r="AB250" s="13" t="e">
        <f t="shared" si="57"/>
        <v>#N/A</v>
      </c>
      <c r="AC250" s="13" t="e">
        <f t="shared" si="58"/>
        <v>#N/A</v>
      </c>
      <c r="AD250" s="13" t="e">
        <f t="shared" si="59"/>
        <v>#N/A</v>
      </c>
      <c r="AE250" s="13" t="e">
        <f t="shared" si="60"/>
        <v>#N/A</v>
      </c>
      <c r="AF250" s="13" t="e">
        <f t="shared" si="61"/>
        <v>#N/A</v>
      </c>
      <c r="AG250" s="13" t="e">
        <f t="shared" si="62"/>
        <v>#N/A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T250" s="107"/>
      <c r="BA250" s="11"/>
      <c r="BB250" s="11"/>
      <c r="BC250" s="11"/>
      <c r="BD250" s="11"/>
      <c r="BE250" s="11"/>
      <c r="BH250" s="11"/>
      <c r="BI250" s="11"/>
      <c r="BJ250" s="11"/>
      <c r="BK250" s="11"/>
      <c r="BL250" s="11"/>
      <c r="BM250" s="11"/>
      <c r="BN250" s="11"/>
    </row>
    <row r="251" spans="1:66" s="1" customFormat="1" x14ac:dyDescent="0.3">
      <c r="A251" s="11"/>
      <c r="B251" s="1" t="e">
        <f t="shared" si="56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118"/>
      <c r="N251" s="5"/>
      <c r="O251" s="5"/>
      <c r="P251" s="5"/>
      <c r="Q251" s="5"/>
      <c r="R251" s="5"/>
      <c r="S251" s="5"/>
      <c r="T251" s="5"/>
      <c r="U251" s="5"/>
      <c r="V251" s="1" t="str">
        <f t="shared" si="63"/>
        <v/>
      </c>
      <c r="W251" s="1" t="str">
        <f t="shared" si="64"/>
        <v/>
      </c>
      <c r="X251" s="1" t="str">
        <f t="shared" si="64"/>
        <v/>
      </c>
      <c r="Y251" s="1" t="str">
        <f t="shared" si="64"/>
        <v/>
      </c>
      <c r="Z251" s="1" t="e">
        <f t="shared" si="65"/>
        <v>#N/A</v>
      </c>
      <c r="AA251" s="3"/>
      <c r="AB251" s="13" t="e">
        <f t="shared" si="57"/>
        <v>#N/A</v>
      </c>
      <c r="AC251" s="13" t="e">
        <f t="shared" si="58"/>
        <v>#N/A</v>
      </c>
      <c r="AD251" s="13" t="e">
        <f t="shared" si="59"/>
        <v>#N/A</v>
      </c>
      <c r="AE251" s="13" t="e">
        <f t="shared" si="60"/>
        <v>#N/A</v>
      </c>
      <c r="AF251" s="13" t="e">
        <f t="shared" si="61"/>
        <v>#N/A</v>
      </c>
      <c r="AG251" s="13" t="e">
        <f t="shared" si="62"/>
        <v>#N/A</v>
      </c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T251" s="107"/>
      <c r="BA251" s="11"/>
      <c r="BB251" s="11"/>
      <c r="BC251" s="11"/>
      <c r="BD251" s="11"/>
      <c r="BE251" s="11"/>
      <c r="BH251" s="11"/>
      <c r="BI251" s="11"/>
      <c r="BJ251" s="11"/>
      <c r="BK251" s="11"/>
      <c r="BL251" s="11"/>
      <c r="BM251" s="11"/>
      <c r="BN251" s="11"/>
    </row>
    <row r="252" spans="1:66" s="1" customFormat="1" x14ac:dyDescent="0.3">
      <c r="A252" s="11"/>
      <c r="B252" s="1" t="e">
        <f t="shared" si="56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118"/>
      <c r="N252" s="5"/>
      <c r="O252" s="5"/>
      <c r="P252" s="5"/>
      <c r="Q252" s="5"/>
      <c r="R252" s="5"/>
      <c r="S252" s="5"/>
      <c r="T252" s="5"/>
      <c r="U252" s="5"/>
      <c r="V252" s="1" t="str">
        <f t="shared" si="63"/>
        <v/>
      </c>
      <c r="W252" s="1" t="str">
        <f t="shared" si="64"/>
        <v/>
      </c>
      <c r="X252" s="1" t="str">
        <f t="shared" si="64"/>
        <v/>
      </c>
      <c r="Y252" s="1" t="str">
        <f t="shared" si="64"/>
        <v/>
      </c>
      <c r="Z252" s="1" t="e">
        <f t="shared" si="65"/>
        <v>#N/A</v>
      </c>
      <c r="AA252" s="3"/>
      <c r="AB252" s="13" t="e">
        <f t="shared" si="57"/>
        <v>#N/A</v>
      </c>
      <c r="AC252" s="13" t="e">
        <f t="shared" si="58"/>
        <v>#N/A</v>
      </c>
      <c r="AD252" s="13" t="e">
        <f t="shared" si="59"/>
        <v>#N/A</v>
      </c>
      <c r="AE252" s="13" t="e">
        <f t="shared" si="60"/>
        <v>#N/A</v>
      </c>
      <c r="AF252" s="13" t="e">
        <f t="shared" si="61"/>
        <v>#N/A</v>
      </c>
      <c r="AG252" s="13" t="e">
        <f t="shared" si="62"/>
        <v>#N/A</v>
      </c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T252" s="107"/>
      <c r="BA252" s="11"/>
      <c r="BB252" s="11"/>
      <c r="BC252" s="11"/>
      <c r="BD252" s="11"/>
      <c r="BE252" s="11"/>
      <c r="BH252" s="11"/>
      <c r="BI252" s="11"/>
      <c r="BJ252" s="11"/>
      <c r="BK252" s="11"/>
      <c r="BL252" s="11"/>
      <c r="BM252" s="11"/>
      <c r="BN252" s="11"/>
    </row>
    <row r="253" spans="1:66" s="1" customFormat="1" x14ac:dyDescent="0.3">
      <c r="A253" s="11"/>
      <c r="B253" s="1" t="e">
        <f t="shared" si="56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118"/>
      <c r="N253" s="5"/>
      <c r="O253" s="5"/>
      <c r="P253" s="5"/>
      <c r="Q253" s="5"/>
      <c r="R253" s="5"/>
      <c r="S253" s="5"/>
      <c r="T253" s="5"/>
      <c r="U253" s="5"/>
      <c r="V253" s="1" t="str">
        <f t="shared" si="63"/>
        <v/>
      </c>
      <c r="W253" s="1" t="str">
        <f t="shared" si="64"/>
        <v/>
      </c>
      <c r="X253" s="1" t="str">
        <f t="shared" si="64"/>
        <v/>
      </c>
      <c r="Y253" s="1" t="str">
        <f t="shared" si="64"/>
        <v/>
      </c>
      <c r="Z253" s="1" t="e">
        <f t="shared" si="65"/>
        <v>#N/A</v>
      </c>
      <c r="AA253" s="3"/>
      <c r="AB253" s="13" t="e">
        <f t="shared" si="57"/>
        <v>#N/A</v>
      </c>
      <c r="AC253" s="13" t="e">
        <f t="shared" si="58"/>
        <v>#N/A</v>
      </c>
      <c r="AD253" s="13" t="e">
        <f t="shared" si="59"/>
        <v>#N/A</v>
      </c>
      <c r="AE253" s="13" t="e">
        <f t="shared" si="60"/>
        <v>#N/A</v>
      </c>
      <c r="AF253" s="13" t="e">
        <f t="shared" si="61"/>
        <v>#N/A</v>
      </c>
      <c r="AG253" s="13" t="e">
        <f t="shared" si="62"/>
        <v>#N/A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T253" s="107"/>
      <c r="BA253" s="11"/>
      <c r="BB253" s="11"/>
      <c r="BC253" s="11"/>
      <c r="BD253" s="11"/>
      <c r="BE253" s="11"/>
      <c r="BH253" s="11"/>
      <c r="BI253" s="11"/>
      <c r="BJ253" s="11"/>
      <c r="BK253" s="11"/>
      <c r="BL253" s="11"/>
      <c r="BM253" s="11"/>
      <c r="BN253" s="11"/>
    </row>
    <row r="254" spans="1:66" s="1" customFormat="1" x14ac:dyDescent="0.3">
      <c r="A254" s="11"/>
      <c r="B254" s="1" t="e">
        <f t="shared" si="56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118"/>
      <c r="N254" s="5"/>
      <c r="O254" s="5"/>
      <c r="P254" s="5"/>
      <c r="Q254" s="5"/>
      <c r="R254" s="5"/>
      <c r="S254" s="5"/>
      <c r="T254" s="5"/>
      <c r="U254" s="5"/>
      <c r="V254" s="1" t="str">
        <f t="shared" si="63"/>
        <v/>
      </c>
      <c r="W254" s="1" t="str">
        <f t="shared" si="64"/>
        <v/>
      </c>
      <c r="X254" s="1" t="str">
        <f t="shared" si="64"/>
        <v/>
      </c>
      <c r="Y254" s="1" t="str">
        <f t="shared" si="64"/>
        <v/>
      </c>
      <c r="Z254" s="1" t="e">
        <f t="shared" si="65"/>
        <v>#N/A</v>
      </c>
      <c r="AA254" s="3"/>
      <c r="AB254" s="13" t="e">
        <f t="shared" si="57"/>
        <v>#N/A</v>
      </c>
      <c r="AC254" s="13" t="e">
        <f t="shared" si="58"/>
        <v>#N/A</v>
      </c>
      <c r="AD254" s="13" t="e">
        <f t="shared" si="59"/>
        <v>#N/A</v>
      </c>
      <c r="AE254" s="13" t="e">
        <f t="shared" si="60"/>
        <v>#N/A</v>
      </c>
      <c r="AF254" s="13" t="e">
        <f t="shared" si="61"/>
        <v>#N/A</v>
      </c>
      <c r="AG254" s="13" t="e">
        <f t="shared" si="62"/>
        <v>#N/A</v>
      </c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T254" s="107"/>
      <c r="BA254" s="11"/>
      <c r="BB254" s="11"/>
      <c r="BC254" s="11"/>
      <c r="BD254" s="11"/>
      <c r="BE254" s="11"/>
      <c r="BH254" s="11"/>
      <c r="BI254" s="11"/>
      <c r="BJ254" s="11"/>
      <c r="BK254" s="11"/>
      <c r="BL254" s="11"/>
      <c r="BM254" s="11"/>
      <c r="BN254" s="11"/>
    </row>
    <row r="255" spans="1:66" s="1" customFormat="1" x14ac:dyDescent="0.3">
      <c r="A255" s="11"/>
      <c r="B255" s="1" t="e">
        <f t="shared" si="56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118"/>
      <c r="N255" s="5"/>
      <c r="O255" s="5"/>
      <c r="P255" s="5"/>
      <c r="Q255" s="5"/>
      <c r="R255" s="5"/>
      <c r="S255" s="5"/>
      <c r="T255" s="5"/>
      <c r="U255" s="5"/>
      <c r="V255" s="1" t="str">
        <f t="shared" si="63"/>
        <v/>
      </c>
      <c r="W255" s="1" t="str">
        <f t="shared" si="64"/>
        <v/>
      </c>
      <c r="X255" s="1" t="str">
        <f t="shared" si="64"/>
        <v/>
      </c>
      <c r="Y255" s="1" t="str">
        <f t="shared" si="64"/>
        <v/>
      </c>
      <c r="Z255" s="1" t="e">
        <f t="shared" si="65"/>
        <v>#N/A</v>
      </c>
      <c r="AA255" s="3"/>
      <c r="AB255" s="13" t="e">
        <f t="shared" si="57"/>
        <v>#N/A</v>
      </c>
      <c r="AC255" s="13" t="e">
        <f t="shared" si="58"/>
        <v>#N/A</v>
      </c>
      <c r="AD255" s="13" t="e">
        <f t="shared" si="59"/>
        <v>#N/A</v>
      </c>
      <c r="AE255" s="13" t="e">
        <f t="shared" si="60"/>
        <v>#N/A</v>
      </c>
      <c r="AF255" s="13" t="e">
        <f t="shared" si="61"/>
        <v>#N/A</v>
      </c>
      <c r="AG255" s="13" t="e">
        <f t="shared" si="62"/>
        <v>#N/A</v>
      </c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T255" s="107"/>
      <c r="BA255" s="11"/>
      <c r="BB255" s="11"/>
      <c r="BC255" s="11"/>
      <c r="BD255" s="11"/>
      <c r="BE255" s="11"/>
      <c r="BH255" s="11"/>
      <c r="BI255" s="11"/>
      <c r="BJ255" s="11"/>
      <c r="BK255" s="11"/>
      <c r="BL255" s="11"/>
      <c r="BM255" s="11"/>
      <c r="BN255" s="11"/>
    </row>
    <row r="256" spans="1:66" s="1" customFormat="1" x14ac:dyDescent="0.3">
      <c r="A256" s="11"/>
      <c r="B256" s="1" t="e">
        <f t="shared" si="56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118"/>
      <c r="N256" s="5"/>
      <c r="O256" s="5"/>
      <c r="P256" s="5"/>
      <c r="Q256" s="5"/>
      <c r="R256" s="5"/>
      <c r="S256" s="5"/>
      <c r="T256" s="5"/>
      <c r="U256" s="5"/>
      <c r="V256" s="1" t="str">
        <f t="shared" si="63"/>
        <v/>
      </c>
      <c r="W256" s="1" t="str">
        <f t="shared" si="64"/>
        <v/>
      </c>
      <c r="X256" s="1" t="str">
        <f t="shared" si="64"/>
        <v/>
      </c>
      <c r="Y256" s="1" t="str">
        <f t="shared" si="64"/>
        <v/>
      </c>
      <c r="Z256" s="1" t="e">
        <f t="shared" si="65"/>
        <v>#N/A</v>
      </c>
      <c r="AA256" s="3"/>
      <c r="AB256" s="13" t="e">
        <f t="shared" si="57"/>
        <v>#N/A</v>
      </c>
      <c r="AC256" s="13" t="e">
        <f t="shared" si="58"/>
        <v>#N/A</v>
      </c>
      <c r="AD256" s="13" t="e">
        <f t="shared" si="59"/>
        <v>#N/A</v>
      </c>
      <c r="AE256" s="13" t="e">
        <f t="shared" si="60"/>
        <v>#N/A</v>
      </c>
      <c r="AF256" s="13" t="e">
        <f t="shared" si="61"/>
        <v>#N/A</v>
      </c>
      <c r="AG256" s="13" t="e">
        <f t="shared" si="62"/>
        <v>#N/A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T256" s="107"/>
      <c r="BA256" s="11"/>
      <c r="BB256" s="11"/>
      <c r="BC256" s="11"/>
      <c r="BD256" s="11"/>
      <c r="BE256" s="11"/>
      <c r="BH256" s="11"/>
      <c r="BI256" s="11"/>
      <c r="BJ256" s="11"/>
      <c r="BK256" s="11"/>
      <c r="BL256" s="11"/>
      <c r="BM256" s="11"/>
      <c r="BN256" s="11"/>
    </row>
    <row r="257" spans="1:66" s="1" customFormat="1" x14ac:dyDescent="0.3">
      <c r="A257" s="11"/>
      <c r="B257" s="1" t="e">
        <f t="shared" si="56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118"/>
      <c r="N257" s="5"/>
      <c r="O257" s="5"/>
      <c r="P257" s="5"/>
      <c r="Q257" s="5"/>
      <c r="R257" s="5"/>
      <c r="S257" s="5"/>
      <c r="T257" s="5"/>
      <c r="U257" s="5"/>
      <c r="V257" s="1" t="str">
        <f t="shared" si="63"/>
        <v/>
      </c>
      <c r="W257" s="1" t="str">
        <f t="shared" si="64"/>
        <v/>
      </c>
      <c r="X257" s="1" t="str">
        <f t="shared" si="64"/>
        <v/>
      </c>
      <c r="Y257" s="1" t="str">
        <f t="shared" si="64"/>
        <v/>
      </c>
      <c r="Z257" s="1" t="e">
        <f t="shared" si="65"/>
        <v>#N/A</v>
      </c>
      <c r="AA257" s="3"/>
      <c r="AB257" s="13" t="e">
        <f t="shared" si="57"/>
        <v>#N/A</v>
      </c>
      <c r="AC257" s="13" t="e">
        <f t="shared" si="58"/>
        <v>#N/A</v>
      </c>
      <c r="AD257" s="13" t="e">
        <f t="shared" si="59"/>
        <v>#N/A</v>
      </c>
      <c r="AE257" s="13" t="e">
        <f t="shared" si="60"/>
        <v>#N/A</v>
      </c>
      <c r="AF257" s="13" t="e">
        <f t="shared" si="61"/>
        <v>#N/A</v>
      </c>
      <c r="AG257" s="13" t="e">
        <f t="shared" si="62"/>
        <v>#N/A</v>
      </c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T257" s="107"/>
      <c r="BA257" s="11"/>
      <c r="BB257" s="11"/>
      <c r="BC257" s="11"/>
      <c r="BD257" s="11"/>
      <c r="BE257" s="11"/>
      <c r="BH257" s="11"/>
      <c r="BI257" s="11"/>
      <c r="BJ257" s="11"/>
      <c r="BK257" s="11"/>
      <c r="BL257" s="11"/>
      <c r="BM257" s="11"/>
      <c r="BN257" s="11"/>
    </row>
    <row r="258" spans="1:66" s="1" customFormat="1" x14ac:dyDescent="0.3">
      <c r="A258" s="11"/>
      <c r="B258" s="1" t="e">
        <f t="shared" si="56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118"/>
      <c r="N258" s="5"/>
      <c r="O258" s="5"/>
      <c r="P258" s="5"/>
      <c r="Q258" s="5"/>
      <c r="R258" s="5"/>
      <c r="S258" s="5"/>
      <c r="T258" s="5"/>
      <c r="U258" s="5"/>
      <c r="V258" s="1" t="str">
        <f t="shared" si="63"/>
        <v/>
      </c>
      <c r="W258" s="1" t="str">
        <f t="shared" si="64"/>
        <v/>
      </c>
      <c r="X258" s="1" t="str">
        <f t="shared" si="64"/>
        <v/>
      </c>
      <c r="Y258" s="1" t="str">
        <f t="shared" si="64"/>
        <v/>
      </c>
      <c r="Z258" s="1" t="e">
        <f t="shared" si="65"/>
        <v>#N/A</v>
      </c>
      <c r="AA258" s="3"/>
      <c r="AB258" s="13" t="e">
        <f t="shared" si="57"/>
        <v>#N/A</v>
      </c>
      <c r="AC258" s="13" t="e">
        <f t="shared" si="58"/>
        <v>#N/A</v>
      </c>
      <c r="AD258" s="13" t="e">
        <f t="shared" si="59"/>
        <v>#N/A</v>
      </c>
      <c r="AE258" s="13" t="e">
        <f t="shared" si="60"/>
        <v>#N/A</v>
      </c>
      <c r="AF258" s="13" t="e">
        <f t="shared" si="61"/>
        <v>#N/A</v>
      </c>
      <c r="AG258" s="13" t="e">
        <f t="shared" si="62"/>
        <v>#N/A</v>
      </c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T258" s="107"/>
      <c r="BA258" s="11"/>
      <c r="BB258" s="11"/>
      <c r="BC258" s="11"/>
      <c r="BD258" s="11"/>
      <c r="BE258" s="11"/>
      <c r="BH258" s="11"/>
      <c r="BI258" s="11"/>
      <c r="BJ258" s="11"/>
      <c r="BK258" s="11"/>
      <c r="BL258" s="11"/>
      <c r="BM258" s="11"/>
      <c r="BN258" s="11"/>
    </row>
    <row r="259" spans="1:66" s="1" customFormat="1" x14ac:dyDescent="0.3">
      <c r="A259" s="11"/>
      <c r="B259" s="1" t="e">
        <f t="shared" si="56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118"/>
      <c r="N259" s="5"/>
      <c r="O259" s="5"/>
      <c r="P259" s="5"/>
      <c r="Q259" s="5"/>
      <c r="R259" s="5"/>
      <c r="S259" s="5"/>
      <c r="T259" s="5"/>
      <c r="U259" s="5"/>
      <c r="V259" s="1" t="str">
        <f t="shared" si="63"/>
        <v/>
      </c>
      <c r="W259" s="1" t="str">
        <f t="shared" si="64"/>
        <v/>
      </c>
      <c r="X259" s="1" t="str">
        <f t="shared" si="64"/>
        <v/>
      </c>
      <c r="Y259" s="1" t="str">
        <f t="shared" si="64"/>
        <v/>
      </c>
      <c r="Z259" s="1" t="e">
        <f t="shared" si="65"/>
        <v>#N/A</v>
      </c>
      <c r="AA259" s="3"/>
      <c r="AB259" s="13" t="e">
        <f t="shared" si="57"/>
        <v>#N/A</v>
      </c>
      <c r="AC259" s="13" t="e">
        <f t="shared" si="58"/>
        <v>#N/A</v>
      </c>
      <c r="AD259" s="13" t="e">
        <f t="shared" si="59"/>
        <v>#N/A</v>
      </c>
      <c r="AE259" s="13" t="e">
        <f t="shared" si="60"/>
        <v>#N/A</v>
      </c>
      <c r="AF259" s="13" t="e">
        <f t="shared" si="61"/>
        <v>#N/A</v>
      </c>
      <c r="AG259" s="13" t="e">
        <f t="shared" si="62"/>
        <v>#N/A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T259" s="107"/>
      <c r="BA259" s="11"/>
      <c r="BB259" s="11"/>
      <c r="BC259" s="11"/>
      <c r="BD259" s="11"/>
      <c r="BE259" s="11"/>
      <c r="BH259" s="11"/>
      <c r="BI259" s="11"/>
      <c r="BJ259" s="11"/>
      <c r="BK259" s="11"/>
      <c r="BL259" s="11"/>
      <c r="BM259" s="11"/>
      <c r="BN259" s="11"/>
    </row>
    <row r="260" spans="1:66" s="1" customFormat="1" x14ac:dyDescent="0.3">
      <c r="A260" s="11"/>
      <c r="B260" s="1" t="e">
        <f t="shared" si="56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118"/>
      <c r="N260" s="5"/>
      <c r="O260" s="5"/>
      <c r="P260" s="5"/>
      <c r="Q260" s="5"/>
      <c r="R260" s="5"/>
      <c r="S260" s="5"/>
      <c r="T260" s="5"/>
      <c r="U260" s="5"/>
      <c r="V260" s="1" t="str">
        <f t="shared" si="63"/>
        <v/>
      </c>
      <c r="W260" s="1" t="str">
        <f t="shared" si="64"/>
        <v/>
      </c>
      <c r="X260" s="1" t="str">
        <f t="shared" si="64"/>
        <v/>
      </c>
      <c r="Y260" s="1" t="str">
        <f t="shared" si="64"/>
        <v/>
      </c>
      <c r="Z260" s="1" t="e">
        <f t="shared" si="65"/>
        <v>#N/A</v>
      </c>
      <c r="AA260" s="3"/>
      <c r="AB260" s="13" t="e">
        <f t="shared" si="57"/>
        <v>#N/A</v>
      </c>
      <c r="AC260" s="13" t="e">
        <f t="shared" si="58"/>
        <v>#N/A</v>
      </c>
      <c r="AD260" s="13" t="e">
        <f t="shared" si="59"/>
        <v>#N/A</v>
      </c>
      <c r="AE260" s="13" t="e">
        <f t="shared" si="60"/>
        <v>#N/A</v>
      </c>
      <c r="AF260" s="13" t="e">
        <f t="shared" si="61"/>
        <v>#N/A</v>
      </c>
      <c r="AG260" s="13" t="e">
        <f t="shared" si="62"/>
        <v>#N/A</v>
      </c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T260" s="107"/>
      <c r="BA260" s="11"/>
      <c r="BB260" s="11"/>
      <c r="BC260" s="11"/>
      <c r="BD260" s="11"/>
      <c r="BE260" s="11"/>
      <c r="BH260" s="11"/>
      <c r="BI260" s="11"/>
      <c r="BJ260" s="11"/>
      <c r="BK260" s="11"/>
      <c r="BL260" s="11"/>
      <c r="BM260" s="11"/>
      <c r="BN260" s="11"/>
    </row>
    <row r="261" spans="1:66" s="1" customFormat="1" x14ac:dyDescent="0.3">
      <c r="A261" s="11"/>
      <c r="B261" s="1" t="e">
        <f t="shared" si="56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118"/>
      <c r="N261" s="5"/>
      <c r="O261" s="5"/>
      <c r="P261" s="5"/>
      <c r="Q261" s="5"/>
      <c r="R261" s="5"/>
      <c r="S261" s="5"/>
      <c r="T261" s="5"/>
      <c r="U261" s="5"/>
      <c r="V261" s="1" t="str">
        <f t="shared" si="63"/>
        <v/>
      </c>
      <c r="W261" s="1" t="str">
        <f t="shared" si="64"/>
        <v/>
      </c>
      <c r="X261" s="1" t="str">
        <f t="shared" si="64"/>
        <v/>
      </c>
      <c r="Y261" s="1" t="str">
        <f t="shared" si="64"/>
        <v/>
      </c>
      <c r="Z261" s="1" t="e">
        <f t="shared" si="65"/>
        <v>#N/A</v>
      </c>
      <c r="AA261" s="3"/>
      <c r="AB261" s="13" t="e">
        <f t="shared" si="57"/>
        <v>#N/A</v>
      </c>
      <c r="AC261" s="13" t="e">
        <f t="shared" si="58"/>
        <v>#N/A</v>
      </c>
      <c r="AD261" s="13" t="e">
        <f t="shared" si="59"/>
        <v>#N/A</v>
      </c>
      <c r="AE261" s="13" t="e">
        <f t="shared" si="60"/>
        <v>#N/A</v>
      </c>
      <c r="AF261" s="13" t="e">
        <f t="shared" si="61"/>
        <v>#N/A</v>
      </c>
      <c r="AG261" s="13" t="e">
        <f t="shared" si="62"/>
        <v>#N/A</v>
      </c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T261" s="107"/>
      <c r="BA261" s="11"/>
      <c r="BB261" s="11"/>
      <c r="BC261" s="11"/>
      <c r="BD261" s="11"/>
      <c r="BE261" s="11"/>
      <c r="BH261" s="11"/>
      <c r="BI261" s="11"/>
      <c r="BJ261" s="11"/>
      <c r="BK261" s="11"/>
      <c r="BL261" s="11"/>
      <c r="BM261" s="11"/>
      <c r="BN261" s="11"/>
    </row>
    <row r="262" spans="1:66" s="1" customFormat="1" x14ac:dyDescent="0.3">
      <c r="A262" s="11"/>
      <c r="B262" s="1" t="e">
        <f t="shared" si="56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118"/>
      <c r="N262" s="5"/>
      <c r="O262" s="5"/>
      <c r="P262" s="5"/>
      <c r="Q262" s="5"/>
      <c r="R262" s="5"/>
      <c r="S262" s="5"/>
      <c r="T262" s="5"/>
      <c r="U262" s="5"/>
      <c r="V262" s="1" t="str">
        <f t="shared" si="63"/>
        <v/>
      </c>
      <c r="W262" s="1" t="str">
        <f t="shared" si="64"/>
        <v/>
      </c>
      <c r="X262" s="1" t="str">
        <f t="shared" si="64"/>
        <v/>
      </c>
      <c r="Y262" s="1" t="str">
        <f t="shared" si="64"/>
        <v/>
      </c>
      <c r="Z262" s="1" t="e">
        <f t="shared" si="65"/>
        <v>#N/A</v>
      </c>
      <c r="AA262" s="3"/>
      <c r="AB262" s="13" t="e">
        <f t="shared" si="57"/>
        <v>#N/A</v>
      </c>
      <c r="AC262" s="13" t="e">
        <f t="shared" si="58"/>
        <v>#N/A</v>
      </c>
      <c r="AD262" s="13" t="e">
        <f t="shared" si="59"/>
        <v>#N/A</v>
      </c>
      <c r="AE262" s="13" t="e">
        <f t="shared" si="60"/>
        <v>#N/A</v>
      </c>
      <c r="AF262" s="13" t="e">
        <f t="shared" si="61"/>
        <v>#N/A</v>
      </c>
      <c r="AG262" s="13" t="e">
        <f t="shared" si="62"/>
        <v>#N/A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T262" s="107"/>
      <c r="BA262" s="11"/>
      <c r="BB262" s="11"/>
      <c r="BC262" s="11"/>
      <c r="BD262" s="11"/>
      <c r="BE262" s="11"/>
      <c r="BH262" s="11"/>
      <c r="BI262" s="11"/>
      <c r="BJ262" s="11"/>
      <c r="BK262" s="11"/>
      <c r="BL262" s="11"/>
      <c r="BM262" s="11"/>
      <c r="BN262" s="11"/>
    </row>
    <row r="263" spans="1:66" s="1" customFormat="1" x14ac:dyDescent="0.3">
      <c r="A263" s="11"/>
      <c r="B263" s="1" t="e">
        <f t="shared" si="56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118"/>
      <c r="N263" s="5"/>
      <c r="O263" s="5"/>
      <c r="P263" s="5"/>
      <c r="Q263" s="5"/>
      <c r="R263" s="5"/>
      <c r="S263" s="5"/>
      <c r="T263" s="5"/>
      <c r="U263" s="5"/>
      <c r="V263" s="1" t="str">
        <f t="shared" si="63"/>
        <v/>
      </c>
      <c r="W263" s="1" t="str">
        <f t="shared" si="64"/>
        <v/>
      </c>
      <c r="X263" s="1" t="str">
        <f t="shared" si="64"/>
        <v/>
      </c>
      <c r="Y263" s="1" t="str">
        <f t="shared" si="64"/>
        <v/>
      </c>
      <c r="Z263" s="1" t="e">
        <f t="shared" si="65"/>
        <v>#N/A</v>
      </c>
      <c r="AA263" s="3"/>
      <c r="AB263" s="13" t="e">
        <f t="shared" si="57"/>
        <v>#N/A</v>
      </c>
      <c r="AC263" s="13" t="e">
        <f t="shared" si="58"/>
        <v>#N/A</v>
      </c>
      <c r="AD263" s="13" t="e">
        <f t="shared" si="59"/>
        <v>#N/A</v>
      </c>
      <c r="AE263" s="13" t="e">
        <f t="shared" si="60"/>
        <v>#N/A</v>
      </c>
      <c r="AF263" s="13" t="e">
        <f t="shared" si="61"/>
        <v>#N/A</v>
      </c>
      <c r="AG263" s="13" t="e">
        <f t="shared" si="62"/>
        <v>#N/A</v>
      </c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T263" s="107"/>
      <c r="BA263" s="11"/>
      <c r="BB263" s="11"/>
      <c r="BC263" s="11"/>
      <c r="BD263" s="11"/>
      <c r="BE263" s="11"/>
      <c r="BH263" s="11"/>
      <c r="BI263" s="11"/>
      <c r="BJ263" s="11"/>
      <c r="BK263" s="11"/>
      <c r="BL263" s="11"/>
      <c r="BM263" s="11"/>
      <c r="BN263" s="11"/>
    </row>
    <row r="264" spans="1:66" s="1" customFormat="1" x14ac:dyDescent="0.3">
      <c r="A264" s="11"/>
      <c r="B264" s="1" t="e">
        <f t="shared" si="56"/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118"/>
      <c r="N264" s="5"/>
      <c r="O264" s="5"/>
      <c r="P264" s="5"/>
      <c r="Q264" s="5"/>
      <c r="R264" s="5"/>
      <c r="S264" s="5"/>
      <c r="T264" s="5"/>
      <c r="U264" s="5"/>
      <c r="V264" s="1" t="str">
        <f t="shared" si="63"/>
        <v/>
      </c>
      <c r="W264" s="1" t="str">
        <f t="shared" si="64"/>
        <v/>
      </c>
      <c r="X264" s="1" t="str">
        <f t="shared" si="64"/>
        <v/>
      </c>
      <c r="Y264" s="1" t="str">
        <f t="shared" si="64"/>
        <v/>
      </c>
      <c r="Z264" s="1" t="e">
        <f t="shared" si="65"/>
        <v>#N/A</v>
      </c>
      <c r="AA264" s="3"/>
      <c r="AB264" s="13" t="e">
        <f t="shared" si="57"/>
        <v>#N/A</v>
      </c>
      <c r="AC264" s="13" t="e">
        <f t="shared" si="58"/>
        <v>#N/A</v>
      </c>
      <c r="AD264" s="13" t="e">
        <f t="shared" si="59"/>
        <v>#N/A</v>
      </c>
      <c r="AE264" s="13" t="e">
        <f t="shared" si="60"/>
        <v>#N/A</v>
      </c>
      <c r="AF264" s="13" t="e">
        <f t="shared" si="61"/>
        <v>#N/A</v>
      </c>
      <c r="AG264" s="13" t="e">
        <f t="shared" si="62"/>
        <v>#N/A</v>
      </c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T264" s="107"/>
      <c r="BA264" s="11"/>
      <c r="BB264" s="11"/>
      <c r="BC264" s="11"/>
      <c r="BD264" s="11"/>
      <c r="BE264" s="11"/>
      <c r="BH264" s="11"/>
      <c r="BI264" s="11"/>
      <c r="BJ264" s="11"/>
      <c r="BK264" s="11"/>
      <c r="BL264" s="11"/>
      <c r="BM264" s="11"/>
      <c r="BN264" s="11"/>
    </row>
    <row r="265" spans="1:66" s="1" customFormat="1" x14ac:dyDescent="0.3">
      <c r="A265" s="11"/>
      <c r="B265" s="1" t="e">
        <f t="shared" si="56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118"/>
      <c r="N265" s="5"/>
      <c r="O265" s="5"/>
      <c r="P265" s="5"/>
      <c r="Q265" s="5"/>
      <c r="R265" s="5"/>
      <c r="S265" s="5"/>
      <c r="T265" s="5"/>
      <c r="U265" s="5"/>
      <c r="V265" s="1" t="str">
        <f t="shared" si="63"/>
        <v/>
      </c>
      <c r="W265" s="1" t="str">
        <f t="shared" si="64"/>
        <v/>
      </c>
      <c r="X265" s="1" t="str">
        <f t="shared" si="64"/>
        <v/>
      </c>
      <c r="Y265" s="1" t="str">
        <f t="shared" si="64"/>
        <v/>
      </c>
      <c r="Z265" s="1" t="e">
        <f t="shared" si="65"/>
        <v>#N/A</v>
      </c>
      <c r="AA265" s="3"/>
      <c r="AB265" s="13" t="e">
        <f t="shared" si="57"/>
        <v>#N/A</v>
      </c>
      <c r="AC265" s="13" t="e">
        <f t="shared" si="58"/>
        <v>#N/A</v>
      </c>
      <c r="AD265" s="13" t="e">
        <f t="shared" si="59"/>
        <v>#N/A</v>
      </c>
      <c r="AE265" s="13" t="e">
        <f t="shared" si="60"/>
        <v>#N/A</v>
      </c>
      <c r="AF265" s="13" t="e">
        <f t="shared" si="61"/>
        <v>#N/A</v>
      </c>
      <c r="AG265" s="13" t="e">
        <f t="shared" si="62"/>
        <v>#N/A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T265" s="107"/>
      <c r="BA265" s="11"/>
      <c r="BB265" s="11"/>
      <c r="BC265" s="11"/>
      <c r="BD265" s="11"/>
      <c r="BE265" s="11"/>
      <c r="BH265" s="11"/>
      <c r="BI265" s="11"/>
      <c r="BJ265" s="11"/>
      <c r="BK265" s="11"/>
      <c r="BL265" s="11"/>
      <c r="BM265" s="11"/>
      <c r="BN265" s="11"/>
    </row>
    <row r="266" spans="1:66" s="1" customFormat="1" x14ac:dyDescent="0.3">
      <c r="A266" s="11"/>
      <c r="B266" s="1" t="e">
        <f t="shared" si="56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118"/>
      <c r="N266" s="5"/>
      <c r="O266" s="5"/>
      <c r="P266" s="5"/>
      <c r="Q266" s="5"/>
      <c r="R266" s="5"/>
      <c r="S266" s="5"/>
      <c r="T266" s="5"/>
      <c r="U266" s="5"/>
      <c r="V266" s="1" t="str">
        <f t="shared" si="63"/>
        <v/>
      </c>
      <c r="W266" s="1" t="str">
        <f t="shared" si="64"/>
        <v/>
      </c>
      <c r="X266" s="1" t="str">
        <f t="shared" si="64"/>
        <v/>
      </c>
      <c r="Y266" s="1" t="str">
        <f t="shared" si="64"/>
        <v/>
      </c>
      <c r="Z266" s="1" t="e">
        <f t="shared" si="65"/>
        <v>#N/A</v>
      </c>
      <c r="AA266" s="3"/>
      <c r="AB266" s="13" t="e">
        <f t="shared" si="57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T266" s="107"/>
      <c r="BA266" s="11"/>
      <c r="BB266" s="11"/>
      <c r="BC266" s="11"/>
      <c r="BD266" s="11"/>
      <c r="BE266" s="11"/>
      <c r="BH266" s="11"/>
      <c r="BI266" s="11"/>
      <c r="BJ266" s="11"/>
      <c r="BK266" s="11"/>
      <c r="BL266" s="11"/>
      <c r="BM266" s="11"/>
      <c r="BN266" s="11"/>
    </row>
    <row r="267" spans="1:66" s="1" customFormat="1" x14ac:dyDescent="0.3">
      <c r="A267" s="11"/>
      <c r="B267" s="1" t="e">
        <f t="shared" si="56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118"/>
      <c r="N267" s="5"/>
      <c r="O267" s="5"/>
      <c r="P267" s="5"/>
      <c r="Q267" s="5"/>
      <c r="R267" s="5"/>
      <c r="S267" s="5"/>
      <c r="T267" s="5"/>
      <c r="U267" s="5"/>
      <c r="V267" s="1" t="str">
        <f t="shared" si="63"/>
        <v/>
      </c>
      <c r="W267" s="1" t="str">
        <f t="shared" si="64"/>
        <v/>
      </c>
      <c r="X267" s="1" t="str">
        <f t="shared" si="64"/>
        <v/>
      </c>
      <c r="Y267" s="1" t="str">
        <f t="shared" si="64"/>
        <v/>
      </c>
      <c r="Z267" s="1" t="e">
        <f t="shared" si="65"/>
        <v>#N/A</v>
      </c>
      <c r="AA267" s="3"/>
      <c r="AB267" s="13" t="e">
        <f t="shared" si="57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T267" s="107"/>
      <c r="BA267" s="11"/>
      <c r="BB267" s="11"/>
      <c r="BC267" s="11"/>
      <c r="BD267" s="11"/>
      <c r="BE267" s="11"/>
      <c r="BH267" s="11"/>
      <c r="BI267" s="11"/>
      <c r="BJ267" s="11"/>
      <c r="BK267" s="11"/>
      <c r="BL267" s="11"/>
      <c r="BM267" s="11"/>
      <c r="BN267" s="11"/>
    </row>
    <row r="268" spans="1:66" s="1" customFormat="1" x14ac:dyDescent="0.3">
      <c r="A268" s="11"/>
      <c r="B268" s="1" t="e">
        <f t="shared" si="56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118"/>
      <c r="N268" s="5"/>
      <c r="O268" s="5"/>
      <c r="P268" s="5"/>
      <c r="Q268" s="5"/>
      <c r="R268" s="5"/>
      <c r="S268" s="5"/>
      <c r="T268" s="5"/>
      <c r="U268" s="5"/>
      <c r="V268" s="1" t="str">
        <f t="shared" si="63"/>
        <v/>
      </c>
      <c r="W268" s="1" t="str">
        <f t="shared" si="64"/>
        <v/>
      </c>
      <c r="X268" s="1" t="str">
        <f t="shared" si="64"/>
        <v/>
      </c>
      <c r="Y268" s="1" t="str">
        <f t="shared" si="64"/>
        <v/>
      </c>
      <c r="Z268" s="1" t="e">
        <f t="shared" si="65"/>
        <v>#N/A</v>
      </c>
      <c r="AA268" s="3"/>
      <c r="AB268" s="13" t="e">
        <f t="shared" si="57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T268" s="107"/>
      <c r="BA268" s="11"/>
      <c r="BB268" s="11"/>
      <c r="BC268" s="11"/>
      <c r="BD268" s="11"/>
      <c r="BE268" s="11"/>
      <c r="BH268" s="11"/>
      <c r="BI268" s="11"/>
      <c r="BJ268" s="11"/>
      <c r="BK268" s="11"/>
      <c r="BL268" s="11"/>
      <c r="BM268" s="11"/>
      <c r="BN268" s="11"/>
    </row>
    <row r="269" spans="1:66" s="1" customFormat="1" x14ac:dyDescent="0.3">
      <c r="A269" s="11"/>
      <c r="B269" s="1" t="e">
        <f t="shared" si="56"/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118"/>
      <c r="N269" s="5"/>
      <c r="O269" s="5"/>
      <c r="P269" s="5"/>
      <c r="Q269" s="5"/>
      <c r="R269" s="5"/>
      <c r="S269" s="5"/>
      <c r="T269" s="5"/>
      <c r="U269" s="5"/>
      <c r="V269" s="1" t="str">
        <f t="shared" si="63"/>
        <v/>
      </c>
      <c r="W269" s="1" t="str">
        <f t="shared" si="64"/>
        <v/>
      </c>
      <c r="X269" s="1" t="str">
        <f t="shared" si="64"/>
        <v/>
      </c>
      <c r="Y269" s="1" t="str">
        <f t="shared" si="64"/>
        <v/>
      </c>
      <c r="Z269" s="1" t="e">
        <f t="shared" si="65"/>
        <v>#N/A</v>
      </c>
      <c r="AA269" s="3"/>
      <c r="AB269" s="13" t="e">
        <f t="shared" si="57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T269" s="107"/>
      <c r="BA269" s="11"/>
      <c r="BB269" s="11"/>
      <c r="BC269" s="11"/>
      <c r="BD269" s="11"/>
      <c r="BE269" s="11"/>
      <c r="BH269" s="11"/>
      <c r="BI269" s="11"/>
      <c r="BJ269" s="11"/>
      <c r="BK269" s="11"/>
      <c r="BL269" s="11"/>
      <c r="BM269" s="11"/>
      <c r="BN269" s="11"/>
    </row>
    <row r="270" spans="1:66" s="1" customFormat="1" x14ac:dyDescent="0.3">
      <c r="A270" s="11"/>
      <c r="B270" s="1" t="e">
        <f t="shared" ref="B270:B333" si="66">IF(C270="",NA(),E270+G270+H270+I270)</f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118"/>
      <c r="N270" s="5"/>
      <c r="O270" s="5"/>
      <c r="P270" s="5"/>
      <c r="Q270" s="5"/>
      <c r="R270" s="5"/>
      <c r="S270" s="5"/>
      <c r="T270" s="5"/>
      <c r="U270" s="5"/>
      <c r="V270" s="1" t="str">
        <f t="shared" si="63"/>
        <v/>
      </c>
      <c r="W270" s="1" t="str">
        <f t="shared" si="64"/>
        <v/>
      </c>
      <c r="X270" s="1" t="str">
        <f t="shared" si="64"/>
        <v/>
      </c>
      <c r="Y270" s="1" t="str">
        <f t="shared" si="64"/>
        <v/>
      </c>
      <c r="Z270" s="1" t="e">
        <f t="shared" si="65"/>
        <v>#N/A</v>
      </c>
      <c r="AA270" s="3"/>
      <c r="AB270" s="13" t="e">
        <f t="shared" ref="AB270:AB333" si="67">IF(OR(ISNA(B270),B270=0),NA(),I270/B270)</f>
        <v>#N/A</v>
      </c>
      <c r="AC270" s="13" t="e">
        <f t="shared" ref="AC270:AC333" si="68">IF(OR(ISNA(B270),B270=0),NA(),B270/$AC$11)</f>
        <v>#N/A</v>
      </c>
      <c r="AD270" s="13" t="e">
        <f t="shared" ref="AD270:AD333" si="69">IF(OR(ISNA(B270),B270=0),NA(),E270/$AC$11)</f>
        <v>#N/A</v>
      </c>
      <c r="AE270" s="13" t="e">
        <f t="shared" ref="AE270:AE333" si="70">IF(OR(ISNA(B270),B270=0),NA(),G270/$AC$11)</f>
        <v>#N/A</v>
      </c>
      <c r="AF270" s="13" t="e">
        <f t="shared" ref="AF270:AF333" si="71">IF(OR(ISNA(B270),B270=0),NA(),I270/$AC$11)</f>
        <v>#N/A</v>
      </c>
      <c r="AG270" s="13" t="e">
        <f t="shared" ref="AG270:AG333" si="72">+IF(OR(ISNA(B270),B270=0),NA(),Z270/$AC$11)</f>
        <v>#N/A</v>
      </c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T270" s="107"/>
      <c r="BA270" s="11"/>
      <c r="BB270" s="11"/>
      <c r="BC270" s="11"/>
      <c r="BD270" s="11"/>
      <c r="BE270" s="11"/>
      <c r="BH270" s="11"/>
      <c r="BI270" s="11"/>
      <c r="BJ270" s="11"/>
      <c r="BK270" s="11"/>
      <c r="BL270" s="11"/>
      <c r="BM270" s="11"/>
      <c r="BN270" s="11"/>
    </row>
    <row r="271" spans="1:66" s="1" customFormat="1" x14ac:dyDescent="0.3">
      <c r="A271" s="11"/>
      <c r="B271" s="1" t="e">
        <f t="shared" si="66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118"/>
      <c r="N271" s="5"/>
      <c r="O271" s="5"/>
      <c r="P271" s="5"/>
      <c r="Q271" s="5"/>
      <c r="R271" s="5"/>
      <c r="S271" s="5"/>
      <c r="T271" s="5"/>
      <c r="U271" s="5"/>
      <c r="V271" s="1" t="str">
        <f t="shared" si="63"/>
        <v/>
      </c>
      <c r="W271" s="1" t="str">
        <f t="shared" si="64"/>
        <v/>
      </c>
      <c r="X271" s="1" t="str">
        <f t="shared" si="64"/>
        <v/>
      </c>
      <c r="Y271" s="1" t="str">
        <f t="shared" si="64"/>
        <v/>
      </c>
      <c r="Z271" s="1" t="e">
        <f t="shared" si="65"/>
        <v>#N/A</v>
      </c>
      <c r="AA271" s="3"/>
      <c r="AB271" s="13" t="e">
        <f t="shared" si="67"/>
        <v>#N/A</v>
      </c>
      <c r="AC271" s="13" t="e">
        <f t="shared" si="68"/>
        <v>#N/A</v>
      </c>
      <c r="AD271" s="13" t="e">
        <f t="shared" si="69"/>
        <v>#N/A</v>
      </c>
      <c r="AE271" s="13" t="e">
        <f t="shared" si="70"/>
        <v>#N/A</v>
      </c>
      <c r="AF271" s="13" t="e">
        <f t="shared" si="71"/>
        <v>#N/A</v>
      </c>
      <c r="AG271" s="13" t="e">
        <f t="shared" si="72"/>
        <v>#N/A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T271" s="107"/>
      <c r="BA271" s="11"/>
      <c r="BB271" s="11"/>
      <c r="BC271" s="11"/>
      <c r="BD271" s="11"/>
      <c r="BE271" s="11"/>
      <c r="BH271" s="11"/>
      <c r="BI271" s="11"/>
      <c r="BJ271" s="11"/>
      <c r="BK271" s="11"/>
      <c r="BL271" s="11"/>
      <c r="BM271" s="11"/>
      <c r="BN271" s="11"/>
    </row>
    <row r="272" spans="1:66" s="1" customFormat="1" x14ac:dyDescent="0.3">
      <c r="A272" s="11"/>
      <c r="B272" s="1" t="e">
        <f t="shared" si="66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118"/>
      <c r="N272" s="5"/>
      <c r="O272" s="5"/>
      <c r="P272" s="5"/>
      <c r="Q272" s="5"/>
      <c r="R272" s="5"/>
      <c r="S272" s="5"/>
      <c r="T272" s="5"/>
      <c r="U272" s="5"/>
      <c r="V272" s="1" t="str">
        <f t="shared" ref="V272:V335" si="73">IF($C272="","",E272-E271)</f>
        <v/>
      </c>
      <c r="W272" s="1" t="str">
        <f t="shared" ref="W272:Y335" si="74">IF($C272="","",G272-G271)</f>
        <v/>
      </c>
      <c r="X272" s="1" t="str">
        <f t="shared" si="74"/>
        <v/>
      </c>
      <c r="Y272" s="1" t="str">
        <f t="shared" si="74"/>
        <v/>
      </c>
      <c r="Z272" s="1" t="e">
        <f t="shared" ref="Z272:Z335" si="75">IF(OR($C272="",ISNA($C272)),NA(),V272+W272+X272+Y272)</f>
        <v>#N/A</v>
      </c>
      <c r="AA272" s="3"/>
      <c r="AB272" s="13" t="e">
        <f t="shared" si="67"/>
        <v>#N/A</v>
      </c>
      <c r="AC272" s="13" t="e">
        <f t="shared" si="68"/>
        <v>#N/A</v>
      </c>
      <c r="AD272" s="13" t="e">
        <f t="shared" si="69"/>
        <v>#N/A</v>
      </c>
      <c r="AE272" s="13" t="e">
        <f t="shared" si="70"/>
        <v>#N/A</v>
      </c>
      <c r="AF272" s="13" t="e">
        <f t="shared" si="71"/>
        <v>#N/A</v>
      </c>
      <c r="AG272" s="13" t="e">
        <f t="shared" si="72"/>
        <v>#N/A</v>
      </c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T272" s="107"/>
      <c r="BA272" s="11"/>
      <c r="BB272" s="11"/>
      <c r="BC272" s="11"/>
      <c r="BD272" s="11"/>
      <c r="BE272" s="11"/>
      <c r="BH272" s="11"/>
      <c r="BI272" s="11"/>
      <c r="BJ272" s="11"/>
      <c r="BK272" s="11"/>
      <c r="BL272" s="11"/>
      <c r="BM272" s="11"/>
      <c r="BN272" s="11"/>
    </row>
    <row r="273" spans="1:66" s="1" customFormat="1" x14ac:dyDescent="0.3">
      <c r="A273" s="11"/>
      <c r="B273" s="1" t="e">
        <f t="shared" si="66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118"/>
      <c r="N273" s="5"/>
      <c r="O273" s="5"/>
      <c r="P273" s="5"/>
      <c r="Q273" s="5"/>
      <c r="R273" s="5"/>
      <c r="S273" s="5"/>
      <c r="T273" s="5"/>
      <c r="U273" s="5"/>
      <c r="V273" s="1" t="str">
        <f t="shared" si="73"/>
        <v/>
      </c>
      <c r="W273" s="1" t="str">
        <f t="shared" si="74"/>
        <v/>
      </c>
      <c r="X273" s="1" t="str">
        <f t="shared" si="74"/>
        <v/>
      </c>
      <c r="Y273" s="1" t="str">
        <f t="shared" si="74"/>
        <v/>
      </c>
      <c r="Z273" s="1" t="e">
        <f t="shared" si="75"/>
        <v>#N/A</v>
      </c>
      <c r="AA273" s="3"/>
      <c r="AB273" s="13" t="e">
        <f t="shared" si="67"/>
        <v>#N/A</v>
      </c>
      <c r="AC273" s="13" t="e">
        <f t="shared" si="68"/>
        <v>#N/A</v>
      </c>
      <c r="AD273" s="13" t="e">
        <f t="shared" si="69"/>
        <v>#N/A</v>
      </c>
      <c r="AE273" s="13" t="e">
        <f t="shared" si="70"/>
        <v>#N/A</v>
      </c>
      <c r="AF273" s="13" t="e">
        <f t="shared" si="71"/>
        <v>#N/A</v>
      </c>
      <c r="AG273" s="13" t="e">
        <f t="shared" si="72"/>
        <v>#N/A</v>
      </c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T273" s="107"/>
      <c r="BA273" s="11"/>
      <c r="BB273" s="11"/>
      <c r="BC273" s="11"/>
      <c r="BD273" s="11"/>
      <c r="BE273" s="11"/>
      <c r="BH273" s="11"/>
      <c r="BI273" s="11"/>
      <c r="BJ273" s="11"/>
      <c r="BK273" s="11"/>
      <c r="BL273" s="11"/>
      <c r="BM273" s="11"/>
      <c r="BN273" s="11"/>
    </row>
    <row r="274" spans="1:66" s="1" customFormat="1" x14ac:dyDescent="0.3">
      <c r="A274" s="11"/>
      <c r="B274" s="1" t="e">
        <f t="shared" si="66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118"/>
      <c r="N274" s="5"/>
      <c r="O274" s="5"/>
      <c r="P274" s="5"/>
      <c r="Q274" s="5"/>
      <c r="R274" s="5"/>
      <c r="S274" s="5"/>
      <c r="T274" s="5"/>
      <c r="U274" s="5"/>
      <c r="V274" s="1" t="str">
        <f t="shared" si="73"/>
        <v/>
      </c>
      <c r="W274" s="1" t="str">
        <f t="shared" si="74"/>
        <v/>
      </c>
      <c r="X274" s="1" t="str">
        <f t="shared" si="74"/>
        <v/>
      </c>
      <c r="Y274" s="1" t="str">
        <f t="shared" si="74"/>
        <v/>
      </c>
      <c r="Z274" s="1" t="e">
        <f t="shared" si="75"/>
        <v>#N/A</v>
      </c>
      <c r="AA274" s="3"/>
      <c r="AB274" s="13" t="e">
        <f t="shared" si="67"/>
        <v>#N/A</v>
      </c>
      <c r="AC274" s="13" t="e">
        <f t="shared" si="68"/>
        <v>#N/A</v>
      </c>
      <c r="AD274" s="13" t="e">
        <f t="shared" si="69"/>
        <v>#N/A</v>
      </c>
      <c r="AE274" s="13" t="e">
        <f t="shared" si="70"/>
        <v>#N/A</v>
      </c>
      <c r="AF274" s="13" t="e">
        <f t="shared" si="71"/>
        <v>#N/A</v>
      </c>
      <c r="AG274" s="13" t="e">
        <f t="shared" si="72"/>
        <v>#N/A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T274" s="107"/>
      <c r="BA274" s="11"/>
      <c r="BB274" s="11"/>
      <c r="BC274" s="11"/>
      <c r="BD274" s="11"/>
      <c r="BE274" s="11"/>
      <c r="BH274" s="11"/>
      <c r="BI274" s="11"/>
      <c r="BJ274" s="11"/>
      <c r="BK274" s="11"/>
      <c r="BL274" s="11"/>
      <c r="BM274" s="11"/>
      <c r="BN274" s="11"/>
    </row>
    <row r="275" spans="1:66" s="1" customFormat="1" x14ac:dyDescent="0.3">
      <c r="A275" s="11"/>
      <c r="B275" s="1" t="e">
        <f t="shared" si="66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118"/>
      <c r="N275" s="5"/>
      <c r="O275" s="5"/>
      <c r="P275" s="5"/>
      <c r="Q275" s="5"/>
      <c r="R275" s="5"/>
      <c r="S275" s="5"/>
      <c r="T275" s="5"/>
      <c r="U275" s="5"/>
      <c r="V275" s="1" t="str">
        <f t="shared" si="73"/>
        <v/>
      </c>
      <c r="W275" s="1" t="str">
        <f t="shared" si="74"/>
        <v/>
      </c>
      <c r="X275" s="1" t="str">
        <f t="shared" si="74"/>
        <v/>
      </c>
      <c r="Y275" s="1" t="str">
        <f t="shared" si="74"/>
        <v/>
      </c>
      <c r="Z275" s="1" t="e">
        <f t="shared" si="75"/>
        <v>#N/A</v>
      </c>
      <c r="AA275" s="3"/>
      <c r="AB275" s="13" t="e">
        <f t="shared" si="67"/>
        <v>#N/A</v>
      </c>
      <c r="AC275" s="13" t="e">
        <f t="shared" si="68"/>
        <v>#N/A</v>
      </c>
      <c r="AD275" s="13" t="e">
        <f t="shared" si="69"/>
        <v>#N/A</v>
      </c>
      <c r="AE275" s="13" t="e">
        <f t="shared" si="70"/>
        <v>#N/A</v>
      </c>
      <c r="AF275" s="13" t="e">
        <f t="shared" si="71"/>
        <v>#N/A</v>
      </c>
      <c r="AG275" s="13" t="e">
        <f t="shared" si="72"/>
        <v>#N/A</v>
      </c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T275" s="107"/>
      <c r="BA275" s="11"/>
      <c r="BB275" s="11"/>
      <c r="BC275" s="11"/>
      <c r="BD275" s="11"/>
      <c r="BE275" s="11"/>
      <c r="BH275" s="11"/>
      <c r="BI275" s="11"/>
      <c r="BJ275" s="11"/>
      <c r="BK275" s="11"/>
      <c r="BL275" s="11"/>
      <c r="BM275" s="11"/>
      <c r="BN275" s="11"/>
    </row>
    <row r="276" spans="1:66" s="1" customFormat="1" x14ac:dyDescent="0.3">
      <c r="A276" s="11"/>
      <c r="B276" s="1" t="e">
        <f t="shared" si="66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118"/>
      <c r="N276" s="5"/>
      <c r="O276" s="5"/>
      <c r="P276" s="5"/>
      <c r="Q276" s="5"/>
      <c r="R276" s="5"/>
      <c r="S276" s="5"/>
      <c r="T276" s="5"/>
      <c r="U276" s="5"/>
      <c r="V276" s="1" t="str">
        <f t="shared" si="73"/>
        <v/>
      </c>
      <c r="W276" s="1" t="str">
        <f t="shared" si="74"/>
        <v/>
      </c>
      <c r="X276" s="1" t="str">
        <f t="shared" si="74"/>
        <v/>
      </c>
      <c r="Y276" s="1" t="str">
        <f t="shared" si="74"/>
        <v/>
      </c>
      <c r="Z276" s="1" t="e">
        <f t="shared" si="75"/>
        <v>#N/A</v>
      </c>
      <c r="AA276" s="3"/>
      <c r="AB276" s="13" t="e">
        <f t="shared" si="67"/>
        <v>#N/A</v>
      </c>
      <c r="AC276" s="13" t="e">
        <f t="shared" si="68"/>
        <v>#N/A</v>
      </c>
      <c r="AD276" s="13" t="e">
        <f t="shared" si="69"/>
        <v>#N/A</v>
      </c>
      <c r="AE276" s="13" t="e">
        <f t="shared" si="70"/>
        <v>#N/A</v>
      </c>
      <c r="AF276" s="13" t="e">
        <f t="shared" si="71"/>
        <v>#N/A</v>
      </c>
      <c r="AG276" s="13" t="e">
        <f t="shared" si="72"/>
        <v>#N/A</v>
      </c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T276" s="107"/>
      <c r="BA276" s="11"/>
      <c r="BB276" s="11"/>
      <c r="BC276" s="11"/>
      <c r="BD276" s="11"/>
      <c r="BE276" s="11"/>
      <c r="BH276" s="11"/>
      <c r="BI276" s="11"/>
      <c r="BJ276" s="11"/>
      <c r="BK276" s="11"/>
      <c r="BL276" s="11"/>
      <c r="BM276" s="11"/>
      <c r="BN276" s="11"/>
    </row>
    <row r="277" spans="1:66" s="1" customFormat="1" x14ac:dyDescent="0.3">
      <c r="A277" s="11"/>
      <c r="B277" s="1" t="e">
        <f t="shared" si="66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118"/>
      <c r="N277" s="5"/>
      <c r="O277" s="5"/>
      <c r="P277" s="5"/>
      <c r="Q277" s="5"/>
      <c r="R277" s="5"/>
      <c r="S277" s="5"/>
      <c r="T277" s="5"/>
      <c r="U277" s="5"/>
      <c r="V277" s="1" t="str">
        <f t="shared" si="73"/>
        <v/>
      </c>
      <c r="W277" s="1" t="str">
        <f t="shared" si="74"/>
        <v/>
      </c>
      <c r="X277" s="1" t="str">
        <f t="shared" si="74"/>
        <v/>
      </c>
      <c r="Y277" s="1" t="str">
        <f t="shared" si="74"/>
        <v/>
      </c>
      <c r="Z277" s="1" t="e">
        <f t="shared" si="75"/>
        <v>#N/A</v>
      </c>
      <c r="AA277" s="3"/>
      <c r="AB277" s="13" t="e">
        <f t="shared" si="67"/>
        <v>#N/A</v>
      </c>
      <c r="AC277" s="13" t="e">
        <f t="shared" si="68"/>
        <v>#N/A</v>
      </c>
      <c r="AD277" s="13" t="e">
        <f t="shared" si="69"/>
        <v>#N/A</v>
      </c>
      <c r="AE277" s="13" t="e">
        <f t="shared" si="70"/>
        <v>#N/A</v>
      </c>
      <c r="AF277" s="13" t="e">
        <f t="shared" si="71"/>
        <v>#N/A</v>
      </c>
      <c r="AG277" s="13" t="e">
        <f t="shared" si="72"/>
        <v>#N/A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T277" s="107"/>
      <c r="BA277" s="11"/>
      <c r="BB277" s="11"/>
      <c r="BC277" s="11"/>
      <c r="BD277" s="11"/>
      <c r="BE277" s="11"/>
      <c r="BH277" s="11"/>
      <c r="BI277" s="11"/>
      <c r="BJ277" s="11"/>
      <c r="BK277" s="11"/>
      <c r="BL277" s="11"/>
      <c r="BM277" s="11"/>
      <c r="BN277" s="11"/>
    </row>
    <row r="278" spans="1:66" s="1" customFormat="1" x14ac:dyDescent="0.3">
      <c r="A278" s="11"/>
      <c r="B278" s="1" t="e">
        <f t="shared" si="66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118"/>
      <c r="N278" s="5"/>
      <c r="O278" s="5"/>
      <c r="P278" s="5"/>
      <c r="Q278" s="5"/>
      <c r="R278" s="5"/>
      <c r="S278" s="5"/>
      <c r="T278" s="5"/>
      <c r="U278" s="5"/>
      <c r="V278" s="1" t="str">
        <f t="shared" si="73"/>
        <v/>
      </c>
      <c r="W278" s="1" t="str">
        <f t="shared" si="74"/>
        <v/>
      </c>
      <c r="X278" s="1" t="str">
        <f t="shared" si="74"/>
        <v/>
      </c>
      <c r="Y278" s="1" t="str">
        <f t="shared" si="74"/>
        <v/>
      </c>
      <c r="Z278" s="1" t="e">
        <f t="shared" si="75"/>
        <v>#N/A</v>
      </c>
      <c r="AA278" s="3"/>
      <c r="AB278" s="13" t="e">
        <f t="shared" si="67"/>
        <v>#N/A</v>
      </c>
      <c r="AC278" s="13" t="e">
        <f t="shared" si="68"/>
        <v>#N/A</v>
      </c>
      <c r="AD278" s="13" t="e">
        <f t="shared" si="69"/>
        <v>#N/A</v>
      </c>
      <c r="AE278" s="13" t="e">
        <f t="shared" si="70"/>
        <v>#N/A</v>
      </c>
      <c r="AF278" s="13" t="e">
        <f t="shared" si="71"/>
        <v>#N/A</v>
      </c>
      <c r="AG278" s="13" t="e">
        <f t="shared" si="72"/>
        <v>#N/A</v>
      </c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T278" s="107"/>
      <c r="BA278" s="11"/>
      <c r="BB278" s="11"/>
      <c r="BC278" s="11"/>
      <c r="BD278" s="11"/>
      <c r="BE278" s="11"/>
      <c r="BH278" s="11"/>
      <c r="BI278" s="11"/>
      <c r="BJ278" s="11"/>
      <c r="BK278" s="11"/>
      <c r="BL278" s="11"/>
      <c r="BM278" s="11"/>
      <c r="BN278" s="11"/>
    </row>
    <row r="279" spans="1:66" s="1" customFormat="1" x14ac:dyDescent="0.3">
      <c r="A279" s="11"/>
      <c r="B279" s="1" t="e">
        <f t="shared" si="66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118"/>
      <c r="N279" s="5"/>
      <c r="O279" s="5"/>
      <c r="P279" s="5"/>
      <c r="Q279" s="5"/>
      <c r="R279" s="5"/>
      <c r="S279" s="5"/>
      <c r="T279" s="5"/>
      <c r="U279" s="5"/>
      <c r="V279" s="1" t="str">
        <f t="shared" si="73"/>
        <v/>
      </c>
      <c r="W279" s="1" t="str">
        <f t="shared" si="74"/>
        <v/>
      </c>
      <c r="X279" s="1" t="str">
        <f t="shared" si="74"/>
        <v/>
      </c>
      <c r="Y279" s="1" t="str">
        <f t="shared" si="74"/>
        <v/>
      </c>
      <c r="Z279" s="1" t="e">
        <f t="shared" si="75"/>
        <v>#N/A</v>
      </c>
      <c r="AA279" s="3"/>
      <c r="AB279" s="13" t="e">
        <f t="shared" si="67"/>
        <v>#N/A</v>
      </c>
      <c r="AC279" s="13" t="e">
        <f t="shared" si="68"/>
        <v>#N/A</v>
      </c>
      <c r="AD279" s="13" t="e">
        <f t="shared" si="69"/>
        <v>#N/A</v>
      </c>
      <c r="AE279" s="13" t="e">
        <f t="shared" si="70"/>
        <v>#N/A</v>
      </c>
      <c r="AF279" s="13" t="e">
        <f t="shared" si="71"/>
        <v>#N/A</v>
      </c>
      <c r="AG279" s="13" t="e">
        <f t="shared" si="72"/>
        <v>#N/A</v>
      </c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T279" s="107"/>
      <c r="BA279" s="11"/>
      <c r="BB279" s="11"/>
      <c r="BC279" s="11"/>
      <c r="BD279" s="11"/>
      <c r="BE279" s="11"/>
      <c r="BH279" s="11"/>
      <c r="BI279" s="11"/>
      <c r="BJ279" s="11"/>
      <c r="BK279" s="11"/>
      <c r="BL279" s="11"/>
      <c r="BM279" s="11"/>
      <c r="BN279" s="11"/>
    </row>
    <row r="280" spans="1:66" s="1" customFormat="1" x14ac:dyDescent="0.3">
      <c r="A280" s="11"/>
      <c r="B280" s="1" t="e">
        <f t="shared" si="66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118"/>
      <c r="N280" s="5"/>
      <c r="O280" s="5"/>
      <c r="P280" s="5"/>
      <c r="Q280" s="5"/>
      <c r="R280" s="5"/>
      <c r="S280" s="5"/>
      <c r="T280" s="5"/>
      <c r="U280" s="5"/>
      <c r="V280" s="1" t="str">
        <f t="shared" si="73"/>
        <v/>
      </c>
      <c r="W280" s="1" t="str">
        <f t="shared" si="74"/>
        <v/>
      </c>
      <c r="X280" s="1" t="str">
        <f t="shared" si="74"/>
        <v/>
      </c>
      <c r="Y280" s="1" t="str">
        <f t="shared" si="74"/>
        <v/>
      </c>
      <c r="Z280" s="1" t="e">
        <f t="shared" si="75"/>
        <v>#N/A</v>
      </c>
      <c r="AA280" s="3"/>
      <c r="AB280" s="13" t="e">
        <f t="shared" si="67"/>
        <v>#N/A</v>
      </c>
      <c r="AC280" s="13" t="e">
        <f t="shared" si="68"/>
        <v>#N/A</v>
      </c>
      <c r="AD280" s="13" t="e">
        <f t="shared" si="69"/>
        <v>#N/A</v>
      </c>
      <c r="AE280" s="13" t="e">
        <f t="shared" si="70"/>
        <v>#N/A</v>
      </c>
      <c r="AF280" s="13" t="e">
        <f t="shared" si="71"/>
        <v>#N/A</v>
      </c>
      <c r="AG280" s="13" t="e">
        <f t="shared" si="72"/>
        <v>#N/A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T280" s="107"/>
      <c r="BA280" s="11"/>
      <c r="BB280" s="11"/>
      <c r="BC280" s="11"/>
      <c r="BD280" s="11"/>
      <c r="BE280" s="11"/>
      <c r="BH280" s="11"/>
      <c r="BI280" s="11"/>
      <c r="BJ280" s="11"/>
      <c r="BK280" s="11"/>
      <c r="BL280" s="11"/>
      <c r="BM280" s="11"/>
      <c r="BN280" s="11"/>
    </row>
    <row r="281" spans="1:66" s="1" customFormat="1" x14ac:dyDescent="0.3">
      <c r="A281" s="11"/>
      <c r="B281" s="1" t="e">
        <f t="shared" si="66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118"/>
      <c r="N281" s="5"/>
      <c r="O281" s="5"/>
      <c r="P281" s="5"/>
      <c r="Q281" s="5"/>
      <c r="R281" s="5"/>
      <c r="S281" s="5"/>
      <c r="T281" s="5"/>
      <c r="U281" s="5"/>
      <c r="V281" s="1" t="str">
        <f t="shared" si="73"/>
        <v/>
      </c>
      <c r="W281" s="1" t="str">
        <f t="shared" si="74"/>
        <v/>
      </c>
      <c r="X281" s="1" t="str">
        <f t="shared" si="74"/>
        <v/>
      </c>
      <c r="Y281" s="1" t="str">
        <f t="shared" si="74"/>
        <v/>
      </c>
      <c r="Z281" s="1" t="e">
        <f t="shared" si="75"/>
        <v>#N/A</v>
      </c>
      <c r="AA281" s="3"/>
      <c r="AB281" s="13" t="e">
        <f t="shared" si="67"/>
        <v>#N/A</v>
      </c>
      <c r="AC281" s="13" t="e">
        <f t="shared" si="68"/>
        <v>#N/A</v>
      </c>
      <c r="AD281" s="13" t="e">
        <f t="shared" si="69"/>
        <v>#N/A</v>
      </c>
      <c r="AE281" s="13" t="e">
        <f t="shared" si="70"/>
        <v>#N/A</v>
      </c>
      <c r="AF281" s="13" t="e">
        <f t="shared" si="71"/>
        <v>#N/A</v>
      </c>
      <c r="AG281" s="13" t="e">
        <f t="shared" si="72"/>
        <v>#N/A</v>
      </c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T281" s="107"/>
      <c r="BA281" s="11"/>
      <c r="BB281" s="11"/>
      <c r="BC281" s="11"/>
      <c r="BD281" s="11"/>
      <c r="BE281" s="11"/>
      <c r="BH281" s="11"/>
      <c r="BI281" s="11"/>
      <c r="BJ281" s="11"/>
      <c r="BK281" s="11"/>
      <c r="BL281" s="11"/>
      <c r="BM281" s="11"/>
      <c r="BN281" s="11"/>
    </row>
    <row r="282" spans="1:66" s="1" customFormat="1" x14ac:dyDescent="0.3">
      <c r="A282" s="11"/>
      <c r="B282" s="1" t="e">
        <f t="shared" si="66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118"/>
      <c r="N282" s="5"/>
      <c r="O282" s="5"/>
      <c r="P282" s="5"/>
      <c r="Q282" s="5"/>
      <c r="R282" s="5"/>
      <c r="S282" s="5"/>
      <c r="T282" s="5"/>
      <c r="U282" s="5"/>
      <c r="V282" s="1" t="str">
        <f t="shared" si="73"/>
        <v/>
      </c>
      <c r="W282" s="1" t="str">
        <f t="shared" si="74"/>
        <v/>
      </c>
      <c r="X282" s="1" t="str">
        <f t="shared" si="74"/>
        <v/>
      </c>
      <c r="Y282" s="1" t="str">
        <f t="shared" si="74"/>
        <v/>
      </c>
      <c r="Z282" s="1" t="e">
        <f t="shared" si="75"/>
        <v>#N/A</v>
      </c>
      <c r="AA282" s="3"/>
      <c r="AB282" s="13" t="e">
        <f t="shared" si="67"/>
        <v>#N/A</v>
      </c>
      <c r="AC282" s="13" t="e">
        <f t="shared" si="68"/>
        <v>#N/A</v>
      </c>
      <c r="AD282" s="13" t="e">
        <f t="shared" si="69"/>
        <v>#N/A</v>
      </c>
      <c r="AE282" s="13" t="e">
        <f t="shared" si="70"/>
        <v>#N/A</v>
      </c>
      <c r="AF282" s="13" t="e">
        <f t="shared" si="71"/>
        <v>#N/A</v>
      </c>
      <c r="AG282" s="13" t="e">
        <f t="shared" si="72"/>
        <v>#N/A</v>
      </c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T282" s="107"/>
      <c r="BA282" s="11"/>
      <c r="BB282" s="11"/>
      <c r="BC282" s="11"/>
      <c r="BD282" s="11"/>
      <c r="BE282" s="11"/>
      <c r="BH282" s="11"/>
      <c r="BI282" s="11"/>
      <c r="BJ282" s="11"/>
      <c r="BK282" s="11"/>
      <c r="BL282" s="11"/>
      <c r="BM282" s="11"/>
      <c r="BN282" s="11"/>
    </row>
    <row r="283" spans="1:66" s="1" customFormat="1" x14ac:dyDescent="0.3">
      <c r="A283" s="11"/>
      <c r="B283" s="1" t="e">
        <f t="shared" si="66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118"/>
      <c r="N283" s="5"/>
      <c r="O283" s="5"/>
      <c r="P283" s="5"/>
      <c r="Q283" s="5"/>
      <c r="R283" s="5"/>
      <c r="S283" s="5"/>
      <c r="T283" s="5"/>
      <c r="U283" s="5"/>
      <c r="V283" s="1" t="str">
        <f t="shared" si="73"/>
        <v/>
      </c>
      <c r="W283" s="1" t="str">
        <f t="shared" si="74"/>
        <v/>
      </c>
      <c r="X283" s="1" t="str">
        <f t="shared" si="74"/>
        <v/>
      </c>
      <c r="Y283" s="1" t="str">
        <f t="shared" si="74"/>
        <v/>
      </c>
      <c r="Z283" s="1" t="e">
        <f t="shared" si="75"/>
        <v>#N/A</v>
      </c>
      <c r="AA283" s="3"/>
      <c r="AB283" s="13" t="e">
        <f t="shared" si="67"/>
        <v>#N/A</v>
      </c>
      <c r="AC283" s="13" t="e">
        <f t="shared" si="68"/>
        <v>#N/A</v>
      </c>
      <c r="AD283" s="13" t="e">
        <f t="shared" si="69"/>
        <v>#N/A</v>
      </c>
      <c r="AE283" s="13" t="e">
        <f t="shared" si="70"/>
        <v>#N/A</v>
      </c>
      <c r="AF283" s="13" t="e">
        <f t="shared" si="71"/>
        <v>#N/A</v>
      </c>
      <c r="AG283" s="13" t="e">
        <f t="shared" si="72"/>
        <v>#N/A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T283" s="107"/>
      <c r="BA283" s="11"/>
      <c r="BB283" s="11"/>
      <c r="BC283" s="11"/>
      <c r="BD283" s="11"/>
      <c r="BE283" s="11"/>
      <c r="BH283" s="11"/>
      <c r="BI283" s="11"/>
      <c r="BJ283" s="11"/>
      <c r="BK283" s="11"/>
      <c r="BL283" s="11"/>
      <c r="BM283" s="11"/>
      <c r="BN283" s="11"/>
    </row>
    <row r="284" spans="1:66" s="1" customFormat="1" x14ac:dyDescent="0.3">
      <c r="A284" s="11"/>
      <c r="B284" s="1" t="e">
        <f t="shared" si="66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118"/>
      <c r="N284" s="5"/>
      <c r="O284" s="5"/>
      <c r="P284" s="5"/>
      <c r="Q284" s="5"/>
      <c r="R284" s="5"/>
      <c r="S284" s="5"/>
      <c r="T284" s="5"/>
      <c r="U284" s="5"/>
      <c r="V284" s="1" t="str">
        <f t="shared" si="73"/>
        <v/>
      </c>
      <c r="W284" s="1" t="str">
        <f t="shared" si="74"/>
        <v/>
      </c>
      <c r="X284" s="1" t="str">
        <f t="shared" si="74"/>
        <v/>
      </c>
      <c r="Y284" s="1" t="str">
        <f t="shared" si="74"/>
        <v/>
      </c>
      <c r="Z284" s="1" t="e">
        <f t="shared" si="75"/>
        <v>#N/A</v>
      </c>
      <c r="AA284" s="3"/>
      <c r="AB284" s="13" t="e">
        <f t="shared" si="67"/>
        <v>#N/A</v>
      </c>
      <c r="AC284" s="13" t="e">
        <f t="shared" si="68"/>
        <v>#N/A</v>
      </c>
      <c r="AD284" s="13" t="e">
        <f t="shared" si="69"/>
        <v>#N/A</v>
      </c>
      <c r="AE284" s="13" t="e">
        <f t="shared" si="70"/>
        <v>#N/A</v>
      </c>
      <c r="AF284" s="13" t="e">
        <f t="shared" si="71"/>
        <v>#N/A</v>
      </c>
      <c r="AG284" s="13" t="e">
        <f t="shared" si="72"/>
        <v>#N/A</v>
      </c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T284" s="107"/>
      <c r="BA284" s="11"/>
      <c r="BB284" s="11"/>
      <c r="BC284" s="11"/>
      <c r="BD284" s="11"/>
      <c r="BE284" s="11"/>
      <c r="BH284" s="11"/>
      <c r="BI284" s="11"/>
      <c r="BJ284" s="11"/>
      <c r="BK284" s="11"/>
      <c r="BL284" s="11"/>
      <c r="BM284" s="11"/>
      <c r="BN284" s="11"/>
    </row>
    <row r="285" spans="1:66" s="1" customFormat="1" x14ac:dyDescent="0.3">
      <c r="A285" s="11"/>
      <c r="B285" s="1" t="e">
        <f t="shared" si="66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118"/>
      <c r="N285" s="5"/>
      <c r="O285" s="5"/>
      <c r="P285" s="5"/>
      <c r="Q285" s="5"/>
      <c r="R285" s="5"/>
      <c r="S285" s="5"/>
      <c r="T285" s="5"/>
      <c r="U285" s="5"/>
      <c r="V285" s="1" t="str">
        <f t="shared" si="73"/>
        <v/>
      </c>
      <c r="W285" s="1" t="str">
        <f t="shared" si="74"/>
        <v/>
      </c>
      <c r="X285" s="1" t="str">
        <f t="shared" si="74"/>
        <v/>
      </c>
      <c r="Y285" s="1" t="str">
        <f t="shared" si="74"/>
        <v/>
      </c>
      <c r="Z285" s="1" t="e">
        <f t="shared" si="75"/>
        <v>#N/A</v>
      </c>
      <c r="AA285" s="3"/>
      <c r="AB285" s="13" t="e">
        <f t="shared" si="67"/>
        <v>#N/A</v>
      </c>
      <c r="AC285" s="13" t="e">
        <f t="shared" si="68"/>
        <v>#N/A</v>
      </c>
      <c r="AD285" s="13" t="e">
        <f t="shared" si="69"/>
        <v>#N/A</v>
      </c>
      <c r="AE285" s="13" t="e">
        <f t="shared" si="70"/>
        <v>#N/A</v>
      </c>
      <c r="AF285" s="13" t="e">
        <f t="shared" si="71"/>
        <v>#N/A</v>
      </c>
      <c r="AG285" s="13" t="e">
        <f t="shared" si="72"/>
        <v>#N/A</v>
      </c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T285" s="107"/>
      <c r="BA285" s="11"/>
      <c r="BB285" s="11"/>
      <c r="BC285" s="11"/>
      <c r="BD285" s="11"/>
      <c r="BE285" s="11"/>
      <c r="BH285" s="11"/>
      <c r="BI285" s="11"/>
      <c r="BJ285" s="11"/>
      <c r="BK285" s="11"/>
      <c r="BL285" s="11"/>
      <c r="BM285" s="11"/>
      <c r="BN285" s="11"/>
    </row>
    <row r="286" spans="1:66" s="1" customFormat="1" x14ac:dyDescent="0.3">
      <c r="A286" s="11"/>
      <c r="B286" s="1" t="e">
        <f t="shared" si="66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118"/>
      <c r="N286" s="5"/>
      <c r="O286" s="5"/>
      <c r="P286" s="5"/>
      <c r="Q286" s="5"/>
      <c r="R286" s="5"/>
      <c r="S286" s="5"/>
      <c r="T286" s="5"/>
      <c r="U286" s="5"/>
      <c r="V286" s="1" t="str">
        <f t="shared" si="73"/>
        <v/>
      </c>
      <c r="W286" s="1" t="str">
        <f t="shared" si="74"/>
        <v/>
      </c>
      <c r="X286" s="1" t="str">
        <f t="shared" si="74"/>
        <v/>
      </c>
      <c r="Y286" s="1" t="str">
        <f t="shared" si="74"/>
        <v/>
      </c>
      <c r="Z286" s="1" t="e">
        <f t="shared" si="75"/>
        <v>#N/A</v>
      </c>
      <c r="AA286" s="3"/>
      <c r="AB286" s="13" t="e">
        <f t="shared" si="67"/>
        <v>#N/A</v>
      </c>
      <c r="AC286" s="13" t="e">
        <f t="shared" si="68"/>
        <v>#N/A</v>
      </c>
      <c r="AD286" s="13" t="e">
        <f t="shared" si="69"/>
        <v>#N/A</v>
      </c>
      <c r="AE286" s="13" t="e">
        <f t="shared" si="70"/>
        <v>#N/A</v>
      </c>
      <c r="AF286" s="13" t="e">
        <f t="shared" si="71"/>
        <v>#N/A</v>
      </c>
      <c r="AG286" s="13" t="e">
        <f t="shared" si="72"/>
        <v>#N/A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T286" s="107"/>
      <c r="BA286" s="11"/>
      <c r="BB286" s="11"/>
      <c r="BC286" s="11"/>
      <c r="BD286" s="11"/>
      <c r="BE286" s="11"/>
      <c r="BH286" s="11"/>
      <c r="BI286" s="11"/>
      <c r="BJ286" s="11"/>
      <c r="BK286" s="11"/>
      <c r="BL286" s="11"/>
      <c r="BM286" s="11"/>
      <c r="BN286" s="11"/>
    </row>
    <row r="287" spans="1:66" s="1" customFormat="1" x14ac:dyDescent="0.3">
      <c r="A287" s="11"/>
      <c r="B287" s="1" t="e">
        <f t="shared" si="66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118"/>
      <c r="N287" s="5"/>
      <c r="O287" s="5"/>
      <c r="P287" s="5"/>
      <c r="Q287" s="5"/>
      <c r="R287" s="5"/>
      <c r="S287" s="5"/>
      <c r="T287" s="5"/>
      <c r="U287" s="5"/>
      <c r="V287" s="1" t="str">
        <f t="shared" si="73"/>
        <v/>
      </c>
      <c r="W287" s="1" t="str">
        <f t="shared" si="74"/>
        <v/>
      </c>
      <c r="X287" s="1" t="str">
        <f t="shared" si="74"/>
        <v/>
      </c>
      <c r="Y287" s="1" t="str">
        <f t="shared" si="74"/>
        <v/>
      </c>
      <c r="Z287" s="1" t="e">
        <f t="shared" si="75"/>
        <v>#N/A</v>
      </c>
      <c r="AA287" s="3"/>
      <c r="AB287" s="13" t="e">
        <f t="shared" si="67"/>
        <v>#N/A</v>
      </c>
      <c r="AC287" s="13" t="e">
        <f t="shared" si="68"/>
        <v>#N/A</v>
      </c>
      <c r="AD287" s="13" t="e">
        <f t="shared" si="69"/>
        <v>#N/A</v>
      </c>
      <c r="AE287" s="13" t="e">
        <f t="shared" si="70"/>
        <v>#N/A</v>
      </c>
      <c r="AF287" s="13" t="e">
        <f t="shared" si="71"/>
        <v>#N/A</v>
      </c>
      <c r="AG287" s="13" t="e">
        <f t="shared" si="72"/>
        <v>#N/A</v>
      </c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T287" s="107"/>
      <c r="BA287" s="11"/>
      <c r="BB287" s="11"/>
      <c r="BC287" s="11"/>
      <c r="BD287" s="11"/>
      <c r="BE287" s="11"/>
      <c r="BH287" s="11"/>
      <c r="BI287" s="11"/>
      <c r="BJ287" s="11"/>
      <c r="BK287" s="11"/>
      <c r="BL287" s="11"/>
      <c r="BM287" s="11"/>
      <c r="BN287" s="11"/>
    </row>
    <row r="288" spans="1:66" s="1" customFormat="1" x14ac:dyDescent="0.3">
      <c r="A288" s="11"/>
      <c r="B288" s="1" t="e">
        <f t="shared" si="66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118"/>
      <c r="N288" s="5"/>
      <c r="O288" s="5"/>
      <c r="P288" s="5"/>
      <c r="Q288" s="5"/>
      <c r="R288" s="5"/>
      <c r="S288" s="5"/>
      <c r="T288" s="5"/>
      <c r="U288" s="5"/>
      <c r="V288" s="1" t="str">
        <f t="shared" si="73"/>
        <v/>
      </c>
      <c r="W288" s="1" t="str">
        <f t="shared" si="74"/>
        <v/>
      </c>
      <c r="X288" s="1" t="str">
        <f t="shared" si="74"/>
        <v/>
      </c>
      <c r="Y288" s="1" t="str">
        <f t="shared" si="74"/>
        <v/>
      </c>
      <c r="Z288" s="1" t="e">
        <f t="shared" si="75"/>
        <v>#N/A</v>
      </c>
      <c r="AA288" s="3"/>
      <c r="AB288" s="13" t="e">
        <f t="shared" si="67"/>
        <v>#N/A</v>
      </c>
      <c r="AC288" s="13" t="e">
        <f t="shared" si="68"/>
        <v>#N/A</v>
      </c>
      <c r="AD288" s="13" t="e">
        <f t="shared" si="69"/>
        <v>#N/A</v>
      </c>
      <c r="AE288" s="13" t="e">
        <f t="shared" si="70"/>
        <v>#N/A</v>
      </c>
      <c r="AF288" s="13" t="e">
        <f t="shared" si="71"/>
        <v>#N/A</v>
      </c>
      <c r="AG288" s="13" t="e">
        <f t="shared" si="72"/>
        <v>#N/A</v>
      </c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T288" s="107"/>
      <c r="BA288" s="11"/>
      <c r="BB288" s="11"/>
      <c r="BC288" s="11"/>
      <c r="BD288" s="11"/>
      <c r="BE288" s="11"/>
      <c r="BH288" s="11"/>
      <c r="BI288" s="11"/>
      <c r="BJ288" s="11"/>
      <c r="BK288" s="11"/>
      <c r="BL288" s="11"/>
      <c r="BM288" s="11"/>
      <c r="BN288" s="11"/>
    </row>
    <row r="289" spans="1:66" s="1" customFormat="1" x14ac:dyDescent="0.3">
      <c r="A289" s="11"/>
      <c r="B289" s="1" t="e">
        <f t="shared" si="66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118"/>
      <c r="N289" s="5"/>
      <c r="O289" s="5"/>
      <c r="P289" s="5"/>
      <c r="Q289" s="5"/>
      <c r="R289" s="5"/>
      <c r="S289" s="5"/>
      <c r="T289" s="5"/>
      <c r="U289" s="5"/>
      <c r="V289" s="1" t="str">
        <f t="shared" si="73"/>
        <v/>
      </c>
      <c r="W289" s="1" t="str">
        <f t="shared" si="74"/>
        <v/>
      </c>
      <c r="X289" s="1" t="str">
        <f t="shared" si="74"/>
        <v/>
      </c>
      <c r="Y289" s="1" t="str">
        <f t="shared" si="74"/>
        <v/>
      </c>
      <c r="Z289" s="1" t="e">
        <f t="shared" si="75"/>
        <v>#N/A</v>
      </c>
      <c r="AA289" s="3"/>
      <c r="AB289" s="13" t="e">
        <f t="shared" si="67"/>
        <v>#N/A</v>
      </c>
      <c r="AC289" s="13" t="e">
        <f t="shared" si="68"/>
        <v>#N/A</v>
      </c>
      <c r="AD289" s="13" t="e">
        <f t="shared" si="69"/>
        <v>#N/A</v>
      </c>
      <c r="AE289" s="13" t="e">
        <f t="shared" si="70"/>
        <v>#N/A</v>
      </c>
      <c r="AF289" s="13" t="e">
        <f t="shared" si="71"/>
        <v>#N/A</v>
      </c>
      <c r="AG289" s="13" t="e">
        <f t="shared" si="72"/>
        <v>#N/A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T289" s="107"/>
      <c r="BA289" s="11"/>
      <c r="BB289" s="11"/>
      <c r="BC289" s="11"/>
      <c r="BD289" s="11"/>
      <c r="BE289" s="11"/>
      <c r="BH289" s="11"/>
      <c r="BI289" s="11"/>
      <c r="BJ289" s="11"/>
      <c r="BK289" s="11"/>
      <c r="BL289" s="11"/>
      <c r="BM289" s="11"/>
      <c r="BN289" s="11"/>
    </row>
    <row r="290" spans="1:66" s="1" customFormat="1" x14ac:dyDescent="0.3">
      <c r="A290" s="11"/>
      <c r="B290" s="1" t="e">
        <f t="shared" si="66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118"/>
      <c r="N290" s="5"/>
      <c r="O290" s="5"/>
      <c r="P290" s="5"/>
      <c r="Q290" s="5"/>
      <c r="R290" s="5"/>
      <c r="S290" s="5"/>
      <c r="T290" s="5"/>
      <c r="U290" s="5"/>
      <c r="V290" s="1" t="str">
        <f t="shared" si="73"/>
        <v/>
      </c>
      <c r="W290" s="1" t="str">
        <f t="shared" si="74"/>
        <v/>
      </c>
      <c r="X290" s="1" t="str">
        <f t="shared" si="74"/>
        <v/>
      </c>
      <c r="Y290" s="1" t="str">
        <f t="shared" si="74"/>
        <v/>
      </c>
      <c r="Z290" s="1" t="e">
        <f t="shared" si="75"/>
        <v>#N/A</v>
      </c>
      <c r="AA290" s="3"/>
      <c r="AB290" s="13" t="e">
        <f t="shared" si="67"/>
        <v>#N/A</v>
      </c>
      <c r="AC290" s="13" t="e">
        <f t="shared" si="68"/>
        <v>#N/A</v>
      </c>
      <c r="AD290" s="13" t="e">
        <f t="shared" si="69"/>
        <v>#N/A</v>
      </c>
      <c r="AE290" s="13" t="e">
        <f t="shared" si="70"/>
        <v>#N/A</v>
      </c>
      <c r="AF290" s="13" t="e">
        <f t="shared" si="71"/>
        <v>#N/A</v>
      </c>
      <c r="AG290" s="13" t="e">
        <f t="shared" si="72"/>
        <v>#N/A</v>
      </c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T290" s="107"/>
      <c r="BA290" s="11"/>
      <c r="BB290" s="11"/>
      <c r="BC290" s="11"/>
      <c r="BD290" s="11"/>
      <c r="BE290" s="11"/>
      <c r="BH290" s="11"/>
      <c r="BI290" s="11"/>
      <c r="BJ290" s="11"/>
      <c r="BK290" s="11"/>
      <c r="BL290" s="11"/>
      <c r="BM290" s="11"/>
      <c r="BN290" s="11"/>
    </row>
    <row r="291" spans="1:66" s="1" customFormat="1" x14ac:dyDescent="0.3">
      <c r="A291" s="11"/>
      <c r="B291" s="1" t="e">
        <f t="shared" si="66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118"/>
      <c r="N291" s="5"/>
      <c r="O291" s="5"/>
      <c r="P291" s="5"/>
      <c r="Q291" s="5"/>
      <c r="R291" s="5"/>
      <c r="S291" s="5"/>
      <c r="T291" s="5"/>
      <c r="U291" s="5"/>
      <c r="V291" s="1" t="str">
        <f t="shared" si="73"/>
        <v/>
      </c>
      <c r="W291" s="1" t="str">
        <f t="shared" si="74"/>
        <v/>
      </c>
      <c r="X291" s="1" t="str">
        <f t="shared" si="74"/>
        <v/>
      </c>
      <c r="Y291" s="1" t="str">
        <f t="shared" si="74"/>
        <v/>
      </c>
      <c r="Z291" s="1" t="e">
        <f t="shared" si="75"/>
        <v>#N/A</v>
      </c>
      <c r="AA291" s="3"/>
      <c r="AB291" s="13" t="e">
        <f t="shared" si="67"/>
        <v>#N/A</v>
      </c>
      <c r="AC291" s="13" t="e">
        <f t="shared" si="68"/>
        <v>#N/A</v>
      </c>
      <c r="AD291" s="13" t="e">
        <f t="shared" si="69"/>
        <v>#N/A</v>
      </c>
      <c r="AE291" s="13" t="e">
        <f t="shared" si="70"/>
        <v>#N/A</v>
      </c>
      <c r="AF291" s="13" t="e">
        <f t="shared" si="71"/>
        <v>#N/A</v>
      </c>
      <c r="AG291" s="13" t="e">
        <f t="shared" si="72"/>
        <v>#N/A</v>
      </c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T291" s="107"/>
      <c r="BA291" s="11"/>
      <c r="BB291" s="11"/>
      <c r="BC291" s="11"/>
      <c r="BD291" s="11"/>
      <c r="BE291" s="11"/>
      <c r="BH291" s="11"/>
      <c r="BI291" s="11"/>
      <c r="BJ291" s="11"/>
      <c r="BK291" s="11"/>
      <c r="BL291" s="11"/>
      <c r="BM291" s="11"/>
      <c r="BN291" s="11"/>
    </row>
    <row r="292" spans="1:66" s="1" customFormat="1" x14ac:dyDescent="0.3">
      <c r="A292" s="11"/>
      <c r="B292" s="1" t="e">
        <f t="shared" si="66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118"/>
      <c r="N292" s="5"/>
      <c r="O292" s="5"/>
      <c r="P292" s="5"/>
      <c r="Q292" s="5"/>
      <c r="R292" s="5"/>
      <c r="S292" s="5"/>
      <c r="T292" s="5"/>
      <c r="U292" s="5"/>
      <c r="V292" s="1" t="str">
        <f t="shared" si="73"/>
        <v/>
      </c>
      <c r="W292" s="1" t="str">
        <f t="shared" si="74"/>
        <v/>
      </c>
      <c r="X292" s="1" t="str">
        <f t="shared" si="74"/>
        <v/>
      </c>
      <c r="Y292" s="1" t="str">
        <f t="shared" si="74"/>
        <v/>
      </c>
      <c r="Z292" s="1" t="e">
        <f t="shared" si="75"/>
        <v>#N/A</v>
      </c>
      <c r="AA292" s="3"/>
      <c r="AB292" s="13" t="e">
        <f t="shared" si="67"/>
        <v>#N/A</v>
      </c>
      <c r="AC292" s="13" t="e">
        <f t="shared" si="68"/>
        <v>#N/A</v>
      </c>
      <c r="AD292" s="13" t="e">
        <f t="shared" si="69"/>
        <v>#N/A</v>
      </c>
      <c r="AE292" s="13" t="e">
        <f t="shared" si="70"/>
        <v>#N/A</v>
      </c>
      <c r="AF292" s="13" t="e">
        <f t="shared" si="71"/>
        <v>#N/A</v>
      </c>
      <c r="AG292" s="13" t="e">
        <f t="shared" si="72"/>
        <v>#N/A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T292" s="107"/>
      <c r="BA292" s="11"/>
      <c r="BB292" s="11"/>
      <c r="BC292" s="11"/>
      <c r="BD292" s="11"/>
      <c r="BE292" s="11"/>
      <c r="BH292" s="11"/>
      <c r="BI292" s="11"/>
      <c r="BJ292" s="11"/>
      <c r="BK292" s="11"/>
      <c r="BL292" s="11"/>
      <c r="BM292" s="11"/>
      <c r="BN292" s="11"/>
    </row>
    <row r="293" spans="1:66" s="1" customFormat="1" x14ac:dyDescent="0.3">
      <c r="A293" s="11"/>
      <c r="B293" s="1" t="e">
        <f t="shared" si="66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118"/>
      <c r="N293" s="5"/>
      <c r="O293" s="5"/>
      <c r="P293" s="5"/>
      <c r="Q293" s="5"/>
      <c r="R293" s="5"/>
      <c r="S293" s="5"/>
      <c r="T293" s="5"/>
      <c r="U293" s="5"/>
      <c r="V293" s="1" t="str">
        <f t="shared" si="73"/>
        <v/>
      </c>
      <c r="W293" s="1" t="str">
        <f t="shared" si="74"/>
        <v/>
      </c>
      <c r="X293" s="1" t="str">
        <f t="shared" si="74"/>
        <v/>
      </c>
      <c r="Y293" s="1" t="str">
        <f t="shared" si="74"/>
        <v/>
      </c>
      <c r="Z293" s="1" t="e">
        <f t="shared" si="75"/>
        <v>#N/A</v>
      </c>
      <c r="AA293" s="3"/>
      <c r="AB293" s="13" t="e">
        <f t="shared" si="67"/>
        <v>#N/A</v>
      </c>
      <c r="AC293" s="13" t="e">
        <f t="shared" si="68"/>
        <v>#N/A</v>
      </c>
      <c r="AD293" s="13" t="e">
        <f t="shared" si="69"/>
        <v>#N/A</v>
      </c>
      <c r="AE293" s="13" t="e">
        <f t="shared" si="70"/>
        <v>#N/A</v>
      </c>
      <c r="AF293" s="13" t="e">
        <f t="shared" si="71"/>
        <v>#N/A</v>
      </c>
      <c r="AG293" s="13" t="e">
        <f t="shared" si="72"/>
        <v>#N/A</v>
      </c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T293" s="107"/>
      <c r="BA293" s="11"/>
      <c r="BB293" s="11"/>
      <c r="BC293" s="11"/>
      <c r="BD293" s="11"/>
      <c r="BE293" s="11"/>
      <c r="BH293" s="11"/>
      <c r="BI293" s="11"/>
      <c r="BJ293" s="11"/>
      <c r="BK293" s="11"/>
      <c r="BL293" s="11"/>
      <c r="BM293" s="11"/>
      <c r="BN293" s="11"/>
    </row>
    <row r="294" spans="1:66" s="1" customFormat="1" x14ac:dyDescent="0.3">
      <c r="A294" s="11"/>
      <c r="B294" s="1" t="e">
        <f t="shared" si="66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118"/>
      <c r="N294" s="5"/>
      <c r="O294" s="5"/>
      <c r="P294" s="5"/>
      <c r="Q294" s="5"/>
      <c r="R294" s="5"/>
      <c r="S294" s="5"/>
      <c r="T294" s="5"/>
      <c r="U294" s="5"/>
      <c r="V294" s="1" t="str">
        <f t="shared" si="73"/>
        <v/>
      </c>
      <c r="W294" s="1" t="str">
        <f t="shared" si="74"/>
        <v/>
      </c>
      <c r="X294" s="1" t="str">
        <f t="shared" si="74"/>
        <v/>
      </c>
      <c r="Y294" s="1" t="str">
        <f t="shared" si="74"/>
        <v/>
      </c>
      <c r="Z294" s="1" t="e">
        <f t="shared" si="75"/>
        <v>#N/A</v>
      </c>
      <c r="AA294" s="3"/>
      <c r="AB294" s="13" t="e">
        <f t="shared" si="67"/>
        <v>#N/A</v>
      </c>
      <c r="AC294" s="13" t="e">
        <f t="shared" si="68"/>
        <v>#N/A</v>
      </c>
      <c r="AD294" s="13" t="e">
        <f t="shared" si="69"/>
        <v>#N/A</v>
      </c>
      <c r="AE294" s="13" t="e">
        <f t="shared" si="70"/>
        <v>#N/A</v>
      </c>
      <c r="AF294" s="13" t="e">
        <f t="shared" si="71"/>
        <v>#N/A</v>
      </c>
      <c r="AG294" s="13" t="e">
        <f t="shared" si="72"/>
        <v>#N/A</v>
      </c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T294" s="107"/>
      <c r="BA294" s="11"/>
      <c r="BB294" s="11"/>
      <c r="BC294" s="11"/>
      <c r="BD294" s="11"/>
      <c r="BE294" s="11"/>
      <c r="BH294" s="11"/>
      <c r="BI294" s="11"/>
      <c r="BJ294" s="11"/>
      <c r="BK294" s="11"/>
      <c r="BL294" s="11"/>
      <c r="BM294" s="11"/>
      <c r="BN294" s="11"/>
    </row>
    <row r="295" spans="1:66" s="1" customFormat="1" x14ac:dyDescent="0.3">
      <c r="A295" s="11"/>
      <c r="B295" s="1" t="e">
        <f t="shared" si="66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118"/>
      <c r="N295" s="5"/>
      <c r="O295" s="5"/>
      <c r="P295" s="5"/>
      <c r="Q295" s="5"/>
      <c r="R295" s="5"/>
      <c r="S295" s="5"/>
      <c r="T295" s="5"/>
      <c r="U295" s="5"/>
      <c r="V295" s="1" t="str">
        <f t="shared" si="73"/>
        <v/>
      </c>
      <c r="W295" s="1" t="str">
        <f t="shared" si="74"/>
        <v/>
      </c>
      <c r="X295" s="1" t="str">
        <f t="shared" si="74"/>
        <v/>
      </c>
      <c r="Y295" s="1" t="str">
        <f t="shared" si="74"/>
        <v/>
      </c>
      <c r="Z295" s="1" t="e">
        <f t="shared" si="75"/>
        <v>#N/A</v>
      </c>
      <c r="AA295" s="3"/>
      <c r="AB295" s="13" t="e">
        <f t="shared" si="67"/>
        <v>#N/A</v>
      </c>
      <c r="AC295" s="13" t="e">
        <f t="shared" si="68"/>
        <v>#N/A</v>
      </c>
      <c r="AD295" s="13" t="e">
        <f t="shared" si="69"/>
        <v>#N/A</v>
      </c>
      <c r="AE295" s="13" t="e">
        <f t="shared" si="70"/>
        <v>#N/A</v>
      </c>
      <c r="AF295" s="13" t="e">
        <f t="shared" si="71"/>
        <v>#N/A</v>
      </c>
      <c r="AG295" s="13" t="e">
        <f t="shared" si="72"/>
        <v>#N/A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T295" s="107"/>
      <c r="BA295" s="11"/>
      <c r="BB295" s="11"/>
      <c r="BC295" s="11"/>
      <c r="BD295" s="11"/>
      <c r="BE295" s="11"/>
      <c r="BH295" s="11"/>
      <c r="BI295" s="11"/>
      <c r="BJ295" s="11"/>
      <c r="BK295" s="11"/>
      <c r="BL295" s="11"/>
      <c r="BM295" s="11"/>
      <c r="BN295" s="11"/>
    </row>
    <row r="296" spans="1:66" s="1" customFormat="1" x14ac:dyDescent="0.3">
      <c r="A296" s="11"/>
      <c r="B296" s="1" t="e">
        <f t="shared" si="66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118"/>
      <c r="N296" s="5"/>
      <c r="O296" s="5"/>
      <c r="P296" s="5"/>
      <c r="Q296" s="5"/>
      <c r="R296" s="5"/>
      <c r="S296" s="5"/>
      <c r="T296" s="5"/>
      <c r="U296" s="5"/>
      <c r="V296" s="1" t="str">
        <f t="shared" si="73"/>
        <v/>
      </c>
      <c r="W296" s="1" t="str">
        <f t="shared" si="74"/>
        <v/>
      </c>
      <c r="X296" s="1" t="str">
        <f t="shared" si="74"/>
        <v/>
      </c>
      <c r="Y296" s="1" t="str">
        <f t="shared" si="74"/>
        <v/>
      </c>
      <c r="Z296" s="1" t="e">
        <f t="shared" si="75"/>
        <v>#N/A</v>
      </c>
      <c r="AA296" s="3"/>
      <c r="AB296" s="13" t="e">
        <f t="shared" si="67"/>
        <v>#N/A</v>
      </c>
      <c r="AC296" s="13" t="e">
        <f t="shared" si="68"/>
        <v>#N/A</v>
      </c>
      <c r="AD296" s="13" t="e">
        <f t="shared" si="69"/>
        <v>#N/A</v>
      </c>
      <c r="AE296" s="13" t="e">
        <f t="shared" si="70"/>
        <v>#N/A</v>
      </c>
      <c r="AF296" s="13" t="e">
        <f t="shared" si="71"/>
        <v>#N/A</v>
      </c>
      <c r="AG296" s="13" t="e">
        <f t="shared" si="72"/>
        <v>#N/A</v>
      </c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T296" s="107"/>
      <c r="BA296" s="11"/>
      <c r="BB296" s="11"/>
      <c r="BC296" s="11"/>
      <c r="BD296" s="11"/>
      <c r="BE296" s="11"/>
      <c r="BH296" s="11"/>
      <c r="BI296" s="11"/>
      <c r="BJ296" s="11"/>
      <c r="BK296" s="11"/>
      <c r="BL296" s="11"/>
      <c r="BM296" s="11"/>
      <c r="BN296" s="11"/>
    </row>
    <row r="297" spans="1:66" s="1" customFormat="1" x14ac:dyDescent="0.3">
      <c r="A297" s="11"/>
      <c r="B297" s="1" t="e">
        <f t="shared" si="66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118"/>
      <c r="N297" s="5"/>
      <c r="O297" s="5"/>
      <c r="P297" s="5"/>
      <c r="Q297" s="5"/>
      <c r="R297" s="5"/>
      <c r="S297" s="5"/>
      <c r="T297" s="5"/>
      <c r="U297" s="5"/>
      <c r="V297" s="1" t="str">
        <f t="shared" si="73"/>
        <v/>
      </c>
      <c r="W297" s="1" t="str">
        <f t="shared" si="74"/>
        <v/>
      </c>
      <c r="X297" s="1" t="str">
        <f t="shared" si="74"/>
        <v/>
      </c>
      <c r="Y297" s="1" t="str">
        <f t="shared" si="74"/>
        <v/>
      </c>
      <c r="Z297" s="1" t="e">
        <f t="shared" si="75"/>
        <v>#N/A</v>
      </c>
      <c r="AA297" s="3"/>
      <c r="AB297" s="13" t="e">
        <f t="shared" si="67"/>
        <v>#N/A</v>
      </c>
      <c r="AC297" s="13" t="e">
        <f t="shared" si="68"/>
        <v>#N/A</v>
      </c>
      <c r="AD297" s="13" t="e">
        <f t="shared" si="69"/>
        <v>#N/A</v>
      </c>
      <c r="AE297" s="13" t="e">
        <f t="shared" si="70"/>
        <v>#N/A</v>
      </c>
      <c r="AF297" s="13" t="e">
        <f t="shared" si="71"/>
        <v>#N/A</v>
      </c>
      <c r="AG297" s="13" t="e">
        <f t="shared" si="72"/>
        <v>#N/A</v>
      </c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T297" s="107"/>
      <c r="BA297" s="11"/>
      <c r="BB297" s="11"/>
      <c r="BC297" s="11"/>
      <c r="BD297" s="11"/>
      <c r="BE297" s="11"/>
      <c r="BH297" s="11"/>
      <c r="BI297" s="11"/>
      <c r="BJ297" s="11"/>
      <c r="BK297" s="11"/>
      <c r="BL297" s="11"/>
      <c r="BM297" s="11"/>
      <c r="BN297" s="11"/>
    </row>
    <row r="298" spans="1:66" s="1" customFormat="1" x14ac:dyDescent="0.3">
      <c r="A298" s="11"/>
      <c r="B298" s="1" t="e">
        <f t="shared" si="66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118"/>
      <c r="N298" s="5"/>
      <c r="O298" s="5"/>
      <c r="P298" s="5"/>
      <c r="Q298" s="5"/>
      <c r="R298" s="5"/>
      <c r="S298" s="5"/>
      <c r="T298" s="5"/>
      <c r="U298" s="5"/>
      <c r="V298" s="1" t="str">
        <f t="shared" si="73"/>
        <v/>
      </c>
      <c r="W298" s="1" t="str">
        <f t="shared" si="74"/>
        <v/>
      </c>
      <c r="X298" s="1" t="str">
        <f t="shared" si="74"/>
        <v/>
      </c>
      <c r="Y298" s="1" t="str">
        <f t="shared" si="74"/>
        <v/>
      </c>
      <c r="Z298" s="1" t="e">
        <f t="shared" si="75"/>
        <v>#N/A</v>
      </c>
      <c r="AA298" s="3"/>
      <c r="AB298" s="13" t="e">
        <f t="shared" si="67"/>
        <v>#N/A</v>
      </c>
      <c r="AC298" s="13" t="e">
        <f t="shared" si="68"/>
        <v>#N/A</v>
      </c>
      <c r="AD298" s="13" t="e">
        <f t="shared" si="69"/>
        <v>#N/A</v>
      </c>
      <c r="AE298" s="13" t="e">
        <f t="shared" si="70"/>
        <v>#N/A</v>
      </c>
      <c r="AF298" s="13" t="e">
        <f t="shared" si="71"/>
        <v>#N/A</v>
      </c>
      <c r="AG298" s="13" t="e">
        <f t="shared" si="72"/>
        <v>#N/A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T298" s="107"/>
      <c r="BA298" s="11"/>
      <c r="BB298" s="11"/>
      <c r="BC298" s="11"/>
      <c r="BD298" s="11"/>
      <c r="BE298" s="11"/>
      <c r="BH298" s="11"/>
      <c r="BI298" s="11"/>
      <c r="BJ298" s="11"/>
      <c r="BK298" s="11"/>
      <c r="BL298" s="11"/>
      <c r="BM298" s="11"/>
      <c r="BN298" s="11"/>
    </row>
    <row r="299" spans="1:66" s="1" customFormat="1" x14ac:dyDescent="0.3">
      <c r="A299" s="11"/>
      <c r="B299" s="1" t="e">
        <f t="shared" si="66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118"/>
      <c r="N299" s="5"/>
      <c r="O299" s="5"/>
      <c r="P299" s="5"/>
      <c r="Q299" s="5"/>
      <c r="R299" s="5"/>
      <c r="S299" s="5"/>
      <c r="T299" s="5"/>
      <c r="U299" s="5"/>
      <c r="V299" s="1" t="str">
        <f t="shared" si="73"/>
        <v/>
      </c>
      <c r="W299" s="1" t="str">
        <f t="shared" si="74"/>
        <v/>
      </c>
      <c r="X299" s="1" t="str">
        <f t="shared" si="74"/>
        <v/>
      </c>
      <c r="Y299" s="1" t="str">
        <f t="shared" si="74"/>
        <v/>
      </c>
      <c r="Z299" s="1" t="e">
        <f t="shared" si="75"/>
        <v>#N/A</v>
      </c>
      <c r="AA299" s="3"/>
      <c r="AB299" s="13" t="e">
        <f t="shared" si="67"/>
        <v>#N/A</v>
      </c>
      <c r="AC299" s="13" t="e">
        <f t="shared" si="68"/>
        <v>#N/A</v>
      </c>
      <c r="AD299" s="13" t="e">
        <f t="shared" si="69"/>
        <v>#N/A</v>
      </c>
      <c r="AE299" s="13" t="e">
        <f t="shared" si="70"/>
        <v>#N/A</v>
      </c>
      <c r="AF299" s="13" t="e">
        <f t="shared" si="71"/>
        <v>#N/A</v>
      </c>
      <c r="AG299" s="13" t="e">
        <f t="shared" si="72"/>
        <v>#N/A</v>
      </c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T299" s="107"/>
      <c r="BA299" s="11"/>
      <c r="BB299" s="11"/>
      <c r="BC299" s="11"/>
      <c r="BD299" s="11"/>
      <c r="BE299" s="11"/>
      <c r="BH299" s="11"/>
      <c r="BI299" s="11"/>
      <c r="BJ299" s="11"/>
      <c r="BK299" s="11"/>
      <c r="BL299" s="11"/>
      <c r="BM299" s="11"/>
      <c r="BN299" s="11"/>
    </row>
    <row r="300" spans="1:66" s="1" customFormat="1" x14ac:dyDescent="0.3">
      <c r="A300" s="11"/>
      <c r="B300" s="1" t="e">
        <f t="shared" si="66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118"/>
      <c r="N300" s="5"/>
      <c r="O300" s="5"/>
      <c r="P300" s="5"/>
      <c r="Q300" s="5"/>
      <c r="R300" s="5"/>
      <c r="S300" s="5"/>
      <c r="T300" s="5"/>
      <c r="U300" s="5"/>
      <c r="V300" s="1" t="str">
        <f t="shared" si="73"/>
        <v/>
      </c>
      <c r="W300" s="1" t="str">
        <f t="shared" si="74"/>
        <v/>
      </c>
      <c r="X300" s="1" t="str">
        <f t="shared" si="74"/>
        <v/>
      </c>
      <c r="Y300" s="1" t="str">
        <f t="shared" si="74"/>
        <v/>
      </c>
      <c r="Z300" s="1" t="e">
        <f t="shared" si="75"/>
        <v>#N/A</v>
      </c>
      <c r="AA300" s="3"/>
      <c r="AB300" s="13" t="e">
        <f t="shared" si="67"/>
        <v>#N/A</v>
      </c>
      <c r="AC300" s="13" t="e">
        <f t="shared" si="68"/>
        <v>#N/A</v>
      </c>
      <c r="AD300" s="13" t="e">
        <f t="shared" si="69"/>
        <v>#N/A</v>
      </c>
      <c r="AE300" s="13" t="e">
        <f t="shared" si="70"/>
        <v>#N/A</v>
      </c>
      <c r="AF300" s="13" t="e">
        <f t="shared" si="71"/>
        <v>#N/A</v>
      </c>
      <c r="AG300" s="13" t="e">
        <f t="shared" si="72"/>
        <v>#N/A</v>
      </c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T300" s="107"/>
      <c r="BA300" s="11"/>
      <c r="BB300" s="11"/>
      <c r="BC300" s="11"/>
      <c r="BD300" s="11"/>
      <c r="BE300" s="11"/>
      <c r="BH300" s="11"/>
      <c r="BI300" s="11"/>
      <c r="BJ300" s="11"/>
      <c r="BK300" s="11"/>
      <c r="BL300" s="11"/>
      <c r="BM300" s="11"/>
      <c r="BN300" s="11"/>
    </row>
    <row r="301" spans="1:66" s="1" customFormat="1" x14ac:dyDescent="0.3">
      <c r="A301" s="11"/>
      <c r="B301" s="1" t="e">
        <f t="shared" si="66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118"/>
      <c r="N301" s="5"/>
      <c r="O301" s="5"/>
      <c r="P301" s="5"/>
      <c r="Q301" s="5"/>
      <c r="R301" s="5"/>
      <c r="S301" s="5"/>
      <c r="T301" s="5"/>
      <c r="U301" s="5"/>
      <c r="V301" s="1" t="str">
        <f t="shared" si="73"/>
        <v/>
      </c>
      <c r="W301" s="1" t="str">
        <f t="shared" si="74"/>
        <v/>
      </c>
      <c r="X301" s="1" t="str">
        <f t="shared" si="74"/>
        <v/>
      </c>
      <c r="Y301" s="1" t="str">
        <f t="shared" si="74"/>
        <v/>
      </c>
      <c r="Z301" s="1" t="e">
        <f t="shared" si="75"/>
        <v>#N/A</v>
      </c>
      <c r="AA301" s="3"/>
      <c r="AB301" s="13" t="e">
        <f t="shared" si="67"/>
        <v>#N/A</v>
      </c>
      <c r="AC301" s="13" t="e">
        <f t="shared" si="68"/>
        <v>#N/A</v>
      </c>
      <c r="AD301" s="13" t="e">
        <f t="shared" si="69"/>
        <v>#N/A</v>
      </c>
      <c r="AE301" s="13" t="e">
        <f t="shared" si="70"/>
        <v>#N/A</v>
      </c>
      <c r="AF301" s="13" t="e">
        <f t="shared" si="71"/>
        <v>#N/A</v>
      </c>
      <c r="AG301" s="13" t="e">
        <f t="shared" si="72"/>
        <v>#N/A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T301" s="107"/>
      <c r="BA301" s="11"/>
      <c r="BB301" s="11"/>
      <c r="BC301" s="11"/>
      <c r="BD301" s="11"/>
      <c r="BE301" s="11"/>
      <c r="BH301" s="11"/>
      <c r="BI301" s="11"/>
      <c r="BJ301" s="11"/>
      <c r="BK301" s="11"/>
      <c r="BL301" s="11"/>
      <c r="BM301" s="11"/>
      <c r="BN301" s="11"/>
    </row>
    <row r="302" spans="1:66" s="1" customFormat="1" x14ac:dyDescent="0.3">
      <c r="A302" s="11"/>
      <c r="B302" s="1" t="e">
        <f t="shared" si="66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118"/>
      <c r="N302" s="5"/>
      <c r="O302" s="5"/>
      <c r="P302" s="5"/>
      <c r="Q302" s="5"/>
      <c r="R302" s="5"/>
      <c r="S302" s="5"/>
      <c r="T302" s="5"/>
      <c r="U302" s="5"/>
      <c r="V302" s="1" t="str">
        <f t="shared" si="73"/>
        <v/>
      </c>
      <c r="W302" s="1" t="str">
        <f t="shared" si="74"/>
        <v/>
      </c>
      <c r="X302" s="1" t="str">
        <f t="shared" si="74"/>
        <v/>
      </c>
      <c r="Y302" s="1" t="str">
        <f t="shared" si="74"/>
        <v/>
      </c>
      <c r="Z302" s="1" t="e">
        <f t="shared" si="75"/>
        <v>#N/A</v>
      </c>
      <c r="AA302" s="3"/>
      <c r="AB302" s="13" t="e">
        <f t="shared" si="67"/>
        <v>#N/A</v>
      </c>
      <c r="AC302" s="13" t="e">
        <f t="shared" si="68"/>
        <v>#N/A</v>
      </c>
      <c r="AD302" s="13" t="e">
        <f t="shared" si="69"/>
        <v>#N/A</v>
      </c>
      <c r="AE302" s="13" t="e">
        <f t="shared" si="70"/>
        <v>#N/A</v>
      </c>
      <c r="AF302" s="13" t="e">
        <f t="shared" si="71"/>
        <v>#N/A</v>
      </c>
      <c r="AG302" s="13" t="e">
        <f t="shared" si="72"/>
        <v>#N/A</v>
      </c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T302" s="107"/>
      <c r="BA302" s="11"/>
      <c r="BB302" s="11"/>
      <c r="BC302" s="11"/>
      <c r="BD302" s="11"/>
      <c r="BE302" s="11"/>
      <c r="BH302" s="11"/>
      <c r="BI302" s="11"/>
      <c r="BJ302" s="11"/>
      <c r="BK302" s="11"/>
      <c r="BL302" s="11"/>
      <c r="BM302" s="11"/>
      <c r="BN302" s="11"/>
    </row>
    <row r="303" spans="1:66" s="1" customFormat="1" x14ac:dyDescent="0.3">
      <c r="A303" s="11"/>
      <c r="B303" s="1" t="e">
        <f t="shared" si="66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118"/>
      <c r="N303" s="5"/>
      <c r="O303" s="5"/>
      <c r="P303" s="5"/>
      <c r="Q303" s="5"/>
      <c r="R303" s="5"/>
      <c r="S303" s="5"/>
      <c r="T303" s="5"/>
      <c r="U303" s="5"/>
      <c r="V303" s="1" t="str">
        <f t="shared" si="73"/>
        <v/>
      </c>
      <c r="W303" s="1" t="str">
        <f t="shared" si="74"/>
        <v/>
      </c>
      <c r="X303" s="1" t="str">
        <f t="shared" si="74"/>
        <v/>
      </c>
      <c r="Y303" s="1" t="str">
        <f t="shared" si="74"/>
        <v/>
      </c>
      <c r="Z303" s="1" t="e">
        <f t="shared" si="75"/>
        <v>#N/A</v>
      </c>
      <c r="AA303" s="3"/>
      <c r="AB303" s="13" t="e">
        <f t="shared" si="67"/>
        <v>#N/A</v>
      </c>
      <c r="AC303" s="13" t="e">
        <f t="shared" si="68"/>
        <v>#N/A</v>
      </c>
      <c r="AD303" s="13" t="e">
        <f t="shared" si="69"/>
        <v>#N/A</v>
      </c>
      <c r="AE303" s="13" t="e">
        <f t="shared" si="70"/>
        <v>#N/A</v>
      </c>
      <c r="AF303" s="13" t="e">
        <f t="shared" si="71"/>
        <v>#N/A</v>
      </c>
      <c r="AG303" s="13" t="e">
        <f t="shared" si="72"/>
        <v>#N/A</v>
      </c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T303" s="107"/>
      <c r="BA303" s="11"/>
      <c r="BB303" s="11"/>
      <c r="BC303" s="11"/>
      <c r="BD303" s="11"/>
      <c r="BE303" s="11"/>
      <c r="BH303" s="11"/>
      <c r="BI303" s="11"/>
      <c r="BJ303" s="11"/>
      <c r="BK303" s="11"/>
      <c r="BL303" s="11"/>
      <c r="BM303" s="11"/>
      <c r="BN303" s="11"/>
    </row>
    <row r="304" spans="1:66" s="1" customFormat="1" x14ac:dyDescent="0.3">
      <c r="A304" s="11"/>
      <c r="B304" s="1" t="e">
        <f t="shared" si="66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118"/>
      <c r="N304" s="5"/>
      <c r="O304" s="5"/>
      <c r="P304" s="5"/>
      <c r="Q304" s="5"/>
      <c r="R304" s="5"/>
      <c r="S304" s="5"/>
      <c r="T304" s="5"/>
      <c r="U304" s="5"/>
      <c r="V304" s="1" t="str">
        <f t="shared" si="73"/>
        <v/>
      </c>
      <c r="W304" s="1" t="str">
        <f t="shared" si="74"/>
        <v/>
      </c>
      <c r="X304" s="1" t="str">
        <f t="shared" si="74"/>
        <v/>
      </c>
      <c r="Y304" s="1" t="str">
        <f t="shared" si="74"/>
        <v/>
      </c>
      <c r="Z304" s="1" t="e">
        <f t="shared" si="75"/>
        <v>#N/A</v>
      </c>
      <c r="AA304" s="3"/>
      <c r="AB304" s="13" t="e">
        <f t="shared" si="67"/>
        <v>#N/A</v>
      </c>
      <c r="AC304" s="13" t="e">
        <f t="shared" si="68"/>
        <v>#N/A</v>
      </c>
      <c r="AD304" s="13" t="e">
        <f t="shared" si="69"/>
        <v>#N/A</v>
      </c>
      <c r="AE304" s="13" t="e">
        <f t="shared" si="70"/>
        <v>#N/A</v>
      </c>
      <c r="AF304" s="13" t="e">
        <f t="shared" si="71"/>
        <v>#N/A</v>
      </c>
      <c r="AG304" s="13" t="e">
        <f t="shared" si="72"/>
        <v>#N/A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T304" s="107"/>
      <c r="BA304" s="11"/>
      <c r="BB304" s="11"/>
      <c r="BC304" s="11"/>
      <c r="BD304" s="11"/>
      <c r="BE304" s="11"/>
      <c r="BH304" s="11"/>
      <c r="BI304" s="11"/>
      <c r="BJ304" s="11"/>
      <c r="BK304" s="11"/>
      <c r="BL304" s="11"/>
      <c r="BM304" s="11"/>
      <c r="BN304" s="11"/>
    </row>
    <row r="305" spans="1:66" s="1" customFormat="1" x14ac:dyDescent="0.3">
      <c r="A305" s="11"/>
      <c r="B305" s="1" t="e">
        <f t="shared" si="66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118"/>
      <c r="N305" s="5"/>
      <c r="O305" s="5"/>
      <c r="P305" s="5"/>
      <c r="Q305" s="5"/>
      <c r="R305" s="5"/>
      <c r="S305" s="5"/>
      <c r="T305" s="5"/>
      <c r="U305" s="5"/>
      <c r="V305" s="1" t="str">
        <f t="shared" si="73"/>
        <v/>
      </c>
      <c r="W305" s="1" t="str">
        <f t="shared" si="74"/>
        <v/>
      </c>
      <c r="X305" s="1" t="str">
        <f t="shared" si="74"/>
        <v/>
      </c>
      <c r="Y305" s="1" t="str">
        <f t="shared" si="74"/>
        <v/>
      </c>
      <c r="Z305" s="1" t="e">
        <f t="shared" si="75"/>
        <v>#N/A</v>
      </c>
      <c r="AA305" s="3"/>
      <c r="AB305" s="13" t="e">
        <f t="shared" si="67"/>
        <v>#N/A</v>
      </c>
      <c r="AC305" s="13" t="e">
        <f t="shared" si="68"/>
        <v>#N/A</v>
      </c>
      <c r="AD305" s="13" t="e">
        <f t="shared" si="69"/>
        <v>#N/A</v>
      </c>
      <c r="AE305" s="13" t="e">
        <f t="shared" si="70"/>
        <v>#N/A</v>
      </c>
      <c r="AF305" s="13" t="e">
        <f t="shared" si="71"/>
        <v>#N/A</v>
      </c>
      <c r="AG305" s="13" t="e">
        <f t="shared" si="72"/>
        <v>#N/A</v>
      </c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T305" s="107"/>
      <c r="BA305" s="11"/>
      <c r="BB305" s="11"/>
      <c r="BC305" s="11"/>
      <c r="BD305" s="11"/>
      <c r="BE305" s="11"/>
      <c r="BH305" s="11"/>
      <c r="BI305" s="11"/>
      <c r="BJ305" s="11"/>
      <c r="BK305" s="11"/>
      <c r="BL305" s="11"/>
      <c r="BM305" s="11"/>
      <c r="BN305" s="11"/>
    </row>
    <row r="306" spans="1:66" s="1" customFormat="1" x14ac:dyDescent="0.3">
      <c r="A306" s="11"/>
      <c r="B306" s="1" t="e">
        <f t="shared" si="66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118"/>
      <c r="N306" s="5"/>
      <c r="O306" s="5"/>
      <c r="P306" s="5"/>
      <c r="Q306" s="5"/>
      <c r="R306" s="5"/>
      <c r="S306" s="5"/>
      <c r="T306" s="5"/>
      <c r="U306" s="5"/>
      <c r="V306" s="1" t="str">
        <f t="shared" si="73"/>
        <v/>
      </c>
      <c r="W306" s="1" t="str">
        <f t="shared" si="74"/>
        <v/>
      </c>
      <c r="X306" s="1" t="str">
        <f t="shared" si="74"/>
        <v/>
      </c>
      <c r="Y306" s="1" t="str">
        <f t="shared" si="74"/>
        <v/>
      </c>
      <c r="Z306" s="1" t="e">
        <f t="shared" si="75"/>
        <v>#N/A</v>
      </c>
      <c r="AA306" s="3"/>
      <c r="AB306" s="13" t="e">
        <f t="shared" si="67"/>
        <v>#N/A</v>
      </c>
      <c r="AC306" s="13" t="e">
        <f t="shared" si="68"/>
        <v>#N/A</v>
      </c>
      <c r="AD306" s="13" t="e">
        <f t="shared" si="69"/>
        <v>#N/A</v>
      </c>
      <c r="AE306" s="13" t="e">
        <f t="shared" si="70"/>
        <v>#N/A</v>
      </c>
      <c r="AF306" s="13" t="e">
        <f t="shared" si="71"/>
        <v>#N/A</v>
      </c>
      <c r="AG306" s="13" t="e">
        <f t="shared" si="72"/>
        <v>#N/A</v>
      </c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T306" s="107"/>
      <c r="BA306" s="11"/>
      <c r="BB306" s="11"/>
      <c r="BC306" s="11"/>
      <c r="BD306" s="11"/>
      <c r="BE306" s="11"/>
      <c r="BH306" s="11"/>
      <c r="BI306" s="11"/>
      <c r="BJ306" s="11"/>
      <c r="BK306" s="11"/>
      <c r="BL306" s="11"/>
      <c r="BM306" s="11"/>
      <c r="BN306" s="11"/>
    </row>
    <row r="307" spans="1:66" s="1" customFormat="1" x14ac:dyDescent="0.3">
      <c r="A307" s="11"/>
      <c r="B307" s="1" t="e">
        <f t="shared" si="66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118"/>
      <c r="N307" s="5"/>
      <c r="O307" s="5"/>
      <c r="P307" s="5"/>
      <c r="Q307" s="5"/>
      <c r="R307" s="5"/>
      <c r="S307" s="5"/>
      <c r="T307" s="5"/>
      <c r="U307" s="5"/>
      <c r="V307" s="1" t="str">
        <f t="shared" si="73"/>
        <v/>
      </c>
      <c r="W307" s="1" t="str">
        <f t="shared" si="74"/>
        <v/>
      </c>
      <c r="X307" s="1" t="str">
        <f t="shared" si="74"/>
        <v/>
      </c>
      <c r="Y307" s="1" t="str">
        <f t="shared" si="74"/>
        <v/>
      </c>
      <c r="Z307" s="1" t="e">
        <f t="shared" si="75"/>
        <v>#N/A</v>
      </c>
      <c r="AA307" s="3"/>
      <c r="AB307" s="13" t="e">
        <f t="shared" si="67"/>
        <v>#N/A</v>
      </c>
      <c r="AC307" s="13" t="e">
        <f t="shared" si="68"/>
        <v>#N/A</v>
      </c>
      <c r="AD307" s="13" t="e">
        <f t="shared" si="69"/>
        <v>#N/A</v>
      </c>
      <c r="AE307" s="13" t="e">
        <f t="shared" si="70"/>
        <v>#N/A</v>
      </c>
      <c r="AF307" s="13" t="e">
        <f t="shared" si="71"/>
        <v>#N/A</v>
      </c>
      <c r="AG307" s="13" t="e">
        <f t="shared" si="72"/>
        <v>#N/A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T307" s="107"/>
      <c r="BA307" s="11"/>
      <c r="BB307" s="11"/>
      <c r="BC307" s="11"/>
      <c r="BD307" s="11"/>
      <c r="BE307" s="11"/>
      <c r="BH307" s="11"/>
      <c r="BI307" s="11"/>
      <c r="BJ307" s="11"/>
      <c r="BK307" s="11"/>
      <c r="BL307" s="11"/>
      <c r="BM307" s="11"/>
      <c r="BN307" s="11"/>
    </row>
    <row r="308" spans="1:66" s="1" customFormat="1" x14ac:dyDescent="0.3">
      <c r="A308" s="11"/>
      <c r="B308" s="1" t="e">
        <f t="shared" si="66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118"/>
      <c r="N308" s="5"/>
      <c r="O308" s="5"/>
      <c r="P308" s="5"/>
      <c r="Q308" s="5"/>
      <c r="R308" s="5"/>
      <c r="S308" s="5"/>
      <c r="T308" s="5"/>
      <c r="U308" s="5"/>
      <c r="V308" s="1" t="str">
        <f t="shared" si="73"/>
        <v/>
      </c>
      <c r="W308" s="1" t="str">
        <f t="shared" si="74"/>
        <v/>
      </c>
      <c r="X308" s="1" t="str">
        <f t="shared" si="74"/>
        <v/>
      </c>
      <c r="Y308" s="1" t="str">
        <f t="shared" si="74"/>
        <v/>
      </c>
      <c r="Z308" s="1" t="e">
        <f t="shared" si="75"/>
        <v>#N/A</v>
      </c>
      <c r="AA308" s="3"/>
      <c r="AB308" s="13" t="e">
        <f t="shared" si="67"/>
        <v>#N/A</v>
      </c>
      <c r="AC308" s="13" t="e">
        <f t="shared" si="68"/>
        <v>#N/A</v>
      </c>
      <c r="AD308" s="13" t="e">
        <f t="shared" si="69"/>
        <v>#N/A</v>
      </c>
      <c r="AE308" s="13" t="e">
        <f t="shared" si="70"/>
        <v>#N/A</v>
      </c>
      <c r="AF308" s="13" t="e">
        <f t="shared" si="71"/>
        <v>#N/A</v>
      </c>
      <c r="AG308" s="13" t="e">
        <f t="shared" si="72"/>
        <v>#N/A</v>
      </c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T308" s="107"/>
      <c r="BA308" s="11"/>
      <c r="BB308" s="11"/>
      <c r="BC308" s="11"/>
      <c r="BD308" s="11"/>
      <c r="BE308" s="11"/>
      <c r="BH308" s="11"/>
      <c r="BI308" s="11"/>
      <c r="BJ308" s="11"/>
      <c r="BK308" s="11"/>
      <c r="BL308" s="11"/>
      <c r="BM308" s="11"/>
      <c r="BN308" s="11"/>
    </row>
    <row r="309" spans="1:66" s="1" customFormat="1" x14ac:dyDescent="0.3">
      <c r="A309" s="11"/>
      <c r="B309" s="1" t="e">
        <f t="shared" si="66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118"/>
      <c r="N309" s="5"/>
      <c r="O309" s="5"/>
      <c r="P309" s="5"/>
      <c r="Q309" s="5"/>
      <c r="R309" s="5"/>
      <c r="S309" s="5"/>
      <c r="T309" s="5"/>
      <c r="U309" s="5"/>
      <c r="V309" s="1" t="str">
        <f t="shared" si="73"/>
        <v/>
      </c>
      <c r="W309" s="1" t="str">
        <f t="shared" si="74"/>
        <v/>
      </c>
      <c r="X309" s="1" t="str">
        <f t="shared" si="74"/>
        <v/>
      </c>
      <c r="Y309" s="1" t="str">
        <f t="shared" si="74"/>
        <v/>
      </c>
      <c r="Z309" s="1" t="e">
        <f t="shared" si="75"/>
        <v>#N/A</v>
      </c>
      <c r="AA309" s="3"/>
      <c r="AB309" s="13" t="e">
        <f t="shared" si="67"/>
        <v>#N/A</v>
      </c>
      <c r="AC309" s="13" t="e">
        <f t="shared" si="68"/>
        <v>#N/A</v>
      </c>
      <c r="AD309" s="13" t="e">
        <f t="shared" si="69"/>
        <v>#N/A</v>
      </c>
      <c r="AE309" s="13" t="e">
        <f t="shared" si="70"/>
        <v>#N/A</v>
      </c>
      <c r="AF309" s="13" t="e">
        <f t="shared" si="71"/>
        <v>#N/A</v>
      </c>
      <c r="AG309" s="13" t="e">
        <f t="shared" si="72"/>
        <v>#N/A</v>
      </c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T309" s="107"/>
      <c r="BA309" s="11"/>
      <c r="BB309" s="11"/>
      <c r="BC309" s="11"/>
      <c r="BD309" s="11"/>
      <c r="BE309" s="11"/>
      <c r="BH309" s="11"/>
      <c r="BI309" s="11"/>
      <c r="BJ309" s="11"/>
      <c r="BK309" s="11"/>
      <c r="BL309" s="11"/>
      <c r="BM309" s="11"/>
      <c r="BN309" s="11"/>
    </row>
    <row r="310" spans="1:66" s="1" customFormat="1" x14ac:dyDescent="0.3">
      <c r="A310" s="11"/>
      <c r="B310" s="1" t="e">
        <f t="shared" si="66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118"/>
      <c r="N310" s="5"/>
      <c r="O310" s="5"/>
      <c r="P310" s="5"/>
      <c r="Q310" s="5"/>
      <c r="R310" s="5"/>
      <c r="S310" s="5"/>
      <c r="T310" s="5"/>
      <c r="U310" s="5"/>
      <c r="V310" s="1" t="str">
        <f t="shared" si="73"/>
        <v/>
      </c>
      <c r="W310" s="1" t="str">
        <f t="shared" si="74"/>
        <v/>
      </c>
      <c r="X310" s="1" t="str">
        <f t="shared" si="74"/>
        <v/>
      </c>
      <c r="Y310" s="1" t="str">
        <f t="shared" si="74"/>
        <v/>
      </c>
      <c r="Z310" s="1" t="e">
        <f t="shared" si="75"/>
        <v>#N/A</v>
      </c>
      <c r="AA310" s="3"/>
      <c r="AB310" s="13" t="e">
        <f t="shared" si="67"/>
        <v>#N/A</v>
      </c>
      <c r="AC310" s="13" t="e">
        <f t="shared" si="68"/>
        <v>#N/A</v>
      </c>
      <c r="AD310" s="13" t="e">
        <f t="shared" si="69"/>
        <v>#N/A</v>
      </c>
      <c r="AE310" s="13" t="e">
        <f t="shared" si="70"/>
        <v>#N/A</v>
      </c>
      <c r="AF310" s="13" t="e">
        <f t="shared" si="71"/>
        <v>#N/A</v>
      </c>
      <c r="AG310" s="13" t="e">
        <f t="shared" si="72"/>
        <v>#N/A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T310" s="107"/>
      <c r="BA310" s="11"/>
      <c r="BB310" s="11"/>
      <c r="BC310" s="11"/>
      <c r="BD310" s="11"/>
      <c r="BE310" s="11"/>
      <c r="BH310" s="11"/>
      <c r="BI310" s="11"/>
      <c r="BJ310" s="11"/>
      <c r="BK310" s="11"/>
      <c r="BL310" s="11"/>
      <c r="BM310" s="11"/>
      <c r="BN310" s="11"/>
    </row>
    <row r="311" spans="1:66" s="1" customFormat="1" x14ac:dyDescent="0.3">
      <c r="A311" s="11"/>
      <c r="B311" s="1" t="e">
        <f t="shared" si="66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118"/>
      <c r="N311" s="5"/>
      <c r="O311" s="5"/>
      <c r="P311" s="5"/>
      <c r="Q311" s="5"/>
      <c r="R311" s="5"/>
      <c r="S311" s="5"/>
      <c r="T311" s="5"/>
      <c r="U311" s="5"/>
      <c r="V311" s="1" t="str">
        <f t="shared" si="73"/>
        <v/>
      </c>
      <c r="W311" s="1" t="str">
        <f t="shared" si="74"/>
        <v/>
      </c>
      <c r="X311" s="1" t="str">
        <f t="shared" si="74"/>
        <v/>
      </c>
      <c r="Y311" s="1" t="str">
        <f t="shared" si="74"/>
        <v/>
      </c>
      <c r="Z311" s="1" t="e">
        <f t="shared" si="75"/>
        <v>#N/A</v>
      </c>
      <c r="AA311" s="3"/>
      <c r="AB311" s="13" t="e">
        <f t="shared" si="67"/>
        <v>#N/A</v>
      </c>
      <c r="AC311" s="13" t="e">
        <f t="shared" si="68"/>
        <v>#N/A</v>
      </c>
      <c r="AD311" s="13" t="e">
        <f t="shared" si="69"/>
        <v>#N/A</v>
      </c>
      <c r="AE311" s="13" t="e">
        <f t="shared" si="70"/>
        <v>#N/A</v>
      </c>
      <c r="AF311" s="13" t="e">
        <f t="shared" si="71"/>
        <v>#N/A</v>
      </c>
      <c r="AG311" s="13" t="e">
        <f t="shared" si="72"/>
        <v>#N/A</v>
      </c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T311" s="107"/>
      <c r="BA311" s="11"/>
      <c r="BB311" s="11"/>
      <c r="BC311" s="11"/>
      <c r="BD311" s="11"/>
      <c r="BE311" s="11"/>
      <c r="BH311" s="11"/>
      <c r="BI311" s="11"/>
      <c r="BJ311" s="11"/>
      <c r="BK311" s="11"/>
      <c r="BL311" s="11"/>
      <c r="BM311" s="11"/>
      <c r="BN311" s="11"/>
    </row>
    <row r="312" spans="1:66" s="1" customFormat="1" x14ac:dyDescent="0.3">
      <c r="A312" s="11"/>
      <c r="B312" s="1" t="e">
        <f t="shared" si="66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118"/>
      <c r="N312" s="5"/>
      <c r="O312" s="5"/>
      <c r="P312" s="5"/>
      <c r="Q312" s="5"/>
      <c r="R312" s="5"/>
      <c r="S312" s="5"/>
      <c r="T312" s="5"/>
      <c r="U312" s="5"/>
      <c r="V312" s="1" t="str">
        <f t="shared" si="73"/>
        <v/>
      </c>
      <c r="W312" s="1" t="str">
        <f t="shared" si="74"/>
        <v/>
      </c>
      <c r="X312" s="1" t="str">
        <f t="shared" si="74"/>
        <v/>
      </c>
      <c r="Y312" s="1" t="str">
        <f t="shared" si="74"/>
        <v/>
      </c>
      <c r="Z312" s="1" t="e">
        <f t="shared" si="75"/>
        <v>#N/A</v>
      </c>
      <c r="AA312" s="3"/>
      <c r="AB312" s="13" t="e">
        <f t="shared" si="67"/>
        <v>#N/A</v>
      </c>
      <c r="AC312" s="13" t="e">
        <f t="shared" si="68"/>
        <v>#N/A</v>
      </c>
      <c r="AD312" s="13" t="e">
        <f t="shared" si="69"/>
        <v>#N/A</v>
      </c>
      <c r="AE312" s="13" t="e">
        <f t="shared" si="70"/>
        <v>#N/A</v>
      </c>
      <c r="AF312" s="13" t="e">
        <f t="shared" si="71"/>
        <v>#N/A</v>
      </c>
      <c r="AG312" s="13" t="e">
        <f t="shared" si="72"/>
        <v>#N/A</v>
      </c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T312" s="107"/>
      <c r="BA312" s="11"/>
      <c r="BB312" s="11"/>
      <c r="BC312" s="11"/>
      <c r="BD312" s="11"/>
      <c r="BE312" s="11"/>
      <c r="BH312" s="11"/>
      <c r="BI312" s="11"/>
      <c r="BJ312" s="11"/>
      <c r="BK312" s="11"/>
      <c r="BL312" s="11"/>
      <c r="BM312" s="11"/>
      <c r="BN312" s="11"/>
    </row>
    <row r="313" spans="1:66" s="1" customFormat="1" x14ac:dyDescent="0.3">
      <c r="A313" s="11"/>
      <c r="B313" s="1" t="e">
        <f t="shared" si="66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118"/>
      <c r="N313" s="5"/>
      <c r="O313" s="5"/>
      <c r="P313" s="5"/>
      <c r="Q313" s="5"/>
      <c r="R313" s="5"/>
      <c r="S313" s="5"/>
      <c r="T313" s="5"/>
      <c r="U313" s="5"/>
      <c r="V313" s="1" t="str">
        <f t="shared" si="73"/>
        <v/>
      </c>
      <c r="W313" s="1" t="str">
        <f t="shared" si="74"/>
        <v/>
      </c>
      <c r="X313" s="1" t="str">
        <f t="shared" si="74"/>
        <v/>
      </c>
      <c r="Y313" s="1" t="str">
        <f t="shared" si="74"/>
        <v/>
      </c>
      <c r="Z313" s="1" t="e">
        <f t="shared" si="75"/>
        <v>#N/A</v>
      </c>
      <c r="AA313" s="3"/>
      <c r="AB313" s="13" t="e">
        <f t="shared" si="67"/>
        <v>#N/A</v>
      </c>
      <c r="AC313" s="13" t="e">
        <f t="shared" si="68"/>
        <v>#N/A</v>
      </c>
      <c r="AD313" s="13" t="e">
        <f t="shared" si="69"/>
        <v>#N/A</v>
      </c>
      <c r="AE313" s="13" t="e">
        <f t="shared" si="70"/>
        <v>#N/A</v>
      </c>
      <c r="AF313" s="13" t="e">
        <f t="shared" si="71"/>
        <v>#N/A</v>
      </c>
      <c r="AG313" s="13" t="e">
        <f t="shared" si="72"/>
        <v>#N/A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T313" s="107"/>
      <c r="BA313" s="11"/>
      <c r="BB313" s="11"/>
      <c r="BC313" s="11"/>
      <c r="BD313" s="11"/>
      <c r="BE313" s="11"/>
      <c r="BH313" s="11"/>
      <c r="BI313" s="11"/>
      <c r="BJ313" s="11"/>
      <c r="BK313" s="11"/>
      <c r="BL313" s="11"/>
      <c r="BM313" s="11"/>
      <c r="BN313" s="11"/>
    </row>
    <row r="314" spans="1:66" s="1" customFormat="1" x14ac:dyDescent="0.3">
      <c r="A314" s="11"/>
      <c r="B314" s="1" t="e">
        <f t="shared" si="66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118"/>
      <c r="N314" s="5"/>
      <c r="O314" s="5"/>
      <c r="P314" s="5"/>
      <c r="Q314" s="5"/>
      <c r="R314" s="5"/>
      <c r="S314" s="5"/>
      <c r="T314" s="5"/>
      <c r="U314" s="5"/>
      <c r="V314" s="1" t="str">
        <f t="shared" si="73"/>
        <v/>
      </c>
      <c r="W314" s="1" t="str">
        <f t="shared" si="74"/>
        <v/>
      </c>
      <c r="X314" s="1" t="str">
        <f t="shared" si="74"/>
        <v/>
      </c>
      <c r="Y314" s="1" t="str">
        <f t="shared" si="74"/>
        <v/>
      </c>
      <c r="Z314" s="1" t="e">
        <f t="shared" si="75"/>
        <v>#N/A</v>
      </c>
      <c r="AA314" s="3"/>
      <c r="AB314" s="13" t="e">
        <f t="shared" si="67"/>
        <v>#N/A</v>
      </c>
      <c r="AC314" s="13" t="e">
        <f t="shared" si="68"/>
        <v>#N/A</v>
      </c>
      <c r="AD314" s="13" t="e">
        <f t="shared" si="69"/>
        <v>#N/A</v>
      </c>
      <c r="AE314" s="13" t="e">
        <f t="shared" si="70"/>
        <v>#N/A</v>
      </c>
      <c r="AF314" s="13" t="e">
        <f t="shared" si="71"/>
        <v>#N/A</v>
      </c>
      <c r="AG314" s="13" t="e">
        <f t="shared" si="72"/>
        <v>#N/A</v>
      </c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T314" s="107"/>
      <c r="BA314" s="11"/>
      <c r="BB314" s="11"/>
      <c r="BC314" s="11"/>
      <c r="BD314" s="11"/>
      <c r="BE314" s="11"/>
      <c r="BH314" s="11"/>
      <c r="BI314" s="11"/>
      <c r="BJ314" s="11"/>
      <c r="BK314" s="11"/>
      <c r="BL314" s="11"/>
      <c r="BM314" s="11"/>
      <c r="BN314" s="11"/>
    </row>
    <row r="315" spans="1:66" s="1" customFormat="1" x14ac:dyDescent="0.3">
      <c r="A315" s="11"/>
      <c r="B315" s="1" t="e">
        <f t="shared" si="66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118"/>
      <c r="N315" s="5"/>
      <c r="O315" s="5"/>
      <c r="P315" s="5"/>
      <c r="Q315" s="5"/>
      <c r="R315" s="5"/>
      <c r="S315" s="5"/>
      <c r="T315" s="5"/>
      <c r="U315" s="5"/>
      <c r="V315" s="1" t="str">
        <f t="shared" si="73"/>
        <v/>
      </c>
      <c r="W315" s="1" t="str">
        <f t="shared" si="74"/>
        <v/>
      </c>
      <c r="X315" s="1" t="str">
        <f t="shared" si="74"/>
        <v/>
      </c>
      <c r="Y315" s="1" t="str">
        <f t="shared" si="74"/>
        <v/>
      </c>
      <c r="Z315" s="1" t="e">
        <f t="shared" si="75"/>
        <v>#N/A</v>
      </c>
      <c r="AA315" s="3"/>
      <c r="AB315" s="13" t="e">
        <f t="shared" si="67"/>
        <v>#N/A</v>
      </c>
      <c r="AC315" s="13" t="e">
        <f t="shared" si="68"/>
        <v>#N/A</v>
      </c>
      <c r="AD315" s="13" t="e">
        <f t="shared" si="69"/>
        <v>#N/A</v>
      </c>
      <c r="AE315" s="13" t="e">
        <f t="shared" si="70"/>
        <v>#N/A</v>
      </c>
      <c r="AF315" s="13" t="e">
        <f t="shared" si="71"/>
        <v>#N/A</v>
      </c>
      <c r="AG315" s="13" t="e">
        <f t="shared" si="72"/>
        <v>#N/A</v>
      </c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T315" s="107"/>
      <c r="BA315" s="11"/>
      <c r="BB315" s="11"/>
      <c r="BC315" s="11"/>
      <c r="BD315" s="11"/>
      <c r="BE315" s="11"/>
      <c r="BH315" s="11"/>
      <c r="BI315" s="11"/>
      <c r="BJ315" s="11"/>
      <c r="BK315" s="11"/>
      <c r="BL315" s="11"/>
      <c r="BM315" s="11"/>
      <c r="BN315" s="11"/>
    </row>
    <row r="316" spans="1:66" s="1" customFormat="1" x14ac:dyDescent="0.3">
      <c r="A316" s="11"/>
      <c r="B316" s="1" t="e">
        <f t="shared" si="66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118"/>
      <c r="N316" s="5"/>
      <c r="O316" s="5"/>
      <c r="P316" s="5"/>
      <c r="Q316" s="5"/>
      <c r="R316" s="5"/>
      <c r="S316" s="5"/>
      <c r="T316" s="5"/>
      <c r="U316" s="5"/>
      <c r="V316" s="1" t="str">
        <f t="shared" si="73"/>
        <v/>
      </c>
      <c r="W316" s="1" t="str">
        <f t="shared" si="74"/>
        <v/>
      </c>
      <c r="X316" s="1" t="str">
        <f t="shared" si="74"/>
        <v/>
      </c>
      <c r="Y316" s="1" t="str">
        <f t="shared" si="74"/>
        <v/>
      </c>
      <c r="Z316" s="1" t="e">
        <f t="shared" si="75"/>
        <v>#N/A</v>
      </c>
      <c r="AA316" s="3"/>
      <c r="AB316" s="13" t="e">
        <f t="shared" si="67"/>
        <v>#N/A</v>
      </c>
      <c r="AC316" s="13" t="e">
        <f t="shared" si="68"/>
        <v>#N/A</v>
      </c>
      <c r="AD316" s="13" t="e">
        <f t="shared" si="69"/>
        <v>#N/A</v>
      </c>
      <c r="AE316" s="13" t="e">
        <f t="shared" si="70"/>
        <v>#N/A</v>
      </c>
      <c r="AF316" s="13" t="e">
        <f t="shared" si="71"/>
        <v>#N/A</v>
      </c>
      <c r="AG316" s="13" t="e">
        <f t="shared" si="72"/>
        <v>#N/A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T316" s="107"/>
      <c r="BA316" s="11"/>
      <c r="BB316" s="11"/>
      <c r="BC316" s="11"/>
      <c r="BD316" s="11"/>
      <c r="BE316" s="11"/>
      <c r="BH316" s="11"/>
      <c r="BI316" s="11"/>
      <c r="BJ316" s="11"/>
      <c r="BK316" s="11"/>
      <c r="BL316" s="11"/>
      <c r="BM316" s="11"/>
      <c r="BN316" s="11"/>
    </row>
    <row r="317" spans="1:66" s="1" customFormat="1" x14ac:dyDescent="0.3">
      <c r="A317" s="11"/>
      <c r="B317" s="1" t="e">
        <f t="shared" si="66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118"/>
      <c r="N317" s="5"/>
      <c r="O317" s="5"/>
      <c r="P317" s="5"/>
      <c r="Q317" s="5"/>
      <c r="R317" s="5"/>
      <c r="S317" s="5"/>
      <c r="T317" s="5"/>
      <c r="U317" s="5"/>
      <c r="V317" s="1" t="str">
        <f t="shared" si="73"/>
        <v/>
      </c>
      <c r="W317" s="1" t="str">
        <f t="shared" si="74"/>
        <v/>
      </c>
      <c r="X317" s="1" t="str">
        <f t="shared" si="74"/>
        <v/>
      </c>
      <c r="Y317" s="1" t="str">
        <f t="shared" si="74"/>
        <v/>
      </c>
      <c r="Z317" s="1" t="e">
        <f t="shared" si="75"/>
        <v>#N/A</v>
      </c>
      <c r="AA317" s="3"/>
      <c r="AB317" s="13" t="e">
        <f t="shared" si="67"/>
        <v>#N/A</v>
      </c>
      <c r="AC317" s="13" t="e">
        <f t="shared" si="68"/>
        <v>#N/A</v>
      </c>
      <c r="AD317" s="13" t="e">
        <f t="shared" si="69"/>
        <v>#N/A</v>
      </c>
      <c r="AE317" s="13" t="e">
        <f t="shared" si="70"/>
        <v>#N/A</v>
      </c>
      <c r="AF317" s="13" t="e">
        <f t="shared" si="71"/>
        <v>#N/A</v>
      </c>
      <c r="AG317" s="13" t="e">
        <f t="shared" si="72"/>
        <v>#N/A</v>
      </c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T317" s="107"/>
      <c r="BA317" s="11"/>
      <c r="BB317" s="11"/>
      <c r="BC317" s="11"/>
      <c r="BD317" s="11"/>
      <c r="BE317" s="11"/>
      <c r="BH317" s="11"/>
      <c r="BI317" s="11"/>
      <c r="BJ317" s="11"/>
      <c r="BK317" s="11"/>
      <c r="BL317" s="11"/>
      <c r="BM317" s="11"/>
      <c r="BN317" s="11"/>
    </row>
    <row r="318" spans="1:66" s="1" customFormat="1" x14ac:dyDescent="0.3">
      <c r="A318" s="11"/>
      <c r="B318" s="1" t="e">
        <f t="shared" si="66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118"/>
      <c r="N318" s="5"/>
      <c r="O318" s="5"/>
      <c r="P318" s="5"/>
      <c r="Q318" s="5"/>
      <c r="R318" s="5"/>
      <c r="S318" s="5"/>
      <c r="T318" s="5"/>
      <c r="U318" s="5"/>
      <c r="V318" s="1" t="str">
        <f t="shared" si="73"/>
        <v/>
      </c>
      <c r="W318" s="1" t="str">
        <f t="shared" si="74"/>
        <v/>
      </c>
      <c r="X318" s="1" t="str">
        <f t="shared" si="74"/>
        <v/>
      </c>
      <c r="Y318" s="1" t="str">
        <f t="shared" si="74"/>
        <v/>
      </c>
      <c r="Z318" s="1" t="e">
        <f t="shared" si="75"/>
        <v>#N/A</v>
      </c>
      <c r="AA318" s="3"/>
      <c r="AB318" s="13" t="e">
        <f t="shared" si="67"/>
        <v>#N/A</v>
      </c>
      <c r="AC318" s="13" t="e">
        <f t="shared" si="68"/>
        <v>#N/A</v>
      </c>
      <c r="AD318" s="13" t="e">
        <f t="shared" si="69"/>
        <v>#N/A</v>
      </c>
      <c r="AE318" s="13" t="e">
        <f t="shared" si="70"/>
        <v>#N/A</v>
      </c>
      <c r="AF318" s="13" t="e">
        <f t="shared" si="71"/>
        <v>#N/A</v>
      </c>
      <c r="AG318" s="13" t="e">
        <f t="shared" si="72"/>
        <v>#N/A</v>
      </c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T318" s="107"/>
      <c r="BA318" s="11"/>
      <c r="BB318" s="11"/>
      <c r="BC318" s="11"/>
      <c r="BD318" s="11"/>
      <c r="BE318" s="11"/>
      <c r="BH318" s="11"/>
      <c r="BI318" s="11"/>
      <c r="BJ318" s="11"/>
      <c r="BK318" s="11"/>
      <c r="BL318" s="11"/>
      <c r="BM318" s="11"/>
      <c r="BN318" s="11"/>
    </row>
    <row r="319" spans="1:66" s="1" customFormat="1" x14ac:dyDescent="0.3">
      <c r="A319" s="11"/>
      <c r="B319" s="1" t="e">
        <f t="shared" si="66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118"/>
      <c r="N319" s="5"/>
      <c r="O319" s="5"/>
      <c r="P319" s="5"/>
      <c r="Q319" s="5"/>
      <c r="R319" s="5"/>
      <c r="S319" s="5"/>
      <c r="T319" s="5"/>
      <c r="U319" s="5"/>
      <c r="V319" s="1" t="str">
        <f t="shared" si="73"/>
        <v/>
      </c>
      <c r="W319" s="1" t="str">
        <f t="shared" si="74"/>
        <v/>
      </c>
      <c r="X319" s="1" t="str">
        <f t="shared" si="74"/>
        <v/>
      </c>
      <c r="Y319" s="1" t="str">
        <f t="shared" si="74"/>
        <v/>
      </c>
      <c r="Z319" s="1" t="e">
        <f t="shared" si="75"/>
        <v>#N/A</v>
      </c>
      <c r="AA319" s="3"/>
      <c r="AB319" s="13" t="e">
        <f t="shared" si="67"/>
        <v>#N/A</v>
      </c>
      <c r="AC319" s="13" t="e">
        <f t="shared" si="68"/>
        <v>#N/A</v>
      </c>
      <c r="AD319" s="13" t="e">
        <f t="shared" si="69"/>
        <v>#N/A</v>
      </c>
      <c r="AE319" s="13" t="e">
        <f t="shared" si="70"/>
        <v>#N/A</v>
      </c>
      <c r="AF319" s="13" t="e">
        <f t="shared" si="71"/>
        <v>#N/A</v>
      </c>
      <c r="AG319" s="13" t="e">
        <f t="shared" si="72"/>
        <v>#N/A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T319" s="107"/>
      <c r="BA319" s="11"/>
      <c r="BB319" s="11"/>
      <c r="BC319" s="11"/>
      <c r="BD319" s="11"/>
      <c r="BE319" s="11"/>
      <c r="BH319" s="11"/>
      <c r="BI319" s="11"/>
      <c r="BJ319" s="11"/>
      <c r="BK319" s="11"/>
      <c r="BL319" s="11"/>
      <c r="BM319" s="11"/>
      <c r="BN319" s="11"/>
    </row>
    <row r="320" spans="1:66" s="1" customFormat="1" x14ac:dyDescent="0.3">
      <c r="A320" s="11"/>
      <c r="B320" s="1" t="e">
        <f t="shared" si="66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118"/>
      <c r="N320" s="5"/>
      <c r="O320" s="5"/>
      <c r="P320" s="5"/>
      <c r="Q320" s="5"/>
      <c r="R320" s="5"/>
      <c r="S320" s="5"/>
      <c r="T320" s="5"/>
      <c r="U320" s="5"/>
      <c r="V320" s="1" t="str">
        <f t="shared" si="73"/>
        <v/>
      </c>
      <c r="W320" s="1" t="str">
        <f t="shared" si="74"/>
        <v/>
      </c>
      <c r="X320" s="1" t="str">
        <f t="shared" si="74"/>
        <v/>
      </c>
      <c r="Y320" s="1" t="str">
        <f t="shared" si="74"/>
        <v/>
      </c>
      <c r="Z320" s="1" t="e">
        <f t="shared" si="75"/>
        <v>#N/A</v>
      </c>
      <c r="AA320" s="3"/>
      <c r="AB320" s="13" t="e">
        <f t="shared" si="67"/>
        <v>#N/A</v>
      </c>
      <c r="AC320" s="13" t="e">
        <f t="shared" si="68"/>
        <v>#N/A</v>
      </c>
      <c r="AD320" s="13" t="e">
        <f t="shared" si="69"/>
        <v>#N/A</v>
      </c>
      <c r="AE320" s="13" t="e">
        <f t="shared" si="70"/>
        <v>#N/A</v>
      </c>
      <c r="AF320" s="13" t="e">
        <f t="shared" si="71"/>
        <v>#N/A</v>
      </c>
      <c r="AG320" s="13" t="e">
        <f t="shared" si="72"/>
        <v>#N/A</v>
      </c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T320" s="107"/>
      <c r="BA320" s="11"/>
      <c r="BB320" s="11"/>
      <c r="BC320" s="11"/>
      <c r="BD320" s="11"/>
      <c r="BE320" s="11"/>
      <c r="BH320" s="11"/>
      <c r="BI320" s="11"/>
      <c r="BJ320" s="11"/>
      <c r="BK320" s="11"/>
      <c r="BL320" s="11"/>
      <c r="BM320" s="11"/>
      <c r="BN320" s="11"/>
    </row>
    <row r="321" spans="1:66" s="1" customFormat="1" x14ac:dyDescent="0.3">
      <c r="A321" s="11"/>
      <c r="B321" s="1" t="e">
        <f t="shared" si="66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118"/>
      <c r="N321" s="5"/>
      <c r="O321" s="5"/>
      <c r="P321" s="5"/>
      <c r="Q321" s="5"/>
      <c r="R321" s="5"/>
      <c r="S321" s="5"/>
      <c r="T321" s="5"/>
      <c r="U321" s="5"/>
      <c r="V321" s="1" t="str">
        <f t="shared" si="73"/>
        <v/>
      </c>
      <c r="W321" s="1" t="str">
        <f t="shared" si="74"/>
        <v/>
      </c>
      <c r="X321" s="1" t="str">
        <f t="shared" si="74"/>
        <v/>
      </c>
      <c r="Y321" s="1" t="str">
        <f t="shared" si="74"/>
        <v/>
      </c>
      <c r="Z321" s="1" t="e">
        <f t="shared" si="75"/>
        <v>#N/A</v>
      </c>
      <c r="AA321" s="3"/>
      <c r="AB321" s="13" t="e">
        <f t="shared" si="67"/>
        <v>#N/A</v>
      </c>
      <c r="AC321" s="13" t="e">
        <f t="shared" si="68"/>
        <v>#N/A</v>
      </c>
      <c r="AD321" s="13" t="e">
        <f t="shared" si="69"/>
        <v>#N/A</v>
      </c>
      <c r="AE321" s="13" t="e">
        <f t="shared" si="70"/>
        <v>#N/A</v>
      </c>
      <c r="AF321" s="13" t="e">
        <f t="shared" si="71"/>
        <v>#N/A</v>
      </c>
      <c r="AG321" s="13" t="e">
        <f t="shared" si="72"/>
        <v>#N/A</v>
      </c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T321" s="107"/>
      <c r="BA321" s="11"/>
      <c r="BB321" s="11"/>
      <c r="BC321" s="11"/>
      <c r="BD321" s="11"/>
      <c r="BE321" s="11"/>
      <c r="BH321" s="11"/>
      <c r="BI321" s="11"/>
      <c r="BJ321" s="11"/>
      <c r="BK321" s="11"/>
      <c r="BL321" s="11"/>
      <c r="BM321" s="11"/>
      <c r="BN321" s="11"/>
    </row>
    <row r="322" spans="1:66" s="1" customFormat="1" x14ac:dyDescent="0.3">
      <c r="A322" s="11"/>
      <c r="B322" s="1" t="e">
        <f t="shared" si="66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118"/>
      <c r="N322" s="5"/>
      <c r="O322" s="5"/>
      <c r="P322" s="5"/>
      <c r="Q322" s="5"/>
      <c r="R322" s="5"/>
      <c r="S322" s="5"/>
      <c r="T322" s="5"/>
      <c r="U322" s="5"/>
      <c r="V322" s="1" t="str">
        <f t="shared" si="73"/>
        <v/>
      </c>
      <c r="W322" s="1" t="str">
        <f t="shared" si="74"/>
        <v/>
      </c>
      <c r="X322" s="1" t="str">
        <f t="shared" si="74"/>
        <v/>
      </c>
      <c r="Y322" s="1" t="str">
        <f t="shared" si="74"/>
        <v/>
      </c>
      <c r="Z322" s="1" t="e">
        <f t="shared" si="75"/>
        <v>#N/A</v>
      </c>
      <c r="AA322" s="3"/>
      <c r="AB322" s="13" t="e">
        <f t="shared" si="67"/>
        <v>#N/A</v>
      </c>
      <c r="AC322" s="13" t="e">
        <f t="shared" si="68"/>
        <v>#N/A</v>
      </c>
      <c r="AD322" s="13" t="e">
        <f t="shared" si="69"/>
        <v>#N/A</v>
      </c>
      <c r="AE322" s="13" t="e">
        <f t="shared" si="70"/>
        <v>#N/A</v>
      </c>
      <c r="AF322" s="13" t="e">
        <f t="shared" si="71"/>
        <v>#N/A</v>
      </c>
      <c r="AG322" s="13" t="e">
        <f t="shared" si="72"/>
        <v>#N/A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T322" s="107"/>
      <c r="BA322" s="11"/>
      <c r="BB322" s="11"/>
      <c r="BC322" s="11"/>
      <c r="BD322" s="11"/>
      <c r="BE322" s="11"/>
      <c r="BH322" s="11"/>
      <c r="BI322" s="11"/>
      <c r="BJ322" s="11"/>
      <c r="BK322" s="11"/>
      <c r="BL322" s="11"/>
      <c r="BM322" s="11"/>
      <c r="BN322" s="11"/>
    </row>
    <row r="323" spans="1:66" s="1" customFormat="1" x14ac:dyDescent="0.3">
      <c r="A323" s="11"/>
      <c r="B323" s="1" t="e">
        <f t="shared" si="66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118"/>
      <c r="N323" s="5"/>
      <c r="O323" s="5"/>
      <c r="P323" s="5"/>
      <c r="Q323" s="5"/>
      <c r="R323" s="5"/>
      <c r="S323" s="5"/>
      <c r="T323" s="5"/>
      <c r="U323" s="5"/>
      <c r="V323" s="1" t="str">
        <f t="shared" si="73"/>
        <v/>
      </c>
      <c r="W323" s="1" t="str">
        <f t="shared" si="74"/>
        <v/>
      </c>
      <c r="X323" s="1" t="str">
        <f t="shared" si="74"/>
        <v/>
      </c>
      <c r="Y323" s="1" t="str">
        <f t="shared" si="74"/>
        <v/>
      </c>
      <c r="Z323" s="1" t="e">
        <f t="shared" si="75"/>
        <v>#N/A</v>
      </c>
      <c r="AA323" s="3"/>
      <c r="AB323" s="13" t="e">
        <f t="shared" si="67"/>
        <v>#N/A</v>
      </c>
      <c r="AC323" s="13" t="e">
        <f t="shared" si="68"/>
        <v>#N/A</v>
      </c>
      <c r="AD323" s="13" t="e">
        <f t="shared" si="69"/>
        <v>#N/A</v>
      </c>
      <c r="AE323" s="13" t="e">
        <f t="shared" si="70"/>
        <v>#N/A</v>
      </c>
      <c r="AF323" s="13" t="e">
        <f t="shared" si="71"/>
        <v>#N/A</v>
      </c>
      <c r="AG323" s="13" t="e">
        <f t="shared" si="72"/>
        <v>#N/A</v>
      </c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T323" s="107"/>
      <c r="BA323" s="11"/>
      <c r="BB323" s="11"/>
      <c r="BC323" s="11"/>
      <c r="BD323" s="11"/>
      <c r="BE323" s="11"/>
      <c r="BH323" s="11"/>
      <c r="BI323" s="11"/>
      <c r="BJ323" s="11"/>
      <c r="BK323" s="11"/>
      <c r="BL323" s="11"/>
      <c r="BM323" s="11"/>
      <c r="BN323" s="11"/>
    </row>
    <row r="324" spans="1:66" s="1" customFormat="1" x14ac:dyDescent="0.3">
      <c r="A324" s="11"/>
      <c r="B324" s="1" t="e">
        <f t="shared" si="66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118"/>
      <c r="N324" s="5"/>
      <c r="O324" s="5"/>
      <c r="P324" s="5"/>
      <c r="Q324" s="5"/>
      <c r="R324" s="5"/>
      <c r="S324" s="5"/>
      <c r="T324" s="5"/>
      <c r="U324" s="5"/>
      <c r="V324" s="1" t="str">
        <f t="shared" si="73"/>
        <v/>
      </c>
      <c r="W324" s="1" t="str">
        <f t="shared" si="74"/>
        <v/>
      </c>
      <c r="X324" s="1" t="str">
        <f t="shared" si="74"/>
        <v/>
      </c>
      <c r="Y324" s="1" t="str">
        <f t="shared" si="74"/>
        <v/>
      </c>
      <c r="Z324" s="1" t="e">
        <f t="shared" si="75"/>
        <v>#N/A</v>
      </c>
      <c r="AA324" s="3"/>
      <c r="AB324" s="13" t="e">
        <f t="shared" si="67"/>
        <v>#N/A</v>
      </c>
      <c r="AC324" s="13" t="e">
        <f t="shared" si="68"/>
        <v>#N/A</v>
      </c>
      <c r="AD324" s="13" t="e">
        <f t="shared" si="69"/>
        <v>#N/A</v>
      </c>
      <c r="AE324" s="13" t="e">
        <f t="shared" si="70"/>
        <v>#N/A</v>
      </c>
      <c r="AF324" s="13" t="e">
        <f t="shared" si="71"/>
        <v>#N/A</v>
      </c>
      <c r="AG324" s="13" t="e">
        <f t="shared" si="72"/>
        <v>#N/A</v>
      </c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T324" s="107"/>
      <c r="BA324" s="11"/>
      <c r="BB324" s="11"/>
      <c r="BC324" s="11"/>
      <c r="BD324" s="11"/>
      <c r="BE324" s="11"/>
      <c r="BH324" s="11"/>
      <c r="BI324" s="11"/>
      <c r="BJ324" s="11"/>
      <c r="BK324" s="11"/>
      <c r="BL324" s="11"/>
      <c r="BM324" s="11"/>
      <c r="BN324" s="11"/>
    </row>
    <row r="325" spans="1:66" s="1" customFormat="1" x14ac:dyDescent="0.3">
      <c r="A325" s="11"/>
      <c r="B325" s="1" t="e">
        <f t="shared" si="66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118"/>
      <c r="N325" s="5"/>
      <c r="O325" s="5"/>
      <c r="P325" s="5"/>
      <c r="Q325" s="5"/>
      <c r="R325" s="5"/>
      <c r="S325" s="5"/>
      <c r="T325" s="5"/>
      <c r="U325" s="5"/>
      <c r="V325" s="1" t="str">
        <f t="shared" si="73"/>
        <v/>
      </c>
      <c r="W325" s="1" t="str">
        <f t="shared" si="74"/>
        <v/>
      </c>
      <c r="X325" s="1" t="str">
        <f t="shared" si="74"/>
        <v/>
      </c>
      <c r="Y325" s="1" t="str">
        <f t="shared" si="74"/>
        <v/>
      </c>
      <c r="Z325" s="1" t="e">
        <f t="shared" si="75"/>
        <v>#N/A</v>
      </c>
      <c r="AA325" s="3"/>
      <c r="AB325" s="13" t="e">
        <f t="shared" si="67"/>
        <v>#N/A</v>
      </c>
      <c r="AC325" s="13" t="e">
        <f t="shared" si="68"/>
        <v>#N/A</v>
      </c>
      <c r="AD325" s="13" t="e">
        <f t="shared" si="69"/>
        <v>#N/A</v>
      </c>
      <c r="AE325" s="13" t="e">
        <f t="shared" si="70"/>
        <v>#N/A</v>
      </c>
      <c r="AF325" s="13" t="e">
        <f t="shared" si="71"/>
        <v>#N/A</v>
      </c>
      <c r="AG325" s="13" t="e">
        <f t="shared" si="72"/>
        <v>#N/A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T325" s="107"/>
      <c r="BA325" s="11"/>
      <c r="BB325" s="11"/>
      <c r="BC325" s="11"/>
      <c r="BD325" s="11"/>
      <c r="BE325" s="11"/>
      <c r="BH325" s="11"/>
      <c r="BI325" s="11"/>
      <c r="BJ325" s="11"/>
      <c r="BK325" s="11"/>
      <c r="BL325" s="11"/>
      <c r="BM325" s="11"/>
      <c r="BN325" s="11"/>
    </row>
    <row r="326" spans="1:66" s="1" customFormat="1" x14ac:dyDescent="0.3">
      <c r="A326" s="11"/>
      <c r="B326" s="1" t="e">
        <f t="shared" si="66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118"/>
      <c r="N326" s="5"/>
      <c r="O326" s="5"/>
      <c r="P326" s="5"/>
      <c r="Q326" s="5"/>
      <c r="R326" s="5"/>
      <c r="S326" s="5"/>
      <c r="T326" s="5"/>
      <c r="U326" s="5"/>
      <c r="V326" s="1" t="str">
        <f t="shared" si="73"/>
        <v/>
      </c>
      <c r="W326" s="1" t="str">
        <f t="shared" si="74"/>
        <v/>
      </c>
      <c r="X326" s="1" t="str">
        <f t="shared" si="74"/>
        <v/>
      </c>
      <c r="Y326" s="1" t="str">
        <f t="shared" si="74"/>
        <v/>
      </c>
      <c r="Z326" s="1" t="e">
        <f t="shared" si="75"/>
        <v>#N/A</v>
      </c>
      <c r="AA326" s="3"/>
      <c r="AB326" s="13" t="e">
        <f t="shared" si="67"/>
        <v>#N/A</v>
      </c>
      <c r="AC326" s="13" t="e">
        <f t="shared" si="68"/>
        <v>#N/A</v>
      </c>
      <c r="AD326" s="13" t="e">
        <f t="shared" si="69"/>
        <v>#N/A</v>
      </c>
      <c r="AE326" s="13" t="e">
        <f t="shared" si="70"/>
        <v>#N/A</v>
      </c>
      <c r="AF326" s="13" t="e">
        <f t="shared" si="71"/>
        <v>#N/A</v>
      </c>
      <c r="AG326" s="13" t="e">
        <f t="shared" si="72"/>
        <v>#N/A</v>
      </c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T326" s="107"/>
      <c r="BA326" s="11"/>
      <c r="BB326" s="11"/>
      <c r="BC326" s="11"/>
      <c r="BD326" s="11"/>
      <c r="BE326" s="11"/>
      <c r="BH326" s="11"/>
      <c r="BI326" s="11"/>
      <c r="BJ326" s="11"/>
      <c r="BK326" s="11"/>
      <c r="BL326" s="11"/>
      <c r="BM326" s="11"/>
      <c r="BN326" s="11"/>
    </row>
    <row r="327" spans="1:66" s="1" customFormat="1" x14ac:dyDescent="0.3">
      <c r="A327" s="11"/>
      <c r="B327" s="1" t="e">
        <f t="shared" si="66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118"/>
      <c r="N327" s="5"/>
      <c r="O327" s="5"/>
      <c r="P327" s="5"/>
      <c r="Q327" s="5"/>
      <c r="R327" s="5"/>
      <c r="S327" s="5"/>
      <c r="T327" s="5"/>
      <c r="U327" s="5"/>
      <c r="V327" s="1" t="str">
        <f t="shared" si="73"/>
        <v/>
      </c>
      <c r="W327" s="1" t="str">
        <f t="shared" si="74"/>
        <v/>
      </c>
      <c r="X327" s="1" t="str">
        <f t="shared" si="74"/>
        <v/>
      </c>
      <c r="Y327" s="1" t="str">
        <f t="shared" si="74"/>
        <v/>
      </c>
      <c r="Z327" s="1" t="e">
        <f t="shared" si="75"/>
        <v>#N/A</v>
      </c>
      <c r="AA327" s="3"/>
      <c r="AB327" s="13" t="e">
        <f t="shared" si="67"/>
        <v>#N/A</v>
      </c>
      <c r="AC327" s="13" t="e">
        <f t="shared" si="68"/>
        <v>#N/A</v>
      </c>
      <c r="AD327" s="13" t="e">
        <f t="shared" si="69"/>
        <v>#N/A</v>
      </c>
      <c r="AE327" s="13" t="e">
        <f t="shared" si="70"/>
        <v>#N/A</v>
      </c>
      <c r="AF327" s="13" t="e">
        <f t="shared" si="71"/>
        <v>#N/A</v>
      </c>
      <c r="AG327" s="13" t="e">
        <f t="shared" si="72"/>
        <v>#N/A</v>
      </c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T327" s="107"/>
      <c r="BA327" s="11"/>
      <c r="BB327" s="11"/>
      <c r="BC327" s="11"/>
      <c r="BD327" s="11"/>
      <c r="BE327" s="11"/>
      <c r="BH327" s="11"/>
      <c r="BI327" s="11"/>
      <c r="BJ327" s="11"/>
      <c r="BK327" s="11"/>
      <c r="BL327" s="11"/>
      <c r="BM327" s="11"/>
      <c r="BN327" s="11"/>
    </row>
    <row r="328" spans="1:66" s="1" customFormat="1" x14ac:dyDescent="0.3">
      <c r="A328" s="11"/>
      <c r="B328" s="1" t="e">
        <f t="shared" si="66"/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118"/>
      <c r="N328" s="5"/>
      <c r="O328" s="5"/>
      <c r="P328" s="5"/>
      <c r="Q328" s="5"/>
      <c r="R328" s="5"/>
      <c r="S328" s="5"/>
      <c r="T328" s="5"/>
      <c r="U328" s="5"/>
      <c r="V328" s="1" t="str">
        <f t="shared" si="73"/>
        <v/>
      </c>
      <c r="W328" s="1" t="str">
        <f t="shared" si="74"/>
        <v/>
      </c>
      <c r="X328" s="1" t="str">
        <f t="shared" si="74"/>
        <v/>
      </c>
      <c r="Y328" s="1" t="str">
        <f t="shared" si="74"/>
        <v/>
      </c>
      <c r="Z328" s="1" t="e">
        <f t="shared" si="75"/>
        <v>#N/A</v>
      </c>
      <c r="AA328" s="3"/>
      <c r="AB328" s="13" t="e">
        <f t="shared" si="67"/>
        <v>#N/A</v>
      </c>
      <c r="AC328" s="13" t="e">
        <f t="shared" si="68"/>
        <v>#N/A</v>
      </c>
      <c r="AD328" s="13" t="e">
        <f t="shared" si="69"/>
        <v>#N/A</v>
      </c>
      <c r="AE328" s="13" t="e">
        <f t="shared" si="70"/>
        <v>#N/A</v>
      </c>
      <c r="AF328" s="13" t="e">
        <f t="shared" si="71"/>
        <v>#N/A</v>
      </c>
      <c r="AG328" s="13" t="e">
        <f t="shared" si="72"/>
        <v>#N/A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T328" s="107"/>
      <c r="BA328" s="11"/>
      <c r="BB328" s="11"/>
      <c r="BC328" s="11"/>
      <c r="BD328" s="11"/>
      <c r="BE328" s="11"/>
      <c r="BH328" s="11"/>
      <c r="BI328" s="11"/>
      <c r="BJ328" s="11"/>
      <c r="BK328" s="11"/>
      <c r="BL328" s="11"/>
      <c r="BM328" s="11"/>
      <c r="BN328" s="11"/>
    </row>
    <row r="329" spans="1:66" s="1" customFormat="1" x14ac:dyDescent="0.3">
      <c r="A329" s="11"/>
      <c r="B329" s="1" t="e">
        <f t="shared" si="66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118"/>
      <c r="N329" s="5"/>
      <c r="O329" s="5"/>
      <c r="P329" s="5"/>
      <c r="Q329" s="5"/>
      <c r="R329" s="5"/>
      <c r="S329" s="5"/>
      <c r="T329" s="5"/>
      <c r="U329" s="5"/>
      <c r="V329" s="1" t="str">
        <f t="shared" si="73"/>
        <v/>
      </c>
      <c r="W329" s="1" t="str">
        <f t="shared" si="74"/>
        <v/>
      </c>
      <c r="X329" s="1" t="str">
        <f t="shared" si="74"/>
        <v/>
      </c>
      <c r="Y329" s="1" t="str">
        <f t="shared" si="74"/>
        <v/>
      </c>
      <c r="Z329" s="1" t="e">
        <f t="shared" si="75"/>
        <v>#N/A</v>
      </c>
      <c r="AA329" s="3"/>
      <c r="AB329" s="13" t="e">
        <f t="shared" si="67"/>
        <v>#N/A</v>
      </c>
      <c r="AC329" s="13" t="e">
        <f t="shared" si="68"/>
        <v>#N/A</v>
      </c>
      <c r="AD329" s="13" t="e">
        <f t="shared" si="69"/>
        <v>#N/A</v>
      </c>
      <c r="AE329" s="13" t="e">
        <f t="shared" si="70"/>
        <v>#N/A</v>
      </c>
      <c r="AF329" s="13" t="e">
        <f t="shared" si="71"/>
        <v>#N/A</v>
      </c>
      <c r="AG329" s="13" t="e">
        <f t="shared" si="72"/>
        <v>#N/A</v>
      </c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T329" s="107"/>
      <c r="BA329" s="11"/>
      <c r="BB329" s="11"/>
      <c r="BC329" s="11"/>
      <c r="BD329" s="11"/>
      <c r="BE329" s="11"/>
      <c r="BH329" s="11"/>
      <c r="BI329" s="11"/>
      <c r="BJ329" s="11"/>
      <c r="BK329" s="11"/>
      <c r="BL329" s="11"/>
      <c r="BM329" s="11"/>
      <c r="BN329" s="11"/>
    </row>
    <row r="330" spans="1:66" s="1" customFormat="1" x14ac:dyDescent="0.3">
      <c r="A330" s="11"/>
      <c r="B330" s="1" t="e">
        <f t="shared" si="66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118"/>
      <c r="N330" s="5"/>
      <c r="O330" s="5"/>
      <c r="P330" s="5"/>
      <c r="Q330" s="5"/>
      <c r="R330" s="5"/>
      <c r="S330" s="5"/>
      <c r="T330" s="5"/>
      <c r="U330" s="5"/>
      <c r="V330" s="1" t="str">
        <f t="shared" si="73"/>
        <v/>
      </c>
      <c r="W330" s="1" t="str">
        <f t="shared" si="74"/>
        <v/>
      </c>
      <c r="X330" s="1" t="str">
        <f t="shared" si="74"/>
        <v/>
      </c>
      <c r="Y330" s="1" t="str">
        <f t="shared" si="74"/>
        <v/>
      </c>
      <c r="Z330" s="1" t="e">
        <f t="shared" si="75"/>
        <v>#N/A</v>
      </c>
      <c r="AA330" s="3"/>
      <c r="AB330" s="13" t="e">
        <f t="shared" si="67"/>
        <v>#N/A</v>
      </c>
      <c r="AC330" s="13" t="e">
        <f t="shared" si="68"/>
        <v>#N/A</v>
      </c>
      <c r="AD330" s="13" t="e">
        <f t="shared" si="69"/>
        <v>#N/A</v>
      </c>
      <c r="AE330" s="13" t="e">
        <f t="shared" si="70"/>
        <v>#N/A</v>
      </c>
      <c r="AF330" s="13" t="e">
        <f t="shared" si="71"/>
        <v>#N/A</v>
      </c>
      <c r="AG330" s="13" t="e">
        <f t="shared" si="72"/>
        <v>#N/A</v>
      </c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T330" s="107"/>
      <c r="BA330" s="11"/>
      <c r="BB330" s="11"/>
      <c r="BC330" s="11"/>
      <c r="BD330" s="11"/>
      <c r="BE330" s="11"/>
      <c r="BH330" s="11"/>
      <c r="BI330" s="11"/>
      <c r="BJ330" s="11"/>
      <c r="BK330" s="11"/>
      <c r="BL330" s="11"/>
      <c r="BM330" s="11"/>
      <c r="BN330" s="11"/>
    </row>
    <row r="331" spans="1:66" s="1" customFormat="1" x14ac:dyDescent="0.3">
      <c r="A331" s="11"/>
      <c r="B331" s="1" t="e">
        <f t="shared" si="66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118"/>
      <c r="N331" s="5"/>
      <c r="O331" s="5"/>
      <c r="P331" s="5"/>
      <c r="Q331" s="5"/>
      <c r="R331" s="5"/>
      <c r="S331" s="5"/>
      <c r="T331" s="5"/>
      <c r="U331" s="5"/>
      <c r="V331" s="1" t="str">
        <f t="shared" si="73"/>
        <v/>
      </c>
      <c r="W331" s="1" t="str">
        <f t="shared" si="74"/>
        <v/>
      </c>
      <c r="X331" s="1" t="str">
        <f t="shared" si="74"/>
        <v/>
      </c>
      <c r="Y331" s="1" t="str">
        <f t="shared" si="74"/>
        <v/>
      </c>
      <c r="Z331" s="1" t="e">
        <f t="shared" si="75"/>
        <v>#N/A</v>
      </c>
      <c r="AA331" s="3"/>
      <c r="AB331" s="13" t="e">
        <f t="shared" si="67"/>
        <v>#N/A</v>
      </c>
      <c r="AC331" s="13" t="e">
        <f t="shared" si="68"/>
        <v>#N/A</v>
      </c>
      <c r="AD331" s="13" t="e">
        <f t="shared" si="69"/>
        <v>#N/A</v>
      </c>
      <c r="AE331" s="13" t="e">
        <f t="shared" si="70"/>
        <v>#N/A</v>
      </c>
      <c r="AF331" s="13" t="e">
        <f t="shared" si="71"/>
        <v>#N/A</v>
      </c>
      <c r="AG331" s="13" t="e">
        <f t="shared" si="72"/>
        <v>#N/A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T331" s="107"/>
      <c r="BA331" s="11"/>
      <c r="BB331" s="11"/>
      <c r="BC331" s="11"/>
      <c r="BD331" s="11"/>
      <c r="BE331" s="11"/>
      <c r="BH331" s="11"/>
      <c r="BI331" s="11"/>
      <c r="BJ331" s="11"/>
      <c r="BK331" s="11"/>
      <c r="BL331" s="11"/>
      <c r="BM331" s="11"/>
      <c r="BN331" s="11"/>
    </row>
    <row r="332" spans="1:66" s="1" customFormat="1" x14ac:dyDescent="0.3">
      <c r="A332" s="11"/>
      <c r="B332" s="1" t="e">
        <f t="shared" si="66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118"/>
      <c r="N332" s="5"/>
      <c r="O332" s="5"/>
      <c r="P332" s="5"/>
      <c r="Q332" s="5"/>
      <c r="R332" s="5"/>
      <c r="S332" s="5"/>
      <c r="T332" s="5"/>
      <c r="U332" s="5"/>
      <c r="V332" s="1" t="str">
        <f t="shared" si="73"/>
        <v/>
      </c>
      <c r="W332" s="1" t="str">
        <f t="shared" si="74"/>
        <v/>
      </c>
      <c r="X332" s="1" t="str">
        <f t="shared" si="74"/>
        <v/>
      </c>
      <c r="Y332" s="1" t="str">
        <f t="shared" si="74"/>
        <v/>
      </c>
      <c r="Z332" s="1" t="e">
        <f t="shared" si="75"/>
        <v>#N/A</v>
      </c>
      <c r="AA332" s="3"/>
      <c r="AB332" s="13" t="e">
        <f t="shared" si="67"/>
        <v>#N/A</v>
      </c>
      <c r="AC332" s="13" t="e">
        <f t="shared" si="68"/>
        <v>#N/A</v>
      </c>
      <c r="AD332" s="13" t="e">
        <f t="shared" si="69"/>
        <v>#N/A</v>
      </c>
      <c r="AE332" s="13" t="e">
        <f t="shared" si="70"/>
        <v>#N/A</v>
      </c>
      <c r="AF332" s="13" t="e">
        <f t="shared" si="71"/>
        <v>#N/A</v>
      </c>
      <c r="AG332" s="13" t="e">
        <f t="shared" si="72"/>
        <v>#N/A</v>
      </c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T332" s="107"/>
      <c r="BA332" s="11"/>
      <c r="BB332" s="11"/>
      <c r="BC332" s="11"/>
      <c r="BD332" s="11"/>
      <c r="BE332" s="11"/>
      <c r="BH332" s="11"/>
      <c r="BI332" s="11"/>
      <c r="BJ332" s="11"/>
      <c r="BK332" s="11"/>
      <c r="BL332" s="11"/>
      <c r="BM332" s="11"/>
      <c r="BN332" s="11"/>
    </row>
    <row r="333" spans="1:66" s="1" customFormat="1" x14ac:dyDescent="0.3">
      <c r="A333" s="11"/>
      <c r="B333" s="1" t="e">
        <f t="shared" si="66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118"/>
      <c r="N333" s="5"/>
      <c r="O333" s="5"/>
      <c r="P333" s="5"/>
      <c r="Q333" s="5"/>
      <c r="R333" s="5"/>
      <c r="S333" s="5"/>
      <c r="T333" s="5"/>
      <c r="U333" s="5"/>
      <c r="V333" s="1" t="str">
        <f t="shared" si="73"/>
        <v/>
      </c>
      <c r="W333" s="1" t="str">
        <f t="shared" si="74"/>
        <v/>
      </c>
      <c r="X333" s="1" t="str">
        <f t="shared" si="74"/>
        <v/>
      </c>
      <c r="Y333" s="1" t="str">
        <f t="shared" si="74"/>
        <v/>
      </c>
      <c r="Z333" s="1" t="e">
        <f t="shared" si="75"/>
        <v>#N/A</v>
      </c>
      <c r="AA333" s="3"/>
      <c r="AB333" s="13" t="e">
        <f t="shared" si="67"/>
        <v>#N/A</v>
      </c>
      <c r="AC333" s="13" t="e">
        <f t="shared" si="68"/>
        <v>#N/A</v>
      </c>
      <c r="AD333" s="13" t="e">
        <f t="shared" si="69"/>
        <v>#N/A</v>
      </c>
      <c r="AE333" s="13" t="e">
        <f t="shared" si="70"/>
        <v>#N/A</v>
      </c>
      <c r="AF333" s="13" t="e">
        <f t="shared" si="71"/>
        <v>#N/A</v>
      </c>
      <c r="AG333" s="13" t="e">
        <f t="shared" si="72"/>
        <v>#N/A</v>
      </c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T333" s="107"/>
      <c r="BA333" s="11"/>
      <c r="BB333" s="11"/>
      <c r="BC333" s="11"/>
      <c r="BD333" s="11"/>
      <c r="BE333" s="11"/>
      <c r="BH333" s="11"/>
      <c r="BI333" s="11"/>
      <c r="BJ333" s="11"/>
      <c r="BK333" s="11"/>
      <c r="BL333" s="11"/>
      <c r="BM333" s="11"/>
      <c r="BN333" s="11"/>
    </row>
    <row r="334" spans="1:66" s="1" customFormat="1" x14ac:dyDescent="0.3">
      <c r="A334" s="11"/>
      <c r="B334" s="1" t="e">
        <f t="shared" ref="B334:B373" si="76">IF(C334="",NA(),E334+G334+H334+I334)</f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118"/>
      <c r="N334" s="5"/>
      <c r="O334" s="5"/>
      <c r="P334" s="5"/>
      <c r="Q334" s="5"/>
      <c r="R334" s="5"/>
      <c r="S334" s="5"/>
      <c r="T334" s="5"/>
      <c r="U334" s="5"/>
      <c r="V334" s="1" t="str">
        <f t="shared" si="73"/>
        <v/>
      </c>
      <c r="W334" s="1" t="str">
        <f t="shared" si="74"/>
        <v/>
      </c>
      <c r="X334" s="1" t="str">
        <f t="shared" si="74"/>
        <v/>
      </c>
      <c r="Y334" s="1" t="str">
        <f t="shared" si="74"/>
        <v/>
      </c>
      <c r="Z334" s="1" t="e">
        <f t="shared" si="75"/>
        <v>#N/A</v>
      </c>
      <c r="AA334" s="3"/>
      <c r="AB334" s="13" t="e">
        <f t="shared" ref="AB334:AB373" si="77">IF(OR(ISNA(B334),B334=0),NA(),I334/B334)</f>
        <v>#N/A</v>
      </c>
      <c r="AC334" s="13" t="e">
        <f t="shared" ref="AC334:AC373" si="78">IF(OR(ISNA(B334),B334=0),NA(),B334/$AC$11)</f>
        <v>#N/A</v>
      </c>
      <c r="AD334" s="13" t="e">
        <f t="shared" ref="AD334:AD373" si="79">IF(OR(ISNA(B334),B334=0),NA(),E334/$AC$11)</f>
        <v>#N/A</v>
      </c>
      <c r="AE334" s="13" t="e">
        <f t="shared" ref="AE334:AE373" si="80">IF(OR(ISNA(B334),B334=0),NA(),G334/$AC$11)</f>
        <v>#N/A</v>
      </c>
      <c r="AF334" s="13" t="e">
        <f t="shared" ref="AF334:AF373" si="81">IF(OR(ISNA(B334),B334=0),NA(),I334/$AC$11)</f>
        <v>#N/A</v>
      </c>
      <c r="AG334" s="13" t="e">
        <f t="shared" ref="AG334:AG373" si="82">+IF(OR(ISNA(B334),B334=0),NA(),Z334/$AC$11)</f>
        <v>#N/A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T334" s="107"/>
      <c r="BA334" s="11"/>
      <c r="BB334" s="11"/>
      <c r="BC334" s="11"/>
      <c r="BD334" s="11"/>
      <c r="BE334" s="11"/>
      <c r="BH334" s="11"/>
      <c r="BI334" s="11"/>
      <c r="BJ334" s="11"/>
      <c r="BK334" s="11"/>
      <c r="BL334" s="11"/>
      <c r="BM334" s="11"/>
      <c r="BN334" s="11"/>
    </row>
    <row r="335" spans="1:66" s="1" customFormat="1" x14ac:dyDescent="0.3">
      <c r="A335" s="11"/>
      <c r="B335" s="1" t="e">
        <f t="shared" si="76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118"/>
      <c r="N335" s="5"/>
      <c r="O335" s="5"/>
      <c r="P335" s="5"/>
      <c r="Q335" s="5"/>
      <c r="R335" s="5"/>
      <c r="S335" s="5"/>
      <c r="T335" s="5"/>
      <c r="U335" s="5"/>
      <c r="V335" s="1" t="str">
        <f t="shared" si="73"/>
        <v/>
      </c>
      <c r="W335" s="1" t="str">
        <f t="shared" si="74"/>
        <v/>
      </c>
      <c r="X335" s="1" t="str">
        <f t="shared" si="74"/>
        <v/>
      </c>
      <c r="Y335" s="1" t="str">
        <f t="shared" si="74"/>
        <v/>
      </c>
      <c r="Z335" s="1" t="e">
        <f t="shared" si="75"/>
        <v>#N/A</v>
      </c>
      <c r="AA335" s="3"/>
      <c r="AB335" s="13" t="e">
        <f t="shared" si="77"/>
        <v>#N/A</v>
      </c>
      <c r="AC335" s="13" t="e">
        <f t="shared" si="78"/>
        <v>#N/A</v>
      </c>
      <c r="AD335" s="13" t="e">
        <f t="shared" si="79"/>
        <v>#N/A</v>
      </c>
      <c r="AE335" s="13" t="e">
        <f t="shared" si="80"/>
        <v>#N/A</v>
      </c>
      <c r="AF335" s="13" t="e">
        <f t="shared" si="81"/>
        <v>#N/A</v>
      </c>
      <c r="AG335" s="13" t="e">
        <f t="shared" si="82"/>
        <v>#N/A</v>
      </c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T335" s="107"/>
      <c r="BA335" s="11"/>
      <c r="BB335" s="11"/>
      <c r="BC335" s="11"/>
      <c r="BD335" s="11"/>
      <c r="BE335" s="11"/>
      <c r="BH335" s="11"/>
      <c r="BI335" s="11"/>
      <c r="BJ335" s="11"/>
      <c r="BK335" s="11"/>
      <c r="BL335" s="11"/>
      <c r="BM335" s="11"/>
      <c r="BN335" s="11"/>
    </row>
    <row r="336" spans="1:66" s="1" customFormat="1" x14ac:dyDescent="0.3">
      <c r="A336" s="11"/>
      <c r="B336" s="1" t="e">
        <f t="shared" si="76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118"/>
      <c r="N336" s="5"/>
      <c r="O336" s="5"/>
      <c r="P336" s="5"/>
      <c r="Q336" s="5"/>
      <c r="R336" s="5"/>
      <c r="S336" s="5"/>
      <c r="T336" s="5"/>
      <c r="U336" s="5"/>
      <c r="V336" s="1" t="str">
        <f t="shared" ref="V336:V373" si="83">IF($C336="","",E336-E335)</f>
        <v/>
      </c>
      <c r="W336" s="1" t="str">
        <f t="shared" ref="W336:Y373" si="84">IF($C336="","",G336-G335)</f>
        <v/>
      </c>
      <c r="X336" s="1" t="str">
        <f t="shared" si="84"/>
        <v/>
      </c>
      <c r="Y336" s="1" t="str">
        <f t="shared" si="84"/>
        <v/>
      </c>
      <c r="Z336" s="1" t="e">
        <f t="shared" ref="Z336:Z373" si="85">IF(OR($C336="",ISNA($C336)),NA(),V336+W336+X336+Y336)</f>
        <v>#N/A</v>
      </c>
      <c r="AA336" s="3"/>
      <c r="AB336" s="13" t="e">
        <f t="shared" si="77"/>
        <v>#N/A</v>
      </c>
      <c r="AC336" s="13" t="e">
        <f t="shared" si="78"/>
        <v>#N/A</v>
      </c>
      <c r="AD336" s="13" t="e">
        <f t="shared" si="79"/>
        <v>#N/A</v>
      </c>
      <c r="AE336" s="13" t="e">
        <f t="shared" si="80"/>
        <v>#N/A</v>
      </c>
      <c r="AF336" s="13" t="e">
        <f t="shared" si="81"/>
        <v>#N/A</v>
      </c>
      <c r="AG336" s="13" t="e">
        <f t="shared" si="82"/>
        <v>#N/A</v>
      </c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T336" s="107"/>
      <c r="BA336" s="11"/>
      <c r="BB336" s="11"/>
      <c r="BC336" s="11"/>
      <c r="BD336" s="11"/>
      <c r="BE336" s="11"/>
      <c r="BH336" s="11"/>
      <c r="BI336" s="11"/>
      <c r="BJ336" s="11"/>
      <c r="BK336" s="11"/>
      <c r="BL336" s="11"/>
      <c r="BM336" s="11"/>
      <c r="BN336" s="11"/>
    </row>
    <row r="337" spans="1:66" s="1" customFormat="1" x14ac:dyDescent="0.3">
      <c r="A337" s="11"/>
      <c r="B337" s="1" t="e">
        <f t="shared" si="76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118"/>
      <c r="N337" s="5"/>
      <c r="O337" s="5"/>
      <c r="P337" s="5"/>
      <c r="Q337" s="5"/>
      <c r="R337" s="5"/>
      <c r="S337" s="5"/>
      <c r="T337" s="5"/>
      <c r="U337" s="5"/>
      <c r="V337" s="1" t="str">
        <f t="shared" si="83"/>
        <v/>
      </c>
      <c r="W337" s="1" t="str">
        <f t="shared" si="84"/>
        <v/>
      </c>
      <c r="X337" s="1" t="str">
        <f t="shared" si="84"/>
        <v/>
      </c>
      <c r="Y337" s="1" t="str">
        <f t="shared" si="84"/>
        <v/>
      </c>
      <c r="Z337" s="1" t="e">
        <f t="shared" si="85"/>
        <v>#N/A</v>
      </c>
      <c r="AA337" s="3"/>
      <c r="AB337" s="13" t="e">
        <f t="shared" si="77"/>
        <v>#N/A</v>
      </c>
      <c r="AC337" s="13" t="e">
        <f t="shared" si="78"/>
        <v>#N/A</v>
      </c>
      <c r="AD337" s="13" t="e">
        <f t="shared" si="79"/>
        <v>#N/A</v>
      </c>
      <c r="AE337" s="13" t="e">
        <f t="shared" si="80"/>
        <v>#N/A</v>
      </c>
      <c r="AF337" s="13" t="e">
        <f t="shared" si="81"/>
        <v>#N/A</v>
      </c>
      <c r="AG337" s="13" t="e">
        <f t="shared" si="82"/>
        <v>#N/A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T337" s="107"/>
      <c r="BA337" s="11"/>
      <c r="BB337" s="11"/>
      <c r="BC337" s="11"/>
      <c r="BD337" s="11"/>
      <c r="BE337" s="11"/>
      <c r="BH337" s="11"/>
      <c r="BI337" s="11"/>
      <c r="BJ337" s="11"/>
      <c r="BK337" s="11"/>
      <c r="BL337" s="11"/>
      <c r="BM337" s="11"/>
      <c r="BN337" s="11"/>
    </row>
    <row r="338" spans="1:66" s="1" customFormat="1" x14ac:dyDescent="0.3">
      <c r="A338" s="11"/>
      <c r="B338" s="1" t="e">
        <f t="shared" si="76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118"/>
      <c r="N338" s="5"/>
      <c r="O338" s="5"/>
      <c r="P338" s="5"/>
      <c r="Q338" s="5"/>
      <c r="R338" s="5"/>
      <c r="S338" s="5"/>
      <c r="T338" s="5"/>
      <c r="U338" s="5"/>
      <c r="V338" s="1" t="str">
        <f t="shared" si="83"/>
        <v/>
      </c>
      <c r="W338" s="1" t="str">
        <f t="shared" si="84"/>
        <v/>
      </c>
      <c r="X338" s="1" t="str">
        <f t="shared" si="84"/>
        <v/>
      </c>
      <c r="Y338" s="1" t="str">
        <f t="shared" si="84"/>
        <v/>
      </c>
      <c r="Z338" s="1" t="e">
        <f t="shared" si="85"/>
        <v>#N/A</v>
      </c>
      <c r="AA338" s="3"/>
      <c r="AB338" s="13" t="e">
        <f t="shared" si="77"/>
        <v>#N/A</v>
      </c>
      <c r="AC338" s="13" t="e">
        <f t="shared" si="78"/>
        <v>#N/A</v>
      </c>
      <c r="AD338" s="13" t="e">
        <f t="shared" si="79"/>
        <v>#N/A</v>
      </c>
      <c r="AE338" s="13" t="e">
        <f t="shared" si="80"/>
        <v>#N/A</v>
      </c>
      <c r="AF338" s="13" t="e">
        <f t="shared" si="81"/>
        <v>#N/A</v>
      </c>
      <c r="AG338" s="13" t="e">
        <f t="shared" si="82"/>
        <v>#N/A</v>
      </c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T338" s="107"/>
      <c r="BA338" s="11"/>
      <c r="BB338" s="11"/>
      <c r="BC338" s="11"/>
      <c r="BD338" s="11"/>
      <c r="BE338" s="11"/>
      <c r="BH338" s="11"/>
      <c r="BI338" s="11"/>
      <c r="BJ338" s="11"/>
      <c r="BK338" s="11"/>
      <c r="BL338" s="11"/>
      <c r="BM338" s="11"/>
      <c r="BN338" s="11"/>
    </row>
    <row r="339" spans="1:66" s="1" customFormat="1" x14ac:dyDescent="0.3">
      <c r="A339" s="11"/>
      <c r="B339" s="1" t="e">
        <f t="shared" si="76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118"/>
      <c r="N339" s="5"/>
      <c r="O339" s="5"/>
      <c r="P339" s="5"/>
      <c r="Q339" s="5"/>
      <c r="R339" s="5"/>
      <c r="S339" s="5"/>
      <c r="T339" s="5"/>
      <c r="U339" s="5"/>
      <c r="V339" s="1" t="str">
        <f t="shared" si="83"/>
        <v/>
      </c>
      <c r="W339" s="1" t="str">
        <f t="shared" si="84"/>
        <v/>
      </c>
      <c r="X339" s="1" t="str">
        <f t="shared" si="84"/>
        <v/>
      </c>
      <c r="Y339" s="1" t="str">
        <f t="shared" si="84"/>
        <v/>
      </c>
      <c r="Z339" s="1" t="e">
        <f t="shared" si="85"/>
        <v>#N/A</v>
      </c>
      <c r="AA339" s="3"/>
      <c r="AB339" s="13" t="e">
        <f t="shared" si="77"/>
        <v>#N/A</v>
      </c>
      <c r="AC339" s="13" t="e">
        <f t="shared" si="78"/>
        <v>#N/A</v>
      </c>
      <c r="AD339" s="13" t="e">
        <f t="shared" si="79"/>
        <v>#N/A</v>
      </c>
      <c r="AE339" s="13" t="e">
        <f t="shared" si="80"/>
        <v>#N/A</v>
      </c>
      <c r="AF339" s="13" t="e">
        <f t="shared" si="81"/>
        <v>#N/A</v>
      </c>
      <c r="AG339" s="13" t="e">
        <f t="shared" si="82"/>
        <v>#N/A</v>
      </c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T339" s="107"/>
      <c r="BA339" s="11"/>
      <c r="BB339" s="11"/>
      <c r="BC339" s="11"/>
      <c r="BD339" s="11"/>
      <c r="BE339" s="11"/>
      <c r="BH339" s="11"/>
      <c r="BI339" s="11"/>
      <c r="BJ339" s="11"/>
      <c r="BK339" s="11"/>
      <c r="BL339" s="11"/>
      <c r="BM339" s="11"/>
      <c r="BN339" s="11"/>
    </row>
    <row r="340" spans="1:66" s="1" customFormat="1" x14ac:dyDescent="0.3">
      <c r="A340" s="11"/>
      <c r="B340" s="1" t="e">
        <f t="shared" si="76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118"/>
      <c r="N340" s="5"/>
      <c r="O340" s="5"/>
      <c r="P340" s="5"/>
      <c r="Q340" s="5"/>
      <c r="R340" s="5"/>
      <c r="S340" s="5"/>
      <c r="T340" s="5"/>
      <c r="U340" s="5"/>
      <c r="V340" s="1" t="str">
        <f t="shared" si="83"/>
        <v/>
      </c>
      <c r="W340" s="1" t="str">
        <f t="shared" si="84"/>
        <v/>
      </c>
      <c r="X340" s="1" t="str">
        <f t="shared" si="84"/>
        <v/>
      </c>
      <c r="Y340" s="1" t="str">
        <f t="shared" si="84"/>
        <v/>
      </c>
      <c r="Z340" s="1" t="e">
        <f t="shared" si="85"/>
        <v>#N/A</v>
      </c>
      <c r="AA340" s="3"/>
      <c r="AB340" s="13" t="e">
        <f t="shared" si="77"/>
        <v>#N/A</v>
      </c>
      <c r="AC340" s="13" t="e">
        <f t="shared" si="78"/>
        <v>#N/A</v>
      </c>
      <c r="AD340" s="13" t="e">
        <f t="shared" si="79"/>
        <v>#N/A</v>
      </c>
      <c r="AE340" s="13" t="e">
        <f t="shared" si="80"/>
        <v>#N/A</v>
      </c>
      <c r="AF340" s="13" t="e">
        <f t="shared" si="81"/>
        <v>#N/A</v>
      </c>
      <c r="AG340" s="13" t="e">
        <f t="shared" si="82"/>
        <v>#N/A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T340" s="107"/>
      <c r="BA340" s="11"/>
      <c r="BB340" s="11"/>
      <c r="BC340" s="11"/>
      <c r="BD340" s="11"/>
      <c r="BE340" s="11"/>
      <c r="BH340" s="11"/>
      <c r="BI340" s="11"/>
      <c r="BJ340" s="11"/>
      <c r="BK340" s="11"/>
      <c r="BL340" s="11"/>
      <c r="BM340" s="11"/>
      <c r="BN340" s="11"/>
    </row>
    <row r="341" spans="1:66" s="1" customFormat="1" x14ac:dyDescent="0.3">
      <c r="A341" s="11"/>
      <c r="B341" s="1" t="e">
        <f t="shared" si="76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118"/>
      <c r="N341" s="5"/>
      <c r="O341" s="5"/>
      <c r="P341" s="5"/>
      <c r="Q341" s="5"/>
      <c r="R341" s="5"/>
      <c r="S341" s="5"/>
      <c r="T341" s="5"/>
      <c r="U341" s="5"/>
      <c r="V341" s="1" t="str">
        <f t="shared" si="83"/>
        <v/>
      </c>
      <c r="W341" s="1" t="str">
        <f t="shared" si="84"/>
        <v/>
      </c>
      <c r="X341" s="1" t="str">
        <f t="shared" si="84"/>
        <v/>
      </c>
      <c r="Y341" s="1" t="str">
        <f t="shared" si="84"/>
        <v/>
      </c>
      <c r="Z341" s="1" t="e">
        <f t="shared" si="85"/>
        <v>#N/A</v>
      </c>
      <c r="AA341" s="3"/>
      <c r="AB341" s="13" t="e">
        <f t="shared" si="77"/>
        <v>#N/A</v>
      </c>
      <c r="AC341" s="13" t="e">
        <f t="shared" si="78"/>
        <v>#N/A</v>
      </c>
      <c r="AD341" s="13" t="e">
        <f t="shared" si="79"/>
        <v>#N/A</v>
      </c>
      <c r="AE341" s="13" t="e">
        <f t="shared" si="80"/>
        <v>#N/A</v>
      </c>
      <c r="AF341" s="13" t="e">
        <f t="shared" si="81"/>
        <v>#N/A</v>
      </c>
      <c r="AG341" s="13" t="e">
        <f t="shared" si="82"/>
        <v>#N/A</v>
      </c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T341" s="107"/>
      <c r="BA341" s="11"/>
      <c r="BB341" s="11"/>
      <c r="BC341" s="11"/>
      <c r="BD341" s="11"/>
      <c r="BE341" s="11"/>
      <c r="BH341" s="11"/>
      <c r="BI341" s="11"/>
      <c r="BJ341" s="11"/>
      <c r="BK341" s="11"/>
      <c r="BL341" s="11"/>
      <c r="BM341" s="11"/>
      <c r="BN341" s="11"/>
    </row>
    <row r="342" spans="1:66" s="1" customFormat="1" x14ac:dyDescent="0.3">
      <c r="A342" s="11"/>
      <c r="B342" s="1" t="e">
        <f t="shared" si="76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118"/>
      <c r="N342" s="5"/>
      <c r="O342" s="5"/>
      <c r="P342" s="5"/>
      <c r="Q342" s="5"/>
      <c r="R342" s="5"/>
      <c r="S342" s="5"/>
      <c r="T342" s="5"/>
      <c r="U342" s="5"/>
      <c r="V342" s="1" t="str">
        <f t="shared" si="83"/>
        <v/>
      </c>
      <c r="W342" s="1" t="str">
        <f t="shared" si="84"/>
        <v/>
      </c>
      <c r="X342" s="1" t="str">
        <f t="shared" si="84"/>
        <v/>
      </c>
      <c r="Y342" s="1" t="str">
        <f t="shared" si="84"/>
        <v/>
      </c>
      <c r="Z342" s="1" t="e">
        <f t="shared" si="85"/>
        <v>#N/A</v>
      </c>
      <c r="AA342" s="3"/>
      <c r="AB342" s="13" t="e">
        <f t="shared" si="77"/>
        <v>#N/A</v>
      </c>
      <c r="AC342" s="13" t="e">
        <f t="shared" si="78"/>
        <v>#N/A</v>
      </c>
      <c r="AD342" s="13" t="e">
        <f t="shared" si="79"/>
        <v>#N/A</v>
      </c>
      <c r="AE342" s="13" t="e">
        <f t="shared" si="80"/>
        <v>#N/A</v>
      </c>
      <c r="AF342" s="13" t="e">
        <f t="shared" si="81"/>
        <v>#N/A</v>
      </c>
      <c r="AG342" s="13" t="e">
        <f t="shared" si="82"/>
        <v>#N/A</v>
      </c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T342" s="107"/>
      <c r="BA342" s="11"/>
      <c r="BB342" s="11"/>
      <c r="BC342" s="11"/>
      <c r="BD342" s="11"/>
      <c r="BE342" s="11"/>
      <c r="BH342" s="11"/>
      <c r="BI342" s="11"/>
      <c r="BJ342" s="11"/>
      <c r="BK342" s="11"/>
      <c r="BL342" s="11"/>
      <c r="BM342" s="11"/>
      <c r="BN342" s="11"/>
    </row>
    <row r="343" spans="1:66" s="1" customFormat="1" x14ac:dyDescent="0.3">
      <c r="A343" s="11"/>
      <c r="B343" s="1" t="e">
        <f t="shared" si="76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118"/>
      <c r="N343" s="5"/>
      <c r="O343" s="5"/>
      <c r="P343" s="5"/>
      <c r="Q343" s="5"/>
      <c r="R343" s="5"/>
      <c r="S343" s="5"/>
      <c r="T343" s="5"/>
      <c r="U343" s="5"/>
      <c r="V343" s="1" t="str">
        <f t="shared" si="83"/>
        <v/>
      </c>
      <c r="W343" s="1" t="str">
        <f t="shared" si="84"/>
        <v/>
      </c>
      <c r="X343" s="1" t="str">
        <f t="shared" si="84"/>
        <v/>
      </c>
      <c r="Y343" s="1" t="str">
        <f t="shared" si="84"/>
        <v/>
      </c>
      <c r="Z343" s="1" t="e">
        <f t="shared" si="85"/>
        <v>#N/A</v>
      </c>
      <c r="AA343" s="3"/>
      <c r="AB343" s="13" t="e">
        <f t="shared" si="77"/>
        <v>#N/A</v>
      </c>
      <c r="AC343" s="13" t="e">
        <f t="shared" si="78"/>
        <v>#N/A</v>
      </c>
      <c r="AD343" s="13" t="e">
        <f t="shared" si="79"/>
        <v>#N/A</v>
      </c>
      <c r="AE343" s="13" t="e">
        <f t="shared" si="80"/>
        <v>#N/A</v>
      </c>
      <c r="AF343" s="13" t="e">
        <f t="shared" si="81"/>
        <v>#N/A</v>
      </c>
      <c r="AG343" s="13" t="e">
        <f t="shared" si="82"/>
        <v>#N/A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T343" s="107"/>
      <c r="BA343" s="11"/>
      <c r="BB343" s="11"/>
      <c r="BC343" s="11"/>
      <c r="BD343" s="11"/>
      <c r="BE343" s="11"/>
      <c r="BH343" s="11"/>
      <c r="BI343" s="11"/>
      <c r="BJ343" s="11"/>
      <c r="BK343" s="11"/>
      <c r="BL343" s="11"/>
      <c r="BM343" s="11"/>
      <c r="BN343" s="11"/>
    </row>
    <row r="344" spans="1:66" s="1" customFormat="1" x14ac:dyDescent="0.3">
      <c r="A344" s="11"/>
      <c r="B344" s="1" t="e">
        <f t="shared" si="76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118"/>
      <c r="N344" s="5"/>
      <c r="O344" s="5"/>
      <c r="P344" s="5"/>
      <c r="Q344" s="5"/>
      <c r="R344" s="5"/>
      <c r="S344" s="5"/>
      <c r="T344" s="5"/>
      <c r="U344" s="5"/>
      <c r="V344" s="1" t="str">
        <f t="shared" si="83"/>
        <v/>
      </c>
      <c r="W344" s="1" t="str">
        <f t="shared" si="84"/>
        <v/>
      </c>
      <c r="X344" s="1" t="str">
        <f t="shared" si="84"/>
        <v/>
      </c>
      <c r="Y344" s="1" t="str">
        <f t="shared" si="84"/>
        <v/>
      </c>
      <c r="Z344" s="1" t="e">
        <f t="shared" si="85"/>
        <v>#N/A</v>
      </c>
      <c r="AA344" s="3"/>
      <c r="AB344" s="13" t="e">
        <f t="shared" si="77"/>
        <v>#N/A</v>
      </c>
      <c r="AC344" s="13" t="e">
        <f t="shared" si="78"/>
        <v>#N/A</v>
      </c>
      <c r="AD344" s="13" t="e">
        <f t="shared" si="79"/>
        <v>#N/A</v>
      </c>
      <c r="AE344" s="13" t="e">
        <f t="shared" si="80"/>
        <v>#N/A</v>
      </c>
      <c r="AF344" s="13" t="e">
        <f t="shared" si="81"/>
        <v>#N/A</v>
      </c>
      <c r="AG344" s="13" t="e">
        <f t="shared" si="82"/>
        <v>#N/A</v>
      </c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T344" s="107"/>
      <c r="BA344" s="11"/>
      <c r="BB344" s="11"/>
      <c r="BC344" s="11"/>
      <c r="BD344" s="11"/>
      <c r="BE344" s="11"/>
      <c r="BH344" s="11"/>
      <c r="BI344" s="11"/>
      <c r="BJ344" s="11"/>
      <c r="BK344" s="11"/>
      <c r="BL344" s="11"/>
      <c r="BM344" s="11"/>
      <c r="BN344" s="11"/>
    </row>
    <row r="345" spans="1:66" s="1" customFormat="1" x14ac:dyDescent="0.3">
      <c r="A345" s="11"/>
      <c r="B345" s="1" t="e">
        <f t="shared" si="76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118"/>
      <c r="N345" s="5"/>
      <c r="O345" s="5"/>
      <c r="P345" s="5"/>
      <c r="Q345" s="5"/>
      <c r="R345" s="5"/>
      <c r="S345" s="5"/>
      <c r="T345" s="5"/>
      <c r="U345" s="5"/>
      <c r="V345" s="1" t="str">
        <f t="shared" si="83"/>
        <v/>
      </c>
      <c r="W345" s="1" t="str">
        <f t="shared" si="84"/>
        <v/>
      </c>
      <c r="X345" s="1" t="str">
        <f t="shared" si="84"/>
        <v/>
      </c>
      <c r="Y345" s="1" t="str">
        <f t="shared" si="84"/>
        <v/>
      </c>
      <c r="Z345" s="1" t="e">
        <f t="shared" si="85"/>
        <v>#N/A</v>
      </c>
      <c r="AA345" s="3"/>
      <c r="AB345" s="13" t="e">
        <f t="shared" si="77"/>
        <v>#N/A</v>
      </c>
      <c r="AC345" s="13" t="e">
        <f t="shared" si="78"/>
        <v>#N/A</v>
      </c>
      <c r="AD345" s="13" t="e">
        <f t="shared" si="79"/>
        <v>#N/A</v>
      </c>
      <c r="AE345" s="13" t="e">
        <f t="shared" si="80"/>
        <v>#N/A</v>
      </c>
      <c r="AF345" s="13" t="e">
        <f t="shared" si="81"/>
        <v>#N/A</v>
      </c>
      <c r="AG345" s="13" t="e">
        <f t="shared" si="82"/>
        <v>#N/A</v>
      </c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T345" s="107"/>
      <c r="BA345" s="11"/>
      <c r="BB345" s="11"/>
      <c r="BC345" s="11"/>
      <c r="BD345" s="11"/>
      <c r="BE345" s="11"/>
      <c r="BH345" s="11"/>
      <c r="BI345" s="11"/>
      <c r="BJ345" s="11"/>
      <c r="BK345" s="11"/>
      <c r="BL345" s="11"/>
      <c r="BM345" s="11"/>
      <c r="BN345" s="11"/>
    </row>
    <row r="346" spans="1:66" s="1" customFormat="1" x14ac:dyDescent="0.3">
      <c r="A346" s="11"/>
      <c r="B346" s="1" t="e">
        <f t="shared" si="76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118"/>
      <c r="N346" s="5"/>
      <c r="O346" s="5"/>
      <c r="P346" s="5"/>
      <c r="Q346" s="5"/>
      <c r="R346" s="5"/>
      <c r="S346" s="5"/>
      <c r="T346" s="5"/>
      <c r="U346" s="5"/>
      <c r="V346" s="1" t="str">
        <f t="shared" si="83"/>
        <v/>
      </c>
      <c r="W346" s="1" t="str">
        <f t="shared" si="84"/>
        <v/>
      </c>
      <c r="X346" s="1" t="str">
        <f t="shared" si="84"/>
        <v/>
      </c>
      <c r="Y346" s="1" t="str">
        <f t="shared" si="84"/>
        <v/>
      </c>
      <c r="Z346" s="1" t="e">
        <f t="shared" si="85"/>
        <v>#N/A</v>
      </c>
      <c r="AA346" s="3"/>
      <c r="AB346" s="13" t="e">
        <f t="shared" si="77"/>
        <v>#N/A</v>
      </c>
      <c r="AC346" s="13" t="e">
        <f t="shared" si="78"/>
        <v>#N/A</v>
      </c>
      <c r="AD346" s="13" t="e">
        <f t="shared" si="79"/>
        <v>#N/A</v>
      </c>
      <c r="AE346" s="13" t="e">
        <f t="shared" si="80"/>
        <v>#N/A</v>
      </c>
      <c r="AF346" s="13" t="e">
        <f t="shared" si="81"/>
        <v>#N/A</v>
      </c>
      <c r="AG346" s="13" t="e">
        <f t="shared" si="82"/>
        <v>#N/A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T346" s="107"/>
      <c r="BA346" s="11"/>
      <c r="BB346" s="11"/>
      <c r="BC346" s="11"/>
      <c r="BD346" s="11"/>
      <c r="BE346" s="11"/>
      <c r="BH346" s="11"/>
      <c r="BI346" s="11"/>
      <c r="BJ346" s="11"/>
      <c r="BK346" s="11"/>
      <c r="BL346" s="11"/>
      <c r="BM346" s="11"/>
      <c r="BN346" s="11"/>
    </row>
    <row r="347" spans="1:66" s="1" customFormat="1" x14ac:dyDescent="0.3">
      <c r="A347" s="11"/>
      <c r="B347" s="1" t="e">
        <f t="shared" si="76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118"/>
      <c r="N347" s="5"/>
      <c r="O347" s="5"/>
      <c r="P347" s="5"/>
      <c r="Q347" s="5"/>
      <c r="R347" s="5"/>
      <c r="S347" s="5"/>
      <c r="T347" s="5"/>
      <c r="U347" s="5"/>
      <c r="V347" s="1" t="str">
        <f t="shared" si="83"/>
        <v/>
      </c>
      <c r="W347" s="1" t="str">
        <f t="shared" si="84"/>
        <v/>
      </c>
      <c r="X347" s="1" t="str">
        <f t="shared" si="84"/>
        <v/>
      </c>
      <c r="Y347" s="1" t="str">
        <f t="shared" si="84"/>
        <v/>
      </c>
      <c r="Z347" s="1" t="e">
        <f t="shared" si="85"/>
        <v>#N/A</v>
      </c>
      <c r="AA347" s="3"/>
      <c r="AB347" s="13" t="e">
        <f t="shared" si="77"/>
        <v>#N/A</v>
      </c>
      <c r="AC347" s="13" t="e">
        <f t="shared" si="78"/>
        <v>#N/A</v>
      </c>
      <c r="AD347" s="13" t="e">
        <f t="shared" si="79"/>
        <v>#N/A</v>
      </c>
      <c r="AE347" s="13" t="e">
        <f t="shared" si="80"/>
        <v>#N/A</v>
      </c>
      <c r="AF347" s="13" t="e">
        <f t="shared" si="81"/>
        <v>#N/A</v>
      </c>
      <c r="AG347" s="13" t="e">
        <f t="shared" si="82"/>
        <v>#N/A</v>
      </c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T347" s="107"/>
      <c r="BA347" s="11"/>
      <c r="BB347" s="11"/>
      <c r="BC347" s="11"/>
      <c r="BD347" s="11"/>
      <c r="BE347" s="11"/>
      <c r="BH347" s="11"/>
      <c r="BI347" s="11"/>
      <c r="BJ347" s="11"/>
      <c r="BK347" s="11"/>
      <c r="BL347" s="11"/>
      <c r="BM347" s="11"/>
      <c r="BN347" s="11"/>
    </row>
    <row r="348" spans="1:66" s="1" customFormat="1" x14ac:dyDescent="0.3">
      <c r="A348" s="11"/>
      <c r="B348" s="1" t="e">
        <f t="shared" si="76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118"/>
      <c r="N348" s="5"/>
      <c r="O348" s="5"/>
      <c r="P348" s="5"/>
      <c r="Q348" s="5"/>
      <c r="R348" s="5"/>
      <c r="S348" s="5"/>
      <c r="T348" s="5"/>
      <c r="U348" s="5"/>
      <c r="V348" s="1" t="str">
        <f t="shared" si="83"/>
        <v/>
      </c>
      <c r="W348" s="1" t="str">
        <f t="shared" si="84"/>
        <v/>
      </c>
      <c r="X348" s="1" t="str">
        <f t="shared" si="84"/>
        <v/>
      </c>
      <c r="Y348" s="1" t="str">
        <f t="shared" si="84"/>
        <v/>
      </c>
      <c r="Z348" s="1" t="e">
        <f t="shared" si="85"/>
        <v>#N/A</v>
      </c>
      <c r="AA348" s="3"/>
      <c r="AB348" s="13" t="e">
        <f t="shared" si="77"/>
        <v>#N/A</v>
      </c>
      <c r="AC348" s="13" t="e">
        <f t="shared" si="78"/>
        <v>#N/A</v>
      </c>
      <c r="AD348" s="13" t="e">
        <f t="shared" si="79"/>
        <v>#N/A</v>
      </c>
      <c r="AE348" s="13" t="e">
        <f t="shared" si="80"/>
        <v>#N/A</v>
      </c>
      <c r="AF348" s="13" t="e">
        <f t="shared" si="81"/>
        <v>#N/A</v>
      </c>
      <c r="AG348" s="13" t="e">
        <f t="shared" si="82"/>
        <v>#N/A</v>
      </c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T348" s="107"/>
      <c r="BA348" s="11"/>
      <c r="BB348" s="11"/>
      <c r="BC348" s="11"/>
      <c r="BD348" s="11"/>
      <c r="BE348" s="11"/>
      <c r="BH348" s="11"/>
      <c r="BI348" s="11"/>
      <c r="BJ348" s="11"/>
      <c r="BK348" s="11"/>
      <c r="BL348" s="11"/>
      <c r="BM348" s="11"/>
      <c r="BN348" s="11"/>
    </row>
    <row r="349" spans="1:66" s="1" customFormat="1" x14ac:dyDescent="0.3">
      <c r="A349" s="11"/>
      <c r="B349" s="1" t="e">
        <f t="shared" si="76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118"/>
      <c r="N349" s="5"/>
      <c r="O349" s="5"/>
      <c r="P349" s="5"/>
      <c r="Q349" s="5"/>
      <c r="R349" s="5"/>
      <c r="S349" s="5"/>
      <c r="T349" s="5"/>
      <c r="U349" s="5"/>
      <c r="V349" s="1" t="str">
        <f t="shared" si="83"/>
        <v/>
      </c>
      <c r="W349" s="1" t="str">
        <f t="shared" si="84"/>
        <v/>
      </c>
      <c r="X349" s="1" t="str">
        <f t="shared" si="84"/>
        <v/>
      </c>
      <c r="Y349" s="1" t="str">
        <f t="shared" si="84"/>
        <v/>
      </c>
      <c r="Z349" s="1" t="e">
        <f t="shared" si="85"/>
        <v>#N/A</v>
      </c>
      <c r="AA349" s="3"/>
      <c r="AB349" s="13" t="e">
        <f t="shared" si="77"/>
        <v>#N/A</v>
      </c>
      <c r="AC349" s="13" t="e">
        <f t="shared" si="78"/>
        <v>#N/A</v>
      </c>
      <c r="AD349" s="13" t="e">
        <f t="shared" si="79"/>
        <v>#N/A</v>
      </c>
      <c r="AE349" s="13" t="e">
        <f t="shared" si="80"/>
        <v>#N/A</v>
      </c>
      <c r="AF349" s="13" t="e">
        <f t="shared" si="81"/>
        <v>#N/A</v>
      </c>
      <c r="AG349" s="13" t="e">
        <f t="shared" si="82"/>
        <v>#N/A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T349" s="107"/>
      <c r="BA349" s="11"/>
      <c r="BB349" s="11"/>
      <c r="BC349" s="11"/>
      <c r="BD349" s="11"/>
      <c r="BE349" s="11"/>
      <c r="BH349" s="11"/>
      <c r="BI349" s="11"/>
      <c r="BJ349" s="11"/>
      <c r="BK349" s="11"/>
      <c r="BL349" s="11"/>
      <c r="BM349" s="11"/>
      <c r="BN349" s="11"/>
    </row>
    <row r="350" spans="1:66" s="1" customFormat="1" x14ac:dyDescent="0.3">
      <c r="A350" s="11"/>
      <c r="B350" s="1" t="e">
        <f t="shared" si="76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118"/>
      <c r="N350" s="5"/>
      <c r="O350" s="5"/>
      <c r="P350" s="5"/>
      <c r="Q350" s="5"/>
      <c r="R350" s="5"/>
      <c r="S350" s="5"/>
      <c r="T350" s="5"/>
      <c r="U350" s="5"/>
      <c r="V350" s="1" t="str">
        <f t="shared" si="83"/>
        <v/>
      </c>
      <c r="W350" s="1" t="str">
        <f t="shared" si="84"/>
        <v/>
      </c>
      <c r="X350" s="1" t="str">
        <f t="shared" si="84"/>
        <v/>
      </c>
      <c r="Y350" s="1" t="str">
        <f t="shared" si="84"/>
        <v/>
      </c>
      <c r="Z350" s="1" t="e">
        <f t="shared" si="85"/>
        <v>#N/A</v>
      </c>
      <c r="AA350" s="3"/>
      <c r="AB350" s="13" t="e">
        <f t="shared" si="77"/>
        <v>#N/A</v>
      </c>
      <c r="AC350" s="13" t="e">
        <f t="shared" si="78"/>
        <v>#N/A</v>
      </c>
      <c r="AD350" s="13" t="e">
        <f t="shared" si="79"/>
        <v>#N/A</v>
      </c>
      <c r="AE350" s="13" t="e">
        <f t="shared" si="80"/>
        <v>#N/A</v>
      </c>
      <c r="AF350" s="13" t="e">
        <f t="shared" si="81"/>
        <v>#N/A</v>
      </c>
      <c r="AG350" s="13" t="e">
        <f t="shared" si="82"/>
        <v>#N/A</v>
      </c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T350" s="107"/>
      <c r="BA350" s="11"/>
      <c r="BB350" s="11"/>
      <c r="BC350" s="11"/>
      <c r="BD350" s="11"/>
      <c r="BE350" s="11"/>
      <c r="BH350" s="11"/>
      <c r="BI350" s="11"/>
      <c r="BJ350" s="11"/>
      <c r="BK350" s="11"/>
      <c r="BL350" s="11"/>
      <c r="BM350" s="11"/>
      <c r="BN350" s="11"/>
    </row>
    <row r="351" spans="1:66" s="1" customFormat="1" x14ac:dyDescent="0.3">
      <c r="A351" s="11"/>
      <c r="B351" s="1" t="e">
        <f t="shared" si="76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118"/>
      <c r="N351" s="5"/>
      <c r="O351" s="5"/>
      <c r="P351" s="5"/>
      <c r="Q351" s="5"/>
      <c r="R351" s="5"/>
      <c r="S351" s="5"/>
      <c r="T351" s="5"/>
      <c r="U351" s="5"/>
      <c r="V351" s="1" t="str">
        <f t="shared" si="83"/>
        <v/>
      </c>
      <c r="W351" s="1" t="str">
        <f t="shared" si="84"/>
        <v/>
      </c>
      <c r="X351" s="1" t="str">
        <f t="shared" si="84"/>
        <v/>
      </c>
      <c r="Y351" s="1" t="str">
        <f t="shared" si="84"/>
        <v/>
      </c>
      <c r="Z351" s="1" t="e">
        <f t="shared" si="85"/>
        <v>#N/A</v>
      </c>
      <c r="AA351" s="3"/>
      <c r="AB351" s="13" t="e">
        <f t="shared" si="77"/>
        <v>#N/A</v>
      </c>
      <c r="AC351" s="13" t="e">
        <f t="shared" si="78"/>
        <v>#N/A</v>
      </c>
      <c r="AD351" s="13" t="e">
        <f t="shared" si="79"/>
        <v>#N/A</v>
      </c>
      <c r="AE351" s="13" t="e">
        <f t="shared" si="80"/>
        <v>#N/A</v>
      </c>
      <c r="AF351" s="13" t="e">
        <f t="shared" si="81"/>
        <v>#N/A</v>
      </c>
      <c r="AG351" s="13" t="e">
        <f t="shared" si="82"/>
        <v>#N/A</v>
      </c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T351" s="107"/>
      <c r="BA351" s="11"/>
      <c r="BB351" s="11"/>
      <c r="BC351" s="11"/>
      <c r="BD351" s="11"/>
      <c r="BE351" s="11"/>
      <c r="BH351" s="11"/>
      <c r="BI351" s="11"/>
      <c r="BJ351" s="11"/>
      <c r="BK351" s="11"/>
      <c r="BL351" s="11"/>
      <c r="BM351" s="11"/>
      <c r="BN351" s="11"/>
    </row>
    <row r="352" spans="1:66" s="1" customFormat="1" x14ac:dyDescent="0.3">
      <c r="A352" s="11"/>
      <c r="B352" s="1" t="e">
        <f t="shared" si="76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118"/>
      <c r="N352" s="5"/>
      <c r="O352" s="5"/>
      <c r="P352" s="5"/>
      <c r="Q352" s="5"/>
      <c r="R352" s="5"/>
      <c r="S352" s="5"/>
      <c r="T352" s="5"/>
      <c r="U352" s="5"/>
      <c r="V352" s="1" t="str">
        <f t="shared" si="83"/>
        <v/>
      </c>
      <c r="W352" s="1" t="str">
        <f t="shared" si="84"/>
        <v/>
      </c>
      <c r="X352" s="1" t="str">
        <f t="shared" si="84"/>
        <v/>
      </c>
      <c r="Y352" s="1" t="str">
        <f t="shared" si="84"/>
        <v/>
      </c>
      <c r="Z352" s="1" t="e">
        <f t="shared" si="85"/>
        <v>#N/A</v>
      </c>
      <c r="AA352" s="3"/>
      <c r="AB352" s="13" t="e">
        <f t="shared" si="77"/>
        <v>#N/A</v>
      </c>
      <c r="AC352" s="13" t="e">
        <f t="shared" si="78"/>
        <v>#N/A</v>
      </c>
      <c r="AD352" s="13" t="e">
        <f t="shared" si="79"/>
        <v>#N/A</v>
      </c>
      <c r="AE352" s="13" t="e">
        <f t="shared" si="80"/>
        <v>#N/A</v>
      </c>
      <c r="AF352" s="13" t="e">
        <f t="shared" si="81"/>
        <v>#N/A</v>
      </c>
      <c r="AG352" s="13" t="e">
        <f t="shared" si="82"/>
        <v>#N/A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T352" s="107"/>
      <c r="BA352" s="11"/>
      <c r="BB352" s="11"/>
      <c r="BC352" s="11"/>
      <c r="BD352" s="11"/>
      <c r="BE352" s="11"/>
      <c r="BH352" s="11"/>
      <c r="BI352" s="11"/>
      <c r="BJ352" s="11"/>
      <c r="BK352" s="11"/>
      <c r="BL352" s="11"/>
      <c r="BM352" s="11"/>
      <c r="BN352" s="11"/>
    </row>
    <row r="353" spans="1:66" s="1" customFormat="1" x14ac:dyDescent="0.3">
      <c r="A353" s="11"/>
      <c r="B353" s="1" t="e">
        <f t="shared" si="76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118"/>
      <c r="N353" s="5"/>
      <c r="O353" s="5"/>
      <c r="P353" s="5"/>
      <c r="Q353" s="5"/>
      <c r="R353" s="5"/>
      <c r="S353" s="5"/>
      <c r="T353" s="5"/>
      <c r="U353" s="5"/>
      <c r="V353" s="1" t="str">
        <f t="shared" si="83"/>
        <v/>
      </c>
      <c r="W353" s="1" t="str">
        <f t="shared" si="84"/>
        <v/>
      </c>
      <c r="X353" s="1" t="str">
        <f t="shared" si="84"/>
        <v/>
      </c>
      <c r="Y353" s="1" t="str">
        <f t="shared" si="84"/>
        <v/>
      </c>
      <c r="Z353" s="1" t="e">
        <f t="shared" si="85"/>
        <v>#N/A</v>
      </c>
      <c r="AA353" s="3"/>
      <c r="AB353" s="13" t="e">
        <f t="shared" si="77"/>
        <v>#N/A</v>
      </c>
      <c r="AC353" s="13" t="e">
        <f t="shared" si="78"/>
        <v>#N/A</v>
      </c>
      <c r="AD353" s="13" t="e">
        <f t="shared" si="79"/>
        <v>#N/A</v>
      </c>
      <c r="AE353" s="13" t="e">
        <f t="shared" si="80"/>
        <v>#N/A</v>
      </c>
      <c r="AF353" s="13" t="e">
        <f t="shared" si="81"/>
        <v>#N/A</v>
      </c>
      <c r="AG353" s="13" t="e">
        <f t="shared" si="82"/>
        <v>#N/A</v>
      </c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T353" s="107"/>
      <c r="BA353" s="11"/>
      <c r="BB353" s="11"/>
      <c r="BC353" s="11"/>
      <c r="BD353" s="11"/>
      <c r="BE353" s="11"/>
      <c r="BH353" s="11"/>
      <c r="BI353" s="11"/>
      <c r="BJ353" s="11"/>
      <c r="BK353" s="11"/>
      <c r="BL353" s="11"/>
      <c r="BM353" s="11"/>
      <c r="BN353" s="11"/>
    </row>
    <row r="354" spans="1:66" s="1" customFormat="1" x14ac:dyDescent="0.3">
      <c r="A354" s="11"/>
      <c r="B354" s="1" t="e">
        <f t="shared" si="76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118"/>
      <c r="N354" s="5"/>
      <c r="O354" s="5"/>
      <c r="P354" s="5"/>
      <c r="Q354" s="5"/>
      <c r="R354" s="5"/>
      <c r="S354" s="5"/>
      <c r="T354" s="5"/>
      <c r="U354" s="5"/>
      <c r="V354" s="1" t="str">
        <f t="shared" si="83"/>
        <v/>
      </c>
      <c r="W354" s="1" t="str">
        <f t="shared" si="84"/>
        <v/>
      </c>
      <c r="X354" s="1" t="str">
        <f t="shared" si="84"/>
        <v/>
      </c>
      <c r="Y354" s="1" t="str">
        <f t="shared" si="84"/>
        <v/>
      </c>
      <c r="Z354" s="1" t="e">
        <f t="shared" si="85"/>
        <v>#N/A</v>
      </c>
      <c r="AA354" s="3"/>
      <c r="AB354" s="13" t="e">
        <f t="shared" si="77"/>
        <v>#N/A</v>
      </c>
      <c r="AC354" s="13" t="e">
        <f t="shared" si="78"/>
        <v>#N/A</v>
      </c>
      <c r="AD354" s="13" t="e">
        <f t="shared" si="79"/>
        <v>#N/A</v>
      </c>
      <c r="AE354" s="13" t="e">
        <f t="shared" si="80"/>
        <v>#N/A</v>
      </c>
      <c r="AF354" s="13" t="e">
        <f t="shared" si="81"/>
        <v>#N/A</v>
      </c>
      <c r="AG354" s="13" t="e">
        <f t="shared" si="82"/>
        <v>#N/A</v>
      </c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T354" s="107"/>
      <c r="BA354" s="11"/>
      <c r="BB354" s="11"/>
      <c r="BC354" s="11"/>
      <c r="BD354" s="11"/>
      <c r="BE354" s="11"/>
      <c r="BH354" s="11"/>
      <c r="BI354" s="11"/>
      <c r="BJ354" s="11"/>
      <c r="BK354" s="11"/>
      <c r="BL354" s="11"/>
      <c r="BM354" s="11"/>
      <c r="BN354" s="11"/>
    </row>
    <row r="355" spans="1:66" s="1" customFormat="1" x14ac:dyDescent="0.3">
      <c r="A355" s="11"/>
      <c r="B355" s="1" t="e">
        <f t="shared" si="76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118"/>
      <c r="N355" s="5"/>
      <c r="O355" s="5"/>
      <c r="P355" s="5"/>
      <c r="Q355" s="5"/>
      <c r="R355" s="5"/>
      <c r="S355" s="5"/>
      <c r="T355" s="5"/>
      <c r="U355" s="5"/>
      <c r="V355" s="1" t="str">
        <f t="shared" si="83"/>
        <v/>
      </c>
      <c r="W355" s="1" t="str">
        <f t="shared" si="84"/>
        <v/>
      </c>
      <c r="X355" s="1" t="str">
        <f t="shared" si="84"/>
        <v/>
      </c>
      <c r="Y355" s="1" t="str">
        <f t="shared" si="84"/>
        <v/>
      </c>
      <c r="Z355" s="1" t="e">
        <f t="shared" si="85"/>
        <v>#N/A</v>
      </c>
      <c r="AA355" s="3"/>
      <c r="AB355" s="13" t="e">
        <f t="shared" si="77"/>
        <v>#N/A</v>
      </c>
      <c r="AC355" s="13" t="e">
        <f t="shared" si="78"/>
        <v>#N/A</v>
      </c>
      <c r="AD355" s="13" t="e">
        <f t="shared" si="79"/>
        <v>#N/A</v>
      </c>
      <c r="AE355" s="13" t="e">
        <f t="shared" si="80"/>
        <v>#N/A</v>
      </c>
      <c r="AF355" s="13" t="e">
        <f t="shared" si="81"/>
        <v>#N/A</v>
      </c>
      <c r="AG355" s="13" t="e">
        <f t="shared" si="82"/>
        <v>#N/A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T355" s="107"/>
      <c r="BA355" s="11"/>
      <c r="BB355" s="11"/>
      <c r="BC355" s="11"/>
      <c r="BD355" s="11"/>
      <c r="BE355" s="11"/>
      <c r="BH355" s="11"/>
      <c r="BI355" s="11"/>
      <c r="BJ355" s="11"/>
      <c r="BK355" s="11"/>
      <c r="BL355" s="11"/>
      <c r="BM355" s="11"/>
      <c r="BN355" s="11"/>
    </row>
    <row r="356" spans="1:66" s="1" customFormat="1" x14ac:dyDescent="0.3">
      <c r="A356" s="11"/>
      <c r="B356" s="1" t="e">
        <f t="shared" si="76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118"/>
      <c r="N356" s="5"/>
      <c r="O356" s="5"/>
      <c r="P356" s="5"/>
      <c r="Q356" s="5"/>
      <c r="R356" s="5"/>
      <c r="S356" s="5"/>
      <c r="T356" s="5"/>
      <c r="U356" s="5"/>
      <c r="V356" s="1" t="str">
        <f t="shared" si="83"/>
        <v/>
      </c>
      <c r="W356" s="1" t="str">
        <f t="shared" si="84"/>
        <v/>
      </c>
      <c r="X356" s="1" t="str">
        <f t="shared" si="84"/>
        <v/>
      </c>
      <c r="Y356" s="1" t="str">
        <f t="shared" si="84"/>
        <v/>
      </c>
      <c r="Z356" s="1" t="e">
        <f t="shared" si="85"/>
        <v>#N/A</v>
      </c>
      <c r="AA356" s="3"/>
      <c r="AB356" s="13" t="e">
        <f t="shared" si="77"/>
        <v>#N/A</v>
      </c>
      <c r="AC356" s="13" t="e">
        <f t="shared" si="78"/>
        <v>#N/A</v>
      </c>
      <c r="AD356" s="13" t="e">
        <f t="shared" si="79"/>
        <v>#N/A</v>
      </c>
      <c r="AE356" s="13" t="e">
        <f t="shared" si="80"/>
        <v>#N/A</v>
      </c>
      <c r="AF356" s="13" t="e">
        <f t="shared" si="81"/>
        <v>#N/A</v>
      </c>
      <c r="AG356" s="13" t="e">
        <f t="shared" si="82"/>
        <v>#N/A</v>
      </c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T356" s="107"/>
      <c r="BA356" s="11"/>
      <c r="BB356" s="11"/>
      <c r="BC356" s="11"/>
      <c r="BD356" s="11"/>
      <c r="BE356" s="11"/>
      <c r="BH356" s="11"/>
      <c r="BI356" s="11"/>
      <c r="BJ356" s="11"/>
      <c r="BK356" s="11"/>
      <c r="BL356" s="11"/>
      <c r="BM356" s="11"/>
      <c r="BN356" s="11"/>
    </row>
    <row r="357" spans="1:66" s="1" customFormat="1" x14ac:dyDescent="0.3">
      <c r="A357" s="11"/>
      <c r="B357" s="1" t="e">
        <f t="shared" si="76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118"/>
      <c r="N357" s="5"/>
      <c r="O357" s="5"/>
      <c r="P357" s="5"/>
      <c r="Q357" s="5"/>
      <c r="R357" s="5"/>
      <c r="S357" s="5"/>
      <c r="T357" s="5"/>
      <c r="U357" s="5"/>
      <c r="V357" s="1" t="str">
        <f t="shared" si="83"/>
        <v/>
      </c>
      <c r="W357" s="1" t="str">
        <f t="shared" si="84"/>
        <v/>
      </c>
      <c r="X357" s="1" t="str">
        <f t="shared" si="84"/>
        <v/>
      </c>
      <c r="Y357" s="1" t="str">
        <f t="shared" si="84"/>
        <v/>
      </c>
      <c r="Z357" s="1" t="e">
        <f t="shared" si="85"/>
        <v>#N/A</v>
      </c>
      <c r="AA357" s="3"/>
      <c r="AB357" s="13" t="e">
        <f t="shared" si="77"/>
        <v>#N/A</v>
      </c>
      <c r="AC357" s="13" t="e">
        <f t="shared" si="78"/>
        <v>#N/A</v>
      </c>
      <c r="AD357" s="13" t="e">
        <f t="shared" si="79"/>
        <v>#N/A</v>
      </c>
      <c r="AE357" s="13" t="e">
        <f t="shared" si="80"/>
        <v>#N/A</v>
      </c>
      <c r="AF357" s="13" t="e">
        <f t="shared" si="81"/>
        <v>#N/A</v>
      </c>
      <c r="AG357" s="13" t="e">
        <f t="shared" si="82"/>
        <v>#N/A</v>
      </c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T357" s="107"/>
      <c r="BA357" s="11"/>
      <c r="BB357" s="11"/>
      <c r="BC357" s="11"/>
      <c r="BD357" s="11"/>
      <c r="BE357" s="11"/>
      <c r="BH357" s="11"/>
      <c r="BI357" s="11"/>
      <c r="BJ357" s="11"/>
      <c r="BK357" s="11"/>
      <c r="BL357" s="11"/>
      <c r="BM357" s="11"/>
      <c r="BN357" s="11"/>
    </row>
    <row r="358" spans="1:66" s="1" customFormat="1" x14ac:dyDescent="0.3">
      <c r="A358" s="11"/>
      <c r="B358" s="1" t="e">
        <f t="shared" si="76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118"/>
      <c r="N358" s="5"/>
      <c r="O358" s="5"/>
      <c r="P358" s="5"/>
      <c r="Q358" s="5"/>
      <c r="R358" s="5"/>
      <c r="S358" s="5"/>
      <c r="T358" s="5"/>
      <c r="U358" s="5"/>
      <c r="V358" s="1" t="str">
        <f t="shared" si="83"/>
        <v/>
      </c>
      <c r="W358" s="1" t="str">
        <f t="shared" si="84"/>
        <v/>
      </c>
      <c r="X358" s="1" t="str">
        <f t="shared" si="84"/>
        <v/>
      </c>
      <c r="Y358" s="1" t="str">
        <f t="shared" si="84"/>
        <v/>
      </c>
      <c r="Z358" s="1" t="e">
        <f t="shared" si="85"/>
        <v>#N/A</v>
      </c>
      <c r="AA358" s="3"/>
      <c r="AB358" s="13" t="e">
        <f t="shared" si="77"/>
        <v>#N/A</v>
      </c>
      <c r="AC358" s="13" t="e">
        <f t="shared" si="78"/>
        <v>#N/A</v>
      </c>
      <c r="AD358" s="13" t="e">
        <f t="shared" si="79"/>
        <v>#N/A</v>
      </c>
      <c r="AE358" s="13" t="e">
        <f t="shared" si="80"/>
        <v>#N/A</v>
      </c>
      <c r="AF358" s="13" t="e">
        <f t="shared" si="81"/>
        <v>#N/A</v>
      </c>
      <c r="AG358" s="13" t="e">
        <f t="shared" si="82"/>
        <v>#N/A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T358" s="107"/>
      <c r="BA358" s="11"/>
      <c r="BB358" s="11"/>
      <c r="BC358" s="11"/>
      <c r="BD358" s="11"/>
      <c r="BE358" s="11"/>
      <c r="BH358" s="11"/>
      <c r="BI358" s="11"/>
      <c r="BJ358" s="11"/>
      <c r="BK358" s="11"/>
      <c r="BL358" s="11"/>
      <c r="BM358" s="11"/>
      <c r="BN358" s="11"/>
    </row>
    <row r="359" spans="1:66" s="1" customFormat="1" x14ac:dyDescent="0.3">
      <c r="A359" s="11"/>
      <c r="B359" s="1" t="e">
        <f t="shared" si="76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118"/>
      <c r="N359" s="5"/>
      <c r="O359" s="5"/>
      <c r="P359" s="5"/>
      <c r="Q359" s="5"/>
      <c r="R359" s="5"/>
      <c r="S359" s="5"/>
      <c r="T359" s="5"/>
      <c r="U359" s="5"/>
      <c r="V359" s="1" t="str">
        <f t="shared" si="83"/>
        <v/>
      </c>
      <c r="W359" s="1" t="str">
        <f t="shared" si="84"/>
        <v/>
      </c>
      <c r="X359" s="1" t="str">
        <f t="shared" si="84"/>
        <v/>
      </c>
      <c r="Y359" s="1" t="str">
        <f t="shared" si="84"/>
        <v/>
      </c>
      <c r="Z359" s="1" t="e">
        <f t="shared" si="85"/>
        <v>#N/A</v>
      </c>
      <c r="AA359" s="3"/>
      <c r="AB359" s="13" t="e">
        <f t="shared" si="77"/>
        <v>#N/A</v>
      </c>
      <c r="AC359" s="13" t="e">
        <f t="shared" si="78"/>
        <v>#N/A</v>
      </c>
      <c r="AD359" s="13" t="e">
        <f t="shared" si="79"/>
        <v>#N/A</v>
      </c>
      <c r="AE359" s="13" t="e">
        <f t="shared" si="80"/>
        <v>#N/A</v>
      </c>
      <c r="AF359" s="13" t="e">
        <f t="shared" si="81"/>
        <v>#N/A</v>
      </c>
      <c r="AG359" s="13" t="e">
        <f t="shared" si="82"/>
        <v>#N/A</v>
      </c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T359" s="107"/>
      <c r="BA359" s="11"/>
      <c r="BB359" s="11"/>
      <c r="BC359" s="11"/>
      <c r="BD359" s="11"/>
      <c r="BE359" s="11"/>
      <c r="BH359" s="11"/>
      <c r="BI359" s="11"/>
      <c r="BJ359" s="11"/>
      <c r="BK359" s="11"/>
      <c r="BL359" s="11"/>
      <c r="BM359" s="11"/>
      <c r="BN359" s="11"/>
    </row>
    <row r="360" spans="1:66" s="1" customFormat="1" x14ac:dyDescent="0.3">
      <c r="A360" s="11"/>
      <c r="B360" s="1" t="e">
        <f t="shared" si="76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118"/>
      <c r="N360" s="5"/>
      <c r="O360" s="5"/>
      <c r="P360" s="5"/>
      <c r="Q360" s="5"/>
      <c r="R360" s="5"/>
      <c r="S360" s="5"/>
      <c r="T360" s="5"/>
      <c r="U360" s="5"/>
      <c r="V360" s="1" t="str">
        <f t="shared" si="83"/>
        <v/>
      </c>
      <c r="W360" s="1" t="str">
        <f t="shared" si="84"/>
        <v/>
      </c>
      <c r="X360" s="1" t="str">
        <f t="shared" si="84"/>
        <v/>
      </c>
      <c r="Y360" s="1" t="str">
        <f t="shared" si="84"/>
        <v/>
      </c>
      <c r="Z360" s="1" t="e">
        <f t="shared" si="85"/>
        <v>#N/A</v>
      </c>
      <c r="AA360" s="3"/>
      <c r="AB360" s="13" t="e">
        <f t="shared" si="77"/>
        <v>#N/A</v>
      </c>
      <c r="AC360" s="13" t="e">
        <f t="shared" si="78"/>
        <v>#N/A</v>
      </c>
      <c r="AD360" s="13" t="e">
        <f t="shared" si="79"/>
        <v>#N/A</v>
      </c>
      <c r="AE360" s="13" t="e">
        <f t="shared" si="80"/>
        <v>#N/A</v>
      </c>
      <c r="AF360" s="13" t="e">
        <f t="shared" si="81"/>
        <v>#N/A</v>
      </c>
      <c r="AG360" s="13" t="e">
        <f t="shared" si="82"/>
        <v>#N/A</v>
      </c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T360" s="107"/>
      <c r="BA360" s="11"/>
      <c r="BB360" s="11"/>
      <c r="BC360" s="11"/>
      <c r="BD360" s="11"/>
      <c r="BE360" s="11"/>
      <c r="BH360" s="11"/>
      <c r="BI360" s="11"/>
      <c r="BJ360" s="11"/>
      <c r="BK360" s="11"/>
      <c r="BL360" s="11"/>
      <c r="BM360" s="11"/>
      <c r="BN360" s="11"/>
    </row>
    <row r="361" spans="1:66" s="1" customFormat="1" x14ac:dyDescent="0.3">
      <c r="A361" s="11"/>
      <c r="B361" s="1" t="e">
        <f t="shared" si="76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118"/>
      <c r="N361" s="5"/>
      <c r="O361" s="5"/>
      <c r="P361" s="5"/>
      <c r="Q361" s="5"/>
      <c r="R361" s="5"/>
      <c r="S361" s="5"/>
      <c r="T361" s="5"/>
      <c r="U361" s="5"/>
      <c r="V361" s="1" t="str">
        <f t="shared" si="83"/>
        <v/>
      </c>
      <c r="W361" s="1" t="str">
        <f t="shared" si="84"/>
        <v/>
      </c>
      <c r="X361" s="1" t="str">
        <f t="shared" si="84"/>
        <v/>
      </c>
      <c r="Y361" s="1" t="str">
        <f t="shared" si="84"/>
        <v/>
      </c>
      <c r="Z361" s="1" t="e">
        <f t="shared" si="85"/>
        <v>#N/A</v>
      </c>
      <c r="AA361" s="3"/>
      <c r="AB361" s="13" t="e">
        <f t="shared" si="77"/>
        <v>#N/A</v>
      </c>
      <c r="AC361" s="13" t="e">
        <f t="shared" si="78"/>
        <v>#N/A</v>
      </c>
      <c r="AD361" s="13" t="e">
        <f t="shared" si="79"/>
        <v>#N/A</v>
      </c>
      <c r="AE361" s="13" t="e">
        <f t="shared" si="80"/>
        <v>#N/A</v>
      </c>
      <c r="AF361" s="13" t="e">
        <f t="shared" si="81"/>
        <v>#N/A</v>
      </c>
      <c r="AG361" s="13" t="e">
        <f t="shared" si="82"/>
        <v>#N/A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T361" s="107"/>
      <c r="BA361" s="11"/>
      <c r="BB361" s="11"/>
      <c r="BC361" s="11"/>
      <c r="BD361" s="11"/>
      <c r="BE361" s="11"/>
      <c r="BH361" s="11"/>
      <c r="BI361" s="11"/>
      <c r="BJ361" s="11"/>
      <c r="BK361" s="11"/>
      <c r="BL361" s="11"/>
      <c r="BM361" s="11"/>
      <c r="BN361" s="11"/>
    </row>
    <row r="362" spans="1:66" s="1" customFormat="1" x14ac:dyDescent="0.3">
      <c r="A362" s="11"/>
      <c r="B362" s="1" t="e">
        <f t="shared" si="76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118"/>
      <c r="N362" s="5"/>
      <c r="O362" s="5"/>
      <c r="P362" s="5"/>
      <c r="Q362" s="5"/>
      <c r="R362" s="5"/>
      <c r="S362" s="5"/>
      <c r="T362" s="5"/>
      <c r="U362" s="5"/>
      <c r="V362" s="1" t="str">
        <f t="shared" si="83"/>
        <v/>
      </c>
      <c r="W362" s="1" t="str">
        <f t="shared" si="84"/>
        <v/>
      </c>
      <c r="X362" s="1" t="str">
        <f t="shared" si="84"/>
        <v/>
      </c>
      <c r="Y362" s="1" t="str">
        <f t="shared" si="84"/>
        <v/>
      </c>
      <c r="Z362" s="1" t="e">
        <f t="shared" si="85"/>
        <v>#N/A</v>
      </c>
      <c r="AA362" s="3"/>
      <c r="AB362" s="13" t="e">
        <f t="shared" si="77"/>
        <v>#N/A</v>
      </c>
      <c r="AC362" s="13" t="e">
        <f t="shared" si="78"/>
        <v>#N/A</v>
      </c>
      <c r="AD362" s="13" t="e">
        <f t="shared" si="79"/>
        <v>#N/A</v>
      </c>
      <c r="AE362" s="13" t="e">
        <f t="shared" si="80"/>
        <v>#N/A</v>
      </c>
      <c r="AF362" s="13" t="e">
        <f t="shared" si="81"/>
        <v>#N/A</v>
      </c>
      <c r="AG362" s="13" t="e">
        <f t="shared" si="82"/>
        <v>#N/A</v>
      </c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T362" s="107"/>
      <c r="BA362" s="11"/>
      <c r="BB362" s="11"/>
      <c r="BC362" s="11"/>
      <c r="BD362" s="11"/>
      <c r="BE362" s="11"/>
      <c r="BH362" s="11"/>
      <c r="BI362" s="11"/>
      <c r="BJ362" s="11"/>
      <c r="BK362" s="11"/>
      <c r="BL362" s="11"/>
      <c r="BM362" s="11"/>
      <c r="BN362" s="11"/>
    </row>
    <row r="363" spans="1:66" s="1" customFormat="1" x14ac:dyDescent="0.3">
      <c r="A363" s="11"/>
      <c r="B363" s="1" t="e">
        <f t="shared" si="76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118"/>
      <c r="N363" s="5"/>
      <c r="O363" s="5"/>
      <c r="P363" s="5"/>
      <c r="Q363" s="5"/>
      <c r="R363" s="5"/>
      <c r="S363" s="5"/>
      <c r="T363" s="5"/>
      <c r="U363" s="5"/>
      <c r="V363" s="1" t="str">
        <f t="shared" si="83"/>
        <v/>
      </c>
      <c r="W363" s="1" t="str">
        <f t="shared" si="84"/>
        <v/>
      </c>
      <c r="X363" s="1" t="str">
        <f t="shared" si="84"/>
        <v/>
      </c>
      <c r="Y363" s="1" t="str">
        <f t="shared" si="84"/>
        <v/>
      </c>
      <c r="Z363" s="1" t="e">
        <f t="shared" si="85"/>
        <v>#N/A</v>
      </c>
      <c r="AA363" s="3"/>
      <c r="AB363" s="13" t="e">
        <f t="shared" si="77"/>
        <v>#N/A</v>
      </c>
      <c r="AC363" s="13" t="e">
        <f t="shared" si="78"/>
        <v>#N/A</v>
      </c>
      <c r="AD363" s="13" t="e">
        <f t="shared" si="79"/>
        <v>#N/A</v>
      </c>
      <c r="AE363" s="13" t="e">
        <f t="shared" si="80"/>
        <v>#N/A</v>
      </c>
      <c r="AF363" s="13" t="e">
        <f t="shared" si="81"/>
        <v>#N/A</v>
      </c>
      <c r="AG363" s="13" t="e">
        <f t="shared" si="82"/>
        <v>#N/A</v>
      </c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T363" s="107"/>
      <c r="BA363" s="11"/>
      <c r="BB363" s="11"/>
      <c r="BC363" s="11"/>
      <c r="BD363" s="11"/>
      <c r="BE363" s="11"/>
      <c r="BH363" s="11"/>
      <c r="BI363" s="11"/>
      <c r="BJ363" s="11"/>
      <c r="BK363" s="11"/>
      <c r="BL363" s="11"/>
      <c r="BM363" s="11"/>
      <c r="BN363" s="11"/>
    </row>
    <row r="364" spans="1:66" s="1" customFormat="1" x14ac:dyDescent="0.3">
      <c r="A364" s="11"/>
      <c r="B364" s="1" t="e">
        <f t="shared" si="76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118"/>
      <c r="N364" s="5"/>
      <c r="O364" s="5"/>
      <c r="P364" s="5"/>
      <c r="Q364" s="5"/>
      <c r="R364" s="5"/>
      <c r="S364" s="5"/>
      <c r="T364" s="5"/>
      <c r="U364" s="5"/>
      <c r="V364" s="1" t="str">
        <f t="shared" si="83"/>
        <v/>
      </c>
      <c r="W364" s="1" t="str">
        <f t="shared" si="84"/>
        <v/>
      </c>
      <c r="X364" s="1" t="str">
        <f t="shared" si="84"/>
        <v/>
      </c>
      <c r="Y364" s="1" t="str">
        <f t="shared" si="84"/>
        <v/>
      </c>
      <c r="Z364" s="1" t="e">
        <f t="shared" si="85"/>
        <v>#N/A</v>
      </c>
      <c r="AA364" s="3"/>
      <c r="AB364" s="13" t="e">
        <f t="shared" si="77"/>
        <v>#N/A</v>
      </c>
      <c r="AC364" s="13" t="e">
        <f t="shared" si="78"/>
        <v>#N/A</v>
      </c>
      <c r="AD364" s="13" t="e">
        <f t="shared" si="79"/>
        <v>#N/A</v>
      </c>
      <c r="AE364" s="13" t="e">
        <f t="shared" si="80"/>
        <v>#N/A</v>
      </c>
      <c r="AF364" s="13" t="e">
        <f t="shared" si="81"/>
        <v>#N/A</v>
      </c>
      <c r="AG364" s="13" t="e">
        <f t="shared" si="82"/>
        <v>#N/A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T364" s="107"/>
      <c r="BA364" s="11"/>
      <c r="BB364" s="11"/>
      <c r="BC364" s="11"/>
      <c r="BD364" s="11"/>
      <c r="BE364" s="11"/>
      <c r="BH364" s="11"/>
      <c r="BI364" s="11"/>
      <c r="BJ364" s="11"/>
      <c r="BK364" s="11"/>
      <c r="BL364" s="11"/>
      <c r="BM364" s="11"/>
      <c r="BN364" s="11"/>
    </row>
    <row r="365" spans="1:66" s="1" customFormat="1" x14ac:dyDescent="0.3">
      <c r="A365" s="11"/>
      <c r="B365" s="1" t="e">
        <f t="shared" si="76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118"/>
      <c r="N365" s="5"/>
      <c r="O365" s="5"/>
      <c r="P365" s="5"/>
      <c r="Q365" s="5"/>
      <c r="R365" s="5"/>
      <c r="S365" s="5"/>
      <c r="T365" s="5"/>
      <c r="U365" s="5"/>
      <c r="V365" s="1" t="str">
        <f t="shared" si="83"/>
        <v/>
      </c>
      <c r="W365" s="1" t="str">
        <f t="shared" si="84"/>
        <v/>
      </c>
      <c r="X365" s="1" t="str">
        <f t="shared" si="84"/>
        <v/>
      </c>
      <c r="Y365" s="1" t="str">
        <f t="shared" si="84"/>
        <v/>
      </c>
      <c r="Z365" s="1" t="e">
        <f t="shared" si="85"/>
        <v>#N/A</v>
      </c>
      <c r="AA365" s="3"/>
      <c r="AB365" s="13" t="e">
        <f t="shared" si="77"/>
        <v>#N/A</v>
      </c>
      <c r="AC365" s="13" t="e">
        <f t="shared" si="78"/>
        <v>#N/A</v>
      </c>
      <c r="AD365" s="13" t="e">
        <f t="shared" si="79"/>
        <v>#N/A</v>
      </c>
      <c r="AE365" s="13" t="e">
        <f t="shared" si="80"/>
        <v>#N/A</v>
      </c>
      <c r="AF365" s="13" t="e">
        <f t="shared" si="81"/>
        <v>#N/A</v>
      </c>
      <c r="AG365" s="13" t="e">
        <f t="shared" si="82"/>
        <v>#N/A</v>
      </c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T365" s="107"/>
      <c r="BA365" s="11"/>
      <c r="BB365" s="11"/>
      <c r="BC365" s="11"/>
      <c r="BD365" s="11"/>
      <c r="BE365" s="11"/>
      <c r="BH365" s="11"/>
      <c r="BI365" s="11"/>
      <c r="BJ365" s="11"/>
      <c r="BK365" s="11"/>
      <c r="BL365" s="11"/>
      <c r="BM365" s="11"/>
      <c r="BN365" s="11"/>
    </row>
    <row r="366" spans="1:66" s="1" customFormat="1" x14ac:dyDescent="0.3">
      <c r="A366" s="11"/>
      <c r="B366" s="1" t="e">
        <f t="shared" si="76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118"/>
      <c r="N366" s="5"/>
      <c r="O366" s="5"/>
      <c r="P366" s="5"/>
      <c r="Q366" s="5"/>
      <c r="R366" s="5"/>
      <c r="S366" s="5"/>
      <c r="T366" s="5"/>
      <c r="U366" s="5"/>
      <c r="V366" s="1" t="str">
        <f t="shared" si="83"/>
        <v/>
      </c>
      <c r="W366" s="1" t="str">
        <f t="shared" si="84"/>
        <v/>
      </c>
      <c r="X366" s="1" t="str">
        <f t="shared" si="84"/>
        <v/>
      </c>
      <c r="Y366" s="1" t="str">
        <f t="shared" si="84"/>
        <v/>
      </c>
      <c r="Z366" s="1" t="e">
        <f t="shared" si="85"/>
        <v>#N/A</v>
      </c>
      <c r="AA366" s="3"/>
      <c r="AB366" s="13" t="e">
        <f t="shared" si="77"/>
        <v>#N/A</v>
      </c>
      <c r="AC366" s="13" t="e">
        <f t="shared" si="78"/>
        <v>#N/A</v>
      </c>
      <c r="AD366" s="13" t="e">
        <f t="shared" si="79"/>
        <v>#N/A</v>
      </c>
      <c r="AE366" s="13" t="e">
        <f t="shared" si="80"/>
        <v>#N/A</v>
      </c>
      <c r="AF366" s="13" t="e">
        <f t="shared" si="81"/>
        <v>#N/A</v>
      </c>
      <c r="AG366" s="13" t="e">
        <f t="shared" si="82"/>
        <v>#N/A</v>
      </c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T366" s="107"/>
      <c r="BA366" s="11"/>
      <c r="BB366" s="11"/>
      <c r="BC366" s="11"/>
      <c r="BD366" s="11"/>
      <c r="BE366" s="11"/>
      <c r="BH366" s="11"/>
      <c r="BI366" s="11"/>
      <c r="BJ366" s="11"/>
      <c r="BK366" s="11"/>
      <c r="BL366" s="11"/>
      <c r="BM366" s="11"/>
      <c r="BN366" s="11"/>
    </row>
    <row r="367" spans="1:66" s="1" customFormat="1" x14ac:dyDescent="0.3">
      <c r="A367" s="11"/>
      <c r="B367" s="1" t="e">
        <f t="shared" si="76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118"/>
      <c r="N367" s="5"/>
      <c r="O367" s="5"/>
      <c r="P367" s="5"/>
      <c r="Q367" s="5"/>
      <c r="R367" s="5"/>
      <c r="S367" s="5"/>
      <c r="T367" s="5"/>
      <c r="U367" s="5"/>
      <c r="V367" s="1" t="str">
        <f t="shared" si="83"/>
        <v/>
      </c>
      <c r="W367" s="1" t="str">
        <f t="shared" si="84"/>
        <v/>
      </c>
      <c r="X367" s="1" t="str">
        <f t="shared" si="84"/>
        <v/>
      </c>
      <c r="Y367" s="1" t="str">
        <f t="shared" si="84"/>
        <v/>
      </c>
      <c r="Z367" s="1" t="e">
        <f t="shared" si="85"/>
        <v>#N/A</v>
      </c>
      <c r="AA367" s="3"/>
      <c r="AB367" s="13" t="e">
        <f t="shared" si="77"/>
        <v>#N/A</v>
      </c>
      <c r="AC367" s="13" t="e">
        <f t="shared" si="78"/>
        <v>#N/A</v>
      </c>
      <c r="AD367" s="13" t="e">
        <f t="shared" si="79"/>
        <v>#N/A</v>
      </c>
      <c r="AE367" s="13" t="e">
        <f t="shared" si="80"/>
        <v>#N/A</v>
      </c>
      <c r="AF367" s="13" t="e">
        <f t="shared" si="81"/>
        <v>#N/A</v>
      </c>
      <c r="AG367" s="13" t="e">
        <f t="shared" si="82"/>
        <v>#N/A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T367" s="107"/>
      <c r="BA367" s="11"/>
      <c r="BB367" s="11"/>
      <c r="BC367" s="11"/>
      <c r="BD367" s="11"/>
      <c r="BE367" s="11"/>
      <c r="BH367" s="11"/>
      <c r="BI367" s="11"/>
      <c r="BJ367" s="11"/>
      <c r="BK367" s="11"/>
      <c r="BL367" s="11"/>
      <c r="BM367" s="11"/>
      <c r="BN367" s="11"/>
    </row>
    <row r="368" spans="1:66" s="1" customFormat="1" x14ac:dyDescent="0.3">
      <c r="A368" s="11"/>
      <c r="B368" s="1" t="e">
        <f t="shared" si="76"/>
        <v>#N/A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118"/>
      <c r="N368" s="5"/>
      <c r="O368" s="5"/>
      <c r="P368" s="5"/>
      <c r="Q368" s="5"/>
      <c r="R368" s="5"/>
      <c r="S368" s="5"/>
      <c r="T368" s="5"/>
      <c r="U368" s="5"/>
      <c r="V368" s="1" t="str">
        <f t="shared" si="83"/>
        <v/>
      </c>
      <c r="W368" s="1" t="str">
        <f t="shared" si="84"/>
        <v/>
      </c>
      <c r="X368" s="1" t="str">
        <f t="shared" si="84"/>
        <v/>
      </c>
      <c r="Y368" s="1" t="str">
        <f t="shared" si="84"/>
        <v/>
      </c>
      <c r="Z368" s="1" t="e">
        <f t="shared" si="85"/>
        <v>#N/A</v>
      </c>
      <c r="AA368" s="3"/>
      <c r="AB368" s="13" t="e">
        <f t="shared" si="77"/>
        <v>#N/A</v>
      </c>
      <c r="AC368" s="13" t="e">
        <f t="shared" si="78"/>
        <v>#N/A</v>
      </c>
      <c r="AD368" s="13" t="e">
        <f t="shared" si="79"/>
        <v>#N/A</v>
      </c>
      <c r="AE368" s="13" t="e">
        <f t="shared" si="80"/>
        <v>#N/A</v>
      </c>
      <c r="AF368" s="13" t="e">
        <f t="shared" si="81"/>
        <v>#N/A</v>
      </c>
      <c r="AG368" s="13" t="e">
        <f t="shared" si="82"/>
        <v>#N/A</v>
      </c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T368" s="107"/>
      <c r="BA368" s="11"/>
      <c r="BB368" s="11"/>
      <c r="BC368" s="11"/>
      <c r="BD368" s="11"/>
      <c r="BE368" s="11"/>
      <c r="BH368" s="11"/>
      <c r="BI368" s="11"/>
      <c r="BJ368" s="11"/>
      <c r="BK368" s="11"/>
      <c r="BL368" s="11"/>
      <c r="BM368" s="11"/>
      <c r="BN368" s="11"/>
    </row>
    <row r="369" spans="1:66" s="1" customFormat="1" x14ac:dyDescent="0.3">
      <c r="A369" s="11"/>
      <c r="B369" s="1" t="e">
        <f t="shared" si="76"/>
        <v>#N/A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118"/>
      <c r="N369" s="5"/>
      <c r="O369" s="5"/>
      <c r="P369" s="5"/>
      <c r="Q369" s="5"/>
      <c r="R369" s="5"/>
      <c r="S369" s="5"/>
      <c r="T369" s="5"/>
      <c r="U369" s="5"/>
      <c r="V369" s="1" t="str">
        <f t="shared" si="83"/>
        <v/>
      </c>
      <c r="W369" s="1" t="str">
        <f t="shared" si="84"/>
        <v/>
      </c>
      <c r="X369" s="1" t="str">
        <f t="shared" si="84"/>
        <v/>
      </c>
      <c r="Y369" s="1" t="str">
        <f t="shared" si="84"/>
        <v/>
      </c>
      <c r="Z369" s="1" t="e">
        <f t="shared" si="85"/>
        <v>#N/A</v>
      </c>
      <c r="AA369" s="3"/>
      <c r="AB369" s="13" t="e">
        <f t="shared" si="77"/>
        <v>#N/A</v>
      </c>
      <c r="AC369" s="13" t="e">
        <f t="shared" si="78"/>
        <v>#N/A</v>
      </c>
      <c r="AD369" s="13" t="e">
        <f t="shared" si="79"/>
        <v>#N/A</v>
      </c>
      <c r="AE369" s="13" t="e">
        <f t="shared" si="80"/>
        <v>#N/A</v>
      </c>
      <c r="AF369" s="13" t="e">
        <f t="shared" si="81"/>
        <v>#N/A</v>
      </c>
      <c r="AG369" s="13" t="e">
        <f t="shared" si="82"/>
        <v>#N/A</v>
      </c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T369" s="107"/>
      <c r="BA369" s="11"/>
      <c r="BB369" s="11"/>
      <c r="BC369" s="11"/>
      <c r="BD369" s="11"/>
      <c r="BE369" s="11"/>
      <c r="BH369" s="11"/>
      <c r="BI369" s="11"/>
      <c r="BJ369" s="11"/>
      <c r="BK369" s="11"/>
      <c r="BL369" s="11"/>
      <c r="BM369" s="11"/>
      <c r="BN369" s="11"/>
    </row>
    <row r="370" spans="1:66" s="1" customFormat="1" x14ac:dyDescent="0.3">
      <c r="A370" s="11"/>
      <c r="B370" s="1" t="e">
        <f t="shared" si="76"/>
        <v>#N/A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118"/>
      <c r="N370" s="5"/>
      <c r="O370" s="5"/>
      <c r="P370" s="5"/>
      <c r="Q370" s="5"/>
      <c r="R370" s="5"/>
      <c r="S370" s="5"/>
      <c r="T370" s="5"/>
      <c r="U370" s="5"/>
      <c r="V370" s="1" t="str">
        <f t="shared" si="83"/>
        <v/>
      </c>
      <c r="W370" s="1" t="str">
        <f t="shared" si="84"/>
        <v/>
      </c>
      <c r="X370" s="1" t="str">
        <f t="shared" si="84"/>
        <v/>
      </c>
      <c r="Y370" s="1" t="str">
        <f t="shared" si="84"/>
        <v/>
      </c>
      <c r="Z370" s="1" t="e">
        <f t="shared" si="85"/>
        <v>#N/A</v>
      </c>
      <c r="AA370" s="3"/>
      <c r="AB370" s="13" t="e">
        <f t="shared" si="77"/>
        <v>#N/A</v>
      </c>
      <c r="AC370" s="13" t="e">
        <f t="shared" si="78"/>
        <v>#N/A</v>
      </c>
      <c r="AD370" s="13" t="e">
        <f t="shared" si="79"/>
        <v>#N/A</v>
      </c>
      <c r="AE370" s="13" t="e">
        <f t="shared" si="80"/>
        <v>#N/A</v>
      </c>
      <c r="AF370" s="13" t="e">
        <f t="shared" si="81"/>
        <v>#N/A</v>
      </c>
      <c r="AG370" s="13" t="e">
        <f t="shared" si="82"/>
        <v>#N/A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T370" s="107"/>
      <c r="BA370" s="11"/>
      <c r="BB370" s="11"/>
      <c r="BC370" s="11"/>
      <c r="BD370" s="11"/>
      <c r="BE370" s="11"/>
      <c r="BH370" s="11"/>
      <c r="BI370" s="11"/>
      <c r="BJ370" s="11"/>
      <c r="BK370" s="11"/>
      <c r="BL370" s="11"/>
      <c r="BM370" s="11"/>
      <c r="BN370" s="11"/>
    </row>
    <row r="371" spans="1:66" s="1" customFormat="1" x14ac:dyDescent="0.3">
      <c r="A371" s="11"/>
      <c r="B371" s="1" t="e">
        <f t="shared" si="76"/>
        <v>#N/A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118"/>
      <c r="N371" s="5"/>
      <c r="O371" s="5"/>
      <c r="P371" s="5"/>
      <c r="Q371" s="5"/>
      <c r="R371" s="5"/>
      <c r="S371" s="5"/>
      <c r="T371" s="5"/>
      <c r="U371" s="5"/>
      <c r="V371" s="1" t="str">
        <f t="shared" si="83"/>
        <v/>
      </c>
      <c r="W371" s="1" t="str">
        <f t="shared" si="84"/>
        <v/>
      </c>
      <c r="X371" s="1" t="str">
        <f t="shared" si="84"/>
        <v/>
      </c>
      <c r="Y371" s="1" t="str">
        <f t="shared" si="84"/>
        <v/>
      </c>
      <c r="Z371" s="1" t="e">
        <f t="shared" si="85"/>
        <v>#N/A</v>
      </c>
      <c r="AA371" s="3"/>
      <c r="AB371" s="13" t="e">
        <f t="shared" si="77"/>
        <v>#N/A</v>
      </c>
      <c r="AC371" s="13" t="e">
        <f t="shared" si="78"/>
        <v>#N/A</v>
      </c>
      <c r="AD371" s="13" t="e">
        <f t="shared" si="79"/>
        <v>#N/A</v>
      </c>
      <c r="AE371" s="13" t="e">
        <f t="shared" si="80"/>
        <v>#N/A</v>
      </c>
      <c r="AF371" s="13" t="e">
        <f t="shared" si="81"/>
        <v>#N/A</v>
      </c>
      <c r="AG371" s="13" t="e">
        <f t="shared" si="82"/>
        <v>#N/A</v>
      </c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T371" s="107"/>
      <c r="BA371" s="11"/>
      <c r="BB371" s="11"/>
      <c r="BC371" s="11"/>
      <c r="BD371" s="11"/>
      <c r="BE371" s="11"/>
      <c r="BH371" s="11"/>
      <c r="BI371" s="11"/>
      <c r="BJ371" s="11"/>
      <c r="BK371" s="11"/>
      <c r="BL371" s="11"/>
      <c r="BM371" s="11"/>
      <c r="BN371" s="11"/>
    </row>
    <row r="372" spans="1:66" s="1" customFormat="1" x14ac:dyDescent="0.3">
      <c r="A372" s="11"/>
      <c r="B372" s="1" t="e">
        <f t="shared" si="76"/>
        <v>#N/A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118"/>
      <c r="N372" s="5"/>
      <c r="O372" s="5"/>
      <c r="P372" s="5"/>
      <c r="Q372" s="5"/>
      <c r="R372" s="5"/>
      <c r="S372" s="5"/>
      <c r="T372" s="5"/>
      <c r="U372" s="5"/>
      <c r="V372" s="1" t="str">
        <f t="shared" si="83"/>
        <v/>
      </c>
      <c r="W372" s="1" t="str">
        <f t="shared" si="84"/>
        <v/>
      </c>
      <c r="X372" s="1" t="str">
        <f t="shared" si="84"/>
        <v/>
      </c>
      <c r="Y372" s="1" t="str">
        <f t="shared" si="84"/>
        <v/>
      </c>
      <c r="Z372" s="1" t="e">
        <f t="shared" si="85"/>
        <v>#N/A</v>
      </c>
      <c r="AA372" s="3"/>
      <c r="AB372" s="13" t="e">
        <f t="shared" si="77"/>
        <v>#N/A</v>
      </c>
      <c r="AC372" s="13" t="e">
        <f t="shared" si="78"/>
        <v>#N/A</v>
      </c>
      <c r="AD372" s="13" t="e">
        <f t="shared" si="79"/>
        <v>#N/A</v>
      </c>
      <c r="AE372" s="13" t="e">
        <f t="shared" si="80"/>
        <v>#N/A</v>
      </c>
      <c r="AF372" s="13" t="e">
        <f t="shared" si="81"/>
        <v>#N/A</v>
      </c>
      <c r="AG372" s="13" t="e">
        <f t="shared" si="82"/>
        <v>#N/A</v>
      </c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T372" s="107"/>
      <c r="BA372" s="11"/>
      <c r="BB372" s="11"/>
      <c r="BC372" s="11"/>
      <c r="BD372" s="11"/>
      <c r="BE372" s="11"/>
      <c r="BH372" s="11"/>
      <c r="BI372" s="11"/>
      <c r="BJ372" s="11"/>
      <c r="BK372" s="11"/>
      <c r="BL372" s="11"/>
      <c r="BM372" s="11"/>
      <c r="BN372" s="11"/>
    </row>
    <row r="373" spans="1:66" s="1" customFormat="1" x14ac:dyDescent="0.3">
      <c r="A373" s="11"/>
      <c r="B373" s="1" t="e">
        <f t="shared" si="76"/>
        <v>#N/A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118"/>
      <c r="N373" s="5"/>
      <c r="O373" s="5"/>
      <c r="P373" s="5"/>
      <c r="Q373" s="5"/>
      <c r="R373" s="5"/>
      <c r="S373" s="5"/>
      <c r="T373" s="5"/>
      <c r="U373" s="5"/>
      <c r="V373" s="1" t="str">
        <f t="shared" si="83"/>
        <v/>
      </c>
      <c r="W373" s="1" t="str">
        <f t="shared" si="84"/>
        <v/>
      </c>
      <c r="X373" s="1" t="str">
        <f t="shared" si="84"/>
        <v/>
      </c>
      <c r="Y373" s="1" t="str">
        <f t="shared" si="84"/>
        <v/>
      </c>
      <c r="Z373" s="1" t="e">
        <f t="shared" si="85"/>
        <v>#N/A</v>
      </c>
      <c r="AA373" s="3"/>
      <c r="AB373" s="13" t="e">
        <f t="shared" si="77"/>
        <v>#N/A</v>
      </c>
      <c r="AC373" s="13" t="e">
        <f t="shared" si="78"/>
        <v>#N/A</v>
      </c>
      <c r="AD373" s="13" t="e">
        <f t="shared" si="79"/>
        <v>#N/A</v>
      </c>
      <c r="AE373" s="13" t="e">
        <f t="shared" si="80"/>
        <v>#N/A</v>
      </c>
      <c r="AF373" s="13" t="e">
        <f t="shared" si="81"/>
        <v>#N/A</v>
      </c>
      <c r="AG373" s="13" t="e">
        <f t="shared" si="82"/>
        <v>#N/A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T373" s="107"/>
      <c r="BA373" s="11"/>
      <c r="BB373" s="11"/>
      <c r="BC373" s="11"/>
      <c r="BD373" s="11"/>
      <c r="BE373" s="11"/>
      <c r="BH373" s="11"/>
      <c r="BI373" s="11"/>
      <c r="BJ373" s="11"/>
      <c r="BK373" s="11"/>
      <c r="BL373" s="11"/>
      <c r="BM373" s="11"/>
      <c r="BN373" s="11"/>
    </row>
    <row r="374" spans="1:66" s="1" customFormat="1" x14ac:dyDescent="0.3">
      <c r="A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118"/>
      <c r="N374" s="5"/>
      <c r="O374" s="5"/>
      <c r="P374" s="5"/>
      <c r="Q374" s="5"/>
      <c r="R374" s="5"/>
      <c r="S374" s="5"/>
      <c r="T374" s="5"/>
      <c r="U374" s="5"/>
      <c r="AA374" s="3"/>
      <c r="AB374" s="13"/>
      <c r="AC374" s="13"/>
      <c r="AD374" s="13"/>
      <c r="AE374" s="13"/>
      <c r="AF374" s="13"/>
      <c r="AG374" s="13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T374" s="107"/>
      <c r="BA374" s="11"/>
      <c r="BB374" s="11"/>
      <c r="BC374" s="11"/>
      <c r="BD374" s="11"/>
      <c r="BE374" s="11"/>
      <c r="BH374" s="11"/>
      <c r="BI374" s="11"/>
      <c r="BJ374" s="11"/>
      <c r="BK374" s="11"/>
      <c r="BL374" s="11"/>
      <c r="BM374" s="11"/>
      <c r="BN374" s="11"/>
    </row>
    <row r="375" spans="1:66" s="1" customFormat="1" x14ac:dyDescent="0.3">
      <c r="A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118"/>
      <c r="N375" s="5"/>
      <c r="O375" s="5"/>
      <c r="P375" s="5"/>
      <c r="Q375" s="5"/>
      <c r="R375" s="5"/>
      <c r="S375" s="5"/>
      <c r="T375" s="5"/>
      <c r="U375" s="5"/>
      <c r="AA375" s="3"/>
      <c r="AB375" s="13"/>
      <c r="AC375" s="13"/>
      <c r="AD375" s="13"/>
      <c r="AE375" s="13"/>
      <c r="AF375" s="13"/>
      <c r="AG375" s="13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T375" s="107"/>
      <c r="BA375" s="11"/>
      <c r="BB375" s="11"/>
      <c r="BC375" s="11"/>
      <c r="BD375" s="11"/>
      <c r="BE375" s="11"/>
      <c r="BH375" s="11"/>
      <c r="BI375" s="11"/>
      <c r="BJ375" s="11"/>
      <c r="BK375" s="11"/>
      <c r="BL375" s="11"/>
      <c r="BM375" s="11"/>
      <c r="BN375" s="11"/>
    </row>
    <row r="376" spans="1:66" s="1" customFormat="1" x14ac:dyDescent="0.3">
      <c r="A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118"/>
      <c r="N376" s="5"/>
      <c r="O376" s="5"/>
      <c r="P376" s="5"/>
      <c r="Q376" s="5"/>
      <c r="R376" s="5"/>
      <c r="S376" s="5"/>
      <c r="T376" s="5"/>
      <c r="U376" s="5"/>
      <c r="AA376" s="3"/>
      <c r="AB376" s="13"/>
      <c r="AC376" s="13"/>
      <c r="AD376" s="13"/>
      <c r="AE376" s="13"/>
      <c r="AF376" s="13"/>
      <c r="AG376" s="13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T376" s="107"/>
      <c r="BA376" s="11"/>
      <c r="BB376" s="11"/>
      <c r="BC376" s="11"/>
      <c r="BD376" s="11"/>
      <c r="BE376" s="11"/>
      <c r="BH376" s="11"/>
      <c r="BI376" s="11"/>
      <c r="BJ376" s="11"/>
      <c r="BK376" s="11"/>
      <c r="BL376" s="11"/>
      <c r="BM376" s="11"/>
      <c r="BN376" s="11"/>
    </row>
    <row r="377" spans="1:66" s="1" customFormat="1" x14ac:dyDescent="0.3">
      <c r="A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118"/>
      <c r="N377" s="5"/>
      <c r="O377" s="5"/>
      <c r="P377" s="5"/>
      <c r="Q377" s="5"/>
      <c r="R377" s="5"/>
      <c r="S377" s="5"/>
      <c r="T377" s="5"/>
      <c r="U377" s="5"/>
      <c r="AA377" s="3"/>
      <c r="AB377" s="13"/>
      <c r="AC377" s="13"/>
      <c r="AD377" s="13"/>
      <c r="AE377" s="13"/>
      <c r="AF377" s="13"/>
      <c r="AG377" s="13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T377" s="107"/>
      <c r="BA377" s="11"/>
      <c r="BB377" s="11"/>
      <c r="BC377" s="11"/>
      <c r="BD377" s="11"/>
      <c r="BE377" s="11"/>
      <c r="BH377" s="11"/>
      <c r="BI377" s="11"/>
      <c r="BJ377" s="11"/>
      <c r="BK377" s="11"/>
      <c r="BL377" s="11"/>
      <c r="BM377" s="11"/>
      <c r="BN377" s="11"/>
    </row>
    <row r="378" spans="1:66" s="1" customFormat="1" x14ac:dyDescent="0.3">
      <c r="A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118"/>
      <c r="N378" s="5"/>
      <c r="O378" s="5"/>
      <c r="P378" s="5"/>
      <c r="Q378" s="5"/>
      <c r="R378" s="5"/>
      <c r="S378" s="5"/>
      <c r="T378" s="5"/>
      <c r="U378" s="5"/>
      <c r="AA378" s="3"/>
      <c r="AB378" s="13"/>
      <c r="AC378" s="13"/>
      <c r="AD378" s="13"/>
      <c r="AE378" s="13"/>
      <c r="AF378" s="13"/>
      <c r="AG378" s="13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T378" s="107"/>
      <c r="BA378" s="11"/>
      <c r="BB378" s="11"/>
      <c r="BC378" s="11"/>
      <c r="BD378" s="11"/>
      <c r="BE378" s="11"/>
      <c r="BH378" s="11"/>
      <c r="BI378" s="11"/>
      <c r="BJ378" s="11"/>
      <c r="BK378" s="11"/>
      <c r="BL378" s="11"/>
      <c r="BM378" s="11"/>
      <c r="BN378" s="11"/>
    </row>
    <row r="379" spans="1:66" s="1" customFormat="1" x14ac:dyDescent="0.3">
      <c r="A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118"/>
      <c r="N379" s="5"/>
      <c r="O379" s="5"/>
      <c r="P379" s="5"/>
      <c r="Q379" s="5"/>
      <c r="R379" s="5"/>
      <c r="S379" s="5"/>
      <c r="T379" s="5"/>
      <c r="U379" s="5"/>
      <c r="AA379" s="3"/>
      <c r="AB379" s="13"/>
      <c r="AC379" s="13"/>
      <c r="AD379" s="13"/>
      <c r="AE379" s="13"/>
      <c r="AF379" s="13"/>
      <c r="AG379" s="13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T379" s="107"/>
      <c r="BA379" s="11"/>
      <c r="BB379" s="11"/>
      <c r="BC379" s="11"/>
      <c r="BD379" s="11"/>
      <c r="BE379" s="11"/>
      <c r="BH379" s="11"/>
      <c r="BI379" s="11"/>
      <c r="BJ379" s="11"/>
      <c r="BK379" s="11"/>
      <c r="BL379" s="11"/>
      <c r="BM379" s="11"/>
      <c r="BN379" s="11"/>
    </row>
    <row r="380" spans="1:66" s="1" customFormat="1" x14ac:dyDescent="0.3">
      <c r="A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118"/>
      <c r="N380" s="5"/>
      <c r="O380" s="5"/>
      <c r="P380" s="5"/>
      <c r="Q380" s="5"/>
      <c r="R380" s="5"/>
      <c r="S380" s="5"/>
      <c r="T380" s="5"/>
      <c r="U380" s="5"/>
      <c r="AA380" s="3"/>
      <c r="AB380" s="13"/>
      <c r="AC380" s="13"/>
      <c r="AD380" s="13"/>
      <c r="AE380" s="13"/>
      <c r="AF380" s="13"/>
      <c r="AG380" s="13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T380" s="107"/>
      <c r="BA380" s="11"/>
      <c r="BB380" s="11"/>
      <c r="BC380" s="11"/>
      <c r="BD380" s="11"/>
      <c r="BE380" s="11"/>
      <c r="BH380" s="11"/>
      <c r="BI380" s="11"/>
      <c r="BJ380" s="11"/>
      <c r="BK380" s="11"/>
      <c r="BL380" s="11"/>
      <c r="BM380" s="11"/>
      <c r="BN380" s="11"/>
    </row>
    <row r="381" spans="1:66" s="1" customFormat="1" x14ac:dyDescent="0.3">
      <c r="A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118"/>
      <c r="N381" s="5"/>
      <c r="O381" s="5"/>
      <c r="P381" s="5"/>
      <c r="Q381" s="5"/>
      <c r="R381" s="5"/>
      <c r="S381" s="5"/>
      <c r="T381" s="5"/>
      <c r="U381" s="5"/>
      <c r="AA381" s="3"/>
      <c r="AB381" s="13"/>
      <c r="AC381" s="13"/>
      <c r="AD381" s="13"/>
      <c r="AE381" s="13"/>
      <c r="AF381" s="13"/>
      <c r="AG381" s="13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T381" s="107"/>
      <c r="BA381" s="11"/>
      <c r="BB381" s="11"/>
      <c r="BC381" s="11"/>
      <c r="BD381" s="11"/>
      <c r="BE381" s="11"/>
      <c r="BH381" s="11"/>
      <c r="BI381" s="11"/>
      <c r="BJ381" s="11"/>
      <c r="BK381" s="11"/>
      <c r="BL381" s="11"/>
      <c r="BM381" s="11"/>
      <c r="BN381" s="11"/>
    </row>
    <row r="382" spans="1:66" s="1" customFormat="1" x14ac:dyDescent="0.3">
      <c r="A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118"/>
      <c r="N382" s="5"/>
      <c r="O382" s="5"/>
      <c r="P382" s="5"/>
      <c r="Q382" s="5"/>
      <c r="R382" s="5"/>
      <c r="S382" s="5"/>
      <c r="T382" s="5"/>
      <c r="U382" s="5"/>
      <c r="AA382" s="3"/>
      <c r="AB382" s="13"/>
      <c r="AC382" s="13"/>
      <c r="AD382" s="13"/>
      <c r="AE382" s="13"/>
      <c r="AF382" s="13"/>
      <c r="AG382" s="13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T382" s="107"/>
      <c r="BA382" s="11"/>
      <c r="BB382" s="11"/>
      <c r="BC382" s="11"/>
      <c r="BD382" s="11"/>
      <c r="BE382" s="11"/>
      <c r="BH382" s="11"/>
      <c r="BI382" s="11"/>
      <c r="BJ382" s="11"/>
      <c r="BK382" s="11"/>
      <c r="BL382" s="11"/>
      <c r="BM382" s="11"/>
      <c r="BN382" s="11"/>
    </row>
    <row r="383" spans="1:66" s="1" customFormat="1" x14ac:dyDescent="0.3">
      <c r="A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118"/>
      <c r="N383" s="5"/>
      <c r="O383" s="5"/>
      <c r="P383" s="5"/>
      <c r="Q383" s="5"/>
      <c r="R383" s="5"/>
      <c r="S383" s="5"/>
      <c r="T383" s="5"/>
      <c r="U383" s="5"/>
      <c r="AA383" s="3"/>
      <c r="AB383" s="13"/>
      <c r="AC383" s="13"/>
      <c r="AD383" s="13"/>
      <c r="AE383" s="13"/>
      <c r="AF383" s="13"/>
      <c r="AG383" s="13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T383" s="107"/>
      <c r="BA383" s="11"/>
      <c r="BB383" s="11"/>
      <c r="BC383" s="11"/>
      <c r="BD383" s="11"/>
      <c r="BE383" s="11"/>
      <c r="BH383" s="11"/>
      <c r="BI383" s="11"/>
      <c r="BJ383" s="11"/>
      <c r="BK383" s="11"/>
      <c r="BL383" s="11"/>
      <c r="BM383" s="11"/>
      <c r="BN383" s="11"/>
    </row>
    <row r="384" spans="1:66" s="1" customFormat="1" x14ac:dyDescent="0.3">
      <c r="A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118"/>
      <c r="N384" s="5"/>
      <c r="O384" s="5"/>
      <c r="P384" s="5"/>
      <c r="Q384" s="5"/>
      <c r="R384" s="5"/>
      <c r="S384" s="5"/>
      <c r="T384" s="5"/>
      <c r="U384" s="5"/>
      <c r="AA384" s="3"/>
      <c r="AB384" s="13"/>
      <c r="AC384" s="13"/>
      <c r="AD384" s="13"/>
      <c r="AE384" s="13"/>
      <c r="AF384" s="13"/>
      <c r="AG384" s="13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T384" s="107"/>
      <c r="BA384" s="11"/>
      <c r="BB384" s="11"/>
      <c r="BC384" s="11"/>
      <c r="BD384" s="11"/>
      <c r="BE384" s="11"/>
      <c r="BH384" s="11"/>
      <c r="BI384" s="11"/>
      <c r="BJ384" s="11"/>
      <c r="BK384" s="11"/>
      <c r="BL384" s="11"/>
      <c r="BM384" s="11"/>
      <c r="BN384" s="11"/>
    </row>
    <row r="385" spans="1:66" s="1" customFormat="1" x14ac:dyDescent="0.3">
      <c r="A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118"/>
      <c r="N385" s="5"/>
      <c r="O385" s="5"/>
      <c r="P385" s="5"/>
      <c r="Q385" s="5"/>
      <c r="R385" s="5"/>
      <c r="S385" s="5"/>
      <c r="T385" s="5"/>
      <c r="U385" s="5"/>
      <c r="AA385" s="3"/>
      <c r="AB385" s="13"/>
      <c r="AC385" s="13"/>
      <c r="AD385" s="13"/>
      <c r="AE385" s="13"/>
      <c r="AF385" s="13"/>
      <c r="AG385" s="13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T385" s="107"/>
      <c r="BA385" s="11"/>
      <c r="BB385" s="11"/>
      <c r="BC385" s="11"/>
      <c r="BD385" s="11"/>
      <c r="BE385" s="11"/>
      <c r="BH385" s="11"/>
      <c r="BI385" s="11"/>
      <c r="BJ385" s="11"/>
      <c r="BK385" s="11"/>
      <c r="BL385" s="11"/>
      <c r="BM385" s="11"/>
      <c r="BN385" s="11"/>
    </row>
    <row r="386" spans="1:66" s="1" customFormat="1" x14ac:dyDescent="0.3">
      <c r="A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118"/>
      <c r="N386" s="5"/>
      <c r="O386" s="5"/>
      <c r="P386" s="5"/>
      <c r="Q386" s="5"/>
      <c r="R386" s="5"/>
      <c r="S386" s="5"/>
      <c r="T386" s="5"/>
      <c r="U386" s="5"/>
      <c r="AA386" s="3"/>
      <c r="AB386" s="13"/>
      <c r="AC386" s="13"/>
      <c r="AD386" s="13"/>
      <c r="AE386" s="13"/>
      <c r="AF386" s="13"/>
      <c r="AG386" s="13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T386" s="107"/>
      <c r="BA386" s="11"/>
      <c r="BB386" s="11"/>
      <c r="BC386" s="11"/>
      <c r="BD386" s="11"/>
      <c r="BE386" s="11"/>
      <c r="BH386" s="11"/>
      <c r="BI386" s="11"/>
      <c r="BJ386" s="11"/>
      <c r="BK386" s="11"/>
      <c r="BL386" s="11"/>
      <c r="BM386" s="11"/>
      <c r="BN386" s="11"/>
    </row>
    <row r="387" spans="1:66" s="1" customFormat="1" x14ac:dyDescent="0.3">
      <c r="A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118"/>
      <c r="N387" s="5"/>
      <c r="O387" s="5"/>
      <c r="P387" s="5"/>
      <c r="Q387" s="5"/>
      <c r="R387" s="5"/>
      <c r="S387" s="5"/>
      <c r="T387" s="5"/>
      <c r="U387" s="5"/>
      <c r="AA387" s="3"/>
      <c r="AB387" s="13"/>
      <c r="AC387" s="13"/>
      <c r="AD387" s="13"/>
      <c r="AE387" s="13"/>
      <c r="AF387" s="13"/>
      <c r="AG387" s="13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T387" s="107"/>
      <c r="BA387" s="11"/>
      <c r="BB387" s="11"/>
      <c r="BC387" s="11"/>
      <c r="BD387" s="11"/>
      <c r="BE387" s="11"/>
      <c r="BH387" s="11"/>
      <c r="BI387" s="11"/>
      <c r="BJ387" s="11"/>
      <c r="BK387" s="11"/>
      <c r="BL387" s="11"/>
      <c r="BM387" s="11"/>
      <c r="BN387" s="11"/>
    </row>
    <row r="388" spans="1:66" s="1" customFormat="1" x14ac:dyDescent="0.3">
      <c r="A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118"/>
      <c r="N388" s="5"/>
      <c r="O388" s="5"/>
      <c r="P388" s="5"/>
      <c r="Q388" s="5"/>
      <c r="R388" s="5"/>
      <c r="S388" s="5"/>
      <c r="T388" s="5"/>
      <c r="U388" s="5"/>
      <c r="AA388" s="3"/>
      <c r="AB388" s="13"/>
      <c r="AC388" s="13"/>
      <c r="AD388" s="13"/>
      <c r="AE388" s="13"/>
      <c r="AF388" s="13"/>
      <c r="AG388" s="13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T388" s="107"/>
      <c r="BA388" s="11"/>
      <c r="BB388" s="11"/>
      <c r="BC388" s="11"/>
      <c r="BD388" s="11"/>
      <c r="BE388" s="11"/>
      <c r="BH388" s="11"/>
      <c r="BI388" s="11"/>
      <c r="BJ388" s="11"/>
      <c r="BK388" s="11"/>
      <c r="BL388" s="11"/>
      <c r="BM388" s="11"/>
      <c r="BN388" s="11"/>
    </row>
    <row r="389" spans="1:66" s="1" customFormat="1" x14ac:dyDescent="0.3">
      <c r="A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118"/>
      <c r="N389" s="5"/>
      <c r="O389" s="5"/>
      <c r="P389" s="5"/>
      <c r="Q389" s="5"/>
      <c r="R389" s="5"/>
      <c r="S389" s="5"/>
      <c r="T389" s="5"/>
      <c r="U389" s="5"/>
      <c r="AA389" s="3"/>
      <c r="AB389" s="13"/>
      <c r="AC389" s="13"/>
      <c r="AD389" s="13"/>
      <c r="AE389" s="13"/>
      <c r="AF389" s="13"/>
      <c r="AG389" s="13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T389" s="107"/>
      <c r="BA389" s="11"/>
      <c r="BB389" s="11"/>
      <c r="BC389" s="11"/>
      <c r="BD389" s="11"/>
      <c r="BE389" s="11"/>
      <c r="BH389" s="11"/>
      <c r="BI389" s="11"/>
      <c r="BJ389" s="11"/>
      <c r="BK389" s="11"/>
      <c r="BL389" s="11"/>
      <c r="BM389" s="11"/>
      <c r="BN389" s="11"/>
    </row>
    <row r="390" spans="1:66" s="1" customFormat="1" x14ac:dyDescent="0.3">
      <c r="A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118"/>
      <c r="N390" s="5"/>
      <c r="O390" s="5"/>
      <c r="P390" s="5"/>
      <c r="Q390" s="5"/>
      <c r="R390" s="5"/>
      <c r="S390" s="5"/>
      <c r="T390" s="5"/>
      <c r="U390" s="5"/>
      <c r="AA390" s="3"/>
      <c r="AB390" s="13"/>
      <c r="AC390" s="13"/>
      <c r="AD390" s="13"/>
      <c r="AE390" s="13"/>
      <c r="AF390" s="13"/>
      <c r="AG390" s="13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T390" s="107"/>
      <c r="BA390" s="11"/>
      <c r="BB390" s="11"/>
      <c r="BC390" s="11"/>
      <c r="BD390" s="11"/>
      <c r="BE390" s="11"/>
      <c r="BH390" s="11"/>
      <c r="BI390" s="11"/>
      <c r="BJ390" s="11"/>
      <c r="BK390" s="11"/>
      <c r="BL390" s="11"/>
      <c r="BM390" s="11"/>
      <c r="BN390" s="11"/>
    </row>
    <row r="391" spans="1:66" s="1" customFormat="1" x14ac:dyDescent="0.3">
      <c r="A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118"/>
      <c r="N391" s="5"/>
      <c r="O391" s="5"/>
      <c r="P391" s="5"/>
      <c r="Q391" s="5"/>
      <c r="R391" s="5"/>
      <c r="S391" s="5"/>
      <c r="T391" s="5"/>
      <c r="U391" s="5"/>
      <c r="AA391" s="3"/>
      <c r="AB391" s="13"/>
      <c r="AC391" s="13"/>
      <c r="AD391" s="13"/>
      <c r="AE391" s="13"/>
      <c r="AF391" s="13"/>
      <c r="AG391" s="13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T391" s="107"/>
      <c r="BA391" s="11"/>
      <c r="BB391" s="11"/>
      <c r="BC391" s="11"/>
      <c r="BD391" s="11"/>
      <c r="BE391" s="11"/>
      <c r="BH391" s="11"/>
      <c r="BI391" s="11"/>
      <c r="BJ391" s="11"/>
      <c r="BK391" s="11"/>
      <c r="BL391" s="11"/>
      <c r="BM391" s="11"/>
      <c r="BN391" s="11"/>
    </row>
    <row r="392" spans="1:66" s="1" customFormat="1" x14ac:dyDescent="0.3">
      <c r="A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118"/>
      <c r="N392" s="5"/>
      <c r="O392" s="5"/>
      <c r="P392" s="5"/>
      <c r="Q392" s="5"/>
      <c r="R392" s="5"/>
      <c r="S392" s="5"/>
      <c r="T392" s="5"/>
      <c r="U392" s="5"/>
      <c r="AA392" s="3"/>
      <c r="AB392" s="13"/>
      <c r="AC392" s="13"/>
      <c r="AD392" s="13"/>
      <c r="AE392" s="13"/>
      <c r="AF392" s="13"/>
      <c r="AG392" s="13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T392" s="107"/>
      <c r="BA392" s="11"/>
      <c r="BB392" s="11"/>
      <c r="BC392" s="11"/>
      <c r="BD392" s="11"/>
      <c r="BE392" s="11"/>
      <c r="BH392" s="11"/>
      <c r="BI392" s="11"/>
      <c r="BJ392" s="11"/>
      <c r="BK392" s="11"/>
      <c r="BL392" s="11"/>
      <c r="BM392" s="11"/>
      <c r="BN392" s="11"/>
    </row>
    <row r="393" spans="1:66" s="1" customFormat="1" x14ac:dyDescent="0.3">
      <c r="A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118"/>
      <c r="N393" s="5"/>
      <c r="O393" s="5"/>
      <c r="P393" s="5"/>
      <c r="Q393" s="5"/>
      <c r="R393" s="5"/>
      <c r="S393" s="5"/>
      <c r="T393" s="5"/>
      <c r="U393" s="5"/>
      <c r="AA393" s="3"/>
      <c r="AB393" s="13"/>
      <c r="AC393" s="13"/>
      <c r="AD393" s="13"/>
      <c r="AE393" s="13"/>
      <c r="AF393" s="13"/>
      <c r="AG393" s="13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T393" s="107"/>
      <c r="BA393" s="11"/>
      <c r="BB393" s="11"/>
      <c r="BC393" s="11"/>
      <c r="BD393" s="11"/>
      <c r="BE393" s="11"/>
      <c r="BH393" s="11"/>
      <c r="BI393" s="11"/>
      <c r="BJ393" s="11"/>
      <c r="BK393" s="11"/>
      <c r="BL393" s="11"/>
      <c r="BM393" s="11"/>
      <c r="BN393" s="11"/>
    </row>
    <row r="394" spans="1:66" s="1" customFormat="1" x14ac:dyDescent="0.3">
      <c r="A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118"/>
      <c r="N394" s="5"/>
      <c r="O394" s="5"/>
      <c r="P394" s="5"/>
      <c r="Q394" s="5"/>
      <c r="R394" s="5"/>
      <c r="S394" s="5"/>
      <c r="T394" s="5"/>
      <c r="U394" s="5"/>
      <c r="AA394" s="3"/>
      <c r="AB394" s="13"/>
      <c r="AC394" s="13"/>
      <c r="AD394" s="13"/>
      <c r="AE394" s="13"/>
      <c r="AF394" s="13"/>
      <c r="AG394" s="13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T394" s="107"/>
      <c r="BA394" s="11"/>
      <c r="BB394" s="11"/>
      <c r="BC394" s="11"/>
      <c r="BD394" s="11"/>
      <c r="BE394" s="11"/>
      <c r="BH394" s="11"/>
      <c r="BI394" s="11"/>
      <c r="BJ394" s="11"/>
      <c r="BK394" s="11"/>
      <c r="BL394" s="11"/>
      <c r="BM394" s="11"/>
      <c r="BN394" s="11"/>
    </row>
    <row r="395" spans="1:66" s="1" customFormat="1" x14ac:dyDescent="0.3">
      <c r="A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118"/>
      <c r="N395" s="5"/>
      <c r="O395" s="5"/>
      <c r="P395" s="5"/>
      <c r="Q395" s="5"/>
      <c r="R395" s="5"/>
      <c r="S395" s="5"/>
      <c r="T395" s="5"/>
      <c r="U395" s="5"/>
      <c r="AA395" s="3"/>
      <c r="AB395" s="13"/>
      <c r="AC395" s="13"/>
      <c r="AD395" s="13"/>
      <c r="AE395" s="13"/>
      <c r="AF395" s="13"/>
      <c r="AG395" s="13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T395" s="107"/>
      <c r="BA395" s="11"/>
      <c r="BB395" s="11"/>
      <c r="BC395" s="11"/>
      <c r="BD395" s="11"/>
      <c r="BE395" s="11"/>
      <c r="BH395" s="11"/>
      <c r="BI395" s="11"/>
      <c r="BJ395" s="11"/>
      <c r="BK395" s="11"/>
      <c r="BL395" s="11"/>
      <c r="BM395" s="11"/>
      <c r="BN395" s="11"/>
    </row>
    <row r="396" spans="1:66" s="1" customFormat="1" x14ac:dyDescent="0.3">
      <c r="A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118"/>
      <c r="N396" s="5"/>
      <c r="O396" s="5"/>
      <c r="P396" s="5"/>
      <c r="Q396" s="5"/>
      <c r="R396" s="5"/>
      <c r="S396" s="5"/>
      <c r="T396" s="5"/>
      <c r="U396" s="5"/>
      <c r="AA396" s="3"/>
      <c r="AB396" s="13"/>
      <c r="AC396" s="13"/>
      <c r="AD396" s="13"/>
      <c r="AE396" s="13"/>
      <c r="AF396" s="13"/>
      <c r="AG396" s="13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T396" s="107"/>
      <c r="BA396" s="11"/>
      <c r="BB396" s="11"/>
      <c r="BC396" s="11"/>
      <c r="BD396" s="11"/>
      <c r="BE396" s="11"/>
      <c r="BH396" s="11"/>
      <c r="BI396" s="11"/>
      <c r="BJ396" s="11"/>
      <c r="BK396" s="11"/>
      <c r="BL396" s="11"/>
      <c r="BM396" s="11"/>
      <c r="BN396" s="11"/>
    </row>
    <row r="397" spans="1:66" s="1" customFormat="1" x14ac:dyDescent="0.3">
      <c r="A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118"/>
      <c r="N397" s="5"/>
      <c r="O397" s="5"/>
      <c r="P397" s="5"/>
      <c r="Q397" s="5"/>
      <c r="R397" s="5"/>
      <c r="S397" s="5"/>
      <c r="T397" s="5"/>
      <c r="U397" s="5"/>
      <c r="AA397" s="3"/>
      <c r="AB397" s="13"/>
      <c r="AC397" s="13"/>
      <c r="AD397" s="13"/>
      <c r="AE397" s="13"/>
      <c r="AF397" s="13"/>
      <c r="AG397" s="13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T397" s="107"/>
      <c r="BA397" s="11"/>
      <c r="BB397" s="11"/>
      <c r="BC397" s="11"/>
      <c r="BD397" s="11"/>
      <c r="BE397" s="11"/>
      <c r="BH397" s="11"/>
      <c r="BI397" s="11"/>
      <c r="BJ397" s="11"/>
      <c r="BK397" s="11"/>
      <c r="BL397" s="11"/>
      <c r="BM397" s="11"/>
      <c r="BN397" s="11"/>
    </row>
    <row r="398" spans="1:66" s="1" customFormat="1" x14ac:dyDescent="0.3">
      <c r="A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118"/>
      <c r="N398" s="5"/>
      <c r="O398" s="5"/>
      <c r="P398" s="5"/>
      <c r="Q398" s="5"/>
      <c r="R398" s="5"/>
      <c r="S398" s="5"/>
      <c r="T398" s="5"/>
      <c r="U398" s="5"/>
      <c r="AA398" s="3"/>
      <c r="AB398" s="13"/>
      <c r="AC398" s="13"/>
      <c r="AD398" s="13"/>
      <c r="AE398" s="13"/>
      <c r="AF398" s="13"/>
      <c r="AG398" s="13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T398" s="107"/>
      <c r="BA398" s="11"/>
      <c r="BB398" s="11"/>
      <c r="BC398" s="11"/>
      <c r="BD398" s="11"/>
      <c r="BE398" s="11"/>
      <c r="BH398" s="11"/>
      <c r="BI398" s="11"/>
      <c r="BJ398" s="11"/>
      <c r="BK398" s="11"/>
      <c r="BL398" s="11"/>
      <c r="BM398" s="11"/>
      <c r="BN398" s="11"/>
    </row>
    <row r="399" spans="1:66" s="1" customFormat="1" x14ac:dyDescent="0.3">
      <c r="A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118"/>
      <c r="N399" s="5"/>
      <c r="O399" s="5"/>
      <c r="P399" s="5"/>
      <c r="Q399" s="5"/>
      <c r="R399" s="5"/>
      <c r="S399" s="5"/>
      <c r="T399" s="5"/>
      <c r="U399" s="5"/>
      <c r="AA399" s="3"/>
      <c r="AB399" s="13"/>
      <c r="AC399" s="13"/>
      <c r="AD399" s="13"/>
      <c r="AE399" s="13"/>
      <c r="AF399" s="13"/>
      <c r="AG399" s="13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T399" s="107"/>
      <c r="BA399" s="11"/>
      <c r="BB399" s="11"/>
      <c r="BC399" s="11"/>
      <c r="BD399" s="11"/>
      <c r="BE399" s="11"/>
      <c r="BH399" s="11"/>
      <c r="BI399" s="11"/>
      <c r="BJ399" s="11"/>
      <c r="BK399" s="11"/>
      <c r="BL399" s="11"/>
      <c r="BM399" s="11"/>
      <c r="BN399" s="11"/>
    </row>
    <row r="400" spans="1:66" s="1" customFormat="1" x14ac:dyDescent="0.3">
      <c r="A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118"/>
      <c r="N400" s="5"/>
      <c r="O400" s="5"/>
      <c r="P400" s="5"/>
      <c r="Q400" s="5"/>
      <c r="R400" s="5"/>
      <c r="S400" s="5"/>
      <c r="T400" s="5"/>
      <c r="U400" s="5"/>
      <c r="AA400" s="3"/>
      <c r="AB400" s="13"/>
      <c r="AC400" s="13"/>
      <c r="AD400" s="13"/>
      <c r="AE400" s="13"/>
      <c r="AF400" s="13"/>
      <c r="AG400" s="13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T400" s="107"/>
      <c r="BA400" s="11"/>
      <c r="BB400" s="11"/>
      <c r="BC400" s="11"/>
      <c r="BD400" s="11"/>
      <c r="BE400" s="11"/>
      <c r="BH400" s="11"/>
      <c r="BI400" s="11"/>
      <c r="BJ400" s="11"/>
      <c r="BK400" s="11"/>
      <c r="BL400" s="11"/>
      <c r="BM400" s="11"/>
      <c r="BN400" s="11"/>
    </row>
    <row r="401" spans="1:66" s="1" customFormat="1" x14ac:dyDescent="0.3">
      <c r="A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118"/>
      <c r="N401" s="5"/>
      <c r="O401" s="5"/>
      <c r="P401" s="5"/>
      <c r="Q401" s="5"/>
      <c r="R401" s="5"/>
      <c r="S401" s="5"/>
      <c r="T401" s="5"/>
      <c r="U401" s="5"/>
      <c r="AA401" s="3"/>
      <c r="AB401" s="13"/>
      <c r="AC401" s="13"/>
      <c r="AD401" s="13"/>
      <c r="AE401" s="13"/>
      <c r="AF401" s="13"/>
      <c r="AG401" s="13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T401" s="107"/>
      <c r="BA401" s="11"/>
      <c r="BB401" s="11"/>
      <c r="BC401" s="11"/>
      <c r="BD401" s="11"/>
      <c r="BE401" s="11"/>
      <c r="BH401" s="11"/>
      <c r="BI401" s="11"/>
      <c r="BJ401" s="11"/>
      <c r="BK401" s="11"/>
      <c r="BL401" s="11"/>
      <c r="BM401" s="11"/>
      <c r="BN401" s="11"/>
    </row>
    <row r="402" spans="1:66" s="1" customFormat="1" x14ac:dyDescent="0.3">
      <c r="A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118"/>
      <c r="N402" s="5"/>
      <c r="O402" s="5"/>
      <c r="P402" s="5"/>
      <c r="Q402" s="5"/>
      <c r="R402" s="5"/>
      <c r="S402" s="5"/>
      <c r="T402" s="5"/>
      <c r="U402" s="5"/>
      <c r="AA402" s="3"/>
      <c r="AB402" s="13"/>
      <c r="AC402" s="13"/>
      <c r="AD402" s="13"/>
      <c r="AE402" s="13"/>
      <c r="AF402" s="13"/>
      <c r="AG402" s="13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T402" s="107"/>
      <c r="BA402" s="11"/>
      <c r="BB402" s="11"/>
      <c r="BC402" s="11"/>
      <c r="BD402" s="11"/>
      <c r="BE402" s="11"/>
      <c r="BH402" s="11"/>
      <c r="BI402" s="11"/>
      <c r="BJ402" s="11"/>
      <c r="BK402" s="11"/>
      <c r="BL402" s="11"/>
      <c r="BM402" s="11"/>
      <c r="BN402" s="11"/>
    </row>
    <row r="403" spans="1:66" s="1" customFormat="1" x14ac:dyDescent="0.3">
      <c r="A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118"/>
      <c r="N403" s="5"/>
      <c r="O403" s="5"/>
      <c r="P403" s="5"/>
      <c r="Q403" s="5"/>
      <c r="R403" s="5"/>
      <c r="S403" s="5"/>
      <c r="T403" s="5"/>
      <c r="U403" s="5"/>
      <c r="AA403" s="3"/>
      <c r="AB403" s="13"/>
      <c r="AC403" s="13"/>
      <c r="AD403" s="13"/>
      <c r="AE403" s="13"/>
      <c r="AF403" s="13"/>
      <c r="AG403" s="13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T403" s="107"/>
      <c r="BA403" s="11"/>
      <c r="BB403" s="11"/>
      <c r="BC403" s="11"/>
      <c r="BD403" s="11"/>
      <c r="BE403" s="11"/>
      <c r="BH403" s="11"/>
      <c r="BI403" s="11"/>
      <c r="BJ403" s="11"/>
      <c r="BK403" s="11"/>
      <c r="BL403" s="11"/>
      <c r="BM403" s="11"/>
      <c r="BN403" s="11"/>
    </row>
    <row r="404" spans="1:66" s="1" customFormat="1" x14ac:dyDescent="0.3">
      <c r="A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118"/>
      <c r="N404" s="5"/>
      <c r="O404" s="5"/>
      <c r="P404" s="5"/>
      <c r="Q404" s="5"/>
      <c r="R404" s="5"/>
      <c r="S404" s="5"/>
      <c r="T404" s="5"/>
      <c r="U404" s="5"/>
      <c r="AA404" s="3"/>
      <c r="AB404" s="13"/>
      <c r="AC404" s="13"/>
      <c r="AD404" s="13"/>
      <c r="AE404" s="13"/>
      <c r="AF404" s="13"/>
      <c r="AG404" s="13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T404" s="107"/>
      <c r="BA404" s="11"/>
      <c r="BB404" s="11"/>
      <c r="BC404" s="11"/>
      <c r="BD404" s="11"/>
      <c r="BE404" s="11"/>
      <c r="BH404" s="11"/>
      <c r="BI404" s="11"/>
      <c r="BJ404" s="11"/>
      <c r="BK404" s="11"/>
      <c r="BL404" s="11"/>
      <c r="BM404" s="11"/>
      <c r="BN404" s="11"/>
    </row>
    <row r="405" spans="1:66" s="1" customFormat="1" x14ac:dyDescent="0.3">
      <c r="A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118"/>
      <c r="N405" s="5"/>
      <c r="O405" s="5"/>
      <c r="P405" s="5"/>
      <c r="Q405" s="5"/>
      <c r="R405" s="5"/>
      <c r="S405" s="5"/>
      <c r="T405" s="5"/>
      <c r="U405" s="5"/>
      <c r="AA405" s="3"/>
      <c r="AB405" s="13"/>
      <c r="AC405" s="13"/>
      <c r="AD405" s="13"/>
      <c r="AE405" s="13"/>
      <c r="AF405" s="13"/>
      <c r="AG405" s="13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T405" s="107"/>
      <c r="BA405" s="11"/>
      <c r="BB405" s="11"/>
      <c r="BC405" s="11"/>
      <c r="BD405" s="11"/>
      <c r="BE405" s="11"/>
      <c r="BH405" s="11"/>
      <c r="BI405" s="11"/>
      <c r="BJ405" s="11"/>
      <c r="BK405" s="11"/>
      <c r="BL405" s="11"/>
      <c r="BM405" s="11"/>
      <c r="BN405" s="11"/>
    </row>
    <row r="406" spans="1:66" s="1" customFormat="1" x14ac:dyDescent="0.3">
      <c r="A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118"/>
      <c r="N406" s="5"/>
      <c r="O406" s="5"/>
      <c r="P406" s="5"/>
      <c r="Q406" s="5"/>
      <c r="R406" s="5"/>
      <c r="S406" s="5"/>
      <c r="T406" s="5"/>
      <c r="U406" s="5"/>
      <c r="AA406" s="3"/>
      <c r="AB406" s="13"/>
      <c r="AC406" s="13"/>
      <c r="AD406" s="13"/>
      <c r="AE406" s="13"/>
      <c r="AF406" s="13"/>
      <c r="AG406" s="13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T406" s="107"/>
      <c r="BA406" s="11"/>
      <c r="BB406" s="11"/>
      <c r="BC406" s="11"/>
      <c r="BD406" s="11"/>
      <c r="BE406" s="11"/>
      <c r="BH406" s="11"/>
      <c r="BI406" s="11"/>
      <c r="BJ406" s="11"/>
      <c r="BK406" s="11"/>
      <c r="BL406" s="11"/>
      <c r="BM406" s="11"/>
      <c r="BN406" s="11"/>
    </row>
    <row r="407" spans="1:66" s="1" customFormat="1" x14ac:dyDescent="0.3">
      <c r="A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118"/>
      <c r="N407" s="5"/>
      <c r="O407" s="5"/>
      <c r="P407" s="5"/>
      <c r="Q407" s="5"/>
      <c r="R407" s="5"/>
      <c r="S407" s="5"/>
      <c r="T407" s="5"/>
      <c r="U407" s="5"/>
      <c r="AA407" s="3"/>
      <c r="AB407" s="13"/>
      <c r="AC407" s="13"/>
      <c r="AD407" s="13"/>
      <c r="AE407" s="13"/>
      <c r="AF407" s="13"/>
      <c r="AG407" s="13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T407" s="107"/>
      <c r="BA407" s="11"/>
      <c r="BB407" s="11"/>
      <c r="BC407" s="11"/>
      <c r="BD407" s="11"/>
      <c r="BE407" s="11"/>
      <c r="BH407" s="11"/>
      <c r="BI407" s="11"/>
      <c r="BJ407" s="11"/>
      <c r="BK407" s="11"/>
      <c r="BL407" s="11"/>
      <c r="BM407" s="11"/>
      <c r="BN407" s="11"/>
    </row>
    <row r="408" spans="1:66" s="1" customFormat="1" x14ac:dyDescent="0.3">
      <c r="A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118"/>
      <c r="N408" s="5"/>
      <c r="O408" s="5"/>
      <c r="P408" s="5"/>
      <c r="Q408" s="5"/>
      <c r="R408" s="5"/>
      <c r="S408" s="5"/>
      <c r="T408" s="5"/>
      <c r="U408" s="5"/>
      <c r="AA408" s="3"/>
      <c r="AB408" s="13"/>
      <c r="AC408" s="13"/>
      <c r="AD408" s="13"/>
      <c r="AE408" s="13"/>
      <c r="AF408" s="13"/>
      <c r="AG408" s="13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T408" s="107"/>
      <c r="BA408" s="11"/>
      <c r="BB408" s="11"/>
      <c r="BC408" s="11"/>
      <c r="BD408" s="11"/>
      <c r="BE408" s="11"/>
      <c r="BH408" s="11"/>
      <c r="BI408" s="11"/>
      <c r="BJ408" s="11"/>
      <c r="BK408" s="11"/>
      <c r="BL408" s="11"/>
      <c r="BM408" s="11"/>
      <c r="BN408" s="11"/>
    </row>
    <row r="409" spans="1:66" s="1" customFormat="1" x14ac:dyDescent="0.3">
      <c r="A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118"/>
      <c r="N409" s="5"/>
      <c r="O409" s="5"/>
      <c r="P409" s="5"/>
      <c r="Q409" s="5"/>
      <c r="R409" s="5"/>
      <c r="S409" s="5"/>
      <c r="T409" s="5"/>
      <c r="U409" s="5"/>
      <c r="AA409" s="3"/>
      <c r="AB409" s="13"/>
      <c r="AC409" s="13"/>
      <c r="AD409" s="13"/>
      <c r="AE409" s="13"/>
      <c r="AF409" s="13"/>
      <c r="AG409" s="13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T409" s="107"/>
      <c r="BA409" s="11"/>
      <c r="BB409" s="11"/>
      <c r="BC409" s="11"/>
      <c r="BD409" s="11"/>
      <c r="BE409" s="11"/>
      <c r="BH409" s="11"/>
      <c r="BI409" s="11"/>
      <c r="BJ409" s="11"/>
      <c r="BK409" s="11"/>
      <c r="BL409" s="11"/>
      <c r="BM409" s="11"/>
      <c r="BN409" s="11"/>
    </row>
    <row r="410" spans="1:66" s="1" customFormat="1" x14ac:dyDescent="0.3">
      <c r="A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118"/>
      <c r="N410" s="5"/>
      <c r="O410" s="5"/>
      <c r="P410" s="5"/>
      <c r="Q410" s="5"/>
      <c r="R410" s="5"/>
      <c r="S410" s="5"/>
      <c r="T410" s="5"/>
      <c r="U410" s="5"/>
      <c r="AA410" s="3"/>
      <c r="AB410" s="13"/>
      <c r="AC410" s="13"/>
      <c r="AD410" s="13"/>
      <c r="AE410" s="13"/>
      <c r="AF410" s="13"/>
      <c r="AG410" s="13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T410" s="107"/>
      <c r="BA410" s="11"/>
      <c r="BB410" s="11"/>
      <c r="BC410" s="11"/>
      <c r="BD410" s="11"/>
      <c r="BE410" s="11"/>
      <c r="BH410" s="11"/>
      <c r="BI410" s="11"/>
      <c r="BJ410" s="11"/>
      <c r="BK410" s="11"/>
      <c r="BL410" s="11"/>
      <c r="BM410" s="11"/>
      <c r="BN410" s="11"/>
    </row>
    <row r="411" spans="1:66" s="1" customFormat="1" x14ac:dyDescent="0.3">
      <c r="A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118"/>
      <c r="N411" s="5"/>
      <c r="O411" s="5"/>
      <c r="P411" s="5"/>
      <c r="Q411" s="5"/>
      <c r="R411" s="5"/>
      <c r="S411" s="5"/>
      <c r="T411" s="5"/>
      <c r="U411" s="5"/>
      <c r="AA411" s="3"/>
      <c r="AB411" s="13"/>
      <c r="AC411" s="13"/>
      <c r="AD411" s="13"/>
      <c r="AE411" s="13"/>
      <c r="AF411" s="13"/>
      <c r="AG411" s="13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T411" s="107"/>
      <c r="BA411" s="11"/>
      <c r="BB411" s="11"/>
      <c r="BC411" s="11"/>
      <c r="BD411" s="11"/>
      <c r="BE411" s="11"/>
      <c r="BH411" s="11"/>
      <c r="BI411" s="11"/>
      <c r="BJ411" s="11"/>
      <c r="BK411" s="11"/>
      <c r="BL411" s="11"/>
      <c r="BM411" s="11"/>
      <c r="BN411" s="11"/>
    </row>
    <row r="412" spans="1:66" s="1" customFormat="1" x14ac:dyDescent="0.3">
      <c r="A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118"/>
      <c r="N412" s="5"/>
      <c r="O412" s="5"/>
      <c r="P412" s="5"/>
      <c r="Q412" s="5"/>
      <c r="R412" s="5"/>
      <c r="S412" s="5"/>
      <c r="T412" s="5"/>
      <c r="U412" s="5"/>
      <c r="AA412" s="3"/>
      <c r="AB412" s="13"/>
      <c r="AC412" s="13"/>
      <c r="AD412" s="13"/>
      <c r="AE412" s="13"/>
      <c r="AF412" s="13"/>
      <c r="AG412" s="13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T412" s="107"/>
      <c r="BA412" s="11"/>
      <c r="BB412" s="11"/>
      <c r="BC412" s="11"/>
      <c r="BD412" s="11"/>
      <c r="BE412" s="11"/>
      <c r="BH412" s="11"/>
      <c r="BI412" s="11"/>
      <c r="BJ412" s="11"/>
      <c r="BK412" s="11"/>
      <c r="BL412" s="11"/>
      <c r="BM412" s="11"/>
      <c r="BN412" s="11"/>
    </row>
    <row r="413" spans="1:66" s="1" customFormat="1" x14ac:dyDescent="0.3">
      <c r="A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118"/>
      <c r="N413" s="5"/>
      <c r="O413" s="5"/>
      <c r="P413" s="5"/>
      <c r="Q413" s="5"/>
      <c r="R413" s="5"/>
      <c r="S413" s="5"/>
      <c r="T413" s="5"/>
      <c r="U413" s="5"/>
      <c r="AA413" s="3"/>
      <c r="AB413" s="13"/>
      <c r="AC413" s="13"/>
      <c r="AD413" s="13"/>
      <c r="AE413" s="13"/>
      <c r="AF413" s="13"/>
      <c r="AG413" s="13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T413" s="107"/>
      <c r="BA413" s="11"/>
      <c r="BB413" s="11"/>
      <c r="BC413" s="11"/>
      <c r="BD413" s="11"/>
      <c r="BE413" s="11"/>
      <c r="BH413" s="11"/>
      <c r="BI413" s="11"/>
      <c r="BJ413" s="11"/>
      <c r="BK413" s="11"/>
      <c r="BL413" s="11"/>
      <c r="BM413" s="11"/>
      <c r="BN413" s="11"/>
    </row>
    <row r="414" spans="1:66" s="1" customFormat="1" x14ac:dyDescent="0.3">
      <c r="A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118"/>
      <c r="N414" s="5"/>
      <c r="O414" s="5"/>
      <c r="P414" s="5"/>
      <c r="Q414" s="5"/>
      <c r="R414" s="5"/>
      <c r="S414" s="5"/>
      <c r="T414" s="5"/>
      <c r="U414" s="5"/>
      <c r="AA414" s="3"/>
      <c r="AB414" s="13"/>
      <c r="AC414" s="13"/>
      <c r="AD414" s="13"/>
      <c r="AE414" s="13"/>
      <c r="AF414" s="13"/>
      <c r="AG414" s="13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T414" s="107"/>
      <c r="BA414" s="11"/>
      <c r="BB414" s="11"/>
      <c r="BC414" s="11"/>
      <c r="BD414" s="11"/>
      <c r="BE414" s="11"/>
      <c r="BH414" s="11"/>
      <c r="BI414" s="11"/>
      <c r="BJ414" s="11"/>
      <c r="BK414" s="11"/>
      <c r="BL414" s="11"/>
      <c r="BM414" s="11"/>
      <c r="BN414" s="11"/>
    </row>
    <row r="415" spans="1:66" s="1" customFormat="1" x14ac:dyDescent="0.3">
      <c r="A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118"/>
      <c r="N415" s="5"/>
      <c r="O415" s="5"/>
      <c r="P415" s="5"/>
      <c r="Q415" s="5"/>
      <c r="R415" s="5"/>
      <c r="S415" s="5"/>
      <c r="T415" s="5"/>
      <c r="U415" s="5"/>
      <c r="AA415" s="3"/>
      <c r="AB415" s="13"/>
      <c r="AC415" s="13"/>
      <c r="AD415" s="13"/>
      <c r="AE415" s="13"/>
      <c r="AF415" s="13"/>
      <c r="AG415" s="13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T415" s="107"/>
      <c r="BA415" s="11"/>
      <c r="BB415" s="11"/>
      <c r="BC415" s="11"/>
      <c r="BD415" s="11"/>
      <c r="BE415" s="11"/>
      <c r="BH415" s="11"/>
      <c r="BI415" s="11"/>
      <c r="BJ415" s="11"/>
      <c r="BK415" s="11"/>
      <c r="BL415" s="11"/>
      <c r="BM415" s="11"/>
      <c r="BN415" s="11"/>
    </row>
    <row r="416" spans="1:66" s="1" customFormat="1" x14ac:dyDescent="0.3">
      <c r="A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118"/>
      <c r="N416" s="5"/>
      <c r="O416" s="5"/>
      <c r="P416" s="5"/>
      <c r="Q416" s="5"/>
      <c r="R416" s="5"/>
      <c r="S416" s="5"/>
      <c r="T416" s="5"/>
      <c r="U416" s="5"/>
      <c r="AA416" s="3"/>
      <c r="AB416" s="13"/>
      <c r="AC416" s="13"/>
      <c r="AD416" s="13"/>
      <c r="AE416" s="13"/>
      <c r="AF416" s="13"/>
      <c r="AG416" s="13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T416" s="107"/>
      <c r="BA416" s="11"/>
      <c r="BB416" s="11"/>
      <c r="BC416" s="11"/>
      <c r="BD416" s="11"/>
      <c r="BE416" s="11"/>
      <c r="BH416" s="11"/>
      <c r="BI416" s="11"/>
      <c r="BJ416" s="11"/>
      <c r="BK416" s="11"/>
      <c r="BL416" s="11"/>
      <c r="BM416" s="11"/>
      <c r="BN416" s="11"/>
    </row>
    <row r="417" spans="1:66" s="1" customFormat="1" x14ac:dyDescent="0.3">
      <c r="A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118"/>
      <c r="N417" s="5"/>
      <c r="O417" s="5"/>
      <c r="P417" s="5"/>
      <c r="Q417" s="5"/>
      <c r="R417" s="5"/>
      <c r="S417" s="5"/>
      <c r="T417" s="5"/>
      <c r="U417" s="5"/>
      <c r="AA417" s="3"/>
      <c r="AB417" s="13"/>
      <c r="AC417" s="13"/>
      <c r="AD417" s="13"/>
      <c r="AE417" s="13"/>
      <c r="AF417" s="13"/>
      <c r="AG417" s="13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T417" s="107"/>
      <c r="BA417" s="11"/>
      <c r="BB417" s="11"/>
      <c r="BC417" s="11"/>
      <c r="BD417" s="11"/>
      <c r="BE417" s="11"/>
      <c r="BH417" s="11"/>
      <c r="BI417" s="11"/>
      <c r="BJ417" s="11"/>
      <c r="BK417" s="11"/>
      <c r="BL417" s="11"/>
      <c r="BM417" s="11"/>
      <c r="BN417" s="11"/>
    </row>
    <row r="418" spans="1:66" s="1" customFormat="1" x14ac:dyDescent="0.3">
      <c r="A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118"/>
      <c r="N418" s="5"/>
      <c r="O418" s="5"/>
      <c r="P418" s="5"/>
      <c r="Q418" s="5"/>
      <c r="R418" s="5"/>
      <c r="S418" s="5"/>
      <c r="T418" s="5"/>
      <c r="U418" s="5"/>
      <c r="AA418" s="3"/>
      <c r="AB418" s="13"/>
      <c r="AC418" s="13"/>
      <c r="AD418" s="13"/>
      <c r="AE418" s="13"/>
      <c r="AF418" s="13"/>
      <c r="AG418" s="13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T418" s="107"/>
      <c r="BA418" s="11"/>
      <c r="BB418" s="11"/>
      <c r="BC418" s="11"/>
      <c r="BD418" s="11"/>
      <c r="BE418" s="11"/>
      <c r="BH418" s="11"/>
      <c r="BI418" s="11"/>
      <c r="BJ418" s="11"/>
      <c r="BK418" s="11"/>
      <c r="BL418" s="11"/>
      <c r="BM418" s="11"/>
      <c r="BN418" s="11"/>
    </row>
    <row r="419" spans="1:66" s="1" customFormat="1" x14ac:dyDescent="0.3">
      <c r="A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118"/>
      <c r="N419" s="5"/>
      <c r="O419" s="5"/>
      <c r="P419" s="5"/>
      <c r="Q419" s="5"/>
      <c r="R419" s="5"/>
      <c r="S419" s="5"/>
      <c r="T419" s="5"/>
      <c r="U419" s="5"/>
      <c r="AA419" s="3"/>
      <c r="AB419" s="13"/>
      <c r="AC419" s="13"/>
      <c r="AD419" s="13"/>
      <c r="AE419" s="13"/>
      <c r="AF419" s="13"/>
      <c r="AG419" s="13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T419" s="107"/>
      <c r="BA419" s="11"/>
      <c r="BB419" s="11"/>
      <c r="BC419" s="11"/>
      <c r="BD419" s="11"/>
      <c r="BE419" s="11"/>
      <c r="BH419" s="11"/>
      <c r="BI419" s="11"/>
      <c r="BJ419" s="11"/>
      <c r="BK419" s="11"/>
      <c r="BL419" s="11"/>
      <c r="BM419" s="11"/>
      <c r="BN419" s="11"/>
    </row>
    <row r="420" spans="1:66" s="1" customFormat="1" x14ac:dyDescent="0.3">
      <c r="A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118"/>
      <c r="N420" s="5"/>
      <c r="O420" s="5"/>
      <c r="P420" s="5"/>
      <c r="Q420" s="5"/>
      <c r="R420" s="5"/>
      <c r="S420" s="5"/>
      <c r="T420" s="5"/>
      <c r="U420" s="5"/>
      <c r="AA420" s="3"/>
      <c r="AB420" s="13"/>
      <c r="AC420" s="13"/>
      <c r="AD420" s="13"/>
      <c r="AE420" s="13"/>
      <c r="AF420" s="13"/>
      <c r="AG420" s="13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T420" s="107"/>
      <c r="BA420" s="11"/>
      <c r="BB420" s="11"/>
      <c r="BC420" s="11"/>
      <c r="BD420" s="11"/>
      <c r="BE420" s="11"/>
      <c r="BH420" s="11"/>
      <c r="BI420" s="11"/>
      <c r="BJ420" s="11"/>
      <c r="BK420" s="11"/>
      <c r="BL420" s="11"/>
      <c r="BM420" s="11"/>
      <c r="BN420" s="11"/>
    </row>
    <row r="421" spans="1:66" s="1" customFormat="1" x14ac:dyDescent="0.3">
      <c r="A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118"/>
      <c r="N421" s="5"/>
      <c r="O421" s="5"/>
      <c r="P421" s="5"/>
      <c r="Q421" s="5"/>
      <c r="R421" s="5"/>
      <c r="S421" s="5"/>
      <c r="T421" s="5"/>
      <c r="U421" s="5"/>
      <c r="AA421" s="3"/>
      <c r="AB421" s="13"/>
      <c r="AC421" s="13"/>
      <c r="AD421" s="13"/>
      <c r="AE421" s="13"/>
      <c r="AF421" s="13"/>
      <c r="AG421" s="13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T421" s="107"/>
      <c r="BA421" s="11"/>
      <c r="BB421" s="11"/>
      <c r="BC421" s="11"/>
      <c r="BD421" s="11"/>
      <c r="BE421" s="11"/>
      <c r="BH421" s="11"/>
      <c r="BI421" s="11"/>
      <c r="BJ421" s="11"/>
      <c r="BK421" s="11"/>
      <c r="BL421" s="11"/>
      <c r="BM421" s="11"/>
      <c r="BN421" s="11"/>
    </row>
    <row r="422" spans="1:66" s="1" customFormat="1" x14ac:dyDescent="0.3">
      <c r="A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118"/>
      <c r="N422" s="5"/>
      <c r="O422" s="5"/>
      <c r="P422" s="5"/>
      <c r="Q422" s="5"/>
      <c r="R422" s="5"/>
      <c r="S422" s="5"/>
      <c r="T422" s="5"/>
      <c r="U422" s="5"/>
      <c r="AA422" s="3"/>
      <c r="AB422" s="13"/>
      <c r="AC422" s="13"/>
      <c r="AD422" s="13"/>
      <c r="AE422" s="13"/>
      <c r="AF422" s="13"/>
      <c r="AG422" s="13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T422" s="107"/>
      <c r="BA422" s="11"/>
      <c r="BB422" s="11"/>
      <c r="BC422" s="11"/>
      <c r="BD422" s="11"/>
      <c r="BE422" s="11"/>
      <c r="BH422" s="11"/>
      <c r="BI422" s="11"/>
      <c r="BJ422" s="11"/>
      <c r="BK422" s="11"/>
      <c r="BL422" s="11"/>
      <c r="BM422" s="11"/>
      <c r="BN422" s="11"/>
    </row>
    <row r="423" spans="1:66" s="1" customFormat="1" x14ac:dyDescent="0.3">
      <c r="A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118"/>
      <c r="N423" s="5"/>
      <c r="O423" s="5"/>
      <c r="P423" s="5"/>
      <c r="Q423" s="5"/>
      <c r="R423" s="5"/>
      <c r="S423" s="5"/>
      <c r="T423" s="5"/>
      <c r="U423" s="5"/>
      <c r="AA423" s="3"/>
      <c r="AB423" s="13"/>
      <c r="AC423" s="13"/>
      <c r="AD423" s="13"/>
      <c r="AE423" s="13"/>
      <c r="AF423" s="13"/>
      <c r="AG423" s="13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T423" s="107"/>
      <c r="BA423" s="11"/>
      <c r="BB423" s="11"/>
      <c r="BC423" s="11"/>
      <c r="BD423" s="11"/>
      <c r="BE423" s="11"/>
      <c r="BH423" s="11"/>
      <c r="BI423" s="11"/>
      <c r="BJ423" s="11"/>
      <c r="BK423" s="11"/>
      <c r="BL423" s="11"/>
      <c r="BM423" s="11"/>
      <c r="BN423" s="11"/>
    </row>
    <row r="424" spans="1:66" s="1" customFormat="1" x14ac:dyDescent="0.3">
      <c r="A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118"/>
      <c r="N424" s="5"/>
      <c r="O424" s="5"/>
      <c r="P424" s="5"/>
      <c r="Q424" s="5"/>
      <c r="R424" s="5"/>
      <c r="S424" s="5"/>
      <c r="T424" s="5"/>
      <c r="U424" s="5"/>
      <c r="AA424" s="3"/>
      <c r="AB424" s="13"/>
      <c r="AC424" s="13"/>
      <c r="AD424" s="13"/>
      <c r="AE424" s="13"/>
      <c r="AF424" s="13"/>
      <c r="AG424" s="13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T424" s="107"/>
      <c r="BA424" s="11"/>
      <c r="BB424" s="11"/>
      <c r="BC424" s="11"/>
      <c r="BD424" s="11"/>
      <c r="BE424" s="11"/>
      <c r="BH424" s="11"/>
      <c r="BI424" s="11"/>
      <c r="BJ424" s="11"/>
      <c r="BK424" s="11"/>
      <c r="BL424" s="11"/>
      <c r="BM424" s="11"/>
      <c r="BN424" s="11"/>
    </row>
    <row r="425" spans="1:66" s="1" customFormat="1" x14ac:dyDescent="0.3">
      <c r="A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118"/>
      <c r="N425" s="5"/>
      <c r="O425" s="5"/>
      <c r="P425" s="5"/>
      <c r="Q425" s="5"/>
      <c r="R425" s="5"/>
      <c r="S425" s="5"/>
      <c r="T425" s="5"/>
      <c r="U425" s="5"/>
      <c r="AA425" s="3"/>
      <c r="AB425" s="13"/>
      <c r="AC425" s="13"/>
      <c r="AD425" s="13"/>
      <c r="AE425" s="13"/>
      <c r="AF425" s="13"/>
      <c r="AG425" s="13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T425" s="107"/>
      <c r="BA425" s="11"/>
      <c r="BB425" s="11"/>
      <c r="BC425" s="11"/>
      <c r="BD425" s="11"/>
      <c r="BE425" s="11"/>
      <c r="BH425" s="11"/>
      <c r="BI425" s="11"/>
      <c r="BJ425" s="11"/>
      <c r="BK425" s="11"/>
      <c r="BL425" s="11"/>
      <c r="BM425" s="11"/>
      <c r="BN425" s="11"/>
    </row>
    <row r="426" spans="1:66" s="1" customFormat="1" x14ac:dyDescent="0.3">
      <c r="A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118"/>
      <c r="N426" s="5"/>
      <c r="O426" s="5"/>
      <c r="P426" s="5"/>
      <c r="Q426" s="5"/>
      <c r="R426" s="5"/>
      <c r="S426" s="5"/>
      <c r="T426" s="5"/>
      <c r="U426" s="5"/>
      <c r="AA426" s="3"/>
      <c r="AB426" s="13"/>
      <c r="AC426" s="13"/>
      <c r="AD426" s="13"/>
      <c r="AE426" s="13"/>
      <c r="AF426" s="13"/>
      <c r="AG426" s="13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T426" s="107"/>
      <c r="BA426" s="11"/>
      <c r="BB426" s="11"/>
      <c r="BC426" s="11"/>
      <c r="BD426" s="11"/>
      <c r="BE426" s="11"/>
      <c r="BH426" s="11"/>
      <c r="BI426" s="11"/>
      <c r="BJ426" s="11"/>
      <c r="BK426" s="11"/>
      <c r="BL426" s="11"/>
      <c r="BM426" s="11"/>
      <c r="BN426" s="11"/>
    </row>
    <row r="427" spans="1:66" s="1" customFormat="1" x14ac:dyDescent="0.3">
      <c r="A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118"/>
      <c r="N427" s="5"/>
      <c r="O427" s="5"/>
      <c r="P427" s="5"/>
      <c r="Q427" s="5"/>
      <c r="R427" s="5"/>
      <c r="S427" s="5"/>
      <c r="T427" s="5"/>
      <c r="U427" s="5"/>
      <c r="AA427" s="3"/>
      <c r="AB427" s="13"/>
      <c r="AC427" s="13"/>
      <c r="AD427" s="13"/>
      <c r="AE427" s="13"/>
      <c r="AF427" s="13"/>
      <c r="AG427" s="13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T427" s="107"/>
      <c r="BA427" s="11"/>
      <c r="BB427" s="11"/>
      <c r="BC427" s="11"/>
      <c r="BD427" s="11"/>
      <c r="BE427" s="11"/>
      <c r="BH427" s="11"/>
      <c r="BI427" s="11"/>
      <c r="BJ427" s="11"/>
      <c r="BK427" s="11"/>
      <c r="BL427" s="11"/>
      <c r="BM427" s="11"/>
      <c r="BN427" s="11"/>
    </row>
    <row r="428" spans="1:66" s="1" customFormat="1" x14ac:dyDescent="0.3">
      <c r="A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118"/>
      <c r="N428" s="5"/>
      <c r="O428" s="5"/>
      <c r="P428" s="5"/>
      <c r="Q428" s="5"/>
      <c r="R428" s="5"/>
      <c r="S428" s="5"/>
      <c r="T428" s="5"/>
      <c r="U428" s="5"/>
      <c r="AA428" s="3"/>
      <c r="AB428" s="13"/>
      <c r="AC428" s="13"/>
      <c r="AD428" s="13"/>
      <c r="AE428" s="13"/>
      <c r="AF428" s="13"/>
      <c r="AG428" s="13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T428" s="107"/>
      <c r="BA428" s="11"/>
      <c r="BB428" s="11"/>
      <c r="BC428" s="11"/>
      <c r="BD428" s="11"/>
      <c r="BE428" s="11"/>
      <c r="BH428" s="11"/>
      <c r="BI428" s="11"/>
      <c r="BJ428" s="11"/>
      <c r="BK428" s="11"/>
      <c r="BL428" s="11"/>
      <c r="BM428" s="11"/>
      <c r="BN428" s="11"/>
    </row>
    <row r="429" spans="1:66" s="1" customFormat="1" x14ac:dyDescent="0.3">
      <c r="A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118"/>
      <c r="N429" s="5"/>
      <c r="O429" s="5"/>
      <c r="P429" s="5"/>
      <c r="Q429" s="5"/>
      <c r="R429" s="5"/>
      <c r="S429" s="5"/>
      <c r="T429" s="5"/>
      <c r="U429" s="5"/>
      <c r="AA429" s="3"/>
      <c r="AB429" s="13"/>
      <c r="AC429" s="13"/>
      <c r="AD429" s="13"/>
      <c r="AE429" s="13"/>
      <c r="AF429" s="13"/>
      <c r="AG429" s="13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T429" s="107"/>
      <c r="BA429" s="11"/>
      <c r="BB429" s="11"/>
      <c r="BC429" s="11"/>
      <c r="BD429" s="11"/>
      <c r="BE429" s="11"/>
      <c r="BH429" s="11"/>
      <c r="BI429" s="11"/>
      <c r="BJ429" s="11"/>
      <c r="BK429" s="11"/>
      <c r="BL429" s="11"/>
      <c r="BM429" s="11"/>
      <c r="BN429" s="11"/>
    </row>
    <row r="430" spans="1:66" s="1" customFormat="1" x14ac:dyDescent="0.3">
      <c r="A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118"/>
      <c r="N430" s="5"/>
      <c r="O430" s="5"/>
      <c r="P430" s="5"/>
      <c r="Q430" s="5"/>
      <c r="R430" s="5"/>
      <c r="S430" s="5"/>
      <c r="T430" s="5"/>
      <c r="U430" s="5"/>
      <c r="AA430" s="3"/>
      <c r="AB430" s="13"/>
      <c r="AC430" s="13"/>
      <c r="AD430" s="13"/>
      <c r="AE430" s="13"/>
      <c r="AF430" s="13"/>
      <c r="AG430" s="13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T430" s="107"/>
      <c r="BA430" s="11"/>
      <c r="BB430" s="11"/>
      <c r="BC430" s="11"/>
      <c r="BD430" s="11"/>
      <c r="BE430" s="11"/>
      <c r="BH430" s="11"/>
      <c r="BI430" s="11"/>
      <c r="BJ430" s="11"/>
      <c r="BK430" s="11"/>
      <c r="BL430" s="11"/>
      <c r="BM430" s="11"/>
      <c r="BN430" s="11"/>
    </row>
    <row r="431" spans="1:66" s="1" customFormat="1" x14ac:dyDescent="0.3">
      <c r="A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118"/>
      <c r="N431" s="5"/>
      <c r="O431" s="5"/>
      <c r="P431" s="5"/>
      <c r="Q431" s="5"/>
      <c r="R431" s="5"/>
      <c r="S431" s="5"/>
      <c r="T431" s="5"/>
      <c r="U431" s="5"/>
      <c r="AA431" s="3"/>
      <c r="AB431" s="13"/>
      <c r="AC431" s="13"/>
      <c r="AD431" s="13"/>
      <c r="AE431" s="13"/>
      <c r="AF431" s="13"/>
      <c r="AG431" s="13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T431" s="107"/>
      <c r="BA431" s="11"/>
      <c r="BB431" s="11"/>
      <c r="BC431" s="11"/>
      <c r="BD431" s="11"/>
      <c r="BE431" s="11"/>
      <c r="BH431" s="11"/>
      <c r="BI431" s="11"/>
      <c r="BJ431" s="11"/>
      <c r="BK431" s="11"/>
      <c r="BL431" s="11"/>
      <c r="BM431" s="11"/>
      <c r="BN431" s="11"/>
    </row>
    <row r="432" spans="1:66" s="1" customFormat="1" x14ac:dyDescent="0.3">
      <c r="A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118"/>
      <c r="N432" s="5"/>
      <c r="O432" s="5"/>
      <c r="P432" s="5"/>
      <c r="Q432" s="5"/>
      <c r="R432" s="5"/>
      <c r="S432" s="5"/>
      <c r="T432" s="5"/>
      <c r="U432" s="5"/>
      <c r="AA432" s="3"/>
      <c r="AB432" s="13"/>
      <c r="AC432" s="13"/>
      <c r="AD432" s="13"/>
      <c r="AE432" s="13"/>
      <c r="AF432" s="13"/>
      <c r="AG432" s="13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T432" s="107"/>
      <c r="BA432" s="11"/>
      <c r="BB432" s="11"/>
      <c r="BC432" s="11"/>
      <c r="BD432" s="11"/>
      <c r="BE432" s="11"/>
      <c r="BH432" s="11"/>
      <c r="BI432" s="11"/>
      <c r="BJ432" s="11"/>
      <c r="BK432" s="11"/>
      <c r="BL432" s="11"/>
      <c r="BM432" s="11"/>
      <c r="BN432" s="11"/>
    </row>
    <row r="433" spans="1:66" s="1" customFormat="1" x14ac:dyDescent="0.3">
      <c r="A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118"/>
      <c r="N433" s="5"/>
      <c r="O433" s="5"/>
      <c r="P433" s="5"/>
      <c r="Q433" s="5"/>
      <c r="R433" s="5"/>
      <c r="S433" s="5"/>
      <c r="T433" s="5"/>
      <c r="U433" s="5"/>
      <c r="AA433" s="3"/>
      <c r="AB433" s="13"/>
      <c r="AC433" s="13"/>
      <c r="AD433" s="13"/>
      <c r="AE433" s="13"/>
      <c r="AF433" s="13"/>
      <c r="AG433" s="13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T433" s="107"/>
      <c r="BA433" s="11"/>
      <c r="BB433" s="11"/>
      <c r="BC433" s="11"/>
      <c r="BD433" s="11"/>
      <c r="BE433" s="11"/>
      <c r="BH433" s="11"/>
      <c r="BI433" s="11"/>
      <c r="BJ433" s="11"/>
      <c r="BK433" s="11"/>
      <c r="BL433" s="11"/>
      <c r="BM433" s="11"/>
      <c r="BN433" s="11"/>
    </row>
    <row r="434" spans="1:66" s="1" customFormat="1" x14ac:dyDescent="0.3">
      <c r="A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118"/>
      <c r="N434" s="5"/>
      <c r="O434" s="5"/>
      <c r="P434" s="5"/>
      <c r="Q434" s="5"/>
      <c r="R434" s="5"/>
      <c r="S434" s="5"/>
      <c r="T434" s="5"/>
      <c r="U434" s="5"/>
      <c r="AA434" s="3"/>
      <c r="AB434" s="13"/>
      <c r="AC434" s="13"/>
      <c r="AD434" s="13"/>
      <c r="AE434" s="13"/>
      <c r="AF434" s="13"/>
      <c r="AG434" s="13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T434" s="107"/>
      <c r="BA434" s="11"/>
      <c r="BB434" s="11"/>
      <c r="BC434" s="11"/>
      <c r="BD434" s="11"/>
      <c r="BE434" s="11"/>
      <c r="BH434" s="11"/>
      <c r="BI434" s="11"/>
      <c r="BJ434" s="11"/>
      <c r="BK434" s="11"/>
      <c r="BL434" s="11"/>
      <c r="BM434" s="11"/>
      <c r="BN434" s="11"/>
    </row>
    <row r="435" spans="1:66" s="1" customFormat="1" x14ac:dyDescent="0.3">
      <c r="A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118"/>
      <c r="N435" s="5"/>
      <c r="O435" s="5"/>
      <c r="P435" s="5"/>
      <c r="Q435" s="5"/>
      <c r="R435" s="5"/>
      <c r="S435" s="5"/>
      <c r="T435" s="5"/>
      <c r="U435" s="5"/>
      <c r="AA435" s="3"/>
      <c r="AB435" s="13"/>
      <c r="AC435" s="13"/>
      <c r="AD435" s="13"/>
      <c r="AE435" s="13"/>
      <c r="AF435" s="13"/>
      <c r="AG435" s="13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T435" s="107"/>
      <c r="BA435" s="11"/>
      <c r="BB435" s="11"/>
      <c r="BC435" s="11"/>
      <c r="BD435" s="11"/>
      <c r="BE435" s="11"/>
      <c r="BH435" s="11"/>
      <c r="BI435" s="11"/>
      <c r="BJ435" s="11"/>
      <c r="BK435" s="11"/>
      <c r="BL435" s="11"/>
      <c r="BM435" s="11"/>
      <c r="BN435" s="11"/>
    </row>
    <row r="436" spans="1:66" s="1" customFormat="1" x14ac:dyDescent="0.3">
      <c r="A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118"/>
      <c r="N436" s="5"/>
      <c r="O436" s="5"/>
      <c r="P436" s="5"/>
      <c r="Q436" s="5"/>
      <c r="R436" s="5"/>
      <c r="S436" s="5"/>
      <c r="T436" s="5"/>
      <c r="U436" s="5"/>
      <c r="AA436" s="3"/>
      <c r="AB436" s="13"/>
      <c r="AC436" s="13"/>
      <c r="AD436" s="13"/>
      <c r="AE436" s="13"/>
      <c r="AF436" s="13"/>
      <c r="AG436" s="13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T436" s="107"/>
      <c r="BA436" s="11"/>
      <c r="BB436" s="11"/>
      <c r="BC436" s="11"/>
      <c r="BD436" s="11"/>
      <c r="BE436" s="11"/>
      <c r="BH436" s="11"/>
      <c r="BI436" s="11"/>
      <c r="BJ436" s="11"/>
      <c r="BK436" s="11"/>
      <c r="BL436" s="11"/>
      <c r="BM436" s="11"/>
      <c r="BN436" s="11"/>
    </row>
    <row r="437" spans="1:66" s="1" customFormat="1" x14ac:dyDescent="0.3">
      <c r="A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118"/>
      <c r="N437" s="5"/>
      <c r="O437" s="5"/>
      <c r="P437" s="5"/>
      <c r="Q437" s="5"/>
      <c r="R437" s="5"/>
      <c r="S437" s="5"/>
      <c r="T437" s="5"/>
      <c r="U437" s="5"/>
      <c r="AA437" s="3"/>
      <c r="AB437" s="13"/>
      <c r="AC437" s="13"/>
      <c r="AD437" s="13"/>
      <c r="AE437" s="13"/>
      <c r="AF437" s="13"/>
      <c r="AG437" s="13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T437" s="107"/>
      <c r="BA437" s="11"/>
      <c r="BB437" s="11"/>
      <c r="BC437" s="11"/>
      <c r="BD437" s="11"/>
      <c r="BE437" s="11"/>
      <c r="BH437" s="11"/>
      <c r="BI437" s="11"/>
      <c r="BJ437" s="11"/>
      <c r="BK437" s="11"/>
      <c r="BL437" s="11"/>
      <c r="BM437" s="11"/>
      <c r="BN437" s="11"/>
    </row>
    <row r="438" spans="1:66" s="1" customFormat="1" x14ac:dyDescent="0.3">
      <c r="A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118"/>
      <c r="N438" s="5"/>
      <c r="O438" s="5"/>
      <c r="P438" s="5"/>
      <c r="Q438" s="5"/>
      <c r="R438" s="5"/>
      <c r="S438" s="5"/>
      <c r="T438" s="5"/>
      <c r="U438" s="5"/>
      <c r="AA438" s="3"/>
      <c r="AB438" s="13"/>
      <c r="AC438" s="13"/>
      <c r="AD438" s="13"/>
      <c r="AE438" s="13"/>
      <c r="AF438" s="13"/>
      <c r="AG438" s="13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T438" s="107"/>
      <c r="BA438" s="11"/>
      <c r="BB438" s="11"/>
      <c r="BC438" s="11"/>
      <c r="BD438" s="11"/>
      <c r="BE438" s="11"/>
      <c r="BH438" s="11"/>
      <c r="BI438" s="11"/>
      <c r="BJ438" s="11"/>
      <c r="BK438" s="11"/>
      <c r="BL438" s="11"/>
      <c r="BM438" s="11"/>
      <c r="BN438" s="11"/>
    </row>
    <row r="439" spans="1:66" s="1" customFormat="1" x14ac:dyDescent="0.3">
      <c r="A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118"/>
      <c r="N439" s="5"/>
      <c r="O439" s="5"/>
      <c r="P439" s="5"/>
      <c r="Q439" s="5"/>
      <c r="R439" s="5"/>
      <c r="S439" s="5"/>
      <c r="T439" s="5"/>
      <c r="U439" s="5"/>
      <c r="AA439" s="3"/>
      <c r="AB439" s="13"/>
      <c r="AC439" s="13"/>
      <c r="AD439" s="13"/>
      <c r="AE439" s="13"/>
      <c r="AF439" s="13"/>
      <c r="AG439" s="13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T439" s="107"/>
      <c r="BA439" s="11"/>
      <c r="BB439" s="11"/>
      <c r="BC439" s="11"/>
      <c r="BD439" s="11"/>
      <c r="BE439" s="11"/>
      <c r="BH439" s="11"/>
      <c r="BI439" s="11"/>
      <c r="BJ439" s="11"/>
      <c r="BK439" s="11"/>
      <c r="BL439" s="11"/>
      <c r="BM439" s="11"/>
      <c r="BN439" s="11"/>
    </row>
    <row r="440" spans="1:66" s="1" customFormat="1" x14ac:dyDescent="0.3">
      <c r="A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118"/>
      <c r="N440" s="5"/>
      <c r="O440" s="5"/>
      <c r="P440" s="5"/>
      <c r="Q440" s="5"/>
      <c r="R440" s="5"/>
      <c r="S440" s="5"/>
      <c r="T440" s="5"/>
      <c r="U440" s="5"/>
      <c r="AA440" s="3"/>
      <c r="AB440" s="13"/>
      <c r="AC440" s="13"/>
      <c r="AD440" s="13"/>
      <c r="AE440" s="13"/>
      <c r="AF440" s="13"/>
      <c r="AG440" s="13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T440" s="107"/>
      <c r="BA440" s="11"/>
      <c r="BB440" s="11"/>
      <c r="BC440" s="11"/>
      <c r="BD440" s="11"/>
      <c r="BE440" s="11"/>
      <c r="BH440" s="11"/>
      <c r="BI440" s="11"/>
      <c r="BJ440" s="11"/>
      <c r="BK440" s="11"/>
      <c r="BL440" s="11"/>
      <c r="BM440" s="11"/>
      <c r="BN440" s="11"/>
    </row>
    <row r="441" spans="1:66" s="1" customFormat="1" x14ac:dyDescent="0.3">
      <c r="A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118"/>
      <c r="N441" s="5"/>
      <c r="O441" s="5"/>
      <c r="P441" s="5"/>
      <c r="Q441" s="5"/>
      <c r="R441" s="5"/>
      <c r="S441" s="5"/>
      <c r="T441" s="5"/>
      <c r="U441" s="5"/>
      <c r="AA441" s="3"/>
      <c r="AB441" s="13"/>
      <c r="AC441" s="13"/>
      <c r="AD441" s="13"/>
      <c r="AE441" s="13"/>
      <c r="AF441" s="13"/>
      <c r="AG441" s="13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T441" s="107"/>
      <c r="BA441" s="11"/>
      <c r="BB441" s="11"/>
      <c r="BC441" s="11"/>
      <c r="BD441" s="11"/>
      <c r="BE441" s="11"/>
      <c r="BH441" s="11"/>
      <c r="BI441" s="11"/>
      <c r="BJ441" s="11"/>
      <c r="BK441" s="11"/>
      <c r="BL441" s="11"/>
      <c r="BM441" s="11"/>
      <c r="BN441" s="11"/>
    </row>
    <row r="442" spans="1:66" s="1" customFormat="1" x14ac:dyDescent="0.3">
      <c r="A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118"/>
      <c r="N442" s="5"/>
      <c r="O442" s="5"/>
      <c r="P442" s="5"/>
      <c r="Q442" s="5"/>
      <c r="R442" s="5"/>
      <c r="S442" s="5"/>
      <c r="T442" s="5"/>
      <c r="U442" s="5"/>
      <c r="AA442" s="3"/>
      <c r="AB442" s="13"/>
      <c r="AC442" s="13"/>
      <c r="AD442" s="13"/>
      <c r="AE442" s="13"/>
      <c r="AF442" s="13"/>
      <c r="AG442" s="13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T442" s="107"/>
      <c r="BA442" s="11"/>
      <c r="BB442" s="11"/>
      <c r="BC442" s="11"/>
      <c r="BD442" s="11"/>
      <c r="BE442" s="11"/>
      <c r="BH442" s="11"/>
      <c r="BI442" s="11"/>
      <c r="BJ442" s="11"/>
      <c r="BK442" s="11"/>
      <c r="BL442" s="11"/>
      <c r="BM442" s="11"/>
      <c r="BN442" s="11"/>
    </row>
    <row r="443" spans="1:66" s="1" customFormat="1" x14ac:dyDescent="0.3">
      <c r="A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118"/>
      <c r="N443" s="5"/>
      <c r="O443" s="5"/>
      <c r="P443" s="5"/>
      <c r="Q443" s="5"/>
      <c r="R443" s="5"/>
      <c r="S443" s="5"/>
      <c r="T443" s="5"/>
      <c r="U443" s="5"/>
      <c r="AA443" s="3"/>
      <c r="AB443" s="13"/>
      <c r="AC443" s="13"/>
      <c r="AD443" s="13"/>
      <c r="AE443" s="13"/>
      <c r="AF443" s="13"/>
      <c r="AG443" s="13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T443" s="107"/>
      <c r="BA443" s="11"/>
      <c r="BB443" s="11"/>
      <c r="BC443" s="11"/>
      <c r="BD443" s="11"/>
      <c r="BE443" s="11"/>
      <c r="BH443" s="11"/>
      <c r="BI443" s="11"/>
      <c r="BJ443" s="11"/>
      <c r="BK443" s="11"/>
      <c r="BL443" s="11"/>
      <c r="BM443" s="11"/>
      <c r="BN443" s="11"/>
    </row>
    <row r="444" spans="1:66" s="1" customFormat="1" x14ac:dyDescent="0.3">
      <c r="A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118"/>
      <c r="N444" s="5"/>
      <c r="O444" s="5"/>
      <c r="P444" s="5"/>
      <c r="Q444" s="5"/>
      <c r="R444" s="5"/>
      <c r="S444" s="5"/>
      <c r="T444" s="5"/>
      <c r="U444" s="5"/>
      <c r="AA444" s="3"/>
      <c r="AB444" s="13"/>
      <c r="AC444" s="13"/>
      <c r="AD444" s="13"/>
      <c r="AE444" s="13"/>
      <c r="AF444" s="13"/>
      <c r="AG444" s="13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T444" s="107"/>
      <c r="BA444" s="11"/>
      <c r="BB444" s="11"/>
      <c r="BC444" s="11"/>
      <c r="BD444" s="11"/>
      <c r="BE444" s="11"/>
      <c r="BH444" s="11"/>
      <c r="BI444" s="11"/>
      <c r="BJ444" s="11"/>
      <c r="BK444" s="11"/>
      <c r="BL444" s="11"/>
      <c r="BM444" s="11"/>
      <c r="BN444" s="11"/>
    </row>
    <row r="445" spans="1:66" s="1" customFormat="1" x14ac:dyDescent="0.3">
      <c r="A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118"/>
      <c r="N445" s="5"/>
      <c r="O445" s="5"/>
      <c r="P445" s="5"/>
      <c r="Q445" s="5"/>
      <c r="R445" s="5"/>
      <c r="S445" s="5"/>
      <c r="T445" s="5"/>
      <c r="U445" s="5"/>
      <c r="AA445" s="3"/>
      <c r="AB445" s="13"/>
      <c r="AC445" s="13"/>
      <c r="AD445" s="13"/>
      <c r="AE445" s="13"/>
      <c r="AF445" s="13"/>
      <c r="AG445" s="13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T445" s="107"/>
      <c r="BA445" s="11"/>
      <c r="BB445" s="11"/>
      <c r="BC445" s="11"/>
      <c r="BD445" s="11"/>
      <c r="BE445" s="11"/>
      <c r="BH445" s="11"/>
      <c r="BI445" s="11"/>
      <c r="BJ445" s="11"/>
      <c r="BK445" s="11"/>
      <c r="BL445" s="11"/>
      <c r="BM445" s="11"/>
      <c r="BN445" s="11"/>
    </row>
    <row r="446" spans="1:66" s="1" customFormat="1" x14ac:dyDescent="0.3">
      <c r="A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118"/>
      <c r="N446" s="5"/>
      <c r="O446" s="5"/>
      <c r="P446" s="5"/>
      <c r="Q446" s="5"/>
      <c r="R446" s="5"/>
      <c r="S446" s="5"/>
      <c r="T446" s="5"/>
      <c r="U446" s="5"/>
      <c r="AA446" s="3"/>
      <c r="AB446" s="13"/>
      <c r="AC446" s="13"/>
      <c r="AD446" s="13"/>
      <c r="AE446" s="13"/>
      <c r="AF446" s="13"/>
      <c r="AG446" s="13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T446" s="107"/>
      <c r="BA446" s="11"/>
      <c r="BB446" s="11"/>
      <c r="BC446" s="11"/>
      <c r="BD446" s="11"/>
      <c r="BE446" s="11"/>
      <c r="BH446" s="11"/>
      <c r="BI446" s="11"/>
      <c r="BJ446" s="11"/>
      <c r="BK446" s="11"/>
      <c r="BL446" s="11"/>
      <c r="BM446" s="11"/>
      <c r="BN446" s="11"/>
    </row>
    <row r="447" spans="1:66" s="1" customFormat="1" x14ac:dyDescent="0.3">
      <c r="A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118"/>
      <c r="N447" s="5"/>
      <c r="O447" s="5"/>
      <c r="P447" s="5"/>
      <c r="Q447" s="5"/>
      <c r="R447" s="5"/>
      <c r="S447" s="5"/>
      <c r="T447" s="5"/>
      <c r="U447" s="5"/>
      <c r="AA447" s="3"/>
      <c r="AB447" s="13"/>
      <c r="AC447" s="13"/>
      <c r="AD447" s="13"/>
      <c r="AE447" s="13"/>
      <c r="AF447" s="13"/>
      <c r="AG447" s="13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T447" s="107"/>
      <c r="BA447" s="11"/>
      <c r="BB447" s="11"/>
      <c r="BC447" s="11"/>
      <c r="BD447" s="11"/>
      <c r="BE447" s="11"/>
      <c r="BH447" s="11"/>
      <c r="BI447" s="11"/>
      <c r="BJ447" s="11"/>
      <c r="BK447" s="11"/>
      <c r="BL447" s="11"/>
      <c r="BM447" s="11"/>
      <c r="BN447" s="11"/>
    </row>
    <row r="448" spans="1:66" s="1" customFormat="1" x14ac:dyDescent="0.3">
      <c r="A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118"/>
      <c r="N448" s="5"/>
      <c r="O448" s="5"/>
      <c r="P448" s="5"/>
      <c r="Q448" s="5"/>
      <c r="R448" s="5"/>
      <c r="S448" s="5"/>
      <c r="T448" s="5"/>
      <c r="U448" s="5"/>
      <c r="AA448" s="3"/>
      <c r="AB448" s="13"/>
      <c r="AC448" s="13"/>
      <c r="AD448" s="13"/>
      <c r="AE448" s="13"/>
      <c r="AF448" s="13"/>
      <c r="AG448" s="13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T448" s="107"/>
      <c r="BA448" s="11"/>
      <c r="BB448" s="11"/>
      <c r="BC448" s="11"/>
      <c r="BD448" s="11"/>
      <c r="BE448" s="11"/>
      <c r="BH448" s="11"/>
      <c r="BI448" s="11"/>
      <c r="BJ448" s="11"/>
      <c r="BK448" s="11"/>
      <c r="BL448" s="11"/>
      <c r="BM448" s="11"/>
      <c r="BN448" s="11"/>
    </row>
    <row r="449" spans="1:66" s="1" customFormat="1" x14ac:dyDescent="0.3">
      <c r="A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118"/>
      <c r="N449" s="5"/>
      <c r="O449" s="5"/>
      <c r="P449" s="5"/>
      <c r="Q449" s="5"/>
      <c r="R449" s="5"/>
      <c r="S449" s="5"/>
      <c r="T449" s="5"/>
      <c r="U449" s="5"/>
      <c r="AA449" s="3"/>
      <c r="AB449" s="13"/>
      <c r="AC449" s="13"/>
      <c r="AD449" s="13"/>
      <c r="AE449" s="13"/>
      <c r="AF449" s="13"/>
      <c r="AG449" s="13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T449" s="107"/>
      <c r="BA449" s="11"/>
      <c r="BB449" s="11"/>
      <c r="BC449" s="11"/>
      <c r="BD449" s="11"/>
      <c r="BE449" s="11"/>
      <c r="BH449" s="11"/>
      <c r="BI449" s="11"/>
      <c r="BJ449" s="11"/>
      <c r="BK449" s="11"/>
      <c r="BL449" s="11"/>
      <c r="BM449" s="11"/>
      <c r="BN449" s="11"/>
    </row>
    <row r="450" spans="1:66" s="1" customFormat="1" x14ac:dyDescent="0.3">
      <c r="A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118"/>
      <c r="N450" s="5"/>
      <c r="O450" s="5"/>
      <c r="P450" s="5"/>
      <c r="Q450" s="5"/>
      <c r="R450" s="5"/>
      <c r="S450" s="5"/>
      <c r="T450" s="5"/>
      <c r="U450" s="5"/>
      <c r="AA450" s="3"/>
      <c r="AB450" s="13"/>
      <c r="AC450" s="13"/>
      <c r="AD450" s="13"/>
      <c r="AE450" s="13"/>
      <c r="AF450" s="13"/>
      <c r="AG450" s="13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T450" s="107"/>
      <c r="BA450" s="11"/>
      <c r="BB450" s="11"/>
      <c r="BC450" s="11"/>
      <c r="BD450" s="11"/>
      <c r="BE450" s="11"/>
      <c r="BH450" s="11"/>
      <c r="BI450" s="11"/>
      <c r="BJ450" s="11"/>
      <c r="BK450" s="11"/>
      <c r="BL450" s="11"/>
      <c r="BM450" s="11"/>
      <c r="BN450" s="11"/>
    </row>
    <row r="451" spans="1:66" s="1" customFormat="1" x14ac:dyDescent="0.3">
      <c r="A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118"/>
      <c r="N451" s="5"/>
      <c r="O451" s="5"/>
      <c r="P451" s="5"/>
      <c r="Q451" s="5"/>
      <c r="R451" s="5"/>
      <c r="S451" s="5"/>
      <c r="T451" s="5"/>
      <c r="U451" s="5"/>
      <c r="AA451" s="3"/>
      <c r="AB451" s="13"/>
      <c r="AC451" s="13"/>
      <c r="AD451" s="13"/>
      <c r="AE451" s="13"/>
      <c r="AF451" s="13"/>
      <c r="AG451" s="13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T451" s="107"/>
      <c r="BA451" s="11"/>
      <c r="BB451" s="11"/>
      <c r="BC451" s="11"/>
      <c r="BD451" s="11"/>
      <c r="BE451" s="11"/>
      <c r="BH451" s="11"/>
      <c r="BI451" s="11"/>
      <c r="BJ451" s="11"/>
      <c r="BK451" s="11"/>
      <c r="BL451" s="11"/>
      <c r="BM451" s="11"/>
      <c r="BN451" s="11"/>
    </row>
    <row r="452" spans="1:66" s="1" customFormat="1" x14ac:dyDescent="0.3">
      <c r="A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118"/>
      <c r="N452" s="5"/>
      <c r="O452" s="5"/>
      <c r="P452" s="5"/>
      <c r="Q452" s="5"/>
      <c r="R452" s="5"/>
      <c r="S452" s="5"/>
      <c r="T452" s="5"/>
      <c r="U452" s="5"/>
      <c r="AA452" s="3"/>
      <c r="AB452" s="13"/>
      <c r="AC452" s="13"/>
      <c r="AD452" s="13"/>
      <c r="AE452" s="13"/>
      <c r="AF452" s="13"/>
      <c r="AG452" s="13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T452" s="107"/>
      <c r="BA452" s="11"/>
      <c r="BB452" s="11"/>
      <c r="BC452" s="11"/>
      <c r="BD452" s="11"/>
      <c r="BE452" s="11"/>
      <c r="BH452" s="11"/>
      <c r="BI452" s="11"/>
      <c r="BJ452" s="11"/>
      <c r="BK452" s="11"/>
      <c r="BL452" s="11"/>
      <c r="BM452" s="11"/>
      <c r="BN452" s="11"/>
    </row>
    <row r="453" spans="1:66" s="1" customFormat="1" x14ac:dyDescent="0.3">
      <c r="A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118"/>
      <c r="N453" s="5"/>
      <c r="O453" s="5"/>
      <c r="P453" s="5"/>
      <c r="Q453" s="5"/>
      <c r="R453" s="5"/>
      <c r="S453" s="5"/>
      <c r="T453" s="5"/>
      <c r="U453" s="5"/>
      <c r="AA453" s="3"/>
      <c r="AB453" s="13"/>
      <c r="AC453" s="13"/>
      <c r="AD453" s="13"/>
      <c r="AE453" s="13"/>
      <c r="AF453" s="13"/>
      <c r="AG453" s="13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T453" s="107"/>
      <c r="BA453" s="11"/>
      <c r="BB453" s="11"/>
      <c r="BC453" s="11"/>
      <c r="BD453" s="11"/>
      <c r="BE453" s="11"/>
      <c r="BH453" s="11"/>
      <c r="BI453" s="11"/>
      <c r="BJ453" s="11"/>
      <c r="BK453" s="11"/>
      <c r="BL453" s="11"/>
      <c r="BM453" s="11"/>
      <c r="BN453" s="11"/>
    </row>
    <row r="454" spans="1:66" s="1" customFormat="1" x14ac:dyDescent="0.3">
      <c r="A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118"/>
      <c r="N454" s="5"/>
      <c r="O454" s="5"/>
      <c r="P454" s="5"/>
      <c r="Q454" s="5"/>
      <c r="R454" s="5"/>
      <c r="S454" s="5"/>
      <c r="T454" s="5"/>
      <c r="U454" s="5"/>
      <c r="AA454" s="3"/>
      <c r="AB454" s="13"/>
      <c r="AC454" s="13"/>
      <c r="AD454" s="13"/>
      <c r="AE454" s="13"/>
      <c r="AF454" s="13"/>
      <c r="AG454" s="13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T454" s="107"/>
      <c r="BA454" s="11"/>
      <c r="BB454" s="11"/>
      <c r="BC454" s="11"/>
      <c r="BD454" s="11"/>
      <c r="BE454" s="11"/>
      <c r="BH454" s="11"/>
      <c r="BI454" s="11"/>
      <c r="BJ454" s="11"/>
      <c r="BK454" s="11"/>
      <c r="BL454" s="11"/>
      <c r="BM454" s="11"/>
      <c r="BN454" s="11"/>
    </row>
    <row r="455" spans="1:66" s="1" customFormat="1" x14ac:dyDescent="0.3">
      <c r="A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118"/>
      <c r="N455" s="5"/>
      <c r="O455" s="5"/>
      <c r="P455" s="5"/>
      <c r="Q455" s="5"/>
      <c r="R455" s="5"/>
      <c r="S455" s="5"/>
      <c r="T455" s="5"/>
      <c r="U455" s="5"/>
      <c r="AA455" s="3"/>
      <c r="AB455" s="13"/>
      <c r="AC455" s="13"/>
      <c r="AD455" s="13"/>
      <c r="AE455" s="13"/>
      <c r="AF455" s="13"/>
      <c r="AG455" s="13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T455" s="107"/>
      <c r="BA455" s="11"/>
      <c r="BB455" s="11"/>
      <c r="BC455" s="11"/>
      <c r="BD455" s="11"/>
      <c r="BE455" s="11"/>
      <c r="BH455" s="11"/>
      <c r="BI455" s="11"/>
      <c r="BJ455" s="11"/>
      <c r="BK455" s="11"/>
      <c r="BL455" s="11"/>
      <c r="BM455" s="11"/>
      <c r="BN455" s="11"/>
    </row>
    <row r="456" spans="1:66" s="1" customFormat="1" x14ac:dyDescent="0.3">
      <c r="A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118"/>
      <c r="N456" s="5"/>
      <c r="O456" s="5"/>
      <c r="P456" s="5"/>
      <c r="Q456" s="5"/>
      <c r="R456" s="5"/>
      <c r="S456" s="5"/>
      <c r="T456" s="5"/>
      <c r="U456" s="5"/>
      <c r="AA456" s="3"/>
      <c r="AB456" s="13"/>
      <c r="AC456" s="13"/>
      <c r="AD456" s="13"/>
      <c r="AE456" s="13"/>
      <c r="AF456" s="13"/>
      <c r="AG456" s="13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T456" s="107"/>
      <c r="BA456" s="11"/>
      <c r="BB456" s="11"/>
      <c r="BC456" s="11"/>
      <c r="BD456" s="11"/>
      <c r="BE456" s="11"/>
      <c r="BH456" s="11"/>
      <c r="BI456" s="11"/>
      <c r="BJ456" s="11"/>
      <c r="BK456" s="11"/>
      <c r="BL456" s="11"/>
      <c r="BM456" s="11"/>
      <c r="BN456" s="11"/>
    </row>
    <row r="457" spans="1:66" s="1" customFormat="1" x14ac:dyDescent="0.3">
      <c r="A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118"/>
      <c r="N457" s="5"/>
      <c r="O457" s="5"/>
      <c r="P457" s="5"/>
      <c r="Q457" s="5"/>
      <c r="R457" s="5"/>
      <c r="S457" s="5"/>
      <c r="T457" s="5"/>
      <c r="U457" s="5"/>
      <c r="AA457" s="3"/>
      <c r="AB457" s="13"/>
      <c r="AC457" s="13"/>
      <c r="AD457" s="13"/>
      <c r="AE457" s="13"/>
      <c r="AF457" s="13"/>
      <c r="AG457" s="13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T457" s="107"/>
      <c r="BA457" s="11"/>
      <c r="BB457" s="11"/>
      <c r="BC457" s="11"/>
      <c r="BD457" s="11"/>
      <c r="BE457" s="11"/>
      <c r="BH457" s="11"/>
      <c r="BI457" s="11"/>
      <c r="BJ457" s="11"/>
      <c r="BK457" s="11"/>
      <c r="BL457" s="11"/>
      <c r="BM457" s="11"/>
      <c r="BN457" s="11"/>
    </row>
    <row r="458" spans="1:66" s="1" customFormat="1" x14ac:dyDescent="0.3">
      <c r="A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118"/>
      <c r="N458" s="5"/>
      <c r="O458" s="5"/>
      <c r="P458" s="5"/>
      <c r="Q458" s="5"/>
      <c r="R458" s="5"/>
      <c r="S458" s="5"/>
      <c r="T458" s="5"/>
      <c r="U458" s="5"/>
      <c r="AA458" s="3"/>
      <c r="AB458" s="13"/>
      <c r="AC458" s="13"/>
      <c r="AD458" s="13"/>
      <c r="AE458" s="13"/>
      <c r="AF458" s="13"/>
      <c r="AG458" s="13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T458" s="107"/>
      <c r="BA458" s="11"/>
      <c r="BB458" s="11"/>
      <c r="BC458" s="11"/>
      <c r="BD458" s="11"/>
      <c r="BE458" s="11"/>
      <c r="BH458" s="11"/>
      <c r="BI458" s="11"/>
      <c r="BJ458" s="11"/>
      <c r="BK458" s="11"/>
      <c r="BL458" s="11"/>
      <c r="BM458" s="11"/>
      <c r="BN458" s="11"/>
    </row>
    <row r="459" spans="1:66" s="1" customFormat="1" x14ac:dyDescent="0.3">
      <c r="A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118"/>
      <c r="N459" s="5"/>
      <c r="O459" s="5"/>
      <c r="P459" s="5"/>
      <c r="Q459" s="5"/>
      <c r="R459" s="5"/>
      <c r="S459" s="5"/>
      <c r="T459" s="5"/>
      <c r="U459" s="5"/>
      <c r="AA459" s="3"/>
      <c r="AB459" s="13"/>
      <c r="AC459" s="13"/>
      <c r="AD459" s="13"/>
      <c r="AE459" s="13"/>
      <c r="AF459" s="13"/>
      <c r="AG459" s="13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T459" s="107"/>
      <c r="BA459" s="11"/>
      <c r="BB459" s="11"/>
      <c r="BC459" s="11"/>
      <c r="BD459" s="11"/>
      <c r="BE459" s="11"/>
      <c r="BH459" s="11"/>
      <c r="BI459" s="11"/>
      <c r="BJ459" s="11"/>
      <c r="BK459" s="11"/>
      <c r="BL459" s="11"/>
      <c r="BM459" s="11"/>
      <c r="BN459" s="11"/>
    </row>
    <row r="460" spans="1:66" s="1" customFormat="1" x14ac:dyDescent="0.3">
      <c r="A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118"/>
      <c r="N460" s="5"/>
      <c r="O460" s="5"/>
      <c r="P460" s="5"/>
      <c r="Q460" s="5"/>
      <c r="R460" s="5"/>
      <c r="S460" s="5"/>
      <c r="T460" s="5"/>
      <c r="U460" s="5"/>
      <c r="AA460" s="3"/>
      <c r="AB460" s="13"/>
      <c r="AC460" s="13"/>
      <c r="AD460" s="13"/>
      <c r="AE460" s="13"/>
      <c r="AF460" s="13"/>
      <c r="AG460" s="13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T460" s="107"/>
      <c r="BA460" s="11"/>
      <c r="BB460" s="11"/>
      <c r="BC460" s="11"/>
      <c r="BD460" s="11"/>
      <c r="BE460" s="11"/>
      <c r="BH460" s="11"/>
      <c r="BI460" s="11"/>
      <c r="BJ460" s="11"/>
      <c r="BK460" s="11"/>
      <c r="BL460" s="11"/>
      <c r="BM460" s="11"/>
      <c r="BN460" s="11"/>
    </row>
    <row r="461" spans="1:66" s="1" customFormat="1" x14ac:dyDescent="0.3">
      <c r="A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118"/>
      <c r="N461" s="5"/>
      <c r="O461" s="5"/>
      <c r="P461" s="5"/>
      <c r="Q461" s="5"/>
      <c r="R461" s="5"/>
      <c r="S461" s="5"/>
      <c r="T461" s="5"/>
      <c r="U461" s="5"/>
      <c r="AA461" s="3"/>
      <c r="AB461" s="13"/>
      <c r="AC461" s="13"/>
      <c r="AD461" s="13"/>
      <c r="AE461" s="13"/>
      <c r="AF461" s="13"/>
      <c r="AG461" s="13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T461" s="107"/>
      <c r="BA461" s="11"/>
      <c r="BB461" s="11"/>
      <c r="BC461" s="11"/>
      <c r="BD461" s="11"/>
      <c r="BE461" s="11"/>
      <c r="BH461" s="11"/>
      <c r="BI461" s="11"/>
      <c r="BJ461" s="11"/>
      <c r="BK461" s="11"/>
      <c r="BL461" s="11"/>
      <c r="BM461" s="11"/>
      <c r="BN461" s="11"/>
    </row>
    <row r="462" spans="1:66" s="1" customFormat="1" x14ac:dyDescent="0.3">
      <c r="A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118"/>
      <c r="N462" s="5"/>
      <c r="O462" s="5"/>
      <c r="P462" s="5"/>
      <c r="Q462" s="5"/>
      <c r="R462" s="5"/>
      <c r="S462" s="5"/>
      <c r="T462" s="5"/>
      <c r="U462" s="5"/>
      <c r="AA462" s="3"/>
      <c r="AB462" s="13"/>
      <c r="AC462" s="13"/>
      <c r="AD462" s="13"/>
      <c r="AE462" s="13"/>
      <c r="AF462" s="13"/>
      <c r="AG462" s="13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T462" s="107"/>
      <c r="BA462" s="11"/>
      <c r="BB462" s="11"/>
      <c r="BC462" s="11"/>
      <c r="BD462" s="11"/>
      <c r="BE462" s="11"/>
      <c r="BH462" s="11"/>
      <c r="BI462" s="11"/>
      <c r="BJ462" s="11"/>
      <c r="BK462" s="11"/>
      <c r="BL462" s="11"/>
      <c r="BM462" s="11"/>
      <c r="BN462" s="11"/>
    </row>
    <row r="463" spans="1:66" s="1" customFormat="1" x14ac:dyDescent="0.3">
      <c r="A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118"/>
      <c r="N463" s="5"/>
      <c r="O463" s="5"/>
      <c r="P463" s="5"/>
      <c r="Q463" s="5"/>
      <c r="R463" s="5"/>
      <c r="S463" s="5"/>
      <c r="T463" s="5"/>
      <c r="U463" s="5"/>
      <c r="AA463" s="3"/>
      <c r="AB463" s="13"/>
      <c r="AC463" s="13"/>
      <c r="AD463" s="13"/>
      <c r="AE463" s="13"/>
      <c r="AF463" s="13"/>
      <c r="AG463" s="13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T463" s="107"/>
      <c r="BA463" s="11"/>
      <c r="BB463" s="11"/>
      <c r="BC463" s="11"/>
      <c r="BD463" s="11"/>
      <c r="BE463" s="11"/>
      <c r="BH463" s="11"/>
      <c r="BI463" s="11"/>
      <c r="BJ463" s="11"/>
      <c r="BK463" s="11"/>
      <c r="BL463" s="11"/>
      <c r="BM463" s="11"/>
      <c r="BN463" s="11"/>
    </row>
    <row r="464" spans="1:66" s="1" customFormat="1" x14ac:dyDescent="0.3">
      <c r="A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118"/>
      <c r="N464" s="5"/>
      <c r="O464" s="5"/>
      <c r="P464" s="5"/>
      <c r="Q464" s="5"/>
      <c r="R464" s="5"/>
      <c r="S464" s="5"/>
      <c r="T464" s="5"/>
      <c r="U464" s="5"/>
      <c r="AA464" s="3"/>
      <c r="AB464" s="13"/>
      <c r="AC464" s="13"/>
      <c r="AD464" s="13"/>
      <c r="AE464" s="13"/>
      <c r="AF464" s="13"/>
      <c r="AG464" s="13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T464" s="107"/>
      <c r="BA464" s="11"/>
      <c r="BB464" s="11"/>
      <c r="BC464" s="11"/>
      <c r="BD464" s="11"/>
      <c r="BE464" s="11"/>
      <c r="BH464" s="11"/>
      <c r="BI464" s="11"/>
      <c r="BJ464" s="11"/>
      <c r="BK464" s="11"/>
      <c r="BL464" s="11"/>
      <c r="BM464" s="11"/>
      <c r="BN464" s="11"/>
    </row>
    <row r="465" spans="1:66" s="1" customFormat="1" x14ac:dyDescent="0.3">
      <c r="A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118"/>
      <c r="N465" s="5"/>
      <c r="O465" s="5"/>
      <c r="P465" s="5"/>
      <c r="Q465" s="5"/>
      <c r="R465" s="5"/>
      <c r="S465" s="5"/>
      <c r="T465" s="5"/>
      <c r="U465" s="5"/>
      <c r="AA465" s="3"/>
      <c r="AB465" s="13"/>
      <c r="AC465" s="13"/>
      <c r="AD465" s="13"/>
      <c r="AE465" s="13"/>
      <c r="AF465" s="13"/>
      <c r="AG465" s="13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T465" s="107"/>
      <c r="BA465" s="11"/>
      <c r="BB465" s="11"/>
      <c r="BC465" s="11"/>
      <c r="BD465" s="11"/>
      <c r="BE465" s="11"/>
      <c r="BH465" s="11"/>
      <c r="BI465" s="11"/>
      <c r="BJ465" s="11"/>
      <c r="BK465" s="11"/>
      <c r="BL465" s="11"/>
      <c r="BM465" s="11"/>
      <c r="BN465" s="11"/>
    </row>
    <row r="466" spans="1:66" s="1" customFormat="1" x14ac:dyDescent="0.3">
      <c r="A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118"/>
      <c r="N466" s="5"/>
      <c r="O466" s="5"/>
      <c r="P466" s="5"/>
      <c r="Q466" s="5"/>
      <c r="R466" s="5"/>
      <c r="S466" s="5"/>
      <c r="T466" s="5"/>
      <c r="U466" s="5"/>
      <c r="AA466" s="3"/>
      <c r="AB466" s="13"/>
      <c r="AC466" s="13"/>
      <c r="AD466" s="13"/>
      <c r="AE466" s="13"/>
      <c r="AF466" s="13"/>
      <c r="AG466" s="13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T466" s="107"/>
      <c r="BA466" s="11"/>
      <c r="BB466" s="11"/>
      <c r="BC466" s="11"/>
      <c r="BD466" s="11"/>
      <c r="BE466" s="11"/>
      <c r="BH466" s="11"/>
      <c r="BI466" s="11"/>
      <c r="BJ466" s="11"/>
      <c r="BK466" s="11"/>
      <c r="BL466" s="11"/>
      <c r="BM466" s="11"/>
      <c r="BN466" s="11"/>
    </row>
    <row r="467" spans="1:66" s="1" customFormat="1" x14ac:dyDescent="0.3">
      <c r="A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118"/>
      <c r="N467" s="5"/>
      <c r="O467" s="5"/>
      <c r="P467" s="5"/>
      <c r="Q467" s="5"/>
      <c r="R467" s="5"/>
      <c r="S467" s="5"/>
      <c r="T467" s="5"/>
      <c r="U467" s="5"/>
      <c r="AA467" s="3"/>
      <c r="AB467" s="13"/>
      <c r="AC467" s="13"/>
      <c r="AD467" s="13"/>
      <c r="AE467" s="13"/>
      <c r="AF467" s="13"/>
      <c r="AG467" s="13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T467" s="107"/>
      <c r="BA467" s="11"/>
      <c r="BB467" s="11"/>
      <c r="BC467" s="11"/>
      <c r="BD467" s="11"/>
      <c r="BE467" s="11"/>
      <c r="BH467" s="11"/>
      <c r="BI467" s="11"/>
      <c r="BJ467" s="11"/>
      <c r="BK467" s="11"/>
      <c r="BL467" s="11"/>
      <c r="BM467" s="11"/>
      <c r="BN467" s="11"/>
    </row>
    <row r="468" spans="1:66" s="1" customFormat="1" x14ac:dyDescent="0.3">
      <c r="A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118"/>
      <c r="N468" s="5"/>
      <c r="O468" s="5"/>
      <c r="P468" s="5"/>
      <c r="Q468" s="5"/>
      <c r="R468" s="5"/>
      <c r="S468" s="5"/>
      <c r="T468" s="5"/>
      <c r="U468" s="5"/>
      <c r="AA468" s="3"/>
      <c r="AB468" s="13"/>
      <c r="AC468" s="13"/>
      <c r="AD468" s="13"/>
      <c r="AE468" s="13"/>
      <c r="AF468" s="13"/>
      <c r="AG468" s="13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T468" s="107"/>
      <c r="BA468" s="11"/>
      <c r="BB468" s="11"/>
      <c r="BC468" s="11"/>
      <c r="BD468" s="11"/>
      <c r="BE468" s="11"/>
      <c r="BH468" s="11"/>
      <c r="BI468" s="11"/>
      <c r="BJ468" s="11"/>
      <c r="BK468" s="11"/>
      <c r="BL468" s="11"/>
      <c r="BM468" s="11"/>
      <c r="BN468" s="11"/>
    </row>
    <row r="469" spans="1:66" s="1" customFormat="1" x14ac:dyDescent="0.3">
      <c r="A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118"/>
      <c r="N469" s="5"/>
      <c r="O469" s="5"/>
      <c r="P469" s="5"/>
      <c r="Q469" s="5"/>
      <c r="R469" s="5"/>
      <c r="S469" s="5"/>
      <c r="T469" s="5"/>
      <c r="U469" s="5"/>
      <c r="AA469" s="3"/>
      <c r="AB469" s="13"/>
      <c r="AC469" s="13"/>
      <c r="AD469" s="13"/>
      <c r="AE469" s="13"/>
      <c r="AF469" s="13"/>
      <c r="AG469" s="13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T469" s="107"/>
      <c r="BA469" s="11"/>
      <c r="BB469" s="11"/>
      <c r="BC469" s="11"/>
      <c r="BD469" s="11"/>
      <c r="BE469" s="11"/>
      <c r="BH469" s="11"/>
      <c r="BI469" s="11"/>
      <c r="BJ469" s="11"/>
      <c r="BK469" s="11"/>
      <c r="BL469" s="11"/>
      <c r="BM469" s="11"/>
      <c r="BN469" s="11"/>
    </row>
    <row r="470" spans="1:66" s="1" customFormat="1" x14ac:dyDescent="0.3">
      <c r="A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118"/>
      <c r="N470" s="5"/>
      <c r="O470" s="5"/>
      <c r="P470" s="5"/>
      <c r="Q470" s="5"/>
      <c r="R470" s="5"/>
      <c r="S470" s="5"/>
      <c r="T470" s="5"/>
      <c r="U470" s="5"/>
      <c r="AA470" s="3"/>
      <c r="AB470" s="13"/>
      <c r="AC470" s="13"/>
      <c r="AD470" s="13"/>
      <c r="AE470" s="13"/>
      <c r="AF470" s="13"/>
      <c r="AG470" s="13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T470" s="107"/>
      <c r="BA470" s="11"/>
      <c r="BB470" s="11"/>
      <c r="BC470" s="11"/>
      <c r="BD470" s="11"/>
      <c r="BE470" s="11"/>
      <c r="BH470" s="11"/>
      <c r="BI470" s="11"/>
      <c r="BJ470" s="11"/>
      <c r="BK470" s="11"/>
      <c r="BL470" s="11"/>
      <c r="BM470" s="11"/>
      <c r="BN470" s="11"/>
    </row>
    <row r="471" spans="1:66" s="1" customFormat="1" x14ac:dyDescent="0.3">
      <c r="A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118"/>
      <c r="N471" s="5"/>
      <c r="O471" s="5"/>
      <c r="P471" s="5"/>
      <c r="Q471" s="5"/>
      <c r="R471" s="5"/>
      <c r="S471" s="5"/>
      <c r="T471" s="5"/>
      <c r="U471" s="5"/>
      <c r="AA471" s="3"/>
      <c r="AB471" s="13"/>
      <c r="AC471" s="13"/>
      <c r="AD471" s="13"/>
      <c r="AE471" s="13"/>
      <c r="AF471" s="13"/>
      <c r="AG471" s="13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T471" s="107"/>
      <c r="BA471" s="11"/>
      <c r="BB471" s="11"/>
      <c r="BC471" s="11"/>
      <c r="BD471" s="11"/>
      <c r="BE471" s="11"/>
      <c r="BH471" s="11"/>
      <c r="BI471" s="11"/>
      <c r="BJ471" s="11"/>
      <c r="BK471" s="11"/>
      <c r="BL471" s="11"/>
      <c r="BM471" s="11"/>
      <c r="BN471" s="11"/>
    </row>
    <row r="472" spans="1:66" s="1" customFormat="1" x14ac:dyDescent="0.3">
      <c r="A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118"/>
      <c r="N472" s="5"/>
      <c r="O472" s="5"/>
      <c r="P472" s="5"/>
      <c r="Q472" s="5"/>
      <c r="R472" s="5"/>
      <c r="S472" s="5"/>
      <c r="T472" s="5"/>
      <c r="U472" s="5"/>
      <c r="AA472" s="3"/>
      <c r="AB472" s="13"/>
      <c r="AC472" s="13"/>
      <c r="AD472" s="13"/>
      <c r="AE472" s="13"/>
      <c r="AF472" s="13"/>
      <c r="AG472" s="13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T472" s="107"/>
      <c r="BA472" s="11"/>
      <c r="BB472" s="11"/>
      <c r="BC472" s="11"/>
      <c r="BD472" s="11"/>
      <c r="BE472" s="11"/>
      <c r="BH472" s="11"/>
      <c r="BI472" s="11"/>
      <c r="BJ472" s="11"/>
      <c r="BK472" s="11"/>
      <c r="BL472" s="11"/>
      <c r="BM472" s="11"/>
      <c r="BN472" s="11"/>
    </row>
    <row r="473" spans="1:66" s="1" customFormat="1" x14ac:dyDescent="0.3">
      <c r="A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118"/>
      <c r="N473" s="5"/>
      <c r="O473" s="5"/>
      <c r="P473" s="5"/>
      <c r="Q473" s="5"/>
      <c r="R473" s="5"/>
      <c r="S473" s="5"/>
      <c r="T473" s="5"/>
      <c r="U473" s="5"/>
      <c r="AA473" s="3"/>
      <c r="AB473" s="13"/>
      <c r="AC473" s="13"/>
      <c r="AD473" s="13"/>
      <c r="AE473" s="13"/>
      <c r="AF473" s="13"/>
      <c r="AG473" s="13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T473" s="107"/>
      <c r="BA473" s="11"/>
      <c r="BB473" s="11"/>
      <c r="BC473" s="11"/>
      <c r="BD473" s="11"/>
      <c r="BE473" s="11"/>
      <c r="BH473" s="11"/>
      <c r="BI473" s="11"/>
      <c r="BJ473" s="11"/>
      <c r="BK473" s="11"/>
      <c r="BL473" s="11"/>
      <c r="BM473" s="11"/>
      <c r="BN473" s="11"/>
    </row>
    <row r="474" spans="1:66" s="1" customFormat="1" x14ac:dyDescent="0.3">
      <c r="A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118"/>
      <c r="N474" s="5"/>
      <c r="O474" s="5"/>
      <c r="P474" s="5"/>
      <c r="Q474" s="5"/>
      <c r="R474" s="5"/>
      <c r="S474" s="5"/>
      <c r="T474" s="5"/>
      <c r="U474" s="5"/>
      <c r="AA474" s="3"/>
      <c r="AB474" s="13"/>
      <c r="AC474" s="13"/>
      <c r="AD474" s="13"/>
      <c r="AE474" s="13"/>
      <c r="AF474" s="13"/>
      <c r="AG474" s="13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T474" s="107"/>
      <c r="BA474" s="11"/>
      <c r="BB474" s="11"/>
      <c r="BC474" s="11"/>
      <c r="BD474" s="11"/>
      <c r="BE474" s="11"/>
      <c r="BH474" s="11"/>
      <c r="BI474" s="11"/>
      <c r="BJ474" s="11"/>
      <c r="BK474" s="11"/>
      <c r="BL474" s="11"/>
      <c r="BM474" s="11"/>
      <c r="BN474" s="11"/>
    </row>
    <row r="475" spans="1:66" s="1" customFormat="1" x14ac:dyDescent="0.3">
      <c r="A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118"/>
      <c r="N475" s="5"/>
      <c r="O475" s="5"/>
      <c r="P475" s="5"/>
      <c r="Q475" s="5"/>
      <c r="R475" s="5"/>
      <c r="S475" s="5"/>
      <c r="T475" s="5"/>
      <c r="U475" s="5"/>
      <c r="AA475" s="3"/>
      <c r="AB475" s="13"/>
      <c r="AC475" s="13"/>
      <c r="AD475" s="13"/>
      <c r="AE475" s="13"/>
      <c r="AF475" s="13"/>
      <c r="AG475" s="13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T475" s="107"/>
      <c r="BA475" s="11"/>
      <c r="BB475" s="11"/>
      <c r="BC475" s="11"/>
      <c r="BD475" s="11"/>
      <c r="BE475" s="11"/>
      <c r="BH475" s="11"/>
      <c r="BI475" s="11"/>
      <c r="BJ475" s="11"/>
      <c r="BK475" s="11"/>
      <c r="BL475" s="11"/>
      <c r="BM475" s="11"/>
      <c r="BN475" s="11"/>
    </row>
    <row r="476" spans="1:66" s="1" customFormat="1" x14ac:dyDescent="0.3">
      <c r="A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118"/>
      <c r="N476" s="5"/>
      <c r="O476" s="5"/>
      <c r="P476" s="5"/>
      <c r="Q476" s="5"/>
      <c r="R476" s="5"/>
      <c r="S476" s="5"/>
      <c r="T476" s="5"/>
      <c r="U476" s="5"/>
      <c r="AA476" s="3"/>
      <c r="AB476" s="13"/>
      <c r="AC476" s="13"/>
      <c r="AD476" s="13"/>
      <c r="AE476" s="13"/>
      <c r="AF476" s="13"/>
      <c r="AG476" s="13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T476" s="107"/>
      <c r="BA476" s="11"/>
      <c r="BB476" s="11"/>
      <c r="BC476" s="11"/>
      <c r="BD476" s="11"/>
      <c r="BE476" s="11"/>
      <c r="BH476" s="11"/>
      <c r="BI476" s="11"/>
      <c r="BJ476" s="11"/>
      <c r="BK476" s="11"/>
      <c r="BL476" s="11"/>
      <c r="BM476" s="11"/>
      <c r="BN476" s="11"/>
    </row>
    <row r="477" spans="1:66" s="1" customFormat="1" x14ac:dyDescent="0.3">
      <c r="A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118"/>
      <c r="N477" s="5"/>
      <c r="O477" s="5"/>
      <c r="P477" s="5"/>
      <c r="Q477" s="5"/>
      <c r="R477" s="5"/>
      <c r="S477" s="5"/>
      <c r="T477" s="5"/>
      <c r="U477" s="5"/>
      <c r="AA477" s="3"/>
      <c r="AB477" s="13"/>
      <c r="AC477" s="13"/>
      <c r="AD477" s="13"/>
      <c r="AE477" s="13"/>
      <c r="AF477" s="13"/>
      <c r="AG477" s="13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T477" s="107"/>
      <c r="BA477" s="11"/>
      <c r="BB477" s="11"/>
      <c r="BC477" s="11"/>
      <c r="BD477" s="11"/>
      <c r="BE477" s="11"/>
      <c r="BH477" s="11"/>
      <c r="BI477" s="11"/>
      <c r="BJ477" s="11"/>
      <c r="BK477" s="11"/>
      <c r="BL477" s="11"/>
      <c r="BM477" s="11"/>
      <c r="BN477" s="11"/>
    </row>
    <row r="478" spans="1:66" s="1" customFormat="1" x14ac:dyDescent="0.3">
      <c r="A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118"/>
      <c r="N478" s="5"/>
      <c r="O478" s="5"/>
      <c r="P478" s="5"/>
      <c r="Q478" s="5"/>
      <c r="R478" s="5"/>
      <c r="S478" s="5"/>
      <c r="T478" s="5"/>
      <c r="U478" s="5"/>
      <c r="AA478" s="3"/>
      <c r="AB478" s="13"/>
      <c r="AC478" s="13"/>
      <c r="AD478" s="13"/>
      <c r="AE478" s="13"/>
      <c r="AF478" s="13"/>
      <c r="AG478" s="13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T478" s="107"/>
      <c r="BA478" s="11"/>
      <c r="BB478" s="11"/>
      <c r="BC478" s="11"/>
      <c r="BD478" s="11"/>
      <c r="BE478" s="11"/>
      <c r="BH478" s="11"/>
      <c r="BI478" s="11"/>
      <c r="BJ478" s="11"/>
      <c r="BK478" s="11"/>
      <c r="BL478" s="11"/>
      <c r="BM478" s="11"/>
      <c r="BN478" s="11"/>
    </row>
    <row r="479" spans="1:66" s="1" customFormat="1" x14ac:dyDescent="0.3">
      <c r="A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118"/>
      <c r="N479" s="5"/>
      <c r="O479" s="5"/>
      <c r="P479" s="5"/>
      <c r="Q479" s="5"/>
      <c r="R479" s="5"/>
      <c r="S479" s="5"/>
      <c r="T479" s="5"/>
      <c r="U479" s="5"/>
      <c r="AA479" s="3"/>
      <c r="AB479" s="13"/>
      <c r="AC479" s="13"/>
      <c r="AD479" s="13"/>
      <c r="AE479" s="13"/>
      <c r="AF479" s="13"/>
      <c r="AG479" s="13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T479" s="107"/>
      <c r="BA479" s="11"/>
      <c r="BB479" s="11"/>
      <c r="BC479" s="11"/>
      <c r="BD479" s="11"/>
      <c r="BE479" s="11"/>
      <c r="BH479" s="11"/>
      <c r="BI479" s="11"/>
      <c r="BJ479" s="11"/>
      <c r="BK479" s="11"/>
      <c r="BL479" s="11"/>
      <c r="BM479" s="11"/>
      <c r="BN479" s="11"/>
    </row>
    <row r="480" spans="1:66" s="1" customFormat="1" x14ac:dyDescent="0.3">
      <c r="A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118"/>
      <c r="N480" s="5"/>
      <c r="O480" s="5"/>
      <c r="P480" s="5"/>
      <c r="Q480" s="5"/>
      <c r="R480" s="5"/>
      <c r="S480" s="5"/>
      <c r="T480" s="5"/>
      <c r="U480" s="5"/>
      <c r="AA480" s="3"/>
      <c r="AB480" s="13"/>
      <c r="AC480" s="13"/>
      <c r="AD480" s="13"/>
      <c r="AE480" s="13"/>
      <c r="AF480" s="13"/>
      <c r="AG480" s="13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T480" s="107"/>
      <c r="BA480" s="11"/>
      <c r="BB480" s="11"/>
      <c r="BC480" s="11"/>
      <c r="BD480" s="11"/>
      <c r="BE480" s="11"/>
      <c r="BH480" s="11"/>
      <c r="BI480" s="11"/>
      <c r="BJ480" s="11"/>
      <c r="BK480" s="11"/>
      <c r="BL480" s="11"/>
      <c r="BM480" s="11"/>
      <c r="BN480" s="11"/>
    </row>
    <row r="481" spans="1:66" s="1" customFormat="1" x14ac:dyDescent="0.3">
      <c r="A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118"/>
      <c r="N481" s="5"/>
      <c r="O481" s="5"/>
      <c r="P481" s="5"/>
      <c r="Q481" s="5"/>
      <c r="R481" s="5"/>
      <c r="S481" s="5"/>
      <c r="T481" s="5"/>
      <c r="U481" s="5"/>
      <c r="AA481" s="3"/>
      <c r="AB481" s="13"/>
      <c r="AC481" s="13"/>
      <c r="AD481" s="13"/>
      <c r="AE481" s="13"/>
      <c r="AF481" s="13"/>
      <c r="AG481" s="13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T481" s="107"/>
      <c r="BA481" s="11"/>
      <c r="BB481" s="11"/>
      <c r="BC481" s="11"/>
      <c r="BD481" s="11"/>
      <c r="BE481" s="11"/>
      <c r="BH481" s="11"/>
      <c r="BI481" s="11"/>
      <c r="BJ481" s="11"/>
      <c r="BK481" s="11"/>
      <c r="BL481" s="11"/>
      <c r="BM481" s="11"/>
      <c r="BN481" s="11"/>
    </row>
    <row r="482" spans="1:66" s="1" customFormat="1" x14ac:dyDescent="0.3">
      <c r="A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118"/>
      <c r="N482" s="5"/>
      <c r="O482" s="5"/>
      <c r="P482" s="5"/>
      <c r="Q482" s="5"/>
      <c r="R482" s="5"/>
      <c r="S482" s="5"/>
      <c r="T482" s="5"/>
      <c r="U482" s="5"/>
      <c r="AA482" s="3"/>
      <c r="AB482" s="13"/>
      <c r="AC482" s="13"/>
      <c r="AD482" s="13"/>
      <c r="AE482" s="13"/>
      <c r="AF482" s="13"/>
      <c r="AG482" s="13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T482" s="107"/>
      <c r="BA482" s="11"/>
      <c r="BB482" s="11"/>
      <c r="BC482" s="11"/>
      <c r="BD482" s="11"/>
      <c r="BE482" s="11"/>
      <c r="BH482" s="11"/>
      <c r="BI482" s="11"/>
      <c r="BJ482" s="11"/>
      <c r="BK482" s="11"/>
      <c r="BL482" s="11"/>
      <c r="BM482" s="11"/>
      <c r="BN482" s="11"/>
    </row>
    <row r="483" spans="1:66" s="1" customFormat="1" x14ac:dyDescent="0.3">
      <c r="A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118"/>
      <c r="N483" s="5"/>
      <c r="O483" s="5"/>
      <c r="P483" s="5"/>
      <c r="Q483" s="5"/>
      <c r="R483" s="5"/>
      <c r="S483" s="5"/>
      <c r="T483" s="5"/>
      <c r="U483" s="5"/>
      <c r="AA483" s="3"/>
      <c r="AB483" s="13"/>
      <c r="AC483" s="13"/>
      <c r="AD483" s="13"/>
      <c r="AE483" s="13"/>
      <c r="AF483" s="13"/>
      <c r="AG483" s="13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T483" s="107"/>
      <c r="BA483" s="11"/>
      <c r="BB483" s="11"/>
      <c r="BC483" s="11"/>
      <c r="BD483" s="11"/>
      <c r="BE483" s="11"/>
      <c r="BH483" s="11"/>
      <c r="BI483" s="11"/>
      <c r="BJ483" s="11"/>
      <c r="BK483" s="11"/>
      <c r="BL483" s="11"/>
      <c r="BM483" s="11"/>
      <c r="BN483" s="11"/>
    </row>
    <row r="484" spans="1:66" s="1" customFormat="1" x14ac:dyDescent="0.3">
      <c r="A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118"/>
      <c r="N484" s="5"/>
      <c r="O484" s="5"/>
      <c r="P484" s="5"/>
      <c r="Q484" s="5"/>
      <c r="R484" s="5"/>
      <c r="S484" s="5"/>
      <c r="T484" s="5"/>
      <c r="U484" s="5"/>
      <c r="AA484" s="3"/>
      <c r="AB484" s="13"/>
      <c r="AC484" s="13"/>
      <c r="AD484" s="13"/>
      <c r="AE484" s="13"/>
      <c r="AF484" s="13"/>
      <c r="AG484" s="13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T484" s="107"/>
      <c r="BA484" s="11"/>
      <c r="BB484" s="11"/>
      <c r="BC484" s="11"/>
      <c r="BD484" s="11"/>
      <c r="BE484" s="11"/>
      <c r="BH484" s="11"/>
      <c r="BI484" s="11"/>
      <c r="BJ484" s="11"/>
      <c r="BK484" s="11"/>
      <c r="BL484" s="11"/>
      <c r="BM484" s="11"/>
      <c r="BN484" s="11"/>
    </row>
    <row r="485" spans="1:66" s="1" customFormat="1" x14ac:dyDescent="0.3">
      <c r="A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118"/>
      <c r="N485" s="5"/>
      <c r="O485" s="5"/>
      <c r="P485" s="5"/>
      <c r="Q485" s="5"/>
      <c r="R485" s="5"/>
      <c r="S485" s="5"/>
      <c r="T485" s="5"/>
      <c r="U485" s="5"/>
      <c r="AA485" s="3"/>
      <c r="AB485" s="13"/>
      <c r="AC485" s="13"/>
      <c r="AD485" s="13"/>
      <c r="AE485" s="13"/>
      <c r="AF485" s="13"/>
      <c r="AG485" s="13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T485" s="107"/>
      <c r="BA485" s="11"/>
      <c r="BB485" s="11"/>
      <c r="BC485" s="11"/>
      <c r="BD485" s="11"/>
      <c r="BE485" s="11"/>
      <c r="BH485" s="11"/>
      <c r="BI485" s="11"/>
      <c r="BJ485" s="11"/>
      <c r="BK485" s="11"/>
      <c r="BL485" s="11"/>
      <c r="BM485" s="11"/>
      <c r="BN485" s="11"/>
    </row>
    <row r="486" spans="1:66" s="1" customFormat="1" x14ac:dyDescent="0.3">
      <c r="A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118"/>
      <c r="N486" s="5"/>
      <c r="O486" s="5"/>
      <c r="P486" s="5"/>
      <c r="Q486" s="5"/>
      <c r="R486" s="5"/>
      <c r="S486" s="5"/>
      <c r="T486" s="5"/>
      <c r="U486" s="5"/>
      <c r="AA486" s="3"/>
      <c r="AB486" s="13"/>
      <c r="AC486" s="13"/>
      <c r="AD486" s="13"/>
      <c r="AE486" s="13"/>
      <c r="AF486" s="13"/>
      <c r="AG486" s="13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T486" s="107"/>
      <c r="BA486" s="11"/>
      <c r="BB486" s="11"/>
      <c r="BC486" s="11"/>
      <c r="BD486" s="11"/>
      <c r="BE486" s="11"/>
      <c r="BH486" s="11"/>
      <c r="BI486" s="11"/>
      <c r="BJ486" s="11"/>
      <c r="BK486" s="11"/>
      <c r="BL486" s="11"/>
      <c r="BM486" s="11"/>
      <c r="BN486" s="11"/>
    </row>
    <row r="487" spans="1:66" s="1" customFormat="1" x14ac:dyDescent="0.3">
      <c r="A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118"/>
      <c r="N487" s="5"/>
      <c r="O487" s="5"/>
      <c r="P487" s="5"/>
      <c r="Q487" s="5"/>
      <c r="R487" s="5"/>
      <c r="S487" s="5"/>
      <c r="T487" s="5"/>
      <c r="U487" s="5"/>
      <c r="AA487" s="3"/>
      <c r="AB487" s="13"/>
      <c r="AC487" s="13"/>
      <c r="AD487" s="13"/>
      <c r="AE487" s="13"/>
      <c r="AF487" s="13"/>
      <c r="AG487" s="13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T487" s="107"/>
      <c r="BA487" s="11"/>
      <c r="BB487" s="11"/>
      <c r="BC487" s="11"/>
      <c r="BD487" s="11"/>
      <c r="BE487" s="11"/>
      <c r="BH487" s="11"/>
      <c r="BI487" s="11"/>
      <c r="BJ487" s="11"/>
      <c r="BK487" s="11"/>
      <c r="BL487" s="11"/>
      <c r="BM487" s="11"/>
      <c r="BN487" s="11"/>
    </row>
    <row r="488" spans="1:66" s="1" customFormat="1" x14ac:dyDescent="0.3">
      <c r="A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118"/>
      <c r="N488" s="5"/>
      <c r="O488" s="5"/>
      <c r="P488" s="5"/>
      <c r="Q488" s="5"/>
      <c r="R488" s="5"/>
      <c r="S488" s="5"/>
      <c r="T488" s="5"/>
      <c r="U488" s="5"/>
      <c r="AA488" s="3"/>
      <c r="AB488" s="13"/>
      <c r="AC488" s="13"/>
      <c r="AD488" s="13"/>
      <c r="AE488" s="13"/>
      <c r="AF488" s="13"/>
      <c r="AG488" s="13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T488" s="107"/>
      <c r="BA488" s="11"/>
      <c r="BB488" s="11"/>
      <c r="BC488" s="11"/>
      <c r="BD488" s="11"/>
      <c r="BE488" s="11"/>
      <c r="BH488" s="11"/>
      <c r="BI488" s="11"/>
      <c r="BJ488" s="11"/>
      <c r="BK488" s="11"/>
      <c r="BL488" s="11"/>
      <c r="BM488" s="11"/>
      <c r="BN488" s="11"/>
    </row>
    <row r="489" spans="1:66" s="1" customFormat="1" x14ac:dyDescent="0.3">
      <c r="A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118"/>
      <c r="N489" s="5"/>
      <c r="O489" s="5"/>
      <c r="P489" s="5"/>
      <c r="Q489" s="5"/>
      <c r="R489" s="5"/>
      <c r="S489" s="5"/>
      <c r="T489" s="5"/>
      <c r="U489" s="5"/>
      <c r="AA489" s="3"/>
      <c r="AB489" s="13"/>
      <c r="AC489" s="13"/>
      <c r="AD489" s="13"/>
      <c r="AE489" s="13"/>
      <c r="AF489" s="13"/>
      <c r="AG489" s="13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T489" s="107"/>
      <c r="BA489" s="11"/>
      <c r="BB489" s="11"/>
      <c r="BC489" s="11"/>
      <c r="BD489" s="11"/>
      <c r="BE489" s="11"/>
      <c r="BH489" s="11"/>
      <c r="BI489" s="11"/>
      <c r="BJ489" s="11"/>
      <c r="BK489" s="11"/>
      <c r="BL489" s="11"/>
      <c r="BM489" s="11"/>
      <c r="BN489" s="11"/>
    </row>
    <row r="490" spans="1:66" s="1" customFormat="1" x14ac:dyDescent="0.3">
      <c r="A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118"/>
      <c r="N490" s="5"/>
      <c r="O490" s="5"/>
      <c r="P490" s="5"/>
      <c r="Q490" s="5"/>
      <c r="R490" s="5"/>
      <c r="S490" s="5"/>
      <c r="T490" s="5"/>
      <c r="U490" s="5"/>
      <c r="AA490" s="3"/>
      <c r="AB490" s="13"/>
      <c r="AC490" s="13"/>
      <c r="AD490" s="13"/>
      <c r="AE490" s="13"/>
      <c r="AF490" s="13"/>
      <c r="AG490" s="13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T490" s="107"/>
      <c r="BA490" s="11"/>
      <c r="BB490" s="11"/>
      <c r="BC490" s="11"/>
      <c r="BD490" s="11"/>
      <c r="BE490" s="11"/>
      <c r="BH490" s="11"/>
      <c r="BI490" s="11"/>
      <c r="BJ490" s="11"/>
      <c r="BK490" s="11"/>
      <c r="BL490" s="11"/>
      <c r="BM490" s="11"/>
      <c r="BN490" s="11"/>
    </row>
    <row r="491" spans="1:66" s="1" customFormat="1" x14ac:dyDescent="0.3">
      <c r="A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118"/>
      <c r="N491" s="5"/>
      <c r="O491" s="5"/>
      <c r="P491" s="5"/>
      <c r="Q491" s="5"/>
      <c r="R491" s="5"/>
      <c r="S491" s="5"/>
      <c r="T491" s="5"/>
      <c r="U491" s="5"/>
      <c r="AA491" s="3"/>
      <c r="AB491" s="13"/>
      <c r="AC491" s="13"/>
      <c r="AD491" s="13"/>
      <c r="AE491" s="13"/>
      <c r="AF491" s="13"/>
      <c r="AG491" s="13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T491" s="107"/>
      <c r="BA491" s="11"/>
      <c r="BB491" s="11"/>
      <c r="BC491" s="11"/>
      <c r="BD491" s="11"/>
      <c r="BE491" s="11"/>
      <c r="BH491" s="11"/>
      <c r="BI491" s="11"/>
      <c r="BJ491" s="11"/>
      <c r="BK491" s="11"/>
      <c r="BL491" s="11"/>
      <c r="BM491" s="11"/>
      <c r="BN491" s="11"/>
    </row>
    <row r="492" spans="1:66" s="1" customFormat="1" x14ac:dyDescent="0.3">
      <c r="A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118"/>
      <c r="N492" s="5"/>
      <c r="O492" s="5"/>
      <c r="P492" s="5"/>
      <c r="Q492" s="5"/>
      <c r="R492" s="5"/>
      <c r="S492" s="5"/>
      <c r="T492" s="5"/>
      <c r="U492" s="5"/>
      <c r="AA492" s="3"/>
      <c r="AB492" s="13"/>
      <c r="AC492" s="13"/>
      <c r="AD492" s="13"/>
      <c r="AE492" s="13"/>
      <c r="AF492" s="13"/>
      <c r="AG492" s="13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T492" s="107"/>
      <c r="BA492" s="11"/>
      <c r="BB492" s="11"/>
      <c r="BC492" s="11"/>
      <c r="BD492" s="11"/>
      <c r="BE492" s="11"/>
      <c r="BH492" s="11"/>
      <c r="BI492" s="11"/>
      <c r="BJ492" s="11"/>
      <c r="BK492" s="11"/>
      <c r="BL492" s="11"/>
      <c r="BM492" s="11"/>
      <c r="BN492" s="11"/>
    </row>
    <row r="493" spans="1:66" s="1" customFormat="1" x14ac:dyDescent="0.3">
      <c r="A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118"/>
      <c r="N493" s="5"/>
      <c r="O493" s="5"/>
      <c r="P493" s="5"/>
      <c r="Q493" s="5"/>
      <c r="R493" s="5"/>
      <c r="S493" s="5"/>
      <c r="T493" s="5"/>
      <c r="U493" s="5"/>
      <c r="AA493" s="3"/>
      <c r="AB493" s="13"/>
      <c r="AC493" s="13"/>
      <c r="AD493" s="13"/>
      <c r="AE493" s="13"/>
      <c r="AF493" s="13"/>
      <c r="AG493" s="13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T493" s="107"/>
      <c r="BA493" s="11"/>
      <c r="BB493" s="11"/>
      <c r="BC493" s="11"/>
      <c r="BD493" s="11"/>
      <c r="BE493" s="11"/>
      <c r="BH493" s="11"/>
      <c r="BI493" s="11"/>
      <c r="BJ493" s="11"/>
      <c r="BK493" s="11"/>
      <c r="BL493" s="11"/>
      <c r="BM493" s="11"/>
      <c r="BN493" s="11"/>
    </row>
    <row r="494" spans="1:66" s="1" customFormat="1" x14ac:dyDescent="0.3">
      <c r="A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118"/>
      <c r="N494" s="5"/>
      <c r="O494" s="5"/>
      <c r="P494" s="5"/>
      <c r="Q494" s="5"/>
      <c r="R494" s="5"/>
      <c r="S494" s="5"/>
      <c r="T494" s="5"/>
      <c r="U494" s="5"/>
      <c r="AA494" s="3"/>
      <c r="AB494" s="13"/>
      <c r="AC494" s="13"/>
      <c r="AD494" s="13"/>
      <c r="AE494" s="13"/>
      <c r="AF494" s="13"/>
      <c r="AG494" s="13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T494" s="107"/>
      <c r="BA494" s="11"/>
      <c r="BB494" s="11"/>
      <c r="BC494" s="11"/>
      <c r="BD494" s="11"/>
      <c r="BE494" s="11"/>
      <c r="BH494" s="11"/>
      <c r="BI494" s="11"/>
      <c r="BJ494" s="11"/>
      <c r="BK494" s="11"/>
      <c r="BL494" s="11"/>
      <c r="BM494" s="11"/>
      <c r="BN494" s="11"/>
    </row>
    <row r="495" spans="1:66" s="1" customFormat="1" x14ac:dyDescent="0.3">
      <c r="A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118"/>
      <c r="N495" s="5"/>
      <c r="O495" s="5"/>
      <c r="P495" s="5"/>
      <c r="Q495" s="5"/>
      <c r="R495" s="5"/>
      <c r="S495" s="5"/>
      <c r="T495" s="5"/>
      <c r="U495" s="5"/>
      <c r="AA495" s="3"/>
      <c r="AB495" s="13"/>
      <c r="AC495" s="13"/>
      <c r="AD495" s="13"/>
      <c r="AE495" s="13"/>
      <c r="AF495" s="13"/>
      <c r="AG495" s="13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T495" s="107"/>
      <c r="BA495" s="11"/>
      <c r="BB495" s="11"/>
      <c r="BC495" s="11"/>
      <c r="BD495" s="11"/>
      <c r="BE495" s="11"/>
      <c r="BH495" s="11"/>
      <c r="BI495" s="11"/>
      <c r="BJ495" s="11"/>
      <c r="BK495" s="11"/>
      <c r="BL495" s="11"/>
      <c r="BM495" s="11"/>
      <c r="BN495" s="11"/>
    </row>
    <row r="496" spans="1:66" s="1" customFormat="1" x14ac:dyDescent="0.3">
      <c r="A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118"/>
      <c r="N496" s="5"/>
      <c r="O496" s="5"/>
      <c r="P496" s="5"/>
      <c r="Q496" s="5"/>
      <c r="R496" s="5"/>
      <c r="S496" s="5"/>
      <c r="T496" s="5"/>
      <c r="U496" s="5"/>
      <c r="AA496" s="3"/>
      <c r="AB496" s="13"/>
      <c r="AC496" s="13"/>
      <c r="AD496" s="13"/>
      <c r="AE496" s="13"/>
      <c r="AF496" s="13"/>
      <c r="AG496" s="13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T496" s="107"/>
      <c r="BA496" s="11"/>
      <c r="BB496" s="11"/>
      <c r="BC496" s="11"/>
      <c r="BD496" s="11"/>
      <c r="BE496" s="11"/>
      <c r="BH496" s="11"/>
      <c r="BI496" s="11"/>
      <c r="BJ496" s="11"/>
      <c r="BK496" s="11"/>
      <c r="BL496" s="11"/>
      <c r="BM496" s="11"/>
      <c r="BN496" s="11"/>
    </row>
    <row r="497" spans="1:66" s="1" customFormat="1" x14ac:dyDescent="0.3">
      <c r="A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118"/>
      <c r="N497" s="5"/>
      <c r="O497" s="5"/>
      <c r="P497" s="5"/>
      <c r="Q497" s="5"/>
      <c r="R497" s="5"/>
      <c r="S497" s="5"/>
      <c r="T497" s="5"/>
      <c r="U497" s="5"/>
      <c r="AA497" s="3"/>
      <c r="AB497" s="13"/>
      <c r="AC497" s="13"/>
      <c r="AD497" s="13"/>
      <c r="AE497" s="13"/>
      <c r="AF497" s="13"/>
      <c r="AG497" s="13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T497" s="107"/>
      <c r="BA497" s="11"/>
      <c r="BB497" s="11"/>
      <c r="BC497" s="11"/>
      <c r="BD497" s="11"/>
      <c r="BE497" s="11"/>
      <c r="BH497" s="11"/>
      <c r="BI497" s="11"/>
      <c r="BJ497" s="11"/>
      <c r="BK497" s="11"/>
      <c r="BL497" s="11"/>
      <c r="BM497" s="11"/>
      <c r="BN497" s="11"/>
    </row>
    <row r="498" spans="1:66" s="1" customFormat="1" x14ac:dyDescent="0.3">
      <c r="A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118"/>
      <c r="N498" s="5"/>
      <c r="O498" s="5"/>
      <c r="P498" s="5"/>
      <c r="Q498" s="5"/>
      <c r="R498" s="5"/>
      <c r="S498" s="5"/>
      <c r="T498" s="5"/>
      <c r="U498" s="5"/>
      <c r="AA498" s="3"/>
      <c r="AB498" s="13"/>
      <c r="AC498" s="13"/>
      <c r="AD498" s="13"/>
      <c r="AE498" s="13"/>
      <c r="AF498" s="13"/>
      <c r="AG498" s="13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T498" s="107"/>
      <c r="BA498" s="11"/>
      <c r="BB498" s="11"/>
      <c r="BC498" s="11"/>
      <c r="BD498" s="11"/>
      <c r="BE498" s="11"/>
      <c r="BH498" s="11"/>
      <c r="BI498" s="11"/>
      <c r="BJ498" s="11"/>
      <c r="BK498" s="11"/>
      <c r="BL498" s="11"/>
      <c r="BM498" s="11"/>
      <c r="BN498" s="11"/>
    </row>
    <row r="499" spans="1:66" s="1" customFormat="1" x14ac:dyDescent="0.3">
      <c r="A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118"/>
      <c r="N499" s="5"/>
      <c r="O499" s="5"/>
      <c r="P499" s="5"/>
      <c r="Q499" s="5"/>
      <c r="R499" s="5"/>
      <c r="S499" s="5"/>
      <c r="T499" s="5"/>
      <c r="U499" s="5"/>
      <c r="AA499" s="3"/>
      <c r="AB499" s="13"/>
      <c r="AC499" s="13"/>
      <c r="AD499" s="13"/>
      <c r="AE499" s="13"/>
      <c r="AF499" s="13"/>
      <c r="AG499" s="13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T499" s="107"/>
      <c r="BA499" s="11"/>
      <c r="BB499" s="11"/>
      <c r="BC499" s="11"/>
      <c r="BD499" s="11"/>
      <c r="BE499" s="11"/>
      <c r="BH499" s="11"/>
      <c r="BI499" s="11"/>
      <c r="BJ499" s="11"/>
      <c r="BK499" s="11"/>
      <c r="BL499" s="11"/>
      <c r="BM499" s="11"/>
      <c r="BN499" s="11"/>
    </row>
    <row r="500" spans="1:66" s="1" customFormat="1" x14ac:dyDescent="0.3">
      <c r="A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118"/>
      <c r="N500" s="5"/>
      <c r="O500" s="5"/>
      <c r="P500" s="5"/>
      <c r="Q500" s="5"/>
      <c r="R500" s="5"/>
      <c r="S500" s="5"/>
      <c r="T500" s="5"/>
      <c r="U500" s="5"/>
      <c r="AA500" s="3"/>
      <c r="AB500" s="13"/>
      <c r="AC500" s="13"/>
      <c r="AD500" s="13"/>
      <c r="AE500" s="13"/>
      <c r="AF500" s="13"/>
      <c r="AG500" s="13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T500" s="107"/>
      <c r="BA500" s="11"/>
      <c r="BB500" s="11"/>
      <c r="BC500" s="11"/>
      <c r="BD500" s="11"/>
      <c r="BE500" s="11"/>
      <c r="BH500" s="11"/>
      <c r="BI500" s="11"/>
      <c r="BJ500" s="11"/>
      <c r="BK500" s="11"/>
      <c r="BL500" s="11"/>
      <c r="BM500" s="11"/>
      <c r="BN500" s="11"/>
    </row>
    <row r="501" spans="1:66" s="1" customFormat="1" x14ac:dyDescent="0.3">
      <c r="A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118"/>
      <c r="N501" s="5"/>
      <c r="O501" s="5"/>
      <c r="P501" s="5"/>
      <c r="Q501" s="5"/>
      <c r="R501" s="5"/>
      <c r="S501" s="5"/>
      <c r="T501" s="5"/>
      <c r="U501" s="5"/>
      <c r="AA501" s="3"/>
      <c r="AB501" s="13"/>
      <c r="AC501" s="13"/>
      <c r="AD501" s="13"/>
      <c r="AE501" s="13"/>
      <c r="AF501" s="13"/>
      <c r="AG501" s="13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T501" s="107"/>
      <c r="BA501" s="11"/>
      <c r="BB501" s="11"/>
      <c r="BC501" s="11"/>
      <c r="BD501" s="11"/>
      <c r="BE501" s="11"/>
      <c r="BH501" s="11"/>
      <c r="BI501" s="11"/>
      <c r="BJ501" s="11"/>
      <c r="BK501" s="11"/>
      <c r="BL501" s="11"/>
      <c r="BM501" s="11"/>
      <c r="BN501" s="11"/>
    </row>
    <row r="502" spans="1:66" s="1" customFormat="1" x14ac:dyDescent="0.3">
      <c r="A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118"/>
      <c r="N502" s="5"/>
      <c r="O502" s="5"/>
      <c r="P502" s="5"/>
      <c r="Q502" s="5"/>
      <c r="R502" s="5"/>
      <c r="S502" s="5"/>
      <c r="T502" s="5"/>
      <c r="U502" s="5"/>
      <c r="AA502" s="3"/>
      <c r="AB502" s="13"/>
      <c r="AC502" s="13"/>
      <c r="AD502" s="13"/>
      <c r="AE502" s="13"/>
      <c r="AF502" s="13"/>
      <c r="AG502" s="13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T502" s="107"/>
      <c r="BA502" s="11"/>
      <c r="BB502" s="11"/>
      <c r="BC502" s="11"/>
      <c r="BD502" s="11"/>
      <c r="BE502" s="11"/>
      <c r="BH502" s="11"/>
      <c r="BI502" s="11"/>
      <c r="BJ502" s="11"/>
      <c r="BK502" s="11"/>
      <c r="BL502" s="11"/>
      <c r="BM502" s="11"/>
      <c r="BN502" s="11"/>
    </row>
    <row r="503" spans="1:66" s="1" customFormat="1" x14ac:dyDescent="0.3">
      <c r="A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118"/>
      <c r="N503" s="5"/>
      <c r="O503" s="5"/>
      <c r="P503" s="5"/>
      <c r="Q503" s="5"/>
      <c r="R503" s="5"/>
      <c r="S503" s="5"/>
      <c r="T503" s="5"/>
      <c r="U503" s="5"/>
      <c r="AA503" s="3"/>
      <c r="AB503" s="13"/>
      <c r="AC503" s="13"/>
      <c r="AD503" s="13"/>
      <c r="AE503" s="13"/>
      <c r="AF503" s="13"/>
      <c r="AG503" s="13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T503" s="107"/>
      <c r="BA503" s="11"/>
      <c r="BB503" s="11"/>
      <c r="BC503" s="11"/>
      <c r="BD503" s="11"/>
      <c r="BE503" s="11"/>
      <c r="BH503" s="11"/>
      <c r="BI503" s="11"/>
      <c r="BJ503" s="11"/>
      <c r="BK503" s="11"/>
      <c r="BL503" s="11"/>
      <c r="BM503" s="11"/>
      <c r="BN503" s="11"/>
    </row>
    <row r="504" spans="1:66" s="1" customFormat="1" x14ac:dyDescent="0.3">
      <c r="A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118"/>
      <c r="N504" s="5"/>
      <c r="O504" s="5"/>
      <c r="P504" s="5"/>
      <c r="Q504" s="5"/>
      <c r="R504" s="5"/>
      <c r="S504" s="5"/>
      <c r="T504" s="5"/>
      <c r="U504" s="5"/>
      <c r="AA504" s="3"/>
      <c r="AB504" s="13"/>
      <c r="AC504" s="13"/>
      <c r="AD504" s="13"/>
      <c r="AE504" s="13"/>
      <c r="AF504" s="13"/>
      <c r="AG504" s="13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T504" s="107"/>
      <c r="BA504" s="11"/>
      <c r="BB504" s="11"/>
      <c r="BC504" s="11"/>
      <c r="BD504" s="11"/>
      <c r="BE504" s="11"/>
      <c r="BH504" s="11"/>
      <c r="BI504" s="11"/>
      <c r="BJ504" s="11"/>
      <c r="BK504" s="11"/>
      <c r="BL504" s="11"/>
      <c r="BM504" s="11"/>
      <c r="BN504" s="11"/>
    </row>
    <row r="505" spans="1:66" s="1" customFormat="1" x14ac:dyDescent="0.3">
      <c r="A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118"/>
      <c r="N505" s="5"/>
      <c r="O505" s="5"/>
      <c r="P505" s="5"/>
      <c r="Q505" s="5"/>
      <c r="R505" s="5"/>
      <c r="S505" s="5"/>
      <c r="T505" s="5"/>
      <c r="U505" s="5"/>
      <c r="AA505" s="3"/>
      <c r="AB505" s="13"/>
      <c r="AC505" s="13"/>
      <c r="AD505" s="13"/>
      <c r="AE505" s="13"/>
      <c r="AF505" s="13"/>
      <c r="AG505" s="13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T505" s="107"/>
      <c r="BA505" s="11"/>
      <c r="BB505" s="11"/>
      <c r="BC505" s="11"/>
      <c r="BD505" s="11"/>
      <c r="BE505" s="11"/>
      <c r="BH505" s="11"/>
      <c r="BI505" s="11"/>
      <c r="BJ505" s="11"/>
      <c r="BK505" s="11"/>
      <c r="BL505" s="11"/>
      <c r="BM505" s="11"/>
      <c r="BN505" s="11"/>
    </row>
    <row r="506" spans="1:66" s="1" customFormat="1" x14ac:dyDescent="0.3">
      <c r="A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118"/>
      <c r="N506" s="5"/>
      <c r="O506" s="5"/>
      <c r="P506" s="5"/>
      <c r="Q506" s="5"/>
      <c r="R506" s="5"/>
      <c r="S506" s="5"/>
      <c r="T506" s="5"/>
      <c r="U506" s="5"/>
      <c r="AA506" s="3"/>
      <c r="AB506" s="13"/>
      <c r="AC506" s="13"/>
      <c r="AD506" s="13"/>
      <c r="AE506" s="13"/>
      <c r="AF506" s="13"/>
      <c r="AG506" s="13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T506" s="107"/>
      <c r="BA506" s="11"/>
      <c r="BB506" s="11"/>
      <c r="BC506" s="11"/>
      <c r="BD506" s="11"/>
      <c r="BE506" s="11"/>
      <c r="BH506" s="11"/>
      <c r="BI506" s="11"/>
      <c r="BJ506" s="11"/>
      <c r="BK506" s="11"/>
      <c r="BL506" s="11"/>
      <c r="BM506" s="11"/>
      <c r="BN506" s="11"/>
    </row>
    <row r="507" spans="1:66" s="1" customFormat="1" x14ac:dyDescent="0.3">
      <c r="A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118"/>
      <c r="N507" s="5"/>
      <c r="O507" s="5"/>
      <c r="P507" s="5"/>
      <c r="Q507" s="5"/>
      <c r="R507" s="5"/>
      <c r="S507" s="5"/>
      <c r="T507" s="5"/>
      <c r="U507" s="5"/>
      <c r="AA507" s="3"/>
      <c r="AB507" s="13"/>
      <c r="AC507" s="13"/>
      <c r="AD507" s="13"/>
      <c r="AE507" s="13"/>
      <c r="AF507" s="13"/>
      <c r="AG507" s="13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T507" s="107"/>
      <c r="BA507" s="11"/>
      <c r="BB507" s="11"/>
      <c r="BC507" s="11"/>
      <c r="BD507" s="11"/>
      <c r="BE507" s="11"/>
      <c r="BH507" s="11"/>
      <c r="BI507" s="11"/>
      <c r="BJ507" s="11"/>
      <c r="BK507" s="11"/>
      <c r="BL507" s="11"/>
      <c r="BM507" s="11"/>
      <c r="BN507" s="11"/>
    </row>
    <row r="508" spans="1:66" s="1" customFormat="1" x14ac:dyDescent="0.3">
      <c r="A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118"/>
      <c r="N508" s="5"/>
      <c r="O508" s="5"/>
      <c r="P508" s="5"/>
      <c r="Q508" s="5"/>
      <c r="R508" s="5"/>
      <c r="S508" s="5"/>
      <c r="T508" s="5"/>
      <c r="U508" s="5"/>
      <c r="AA508" s="3"/>
      <c r="AB508" s="13"/>
      <c r="AC508" s="13"/>
      <c r="AD508" s="13"/>
      <c r="AE508" s="13"/>
      <c r="AF508" s="13"/>
      <c r="AG508" s="13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T508" s="107"/>
      <c r="BA508" s="11"/>
      <c r="BB508" s="11"/>
      <c r="BC508" s="11"/>
      <c r="BD508" s="11"/>
      <c r="BE508" s="11"/>
      <c r="BH508" s="11"/>
      <c r="BI508" s="11"/>
      <c r="BJ508" s="11"/>
      <c r="BK508" s="11"/>
      <c r="BL508" s="11"/>
      <c r="BM508" s="11"/>
      <c r="BN508" s="11"/>
    </row>
    <row r="509" spans="1:66" s="1" customFormat="1" x14ac:dyDescent="0.3">
      <c r="A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118"/>
      <c r="N509" s="5"/>
      <c r="O509" s="5"/>
      <c r="P509" s="5"/>
      <c r="Q509" s="5"/>
      <c r="R509" s="5"/>
      <c r="S509" s="5"/>
      <c r="T509" s="5"/>
      <c r="U509" s="5"/>
      <c r="AA509" s="3"/>
      <c r="AB509" s="13"/>
      <c r="AC509" s="13"/>
      <c r="AD509" s="13"/>
      <c r="AE509" s="13"/>
      <c r="AF509" s="13"/>
      <c r="AG509" s="13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T509" s="107"/>
      <c r="BA509" s="11"/>
      <c r="BB509" s="11"/>
      <c r="BC509" s="11"/>
      <c r="BD509" s="11"/>
      <c r="BE509" s="11"/>
      <c r="BH509" s="11"/>
      <c r="BI509" s="11"/>
      <c r="BJ509" s="11"/>
      <c r="BK509" s="11"/>
      <c r="BL509" s="11"/>
      <c r="BM509" s="11"/>
      <c r="BN509" s="11"/>
    </row>
    <row r="510" spans="1:66" s="1" customFormat="1" x14ac:dyDescent="0.3">
      <c r="A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118"/>
      <c r="N510" s="5"/>
      <c r="O510" s="5"/>
      <c r="P510" s="5"/>
      <c r="Q510" s="5"/>
      <c r="R510" s="5"/>
      <c r="S510" s="5"/>
      <c r="T510" s="5"/>
      <c r="U510" s="5"/>
      <c r="AA510" s="3"/>
      <c r="AB510" s="13"/>
      <c r="AC510" s="13"/>
      <c r="AD510" s="13"/>
      <c r="AE510" s="13"/>
      <c r="AF510" s="13"/>
      <c r="AG510" s="13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T510" s="107"/>
      <c r="BA510" s="11"/>
      <c r="BB510" s="11"/>
      <c r="BC510" s="11"/>
      <c r="BD510" s="11"/>
      <c r="BE510" s="11"/>
      <c r="BH510" s="11"/>
      <c r="BI510" s="11"/>
      <c r="BJ510" s="11"/>
      <c r="BK510" s="11"/>
      <c r="BL510" s="11"/>
      <c r="BM510" s="11"/>
      <c r="BN510" s="11"/>
    </row>
    <row r="511" spans="1:66" s="1" customFormat="1" x14ac:dyDescent="0.3">
      <c r="A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118"/>
      <c r="N511" s="5"/>
      <c r="O511" s="5"/>
      <c r="P511" s="5"/>
      <c r="Q511" s="5"/>
      <c r="R511" s="5"/>
      <c r="S511" s="5"/>
      <c r="T511" s="5"/>
      <c r="U511" s="5"/>
      <c r="AA511" s="3"/>
      <c r="AB511" s="13"/>
      <c r="AC511" s="13"/>
      <c r="AD511" s="13"/>
      <c r="AE511" s="13"/>
      <c r="AF511" s="13"/>
      <c r="AG511" s="13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T511" s="107"/>
      <c r="BA511" s="11"/>
      <c r="BB511" s="11"/>
      <c r="BC511" s="11"/>
      <c r="BD511" s="11"/>
      <c r="BE511" s="11"/>
      <c r="BH511" s="11"/>
      <c r="BI511" s="11"/>
      <c r="BJ511" s="11"/>
      <c r="BK511" s="11"/>
      <c r="BL511" s="11"/>
      <c r="BM511" s="11"/>
      <c r="BN511" s="11"/>
    </row>
    <row r="512" spans="1:66" s="1" customFormat="1" x14ac:dyDescent="0.3">
      <c r="A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118"/>
      <c r="N512" s="5"/>
      <c r="O512" s="5"/>
      <c r="P512" s="5"/>
      <c r="Q512" s="5"/>
      <c r="R512" s="5"/>
      <c r="S512" s="5"/>
      <c r="T512" s="5"/>
      <c r="U512" s="5"/>
      <c r="AA512" s="3"/>
      <c r="AB512" s="13"/>
      <c r="AC512" s="13"/>
      <c r="AD512" s="13"/>
      <c r="AE512" s="13"/>
      <c r="AF512" s="13"/>
      <c r="AG512" s="13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T512" s="107"/>
      <c r="BA512" s="11"/>
      <c r="BB512" s="11"/>
      <c r="BC512" s="11"/>
      <c r="BD512" s="11"/>
      <c r="BE512" s="11"/>
      <c r="BH512" s="11"/>
      <c r="BI512" s="11"/>
      <c r="BJ512" s="11"/>
      <c r="BK512" s="11"/>
      <c r="BL512" s="11"/>
      <c r="BM512" s="11"/>
      <c r="BN512" s="11"/>
    </row>
    <row r="513" spans="1:66" s="1" customFormat="1" x14ac:dyDescent="0.3">
      <c r="A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118"/>
      <c r="N513" s="5"/>
      <c r="O513" s="5"/>
      <c r="P513" s="5"/>
      <c r="Q513" s="5"/>
      <c r="R513" s="5"/>
      <c r="S513" s="5"/>
      <c r="T513" s="5"/>
      <c r="U513" s="5"/>
      <c r="AA513" s="3"/>
      <c r="AB513" s="13"/>
      <c r="AC513" s="13"/>
      <c r="AD513" s="13"/>
      <c r="AE513" s="13"/>
      <c r="AF513" s="13"/>
      <c r="AG513" s="13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T513" s="107"/>
      <c r="BA513" s="11"/>
      <c r="BB513" s="11"/>
      <c r="BC513" s="11"/>
      <c r="BD513" s="11"/>
      <c r="BE513" s="11"/>
      <c r="BH513" s="11"/>
      <c r="BI513" s="11"/>
      <c r="BJ513" s="11"/>
      <c r="BK513" s="11"/>
      <c r="BL513" s="11"/>
      <c r="BM513" s="11"/>
      <c r="BN513" s="11"/>
    </row>
    <row r="514" spans="1:66" s="1" customFormat="1" x14ac:dyDescent="0.3">
      <c r="A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118"/>
      <c r="N514" s="5"/>
      <c r="O514" s="5"/>
      <c r="P514" s="5"/>
      <c r="Q514" s="5"/>
      <c r="R514" s="5"/>
      <c r="S514" s="5"/>
      <c r="T514" s="5"/>
      <c r="U514" s="5"/>
      <c r="AA514" s="3"/>
      <c r="AB514" s="13"/>
      <c r="AC514" s="13"/>
      <c r="AD514" s="13"/>
      <c r="AE514" s="13"/>
      <c r="AF514" s="13"/>
      <c r="AG514" s="13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T514" s="107"/>
      <c r="BA514" s="11"/>
      <c r="BB514" s="11"/>
      <c r="BC514" s="11"/>
      <c r="BD514" s="11"/>
      <c r="BE514" s="11"/>
      <c r="BH514" s="11"/>
      <c r="BI514" s="11"/>
      <c r="BJ514" s="11"/>
      <c r="BK514" s="11"/>
      <c r="BL514" s="11"/>
      <c r="BM514" s="11"/>
      <c r="BN514" s="11"/>
    </row>
    <row r="515" spans="1:66" s="1" customFormat="1" x14ac:dyDescent="0.3">
      <c r="A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118"/>
      <c r="N515" s="5"/>
      <c r="O515" s="5"/>
      <c r="P515" s="5"/>
      <c r="Q515" s="5"/>
      <c r="R515" s="5"/>
      <c r="S515" s="5"/>
      <c r="T515" s="5"/>
      <c r="U515" s="5"/>
      <c r="AA515" s="3"/>
      <c r="AB515" s="13"/>
      <c r="AC515" s="13"/>
      <c r="AD515" s="13"/>
      <c r="AE515" s="13"/>
      <c r="AF515" s="13"/>
      <c r="AG515" s="13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T515" s="107"/>
      <c r="BA515" s="11"/>
      <c r="BB515" s="11"/>
      <c r="BC515" s="11"/>
      <c r="BD515" s="11"/>
      <c r="BE515" s="11"/>
      <c r="BH515" s="11"/>
      <c r="BI515" s="11"/>
      <c r="BJ515" s="11"/>
      <c r="BK515" s="11"/>
      <c r="BL515" s="11"/>
      <c r="BM515" s="11"/>
      <c r="BN515" s="11"/>
    </row>
    <row r="516" spans="1:66" s="1" customFormat="1" x14ac:dyDescent="0.3">
      <c r="A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118"/>
      <c r="N516" s="5"/>
      <c r="O516" s="5"/>
      <c r="P516" s="5"/>
      <c r="Q516" s="5"/>
      <c r="R516" s="5"/>
      <c r="S516" s="5"/>
      <c r="T516" s="5"/>
      <c r="U516" s="5"/>
      <c r="AA516" s="3"/>
      <c r="AB516" s="13"/>
      <c r="AC516" s="13"/>
      <c r="AD516" s="13"/>
      <c r="AE516" s="13"/>
      <c r="AF516" s="13"/>
      <c r="AG516" s="13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T516" s="107"/>
      <c r="BA516" s="11"/>
      <c r="BB516" s="11"/>
      <c r="BC516" s="11"/>
      <c r="BD516" s="11"/>
      <c r="BE516" s="11"/>
      <c r="BH516" s="11"/>
      <c r="BI516" s="11"/>
      <c r="BJ516" s="11"/>
      <c r="BK516" s="11"/>
      <c r="BL516" s="11"/>
      <c r="BM516" s="11"/>
      <c r="BN516" s="11"/>
    </row>
    <row r="517" spans="1:66" s="1" customFormat="1" x14ac:dyDescent="0.3">
      <c r="A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118"/>
      <c r="N517" s="5"/>
      <c r="O517" s="5"/>
      <c r="P517" s="5"/>
      <c r="Q517" s="5"/>
      <c r="R517" s="5"/>
      <c r="S517" s="5"/>
      <c r="T517" s="5"/>
      <c r="U517" s="5"/>
      <c r="AA517" s="3"/>
      <c r="AB517" s="13"/>
      <c r="AC517" s="13"/>
      <c r="AD517" s="13"/>
      <c r="AE517" s="13"/>
      <c r="AF517" s="13"/>
      <c r="AG517" s="13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T517" s="107"/>
      <c r="BA517" s="11"/>
      <c r="BB517" s="11"/>
      <c r="BC517" s="11"/>
      <c r="BD517" s="11"/>
      <c r="BE517" s="11"/>
      <c r="BH517" s="11"/>
      <c r="BI517" s="11"/>
      <c r="BJ517" s="11"/>
      <c r="BK517" s="11"/>
      <c r="BL517" s="11"/>
      <c r="BM517" s="11"/>
      <c r="BN517" s="11"/>
    </row>
    <row r="518" spans="1:66" s="1" customFormat="1" x14ac:dyDescent="0.3">
      <c r="A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118"/>
      <c r="N518" s="5"/>
      <c r="O518" s="5"/>
      <c r="P518" s="5"/>
      <c r="Q518" s="5"/>
      <c r="R518" s="5"/>
      <c r="S518" s="5"/>
      <c r="T518" s="5"/>
      <c r="U518" s="5"/>
      <c r="AA518" s="3"/>
      <c r="AB518" s="13"/>
      <c r="AC518" s="13"/>
      <c r="AD518" s="13"/>
      <c r="AE518" s="13"/>
      <c r="AF518" s="13"/>
      <c r="AG518" s="13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T518" s="107"/>
      <c r="BA518" s="11"/>
      <c r="BB518" s="11"/>
      <c r="BC518" s="11"/>
      <c r="BD518" s="11"/>
      <c r="BE518" s="11"/>
      <c r="BH518" s="11"/>
      <c r="BI518" s="11"/>
      <c r="BJ518" s="11"/>
      <c r="BK518" s="11"/>
      <c r="BL518" s="11"/>
      <c r="BM518" s="11"/>
      <c r="BN518" s="11"/>
    </row>
    <row r="519" spans="1:66" s="1" customFormat="1" x14ac:dyDescent="0.3">
      <c r="A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118"/>
      <c r="N519" s="5"/>
      <c r="O519" s="5"/>
      <c r="P519" s="5"/>
      <c r="Q519" s="5"/>
      <c r="R519" s="5"/>
      <c r="S519" s="5"/>
      <c r="T519" s="5"/>
      <c r="U519" s="5"/>
      <c r="AA519" s="3"/>
      <c r="AB519" s="13"/>
      <c r="AC519" s="13"/>
      <c r="AD519" s="13"/>
      <c r="AE519" s="13"/>
      <c r="AF519" s="13"/>
      <c r="AG519" s="13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T519" s="107"/>
      <c r="BA519" s="11"/>
      <c r="BB519" s="11"/>
      <c r="BC519" s="11"/>
      <c r="BD519" s="11"/>
      <c r="BE519" s="11"/>
      <c r="BH519" s="11"/>
      <c r="BI519" s="11"/>
      <c r="BJ519" s="11"/>
      <c r="BK519" s="11"/>
      <c r="BL519" s="11"/>
      <c r="BM519" s="11"/>
      <c r="BN519" s="11"/>
    </row>
    <row r="520" spans="1:66" s="1" customFormat="1" x14ac:dyDescent="0.3">
      <c r="A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118"/>
      <c r="N520" s="5"/>
      <c r="O520" s="5"/>
      <c r="P520" s="5"/>
      <c r="Q520" s="5"/>
      <c r="R520" s="5"/>
      <c r="S520" s="5"/>
      <c r="T520" s="5"/>
      <c r="U520" s="5"/>
      <c r="AA520" s="3"/>
      <c r="AB520" s="13"/>
      <c r="AC520" s="13"/>
      <c r="AD520" s="13"/>
      <c r="AE520" s="13"/>
      <c r="AF520" s="13"/>
      <c r="AG520" s="13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T520" s="107"/>
      <c r="BA520" s="11"/>
      <c r="BB520" s="11"/>
      <c r="BC520" s="11"/>
      <c r="BD520" s="11"/>
      <c r="BE520" s="11"/>
      <c r="BH520" s="11"/>
      <c r="BI520" s="11"/>
      <c r="BJ520" s="11"/>
      <c r="BK520" s="11"/>
      <c r="BL520" s="11"/>
      <c r="BM520" s="11"/>
      <c r="BN520" s="11"/>
    </row>
    <row r="521" spans="1:66" s="1" customFormat="1" x14ac:dyDescent="0.3">
      <c r="A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118"/>
      <c r="N521" s="5"/>
      <c r="O521" s="5"/>
      <c r="P521" s="5"/>
      <c r="Q521" s="5"/>
      <c r="R521" s="5"/>
      <c r="S521" s="5"/>
      <c r="T521" s="5"/>
      <c r="U521" s="5"/>
      <c r="AA521" s="3"/>
      <c r="AB521" s="13"/>
      <c r="AC521" s="13"/>
      <c r="AD521" s="13"/>
      <c r="AE521" s="13"/>
      <c r="AF521" s="13"/>
      <c r="AG521" s="13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T521" s="107"/>
      <c r="BA521" s="11"/>
      <c r="BB521" s="11"/>
      <c r="BC521" s="11"/>
      <c r="BD521" s="11"/>
      <c r="BE521" s="11"/>
      <c r="BH521" s="11"/>
      <c r="BI521" s="11"/>
      <c r="BJ521" s="11"/>
      <c r="BK521" s="11"/>
      <c r="BL521" s="11"/>
      <c r="BM521" s="11"/>
      <c r="BN521" s="11"/>
    </row>
    <row r="522" spans="1:66" s="1" customFormat="1" x14ac:dyDescent="0.3">
      <c r="A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118"/>
      <c r="N522" s="5"/>
      <c r="O522" s="5"/>
      <c r="P522" s="5"/>
      <c r="Q522" s="5"/>
      <c r="R522" s="5"/>
      <c r="S522" s="5"/>
      <c r="T522" s="5"/>
      <c r="U522" s="5"/>
      <c r="AA522" s="3"/>
      <c r="AB522" s="13"/>
      <c r="AC522" s="13"/>
      <c r="AD522" s="13"/>
      <c r="AE522" s="13"/>
      <c r="AF522" s="13"/>
      <c r="AG522" s="13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T522" s="107"/>
      <c r="BA522" s="11"/>
      <c r="BB522" s="11"/>
      <c r="BC522" s="11"/>
      <c r="BD522" s="11"/>
      <c r="BE522" s="11"/>
      <c r="BH522" s="11"/>
      <c r="BI522" s="11"/>
      <c r="BJ522" s="11"/>
      <c r="BK522" s="11"/>
      <c r="BL522" s="11"/>
      <c r="BM522" s="11"/>
      <c r="BN522" s="11"/>
    </row>
    <row r="523" spans="1:66" s="1" customFormat="1" x14ac:dyDescent="0.3">
      <c r="A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118"/>
      <c r="N523" s="5"/>
      <c r="O523" s="5"/>
      <c r="P523" s="5"/>
      <c r="Q523" s="5"/>
      <c r="R523" s="5"/>
      <c r="S523" s="5"/>
      <c r="T523" s="5"/>
      <c r="U523" s="5"/>
      <c r="AA523" s="3"/>
      <c r="AB523" s="13"/>
      <c r="AC523" s="13"/>
      <c r="AD523" s="13"/>
      <c r="AE523" s="13"/>
      <c r="AF523" s="13"/>
      <c r="AG523" s="13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T523" s="107"/>
      <c r="BA523" s="11"/>
      <c r="BB523" s="11"/>
      <c r="BC523" s="11"/>
      <c r="BD523" s="11"/>
      <c r="BE523" s="11"/>
      <c r="BH523" s="11"/>
      <c r="BI523" s="11"/>
      <c r="BJ523" s="11"/>
      <c r="BK523" s="11"/>
      <c r="BL523" s="11"/>
      <c r="BM523" s="11"/>
      <c r="BN523" s="11"/>
    </row>
    <row r="524" spans="1:66" s="1" customFormat="1" x14ac:dyDescent="0.3">
      <c r="A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118"/>
      <c r="N524" s="5"/>
      <c r="O524" s="5"/>
      <c r="P524" s="5"/>
      <c r="Q524" s="5"/>
      <c r="R524" s="5"/>
      <c r="S524" s="5"/>
      <c r="T524" s="5"/>
      <c r="U524" s="5"/>
      <c r="AA524" s="3"/>
      <c r="AB524" s="13"/>
      <c r="AC524" s="13"/>
      <c r="AD524" s="13"/>
      <c r="AE524" s="13"/>
      <c r="AF524" s="13"/>
      <c r="AG524" s="13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T524" s="107"/>
      <c r="BA524" s="11"/>
      <c r="BB524" s="11"/>
      <c r="BC524" s="11"/>
      <c r="BD524" s="11"/>
      <c r="BE524" s="11"/>
      <c r="BH524" s="11"/>
      <c r="BI524" s="11"/>
      <c r="BJ524" s="11"/>
      <c r="BK524" s="11"/>
      <c r="BL524" s="11"/>
      <c r="BM524" s="11"/>
      <c r="BN524" s="11"/>
    </row>
    <row r="525" spans="1:66" s="1" customFormat="1" x14ac:dyDescent="0.3">
      <c r="A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118"/>
      <c r="N525" s="5"/>
      <c r="O525" s="5"/>
      <c r="P525" s="5"/>
      <c r="Q525" s="5"/>
      <c r="R525" s="5"/>
      <c r="S525" s="5"/>
      <c r="T525" s="5"/>
      <c r="U525" s="5"/>
      <c r="AA525" s="3"/>
      <c r="AB525" s="13"/>
      <c r="AC525" s="13"/>
      <c r="AD525" s="13"/>
      <c r="AE525" s="13"/>
      <c r="AF525" s="13"/>
      <c r="AG525" s="13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T525" s="107"/>
      <c r="BA525" s="11"/>
      <c r="BB525" s="11"/>
      <c r="BC525" s="11"/>
      <c r="BD525" s="11"/>
      <c r="BE525" s="11"/>
      <c r="BH525" s="11"/>
      <c r="BI525" s="11"/>
      <c r="BJ525" s="11"/>
      <c r="BK525" s="11"/>
      <c r="BL525" s="11"/>
      <c r="BM525" s="11"/>
      <c r="BN525" s="11"/>
    </row>
    <row r="526" spans="1:66" s="1" customFormat="1" x14ac:dyDescent="0.3">
      <c r="A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118"/>
      <c r="N526" s="5"/>
      <c r="O526" s="5"/>
      <c r="P526" s="5"/>
      <c r="Q526" s="5"/>
      <c r="R526" s="5"/>
      <c r="S526" s="5"/>
      <c r="T526" s="5"/>
      <c r="U526" s="5"/>
      <c r="AA526" s="3"/>
      <c r="AB526" s="13"/>
      <c r="AC526" s="13"/>
      <c r="AD526" s="13"/>
      <c r="AE526" s="13"/>
      <c r="AF526" s="13"/>
      <c r="AG526" s="13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T526" s="107"/>
      <c r="BA526" s="11"/>
      <c r="BB526" s="11"/>
      <c r="BC526" s="11"/>
      <c r="BD526" s="11"/>
      <c r="BE526" s="11"/>
      <c r="BH526" s="11"/>
      <c r="BI526" s="11"/>
      <c r="BJ526" s="11"/>
      <c r="BK526" s="11"/>
      <c r="BL526" s="11"/>
      <c r="BM526" s="11"/>
      <c r="BN526" s="11"/>
    </row>
    <row r="527" spans="1:66" s="1" customFormat="1" x14ac:dyDescent="0.3">
      <c r="A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118"/>
      <c r="N527" s="5"/>
      <c r="O527" s="5"/>
      <c r="P527" s="5"/>
      <c r="Q527" s="5"/>
      <c r="R527" s="5"/>
      <c r="S527" s="5"/>
      <c r="T527" s="5"/>
      <c r="U527" s="5"/>
      <c r="AA527" s="3"/>
      <c r="AB527" s="13"/>
      <c r="AC527" s="13"/>
      <c r="AD527" s="13"/>
      <c r="AE527" s="13"/>
      <c r="AF527" s="13"/>
      <c r="AG527" s="13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T527" s="107"/>
      <c r="BA527" s="11"/>
      <c r="BB527" s="11"/>
      <c r="BC527" s="11"/>
      <c r="BD527" s="11"/>
      <c r="BE527" s="11"/>
      <c r="BH527" s="11"/>
      <c r="BI527" s="11"/>
      <c r="BJ527" s="11"/>
      <c r="BK527" s="11"/>
      <c r="BL527" s="11"/>
      <c r="BM527" s="11"/>
      <c r="BN527" s="11"/>
    </row>
    <row r="528" spans="1:66" s="1" customFormat="1" x14ac:dyDescent="0.3">
      <c r="A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118"/>
      <c r="N528" s="5"/>
      <c r="O528" s="5"/>
      <c r="P528" s="5"/>
      <c r="Q528" s="5"/>
      <c r="R528" s="5"/>
      <c r="S528" s="5"/>
      <c r="T528" s="5"/>
      <c r="U528" s="5"/>
      <c r="AA528" s="3"/>
      <c r="AB528" s="13"/>
      <c r="AC528" s="13"/>
      <c r="AD528" s="13"/>
      <c r="AE528" s="13"/>
      <c r="AF528" s="13"/>
      <c r="AG528" s="13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T528" s="107"/>
      <c r="BA528" s="11"/>
      <c r="BB528" s="11"/>
      <c r="BC528" s="11"/>
      <c r="BD528" s="11"/>
      <c r="BE528" s="11"/>
      <c r="BH528" s="11"/>
      <c r="BI528" s="11"/>
      <c r="BJ528" s="11"/>
      <c r="BK528" s="11"/>
      <c r="BL528" s="11"/>
      <c r="BM528" s="11"/>
      <c r="BN528" s="11"/>
    </row>
    <row r="529" spans="1:66" s="1" customFormat="1" x14ac:dyDescent="0.3">
      <c r="A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118"/>
      <c r="N529" s="5"/>
      <c r="O529" s="5"/>
      <c r="P529" s="5"/>
      <c r="Q529" s="5"/>
      <c r="R529" s="5"/>
      <c r="S529" s="5"/>
      <c r="T529" s="5"/>
      <c r="U529" s="5"/>
      <c r="AA529" s="3"/>
      <c r="AB529" s="13"/>
      <c r="AC529" s="13"/>
      <c r="AD529" s="13"/>
      <c r="AE529" s="13"/>
      <c r="AF529" s="13"/>
      <c r="AG529" s="13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T529" s="107"/>
      <c r="BA529" s="11"/>
      <c r="BB529" s="11"/>
      <c r="BC529" s="11"/>
      <c r="BD529" s="11"/>
      <c r="BE529" s="11"/>
      <c r="BH529" s="11"/>
      <c r="BI529" s="11"/>
      <c r="BJ529" s="11"/>
      <c r="BK529" s="11"/>
      <c r="BL529" s="11"/>
      <c r="BM529" s="11"/>
      <c r="BN529" s="11"/>
    </row>
    <row r="530" spans="1:66" s="1" customFormat="1" x14ac:dyDescent="0.3">
      <c r="A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118"/>
      <c r="N530" s="5"/>
      <c r="O530" s="5"/>
      <c r="P530" s="5"/>
      <c r="Q530" s="5"/>
      <c r="R530" s="5"/>
      <c r="S530" s="5"/>
      <c r="T530" s="5"/>
      <c r="U530" s="5"/>
      <c r="AA530" s="3"/>
      <c r="AB530" s="13"/>
      <c r="AC530" s="13"/>
      <c r="AD530" s="13"/>
      <c r="AE530" s="13"/>
      <c r="AF530" s="13"/>
      <c r="AG530" s="13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T530" s="107"/>
      <c r="BA530" s="11"/>
      <c r="BB530" s="11"/>
      <c r="BC530" s="11"/>
      <c r="BD530" s="11"/>
      <c r="BE530" s="11"/>
      <c r="BH530" s="11"/>
      <c r="BI530" s="11"/>
      <c r="BJ530" s="11"/>
      <c r="BK530" s="11"/>
      <c r="BL530" s="11"/>
      <c r="BM530" s="11"/>
      <c r="BN530" s="11"/>
    </row>
    <row r="531" spans="1:66" s="1" customFormat="1" x14ac:dyDescent="0.3">
      <c r="A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118"/>
      <c r="N531" s="5"/>
      <c r="O531" s="5"/>
      <c r="P531" s="5"/>
      <c r="Q531" s="5"/>
      <c r="R531" s="5"/>
      <c r="S531" s="5"/>
      <c r="T531" s="5"/>
      <c r="U531" s="5"/>
      <c r="AA531" s="3"/>
      <c r="AB531" s="13"/>
      <c r="AC531" s="13"/>
      <c r="AD531" s="13"/>
      <c r="AE531" s="13"/>
      <c r="AF531" s="13"/>
      <c r="AG531" s="13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T531" s="107"/>
      <c r="BA531" s="11"/>
      <c r="BB531" s="11"/>
      <c r="BC531" s="11"/>
      <c r="BD531" s="11"/>
      <c r="BE531" s="11"/>
      <c r="BH531" s="11"/>
      <c r="BI531" s="11"/>
      <c r="BJ531" s="11"/>
      <c r="BK531" s="11"/>
      <c r="BL531" s="11"/>
      <c r="BM531" s="11"/>
      <c r="BN531" s="11"/>
    </row>
    <row r="532" spans="1:66" s="1" customFormat="1" x14ac:dyDescent="0.3">
      <c r="A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118"/>
      <c r="N532" s="5"/>
      <c r="O532" s="5"/>
      <c r="P532" s="5"/>
      <c r="Q532" s="5"/>
      <c r="R532" s="5"/>
      <c r="S532" s="5"/>
      <c r="T532" s="5"/>
      <c r="U532" s="5"/>
      <c r="AA532" s="3"/>
      <c r="AB532" s="13"/>
      <c r="AC532" s="13"/>
      <c r="AD532" s="13"/>
      <c r="AE532" s="13"/>
      <c r="AF532" s="13"/>
      <c r="AG532" s="13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T532" s="107"/>
      <c r="BA532" s="11"/>
      <c r="BB532" s="11"/>
      <c r="BC532" s="11"/>
      <c r="BD532" s="11"/>
      <c r="BE532" s="11"/>
      <c r="BH532" s="11"/>
      <c r="BI532" s="11"/>
      <c r="BJ532" s="11"/>
      <c r="BK532" s="11"/>
      <c r="BL532" s="11"/>
      <c r="BM532" s="11"/>
      <c r="BN532" s="11"/>
    </row>
    <row r="533" spans="1:66" s="1" customFormat="1" x14ac:dyDescent="0.3">
      <c r="A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118"/>
      <c r="N533" s="5"/>
      <c r="O533" s="5"/>
      <c r="P533" s="5"/>
      <c r="Q533" s="5"/>
      <c r="R533" s="5"/>
      <c r="S533" s="5"/>
      <c r="T533" s="5"/>
      <c r="U533" s="5"/>
      <c r="AA533" s="3"/>
      <c r="AB533" s="13"/>
      <c r="AC533" s="13"/>
      <c r="AD533" s="13"/>
      <c r="AE533" s="13"/>
      <c r="AF533" s="13"/>
      <c r="AG533" s="13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T533" s="107"/>
      <c r="BA533" s="11"/>
      <c r="BB533" s="11"/>
      <c r="BC533" s="11"/>
      <c r="BD533" s="11"/>
      <c r="BE533" s="11"/>
      <c r="BH533" s="11"/>
      <c r="BI533" s="11"/>
      <c r="BJ533" s="11"/>
      <c r="BK533" s="11"/>
      <c r="BL533" s="11"/>
      <c r="BM533" s="11"/>
      <c r="BN533" s="11"/>
    </row>
    <row r="534" spans="1:66" s="1" customFormat="1" x14ac:dyDescent="0.3">
      <c r="A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118"/>
      <c r="N534" s="5"/>
      <c r="O534" s="5"/>
      <c r="P534" s="5"/>
      <c r="Q534" s="5"/>
      <c r="R534" s="5"/>
      <c r="S534" s="5"/>
      <c r="T534" s="5"/>
      <c r="U534" s="5"/>
      <c r="AA534" s="3"/>
      <c r="AB534" s="13"/>
      <c r="AC534" s="13"/>
      <c r="AD534" s="13"/>
      <c r="AE534" s="13"/>
      <c r="AF534" s="13"/>
      <c r="AG534" s="13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T534" s="107"/>
      <c r="BA534" s="11"/>
      <c r="BB534" s="11"/>
      <c r="BC534" s="11"/>
      <c r="BD534" s="11"/>
      <c r="BE534" s="11"/>
      <c r="BH534" s="11"/>
      <c r="BI534" s="11"/>
      <c r="BJ534" s="11"/>
      <c r="BK534" s="11"/>
      <c r="BL534" s="11"/>
      <c r="BM534" s="11"/>
      <c r="BN534" s="11"/>
    </row>
    <row r="535" spans="1:66" s="1" customFormat="1" x14ac:dyDescent="0.3">
      <c r="A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118"/>
      <c r="N535" s="5"/>
      <c r="O535" s="5"/>
      <c r="P535" s="5"/>
      <c r="Q535" s="5"/>
      <c r="R535" s="5"/>
      <c r="S535" s="5"/>
      <c r="T535" s="5"/>
      <c r="U535" s="5"/>
      <c r="AA535" s="3"/>
      <c r="AB535" s="13"/>
      <c r="AC535" s="13"/>
      <c r="AD535" s="13"/>
      <c r="AE535" s="13"/>
      <c r="AF535" s="13"/>
      <c r="AG535" s="13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T535" s="107"/>
      <c r="BA535" s="11"/>
      <c r="BB535" s="11"/>
      <c r="BC535" s="11"/>
      <c r="BD535" s="11"/>
      <c r="BE535" s="11"/>
      <c r="BH535" s="11"/>
      <c r="BI535" s="11"/>
      <c r="BJ535" s="11"/>
      <c r="BK535" s="11"/>
      <c r="BL535" s="11"/>
      <c r="BM535" s="11"/>
      <c r="BN535" s="11"/>
    </row>
    <row r="536" spans="1:66" s="1" customFormat="1" x14ac:dyDescent="0.3">
      <c r="A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118"/>
      <c r="N536" s="5"/>
      <c r="O536" s="5"/>
      <c r="P536" s="5"/>
      <c r="Q536" s="5"/>
      <c r="R536" s="5"/>
      <c r="S536" s="5"/>
      <c r="T536" s="5"/>
      <c r="U536" s="5"/>
      <c r="AA536" s="3"/>
      <c r="AB536" s="13"/>
      <c r="AC536" s="13"/>
      <c r="AD536" s="13"/>
      <c r="AE536" s="13"/>
      <c r="AF536" s="13"/>
      <c r="AG536" s="13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T536" s="107"/>
      <c r="BA536" s="11"/>
      <c r="BB536" s="11"/>
      <c r="BC536" s="11"/>
      <c r="BD536" s="11"/>
      <c r="BE536" s="11"/>
      <c r="BH536" s="11"/>
      <c r="BI536" s="11"/>
      <c r="BJ536" s="11"/>
      <c r="BK536" s="11"/>
      <c r="BL536" s="11"/>
      <c r="BM536" s="11"/>
      <c r="BN536" s="11"/>
    </row>
    <row r="537" spans="1:66" s="1" customFormat="1" x14ac:dyDescent="0.3">
      <c r="A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118"/>
      <c r="N537" s="5"/>
      <c r="O537" s="5"/>
      <c r="P537" s="5"/>
      <c r="Q537" s="5"/>
      <c r="R537" s="5"/>
      <c r="S537" s="5"/>
      <c r="T537" s="5"/>
      <c r="U537" s="5"/>
      <c r="AA537" s="3"/>
      <c r="AB537" s="13"/>
      <c r="AC537" s="13"/>
      <c r="AD537" s="13"/>
      <c r="AE537" s="13"/>
      <c r="AF537" s="13"/>
      <c r="AG537" s="13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T537" s="107"/>
      <c r="BA537" s="11"/>
      <c r="BB537" s="11"/>
      <c r="BC537" s="11"/>
      <c r="BD537" s="11"/>
      <c r="BE537" s="11"/>
      <c r="BH537" s="11"/>
      <c r="BI537" s="11"/>
      <c r="BJ537" s="11"/>
      <c r="BK537" s="11"/>
      <c r="BL537" s="11"/>
      <c r="BM537" s="11"/>
      <c r="BN537" s="11"/>
    </row>
    <row r="538" spans="1:66" s="1" customFormat="1" x14ac:dyDescent="0.3">
      <c r="A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118"/>
      <c r="N538" s="5"/>
      <c r="O538" s="5"/>
      <c r="P538" s="5"/>
      <c r="Q538" s="5"/>
      <c r="R538" s="5"/>
      <c r="S538" s="5"/>
      <c r="T538" s="5"/>
      <c r="U538" s="5"/>
      <c r="AA538" s="3"/>
      <c r="AB538" s="13"/>
      <c r="AC538" s="13"/>
      <c r="AD538" s="13"/>
      <c r="AE538" s="13"/>
      <c r="AF538" s="13"/>
      <c r="AG538" s="13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T538" s="107"/>
      <c r="BA538" s="11"/>
      <c r="BB538" s="11"/>
      <c r="BC538" s="11"/>
      <c r="BD538" s="11"/>
      <c r="BE538" s="11"/>
      <c r="BH538" s="11"/>
      <c r="BI538" s="11"/>
      <c r="BJ538" s="11"/>
      <c r="BK538" s="11"/>
      <c r="BL538" s="11"/>
      <c r="BM538" s="11"/>
      <c r="BN538" s="11"/>
    </row>
    <row r="539" spans="1:66" s="1" customFormat="1" x14ac:dyDescent="0.3">
      <c r="A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118"/>
      <c r="N539" s="5"/>
      <c r="O539" s="5"/>
      <c r="P539" s="5"/>
      <c r="Q539" s="5"/>
      <c r="R539" s="5"/>
      <c r="S539" s="5"/>
      <c r="T539" s="5"/>
      <c r="U539" s="5"/>
      <c r="AA539" s="3"/>
      <c r="AB539" s="13"/>
      <c r="AC539" s="13"/>
      <c r="AD539" s="13"/>
      <c r="AE539" s="13"/>
      <c r="AF539" s="13"/>
      <c r="AG539" s="13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T539" s="107"/>
      <c r="BA539" s="11"/>
      <c r="BB539" s="11"/>
      <c r="BC539" s="11"/>
      <c r="BD539" s="11"/>
      <c r="BE539" s="11"/>
      <c r="BH539" s="11"/>
      <c r="BI539" s="11"/>
      <c r="BJ539" s="11"/>
      <c r="BK539" s="11"/>
      <c r="BL539" s="11"/>
      <c r="BM539" s="11"/>
      <c r="BN539" s="11"/>
    </row>
    <row r="540" spans="1:66" s="1" customFormat="1" x14ac:dyDescent="0.3">
      <c r="A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118"/>
      <c r="N540" s="5"/>
      <c r="O540" s="5"/>
      <c r="P540" s="5"/>
      <c r="Q540" s="5"/>
      <c r="R540" s="5"/>
      <c r="S540" s="5"/>
      <c r="T540" s="5"/>
      <c r="U540" s="5"/>
      <c r="AA540" s="3"/>
      <c r="AB540" s="13"/>
      <c r="AC540" s="13"/>
      <c r="AD540" s="13"/>
      <c r="AE540" s="13"/>
      <c r="AF540" s="13"/>
      <c r="AG540" s="13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T540" s="107"/>
      <c r="BA540" s="11"/>
      <c r="BB540" s="11"/>
      <c r="BC540" s="11"/>
      <c r="BD540" s="11"/>
      <c r="BE540" s="11"/>
      <c r="BH540" s="11"/>
      <c r="BI540" s="11"/>
      <c r="BJ540" s="11"/>
      <c r="BK540" s="11"/>
      <c r="BL540" s="11"/>
      <c r="BM540" s="11"/>
      <c r="BN540" s="11"/>
    </row>
    <row r="541" spans="1:66" s="1" customFormat="1" x14ac:dyDescent="0.3">
      <c r="A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118"/>
      <c r="N541" s="5"/>
      <c r="O541" s="5"/>
      <c r="P541" s="5"/>
      <c r="Q541" s="5"/>
      <c r="R541" s="5"/>
      <c r="S541" s="5"/>
      <c r="T541" s="5"/>
      <c r="U541" s="5"/>
      <c r="AA541" s="3"/>
      <c r="AB541" s="13"/>
      <c r="AC541" s="13"/>
      <c r="AD541" s="13"/>
      <c r="AE541" s="13"/>
      <c r="AF541" s="13"/>
      <c r="AG541" s="13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T541" s="107"/>
      <c r="BA541" s="11"/>
      <c r="BB541" s="11"/>
      <c r="BC541" s="11"/>
      <c r="BD541" s="11"/>
      <c r="BE541" s="11"/>
      <c r="BH541" s="11"/>
      <c r="BI541" s="11"/>
      <c r="BJ541" s="11"/>
      <c r="BK541" s="11"/>
      <c r="BL541" s="11"/>
      <c r="BM541" s="11"/>
      <c r="BN541" s="11"/>
    </row>
    <row r="542" spans="1:66" s="1" customFormat="1" x14ac:dyDescent="0.3">
      <c r="A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118"/>
      <c r="N542" s="5"/>
      <c r="O542" s="5"/>
      <c r="P542" s="5"/>
      <c r="Q542" s="5"/>
      <c r="R542" s="5"/>
      <c r="S542" s="5"/>
      <c r="T542" s="5"/>
      <c r="U542" s="5"/>
      <c r="AA542" s="3"/>
      <c r="AB542" s="13"/>
      <c r="AC542" s="13"/>
      <c r="AD542" s="13"/>
      <c r="AE542" s="13"/>
      <c r="AF542" s="13"/>
      <c r="AG542" s="13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T542" s="107"/>
      <c r="BA542" s="11"/>
      <c r="BB542" s="11"/>
      <c r="BC542" s="11"/>
      <c r="BD542" s="11"/>
      <c r="BE542" s="11"/>
      <c r="BH542" s="11"/>
      <c r="BI542" s="11"/>
      <c r="BJ542" s="11"/>
      <c r="BK542" s="11"/>
      <c r="BL542" s="11"/>
      <c r="BM542" s="11"/>
      <c r="BN542" s="11"/>
    </row>
    <row r="543" spans="1:66" s="1" customFormat="1" x14ac:dyDescent="0.3">
      <c r="A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118"/>
      <c r="N543" s="5"/>
      <c r="O543" s="5"/>
      <c r="P543" s="5"/>
      <c r="Q543" s="5"/>
      <c r="R543" s="5"/>
      <c r="S543" s="5"/>
      <c r="T543" s="5"/>
      <c r="U543" s="5"/>
      <c r="AA543" s="3"/>
      <c r="AB543" s="13"/>
      <c r="AC543" s="13"/>
      <c r="AD543" s="13"/>
      <c r="AE543" s="13"/>
      <c r="AF543" s="13"/>
      <c r="AG543" s="13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T543" s="107"/>
      <c r="BA543" s="11"/>
      <c r="BB543" s="11"/>
      <c r="BC543" s="11"/>
      <c r="BD543" s="11"/>
      <c r="BE543" s="11"/>
      <c r="BH543" s="11"/>
      <c r="BI543" s="11"/>
      <c r="BJ543" s="11"/>
      <c r="BK543" s="11"/>
      <c r="BL543" s="11"/>
      <c r="BM543" s="11"/>
      <c r="BN543" s="11"/>
    </row>
    <row r="544" spans="1:66" s="1" customFormat="1" x14ac:dyDescent="0.3">
      <c r="A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118"/>
      <c r="N544" s="5"/>
      <c r="O544" s="5"/>
      <c r="P544" s="5"/>
      <c r="Q544" s="5"/>
      <c r="R544" s="5"/>
      <c r="S544" s="5"/>
      <c r="T544" s="5"/>
      <c r="U544" s="5"/>
      <c r="AA544" s="3"/>
      <c r="AB544" s="13"/>
      <c r="AC544" s="13"/>
      <c r="AD544" s="13"/>
      <c r="AE544" s="13"/>
      <c r="AF544" s="13"/>
      <c r="AG544" s="13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T544" s="107"/>
      <c r="BA544" s="11"/>
      <c r="BB544" s="11"/>
      <c r="BC544" s="11"/>
      <c r="BD544" s="11"/>
      <c r="BE544" s="11"/>
      <c r="BH544" s="11"/>
      <c r="BI544" s="11"/>
      <c r="BJ544" s="11"/>
      <c r="BK544" s="11"/>
      <c r="BL544" s="11"/>
      <c r="BM544" s="11"/>
      <c r="BN544" s="11"/>
    </row>
    <row r="545" spans="1:66" s="1" customFormat="1" x14ac:dyDescent="0.3">
      <c r="A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118"/>
      <c r="N545" s="5"/>
      <c r="O545" s="5"/>
      <c r="P545" s="5"/>
      <c r="Q545" s="5"/>
      <c r="R545" s="5"/>
      <c r="S545" s="5"/>
      <c r="T545" s="5"/>
      <c r="U545" s="5"/>
      <c r="AA545" s="3"/>
      <c r="AB545" s="13"/>
      <c r="AC545" s="13"/>
      <c r="AD545" s="13"/>
      <c r="AE545" s="13"/>
      <c r="AF545" s="13"/>
      <c r="AG545" s="13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T545" s="107"/>
      <c r="BA545" s="11"/>
      <c r="BB545" s="11"/>
      <c r="BC545" s="11"/>
      <c r="BD545" s="11"/>
      <c r="BE545" s="11"/>
      <c r="BH545" s="11"/>
      <c r="BI545" s="11"/>
      <c r="BJ545" s="11"/>
      <c r="BK545" s="11"/>
      <c r="BL545" s="11"/>
      <c r="BM545" s="11"/>
      <c r="BN545" s="11"/>
    </row>
    <row r="546" spans="1:66" s="1" customFormat="1" x14ac:dyDescent="0.3">
      <c r="A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118"/>
      <c r="N546" s="5"/>
      <c r="O546" s="5"/>
      <c r="P546" s="5"/>
      <c r="Q546" s="5"/>
      <c r="R546" s="5"/>
      <c r="S546" s="5"/>
      <c r="T546" s="5"/>
      <c r="U546" s="5"/>
      <c r="AA546" s="3"/>
      <c r="AB546" s="13"/>
      <c r="AC546" s="13"/>
      <c r="AD546" s="13"/>
      <c r="AE546" s="13"/>
      <c r="AF546" s="13"/>
      <c r="AG546" s="13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T546" s="107"/>
      <c r="BA546" s="11"/>
      <c r="BB546" s="11"/>
      <c r="BC546" s="11"/>
      <c r="BD546" s="11"/>
      <c r="BE546" s="11"/>
      <c r="BH546" s="11"/>
      <c r="BI546" s="11"/>
      <c r="BJ546" s="11"/>
      <c r="BK546" s="11"/>
      <c r="BL546" s="11"/>
      <c r="BM546" s="11"/>
      <c r="BN546" s="11"/>
    </row>
    <row r="547" spans="1:66" s="1" customFormat="1" x14ac:dyDescent="0.3">
      <c r="A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118"/>
      <c r="N547" s="5"/>
      <c r="O547" s="5"/>
      <c r="P547" s="5"/>
      <c r="Q547" s="5"/>
      <c r="R547" s="5"/>
      <c r="S547" s="5"/>
      <c r="T547" s="5"/>
      <c r="U547" s="5"/>
      <c r="AA547" s="3"/>
      <c r="AB547" s="13"/>
      <c r="AC547" s="13"/>
      <c r="AD547" s="13"/>
      <c r="AE547" s="13"/>
      <c r="AF547" s="13"/>
      <c r="AG547" s="13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T547" s="107"/>
      <c r="BA547" s="11"/>
      <c r="BB547" s="11"/>
      <c r="BC547" s="11"/>
      <c r="BD547" s="11"/>
      <c r="BE547" s="11"/>
      <c r="BH547" s="11"/>
      <c r="BI547" s="11"/>
      <c r="BJ547" s="11"/>
      <c r="BK547" s="11"/>
      <c r="BL547" s="11"/>
      <c r="BM547" s="11"/>
      <c r="BN547" s="11"/>
    </row>
    <row r="548" spans="1:66" s="1" customFormat="1" x14ac:dyDescent="0.3">
      <c r="A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118"/>
      <c r="N548" s="5"/>
      <c r="O548" s="5"/>
      <c r="P548" s="5"/>
      <c r="Q548" s="5"/>
      <c r="R548" s="5"/>
      <c r="S548" s="5"/>
      <c r="T548" s="5"/>
      <c r="U548" s="5"/>
      <c r="AA548" s="3"/>
      <c r="AB548" s="13"/>
      <c r="AC548" s="13"/>
      <c r="AD548" s="13"/>
      <c r="AE548" s="13"/>
      <c r="AF548" s="13"/>
      <c r="AG548" s="13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T548" s="107"/>
      <c r="BA548" s="11"/>
      <c r="BB548" s="11"/>
      <c r="BC548" s="11"/>
      <c r="BD548" s="11"/>
      <c r="BE548" s="11"/>
      <c r="BH548" s="11"/>
      <c r="BI548" s="11"/>
      <c r="BJ548" s="11"/>
      <c r="BK548" s="11"/>
      <c r="BL548" s="11"/>
      <c r="BM548" s="11"/>
      <c r="BN548" s="11"/>
    </row>
    <row r="549" spans="1:66" s="1" customFormat="1" x14ac:dyDescent="0.3">
      <c r="A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118"/>
      <c r="N549" s="5"/>
      <c r="O549" s="5"/>
      <c r="P549" s="5"/>
      <c r="Q549" s="5"/>
      <c r="R549" s="5"/>
      <c r="S549" s="5"/>
      <c r="T549" s="5"/>
      <c r="U549" s="5"/>
      <c r="AA549" s="3"/>
      <c r="AB549" s="13"/>
      <c r="AC549" s="13"/>
      <c r="AD549" s="13"/>
      <c r="AE549" s="13"/>
      <c r="AF549" s="13"/>
      <c r="AG549" s="13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T549" s="107"/>
      <c r="BA549" s="11"/>
      <c r="BB549" s="11"/>
      <c r="BC549" s="11"/>
      <c r="BD549" s="11"/>
      <c r="BE549" s="11"/>
      <c r="BH549" s="11"/>
      <c r="BI549" s="11"/>
      <c r="BJ549" s="11"/>
      <c r="BK549" s="11"/>
      <c r="BL549" s="11"/>
      <c r="BM549" s="11"/>
      <c r="BN549" s="11"/>
    </row>
    <row r="550" spans="1:66" s="1" customFormat="1" x14ac:dyDescent="0.3">
      <c r="A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118"/>
      <c r="N550" s="5"/>
      <c r="O550" s="5"/>
      <c r="P550" s="5"/>
      <c r="Q550" s="5"/>
      <c r="R550" s="5"/>
      <c r="S550" s="5"/>
      <c r="T550" s="5"/>
      <c r="U550" s="5"/>
      <c r="AA550" s="3"/>
      <c r="AB550" s="13"/>
      <c r="AC550" s="13"/>
      <c r="AD550" s="13"/>
      <c r="AE550" s="13"/>
      <c r="AF550" s="13"/>
      <c r="AG550" s="13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T550" s="107"/>
      <c r="BA550" s="11"/>
      <c r="BB550" s="11"/>
      <c r="BC550" s="11"/>
      <c r="BD550" s="11"/>
      <c r="BE550" s="11"/>
      <c r="BH550" s="11"/>
      <c r="BI550" s="11"/>
      <c r="BJ550" s="11"/>
      <c r="BK550" s="11"/>
      <c r="BL550" s="11"/>
      <c r="BM550" s="11"/>
      <c r="BN550" s="11"/>
    </row>
    <row r="551" spans="1:66" s="1" customFormat="1" x14ac:dyDescent="0.3">
      <c r="A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118"/>
      <c r="N551" s="5"/>
      <c r="O551" s="5"/>
      <c r="P551" s="5"/>
      <c r="Q551" s="5"/>
      <c r="R551" s="5"/>
      <c r="S551" s="5"/>
      <c r="T551" s="5"/>
      <c r="U551" s="5"/>
      <c r="AA551" s="3"/>
      <c r="AB551" s="13"/>
      <c r="AC551" s="13"/>
      <c r="AD551" s="13"/>
      <c r="AE551" s="13"/>
      <c r="AF551" s="13"/>
      <c r="AG551" s="13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T551" s="107"/>
      <c r="BA551" s="11"/>
      <c r="BB551" s="11"/>
      <c r="BC551" s="11"/>
      <c r="BD551" s="11"/>
      <c r="BE551" s="11"/>
      <c r="BH551" s="11"/>
      <c r="BI551" s="11"/>
      <c r="BJ551" s="11"/>
      <c r="BK551" s="11"/>
      <c r="BL551" s="11"/>
      <c r="BM551" s="11"/>
      <c r="BN551" s="11"/>
    </row>
    <row r="552" spans="1:66" s="1" customFormat="1" x14ac:dyDescent="0.3">
      <c r="A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118"/>
      <c r="N552" s="5"/>
      <c r="O552" s="5"/>
      <c r="P552" s="5"/>
      <c r="Q552" s="5"/>
      <c r="R552" s="5"/>
      <c r="S552" s="5"/>
      <c r="T552" s="5"/>
      <c r="U552" s="5"/>
      <c r="AA552" s="3"/>
      <c r="AB552" s="13"/>
      <c r="AC552" s="13"/>
      <c r="AD552" s="13"/>
      <c r="AE552" s="13"/>
      <c r="AF552" s="13"/>
      <c r="AG552" s="13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T552" s="107"/>
      <c r="BA552" s="11"/>
      <c r="BB552" s="11"/>
      <c r="BC552" s="11"/>
      <c r="BD552" s="11"/>
      <c r="BE552" s="11"/>
      <c r="BH552" s="11"/>
      <c r="BI552" s="11"/>
      <c r="BJ552" s="11"/>
      <c r="BK552" s="11"/>
      <c r="BL552" s="11"/>
      <c r="BM552" s="11"/>
      <c r="BN552" s="11"/>
    </row>
    <row r="553" spans="1:66" s="1" customFormat="1" x14ac:dyDescent="0.3">
      <c r="A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118"/>
      <c r="N553" s="5"/>
      <c r="O553" s="5"/>
      <c r="P553" s="5"/>
      <c r="Q553" s="5"/>
      <c r="R553" s="5"/>
      <c r="S553" s="5"/>
      <c r="T553" s="5"/>
      <c r="U553" s="5"/>
      <c r="AA553" s="3"/>
      <c r="AB553" s="13"/>
      <c r="AC553" s="13"/>
      <c r="AD553" s="13"/>
      <c r="AE553" s="13"/>
      <c r="AF553" s="13"/>
      <c r="AG553" s="13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T553" s="107"/>
      <c r="BA553" s="11"/>
      <c r="BB553" s="11"/>
      <c r="BC553" s="11"/>
      <c r="BD553" s="11"/>
      <c r="BE553" s="11"/>
      <c r="BH553" s="11"/>
      <c r="BI553" s="11"/>
      <c r="BJ553" s="11"/>
      <c r="BK553" s="11"/>
      <c r="BL553" s="11"/>
      <c r="BM553" s="11"/>
      <c r="BN553" s="11"/>
    </row>
    <row r="554" spans="1:66" s="1" customFormat="1" x14ac:dyDescent="0.3">
      <c r="A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118"/>
      <c r="N554" s="5"/>
      <c r="O554" s="5"/>
      <c r="P554" s="5"/>
      <c r="Q554" s="5"/>
      <c r="R554" s="5"/>
      <c r="S554" s="5"/>
      <c r="T554" s="5"/>
      <c r="U554" s="5"/>
      <c r="AA554" s="3"/>
      <c r="AB554" s="13"/>
      <c r="AC554" s="13"/>
      <c r="AD554" s="13"/>
      <c r="AE554" s="13"/>
      <c r="AF554" s="13"/>
      <c r="AG554" s="13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T554" s="107"/>
      <c r="BA554" s="11"/>
      <c r="BB554" s="11"/>
      <c r="BC554" s="11"/>
      <c r="BD554" s="11"/>
      <c r="BE554" s="11"/>
      <c r="BH554" s="11"/>
      <c r="BI554" s="11"/>
      <c r="BJ554" s="11"/>
      <c r="BK554" s="11"/>
      <c r="BL554" s="11"/>
      <c r="BM554" s="11"/>
      <c r="BN554" s="11"/>
    </row>
    <row r="555" spans="1:66" s="1" customFormat="1" x14ac:dyDescent="0.3">
      <c r="A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118"/>
      <c r="N555" s="5"/>
      <c r="O555" s="5"/>
      <c r="P555" s="5"/>
      <c r="Q555" s="5"/>
      <c r="R555" s="5"/>
      <c r="S555" s="5"/>
      <c r="T555" s="5"/>
      <c r="U555" s="5"/>
      <c r="AA555" s="3"/>
      <c r="AB555" s="13"/>
      <c r="AC555" s="13"/>
      <c r="AD555" s="13"/>
      <c r="AE555" s="13"/>
      <c r="AF555" s="13"/>
      <c r="AG555" s="13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T555" s="107"/>
      <c r="BA555" s="11"/>
      <c r="BB555" s="11"/>
      <c r="BC555" s="11"/>
      <c r="BD555" s="11"/>
      <c r="BE555" s="11"/>
      <c r="BH555" s="11"/>
      <c r="BI555" s="11"/>
      <c r="BJ555" s="11"/>
      <c r="BK555" s="11"/>
      <c r="BL555" s="11"/>
      <c r="BM555" s="11"/>
      <c r="BN555" s="11"/>
    </row>
    <row r="556" spans="1:66" s="1" customFormat="1" x14ac:dyDescent="0.3">
      <c r="A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118"/>
      <c r="N556" s="5"/>
      <c r="O556" s="5"/>
      <c r="P556" s="5"/>
      <c r="Q556" s="5"/>
      <c r="R556" s="5"/>
      <c r="S556" s="5"/>
      <c r="T556" s="5"/>
      <c r="U556" s="5"/>
      <c r="AA556" s="3"/>
      <c r="AB556" s="13"/>
      <c r="AC556" s="13"/>
      <c r="AD556" s="13"/>
      <c r="AE556" s="13"/>
      <c r="AF556" s="13"/>
      <c r="AG556" s="13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T556" s="107"/>
      <c r="BA556" s="11"/>
      <c r="BB556" s="11"/>
      <c r="BC556" s="11"/>
      <c r="BD556" s="11"/>
      <c r="BE556" s="11"/>
      <c r="BH556" s="11"/>
      <c r="BI556" s="11"/>
      <c r="BJ556" s="11"/>
      <c r="BK556" s="11"/>
      <c r="BL556" s="11"/>
      <c r="BM556" s="11"/>
      <c r="BN556" s="11"/>
    </row>
    <row r="557" spans="1:66" s="1" customFormat="1" x14ac:dyDescent="0.3">
      <c r="A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118"/>
      <c r="N557" s="5"/>
      <c r="O557" s="5"/>
      <c r="P557" s="5"/>
      <c r="Q557" s="5"/>
      <c r="R557" s="5"/>
      <c r="S557" s="5"/>
      <c r="T557" s="5"/>
      <c r="U557" s="5"/>
      <c r="AA557" s="3"/>
      <c r="AB557" s="13"/>
      <c r="AC557" s="13"/>
      <c r="AD557" s="13"/>
      <c r="AE557" s="13"/>
      <c r="AF557" s="13"/>
      <c r="AG557" s="13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T557" s="107"/>
      <c r="BA557" s="11"/>
      <c r="BB557" s="11"/>
      <c r="BC557" s="11"/>
      <c r="BD557" s="11"/>
      <c r="BE557" s="11"/>
      <c r="BH557" s="11"/>
      <c r="BI557" s="11"/>
      <c r="BJ557" s="11"/>
      <c r="BK557" s="11"/>
      <c r="BL557" s="11"/>
      <c r="BM557" s="11"/>
      <c r="BN557" s="11"/>
    </row>
    <row r="558" spans="1:66" s="1" customFormat="1" x14ac:dyDescent="0.3">
      <c r="A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118"/>
      <c r="N558" s="5"/>
      <c r="O558" s="5"/>
      <c r="P558" s="5"/>
      <c r="Q558" s="5"/>
      <c r="R558" s="5"/>
      <c r="S558" s="5"/>
      <c r="T558" s="5"/>
      <c r="U558" s="5"/>
      <c r="AA558" s="3"/>
      <c r="AB558" s="13"/>
      <c r="AC558" s="13"/>
      <c r="AD558" s="13"/>
      <c r="AE558" s="13"/>
      <c r="AF558" s="13"/>
      <c r="AG558" s="13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T558" s="107"/>
      <c r="BA558" s="11"/>
      <c r="BB558" s="11"/>
      <c r="BC558" s="11"/>
      <c r="BD558" s="11"/>
      <c r="BE558" s="11"/>
      <c r="BH558" s="11"/>
      <c r="BI558" s="11"/>
      <c r="BJ558" s="11"/>
      <c r="BK558" s="11"/>
      <c r="BL558" s="11"/>
      <c r="BM558" s="11"/>
      <c r="BN558" s="11"/>
    </row>
    <row r="559" spans="1:66" s="1" customFormat="1" x14ac:dyDescent="0.3">
      <c r="A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118"/>
      <c r="N559" s="5"/>
      <c r="O559" s="5"/>
      <c r="P559" s="5"/>
      <c r="Q559" s="5"/>
      <c r="R559" s="5"/>
      <c r="S559" s="5"/>
      <c r="T559" s="5"/>
      <c r="U559" s="5"/>
      <c r="AA559" s="3"/>
      <c r="AB559" s="13"/>
      <c r="AC559" s="13"/>
      <c r="AD559" s="13"/>
      <c r="AE559" s="13"/>
      <c r="AF559" s="13"/>
      <c r="AG559" s="13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T559" s="107"/>
      <c r="BA559" s="11"/>
      <c r="BB559" s="11"/>
      <c r="BC559" s="11"/>
      <c r="BD559" s="11"/>
      <c r="BE559" s="11"/>
      <c r="BH559" s="11"/>
      <c r="BI559" s="11"/>
      <c r="BJ559" s="11"/>
      <c r="BK559" s="11"/>
      <c r="BL559" s="11"/>
      <c r="BM559" s="11"/>
      <c r="BN559" s="11"/>
    </row>
    <row r="560" spans="1:66" s="1" customFormat="1" x14ac:dyDescent="0.3">
      <c r="A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118"/>
      <c r="N560" s="5"/>
      <c r="O560" s="5"/>
      <c r="P560" s="5"/>
      <c r="Q560" s="5"/>
      <c r="R560" s="5"/>
      <c r="S560" s="5"/>
      <c r="T560" s="5"/>
      <c r="U560" s="5"/>
      <c r="AA560" s="3"/>
      <c r="AB560" s="13"/>
      <c r="AC560" s="13"/>
      <c r="AD560" s="13"/>
      <c r="AE560" s="13"/>
      <c r="AF560" s="13"/>
      <c r="AG560" s="13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T560" s="107"/>
      <c r="BA560" s="11"/>
      <c r="BB560" s="11"/>
      <c r="BC560" s="11"/>
      <c r="BD560" s="11"/>
      <c r="BE560" s="11"/>
      <c r="BH560" s="11"/>
      <c r="BI560" s="11"/>
      <c r="BJ560" s="11"/>
      <c r="BK560" s="11"/>
      <c r="BL560" s="11"/>
      <c r="BM560" s="11"/>
      <c r="BN560" s="11"/>
    </row>
    <row r="561" spans="1:66" s="1" customFormat="1" x14ac:dyDescent="0.3">
      <c r="A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118"/>
      <c r="N561" s="5"/>
      <c r="O561" s="5"/>
      <c r="P561" s="5"/>
      <c r="Q561" s="5"/>
      <c r="R561" s="5"/>
      <c r="S561" s="5"/>
      <c r="T561" s="5"/>
      <c r="U561" s="5"/>
      <c r="AA561" s="3"/>
      <c r="AB561" s="13"/>
      <c r="AC561" s="13"/>
      <c r="AD561" s="13"/>
      <c r="AE561" s="13"/>
      <c r="AF561" s="13"/>
      <c r="AG561" s="13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T561" s="107"/>
      <c r="BA561" s="11"/>
      <c r="BB561" s="11"/>
      <c r="BC561" s="11"/>
      <c r="BD561" s="11"/>
      <c r="BE561" s="11"/>
      <c r="BH561" s="11"/>
      <c r="BI561" s="11"/>
      <c r="BJ561" s="11"/>
      <c r="BK561" s="11"/>
      <c r="BL561" s="11"/>
      <c r="BM561" s="11"/>
      <c r="BN561" s="11"/>
    </row>
    <row r="562" spans="1:66" s="1" customFormat="1" x14ac:dyDescent="0.3">
      <c r="A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118"/>
      <c r="N562" s="5"/>
      <c r="O562" s="5"/>
      <c r="P562" s="5"/>
      <c r="Q562" s="5"/>
      <c r="R562" s="5"/>
      <c r="S562" s="5"/>
      <c r="T562" s="5"/>
      <c r="U562" s="5"/>
      <c r="AA562" s="3"/>
      <c r="AB562" s="13"/>
      <c r="AC562" s="13"/>
      <c r="AD562" s="13"/>
      <c r="AE562" s="13"/>
      <c r="AF562" s="13"/>
      <c r="AG562" s="13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T562" s="107"/>
      <c r="BA562" s="11"/>
      <c r="BB562" s="11"/>
      <c r="BC562" s="11"/>
      <c r="BD562" s="11"/>
      <c r="BE562" s="11"/>
      <c r="BH562" s="11"/>
      <c r="BI562" s="11"/>
      <c r="BJ562" s="11"/>
      <c r="BK562" s="11"/>
      <c r="BL562" s="11"/>
      <c r="BM562" s="11"/>
      <c r="BN562" s="11"/>
    </row>
    <row r="563" spans="1:66" s="1" customFormat="1" x14ac:dyDescent="0.3">
      <c r="A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118"/>
      <c r="N563" s="5"/>
      <c r="O563" s="5"/>
      <c r="P563" s="5"/>
      <c r="Q563" s="5"/>
      <c r="R563" s="5"/>
      <c r="S563" s="5"/>
      <c r="T563" s="5"/>
      <c r="U563" s="5"/>
      <c r="AA563" s="3"/>
      <c r="AB563" s="13"/>
      <c r="AC563" s="13"/>
      <c r="AD563" s="13"/>
      <c r="AE563" s="13"/>
      <c r="AF563" s="13"/>
      <c r="AG563" s="13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T563" s="107"/>
      <c r="BA563" s="11"/>
      <c r="BB563" s="11"/>
      <c r="BC563" s="11"/>
      <c r="BD563" s="11"/>
      <c r="BE563" s="11"/>
      <c r="BH563" s="11"/>
      <c r="BI563" s="11"/>
      <c r="BJ563" s="11"/>
      <c r="BK563" s="11"/>
      <c r="BL563" s="11"/>
      <c r="BM563" s="11"/>
      <c r="BN563" s="11"/>
    </row>
    <row r="564" spans="1:66" s="1" customFormat="1" x14ac:dyDescent="0.3">
      <c r="A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118"/>
      <c r="N564" s="5"/>
      <c r="O564" s="5"/>
      <c r="P564" s="5"/>
      <c r="Q564" s="5"/>
      <c r="R564" s="5"/>
      <c r="S564" s="5"/>
      <c r="T564" s="5"/>
      <c r="U564" s="5"/>
      <c r="AA564" s="3"/>
      <c r="AB564" s="13"/>
      <c r="AC564" s="13"/>
      <c r="AD564" s="13"/>
      <c r="AE564" s="13"/>
      <c r="AF564" s="13"/>
      <c r="AG564" s="13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T564" s="107"/>
      <c r="BA564" s="11"/>
      <c r="BB564" s="11"/>
      <c r="BC564" s="11"/>
      <c r="BD564" s="11"/>
      <c r="BE564" s="11"/>
      <c r="BH564" s="11"/>
      <c r="BI564" s="11"/>
      <c r="BJ564" s="11"/>
      <c r="BK564" s="11"/>
      <c r="BL564" s="11"/>
      <c r="BM564" s="11"/>
      <c r="BN564" s="11"/>
    </row>
    <row r="565" spans="1:66" s="1" customFormat="1" x14ac:dyDescent="0.3">
      <c r="A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118"/>
      <c r="N565" s="5"/>
      <c r="O565" s="5"/>
      <c r="P565" s="5"/>
      <c r="Q565" s="5"/>
      <c r="R565" s="5"/>
      <c r="S565" s="5"/>
      <c r="T565" s="5"/>
      <c r="U565" s="5"/>
      <c r="AA565" s="3"/>
      <c r="AB565" s="13"/>
      <c r="AC565" s="13"/>
      <c r="AD565" s="13"/>
      <c r="AE565" s="13"/>
      <c r="AF565" s="13"/>
      <c r="AG565" s="13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T565" s="107"/>
      <c r="BA565" s="11"/>
      <c r="BB565" s="11"/>
      <c r="BC565" s="11"/>
      <c r="BD565" s="11"/>
      <c r="BE565" s="11"/>
      <c r="BH565" s="11"/>
      <c r="BI565" s="11"/>
      <c r="BJ565" s="11"/>
      <c r="BK565" s="11"/>
      <c r="BL565" s="11"/>
      <c r="BM565" s="11"/>
      <c r="BN565" s="11"/>
    </row>
    <row r="566" spans="1:66" s="1" customFormat="1" x14ac:dyDescent="0.3">
      <c r="A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118"/>
      <c r="N566" s="5"/>
      <c r="O566" s="5"/>
      <c r="P566" s="5"/>
      <c r="Q566" s="5"/>
      <c r="R566" s="5"/>
      <c r="S566" s="5"/>
      <c r="T566" s="5"/>
      <c r="U566" s="5"/>
      <c r="AA566" s="3"/>
      <c r="AB566" s="13"/>
      <c r="AC566" s="13"/>
      <c r="AD566" s="13"/>
      <c r="AE566" s="13"/>
      <c r="AF566" s="13"/>
      <c r="AG566" s="13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T566" s="107"/>
      <c r="BA566" s="11"/>
      <c r="BB566" s="11"/>
      <c r="BC566" s="11"/>
      <c r="BD566" s="11"/>
      <c r="BE566" s="11"/>
      <c r="BH566" s="11"/>
      <c r="BI566" s="11"/>
      <c r="BJ566" s="11"/>
      <c r="BK566" s="11"/>
      <c r="BL566" s="11"/>
      <c r="BM566" s="11"/>
      <c r="BN566" s="11"/>
    </row>
    <row r="567" spans="1:66" s="1" customFormat="1" x14ac:dyDescent="0.3">
      <c r="A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118"/>
      <c r="N567" s="5"/>
      <c r="O567" s="5"/>
      <c r="P567" s="5"/>
      <c r="Q567" s="5"/>
      <c r="R567" s="5"/>
      <c r="S567" s="5"/>
      <c r="T567" s="5"/>
      <c r="U567" s="5"/>
      <c r="AA567" s="3"/>
      <c r="AB567" s="13"/>
      <c r="AC567" s="13"/>
      <c r="AD567" s="13"/>
      <c r="AE567" s="13"/>
      <c r="AF567" s="13"/>
      <c r="AG567" s="13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T567" s="107"/>
      <c r="BA567" s="11"/>
      <c r="BB567" s="11"/>
      <c r="BC567" s="11"/>
      <c r="BD567" s="11"/>
      <c r="BE567" s="11"/>
      <c r="BH567" s="11"/>
      <c r="BI567" s="11"/>
      <c r="BJ567" s="11"/>
      <c r="BK567" s="11"/>
      <c r="BL567" s="11"/>
      <c r="BM567" s="11"/>
      <c r="BN567" s="11"/>
    </row>
    <row r="568" spans="1:66" s="1" customFormat="1" x14ac:dyDescent="0.3">
      <c r="A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118"/>
      <c r="N568" s="5"/>
      <c r="O568" s="5"/>
      <c r="P568" s="5"/>
      <c r="Q568" s="5"/>
      <c r="R568" s="5"/>
      <c r="S568" s="5"/>
      <c r="T568" s="5"/>
      <c r="U568" s="5"/>
      <c r="AA568" s="3"/>
      <c r="AB568" s="13"/>
      <c r="AC568" s="13"/>
      <c r="AD568" s="13"/>
      <c r="AE568" s="13"/>
      <c r="AF568" s="13"/>
      <c r="AG568" s="13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T568" s="107"/>
      <c r="BA568" s="11"/>
      <c r="BB568" s="11"/>
      <c r="BC568" s="11"/>
      <c r="BD568" s="11"/>
      <c r="BE568" s="11"/>
      <c r="BH568" s="11"/>
      <c r="BI568" s="11"/>
      <c r="BJ568" s="11"/>
      <c r="BK568" s="11"/>
      <c r="BL568" s="11"/>
      <c r="BM568" s="11"/>
      <c r="BN568" s="11"/>
    </row>
    <row r="569" spans="1:66" s="1" customFormat="1" x14ac:dyDescent="0.3">
      <c r="A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118"/>
      <c r="N569" s="5"/>
      <c r="O569" s="5"/>
      <c r="P569" s="5"/>
      <c r="Q569" s="5"/>
      <c r="R569" s="5"/>
      <c r="S569" s="5"/>
      <c r="T569" s="5"/>
      <c r="U569" s="5"/>
      <c r="AA569" s="3"/>
      <c r="AB569" s="13"/>
      <c r="AC569" s="13"/>
      <c r="AD569" s="13"/>
      <c r="AE569" s="13"/>
      <c r="AF569" s="13"/>
      <c r="AG569" s="13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T569" s="107"/>
      <c r="BA569" s="11"/>
      <c r="BB569" s="11"/>
      <c r="BC569" s="11"/>
      <c r="BD569" s="11"/>
      <c r="BE569" s="11"/>
      <c r="BH569" s="11"/>
      <c r="BI569" s="11"/>
      <c r="BJ569" s="11"/>
      <c r="BK569" s="11"/>
      <c r="BL569" s="11"/>
      <c r="BM569" s="11"/>
      <c r="BN569" s="11"/>
    </row>
    <row r="570" spans="1:66" s="1" customFormat="1" x14ac:dyDescent="0.3">
      <c r="A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118"/>
      <c r="N570" s="5"/>
      <c r="O570" s="5"/>
      <c r="P570" s="5"/>
      <c r="Q570" s="5"/>
      <c r="R570" s="5"/>
      <c r="S570" s="5"/>
      <c r="T570" s="5"/>
      <c r="U570" s="5"/>
      <c r="AA570" s="3"/>
      <c r="AB570" s="13"/>
      <c r="AC570" s="13"/>
      <c r="AD570" s="13"/>
      <c r="AE570" s="13"/>
      <c r="AF570" s="13"/>
      <c r="AG570" s="13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T570" s="107"/>
      <c r="BA570" s="11"/>
      <c r="BB570" s="11"/>
      <c r="BC570" s="11"/>
      <c r="BD570" s="11"/>
      <c r="BE570" s="11"/>
      <c r="BH570" s="11"/>
      <c r="BI570" s="11"/>
      <c r="BJ570" s="11"/>
      <c r="BK570" s="11"/>
      <c r="BL570" s="11"/>
      <c r="BM570" s="11"/>
      <c r="BN570" s="11"/>
    </row>
    <row r="571" spans="1:66" s="1" customFormat="1" x14ac:dyDescent="0.3">
      <c r="A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118"/>
      <c r="N571" s="5"/>
      <c r="O571" s="5"/>
      <c r="P571" s="5"/>
      <c r="Q571" s="5"/>
      <c r="R571" s="5"/>
      <c r="S571" s="5"/>
      <c r="T571" s="5"/>
      <c r="U571" s="5"/>
      <c r="AA571" s="3"/>
      <c r="AB571" s="13"/>
      <c r="AC571" s="13"/>
      <c r="AD571" s="13"/>
      <c r="AE571" s="13"/>
      <c r="AF571" s="13"/>
      <c r="AG571" s="13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T571" s="107"/>
      <c r="BA571" s="11"/>
      <c r="BB571" s="11"/>
      <c r="BC571" s="11"/>
      <c r="BD571" s="11"/>
      <c r="BE571" s="11"/>
      <c r="BH571" s="11"/>
      <c r="BI571" s="11"/>
      <c r="BJ571" s="11"/>
      <c r="BK571" s="11"/>
      <c r="BL571" s="11"/>
      <c r="BM571" s="11"/>
      <c r="BN571" s="11"/>
    </row>
    <row r="572" spans="1:66" s="1" customFormat="1" x14ac:dyDescent="0.3">
      <c r="A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118"/>
      <c r="N572" s="5"/>
      <c r="O572" s="5"/>
      <c r="P572" s="5"/>
      <c r="Q572" s="5"/>
      <c r="R572" s="5"/>
      <c r="S572" s="5"/>
      <c r="T572" s="5"/>
      <c r="U572" s="5"/>
      <c r="AA572" s="3"/>
      <c r="AB572" s="13"/>
      <c r="AC572" s="13"/>
      <c r="AD572" s="13"/>
      <c r="AE572" s="13"/>
      <c r="AF572" s="13"/>
      <c r="AG572" s="13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T572" s="107"/>
      <c r="BA572" s="11"/>
      <c r="BB572" s="11"/>
      <c r="BC572" s="11"/>
      <c r="BD572" s="11"/>
      <c r="BE572" s="11"/>
      <c r="BH572" s="11"/>
      <c r="BI572" s="11"/>
      <c r="BJ572" s="11"/>
      <c r="BK572" s="11"/>
      <c r="BL572" s="11"/>
      <c r="BM572" s="11"/>
      <c r="BN572" s="11"/>
    </row>
    <row r="573" spans="1:66" s="1" customFormat="1" x14ac:dyDescent="0.3">
      <c r="A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118"/>
      <c r="N573" s="5"/>
      <c r="O573" s="5"/>
      <c r="P573" s="5"/>
      <c r="Q573" s="5"/>
      <c r="R573" s="5"/>
      <c r="S573" s="5"/>
      <c r="T573" s="5"/>
      <c r="U573" s="5"/>
      <c r="AA573" s="3"/>
      <c r="AB573" s="13"/>
      <c r="AC573" s="13"/>
      <c r="AD573" s="13"/>
      <c r="AE573" s="13"/>
      <c r="AF573" s="13"/>
      <c r="AG573" s="13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T573" s="107"/>
      <c r="BA573" s="11"/>
      <c r="BB573" s="11"/>
      <c r="BC573" s="11"/>
      <c r="BD573" s="11"/>
      <c r="BE573" s="11"/>
      <c r="BH573" s="11"/>
      <c r="BI573" s="11"/>
      <c r="BJ573" s="11"/>
      <c r="BK573" s="11"/>
      <c r="BL573" s="11"/>
      <c r="BM573" s="11"/>
      <c r="BN573" s="11"/>
    </row>
    <row r="574" spans="1:66" s="1" customFormat="1" x14ac:dyDescent="0.3">
      <c r="A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118"/>
      <c r="N574" s="5"/>
      <c r="O574" s="5"/>
      <c r="P574" s="5"/>
      <c r="Q574" s="5"/>
      <c r="R574" s="5"/>
      <c r="S574" s="5"/>
      <c r="T574" s="5"/>
      <c r="U574" s="5"/>
      <c r="AA574" s="3"/>
      <c r="AB574" s="13"/>
      <c r="AC574" s="13"/>
      <c r="AD574" s="13"/>
      <c r="AE574" s="13"/>
      <c r="AF574" s="13"/>
      <c r="AG574" s="13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T574" s="107"/>
      <c r="BA574" s="11"/>
      <c r="BB574" s="11"/>
      <c r="BC574" s="11"/>
      <c r="BD574" s="11"/>
      <c r="BE574" s="11"/>
      <c r="BH574" s="11"/>
      <c r="BI574" s="11"/>
      <c r="BJ574" s="11"/>
      <c r="BK574" s="11"/>
      <c r="BL574" s="11"/>
      <c r="BM574" s="11"/>
      <c r="BN574" s="11"/>
    </row>
    <row r="575" spans="1:66" s="1" customFormat="1" x14ac:dyDescent="0.3">
      <c r="A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118"/>
      <c r="N575" s="5"/>
      <c r="O575" s="5"/>
      <c r="P575" s="5"/>
      <c r="Q575" s="5"/>
      <c r="R575" s="5"/>
      <c r="S575" s="5"/>
      <c r="T575" s="5"/>
      <c r="U575" s="5"/>
      <c r="AA575" s="3"/>
      <c r="AB575" s="13"/>
      <c r="AC575" s="13"/>
      <c r="AD575" s="13"/>
      <c r="AE575" s="13"/>
      <c r="AF575" s="13"/>
      <c r="AG575" s="13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T575" s="107"/>
      <c r="BA575" s="11"/>
      <c r="BB575" s="11"/>
      <c r="BC575" s="11"/>
      <c r="BD575" s="11"/>
      <c r="BE575" s="11"/>
      <c r="BH575" s="11"/>
      <c r="BI575" s="11"/>
      <c r="BJ575" s="11"/>
      <c r="BK575" s="11"/>
      <c r="BL575" s="11"/>
      <c r="BM575" s="11"/>
      <c r="BN575" s="11"/>
    </row>
    <row r="576" spans="1:66" s="1" customFormat="1" x14ac:dyDescent="0.3">
      <c r="A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118"/>
      <c r="N576" s="5"/>
      <c r="O576" s="5"/>
      <c r="P576" s="5"/>
      <c r="Q576" s="5"/>
      <c r="R576" s="5"/>
      <c r="S576" s="5"/>
      <c r="T576" s="5"/>
      <c r="U576" s="5"/>
      <c r="AA576" s="3"/>
      <c r="AB576" s="13"/>
      <c r="AC576" s="13"/>
      <c r="AD576" s="13"/>
      <c r="AE576" s="13"/>
      <c r="AF576" s="13"/>
      <c r="AG576" s="13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T576" s="107"/>
      <c r="BA576" s="11"/>
      <c r="BB576" s="11"/>
      <c r="BC576" s="11"/>
      <c r="BD576" s="11"/>
      <c r="BE576" s="11"/>
      <c r="BH576" s="11"/>
      <c r="BI576" s="11"/>
      <c r="BJ576" s="11"/>
      <c r="BK576" s="11"/>
      <c r="BL576" s="11"/>
      <c r="BM576" s="11"/>
      <c r="BN576" s="11"/>
    </row>
    <row r="577" spans="1:66" s="1" customFormat="1" x14ac:dyDescent="0.3">
      <c r="A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118"/>
      <c r="N577" s="5"/>
      <c r="O577" s="5"/>
      <c r="P577" s="5"/>
      <c r="Q577" s="5"/>
      <c r="R577" s="5"/>
      <c r="S577" s="5"/>
      <c r="T577" s="5"/>
      <c r="U577" s="5"/>
      <c r="AA577" s="3"/>
      <c r="AB577" s="13"/>
      <c r="AC577" s="13"/>
      <c r="AD577" s="13"/>
      <c r="AE577" s="13"/>
      <c r="AF577" s="13"/>
      <c r="AG577" s="13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T577" s="107"/>
      <c r="BA577" s="11"/>
      <c r="BB577" s="11"/>
      <c r="BC577" s="11"/>
      <c r="BD577" s="11"/>
      <c r="BE577" s="11"/>
      <c r="BH577" s="11"/>
      <c r="BI577" s="11"/>
      <c r="BJ577" s="11"/>
      <c r="BK577" s="11"/>
      <c r="BL577" s="11"/>
      <c r="BM577" s="11"/>
      <c r="BN577" s="11"/>
    </row>
    <row r="578" spans="1:66" s="1" customFormat="1" x14ac:dyDescent="0.3">
      <c r="A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118"/>
      <c r="N578" s="5"/>
      <c r="O578" s="5"/>
      <c r="P578" s="5"/>
      <c r="Q578" s="5"/>
      <c r="R578" s="5"/>
      <c r="S578" s="5"/>
      <c r="T578" s="5"/>
      <c r="U578" s="5"/>
      <c r="AA578" s="3"/>
      <c r="AB578" s="13"/>
      <c r="AC578" s="13"/>
      <c r="AD578" s="13"/>
      <c r="AE578" s="13"/>
      <c r="AF578" s="13"/>
      <c r="AG578" s="13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T578" s="107"/>
      <c r="BA578" s="11"/>
      <c r="BB578" s="11"/>
      <c r="BC578" s="11"/>
      <c r="BD578" s="11"/>
      <c r="BE578" s="11"/>
      <c r="BH578" s="11"/>
      <c r="BI578" s="11"/>
      <c r="BJ578" s="11"/>
      <c r="BK578" s="11"/>
      <c r="BL578" s="11"/>
      <c r="BM578" s="11"/>
      <c r="BN578" s="11"/>
    </row>
    <row r="579" spans="1:66" s="1" customFormat="1" x14ac:dyDescent="0.3">
      <c r="A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118"/>
      <c r="N579" s="5"/>
      <c r="O579" s="5"/>
      <c r="P579" s="5"/>
      <c r="Q579" s="5"/>
      <c r="R579" s="5"/>
      <c r="S579" s="5"/>
      <c r="T579" s="5"/>
      <c r="U579" s="5"/>
      <c r="AA579" s="3"/>
      <c r="AB579" s="13"/>
      <c r="AC579" s="13"/>
      <c r="AD579" s="13"/>
      <c r="AE579" s="13"/>
      <c r="AF579" s="13"/>
      <c r="AG579" s="13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T579" s="107"/>
      <c r="BA579" s="11"/>
      <c r="BB579" s="11"/>
      <c r="BC579" s="11"/>
      <c r="BD579" s="11"/>
      <c r="BE579" s="11"/>
      <c r="BH579" s="11"/>
      <c r="BI579" s="11"/>
      <c r="BJ579" s="11"/>
      <c r="BK579" s="11"/>
      <c r="BL579" s="11"/>
      <c r="BM579" s="11"/>
      <c r="BN579" s="11"/>
    </row>
    <row r="580" spans="1:66" s="1" customFormat="1" x14ac:dyDescent="0.3">
      <c r="A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118"/>
      <c r="N580" s="5"/>
      <c r="O580" s="5"/>
      <c r="P580" s="5"/>
      <c r="Q580" s="5"/>
      <c r="R580" s="5"/>
      <c r="S580" s="5"/>
      <c r="T580" s="5"/>
      <c r="U580" s="5"/>
      <c r="AA580" s="3"/>
      <c r="AB580" s="13"/>
      <c r="AC580" s="13"/>
      <c r="AD580" s="13"/>
      <c r="AE580" s="13"/>
      <c r="AF580" s="13"/>
      <c r="AG580" s="13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T580" s="107"/>
      <c r="BA580" s="11"/>
      <c r="BB580" s="11"/>
      <c r="BC580" s="11"/>
      <c r="BD580" s="11"/>
      <c r="BE580" s="11"/>
      <c r="BH580" s="11"/>
      <c r="BI580" s="11"/>
      <c r="BJ580" s="11"/>
      <c r="BK580" s="11"/>
      <c r="BL580" s="11"/>
      <c r="BM580" s="11"/>
      <c r="BN580" s="11"/>
    </row>
    <row r="581" spans="1:66" s="1" customFormat="1" x14ac:dyDescent="0.3">
      <c r="A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118"/>
      <c r="N581" s="5"/>
      <c r="O581" s="5"/>
      <c r="P581" s="5"/>
      <c r="Q581" s="5"/>
      <c r="R581" s="5"/>
      <c r="S581" s="5"/>
      <c r="T581" s="5"/>
      <c r="U581" s="5"/>
      <c r="AA581" s="3"/>
      <c r="AB581" s="13"/>
      <c r="AC581" s="13"/>
      <c r="AD581" s="13"/>
      <c r="AE581" s="13"/>
      <c r="AF581" s="13"/>
      <c r="AG581" s="13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T581" s="107"/>
      <c r="BA581" s="11"/>
      <c r="BB581" s="11"/>
      <c r="BC581" s="11"/>
      <c r="BD581" s="11"/>
      <c r="BE581" s="11"/>
      <c r="BH581" s="11"/>
      <c r="BI581" s="11"/>
      <c r="BJ581" s="11"/>
      <c r="BK581" s="11"/>
      <c r="BL581" s="11"/>
      <c r="BM581" s="11"/>
      <c r="BN581" s="11"/>
    </row>
    <row r="582" spans="1:66" s="1" customFormat="1" x14ac:dyDescent="0.3">
      <c r="A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118"/>
      <c r="N582" s="5"/>
      <c r="O582" s="5"/>
      <c r="P582" s="5"/>
      <c r="Q582" s="5"/>
      <c r="R582" s="5"/>
      <c r="S582" s="5"/>
      <c r="T582" s="5"/>
      <c r="U582" s="5"/>
      <c r="AA582" s="3"/>
      <c r="AB582" s="13"/>
      <c r="AC582" s="13"/>
      <c r="AD582" s="13"/>
      <c r="AE582" s="13"/>
      <c r="AF582" s="13"/>
      <c r="AG582" s="13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T582" s="107"/>
      <c r="BA582" s="11"/>
      <c r="BB582" s="11"/>
      <c r="BC582" s="11"/>
      <c r="BD582" s="11"/>
      <c r="BE582" s="11"/>
      <c r="BH582" s="11"/>
      <c r="BI582" s="11"/>
      <c r="BJ582" s="11"/>
      <c r="BK582" s="11"/>
      <c r="BL582" s="11"/>
      <c r="BM582" s="11"/>
      <c r="BN582" s="11"/>
    </row>
    <row r="583" spans="1:66" s="1" customFormat="1" x14ac:dyDescent="0.3">
      <c r="A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118"/>
      <c r="N583" s="5"/>
      <c r="O583" s="5"/>
      <c r="P583" s="5"/>
      <c r="Q583" s="5"/>
      <c r="R583" s="5"/>
      <c r="S583" s="5"/>
      <c r="T583" s="5"/>
      <c r="U583" s="5"/>
      <c r="AA583" s="3"/>
      <c r="AB583" s="13"/>
      <c r="AC583" s="13"/>
      <c r="AD583" s="13"/>
      <c r="AE583" s="13"/>
      <c r="AF583" s="13"/>
      <c r="AG583" s="13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T583" s="107"/>
      <c r="BA583" s="11"/>
      <c r="BB583" s="11"/>
      <c r="BC583" s="11"/>
      <c r="BD583" s="11"/>
      <c r="BE583" s="11"/>
      <c r="BH583" s="11"/>
      <c r="BI583" s="11"/>
      <c r="BJ583" s="11"/>
      <c r="BK583" s="11"/>
      <c r="BL583" s="11"/>
      <c r="BM583" s="11"/>
      <c r="BN583" s="11"/>
    </row>
    <row r="584" spans="1:66" s="1" customFormat="1" x14ac:dyDescent="0.3">
      <c r="A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118"/>
      <c r="N584" s="5"/>
      <c r="O584" s="5"/>
      <c r="P584" s="5"/>
      <c r="Q584" s="5"/>
      <c r="R584" s="5"/>
      <c r="S584" s="5"/>
      <c r="T584" s="5"/>
      <c r="U584" s="5"/>
      <c r="AA584" s="3"/>
      <c r="AB584" s="13"/>
      <c r="AC584" s="13"/>
      <c r="AD584" s="13"/>
      <c r="AE584" s="13"/>
      <c r="AF584" s="13"/>
      <c r="AG584" s="13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T584" s="107"/>
      <c r="BA584" s="11"/>
      <c r="BB584" s="11"/>
      <c r="BC584" s="11"/>
      <c r="BD584" s="11"/>
      <c r="BE584" s="11"/>
      <c r="BH584" s="11"/>
      <c r="BI584" s="11"/>
      <c r="BJ584" s="11"/>
      <c r="BK584" s="11"/>
      <c r="BL584" s="11"/>
      <c r="BM584" s="11"/>
      <c r="BN584" s="11"/>
    </row>
    <row r="585" spans="1:66" s="1" customFormat="1" x14ac:dyDescent="0.3">
      <c r="A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118"/>
      <c r="N585" s="5"/>
      <c r="O585" s="5"/>
      <c r="P585" s="5"/>
      <c r="Q585" s="5"/>
      <c r="R585" s="5"/>
      <c r="S585" s="5"/>
      <c r="T585" s="5"/>
      <c r="U585" s="5"/>
      <c r="AA585" s="3"/>
      <c r="AB585" s="13"/>
      <c r="AC585" s="13"/>
      <c r="AD585" s="13"/>
      <c r="AE585" s="13"/>
      <c r="AF585" s="13"/>
      <c r="AG585" s="13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T585" s="107"/>
      <c r="BA585" s="11"/>
      <c r="BB585" s="11"/>
      <c r="BC585" s="11"/>
      <c r="BD585" s="11"/>
      <c r="BE585" s="11"/>
      <c r="BH585" s="11"/>
      <c r="BI585" s="11"/>
      <c r="BJ585" s="11"/>
      <c r="BK585" s="11"/>
      <c r="BL585" s="11"/>
      <c r="BM585" s="11"/>
      <c r="BN585" s="11"/>
    </row>
    <row r="586" spans="1:66" s="1" customFormat="1" x14ac:dyDescent="0.3">
      <c r="A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118"/>
      <c r="N586" s="5"/>
      <c r="O586" s="5"/>
      <c r="P586" s="5"/>
      <c r="Q586" s="5"/>
      <c r="R586" s="5"/>
      <c r="S586" s="5"/>
      <c r="T586" s="5"/>
      <c r="U586" s="5"/>
      <c r="AA586" s="3"/>
      <c r="AB586" s="13"/>
      <c r="AC586" s="13"/>
      <c r="AD586" s="13"/>
      <c r="AE586" s="13"/>
      <c r="AF586" s="13"/>
      <c r="AG586" s="13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T586" s="107"/>
      <c r="BA586" s="11"/>
      <c r="BB586" s="11"/>
      <c r="BC586" s="11"/>
      <c r="BD586" s="11"/>
      <c r="BE586" s="11"/>
      <c r="BH586" s="11"/>
      <c r="BI586" s="11"/>
      <c r="BJ586" s="11"/>
      <c r="BK586" s="11"/>
      <c r="BL586" s="11"/>
      <c r="BM586" s="11"/>
      <c r="BN586" s="11"/>
    </row>
    <row r="587" spans="1:66" s="1" customFormat="1" x14ac:dyDescent="0.3">
      <c r="A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118"/>
      <c r="N587" s="5"/>
      <c r="O587" s="5"/>
      <c r="P587" s="5"/>
      <c r="Q587" s="5"/>
      <c r="R587" s="5"/>
      <c r="S587" s="5"/>
      <c r="T587" s="5"/>
      <c r="U587" s="5"/>
      <c r="AA587" s="3"/>
      <c r="AB587" s="13"/>
      <c r="AC587" s="13"/>
      <c r="AD587" s="13"/>
      <c r="AE587" s="13"/>
      <c r="AF587" s="13"/>
      <c r="AG587" s="13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T587" s="107"/>
      <c r="BA587" s="11"/>
      <c r="BB587" s="11"/>
      <c r="BC587" s="11"/>
      <c r="BD587" s="11"/>
      <c r="BE587" s="11"/>
      <c r="BH587" s="11"/>
      <c r="BI587" s="11"/>
      <c r="BJ587" s="11"/>
      <c r="BK587" s="11"/>
      <c r="BL587" s="11"/>
      <c r="BM587" s="11"/>
      <c r="BN587" s="11"/>
    </row>
    <row r="588" spans="1:66" s="1" customFormat="1" x14ac:dyDescent="0.3">
      <c r="A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118"/>
      <c r="N588" s="5"/>
      <c r="O588" s="5"/>
      <c r="P588" s="5"/>
      <c r="Q588" s="5"/>
      <c r="R588" s="5"/>
      <c r="S588" s="5"/>
      <c r="T588" s="5"/>
      <c r="U588" s="5"/>
      <c r="AA588" s="3"/>
      <c r="AB588" s="13"/>
      <c r="AC588" s="13"/>
      <c r="AD588" s="13"/>
      <c r="AE588" s="13"/>
      <c r="AF588" s="13"/>
      <c r="AG588" s="13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T588" s="107"/>
      <c r="BA588" s="11"/>
      <c r="BB588" s="11"/>
      <c r="BC588" s="11"/>
      <c r="BD588" s="11"/>
      <c r="BE588" s="11"/>
      <c r="BH588" s="11"/>
      <c r="BI588" s="11"/>
      <c r="BJ588" s="11"/>
      <c r="BK588" s="11"/>
      <c r="BL588" s="11"/>
      <c r="BM588" s="11"/>
      <c r="BN588" s="11"/>
    </row>
    <row r="589" spans="1:66" s="1" customFormat="1" x14ac:dyDescent="0.3">
      <c r="A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118"/>
      <c r="N589" s="5"/>
      <c r="O589" s="5"/>
      <c r="P589" s="5"/>
      <c r="Q589" s="5"/>
      <c r="R589" s="5"/>
      <c r="S589" s="5"/>
      <c r="T589" s="5"/>
      <c r="U589" s="5"/>
      <c r="AA589" s="3"/>
      <c r="AB589" s="13"/>
      <c r="AC589" s="13"/>
      <c r="AD589" s="13"/>
      <c r="AE589" s="13"/>
      <c r="AF589" s="13"/>
      <c r="AG589" s="13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T589" s="107"/>
      <c r="BA589" s="11"/>
      <c r="BB589" s="11"/>
      <c r="BC589" s="11"/>
      <c r="BD589" s="11"/>
      <c r="BE589" s="11"/>
      <c r="BH589" s="11"/>
      <c r="BI589" s="11"/>
      <c r="BJ589" s="11"/>
      <c r="BK589" s="11"/>
      <c r="BL589" s="11"/>
      <c r="BM589" s="11"/>
      <c r="BN589" s="11"/>
    </row>
    <row r="590" spans="1:66" s="1" customFormat="1" x14ac:dyDescent="0.3">
      <c r="A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118"/>
      <c r="N590" s="5"/>
      <c r="O590" s="5"/>
      <c r="P590" s="5"/>
      <c r="Q590" s="5"/>
      <c r="R590" s="5"/>
      <c r="S590" s="5"/>
      <c r="T590" s="5"/>
      <c r="U590" s="5"/>
      <c r="AA590" s="3"/>
      <c r="AB590" s="13"/>
      <c r="AC590" s="13"/>
      <c r="AD590" s="13"/>
      <c r="AE590" s="13"/>
      <c r="AF590" s="13"/>
      <c r="AG590" s="13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T590" s="107"/>
      <c r="BA590" s="11"/>
      <c r="BB590" s="11"/>
      <c r="BC590" s="11"/>
      <c r="BD590" s="11"/>
      <c r="BE590" s="11"/>
      <c r="BH590" s="11"/>
      <c r="BI590" s="11"/>
      <c r="BJ590" s="11"/>
      <c r="BK590" s="11"/>
      <c r="BL590" s="11"/>
      <c r="BM590" s="11"/>
      <c r="BN590" s="11"/>
    </row>
    <row r="591" spans="1:66" s="1" customFormat="1" x14ac:dyDescent="0.3">
      <c r="A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118"/>
      <c r="N591" s="5"/>
      <c r="O591" s="5"/>
      <c r="P591" s="5"/>
      <c r="Q591" s="5"/>
      <c r="R591" s="5"/>
      <c r="S591" s="5"/>
      <c r="T591" s="5"/>
      <c r="U591" s="5"/>
      <c r="AA591" s="3"/>
      <c r="AB591" s="13"/>
      <c r="AC591" s="13"/>
      <c r="AD591" s="13"/>
      <c r="AE591" s="13"/>
      <c r="AF591" s="13"/>
      <c r="AG591" s="13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T591" s="107"/>
      <c r="BA591" s="11"/>
      <c r="BB591" s="11"/>
      <c r="BC591" s="11"/>
      <c r="BD591" s="11"/>
      <c r="BE591" s="11"/>
      <c r="BH591" s="11"/>
      <c r="BI591" s="11"/>
      <c r="BJ591" s="11"/>
      <c r="BK591" s="11"/>
      <c r="BL591" s="11"/>
      <c r="BM591" s="11"/>
      <c r="BN591" s="11"/>
    </row>
    <row r="592" spans="1:66" s="1" customFormat="1" x14ac:dyDescent="0.3">
      <c r="A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118"/>
      <c r="N592" s="5"/>
      <c r="O592" s="5"/>
      <c r="P592" s="5"/>
      <c r="Q592" s="5"/>
      <c r="R592" s="5"/>
      <c r="S592" s="5"/>
      <c r="T592" s="5"/>
      <c r="U592" s="5"/>
      <c r="AA592" s="3"/>
      <c r="AB592" s="13"/>
      <c r="AC592" s="13"/>
      <c r="AD592" s="13"/>
      <c r="AE592" s="13"/>
      <c r="AF592" s="13"/>
      <c r="AG592" s="13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T592" s="107"/>
      <c r="BA592" s="11"/>
      <c r="BB592" s="11"/>
      <c r="BC592" s="11"/>
      <c r="BD592" s="11"/>
      <c r="BE592" s="11"/>
      <c r="BH592" s="11"/>
      <c r="BI592" s="11"/>
      <c r="BJ592" s="11"/>
      <c r="BK592" s="11"/>
      <c r="BL592" s="11"/>
      <c r="BM592" s="11"/>
      <c r="BN592" s="11"/>
    </row>
    <row r="593" spans="1:66" s="1" customFormat="1" x14ac:dyDescent="0.3">
      <c r="A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118"/>
      <c r="N593" s="5"/>
      <c r="O593" s="5"/>
      <c r="P593" s="5"/>
      <c r="Q593" s="5"/>
      <c r="R593" s="5"/>
      <c r="S593" s="5"/>
      <c r="T593" s="5"/>
      <c r="U593" s="5"/>
      <c r="AA593" s="3"/>
      <c r="AB593" s="13"/>
      <c r="AC593" s="13"/>
      <c r="AD593" s="13"/>
      <c r="AE593" s="13"/>
      <c r="AF593" s="13"/>
      <c r="AG593" s="13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T593" s="107"/>
      <c r="BA593" s="11"/>
      <c r="BB593" s="11"/>
      <c r="BC593" s="11"/>
      <c r="BD593" s="11"/>
      <c r="BE593" s="11"/>
      <c r="BH593" s="11"/>
      <c r="BI593" s="11"/>
      <c r="BJ593" s="11"/>
      <c r="BK593" s="11"/>
      <c r="BL593" s="11"/>
      <c r="BM593" s="11"/>
      <c r="BN593" s="11"/>
    </row>
    <row r="594" spans="1:66" s="1" customFormat="1" x14ac:dyDescent="0.3">
      <c r="A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118"/>
      <c r="N594" s="5"/>
      <c r="O594" s="5"/>
      <c r="P594" s="5"/>
      <c r="Q594" s="5"/>
      <c r="R594" s="5"/>
      <c r="S594" s="5"/>
      <c r="T594" s="5"/>
      <c r="U594" s="5"/>
      <c r="AA594" s="3"/>
      <c r="AB594" s="13"/>
      <c r="AC594" s="13"/>
      <c r="AD594" s="13"/>
      <c r="AE594" s="13"/>
      <c r="AF594" s="13"/>
      <c r="AG594" s="13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T594" s="107"/>
      <c r="BA594" s="11"/>
      <c r="BB594" s="11"/>
      <c r="BC594" s="11"/>
      <c r="BD594" s="11"/>
      <c r="BE594" s="11"/>
      <c r="BH594" s="11"/>
      <c r="BI594" s="11"/>
      <c r="BJ594" s="11"/>
      <c r="BK594" s="11"/>
      <c r="BL594" s="11"/>
      <c r="BM594" s="11"/>
      <c r="BN594" s="11"/>
    </row>
    <row r="595" spans="1:66" s="1" customFormat="1" x14ac:dyDescent="0.3">
      <c r="A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118"/>
      <c r="N595" s="5"/>
      <c r="O595" s="5"/>
      <c r="P595" s="5"/>
      <c r="Q595" s="5"/>
      <c r="R595" s="5"/>
      <c r="S595" s="5"/>
      <c r="T595" s="5"/>
      <c r="U595" s="5"/>
      <c r="AA595" s="3"/>
      <c r="AB595" s="13"/>
      <c r="AC595" s="13"/>
      <c r="AD595" s="13"/>
      <c r="AE595" s="13"/>
      <c r="AF595" s="13"/>
      <c r="AG595" s="13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T595" s="107"/>
      <c r="BA595" s="11"/>
      <c r="BB595" s="11"/>
      <c r="BC595" s="11"/>
      <c r="BD595" s="11"/>
      <c r="BE595" s="11"/>
      <c r="BH595" s="11"/>
      <c r="BI595" s="11"/>
      <c r="BJ595" s="11"/>
      <c r="BK595" s="11"/>
      <c r="BL595" s="11"/>
      <c r="BM595" s="11"/>
      <c r="BN595" s="11"/>
    </row>
    <row r="596" spans="1:66" s="1" customFormat="1" x14ac:dyDescent="0.3">
      <c r="A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118"/>
      <c r="N596" s="5"/>
      <c r="O596" s="5"/>
      <c r="P596" s="5"/>
      <c r="Q596" s="5"/>
      <c r="R596" s="5"/>
      <c r="S596" s="5"/>
      <c r="T596" s="5"/>
      <c r="U596" s="5"/>
      <c r="AA596" s="3"/>
      <c r="AB596" s="13"/>
      <c r="AC596" s="13"/>
      <c r="AD596" s="13"/>
      <c r="AE596" s="13"/>
      <c r="AF596" s="13"/>
      <c r="AG596" s="13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T596" s="107"/>
      <c r="BA596" s="11"/>
      <c r="BB596" s="11"/>
      <c r="BC596" s="11"/>
      <c r="BD596" s="11"/>
      <c r="BE596" s="11"/>
      <c r="BH596" s="11"/>
      <c r="BI596" s="11"/>
      <c r="BJ596" s="11"/>
      <c r="BK596" s="11"/>
      <c r="BL596" s="11"/>
      <c r="BM596" s="11"/>
      <c r="BN596" s="11"/>
    </row>
    <row r="597" spans="1:66" s="1" customFormat="1" x14ac:dyDescent="0.3">
      <c r="A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118"/>
      <c r="N597" s="5"/>
      <c r="O597" s="5"/>
      <c r="P597" s="5"/>
      <c r="Q597" s="5"/>
      <c r="R597" s="5"/>
      <c r="S597" s="5"/>
      <c r="T597" s="5"/>
      <c r="U597" s="5"/>
      <c r="AA597" s="3"/>
      <c r="AB597" s="13"/>
      <c r="AC597" s="13"/>
      <c r="AD597" s="13"/>
      <c r="AE597" s="13"/>
      <c r="AF597" s="13"/>
      <c r="AG597" s="13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T597" s="107"/>
      <c r="BA597" s="11"/>
      <c r="BB597" s="11"/>
      <c r="BC597" s="11"/>
      <c r="BD597" s="11"/>
      <c r="BE597" s="11"/>
      <c r="BH597" s="11"/>
      <c r="BI597" s="11"/>
      <c r="BJ597" s="11"/>
      <c r="BK597" s="11"/>
      <c r="BL597" s="11"/>
      <c r="BM597" s="11"/>
      <c r="BN597" s="11"/>
    </row>
    <row r="598" spans="1:66" s="1" customFormat="1" x14ac:dyDescent="0.3">
      <c r="A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118"/>
      <c r="N598" s="5"/>
      <c r="O598" s="5"/>
      <c r="P598" s="5"/>
      <c r="Q598" s="5"/>
      <c r="R598" s="5"/>
      <c r="S598" s="5"/>
      <c r="T598" s="5"/>
      <c r="U598" s="5"/>
      <c r="AA598" s="3"/>
      <c r="AB598" s="13"/>
      <c r="AC598" s="13"/>
      <c r="AD598" s="13"/>
      <c r="AE598" s="13"/>
      <c r="AF598" s="13"/>
      <c r="AG598" s="13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T598" s="107"/>
      <c r="BA598" s="11"/>
      <c r="BB598" s="11"/>
      <c r="BC598" s="11"/>
      <c r="BD598" s="11"/>
      <c r="BE598" s="11"/>
      <c r="BH598" s="11"/>
      <c r="BI598" s="11"/>
      <c r="BJ598" s="11"/>
      <c r="BK598" s="11"/>
      <c r="BL598" s="11"/>
      <c r="BM598" s="11"/>
      <c r="BN598" s="11"/>
    </row>
    <row r="599" spans="1:66" s="1" customFormat="1" x14ac:dyDescent="0.3">
      <c r="A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118"/>
      <c r="N599" s="5"/>
      <c r="O599" s="5"/>
      <c r="P599" s="5"/>
      <c r="Q599" s="5"/>
      <c r="R599" s="5"/>
      <c r="S599" s="5"/>
      <c r="T599" s="5"/>
      <c r="U599" s="5"/>
      <c r="AA599" s="3"/>
      <c r="AB599" s="13"/>
      <c r="AC599" s="13"/>
      <c r="AD599" s="13"/>
      <c r="AE599" s="13"/>
      <c r="AF599" s="13"/>
      <c r="AG599" s="13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T599" s="107"/>
      <c r="BA599" s="11"/>
      <c r="BB599" s="11"/>
      <c r="BC599" s="11"/>
      <c r="BD599" s="11"/>
      <c r="BE599" s="11"/>
      <c r="BH599" s="11"/>
      <c r="BI599" s="11"/>
      <c r="BJ599" s="11"/>
      <c r="BK599" s="11"/>
      <c r="BL599" s="11"/>
      <c r="BM599" s="11"/>
      <c r="BN599" s="11"/>
    </row>
    <row r="600" spans="1:66" s="1" customFormat="1" x14ac:dyDescent="0.3">
      <c r="A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118"/>
      <c r="N600" s="5"/>
      <c r="O600" s="5"/>
      <c r="P600" s="5"/>
      <c r="Q600" s="5"/>
      <c r="R600" s="5"/>
      <c r="S600" s="5"/>
      <c r="T600" s="5"/>
      <c r="U600" s="5"/>
      <c r="AA600" s="3"/>
      <c r="AB600" s="13"/>
      <c r="AC600" s="13"/>
      <c r="AD600" s="13"/>
      <c r="AE600" s="13"/>
      <c r="AF600" s="13"/>
      <c r="AG600" s="13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T600" s="107"/>
      <c r="BA600" s="11"/>
      <c r="BB600" s="11"/>
      <c r="BC600" s="11"/>
      <c r="BD600" s="11"/>
      <c r="BE600" s="11"/>
      <c r="BH600" s="11"/>
      <c r="BI600" s="11"/>
      <c r="BJ600" s="11"/>
      <c r="BK600" s="11"/>
      <c r="BL600" s="11"/>
      <c r="BM600" s="11"/>
      <c r="BN600" s="11"/>
    </row>
    <row r="601" spans="1:66" s="1" customFormat="1" x14ac:dyDescent="0.3">
      <c r="A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118"/>
      <c r="N601" s="5"/>
      <c r="O601" s="5"/>
      <c r="P601" s="5"/>
      <c r="Q601" s="5"/>
      <c r="R601" s="5"/>
      <c r="S601" s="5"/>
      <c r="T601" s="5"/>
      <c r="U601" s="5"/>
      <c r="AA601" s="3"/>
      <c r="AB601" s="13"/>
      <c r="AC601" s="13"/>
      <c r="AD601" s="13"/>
      <c r="AE601" s="13"/>
      <c r="AF601" s="13"/>
      <c r="AG601" s="13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T601" s="107"/>
      <c r="BA601" s="11"/>
      <c r="BB601" s="11"/>
      <c r="BC601" s="11"/>
      <c r="BD601" s="11"/>
      <c r="BE601" s="11"/>
      <c r="BH601" s="11"/>
      <c r="BI601" s="11"/>
      <c r="BJ601" s="11"/>
      <c r="BK601" s="11"/>
      <c r="BL601" s="11"/>
      <c r="BM601" s="11"/>
      <c r="BN601" s="11"/>
    </row>
    <row r="602" spans="1:66" s="1" customFormat="1" x14ac:dyDescent="0.3">
      <c r="A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118"/>
      <c r="N602" s="5"/>
      <c r="O602" s="5"/>
      <c r="P602" s="5"/>
      <c r="Q602" s="5"/>
      <c r="R602" s="5"/>
      <c r="S602" s="5"/>
      <c r="T602" s="5"/>
      <c r="U602" s="5"/>
      <c r="AA602" s="3"/>
      <c r="AB602" s="13"/>
      <c r="AC602" s="13"/>
      <c r="AD602" s="13"/>
      <c r="AE602" s="13"/>
      <c r="AF602" s="13"/>
      <c r="AG602" s="13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T602" s="107"/>
      <c r="BA602" s="11"/>
      <c r="BB602" s="11"/>
      <c r="BC602" s="11"/>
      <c r="BD602" s="11"/>
      <c r="BE602" s="11"/>
      <c r="BH602" s="11"/>
      <c r="BI602" s="11"/>
      <c r="BJ602" s="11"/>
      <c r="BK602" s="11"/>
      <c r="BL602" s="11"/>
      <c r="BM602" s="11"/>
      <c r="BN602" s="11"/>
    </row>
    <row r="603" spans="1:66" s="1" customFormat="1" x14ac:dyDescent="0.3">
      <c r="A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118"/>
      <c r="N603" s="5"/>
      <c r="O603" s="5"/>
      <c r="P603" s="5"/>
      <c r="Q603" s="5"/>
      <c r="R603" s="5"/>
      <c r="S603" s="5"/>
      <c r="T603" s="5"/>
      <c r="U603" s="5"/>
      <c r="AA603" s="3"/>
      <c r="AB603" s="13"/>
      <c r="AC603" s="13"/>
      <c r="AD603" s="13"/>
      <c r="AE603" s="13"/>
      <c r="AF603" s="13"/>
      <c r="AG603" s="13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T603" s="107"/>
      <c r="BA603" s="11"/>
      <c r="BB603" s="11"/>
      <c r="BC603" s="11"/>
      <c r="BD603" s="11"/>
      <c r="BE603" s="11"/>
      <c r="BH603" s="11"/>
      <c r="BI603" s="11"/>
      <c r="BJ603" s="11"/>
      <c r="BK603" s="11"/>
      <c r="BL603" s="11"/>
      <c r="BM603" s="11"/>
      <c r="BN603" s="11"/>
    </row>
    <row r="604" spans="1:66" s="1" customFormat="1" x14ac:dyDescent="0.3">
      <c r="A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118"/>
      <c r="N604" s="5"/>
      <c r="O604" s="5"/>
      <c r="P604" s="5"/>
      <c r="Q604" s="5"/>
      <c r="R604" s="5"/>
      <c r="S604" s="5"/>
      <c r="T604" s="5"/>
      <c r="U604" s="5"/>
      <c r="AA604" s="3"/>
      <c r="AB604" s="13"/>
      <c r="AC604" s="13"/>
      <c r="AD604" s="13"/>
      <c r="AE604" s="13"/>
      <c r="AF604" s="13"/>
      <c r="AG604" s="13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T604" s="107"/>
      <c r="BA604" s="11"/>
      <c r="BB604" s="11"/>
      <c r="BC604" s="11"/>
      <c r="BD604" s="11"/>
      <c r="BE604" s="11"/>
      <c r="BH604" s="11"/>
      <c r="BI604" s="11"/>
      <c r="BJ604" s="11"/>
      <c r="BK604" s="11"/>
      <c r="BL604" s="11"/>
      <c r="BM604" s="11"/>
      <c r="BN604" s="11"/>
    </row>
    <row r="605" spans="1:66" s="1" customFormat="1" x14ac:dyDescent="0.3">
      <c r="A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118"/>
      <c r="N605" s="5"/>
      <c r="O605" s="5"/>
      <c r="P605" s="5"/>
      <c r="Q605" s="5"/>
      <c r="R605" s="5"/>
      <c r="S605" s="5"/>
      <c r="T605" s="5"/>
      <c r="U605" s="5"/>
      <c r="AA605" s="3"/>
      <c r="AB605" s="13"/>
      <c r="AC605" s="13"/>
      <c r="AD605" s="13"/>
      <c r="AE605" s="13"/>
      <c r="AF605" s="13"/>
      <c r="AG605" s="13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T605" s="107"/>
      <c r="BA605" s="11"/>
      <c r="BB605" s="11"/>
      <c r="BC605" s="11"/>
      <c r="BD605" s="11"/>
      <c r="BE605" s="11"/>
      <c r="BH605" s="11"/>
      <c r="BI605" s="11"/>
      <c r="BJ605" s="11"/>
      <c r="BK605" s="11"/>
      <c r="BL605" s="11"/>
      <c r="BM605" s="11"/>
      <c r="BN605" s="11"/>
    </row>
    <row r="606" spans="1:66" s="1" customFormat="1" x14ac:dyDescent="0.3">
      <c r="A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118"/>
      <c r="N606" s="5"/>
      <c r="O606" s="5"/>
      <c r="P606" s="5"/>
      <c r="Q606" s="5"/>
      <c r="R606" s="5"/>
      <c r="S606" s="5"/>
      <c r="T606" s="5"/>
      <c r="U606" s="5"/>
      <c r="AA606" s="3"/>
      <c r="AB606" s="13"/>
      <c r="AC606" s="13"/>
      <c r="AD606" s="13"/>
      <c r="AE606" s="13"/>
      <c r="AF606" s="13"/>
      <c r="AG606" s="13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T606" s="107"/>
      <c r="BA606" s="11"/>
      <c r="BB606" s="11"/>
      <c r="BC606" s="11"/>
      <c r="BD606" s="11"/>
      <c r="BE606" s="11"/>
      <c r="BH606" s="11"/>
      <c r="BI606" s="11"/>
      <c r="BJ606" s="11"/>
      <c r="BK606" s="11"/>
      <c r="BL606" s="11"/>
      <c r="BM606" s="11"/>
      <c r="BN606" s="11"/>
    </row>
    <row r="607" spans="1:66" s="1" customFormat="1" x14ac:dyDescent="0.3">
      <c r="A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118"/>
      <c r="N607" s="5"/>
      <c r="O607" s="5"/>
      <c r="P607" s="5"/>
      <c r="Q607" s="5"/>
      <c r="R607" s="5"/>
      <c r="S607" s="5"/>
      <c r="T607" s="5"/>
      <c r="U607" s="5"/>
      <c r="AA607" s="3"/>
      <c r="AB607" s="13"/>
      <c r="AC607" s="13"/>
      <c r="AD607" s="13"/>
      <c r="AE607" s="13"/>
      <c r="AF607" s="13"/>
      <c r="AG607" s="13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T607" s="107"/>
      <c r="BA607" s="11"/>
      <c r="BB607" s="11"/>
      <c r="BC607" s="11"/>
      <c r="BD607" s="11"/>
      <c r="BE607" s="11"/>
      <c r="BH607" s="11"/>
      <c r="BI607" s="11"/>
      <c r="BJ607" s="11"/>
      <c r="BK607" s="11"/>
      <c r="BL607" s="11"/>
      <c r="BM607" s="11"/>
      <c r="BN607" s="11"/>
    </row>
    <row r="608" spans="1:66" s="1" customFormat="1" x14ac:dyDescent="0.3">
      <c r="A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118"/>
      <c r="N608" s="5"/>
      <c r="O608" s="5"/>
      <c r="P608" s="5"/>
      <c r="Q608" s="5"/>
      <c r="R608" s="5"/>
      <c r="S608" s="5"/>
      <c r="T608" s="5"/>
      <c r="U608" s="5"/>
      <c r="AA608" s="3"/>
      <c r="AB608" s="13"/>
      <c r="AC608" s="13"/>
      <c r="AD608" s="13"/>
      <c r="AE608" s="13"/>
      <c r="AF608" s="13"/>
      <c r="AG608" s="13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T608" s="107"/>
      <c r="BA608" s="11"/>
      <c r="BB608" s="11"/>
      <c r="BC608" s="11"/>
      <c r="BD608" s="11"/>
      <c r="BE608" s="11"/>
      <c r="BH608" s="11"/>
      <c r="BI608" s="11"/>
      <c r="BJ608" s="11"/>
      <c r="BK608" s="11"/>
      <c r="BL608" s="11"/>
      <c r="BM608" s="11"/>
      <c r="BN608" s="11"/>
    </row>
    <row r="609" spans="1:66" s="1" customFormat="1" x14ac:dyDescent="0.3">
      <c r="A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118"/>
      <c r="N609" s="5"/>
      <c r="O609" s="5"/>
      <c r="P609" s="5"/>
      <c r="Q609" s="5"/>
      <c r="R609" s="5"/>
      <c r="S609" s="5"/>
      <c r="T609" s="5"/>
      <c r="U609" s="5"/>
      <c r="AA609" s="3"/>
      <c r="AB609" s="13"/>
      <c r="AC609" s="13"/>
      <c r="AD609" s="13"/>
      <c r="AE609" s="13"/>
      <c r="AF609" s="13"/>
      <c r="AG609" s="13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T609" s="107"/>
      <c r="BA609" s="11"/>
      <c r="BB609" s="11"/>
      <c r="BC609" s="11"/>
      <c r="BD609" s="11"/>
      <c r="BE609" s="11"/>
      <c r="BH609" s="11"/>
      <c r="BI609" s="11"/>
      <c r="BJ609" s="11"/>
      <c r="BK609" s="11"/>
      <c r="BL609" s="11"/>
      <c r="BM609" s="11"/>
      <c r="BN609" s="11"/>
    </row>
    <row r="610" spans="1:66" s="1" customFormat="1" x14ac:dyDescent="0.3">
      <c r="A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118"/>
      <c r="N610" s="5"/>
      <c r="O610" s="5"/>
      <c r="P610" s="5"/>
      <c r="Q610" s="5"/>
      <c r="R610" s="5"/>
      <c r="S610" s="5"/>
      <c r="T610" s="5"/>
      <c r="U610" s="5"/>
      <c r="AA610" s="3"/>
      <c r="AB610" s="13"/>
      <c r="AC610" s="13"/>
      <c r="AD610" s="13"/>
      <c r="AE610" s="13"/>
      <c r="AF610" s="13"/>
      <c r="AG610" s="13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T610" s="107"/>
      <c r="BA610" s="11"/>
      <c r="BB610" s="11"/>
      <c r="BC610" s="11"/>
      <c r="BD610" s="11"/>
      <c r="BE610" s="11"/>
      <c r="BH610" s="11"/>
      <c r="BI610" s="11"/>
      <c r="BJ610" s="11"/>
      <c r="BK610" s="11"/>
      <c r="BL610" s="11"/>
      <c r="BM610" s="11"/>
      <c r="BN610" s="11"/>
    </row>
    <row r="611" spans="1:66" s="1" customFormat="1" x14ac:dyDescent="0.3">
      <c r="A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118"/>
      <c r="N611" s="5"/>
      <c r="O611" s="5"/>
      <c r="P611" s="5"/>
      <c r="Q611" s="5"/>
      <c r="R611" s="5"/>
      <c r="S611" s="5"/>
      <c r="T611" s="5"/>
      <c r="U611" s="5"/>
      <c r="AA611" s="3"/>
      <c r="AB611" s="13"/>
      <c r="AC611" s="13"/>
      <c r="AD611" s="13"/>
      <c r="AE611" s="13"/>
      <c r="AF611" s="13"/>
      <c r="AG611" s="13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T611" s="107"/>
      <c r="BA611" s="11"/>
      <c r="BB611" s="11"/>
      <c r="BC611" s="11"/>
      <c r="BD611" s="11"/>
      <c r="BE611" s="11"/>
      <c r="BH611" s="11"/>
      <c r="BI611" s="11"/>
      <c r="BJ611" s="11"/>
      <c r="BK611" s="11"/>
      <c r="BL611" s="11"/>
      <c r="BM611" s="11"/>
      <c r="BN611" s="11"/>
    </row>
    <row r="612" spans="1:66" s="1" customFormat="1" x14ac:dyDescent="0.3">
      <c r="A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118"/>
      <c r="N612" s="5"/>
      <c r="O612" s="5"/>
      <c r="P612" s="5"/>
      <c r="Q612" s="5"/>
      <c r="R612" s="5"/>
      <c r="S612" s="5"/>
      <c r="T612" s="5"/>
      <c r="U612" s="5"/>
      <c r="AA612" s="3"/>
      <c r="AB612" s="13"/>
      <c r="AC612" s="13"/>
      <c r="AD612" s="13"/>
      <c r="AE612" s="13"/>
      <c r="AF612" s="13"/>
      <c r="AG612" s="13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T612" s="107"/>
      <c r="BA612" s="11"/>
      <c r="BB612" s="11"/>
      <c r="BC612" s="11"/>
      <c r="BD612" s="11"/>
      <c r="BE612" s="11"/>
      <c r="BH612" s="11"/>
      <c r="BI612" s="11"/>
      <c r="BJ612" s="11"/>
      <c r="BK612" s="11"/>
      <c r="BL612" s="11"/>
      <c r="BM612" s="11"/>
      <c r="BN612" s="11"/>
    </row>
    <row r="613" spans="1:66" s="1" customFormat="1" x14ac:dyDescent="0.3">
      <c r="A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118"/>
      <c r="N613" s="5"/>
      <c r="O613" s="5"/>
      <c r="P613" s="5"/>
      <c r="Q613" s="5"/>
      <c r="R613" s="5"/>
      <c r="S613" s="5"/>
      <c r="T613" s="5"/>
      <c r="U613" s="5"/>
      <c r="AA613" s="3"/>
      <c r="AB613" s="13"/>
      <c r="AC613" s="13"/>
      <c r="AD613" s="13"/>
      <c r="AE613" s="13"/>
      <c r="AF613" s="13"/>
      <c r="AG613" s="13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T613" s="107"/>
      <c r="BA613" s="11"/>
      <c r="BB613" s="11"/>
      <c r="BC613" s="11"/>
      <c r="BD613" s="11"/>
      <c r="BE613" s="11"/>
      <c r="BH613" s="11"/>
      <c r="BI613" s="11"/>
      <c r="BJ613" s="11"/>
      <c r="BK613" s="11"/>
      <c r="BL613" s="11"/>
      <c r="BM613" s="11"/>
      <c r="BN613" s="11"/>
    </row>
    <row r="614" spans="1:66" s="1" customFormat="1" x14ac:dyDescent="0.3">
      <c r="A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118"/>
      <c r="N614" s="5"/>
      <c r="O614" s="5"/>
      <c r="P614" s="5"/>
      <c r="Q614" s="5"/>
      <c r="R614" s="5"/>
      <c r="S614" s="5"/>
      <c r="T614" s="5"/>
      <c r="U614" s="5"/>
      <c r="AA614" s="3"/>
      <c r="AB614" s="13"/>
      <c r="AC614" s="13"/>
      <c r="AD614" s="13"/>
      <c r="AE614" s="13"/>
      <c r="AF614" s="13"/>
      <c r="AG614" s="13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T614" s="107"/>
      <c r="BA614" s="11"/>
      <c r="BB614" s="11"/>
      <c r="BC614" s="11"/>
      <c r="BD614" s="11"/>
      <c r="BE614" s="11"/>
      <c r="BH614" s="11"/>
      <c r="BI614" s="11"/>
      <c r="BJ614" s="11"/>
      <c r="BK614" s="11"/>
      <c r="BL614" s="11"/>
      <c r="BM614" s="11"/>
      <c r="BN614" s="11"/>
    </row>
    <row r="615" spans="1:66" s="1" customFormat="1" x14ac:dyDescent="0.3">
      <c r="A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118"/>
      <c r="N615" s="5"/>
      <c r="O615" s="5"/>
      <c r="P615" s="5"/>
      <c r="Q615" s="5"/>
      <c r="R615" s="5"/>
      <c r="S615" s="5"/>
      <c r="T615" s="5"/>
      <c r="U615" s="5"/>
      <c r="AA615" s="3"/>
      <c r="AB615" s="13"/>
      <c r="AC615" s="13"/>
      <c r="AD615" s="13"/>
      <c r="AE615" s="13"/>
      <c r="AF615" s="13"/>
      <c r="AG615" s="13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T615" s="107"/>
      <c r="BA615" s="11"/>
      <c r="BB615" s="11"/>
      <c r="BC615" s="11"/>
      <c r="BD615" s="11"/>
      <c r="BE615" s="11"/>
      <c r="BH615" s="11"/>
      <c r="BI615" s="11"/>
      <c r="BJ615" s="11"/>
      <c r="BK615" s="11"/>
      <c r="BL615" s="11"/>
      <c r="BM615" s="11"/>
      <c r="BN615" s="11"/>
    </row>
    <row r="616" spans="1:66" s="1" customFormat="1" x14ac:dyDescent="0.3">
      <c r="A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118"/>
      <c r="N616" s="5"/>
      <c r="O616" s="5"/>
      <c r="P616" s="5"/>
      <c r="Q616" s="5"/>
      <c r="R616" s="5"/>
      <c r="S616" s="5"/>
      <c r="T616" s="5"/>
      <c r="U616" s="5"/>
      <c r="AA616" s="3"/>
      <c r="AB616" s="13"/>
      <c r="AC616" s="13"/>
      <c r="AD616" s="13"/>
      <c r="AE616" s="13"/>
      <c r="AF616" s="13"/>
      <c r="AG616" s="13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T616" s="107"/>
      <c r="BA616" s="11"/>
      <c r="BB616" s="11"/>
      <c r="BC616" s="11"/>
      <c r="BD616" s="11"/>
      <c r="BE616" s="11"/>
      <c r="BH616" s="11"/>
      <c r="BI616" s="11"/>
      <c r="BJ616" s="11"/>
      <c r="BK616" s="11"/>
      <c r="BL616" s="11"/>
      <c r="BM616" s="11"/>
      <c r="BN616" s="11"/>
    </row>
    <row r="617" spans="1:66" s="1" customFormat="1" x14ac:dyDescent="0.3">
      <c r="A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118"/>
      <c r="N617" s="5"/>
      <c r="O617" s="5"/>
      <c r="P617" s="5"/>
      <c r="Q617" s="5"/>
      <c r="R617" s="5"/>
      <c r="S617" s="5"/>
      <c r="T617" s="5"/>
      <c r="U617" s="5"/>
      <c r="AA617" s="3"/>
      <c r="AB617" s="13"/>
      <c r="AC617" s="13"/>
      <c r="AD617" s="13"/>
      <c r="AE617" s="13"/>
      <c r="AF617" s="13"/>
      <c r="AG617" s="13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T617" s="107"/>
      <c r="BA617" s="11"/>
      <c r="BB617" s="11"/>
      <c r="BC617" s="11"/>
      <c r="BD617" s="11"/>
      <c r="BE617" s="11"/>
      <c r="BH617" s="11"/>
      <c r="BI617" s="11"/>
      <c r="BJ617" s="11"/>
      <c r="BK617" s="11"/>
      <c r="BL617" s="11"/>
      <c r="BM617" s="11"/>
      <c r="BN617" s="11"/>
    </row>
    <row r="618" spans="1:66" s="1" customFormat="1" x14ac:dyDescent="0.3">
      <c r="A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118"/>
      <c r="N618" s="5"/>
      <c r="O618" s="5"/>
      <c r="P618" s="5"/>
      <c r="Q618" s="5"/>
      <c r="R618" s="5"/>
      <c r="S618" s="5"/>
      <c r="T618" s="5"/>
      <c r="U618" s="5"/>
      <c r="AA618" s="3"/>
      <c r="AB618" s="13"/>
      <c r="AC618" s="13"/>
      <c r="AD618" s="13"/>
      <c r="AE618" s="13"/>
      <c r="AF618" s="13"/>
      <c r="AG618" s="13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T618" s="107"/>
      <c r="BA618" s="11"/>
      <c r="BB618" s="11"/>
      <c r="BC618" s="11"/>
      <c r="BD618" s="11"/>
      <c r="BE618" s="11"/>
      <c r="BH618" s="11"/>
      <c r="BI618" s="11"/>
      <c r="BJ618" s="11"/>
      <c r="BK618" s="11"/>
      <c r="BL618" s="11"/>
      <c r="BM618" s="11"/>
      <c r="BN618" s="11"/>
    </row>
    <row r="619" spans="1:66" s="1" customFormat="1" x14ac:dyDescent="0.3">
      <c r="A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118"/>
      <c r="N619" s="5"/>
      <c r="O619" s="5"/>
      <c r="P619" s="5"/>
      <c r="Q619" s="5"/>
      <c r="R619" s="5"/>
      <c r="S619" s="5"/>
      <c r="T619" s="5"/>
      <c r="U619" s="5"/>
      <c r="AA619" s="3"/>
      <c r="AB619" s="13"/>
      <c r="AC619" s="13"/>
      <c r="AD619" s="13"/>
      <c r="AE619" s="13"/>
      <c r="AF619" s="13"/>
      <c r="AG619" s="13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T619" s="107"/>
      <c r="BA619" s="11"/>
      <c r="BB619" s="11"/>
      <c r="BC619" s="11"/>
      <c r="BD619" s="11"/>
      <c r="BE619" s="11"/>
      <c r="BH619" s="11"/>
      <c r="BI619" s="11"/>
      <c r="BJ619" s="11"/>
      <c r="BK619" s="11"/>
      <c r="BL619" s="11"/>
      <c r="BM619" s="11"/>
      <c r="BN619" s="11"/>
    </row>
    <row r="620" spans="1:66" s="1" customFormat="1" x14ac:dyDescent="0.3">
      <c r="A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118"/>
      <c r="N620" s="5"/>
      <c r="O620" s="5"/>
      <c r="P620" s="5"/>
      <c r="Q620" s="5"/>
      <c r="R620" s="5"/>
      <c r="S620" s="5"/>
      <c r="T620" s="5"/>
      <c r="U620" s="5"/>
      <c r="AA620" s="3"/>
      <c r="AB620" s="13"/>
      <c r="AC620" s="13"/>
      <c r="AD620" s="13"/>
      <c r="AE620" s="13"/>
      <c r="AF620" s="13"/>
      <c r="AG620" s="13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T620" s="107"/>
      <c r="BA620" s="11"/>
      <c r="BB620" s="11"/>
      <c r="BC620" s="11"/>
      <c r="BD620" s="11"/>
      <c r="BE620" s="11"/>
      <c r="BH620" s="11"/>
      <c r="BI620" s="11"/>
      <c r="BJ620" s="11"/>
      <c r="BK620" s="11"/>
      <c r="BL620" s="11"/>
      <c r="BM620" s="11"/>
      <c r="BN620" s="11"/>
    </row>
    <row r="621" spans="1:66" s="1" customFormat="1" x14ac:dyDescent="0.3">
      <c r="A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118"/>
      <c r="N621" s="5"/>
      <c r="O621" s="5"/>
      <c r="P621" s="5"/>
      <c r="Q621" s="5"/>
      <c r="R621" s="5"/>
      <c r="S621" s="5"/>
      <c r="T621" s="5"/>
      <c r="U621" s="5"/>
      <c r="AA621" s="3"/>
      <c r="AB621" s="13"/>
      <c r="AC621" s="13"/>
      <c r="AD621" s="13"/>
      <c r="AE621" s="13"/>
      <c r="AF621" s="13"/>
      <c r="AG621" s="13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T621" s="107"/>
      <c r="BA621" s="11"/>
      <c r="BB621" s="11"/>
      <c r="BC621" s="11"/>
      <c r="BD621" s="11"/>
      <c r="BE621" s="11"/>
      <c r="BH621" s="11"/>
      <c r="BI621" s="11"/>
      <c r="BJ621" s="11"/>
      <c r="BK621" s="11"/>
      <c r="BL621" s="11"/>
      <c r="BM621" s="11"/>
      <c r="BN621" s="11"/>
    </row>
    <row r="622" spans="1:66" s="1" customFormat="1" x14ac:dyDescent="0.3">
      <c r="A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118"/>
      <c r="N622" s="5"/>
      <c r="O622" s="5"/>
      <c r="P622" s="5"/>
      <c r="Q622" s="5"/>
      <c r="R622" s="5"/>
      <c r="S622" s="5"/>
      <c r="T622" s="5"/>
      <c r="U622" s="5"/>
      <c r="AA622" s="3"/>
      <c r="AB622" s="13"/>
      <c r="AC622" s="13"/>
      <c r="AD622" s="13"/>
      <c r="AE622" s="13"/>
      <c r="AF622" s="13"/>
      <c r="AG622" s="13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T622" s="107"/>
      <c r="BA622" s="11"/>
      <c r="BB622" s="11"/>
      <c r="BC622" s="11"/>
      <c r="BD622" s="11"/>
      <c r="BE622" s="11"/>
      <c r="BH622" s="11"/>
      <c r="BI622" s="11"/>
      <c r="BJ622" s="11"/>
      <c r="BK622" s="11"/>
      <c r="BL622" s="11"/>
      <c r="BM622" s="11"/>
      <c r="BN622" s="11"/>
    </row>
    <row r="623" spans="1:66" s="1" customFormat="1" x14ac:dyDescent="0.3">
      <c r="A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118"/>
      <c r="N623" s="5"/>
      <c r="O623" s="5"/>
      <c r="P623" s="5"/>
      <c r="Q623" s="5"/>
      <c r="R623" s="5"/>
      <c r="S623" s="5"/>
      <c r="T623" s="5"/>
      <c r="U623" s="5"/>
      <c r="AA623" s="3"/>
      <c r="AB623" s="13"/>
      <c r="AC623" s="13"/>
      <c r="AD623" s="13"/>
      <c r="AE623" s="13"/>
      <c r="AF623" s="13"/>
      <c r="AG623" s="13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T623" s="107"/>
      <c r="BA623" s="11"/>
      <c r="BB623" s="11"/>
      <c r="BC623" s="11"/>
      <c r="BD623" s="11"/>
      <c r="BE623" s="11"/>
      <c r="BH623" s="11"/>
      <c r="BI623" s="11"/>
      <c r="BJ623" s="11"/>
      <c r="BK623" s="11"/>
      <c r="BL623" s="11"/>
      <c r="BM623" s="11"/>
      <c r="BN623" s="11"/>
    </row>
    <row r="624" spans="1:66" s="1" customFormat="1" x14ac:dyDescent="0.3">
      <c r="A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118"/>
      <c r="N624" s="5"/>
      <c r="O624" s="5"/>
      <c r="P624" s="5"/>
      <c r="Q624" s="5"/>
      <c r="R624" s="5"/>
      <c r="S624" s="5"/>
      <c r="T624" s="5"/>
      <c r="U624" s="5"/>
      <c r="AA624" s="3"/>
      <c r="AB624" s="13"/>
      <c r="AC624" s="13"/>
      <c r="AD624" s="13"/>
      <c r="AE624" s="13"/>
      <c r="AF624" s="13"/>
      <c r="AG624" s="13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T624" s="107"/>
      <c r="BA624" s="11"/>
      <c r="BB624" s="11"/>
      <c r="BC624" s="11"/>
      <c r="BD624" s="11"/>
      <c r="BE624" s="11"/>
      <c r="BH624" s="11"/>
      <c r="BI624" s="11"/>
      <c r="BJ624" s="11"/>
      <c r="BK624" s="11"/>
      <c r="BL624" s="11"/>
      <c r="BM624" s="11"/>
      <c r="BN624" s="11"/>
    </row>
    <row r="625" spans="1:66" s="1" customFormat="1" x14ac:dyDescent="0.3">
      <c r="A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118"/>
      <c r="N625" s="5"/>
      <c r="O625" s="5"/>
      <c r="P625" s="5"/>
      <c r="Q625" s="5"/>
      <c r="R625" s="5"/>
      <c r="S625" s="5"/>
      <c r="T625" s="5"/>
      <c r="U625" s="5"/>
      <c r="AA625" s="3"/>
      <c r="AB625" s="13"/>
      <c r="AC625" s="13"/>
      <c r="AD625" s="13"/>
      <c r="AE625" s="13"/>
      <c r="AF625" s="13"/>
      <c r="AG625" s="13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T625" s="107"/>
      <c r="BA625" s="11"/>
      <c r="BB625" s="11"/>
      <c r="BC625" s="11"/>
      <c r="BD625" s="11"/>
      <c r="BE625" s="11"/>
      <c r="BH625" s="11"/>
      <c r="BI625" s="11"/>
      <c r="BJ625" s="11"/>
      <c r="BK625" s="11"/>
      <c r="BL625" s="11"/>
      <c r="BM625" s="11"/>
      <c r="BN625" s="11"/>
    </row>
    <row r="626" spans="1:66" s="1" customFormat="1" x14ac:dyDescent="0.3">
      <c r="A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118"/>
      <c r="N626" s="5"/>
      <c r="O626" s="5"/>
      <c r="P626" s="5"/>
      <c r="Q626" s="5"/>
      <c r="R626" s="5"/>
      <c r="S626" s="5"/>
      <c r="T626" s="5"/>
      <c r="U626" s="5"/>
      <c r="AA626" s="3"/>
      <c r="AB626" s="13"/>
      <c r="AC626" s="13"/>
      <c r="AD626" s="13"/>
      <c r="AE626" s="13"/>
      <c r="AF626" s="13"/>
      <c r="AG626" s="13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T626" s="107"/>
      <c r="BA626" s="11"/>
      <c r="BB626" s="11"/>
      <c r="BC626" s="11"/>
      <c r="BD626" s="11"/>
      <c r="BE626" s="11"/>
      <c r="BH626" s="11"/>
      <c r="BI626" s="11"/>
      <c r="BJ626" s="11"/>
      <c r="BK626" s="11"/>
      <c r="BL626" s="11"/>
      <c r="BM626" s="11"/>
      <c r="BN626" s="11"/>
    </row>
    <row r="627" spans="1:66" s="1" customFormat="1" x14ac:dyDescent="0.3">
      <c r="A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118"/>
      <c r="N627" s="5"/>
      <c r="O627" s="5"/>
      <c r="P627" s="5"/>
      <c r="Q627" s="5"/>
      <c r="R627" s="5"/>
      <c r="S627" s="5"/>
      <c r="T627" s="5"/>
      <c r="U627" s="5"/>
      <c r="AA627" s="3"/>
      <c r="AB627" s="13"/>
      <c r="AC627" s="13"/>
      <c r="AD627" s="13"/>
      <c r="AE627" s="13"/>
      <c r="AF627" s="13"/>
      <c r="AG627" s="13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T627" s="107"/>
      <c r="BA627" s="11"/>
      <c r="BB627" s="11"/>
      <c r="BC627" s="11"/>
      <c r="BD627" s="11"/>
      <c r="BE627" s="11"/>
      <c r="BH627" s="11"/>
      <c r="BI627" s="11"/>
      <c r="BJ627" s="11"/>
      <c r="BK627" s="11"/>
      <c r="BL627" s="11"/>
      <c r="BM627" s="11"/>
      <c r="BN627" s="11"/>
    </row>
    <row r="628" spans="1:66" s="1" customFormat="1" x14ac:dyDescent="0.3">
      <c r="A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118"/>
      <c r="N628" s="5"/>
      <c r="O628" s="5"/>
      <c r="P628" s="5"/>
      <c r="Q628" s="5"/>
      <c r="R628" s="5"/>
      <c r="S628" s="5"/>
      <c r="T628" s="5"/>
      <c r="U628" s="5"/>
      <c r="AA628" s="3"/>
      <c r="AB628" s="13"/>
      <c r="AC628" s="13"/>
      <c r="AD628" s="13"/>
      <c r="AE628" s="13"/>
      <c r="AF628" s="13"/>
      <c r="AG628" s="13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T628" s="107"/>
      <c r="BA628" s="11"/>
      <c r="BB628" s="11"/>
      <c r="BC628" s="11"/>
      <c r="BD628" s="11"/>
      <c r="BE628" s="11"/>
      <c r="BH628" s="11"/>
      <c r="BI628" s="11"/>
      <c r="BJ628" s="11"/>
      <c r="BK628" s="11"/>
      <c r="BL628" s="11"/>
      <c r="BM628" s="11"/>
      <c r="BN628" s="11"/>
    </row>
    <row r="629" spans="1:66" s="1" customFormat="1" x14ac:dyDescent="0.3">
      <c r="A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118"/>
      <c r="N629" s="5"/>
      <c r="O629" s="5"/>
      <c r="P629" s="5"/>
      <c r="Q629" s="5"/>
      <c r="R629" s="5"/>
      <c r="S629" s="5"/>
      <c r="T629" s="5"/>
      <c r="U629" s="5"/>
      <c r="AA629" s="3"/>
      <c r="AB629" s="13"/>
      <c r="AC629" s="13"/>
      <c r="AD629" s="13"/>
      <c r="AE629" s="13"/>
      <c r="AF629" s="13"/>
      <c r="AG629" s="13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T629" s="107"/>
      <c r="BA629" s="11"/>
      <c r="BB629" s="11"/>
      <c r="BC629" s="11"/>
      <c r="BD629" s="11"/>
      <c r="BE629" s="11"/>
      <c r="BH629" s="11"/>
      <c r="BI629" s="11"/>
      <c r="BJ629" s="11"/>
      <c r="BK629" s="11"/>
      <c r="BL629" s="11"/>
      <c r="BM629" s="11"/>
      <c r="BN629" s="11"/>
    </row>
    <row r="630" spans="1:66" s="1" customFormat="1" x14ac:dyDescent="0.3">
      <c r="A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118"/>
      <c r="N630" s="5"/>
      <c r="O630" s="5"/>
      <c r="P630" s="5"/>
      <c r="Q630" s="5"/>
      <c r="R630" s="5"/>
      <c r="S630" s="5"/>
      <c r="T630" s="5"/>
      <c r="U630" s="5"/>
      <c r="AA630" s="3"/>
      <c r="AB630" s="13"/>
      <c r="AC630" s="13"/>
      <c r="AD630" s="13"/>
      <c r="AE630" s="13"/>
      <c r="AF630" s="13"/>
      <c r="AG630" s="13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T630" s="107"/>
      <c r="BA630" s="11"/>
      <c r="BB630" s="11"/>
      <c r="BC630" s="11"/>
      <c r="BD630" s="11"/>
      <c r="BE630" s="11"/>
      <c r="BH630" s="11"/>
      <c r="BI630" s="11"/>
      <c r="BJ630" s="11"/>
      <c r="BK630" s="11"/>
      <c r="BL630" s="11"/>
      <c r="BM630" s="11"/>
      <c r="BN630" s="11"/>
    </row>
    <row r="631" spans="1:66" s="1" customFormat="1" x14ac:dyDescent="0.3">
      <c r="A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118"/>
      <c r="N631" s="5"/>
      <c r="O631" s="5"/>
      <c r="P631" s="5"/>
      <c r="Q631" s="5"/>
      <c r="R631" s="5"/>
      <c r="S631" s="5"/>
      <c r="T631" s="5"/>
      <c r="U631" s="5"/>
      <c r="AA631" s="3"/>
      <c r="AB631" s="13"/>
      <c r="AC631" s="13"/>
      <c r="AD631" s="13"/>
      <c r="AE631" s="13"/>
      <c r="AF631" s="13"/>
      <c r="AG631" s="13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T631" s="107"/>
      <c r="BA631" s="11"/>
      <c r="BB631" s="11"/>
      <c r="BC631" s="11"/>
      <c r="BD631" s="11"/>
      <c r="BE631" s="11"/>
      <c r="BH631" s="11"/>
      <c r="BI631" s="11"/>
      <c r="BJ631" s="11"/>
      <c r="BK631" s="11"/>
      <c r="BL631" s="11"/>
      <c r="BM631" s="11"/>
      <c r="BN631" s="11"/>
    </row>
    <row r="632" spans="1:66" s="1" customFormat="1" x14ac:dyDescent="0.3">
      <c r="A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118"/>
      <c r="N632" s="5"/>
      <c r="O632" s="5"/>
      <c r="P632" s="5"/>
      <c r="Q632" s="5"/>
      <c r="R632" s="5"/>
      <c r="S632" s="5"/>
      <c r="T632" s="5"/>
      <c r="U632" s="5"/>
      <c r="AA632" s="3"/>
      <c r="AB632" s="13"/>
      <c r="AC632" s="13"/>
      <c r="AD632" s="13"/>
      <c r="AE632" s="13"/>
      <c r="AF632" s="13"/>
      <c r="AG632" s="13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T632" s="107"/>
      <c r="BA632" s="11"/>
      <c r="BB632" s="11"/>
      <c r="BC632" s="11"/>
      <c r="BD632" s="11"/>
      <c r="BE632" s="11"/>
      <c r="BH632" s="11"/>
      <c r="BI632" s="11"/>
      <c r="BJ632" s="11"/>
      <c r="BK632" s="11"/>
      <c r="BL632" s="11"/>
      <c r="BM632" s="11"/>
      <c r="BN632" s="11"/>
    </row>
    <row r="633" spans="1:66" s="1" customFormat="1" x14ac:dyDescent="0.3">
      <c r="A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118"/>
      <c r="N633" s="5"/>
      <c r="O633" s="5"/>
      <c r="P633" s="5"/>
      <c r="Q633" s="5"/>
      <c r="R633" s="5"/>
      <c r="S633" s="5"/>
      <c r="T633" s="5"/>
      <c r="U633" s="5"/>
      <c r="AA633" s="3"/>
      <c r="AB633" s="13"/>
      <c r="AC633" s="13"/>
      <c r="AD633" s="13"/>
      <c r="AE633" s="13"/>
      <c r="AF633" s="13"/>
      <c r="AG633" s="13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T633" s="107"/>
      <c r="BA633" s="11"/>
      <c r="BB633" s="11"/>
      <c r="BC633" s="11"/>
      <c r="BD633" s="11"/>
      <c r="BE633" s="11"/>
      <c r="BH633" s="11"/>
      <c r="BI633" s="11"/>
      <c r="BJ633" s="11"/>
      <c r="BK633" s="11"/>
      <c r="BL633" s="11"/>
      <c r="BM633" s="11"/>
      <c r="BN633" s="11"/>
    </row>
    <row r="634" spans="1:66" s="1" customFormat="1" x14ac:dyDescent="0.3">
      <c r="A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118"/>
      <c r="N634" s="5"/>
      <c r="O634" s="5"/>
      <c r="P634" s="5"/>
      <c r="Q634" s="5"/>
      <c r="R634" s="5"/>
      <c r="S634" s="5"/>
      <c r="T634" s="5"/>
      <c r="U634" s="5"/>
      <c r="AA634" s="3"/>
      <c r="AB634" s="13"/>
      <c r="AC634" s="13"/>
      <c r="AD634" s="13"/>
      <c r="AE634" s="13"/>
      <c r="AF634" s="13"/>
      <c r="AG634" s="13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T634" s="107"/>
      <c r="BA634" s="11"/>
      <c r="BB634" s="11"/>
      <c r="BC634" s="11"/>
      <c r="BD634" s="11"/>
      <c r="BE634" s="11"/>
      <c r="BH634" s="11"/>
      <c r="BI634" s="11"/>
      <c r="BJ634" s="11"/>
      <c r="BK634" s="11"/>
      <c r="BL634" s="11"/>
      <c r="BM634" s="11"/>
      <c r="BN634" s="11"/>
    </row>
    <row r="635" spans="1:66" s="1" customFormat="1" x14ac:dyDescent="0.3">
      <c r="A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118"/>
      <c r="N635" s="5"/>
      <c r="O635" s="5"/>
      <c r="P635" s="5"/>
      <c r="Q635" s="5"/>
      <c r="R635" s="5"/>
      <c r="S635" s="5"/>
      <c r="T635" s="5"/>
      <c r="U635" s="5"/>
      <c r="AA635" s="3"/>
      <c r="AB635" s="13"/>
      <c r="AC635" s="13"/>
      <c r="AD635" s="13"/>
      <c r="AE635" s="13"/>
      <c r="AF635" s="13"/>
      <c r="AG635" s="13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T635" s="107"/>
      <c r="BA635" s="11"/>
      <c r="BB635" s="11"/>
      <c r="BC635" s="11"/>
      <c r="BD635" s="11"/>
      <c r="BE635" s="11"/>
      <c r="BH635" s="11"/>
      <c r="BI635" s="11"/>
      <c r="BJ635" s="11"/>
      <c r="BK635" s="11"/>
      <c r="BL635" s="11"/>
      <c r="BM635" s="11"/>
      <c r="BN635" s="11"/>
    </row>
    <row r="636" spans="1:66" s="1" customFormat="1" x14ac:dyDescent="0.3">
      <c r="A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118"/>
      <c r="N636" s="5"/>
      <c r="O636" s="5"/>
      <c r="P636" s="5"/>
      <c r="Q636" s="5"/>
      <c r="R636" s="5"/>
      <c r="S636" s="5"/>
      <c r="T636" s="5"/>
      <c r="U636" s="5"/>
      <c r="AA636" s="3"/>
      <c r="AB636" s="13"/>
      <c r="AC636" s="13"/>
      <c r="AD636" s="13"/>
      <c r="AE636" s="13"/>
      <c r="AF636" s="13"/>
      <c r="AG636" s="13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T636" s="107"/>
      <c r="BA636" s="11"/>
      <c r="BB636" s="11"/>
      <c r="BC636" s="11"/>
      <c r="BD636" s="11"/>
      <c r="BE636" s="11"/>
      <c r="BH636" s="11"/>
      <c r="BI636" s="11"/>
      <c r="BJ636" s="11"/>
      <c r="BK636" s="11"/>
      <c r="BL636" s="11"/>
      <c r="BM636" s="11"/>
      <c r="BN636" s="11"/>
    </row>
    <row r="637" spans="1:66" s="1" customFormat="1" x14ac:dyDescent="0.3">
      <c r="A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118"/>
      <c r="N637" s="5"/>
      <c r="O637" s="5"/>
      <c r="P637" s="5"/>
      <c r="Q637" s="5"/>
      <c r="R637" s="5"/>
      <c r="S637" s="5"/>
      <c r="T637" s="5"/>
      <c r="U637" s="5"/>
      <c r="AA637" s="3"/>
      <c r="AB637" s="13"/>
      <c r="AC637" s="13"/>
      <c r="AD637" s="13"/>
      <c r="AE637" s="13"/>
      <c r="AF637" s="13"/>
      <c r="AG637" s="13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T637" s="107"/>
      <c r="BA637" s="11"/>
      <c r="BB637" s="11"/>
      <c r="BC637" s="11"/>
      <c r="BD637" s="11"/>
      <c r="BE637" s="11"/>
      <c r="BH637" s="11"/>
      <c r="BI637" s="11"/>
      <c r="BJ637" s="11"/>
      <c r="BK637" s="11"/>
      <c r="BL637" s="11"/>
      <c r="BM637" s="11"/>
      <c r="BN637" s="11"/>
    </row>
    <row r="638" spans="1:66" s="1" customFormat="1" x14ac:dyDescent="0.3">
      <c r="A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118"/>
      <c r="N638" s="5"/>
      <c r="O638" s="5"/>
      <c r="P638" s="5"/>
      <c r="Q638" s="5"/>
      <c r="R638" s="5"/>
      <c r="S638" s="5"/>
      <c r="T638" s="5"/>
      <c r="U638" s="5"/>
      <c r="AA638" s="3"/>
      <c r="AB638" s="13"/>
      <c r="AC638" s="13"/>
      <c r="AD638" s="13"/>
      <c r="AE638" s="13"/>
      <c r="AF638" s="13"/>
      <c r="AG638" s="13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T638" s="107"/>
      <c r="BA638" s="11"/>
      <c r="BB638" s="11"/>
      <c r="BC638" s="11"/>
      <c r="BD638" s="11"/>
      <c r="BE638" s="11"/>
      <c r="BH638" s="11"/>
      <c r="BI638" s="11"/>
      <c r="BJ638" s="11"/>
      <c r="BK638" s="11"/>
      <c r="BL638" s="11"/>
      <c r="BM638" s="11"/>
      <c r="BN638" s="11"/>
    </row>
    <row r="639" spans="1:66" s="1" customFormat="1" x14ac:dyDescent="0.3">
      <c r="A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118"/>
      <c r="N639" s="5"/>
      <c r="O639" s="5"/>
      <c r="P639" s="5"/>
      <c r="Q639" s="5"/>
      <c r="R639" s="5"/>
      <c r="S639" s="5"/>
      <c r="T639" s="5"/>
      <c r="U639" s="5"/>
      <c r="AA639" s="3"/>
      <c r="AB639" s="13"/>
      <c r="AC639" s="13"/>
      <c r="AD639" s="13"/>
      <c r="AE639" s="13"/>
      <c r="AF639" s="13"/>
      <c r="AG639" s="13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T639" s="107"/>
      <c r="BA639" s="11"/>
      <c r="BB639" s="11"/>
      <c r="BC639" s="11"/>
      <c r="BD639" s="11"/>
      <c r="BE639" s="11"/>
      <c r="BH639" s="11"/>
      <c r="BI639" s="11"/>
      <c r="BJ639" s="11"/>
      <c r="BK639" s="11"/>
      <c r="BL639" s="11"/>
      <c r="BM639" s="11"/>
      <c r="BN639" s="11"/>
    </row>
    <row r="640" spans="1:66" s="1" customFormat="1" x14ac:dyDescent="0.3">
      <c r="A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118"/>
      <c r="N640" s="5"/>
      <c r="O640" s="5"/>
      <c r="P640" s="5"/>
      <c r="Q640" s="5"/>
      <c r="R640" s="5"/>
      <c r="S640" s="5"/>
      <c r="T640" s="5"/>
      <c r="U640" s="5"/>
      <c r="AA640" s="3"/>
      <c r="AB640" s="13"/>
      <c r="AC640" s="13"/>
      <c r="AD640" s="13"/>
      <c r="AE640" s="13"/>
      <c r="AF640" s="13"/>
      <c r="AG640" s="13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T640" s="107"/>
      <c r="BA640" s="11"/>
      <c r="BB640" s="11"/>
      <c r="BC640" s="11"/>
      <c r="BD640" s="11"/>
      <c r="BE640" s="11"/>
      <c r="BH640" s="11"/>
      <c r="BI640" s="11"/>
      <c r="BJ640" s="11"/>
      <c r="BK640" s="11"/>
      <c r="BL640" s="11"/>
      <c r="BM640" s="11"/>
      <c r="BN640" s="11"/>
    </row>
    <row r="641" spans="1:66" s="1" customFormat="1" x14ac:dyDescent="0.3">
      <c r="A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118"/>
      <c r="N641" s="5"/>
      <c r="O641" s="5"/>
      <c r="P641" s="5"/>
      <c r="Q641" s="5"/>
      <c r="R641" s="5"/>
      <c r="S641" s="5"/>
      <c r="T641" s="5"/>
      <c r="U641" s="5"/>
      <c r="AA641" s="3"/>
      <c r="AB641" s="13"/>
      <c r="AC641" s="13"/>
      <c r="AD641" s="13"/>
      <c r="AE641" s="13"/>
      <c r="AF641" s="13"/>
      <c r="AG641" s="13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T641" s="107"/>
      <c r="BA641" s="11"/>
      <c r="BB641" s="11"/>
      <c r="BC641" s="11"/>
      <c r="BD641" s="11"/>
      <c r="BE641" s="11"/>
      <c r="BH641" s="11"/>
      <c r="BI641" s="11"/>
      <c r="BJ641" s="11"/>
      <c r="BK641" s="11"/>
      <c r="BL641" s="11"/>
      <c r="BM641" s="11"/>
      <c r="BN641" s="11"/>
    </row>
    <row r="642" spans="1:66" s="1" customFormat="1" x14ac:dyDescent="0.3">
      <c r="A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118"/>
      <c r="N642" s="5"/>
      <c r="O642" s="5"/>
      <c r="P642" s="5"/>
      <c r="Q642" s="5"/>
      <c r="R642" s="5"/>
      <c r="S642" s="5"/>
      <c r="T642" s="5"/>
      <c r="U642" s="5"/>
      <c r="AA642" s="3"/>
      <c r="AB642" s="13"/>
      <c r="AC642" s="13"/>
      <c r="AD642" s="13"/>
      <c r="AE642" s="13"/>
      <c r="AF642" s="13"/>
      <c r="AG642" s="13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T642" s="107"/>
      <c r="BA642" s="11"/>
      <c r="BB642" s="11"/>
      <c r="BC642" s="11"/>
      <c r="BD642" s="11"/>
      <c r="BE642" s="11"/>
      <c r="BH642" s="11"/>
      <c r="BI642" s="11"/>
      <c r="BJ642" s="11"/>
      <c r="BK642" s="11"/>
      <c r="BL642" s="11"/>
      <c r="BM642" s="11"/>
      <c r="BN642" s="11"/>
    </row>
    <row r="643" spans="1:66" s="1" customFormat="1" x14ac:dyDescent="0.3">
      <c r="A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118"/>
      <c r="N643" s="5"/>
      <c r="O643" s="5"/>
      <c r="P643" s="5"/>
      <c r="Q643" s="5"/>
      <c r="R643" s="5"/>
      <c r="S643" s="5"/>
      <c r="T643" s="5"/>
      <c r="U643" s="5"/>
      <c r="AA643" s="3"/>
      <c r="AB643" s="13"/>
      <c r="AC643" s="13"/>
      <c r="AD643" s="13"/>
      <c r="AE643" s="13"/>
      <c r="AF643" s="13"/>
      <c r="AG643" s="13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T643" s="107"/>
      <c r="BA643" s="11"/>
      <c r="BB643" s="11"/>
      <c r="BC643" s="11"/>
      <c r="BD643" s="11"/>
      <c r="BE643" s="11"/>
      <c r="BH643" s="11"/>
      <c r="BI643" s="11"/>
      <c r="BJ643" s="11"/>
      <c r="BK643" s="11"/>
      <c r="BL643" s="11"/>
      <c r="BM643" s="11"/>
      <c r="BN643" s="11"/>
    </row>
    <row r="644" spans="1:66" s="1" customFormat="1" x14ac:dyDescent="0.3">
      <c r="A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118"/>
      <c r="N644" s="5"/>
      <c r="O644" s="5"/>
      <c r="P644" s="5"/>
      <c r="Q644" s="5"/>
      <c r="R644" s="5"/>
      <c r="S644" s="5"/>
      <c r="T644" s="5"/>
      <c r="U644" s="5"/>
      <c r="AA644" s="3"/>
      <c r="AB644" s="13"/>
      <c r="AC644" s="13"/>
      <c r="AD644" s="13"/>
      <c r="AE644" s="13"/>
      <c r="AF644" s="13"/>
      <c r="AG644" s="13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T644" s="107"/>
      <c r="BA644" s="11"/>
      <c r="BB644" s="11"/>
      <c r="BC644" s="11"/>
      <c r="BD644" s="11"/>
      <c r="BE644" s="11"/>
      <c r="BH644" s="11"/>
      <c r="BI644" s="11"/>
      <c r="BJ644" s="11"/>
      <c r="BK644" s="11"/>
      <c r="BL644" s="11"/>
      <c r="BM644" s="11"/>
      <c r="BN644" s="11"/>
    </row>
    <row r="645" spans="1:66" s="1" customFormat="1" x14ac:dyDescent="0.3">
      <c r="A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118"/>
      <c r="N645" s="5"/>
      <c r="O645" s="5"/>
      <c r="P645" s="5"/>
      <c r="Q645" s="5"/>
      <c r="R645" s="5"/>
      <c r="S645" s="5"/>
      <c r="T645" s="5"/>
      <c r="U645" s="5"/>
      <c r="AA645" s="3"/>
      <c r="AB645" s="13"/>
      <c r="AC645" s="13"/>
      <c r="AD645" s="13"/>
      <c r="AE645" s="13"/>
      <c r="AF645" s="13"/>
      <c r="AG645" s="13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T645" s="107"/>
      <c r="BA645" s="11"/>
      <c r="BB645" s="11"/>
      <c r="BC645" s="11"/>
      <c r="BD645" s="11"/>
      <c r="BE645" s="11"/>
      <c r="BH645" s="11"/>
      <c r="BI645" s="11"/>
      <c r="BJ645" s="11"/>
      <c r="BK645" s="11"/>
      <c r="BL645" s="11"/>
      <c r="BM645" s="11"/>
      <c r="BN645" s="11"/>
    </row>
    <row r="646" spans="1:66" s="1" customFormat="1" x14ac:dyDescent="0.3">
      <c r="A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118"/>
      <c r="N646" s="5"/>
      <c r="O646" s="5"/>
      <c r="P646" s="5"/>
      <c r="Q646" s="5"/>
      <c r="R646" s="5"/>
      <c r="S646" s="5"/>
      <c r="T646" s="5"/>
      <c r="U646" s="5"/>
      <c r="AA646" s="3"/>
      <c r="AB646" s="13"/>
      <c r="AC646" s="13"/>
      <c r="AD646" s="13"/>
      <c r="AE646" s="13"/>
      <c r="AF646" s="13"/>
      <c r="AG646" s="13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T646" s="107"/>
      <c r="BA646" s="11"/>
      <c r="BB646" s="11"/>
      <c r="BC646" s="11"/>
      <c r="BD646" s="11"/>
      <c r="BE646" s="11"/>
      <c r="BH646" s="11"/>
      <c r="BI646" s="11"/>
      <c r="BJ646" s="11"/>
      <c r="BK646" s="11"/>
      <c r="BL646" s="11"/>
      <c r="BM646" s="11"/>
      <c r="BN646" s="11"/>
    </row>
    <row r="647" spans="1:66" s="1" customFormat="1" x14ac:dyDescent="0.3">
      <c r="A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118"/>
      <c r="N647" s="5"/>
      <c r="O647" s="5"/>
      <c r="P647" s="5"/>
      <c r="Q647" s="5"/>
      <c r="R647" s="5"/>
      <c r="S647" s="5"/>
      <c r="T647" s="5"/>
      <c r="U647" s="5"/>
      <c r="AA647" s="3"/>
      <c r="AB647" s="13"/>
      <c r="AC647" s="13"/>
      <c r="AD647" s="13"/>
      <c r="AE647" s="13"/>
      <c r="AF647" s="13"/>
      <c r="AG647" s="13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T647" s="107"/>
      <c r="BA647" s="11"/>
      <c r="BB647" s="11"/>
      <c r="BC647" s="11"/>
      <c r="BD647" s="11"/>
      <c r="BE647" s="11"/>
      <c r="BH647" s="11"/>
      <c r="BI647" s="11"/>
      <c r="BJ647" s="11"/>
      <c r="BK647" s="11"/>
      <c r="BL647" s="11"/>
      <c r="BM647" s="11"/>
      <c r="BN647" s="11"/>
    </row>
    <row r="648" spans="1:66" s="1" customFormat="1" x14ac:dyDescent="0.3">
      <c r="A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118"/>
      <c r="N648" s="5"/>
      <c r="O648" s="5"/>
      <c r="P648" s="5"/>
      <c r="Q648" s="5"/>
      <c r="R648" s="5"/>
      <c r="S648" s="5"/>
      <c r="T648" s="5"/>
      <c r="U648" s="5"/>
      <c r="AA648" s="3"/>
      <c r="AB648" s="13"/>
      <c r="AC648" s="13"/>
      <c r="AD648" s="13"/>
      <c r="AE648" s="13"/>
      <c r="AF648" s="13"/>
      <c r="AG648" s="13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T648" s="107"/>
      <c r="BA648" s="11"/>
      <c r="BB648" s="11"/>
      <c r="BC648" s="11"/>
      <c r="BD648" s="11"/>
      <c r="BE648" s="11"/>
      <c r="BH648" s="11"/>
      <c r="BI648" s="11"/>
      <c r="BJ648" s="11"/>
      <c r="BK648" s="11"/>
      <c r="BL648" s="11"/>
      <c r="BM648" s="11"/>
      <c r="BN648" s="11"/>
    </row>
    <row r="649" spans="1:66" s="1" customFormat="1" x14ac:dyDescent="0.3">
      <c r="A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118"/>
      <c r="N649" s="5"/>
      <c r="O649" s="5"/>
      <c r="P649" s="5"/>
      <c r="Q649" s="5"/>
      <c r="R649" s="5"/>
      <c r="S649" s="5"/>
      <c r="T649" s="5"/>
      <c r="U649" s="5"/>
      <c r="AA649" s="3"/>
      <c r="AB649" s="13"/>
      <c r="AC649" s="13"/>
      <c r="AD649" s="13"/>
      <c r="AE649" s="13"/>
      <c r="AF649" s="13"/>
      <c r="AG649" s="13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T649" s="107"/>
      <c r="BA649" s="11"/>
      <c r="BB649" s="11"/>
      <c r="BC649" s="11"/>
      <c r="BD649" s="11"/>
      <c r="BE649" s="11"/>
      <c r="BH649" s="11"/>
      <c r="BI649" s="11"/>
      <c r="BJ649" s="11"/>
      <c r="BK649" s="11"/>
      <c r="BL649" s="11"/>
      <c r="BM649" s="11"/>
      <c r="BN649" s="11"/>
    </row>
  </sheetData>
  <mergeCells count="7">
    <mergeCell ref="AS12:AT12"/>
    <mergeCell ref="AC11:AG11"/>
    <mergeCell ref="N12:O12"/>
    <mergeCell ref="P12:R12"/>
    <mergeCell ref="V12:Y12"/>
    <mergeCell ref="AC12:AG12"/>
    <mergeCell ref="AQ12:AR12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4AB4B-D798-43C2-8DEA-12ABB87D9ECC}">
  <dimension ref="A1:BP649"/>
  <sheetViews>
    <sheetView topLeftCell="AV1" workbookViewId="0">
      <selection activeCell="BA14" sqref="BA14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3.6640625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1" bestFit="1" customWidth="1"/>
    <col min="11" max="11" width="10.44140625" style="1" bestFit="1" customWidth="1"/>
    <col min="12" max="12" width="8.6640625" style="1" bestFit="1" customWidth="1"/>
    <col min="13" max="13" width="3.44140625" style="7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1.44140625" style="1" bestFit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5" width="11.5546875" style="1"/>
    <col min="46" max="46" width="11.5546875" style="107"/>
    <col min="47" max="49" width="11.5546875" style="1"/>
    <col min="50" max="50" width="13.6640625" style="1" bestFit="1" customWidth="1"/>
    <col min="51" max="51" width="13.6640625" style="1" customWidth="1"/>
    <col min="52" max="52" width="11.44140625" style="1" bestFit="1" customWidth="1"/>
    <col min="53" max="54" width="14.33203125" style="11" bestFit="1" customWidth="1"/>
    <col min="55" max="56" width="11.109375" style="11" bestFit="1" customWidth="1"/>
    <col min="57" max="57" width="10.109375" style="11" bestFit="1" customWidth="1"/>
    <col min="58" max="59" width="11.44140625" style="1" bestFit="1" customWidth="1"/>
    <col min="60" max="60" width="9.44140625" style="11" customWidth="1"/>
    <col min="61" max="61" width="3" style="11" bestFit="1" customWidth="1"/>
    <col min="62" max="62" width="14.33203125" style="11" bestFit="1" customWidth="1"/>
    <col min="63" max="63" width="6.109375" style="11" bestFit="1" customWidth="1"/>
    <col min="64" max="64" width="11.109375" style="11" bestFit="1" customWidth="1"/>
    <col min="65" max="65" width="3" style="11" bestFit="1" customWidth="1"/>
    <col min="66" max="66" width="10.109375" style="11" bestFit="1" customWidth="1"/>
    <col min="67" max="67" width="11.44140625" style="11" bestFit="1" customWidth="1"/>
    <col min="68" max="68" width="9.44140625" style="11" bestFit="1" customWidth="1"/>
    <col min="69" max="16384" width="11.5546875" style="11"/>
  </cols>
  <sheetData>
    <row r="1" spans="1:68" x14ac:dyDescent="0.3">
      <c r="AS1" s="11"/>
      <c r="AT1" s="11"/>
      <c r="AU1" s="11"/>
      <c r="AV1" s="11"/>
      <c r="AW1" s="11"/>
      <c r="AX1" s="11"/>
      <c r="AY1" s="11"/>
      <c r="AZ1" s="11"/>
      <c r="BF1" s="11"/>
      <c r="BG1" s="49" t="s">
        <v>147</v>
      </c>
      <c r="BH1" s="49" t="s">
        <v>147</v>
      </c>
      <c r="BI1" s="1"/>
      <c r="BO1" s="49" t="s">
        <v>147</v>
      </c>
      <c r="BP1" s="49" t="s">
        <v>147</v>
      </c>
    </row>
    <row r="2" spans="1:68" x14ac:dyDescent="0.3">
      <c r="AS2" s="11"/>
      <c r="AT2" s="11"/>
      <c r="AU2" s="11"/>
      <c r="AV2" s="11"/>
      <c r="AW2" s="11"/>
      <c r="AX2" s="11"/>
      <c r="AY2" s="11"/>
      <c r="AZ2" s="11"/>
      <c r="BB2" s="112" t="s">
        <v>145</v>
      </c>
      <c r="BC2" s="112" t="s">
        <v>144</v>
      </c>
      <c r="BD2" s="112" t="s">
        <v>138</v>
      </c>
      <c r="BE2" s="112" t="s">
        <v>150</v>
      </c>
      <c r="BF2" s="112" t="s">
        <v>149</v>
      </c>
      <c r="BG2" s="101" t="s">
        <v>74</v>
      </c>
      <c r="BH2" s="101" t="s">
        <v>19</v>
      </c>
      <c r="BI2" s="1"/>
      <c r="BJ2" s="112" t="s">
        <v>145</v>
      </c>
      <c r="BK2" s="112" t="s">
        <v>144</v>
      </c>
      <c r="BL2" s="112" t="s">
        <v>138</v>
      </c>
      <c r="BM2" s="112" t="s">
        <v>150</v>
      </c>
      <c r="BN2" s="112" t="s">
        <v>149</v>
      </c>
      <c r="BO2" s="101" t="s">
        <v>74</v>
      </c>
      <c r="BP2" s="101" t="s">
        <v>19</v>
      </c>
    </row>
    <row r="3" spans="1:68" x14ac:dyDescent="0.3">
      <c r="AS3" s="11"/>
      <c r="AT3" s="11"/>
      <c r="AU3" s="11"/>
      <c r="AV3" s="11"/>
      <c r="AW3" s="11"/>
      <c r="AX3" s="11"/>
      <c r="AY3" s="11"/>
      <c r="AZ3" s="11"/>
      <c r="BA3" s="11">
        <v>0</v>
      </c>
      <c r="BB3" s="99">
        <v>16</v>
      </c>
      <c r="BC3" s="120">
        <v>93.474717838955428</v>
      </c>
      <c r="BD3" s="1">
        <v>14911565.616651077</v>
      </c>
      <c r="BE3" s="11">
        <v>18</v>
      </c>
      <c r="BF3" s="1">
        <v>828420.31203617097</v>
      </c>
      <c r="BG3" s="64">
        <v>816034.28673408087</v>
      </c>
      <c r="BH3" s="64">
        <v>1113657.7883333149</v>
      </c>
      <c r="BI3" s="1">
        <v>34</v>
      </c>
      <c r="BJ3" s="99">
        <v>3</v>
      </c>
      <c r="BK3" s="120">
        <v>20.300339369393658</v>
      </c>
      <c r="BL3" s="1">
        <v>76125079.970374435</v>
      </c>
      <c r="BM3" s="11">
        <v>8</v>
      </c>
      <c r="BN3" s="1">
        <v>9515634.9962968044</v>
      </c>
      <c r="BO3" s="64">
        <v>212666.35523376797</v>
      </c>
      <c r="BP3" s="64">
        <v>276470.32187177223</v>
      </c>
    </row>
    <row r="4" spans="1:68" x14ac:dyDescent="0.3">
      <c r="AS4" s="11"/>
      <c r="AT4" s="11"/>
      <c r="AU4" s="11"/>
      <c r="AV4" s="11"/>
      <c r="AW4" s="11"/>
      <c r="AX4" s="11"/>
      <c r="AY4" s="11"/>
      <c r="AZ4" s="11"/>
      <c r="BA4" s="11">
        <v>34</v>
      </c>
      <c r="BB4" s="121"/>
      <c r="BC4" s="122"/>
      <c r="BD4" s="123"/>
      <c r="BE4" s="124"/>
      <c r="BF4" s="123"/>
      <c r="BG4" s="125"/>
      <c r="BH4" s="125"/>
      <c r="BI4" s="1">
        <v>45</v>
      </c>
      <c r="BJ4" s="99"/>
      <c r="BK4" s="120"/>
      <c r="BL4" s="1"/>
      <c r="BN4" s="1"/>
      <c r="BO4" s="64"/>
      <c r="BP4" s="64"/>
    </row>
    <row r="5" spans="1:68" x14ac:dyDescent="0.3">
      <c r="AS5" s="11"/>
      <c r="AT5" s="11"/>
      <c r="AU5" s="11"/>
      <c r="AV5" s="11"/>
      <c r="AW5" s="11"/>
      <c r="AX5" s="11"/>
      <c r="AY5" s="11"/>
      <c r="AZ5" s="11"/>
      <c r="BB5" s="99">
        <v>9</v>
      </c>
      <c r="BC5" s="120">
        <v>33.478509257978125</v>
      </c>
      <c r="BD5" s="1">
        <v>123748837.50767776</v>
      </c>
      <c r="BE5" s="11">
        <v>25</v>
      </c>
      <c r="BF5" s="1">
        <v>4949953.5003071101</v>
      </c>
      <c r="BG5" s="64">
        <v>292267.38582214905</v>
      </c>
      <c r="BH5" s="64">
        <v>398862.95929955138</v>
      </c>
      <c r="BI5" s="1"/>
      <c r="BJ5" s="99">
        <v>2</v>
      </c>
      <c r="BK5" s="120">
        <v>39.968784638491655</v>
      </c>
      <c r="BL5" s="1">
        <v>273730743.52491558</v>
      </c>
      <c r="BM5" s="11">
        <v>7</v>
      </c>
      <c r="BN5" s="1">
        <v>39104391.932130799</v>
      </c>
      <c r="BO5" s="64">
        <v>218669.22075718784</v>
      </c>
      <c r="BP5" s="64">
        <v>370630.53995273315</v>
      </c>
    </row>
    <row r="6" spans="1:68" x14ac:dyDescent="0.3">
      <c r="AS6" s="11"/>
      <c r="AT6" s="11"/>
      <c r="AU6" s="11"/>
      <c r="AV6" s="11"/>
      <c r="AW6" s="11"/>
      <c r="AX6" s="11"/>
      <c r="AY6" s="11"/>
      <c r="AZ6" s="11"/>
      <c r="BB6" s="121">
        <v>10</v>
      </c>
      <c r="BC6" s="122">
        <v>38.317217185935917</v>
      </c>
      <c r="BD6" s="123">
        <v>99833405.998773292</v>
      </c>
      <c r="BE6" s="124">
        <v>24</v>
      </c>
      <c r="BF6" s="123">
        <v>4159725.2499488872</v>
      </c>
      <c r="BG6" s="125">
        <v>334509.30603322055</v>
      </c>
      <c r="BH6" s="125">
        <v>456511.32555324049</v>
      </c>
      <c r="BI6" s="1"/>
      <c r="BJ6" s="99">
        <v>3</v>
      </c>
      <c r="BK6" s="120">
        <v>42.763634465116553</v>
      </c>
      <c r="BL6" s="1">
        <v>199316671.30987364</v>
      </c>
      <c r="BM6" s="11">
        <v>8</v>
      </c>
      <c r="BN6" s="1">
        <v>24914583.913734205</v>
      </c>
      <c r="BO6" s="64">
        <v>233959.84415865268</v>
      </c>
      <c r="BP6" s="64">
        <v>396547.1823950258</v>
      </c>
    </row>
    <row r="7" spans="1:68" x14ac:dyDescent="0.3">
      <c r="A7" s="11" t="s">
        <v>52</v>
      </c>
      <c r="B7" s="40">
        <v>0.01</v>
      </c>
      <c r="O7" s="1">
        <v>3980</v>
      </c>
      <c r="AS7" s="11"/>
      <c r="AT7" s="11"/>
      <c r="AU7" s="11"/>
      <c r="AV7" s="11"/>
      <c r="AW7" s="11"/>
      <c r="AX7" s="11"/>
      <c r="AY7" s="11"/>
      <c r="AZ7" s="11"/>
      <c r="BB7" s="99">
        <v>11</v>
      </c>
      <c r="BC7" s="120">
        <v>43.978798247076185</v>
      </c>
      <c r="BD7" s="1">
        <v>75375315.095693275</v>
      </c>
      <c r="BE7" s="11">
        <v>23</v>
      </c>
      <c r="BF7" s="1">
        <v>3277187.6128562293</v>
      </c>
      <c r="BG7" s="64">
        <v>383934.90869697509</v>
      </c>
      <c r="BH7" s="64">
        <v>523963.40231566568</v>
      </c>
      <c r="BI7" s="1"/>
      <c r="BJ7" s="99">
        <v>4</v>
      </c>
      <c r="BK7" s="120">
        <v>45.873471757030231</v>
      </c>
      <c r="BL7" s="1">
        <v>145476062.32093978</v>
      </c>
      <c r="BM7" s="11">
        <v>9</v>
      </c>
      <c r="BN7" s="1">
        <v>16164006.924548864</v>
      </c>
      <c r="BO7" s="64">
        <v>250973.76398271238</v>
      </c>
      <c r="BP7" s="64">
        <v>425384.70360294136</v>
      </c>
    </row>
    <row r="8" spans="1:68" x14ac:dyDescent="0.3">
      <c r="A8" s="11" t="s">
        <v>53</v>
      </c>
      <c r="B8" s="6">
        <v>25</v>
      </c>
      <c r="O8" s="72">
        <f>+O7/$AC$11</f>
        <v>7.9600000000000004E-2</v>
      </c>
      <c r="AS8" s="11"/>
      <c r="AT8" s="11"/>
      <c r="AU8" s="11"/>
      <c r="AV8" s="11"/>
      <c r="AW8" s="11"/>
      <c r="AX8" s="11"/>
      <c r="AY8" s="11"/>
      <c r="AZ8" s="11"/>
      <c r="BB8" s="99">
        <v>12</v>
      </c>
      <c r="BC8" s="120">
        <v>50.740782115260942</v>
      </c>
      <c r="BD8" s="1">
        <v>55706103.873040162</v>
      </c>
      <c r="BE8" s="11">
        <v>22</v>
      </c>
      <c r="BF8" s="1">
        <v>2532095.6305927346</v>
      </c>
      <c r="BG8" s="64">
        <v>442967.02786622802</v>
      </c>
      <c r="BH8" s="64">
        <v>604525.67812121881</v>
      </c>
      <c r="BI8" s="1"/>
      <c r="BJ8" s="99">
        <v>5</v>
      </c>
      <c r="BK8" s="120">
        <v>49.343508745747386</v>
      </c>
      <c r="BL8" s="1">
        <v>115832966.01617205</v>
      </c>
      <c r="BM8" s="11">
        <v>10</v>
      </c>
      <c r="BN8" s="1">
        <v>11583296.601617206</v>
      </c>
      <c r="BO8" s="64">
        <v>269958.33634798392</v>
      </c>
      <c r="BP8" s="64">
        <v>457562.35659931554</v>
      </c>
    </row>
    <row r="9" spans="1:68" x14ac:dyDescent="0.3">
      <c r="N9" s="126" t="s">
        <v>106</v>
      </c>
      <c r="O9" s="126" t="s">
        <v>29</v>
      </c>
      <c r="P9" s="126" t="s">
        <v>40</v>
      </c>
      <c r="AS9" s="11"/>
      <c r="AT9" s="11"/>
      <c r="AU9" s="11"/>
      <c r="AV9" s="11"/>
      <c r="AW9" s="11"/>
      <c r="AX9" s="11"/>
      <c r="AY9" s="11"/>
      <c r="AZ9" s="11"/>
      <c r="BB9" s="99">
        <v>13</v>
      </c>
      <c r="BC9" s="120">
        <v>58.834477011897093</v>
      </c>
      <c r="BD9" s="1">
        <v>40269555.975550056</v>
      </c>
      <c r="BE9" s="11">
        <v>21</v>
      </c>
      <c r="BF9" s="1">
        <v>1917597.9035976217</v>
      </c>
      <c r="BG9" s="64">
        <v>513624.98431386164</v>
      </c>
      <c r="BH9" s="64">
        <v>700953.95911974192</v>
      </c>
      <c r="BI9" s="1"/>
      <c r="BJ9" s="99">
        <v>6</v>
      </c>
      <c r="BK9" s="120">
        <v>53.224448496028209</v>
      </c>
      <c r="BL9" s="1">
        <v>96408214.383977652</v>
      </c>
      <c r="BM9" s="11">
        <v>11</v>
      </c>
      <c r="BN9" s="1">
        <v>8764383.1258161496</v>
      </c>
      <c r="BO9" s="64">
        <v>291190.95772177033</v>
      </c>
      <c r="BP9" s="64">
        <v>493550.31090366957</v>
      </c>
    </row>
    <row r="10" spans="1:68" x14ac:dyDescent="0.3">
      <c r="B10" s="8"/>
      <c r="N10" s="1">
        <f>+N196</f>
        <v>0</v>
      </c>
      <c r="O10" s="1">
        <f>+O196</f>
        <v>0</v>
      </c>
      <c r="P10" s="1">
        <f>+N10+O10</f>
        <v>0</v>
      </c>
      <c r="AS10" s="127" t="s">
        <v>142</v>
      </c>
      <c r="BB10" s="99">
        <v>14</v>
      </c>
      <c r="BC10" s="120">
        <v>68.439198779972813</v>
      </c>
      <c r="BD10" s="1">
        <v>27338990.931688618</v>
      </c>
      <c r="BE10" s="11">
        <v>20</v>
      </c>
      <c r="BF10" s="1">
        <v>1366949.5465844308</v>
      </c>
      <c r="BG10" s="64">
        <v>597474.20534916269</v>
      </c>
      <c r="BH10" s="64">
        <v>815384.61426459614</v>
      </c>
      <c r="BJ10" s="99">
        <v>7</v>
      </c>
      <c r="BK10" s="120">
        <v>57.546368961808398</v>
      </c>
      <c r="BL10" s="1">
        <v>91622508.967274055</v>
      </c>
      <c r="BM10" s="11">
        <v>12</v>
      </c>
      <c r="BN10" s="1">
        <v>7635209.0806061709</v>
      </c>
      <c r="BO10" s="64">
        <v>314836.18459005374</v>
      </c>
      <c r="BP10" s="64">
        <v>533627.4793828493</v>
      </c>
    </row>
    <row r="11" spans="1:68" x14ac:dyDescent="0.3">
      <c r="A11" s="2"/>
      <c r="B11" s="1" t="s">
        <v>151</v>
      </c>
      <c r="C11" s="98">
        <v>8</v>
      </c>
      <c r="D11" s="5"/>
      <c r="E11" s="5"/>
      <c r="F11" s="5"/>
      <c r="N11" s="72">
        <f>+N10/AC11</f>
        <v>0</v>
      </c>
      <c r="O11" s="72">
        <f>+O10/$AC$11</f>
        <v>0</v>
      </c>
      <c r="P11" s="72">
        <f>+P10/$AC$11</f>
        <v>0</v>
      </c>
      <c r="AA11" s="9" t="s">
        <v>13</v>
      </c>
      <c r="AB11" s="1"/>
      <c r="AC11" s="142">
        <v>50000</v>
      </c>
      <c r="AD11" s="142"/>
      <c r="AE11" s="142"/>
      <c r="AF11" s="142"/>
      <c r="AG11" s="142"/>
      <c r="AS11" s="103">
        <f>+BB14</f>
        <v>57.546368945635471</v>
      </c>
      <c r="BC11" s="1"/>
      <c r="BD11" s="1"/>
      <c r="BE11" s="1"/>
      <c r="BJ11" s="99">
        <v>8</v>
      </c>
      <c r="BK11" s="120">
        <v>62.39048086023007</v>
      </c>
      <c r="BL11" s="1">
        <v>92212532.91106081</v>
      </c>
      <c r="BM11" s="11">
        <v>12</v>
      </c>
      <c r="BN11" s="1">
        <v>7684377.7425884008</v>
      </c>
      <c r="BO11" s="64">
        <v>341338.32078631874</v>
      </c>
      <c r="BP11" s="64">
        <v>578546.9290169134</v>
      </c>
    </row>
    <row r="12" spans="1:68" x14ac:dyDescent="0.3"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116"/>
      <c r="N12" s="143" t="s">
        <v>19</v>
      </c>
      <c r="O12" s="143"/>
      <c r="P12" s="144" t="s">
        <v>29</v>
      </c>
      <c r="Q12" s="144"/>
      <c r="R12" s="144"/>
      <c r="S12" s="126"/>
      <c r="T12" s="126"/>
      <c r="U12" s="126"/>
      <c r="V12" s="145" t="s">
        <v>14</v>
      </c>
      <c r="W12" s="145"/>
      <c r="X12" s="145"/>
      <c r="Y12" s="145"/>
      <c r="Z12" s="49" t="s">
        <v>72</v>
      </c>
      <c r="AA12" s="68" t="s">
        <v>106</v>
      </c>
      <c r="AC12" s="146" t="s">
        <v>71</v>
      </c>
      <c r="AD12" s="146"/>
      <c r="AE12" s="146"/>
      <c r="AF12" s="146"/>
      <c r="AG12" s="146"/>
      <c r="AQ12" s="147" t="s">
        <v>139</v>
      </c>
      <c r="AR12" s="147"/>
      <c r="AS12" s="141" t="s">
        <v>19</v>
      </c>
      <c r="AT12" s="141"/>
      <c r="AU12" s="102" t="s">
        <v>140</v>
      </c>
      <c r="AV12" s="100"/>
      <c r="AW12" s="100"/>
      <c r="AX12" s="100"/>
      <c r="AY12" s="100"/>
      <c r="AZ12" s="100"/>
      <c r="BA12" s="23" t="s">
        <v>152</v>
      </c>
      <c r="BB12" s="99">
        <v>34</v>
      </c>
      <c r="BC12" s="23" t="s">
        <v>146</v>
      </c>
      <c r="BD12" s="99">
        <v>45</v>
      </c>
      <c r="BE12" s="1"/>
      <c r="BF12" s="49" t="s">
        <v>147</v>
      </c>
      <c r="BG12" s="49" t="s">
        <v>147</v>
      </c>
      <c r="BJ12" s="99">
        <v>9</v>
      </c>
      <c r="BK12" s="120">
        <v>67.813774525691485</v>
      </c>
      <c r="BL12" s="1">
        <v>100191612.62267002</v>
      </c>
      <c r="BM12" s="11">
        <v>12</v>
      </c>
      <c r="BN12" s="1">
        <v>8349301.051889169</v>
      </c>
      <c r="BO12" s="64">
        <v>371009.16043005814</v>
      </c>
      <c r="BP12" s="64">
        <v>628837.13117673714</v>
      </c>
    </row>
    <row r="13" spans="1:68" x14ac:dyDescent="0.3">
      <c r="B13" s="4" t="s">
        <v>19</v>
      </c>
      <c r="C13" s="126" t="s">
        <v>5</v>
      </c>
      <c r="D13" s="126" t="s">
        <v>6</v>
      </c>
      <c r="E13" s="126" t="s">
        <v>30</v>
      </c>
      <c r="F13" s="126" t="s">
        <v>18</v>
      </c>
      <c r="G13" s="126" t="s">
        <v>7</v>
      </c>
      <c r="H13" s="126" t="s">
        <v>17</v>
      </c>
      <c r="I13" s="126" t="s">
        <v>8</v>
      </c>
      <c r="J13" s="126" t="s">
        <v>9</v>
      </c>
      <c r="K13" s="126" t="s">
        <v>10</v>
      </c>
      <c r="L13" s="126" t="s">
        <v>12</v>
      </c>
      <c r="M13" s="117" t="s">
        <v>13</v>
      </c>
      <c r="N13" s="126" t="s">
        <v>106</v>
      </c>
      <c r="O13" s="126" t="s">
        <v>29</v>
      </c>
      <c r="P13" s="126" t="s">
        <v>30</v>
      </c>
      <c r="Q13" s="126" t="s">
        <v>7</v>
      </c>
      <c r="R13" s="126" t="s">
        <v>8</v>
      </c>
      <c r="S13" s="126" t="s">
        <v>107</v>
      </c>
      <c r="T13" s="126" t="s">
        <v>78</v>
      </c>
      <c r="U13" s="126" t="s">
        <v>129</v>
      </c>
      <c r="V13" s="127" t="s">
        <v>51</v>
      </c>
      <c r="W13" s="127" t="s">
        <v>15</v>
      </c>
      <c r="X13" s="127" t="s">
        <v>50</v>
      </c>
      <c r="Y13" s="127" t="s">
        <v>16</v>
      </c>
      <c r="Z13" s="127" t="s">
        <v>73</v>
      </c>
      <c r="AA13" s="127" t="s">
        <v>20</v>
      </c>
      <c r="AB13" s="127" t="s">
        <v>21</v>
      </c>
      <c r="AC13" s="47" t="s">
        <v>19</v>
      </c>
      <c r="AD13" s="47" t="s">
        <v>30</v>
      </c>
      <c r="AE13" s="47" t="s">
        <v>7</v>
      </c>
      <c r="AF13" s="47" t="s">
        <v>8</v>
      </c>
      <c r="AG13" s="47" t="s">
        <v>11</v>
      </c>
      <c r="AQ13" s="101" t="s">
        <v>136</v>
      </c>
      <c r="AR13" s="101" t="s">
        <v>135</v>
      </c>
      <c r="AS13" s="101" t="s">
        <v>141</v>
      </c>
      <c r="AT13" s="108" t="s">
        <v>135</v>
      </c>
      <c r="AU13" s="101" t="s">
        <v>135</v>
      </c>
      <c r="AV13" s="101" t="s">
        <v>137</v>
      </c>
      <c r="AW13" s="101"/>
      <c r="AX13" s="101" t="s">
        <v>148</v>
      </c>
      <c r="AY13" s="101" t="s">
        <v>19</v>
      </c>
      <c r="AZ13" s="101" t="s">
        <v>74</v>
      </c>
      <c r="BA13" s="112" t="s">
        <v>145</v>
      </c>
      <c r="BB13" s="112" t="s">
        <v>144</v>
      </c>
      <c r="BC13" s="112" t="s">
        <v>138</v>
      </c>
      <c r="BD13" s="112" t="s">
        <v>150</v>
      </c>
      <c r="BE13" s="112" t="s">
        <v>149</v>
      </c>
      <c r="BF13" s="101" t="s">
        <v>74</v>
      </c>
      <c r="BG13" s="101" t="s">
        <v>19</v>
      </c>
      <c r="BJ13" s="99"/>
      <c r="BK13" s="120"/>
      <c r="BL13" s="1"/>
      <c r="BN13" s="1"/>
      <c r="BO13" s="64"/>
      <c r="BP13" s="64"/>
    </row>
    <row r="14" spans="1:68" x14ac:dyDescent="0.3"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1">
        <v>56.37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3">
        <f t="shared" ref="AA14:AA77" si="1">$B$8*K14*$B$7</f>
        <v>0</v>
      </c>
      <c r="AB14" s="13">
        <f t="shared" ref="AB14:AB77" si="2">IF(OR(ISNA(B14),B14=0),NA(),I14/B14)</f>
        <v>0</v>
      </c>
      <c r="AC14" s="13">
        <f t="shared" ref="AC14:AC77" si="3">IF(OR(ISNA(B14),B14=0),NA(),B14/$AC$11)</f>
        <v>2.0000000000000001E-4</v>
      </c>
      <c r="AD14" s="13">
        <f t="shared" ref="AD14:AD77" si="4">IF(OR(ISNA(B14),B14=0),NA(),E14/$AC$11)</f>
        <v>2.0000000000000001E-4</v>
      </c>
      <c r="AE14" s="13">
        <f t="shared" ref="AE14:AE77" si="5">IF(OR(ISNA(B14),B14=0),NA(),G14/$AC$11)</f>
        <v>0</v>
      </c>
      <c r="AF14" s="13">
        <f t="shared" ref="AF14:AF77" si="6">IF(OR(ISNA(B14),B14=0),NA(),I14/$AC$11)</f>
        <v>0</v>
      </c>
      <c r="AG14" s="13">
        <f t="shared" ref="AG14:AG77" si="7">+IF(OR(ISNA(B14),B14=0),NA(),Z14/$AC$11)</f>
        <v>0</v>
      </c>
      <c r="AQ14" s="11">
        <f>+BA14</f>
        <v>7</v>
      </c>
      <c r="AR14" s="11">
        <v>1</v>
      </c>
      <c r="AS14" s="1">
        <f t="shared" ref="AS14:AS45" si="8">IF(OR(AQ14&lt;$BB$12,AQ14&gt;$BD$12),0,$BB$14*B14)</f>
        <v>0</v>
      </c>
      <c r="AT14" s="107">
        <f>+EvolOf!H3</f>
        <v>2</v>
      </c>
      <c r="AU14" s="1">
        <f t="shared" ref="AU14:AU45" si="9">IF(OR(AQ14&lt;$BB$12,AQ14&gt;$BD$12),0,IF(AQ14&gt;$BD$12,0,VLOOKUP(AQ14,$AR$14:$AT$87,3)))</f>
        <v>0</v>
      </c>
      <c r="AV14" s="1">
        <f>+AS14-AU14</f>
        <v>0</v>
      </c>
      <c r="AW14" s="40">
        <f>IF(AU14=0,0,AS14/AU14-1)</f>
        <v>0</v>
      </c>
      <c r="AX14" s="1">
        <f t="shared" ref="AX14:AX77" si="10">+AV14*AV14</f>
        <v>0</v>
      </c>
      <c r="AY14" s="1">
        <f>+$BB$14*B14</f>
        <v>575.4636894563547</v>
      </c>
      <c r="AZ14" s="1">
        <f>+$BB$14*E14</f>
        <v>575.4636894563547</v>
      </c>
      <c r="BA14" s="99">
        <v>7</v>
      </c>
      <c r="BB14" s="120">
        <v>57.546368945635471</v>
      </c>
      <c r="BC14" s="1">
        <f>SUM(AX14:AX71)</f>
        <v>91622508.96727407</v>
      </c>
      <c r="BD14" s="11">
        <f>COUNTIF(AX14:AX52,"&gt;0")</f>
        <v>12</v>
      </c>
      <c r="BE14" s="1">
        <f>+BC14/BD14</f>
        <v>7635209.0806061728</v>
      </c>
      <c r="BF14" s="64">
        <f>MAX(AZ14:AZ91)</f>
        <v>314836.18450157164</v>
      </c>
      <c r="BG14" s="64">
        <f>INDEX(AY14:AY88,MATCH(BF14,AZ14:AZ88,0),1)</f>
        <v>533627.47923287773</v>
      </c>
    </row>
    <row r="15" spans="1:68" x14ac:dyDescent="0.3"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1">
        <v>56.36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f>IF($C15="","",E15-E14)</f>
        <v>0</v>
      </c>
      <c r="W15" s="1">
        <f>IF($C15="","",G15-G14)</f>
        <v>0</v>
      </c>
      <c r="X15" s="1">
        <f>IF($C15="","",H15-H14)</f>
        <v>0</v>
      </c>
      <c r="Y15" s="1">
        <f>IF($C15="","",I15-I14)</f>
        <v>0</v>
      </c>
      <c r="Z15" s="1">
        <f>IF(OR($C15="",ISNA($C15)),NA(),V15+W15+X15+Y15)</f>
        <v>0</v>
      </c>
      <c r="AA15" s="3">
        <f t="shared" si="1"/>
        <v>0</v>
      </c>
      <c r="AB15" s="13">
        <f t="shared" si="2"/>
        <v>0</v>
      </c>
      <c r="AC15" s="13">
        <f t="shared" si="3"/>
        <v>2.0000000000000001E-4</v>
      </c>
      <c r="AD15" s="13">
        <f t="shared" si="4"/>
        <v>2.0000000000000001E-4</v>
      </c>
      <c r="AE15" s="13">
        <f t="shared" si="5"/>
        <v>0</v>
      </c>
      <c r="AF15" s="13">
        <f t="shared" si="6"/>
        <v>0</v>
      </c>
      <c r="AG15" s="13">
        <f t="shared" si="7"/>
        <v>0</v>
      </c>
      <c r="AQ15" s="11">
        <f>+AQ14+1</f>
        <v>8</v>
      </c>
      <c r="AR15" s="11">
        <f>+AR14+1</f>
        <v>2</v>
      </c>
      <c r="AS15" s="1">
        <f t="shared" si="8"/>
        <v>0</v>
      </c>
      <c r="AT15" s="107">
        <f>+EvolOf!H4</f>
        <v>2</v>
      </c>
      <c r="AU15" s="1">
        <f t="shared" si="9"/>
        <v>0</v>
      </c>
      <c r="AV15" s="1">
        <f t="shared" ref="AV15:AV78" si="11">+AS15-AU15</f>
        <v>0</v>
      </c>
      <c r="AW15" s="40">
        <f t="shared" ref="AW15:AW78" si="12">IF(AU15=0,0,AS15/AU15-1)</f>
        <v>0</v>
      </c>
      <c r="AX15" s="1">
        <f t="shared" si="10"/>
        <v>0</v>
      </c>
      <c r="AY15" s="1">
        <f t="shared" ref="AY15:AY78" si="13">+$BB$14*B15</f>
        <v>575.4636894563547</v>
      </c>
      <c r="AZ15" s="1">
        <f t="shared" ref="AZ15:AZ78" si="14">+$BB$14*E15</f>
        <v>575.4636894563547</v>
      </c>
    </row>
    <row r="16" spans="1:68" x14ac:dyDescent="0.3"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1">
        <v>56.35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f t="shared" ref="V16:V79" si="15">IF($C16="","",E16-E15)</f>
        <v>0</v>
      </c>
      <c r="W16" s="1">
        <f t="shared" ref="W16:Y79" si="16">IF($C16="","",G16-G15)</f>
        <v>0</v>
      </c>
      <c r="X16" s="1">
        <f t="shared" si="16"/>
        <v>0</v>
      </c>
      <c r="Y16" s="1">
        <f t="shared" si="16"/>
        <v>0</v>
      </c>
      <c r="Z16" s="1">
        <f t="shared" ref="Z16:Z79" si="17">IF(OR($C16="",ISNA($C16)),NA(),V16+W16+X16+Y16)</f>
        <v>0</v>
      </c>
      <c r="AA16" s="3">
        <f t="shared" si="1"/>
        <v>0</v>
      </c>
      <c r="AB16" s="13">
        <f t="shared" si="2"/>
        <v>0</v>
      </c>
      <c r="AC16" s="13">
        <f t="shared" si="3"/>
        <v>2.0000000000000001E-4</v>
      </c>
      <c r="AD16" s="13">
        <f t="shared" si="4"/>
        <v>2.0000000000000001E-4</v>
      </c>
      <c r="AE16" s="13">
        <f t="shared" si="5"/>
        <v>0</v>
      </c>
      <c r="AF16" s="13">
        <f t="shared" si="6"/>
        <v>0</v>
      </c>
      <c r="AG16" s="13">
        <f t="shared" si="7"/>
        <v>0</v>
      </c>
      <c r="AQ16" s="11">
        <f t="shared" ref="AQ16:AR31" si="18">+AQ15+1</f>
        <v>9</v>
      </c>
      <c r="AR16" s="11">
        <f t="shared" si="18"/>
        <v>3</v>
      </c>
      <c r="AS16" s="1">
        <f t="shared" si="8"/>
        <v>0</v>
      </c>
      <c r="AT16" s="107">
        <f>+EvolOf!H5</f>
        <v>2</v>
      </c>
      <c r="AU16" s="1">
        <f t="shared" si="9"/>
        <v>0</v>
      </c>
      <c r="AV16" s="1">
        <f t="shared" si="11"/>
        <v>0</v>
      </c>
      <c r="AW16" s="40">
        <f t="shared" si="12"/>
        <v>0</v>
      </c>
      <c r="AX16" s="1">
        <f t="shared" si="10"/>
        <v>0</v>
      </c>
      <c r="AY16" s="1">
        <f t="shared" si="13"/>
        <v>575.4636894563547</v>
      </c>
      <c r="AZ16" s="1">
        <f t="shared" si="14"/>
        <v>575.4636894563547</v>
      </c>
    </row>
    <row r="17" spans="2:66" x14ac:dyDescent="0.3">
      <c r="B17" s="1">
        <f t="shared" si="0"/>
        <v>15</v>
      </c>
      <c r="C17" s="1">
        <v>4</v>
      </c>
      <c r="D17" s="1">
        <v>49984</v>
      </c>
      <c r="E17" s="1">
        <v>15</v>
      </c>
      <c r="F17" s="1">
        <v>0</v>
      </c>
      <c r="G17" s="1">
        <v>0</v>
      </c>
      <c r="H17" s="1">
        <v>0</v>
      </c>
      <c r="I17" s="1">
        <v>0</v>
      </c>
      <c r="J17" s="1">
        <v>56.35</v>
      </c>
      <c r="K17" s="1">
        <v>0.32</v>
      </c>
      <c r="L17" s="1">
        <v>0</v>
      </c>
      <c r="M17" s="1">
        <v>0</v>
      </c>
      <c r="N17" s="1">
        <v>0</v>
      </c>
      <c r="O17" s="1">
        <v>5</v>
      </c>
      <c r="P17" s="1">
        <v>5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f t="shared" si="15"/>
        <v>5</v>
      </c>
      <c r="W17" s="1">
        <f t="shared" si="16"/>
        <v>0</v>
      </c>
      <c r="X17" s="1">
        <f t="shared" si="16"/>
        <v>0</v>
      </c>
      <c r="Y17" s="1">
        <f t="shared" si="16"/>
        <v>0</v>
      </c>
      <c r="Z17" s="1">
        <f t="shared" si="17"/>
        <v>5</v>
      </c>
      <c r="AA17" s="3">
        <f t="shared" si="1"/>
        <v>0.08</v>
      </c>
      <c r="AB17" s="13">
        <f t="shared" si="2"/>
        <v>0</v>
      </c>
      <c r="AC17" s="13">
        <f t="shared" si="3"/>
        <v>2.9999999999999997E-4</v>
      </c>
      <c r="AD17" s="13">
        <f t="shared" si="4"/>
        <v>2.9999999999999997E-4</v>
      </c>
      <c r="AE17" s="13">
        <f t="shared" si="5"/>
        <v>0</v>
      </c>
      <c r="AF17" s="13">
        <f t="shared" si="6"/>
        <v>0</v>
      </c>
      <c r="AG17" s="13">
        <f t="shared" si="7"/>
        <v>1E-4</v>
      </c>
      <c r="AQ17" s="11">
        <f t="shared" si="18"/>
        <v>10</v>
      </c>
      <c r="AR17" s="11">
        <f t="shared" si="18"/>
        <v>4</v>
      </c>
      <c r="AS17" s="1">
        <f t="shared" si="8"/>
        <v>0</v>
      </c>
      <c r="AT17" s="107">
        <f>+EvolOf!H6</f>
        <v>2</v>
      </c>
      <c r="AU17" s="1">
        <f t="shared" si="9"/>
        <v>0</v>
      </c>
      <c r="AV17" s="1">
        <f t="shared" si="11"/>
        <v>0</v>
      </c>
      <c r="AW17" s="40">
        <f t="shared" si="12"/>
        <v>0</v>
      </c>
      <c r="AX17" s="1">
        <f t="shared" si="10"/>
        <v>0</v>
      </c>
      <c r="AY17" s="1">
        <f t="shared" si="13"/>
        <v>863.19553418453211</v>
      </c>
      <c r="AZ17" s="1">
        <f t="shared" si="14"/>
        <v>863.19553418453211</v>
      </c>
    </row>
    <row r="18" spans="2:66" x14ac:dyDescent="0.3">
      <c r="B18" s="1">
        <f t="shared" si="0"/>
        <v>19</v>
      </c>
      <c r="C18" s="1">
        <v>5</v>
      </c>
      <c r="D18" s="1">
        <v>49980</v>
      </c>
      <c r="E18" s="1">
        <v>19</v>
      </c>
      <c r="F18" s="1">
        <v>0</v>
      </c>
      <c r="G18" s="1">
        <v>0</v>
      </c>
      <c r="H18" s="1">
        <v>0</v>
      </c>
      <c r="I18" s="1">
        <v>0</v>
      </c>
      <c r="J18" s="1">
        <v>56.35</v>
      </c>
      <c r="K18" s="1">
        <v>0.53</v>
      </c>
      <c r="L18" s="1">
        <v>0.1</v>
      </c>
      <c r="M18" s="1">
        <v>0</v>
      </c>
      <c r="N18" s="1">
        <v>1</v>
      </c>
      <c r="O18" s="1">
        <v>8</v>
      </c>
      <c r="P18" s="1">
        <v>8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f t="shared" si="15"/>
        <v>4</v>
      </c>
      <c r="W18" s="1">
        <f t="shared" si="16"/>
        <v>0</v>
      </c>
      <c r="X18" s="1">
        <f t="shared" si="16"/>
        <v>0</v>
      </c>
      <c r="Y18" s="1">
        <f t="shared" si="16"/>
        <v>0</v>
      </c>
      <c r="Z18" s="1">
        <f t="shared" si="17"/>
        <v>4</v>
      </c>
      <c r="AA18" s="3">
        <f t="shared" si="1"/>
        <v>0.13250000000000001</v>
      </c>
      <c r="AB18" s="13">
        <f t="shared" si="2"/>
        <v>0</v>
      </c>
      <c r="AC18" s="13">
        <f t="shared" si="3"/>
        <v>3.8000000000000002E-4</v>
      </c>
      <c r="AD18" s="13">
        <f t="shared" si="4"/>
        <v>3.8000000000000002E-4</v>
      </c>
      <c r="AE18" s="13">
        <f t="shared" si="5"/>
        <v>0</v>
      </c>
      <c r="AF18" s="13">
        <f t="shared" si="6"/>
        <v>0</v>
      </c>
      <c r="AG18" s="13">
        <f t="shared" si="7"/>
        <v>8.0000000000000007E-5</v>
      </c>
      <c r="AQ18" s="11">
        <f t="shared" si="18"/>
        <v>11</v>
      </c>
      <c r="AR18" s="11">
        <f t="shared" si="18"/>
        <v>5</v>
      </c>
      <c r="AS18" s="1">
        <f t="shared" si="8"/>
        <v>0</v>
      </c>
      <c r="AT18" s="107">
        <f>+EvolOf!H7</f>
        <v>3</v>
      </c>
      <c r="AU18" s="1">
        <f t="shared" si="9"/>
        <v>0</v>
      </c>
      <c r="AV18" s="1">
        <f t="shared" si="11"/>
        <v>0</v>
      </c>
      <c r="AW18" s="40">
        <f t="shared" si="12"/>
        <v>0</v>
      </c>
      <c r="AX18" s="1">
        <f t="shared" si="10"/>
        <v>0</v>
      </c>
      <c r="AY18" s="1">
        <f t="shared" si="13"/>
        <v>1093.3810099670739</v>
      </c>
      <c r="AZ18" s="1">
        <f t="shared" si="14"/>
        <v>1093.3810099670739</v>
      </c>
    </row>
    <row r="19" spans="2:66" x14ac:dyDescent="0.3">
      <c r="B19" s="1">
        <f t="shared" si="0"/>
        <v>22</v>
      </c>
      <c r="C19" s="1">
        <v>6</v>
      </c>
      <c r="D19" s="1">
        <v>49977</v>
      </c>
      <c r="E19" s="1">
        <v>22</v>
      </c>
      <c r="F19" s="1">
        <v>0</v>
      </c>
      <c r="G19" s="1">
        <v>0</v>
      </c>
      <c r="H19" s="1">
        <v>0</v>
      </c>
      <c r="I19" s="1">
        <v>0</v>
      </c>
      <c r="J19" s="1">
        <v>56.35</v>
      </c>
      <c r="K19" s="1">
        <v>0.62</v>
      </c>
      <c r="L19" s="1">
        <v>0.1</v>
      </c>
      <c r="M19" s="1">
        <v>0</v>
      </c>
      <c r="N19" s="1">
        <v>1</v>
      </c>
      <c r="O19" s="1">
        <v>11</v>
      </c>
      <c r="P19" s="1">
        <v>11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f t="shared" si="15"/>
        <v>3</v>
      </c>
      <c r="W19" s="1">
        <f t="shared" si="16"/>
        <v>0</v>
      </c>
      <c r="X19" s="1">
        <f t="shared" si="16"/>
        <v>0</v>
      </c>
      <c r="Y19" s="1">
        <f t="shared" si="16"/>
        <v>0</v>
      </c>
      <c r="Z19" s="1">
        <f t="shared" si="17"/>
        <v>3</v>
      </c>
      <c r="AA19" s="3">
        <f t="shared" si="1"/>
        <v>0.155</v>
      </c>
      <c r="AB19" s="13">
        <f t="shared" si="2"/>
        <v>0</v>
      </c>
      <c r="AC19" s="13">
        <f t="shared" si="3"/>
        <v>4.4000000000000002E-4</v>
      </c>
      <c r="AD19" s="13">
        <f t="shared" si="4"/>
        <v>4.4000000000000002E-4</v>
      </c>
      <c r="AE19" s="13">
        <f t="shared" si="5"/>
        <v>0</v>
      </c>
      <c r="AF19" s="13">
        <f t="shared" si="6"/>
        <v>0</v>
      </c>
      <c r="AG19" s="13">
        <f t="shared" si="7"/>
        <v>6.0000000000000002E-5</v>
      </c>
      <c r="AQ19" s="11">
        <f t="shared" si="18"/>
        <v>12</v>
      </c>
      <c r="AR19" s="11">
        <f t="shared" si="18"/>
        <v>6</v>
      </c>
      <c r="AS19" s="1">
        <f t="shared" si="8"/>
        <v>0</v>
      </c>
      <c r="AT19" s="107">
        <f>+EvolOf!H8</f>
        <v>10</v>
      </c>
      <c r="AU19" s="1">
        <f t="shared" si="9"/>
        <v>0</v>
      </c>
      <c r="AV19" s="1">
        <f t="shared" si="11"/>
        <v>0</v>
      </c>
      <c r="AW19" s="40">
        <f t="shared" si="12"/>
        <v>0</v>
      </c>
      <c r="AX19" s="1">
        <f t="shared" si="10"/>
        <v>0</v>
      </c>
      <c r="AY19" s="1">
        <f t="shared" si="13"/>
        <v>1266.0201168039803</v>
      </c>
      <c r="AZ19" s="1">
        <f t="shared" si="14"/>
        <v>1266.0201168039803</v>
      </c>
    </row>
    <row r="20" spans="2:66" x14ac:dyDescent="0.3">
      <c r="B20" s="1">
        <f t="shared" si="0"/>
        <v>32</v>
      </c>
      <c r="C20" s="1">
        <v>7</v>
      </c>
      <c r="D20" s="1">
        <v>49967</v>
      </c>
      <c r="E20" s="1">
        <v>32</v>
      </c>
      <c r="F20" s="1">
        <v>0</v>
      </c>
      <c r="G20" s="1">
        <v>0</v>
      </c>
      <c r="H20" s="1">
        <v>0</v>
      </c>
      <c r="I20" s="1">
        <v>0</v>
      </c>
      <c r="J20" s="1">
        <v>56.35</v>
      </c>
      <c r="K20" s="1">
        <v>0.64</v>
      </c>
      <c r="L20" s="1">
        <v>0.1</v>
      </c>
      <c r="M20" s="1">
        <v>0</v>
      </c>
      <c r="N20" s="1">
        <v>2</v>
      </c>
      <c r="O20" s="1">
        <v>20</v>
      </c>
      <c r="P20" s="1">
        <v>20</v>
      </c>
      <c r="Q20" s="1">
        <v>0</v>
      </c>
      <c r="R20" s="1">
        <v>0</v>
      </c>
      <c r="S20" s="1">
        <v>9</v>
      </c>
      <c r="T20" s="1">
        <v>0</v>
      </c>
      <c r="U20" s="1">
        <v>0</v>
      </c>
      <c r="V20" s="1">
        <f t="shared" si="15"/>
        <v>10</v>
      </c>
      <c r="W20" s="1">
        <f t="shared" si="16"/>
        <v>0</v>
      </c>
      <c r="X20" s="1">
        <f t="shared" si="16"/>
        <v>0</v>
      </c>
      <c r="Y20" s="1">
        <f t="shared" si="16"/>
        <v>0</v>
      </c>
      <c r="Z20" s="1">
        <f t="shared" si="17"/>
        <v>10</v>
      </c>
      <c r="AA20" s="3">
        <f t="shared" si="1"/>
        <v>0.16</v>
      </c>
      <c r="AB20" s="13">
        <f t="shared" si="2"/>
        <v>0</v>
      </c>
      <c r="AC20" s="13">
        <f t="shared" si="3"/>
        <v>6.4000000000000005E-4</v>
      </c>
      <c r="AD20" s="13">
        <f t="shared" si="4"/>
        <v>6.4000000000000005E-4</v>
      </c>
      <c r="AE20" s="13">
        <f t="shared" si="5"/>
        <v>0</v>
      </c>
      <c r="AF20" s="13">
        <f t="shared" si="6"/>
        <v>0</v>
      </c>
      <c r="AG20" s="13">
        <f t="shared" si="7"/>
        <v>2.0000000000000001E-4</v>
      </c>
      <c r="AQ20" s="11">
        <f t="shared" si="18"/>
        <v>13</v>
      </c>
      <c r="AR20" s="11">
        <f t="shared" si="18"/>
        <v>7</v>
      </c>
      <c r="AS20" s="1">
        <f t="shared" si="8"/>
        <v>0</v>
      </c>
      <c r="AT20" s="107">
        <f>+EvolOf!H9</f>
        <v>16</v>
      </c>
      <c r="AU20" s="1">
        <f t="shared" si="9"/>
        <v>0</v>
      </c>
      <c r="AV20" s="1">
        <f t="shared" si="11"/>
        <v>0</v>
      </c>
      <c r="AW20" s="40">
        <f t="shared" si="12"/>
        <v>0</v>
      </c>
      <c r="AX20" s="1">
        <f t="shared" si="10"/>
        <v>0</v>
      </c>
      <c r="AY20" s="1">
        <f t="shared" si="13"/>
        <v>1841.4838062603351</v>
      </c>
      <c r="AZ20" s="1">
        <f t="shared" si="14"/>
        <v>1841.4838062603351</v>
      </c>
    </row>
    <row r="21" spans="2:66" x14ac:dyDescent="0.3">
      <c r="B21" s="1">
        <f t="shared" si="0"/>
        <v>44</v>
      </c>
      <c r="C21" s="1">
        <v>8</v>
      </c>
      <c r="D21" s="1">
        <v>49955</v>
      </c>
      <c r="E21" s="1">
        <v>44</v>
      </c>
      <c r="F21" s="1">
        <v>0</v>
      </c>
      <c r="G21" s="1">
        <v>0</v>
      </c>
      <c r="H21" s="1">
        <v>0</v>
      </c>
      <c r="I21" s="1">
        <v>0</v>
      </c>
      <c r="J21" s="1">
        <v>56.35</v>
      </c>
      <c r="K21" s="1">
        <v>0.66</v>
      </c>
      <c r="L21" s="1">
        <v>0.1</v>
      </c>
      <c r="M21" s="1">
        <v>0</v>
      </c>
      <c r="N21" s="1">
        <v>3</v>
      </c>
      <c r="O21" s="1">
        <v>31</v>
      </c>
      <c r="P21" s="1">
        <v>31</v>
      </c>
      <c r="Q21" s="1">
        <v>0</v>
      </c>
      <c r="R21" s="1">
        <v>0</v>
      </c>
      <c r="S21" s="1">
        <v>9</v>
      </c>
      <c r="T21" s="1">
        <v>0</v>
      </c>
      <c r="U21" s="1">
        <v>0</v>
      </c>
      <c r="V21" s="1">
        <f t="shared" si="15"/>
        <v>12</v>
      </c>
      <c r="W21" s="1">
        <f t="shared" si="16"/>
        <v>0</v>
      </c>
      <c r="X21" s="1">
        <f t="shared" si="16"/>
        <v>0</v>
      </c>
      <c r="Y21" s="1">
        <f t="shared" si="16"/>
        <v>0</v>
      </c>
      <c r="Z21" s="1">
        <f t="shared" si="17"/>
        <v>12</v>
      </c>
      <c r="AA21" s="3">
        <f t="shared" si="1"/>
        <v>0.16500000000000001</v>
      </c>
      <c r="AB21" s="13">
        <f t="shared" si="2"/>
        <v>0</v>
      </c>
      <c r="AC21" s="13">
        <f t="shared" si="3"/>
        <v>8.8000000000000003E-4</v>
      </c>
      <c r="AD21" s="13">
        <f t="shared" si="4"/>
        <v>8.8000000000000003E-4</v>
      </c>
      <c r="AE21" s="13">
        <f t="shared" si="5"/>
        <v>0</v>
      </c>
      <c r="AF21" s="13">
        <f t="shared" si="6"/>
        <v>0</v>
      </c>
      <c r="AG21" s="13">
        <f t="shared" si="7"/>
        <v>2.4000000000000001E-4</v>
      </c>
      <c r="AQ21" s="11">
        <f t="shared" si="18"/>
        <v>14</v>
      </c>
      <c r="AR21" s="11">
        <f t="shared" si="18"/>
        <v>8</v>
      </c>
      <c r="AS21" s="1">
        <f t="shared" si="8"/>
        <v>0</v>
      </c>
      <c r="AT21" s="107">
        <f>+EvolOf!H10</f>
        <v>29</v>
      </c>
      <c r="AU21" s="1">
        <f t="shared" si="9"/>
        <v>0</v>
      </c>
      <c r="AV21" s="1">
        <f t="shared" si="11"/>
        <v>0</v>
      </c>
      <c r="AW21" s="40">
        <f t="shared" si="12"/>
        <v>0</v>
      </c>
      <c r="AX21" s="1">
        <f t="shared" si="10"/>
        <v>0</v>
      </c>
      <c r="AY21" s="1">
        <f t="shared" si="13"/>
        <v>2532.0402336079605</v>
      </c>
      <c r="AZ21" s="1">
        <f t="shared" si="14"/>
        <v>2532.0402336079605</v>
      </c>
    </row>
    <row r="22" spans="2:66" x14ac:dyDescent="0.3">
      <c r="B22" s="1">
        <f t="shared" si="0"/>
        <v>58</v>
      </c>
      <c r="C22" s="1">
        <v>9</v>
      </c>
      <c r="D22" s="1">
        <v>49941</v>
      </c>
      <c r="E22" s="1">
        <v>58</v>
      </c>
      <c r="F22" s="1">
        <v>0</v>
      </c>
      <c r="G22" s="1">
        <v>0</v>
      </c>
      <c r="H22" s="1">
        <v>0</v>
      </c>
      <c r="I22" s="1">
        <v>0</v>
      </c>
      <c r="J22" s="1">
        <v>56.35</v>
      </c>
      <c r="K22" s="1">
        <v>0.67</v>
      </c>
      <c r="L22" s="1">
        <v>0.1</v>
      </c>
      <c r="M22" s="1">
        <v>0</v>
      </c>
      <c r="N22" s="1">
        <v>4</v>
      </c>
      <c r="O22" s="1">
        <v>44</v>
      </c>
      <c r="P22" s="1">
        <v>44</v>
      </c>
      <c r="Q22" s="1">
        <v>0</v>
      </c>
      <c r="R22" s="1">
        <v>0</v>
      </c>
      <c r="S22" s="1">
        <v>9</v>
      </c>
      <c r="T22" s="1">
        <v>0</v>
      </c>
      <c r="U22" s="1">
        <v>0</v>
      </c>
      <c r="V22" s="1">
        <f t="shared" si="15"/>
        <v>14</v>
      </c>
      <c r="W22" s="1">
        <f t="shared" si="16"/>
        <v>0</v>
      </c>
      <c r="X22" s="1">
        <f t="shared" si="16"/>
        <v>0</v>
      </c>
      <c r="Y22" s="1">
        <f t="shared" si="16"/>
        <v>0</v>
      </c>
      <c r="Z22" s="1">
        <f t="shared" si="17"/>
        <v>14</v>
      </c>
      <c r="AA22" s="3">
        <f t="shared" si="1"/>
        <v>0.16750000000000001</v>
      </c>
      <c r="AB22" s="13">
        <f t="shared" si="2"/>
        <v>0</v>
      </c>
      <c r="AC22" s="13">
        <f t="shared" si="3"/>
        <v>1.16E-3</v>
      </c>
      <c r="AD22" s="13">
        <f t="shared" si="4"/>
        <v>1.16E-3</v>
      </c>
      <c r="AE22" s="13">
        <f t="shared" si="5"/>
        <v>0</v>
      </c>
      <c r="AF22" s="13">
        <f t="shared" si="6"/>
        <v>0</v>
      </c>
      <c r="AG22" s="13">
        <f t="shared" si="7"/>
        <v>2.7999999999999998E-4</v>
      </c>
      <c r="AQ22" s="11">
        <f t="shared" si="18"/>
        <v>15</v>
      </c>
      <c r="AR22" s="11">
        <f t="shared" si="18"/>
        <v>9</v>
      </c>
      <c r="AS22" s="1">
        <f t="shared" si="8"/>
        <v>0</v>
      </c>
      <c r="AT22" s="107">
        <f>+EvolOf!H11</f>
        <v>43</v>
      </c>
      <c r="AU22" s="1">
        <f t="shared" si="9"/>
        <v>0</v>
      </c>
      <c r="AV22" s="1">
        <f t="shared" si="11"/>
        <v>0</v>
      </c>
      <c r="AW22" s="40">
        <f t="shared" si="12"/>
        <v>0</v>
      </c>
      <c r="AX22" s="1">
        <f t="shared" si="10"/>
        <v>0</v>
      </c>
      <c r="AY22" s="1">
        <f t="shared" si="13"/>
        <v>3337.6893988468573</v>
      </c>
      <c r="AZ22" s="1">
        <f t="shared" si="14"/>
        <v>3337.6893988468573</v>
      </c>
    </row>
    <row r="23" spans="2:66" x14ac:dyDescent="0.3">
      <c r="B23" s="1">
        <f t="shared" si="0"/>
        <v>82</v>
      </c>
      <c r="C23" s="1">
        <v>10</v>
      </c>
      <c r="D23" s="1">
        <v>49917</v>
      </c>
      <c r="E23" s="1">
        <v>82</v>
      </c>
      <c r="F23" s="1">
        <v>0</v>
      </c>
      <c r="G23" s="1">
        <v>0</v>
      </c>
      <c r="H23" s="1">
        <v>0</v>
      </c>
      <c r="I23" s="1">
        <v>0</v>
      </c>
      <c r="J23" s="1">
        <v>56.34</v>
      </c>
      <c r="K23" s="1">
        <v>0.67</v>
      </c>
      <c r="L23" s="1">
        <v>0.1</v>
      </c>
      <c r="M23" s="1">
        <v>0</v>
      </c>
      <c r="N23" s="1">
        <v>5</v>
      </c>
      <c r="O23" s="1">
        <v>66</v>
      </c>
      <c r="P23" s="1">
        <v>66</v>
      </c>
      <c r="Q23" s="1">
        <v>0</v>
      </c>
      <c r="R23" s="1">
        <v>0</v>
      </c>
      <c r="S23" s="1">
        <v>15</v>
      </c>
      <c r="T23" s="1">
        <v>1</v>
      </c>
      <c r="U23" s="1">
        <v>0</v>
      </c>
      <c r="V23" s="1">
        <f t="shared" si="15"/>
        <v>24</v>
      </c>
      <c r="W23" s="1">
        <f t="shared" si="16"/>
        <v>0</v>
      </c>
      <c r="X23" s="1">
        <f t="shared" si="16"/>
        <v>0</v>
      </c>
      <c r="Y23" s="1">
        <f t="shared" si="16"/>
        <v>0</v>
      </c>
      <c r="Z23" s="1">
        <f t="shared" si="17"/>
        <v>24</v>
      </c>
      <c r="AA23" s="3">
        <f t="shared" si="1"/>
        <v>0.16750000000000001</v>
      </c>
      <c r="AB23" s="13">
        <f t="shared" si="2"/>
        <v>0</v>
      </c>
      <c r="AC23" s="13">
        <f t="shared" si="3"/>
        <v>1.64E-3</v>
      </c>
      <c r="AD23" s="13">
        <f t="shared" si="4"/>
        <v>1.64E-3</v>
      </c>
      <c r="AE23" s="13">
        <f t="shared" si="5"/>
        <v>0</v>
      </c>
      <c r="AF23" s="13">
        <f t="shared" si="6"/>
        <v>0</v>
      </c>
      <c r="AG23" s="13">
        <f t="shared" si="7"/>
        <v>4.8000000000000001E-4</v>
      </c>
      <c r="AQ23" s="11">
        <f t="shared" si="18"/>
        <v>16</v>
      </c>
      <c r="AR23" s="11">
        <f t="shared" si="18"/>
        <v>10</v>
      </c>
      <c r="AS23" s="1">
        <f t="shared" si="8"/>
        <v>0</v>
      </c>
      <c r="AT23" s="107">
        <f>+EvolOf!H12</f>
        <v>65</v>
      </c>
      <c r="AU23" s="1">
        <f t="shared" si="9"/>
        <v>0</v>
      </c>
      <c r="AV23" s="1">
        <f t="shared" si="11"/>
        <v>0</v>
      </c>
      <c r="AW23" s="40">
        <f t="shared" si="12"/>
        <v>0</v>
      </c>
      <c r="AX23" s="1">
        <f t="shared" si="10"/>
        <v>0</v>
      </c>
      <c r="AY23" s="1">
        <f t="shared" si="13"/>
        <v>4718.8022535421087</v>
      </c>
      <c r="AZ23" s="1">
        <f t="shared" si="14"/>
        <v>4718.8022535421087</v>
      </c>
    </row>
    <row r="24" spans="2:66" x14ac:dyDescent="0.3">
      <c r="B24" s="1">
        <f t="shared" si="0"/>
        <v>110</v>
      </c>
      <c r="C24" s="1">
        <v>11</v>
      </c>
      <c r="D24" s="1">
        <v>49889</v>
      </c>
      <c r="E24" s="1">
        <v>110</v>
      </c>
      <c r="F24" s="1">
        <v>0</v>
      </c>
      <c r="G24" s="1">
        <v>0</v>
      </c>
      <c r="H24" s="1">
        <v>0</v>
      </c>
      <c r="I24" s="1">
        <v>0</v>
      </c>
      <c r="J24" s="1">
        <v>56.35</v>
      </c>
      <c r="K24" s="1">
        <v>0.71</v>
      </c>
      <c r="L24" s="1">
        <v>0.5</v>
      </c>
      <c r="M24" s="1">
        <v>0.03</v>
      </c>
      <c r="N24" s="1">
        <v>7</v>
      </c>
      <c r="O24" s="1">
        <v>92</v>
      </c>
      <c r="P24" s="1">
        <v>92</v>
      </c>
      <c r="Q24" s="1">
        <v>0</v>
      </c>
      <c r="R24" s="1">
        <v>0</v>
      </c>
      <c r="S24" s="1">
        <v>19</v>
      </c>
      <c r="T24" s="1">
        <v>1</v>
      </c>
      <c r="U24" s="1">
        <v>0</v>
      </c>
      <c r="V24" s="1">
        <f t="shared" si="15"/>
        <v>28</v>
      </c>
      <c r="W24" s="1">
        <f t="shared" si="16"/>
        <v>0</v>
      </c>
      <c r="X24" s="1">
        <f t="shared" si="16"/>
        <v>0</v>
      </c>
      <c r="Y24" s="1">
        <f t="shared" si="16"/>
        <v>0</v>
      </c>
      <c r="Z24" s="1">
        <f t="shared" si="17"/>
        <v>28</v>
      </c>
      <c r="AA24" s="3">
        <f t="shared" si="1"/>
        <v>0.17749999999999999</v>
      </c>
      <c r="AB24" s="13">
        <f t="shared" si="2"/>
        <v>0</v>
      </c>
      <c r="AC24" s="13">
        <f t="shared" si="3"/>
        <v>2.2000000000000001E-3</v>
      </c>
      <c r="AD24" s="13">
        <f t="shared" si="4"/>
        <v>2.2000000000000001E-3</v>
      </c>
      <c r="AE24" s="13">
        <f t="shared" si="5"/>
        <v>0</v>
      </c>
      <c r="AF24" s="13">
        <f t="shared" si="6"/>
        <v>0</v>
      </c>
      <c r="AG24" s="13">
        <f t="shared" si="7"/>
        <v>5.5999999999999995E-4</v>
      </c>
      <c r="AQ24" s="11">
        <f t="shared" si="18"/>
        <v>17</v>
      </c>
      <c r="AR24" s="11">
        <f t="shared" si="18"/>
        <v>11</v>
      </c>
      <c r="AS24" s="1">
        <f t="shared" si="8"/>
        <v>0</v>
      </c>
      <c r="AT24" s="107">
        <f>+EvolOf!H13</f>
        <v>113</v>
      </c>
      <c r="AU24" s="1">
        <f t="shared" si="9"/>
        <v>0</v>
      </c>
      <c r="AV24" s="1">
        <f t="shared" si="11"/>
        <v>0</v>
      </c>
      <c r="AW24" s="40">
        <f t="shared" si="12"/>
        <v>0</v>
      </c>
      <c r="AX24" s="1">
        <f t="shared" si="10"/>
        <v>0</v>
      </c>
      <c r="AY24" s="1">
        <f t="shared" si="13"/>
        <v>6330.1005840199023</v>
      </c>
      <c r="AZ24" s="1">
        <f t="shared" si="14"/>
        <v>6330.1005840199023</v>
      </c>
    </row>
    <row r="25" spans="2:66" x14ac:dyDescent="0.3">
      <c r="B25" s="1">
        <f t="shared" si="0"/>
        <v>136</v>
      </c>
      <c r="C25" s="1">
        <v>12</v>
      </c>
      <c r="D25" s="1">
        <v>49862</v>
      </c>
      <c r="E25" s="1">
        <v>136</v>
      </c>
      <c r="F25" s="1">
        <v>0</v>
      </c>
      <c r="G25" s="1">
        <v>0</v>
      </c>
      <c r="H25" s="1">
        <v>0</v>
      </c>
      <c r="I25" s="1">
        <v>0</v>
      </c>
      <c r="J25" s="1">
        <v>56.34</v>
      </c>
      <c r="K25" s="1">
        <v>0.73</v>
      </c>
      <c r="L25" s="1">
        <v>1.4</v>
      </c>
      <c r="M25" s="1">
        <v>0.27</v>
      </c>
      <c r="N25" s="1">
        <v>9</v>
      </c>
      <c r="O25" s="1">
        <v>117</v>
      </c>
      <c r="P25" s="1">
        <v>117</v>
      </c>
      <c r="Q25" s="1">
        <v>0</v>
      </c>
      <c r="R25" s="1">
        <v>0</v>
      </c>
      <c r="S25" s="1">
        <v>22</v>
      </c>
      <c r="T25" s="1">
        <v>2</v>
      </c>
      <c r="U25" s="1">
        <v>0</v>
      </c>
      <c r="V25" s="1">
        <f t="shared" si="15"/>
        <v>26</v>
      </c>
      <c r="W25" s="1">
        <f t="shared" si="16"/>
        <v>0</v>
      </c>
      <c r="X25" s="1">
        <f t="shared" si="16"/>
        <v>0</v>
      </c>
      <c r="Y25" s="1">
        <f t="shared" si="16"/>
        <v>0</v>
      </c>
      <c r="Z25" s="1">
        <f t="shared" si="17"/>
        <v>26</v>
      </c>
      <c r="AA25" s="3">
        <f t="shared" si="1"/>
        <v>0.1825</v>
      </c>
      <c r="AB25" s="13">
        <f t="shared" si="2"/>
        <v>0</v>
      </c>
      <c r="AC25" s="13">
        <f t="shared" si="3"/>
        <v>2.7200000000000002E-3</v>
      </c>
      <c r="AD25" s="13">
        <f t="shared" si="4"/>
        <v>2.7200000000000002E-3</v>
      </c>
      <c r="AE25" s="13">
        <f t="shared" si="5"/>
        <v>0</v>
      </c>
      <c r="AF25" s="13">
        <f t="shared" si="6"/>
        <v>0</v>
      </c>
      <c r="AG25" s="13">
        <f t="shared" si="7"/>
        <v>5.1999999999999995E-4</v>
      </c>
      <c r="AQ25" s="11">
        <f t="shared" si="18"/>
        <v>18</v>
      </c>
      <c r="AR25" s="11">
        <f t="shared" si="18"/>
        <v>12</v>
      </c>
      <c r="AS25" s="1">
        <f t="shared" si="8"/>
        <v>0</v>
      </c>
      <c r="AT25" s="107">
        <f>+EvolOf!H14</f>
        <v>148</v>
      </c>
      <c r="AU25" s="1">
        <f t="shared" si="9"/>
        <v>0</v>
      </c>
      <c r="AV25" s="1">
        <f t="shared" si="11"/>
        <v>0</v>
      </c>
      <c r="AW25" s="40">
        <f t="shared" si="12"/>
        <v>0</v>
      </c>
      <c r="AX25" s="1">
        <f t="shared" si="10"/>
        <v>0</v>
      </c>
      <c r="AY25" s="1">
        <f t="shared" si="13"/>
        <v>7826.3061766064238</v>
      </c>
      <c r="AZ25" s="1">
        <f t="shared" si="14"/>
        <v>7826.3061766064238</v>
      </c>
    </row>
    <row r="26" spans="2:66" x14ac:dyDescent="0.3">
      <c r="B26" s="1">
        <f t="shared" si="0"/>
        <v>166</v>
      </c>
      <c r="C26" s="1">
        <v>13</v>
      </c>
      <c r="D26" s="1">
        <v>49833</v>
      </c>
      <c r="E26" s="1">
        <v>166</v>
      </c>
      <c r="F26" s="1">
        <v>0</v>
      </c>
      <c r="G26" s="1">
        <v>0</v>
      </c>
      <c r="H26" s="1">
        <v>0</v>
      </c>
      <c r="I26" s="1">
        <v>0</v>
      </c>
      <c r="J26" s="1">
        <v>56.34</v>
      </c>
      <c r="K26" s="1">
        <v>0.76</v>
      </c>
      <c r="L26" s="1">
        <v>2.6</v>
      </c>
      <c r="M26" s="1">
        <v>0.38</v>
      </c>
      <c r="N26" s="1">
        <v>14</v>
      </c>
      <c r="O26" s="1">
        <v>142</v>
      </c>
      <c r="P26" s="1">
        <v>141</v>
      </c>
      <c r="Q26" s="1">
        <v>0</v>
      </c>
      <c r="R26" s="1">
        <v>0</v>
      </c>
      <c r="S26" s="1">
        <v>32</v>
      </c>
      <c r="T26" s="1">
        <v>2</v>
      </c>
      <c r="U26" s="1">
        <v>0</v>
      </c>
      <c r="V26" s="1">
        <f t="shared" si="15"/>
        <v>30</v>
      </c>
      <c r="W26" s="1">
        <f t="shared" si="16"/>
        <v>0</v>
      </c>
      <c r="X26" s="1">
        <f t="shared" si="16"/>
        <v>0</v>
      </c>
      <c r="Y26" s="1">
        <f t="shared" si="16"/>
        <v>0</v>
      </c>
      <c r="Z26" s="1">
        <f t="shared" si="17"/>
        <v>30</v>
      </c>
      <c r="AA26" s="3">
        <f t="shared" si="1"/>
        <v>0.19</v>
      </c>
      <c r="AB26" s="13">
        <f t="shared" si="2"/>
        <v>0</v>
      </c>
      <c r="AC26" s="13">
        <f t="shared" si="3"/>
        <v>3.32E-3</v>
      </c>
      <c r="AD26" s="13">
        <f t="shared" si="4"/>
        <v>3.32E-3</v>
      </c>
      <c r="AE26" s="13">
        <f t="shared" si="5"/>
        <v>0</v>
      </c>
      <c r="AF26" s="13">
        <f t="shared" si="6"/>
        <v>0</v>
      </c>
      <c r="AG26" s="13">
        <f t="shared" si="7"/>
        <v>5.9999999999999995E-4</v>
      </c>
      <c r="AQ26" s="11">
        <f t="shared" si="18"/>
        <v>19</v>
      </c>
      <c r="AR26" s="11">
        <f t="shared" si="18"/>
        <v>13</v>
      </c>
      <c r="AS26" s="1">
        <f t="shared" si="8"/>
        <v>0</v>
      </c>
      <c r="AT26" s="107">
        <f>+EvolOf!H15</f>
        <v>194</v>
      </c>
      <c r="AU26" s="1">
        <f t="shared" si="9"/>
        <v>0</v>
      </c>
      <c r="AV26" s="1">
        <f t="shared" si="11"/>
        <v>0</v>
      </c>
      <c r="AW26" s="40">
        <f t="shared" si="12"/>
        <v>0</v>
      </c>
      <c r="AX26" s="1">
        <f t="shared" si="10"/>
        <v>0</v>
      </c>
      <c r="AY26" s="1">
        <f t="shared" si="13"/>
        <v>9552.6972449754885</v>
      </c>
      <c r="AZ26" s="1">
        <f t="shared" si="14"/>
        <v>9552.6972449754885</v>
      </c>
    </row>
    <row r="27" spans="2:66" x14ac:dyDescent="0.3">
      <c r="B27" s="1">
        <f t="shared" si="0"/>
        <v>189</v>
      </c>
      <c r="C27" s="1">
        <v>14</v>
      </c>
      <c r="D27" s="1">
        <v>49810</v>
      </c>
      <c r="E27" s="1">
        <v>189</v>
      </c>
      <c r="F27" s="1">
        <v>0</v>
      </c>
      <c r="G27" s="1">
        <v>0</v>
      </c>
      <c r="H27" s="1">
        <v>0</v>
      </c>
      <c r="I27" s="1">
        <v>0</v>
      </c>
      <c r="J27" s="1">
        <v>56.34</v>
      </c>
      <c r="K27" s="1">
        <v>0.81</v>
      </c>
      <c r="L27" s="1">
        <v>2.7</v>
      </c>
      <c r="M27" s="1">
        <v>0.3</v>
      </c>
      <c r="N27" s="1">
        <v>19</v>
      </c>
      <c r="O27" s="1">
        <v>160</v>
      </c>
      <c r="P27" s="1">
        <v>160</v>
      </c>
      <c r="Q27" s="1">
        <v>0</v>
      </c>
      <c r="R27" s="1">
        <v>0</v>
      </c>
      <c r="S27" s="1">
        <v>44</v>
      </c>
      <c r="T27" s="1">
        <v>4</v>
      </c>
      <c r="U27" s="1">
        <v>0</v>
      </c>
      <c r="V27" s="1">
        <f t="shared" si="15"/>
        <v>23</v>
      </c>
      <c r="W27" s="1">
        <f t="shared" si="16"/>
        <v>0</v>
      </c>
      <c r="X27" s="1">
        <f t="shared" si="16"/>
        <v>0</v>
      </c>
      <c r="Y27" s="1">
        <f t="shared" si="16"/>
        <v>0</v>
      </c>
      <c r="Z27" s="1">
        <f t="shared" si="17"/>
        <v>23</v>
      </c>
      <c r="AA27" s="3">
        <f t="shared" si="1"/>
        <v>0.20250000000000001</v>
      </c>
      <c r="AB27" s="13">
        <f t="shared" si="2"/>
        <v>0</v>
      </c>
      <c r="AC27" s="13">
        <f t="shared" si="3"/>
        <v>3.7799999999999999E-3</v>
      </c>
      <c r="AD27" s="13">
        <f t="shared" si="4"/>
        <v>3.7799999999999999E-3</v>
      </c>
      <c r="AE27" s="13">
        <f t="shared" si="5"/>
        <v>0</v>
      </c>
      <c r="AF27" s="13">
        <f t="shared" si="6"/>
        <v>0</v>
      </c>
      <c r="AG27" s="13">
        <f t="shared" si="7"/>
        <v>4.6000000000000001E-4</v>
      </c>
      <c r="AQ27" s="11">
        <f t="shared" si="18"/>
        <v>20</v>
      </c>
      <c r="AR27" s="11">
        <f t="shared" si="18"/>
        <v>14</v>
      </c>
      <c r="AS27" s="1">
        <f t="shared" si="8"/>
        <v>0</v>
      </c>
      <c r="AT27" s="107">
        <f>+EvolOf!H16</f>
        <v>238</v>
      </c>
      <c r="AU27" s="1">
        <f t="shared" si="9"/>
        <v>0</v>
      </c>
      <c r="AV27" s="1">
        <f t="shared" si="11"/>
        <v>0</v>
      </c>
      <c r="AW27" s="40">
        <f t="shared" si="12"/>
        <v>0</v>
      </c>
      <c r="AX27" s="1">
        <f t="shared" si="10"/>
        <v>0</v>
      </c>
      <c r="AY27" s="1">
        <f t="shared" si="13"/>
        <v>10876.263730725104</v>
      </c>
      <c r="AZ27" s="1">
        <f t="shared" si="14"/>
        <v>10876.263730725104</v>
      </c>
      <c r="BK27" s="1"/>
      <c r="BL27" s="1"/>
      <c r="BM27" s="1"/>
      <c r="BN27" s="1"/>
    </row>
    <row r="28" spans="2:66" x14ac:dyDescent="0.3">
      <c r="B28" s="1">
        <f t="shared" si="0"/>
        <v>208</v>
      </c>
      <c r="C28" s="1">
        <v>15</v>
      </c>
      <c r="D28" s="1">
        <v>49790</v>
      </c>
      <c r="E28" s="1">
        <v>208</v>
      </c>
      <c r="F28" s="1">
        <v>0</v>
      </c>
      <c r="G28" s="1">
        <v>0</v>
      </c>
      <c r="H28" s="1">
        <v>0</v>
      </c>
      <c r="I28" s="1">
        <v>0</v>
      </c>
      <c r="J28" s="1">
        <v>56.34</v>
      </c>
      <c r="K28" s="1">
        <v>0.88</v>
      </c>
      <c r="L28" s="1">
        <v>3.7</v>
      </c>
      <c r="M28" s="1">
        <v>0.69</v>
      </c>
      <c r="N28" s="1">
        <v>25</v>
      </c>
      <c r="O28" s="1">
        <v>173</v>
      </c>
      <c r="P28" s="1">
        <v>173</v>
      </c>
      <c r="Q28" s="1">
        <v>0</v>
      </c>
      <c r="R28" s="1">
        <v>0</v>
      </c>
      <c r="S28" s="1">
        <v>57</v>
      </c>
      <c r="T28" s="1">
        <v>5</v>
      </c>
      <c r="U28" s="1">
        <v>0</v>
      </c>
      <c r="V28" s="1">
        <f t="shared" si="15"/>
        <v>19</v>
      </c>
      <c r="W28" s="1">
        <f t="shared" si="16"/>
        <v>0</v>
      </c>
      <c r="X28" s="1">
        <f t="shared" si="16"/>
        <v>0</v>
      </c>
      <c r="Y28" s="1">
        <f t="shared" si="16"/>
        <v>0</v>
      </c>
      <c r="Z28" s="1">
        <f t="shared" si="17"/>
        <v>19</v>
      </c>
      <c r="AA28" s="3">
        <f t="shared" si="1"/>
        <v>0.22</v>
      </c>
      <c r="AB28" s="13">
        <f t="shared" si="2"/>
        <v>0</v>
      </c>
      <c r="AC28" s="13">
        <f t="shared" si="3"/>
        <v>4.1599999999999996E-3</v>
      </c>
      <c r="AD28" s="13">
        <f t="shared" si="4"/>
        <v>4.1599999999999996E-3</v>
      </c>
      <c r="AE28" s="13">
        <f t="shared" si="5"/>
        <v>0</v>
      </c>
      <c r="AF28" s="13">
        <f t="shared" si="6"/>
        <v>0</v>
      </c>
      <c r="AG28" s="13">
        <f t="shared" si="7"/>
        <v>3.8000000000000002E-4</v>
      </c>
      <c r="AQ28" s="11">
        <f t="shared" si="18"/>
        <v>21</v>
      </c>
      <c r="AR28" s="11">
        <f t="shared" si="18"/>
        <v>15</v>
      </c>
      <c r="AS28" s="1">
        <f t="shared" si="8"/>
        <v>0</v>
      </c>
      <c r="AT28" s="107">
        <f>+EvolOf!H17</f>
        <v>364</v>
      </c>
      <c r="AU28" s="1">
        <f t="shared" si="9"/>
        <v>0</v>
      </c>
      <c r="AV28" s="1">
        <f t="shared" si="11"/>
        <v>0</v>
      </c>
      <c r="AW28" s="40">
        <f t="shared" si="12"/>
        <v>0</v>
      </c>
      <c r="AX28" s="1">
        <f t="shared" si="10"/>
        <v>0</v>
      </c>
      <c r="AY28" s="1">
        <f t="shared" si="13"/>
        <v>11969.644740692178</v>
      </c>
      <c r="AZ28" s="1">
        <f t="shared" si="14"/>
        <v>11969.644740692178</v>
      </c>
      <c r="BK28" s="1"/>
      <c r="BL28" s="1"/>
      <c r="BM28" s="1"/>
      <c r="BN28" s="1"/>
    </row>
    <row r="29" spans="2:66" x14ac:dyDescent="0.3">
      <c r="B29" s="1">
        <f t="shared" si="0"/>
        <v>232</v>
      </c>
      <c r="C29" s="1">
        <v>16</v>
      </c>
      <c r="D29" s="1">
        <v>49766</v>
      </c>
      <c r="E29" s="1">
        <v>232</v>
      </c>
      <c r="F29" s="1">
        <v>0</v>
      </c>
      <c r="G29" s="1">
        <v>0</v>
      </c>
      <c r="H29" s="1">
        <v>0</v>
      </c>
      <c r="I29" s="1">
        <v>0</v>
      </c>
      <c r="J29" s="1">
        <v>56.34</v>
      </c>
      <c r="K29" s="1">
        <v>0.94</v>
      </c>
      <c r="L29" s="1">
        <v>5.7</v>
      </c>
      <c r="M29" s="1">
        <v>0.76</v>
      </c>
      <c r="N29" s="1">
        <v>33</v>
      </c>
      <c r="O29" s="1">
        <v>190</v>
      </c>
      <c r="P29" s="1">
        <v>190</v>
      </c>
      <c r="Q29" s="1">
        <v>0</v>
      </c>
      <c r="R29" s="1">
        <v>0</v>
      </c>
      <c r="S29" s="1">
        <v>81</v>
      </c>
      <c r="T29" s="1">
        <v>7</v>
      </c>
      <c r="U29" s="1">
        <v>0</v>
      </c>
      <c r="V29" s="1">
        <f t="shared" si="15"/>
        <v>24</v>
      </c>
      <c r="W29" s="1">
        <f t="shared" si="16"/>
        <v>0</v>
      </c>
      <c r="X29" s="1">
        <f t="shared" si="16"/>
        <v>0</v>
      </c>
      <c r="Y29" s="1">
        <f t="shared" si="16"/>
        <v>0</v>
      </c>
      <c r="Z29" s="1">
        <f t="shared" si="17"/>
        <v>24</v>
      </c>
      <c r="AA29" s="3">
        <f t="shared" si="1"/>
        <v>0.23500000000000001</v>
      </c>
      <c r="AB29" s="13">
        <f t="shared" si="2"/>
        <v>0</v>
      </c>
      <c r="AC29" s="13">
        <f t="shared" si="3"/>
        <v>4.64E-3</v>
      </c>
      <c r="AD29" s="13">
        <f t="shared" si="4"/>
        <v>4.64E-3</v>
      </c>
      <c r="AE29" s="13">
        <f t="shared" si="5"/>
        <v>0</v>
      </c>
      <c r="AF29" s="13">
        <f t="shared" si="6"/>
        <v>0</v>
      </c>
      <c r="AG29" s="13">
        <f t="shared" si="7"/>
        <v>4.8000000000000001E-4</v>
      </c>
      <c r="AQ29" s="11">
        <f t="shared" si="18"/>
        <v>22</v>
      </c>
      <c r="AR29" s="11">
        <f t="shared" si="18"/>
        <v>16</v>
      </c>
      <c r="AS29" s="1">
        <f t="shared" si="8"/>
        <v>0</v>
      </c>
      <c r="AT29" s="107">
        <f>+EvolOf!H18</f>
        <v>386</v>
      </c>
      <c r="AU29" s="1">
        <f t="shared" si="9"/>
        <v>0</v>
      </c>
      <c r="AV29" s="1">
        <f t="shared" si="11"/>
        <v>0</v>
      </c>
      <c r="AW29" s="40">
        <f t="shared" si="12"/>
        <v>0</v>
      </c>
      <c r="AX29" s="1">
        <f t="shared" si="10"/>
        <v>0</v>
      </c>
      <c r="AY29" s="1">
        <f t="shared" si="13"/>
        <v>13350.757595387429</v>
      </c>
      <c r="AZ29" s="1">
        <f t="shared" si="14"/>
        <v>13350.757595387429</v>
      </c>
      <c r="BK29" s="1"/>
      <c r="BL29" s="1"/>
      <c r="BM29" s="1"/>
      <c r="BN29" s="1"/>
    </row>
    <row r="30" spans="2:66" x14ac:dyDescent="0.3">
      <c r="B30" s="1">
        <f t="shared" si="0"/>
        <v>257</v>
      </c>
      <c r="C30" s="1">
        <v>17</v>
      </c>
      <c r="D30" s="1">
        <v>49742</v>
      </c>
      <c r="E30" s="1">
        <v>256</v>
      </c>
      <c r="F30" s="1">
        <v>0</v>
      </c>
      <c r="G30" s="1">
        <v>1</v>
      </c>
      <c r="H30" s="1">
        <v>0</v>
      </c>
      <c r="I30" s="1">
        <v>0</v>
      </c>
      <c r="J30" s="1">
        <v>56.34</v>
      </c>
      <c r="K30" s="1">
        <v>0.98</v>
      </c>
      <c r="L30" s="1">
        <v>5.9</v>
      </c>
      <c r="M30" s="1">
        <v>0.71</v>
      </c>
      <c r="N30" s="1">
        <v>41</v>
      </c>
      <c r="O30" s="1">
        <v>205</v>
      </c>
      <c r="P30" s="1">
        <v>205</v>
      </c>
      <c r="Q30" s="1">
        <v>0</v>
      </c>
      <c r="R30" s="1">
        <v>0</v>
      </c>
      <c r="S30" s="1">
        <v>109</v>
      </c>
      <c r="T30" s="1">
        <v>10</v>
      </c>
      <c r="U30" s="1">
        <v>0</v>
      </c>
      <c r="V30" s="1">
        <f t="shared" si="15"/>
        <v>24</v>
      </c>
      <c r="W30" s="1">
        <f t="shared" si="16"/>
        <v>1</v>
      </c>
      <c r="X30" s="1">
        <f t="shared" si="16"/>
        <v>0</v>
      </c>
      <c r="Y30" s="1">
        <f t="shared" si="16"/>
        <v>0</v>
      </c>
      <c r="Z30" s="1">
        <f t="shared" si="17"/>
        <v>25</v>
      </c>
      <c r="AA30" s="3">
        <f t="shared" si="1"/>
        <v>0.245</v>
      </c>
      <c r="AB30" s="13">
        <f t="shared" si="2"/>
        <v>0</v>
      </c>
      <c r="AC30" s="13">
        <f t="shared" si="3"/>
        <v>5.1399999999999996E-3</v>
      </c>
      <c r="AD30" s="13">
        <f t="shared" si="4"/>
        <v>5.1200000000000004E-3</v>
      </c>
      <c r="AE30" s="13">
        <f t="shared" si="5"/>
        <v>2.0000000000000002E-5</v>
      </c>
      <c r="AF30" s="13">
        <f t="shared" si="6"/>
        <v>0</v>
      </c>
      <c r="AG30" s="13">
        <f t="shared" si="7"/>
        <v>5.0000000000000001E-4</v>
      </c>
      <c r="AQ30" s="11">
        <f t="shared" si="18"/>
        <v>23</v>
      </c>
      <c r="AR30" s="11">
        <f t="shared" si="18"/>
        <v>17</v>
      </c>
      <c r="AS30" s="1">
        <f t="shared" si="8"/>
        <v>0</v>
      </c>
      <c r="AT30" s="107">
        <f>+EvolOf!H19</f>
        <v>526</v>
      </c>
      <c r="AU30" s="1">
        <f t="shared" si="9"/>
        <v>0</v>
      </c>
      <c r="AV30" s="1">
        <f t="shared" si="11"/>
        <v>0</v>
      </c>
      <c r="AW30" s="40">
        <f t="shared" si="12"/>
        <v>0</v>
      </c>
      <c r="AX30" s="1">
        <f t="shared" si="10"/>
        <v>0</v>
      </c>
      <c r="AY30" s="1">
        <f t="shared" si="13"/>
        <v>14789.416819028316</v>
      </c>
      <c r="AZ30" s="1">
        <f t="shared" si="14"/>
        <v>14731.870450082681</v>
      </c>
    </row>
    <row r="31" spans="2:66" x14ac:dyDescent="0.3">
      <c r="B31" s="1">
        <f t="shared" si="0"/>
        <v>287</v>
      </c>
      <c r="C31" s="1">
        <v>18</v>
      </c>
      <c r="D31" s="1">
        <v>49711</v>
      </c>
      <c r="E31" s="1">
        <v>286</v>
      </c>
      <c r="F31" s="1">
        <v>0</v>
      </c>
      <c r="G31" s="1">
        <v>1</v>
      </c>
      <c r="H31" s="1">
        <v>0</v>
      </c>
      <c r="I31" s="1">
        <v>0</v>
      </c>
      <c r="J31" s="1">
        <v>56.34</v>
      </c>
      <c r="K31" s="1">
        <v>1.02</v>
      </c>
      <c r="L31" s="1">
        <v>6.8</v>
      </c>
      <c r="M31" s="1">
        <v>1.48</v>
      </c>
      <c r="N31" s="1">
        <v>49</v>
      </c>
      <c r="O31" s="1">
        <v>228</v>
      </c>
      <c r="P31" s="1">
        <v>227</v>
      </c>
      <c r="Q31" s="1">
        <v>0</v>
      </c>
      <c r="R31" s="1">
        <v>0</v>
      </c>
      <c r="S31" s="1">
        <v>135</v>
      </c>
      <c r="T31" s="1">
        <v>12</v>
      </c>
      <c r="U31" s="1">
        <v>0</v>
      </c>
      <c r="V31" s="1">
        <f t="shared" si="15"/>
        <v>30</v>
      </c>
      <c r="W31" s="1">
        <f t="shared" si="16"/>
        <v>0</v>
      </c>
      <c r="X31" s="1">
        <f t="shared" si="16"/>
        <v>0</v>
      </c>
      <c r="Y31" s="1">
        <f t="shared" si="16"/>
        <v>0</v>
      </c>
      <c r="Z31" s="1">
        <f t="shared" si="17"/>
        <v>30</v>
      </c>
      <c r="AA31" s="3">
        <f t="shared" si="1"/>
        <v>0.255</v>
      </c>
      <c r="AB31" s="13">
        <f t="shared" si="2"/>
        <v>0</v>
      </c>
      <c r="AC31" s="13">
        <f t="shared" si="3"/>
        <v>5.7400000000000003E-3</v>
      </c>
      <c r="AD31" s="13">
        <f t="shared" si="4"/>
        <v>5.7200000000000003E-3</v>
      </c>
      <c r="AE31" s="13">
        <f t="shared" si="5"/>
        <v>2.0000000000000002E-5</v>
      </c>
      <c r="AF31" s="13">
        <f t="shared" si="6"/>
        <v>0</v>
      </c>
      <c r="AG31" s="13">
        <f t="shared" si="7"/>
        <v>5.9999999999999995E-4</v>
      </c>
      <c r="AQ31" s="11">
        <f t="shared" si="18"/>
        <v>24</v>
      </c>
      <c r="AR31" s="11">
        <f t="shared" si="18"/>
        <v>18</v>
      </c>
      <c r="AS31" s="1">
        <f t="shared" si="8"/>
        <v>0</v>
      </c>
      <c r="AT31" s="107">
        <f>+EvolOf!H20</f>
        <v>1006</v>
      </c>
      <c r="AU31" s="1">
        <f t="shared" si="9"/>
        <v>0</v>
      </c>
      <c r="AV31" s="1">
        <f t="shared" si="11"/>
        <v>0</v>
      </c>
      <c r="AW31" s="40">
        <f t="shared" si="12"/>
        <v>0</v>
      </c>
      <c r="AX31" s="1">
        <f t="shared" si="10"/>
        <v>0</v>
      </c>
      <c r="AY31" s="1">
        <f t="shared" si="13"/>
        <v>16515.807887397379</v>
      </c>
      <c r="AZ31" s="1">
        <f t="shared" si="14"/>
        <v>16458.261518451745</v>
      </c>
    </row>
    <row r="32" spans="2:66" x14ac:dyDescent="0.3">
      <c r="B32" s="1">
        <f t="shared" si="0"/>
        <v>321</v>
      </c>
      <c r="C32" s="1">
        <v>19</v>
      </c>
      <c r="D32" s="1">
        <v>49677</v>
      </c>
      <c r="E32" s="1">
        <v>319</v>
      </c>
      <c r="F32" s="1">
        <v>0</v>
      </c>
      <c r="G32" s="1">
        <v>2</v>
      </c>
      <c r="H32" s="1">
        <v>0</v>
      </c>
      <c r="I32" s="1">
        <v>0</v>
      </c>
      <c r="J32" s="1">
        <v>56.34</v>
      </c>
      <c r="K32" s="1">
        <v>1.05</v>
      </c>
      <c r="L32" s="1">
        <v>8.8000000000000007</v>
      </c>
      <c r="M32" s="1">
        <v>1.63</v>
      </c>
      <c r="N32" s="1">
        <v>57</v>
      </c>
      <c r="O32" s="1">
        <v>255</v>
      </c>
      <c r="P32" s="1">
        <v>253</v>
      </c>
      <c r="Q32" s="1">
        <v>1</v>
      </c>
      <c r="R32" s="1">
        <v>0</v>
      </c>
      <c r="S32" s="1">
        <v>163</v>
      </c>
      <c r="T32" s="1">
        <v>15</v>
      </c>
      <c r="U32" s="1">
        <v>0</v>
      </c>
      <c r="V32" s="1">
        <f t="shared" si="15"/>
        <v>33</v>
      </c>
      <c r="W32" s="1">
        <f t="shared" si="16"/>
        <v>1</v>
      </c>
      <c r="X32" s="1">
        <f t="shared" si="16"/>
        <v>0</v>
      </c>
      <c r="Y32" s="1">
        <f t="shared" si="16"/>
        <v>0</v>
      </c>
      <c r="Z32" s="1">
        <f t="shared" si="17"/>
        <v>34</v>
      </c>
      <c r="AA32" s="3">
        <f t="shared" si="1"/>
        <v>0.26250000000000001</v>
      </c>
      <c r="AB32" s="13">
        <f t="shared" si="2"/>
        <v>0</v>
      </c>
      <c r="AC32" s="13">
        <f t="shared" si="3"/>
        <v>6.4200000000000004E-3</v>
      </c>
      <c r="AD32" s="13">
        <f t="shared" si="4"/>
        <v>6.3800000000000003E-3</v>
      </c>
      <c r="AE32" s="13">
        <f t="shared" si="5"/>
        <v>4.0000000000000003E-5</v>
      </c>
      <c r="AF32" s="13">
        <f t="shared" si="6"/>
        <v>0</v>
      </c>
      <c r="AG32" s="13">
        <f t="shared" si="7"/>
        <v>6.8000000000000005E-4</v>
      </c>
      <c r="AQ32" s="11">
        <f t="shared" ref="AQ32:AR47" si="19">+AQ31+1</f>
        <v>25</v>
      </c>
      <c r="AR32" s="11">
        <f t="shared" si="19"/>
        <v>19</v>
      </c>
      <c r="AS32" s="1">
        <f t="shared" si="8"/>
        <v>0</v>
      </c>
      <c r="AT32" s="107">
        <f>+EvolOf!H21</f>
        <v>1606</v>
      </c>
      <c r="AU32" s="1">
        <f t="shared" si="9"/>
        <v>0</v>
      </c>
      <c r="AV32" s="1">
        <f t="shared" si="11"/>
        <v>0</v>
      </c>
      <c r="AW32" s="40">
        <f t="shared" si="12"/>
        <v>0</v>
      </c>
      <c r="AX32" s="1">
        <f t="shared" si="10"/>
        <v>0</v>
      </c>
      <c r="AY32" s="1">
        <f t="shared" si="13"/>
        <v>18472.384431548988</v>
      </c>
      <c r="AZ32" s="1">
        <f t="shared" si="14"/>
        <v>18357.291693657717</v>
      </c>
    </row>
    <row r="33" spans="1:66" x14ac:dyDescent="0.3">
      <c r="B33" s="1">
        <f t="shared" si="0"/>
        <v>360</v>
      </c>
      <c r="C33" s="1">
        <v>20</v>
      </c>
      <c r="D33" s="1">
        <v>49639</v>
      </c>
      <c r="E33" s="1">
        <v>357</v>
      </c>
      <c r="F33" s="1">
        <v>0</v>
      </c>
      <c r="G33" s="1">
        <v>3</v>
      </c>
      <c r="H33" s="1">
        <v>0</v>
      </c>
      <c r="I33" s="1">
        <v>0</v>
      </c>
      <c r="J33" s="1">
        <v>56.34</v>
      </c>
      <c r="K33" s="1">
        <v>1.07</v>
      </c>
      <c r="L33" s="1">
        <v>11.5</v>
      </c>
      <c r="M33" s="1">
        <v>2.09</v>
      </c>
      <c r="N33" s="1">
        <v>65</v>
      </c>
      <c r="O33" s="1">
        <v>285</v>
      </c>
      <c r="P33" s="1">
        <v>283</v>
      </c>
      <c r="Q33" s="1">
        <v>2</v>
      </c>
      <c r="R33" s="1">
        <v>0</v>
      </c>
      <c r="S33" s="1">
        <v>185</v>
      </c>
      <c r="T33" s="1">
        <v>17</v>
      </c>
      <c r="U33" s="1">
        <v>0</v>
      </c>
      <c r="V33" s="1">
        <f t="shared" si="15"/>
        <v>38</v>
      </c>
      <c r="W33" s="1">
        <f t="shared" si="16"/>
        <v>1</v>
      </c>
      <c r="X33" s="1">
        <f t="shared" si="16"/>
        <v>0</v>
      </c>
      <c r="Y33" s="1">
        <f t="shared" si="16"/>
        <v>0</v>
      </c>
      <c r="Z33" s="1">
        <f t="shared" si="17"/>
        <v>39</v>
      </c>
      <c r="AA33" s="3">
        <f t="shared" si="1"/>
        <v>0.26750000000000002</v>
      </c>
      <c r="AB33" s="13">
        <f t="shared" si="2"/>
        <v>0</v>
      </c>
      <c r="AC33" s="13">
        <f t="shared" si="3"/>
        <v>7.1999999999999998E-3</v>
      </c>
      <c r="AD33" s="13">
        <f t="shared" si="4"/>
        <v>7.1399999999999996E-3</v>
      </c>
      <c r="AE33" s="13">
        <f t="shared" si="5"/>
        <v>6.0000000000000002E-5</v>
      </c>
      <c r="AF33" s="13">
        <f t="shared" si="6"/>
        <v>0</v>
      </c>
      <c r="AG33" s="13">
        <f t="shared" si="7"/>
        <v>7.7999999999999999E-4</v>
      </c>
      <c r="AQ33" s="11">
        <f t="shared" si="19"/>
        <v>26</v>
      </c>
      <c r="AR33" s="11">
        <f t="shared" si="19"/>
        <v>20</v>
      </c>
      <c r="AS33" s="1">
        <f t="shared" si="8"/>
        <v>0</v>
      </c>
      <c r="AT33" s="107">
        <f>+EvolOf!H22</f>
        <v>2117</v>
      </c>
      <c r="AU33" s="1">
        <f t="shared" si="9"/>
        <v>0</v>
      </c>
      <c r="AV33" s="1">
        <f t="shared" si="11"/>
        <v>0</v>
      </c>
      <c r="AW33" s="40">
        <f t="shared" si="12"/>
        <v>0</v>
      </c>
      <c r="AX33" s="1">
        <f t="shared" si="10"/>
        <v>0</v>
      </c>
      <c r="AY33" s="1">
        <f t="shared" si="13"/>
        <v>20716.692820428769</v>
      </c>
      <c r="AZ33" s="1">
        <f t="shared" si="14"/>
        <v>20544.053713591864</v>
      </c>
    </row>
    <row r="34" spans="1:66" x14ac:dyDescent="0.3">
      <c r="B34" s="1">
        <f t="shared" si="0"/>
        <v>406</v>
      </c>
      <c r="C34" s="1">
        <v>21</v>
      </c>
      <c r="D34" s="1">
        <v>49593</v>
      </c>
      <c r="E34" s="1">
        <v>401</v>
      </c>
      <c r="F34" s="1">
        <v>0</v>
      </c>
      <c r="G34" s="1">
        <v>5</v>
      </c>
      <c r="H34" s="1">
        <v>0</v>
      </c>
      <c r="I34" s="1">
        <v>0</v>
      </c>
      <c r="J34" s="1">
        <v>56.34</v>
      </c>
      <c r="K34" s="1">
        <v>1.0900000000000001</v>
      </c>
      <c r="L34" s="1">
        <v>12.1</v>
      </c>
      <c r="M34" s="1">
        <v>2.2599999999999998</v>
      </c>
      <c r="N34" s="1">
        <v>73</v>
      </c>
      <c r="O34" s="1">
        <v>323</v>
      </c>
      <c r="P34" s="1">
        <v>320</v>
      </c>
      <c r="Q34" s="1">
        <v>2</v>
      </c>
      <c r="R34" s="1">
        <v>0</v>
      </c>
      <c r="S34" s="1">
        <v>204</v>
      </c>
      <c r="T34" s="1">
        <v>18</v>
      </c>
      <c r="U34" s="1">
        <v>0</v>
      </c>
      <c r="V34" s="1">
        <f t="shared" si="15"/>
        <v>44</v>
      </c>
      <c r="W34" s="1">
        <f t="shared" si="16"/>
        <v>2</v>
      </c>
      <c r="X34" s="1">
        <f t="shared" si="16"/>
        <v>0</v>
      </c>
      <c r="Y34" s="1">
        <f t="shared" si="16"/>
        <v>0</v>
      </c>
      <c r="Z34" s="1">
        <f t="shared" si="17"/>
        <v>46</v>
      </c>
      <c r="AA34" s="3">
        <f t="shared" si="1"/>
        <v>0.27250000000000002</v>
      </c>
      <c r="AB34" s="13">
        <f t="shared" si="2"/>
        <v>0</v>
      </c>
      <c r="AC34" s="13">
        <f t="shared" si="3"/>
        <v>8.1200000000000005E-3</v>
      </c>
      <c r="AD34" s="13">
        <f t="shared" si="4"/>
        <v>8.0199999999999994E-3</v>
      </c>
      <c r="AE34" s="13">
        <f t="shared" si="5"/>
        <v>1E-4</v>
      </c>
      <c r="AF34" s="13">
        <f t="shared" si="6"/>
        <v>0</v>
      </c>
      <c r="AG34" s="13">
        <f t="shared" si="7"/>
        <v>9.2000000000000003E-4</v>
      </c>
      <c r="AQ34" s="11">
        <f t="shared" si="19"/>
        <v>27</v>
      </c>
      <c r="AR34" s="11">
        <f t="shared" si="19"/>
        <v>21</v>
      </c>
      <c r="AS34" s="1">
        <f t="shared" si="8"/>
        <v>0</v>
      </c>
      <c r="AT34" s="107">
        <f>+EvolOf!H23</f>
        <v>2929</v>
      </c>
      <c r="AU34" s="1">
        <f t="shared" si="9"/>
        <v>0</v>
      </c>
      <c r="AV34" s="1">
        <f t="shared" si="11"/>
        <v>0</v>
      </c>
      <c r="AW34" s="40">
        <f t="shared" si="12"/>
        <v>0</v>
      </c>
      <c r="AX34" s="1">
        <f t="shared" si="10"/>
        <v>0</v>
      </c>
      <c r="AY34" s="1">
        <f t="shared" si="13"/>
        <v>23363.825791928</v>
      </c>
      <c r="AZ34" s="1">
        <f t="shared" si="14"/>
        <v>23076.093947199824</v>
      </c>
    </row>
    <row r="35" spans="1:66" x14ac:dyDescent="0.3">
      <c r="B35" s="1">
        <f t="shared" si="0"/>
        <v>462</v>
      </c>
      <c r="C35" s="1">
        <v>22</v>
      </c>
      <c r="D35" s="1">
        <v>49537</v>
      </c>
      <c r="E35" s="1">
        <v>455</v>
      </c>
      <c r="F35" s="1">
        <v>0</v>
      </c>
      <c r="G35" s="1">
        <v>7</v>
      </c>
      <c r="H35" s="1">
        <v>0</v>
      </c>
      <c r="I35" s="1">
        <v>0</v>
      </c>
      <c r="J35" s="1">
        <v>56.34</v>
      </c>
      <c r="K35" s="1">
        <v>1.1100000000000001</v>
      </c>
      <c r="L35" s="1">
        <v>13.1</v>
      </c>
      <c r="M35" s="1">
        <v>2.1</v>
      </c>
      <c r="N35" s="1">
        <v>82</v>
      </c>
      <c r="O35" s="1">
        <v>369</v>
      </c>
      <c r="P35" s="1">
        <v>365</v>
      </c>
      <c r="Q35" s="1">
        <v>4</v>
      </c>
      <c r="R35" s="1">
        <v>0</v>
      </c>
      <c r="S35" s="1">
        <v>226</v>
      </c>
      <c r="T35" s="1">
        <v>20</v>
      </c>
      <c r="U35" s="1">
        <v>0</v>
      </c>
      <c r="V35" s="1">
        <f t="shared" si="15"/>
        <v>54</v>
      </c>
      <c r="W35" s="1">
        <f t="shared" si="16"/>
        <v>2</v>
      </c>
      <c r="X35" s="1">
        <f t="shared" si="16"/>
        <v>0</v>
      </c>
      <c r="Y35" s="1">
        <f t="shared" si="16"/>
        <v>0</v>
      </c>
      <c r="Z35" s="1">
        <f t="shared" si="17"/>
        <v>56</v>
      </c>
      <c r="AA35" s="3">
        <f t="shared" si="1"/>
        <v>0.27750000000000002</v>
      </c>
      <c r="AB35" s="13">
        <f t="shared" si="2"/>
        <v>0</v>
      </c>
      <c r="AC35" s="13">
        <f t="shared" si="3"/>
        <v>9.2399999999999999E-3</v>
      </c>
      <c r="AD35" s="13">
        <f t="shared" si="4"/>
        <v>9.1000000000000004E-3</v>
      </c>
      <c r="AE35" s="13">
        <f t="shared" si="5"/>
        <v>1.3999999999999999E-4</v>
      </c>
      <c r="AF35" s="13">
        <f t="shared" si="6"/>
        <v>0</v>
      </c>
      <c r="AG35" s="13">
        <f t="shared" si="7"/>
        <v>1.1199999999999999E-3</v>
      </c>
      <c r="AQ35" s="11">
        <f t="shared" si="19"/>
        <v>28</v>
      </c>
      <c r="AR35" s="11">
        <f t="shared" si="19"/>
        <v>22</v>
      </c>
      <c r="AS35" s="1">
        <f t="shared" si="8"/>
        <v>0</v>
      </c>
      <c r="AT35" s="107">
        <f>+EvolOf!H24</f>
        <v>4130</v>
      </c>
      <c r="AU35" s="1">
        <f t="shared" si="9"/>
        <v>0</v>
      </c>
      <c r="AV35" s="1">
        <f t="shared" si="11"/>
        <v>0</v>
      </c>
      <c r="AW35" s="40">
        <f t="shared" si="12"/>
        <v>0</v>
      </c>
      <c r="AX35" s="1">
        <f t="shared" si="10"/>
        <v>0</v>
      </c>
      <c r="AY35" s="1">
        <f t="shared" si="13"/>
        <v>26586.422452883588</v>
      </c>
      <c r="AZ35" s="1">
        <f t="shared" si="14"/>
        <v>26183.597870264141</v>
      </c>
    </row>
    <row r="36" spans="1:66" x14ac:dyDescent="0.3">
      <c r="B36" s="1">
        <f t="shared" si="0"/>
        <v>521</v>
      </c>
      <c r="C36" s="1">
        <v>23</v>
      </c>
      <c r="D36" s="1">
        <v>49478</v>
      </c>
      <c r="E36" s="1">
        <v>512</v>
      </c>
      <c r="F36" s="1">
        <v>0</v>
      </c>
      <c r="G36" s="1">
        <v>9</v>
      </c>
      <c r="H36" s="1">
        <v>0</v>
      </c>
      <c r="I36" s="1">
        <v>0</v>
      </c>
      <c r="J36" s="1">
        <v>56.34</v>
      </c>
      <c r="K36" s="1">
        <v>1.1100000000000001</v>
      </c>
      <c r="L36" s="1">
        <v>14</v>
      </c>
      <c r="M36" s="1">
        <v>1.94</v>
      </c>
      <c r="N36" s="1">
        <v>92</v>
      </c>
      <c r="O36" s="1">
        <v>419</v>
      </c>
      <c r="P36" s="1">
        <v>413</v>
      </c>
      <c r="Q36" s="1">
        <v>5</v>
      </c>
      <c r="R36" s="1">
        <v>0</v>
      </c>
      <c r="S36" s="1">
        <v>247</v>
      </c>
      <c r="T36" s="1">
        <v>22</v>
      </c>
      <c r="U36" s="1">
        <v>0</v>
      </c>
      <c r="V36" s="1">
        <f t="shared" si="15"/>
        <v>57</v>
      </c>
      <c r="W36" s="1">
        <f t="shared" si="16"/>
        <v>2</v>
      </c>
      <c r="X36" s="1">
        <f t="shared" si="16"/>
        <v>0</v>
      </c>
      <c r="Y36" s="1">
        <f t="shared" si="16"/>
        <v>0</v>
      </c>
      <c r="Z36" s="1">
        <f t="shared" si="17"/>
        <v>59</v>
      </c>
      <c r="AA36" s="3">
        <f t="shared" si="1"/>
        <v>0.27750000000000002</v>
      </c>
      <c r="AB36" s="13">
        <f t="shared" si="2"/>
        <v>0</v>
      </c>
      <c r="AC36" s="13">
        <f t="shared" si="3"/>
        <v>1.042E-2</v>
      </c>
      <c r="AD36" s="13">
        <f t="shared" si="4"/>
        <v>1.0240000000000001E-2</v>
      </c>
      <c r="AE36" s="13">
        <f t="shared" si="5"/>
        <v>1.8000000000000001E-4</v>
      </c>
      <c r="AF36" s="13">
        <f t="shared" si="6"/>
        <v>0</v>
      </c>
      <c r="AG36" s="13">
        <f t="shared" si="7"/>
        <v>1.1800000000000001E-3</v>
      </c>
      <c r="AQ36" s="11">
        <f t="shared" si="19"/>
        <v>29</v>
      </c>
      <c r="AR36" s="11">
        <f t="shared" si="19"/>
        <v>23</v>
      </c>
      <c r="AS36" s="1">
        <f t="shared" si="8"/>
        <v>0</v>
      </c>
      <c r="AT36" s="107">
        <f>+EvolOf!H25</f>
        <v>5844</v>
      </c>
      <c r="AU36" s="1">
        <f t="shared" si="9"/>
        <v>0</v>
      </c>
      <c r="AV36" s="1">
        <f t="shared" si="11"/>
        <v>0</v>
      </c>
      <c r="AW36" s="40">
        <f t="shared" si="12"/>
        <v>0</v>
      </c>
      <c r="AX36" s="1">
        <f t="shared" si="10"/>
        <v>0</v>
      </c>
      <c r="AY36" s="1">
        <f t="shared" si="13"/>
        <v>29981.65822067608</v>
      </c>
      <c r="AZ36" s="1">
        <f t="shared" si="14"/>
        <v>29463.740900165361</v>
      </c>
      <c r="BK36" s="1"/>
      <c r="BL36" s="1"/>
      <c r="BM36" s="1"/>
      <c r="BN36" s="1"/>
    </row>
    <row r="37" spans="1:66" x14ac:dyDescent="0.3">
      <c r="B37" s="1">
        <f t="shared" si="0"/>
        <v>591</v>
      </c>
      <c r="C37" s="1">
        <v>24</v>
      </c>
      <c r="D37" s="1">
        <v>49408</v>
      </c>
      <c r="E37" s="1">
        <v>580</v>
      </c>
      <c r="F37" s="1">
        <v>0</v>
      </c>
      <c r="G37" s="1">
        <v>11</v>
      </c>
      <c r="H37" s="1">
        <v>0</v>
      </c>
      <c r="I37" s="1">
        <v>0</v>
      </c>
      <c r="J37" s="1">
        <v>56.34</v>
      </c>
      <c r="K37" s="1">
        <v>1.1100000000000001</v>
      </c>
      <c r="L37" s="1">
        <v>14.9</v>
      </c>
      <c r="M37" s="1">
        <v>1.84</v>
      </c>
      <c r="N37" s="1">
        <v>103</v>
      </c>
      <c r="O37" s="1">
        <v>478</v>
      </c>
      <c r="P37" s="1">
        <v>471</v>
      </c>
      <c r="Q37" s="1">
        <v>7</v>
      </c>
      <c r="R37" s="1">
        <v>0</v>
      </c>
      <c r="S37" s="1">
        <v>276</v>
      </c>
      <c r="T37" s="1">
        <v>25</v>
      </c>
      <c r="U37" s="1">
        <v>0</v>
      </c>
      <c r="V37" s="1">
        <f t="shared" si="15"/>
        <v>68</v>
      </c>
      <c r="W37" s="1">
        <f t="shared" si="16"/>
        <v>2</v>
      </c>
      <c r="X37" s="1">
        <f t="shared" si="16"/>
        <v>0</v>
      </c>
      <c r="Y37" s="1">
        <f t="shared" si="16"/>
        <v>0</v>
      </c>
      <c r="Z37" s="1">
        <f t="shared" si="17"/>
        <v>70</v>
      </c>
      <c r="AA37" s="3">
        <f t="shared" si="1"/>
        <v>0.27750000000000002</v>
      </c>
      <c r="AB37" s="13">
        <f t="shared" si="2"/>
        <v>0</v>
      </c>
      <c r="AC37" s="13">
        <f t="shared" si="3"/>
        <v>1.1820000000000001E-2</v>
      </c>
      <c r="AD37" s="13">
        <f t="shared" si="4"/>
        <v>1.1599999999999999E-2</v>
      </c>
      <c r="AE37" s="13">
        <f t="shared" si="5"/>
        <v>2.2000000000000001E-4</v>
      </c>
      <c r="AF37" s="13">
        <f t="shared" si="6"/>
        <v>0</v>
      </c>
      <c r="AG37" s="13">
        <f t="shared" si="7"/>
        <v>1.4E-3</v>
      </c>
      <c r="AQ37" s="11">
        <f t="shared" si="19"/>
        <v>30</v>
      </c>
      <c r="AR37" s="11">
        <f t="shared" si="19"/>
        <v>24</v>
      </c>
      <c r="AS37" s="1">
        <f t="shared" si="8"/>
        <v>0</v>
      </c>
      <c r="AT37" s="107">
        <f>+EvolOf!H26</f>
        <v>7698</v>
      </c>
      <c r="AU37" s="1">
        <f t="shared" si="9"/>
        <v>0</v>
      </c>
      <c r="AV37" s="1">
        <f t="shared" si="11"/>
        <v>0</v>
      </c>
      <c r="AW37" s="40">
        <f t="shared" si="12"/>
        <v>0</v>
      </c>
      <c r="AX37" s="1">
        <f t="shared" si="10"/>
        <v>0</v>
      </c>
      <c r="AY37" s="1">
        <f t="shared" si="13"/>
        <v>34009.904046870564</v>
      </c>
      <c r="AZ37" s="1">
        <f t="shared" si="14"/>
        <v>33376.893988468575</v>
      </c>
      <c r="BK37" s="1"/>
      <c r="BL37" s="1"/>
      <c r="BM37" s="1"/>
      <c r="BN37" s="1"/>
    </row>
    <row r="38" spans="1:66" x14ac:dyDescent="0.3">
      <c r="B38" s="1">
        <f t="shared" si="0"/>
        <v>670</v>
      </c>
      <c r="C38" s="1">
        <v>25</v>
      </c>
      <c r="D38" s="1">
        <v>49328</v>
      </c>
      <c r="E38" s="1">
        <v>656</v>
      </c>
      <c r="F38" s="1">
        <v>0</v>
      </c>
      <c r="G38" s="1">
        <v>14</v>
      </c>
      <c r="H38" s="1">
        <v>0</v>
      </c>
      <c r="I38" s="1">
        <v>0</v>
      </c>
      <c r="J38" s="1">
        <v>56.34</v>
      </c>
      <c r="K38" s="1">
        <v>1.1299999999999999</v>
      </c>
      <c r="L38" s="1">
        <v>15.2</v>
      </c>
      <c r="M38" s="1">
        <v>1.83</v>
      </c>
      <c r="N38" s="1">
        <v>117</v>
      </c>
      <c r="O38" s="1">
        <v>544</v>
      </c>
      <c r="P38" s="1">
        <v>534</v>
      </c>
      <c r="Q38" s="1">
        <v>9</v>
      </c>
      <c r="R38" s="1">
        <v>0</v>
      </c>
      <c r="S38" s="1">
        <v>307</v>
      </c>
      <c r="T38" s="1">
        <v>28</v>
      </c>
      <c r="U38" s="1">
        <v>0</v>
      </c>
      <c r="V38" s="1">
        <f t="shared" si="15"/>
        <v>76</v>
      </c>
      <c r="W38" s="1">
        <f t="shared" si="16"/>
        <v>3</v>
      </c>
      <c r="X38" s="1">
        <f t="shared" si="16"/>
        <v>0</v>
      </c>
      <c r="Y38" s="1">
        <f t="shared" si="16"/>
        <v>0</v>
      </c>
      <c r="Z38" s="1">
        <f t="shared" si="17"/>
        <v>79</v>
      </c>
      <c r="AA38" s="3">
        <f t="shared" si="1"/>
        <v>0.28249999999999997</v>
      </c>
      <c r="AB38" s="13">
        <f t="shared" si="2"/>
        <v>0</v>
      </c>
      <c r="AC38" s="13">
        <f t="shared" si="3"/>
        <v>1.34E-2</v>
      </c>
      <c r="AD38" s="13">
        <f t="shared" si="4"/>
        <v>1.312E-2</v>
      </c>
      <c r="AE38" s="13">
        <f t="shared" si="5"/>
        <v>2.7999999999999998E-4</v>
      </c>
      <c r="AF38" s="13">
        <f t="shared" si="6"/>
        <v>0</v>
      </c>
      <c r="AG38" s="13">
        <f t="shared" si="7"/>
        <v>1.58E-3</v>
      </c>
      <c r="AQ38" s="11">
        <f t="shared" si="19"/>
        <v>31</v>
      </c>
      <c r="AR38" s="11">
        <f t="shared" si="19"/>
        <v>25</v>
      </c>
      <c r="AS38" s="1">
        <f t="shared" si="8"/>
        <v>0</v>
      </c>
      <c r="AT38" s="107">
        <f>+EvolOf!H27</f>
        <v>9149</v>
      </c>
      <c r="AU38" s="1">
        <f t="shared" si="9"/>
        <v>0</v>
      </c>
      <c r="AV38" s="1">
        <f t="shared" si="11"/>
        <v>0</v>
      </c>
      <c r="AW38" s="40">
        <f t="shared" si="12"/>
        <v>0</v>
      </c>
      <c r="AX38" s="1">
        <f t="shared" si="10"/>
        <v>0</v>
      </c>
      <c r="AY38" s="1">
        <f t="shared" si="13"/>
        <v>38556.067193575764</v>
      </c>
      <c r="AZ38" s="1">
        <f t="shared" si="14"/>
        <v>37750.41802833687</v>
      </c>
      <c r="BK38" s="1"/>
      <c r="BL38" s="1"/>
      <c r="BM38" s="1"/>
      <c r="BN38" s="1"/>
    </row>
    <row r="39" spans="1:66" x14ac:dyDescent="0.3">
      <c r="B39" s="1">
        <f t="shared" si="0"/>
        <v>751</v>
      </c>
      <c r="C39" s="1">
        <v>26</v>
      </c>
      <c r="D39" s="1">
        <v>49247</v>
      </c>
      <c r="E39" s="1">
        <v>733</v>
      </c>
      <c r="F39" s="1">
        <v>0</v>
      </c>
      <c r="G39" s="1">
        <v>18</v>
      </c>
      <c r="H39" s="1">
        <v>0</v>
      </c>
      <c r="I39" s="1">
        <v>0</v>
      </c>
      <c r="J39" s="1">
        <v>56.34</v>
      </c>
      <c r="K39" s="1">
        <v>1.1200000000000001</v>
      </c>
      <c r="L39" s="1">
        <v>15.7</v>
      </c>
      <c r="M39" s="1">
        <v>1.78</v>
      </c>
      <c r="N39" s="1">
        <v>131</v>
      </c>
      <c r="O39" s="1">
        <v>611</v>
      </c>
      <c r="P39" s="1">
        <v>598</v>
      </c>
      <c r="Q39" s="1">
        <v>12</v>
      </c>
      <c r="R39" s="1">
        <v>0</v>
      </c>
      <c r="S39" s="1">
        <v>341</v>
      </c>
      <c r="T39" s="1">
        <v>31</v>
      </c>
      <c r="U39" s="1">
        <v>0</v>
      </c>
      <c r="V39" s="1">
        <f t="shared" si="15"/>
        <v>77</v>
      </c>
      <c r="W39" s="1">
        <f t="shared" si="16"/>
        <v>4</v>
      </c>
      <c r="X39" s="1">
        <f t="shared" si="16"/>
        <v>0</v>
      </c>
      <c r="Y39" s="1">
        <f t="shared" si="16"/>
        <v>0</v>
      </c>
      <c r="Z39" s="1">
        <f t="shared" si="17"/>
        <v>81</v>
      </c>
      <c r="AA39" s="3">
        <f t="shared" si="1"/>
        <v>0.28000000000000003</v>
      </c>
      <c r="AB39" s="13">
        <f t="shared" si="2"/>
        <v>0</v>
      </c>
      <c r="AC39" s="13">
        <f t="shared" si="3"/>
        <v>1.502E-2</v>
      </c>
      <c r="AD39" s="13">
        <f t="shared" si="4"/>
        <v>1.4659999999999999E-2</v>
      </c>
      <c r="AE39" s="13">
        <f t="shared" si="5"/>
        <v>3.6000000000000002E-4</v>
      </c>
      <c r="AF39" s="13">
        <f t="shared" si="6"/>
        <v>0</v>
      </c>
      <c r="AG39" s="13">
        <f t="shared" si="7"/>
        <v>1.6199999999999999E-3</v>
      </c>
      <c r="AQ39" s="11">
        <f t="shared" si="19"/>
        <v>32</v>
      </c>
      <c r="AR39" s="11">
        <f t="shared" si="19"/>
        <v>26</v>
      </c>
      <c r="AS39" s="1">
        <f t="shared" si="8"/>
        <v>0</v>
      </c>
      <c r="AT39" s="107">
        <f>+EvolOf!H28</f>
        <v>11178</v>
      </c>
      <c r="AU39" s="1">
        <f t="shared" si="9"/>
        <v>0</v>
      </c>
      <c r="AV39" s="1">
        <f t="shared" si="11"/>
        <v>0</v>
      </c>
      <c r="AW39" s="40">
        <f t="shared" si="12"/>
        <v>0</v>
      </c>
      <c r="AX39" s="1">
        <f t="shared" si="10"/>
        <v>0</v>
      </c>
      <c r="AY39" s="1">
        <f t="shared" si="13"/>
        <v>43217.323078172238</v>
      </c>
      <c r="AZ39" s="1">
        <f t="shared" si="14"/>
        <v>42181.488437150801</v>
      </c>
      <c r="BK39" s="1"/>
      <c r="BL39" s="1"/>
      <c r="BM39" s="1"/>
      <c r="BN39" s="1"/>
    </row>
    <row r="40" spans="1:66" x14ac:dyDescent="0.3">
      <c r="B40" s="1">
        <f t="shared" si="0"/>
        <v>843</v>
      </c>
      <c r="C40" s="1">
        <v>27</v>
      </c>
      <c r="D40" s="1">
        <v>49155</v>
      </c>
      <c r="E40" s="1">
        <v>820</v>
      </c>
      <c r="F40" s="1">
        <v>0</v>
      </c>
      <c r="G40" s="1">
        <v>23</v>
      </c>
      <c r="H40" s="1">
        <v>0</v>
      </c>
      <c r="I40" s="1">
        <v>0</v>
      </c>
      <c r="J40" s="1">
        <v>56.34</v>
      </c>
      <c r="K40" s="1">
        <v>1.1299999999999999</v>
      </c>
      <c r="L40" s="1">
        <v>16.2</v>
      </c>
      <c r="M40" s="1">
        <v>1.75</v>
      </c>
      <c r="N40" s="1">
        <v>149</v>
      </c>
      <c r="O40" s="1">
        <v>685</v>
      </c>
      <c r="P40" s="1">
        <v>668</v>
      </c>
      <c r="Q40" s="1">
        <v>16</v>
      </c>
      <c r="R40" s="1">
        <v>0</v>
      </c>
      <c r="S40" s="1">
        <v>382</v>
      </c>
      <c r="T40" s="1">
        <v>35</v>
      </c>
      <c r="U40" s="1">
        <v>0</v>
      </c>
      <c r="V40" s="1">
        <f t="shared" si="15"/>
        <v>87</v>
      </c>
      <c r="W40" s="1">
        <f t="shared" si="16"/>
        <v>5</v>
      </c>
      <c r="X40" s="1">
        <f t="shared" si="16"/>
        <v>0</v>
      </c>
      <c r="Y40" s="1">
        <f t="shared" si="16"/>
        <v>0</v>
      </c>
      <c r="Z40" s="1">
        <f t="shared" si="17"/>
        <v>92</v>
      </c>
      <c r="AA40" s="3">
        <f t="shared" si="1"/>
        <v>0.28249999999999997</v>
      </c>
      <c r="AB40" s="13">
        <f t="shared" si="2"/>
        <v>0</v>
      </c>
      <c r="AC40" s="13">
        <f t="shared" si="3"/>
        <v>1.686E-2</v>
      </c>
      <c r="AD40" s="13">
        <f t="shared" si="4"/>
        <v>1.6400000000000001E-2</v>
      </c>
      <c r="AE40" s="13">
        <f t="shared" si="5"/>
        <v>4.6000000000000001E-4</v>
      </c>
      <c r="AF40" s="13">
        <f t="shared" si="6"/>
        <v>0</v>
      </c>
      <c r="AG40" s="13">
        <f t="shared" si="7"/>
        <v>1.8400000000000001E-3</v>
      </c>
      <c r="AQ40" s="11">
        <f t="shared" si="19"/>
        <v>33</v>
      </c>
      <c r="AR40" s="11">
        <f t="shared" si="19"/>
        <v>27</v>
      </c>
      <c r="AS40" s="1">
        <f t="shared" si="8"/>
        <v>0</v>
      </c>
      <c r="AT40" s="107">
        <f>+EvolOf!H29</f>
        <v>13716</v>
      </c>
      <c r="AU40" s="1">
        <f t="shared" si="9"/>
        <v>0</v>
      </c>
      <c r="AV40" s="1">
        <f t="shared" si="11"/>
        <v>0</v>
      </c>
      <c r="AW40" s="40">
        <f t="shared" si="12"/>
        <v>0</v>
      </c>
      <c r="AX40" s="1">
        <f t="shared" si="10"/>
        <v>0</v>
      </c>
      <c r="AY40" s="1">
        <f t="shared" si="13"/>
        <v>48511.589021170701</v>
      </c>
      <c r="AZ40" s="1">
        <f t="shared" si="14"/>
        <v>47188.022535421085</v>
      </c>
      <c r="BK40" s="1"/>
      <c r="BL40" s="1"/>
      <c r="BM40" s="1"/>
      <c r="BN40" s="1"/>
    </row>
    <row r="41" spans="1:66" x14ac:dyDescent="0.3">
      <c r="B41" s="1">
        <f t="shared" si="0"/>
        <v>933</v>
      </c>
      <c r="C41" s="1">
        <v>28</v>
      </c>
      <c r="D41" s="1">
        <v>49065</v>
      </c>
      <c r="E41" s="1">
        <v>905</v>
      </c>
      <c r="F41" s="1">
        <v>0</v>
      </c>
      <c r="G41" s="1">
        <v>28</v>
      </c>
      <c r="H41" s="1">
        <v>0</v>
      </c>
      <c r="I41" s="1">
        <v>0</v>
      </c>
      <c r="J41" s="1">
        <v>56.34</v>
      </c>
      <c r="K41" s="1">
        <v>1.1299999999999999</v>
      </c>
      <c r="L41" s="1">
        <v>16.7</v>
      </c>
      <c r="M41" s="1">
        <v>1.85</v>
      </c>
      <c r="N41" s="1">
        <v>168</v>
      </c>
      <c r="O41" s="1">
        <v>756</v>
      </c>
      <c r="P41" s="1">
        <v>735</v>
      </c>
      <c r="Q41" s="1">
        <v>20</v>
      </c>
      <c r="R41" s="1">
        <v>0</v>
      </c>
      <c r="S41" s="1">
        <v>433</v>
      </c>
      <c r="T41" s="1">
        <v>41</v>
      </c>
      <c r="U41" s="1">
        <v>0</v>
      </c>
      <c r="V41" s="1">
        <f t="shared" si="15"/>
        <v>85</v>
      </c>
      <c r="W41" s="1">
        <f t="shared" si="16"/>
        <v>5</v>
      </c>
      <c r="X41" s="1">
        <f t="shared" si="16"/>
        <v>0</v>
      </c>
      <c r="Y41" s="1">
        <f t="shared" si="16"/>
        <v>0</v>
      </c>
      <c r="Z41" s="1">
        <f t="shared" si="17"/>
        <v>90</v>
      </c>
      <c r="AA41" s="3">
        <f t="shared" si="1"/>
        <v>0.28249999999999997</v>
      </c>
      <c r="AB41" s="13">
        <f t="shared" si="2"/>
        <v>0</v>
      </c>
      <c r="AC41" s="13">
        <f t="shared" si="3"/>
        <v>1.866E-2</v>
      </c>
      <c r="AD41" s="13">
        <f t="shared" si="4"/>
        <v>1.8100000000000002E-2</v>
      </c>
      <c r="AE41" s="13">
        <f t="shared" si="5"/>
        <v>5.5999999999999995E-4</v>
      </c>
      <c r="AF41" s="13">
        <f t="shared" si="6"/>
        <v>0</v>
      </c>
      <c r="AG41" s="13">
        <f t="shared" si="7"/>
        <v>1.8E-3</v>
      </c>
      <c r="AQ41" s="11">
        <f t="shared" si="19"/>
        <v>34</v>
      </c>
      <c r="AR41" s="11">
        <f t="shared" si="19"/>
        <v>28</v>
      </c>
      <c r="AS41" s="1">
        <f t="shared" si="8"/>
        <v>53690.762226277897</v>
      </c>
      <c r="AT41" s="107">
        <f>+EvolOf!H30</f>
        <v>17147</v>
      </c>
      <c r="AU41" s="1">
        <f t="shared" si="9"/>
        <v>47610</v>
      </c>
      <c r="AV41" s="1">
        <f t="shared" si="11"/>
        <v>6080.7622262778968</v>
      </c>
      <c r="AW41" s="40">
        <f t="shared" si="12"/>
        <v>0.12772027360382054</v>
      </c>
      <c r="AX41" s="1">
        <f t="shared" si="10"/>
        <v>36975669.252528124</v>
      </c>
      <c r="AY41" s="1">
        <f t="shared" si="13"/>
        <v>53690.762226277897</v>
      </c>
      <c r="AZ41" s="1">
        <f t="shared" si="14"/>
        <v>52079.463895800101</v>
      </c>
      <c r="BK41" s="1"/>
      <c r="BL41" s="1"/>
      <c r="BM41" s="1"/>
      <c r="BN41" s="1"/>
    </row>
    <row r="42" spans="1:66" x14ac:dyDescent="0.3">
      <c r="B42" s="1">
        <f t="shared" si="0"/>
        <v>1027</v>
      </c>
      <c r="C42" s="1">
        <v>29</v>
      </c>
      <c r="D42" s="1">
        <v>48972</v>
      </c>
      <c r="E42" s="1">
        <v>991</v>
      </c>
      <c r="F42" s="1">
        <v>0</v>
      </c>
      <c r="G42" s="1">
        <v>35</v>
      </c>
      <c r="H42" s="1">
        <v>0</v>
      </c>
      <c r="I42" s="1">
        <v>1</v>
      </c>
      <c r="J42" s="1">
        <v>56.34</v>
      </c>
      <c r="K42" s="1">
        <v>1.1399999999999999</v>
      </c>
      <c r="L42" s="1">
        <v>17.2</v>
      </c>
      <c r="M42" s="1">
        <v>1.76</v>
      </c>
      <c r="N42" s="1">
        <v>189</v>
      </c>
      <c r="O42" s="1">
        <v>827</v>
      </c>
      <c r="P42" s="1">
        <v>801</v>
      </c>
      <c r="Q42" s="1">
        <v>25</v>
      </c>
      <c r="R42" s="1">
        <v>0</v>
      </c>
      <c r="S42" s="1">
        <v>485</v>
      </c>
      <c r="T42" s="1">
        <v>46</v>
      </c>
      <c r="U42" s="1">
        <v>0</v>
      </c>
      <c r="V42" s="1">
        <f t="shared" si="15"/>
        <v>86</v>
      </c>
      <c r="W42" s="1">
        <f t="shared" si="16"/>
        <v>7</v>
      </c>
      <c r="X42" s="1">
        <f t="shared" si="16"/>
        <v>0</v>
      </c>
      <c r="Y42" s="1">
        <f t="shared" si="16"/>
        <v>1</v>
      </c>
      <c r="Z42" s="1">
        <f t="shared" si="17"/>
        <v>94</v>
      </c>
      <c r="AA42" s="3">
        <f t="shared" si="1"/>
        <v>0.28499999999999998</v>
      </c>
      <c r="AB42" s="13">
        <f t="shared" si="2"/>
        <v>9.7370983446932818E-4</v>
      </c>
      <c r="AC42" s="13">
        <f t="shared" si="3"/>
        <v>2.0539999999999999E-2</v>
      </c>
      <c r="AD42" s="13">
        <f t="shared" si="4"/>
        <v>1.9820000000000001E-2</v>
      </c>
      <c r="AE42" s="13">
        <f t="shared" si="5"/>
        <v>6.9999999999999999E-4</v>
      </c>
      <c r="AF42" s="13">
        <f t="shared" si="6"/>
        <v>2.0000000000000002E-5</v>
      </c>
      <c r="AG42" s="13">
        <f t="shared" si="7"/>
        <v>1.8799999999999999E-3</v>
      </c>
      <c r="AQ42" s="11">
        <f t="shared" si="19"/>
        <v>35</v>
      </c>
      <c r="AR42" s="11">
        <f t="shared" si="19"/>
        <v>29</v>
      </c>
      <c r="AS42" s="1">
        <f t="shared" si="8"/>
        <v>59100.120907167628</v>
      </c>
      <c r="AT42" s="107">
        <f>+EvolOf!H31</f>
        <v>19980</v>
      </c>
      <c r="AU42" s="1">
        <f t="shared" si="9"/>
        <v>56188</v>
      </c>
      <c r="AV42" s="1">
        <f t="shared" si="11"/>
        <v>2912.1209071676276</v>
      </c>
      <c r="AW42" s="40">
        <f t="shared" si="12"/>
        <v>5.1828164504300389E-2</v>
      </c>
      <c r="AX42" s="1">
        <f t="shared" si="10"/>
        <v>8480448.1779628061</v>
      </c>
      <c r="AY42" s="1">
        <f t="shared" si="13"/>
        <v>59100.120907167628</v>
      </c>
      <c r="AZ42" s="1">
        <f t="shared" si="14"/>
        <v>57028.451625124755</v>
      </c>
      <c r="BK42" s="1"/>
      <c r="BL42" s="1"/>
      <c r="BM42" s="1"/>
      <c r="BN42" s="1"/>
    </row>
    <row r="43" spans="1:66" x14ac:dyDescent="0.3">
      <c r="B43" s="1">
        <f t="shared" si="0"/>
        <v>1130</v>
      </c>
      <c r="C43" s="1">
        <v>30</v>
      </c>
      <c r="D43" s="1">
        <v>48869</v>
      </c>
      <c r="E43" s="1">
        <v>1086</v>
      </c>
      <c r="F43" s="1">
        <v>0</v>
      </c>
      <c r="G43" s="1">
        <v>43</v>
      </c>
      <c r="H43" s="1">
        <v>0</v>
      </c>
      <c r="I43" s="1">
        <v>1</v>
      </c>
      <c r="J43" s="1">
        <v>56.34</v>
      </c>
      <c r="K43" s="1">
        <v>1.1499999999999999</v>
      </c>
      <c r="L43" s="1">
        <v>17.600000000000001</v>
      </c>
      <c r="M43" s="1">
        <v>1.72</v>
      </c>
      <c r="N43" s="1">
        <v>213</v>
      </c>
      <c r="O43" s="1">
        <v>906</v>
      </c>
      <c r="P43" s="1">
        <v>873</v>
      </c>
      <c r="Q43" s="1">
        <v>32</v>
      </c>
      <c r="R43" s="1">
        <v>1</v>
      </c>
      <c r="S43" s="1">
        <v>547</v>
      </c>
      <c r="T43" s="1">
        <v>52</v>
      </c>
      <c r="U43" s="1">
        <v>0</v>
      </c>
      <c r="V43" s="1">
        <f t="shared" si="15"/>
        <v>95</v>
      </c>
      <c r="W43" s="1">
        <f t="shared" si="16"/>
        <v>8</v>
      </c>
      <c r="X43" s="1">
        <f t="shared" si="16"/>
        <v>0</v>
      </c>
      <c r="Y43" s="1">
        <f t="shared" si="16"/>
        <v>0</v>
      </c>
      <c r="Z43" s="1">
        <f t="shared" si="17"/>
        <v>103</v>
      </c>
      <c r="AA43" s="3">
        <f t="shared" si="1"/>
        <v>0.28749999999999998</v>
      </c>
      <c r="AB43" s="13">
        <f t="shared" si="2"/>
        <v>8.8495575221238937E-4</v>
      </c>
      <c r="AC43" s="13">
        <f t="shared" si="3"/>
        <v>2.2599999999999999E-2</v>
      </c>
      <c r="AD43" s="13">
        <f t="shared" si="4"/>
        <v>2.172E-2</v>
      </c>
      <c r="AE43" s="13">
        <f t="shared" si="5"/>
        <v>8.5999999999999998E-4</v>
      </c>
      <c r="AF43" s="13">
        <f t="shared" si="6"/>
        <v>2.0000000000000002E-5</v>
      </c>
      <c r="AG43" s="13">
        <f t="shared" si="7"/>
        <v>2.0600000000000002E-3</v>
      </c>
      <c r="AQ43" s="11">
        <f t="shared" si="19"/>
        <v>36</v>
      </c>
      <c r="AR43" s="11">
        <f t="shared" si="19"/>
        <v>30</v>
      </c>
      <c r="AS43" s="1">
        <f t="shared" si="8"/>
        <v>65027.39690856808</v>
      </c>
      <c r="AT43" s="107">
        <f>+EvolOf!H32</f>
        <v>24926</v>
      </c>
      <c r="AU43" s="1">
        <f t="shared" si="9"/>
        <v>64059</v>
      </c>
      <c r="AV43" s="1">
        <f t="shared" si="11"/>
        <v>968.39690856808011</v>
      </c>
      <c r="AW43" s="40">
        <f t="shared" si="12"/>
        <v>1.5117265467273544E-2</v>
      </c>
      <c r="AX43" s="1">
        <f t="shared" si="10"/>
        <v>937792.57252421451</v>
      </c>
      <c r="AY43" s="1">
        <f t="shared" si="13"/>
        <v>65027.39690856808</v>
      </c>
      <c r="AZ43" s="1">
        <f t="shared" si="14"/>
        <v>62495.356674960123</v>
      </c>
      <c r="BK43" s="1"/>
      <c r="BL43" s="1"/>
      <c r="BM43" s="1"/>
      <c r="BN43" s="1"/>
    </row>
    <row r="44" spans="1:66" x14ac:dyDescent="0.3">
      <c r="B44" s="1">
        <f t="shared" si="0"/>
        <v>1231</v>
      </c>
      <c r="C44" s="1">
        <v>31</v>
      </c>
      <c r="D44" s="1">
        <v>48766</v>
      </c>
      <c r="E44" s="1">
        <v>1180</v>
      </c>
      <c r="F44" s="1">
        <v>0</v>
      </c>
      <c r="G44" s="1">
        <v>50</v>
      </c>
      <c r="H44" s="1">
        <v>0</v>
      </c>
      <c r="I44" s="1">
        <v>1</v>
      </c>
      <c r="J44" s="1">
        <v>55.43</v>
      </c>
      <c r="K44" s="1">
        <v>1.1299999999999999</v>
      </c>
      <c r="L44" s="1">
        <v>17.899999999999999</v>
      </c>
      <c r="M44" s="1">
        <v>1.65</v>
      </c>
      <c r="N44" s="1">
        <v>233</v>
      </c>
      <c r="O44" s="1">
        <v>990</v>
      </c>
      <c r="P44" s="1">
        <v>956</v>
      </c>
      <c r="Q44" s="1">
        <v>32</v>
      </c>
      <c r="R44" s="1">
        <v>1</v>
      </c>
      <c r="S44" s="1">
        <v>619</v>
      </c>
      <c r="T44" s="1">
        <v>59</v>
      </c>
      <c r="U44" s="1">
        <v>0</v>
      </c>
      <c r="V44" s="1">
        <f t="shared" si="15"/>
        <v>94</v>
      </c>
      <c r="W44" s="1">
        <f t="shared" si="16"/>
        <v>7</v>
      </c>
      <c r="X44" s="1">
        <f t="shared" si="16"/>
        <v>0</v>
      </c>
      <c r="Y44" s="1">
        <f t="shared" si="16"/>
        <v>0</v>
      </c>
      <c r="Z44" s="1">
        <f t="shared" si="17"/>
        <v>101</v>
      </c>
      <c r="AA44" s="3">
        <f t="shared" si="1"/>
        <v>0.28249999999999997</v>
      </c>
      <c r="AB44" s="13">
        <f t="shared" si="2"/>
        <v>8.1234768480909826E-4</v>
      </c>
      <c r="AC44" s="13">
        <f t="shared" si="3"/>
        <v>2.462E-2</v>
      </c>
      <c r="AD44" s="13">
        <f t="shared" si="4"/>
        <v>2.3599999999999999E-2</v>
      </c>
      <c r="AE44" s="13">
        <f t="shared" si="5"/>
        <v>1E-3</v>
      </c>
      <c r="AF44" s="13">
        <f t="shared" si="6"/>
        <v>2.0000000000000002E-5</v>
      </c>
      <c r="AG44" s="13">
        <f t="shared" si="7"/>
        <v>2.0200000000000001E-3</v>
      </c>
      <c r="AQ44" s="11">
        <f t="shared" si="19"/>
        <v>37</v>
      </c>
      <c r="AR44" s="11">
        <f t="shared" si="19"/>
        <v>31</v>
      </c>
      <c r="AS44" s="1">
        <f t="shared" si="8"/>
        <v>70839.580172077272</v>
      </c>
      <c r="AT44" s="107">
        <f>+EvolOf!H33</f>
        <v>28572</v>
      </c>
      <c r="AU44" s="1">
        <f t="shared" si="9"/>
        <v>72248</v>
      </c>
      <c r="AV44" s="1">
        <f t="shared" si="11"/>
        <v>-1408.4198279227276</v>
      </c>
      <c r="AW44" s="40">
        <f t="shared" si="12"/>
        <v>-1.949423967338515E-2</v>
      </c>
      <c r="AX44" s="1">
        <f t="shared" si="10"/>
        <v>1983646.4116858856</v>
      </c>
      <c r="AY44" s="1">
        <f t="shared" si="13"/>
        <v>70839.580172077272</v>
      </c>
      <c r="AZ44" s="1">
        <f t="shared" si="14"/>
        <v>67904.715355849854</v>
      </c>
      <c r="BK44" s="1"/>
      <c r="BL44" s="1"/>
      <c r="BM44" s="1"/>
      <c r="BN44" s="1"/>
    </row>
    <row r="45" spans="1:66" x14ac:dyDescent="0.3">
      <c r="B45" s="1">
        <f t="shared" si="0"/>
        <v>1346</v>
      </c>
      <c r="C45" s="1">
        <v>32</v>
      </c>
      <c r="D45" s="1">
        <v>48653</v>
      </c>
      <c r="E45" s="1">
        <v>1281</v>
      </c>
      <c r="F45" s="1">
        <v>0</v>
      </c>
      <c r="G45" s="1">
        <v>63</v>
      </c>
      <c r="H45" s="1">
        <v>0</v>
      </c>
      <c r="I45" s="1">
        <v>2</v>
      </c>
      <c r="J45" s="1">
        <v>54.57</v>
      </c>
      <c r="K45" s="1">
        <v>1.1100000000000001</v>
      </c>
      <c r="L45" s="1">
        <v>19.2</v>
      </c>
      <c r="M45" s="1">
        <v>1.65</v>
      </c>
      <c r="N45" s="1">
        <v>254</v>
      </c>
      <c r="O45" s="1">
        <v>1081</v>
      </c>
      <c r="P45" s="1">
        <v>1048</v>
      </c>
      <c r="Q45" s="1">
        <v>32</v>
      </c>
      <c r="R45" s="1">
        <v>1</v>
      </c>
      <c r="S45" s="1">
        <v>687</v>
      </c>
      <c r="T45" s="1">
        <v>66</v>
      </c>
      <c r="U45" s="1">
        <v>0</v>
      </c>
      <c r="V45" s="1">
        <f t="shared" si="15"/>
        <v>101</v>
      </c>
      <c r="W45" s="1">
        <f t="shared" si="16"/>
        <v>13</v>
      </c>
      <c r="X45" s="1">
        <f t="shared" si="16"/>
        <v>0</v>
      </c>
      <c r="Y45" s="1">
        <f t="shared" si="16"/>
        <v>1</v>
      </c>
      <c r="Z45" s="1">
        <f t="shared" si="17"/>
        <v>115</v>
      </c>
      <c r="AA45" s="3">
        <f t="shared" si="1"/>
        <v>0.27750000000000002</v>
      </c>
      <c r="AB45" s="13">
        <f t="shared" si="2"/>
        <v>1.4858841010401188E-3</v>
      </c>
      <c r="AC45" s="13">
        <f t="shared" si="3"/>
        <v>2.6919999999999999E-2</v>
      </c>
      <c r="AD45" s="13">
        <f t="shared" si="4"/>
        <v>2.562E-2</v>
      </c>
      <c r="AE45" s="13">
        <f t="shared" si="5"/>
        <v>1.2600000000000001E-3</v>
      </c>
      <c r="AF45" s="13">
        <f t="shared" si="6"/>
        <v>4.0000000000000003E-5</v>
      </c>
      <c r="AG45" s="13">
        <f t="shared" si="7"/>
        <v>2.3E-3</v>
      </c>
      <c r="AQ45" s="11">
        <f t="shared" si="19"/>
        <v>38</v>
      </c>
      <c r="AR45" s="11">
        <f t="shared" si="19"/>
        <v>32</v>
      </c>
      <c r="AS45" s="1">
        <f t="shared" si="8"/>
        <v>77457.412600825352</v>
      </c>
      <c r="AT45" s="107">
        <f>+EvolOf!H34</f>
        <v>33089</v>
      </c>
      <c r="AU45" s="1">
        <f t="shared" si="9"/>
        <v>78797</v>
      </c>
      <c r="AV45" s="1">
        <f t="shared" si="11"/>
        <v>-1339.5873991746485</v>
      </c>
      <c r="AW45" s="40">
        <f t="shared" si="12"/>
        <v>-1.7000487317723412E-2</v>
      </c>
      <c r="AX45" s="1">
        <f t="shared" si="10"/>
        <v>1794494.4000274988</v>
      </c>
      <c r="AY45" s="1">
        <f t="shared" si="13"/>
        <v>77457.412600825352</v>
      </c>
      <c r="AZ45" s="1">
        <f t="shared" si="14"/>
        <v>73716.898619359039</v>
      </c>
      <c r="BK45" s="1"/>
      <c r="BL45" s="1"/>
      <c r="BM45" s="1"/>
      <c r="BN45" s="1"/>
    </row>
    <row r="46" spans="1:66" x14ac:dyDescent="0.3">
      <c r="B46" s="1">
        <f t="shared" si="0"/>
        <v>1465</v>
      </c>
      <c r="C46" s="1">
        <v>33</v>
      </c>
      <c r="D46" s="1">
        <v>48533</v>
      </c>
      <c r="E46" s="1">
        <v>1389</v>
      </c>
      <c r="F46" s="1">
        <v>0</v>
      </c>
      <c r="G46" s="1">
        <v>74</v>
      </c>
      <c r="H46" s="1">
        <v>0</v>
      </c>
      <c r="I46" s="1">
        <v>2</v>
      </c>
      <c r="J46" s="1">
        <v>53.77</v>
      </c>
      <c r="K46" s="1">
        <v>1.0900000000000001</v>
      </c>
      <c r="L46" s="1">
        <v>19.3</v>
      </c>
      <c r="M46" s="1">
        <v>1.6</v>
      </c>
      <c r="N46" s="1">
        <v>276</v>
      </c>
      <c r="O46" s="1">
        <v>1179</v>
      </c>
      <c r="P46" s="1">
        <v>1146</v>
      </c>
      <c r="Q46" s="1">
        <v>32</v>
      </c>
      <c r="R46" s="1">
        <v>1</v>
      </c>
      <c r="S46" s="1">
        <v>767</v>
      </c>
      <c r="T46" s="1">
        <v>74</v>
      </c>
      <c r="U46" s="1">
        <v>0</v>
      </c>
      <c r="V46" s="1">
        <f t="shared" si="15"/>
        <v>108</v>
      </c>
      <c r="W46" s="1">
        <f t="shared" si="16"/>
        <v>11</v>
      </c>
      <c r="X46" s="1">
        <f t="shared" si="16"/>
        <v>0</v>
      </c>
      <c r="Y46" s="1">
        <f t="shared" si="16"/>
        <v>0</v>
      </c>
      <c r="Z46" s="1">
        <f t="shared" si="17"/>
        <v>119</v>
      </c>
      <c r="AA46" s="3">
        <f t="shared" si="1"/>
        <v>0.27250000000000002</v>
      </c>
      <c r="AB46" s="13">
        <f t="shared" si="2"/>
        <v>1.3651877133105802E-3</v>
      </c>
      <c r="AC46" s="13">
        <f t="shared" si="3"/>
        <v>2.93E-2</v>
      </c>
      <c r="AD46" s="13">
        <f t="shared" si="4"/>
        <v>2.7779999999999999E-2</v>
      </c>
      <c r="AE46" s="13">
        <f t="shared" si="5"/>
        <v>1.48E-3</v>
      </c>
      <c r="AF46" s="13">
        <f t="shared" si="6"/>
        <v>4.0000000000000003E-5</v>
      </c>
      <c r="AG46" s="13">
        <f t="shared" si="7"/>
        <v>2.3800000000000002E-3</v>
      </c>
      <c r="AQ46" s="11">
        <f t="shared" si="19"/>
        <v>39</v>
      </c>
      <c r="AR46" s="11">
        <f t="shared" si="19"/>
        <v>33</v>
      </c>
      <c r="AS46" s="1">
        <f t="shared" ref="AS46:AS77" si="20">IF(OR(AQ46&lt;$BB$12,AQ46&gt;$BD$12),0,$BB$14*B46)</f>
        <v>84305.430505355966</v>
      </c>
      <c r="AT46" s="107">
        <f>+EvolOf!H35</f>
        <v>39673</v>
      </c>
      <c r="AU46" s="1">
        <f t="shared" ref="AU46:AU77" si="21">IF(OR(AQ46&lt;$BB$12,AQ46&gt;$BD$12),0,IF(AQ46&gt;$BD$12,0,VLOOKUP(AQ46,$AR$14:$AT$87,3)))</f>
        <v>85195</v>
      </c>
      <c r="AV46" s="1">
        <f t="shared" si="11"/>
        <v>-889.56949464403442</v>
      </c>
      <c r="AW46" s="40">
        <f t="shared" si="12"/>
        <v>-1.0441569278056617E-2</v>
      </c>
      <c r="AX46" s="1">
        <f t="shared" si="10"/>
        <v>791333.88580124278</v>
      </c>
      <c r="AY46" s="1">
        <f t="shared" si="13"/>
        <v>84305.430505355966</v>
      </c>
      <c r="AZ46" s="1">
        <f t="shared" si="14"/>
        <v>79931.906465487671</v>
      </c>
      <c r="BK46" s="1"/>
      <c r="BL46" s="1"/>
      <c r="BM46" s="1"/>
      <c r="BN46" s="1"/>
    </row>
    <row r="47" spans="1:66" x14ac:dyDescent="0.3">
      <c r="A47" s="6"/>
      <c r="B47" s="1">
        <f t="shared" si="0"/>
        <v>1589</v>
      </c>
      <c r="C47" s="1">
        <v>34</v>
      </c>
      <c r="D47" s="1">
        <v>48409</v>
      </c>
      <c r="E47" s="1">
        <v>1501</v>
      </c>
      <c r="F47" s="1">
        <v>0</v>
      </c>
      <c r="G47" s="1">
        <v>85</v>
      </c>
      <c r="H47" s="1">
        <v>0</v>
      </c>
      <c r="I47" s="1">
        <v>3</v>
      </c>
      <c r="J47" s="1">
        <v>53.01</v>
      </c>
      <c r="K47" s="1">
        <v>1.08</v>
      </c>
      <c r="L47" s="1">
        <v>19.399999999999999</v>
      </c>
      <c r="M47" s="1">
        <v>1.58</v>
      </c>
      <c r="N47" s="1">
        <v>300</v>
      </c>
      <c r="O47" s="1">
        <v>1280</v>
      </c>
      <c r="P47" s="1">
        <v>1247</v>
      </c>
      <c r="Q47" s="1">
        <v>32</v>
      </c>
      <c r="R47" s="1">
        <v>1</v>
      </c>
      <c r="S47" s="1">
        <v>846</v>
      </c>
      <c r="T47" s="1">
        <v>83</v>
      </c>
      <c r="U47" s="1">
        <v>0</v>
      </c>
      <c r="V47" s="1">
        <f t="shared" si="15"/>
        <v>112</v>
      </c>
      <c r="W47" s="1">
        <f t="shared" si="16"/>
        <v>11</v>
      </c>
      <c r="X47" s="1">
        <f t="shared" si="16"/>
        <v>0</v>
      </c>
      <c r="Y47" s="1">
        <f t="shared" si="16"/>
        <v>1</v>
      </c>
      <c r="Z47" s="1">
        <f t="shared" si="17"/>
        <v>124</v>
      </c>
      <c r="AA47" s="3">
        <f t="shared" si="1"/>
        <v>0.27</v>
      </c>
      <c r="AB47" s="13">
        <f t="shared" si="2"/>
        <v>1.8879798615481435E-3</v>
      </c>
      <c r="AC47" s="13">
        <f t="shared" si="3"/>
        <v>3.1780000000000003E-2</v>
      </c>
      <c r="AD47" s="13">
        <f t="shared" si="4"/>
        <v>3.0020000000000002E-2</v>
      </c>
      <c r="AE47" s="13">
        <f t="shared" si="5"/>
        <v>1.6999999999999999E-3</v>
      </c>
      <c r="AF47" s="13">
        <f t="shared" si="6"/>
        <v>6.0000000000000002E-5</v>
      </c>
      <c r="AG47" s="13">
        <f t="shared" si="7"/>
        <v>2.48E-3</v>
      </c>
      <c r="AQ47" s="11">
        <f t="shared" si="19"/>
        <v>40</v>
      </c>
      <c r="AR47" s="11">
        <f t="shared" si="19"/>
        <v>34</v>
      </c>
      <c r="AS47" s="1">
        <f t="shared" si="20"/>
        <v>91441.180254614766</v>
      </c>
      <c r="AT47" s="107">
        <f>+EvolOf!H36</f>
        <v>47610</v>
      </c>
      <c r="AU47" s="1">
        <f t="shared" si="21"/>
        <v>94417</v>
      </c>
      <c r="AV47" s="1">
        <f t="shared" si="11"/>
        <v>-2975.8197453852335</v>
      </c>
      <c r="AW47" s="40">
        <f t="shared" si="12"/>
        <v>-3.1517838370052398E-2</v>
      </c>
      <c r="AX47" s="1">
        <f t="shared" si="10"/>
        <v>8855503.1570246369</v>
      </c>
      <c r="AY47" s="1">
        <f t="shared" si="13"/>
        <v>91441.180254614766</v>
      </c>
      <c r="AZ47" s="1">
        <f t="shared" si="14"/>
        <v>86377.099787398838</v>
      </c>
    </row>
    <row r="48" spans="1:66" x14ac:dyDescent="0.3">
      <c r="B48" s="1">
        <f t="shared" si="0"/>
        <v>1729</v>
      </c>
      <c r="C48" s="1">
        <v>35</v>
      </c>
      <c r="D48" s="1">
        <v>48268</v>
      </c>
      <c r="E48" s="1">
        <v>1624</v>
      </c>
      <c r="F48" s="1">
        <v>0</v>
      </c>
      <c r="G48" s="1">
        <v>102</v>
      </c>
      <c r="H48" s="1">
        <v>0</v>
      </c>
      <c r="I48" s="1">
        <v>3</v>
      </c>
      <c r="J48" s="1">
        <v>52.3</v>
      </c>
      <c r="K48" s="1">
        <v>1.06</v>
      </c>
      <c r="L48" s="1">
        <v>19.899999999999999</v>
      </c>
      <c r="M48" s="1">
        <v>1.6</v>
      </c>
      <c r="N48" s="1">
        <v>324</v>
      </c>
      <c r="O48" s="1">
        <v>1396</v>
      </c>
      <c r="P48" s="1">
        <v>1363</v>
      </c>
      <c r="Q48" s="1">
        <v>32</v>
      </c>
      <c r="R48" s="1">
        <v>1</v>
      </c>
      <c r="S48" s="1">
        <v>921</v>
      </c>
      <c r="T48" s="1">
        <v>91</v>
      </c>
      <c r="U48" s="1">
        <v>0</v>
      </c>
      <c r="V48" s="1">
        <f t="shared" si="15"/>
        <v>123</v>
      </c>
      <c r="W48" s="1">
        <f t="shared" si="16"/>
        <v>17</v>
      </c>
      <c r="X48" s="1">
        <f t="shared" si="16"/>
        <v>0</v>
      </c>
      <c r="Y48" s="1">
        <f t="shared" si="16"/>
        <v>0</v>
      </c>
      <c r="Z48" s="1">
        <f t="shared" si="17"/>
        <v>140</v>
      </c>
      <c r="AA48" s="3">
        <f t="shared" si="1"/>
        <v>0.26500000000000001</v>
      </c>
      <c r="AB48" s="13">
        <f t="shared" si="2"/>
        <v>1.735106998264893E-3</v>
      </c>
      <c r="AC48" s="13">
        <f t="shared" si="3"/>
        <v>3.458E-2</v>
      </c>
      <c r="AD48" s="13">
        <f t="shared" si="4"/>
        <v>3.2480000000000002E-2</v>
      </c>
      <c r="AE48" s="13">
        <f t="shared" si="5"/>
        <v>2.0400000000000001E-3</v>
      </c>
      <c r="AF48" s="13">
        <f t="shared" si="6"/>
        <v>6.0000000000000002E-5</v>
      </c>
      <c r="AG48" s="13">
        <f t="shared" si="7"/>
        <v>2.8E-3</v>
      </c>
      <c r="AQ48" s="11">
        <f t="shared" ref="AQ48:AR63" si="22">+AQ47+1</f>
        <v>41</v>
      </c>
      <c r="AR48" s="11">
        <f t="shared" si="22"/>
        <v>35</v>
      </c>
      <c r="AS48" s="1">
        <f t="shared" si="20"/>
        <v>99497.671907003736</v>
      </c>
      <c r="AT48" s="107">
        <f>+EvolOf!H37</f>
        <v>56188</v>
      </c>
      <c r="AU48" s="1">
        <f t="shared" si="21"/>
        <v>102136</v>
      </c>
      <c r="AV48" s="1">
        <f t="shared" si="11"/>
        <v>-2638.3280929962639</v>
      </c>
      <c r="AW48" s="40">
        <f t="shared" si="12"/>
        <v>-2.5831519669815339E-2</v>
      </c>
      <c r="AX48" s="1">
        <f t="shared" si="10"/>
        <v>6960775.1262933025</v>
      </c>
      <c r="AY48" s="1">
        <f t="shared" si="13"/>
        <v>99497.671907003736</v>
      </c>
      <c r="AZ48" s="1">
        <f t="shared" si="14"/>
        <v>93455.303167712002</v>
      </c>
    </row>
    <row r="49" spans="2:52" x14ac:dyDescent="0.3">
      <c r="B49" s="1">
        <f t="shared" si="0"/>
        <v>1873</v>
      </c>
      <c r="C49" s="1">
        <v>36</v>
      </c>
      <c r="D49" s="1">
        <v>48125</v>
      </c>
      <c r="E49" s="1">
        <v>1749</v>
      </c>
      <c r="F49" s="1">
        <v>0</v>
      </c>
      <c r="G49" s="1">
        <v>120</v>
      </c>
      <c r="H49" s="1">
        <v>0</v>
      </c>
      <c r="I49" s="1">
        <v>4</v>
      </c>
      <c r="J49" s="1">
        <v>51.63</v>
      </c>
      <c r="K49" s="1">
        <v>1.05</v>
      </c>
      <c r="L49" s="1">
        <v>20.100000000000001</v>
      </c>
      <c r="M49" s="1">
        <v>1.59</v>
      </c>
      <c r="N49" s="1">
        <v>349</v>
      </c>
      <c r="O49" s="1">
        <v>1515</v>
      </c>
      <c r="P49" s="1">
        <v>1481</v>
      </c>
      <c r="Q49" s="1">
        <v>32</v>
      </c>
      <c r="R49" s="1">
        <v>1</v>
      </c>
      <c r="S49" s="1">
        <v>1006</v>
      </c>
      <c r="T49" s="1">
        <v>99</v>
      </c>
      <c r="U49" s="1">
        <v>0</v>
      </c>
      <c r="V49" s="1">
        <f t="shared" si="15"/>
        <v>125</v>
      </c>
      <c r="W49" s="1">
        <f t="shared" si="16"/>
        <v>18</v>
      </c>
      <c r="X49" s="1">
        <f t="shared" si="16"/>
        <v>0</v>
      </c>
      <c r="Y49" s="1">
        <f t="shared" si="16"/>
        <v>1</v>
      </c>
      <c r="Z49" s="1">
        <f t="shared" si="17"/>
        <v>144</v>
      </c>
      <c r="AA49" s="3">
        <f t="shared" si="1"/>
        <v>0.26250000000000001</v>
      </c>
      <c r="AB49" s="13">
        <f t="shared" si="2"/>
        <v>2.1356113187399892E-3</v>
      </c>
      <c r="AC49" s="13">
        <f t="shared" si="3"/>
        <v>3.746E-2</v>
      </c>
      <c r="AD49" s="13">
        <f t="shared" si="4"/>
        <v>3.4979999999999997E-2</v>
      </c>
      <c r="AE49" s="13">
        <f t="shared" si="5"/>
        <v>2.3999999999999998E-3</v>
      </c>
      <c r="AF49" s="13">
        <f t="shared" si="6"/>
        <v>8.0000000000000007E-5</v>
      </c>
      <c r="AG49" s="13">
        <f t="shared" si="7"/>
        <v>2.8800000000000002E-3</v>
      </c>
      <c r="AQ49" s="11">
        <f t="shared" si="22"/>
        <v>42</v>
      </c>
      <c r="AR49" s="11">
        <f t="shared" si="22"/>
        <v>36</v>
      </c>
      <c r="AS49" s="1">
        <f t="shared" si="20"/>
        <v>107784.34903517524</v>
      </c>
      <c r="AT49" s="107">
        <f>+EvolOf!H38</f>
        <v>64059</v>
      </c>
      <c r="AU49" s="1">
        <f t="shared" si="21"/>
        <v>110238</v>
      </c>
      <c r="AV49" s="1">
        <f t="shared" si="11"/>
        <v>-2453.6509648247593</v>
      </c>
      <c r="AW49" s="40">
        <f t="shared" si="12"/>
        <v>-2.2257760162782025E-2</v>
      </c>
      <c r="AX49" s="1">
        <f t="shared" si="10"/>
        <v>6020403.057185472</v>
      </c>
      <c r="AY49" s="1">
        <f t="shared" si="13"/>
        <v>107784.34903517524</v>
      </c>
      <c r="AZ49" s="1">
        <f t="shared" si="14"/>
        <v>100648.59928591644</v>
      </c>
    </row>
    <row r="50" spans="2:52" x14ac:dyDescent="0.3">
      <c r="B50" s="1">
        <f t="shared" si="0"/>
        <v>2026</v>
      </c>
      <c r="C50" s="1">
        <v>37</v>
      </c>
      <c r="D50" s="1">
        <v>47972</v>
      </c>
      <c r="E50" s="1">
        <v>1882</v>
      </c>
      <c r="F50" s="1">
        <v>0</v>
      </c>
      <c r="G50" s="1">
        <v>139</v>
      </c>
      <c r="H50" s="1">
        <v>0</v>
      </c>
      <c r="I50" s="1">
        <v>5</v>
      </c>
      <c r="J50" s="1">
        <v>50.99</v>
      </c>
      <c r="K50" s="1">
        <v>1.04</v>
      </c>
      <c r="L50" s="1">
        <v>20.3</v>
      </c>
      <c r="M50" s="1">
        <v>1.61</v>
      </c>
      <c r="N50" s="1">
        <v>377</v>
      </c>
      <c r="O50" s="1">
        <v>1639</v>
      </c>
      <c r="P50" s="1">
        <v>1605</v>
      </c>
      <c r="Q50" s="1">
        <v>32</v>
      </c>
      <c r="R50" s="1">
        <v>1</v>
      </c>
      <c r="S50" s="1">
        <v>1088</v>
      </c>
      <c r="T50" s="1">
        <v>107</v>
      </c>
      <c r="U50" s="1">
        <v>0</v>
      </c>
      <c r="V50" s="1">
        <f t="shared" si="15"/>
        <v>133</v>
      </c>
      <c r="W50" s="1">
        <f t="shared" si="16"/>
        <v>19</v>
      </c>
      <c r="X50" s="1">
        <f t="shared" si="16"/>
        <v>0</v>
      </c>
      <c r="Y50" s="1">
        <f t="shared" si="16"/>
        <v>1</v>
      </c>
      <c r="Z50" s="1">
        <f t="shared" si="17"/>
        <v>153</v>
      </c>
      <c r="AA50" s="3">
        <f t="shared" si="1"/>
        <v>0.26</v>
      </c>
      <c r="AB50" s="13">
        <f t="shared" si="2"/>
        <v>2.4679170779861796E-3</v>
      </c>
      <c r="AC50" s="13">
        <f t="shared" si="3"/>
        <v>4.052E-2</v>
      </c>
      <c r="AD50" s="13">
        <f t="shared" si="4"/>
        <v>3.764E-2</v>
      </c>
      <c r="AE50" s="13">
        <f t="shared" si="5"/>
        <v>2.7799999999999999E-3</v>
      </c>
      <c r="AF50" s="13">
        <f t="shared" si="6"/>
        <v>1E-4</v>
      </c>
      <c r="AG50" s="13">
        <f t="shared" si="7"/>
        <v>3.0599999999999998E-3</v>
      </c>
      <c r="AQ50" s="11">
        <f t="shared" si="22"/>
        <v>43</v>
      </c>
      <c r="AR50" s="11">
        <f t="shared" si="22"/>
        <v>37</v>
      </c>
      <c r="AS50" s="1">
        <f t="shared" si="20"/>
        <v>116588.94348385747</v>
      </c>
      <c r="AT50" s="107">
        <f>+EvolOf!H39</f>
        <v>72248</v>
      </c>
      <c r="AU50" s="1">
        <f t="shared" si="21"/>
        <v>117710</v>
      </c>
      <c r="AV50" s="1">
        <f t="shared" si="11"/>
        <v>-1121.0565161425329</v>
      </c>
      <c r="AW50" s="40">
        <f t="shared" si="12"/>
        <v>-9.5238851086784093E-3</v>
      </c>
      <c r="AX50" s="1">
        <f t="shared" si="10"/>
        <v>1256767.7123856333</v>
      </c>
      <c r="AY50" s="1">
        <f t="shared" si="13"/>
        <v>116588.94348385747</v>
      </c>
      <c r="AZ50" s="1">
        <f t="shared" si="14"/>
        <v>108302.26635568596</v>
      </c>
    </row>
    <row r="51" spans="2:52" x14ac:dyDescent="0.3">
      <c r="B51" s="1">
        <f t="shared" si="0"/>
        <v>2180</v>
      </c>
      <c r="C51" s="1">
        <v>38</v>
      </c>
      <c r="D51" s="1">
        <v>47818</v>
      </c>
      <c r="E51" s="1">
        <v>2012</v>
      </c>
      <c r="F51" s="1">
        <v>0</v>
      </c>
      <c r="G51" s="1">
        <v>161</v>
      </c>
      <c r="H51" s="1">
        <v>0</v>
      </c>
      <c r="I51" s="1">
        <v>7</v>
      </c>
      <c r="J51" s="1">
        <v>50.39</v>
      </c>
      <c r="K51" s="1">
        <v>1.02</v>
      </c>
      <c r="L51" s="1">
        <v>20.6</v>
      </c>
      <c r="M51" s="1">
        <v>1.6</v>
      </c>
      <c r="N51" s="1">
        <v>407</v>
      </c>
      <c r="O51" s="1">
        <v>1764</v>
      </c>
      <c r="P51" s="1">
        <v>1730</v>
      </c>
      <c r="Q51" s="1">
        <v>32</v>
      </c>
      <c r="R51" s="1">
        <v>1</v>
      </c>
      <c r="S51" s="1">
        <v>1177</v>
      </c>
      <c r="T51" s="1">
        <v>116</v>
      </c>
      <c r="U51" s="1">
        <v>0</v>
      </c>
      <c r="V51" s="1">
        <f t="shared" si="15"/>
        <v>130</v>
      </c>
      <c r="W51" s="1">
        <f t="shared" si="16"/>
        <v>22</v>
      </c>
      <c r="X51" s="1">
        <f t="shared" si="16"/>
        <v>0</v>
      </c>
      <c r="Y51" s="1">
        <f t="shared" si="16"/>
        <v>2</v>
      </c>
      <c r="Z51" s="1">
        <f t="shared" si="17"/>
        <v>154</v>
      </c>
      <c r="AA51" s="3">
        <f t="shared" si="1"/>
        <v>0.255</v>
      </c>
      <c r="AB51" s="13">
        <f t="shared" si="2"/>
        <v>3.2110091743119268E-3</v>
      </c>
      <c r="AC51" s="13">
        <f t="shared" si="3"/>
        <v>4.36E-2</v>
      </c>
      <c r="AD51" s="13">
        <f t="shared" si="4"/>
        <v>4.0239999999999998E-2</v>
      </c>
      <c r="AE51" s="13">
        <f t="shared" si="5"/>
        <v>3.2200000000000002E-3</v>
      </c>
      <c r="AF51" s="13">
        <f t="shared" si="6"/>
        <v>1.3999999999999999E-4</v>
      </c>
      <c r="AG51" s="13">
        <f t="shared" si="7"/>
        <v>3.0799999999999998E-3</v>
      </c>
      <c r="AQ51" s="11">
        <f t="shared" si="22"/>
        <v>44</v>
      </c>
      <c r="AR51" s="11">
        <f t="shared" si="22"/>
        <v>38</v>
      </c>
      <c r="AS51" s="1">
        <f t="shared" si="20"/>
        <v>125451.08430148533</v>
      </c>
      <c r="AT51" s="107">
        <f>+EvolOf!H40</f>
        <v>78797</v>
      </c>
      <c r="AU51" s="1">
        <f t="shared" si="21"/>
        <v>124736</v>
      </c>
      <c r="AV51" s="1">
        <f t="shared" si="11"/>
        <v>715.0843014853308</v>
      </c>
      <c r="AW51" s="40">
        <f t="shared" si="12"/>
        <v>5.7327820475669977E-3</v>
      </c>
      <c r="AX51" s="1">
        <f t="shared" si="10"/>
        <v>511345.55823076348</v>
      </c>
      <c r="AY51" s="1">
        <f t="shared" si="13"/>
        <v>125451.08430148533</v>
      </c>
      <c r="AZ51" s="1">
        <f t="shared" si="14"/>
        <v>115783.29431861857</v>
      </c>
    </row>
    <row r="52" spans="2:52" x14ac:dyDescent="0.3">
      <c r="B52" s="1">
        <f t="shared" si="0"/>
        <v>2344</v>
      </c>
      <c r="C52" s="1">
        <v>39</v>
      </c>
      <c r="D52" s="1">
        <v>47653</v>
      </c>
      <c r="E52" s="1">
        <v>2151</v>
      </c>
      <c r="F52" s="1">
        <v>0</v>
      </c>
      <c r="G52" s="1">
        <v>185</v>
      </c>
      <c r="H52" s="1">
        <v>0</v>
      </c>
      <c r="I52" s="1">
        <v>8</v>
      </c>
      <c r="J52" s="1">
        <v>49.82</v>
      </c>
      <c r="K52" s="1">
        <v>1.02</v>
      </c>
      <c r="L52" s="1">
        <v>20.8</v>
      </c>
      <c r="M52" s="1">
        <v>1.58</v>
      </c>
      <c r="N52" s="1">
        <v>440</v>
      </c>
      <c r="O52" s="1">
        <v>1895</v>
      </c>
      <c r="P52" s="1">
        <v>1861</v>
      </c>
      <c r="Q52" s="1">
        <v>33</v>
      </c>
      <c r="R52" s="1">
        <v>1</v>
      </c>
      <c r="S52" s="1">
        <v>1271</v>
      </c>
      <c r="T52" s="1">
        <v>125</v>
      </c>
      <c r="U52" s="1">
        <v>0</v>
      </c>
      <c r="V52" s="1">
        <f t="shared" si="15"/>
        <v>139</v>
      </c>
      <c r="W52" s="1">
        <f t="shared" si="16"/>
        <v>24</v>
      </c>
      <c r="X52" s="1">
        <f t="shared" si="16"/>
        <v>0</v>
      </c>
      <c r="Y52" s="1">
        <f t="shared" si="16"/>
        <v>1</v>
      </c>
      <c r="Z52" s="1">
        <f t="shared" si="17"/>
        <v>164</v>
      </c>
      <c r="AA52" s="3">
        <f t="shared" si="1"/>
        <v>0.255</v>
      </c>
      <c r="AB52" s="13">
        <f t="shared" si="2"/>
        <v>3.4129692832764505E-3</v>
      </c>
      <c r="AC52" s="13">
        <f t="shared" si="3"/>
        <v>4.6879999999999998E-2</v>
      </c>
      <c r="AD52" s="13">
        <f t="shared" si="4"/>
        <v>4.3020000000000003E-2</v>
      </c>
      <c r="AE52" s="13">
        <f t="shared" si="5"/>
        <v>3.7000000000000002E-3</v>
      </c>
      <c r="AF52" s="13">
        <f t="shared" si="6"/>
        <v>1.6000000000000001E-4</v>
      </c>
      <c r="AG52" s="13">
        <f t="shared" si="7"/>
        <v>3.2799999999999999E-3</v>
      </c>
      <c r="AQ52" s="11">
        <f t="shared" si="22"/>
        <v>45</v>
      </c>
      <c r="AR52" s="11">
        <f t="shared" si="22"/>
        <v>39</v>
      </c>
      <c r="AS52" s="1">
        <f t="shared" si="20"/>
        <v>134888.68880856954</v>
      </c>
      <c r="AT52" s="107">
        <f>+EvolOf!H41</f>
        <v>85195</v>
      </c>
      <c r="AU52" s="1">
        <f t="shared" si="21"/>
        <v>130759</v>
      </c>
      <c r="AV52" s="1">
        <f t="shared" si="11"/>
        <v>4129.6888085695391</v>
      </c>
      <c r="AW52" s="40">
        <f t="shared" si="12"/>
        <v>3.1582444103805729E-2</v>
      </c>
      <c r="AX52" s="1">
        <f t="shared" si="10"/>
        <v>17054329.655624498</v>
      </c>
      <c r="AY52" s="1">
        <f t="shared" si="13"/>
        <v>134888.68880856954</v>
      </c>
      <c r="AZ52" s="1">
        <f t="shared" si="14"/>
        <v>123782.23960206191</v>
      </c>
    </row>
    <row r="53" spans="2:52" x14ac:dyDescent="0.3">
      <c r="B53" s="1">
        <f t="shared" si="0"/>
        <v>2507</v>
      </c>
      <c r="C53" s="1">
        <v>40</v>
      </c>
      <c r="D53" s="1">
        <v>47491</v>
      </c>
      <c r="E53" s="1">
        <v>2285</v>
      </c>
      <c r="F53" s="1">
        <v>0</v>
      </c>
      <c r="G53" s="1">
        <v>213</v>
      </c>
      <c r="H53" s="1">
        <v>0</v>
      </c>
      <c r="I53" s="1">
        <v>9</v>
      </c>
      <c r="J53" s="1">
        <v>49.27</v>
      </c>
      <c r="K53" s="1">
        <v>1.01</v>
      </c>
      <c r="L53" s="1">
        <v>21.1</v>
      </c>
      <c r="M53" s="1">
        <v>1.56</v>
      </c>
      <c r="N53" s="1">
        <v>474</v>
      </c>
      <c r="O53" s="1">
        <v>2024</v>
      </c>
      <c r="P53" s="1">
        <v>1988</v>
      </c>
      <c r="Q53" s="1">
        <v>34</v>
      </c>
      <c r="R53" s="1">
        <v>1</v>
      </c>
      <c r="S53" s="1">
        <v>1367</v>
      </c>
      <c r="T53" s="1">
        <v>135</v>
      </c>
      <c r="U53" s="1">
        <v>0</v>
      </c>
      <c r="V53" s="1">
        <f t="shared" si="15"/>
        <v>134</v>
      </c>
      <c r="W53" s="1">
        <f t="shared" si="16"/>
        <v>28</v>
      </c>
      <c r="X53" s="1">
        <f t="shared" si="16"/>
        <v>0</v>
      </c>
      <c r="Y53" s="1">
        <f t="shared" si="16"/>
        <v>1</v>
      </c>
      <c r="Z53" s="1">
        <f t="shared" si="17"/>
        <v>163</v>
      </c>
      <c r="AA53" s="3">
        <f t="shared" si="1"/>
        <v>0.2525</v>
      </c>
      <c r="AB53" s="13">
        <f t="shared" si="2"/>
        <v>3.5899481451934583E-3</v>
      </c>
      <c r="AC53" s="13">
        <f t="shared" si="3"/>
        <v>5.0139999999999997E-2</v>
      </c>
      <c r="AD53" s="13">
        <f t="shared" si="4"/>
        <v>4.5699999999999998E-2</v>
      </c>
      <c r="AE53" s="13">
        <f t="shared" si="5"/>
        <v>4.2599999999999999E-3</v>
      </c>
      <c r="AF53" s="13">
        <f t="shared" si="6"/>
        <v>1.8000000000000001E-4</v>
      </c>
      <c r="AG53" s="13">
        <f t="shared" si="7"/>
        <v>3.2599999999999999E-3</v>
      </c>
      <c r="AQ53" s="11">
        <f t="shared" si="22"/>
        <v>46</v>
      </c>
      <c r="AR53" s="11">
        <f t="shared" si="22"/>
        <v>40</v>
      </c>
      <c r="AS53" s="1">
        <f t="shared" si="20"/>
        <v>0</v>
      </c>
      <c r="AT53" s="107">
        <f>+EvolOf!H42</f>
        <v>94417</v>
      </c>
      <c r="AU53" s="1">
        <f t="shared" si="21"/>
        <v>0</v>
      </c>
      <c r="AV53" s="1">
        <f t="shared" si="11"/>
        <v>0</v>
      </c>
      <c r="AW53" s="40">
        <f t="shared" si="12"/>
        <v>0</v>
      </c>
      <c r="AX53" s="1">
        <f t="shared" si="10"/>
        <v>0</v>
      </c>
      <c r="AY53" s="1">
        <f t="shared" si="13"/>
        <v>144268.74694670812</v>
      </c>
      <c r="AZ53" s="1">
        <f t="shared" si="14"/>
        <v>131493.45304077707</v>
      </c>
    </row>
    <row r="54" spans="2:52" x14ac:dyDescent="0.3">
      <c r="B54" s="1">
        <f t="shared" si="0"/>
        <v>2678</v>
      </c>
      <c r="C54" s="1">
        <v>41</v>
      </c>
      <c r="D54" s="1">
        <v>47320</v>
      </c>
      <c r="E54" s="1">
        <v>2421</v>
      </c>
      <c r="F54" s="1">
        <v>0</v>
      </c>
      <c r="G54" s="1">
        <v>246</v>
      </c>
      <c r="H54" s="1">
        <v>0</v>
      </c>
      <c r="I54" s="1">
        <v>11</v>
      </c>
      <c r="J54" s="1">
        <v>48.76</v>
      </c>
      <c r="K54" s="1">
        <v>1</v>
      </c>
      <c r="L54" s="1">
        <v>21.4</v>
      </c>
      <c r="M54" s="1">
        <v>1.5</v>
      </c>
      <c r="N54" s="1">
        <v>513</v>
      </c>
      <c r="O54" s="1">
        <v>2156</v>
      </c>
      <c r="P54" s="1">
        <v>2119</v>
      </c>
      <c r="Q54" s="1">
        <v>35</v>
      </c>
      <c r="R54" s="1">
        <v>1</v>
      </c>
      <c r="S54" s="1">
        <v>1473</v>
      </c>
      <c r="T54" s="1">
        <v>145</v>
      </c>
      <c r="U54" s="1">
        <v>0</v>
      </c>
      <c r="V54" s="1">
        <f t="shared" si="15"/>
        <v>136</v>
      </c>
      <c r="W54" s="1">
        <f t="shared" si="16"/>
        <v>33</v>
      </c>
      <c r="X54" s="1">
        <f t="shared" si="16"/>
        <v>0</v>
      </c>
      <c r="Y54" s="1">
        <f t="shared" si="16"/>
        <v>2</v>
      </c>
      <c r="Z54" s="1">
        <f t="shared" si="17"/>
        <v>171</v>
      </c>
      <c r="AA54" s="3">
        <f t="shared" si="1"/>
        <v>0.25</v>
      </c>
      <c r="AB54" s="13">
        <f t="shared" si="2"/>
        <v>4.107542942494399E-3</v>
      </c>
      <c r="AC54" s="13">
        <f t="shared" si="3"/>
        <v>5.3560000000000003E-2</v>
      </c>
      <c r="AD54" s="13">
        <f t="shared" si="4"/>
        <v>4.8419999999999998E-2</v>
      </c>
      <c r="AE54" s="13">
        <f t="shared" si="5"/>
        <v>4.9199999999999999E-3</v>
      </c>
      <c r="AF54" s="13">
        <f t="shared" si="6"/>
        <v>2.2000000000000001E-4</v>
      </c>
      <c r="AG54" s="13">
        <f t="shared" si="7"/>
        <v>3.4199999999999999E-3</v>
      </c>
      <c r="AQ54" s="11">
        <f t="shared" si="22"/>
        <v>47</v>
      </c>
      <c r="AR54" s="11">
        <f t="shared" si="22"/>
        <v>41</v>
      </c>
      <c r="AS54" s="1">
        <f t="shared" si="20"/>
        <v>0</v>
      </c>
      <c r="AT54" s="107">
        <f>+EvolOf!H43</f>
        <v>102136</v>
      </c>
      <c r="AU54" s="1">
        <f t="shared" si="21"/>
        <v>0</v>
      </c>
      <c r="AV54" s="1">
        <f t="shared" si="11"/>
        <v>0</v>
      </c>
      <c r="AW54" s="40">
        <f t="shared" si="12"/>
        <v>0</v>
      </c>
      <c r="AX54" s="1">
        <f t="shared" si="10"/>
        <v>0</v>
      </c>
      <c r="AY54" s="1">
        <f t="shared" si="13"/>
        <v>154109.17603641178</v>
      </c>
      <c r="AZ54" s="1">
        <f t="shared" si="14"/>
        <v>139319.75921738349</v>
      </c>
    </row>
    <row r="55" spans="2:52" x14ac:dyDescent="0.3">
      <c r="B55" s="1">
        <f t="shared" si="0"/>
        <v>2847</v>
      </c>
      <c r="C55" s="1">
        <v>42</v>
      </c>
      <c r="D55" s="1">
        <v>47151</v>
      </c>
      <c r="E55" s="1">
        <v>2552</v>
      </c>
      <c r="F55" s="1">
        <v>0</v>
      </c>
      <c r="G55" s="1">
        <v>282</v>
      </c>
      <c r="H55" s="1">
        <v>0</v>
      </c>
      <c r="I55" s="1">
        <v>13</v>
      </c>
      <c r="J55" s="1">
        <v>48.26</v>
      </c>
      <c r="K55" s="1">
        <v>1</v>
      </c>
      <c r="L55" s="1">
        <v>21.7</v>
      </c>
      <c r="M55" s="1">
        <v>1.45</v>
      </c>
      <c r="N55" s="1">
        <v>551</v>
      </c>
      <c r="O55" s="1">
        <v>2287</v>
      </c>
      <c r="P55" s="1">
        <v>2248</v>
      </c>
      <c r="Q55" s="1">
        <v>37</v>
      </c>
      <c r="R55" s="1">
        <v>1</v>
      </c>
      <c r="S55" s="1">
        <v>1579</v>
      </c>
      <c r="T55" s="1">
        <v>156</v>
      </c>
      <c r="U55" s="1">
        <v>0</v>
      </c>
      <c r="V55" s="1">
        <f t="shared" si="15"/>
        <v>131</v>
      </c>
      <c r="W55" s="1">
        <f t="shared" si="16"/>
        <v>36</v>
      </c>
      <c r="X55" s="1">
        <f t="shared" si="16"/>
        <v>0</v>
      </c>
      <c r="Y55" s="1">
        <f t="shared" si="16"/>
        <v>2</v>
      </c>
      <c r="Z55" s="1">
        <f t="shared" si="17"/>
        <v>169</v>
      </c>
      <c r="AA55" s="3">
        <f t="shared" si="1"/>
        <v>0.25</v>
      </c>
      <c r="AB55" s="13">
        <f t="shared" si="2"/>
        <v>4.5662100456621002E-3</v>
      </c>
      <c r="AC55" s="13">
        <f t="shared" si="3"/>
        <v>5.6939999999999998E-2</v>
      </c>
      <c r="AD55" s="13">
        <f t="shared" si="4"/>
        <v>5.1040000000000002E-2</v>
      </c>
      <c r="AE55" s="13">
        <f t="shared" si="5"/>
        <v>5.64E-3</v>
      </c>
      <c r="AF55" s="13">
        <f t="shared" si="6"/>
        <v>2.5999999999999998E-4</v>
      </c>
      <c r="AG55" s="13">
        <f t="shared" si="7"/>
        <v>3.3800000000000002E-3</v>
      </c>
      <c r="AQ55" s="11">
        <f t="shared" si="22"/>
        <v>48</v>
      </c>
      <c r="AR55" s="11">
        <f t="shared" si="22"/>
        <v>42</v>
      </c>
      <c r="AS55" s="1">
        <f t="shared" si="20"/>
        <v>0</v>
      </c>
      <c r="AT55" s="107">
        <f>+EvolOf!H44</f>
        <v>110238</v>
      </c>
      <c r="AU55" s="1">
        <f t="shared" si="21"/>
        <v>0</v>
      </c>
      <c r="AV55" s="1">
        <f t="shared" si="11"/>
        <v>0</v>
      </c>
      <c r="AW55" s="40">
        <f t="shared" si="12"/>
        <v>0</v>
      </c>
      <c r="AX55" s="1">
        <f t="shared" si="10"/>
        <v>0</v>
      </c>
      <c r="AY55" s="1">
        <f t="shared" si="13"/>
        <v>163834.51238822419</v>
      </c>
      <c r="AZ55" s="1">
        <f t="shared" si="14"/>
        <v>146858.33354926173</v>
      </c>
    </row>
    <row r="56" spans="2:52" x14ac:dyDescent="0.3">
      <c r="B56" s="1">
        <f t="shared" si="0"/>
        <v>3014</v>
      </c>
      <c r="C56" s="1">
        <v>43</v>
      </c>
      <c r="D56" s="1">
        <v>46984</v>
      </c>
      <c r="E56" s="1">
        <v>2681</v>
      </c>
      <c r="F56" s="1">
        <v>0</v>
      </c>
      <c r="G56" s="1">
        <v>319</v>
      </c>
      <c r="H56" s="1">
        <v>0</v>
      </c>
      <c r="I56" s="1">
        <v>14</v>
      </c>
      <c r="J56" s="1">
        <v>47.8</v>
      </c>
      <c r="K56" s="1">
        <v>0.99</v>
      </c>
      <c r="L56" s="1">
        <v>21.9</v>
      </c>
      <c r="M56" s="1">
        <v>1.44</v>
      </c>
      <c r="N56" s="1">
        <v>589</v>
      </c>
      <c r="O56" s="1">
        <v>2416</v>
      </c>
      <c r="P56" s="1">
        <v>2374</v>
      </c>
      <c r="Q56" s="1">
        <v>40</v>
      </c>
      <c r="R56" s="1">
        <v>1</v>
      </c>
      <c r="S56" s="1">
        <v>1692</v>
      </c>
      <c r="T56" s="1">
        <v>169</v>
      </c>
      <c r="U56" s="1">
        <v>0</v>
      </c>
      <c r="V56" s="1">
        <f t="shared" si="15"/>
        <v>129</v>
      </c>
      <c r="W56" s="1">
        <f t="shared" si="16"/>
        <v>37</v>
      </c>
      <c r="X56" s="1">
        <f t="shared" si="16"/>
        <v>0</v>
      </c>
      <c r="Y56" s="1">
        <f t="shared" si="16"/>
        <v>1</v>
      </c>
      <c r="Z56" s="1">
        <f t="shared" si="17"/>
        <v>167</v>
      </c>
      <c r="AA56" s="3">
        <f t="shared" si="1"/>
        <v>0.2475</v>
      </c>
      <c r="AB56" s="13">
        <f t="shared" si="2"/>
        <v>4.6449900464499002E-3</v>
      </c>
      <c r="AC56" s="13">
        <f t="shared" si="3"/>
        <v>6.028E-2</v>
      </c>
      <c r="AD56" s="13">
        <f t="shared" si="4"/>
        <v>5.3620000000000001E-2</v>
      </c>
      <c r="AE56" s="13">
        <f t="shared" si="5"/>
        <v>6.3800000000000003E-3</v>
      </c>
      <c r="AF56" s="13">
        <f t="shared" si="6"/>
        <v>2.7999999999999998E-4</v>
      </c>
      <c r="AG56" s="13">
        <f t="shared" si="7"/>
        <v>3.3400000000000001E-3</v>
      </c>
      <c r="AQ56" s="11">
        <f t="shared" si="22"/>
        <v>49</v>
      </c>
      <c r="AR56" s="11">
        <f t="shared" si="22"/>
        <v>43</v>
      </c>
      <c r="AS56" s="1">
        <f t="shared" si="20"/>
        <v>0</v>
      </c>
      <c r="AT56" s="107">
        <f>+EvolOf!H45</f>
        <v>117710</v>
      </c>
      <c r="AU56" s="1">
        <f t="shared" si="21"/>
        <v>0</v>
      </c>
      <c r="AV56" s="1">
        <f t="shared" si="11"/>
        <v>0</v>
      </c>
      <c r="AW56" s="40">
        <f t="shared" si="12"/>
        <v>0</v>
      </c>
      <c r="AX56" s="1">
        <f t="shared" si="10"/>
        <v>0</v>
      </c>
      <c r="AY56" s="1">
        <f t="shared" si="13"/>
        <v>173444.75600214532</v>
      </c>
      <c r="AZ56" s="1">
        <f t="shared" si="14"/>
        <v>154281.81514324871</v>
      </c>
    </row>
    <row r="57" spans="2:52" x14ac:dyDescent="0.3">
      <c r="B57" s="1">
        <f t="shared" si="0"/>
        <v>3187</v>
      </c>
      <c r="C57" s="1">
        <v>44</v>
      </c>
      <c r="D57" s="1">
        <v>46810</v>
      </c>
      <c r="E57" s="1">
        <v>2811</v>
      </c>
      <c r="F57" s="1">
        <v>0</v>
      </c>
      <c r="G57" s="1">
        <v>360</v>
      </c>
      <c r="H57" s="1">
        <v>0</v>
      </c>
      <c r="I57" s="1">
        <v>16</v>
      </c>
      <c r="J57" s="1">
        <v>47.35</v>
      </c>
      <c r="K57" s="1">
        <v>0.99</v>
      </c>
      <c r="L57" s="1">
        <v>22.1</v>
      </c>
      <c r="M57" s="1">
        <v>1.42</v>
      </c>
      <c r="N57" s="1">
        <v>632</v>
      </c>
      <c r="O57" s="1">
        <v>2546</v>
      </c>
      <c r="P57" s="1">
        <v>2501</v>
      </c>
      <c r="Q57" s="1">
        <v>43</v>
      </c>
      <c r="R57" s="1">
        <v>1</v>
      </c>
      <c r="S57" s="1">
        <v>1804</v>
      </c>
      <c r="T57" s="1">
        <v>180</v>
      </c>
      <c r="U57" s="1">
        <v>0</v>
      </c>
      <c r="V57" s="1">
        <f t="shared" si="15"/>
        <v>130</v>
      </c>
      <c r="W57" s="1">
        <f t="shared" si="16"/>
        <v>41</v>
      </c>
      <c r="X57" s="1">
        <f t="shared" si="16"/>
        <v>0</v>
      </c>
      <c r="Y57" s="1">
        <f t="shared" si="16"/>
        <v>2</v>
      </c>
      <c r="Z57" s="1">
        <f t="shared" si="17"/>
        <v>173</v>
      </c>
      <c r="AA57" s="3">
        <f t="shared" si="1"/>
        <v>0.2475</v>
      </c>
      <c r="AB57" s="13">
        <f t="shared" si="2"/>
        <v>5.0203953561342952E-3</v>
      </c>
      <c r="AC57" s="13">
        <f t="shared" si="3"/>
        <v>6.3740000000000005E-2</v>
      </c>
      <c r="AD57" s="13">
        <f t="shared" si="4"/>
        <v>5.6219999999999999E-2</v>
      </c>
      <c r="AE57" s="13">
        <f t="shared" si="5"/>
        <v>7.1999999999999998E-3</v>
      </c>
      <c r="AF57" s="13">
        <f t="shared" si="6"/>
        <v>3.2000000000000003E-4</v>
      </c>
      <c r="AG57" s="13">
        <f t="shared" si="7"/>
        <v>3.46E-3</v>
      </c>
      <c r="AQ57" s="11">
        <f t="shared" si="22"/>
        <v>50</v>
      </c>
      <c r="AR57" s="11">
        <f t="shared" si="22"/>
        <v>44</v>
      </c>
      <c r="AS57" s="1">
        <f t="shared" si="20"/>
        <v>0</v>
      </c>
      <c r="AT57" s="107">
        <f>+EvolOf!H46</f>
        <v>124736</v>
      </c>
      <c r="AU57" s="1">
        <f t="shared" si="21"/>
        <v>0</v>
      </c>
      <c r="AV57" s="1">
        <f t="shared" si="11"/>
        <v>0</v>
      </c>
      <c r="AW57" s="40">
        <f t="shared" si="12"/>
        <v>0</v>
      </c>
      <c r="AX57" s="1">
        <f t="shared" si="10"/>
        <v>0</v>
      </c>
      <c r="AY57" s="1">
        <f t="shared" si="13"/>
        <v>183400.27782974025</v>
      </c>
      <c r="AZ57" s="1">
        <f t="shared" si="14"/>
        <v>161762.8431061813</v>
      </c>
    </row>
    <row r="58" spans="2:52" x14ac:dyDescent="0.3">
      <c r="B58" s="1">
        <f t="shared" si="0"/>
        <v>3360</v>
      </c>
      <c r="C58" s="1">
        <v>45</v>
      </c>
      <c r="D58" s="1">
        <v>46638</v>
      </c>
      <c r="E58" s="1">
        <v>2940</v>
      </c>
      <c r="F58" s="1">
        <v>0</v>
      </c>
      <c r="G58" s="1">
        <v>401</v>
      </c>
      <c r="H58" s="1">
        <v>0</v>
      </c>
      <c r="I58" s="1">
        <v>19</v>
      </c>
      <c r="J58" s="1">
        <v>46.92</v>
      </c>
      <c r="K58" s="1">
        <v>0.99</v>
      </c>
      <c r="L58" s="1">
        <v>22.1</v>
      </c>
      <c r="M58" s="1">
        <v>1.38</v>
      </c>
      <c r="N58" s="1">
        <v>675</v>
      </c>
      <c r="O58" s="1">
        <v>2676</v>
      </c>
      <c r="P58" s="1">
        <v>2626</v>
      </c>
      <c r="Q58" s="1">
        <v>48</v>
      </c>
      <c r="R58" s="1">
        <v>1</v>
      </c>
      <c r="S58" s="1">
        <v>1925</v>
      </c>
      <c r="T58" s="1">
        <v>192</v>
      </c>
      <c r="U58" s="1">
        <v>0</v>
      </c>
      <c r="V58" s="1">
        <f t="shared" si="15"/>
        <v>129</v>
      </c>
      <c r="W58" s="1">
        <f t="shared" si="16"/>
        <v>41</v>
      </c>
      <c r="X58" s="1">
        <f t="shared" si="16"/>
        <v>0</v>
      </c>
      <c r="Y58" s="1">
        <f t="shared" si="16"/>
        <v>3</v>
      </c>
      <c r="Z58" s="1">
        <f t="shared" si="17"/>
        <v>173</v>
      </c>
      <c r="AA58" s="3">
        <f t="shared" si="1"/>
        <v>0.2475</v>
      </c>
      <c r="AB58" s="13">
        <f t="shared" si="2"/>
        <v>5.6547619047619046E-3</v>
      </c>
      <c r="AC58" s="13">
        <f t="shared" si="3"/>
        <v>6.7199999999999996E-2</v>
      </c>
      <c r="AD58" s="13">
        <f t="shared" si="4"/>
        <v>5.8799999999999998E-2</v>
      </c>
      <c r="AE58" s="13">
        <f t="shared" si="5"/>
        <v>8.0199999999999994E-3</v>
      </c>
      <c r="AF58" s="13">
        <f t="shared" si="6"/>
        <v>3.8000000000000002E-4</v>
      </c>
      <c r="AG58" s="13">
        <f t="shared" si="7"/>
        <v>3.46E-3</v>
      </c>
      <c r="AQ58" s="11">
        <f t="shared" si="22"/>
        <v>51</v>
      </c>
      <c r="AR58" s="11">
        <f t="shared" si="22"/>
        <v>45</v>
      </c>
      <c r="AS58" s="1">
        <f t="shared" si="20"/>
        <v>0</v>
      </c>
      <c r="AT58" s="107">
        <f>+EvolOf!H47</f>
        <v>130759</v>
      </c>
      <c r="AU58" s="1">
        <f t="shared" si="21"/>
        <v>0</v>
      </c>
      <c r="AV58" s="1">
        <f t="shared" si="11"/>
        <v>0</v>
      </c>
      <c r="AW58" s="40">
        <f t="shared" si="12"/>
        <v>0</v>
      </c>
      <c r="AX58" s="1">
        <f t="shared" si="10"/>
        <v>0</v>
      </c>
      <c r="AY58" s="1">
        <f t="shared" si="13"/>
        <v>193355.79965733518</v>
      </c>
      <c r="AZ58" s="1">
        <f t="shared" si="14"/>
        <v>169186.32470016828</v>
      </c>
    </row>
    <row r="59" spans="2:52" x14ac:dyDescent="0.3">
      <c r="B59" s="1">
        <f t="shared" si="0"/>
        <v>3651</v>
      </c>
      <c r="C59" s="1">
        <v>46</v>
      </c>
      <c r="D59" s="1">
        <v>46347</v>
      </c>
      <c r="E59" s="1">
        <v>3169</v>
      </c>
      <c r="F59" s="1">
        <v>0</v>
      </c>
      <c r="G59" s="1">
        <v>460</v>
      </c>
      <c r="H59" s="1">
        <v>0</v>
      </c>
      <c r="I59" s="1">
        <v>22</v>
      </c>
      <c r="J59" s="1">
        <v>46.52</v>
      </c>
      <c r="K59" s="1">
        <v>0.97</v>
      </c>
      <c r="L59" s="1">
        <v>22.1</v>
      </c>
      <c r="M59" s="1">
        <v>1.42</v>
      </c>
      <c r="N59" s="1">
        <v>743</v>
      </c>
      <c r="O59" s="1">
        <v>2899</v>
      </c>
      <c r="P59" s="1">
        <v>2841</v>
      </c>
      <c r="Q59" s="1">
        <v>56</v>
      </c>
      <c r="R59" s="1">
        <v>1</v>
      </c>
      <c r="S59" s="1">
        <v>2111</v>
      </c>
      <c r="T59" s="1">
        <v>209</v>
      </c>
      <c r="U59" s="1">
        <v>0</v>
      </c>
      <c r="V59" s="1">
        <f t="shared" si="15"/>
        <v>229</v>
      </c>
      <c r="W59" s="1">
        <f t="shared" si="16"/>
        <v>59</v>
      </c>
      <c r="X59" s="1">
        <f t="shared" si="16"/>
        <v>0</v>
      </c>
      <c r="Y59" s="1">
        <f t="shared" si="16"/>
        <v>3</v>
      </c>
      <c r="Z59" s="1">
        <f t="shared" si="17"/>
        <v>291</v>
      </c>
      <c r="AA59" s="3">
        <f t="shared" si="1"/>
        <v>0.24249999999999999</v>
      </c>
      <c r="AB59" s="13">
        <f t="shared" si="2"/>
        <v>6.0257463708572991E-3</v>
      </c>
      <c r="AC59" s="13">
        <f t="shared" si="3"/>
        <v>7.3020000000000002E-2</v>
      </c>
      <c r="AD59" s="13">
        <f t="shared" si="4"/>
        <v>6.3380000000000006E-2</v>
      </c>
      <c r="AE59" s="13">
        <f t="shared" si="5"/>
        <v>9.1999999999999998E-3</v>
      </c>
      <c r="AF59" s="13">
        <f t="shared" si="6"/>
        <v>4.4000000000000002E-4</v>
      </c>
      <c r="AG59" s="13">
        <f t="shared" si="7"/>
        <v>5.8199999999999997E-3</v>
      </c>
      <c r="AQ59" s="11">
        <f t="shared" si="22"/>
        <v>52</v>
      </c>
      <c r="AR59" s="11">
        <f t="shared" si="22"/>
        <v>46</v>
      </c>
      <c r="AS59" s="1">
        <f t="shared" si="20"/>
        <v>0</v>
      </c>
      <c r="AT59" s="107">
        <f>+EvolOf!H48</f>
        <v>135032</v>
      </c>
      <c r="AU59" s="1">
        <f t="shared" si="21"/>
        <v>0</v>
      </c>
      <c r="AV59" s="1">
        <f t="shared" si="11"/>
        <v>0</v>
      </c>
      <c r="AW59" s="40">
        <f t="shared" si="12"/>
        <v>0</v>
      </c>
      <c r="AX59" s="1">
        <f t="shared" si="10"/>
        <v>0</v>
      </c>
      <c r="AY59" s="1">
        <f t="shared" si="13"/>
        <v>210101.79302051512</v>
      </c>
      <c r="AZ59" s="1">
        <f t="shared" si="14"/>
        <v>182364.44318871881</v>
      </c>
    </row>
    <row r="60" spans="2:52" x14ac:dyDescent="0.3">
      <c r="B60" s="1">
        <f t="shared" si="0"/>
        <v>3828</v>
      </c>
      <c r="C60" s="1">
        <v>47</v>
      </c>
      <c r="D60" s="1">
        <v>46170</v>
      </c>
      <c r="E60" s="1">
        <v>3293</v>
      </c>
      <c r="F60" s="1">
        <v>0</v>
      </c>
      <c r="G60" s="1">
        <v>510</v>
      </c>
      <c r="H60" s="1">
        <v>0</v>
      </c>
      <c r="I60" s="1">
        <v>25</v>
      </c>
      <c r="J60" s="1">
        <v>46.13</v>
      </c>
      <c r="K60" s="1">
        <v>0.97</v>
      </c>
      <c r="L60" s="1">
        <v>22.1</v>
      </c>
      <c r="M60" s="1">
        <v>1.42</v>
      </c>
      <c r="N60" s="1">
        <v>789</v>
      </c>
      <c r="O60" s="1">
        <v>3029</v>
      </c>
      <c r="P60" s="1">
        <v>2962</v>
      </c>
      <c r="Q60" s="1">
        <v>65</v>
      </c>
      <c r="R60" s="1">
        <v>1</v>
      </c>
      <c r="S60" s="1">
        <v>2235</v>
      </c>
      <c r="T60" s="1">
        <v>222</v>
      </c>
      <c r="U60" s="1">
        <v>0</v>
      </c>
      <c r="V60" s="1">
        <f t="shared" si="15"/>
        <v>124</v>
      </c>
      <c r="W60" s="1">
        <f t="shared" si="16"/>
        <v>50</v>
      </c>
      <c r="X60" s="1">
        <f t="shared" si="16"/>
        <v>0</v>
      </c>
      <c r="Y60" s="1">
        <f t="shared" si="16"/>
        <v>3</v>
      </c>
      <c r="Z60" s="1">
        <f t="shared" si="17"/>
        <v>177</v>
      </c>
      <c r="AA60" s="3">
        <f t="shared" si="1"/>
        <v>0.24249999999999999</v>
      </c>
      <c r="AB60" s="13">
        <f t="shared" si="2"/>
        <v>6.5308254963427374E-3</v>
      </c>
      <c r="AC60" s="13">
        <f t="shared" si="3"/>
        <v>7.6560000000000003E-2</v>
      </c>
      <c r="AD60" s="13">
        <f t="shared" si="4"/>
        <v>6.5860000000000002E-2</v>
      </c>
      <c r="AE60" s="13">
        <f t="shared" si="5"/>
        <v>1.0200000000000001E-2</v>
      </c>
      <c r="AF60" s="13">
        <f t="shared" si="6"/>
        <v>5.0000000000000001E-4</v>
      </c>
      <c r="AG60" s="13">
        <f t="shared" si="7"/>
        <v>3.5400000000000002E-3</v>
      </c>
      <c r="AQ60" s="11">
        <f t="shared" si="22"/>
        <v>53</v>
      </c>
      <c r="AR60" s="11">
        <f t="shared" si="22"/>
        <v>47</v>
      </c>
      <c r="AS60" s="1">
        <f t="shared" si="20"/>
        <v>0</v>
      </c>
      <c r="AT60" s="107">
        <f>+EvolOf!H49</f>
        <v>140510</v>
      </c>
      <c r="AU60" s="1">
        <f t="shared" si="21"/>
        <v>0</v>
      </c>
      <c r="AV60" s="1">
        <f t="shared" si="11"/>
        <v>0</v>
      </c>
      <c r="AW60" s="40">
        <f t="shared" si="12"/>
        <v>0</v>
      </c>
      <c r="AX60" s="1">
        <f t="shared" si="10"/>
        <v>0</v>
      </c>
      <c r="AY60" s="1">
        <f t="shared" si="13"/>
        <v>220287.50032389257</v>
      </c>
      <c r="AZ60" s="1">
        <f t="shared" si="14"/>
        <v>189500.19293797761</v>
      </c>
    </row>
    <row r="61" spans="2:52" x14ac:dyDescent="0.3">
      <c r="B61" s="1">
        <f t="shared" si="0"/>
        <v>4014</v>
      </c>
      <c r="C61" s="1">
        <v>48</v>
      </c>
      <c r="D61" s="1">
        <v>45984</v>
      </c>
      <c r="E61" s="1">
        <v>3422</v>
      </c>
      <c r="F61" s="1">
        <v>0</v>
      </c>
      <c r="G61" s="1">
        <v>563</v>
      </c>
      <c r="H61" s="1">
        <v>0</v>
      </c>
      <c r="I61" s="1">
        <v>29</v>
      </c>
      <c r="J61" s="1">
        <v>45.75</v>
      </c>
      <c r="K61" s="1">
        <v>0.97</v>
      </c>
      <c r="L61" s="1">
        <v>22.2</v>
      </c>
      <c r="M61" s="1">
        <v>1.41</v>
      </c>
      <c r="N61" s="1">
        <v>837</v>
      </c>
      <c r="O61" s="1">
        <v>3168</v>
      </c>
      <c r="P61" s="1">
        <v>3089</v>
      </c>
      <c r="Q61" s="1">
        <v>76</v>
      </c>
      <c r="R61" s="1">
        <v>2</v>
      </c>
      <c r="S61" s="1">
        <v>2353</v>
      </c>
      <c r="T61" s="1">
        <v>233</v>
      </c>
      <c r="U61" s="1">
        <v>0</v>
      </c>
      <c r="V61" s="1">
        <f t="shared" si="15"/>
        <v>129</v>
      </c>
      <c r="W61" s="1">
        <f t="shared" si="16"/>
        <v>53</v>
      </c>
      <c r="X61" s="1">
        <f t="shared" si="16"/>
        <v>0</v>
      </c>
      <c r="Y61" s="1">
        <f t="shared" si="16"/>
        <v>4</v>
      </c>
      <c r="Z61" s="1">
        <f t="shared" si="17"/>
        <v>186</v>
      </c>
      <c r="AA61" s="3">
        <f t="shared" si="1"/>
        <v>0.24249999999999999</v>
      </c>
      <c r="AB61" s="13">
        <f t="shared" si="2"/>
        <v>7.224713502740409E-3</v>
      </c>
      <c r="AC61" s="13">
        <f t="shared" si="3"/>
        <v>8.0280000000000004E-2</v>
      </c>
      <c r="AD61" s="13">
        <f t="shared" si="4"/>
        <v>6.8440000000000001E-2</v>
      </c>
      <c r="AE61" s="13">
        <f t="shared" si="5"/>
        <v>1.1259999999999999E-2</v>
      </c>
      <c r="AF61" s="13">
        <f t="shared" si="6"/>
        <v>5.8E-4</v>
      </c>
      <c r="AG61" s="13">
        <f t="shared" si="7"/>
        <v>3.7200000000000002E-3</v>
      </c>
      <c r="AQ61" s="11">
        <f t="shared" si="22"/>
        <v>54</v>
      </c>
      <c r="AR61" s="11">
        <f t="shared" si="22"/>
        <v>48</v>
      </c>
      <c r="AS61" s="1">
        <f t="shared" si="20"/>
        <v>0</v>
      </c>
      <c r="AT61" s="107">
        <f>+EvolOf!H50</f>
        <v>0</v>
      </c>
      <c r="AU61" s="1">
        <f t="shared" si="21"/>
        <v>0</v>
      </c>
      <c r="AV61" s="1">
        <f t="shared" si="11"/>
        <v>0</v>
      </c>
      <c r="AW61" s="40">
        <f t="shared" si="12"/>
        <v>0</v>
      </c>
      <c r="AX61" s="1">
        <f t="shared" si="10"/>
        <v>0</v>
      </c>
      <c r="AY61" s="1">
        <f t="shared" si="13"/>
        <v>230991.12494778077</v>
      </c>
      <c r="AZ61" s="1">
        <f t="shared" si="14"/>
        <v>196923.67453196459</v>
      </c>
    </row>
    <row r="62" spans="2:52" x14ac:dyDescent="0.3">
      <c r="B62" s="1">
        <f t="shared" si="0"/>
        <v>4205</v>
      </c>
      <c r="C62" s="1">
        <v>49</v>
      </c>
      <c r="D62" s="1">
        <v>45792</v>
      </c>
      <c r="E62" s="1">
        <v>3548</v>
      </c>
      <c r="F62" s="1">
        <v>0</v>
      </c>
      <c r="G62" s="1">
        <v>624</v>
      </c>
      <c r="H62" s="1">
        <v>0</v>
      </c>
      <c r="I62" s="1">
        <v>33</v>
      </c>
      <c r="J62" s="1">
        <v>45.39</v>
      </c>
      <c r="K62" s="1">
        <v>0.97</v>
      </c>
      <c r="L62" s="1">
        <v>22.2</v>
      </c>
      <c r="M62" s="1">
        <v>1.42</v>
      </c>
      <c r="N62" s="1">
        <v>886</v>
      </c>
      <c r="O62" s="1">
        <v>3310</v>
      </c>
      <c r="P62" s="1">
        <v>3217</v>
      </c>
      <c r="Q62" s="1">
        <v>90</v>
      </c>
      <c r="R62" s="1">
        <v>2</v>
      </c>
      <c r="S62" s="1">
        <v>2461</v>
      </c>
      <c r="T62" s="1">
        <v>244</v>
      </c>
      <c r="U62" s="1">
        <v>0</v>
      </c>
      <c r="V62" s="1">
        <f t="shared" si="15"/>
        <v>126</v>
      </c>
      <c r="W62" s="1">
        <f t="shared" si="16"/>
        <v>61</v>
      </c>
      <c r="X62" s="1">
        <f t="shared" si="16"/>
        <v>0</v>
      </c>
      <c r="Y62" s="1">
        <f t="shared" si="16"/>
        <v>4</v>
      </c>
      <c r="Z62" s="1">
        <f t="shared" si="17"/>
        <v>191</v>
      </c>
      <c r="AA62" s="3">
        <f t="shared" si="1"/>
        <v>0.24249999999999999</v>
      </c>
      <c r="AB62" s="13">
        <f t="shared" si="2"/>
        <v>7.8478002378121279E-3</v>
      </c>
      <c r="AC62" s="13">
        <f t="shared" si="3"/>
        <v>8.4099999999999994E-2</v>
      </c>
      <c r="AD62" s="13">
        <f t="shared" si="4"/>
        <v>7.0959999999999995E-2</v>
      </c>
      <c r="AE62" s="13">
        <f t="shared" si="5"/>
        <v>1.248E-2</v>
      </c>
      <c r="AF62" s="13">
        <f t="shared" si="6"/>
        <v>6.6E-4</v>
      </c>
      <c r="AG62" s="13">
        <f t="shared" si="7"/>
        <v>3.82E-3</v>
      </c>
      <c r="AQ62" s="11">
        <f t="shared" si="22"/>
        <v>55</v>
      </c>
      <c r="AR62" s="11">
        <f t="shared" si="22"/>
        <v>49</v>
      </c>
      <c r="AS62" s="1">
        <f t="shared" si="20"/>
        <v>0</v>
      </c>
      <c r="AT62" s="107">
        <f>+EvolOf!H51</f>
        <v>0</v>
      </c>
      <c r="AU62" s="1">
        <f t="shared" si="21"/>
        <v>0</v>
      </c>
      <c r="AV62" s="1">
        <f t="shared" si="11"/>
        <v>0</v>
      </c>
      <c r="AW62" s="40">
        <f t="shared" si="12"/>
        <v>0</v>
      </c>
      <c r="AX62" s="1">
        <f t="shared" si="10"/>
        <v>0</v>
      </c>
      <c r="AY62" s="1">
        <f t="shared" si="13"/>
        <v>241982.48141639715</v>
      </c>
      <c r="AZ62" s="1">
        <f t="shared" si="14"/>
        <v>204174.51701911466</v>
      </c>
    </row>
    <row r="63" spans="2:52" x14ac:dyDescent="0.3">
      <c r="B63" s="1">
        <f t="shared" si="0"/>
        <v>4563</v>
      </c>
      <c r="C63" s="1">
        <v>50</v>
      </c>
      <c r="D63" s="1">
        <v>45436</v>
      </c>
      <c r="E63" s="1">
        <v>3810</v>
      </c>
      <c r="F63" s="1">
        <v>0</v>
      </c>
      <c r="G63" s="1">
        <v>714</v>
      </c>
      <c r="H63" s="1">
        <v>0</v>
      </c>
      <c r="I63" s="1">
        <v>39</v>
      </c>
      <c r="J63" s="1">
        <v>45.05</v>
      </c>
      <c r="K63" s="1">
        <v>0.95</v>
      </c>
      <c r="L63" s="1">
        <v>22.2</v>
      </c>
      <c r="M63" s="1">
        <v>1.45</v>
      </c>
      <c r="N63" s="1">
        <v>969</v>
      </c>
      <c r="O63" s="1">
        <v>3584</v>
      </c>
      <c r="P63" s="1">
        <v>3470</v>
      </c>
      <c r="Q63" s="1">
        <v>110</v>
      </c>
      <c r="R63" s="1">
        <v>3</v>
      </c>
      <c r="S63" s="1">
        <v>2662</v>
      </c>
      <c r="T63" s="1">
        <v>264</v>
      </c>
      <c r="U63" s="1">
        <v>0</v>
      </c>
      <c r="V63" s="1">
        <f t="shared" si="15"/>
        <v>262</v>
      </c>
      <c r="W63" s="1">
        <f t="shared" si="16"/>
        <v>90</v>
      </c>
      <c r="X63" s="1">
        <f t="shared" si="16"/>
        <v>0</v>
      </c>
      <c r="Y63" s="1">
        <f t="shared" si="16"/>
        <v>6</v>
      </c>
      <c r="Z63" s="1">
        <f t="shared" si="17"/>
        <v>358</v>
      </c>
      <c r="AA63" s="3">
        <f t="shared" si="1"/>
        <v>0.23750000000000002</v>
      </c>
      <c r="AB63" s="13">
        <f t="shared" si="2"/>
        <v>8.5470085470085479E-3</v>
      </c>
      <c r="AC63" s="13">
        <f t="shared" si="3"/>
        <v>9.1259999999999994E-2</v>
      </c>
      <c r="AD63" s="13">
        <f t="shared" si="4"/>
        <v>7.6200000000000004E-2</v>
      </c>
      <c r="AE63" s="13">
        <f t="shared" si="5"/>
        <v>1.4279999999999999E-2</v>
      </c>
      <c r="AF63" s="13">
        <f t="shared" si="6"/>
        <v>7.7999999999999999E-4</v>
      </c>
      <c r="AG63" s="13">
        <f t="shared" si="7"/>
        <v>7.1599999999999997E-3</v>
      </c>
      <c r="AQ63" s="11">
        <f t="shared" si="22"/>
        <v>56</v>
      </c>
      <c r="AR63" s="11">
        <f t="shared" si="22"/>
        <v>50</v>
      </c>
      <c r="AS63" s="1">
        <f t="shared" si="20"/>
        <v>0</v>
      </c>
      <c r="AT63" s="107">
        <f>+EvolOf!H52</f>
        <v>0</v>
      </c>
      <c r="AU63" s="1">
        <f t="shared" si="21"/>
        <v>0</v>
      </c>
      <c r="AV63" s="1">
        <f t="shared" si="11"/>
        <v>0</v>
      </c>
      <c r="AW63" s="40">
        <f t="shared" si="12"/>
        <v>0</v>
      </c>
      <c r="AX63" s="1">
        <f t="shared" si="10"/>
        <v>0</v>
      </c>
      <c r="AY63" s="1">
        <f t="shared" si="13"/>
        <v>262584.08149893465</v>
      </c>
      <c r="AZ63" s="1">
        <f t="shared" si="14"/>
        <v>219251.66568287116</v>
      </c>
    </row>
    <row r="64" spans="2:52" x14ac:dyDescent="0.3">
      <c r="B64" s="1">
        <f t="shared" si="0"/>
        <v>4774</v>
      </c>
      <c r="C64" s="1">
        <v>51</v>
      </c>
      <c r="D64" s="1">
        <v>45224</v>
      </c>
      <c r="E64" s="1">
        <v>3943</v>
      </c>
      <c r="F64" s="1">
        <v>0</v>
      </c>
      <c r="G64" s="1">
        <v>788</v>
      </c>
      <c r="H64" s="1">
        <v>0</v>
      </c>
      <c r="I64" s="1">
        <v>43</v>
      </c>
      <c r="J64" s="1">
        <v>44.72</v>
      </c>
      <c r="K64" s="1">
        <v>0.95</v>
      </c>
      <c r="L64" s="1">
        <v>22.2</v>
      </c>
      <c r="M64" s="1">
        <v>1.45</v>
      </c>
      <c r="N64" s="1">
        <v>1021</v>
      </c>
      <c r="O64" s="1">
        <v>3743</v>
      </c>
      <c r="P64" s="1">
        <v>3608</v>
      </c>
      <c r="Q64" s="1">
        <v>130</v>
      </c>
      <c r="R64" s="1">
        <v>4</v>
      </c>
      <c r="S64" s="1">
        <v>2768</v>
      </c>
      <c r="T64" s="1">
        <v>275</v>
      </c>
      <c r="U64" s="1">
        <v>0</v>
      </c>
      <c r="V64" s="1">
        <f t="shared" si="15"/>
        <v>133</v>
      </c>
      <c r="W64" s="1">
        <f t="shared" si="16"/>
        <v>74</v>
      </c>
      <c r="X64" s="1">
        <f t="shared" si="16"/>
        <v>0</v>
      </c>
      <c r="Y64" s="1">
        <f t="shared" si="16"/>
        <v>4</v>
      </c>
      <c r="Z64" s="1">
        <f t="shared" si="17"/>
        <v>211</v>
      </c>
      <c r="AA64" s="3">
        <f t="shared" si="1"/>
        <v>0.23750000000000002</v>
      </c>
      <c r="AB64" s="13">
        <f t="shared" si="2"/>
        <v>9.0071219103477172E-3</v>
      </c>
      <c r="AC64" s="13">
        <f t="shared" si="3"/>
        <v>9.5479999999999995E-2</v>
      </c>
      <c r="AD64" s="13">
        <f t="shared" si="4"/>
        <v>7.886E-2</v>
      </c>
      <c r="AE64" s="13">
        <f t="shared" si="5"/>
        <v>1.576E-2</v>
      </c>
      <c r="AF64" s="13">
        <f t="shared" si="6"/>
        <v>8.5999999999999998E-4</v>
      </c>
      <c r="AG64" s="13">
        <f t="shared" si="7"/>
        <v>4.2199999999999998E-3</v>
      </c>
      <c r="AQ64" s="11">
        <f t="shared" ref="AQ64:AR79" si="23">+AQ63+1</f>
        <v>57</v>
      </c>
      <c r="AR64" s="11">
        <f t="shared" si="23"/>
        <v>51</v>
      </c>
      <c r="AS64" s="1">
        <f t="shared" si="20"/>
        <v>0</v>
      </c>
      <c r="AT64" s="107">
        <f>+EvolOf!H53</f>
        <v>0</v>
      </c>
      <c r="AU64" s="1">
        <f t="shared" si="21"/>
        <v>0</v>
      </c>
      <c r="AV64" s="1">
        <f t="shared" si="11"/>
        <v>0</v>
      </c>
      <c r="AW64" s="40">
        <f t="shared" si="12"/>
        <v>0</v>
      </c>
      <c r="AX64" s="1">
        <f t="shared" si="10"/>
        <v>0</v>
      </c>
      <c r="AY64" s="1">
        <f t="shared" si="13"/>
        <v>274726.36534646375</v>
      </c>
      <c r="AZ64" s="1">
        <f t="shared" si="14"/>
        <v>226905.33275264065</v>
      </c>
    </row>
    <row r="65" spans="2:52" x14ac:dyDescent="0.3">
      <c r="B65" s="1">
        <f t="shared" si="0"/>
        <v>4993</v>
      </c>
      <c r="C65" s="1">
        <v>52</v>
      </c>
      <c r="D65" s="1">
        <v>45006</v>
      </c>
      <c r="E65" s="1">
        <v>4077</v>
      </c>
      <c r="F65" s="1">
        <v>0</v>
      </c>
      <c r="G65" s="1">
        <v>868</v>
      </c>
      <c r="H65" s="1">
        <v>0</v>
      </c>
      <c r="I65" s="1">
        <v>48</v>
      </c>
      <c r="J65" s="1">
        <v>44.41</v>
      </c>
      <c r="K65" s="1">
        <v>0.95</v>
      </c>
      <c r="L65" s="1">
        <v>22.4</v>
      </c>
      <c r="M65" s="1">
        <v>1.45</v>
      </c>
      <c r="N65" s="1">
        <v>1077</v>
      </c>
      <c r="O65" s="1">
        <v>3906</v>
      </c>
      <c r="P65" s="1">
        <v>3746</v>
      </c>
      <c r="Q65" s="1">
        <v>154</v>
      </c>
      <c r="R65" s="1">
        <v>5</v>
      </c>
      <c r="S65" s="1">
        <v>2866</v>
      </c>
      <c r="T65" s="1">
        <v>285</v>
      </c>
      <c r="U65" s="1">
        <v>0</v>
      </c>
      <c r="V65" s="1">
        <f t="shared" si="15"/>
        <v>134</v>
      </c>
      <c r="W65" s="1">
        <f t="shared" si="16"/>
        <v>80</v>
      </c>
      <c r="X65" s="1">
        <f t="shared" si="16"/>
        <v>0</v>
      </c>
      <c r="Y65" s="1">
        <f t="shared" si="16"/>
        <v>5</v>
      </c>
      <c r="Z65" s="1">
        <f t="shared" si="17"/>
        <v>219</v>
      </c>
      <c r="AA65" s="3">
        <f t="shared" si="1"/>
        <v>0.23750000000000002</v>
      </c>
      <c r="AB65" s="13">
        <f t="shared" si="2"/>
        <v>9.6134588423793313E-3</v>
      </c>
      <c r="AC65" s="13">
        <f t="shared" si="3"/>
        <v>9.9860000000000004E-2</v>
      </c>
      <c r="AD65" s="13">
        <f t="shared" si="4"/>
        <v>8.1540000000000001E-2</v>
      </c>
      <c r="AE65" s="13">
        <f t="shared" si="5"/>
        <v>1.736E-2</v>
      </c>
      <c r="AF65" s="13">
        <f t="shared" si="6"/>
        <v>9.6000000000000002E-4</v>
      </c>
      <c r="AG65" s="13">
        <f t="shared" si="7"/>
        <v>4.3800000000000002E-3</v>
      </c>
      <c r="AQ65" s="11">
        <f t="shared" si="23"/>
        <v>58</v>
      </c>
      <c r="AR65" s="11">
        <f t="shared" si="23"/>
        <v>52</v>
      </c>
      <c r="AS65" s="1">
        <f t="shared" si="20"/>
        <v>0</v>
      </c>
      <c r="AT65" s="107">
        <f>+EvolOf!H54</f>
        <v>0</v>
      </c>
      <c r="AU65" s="1">
        <f t="shared" si="21"/>
        <v>0</v>
      </c>
      <c r="AV65" s="1">
        <f t="shared" si="11"/>
        <v>0</v>
      </c>
      <c r="AW65" s="40">
        <f t="shared" si="12"/>
        <v>0</v>
      </c>
      <c r="AX65" s="1">
        <f t="shared" si="10"/>
        <v>0</v>
      </c>
      <c r="AY65" s="1">
        <f t="shared" si="13"/>
        <v>287329.02014555794</v>
      </c>
      <c r="AZ65" s="1">
        <f t="shared" si="14"/>
        <v>234616.54619135582</v>
      </c>
    </row>
    <row r="66" spans="2:52" x14ac:dyDescent="0.3">
      <c r="B66" s="1">
        <f t="shared" si="0"/>
        <v>5208</v>
      </c>
      <c r="C66" s="1">
        <v>53</v>
      </c>
      <c r="D66" s="1">
        <v>44790</v>
      </c>
      <c r="E66" s="1">
        <v>4201</v>
      </c>
      <c r="F66" s="1">
        <v>0</v>
      </c>
      <c r="G66" s="1">
        <v>954</v>
      </c>
      <c r="H66" s="1">
        <v>0</v>
      </c>
      <c r="I66" s="1">
        <v>53</v>
      </c>
      <c r="J66" s="1">
        <v>44.1</v>
      </c>
      <c r="K66" s="1">
        <v>0.94</v>
      </c>
      <c r="L66" s="1">
        <v>22.5</v>
      </c>
      <c r="M66" s="1">
        <v>1.45</v>
      </c>
      <c r="N66" s="1">
        <v>1132</v>
      </c>
      <c r="O66" s="1">
        <v>4067</v>
      </c>
      <c r="P66" s="1">
        <v>3877</v>
      </c>
      <c r="Q66" s="1">
        <v>182</v>
      </c>
      <c r="R66" s="1">
        <v>6</v>
      </c>
      <c r="S66" s="1">
        <v>2958</v>
      </c>
      <c r="T66" s="1">
        <v>294</v>
      </c>
      <c r="U66" s="1">
        <v>0</v>
      </c>
      <c r="V66" s="1">
        <f t="shared" si="15"/>
        <v>124</v>
      </c>
      <c r="W66" s="1">
        <f t="shared" si="16"/>
        <v>86</v>
      </c>
      <c r="X66" s="1">
        <f t="shared" si="16"/>
        <v>0</v>
      </c>
      <c r="Y66" s="1">
        <f t="shared" si="16"/>
        <v>5</v>
      </c>
      <c r="Z66" s="1">
        <f t="shared" si="17"/>
        <v>215</v>
      </c>
      <c r="AA66" s="3">
        <f t="shared" si="1"/>
        <v>0.23500000000000001</v>
      </c>
      <c r="AB66" s="13">
        <f t="shared" si="2"/>
        <v>1.0176651305683564E-2</v>
      </c>
      <c r="AC66" s="13">
        <f t="shared" si="3"/>
        <v>0.10416</v>
      </c>
      <c r="AD66" s="13">
        <f t="shared" si="4"/>
        <v>8.4019999999999997E-2</v>
      </c>
      <c r="AE66" s="13">
        <f t="shared" si="5"/>
        <v>1.908E-2</v>
      </c>
      <c r="AF66" s="13">
        <f t="shared" si="6"/>
        <v>1.06E-3</v>
      </c>
      <c r="AG66" s="13">
        <f t="shared" si="7"/>
        <v>4.3E-3</v>
      </c>
      <c r="AQ66" s="11">
        <f t="shared" si="23"/>
        <v>59</v>
      </c>
      <c r="AR66" s="11">
        <f t="shared" si="23"/>
        <v>53</v>
      </c>
      <c r="AS66" s="1">
        <f t="shared" si="20"/>
        <v>0</v>
      </c>
      <c r="AT66" s="107">
        <f>+EvolOf!H55</f>
        <v>0</v>
      </c>
      <c r="AU66" s="1">
        <f t="shared" si="21"/>
        <v>0</v>
      </c>
      <c r="AV66" s="1">
        <f t="shared" si="11"/>
        <v>0</v>
      </c>
      <c r="AW66" s="40">
        <f t="shared" si="12"/>
        <v>0</v>
      </c>
      <c r="AX66" s="1">
        <f t="shared" si="10"/>
        <v>0</v>
      </c>
      <c r="AY66" s="1">
        <f t="shared" si="13"/>
        <v>299701.48946886952</v>
      </c>
      <c r="AZ66" s="1">
        <f t="shared" si="14"/>
        <v>241752.29594061463</v>
      </c>
    </row>
    <row r="67" spans="2:52" x14ac:dyDescent="0.3">
      <c r="B67" s="1">
        <f t="shared" si="0"/>
        <v>5424</v>
      </c>
      <c r="C67" s="1">
        <v>54</v>
      </c>
      <c r="D67" s="1">
        <v>44574</v>
      </c>
      <c r="E67" s="1">
        <v>4320</v>
      </c>
      <c r="F67" s="1">
        <v>0</v>
      </c>
      <c r="G67" s="1">
        <v>1047</v>
      </c>
      <c r="H67" s="1">
        <v>0</v>
      </c>
      <c r="I67" s="1">
        <v>57</v>
      </c>
      <c r="J67" s="1">
        <v>43.81</v>
      </c>
      <c r="K67" s="1">
        <v>0.94</v>
      </c>
      <c r="L67" s="1">
        <v>22.6</v>
      </c>
      <c r="M67" s="1">
        <v>1.42</v>
      </c>
      <c r="N67" s="1">
        <v>1191</v>
      </c>
      <c r="O67" s="1">
        <v>4224</v>
      </c>
      <c r="P67" s="1">
        <v>3999</v>
      </c>
      <c r="Q67" s="1">
        <v>216</v>
      </c>
      <c r="R67" s="1">
        <v>7</v>
      </c>
      <c r="S67" s="1">
        <v>3053</v>
      </c>
      <c r="T67" s="1">
        <v>303</v>
      </c>
      <c r="U67" s="1">
        <v>0</v>
      </c>
      <c r="V67" s="1">
        <f t="shared" si="15"/>
        <v>119</v>
      </c>
      <c r="W67" s="1">
        <f t="shared" si="16"/>
        <v>93</v>
      </c>
      <c r="X67" s="1">
        <f t="shared" si="16"/>
        <v>0</v>
      </c>
      <c r="Y67" s="1">
        <f t="shared" si="16"/>
        <v>4</v>
      </c>
      <c r="Z67" s="1">
        <f t="shared" si="17"/>
        <v>216</v>
      </c>
      <c r="AA67" s="3">
        <f t="shared" si="1"/>
        <v>0.23500000000000001</v>
      </c>
      <c r="AB67" s="13">
        <f t="shared" si="2"/>
        <v>1.0508849557522125E-2</v>
      </c>
      <c r="AC67" s="13">
        <f t="shared" si="3"/>
        <v>0.10847999999999999</v>
      </c>
      <c r="AD67" s="13">
        <f t="shared" si="4"/>
        <v>8.6400000000000005E-2</v>
      </c>
      <c r="AE67" s="13">
        <f t="shared" si="5"/>
        <v>2.094E-2</v>
      </c>
      <c r="AF67" s="13">
        <f t="shared" si="6"/>
        <v>1.14E-3</v>
      </c>
      <c r="AG67" s="13">
        <f t="shared" si="7"/>
        <v>4.3200000000000001E-3</v>
      </c>
      <c r="AQ67" s="11">
        <f t="shared" si="23"/>
        <v>60</v>
      </c>
      <c r="AR67" s="11">
        <f t="shared" si="23"/>
        <v>54</v>
      </c>
      <c r="AS67" s="1">
        <f t="shared" si="20"/>
        <v>0</v>
      </c>
      <c r="AT67" s="107">
        <f>+EvolOf!H56</f>
        <v>0</v>
      </c>
      <c r="AU67" s="1">
        <f t="shared" si="21"/>
        <v>0</v>
      </c>
      <c r="AV67" s="1">
        <f t="shared" si="11"/>
        <v>0</v>
      </c>
      <c r="AW67" s="40">
        <f t="shared" si="12"/>
        <v>0</v>
      </c>
      <c r="AX67" s="1">
        <f t="shared" si="10"/>
        <v>0</v>
      </c>
      <c r="AY67" s="1">
        <f t="shared" si="13"/>
        <v>312131.50516112678</v>
      </c>
      <c r="AZ67" s="1">
        <f t="shared" si="14"/>
        <v>248600.31384514523</v>
      </c>
    </row>
    <row r="68" spans="2:52" x14ac:dyDescent="0.3">
      <c r="B68" s="1">
        <f t="shared" si="0"/>
        <v>5844</v>
      </c>
      <c r="C68" s="1">
        <v>55</v>
      </c>
      <c r="D68" s="1">
        <v>44154</v>
      </c>
      <c r="E68" s="1">
        <v>4588</v>
      </c>
      <c r="F68" s="1">
        <v>0</v>
      </c>
      <c r="G68" s="1">
        <v>1192</v>
      </c>
      <c r="H68" s="1">
        <v>0</v>
      </c>
      <c r="I68" s="1">
        <v>64</v>
      </c>
      <c r="J68" s="1">
        <v>43.53</v>
      </c>
      <c r="K68" s="1">
        <v>0.93</v>
      </c>
      <c r="L68" s="1">
        <v>22.5</v>
      </c>
      <c r="M68" s="1">
        <v>1.45</v>
      </c>
      <c r="N68" s="1">
        <v>1295</v>
      </c>
      <c r="O68" s="1">
        <v>4539</v>
      </c>
      <c r="P68" s="1">
        <v>4265</v>
      </c>
      <c r="Q68" s="1">
        <v>264</v>
      </c>
      <c r="R68" s="1">
        <v>9</v>
      </c>
      <c r="S68" s="1">
        <v>3261</v>
      </c>
      <c r="T68" s="1">
        <v>325</v>
      </c>
      <c r="U68" s="1">
        <v>0</v>
      </c>
      <c r="V68" s="1">
        <f t="shared" si="15"/>
        <v>268</v>
      </c>
      <c r="W68" s="1">
        <f t="shared" si="16"/>
        <v>145</v>
      </c>
      <c r="X68" s="1">
        <f t="shared" si="16"/>
        <v>0</v>
      </c>
      <c r="Y68" s="1">
        <f t="shared" si="16"/>
        <v>7</v>
      </c>
      <c r="Z68" s="1">
        <f t="shared" si="17"/>
        <v>420</v>
      </c>
      <c r="AA68" s="3">
        <f t="shared" si="1"/>
        <v>0.23250000000000001</v>
      </c>
      <c r="AB68" s="13">
        <f t="shared" si="2"/>
        <v>1.0951403148528405E-2</v>
      </c>
      <c r="AC68" s="13">
        <f t="shared" si="3"/>
        <v>0.11688</v>
      </c>
      <c r="AD68" s="13">
        <f t="shared" si="4"/>
        <v>9.1759999999999994E-2</v>
      </c>
      <c r="AE68" s="13">
        <f t="shared" si="5"/>
        <v>2.384E-2</v>
      </c>
      <c r="AF68" s="13">
        <f t="shared" si="6"/>
        <v>1.2800000000000001E-3</v>
      </c>
      <c r="AG68" s="13">
        <f t="shared" si="7"/>
        <v>8.3999999999999995E-3</v>
      </c>
      <c r="AQ68" s="11">
        <f t="shared" si="23"/>
        <v>61</v>
      </c>
      <c r="AR68" s="11">
        <f t="shared" si="23"/>
        <v>55</v>
      </c>
      <c r="AS68" s="1">
        <f t="shared" si="20"/>
        <v>0</v>
      </c>
      <c r="AT68" s="107">
        <f>+EvolOf!H57</f>
        <v>0</v>
      </c>
      <c r="AU68" s="1">
        <f t="shared" si="21"/>
        <v>0</v>
      </c>
      <c r="AV68" s="1">
        <f t="shared" si="11"/>
        <v>0</v>
      </c>
      <c r="AW68" s="40">
        <f t="shared" si="12"/>
        <v>0</v>
      </c>
      <c r="AX68" s="1">
        <f t="shared" si="10"/>
        <v>0</v>
      </c>
      <c r="AY68" s="1">
        <f t="shared" si="13"/>
        <v>336300.98011829372</v>
      </c>
      <c r="AZ68" s="1">
        <f t="shared" si="14"/>
        <v>264022.74072257552</v>
      </c>
    </row>
    <row r="69" spans="2:52" x14ac:dyDescent="0.3">
      <c r="B69" s="1">
        <f t="shared" si="0"/>
        <v>6061</v>
      </c>
      <c r="C69" s="1">
        <v>56</v>
      </c>
      <c r="D69" s="1">
        <v>43938</v>
      </c>
      <c r="E69" s="1">
        <v>4686</v>
      </c>
      <c r="F69" s="1">
        <v>0</v>
      </c>
      <c r="G69" s="1">
        <v>1304</v>
      </c>
      <c r="H69" s="1">
        <v>0</v>
      </c>
      <c r="I69" s="1">
        <v>71</v>
      </c>
      <c r="J69" s="1">
        <v>43.26</v>
      </c>
      <c r="K69" s="1">
        <v>0.93</v>
      </c>
      <c r="L69" s="1">
        <v>22.7</v>
      </c>
      <c r="M69" s="1">
        <v>1.44</v>
      </c>
      <c r="N69" s="1">
        <v>1356</v>
      </c>
      <c r="O69" s="1">
        <v>4694</v>
      </c>
      <c r="P69" s="1">
        <v>4370</v>
      </c>
      <c r="Q69" s="1">
        <v>312</v>
      </c>
      <c r="R69" s="1">
        <v>11</v>
      </c>
      <c r="S69" s="1">
        <v>3357</v>
      </c>
      <c r="T69" s="1">
        <v>335</v>
      </c>
      <c r="U69" s="1">
        <v>0</v>
      </c>
      <c r="V69" s="1">
        <f t="shared" si="15"/>
        <v>98</v>
      </c>
      <c r="W69" s="1">
        <f t="shared" si="16"/>
        <v>112</v>
      </c>
      <c r="X69" s="1">
        <f t="shared" si="16"/>
        <v>0</v>
      </c>
      <c r="Y69" s="1">
        <f t="shared" si="16"/>
        <v>7</v>
      </c>
      <c r="Z69" s="1">
        <f t="shared" si="17"/>
        <v>217</v>
      </c>
      <c r="AA69" s="3">
        <f t="shared" si="1"/>
        <v>0.23250000000000001</v>
      </c>
      <c r="AB69" s="13">
        <f t="shared" si="2"/>
        <v>1.1714238574492658E-2</v>
      </c>
      <c r="AC69" s="13">
        <f t="shared" si="3"/>
        <v>0.12121999999999999</v>
      </c>
      <c r="AD69" s="13">
        <f t="shared" si="4"/>
        <v>9.3719999999999998E-2</v>
      </c>
      <c r="AE69" s="13">
        <f t="shared" si="5"/>
        <v>2.6079999999999999E-2</v>
      </c>
      <c r="AF69" s="13">
        <f t="shared" si="6"/>
        <v>1.42E-3</v>
      </c>
      <c r="AG69" s="13">
        <f t="shared" si="7"/>
        <v>4.3400000000000001E-3</v>
      </c>
      <c r="AQ69" s="11">
        <f t="shared" si="23"/>
        <v>62</v>
      </c>
      <c r="AR69" s="11">
        <f t="shared" si="23"/>
        <v>56</v>
      </c>
      <c r="AS69" s="1">
        <f t="shared" si="20"/>
        <v>0</v>
      </c>
      <c r="AT69" s="107">
        <f>+EvolOf!H58</f>
        <v>0</v>
      </c>
      <c r="AU69" s="1">
        <f t="shared" si="21"/>
        <v>0</v>
      </c>
      <c r="AV69" s="1">
        <f t="shared" si="11"/>
        <v>0</v>
      </c>
      <c r="AW69" s="40">
        <f t="shared" si="12"/>
        <v>0</v>
      </c>
      <c r="AX69" s="1">
        <f t="shared" si="10"/>
        <v>0</v>
      </c>
      <c r="AY69" s="1">
        <f t="shared" si="13"/>
        <v>348788.54217949661</v>
      </c>
      <c r="AZ69" s="1">
        <f t="shared" si="14"/>
        <v>269662.28487924783</v>
      </c>
    </row>
    <row r="70" spans="2:52" x14ac:dyDescent="0.3">
      <c r="B70" s="1">
        <f t="shared" si="0"/>
        <v>6278</v>
      </c>
      <c r="C70" s="1">
        <v>57</v>
      </c>
      <c r="D70" s="1">
        <v>43720</v>
      </c>
      <c r="E70" s="1">
        <v>4780</v>
      </c>
      <c r="F70" s="1">
        <v>0</v>
      </c>
      <c r="G70" s="1">
        <v>1422</v>
      </c>
      <c r="H70" s="1">
        <v>0</v>
      </c>
      <c r="I70" s="1">
        <v>76</v>
      </c>
      <c r="J70" s="1">
        <v>43</v>
      </c>
      <c r="K70" s="1">
        <v>0.93</v>
      </c>
      <c r="L70" s="1">
        <v>22.8</v>
      </c>
      <c r="M70" s="1">
        <v>1.42</v>
      </c>
      <c r="N70" s="1">
        <v>1421</v>
      </c>
      <c r="O70" s="1">
        <v>4848</v>
      </c>
      <c r="P70" s="1">
        <v>4467</v>
      </c>
      <c r="Q70" s="1">
        <v>367</v>
      </c>
      <c r="R70" s="1">
        <v>13</v>
      </c>
      <c r="S70" s="1">
        <v>3452</v>
      </c>
      <c r="T70" s="1">
        <v>343</v>
      </c>
      <c r="U70" s="1">
        <v>0</v>
      </c>
      <c r="V70" s="1">
        <f t="shared" si="15"/>
        <v>94</v>
      </c>
      <c r="W70" s="1">
        <f t="shared" si="16"/>
        <v>118</v>
      </c>
      <c r="X70" s="1">
        <f t="shared" si="16"/>
        <v>0</v>
      </c>
      <c r="Y70" s="1">
        <f t="shared" si="16"/>
        <v>5</v>
      </c>
      <c r="Z70" s="1">
        <f t="shared" si="17"/>
        <v>217</v>
      </c>
      <c r="AA70" s="3">
        <f t="shared" si="1"/>
        <v>0.23250000000000001</v>
      </c>
      <c r="AB70" s="13">
        <f t="shared" si="2"/>
        <v>1.2105766167569289E-2</v>
      </c>
      <c r="AC70" s="13">
        <f t="shared" si="3"/>
        <v>0.12556</v>
      </c>
      <c r="AD70" s="13">
        <f t="shared" si="4"/>
        <v>9.5600000000000004E-2</v>
      </c>
      <c r="AE70" s="13">
        <f t="shared" si="5"/>
        <v>2.844E-2</v>
      </c>
      <c r="AF70" s="13">
        <f t="shared" si="6"/>
        <v>1.5200000000000001E-3</v>
      </c>
      <c r="AG70" s="13">
        <f t="shared" si="7"/>
        <v>4.3400000000000001E-3</v>
      </c>
      <c r="AQ70" s="11">
        <f t="shared" si="23"/>
        <v>63</v>
      </c>
      <c r="AR70" s="11">
        <f t="shared" si="23"/>
        <v>57</v>
      </c>
      <c r="AS70" s="1">
        <f t="shared" si="20"/>
        <v>0</v>
      </c>
      <c r="AT70" s="107">
        <f>+EvolOf!H59</f>
        <v>0</v>
      </c>
      <c r="AU70" s="1">
        <f t="shared" si="21"/>
        <v>0</v>
      </c>
      <c r="AV70" s="1">
        <f t="shared" si="11"/>
        <v>0</v>
      </c>
      <c r="AW70" s="40">
        <f t="shared" si="12"/>
        <v>0</v>
      </c>
      <c r="AX70" s="1">
        <f t="shared" si="10"/>
        <v>0</v>
      </c>
      <c r="AY70" s="1">
        <f t="shared" si="13"/>
        <v>361276.1042406995</v>
      </c>
      <c r="AZ70" s="1">
        <f t="shared" si="14"/>
        <v>275071.64356013754</v>
      </c>
    </row>
    <row r="71" spans="2:52" x14ac:dyDescent="0.3">
      <c r="B71" s="1">
        <f t="shared" si="0"/>
        <v>6498</v>
      </c>
      <c r="C71" s="1">
        <v>58</v>
      </c>
      <c r="D71" s="1">
        <v>43501</v>
      </c>
      <c r="E71" s="1">
        <v>4871</v>
      </c>
      <c r="F71" s="1">
        <v>0</v>
      </c>
      <c r="G71" s="1">
        <v>1545</v>
      </c>
      <c r="H71" s="1">
        <v>0</v>
      </c>
      <c r="I71" s="1">
        <v>82</v>
      </c>
      <c r="J71" s="1">
        <v>42.75</v>
      </c>
      <c r="K71" s="1">
        <v>0.93</v>
      </c>
      <c r="L71" s="1">
        <v>22.9</v>
      </c>
      <c r="M71" s="1">
        <v>1.44</v>
      </c>
      <c r="N71" s="1">
        <v>1487</v>
      </c>
      <c r="O71" s="1">
        <v>5001</v>
      </c>
      <c r="P71" s="1">
        <v>4560</v>
      </c>
      <c r="Q71" s="1">
        <v>426</v>
      </c>
      <c r="R71" s="1">
        <v>14</v>
      </c>
      <c r="S71" s="1">
        <v>3551</v>
      </c>
      <c r="T71" s="1">
        <v>354</v>
      </c>
      <c r="U71" s="1">
        <v>0</v>
      </c>
      <c r="V71" s="1">
        <f t="shared" si="15"/>
        <v>91</v>
      </c>
      <c r="W71" s="1">
        <f t="shared" si="16"/>
        <v>123</v>
      </c>
      <c r="X71" s="1">
        <f t="shared" si="16"/>
        <v>0</v>
      </c>
      <c r="Y71" s="1">
        <f t="shared" si="16"/>
        <v>6</v>
      </c>
      <c r="Z71" s="1">
        <f t="shared" si="17"/>
        <v>220</v>
      </c>
      <c r="AA71" s="3">
        <f t="shared" si="1"/>
        <v>0.23250000000000001</v>
      </c>
      <c r="AB71" s="13">
        <f t="shared" si="2"/>
        <v>1.2619267466912895E-2</v>
      </c>
      <c r="AC71" s="13">
        <f t="shared" si="3"/>
        <v>0.12995999999999999</v>
      </c>
      <c r="AD71" s="13">
        <f t="shared" si="4"/>
        <v>9.7420000000000007E-2</v>
      </c>
      <c r="AE71" s="13">
        <f t="shared" si="5"/>
        <v>3.09E-2</v>
      </c>
      <c r="AF71" s="13">
        <f t="shared" si="6"/>
        <v>1.64E-3</v>
      </c>
      <c r="AG71" s="13">
        <f t="shared" si="7"/>
        <v>4.4000000000000003E-3</v>
      </c>
      <c r="AQ71" s="11">
        <f t="shared" si="23"/>
        <v>64</v>
      </c>
      <c r="AR71" s="11">
        <f t="shared" si="23"/>
        <v>58</v>
      </c>
      <c r="AS71" s="1">
        <f t="shared" si="20"/>
        <v>0</v>
      </c>
      <c r="AT71" s="107">
        <f>+EvolOf!H60</f>
        <v>0</v>
      </c>
      <c r="AU71" s="1">
        <f t="shared" si="21"/>
        <v>0</v>
      </c>
      <c r="AV71" s="1">
        <f t="shared" si="11"/>
        <v>0</v>
      </c>
      <c r="AW71" s="40">
        <f t="shared" si="12"/>
        <v>0</v>
      </c>
      <c r="AX71" s="1">
        <f t="shared" si="10"/>
        <v>0</v>
      </c>
      <c r="AY71" s="1">
        <f t="shared" si="13"/>
        <v>373936.30540873931</v>
      </c>
      <c r="AZ71" s="1">
        <f t="shared" si="14"/>
        <v>280308.36313419038</v>
      </c>
    </row>
    <row r="72" spans="2:52" x14ac:dyDescent="0.3">
      <c r="B72" s="1">
        <f t="shared" si="0"/>
        <v>6709</v>
      </c>
      <c r="C72" s="1">
        <v>59</v>
      </c>
      <c r="D72" s="1">
        <v>43288</v>
      </c>
      <c r="E72" s="1">
        <v>4951</v>
      </c>
      <c r="F72" s="1">
        <v>0</v>
      </c>
      <c r="G72" s="1">
        <v>1671</v>
      </c>
      <c r="H72" s="1">
        <v>0</v>
      </c>
      <c r="I72" s="1">
        <v>87</v>
      </c>
      <c r="J72" s="1">
        <v>42.51</v>
      </c>
      <c r="K72" s="1">
        <v>0.93</v>
      </c>
      <c r="L72" s="1">
        <v>23</v>
      </c>
      <c r="M72" s="1">
        <v>1.42</v>
      </c>
      <c r="N72" s="1">
        <v>1548</v>
      </c>
      <c r="O72" s="1">
        <v>5152</v>
      </c>
      <c r="P72" s="1">
        <v>4645</v>
      </c>
      <c r="Q72" s="1">
        <v>490</v>
      </c>
      <c r="R72" s="1">
        <v>16</v>
      </c>
      <c r="S72" s="1">
        <v>3642</v>
      </c>
      <c r="T72" s="1">
        <v>364</v>
      </c>
      <c r="U72" s="1">
        <v>0</v>
      </c>
      <c r="V72" s="1">
        <f t="shared" si="15"/>
        <v>80</v>
      </c>
      <c r="W72" s="1">
        <f t="shared" si="16"/>
        <v>126</v>
      </c>
      <c r="X72" s="1">
        <f t="shared" si="16"/>
        <v>0</v>
      </c>
      <c r="Y72" s="1">
        <f t="shared" si="16"/>
        <v>5</v>
      </c>
      <c r="Z72" s="1">
        <f t="shared" si="17"/>
        <v>211</v>
      </c>
      <c r="AA72" s="3">
        <f t="shared" si="1"/>
        <v>0.23250000000000001</v>
      </c>
      <c r="AB72" s="13">
        <f t="shared" si="2"/>
        <v>1.2967655388284394E-2</v>
      </c>
      <c r="AC72" s="13">
        <f t="shared" si="3"/>
        <v>0.13417999999999999</v>
      </c>
      <c r="AD72" s="13">
        <f t="shared" si="4"/>
        <v>9.9019999999999997E-2</v>
      </c>
      <c r="AE72" s="13">
        <f t="shared" si="5"/>
        <v>3.3419999999999998E-2</v>
      </c>
      <c r="AF72" s="13">
        <f t="shared" si="6"/>
        <v>1.74E-3</v>
      </c>
      <c r="AG72" s="13">
        <f t="shared" si="7"/>
        <v>4.2199999999999998E-3</v>
      </c>
      <c r="AQ72" s="11">
        <f t="shared" si="23"/>
        <v>65</v>
      </c>
      <c r="AR72" s="11">
        <f t="shared" si="23"/>
        <v>59</v>
      </c>
      <c r="AS72" s="1">
        <f t="shared" si="20"/>
        <v>0</v>
      </c>
      <c r="AT72" s="107">
        <f>+EvolOf!H61</f>
        <v>0</v>
      </c>
      <c r="AU72" s="1">
        <f t="shared" si="21"/>
        <v>0</v>
      </c>
      <c r="AV72" s="1">
        <f t="shared" si="11"/>
        <v>0</v>
      </c>
      <c r="AW72" s="40">
        <f t="shared" si="12"/>
        <v>0</v>
      </c>
      <c r="AX72" s="1">
        <f t="shared" si="10"/>
        <v>0</v>
      </c>
      <c r="AY72" s="1">
        <f t="shared" si="13"/>
        <v>386078.5892562684</v>
      </c>
      <c r="AZ72" s="1">
        <f t="shared" si="14"/>
        <v>284912.0726498412</v>
      </c>
    </row>
    <row r="73" spans="2:52" x14ac:dyDescent="0.3">
      <c r="B73" s="1">
        <f t="shared" si="0"/>
        <v>6920</v>
      </c>
      <c r="C73" s="1">
        <v>60</v>
      </c>
      <c r="D73" s="1">
        <v>43078</v>
      </c>
      <c r="E73" s="1">
        <v>5024</v>
      </c>
      <c r="F73" s="1">
        <v>0</v>
      </c>
      <c r="G73" s="1">
        <v>1803</v>
      </c>
      <c r="H73" s="1">
        <v>0</v>
      </c>
      <c r="I73" s="1">
        <v>93</v>
      </c>
      <c r="J73" s="1">
        <v>42.27</v>
      </c>
      <c r="K73" s="1">
        <v>0.93</v>
      </c>
      <c r="L73" s="1">
        <v>23.1</v>
      </c>
      <c r="M73" s="1">
        <v>1.41</v>
      </c>
      <c r="N73" s="1">
        <v>1615</v>
      </c>
      <c r="O73" s="1">
        <v>5296</v>
      </c>
      <c r="P73" s="1">
        <v>4713</v>
      </c>
      <c r="Q73" s="1">
        <v>563</v>
      </c>
      <c r="R73" s="1">
        <v>19</v>
      </c>
      <c r="S73" s="1">
        <v>3729</v>
      </c>
      <c r="T73" s="1">
        <v>372</v>
      </c>
      <c r="U73" s="1">
        <v>0</v>
      </c>
      <c r="V73" s="1">
        <f t="shared" si="15"/>
        <v>73</v>
      </c>
      <c r="W73" s="1">
        <f t="shared" si="16"/>
        <v>132</v>
      </c>
      <c r="X73" s="1">
        <f t="shared" si="16"/>
        <v>0</v>
      </c>
      <c r="Y73" s="1">
        <f t="shared" si="16"/>
        <v>6</v>
      </c>
      <c r="Z73" s="1">
        <f t="shared" si="17"/>
        <v>211</v>
      </c>
      <c r="AA73" s="3">
        <f t="shared" si="1"/>
        <v>0.23250000000000001</v>
      </c>
      <c r="AB73" s="13">
        <f t="shared" si="2"/>
        <v>1.3439306358381503E-2</v>
      </c>
      <c r="AC73" s="13">
        <f t="shared" si="3"/>
        <v>0.1384</v>
      </c>
      <c r="AD73" s="13">
        <f t="shared" si="4"/>
        <v>0.10048</v>
      </c>
      <c r="AE73" s="13">
        <f t="shared" si="5"/>
        <v>3.6060000000000002E-2</v>
      </c>
      <c r="AF73" s="13">
        <f t="shared" si="6"/>
        <v>1.8600000000000001E-3</v>
      </c>
      <c r="AG73" s="13">
        <f t="shared" si="7"/>
        <v>4.2199999999999998E-3</v>
      </c>
      <c r="AQ73" s="11">
        <f t="shared" si="23"/>
        <v>66</v>
      </c>
      <c r="AR73" s="11">
        <f t="shared" si="23"/>
        <v>60</v>
      </c>
      <c r="AS73" s="1">
        <f t="shared" si="20"/>
        <v>0</v>
      </c>
      <c r="AT73" s="107">
        <f>+EvolOf!H62</f>
        <v>0</v>
      </c>
      <c r="AU73" s="1">
        <f t="shared" si="21"/>
        <v>0</v>
      </c>
      <c r="AV73" s="1">
        <f t="shared" si="11"/>
        <v>0</v>
      </c>
      <c r="AW73" s="40">
        <f t="shared" si="12"/>
        <v>0</v>
      </c>
      <c r="AX73" s="1">
        <f t="shared" si="10"/>
        <v>0</v>
      </c>
      <c r="AY73" s="1">
        <f t="shared" si="13"/>
        <v>398220.87310379744</v>
      </c>
      <c r="AZ73" s="1">
        <f t="shared" si="14"/>
        <v>289112.95758287259</v>
      </c>
    </row>
    <row r="74" spans="2:52" x14ac:dyDescent="0.3">
      <c r="B74" s="1">
        <f t="shared" si="0"/>
        <v>7153</v>
      </c>
      <c r="C74" s="1">
        <v>61</v>
      </c>
      <c r="D74" s="1">
        <v>42845</v>
      </c>
      <c r="E74" s="1">
        <v>5112</v>
      </c>
      <c r="F74" s="1">
        <v>0</v>
      </c>
      <c r="G74" s="1">
        <v>1941</v>
      </c>
      <c r="H74" s="1">
        <v>0</v>
      </c>
      <c r="I74" s="1">
        <v>100</v>
      </c>
      <c r="J74" s="1">
        <v>42.5</v>
      </c>
      <c r="K74" s="1">
        <v>0.95</v>
      </c>
      <c r="L74" s="1">
        <v>23.2</v>
      </c>
      <c r="M74" s="1">
        <v>1.4</v>
      </c>
      <c r="N74" s="1">
        <v>1701</v>
      </c>
      <c r="O74" s="1">
        <v>5442</v>
      </c>
      <c r="P74" s="1">
        <v>4859</v>
      </c>
      <c r="Q74" s="1">
        <v>563</v>
      </c>
      <c r="R74" s="1">
        <v>19</v>
      </c>
      <c r="S74" s="1">
        <v>3803</v>
      </c>
      <c r="T74" s="1">
        <v>381</v>
      </c>
      <c r="U74" s="1">
        <v>0</v>
      </c>
      <c r="V74" s="1">
        <f t="shared" si="15"/>
        <v>88</v>
      </c>
      <c r="W74" s="1">
        <f t="shared" si="16"/>
        <v>138</v>
      </c>
      <c r="X74" s="1">
        <f t="shared" si="16"/>
        <v>0</v>
      </c>
      <c r="Y74" s="1">
        <f t="shared" si="16"/>
        <v>7</v>
      </c>
      <c r="Z74" s="1">
        <f t="shared" si="17"/>
        <v>233</v>
      </c>
      <c r="AA74" s="3">
        <f t="shared" si="1"/>
        <v>0.23750000000000002</v>
      </c>
      <c r="AB74" s="13">
        <f t="shared" si="2"/>
        <v>1.398014818957081E-2</v>
      </c>
      <c r="AC74" s="13">
        <f t="shared" si="3"/>
        <v>0.14305999999999999</v>
      </c>
      <c r="AD74" s="13">
        <f t="shared" si="4"/>
        <v>0.10224</v>
      </c>
      <c r="AE74" s="13">
        <f t="shared" si="5"/>
        <v>3.882E-2</v>
      </c>
      <c r="AF74" s="13">
        <f t="shared" si="6"/>
        <v>2E-3</v>
      </c>
      <c r="AG74" s="13">
        <f t="shared" si="7"/>
        <v>4.6600000000000001E-3</v>
      </c>
      <c r="AQ74" s="11">
        <f t="shared" si="23"/>
        <v>67</v>
      </c>
      <c r="AR74" s="11">
        <f t="shared" si="23"/>
        <v>61</v>
      </c>
      <c r="AS74" s="1">
        <f t="shared" si="20"/>
        <v>0</v>
      </c>
      <c r="AT74" s="107">
        <f>+EvolOf!H63</f>
        <v>0</v>
      </c>
      <c r="AU74" s="1">
        <f t="shared" si="21"/>
        <v>0</v>
      </c>
      <c r="AV74" s="1">
        <f t="shared" si="11"/>
        <v>0</v>
      </c>
      <c r="AW74" s="40">
        <f t="shared" si="12"/>
        <v>0</v>
      </c>
      <c r="AX74" s="1">
        <f t="shared" si="10"/>
        <v>0</v>
      </c>
      <c r="AY74" s="1">
        <f t="shared" si="13"/>
        <v>411629.17706813052</v>
      </c>
      <c r="AZ74" s="1">
        <f t="shared" si="14"/>
        <v>294177.03805008851</v>
      </c>
    </row>
    <row r="75" spans="2:52" x14ac:dyDescent="0.3">
      <c r="B75" s="1">
        <f t="shared" si="0"/>
        <v>7386</v>
      </c>
      <c r="C75" s="1">
        <v>62</v>
      </c>
      <c r="D75" s="1">
        <v>42612</v>
      </c>
      <c r="E75" s="1">
        <v>5192</v>
      </c>
      <c r="F75" s="1">
        <v>0</v>
      </c>
      <c r="G75" s="1">
        <v>2087</v>
      </c>
      <c r="H75" s="1">
        <v>0</v>
      </c>
      <c r="I75" s="1">
        <v>107</v>
      </c>
      <c r="J75" s="1">
        <v>42.72</v>
      </c>
      <c r="K75" s="1">
        <v>0.96</v>
      </c>
      <c r="L75" s="1">
        <v>23.3</v>
      </c>
      <c r="M75" s="1">
        <v>1.39</v>
      </c>
      <c r="N75" s="1">
        <v>1788</v>
      </c>
      <c r="O75" s="1">
        <v>5589</v>
      </c>
      <c r="P75" s="1">
        <v>5006</v>
      </c>
      <c r="Q75" s="1">
        <v>563</v>
      </c>
      <c r="R75" s="1">
        <v>19</v>
      </c>
      <c r="S75" s="1">
        <v>3867</v>
      </c>
      <c r="T75" s="1">
        <v>389</v>
      </c>
      <c r="U75" s="1">
        <v>0</v>
      </c>
      <c r="V75" s="1">
        <f t="shared" si="15"/>
        <v>80</v>
      </c>
      <c r="W75" s="1">
        <f t="shared" si="16"/>
        <v>146</v>
      </c>
      <c r="X75" s="1">
        <f t="shared" si="16"/>
        <v>0</v>
      </c>
      <c r="Y75" s="1">
        <f t="shared" si="16"/>
        <v>7</v>
      </c>
      <c r="Z75" s="1">
        <f t="shared" si="17"/>
        <v>233</v>
      </c>
      <c r="AA75" s="3">
        <f t="shared" si="1"/>
        <v>0.24</v>
      </c>
      <c r="AB75" s="13">
        <f t="shared" si="2"/>
        <v>1.4486867045762252E-2</v>
      </c>
      <c r="AC75" s="13">
        <f t="shared" si="3"/>
        <v>0.14771999999999999</v>
      </c>
      <c r="AD75" s="13">
        <f t="shared" si="4"/>
        <v>0.10384</v>
      </c>
      <c r="AE75" s="13">
        <f t="shared" si="5"/>
        <v>4.1739999999999999E-2</v>
      </c>
      <c r="AF75" s="13">
        <f t="shared" si="6"/>
        <v>2.14E-3</v>
      </c>
      <c r="AG75" s="13">
        <f t="shared" si="7"/>
        <v>4.6600000000000001E-3</v>
      </c>
      <c r="AQ75" s="11">
        <f t="shared" si="23"/>
        <v>68</v>
      </c>
      <c r="AR75" s="11">
        <f t="shared" si="23"/>
        <v>62</v>
      </c>
      <c r="AS75" s="1">
        <f t="shared" si="20"/>
        <v>0</v>
      </c>
      <c r="AT75" s="107">
        <f>+EvolOf!H64</f>
        <v>0</v>
      </c>
      <c r="AU75" s="1">
        <f t="shared" si="21"/>
        <v>0</v>
      </c>
      <c r="AV75" s="1">
        <f t="shared" si="11"/>
        <v>0</v>
      </c>
      <c r="AW75" s="40">
        <f t="shared" si="12"/>
        <v>0</v>
      </c>
      <c r="AX75" s="1">
        <f t="shared" si="10"/>
        <v>0</v>
      </c>
      <c r="AY75" s="1">
        <f t="shared" si="13"/>
        <v>425037.48103246361</v>
      </c>
      <c r="AZ75" s="1">
        <f t="shared" si="14"/>
        <v>298780.74756573938</v>
      </c>
    </row>
    <row r="76" spans="2:52" x14ac:dyDescent="0.3">
      <c r="B76" s="1">
        <f t="shared" si="0"/>
        <v>7615</v>
      </c>
      <c r="C76" s="1">
        <v>63</v>
      </c>
      <c r="D76" s="1">
        <v>42383</v>
      </c>
      <c r="E76" s="1">
        <v>5266</v>
      </c>
      <c r="F76" s="1">
        <v>0</v>
      </c>
      <c r="G76" s="1">
        <v>2236</v>
      </c>
      <c r="H76" s="1">
        <v>0</v>
      </c>
      <c r="I76" s="1">
        <v>113</v>
      </c>
      <c r="J76" s="1">
        <v>42.93</v>
      </c>
      <c r="K76" s="1">
        <v>0.98</v>
      </c>
      <c r="L76" s="1">
        <v>23.3</v>
      </c>
      <c r="M76" s="1">
        <v>1.38</v>
      </c>
      <c r="N76" s="1">
        <v>1878</v>
      </c>
      <c r="O76" s="1">
        <v>5727</v>
      </c>
      <c r="P76" s="1">
        <v>5144</v>
      </c>
      <c r="Q76" s="1">
        <v>563</v>
      </c>
      <c r="R76" s="1">
        <v>19</v>
      </c>
      <c r="S76" s="1">
        <v>3930</v>
      </c>
      <c r="T76" s="1">
        <v>395</v>
      </c>
      <c r="U76" s="1">
        <v>0</v>
      </c>
      <c r="V76" s="1">
        <f t="shared" si="15"/>
        <v>74</v>
      </c>
      <c r="W76" s="1">
        <f t="shared" si="16"/>
        <v>149</v>
      </c>
      <c r="X76" s="1">
        <f t="shared" si="16"/>
        <v>0</v>
      </c>
      <c r="Y76" s="1">
        <f t="shared" si="16"/>
        <v>6</v>
      </c>
      <c r="Z76" s="1">
        <f t="shared" si="17"/>
        <v>229</v>
      </c>
      <c r="AA76" s="3">
        <f t="shared" si="1"/>
        <v>0.245</v>
      </c>
      <c r="AB76" s="13">
        <f t="shared" si="2"/>
        <v>1.4839133289560078E-2</v>
      </c>
      <c r="AC76" s="13">
        <f t="shared" si="3"/>
        <v>0.15229999999999999</v>
      </c>
      <c r="AD76" s="13">
        <f t="shared" si="4"/>
        <v>0.10532</v>
      </c>
      <c r="AE76" s="13">
        <f t="shared" si="5"/>
        <v>4.4720000000000003E-2</v>
      </c>
      <c r="AF76" s="13">
        <f t="shared" si="6"/>
        <v>2.2599999999999999E-3</v>
      </c>
      <c r="AG76" s="13">
        <f t="shared" si="7"/>
        <v>4.5799999999999999E-3</v>
      </c>
      <c r="AQ76" s="11">
        <f t="shared" si="23"/>
        <v>69</v>
      </c>
      <c r="AR76" s="11">
        <f t="shared" si="23"/>
        <v>63</v>
      </c>
      <c r="AS76" s="1">
        <f t="shared" si="20"/>
        <v>0</v>
      </c>
      <c r="AT76" s="107">
        <f>+EvolOf!H65</f>
        <v>0</v>
      </c>
      <c r="AU76" s="1">
        <f t="shared" si="21"/>
        <v>0</v>
      </c>
      <c r="AV76" s="1">
        <f t="shared" si="11"/>
        <v>0</v>
      </c>
      <c r="AW76" s="40">
        <f t="shared" si="12"/>
        <v>0</v>
      </c>
      <c r="AX76" s="1">
        <f t="shared" si="10"/>
        <v>0</v>
      </c>
      <c r="AY76" s="1">
        <f t="shared" si="13"/>
        <v>438215.59952101414</v>
      </c>
      <c r="AZ76" s="1">
        <f t="shared" si="14"/>
        <v>303039.1788677164</v>
      </c>
    </row>
    <row r="77" spans="2:52" x14ac:dyDescent="0.3">
      <c r="B77" s="1">
        <f t="shared" si="0"/>
        <v>7836</v>
      </c>
      <c r="C77" s="1">
        <v>64</v>
      </c>
      <c r="D77" s="1">
        <v>42162</v>
      </c>
      <c r="E77" s="1">
        <v>5325</v>
      </c>
      <c r="F77" s="1">
        <v>0</v>
      </c>
      <c r="G77" s="1">
        <v>2391</v>
      </c>
      <c r="H77" s="1">
        <v>0</v>
      </c>
      <c r="I77" s="1">
        <v>120</v>
      </c>
      <c r="J77" s="1">
        <v>43.13</v>
      </c>
      <c r="K77" s="1">
        <v>0.99</v>
      </c>
      <c r="L77" s="1">
        <v>23.4</v>
      </c>
      <c r="M77" s="1">
        <v>1.37</v>
      </c>
      <c r="N77" s="1">
        <v>1964</v>
      </c>
      <c r="O77" s="1">
        <v>5863</v>
      </c>
      <c r="P77" s="1">
        <v>5280</v>
      </c>
      <c r="Q77" s="1">
        <v>563</v>
      </c>
      <c r="R77" s="1">
        <v>19</v>
      </c>
      <c r="S77" s="1">
        <v>3987</v>
      </c>
      <c r="T77" s="1">
        <v>402</v>
      </c>
      <c r="U77" s="1">
        <v>0</v>
      </c>
      <c r="V77" s="1">
        <f t="shared" si="15"/>
        <v>59</v>
      </c>
      <c r="W77" s="1">
        <f t="shared" si="16"/>
        <v>155</v>
      </c>
      <c r="X77" s="1">
        <f t="shared" si="16"/>
        <v>0</v>
      </c>
      <c r="Y77" s="1">
        <f t="shared" si="16"/>
        <v>7</v>
      </c>
      <c r="Z77" s="1">
        <f t="shared" si="17"/>
        <v>221</v>
      </c>
      <c r="AA77" s="3">
        <f t="shared" si="1"/>
        <v>0.2475</v>
      </c>
      <c r="AB77" s="13">
        <f t="shared" si="2"/>
        <v>1.5313935681470138E-2</v>
      </c>
      <c r="AC77" s="13">
        <f t="shared" si="3"/>
        <v>0.15672</v>
      </c>
      <c r="AD77" s="13">
        <f t="shared" si="4"/>
        <v>0.1065</v>
      </c>
      <c r="AE77" s="13">
        <f t="shared" si="5"/>
        <v>4.7820000000000001E-2</v>
      </c>
      <c r="AF77" s="13">
        <f t="shared" si="6"/>
        <v>2.3999999999999998E-3</v>
      </c>
      <c r="AG77" s="13">
        <f t="shared" si="7"/>
        <v>4.4200000000000003E-3</v>
      </c>
      <c r="AQ77" s="11">
        <f t="shared" si="23"/>
        <v>70</v>
      </c>
      <c r="AR77" s="11">
        <f t="shared" si="23"/>
        <v>64</v>
      </c>
      <c r="AS77" s="1">
        <f t="shared" si="20"/>
        <v>0</v>
      </c>
      <c r="AT77" s="107">
        <f>+EvolOf!H66</f>
        <v>0</v>
      </c>
      <c r="AU77" s="1">
        <f t="shared" si="21"/>
        <v>0</v>
      </c>
      <c r="AV77" s="1">
        <f t="shared" si="11"/>
        <v>0</v>
      </c>
      <c r="AW77" s="40">
        <f t="shared" si="12"/>
        <v>0</v>
      </c>
      <c r="AX77" s="1">
        <f t="shared" si="10"/>
        <v>0</v>
      </c>
      <c r="AY77" s="1">
        <f t="shared" si="13"/>
        <v>450933.34705799958</v>
      </c>
      <c r="AZ77" s="1">
        <f t="shared" si="14"/>
        <v>306434.4146355089</v>
      </c>
    </row>
    <row r="78" spans="2:52" x14ac:dyDescent="0.3">
      <c r="B78" s="1">
        <f t="shared" ref="B78:B141" si="24">IF(C78="",NA(),E78+G78+H78+I78)</f>
        <v>8060</v>
      </c>
      <c r="C78" s="1">
        <v>65</v>
      </c>
      <c r="D78" s="1">
        <v>41938</v>
      </c>
      <c r="E78" s="1">
        <v>5378</v>
      </c>
      <c r="F78" s="1">
        <v>0</v>
      </c>
      <c r="G78" s="1">
        <v>2554</v>
      </c>
      <c r="H78" s="1">
        <v>0</v>
      </c>
      <c r="I78" s="1">
        <v>128</v>
      </c>
      <c r="J78" s="1">
        <v>43.33</v>
      </c>
      <c r="K78" s="1">
        <v>1</v>
      </c>
      <c r="L78" s="1">
        <v>23.5</v>
      </c>
      <c r="M78" s="1">
        <v>1.36</v>
      </c>
      <c r="N78" s="1">
        <v>2049</v>
      </c>
      <c r="O78" s="1">
        <v>6001</v>
      </c>
      <c r="P78" s="1">
        <v>5418</v>
      </c>
      <c r="Q78" s="1">
        <v>564</v>
      </c>
      <c r="R78" s="1">
        <v>19</v>
      </c>
      <c r="S78" s="1">
        <v>4029</v>
      </c>
      <c r="T78" s="1">
        <v>405</v>
      </c>
      <c r="U78" s="1">
        <v>0</v>
      </c>
      <c r="V78" s="1">
        <f t="shared" si="15"/>
        <v>53</v>
      </c>
      <c r="W78" s="1">
        <f t="shared" si="16"/>
        <v>163</v>
      </c>
      <c r="X78" s="1">
        <f t="shared" si="16"/>
        <v>0</v>
      </c>
      <c r="Y78" s="1">
        <f t="shared" si="16"/>
        <v>8</v>
      </c>
      <c r="Z78" s="1">
        <f t="shared" si="17"/>
        <v>224</v>
      </c>
      <c r="AA78" s="3">
        <f t="shared" ref="AA78:AA141" si="25">$B$8*K78*$B$7</f>
        <v>0.25</v>
      </c>
      <c r="AB78" s="13">
        <f t="shared" ref="AB78:AB141" si="26">IF(OR(ISNA(B78),B78=0),NA(),I78/B78)</f>
        <v>1.5880893300248139E-2</v>
      </c>
      <c r="AC78" s="13">
        <f t="shared" ref="AC78:AC141" si="27">IF(OR(ISNA(B78),B78=0),NA(),B78/$AC$11)</f>
        <v>0.16120000000000001</v>
      </c>
      <c r="AD78" s="13">
        <f t="shared" ref="AD78:AD141" si="28">IF(OR(ISNA(B78),B78=0),NA(),E78/$AC$11)</f>
        <v>0.10756</v>
      </c>
      <c r="AE78" s="13">
        <f t="shared" ref="AE78:AE141" si="29">IF(OR(ISNA(B78),B78=0),NA(),G78/$AC$11)</f>
        <v>5.108E-2</v>
      </c>
      <c r="AF78" s="13">
        <f t="shared" ref="AF78:AF141" si="30">IF(OR(ISNA(B78),B78=0),NA(),I78/$AC$11)</f>
        <v>2.5600000000000002E-3</v>
      </c>
      <c r="AG78" s="13">
        <f t="shared" ref="AG78:AG141" si="31">+IF(OR(ISNA(B78),B78=0),NA(),Z78/$AC$11)</f>
        <v>4.4799999999999996E-3</v>
      </c>
      <c r="AQ78" s="11">
        <f t="shared" si="23"/>
        <v>71</v>
      </c>
      <c r="AR78" s="11">
        <f t="shared" si="23"/>
        <v>65</v>
      </c>
      <c r="AS78" s="1">
        <f t="shared" ref="AS78:AS88" si="32">IF(OR(AQ78&lt;$BB$12,AQ78&gt;$BD$12),0,$BB$14*B78)</f>
        <v>0</v>
      </c>
      <c r="AT78" s="107">
        <f>+EvolOf!H67</f>
        <v>0</v>
      </c>
      <c r="AU78" s="1">
        <f t="shared" ref="AU78:AU88" si="33">IF(OR(AQ78&lt;$BB$12,AQ78&gt;$BD$12),0,IF(AQ78&gt;$BD$12,0,VLOOKUP(AQ78,$AR$14:$AT$87,3)))</f>
        <v>0</v>
      </c>
      <c r="AV78" s="1">
        <f t="shared" si="11"/>
        <v>0</v>
      </c>
      <c r="AW78" s="40">
        <f t="shared" si="12"/>
        <v>0</v>
      </c>
      <c r="AX78" s="1">
        <f t="shared" ref="AX78:AX88" si="34">+AV78*AV78</f>
        <v>0</v>
      </c>
      <c r="AY78" s="1">
        <f t="shared" si="13"/>
        <v>463823.73370182188</v>
      </c>
      <c r="AZ78" s="1">
        <f t="shared" si="14"/>
        <v>309484.37218962755</v>
      </c>
    </row>
    <row r="79" spans="2:52" x14ac:dyDescent="0.3">
      <c r="B79" s="1">
        <f t="shared" si="24"/>
        <v>8272</v>
      </c>
      <c r="C79" s="1">
        <v>66</v>
      </c>
      <c r="D79" s="1">
        <v>41727</v>
      </c>
      <c r="E79" s="1">
        <v>5412</v>
      </c>
      <c r="F79" s="1">
        <v>0</v>
      </c>
      <c r="G79" s="1">
        <v>2725</v>
      </c>
      <c r="H79" s="1">
        <v>0</v>
      </c>
      <c r="I79" s="1">
        <v>135</v>
      </c>
      <c r="J79" s="1">
        <v>43.52</v>
      </c>
      <c r="K79" s="1">
        <v>1.01</v>
      </c>
      <c r="L79" s="1">
        <v>23.6</v>
      </c>
      <c r="M79" s="1">
        <v>1.35</v>
      </c>
      <c r="N79" s="1">
        <v>2136</v>
      </c>
      <c r="O79" s="1">
        <v>6126</v>
      </c>
      <c r="P79" s="1">
        <v>5543</v>
      </c>
      <c r="Q79" s="1">
        <v>564</v>
      </c>
      <c r="R79" s="1">
        <v>19</v>
      </c>
      <c r="S79" s="1">
        <v>4061</v>
      </c>
      <c r="T79" s="1">
        <v>407</v>
      </c>
      <c r="U79" s="1">
        <v>0</v>
      </c>
      <c r="V79" s="1">
        <f t="shared" si="15"/>
        <v>34</v>
      </c>
      <c r="W79" s="1">
        <f t="shared" si="16"/>
        <v>171</v>
      </c>
      <c r="X79" s="1">
        <f t="shared" si="16"/>
        <v>0</v>
      </c>
      <c r="Y79" s="1">
        <f t="shared" si="16"/>
        <v>7</v>
      </c>
      <c r="Z79" s="1">
        <f t="shared" si="17"/>
        <v>212</v>
      </c>
      <c r="AA79" s="3">
        <f t="shared" si="25"/>
        <v>0.2525</v>
      </c>
      <c r="AB79" s="13">
        <f t="shared" si="26"/>
        <v>1.6320116054158607E-2</v>
      </c>
      <c r="AC79" s="13">
        <f t="shared" si="27"/>
        <v>0.16544</v>
      </c>
      <c r="AD79" s="13">
        <f t="shared" si="28"/>
        <v>0.10824</v>
      </c>
      <c r="AE79" s="13">
        <f t="shared" si="29"/>
        <v>5.45E-2</v>
      </c>
      <c r="AF79" s="13">
        <f t="shared" si="30"/>
        <v>2.7000000000000001E-3</v>
      </c>
      <c r="AG79" s="13">
        <f t="shared" si="31"/>
        <v>4.2399999999999998E-3</v>
      </c>
      <c r="AQ79" s="11">
        <f t="shared" si="23"/>
        <v>72</v>
      </c>
      <c r="AR79" s="11">
        <f t="shared" si="23"/>
        <v>66</v>
      </c>
      <c r="AS79" s="1">
        <f t="shared" si="32"/>
        <v>0</v>
      </c>
      <c r="AT79" s="107">
        <f>+EvolOf!H68</f>
        <v>0</v>
      </c>
      <c r="AU79" s="1">
        <f t="shared" si="33"/>
        <v>0</v>
      </c>
      <c r="AV79" s="1">
        <f t="shared" ref="AV79:AV88" si="35">+AS79-AU79</f>
        <v>0</v>
      </c>
      <c r="AW79" s="40">
        <f t="shared" ref="AW79:AW88" si="36">IF(AU79=0,0,AS79/AU79-1)</f>
        <v>0</v>
      </c>
      <c r="AX79" s="1">
        <f t="shared" si="34"/>
        <v>0</v>
      </c>
      <c r="AY79" s="1">
        <f t="shared" ref="AY79:AY88" si="37">+$BB$14*B79</f>
        <v>476023.5639182966</v>
      </c>
      <c r="AZ79" s="1">
        <f t="shared" ref="AZ79:AZ88" si="38">+$BB$14*E79</f>
        <v>311440.94873377919</v>
      </c>
    </row>
    <row r="80" spans="2:52" x14ac:dyDescent="0.3">
      <c r="B80" s="1">
        <f t="shared" si="24"/>
        <v>8476</v>
      </c>
      <c r="C80" s="1">
        <v>67</v>
      </c>
      <c r="D80" s="1">
        <v>41523</v>
      </c>
      <c r="E80" s="1">
        <v>5436</v>
      </c>
      <c r="F80" s="1">
        <v>0</v>
      </c>
      <c r="G80" s="1">
        <v>2898</v>
      </c>
      <c r="H80" s="1">
        <v>0</v>
      </c>
      <c r="I80" s="1">
        <v>142</v>
      </c>
      <c r="J80" s="1">
        <v>43.7</v>
      </c>
      <c r="K80" s="1">
        <v>1.02</v>
      </c>
      <c r="L80" s="1">
        <v>23.7</v>
      </c>
      <c r="M80" s="1">
        <v>1.33</v>
      </c>
      <c r="N80" s="1">
        <v>2220</v>
      </c>
      <c r="O80" s="1">
        <v>6246</v>
      </c>
      <c r="P80" s="1">
        <v>5662</v>
      </c>
      <c r="Q80" s="1">
        <v>564</v>
      </c>
      <c r="R80" s="1">
        <v>19</v>
      </c>
      <c r="S80" s="1">
        <v>4114</v>
      </c>
      <c r="T80" s="1">
        <v>411</v>
      </c>
      <c r="U80" s="1">
        <v>0</v>
      </c>
      <c r="V80" s="1">
        <f t="shared" ref="V80:V143" si="39">IF($C80="","",E80-E79)</f>
        <v>24</v>
      </c>
      <c r="W80" s="1">
        <f t="shared" ref="W80:Y143" si="40">IF($C80="","",G80-G79)</f>
        <v>173</v>
      </c>
      <c r="X80" s="1">
        <f t="shared" si="40"/>
        <v>0</v>
      </c>
      <c r="Y80" s="1">
        <f t="shared" si="40"/>
        <v>7</v>
      </c>
      <c r="Z80" s="1">
        <f t="shared" ref="Z80:Z143" si="41">IF(OR($C80="",ISNA($C80)),NA(),V80+W80+X80+Y80)</f>
        <v>204</v>
      </c>
      <c r="AA80" s="3">
        <f t="shared" si="25"/>
        <v>0.255</v>
      </c>
      <c r="AB80" s="13">
        <f t="shared" si="26"/>
        <v>1.6753185464841905E-2</v>
      </c>
      <c r="AC80" s="13">
        <f t="shared" si="27"/>
        <v>0.16952</v>
      </c>
      <c r="AD80" s="13">
        <f t="shared" si="28"/>
        <v>0.10872</v>
      </c>
      <c r="AE80" s="13">
        <f t="shared" si="29"/>
        <v>5.7959999999999998E-2</v>
      </c>
      <c r="AF80" s="13">
        <f t="shared" si="30"/>
        <v>2.8400000000000001E-3</v>
      </c>
      <c r="AG80" s="13">
        <f t="shared" si="31"/>
        <v>4.0800000000000003E-3</v>
      </c>
      <c r="AQ80" s="11">
        <f t="shared" ref="AQ80:AR95" si="42">+AQ79+1</f>
        <v>73</v>
      </c>
      <c r="AR80" s="11">
        <f t="shared" si="42"/>
        <v>67</v>
      </c>
      <c r="AS80" s="1">
        <f t="shared" si="32"/>
        <v>0</v>
      </c>
      <c r="AT80" s="107">
        <f>+EvolOf!H69</f>
        <v>0</v>
      </c>
      <c r="AU80" s="1">
        <f t="shared" si="33"/>
        <v>0</v>
      </c>
      <c r="AV80" s="1">
        <f t="shared" si="35"/>
        <v>0</v>
      </c>
      <c r="AW80" s="40">
        <f t="shared" si="36"/>
        <v>0</v>
      </c>
      <c r="AX80" s="1">
        <f t="shared" si="34"/>
        <v>0</v>
      </c>
      <c r="AY80" s="1">
        <f t="shared" si="37"/>
        <v>487763.02318320627</v>
      </c>
      <c r="AZ80" s="1">
        <f t="shared" si="38"/>
        <v>312822.06158847443</v>
      </c>
    </row>
    <row r="81" spans="1:66" x14ac:dyDescent="0.3">
      <c r="B81" s="1">
        <f t="shared" si="24"/>
        <v>8675</v>
      </c>
      <c r="C81" s="1">
        <v>68</v>
      </c>
      <c r="D81" s="1">
        <v>41323</v>
      </c>
      <c r="E81" s="1">
        <v>5450</v>
      </c>
      <c r="F81" s="1">
        <v>0</v>
      </c>
      <c r="G81" s="1">
        <v>3077</v>
      </c>
      <c r="H81" s="1">
        <v>0</v>
      </c>
      <c r="I81" s="1">
        <v>148</v>
      </c>
      <c r="J81" s="1">
        <v>43.88</v>
      </c>
      <c r="K81" s="1">
        <v>1.03</v>
      </c>
      <c r="L81" s="1">
        <v>23.8</v>
      </c>
      <c r="M81" s="1">
        <v>1.32</v>
      </c>
      <c r="N81" s="1">
        <v>2303</v>
      </c>
      <c r="O81" s="1">
        <v>6363</v>
      </c>
      <c r="P81" s="1">
        <v>5779</v>
      </c>
      <c r="Q81" s="1">
        <v>564</v>
      </c>
      <c r="R81" s="1">
        <v>19</v>
      </c>
      <c r="S81" s="1">
        <v>4161</v>
      </c>
      <c r="T81" s="1">
        <v>417</v>
      </c>
      <c r="U81" s="1">
        <v>0</v>
      </c>
      <c r="V81" s="1">
        <f t="shared" si="39"/>
        <v>14</v>
      </c>
      <c r="W81" s="1">
        <f t="shared" si="40"/>
        <v>179</v>
      </c>
      <c r="X81" s="1">
        <f t="shared" si="40"/>
        <v>0</v>
      </c>
      <c r="Y81" s="1">
        <f t="shared" si="40"/>
        <v>6</v>
      </c>
      <c r="Z81" s="1">
        <f t="shared" si="41"/>
        <v>199</v>
      </c>
      <c r="AA81" s="3">
        <f t="shared" si="25"/>
        <v>0.25750000000000001</v>
      </c>
      <c r="AB81" s="13">
        <f t="shared" si="26"/>
        <v>1.7060518731988474E-2</v>
      </c>
      <c r="AC81" s="13">
        <f t="shared" si="27"/>
        <v>0.17349999999999999</v>
      </c>
      <c r="AD81" s="13">
        <f t="shared" si="28"/>
        <v>0.109</v>
      </c>
      <c r="AE81" s="13">
        <f t="shared" si="29"/>
        <v>6.1539999999999997E-2</v>
      </c>
      <c r="AF81" s="13">
        <f t="shared" si="30"/>
        <v>2.96E-3</v>
      </c>
      <c r="AG81" s="13">
        <f t="shared" si="31"/>
        <v>3.98E-3</v>
      </c>
      <c r="AQ81" s="11">
        <f t="shared" si="42"/>
        <v>74</v>
      </c>
      <c r="AR81" s="11">
        <f t="shared" si="42"/>
        <v>68</v>
      </c>
      <c r="AS81" s="1">
        <f t="shared" si="32"/>
        <v>0</v>
      </c>
      <c r="AT81" s="107">
        <f>+EvolOf!H70</f>
        <v>0</v>
      </c>
      <c r="AU81" s="1">
        <f t="shared" si="33"/>
        <v>0</v>
      </c>
      <c r="AV81" s="1">
        <f t="shared" si="35"/>
        <v>0</v>
      </c>
      <c r="AW81" s="40">
        <f t="shared" si="36"/>
        <v>0</v>
      </c>
      <c r="AX81" s="1">
        <f t="shared" si="34"/>
        <v>0</v>
      </c>
      <c r="AY81" s="1">
        <f t="shared" si="37"/>
        <v>499214.75060338771</v>
      </c>
      <c r="AZ81" s="1">
        <f t="shared" si="38"/>
        <v>313627.71075371333</v>
      </c>
    </row>
    <row r="82" spans="1:66" x14ac:dyDescent="0.3">
      <c r="B82" s="1">
        <f t="shared" si="24"/>
        <v>8872</v>
      </c>
      <c r="C82" s="1">
        <v>69</v>
      </c>
      <c r="D82" s="1">
        <v>41126</v>
      </c>
      <c r="E82" s="1">
        <v>5461</v>
      </c>
      <c r="F82" s="1">
        <v>0</v>
      </c>
      <c r="G82" s="1">
        <v>3256</v>
      </c>
      <c r="H82" s="1">
        <v>0</v>
      </c>
      <c r="I82" s="1">
        <v>155</v>
      </c>
      <c r="J82" s="1">
        <v>44.05</v>
      </c>
      <c r="K82" s="1">
        <v>1.04</v>
      </c>
      <c r="L82" s="1">
        <v>23.9</v>
      </c>
      <c r="M82" s="1">
        <v>1.31</v>
      </c>
      <c r="N82" s="1">
        <v>2387</v>
      </c>
      <c r="O82" s="1">
        <v>6476</v>
      </c>
      <c r="P82" s="1">
        <v>5891</v>
      </c>
      <c r="Q82" s="1">
        <v>565</v>
      </c>
      <c r="R82" s="1">
        <v>19</v>
      </c>
      <c r="S82" s="1">
        <v>4205</v>
      </c>
      <c r="T82" s="1">
        <v>421</v>
      </c>
      <c r="U82" s="1">
        <v>0</v>
      </c>
      <c r="V82" s="1">
        <f t="shared" si="39"/>
        <v>11</v>
      </c>
      <c r="W82" s="1">
        <f t="shared" si="40"/>
        <v>179</v>
      </c>
      <c r="X82" s="1">
        <f t="shared" si="40"/>
        <v>0</v>
      </c>
      <c r="Y82" s="1">
        <f t="shared" si="40"/>
        <v>7</v>
      </c>
      <c r="Z82" s="1">
        <f t="shared" si="41"/>
        <v>197</v>
      </c>
      <c r="AA82" s="3">
        <f t="shared" si="25"/>
        <v>0.26</v>
      </c>
      <c r="AB82" s="13">
        <f t="shared" si="26"/>
        <v>1.7470694319206493E-2</v>
      </c>
      <c r="AC82" s="13">
        <f t="shared" si="27"/>
        <v>0.17743999999999999</v>
      </c>
      <c r="AD82" s="13">
        <f t="shared" si="28"/>
        <v>0.10922</v>
      </c>
      <c r="AE82" s="13">
        <f t="shared" si="29"/>
        <v>6.5119999999999997E-2</v>
      </c>
      <c r="AF82" s="13">
        <f t="shared" si="30"/>
        <v>3.0999999999999999E-3</v>
      </c>
      <c r="AG82" s="13">
        <f t="shared" si="31"/>
        <v>3.9399999999999999E-3</v>
      </c>
      <c r="AQ82" s="11">
        <f t="shared" si="42"/>
        <v>75</v>
      </c>
      <c r="AR82" s="11">
        <f t="shared" si="42"/>
        <v>69</v>
      </c>
      <c r="AS82" s="1">
        <f t="shared" si="32"/>
        <v>0</v>
      </c>
      <c r="AT82" s="107">
        <f>+EvolOf!H71</f>
        <v>0</v>
      </c>
      <c r="AU82" s="1">
        <f t="shared" si="33"/>
        <v>0</v>
      </c>
      <c r="AV82" s="1">
        <f t="shared" si="35"/>
        <v>0</v>
      </c>
      <c r="AW82" s="40">
        <f t="shared" si="36"/>
        <v>0</v>
      </c>
      <c r="AX82" s="1">
        <f t="shared" si="34"/>
        <v>0</v>
      </c>
      <c r="AY82" s="1">
        <f t="shared" si="37"/>
        <v>510551.38528567791</v>
      </c>
      <c r="AZ82" s="1">
        <f t="shared" si="38"/>
        <v>314260.72081211529</v>
      </c>
    </row>
    <row r="83" spans="1:66" x14ac:dyDescent="0.3">
      <c r="B83" s="1">
        <f t="shared" si="24"/>
        <v>9070</v>
      </c>
      <c r="C83" s="1">
        <v>70</v>
      </c>
      <c r="D83" s="1">
        <v>40929</v>
      </c>
      <c r="E83" s="1">
        <v>5464</v>
      </c>
      <c r="F83" s="1">
        <v>0</v>
      </c>
      <c r="G83" s="1">
        <v>3443</v>
      </c>
      <c r="H83" s="1">
        <v>0</v>
      </c>
      <c r="I83" s="1">
        <v>163</v>
      </c>
      <c r="J83" s="1">
        <v>44.22</v>
      </c>
      <c r="K83" s="1">
        <v>1.04</v>
      </c>
      <c r="L83" s="1">
        <v>24</v>
      </c>
      <c r="M83" s="1">
        <v>1.3</v>
      </c>
      <c r="N83" s="1">
        <v>2470</v>
      </c>
      <c r="O83" s="1">
        <v>6590</v>
      </c>
      <c r="P83" s="1">
        <v>6004</v>
      </c>
      <c r="Q83" s="1">
        <v>567</v>
      </c>
      <c r="R83" s="1">
        <v>19</v>
      </c>
      <c r="S83" s="1">
        <v>4232</v>
      </c>
      <c r="T83" s="1">
        <v>424</v>
      </c>
      <c r="U83" s="1">
        <v>0</v>
      </c>
      <c r="V83" s="1">
        <f t="shared" si="39"/>
        <v>3</v>
      </c>
      <c r="W83" s="1">
        <f t="shared" si="40"/>
        <v>187</v>
      </c>
      <c r="X83" s="1">
        <f t="shared" si="40"/>
        <v>0</v>
      </c>
      <c r="Y83" s="1">
        <f t="shared" si="40"/>
        <v>8</v>
      </c>
      <c r="Z83" s="1">
        <f t="shared" si="41"/>
        <v>198</v>
      </c>
      <c r="AA83" s="3">
        <f t="shared" si="25"/>
        <v>0.26</v>
      </c>
      <c r="AB83" s="13">
        <f t="shared" si="26"/>
        <v>1.7971334068357221E-2</v>
      </c>
      <c r="AC83" s="13">
        <f t="shared" si="27"/>
        <v>0.18140000000000001</v>
      </c>
      <c r="AD83" s="13">
        <f t="shared" si="28"/>
        <v>0.10928</v>
      </c>
      <c r="AE83" s="13">
        <f t="shared" si="29"/>
        <v>6.8860000000000005E-2</v>
      </c>
      <c r="AF83" s="13">
        <f t="shared" si="30"/>
        <v>3.2599999999999999E-3</v>
      </c>
      <c r="AG83" s="13">
        <f t="shared" si="31"/>
        <v>3.96E-3</v>
      </c>
      <c r="AQ83" s="11">
        <f t="shared" si="42"/>
        <v>76</v>
      </c>
      <c r="AR83" s="11">
        <f t="shared" si="42"/>
        <v>70</v>
      </c>
      <c r="AS83" s="1">
        <f t="shared" si="32"/>
        <v>0</v>
      </c>
      <c r="AT83" s="107">
        <f>+EvolOf!H72</f>
        <v>0</v>
      </c>
      <c r="AU83" s="1">
        <f t="shared" si="33"/>
        <v>0</v>
      </c>
      <c r="AV83" s="1">
        <f t="shared" si="35"/>
        <v>0</v>
      </c>
      <c r="AW83" s="40">
        <f t="shared" si="36"/>
        <v>0</v>
      </c>
      <c r="AX83" s="1">
        <f t="shared" si="34"/>
        <v>0</v>
      </c>
      <c r="AY83" s="1">
        <f t="shared" si="37"/>
        <v>521945.56633691373</v>
      </c>
      <c r="AZ83" s="1">
        <f t="shared" si="38"/>
        <v>314433.35991895222</v>
      </c>
    </row>
    <row r="84" spans="1:66" x14ac:dyDescent="0.3">
      <c r="B84" s="1">
        <f t="shared" si="24"/>
        <v>9273</v>
      </c>
      <c r="C84" s="1">
        <v>71</v>
      </c>
      <c r="D84" s="1">
        <v>40726</v>
      </c>
      <c r="E84" s="1">
        <v>5471</v>
      </c>
      <c r="F84" s="1">
        <v>0</v>
      </c>
      <c r="G84" s="1">
        <v>3632</v>
      </c>
      <c r="H84" s="1">
        <v>0</v>
      </c>
      <c r="I84" s="1">
        <v>170</v>
      </c>
      <c r="J84" s="1">
        <v>44.38</v>
      </c>
      <c r="K84" s="1">
        <v>1.05</v>
      </c>
      <c r="L84" s="1">
        <v>24.1</v>
      </c>
      <c r="M84" s="1">
        <v>1.3</v>
      </c>
      <c r="N84" s="1">
        <v>2555</v>
      </c>
      <c r="O84" s="1">
        <v>6708</v>
      </c>
      <c r="P84" s="1">
        <v>6120</v>
      </c>
      <c r="Q84" s="1">
        <v>568</v>
      </c>
      <c r="R84" s="1">
        <v>19</v>
      </c>
      <c r="S84" s="1">
        <v>4259</v>
      </c>
      <c r="T84" s="1">
        <v>427</v>
      </c>
      <c r="U84" s="1">
        <v>0</v>
      </c>
      <c r="V84" s="1">
        <f t="shared" si="39"/>
        <v>7</v>
      </c>
      <c r="W84" s="1">
        <f t="shared" si="40"/>
        <v>189</v>
      </c>
      <c r="X84" s="1">
        <f t="shared" si="40"/>
        <v>0</v>
      </c>
      <c r="Y84" s="1">
        <f t="shared" si="40"/>
        <v>7</v>
      </c>
      <c r="Z84" s="1">
        <f t="shared" si="41"/>
        <v>203</v>
      </c>
      <c r="AA84" s="3">
        <f t="shared" si="25"/>
        <v>0.26250000000000001</v>
      </c>
      <c r="AB84" s="13">
        <f t="shared" si="26"/>
        <v>1.8332794133505876E-2</v>
      </c>
      <c r="AC84" s="13">
        <f t="shared" si="27"/>
        <v>0.18546000000000001</v>
      </c>
      <c r="AD84" s="13">
        <f t="shared" si="28"/>
        <v>0.10942</v>
      </c>
      <c r="AE84" s="13">
        <f t="shared" si="29"/>
        <v>7.2639999999999996E-2</v>
      </c>
      <c r="AF84" s="13">
        <f t="shared" si="30"/>
        <v>3.3999999999999998E-3</v>
      </c>
      <c r="AG84" s="13">
        <f t="shared" si="31"/>
        <v>4.0600000000000002E-3</v>
      </c>
      <c r="AQ84" s="11">
        <f t="shared" si="42"/>
        <v>77</v>
      </c>
      <c r="AR84" s="11">
        <f t="shared" si="42"/>
        <v>71</v>
      </c>
      <c r="AS84" s="1">
        <f t="shared" si="32"/>
        <v>0</v>
      </c>
      <c r="AT84" s="107">
        <f>+EvolOf!H73</f>
        <v>0</v>
      </c>
      <c r="AU84" s="1">
        <f t="shared" si="33"/>
        <v>0</v>
      </c>
      <c r="AV84" s="1">
        <f t="shared" si="35"/>
        <v>0</v>
      </c>
      <c r="AW84" s="40">
        <f t="shared" si="36"/>
        <v>0</v>
      </c>
      <c r="AX84" s="1">
        <f t="shared" si="34"/>
        <v>0</v>
      </c>
      <c r="AY84" s="1">
        <f t="shared" si="37"/>
        <v>533627.47923287773</v>
      </c>
      <c r="AZ84" s="1">
        <f t="shared" si="38"/>
        <v>314836.18450157164</v>
      </c>
    </row>
    <row r="85" spans="1:66" x14ac:dyDescent="0.3">
      <c r="B85" s="1">
        <f t="shared" si="24"/>
        <v>9461</v>
      </c>
      <c r="C85" s="1">
        <v>72</v>
      </c>
      <c r="D85" s="1">
        <v>40537</v>
      </c>
      <c r="E85" s="1">
        <v>5459</v>
      </c>
      <c r="F85" s="1">
        <v>0</v>
      </c>
      <c r="G85" s="1">
        <v>3824</v>
      </c>
      <c r="H85" s="1">
        <v>0</v>
      </c>
      <c r="I85" s="1">
        <v>178</v>
      </c>
      <c r="J85" s="1">
        <v>44.54</v>
      </c>
      <c r="K85" s="1">
        <v>1.06</v>
      </c>
      <c r="L85" s="1">
        <v>24.2</v>
      </c>
      <c r="M85" s="1">
        <v>1.28</v>
      </c>
      <c r="N85" s="1">
        <v>2634</v>
      </c>
      <c r="O85" s="1">
        <v>6818</v>
      </c>
      <c r="P85" s="1">
        <v>6226</v>
      </c>
      <c r="Q85" s="1">
        <v>571</v>
      </c>
      <c r="R85" s="1">
        <v>19</v>
      </c>
      <c r="S85" s="1">
        <v>4270</v>
      </c>
      <c r="T85" s="1">
        <v>427</v>
      </c>
      <c r="U85" s="1">
        <v>0</v>
      </c>
      <c r="V85" s="1">
        <f t="shared" si="39"/>
        <v>-12</v>
      </c>
      <c r="W85" s="1">
        <f t="shared" si="40"/>
        <v>192</v>
      </c>
      <c r="X85" s="1">
        <f t="shared" si="40"/>
        <v>0</v>
      </c>
      <c r="Y85" s="1">
        <f t="shared" si="40"/>
        <v>8</v>
      </c>
      <c r="Z85" s="1">
        <f t="shared" si="41"/>
        <v>188</v>
      </c>
      <c r="AA85" s="3">
        <f t="shared" si="25"/>
        <v>0.26500000000000001</v>
      </c>
      <c r="AB85" s="13">
        <f t="shared" si="26"/>
        <v>1.8814078850015854E-2</v>
      </c>
      <c r="AC85" s="13">
        <f t="shared" si="27"/>
        <v>0.18922</v>
      </c>
      <c r="AD85" s="13">
        <f t="shared" si="28"/>
        <v>0.10918</v>
      </c>
      <c r="AE85" s="13">
        <f t="shared" si="29"/>
        <v>7.6480000000000006E-2</v>
      </c>
      <c r="AF85" s="13">
        <f t="shared" si="30"/>
        <v>3.5599999999999998E-3</v>
      </c>
      <c r="AG85" s="13">
        <f t="shared" si="31"/>
        <v>3.7599999999999999E-3</v>
      </c>
      <c r="AQ85" s="11">
        <f t="shared" si="42"/>
        <v>78</v>
      </c>
      <c r="AR85" s="11">
        <f t="shared" si="42"/>
        <v>72</v>
      </c>
      <c r="AS85" s="1">
        <f t="shared" si="32"/>
        <v>0</v>
      </c>
      <c r="AT85" s="107">
        <f>+EvolOf!H74</f>
        <v>0</v>
      </c>
      <c r="AU85" s="1">
        <f t="shared" si="33"/>
        <v>0</v>
      </c>
      <c r="AV85" s="1">
        <f t="shared" si="35"/>
        <v>0</v>
      </c>
      <c r="AW85" s="40">
        <f t="shared" si="36"/>
        <v>0</v>
      </c>
      <c r="AX85" s="1">
        <f t="shared" si="34"/>
        <v>0</v>
      </c>
      <c r="AY85" s="1">
        <f t="shared" si="37"/>
        <v>544446.19659465714</v>
      </c>
      <c r="AZ85" s="1">
        <f t="shared" si="38"/>
        <v>314145.62807422405</v>
      </c>
    </row>
    <row r="86" spans="1:66" x14ac:dyDescent="0.3">
      <c r="B86" s="1">
        <f t="shared" si="24"/>
        <v>9650</v>
      </c>
      <c r="C86" s="1">
        <v>73</v>
      </c>
      <c r="D86" s="1">
        <v>40349</v>
      </c>
      <c r="E86" s="1">
        <v>5449</v>
      </c>
      <c r="F86" s="1">
        <v>0</v>
      </c>
      <c r="G86" s="1">
        <v>4016</v>
      </c>
      <c r="H86" s="1">
        <v>0</v>
      </c>
      <c r="I86" s="1">
        <v>185</v>
      </c>
      <c r="J86" s="1">
        <v>44.69</v>
      </c>
      <c r="K86" s="1">
        <v>1.06</v>
      </c>
      <c r="L86" s="1">
        <v>24.2</v>
      </c>
      <c r="M86" s="1">
        <v>1.27</v>
      </c>
      <c r="N86" s="1">
        <v>2712</v>
      </c>
      <c r="O86" s="1">
        <v>6928</v>
      </c>
      <c r="P86" s="1">
        <v>6332</v>
      </c>
      <c r="Q86" s="1">
        <v>576</v>
      </c>
      <c r="R86" s="1">
        <v>19</v>
      </c>
      <c r="S86" s="1">
        <v>4275</v>
      </c>
      <c r="T86" s="1">
        <v>428</v>
      </c>
      <c r="U86" s="1">
        <v>0</v>
      </c>
      <c r="V86" s="1">
        <f t="shared" si="39"/>
        <v>-10</v>
      </c>
      <c r="W86" s="1">
        <f t="shared" si="40"/>
        <v>192</v>
      </c>
      <c r="X86" s="1">
        <f t="shared" si="40"/>
        <v>0</v>
      </c>
      <c r="Y86" s="1">
        <f t="shared" si="40"/>
        <v>7</v>
      </c>
      <c r="Z86" s="1">
        <f t="shared" si="41"/>
        <v>189</v>
      </c>
      <c r="AA86" s="3">
        <f t="shared" si="25"/>
        <v>0.26500000000000001</v>
      </c>
      <c r="AB86" s="13">
        <f t="shared" si="26"/>
        <v>1.9170984455958551E-2</v>
      </c>
      <c r="AC86" s="13">
        <f t="shared" si="27"/>
        <v>0.193</v>
      </c>
      <c r="AD86" s="13">
        <f t="shared" si="28"/>
        <v>0.10897999999999999</v>
      </c>
      <c r="AE86" s="13">
        <f t="shared" si="29"/>
        <v>8.0320000000000003E-2</v>
      </c>
      <c r="AF86" s="13">
        <f t="shared" si="30"/>
        <v>3.7000000000000002E-3</v>
      </c>
      <c r="AG86" s="13">
        <f t="shared" si="31"/>
        <v>3.7799999999999999E-3</v>
      </c>
      <c r="AQ86" s="11">
        <f t="shared" si="42"/>
        <v>79</v>
      </c>
      <c r="AR86" s="11">
        <f t="shared" si="42"/>
        <v>73</v>
      </c>
      <c r="AS86" s="1">
        <f t="shared" si="32"/>
        <v>0</v>
      </c>
      <c r="AT86" s="107">
        <f>+EvolOf!H75</f>
        <v>0</v>
      </c>
      <c r="AU86" s="1">
        <f t="shared" si="33"/>
        <v>0</v>
      </c>
      <c r="AV86" s="1">
        <f t="shared" si="35"/>
        <v>0</v>
      </c>
      <c r="AW86" s="40">
        <f t="shared" si="36"/>
        <v>0</v>
      </c>
      <c r="AX86" s="1">
        <f t="shared" si="34"/>
        <v>0</v>
      </c>
      <c r="AY86" s="1">
        <f t="shared" si="37"/>
        <v>555322.4603253823</v>
      </c>
      <c r="AZ86" s="1">
        <f t="shared" si="38"/>
        <v>313570.1643847677</v>
      </c>
    </row>
    <row r="87" spans="1:66" s="1" customFormat="1" x14ac:dyDescent="0.3">
      <c r="A87" s="11"/>
      <c r="B87" s="1">
        <f t="shared" si="24"/>
        <v>9834</v>
      </c>
      <c r="C87" s="1">
        <v>74</v>
      </c>
      <c r="D87" s="1">
        <v>40165</v>
      </c>
      <c r="E87" s="1">
        <v>5434</v>
      </c>
      <c r="F87" s="1">
        <v>0</v>
      </c>
      <c r="G87" s="1">
        <v>4208</v>
      </c>
      <c r="H87" s="1">
        <v>0</v>
      </c>
      <c r="I87" s="1">
        <v>192</v>
      </c>
      <c r="J87" s="1">
        <v>44.84</v>
      </c>
      <c r="K87" s="1">
        <v>1.07</v>
      </c>
      <c r="L87" s="1">
        <v>24.2</v>
      </c>
      <c r="M87" s="1">
        <v>1.26</v>
      </c>
      <c r="N87" s="1">
        <v>2793</v>
      </c>
      <c r="O87" s="1">
        <v>7030</v>
      </c>
      <c r="P87" s="1">
        <v>6430</v>
      </c>
      <c r="Q87" s="1">
        <v>580</v>
      </c>
      <c r="R87" s="1">
        <v>19</v>
      </c>
      <c r="S87" s="1">
        <v>4276</v>
      </c>
      <c r="T87" s="1">
        <v>427</v>
      </c>
      <c r="U87" s="1">
        <v>0</v>
      </c>
      <c r="V87" s="1">
        <f t="shared" si="39"/>
        <v>-15</v>
      </c>
      <c r="W87" s="1">
        <f t="shared" si="40"/>
        <v>192</v>
      </c>
      <c r="X87" s="1">
        <f t="shared" si="40"/>
        <v>0</v>
      </c>
      <c r="Y87" s="1">
        <f t="shared" si="40"/>
        <v>7</v>
      </c>
      <c r="Z87" s="1">
        <f t="shared" si="41"/>
        <v>184</v>
      </c>
      <c r="AA87" s="3">
        <f t="shared" si="25"/>
        <v>0.26750000000000002</v>
      </c>
      <c r="AB87" s="13">
        <f t="shared" si="26"/>
        <v>1.9524100061012812E-2</v>
      </c>
      <c r="AC87" s="13">
        <f t="shared" si="27"/>
        <v>0.19667999999999999</v>
      </c>
      <c r="AD87" s="13">
        <f t="shared" si="28"/>
        <v>0.10868</v>
      </c>
      <c r="AE87" s="13">
        <f t="shared" si="29"/>
        <v>8.4159999999999999E-2</v>
      </c>
      <c r="AF87" s="13">
        <f t="shared" si="30"/>
        <v>3.8400000000000001E-3</v>
      </c>
      <c r="AG87" s="13">
        <f t="shared" si="31"/>
        <v>3.6800000000000001E-3</v>
      </c>
      <c r="AI87" s="11"/>
      <c r="AJ87" s="11"/>
      <c r="AK87" s="11"/>
      <c r="AL87" s="11"/>
      <c r="AM87" s="11"/>
      <c r="AN87" s="11"/>
      <c r="AO87" s="11"/>
      <c r="AP87" s="11"/>
      <c r="AQ87" s="11">
        <f t="shared" si="42"/>
        <v>80</v>
      </c>
      <c r="AR87" s="11">
        <f t="shared" si="42"/>
        <v>74</v>
      </c>
      <c r="AS87" s="1">
        <f t="shared" si="32"/>
        <v>0</v>
      </c>
      <c r="AT87" s="107">
        <f>+EvolOf!H76</f>
        <v>0</v>
      </c>
      <c r="AU87" s="1">
        <f t="shared" si="33"/>
        <v>0</v>
      </c>
      <c r="AV87" s="1">
        <f t="shared" si="35"/>
        <v>0</v>
      </c>
      <c r="AW87" s="40">
        <f t="shared" si="36"/>
        <v>0</v>
      </c>
      <c r="AX87" s="1">
        <f t="shared" si="34"/>
        <v>0</v>
      </c>
      <c r="AY87" s="1">
        <f t="shared" si="37"/>
        <v>565910.99221137923</v>
      </c>
      <c r="AZ87" s="1">
        <f t="shared" si="38"/>
        <v>312706.96885058313</v>
      </c>
      <c r="BA87" s="11"/>
      <c r="BB87" s="11"/>
      <c r="BC87" s="11"/>
      <c r="BD87" s="11"/>
      <c r="BE87" s="11"/>
      <c r="BH87" s="11"/>
      <c r="BI87" s="11"/>
      <c r="BJ87" s="11"/>
      <c r="BK87" s="11"/>
      <c r="BL87" s="11"/>
      <c r="BM87" s="11"/>
      <c r="BN87" s="11"/>
    </row>
    <row r="88" spans="1:66" s="1" customFormat="1" x14ac:dyDescent="0.3">
      <c r="A88" s="11"/>
      <c r="B88" s="1">
        <f t="shared" si="24"/>
        <v>10004</v>
      </c>
      <c r="C88" s="1">
        <v>75</v>
      </c>
      <c r="D88" s="1">
        <v>39995</v>
      </c>
      <c r="E88" s="1">
        <v>5402</v>
      </c>
      <c r="F88" s="1">
        <v>0</v>
      </c>
      <c r="G88" s="1">
        <v>4403</v>
      </c>
      <c r="H88" s="1">
        <v>0</v>
      </c>
      <c r="I88" s="1">
        <v>199</v>
      </c>
      <c r="J88" s="1">
        <v>44.99</v>
      </c>
      <c r="K88" s="1">
        <v>1.07</v>
      </c>
      <c r="L88" s="1">
        <v>24.3</v>
      </c>
      <c r="M88" s="1">
        <v>1.26</v>
      </c>
      <c r="N88" s="1">
        <v>2870</v>
      </c>
      <c r="O88" s="1">
        <v>7124</v>
      </c>
      <c r="P88" s="1">
        <v>6517</v>
      </c>
      <c r="Q88" s="1">
        <v>587</v>
      </c>
      <c r="R88" s="1">
        <v>19</v>
      </c>
      <c r="S88" s="1">
        <v>4271</v>
      </c>
      <c r="T88" s="1">
        <v>428</v>
      </c>
      <c r="U88" s="1">
        <v>0</v>
      </c>
      <c r="V88" s="1">
        <f t="shared" si="39"/>
        <v>-32</v>
      </c>
      <c r="W88" s="1">
        <f t="shared" si="40"/>
        <v>195</v>
      </c>
      <c r="X88" s="1">
        <f t="shared" si="40"/>
        <v>0</v>
      </c>
      <c r="Y88" s="1">
        <f t="shared" si="40"/>
        <v>7</v>
      </c>
      <c r="Z88" s="1">
        <f t="shared" si="41"/>
        <v>170</v>
      </c>
      <c r="AA88" s="3">
        <f t="shared" si="25"/>
        <v>0.26750000000000002</v>
      </c>
      <c r="AB88" s="13">
        <f t="shared" si="26"/>
        <v>1.9892043182726908E-2</v>
      </c>
      <c r="AC88" s="13">
        <f t="shared" si="27"/>
        <v>0.20008000000000001</v>
      </c>
      <c r="AD88" s="13">
        <f t="shared" si="28"/>
        <v>0.10804</v>
      </c>
      <c r="AE88" s="13">
        <f t="shared" si="29"/>
        <v>8.8059999999999999E-2</v>
      </c>
      <c r="AF88" s="13">
        <f t="shared" si="30"/>
        <v>3.98E-3</v>
      </c>
      <c r="AG88" s="13">
        <f t="shared" si="31"/>
        <v>3.3999999999999998E-3</v>
      </c>
      <c r="AI88" s="11"/>
      <c r="AJ88" s="11"/>
      <c r="AK88" s="11"/>
      <c r="AL88" s="11"/>
      <c r="AM88" s="11"/>
      <c r="AN88" s="11"/>
      <c r="AO88" s="11"/>
      <c r="AP88" s="11"/>
      <c r="AQ88" s="11">
        <f t="shared" si="42"/>
        <v>81</v>
      </c>
      <c r="AR88" s="11">
        <f t="shared" si="42"/>
        <v>75</v>
      </c>
      <c r="AS88" s="1">
        <f t="shared" si="32"/>
        <v>0</v>
      </c>
      <c r="AT88" s="107">
        <f>+EvolOf!H77</f>
        <v>0</v>
      </c>
      <c r="AU88" s="1">
        <f t="shared" si="33"/>
        <v>0</v>
      </c>
      <c r="AV88" s="1">
        <f t="shared" si="35"/>
        <v>0</v>
      </c>
      <c r="AW88" s="40">
        <f t="shared" si="36"/>
        <v>0</v>
      </c>
      <c r="AX88" s="1">
        <f t="shared" si="34"/>
        <v>0</v>
      </c>
      <c r="AY88" s="1">
        <f t="shared" si="37"/>
        <v>575693.8749321372</v>
      </c>
      <c r="AZ88" s="1">
        <f t="shared" si="38"/>
        <v>310865.48504432279</v>
      </c>
      <c r="BA88" s="11"/>
      <c r="BB88" s="11"/>
      <c r="BC88" s="11"/>
      <c r="BD88" s="11"/>
      <c r="BE88" s="11"/>
      <c r="BH88" s="11"/>
      <c r="BI88" s="11"/>
      <c r="BJ88" s="11"/>
      <c r="BK88" s="11"/>
      <c r="BL88" s="11"/>
      <c r="BM88" s="11"/>
      <c r="BN88" s="11"/>
    </row>
    <row r="89" spans="1:66" s="1" customFormat="1" x14ac:dyDescent="0.3">
      <c r="A89" s="11"/>
      <c r="B89" s="1">
        <f t="shared" si="24"/>
        <v>10167</v>
      </c>
      <c r="C89" s="1">
        <v>76</v>
      </c>
      <c r="D89" s="1">
        <v>39831</v>
      </c>
      <c r="E89" s="1">
        <v>5357</v>
      </c>
      <c r="F89" s="1">
        <v>0</v>
      </c>
      <c r="G89" s="1">
        <v>4603</v>
      </c>
      <c r="H89" s="1">
        <v>0</v>
      </c>
      <c r="I89" s="1">
        <v>207</v>
      </c>
      <c r="J89" s="1">
        <v>45.13</v>
      </c>
      <c r="K89" s="1">
        <v>1.07</v>
      </c>
      <c r="L89" s="1">
        <v>24.4</v>
      </c>
      <c r="M89" s="1">
        <v>1.25</v>
      </c>
      <c r="N89" s="1">
        <v>2946</v>
      </c>
      <c r="O89" s="1">
        <v>7211</v>
      </c>
      <c r="P89" s="1">
        <v>6595</v>
      </c>
      <c r="Q89" s="1">
        <v>596</v>
      </c>
      <c r="R89" s="1">
        <v>19</v>
      </c>
      <c r="S89" s="1">
        <v>4260</v>
      </c>
      <c r="T89" s="1">
        <v>426</v>
      </c>
      <c r="U89" s="1">
        <v>0</v>
      </c>
      <c r="V89" s="1">
        <f t="shared" si="39"/>
        <v>-45</v>
      </c>
      <c r="W89" s="1">
        <f t="shared" si="40"/>
        <v>200</v>
      </c>
      <c r="X89" s="1">
        <f t="shared" si="40"/>
        <v>0</v>
      </c>
      <c r="Y89" s="1">
        <f t="shared" si="40"/>
        <v>8</v>
      </c>
      <c r="Z89" s="1">
        <f t="shared" si="41"/>
        <v>163</v>
      </c>
      <c r="AA89" s="3">
        <f t="shared" si="25"/>
        <v>0.26750000000000002</v>
      </c>
      <c r="AB89" s="13">
        <f t="shared" si="26"/>
        <v>2.035998819710829E-2</v>
      </c>
      <c r="AC89" s="13">
        <f t="shared" si="27"/>
        <v>0.20333999999999999</v>
      </c>
      <c r="AD89" s="13">
        <f t="shared" si="28"/>
        <v>0.10714</v>
      </c>
      <c r="AE89" s="13">
        <f t="shared" si="29"/>
        <v>9.2060000000000003E-2</v>
      </c>
      <c r="AF89" s="13">
        <f t="shared" si="30"/>
        <v>4.1399999999999996E-3</v>
      </c>
      <c r="AG89" s="13">
        <f t="shared" si="31"/>
        <v>3.2599999999999999E-3</v>
      </c>
      <c r="AI89" s="11"/>
      <c r="AJ89" s="11"/>
      <c r="AK89" s="11"/>
      <c r="AL89" s="11"/>
      <c r="AM89" s="11"/>
      <c r="AN89" s="11"/>
      <c r="AO89" s="11"/>
      <c r="AP89" s="11"/>
      <c r="AQ89" s="11">
        <f t="shared" si="42"/>
        <v>82</v>
      </c>
      <c r="AR89" s="11">
        <f t="shared" si="42"/>
        <v>76</v>
      </c>
      <c r="AT89" s="107"/>
      <c r="BA89" s="11"/>
      <c r="BB89" s="11"/>
      <c r="BC89" s="11"/>
      <c r="BD89" s="11"/>
      <c r="BE89" s="11"/>
      <c r="BH89" s="11"/>
      <c r="BI89" s="11"/>
      <c r="BJ89" s="11"/>
      <c r="BK89" s="11"/>
      <c r="BL89" s="11"/>
      <c r="BM89" s="11"/>
      <c r="BN89" s="11"/>
    </row>
    <row r="90" spans="1:66" s="1" customFormat="1" x14ac:dyDescent="0.3">
      <c r="A90" s="11"/>
      <c r="B90" s="1">
        <f t="shared" si="24"/>
        <v>10720</v>
      </c>
      <c r="C90" s="1">
        <v>77</v>
      </c>
      <c r="D90" s="1">
        <v>39278</v>
      </c>
      <c r="E90" s="1">
        <v>5512</v>
      </c>
      <c r="F90" s="1">
        <v>0</v>
      </c>
      <c r="G90" s="1">
        <v>4986</v>
      </c>
      <c r="H90" s="1">
        <v>0</v>
      </c>
      <c r="I90" s="1">
        <v>222</v>
      </c>
      <c r="J90" s="1">
        <v>45.26</v>
      </c>
      <c r="K90" s="1">
        <v>1.05</v>
      </c>
      <c r="L90" s="1">
        <v>24.3</v>
      </c>
      <c r="M90" s="1">
        <v>1.27</v>
      </c>
      <c r="N90" s="1">
        <v>3139</v>
      </c>
      <c r="O90" s="1">
        <v>7572</v>
      </c>
      <c r="P90" s="1">
        <v>6920</v>
      </c>
      <c r="Q90" s="1">
        <v>631</v>
      </c>
      <c r="R90" s="1">
        <v>20</v>
      </c>
      <c r="S90" s="1">
        <v>4421</v>
      </c>
      <c r="T90" s="1">
        <v>441</v>
      </c>
      <c r="U90" s="1">
        <v>0</v>
      </c>
      <c r="V90" s="1">
        <f t="shared" si="39"/>
        <v>155</v>
      </c>
      <c r="W90" s="1">
        <f t="shared" si="40"/>
        <v>383</v>
      </c>
      <c r="X90" s="1">
        <f t="shared" si="40"/>
        <v>0</v>
      </c>
      <c r="Y90" s="1">
        <f t="shared" si="40"/>
        <v>15</v>
      </c>
      <c r="Z90" s="1">
        <f t="shared" si="41"/>
        <v>553</v>
      </c>
      <c r="AA90" s="3">
        <f t="shared" si="25"/>
        <v>0.26250000000000001</v>
      </c>
      <c r="AB90" s="13">
        <f t="shared" si="26"/>
        <v>2.0708955223880596E-2</v>
      </c>
      <c r="AC90" s="13">
        <f t="shared" si="27"/>
        <v>0.21440000000000001</v>
      </c>
      <c r="AD90" s="13">
        <f t="shared" si="28"/>
        <v>0.11024</v>
      </c>
      <c r="AE90" s="13">
        <f t="shared" si="29"/>
        <v>9.9720000000000003E-2</v>
      </c>
      <c r="AF90" s="13">
        <f t="shared" si="30"/>
        <v>4.4400000000000004E-3</v>
      </c>
      <c r="AG90" s="13">
        <f t="shared" si="31"/>
        <v>1.106E-2</v>
      </c>
      <c r="AI90" s="11"/>
      <c r="AJ90" s="11"/>
      <c r="AK90" s="11"/>
      <c r="AL90" s="11"/>
      <c r="AM90" s="11"/>
      <c r="AN90" s="11"/>
      <c r="AO90" s="11"/>
      <c r="AP90" s="11"/>
      <c r="AQ90" s="11">
        <f t="shared" si="42"/>
        <v>83</v>
      </c>
      <c r="AR90" s="11">
        <f t="shared" si="42"/>
        <v>77</v>
      </c>
      <c r="AT90" s="107"/>
      <c r="BA90" s="11"/>
      <c r="BB90" s="11"/>
      <c r="BC90" s="11"/>
      <c r="BD90" s="11"/>
      <c r="BE90" s="11"/>
      <c r="BH90" s="11"/>
      <c r="BI90" s="11"/>
      <c r="BJ90" s="11"/>
      <c r="BK90" s="11"/>
      <c r="BL90" s="11"/>
      <c r="BM90" s="11"/>
      <c r="BN90" s="11"/>
    </row>
    <row r="91" spans="1:66" s="1" customFormat="1" x14ac:dyDescent="0.3">
      <c r="A91" s="11"/>
      <c r="B91" s="1">
        <f t="shared" si="24"/>
        <v>10877</v>
      </c>
      <c r="C91" s="1">
        <v>78</v>
      </c>
      <c r="D91" s="1">
        <v>39122</v>
      </c>
      <c r="E91" s="1">
        <v>5450</v>
      </c>
      <c r="F91" s="1">
        <v>0</v>
      </c>
      <c r="G91" s="1">
        <v>5196</v>
      </c>
      <c r="H91" s="1">
        <v>0</v>
      </c>
      <c r="I91" s="1">
        <v>231</v>
      </c>
      <c r="J91" s="1">
        <v>45.39</v>
      </c>
      <c r="K91" s="1">
        <v>1.06</v>
      </c>
      <c r="L91" s="1">
        <v>24.4</v>
      </c>
      <c r="M91" s="1">
        <v>1.27</v>
      </c>
      <c r="N91" s="1">
        <v>3216</v>
      </c>
      <c r="O91" s="1">
        <v>7651</v>
      </c>
      <c r="P91" s="1">
        <v>6986</v>
      </c>
      <c r="Q91" s="1">
        <v>645</v>
      </c>
      <c r="R91" s="1">
        <v>20</v>
      </c>
      <c r="S91" s="1">
        <v>4398</v>
      </c>
      <c r="T91" s="1">
        <v>438</v>
      </c>
      <c r="U91" s="1">
        <v>0</v>
      </c>
      <c r="V91" s="1">
        <f t="shared" si="39"/>
        <v>-62</v>
      </c>
      <c r="W91" s="1">
        <f t="shared" si="40"/>
        <v>210</v>
      </c>
      <c r="X91" s="1">
        <f t="shared" si="40"/>
        <v>0</v>
      </c>
      <c r="Y91" s="1">
        <f t="shared" si="40"/>
        <v>9</v>
      </c>
      <c r="Z91" s="1">
        <f t="shared" si="41"/>
        <v>157</v>
      </c>
      <c r="AA91" s="3">
        <f t="shared" si="25"/>
        <v>0.26500000000000001</v>
      </c>
      <c r="AB91" s="13">
        <f t="shared" si="26"/>
        <v>2.1237473568079434E-2</v>
      </c>
      <c r="AC91" s="13">
        <f t="shared" si="27"/>
        <v>0.21754000000000001</v>
      </c>
      <c r="AD91" s="13">
        <f t="shared" si="28"/>
        <v>0.109</v>
      </c>
      <c r="AE91" s="13">
        <f t="shared" si="29"/>
        <v>0.10392</v>
      </c>
      <c r="AF91" s="13">
        <f t="shared" si="30"/>
        <v>4.62E-3</v>
      </c>
      <c r="AG91" s="13">
        <f t="shared" si="31"/>
        <v>3.14E-3</v>
      </c>
      <c r="AI91" s="11"/>
      <c r="AJ91" s="11"/>
      <c r="AK91" s="11"/>
      <c r="AL91" s="11"/>
      <c r="AM91" s="11"/>
      <c r="AN91" s="11"/>
      <c r="AO91" s="11"/>
      <c r="AP91" s="11"/>
      <c r="AQ91" s="11">
        <f t="shared" si="42"/>
        <v>84</v>
      </c>
      <c r="AR91" s="11">
        <f t="shared" si="42"/>
        <v>78</v>
      </c>
      <c r="AT91" s="107"/>
      <c r="BA91" s="11"/>
      <c r="BB91" s="11"/>
      <c r="BC91" s="11"/>
      <c r="BD91" s="11"/>
      <c r="BE91" s="11"/>
      <c r="BH91" s="11"/>
      <c r="BI91" s="11"/>
      <c r="BJ91" s="11"/>
      <c r="BK91" s="11"/>
      <c r="BL91" s="11"/>
      <c r="BM91" s="11"/>
      <c r="BN91" s="11"/>
    </row>
    <row r="92" spans="1:66" s="1" customFormat="1" x14ac:dyDescent="0.3">
      <c r="A92" s="11"/>
      <c r="B92" s="1">
        <f t="shared" si="24"/>
        <v>11024</v>
      </c>
      <c r="C92" s="1">
        <v>79</v>
      </c>
      <c r="D92" s="1">
        <v>38974</v>
      </c>
      <c r="E92" s="1">
        <v>5377</v>
      </c>
      <c r="F92" s="1">
        <v>0</v>
      </c>
      <c r="G92" s="1">
        <v>5409</v>
      </c>
      <c r="H92" s="1">
        <v>0</v>
      </c>
      <c r="I92" s="1">
        <v>238</v>
      </c>
      <c r="J92" s="1">
        <v>45.52</v>
      </c>
      <c r="K92" s="1">
        <v>1.06</v>
      </c>
      <c r="L92" s="1">
        <v>24.4</v>
      </c>
      <c r="M92" s="1">
        <v>1.27</v>
      </c>
      <c r="N92" s="1">
        <v>3288</v>
      </c>
      <c r="O92" s="1">
        <v>7727</v>
      </c>
      <c r="P92" s="1">
        <v>7043</v>
      </c>
      <c r="Q92" s="1">
        <v>663</v>
      </c>
      <c r="R92" s="1">
        <v>21</v>
      </c>
      <c r="S92" s="1">
        <v>4373</v>
      </c>
      <c r="T92" s="1">
        <v>436</v>
      </c>
      <c r="U92" s="1">
        <v>0</v>
      </c>
      <c r="V92" s="1">
        <f t="shared" si="39"/>
        <v>-73</v>
      </c>
      <c r="W92" s="1">
        <f t="shared" si="40"/>
        <v>213</v>
      </c>
      <c r="X92" s="1">
        <f t="shared" si="40"/>
        <v>0</v>
      </c>
      <c r="Y92" s="1">
        <f t="shared" si="40"/>
        <v>7</v>
      </c>
      <c r="Z92" s="1">
        <f t="shared" si="41"/>
        <v>147</v>
      </c>
      <c r="AA92" s="3">
        <f t="shared" si="25"/>
        <v>0.26500000000000001</v>
      </c>
      <c r="AB92" s="13">
        <f t="shared" si="26"/>
        <v>2.1589259796806967E-2</v>
      </c>
      <c r="AC92" s="13">
        <f t="shared" si="27"/>
        <v>0.22048000000000001</v>
      </c>
      <c r="AD92" s="13">
        <f t="shared" si="28"/>
        <v>0.10754</v>
      </c>
      <c r="AE92" s="13">
        <f t="shared" si="29"/>
        <v>0.10818</v>
      </c>
      <c r="AF92" s="13">
        <f t="shared" si="30"/>
        <v>4.7600000000000003E-3</v>
      </c>
      <c r="AG92" s="13">
        <f t="shared" si="31"/>
        <v>2.9399999999999999E-3</v>
      </c>
      <c r="AI92" s="11"/>
      <c r="AJ92" s="11"/>
      <c r="AK92" s="11"/>
      <c r="AL92" s="11"/>
      <c r="AM92" s="11"/>
      <c r="AN92" s="11"/>
      <c r="AO92" s="11"/>
      <c r="AP92" s="11"/>
      <c r="AQ92" s="11">
        <f t="shared" si="42"/>
        <v>85</v>
      </c>
      <c r="AR92" s="11">
        <f t="shared" si="42"/>
        <v>79</v>
      </c>
      <c r="AT92" s="107"/>
      <c r="BA92" s="11"/>
      <c r="BB92" s="11"/>
      <c r="BC92" s="11"/>
      <c r="BD92" s="11"/>
      <c r="BE92" s="11"/>
      <c r="BH92" s="11"/>
      <c r="BI92" s="11"/>
      <c r="BJ92" s="11"/>
      <c r="BK92" s="11"/>
      <c r="BL92" s="11"/>
      <c r="BM92" s="11"/>
      <c r="BN92" s="11"/>
    </row>
    <row r="93" spans="1:66" s="1" customFormat="1" x14ac:dyDescent="0.3">
      <c r="A93" s="11"/>
      <c r="B93" s="1">
        <f t="shared" si="24"/>
        <v>11165</v>
      </c>
      <c r="C93" s="1">
        <v>80</v>
      </c>
      <c r="D93" s="1">
        <v>38833</v>
      </c>
      <c r="E93" s="1">
        <v>5292</v>
      </c>
      <c r="F93" s="1">
        <v>0</v>
      </c>
      <c r="G93" s="1">
        <v>5628</v>
      </c>
      <c r="H93" s="1">
        <v>0</v>
      </c>
      <c r="I93" s="1">
        <v>245</v>
      </c>
      <c r="J93" s="1">
        <v>45.64</v>
      </c>
      <c r="K93" s="1">
        <v>1.06</v>
      </c>
      <c r="L93" s="1">
        <v>24.5</v>
      </c>
      <c r="M93" s="1">
        <v>1.26</v>
      </c>
      <c r="N93" s="1">
        <v>3362</v>
      </c>
      <c r="O93" s="1">
        <v>7794</v>
      </c>
      <c r="P93" s="1">
        <v>7088</v>
      </c>
      <c r="Q93" s="1">
        <v>684</v>
      </c>
      <c r="R93" s="1">
        <v>21</v>
      </c>
      <c r="S93" s="1">
        <v>4338</v>
      </c>
      <c r="T93" s="1">
        <v>432</v>
      </c>
      <c r="U93" s="1">
        <v>0</v>
      </c>
      <c r="V93" s="1">
        <f t="shared" si="39"/>
        <v>-85</v>
      </c>
      <c r="W93" s="1">
        <f t="shared" si="40"/>
        <v>219</v>
      </c>
      <c r="X93" s="1">
        <f t="shared" si="40"/>
        <v>0</v>
      </c>
      <c r="Y93" s="1">
        <f t="shared" si="40"/>
        <v>7</v>
      </c>
      <c r="Z93" s="1">
        <f t="shared" si="41"/>
        <v>141</v>
      </c>
      <c r="AA93" s="3">
        <f t="shared" si="25"/>
        <v>0.26500000000000001</v>
      </c>
      <c r="AB93" s="13">
        <f t="shared" si="26"/>
        <v>2.1943573667711599E-2</v>
      </c>
      <c r="AC93" s="13">
        <f t="shared" si="27"/>
        <v>0.2233</v>
      </c>
      <c r="AD93" s="13">
        <f t="shared" si="28"/>
        <v>0.10584</v>
      </c>
      <c r="AE93" s="13">
        <f t="shared" si="29"/>
        <v>0.11255999999999999</v>
      </c>
      <c r="AF93" s="13">
        <f t="shared" si="30"/>
        <v>4.8999999999999998E-3</v>
      </c>
      <c r="AG93" s="13">
        <f t="shared" si="31"/>
        <v>2.82E-3</v>
      </c>
      <c r="AI93" s="11"/>
      <c r="AJ93" s="11"/>
      <c r="AK93" s="11"/>
      <c r="AL93" s="11"/>
      <c r="AM93" s="11"/>
      <c r="AN93" s="11"/>
      <c r="AO93" s="11"/>
      <c r="AP93" s="11"/>
      <c r="AQ93" s="11">
        <f t="shared" si="42"/>
        <v>86</v>
      </c>
      <c r="AR93" s="11">
        <f t="shared" si="42"/>
        <v>80</v>
      </c>
      <c r="AT93" s="107"/>
      <c r="BA93" s="11"/>
      <c r="BB93" s="11"/>
      <c r="BC93" s="11"/>
      <c r="BD93" s="11"/>
      <c r="BE93" s="11"/>
      <c r="BH93" s="11"/>
      <c r="BI93" s="11"/>
      <c r="BJ93" s="11"/>
      <c r="BK93" s="11"/>
      <c r="BL93" s="11"/>
      <c r="BM93" s="11"/>
      <c r="BN93" s="11"/>
    </row>
    <row r="94" spans="1:66" s="1" customFormat="1" x14ac:dyDescent="0.3">
      <c r="A94" s="11"/>
      <c r="B94" s="1">
        <f t="shared" si="24"/>
        <v>11301</v>
      </c>
      <c r="C94" s="1">
        <v>81</v>
      </c>
      <c r="D94" s="1">
        <v>38697</v>
      </c>
      <c r="E94" s="1">
        <v>5204</v>
      </c>
      <c r="F94" s="1">
        <v>0</v>
      </c>
      <c r="G94" s="1">
        <v>5844</v>
      </c>
      <c r="H94" s="1">
        <v>0</v>
      </c>
      <c r="I94" s="1">
        <v>253</v>
      </c>
      <c r="J94" s="1">
        <v>45.77</v>
      </c>
      <c r="K94" s="1">
        <v>1.06</v>
      </c>
      <c r="L94" s="1">
        <v>24.5</v>
      </c>
      <c r="M94" s="1">
        <v>1.25</v>
      </c>
      <c r="N94" s="1">
        <v>3431</v>
      </c>
      <c r="O94" s="1">
        <v>7860</v>
      </c>
      <c r="P94" s="1">
        <v>7129</v>
      </c>
      <c r="Q94" s="1">
        <v>710</v>
      </c>
      <c r="R94" s="1">
        <v>21</v>
      </c>
      <c r="S94" s="1">
        <v>4291</v>
      </c>
      <c r="T94" s="1">
        <v>427</v>
      </c>
      <c r="U94" s="1">
        <v>0</v>
      </c>
      <c r="V94" s="1">
        <f t="shared" si="39"/>
        <v>-88</v>
      </c>
      <c r="W94" s="1">
        <f t="shared" si="40"/>
        <v>216</v>
      </c>
      <c r="X94" s="1">
        <f t="shared" si="40"/>
        <v>0</v>
      </c>
      <c r="Y94" s="1">
        <f t="shared" si="40"/>
        <v>8</v>
      </c>
      <c r="Z94" s="1">
        <f t="shared" si="41"/>
        <v>136</v>
      </c>
      <c r="AA94" s="3">
        <f t="shared" si="25"/>
        <v>0.26500000000000001</v>
      </c>
      <c r="AB94" s="13">
        <f t="shared" si="26"/>
        <v>2.2387399345190691E-2</v>
      </c>
      <c r="AC94" s="13">
        <f t="shared" si="27"/>
        <v>0.22602</v>
      </c>
      <c r="AD94" s="13">
        <f t="shared" si="28"/>
        <v>0.10408000000000001</v>
      </c>
      <c r="AE94" s="13">
        <f t="shared" si="29"/>
        <v>0.11688</v>
      </c>
      <c r="AF94" s="13">
        <f t="shared" si="30"/>
        <v>5.0600000000000003E-3</v>
      </c>
      <c r="AG94" s="13">
        <f t="shared" si="31"/>
        <v>2.7200000000000002E-3</v>
      </c>
      <c r="AI94" s="11"/>
      <c r="AJ94" s="11"/>
      <c r="AK94" s="11"/>
      <c r="AL94" s="11"/>
      <c r="AM94" s="11"/>
      <c r="AN94" s="11"/>
      <c r="AO94" s="11"/>
      <c r="AP94" s="11"/>
      <c r="AQ94" s="11">
        <f t="shared" si="42"/>
        <v>87</v>
      </c>
      <c r="AR94" s="11">
        <f t="shared" si="42"/>
        <v>81</v>
      </c>
      <c r="AT94" s="107"/>
      <c r="BA94" s="11"/>
      <c r="BB94" s="11"/>
      <c r="BC94" s="11"/>
      <c r="BD94" s="11"/>
      <c r="BE94" s="11"/>
      <c r="BH94" s="11"/>
      <c r="BI94" s="11"/>
      <c r="BJ94" s="11"/>
      <c r="BK94" s="11"/>
      <c r="BL94" s="11"/>
      <c r="BM94" s="11"/>
      <c r="BN94" s="11"/>
    </row>
    <row r="95" spans="1:66" s="1" customFormat="1" x14ac:dyDescent="0.3">
      <c r="A95" s="11"/>
      <c r="B95" s="1">
        <f t="shared" si="24"/>
        <v>11422</v>
      </c>
      <c r="C95" s="1">
        <v>82</v>
      </c>
      <c r="D95" s="1">
        <v>38576</v>
      </c>
      <c r="E95" s="1">
        <v>5099</v>
      </c>
      <c r="F95" s="1">
        <v>0</v>
      </c>
      <c r="G95" s="1">
        <v>6062</v>
      </c>
      <c r="H95" s="1">
        <v>0</v>
      </c>
      <c r="I95" s="1">
        <v>261</v>
      </c>
      <c r="J95" s="1">
        <v>45.88</v>
      </c>
      <c r="K95" s="1">
        <v>1.07</v>
      </c>
      <c r="L95" s="1">
        <v>24.6</v>
      </c>
      <c r="M95" s="1">
        <v>1.24</v>
      </c>
      <c r="N95" s="1">
        <v>3498</v>
      </c>
      <c r="O95" s="1">
        <v>7915</v>
      </c>
      <c r="P95" s="1">
        <v>7153</v>
      </c>
      <c r="Q95" s="1">
        <v>740</v>
      </c>
      <c r="R95" s="1">
        <v>21</v>
      </c>
      <c r="S95" s="1">
        <v>4234</v>
      </c>
      <c r="T95" s="1">
        <v>422</v>
      </c>
      <c r="U95" s="1">
        <v>0</v>
      </c>
      <c r="V95" s="1">
        <f t="shared" si="39"/>
        <v>-105</v>
      </c>
      <c r="W95" s="1">
        <f t="shared" si="40"/>
        <v>218</v>
      </c>
      <c r="X95" s="1">
        <f t="shared" si="40"/>
        <v>0</v>
      </c>
      <c r="Y95" s="1">
        <f t="shared" si="40"/>
        <v>8</v>
      </c>
      <c r="Z95" s="1">
        <f t="shared" si="41"/>
        <v>121</v>
      </c>
      <c r="AA95" s="3">
        <f t="shared" si="25"/>
        <v>0.26750000000000002</v>
      </c>
      <c r="AB95" s="13">
        <f t="shared" si="26"/>
        <v>2.285063911749256E-2</v>
      </c>
      <c r="AC95" s="13">
        <f t="shared" si="27"/>
        <v>0.22844</v>
      </c>
      <c r="AD95" s="13">
        <f t="shared" si="28"/>
        <v>0.10198</v>
      </c>
      <c r="AE95" s="13">
        <f t="shared" si="29"/>
        <v>0.12124</v>
      </c>
      <c r="AF95" s="13">
        <f t="shared" si="30"/>
        <v>5.2199999999999998E-3</v>
      </c>
      <c r="AG95" s="13">
        <f t="shared" si="31"/>
        <v>2.4199999999999998E-3</v>
      </c>
      <c r="AI95" s="11"/>
      <c r="AJ95" s="11"/>
      <c r="AK95" s="11"/>
      <c r="AL95" s="11"/>
      <c r="AM95" s="11"/>
      <c r="AN95" s="11"/>
      <c r="AO95" s="11"/>
      <c r="AP95" s="11"/>
      <c r="AQ95" s="11">
        <f t="shared" si="42"/>
        <v>88</v>
      </c>
      <c r="AR95" s="11">
        <f t="shared" si="42"/>
        <v>82</v>
      </c>
      <c r="AT95" s="107"/>
      <c r="BA95" s="11"/>
      <c r="BB95" s="11"/>
      <c r="BC95" s="11"/>
      <c r="BD95" s="11"/>
      <c r="BE95" s="11"/>
      <c r="BH95" s="11"/>
      <c r="BI95" s="11"/>
      <c r="BJ95" s="11"/>
      <c r="BK95" s="11"/>
      <c r="BL95" s="11"/>
      <c r="BM95" s="11"/>
      <c r="BN95" s="11"/>
    </row>
    <row r="96" spans="1:66" s="1" customFormat="1" x14ac:dyDescent="0.3">
      <c r="A96" s="11"/>
      <c r="B96" s="1">
        <f t="shared" si="24"/>
        <v>11544</v>
      </c>
      <c r="C96" s="1">
        <v>83</v>
      </c>
      <c r="D96" s="1">
        <v>38454</v>
      </c>
      <c r="E96" s="1">
        <v>4995</v>
      </c>
      <c r="F96" s="1">
        <v>0</v>
      </c>
      <c r="G96" s="1">
        <v>6280</v>
      </c>
      <c r="H96" s="1">
        <v>0</v>
      </c>
      <c r="I96" s="1">
        <v>269</v>
      </c>
      <c r="J96" s="1">
        <v>46</v>
      </c>
      <c r="K96" s="1">
        <v>1.07</v>
      </c>
      <c r="L96" s="1">
        <v>24.6</v>
      </c>
      <c r="M96" s="1">
        <v>1.24</v>
      </c>
      <c r="N96" s="1">
        <v>3567</v>
      </c>
      <c r="O96" s="1">
        <v>7968</v>
      </c>
      <c r="P96" s="1">
        <v>7171</v>
      </c>
      <c r="Q96" s="1">
        <v>775</v>
      </c>
      <c r="R96" s="1">
        <v>22</v>
      </c>
      <c r="S96" s="1">
        <v>4171</v>
      </c>
      <c r="T96" s="1">
        <v>416</v>
      </c>
      <c r="U96" s="1">
        <v>0</v>
      </c>
      <c r="V96" s="1">
        <f t="shared" si="39"/>
        <v>-104</v>
      </c>
      <c r="W96" s="1">
        <f t="shared" si="40"/>
        <v>218</v>
      </c>
      <c r="X96" s="1">
        <f t="shared" si="40"/>
        <v>0</v>
      </c>
      <c r="Y96" s="1">
        <f t="shared" si="40"/>
        <v>8</v>
      </c>
      <c r="Z96" s="1">
        <f t="shared" si="41"/>
        <v>122</v>
      </c>
      <c r="AA96" s="3">
        <f t="shared" si="25"/>
        <v>0.26750000000000002</v>
      </c>
      <c r="AB96" s="13">
        <f t="shared" si="26"/>
        <v>2.3302148302148301E-2</v>
      </c>
      <c r="AC96" s="13">
        <f t="shared" si="27"/>
        <v>0.23088</v>
      </c>
      <c r="AD96" s="13">
        <f t="shared" si="28"/>
        <v>9.9900000000000003E-2</v>
      </c>
      <c r="AE96" s="13">
        <f t="shared" si="29"/>
        <v>0.12559999999999999</v>
      </c>
      <c r="AF96" s="13">
        <f t="shared" si="30"/>
        <v>5.3800000000000002E-3</v>
      </c>
      <c r="AG96" s="13">
        <f t="shared" si="31"/>
        <v>2.4399999999999999E-3</v>
      </c>
      <c r="AI96" s="11"/>
      <c r="AJ96" s="11"/>
      <c r="AK96" s="11"/>
      <c r="AL96" s="11"/>
      <c r="AM96" s="11"/>
      <c r="AN96" s="11"/>
      <c r="AO96" s="11"/>
      <c r="AP96" s="11"/>
      <c r="AQ96" s="11">
        <f t="shared" ref="AQ96:AR111" si="43">+AQ95+1</f>
        <v>89</v>
      </c>
      <c r="AR96" s="11">
        <f t="shared" si="43"/>
        <v>83</v>
      </c>
      <c r="AT96" s="107"/>
      <c r="BA96" s="11"/>
      <c r="BB96" s="11"/>
      <c r="BC96" s="11"/>
      <c r="BD96" s="11"/>
      <c r="BE96" s="11"/>
      <c r="BH96" s="11"/>
      <c r="BI96" s="11"/>
      <c r="BJ96" s="11"/>
      <c r="BK96" s="11"/>
      <c r="BL96" s="11"/>
      <c r="BM96" s="11"/>
      <c r="BN96" s="11"/>
    </row>
    <row r="97" spans="1:66" s="1" customFormat="1" x14ac:dyDescent="0.3">
      <c r="A97" s="11"/>
      <c r="B97" s="1">
        <f t="shared" si="24"/>
        <v>11657</v>
      </c>
      <c r="C97" s="1">
        <v>84</v>
      </c>
      <c r="D97" s="1">
        <v>38341</v>
      </c>
      <c r="E97" s="1">
        <v>4880</v>
      </c>
      <c r="F97" s="1">
        <v>0</v>
      </c>
      <c r="G97" s="1">
        <v>6499</v>
      </c>
      <c r="H97" s="1">
        <v>0</v>
      </c>
      <c r="I97" s="1">
        <v>278</v>
      </c>
      <c r="J97" s="1">
        <v>46.11</v>
      </c>
      <c r="K97" s="1">
        <v>1.07</v>
      </c>
      <c r="L97" s="1">
        <v>24.6</v>
      </c>
      <c r="M97" s="1">
        <v>1.23</v>
      </c>
      <c r="N97" s="1">
        <v>3631</v>
      </c>
      <c r="O97" s="1">
        <v>8017</v>
      </c>
      <c r="P97" s="1">
        <v>7179</v>
      </c>
      <c r="Q97" s="1">
        <v>815</v>
      </c>
      <c r="R97" s="1">
        <v>22</v>
      </c>
      <c r="S97" s="1">
        <v>4099</v>
      </c>
      <c r="T97" s="1">
        <v>408</v>
      </c>
      <c r="U97" s="1">
        <v>0</v>
      </c>
      <c r="V97" s="1">
        <f t="shared" si="39"/>
        <v>-115</v>
      </c>
      <c r="W97" s="1">
        <f t="shared" si="40"/>
        <v>219</v>
      </c>
      <c r="X97" s="1">
        <f t="shared" si="40"/>
        <v>0</v>
      </c>
      <c r="Y97" s="1">
        <f t="shared" si="40"/>
        <v>9</v>
      </c>
      <c r="Z97" s="1">
        <f t="shared" si="41"/>
        <v>113</v>
      </c>
      <c r="AA97" s="3">
        <f t="shared" si="25"/>
        <v>0.26750000000000002</v>
      </c>
      <c r="AB97" s="13">
        <f t="shared" si="26"/>
        <v>2.3848331474650424E-2</v>
      </c>
      <c r="AC97" s="13">
        <f t="shared" si="27"/>
        <v>0.23313999999999999</v>
      </c>
      <c r="AD97" s="13">
        <f t="shared" si="28"/>
        <v>9.7600000000000006E-2</v>
      </c>
      <c r="AE97" s="13">
        <f t="shared" si="29"/>
        <v>0.12998000000000001</v>
      </c>
      <c r="AF97" s="13">
        <f t="shared" si="30"/>
        <v>5.5599999999999998E-3</v>
      </c>
      <c r="AG97" s="13">
        <f t="shared" si="31"/>
        <v>2.2599999999999999E-3</v>
      </c>
      <c r="AI97" s="11"/>
      <c r="AJ97" s="11"/>
      <c r="AK97" s="11"/>
      <c r="AL97" s="11"/>
      <c r="AM97" s="11"/>
      <c r="AN97" s="11"/>
      <c r="AO97" s="11"/>
      <c r="AP97" s="11"/>
      <c r="AQ97" s="11">
        <f t="shared" si="43"/>
        <v>90</v>
      </c>
      <c r="AR97" s="11">
        <f t="shared" si="43"/>
        <v>84</v>
      </c>
      <c r="AT97" s="107"/>
      <c r="BA97" s="11"/>
      <c r="BB97" s="11"/>
      <c r="BC97" s="11"/>
      <c r="BD97" s="11"/>
      <c r="BE97" s="11"/>
      <c r="BH97" s="11"/>
      <c r="BI97" s="11"/>
      <c r="BJ97" s="11"/>
      <c r="BK97" s="11"/>
      <c r="BL97" s="11"/>
      <c r="BM97" s="11"/>
      <c r="BN97" s="11"/>
    </row>
    <row r="98" spans="1:66" s="1" customFormat="1" x14ac:dyDescent="0.3">
      <c r="A98" s="11"/>
      <c r="B98" s="1">
        <f t="shared" si="24"/>
        <v>11762</v>
      </c>
      <c r="C98" s="1">
        <v>85</v>
      </c>
      <c r="D98" s="1">
        <v>38237</v>
      </c>
      <c r="E98" s="1">
        <v>4760</v>
      </c>
      <c r="F98" s="1">
        <v>0</v>
      </c>
      <c r="G98" s="1">
        <v>6716</v>
      </c>
      <c r="H98" s="1">
        <v>0</v>
      </c>
      <c r="I98" s="1">
        <v>286</v>
      </c>
      <c r="J98" s="1">
        <v>46.22</v>
      </c>
      <c r="K98" s="1">
        <v>1.08</v>
      </c>
      <c r="L98" s="1">
        <v>24.7</v>
      </c>
      <c r="M98" s="1">
        <v>1.22</v>
      </c>
      <c r="N98" s="1">
        <v>3694</v>
      </c>
      <c r="O98" s="1">
        <v>8058</v>
      </c>
      <c r="P98" s="1">
        <v>7174</v>
      </c>
      <c r="Q98" s="1">
        <v>861</v>
      </c>
      <c r="R98" s="1">
        <v>22</v>
      </c>
      <c r="S98" s="1">
        <v>4023</v>
      </c>
      <c r="T98" s="1">
        <v>399</v>
      </c>
      <c r="U98" s="1">
        <v>0</v>
      </c>
      <c r="V98" s="1">
        <f t="shared" si="39"/>
        <v>-120</v>
      </c>
      <c r="W98" s="1">
        <f t="shared" si="40"/>
        <v>217</v>
      </c>
      <c r="X98" s="1">
        <f t="shared" si="40"/>
        <v>0</v>
      </c>
      <c r="Y98" s="1">
        <f t="shared" si="40"/>
        <v>8</v>
      </c>
      <c r="Z98" s="1">
        <f t="shared" si="41"/>
        <v>105</v>
      </c>
      <c r="AA98" s="3">
        <f t="shared" si="25"/>
        <v>0.27</v>
      </c>
      <c r="AB98" s="13">
        <f t="shared" si="26"/>
        <v>2.4315592586294846E-2</v>
      </c>
      <c r="AC98" s="13">
        <f t="shared" si="27"/>
        <v>0.23524</v>
      </c>
      <c r="AD98" s="13">
        <f t="shared" si="28"/>
        <v>9.5200000000000007E-2</v>
      </c>
      <c r="AE98" s="13">
        <f t="shared" si="29"/>
        <v>0.13431999999999999</v>
      </c>
      <c r="AF98" s="13">
        <f t="shared" si="30"/>
        <v>5.7200000000000003E-3</v>
      </c>
      <c r="AG98" s="13">
        <f t="shared" si="31"/>
        <v>2.0999999999999999E-3</v>
      </c>
      <c r="AI98" s="11"/>
      <c r="AJ98" s="11"/>
      <c r="AK98" s="11"/>
      <c r="AL98" s="11"/>
      <c r="AM98" s="11"/>
      <c r="AN98" s="11"/>
      <c r="AO98" s="11"/>
      <c r="AP98" s="11"/>
      <c r="AQ98" s="11">
        <f t="shared" si="43"/>
        <v>91</v>
      </c>
      <c r="AR98" s="11">
        <f t="shared" si="43"/>
        <v>85</v>
      </c>
      <c r="AT98" s="107"/>
      <c r="BA98" s="11"/>
      <c r="BB98" s="11"/>
      <c r="BC98" s="11"/>
      <c r="BD98" s="11"/>
      <c r="BE98" s="11"/>
      <c r="BH98" s="11"/>
      <c r="BI98" s="11"/>
      <c r="BJ98" s="11"/>
      <c r="BK98" s="11"/>
      <c r="BL98" s="11"/>
      <c r="BM98" s="11"/>
      <c r="BN98" s="11"/>
    </row>
    <row r="99" spans="1:66" s="1" customFormat="1" x14ac:dyDescent="0.3">
      <c r="A99" s="11"/>
      <c r="B99" s="1">
        <f t="shared" si="24"/>
        <v>11859</v>
      </c>
      <c r="C99" s="1">
        <v>86</v>
      </c>
      <c r="D99" s="1">
        <v>38138</v>
      </c>
      <c r="E99" s="1">
        <v>4632</v>
      </c>
      <c r="F99" s="1">
        <v>0</v>
      </c>
      <c r="G99" s="1">
        <v>6933</v>
      </c>
      <c r="H99" s="1">
        <v>0</v>
      </c>
      <c r="I99" s="1">
        <v>294</v>
      </c>
      <c r="J99" s="1">
        <v>46.33</v>
      </c>
      <c r="K99" s="1">
        <v>1.08</v>
      </c>
      <c r="L99" s="1">
        <v>24.7</v>
      </c>
      <c r="M99" s="1">
        <v>1.22</v>
      </c>
      <c r="N99" s="1">
        <v>3752</v>
      </c>
      <c r="O99" s="1">
        <v>8098</v>
      </c>
      <c r="P99" s="1">
        <v>7161</v>
      </c>
      <c r="Q99" s="1">
        <v>914</v>
      </c>
      <c r="R99" s="1">
        <v>23</v>
      </c>
      <c r="S99" s="1">
        <v>3938</v>
      </c>
      <c r="T99" s="1">
        <v>392</v>
      </c>
      <c r="U99" s="1">
        <v>0</v>
      </c>
      <c r="V99" s="1">
        <f t="shared" si="39"/>
        <v>-128</v>
      </c>
      <c r="W99" s="1">
        <f t="shared" si="40"/>
        <v>217</v>
      </c>
      <c r="X99" s="1">
        <f t="shared" si="40"/>
        <v>0</v>
      </c>
      <c r="Y99" s="1">
        <f t="shared" si="40"/>
        <v>8</v>
      </c>
      <c r="Z99" s="1">
        <f t="shared" si="41"/>
        <v>97</v>
      </c>
      <c r="AA99" s="3">
        <f t="shared" si="25"/>
        <v>0.27</v>
      </c>
      <c r="AB99" s="13">
        <f t="shared" si="26"/>
        <v>2.479129774854541E-2</v>
      </c>
      <c r="AC99" s="13">
        <f t="shared" si="27"/>
        <v>0.23718</v>
      </c>
      <c r="AD99" s="13">
        <f t="shared" si="28"/>
        <v>9.264E-2</v>
      </c>
      <c r="AE99" s="13">
        <f t="shared" si="29"/>
        <v>0.13866000000000001</v>
      </c>
      <c r="AF99" s="13">
        <f t="shared" si="30"/>
        <v>5.8799999999999998E-3</v>
      </c>
      <c r="AG99" s="13">
        <f t="shared" si="31"/>
        <v>1.9400000000000001E-3</v>
      </c>
      <c r="AI99" s="11"/>
      <c r="AJ99" s="11"/>
      <c r="AK99" s="11"/>
      <c r="AL99" s="11"/>
      <c r="AM99" s="11"/>
      <c r="AN99" s="11"/>
      <c r="AO99" s="11"/>
      <c r="AP99" s="11"/>
      <c r="AQ99" s="11">
        <f t="shared" si="43"/>
        <v>92</v>
      </c>
      <c r="AR99" s="11">
        <f t="shared" si="43"/>
        <v>86</v>
      </c>
      <c r="AT99" s="107"/>
      <c r="BA99" s="11"/>
      <c r="BB99" s="11"/>
      <c r="BC99" s="11"/>
      <c r="BD99" s="11"/>
      <c r="BE99" s="11"/>
      <c r="BH99" s="11"/>
      <c r="BI99" s="11"/>
      <c r="BJ99" s="11"/>
      <c r="BK99" s="11"/>
      <c r="BL99" s="11"/>
      <c r="BM99" s="11"/>
      <c r="BN99" s="11"/>
    </row>
    <row r="100" spans="1:66" s="1" customFormat="1" x14ac:dyDescent="0.3">
      <c r="A100" s="11"/>
      <c r="B100" s="1">
        <f t="shared" si="24"/>
        <v>12226</v>
      </c>
      <c r="C100" s="1">
        <v>87</v>
      </c>
      <c r="D100" s="1">
        <v>37772</v>
      </c>
      <c r="E100" s="1">
        <v>4509</v>
      </c>
      <c r="F100" s="1">
        <v>0</v>
      </c>
      <c r="G100" s="1">
        <v>7405</v>
      </c>
      <c r="H100" s="1">
        <v>0</v>
      </c>
      <c r="I100" s="1">
        <v>312</v>
      </c>
      <c r="J100" s="1">
        <v>46.42</v>
      </c>
      <c r="K100" s="1">
        <v>1.08</v>
      </c>
      <c r="L100" s="1">
        <v>24.9</v>
      </c>
      <c r="M100" s="1">
        <v>1.2</v>
      </c>
      <c r="N100" s="1">
        <v>3917</v>
      </c>
      <c r="O100" s="1">
        <v>8299</v>
      </c>
      <c r="P100" s="1">
        <v>7274</v>
      </c>
      <c r="Q100" s="1">
        <v>1000</v>
      </c>
      <c r="R100" s="1">
        <v>24</v>
      </c>
      <c r="S100" s="1">
        <v>3902</v>
      </c>
      <c r="T100" s="1">
        <v>387</v>
      </c>
      <c r="U100" s="1">
        <v>0</v>
      </c>
      <c r="V100" s="1">
        <f t="shared" si="39"/>
        <v>-123</v>
      </c>
      <c r="W100" s="1">
        <f t="shared" si="40"/>
        <v>472</v>
      </c>
      <c r="X100" s="1">
        <f t="shared" si="40"/>
        <v>0</v>
      </c>
      <c r="Y100" s="1">
        <f t="shared" si="40"/>
        <v>18</v>
      </c>
      <c r="Z100" s="1">
        <f t="shared" si="41"/>
        <v>367</v>
      </c>
      <c r="AA100" s="3">
        <f t="shared" si="25"/>
        <v>0.27</v>
      </c>
      <c r="AB100" s="13">
        <f t="shared" si="26"/>
        <v>2.5519384917389171E-2</v>
      </c>
      <c r="AC100" s="13">
        <f t="shared" si="27"/>
        <v>0.24451999999999999</v>
      </c>
      <c r="AD100" s="13">
        <f t="shared" si="28"/>
        <v>9.0179999999999996E-2</v>
      </c>
      <c r="AE100" s="13">
        <f t="shared" si="29"/>
        <v>0.14810000000000001</v>
      </c>
      <c r="AF100" s="13">
        <f t="shared" si="30"/>
        <v>6.2399999999999999E-3</v>
      </c>
      <c r="AG100" s="13">
        <f t="shared" si="31"/>
        <v>7.3400000000000002E-3</v>
      </c>
      <c r="AI100" s="11"/>
      <c r="AJ100" s="11"/>
      <c r="AK100" s="11"/>
      <c r="AL100" s="11"/>
      <c r="AM100" s="11"/>
      <c r="AN100" s="11"/>
      <c r="AO100" s="11"/>
      <c r="AP100" s="11"/>
      <c r="AQ100" s="11">
        <f t="shared" si="43"/>
        <v>93</v>
      </c>
      <c r="AR100" s="11">
        <f t="shared" si="43"/>
        <v>87</v>
      </c>
      <c r="AT100" s="107"/>
      <c r="BA100" s="11"/>
      <c r="BB100" s="11"/>
      <c r="BC100" s="11"/>
      <c r="BD100" s="11"/>
      <c r="BE100" s="11"/>
      <c r="BH100" s="11"/>
      <c r="BI100" s="11"/>
      <c r="BJ100" s="11"/>
      <c r="BK100" s="11"/>
      <c r="BL100" s="11"/>
      <c r="BM100" s="11"/>
      <c r="BN100" s="11"/>
    </row>
    <row r="101" spans="1:66" s="1" customFormat="1" x14ac:dyDescent="0.3">
      <c r="A101" s="11"/>
      <c r="B101" s="1">
        <f t="shared" si="24"/>
        <v>12300</v>
      </c>
      <c r="C101" s="1">
        <v>88</v>
      </c>
      <c r="D101" s="1">
        <v>37698</v>
      </c>
      <c r="E101" s="1">
        <v>4356</v>
      </c>
      <c r="F101" s="1">
        <v>0</v>
      </c>
      <c r="G101" s="1">
        <v>7623</v>
      </c>
      <c r="H101" s="1">
        <v>0</v>
      </c>
      <c r="I101" s="1">
        <v>321</v>
      </c>
      <c r="J101" s="1">
        <v>46.53</v>
      </c>
      <c r="K101" s="1">
        <v>1.08</v>
      </c>
      <c r="L101" s="1">
        <v>24.9</v>
      </c>
      <c r="M101" s="1">
        <v>1.19</v>
      </c>
      <c r="N101" s="1">
        <v>3968</v>
      </c>
      <c r="O101" s="1">
        <v>8322</v>
      </c>
      <c r="P101" s="1">
        <v>7232</v>
      </c>
      <c r="Q101" s="1">
        <v>1065</v>
      </c>
      <c r="R101" s="1">
        <v>24</v>
      </c>
      <c r="S101" s="1">
        <v>3791</v>
      </c>
      <c r="T101" s="1">
        <v>374</v>
      </c>
      <c r="U101" s="1">
        <v>0</v>
      </c>
      <c r="V101" s="1">
        <f t="shared" si="39"/>
        <v>-153</v>
      </c>
      <c r="W101" s="1">
        <f t="shared" si="40"/>
        <v>218</v>
      </c>
      <c r="X101" s="1">
        <f t="shared" si="40"/>
        <v>0</v>
      </c>
      <c r="Y101" s="1">
        <f t="shared" si="40"/>
        <v>9</v>
      </c>
      <c r="Z101" s="1">
        <f t="shared" si="41"/>
        <v>74</v>
      </c>
      <c r="AA101" s="3">
        <f t="shared" si="25"/>
        <v>0.27</v>
      </c>
      <c r="AB101" s="13">
        <f t="shared" si="26"/>
        <v>2.6097560975609755E-2</v>
      </c>
      <c r="AC101" s="13">
        <f t="shared" si="27"/>
        <v>0.246</v>
      </c>
      <c r="AD101" s="13">
        <f t="shared" si="28"/>
        <v>8.7120000000000003E-2</v>
      </c>
      <c r="AE101" s="13">
        <f t="shared" si="29"/>
        <v>0.15246000000000001</v>
      </c>
      <c r="AF101" s="13">
        <f t="shared" si="30"/>
        <v>6.4200000000000004E-3</v>
      </c>
      <c r="AG101" s="13">
        <f t="shared" si="31"/>
        <v>1.48E-3</v>
      </c>
      <c r="AI101" s="11"/>
      <c r="AJ101" s="11"/>
      <c r="AK101" s="11"/>
      <c r="AL101" s="11"/>
      <c r="AM101" s="11"/>
      <c r="AN101" s="11"/>
      <c r="AO101" s="11"/>
      <c r="AP101" s="11"/>
      <c r="AQ101" s="11">
        <f t="shared" si="43"/>
        <v>94</v>
      </c>
      <c r="AR101" s="11">
        <f t="shared" si="43"/>
        <v>88</v>
      </c>
      <c r="AT101" s="107"/>
      <c r="BA101" s="11"/>
      <c r="BB101" s="11"/>
      <c r="BC101" s="11"/>
      <c r="BD101" s="11"/>
      <c r="BE101" s="11"/>
      <c r="BH101" s="11"/>
      <c r="BI101" s="11"/>
      <c r="BJ101" s="11"/>
      <c r="BK101" s="11"/>
      <c r="BL101" s="11"/>
      <c r="BM101" s="11"/>
      <c r="BN101" s="11"/>
    </row>
    <row r="102" spans="1:66" s="1" customFormat="1" x14ac:dyDescent="0.3">
      <c r="A102" s="11"/>
      <c r="B102" s="1">
        <f t="shared" si="24"/>
        <v>12370</v>
      </c>
      <c r="C102" s="1">
        <v>89</v>
      </c>
      <c r="D102" s="1">
        <v>37628</v>
      </c>
      <c r="E102" s="1">
        <v>4194</v>
      </c>
      <c r="F102" s="1">
        <v>0</v>
      </c>
      <c r="G102" s="1">
        <v>7846</v>
      </c>
      <c r="H102" s="1">
        <v>0</v>
      </c>
      <c r="I102" s="1">
        <v>330</v>
      </c>
      <c r="J102" s="1">
        <v>46.62</v>
      </c>
      <c r="K102" s="1">
        <v>1.08</v>
      </c>
      <c r="L102" s="1">
        <v>24.9</v>
      </c>
      <c r="M102" s="1">
        <v>1.19</v>
      </c>
      <c r="N102" s="1">
        <v>4018</v>
      </c>
      <c r="O102" s="1">
        <v>8342</v>
      </c>
      <c r="P102" s="1">
        <v>7180</v>
      </c>
      <c r="Q102" s="1">
        <v>1137</v>
      </c>
      <c r="R102" s="1">
        <v>25</v>
      </c>
      <c r="S102" s="1">
        <v>3674</v>
      </c>
      <c r="T102" s="1">
        <v>361</v>
      </c>
      <c r="U102" s="1">
        <v>0</v>
      </c>
      <c r="V102" s="1">
        <f t="shared" si="39"/>
        <v>-162</v>
      </c>
      <c r="W102" s="1">
        <f t="shared" si="40"/>
        <v>223</v>
      </c>
      <c r="X102" s="1">
        <f t="shared" si="40"/>
        <v>0</v>
      </c>
      <c r="Y102" s="1">
        <f t="shared" si="40"/>
        <v>9</v>
      </c>
      <c r="Z102" s="1">
        <f t="shared" si="41"/>
        <v>70</v>
      </c>
      <c r="AA102" s="3">
        <f t="shared" si="25"/>
        <v>0.27</v>
      </c>
      <c r="AB102" s="13">
        <f t="shared" si="26"/>
        <v>2.6677445432497979E-2</v>
      </c>
      <c r="AC102" s="13">
        <f t="shared" si="27"/>
        <v>0.24740000000000001</v>
      </c>
      <c r="AD102" s="13">
        <f t="shared" si="28"/>
        <v>8.3879999999999996E-2</v>
      </c>
      <c r="AE102" s="13">
        <f t="shared" si="29"/>
        <v>0.15692</v>
      </c>
      <c r="AF102" s="13">
        <f t="shared" si="30"/>
        <v>6.6E-3</v>
      </c>
      <c r="AG102" s="13">
        <f t="shared" si="31"/>
        <v>1.4E-3</v>
      </c>
      <c r="AI102" s="11"/>
      <c r="AJ102" s="11"/>
      <c r="AK102" s="11"/>
      <c r="AL102" s="11"/>
      <c r="AM102" s="11"/>
      <c r="AN102" s="11"/>
      <c r="AO102" s="11"/>
      <c r="AP102" s="11"/>
      <c r="AQ102" s="11">
        <f t="shared" si="43"/>
        <v>95</v>
      </c>
      <c r="AR102" s="11">
        <f t="shared" si="43"/>
        <v>89</v>
      </c>
      <c r="AT102" s="107"/>
      <c r="BA102" s="11"/>
      <c r="BB102" s="11"/>
      <c r="BC102" s="11"/>
      <c r="BD102" s="11"/>
      <c r="BE102" s="11"/>
      <c r="BH102" s="11"/>
      <c r="BI102" s="11"/>
      <c r="BJ102" s="11"/>
      <c r="BK102" s="11"/>
      <c r="BL102" s="11"/>
      <c r="BM102" s="11"/>
      <c r="BN102" s="11"/>
    </row>
    <row r="103" spans="1:66" s="1" customFormat="1" x14ac:dyDescent="0.3">
      <c r="A103" s="11"/>
      <c r="B103" s="1">
        <f t="shared" si="24"/>
        <v>12522</v>
      </c>
      <c r="C103" s="1">
        <v>90</v>
      </c>
      <c r="D103" s="1">
        <v>37476</v>
      </c>
      <c r="E103" s="1">
        <v>3939</v>
      </c>
      <c r="F103" s="1">
        <v>0</v>
      </c>
      <c r="G103" s="1">
        <v>8240</v>
      </c>
      <c r="H103" s="1">
        <v>0</v>
      </c>
      <c r="I103" s="1">
        <v>343</v>
      </c>
      <c r="J103" s="1">
        <v>46.71</v>
      </c>
      <c r="K103" s="1">
        <v>1.08</v>
      </c>
      <c r="L103" s="1">
        <v>25</v>
      </c>
      <c r="M103" s="1">
        <v>1.18</v>
      </c>
      <c r="N103" s="1">
        <v>4108</v>
      </c>
      <c r="O103" s="1">
        <v>8404</v>
      </c>
      <c r="P103" s="1">
        <v>7143</v>
      </c>
      <c r="Q103" s="1">
        <v>1235</v>
      </c>
      <c r="R103" s="1">
        <v>25</v>
      </c>
      <c r="S103" s="1">
        <v>3498</v>
      </c>
      <c r="T103" s="1">
        <v>345</v>
      </c>
      <c r="U103" s="1">
        <v>0</v>
      </c>
      <c r="V103" s="1">
        <f t="shared" si="39"/>
        <v>-255</v>
      </c>
      <c r="W103" s="1">
        <f t="shared" si="40"/>
        <v>394</v>
      </c>
      <c r="X103" s="1">
        <f t="shared" si="40"/>
        <v>0</v>
      </c>
      <c r="Y103" s="1">
        <f t="shared" si="40"/>
        <v>13</v>
      </c>
      <c r="Z103" s="1">
        <f t="shared" si="41"/>
        <v>152</v>
      </c>
      <c r="AA103" s="3">
        <f t="shared" si="25"/>
        <v>0.27</v>
      </c>
      <c r="AB103" s="13">
        <f t="shared" si="26"/>
        <v>2.7391790448810096E-2</v>
      </c>
      <c r="AC103" s="13">
        <f t="shared" si="27"/>
        <v>0.25044</v>
      </c>
      <c r="AD103" s="13">
        <f t="shared" si="28"/>
        <v>7.8780000000000003E-2</v>
      </c>
      <c r="AE103" s="13">
        <f t="shared" si="29"/>
        <v>0.1648</v>
      </c>
      <c r="AF103" s="13">
        <f t="shared" si="30"/>
        <v>6.8599999999999998E-3</v>
      </c>
      <c r="AG103" s="13">
        <f t="shared" si="31"/>
        <v>3.0400000000000002E-3</v>
      </c>
      <c r="AI103" s="11"/>
      <c r="AJ103" s="11"/>
      <c r="AK103" s="11"/>
      <c r="AL103" s="11"/>
      <c r="AM103" s="11"/>
      <c r="AN103" s="11"/>
      <c r="AO103" s="11"/>
      <c r="AP103" s="11"/>
      <c r="AQ103" s="11">
        <f t="shared" si="43"/>
        <v>96</v>
      </c>
      <c r="AR103" s="11">
        <f t="shared" si="43"/>
        <v>90</v>
      </c>
      <c r="AT103" s="107"/>
      <c r="BA103" s="11"/>
      <c r="BB103" s="11"/>
      <c r="BC103" s="11"/>
      <c r="BD103" s="11"/>
      <c r="BE103" s="11"/>
      <c r="BH103" s="11"/>
      <c r="BI103" s="11"/>
      <c r="BJ103" s="11"/>
      <c r="BK103" s="11"/>
      <c r="BL103" s="11"/>
      <c r="BM103" s="11"/>
      <c r="BN103" s="11"/>
    </row>
    <row r="104" spans="1:66" s="1" customFormat="1" x14ac:dyDescent="0.3">
      <c r="A104" s="11"/>
      <c r="B104" s="1">
        <f t="shared" si="24"/>
        <v>12578</v>
      </c>
      <c r="C104" s="1">
        <v>91</v>
      </c>
      <c r="D104" s="1">
        <v>37420</v>
      </c>
      <c r="E104" s="1">
        <v>3778</v>
      </c>
      <c r="F104" s="1">
        <v>0</v>
      </c>
      <c r="G104" s="1">
        <v>8448</v>
      </c>
      <c r="H104" s="1">
        <v>0</v>
      </c>
      <c r="I104" s="1">
        <v>352</v>
      </c>
      <c r="J104" s="1">
        <v>46.81</v>
      </c>
      <c r="K104" s="1">
        <v>1.08</v>
      </c>
      <c r="L104" s="1">
        <v>25.1</v>
      </c>
      <c r="M104" s="1">
        <v>1.17</v>
      </c>
      <c r="N104" s="1">
        <v>4150</v>
      </c>
      <c r="O104" s="1">
        <v>8418</v>
      </c>
      <c r="P104" s="1">
        <v>7078</v>
      </c>
      <c r="Q104" s="1">
        <v>1314</v>
      </c>
      <c r="R104" s="1">
        <v>26</v>
      </c>
      <c r="S104" s="1">
        <v>3372</v>
      </c>
      <c r="T104" s="1">
        <v>332</v>
      </c>
      <c r="U104" s="1">
        <v>0</v>
      </c>
      <c r="V104" s="1">
        <f t="shared" si="39"/>
        <v>-161</v>
      </c>
      <c r="W104" s="1">
        <f t="shared" si="40"/>
        <v>208</v>
      </c>
      <c r="X104" s="1">
        <f t="shared" si="40"/>
        <v>0</v>
      </c>
      <c r="Y104" s="1">
        <f t="shared" si="40"/>
        <v>9</v>
      </c>
      <c r="Z104" s="1">
        <f t="shared" si="41"/>
        <v>56</v>
      </c>
      <c r="AA104" s="3">
        <f t="shared" si="25"/>
        <v>0.27</v>
      </c>
      <c r="AB104" s="13">
        <f t="shared" si="26"/>
        <v>2.7985371283192877E-2</v>
      </c>
      <c r="AC104" s="13">
        <f t="shared" si="27"/>
        <v>0.25156000000000001</v>
      </c>
      <c r="AD104" s="13">
        <f t="shared" si="28"/>
        <v>7.5560000000000002E-2</v>
      </c>
      <c r="AE104" s="13">
        <f t="shared" si="29"/>
        <v>0.16896</v>
      </c>
      <c r="AF104" s="13">
        <f t="shared" si="30"/>
        <v>7.0400000000000003E-3</v>
      </c>
      <c r="AG104" s="13">
        <f t="shared" si="31"/>
        <v>1.1199999999999999E-3</v>
      </c>
      <c r="AI104" s="11"/>
      <c r="AJ104" s="11"/>
      <c r="AK104" s="11"/>
      <c r="AL104" s="11"/>
      <c r="AM104" s="11"/>
      <c r="AN104" s="11"/>
      <c r="AO104" s="11"/>
      <c r="AP104" s="11"/>
      <c r="AQ104" s="11">
        <f t="shared" si="43"/>
        <v>97</v>
      </c>
      <c r="AR104" s="11">
        <f t="shared" si="43"/>
        <v>91</v>
      </c>
      <c r="AT104" s="107"/>
      <c r="BA104" s="11"/>
      <c r="BB104" s="11"/>
      <c r="BC104" s="11"/>
      <c r="BD104" s="11"/>
      <c r="BE104" s="11"/>
      <c r="BH104" s="11"/>
      <c r="BI104" s="11"/>
      <c r="BJ104" s="11"/>
      <c r="BK104" s="11"/>
      <c r="BL104" s="11"/>
      <c r="BM104" s="11"/>
      <c r="BN104" s="11"/>
    </row>
    <row r="105" spans="1:66" s="1" customFormat="1" x14ac:dyDescent="0.3">
      <c r="A105" s="11"/>
      <c r="B105" s="1">
        <f t="shared" si="24"/>
        <v>12617</v>
      </c>
      <c r="C105" s="1">
        <v>92</v>
      </c>
      <c r="D105" s="1">
        <v>37382</v>
      </c>
      <c r="E105" s="1">
        <v>3599</v>
      </c>
      <c r="F105" s="1">
        <v>0</v>
      </c>
      <c r="G105" s="1">
        <v>8659</v>
      </c>
      <c r="H105" s="1">
        <v>0</v>
      </c>
      <c r="I105" s="1">
        <v>359</v>
      </c>
      <c r="J105" s="1">
        <v>46.9</v>
      </c>
      <c r="K105" s="1">
        <v>1.0900000000000001</v>
      </c>
      <c r="L105" s="1">
        <v>25.1</v>
      </c>
      <c r="M105" s="1">
        <v>1.1599999999999999</v>
      </c>
      <c r="N105" s="1">
        <v>4178</v>
      </c>
      <c r="O105" s="1">
        <v>8428</v>
      </c>
      <c r="P105" s="1">
        <v>6951</v>
      </c>
      <c r="Q105" s="1">
        <v>1450</v>
      </c>
      <c r="R105" s="1">
        <v>27</v>
      </c>
      <c r="S105" s="1">
        <v>3214</v>
      </c>
      <c r="T105" s="1">
        <v>316</v>
      </c>
      <c r="U105" s="1">
        <v>0</v>
      </c>
      <c r="V105" s="1">
        <f t="shared" si="39"/>
        <v>-179</v>
      </c>
      <c r="W105" s="1">
        <f t="shared" si="40"/>
        <v>211</v>
      </c>
      <c r="X105" s="1">
        <f t="shared" si="40"/>
        <v>0</v>
      </c>
      <c r="Y105" s="1">
        <f t="shared" si="40"/>
        <v>7</v>
      </c>
      <c r="Z105" s="1">
        <f t="shared" si="41"/>
        <v>39</v>
      </c>
      <c r="AA105" s="3">
        <f t="shared" si="25"/>
        <v>0.27250000000000002</v>
      </c>
      <c r="AB105" s="13">
        <f t="shared" si="26"/>
        <v>2.8453673614963936E-2</v>
      </c>
      <c r="AC105" s="13">
        <f t="shared" si="27"/>
        <v>0.25234000000000001</v>
      </c>
      <c r="AD105" s="13">
        <f t="shared" si="28"/>
        <v>7.1980000000000002E-2</v>
      </c>
      <c r="AE105" s="13">
        <f t="shared" si="29"/>
        <v>0.17318</v>
      </c>
      <c r="AF105" s="13">
        <f t="shared" si="30"/>
        <v>7.1799999999999998E-3</v>
      </c>
      <c r="AG105" s="13">
        <f t="shared" si="31"/>
        <v>7.7999999999999999E-4</v>
      </c>
      <c r="AI105" s="11"/>
      <c r="AJ105" s="11"/>
      <c r="AK105" s="11"/>
      <c r="AL105" s="11"/>
      <c r="AM105" s="11"/>
      <c r="AN105" s="11"/>
      <c r="AO105" s="11"/>
      <c r="AP105" s="11"/>
      <c r="AQ105" s="11">
        <f t="shared" si="43"/>
        <v>98</v>
      </c>
      <c r="AR105" s="11">
        <f t="shared" si="43"/>
        <v>92</v>
      </c>
      <c r="AT105" s="107"/>
      <c r="BA105" s="11"/>
      <c r="BB105" s="11"/>
      <c r="BC105" s="11"/>
      <c r="BD105" s="11"/>
      <c r="BE105" s="11"/>
      <c r="BH105" s="11"/>
      <c r="BI105" s="11"/>
      <c r="BJ105" s="11"/>
      <c r="BK105" s="11"/>
      <c r="BL105" s="11"/>
      <c r="BM105" s="11"/>
      <c r="BN105" s="11"/>
    </row>
    <row r="106" spans="1:66" s="1" customFormat="1" x14ac:dyDescent="0.3">
      <c r="A106" s="11"/>
      <c r="B106" s="1">
        <f t="shared" si="24"/>
        <v>12690</v>
      </c>
      <c r="C106" s="1">
        <v>93</v>
      </c>
      <c r="D106" s="1">
        <v>37308</v>
      </c>
      <c r="E106" s="1">
        <v>3379</v>
      </c>
      <c r="F106" s="1">
        <v>0</v>
      </c>
      <c r="G106" s="1">
        <v>8942</v>
      </c>
      <c r="H106" s="1">
        <v>0</v>
      </c>
      <c r="I106" s="1">
        <v>369</v>
      </c>
      <c r="J106" s="1">
        <v>46.99</v>
      </c>
      <c r="K106" s="1">
        <v>1.08</v>
      </c>
      <c r="L106" s="1">
        <v>25.1</v>
      </c>
      <c r="M106" s="1">
        <v>1.1499999999999999</v>
      </c>
      <c r="N106" s="1">
        <v>4231</v>
      </c>
      <c r="O106" s="1">
        <v>8449</v>
      </c>
      <c r="P106" s="1">
        <v>6838</v>
      </c>
      <c r="Q106" s="1">
        <v>1583</v>
      </c>
      <c r="R106" s="1">
        <v>27</v>
      </c>
      <c r="S106" s="1">
        <v>3027</v>
      </c>
      <c r="T106" s="1">
        <v>299</v>
      </c>
      <c r="U106" s="1">
        <v>0</v>
      </c>
      <c r="V106" s="1">
        <f t="shared" si="39"/>
        <v>-220</v>
      </c>
      <c r="W106" s="1">
        <f t="shared" si="40"/>
        <v>283</v>
      </c>
      <c r="X106" s="1">
        <f t="shared" si="40"/>
        <v>0</v>
      </c>
      <c r="Y106" s="1">
        <f t="shared" si="40"/>
        <v>10</v>
      </c>
      <c r="Z106" s="1">
        <f t="shared" si="41"/>
        <v>73</v>
      </c>
      <c r="AA106" s="3">
        <f t="shared" si="25"/>
        <v>0.27</v>
      </c>
      <c r="AB106" s="13">
        <f t="shared" si="26"/>
        <v>2.9078014184397163E-2</v>
      </c>
      <c r="AC106" s="13">
        <f t="shared" si="27"/>
        <v>0.25380000000000003</v>
      </c>
      <c r="AD106" s="13">
        <f t="shared" si="28"/>
        <v>6.7580000000000001E-2</v>
      </c>
      <c r="AE106" s="13">
        <f t="shared" si="29"/>
        <v>0.17884</v>
      </c>
      <c r="AF106" s="13">
        <f t="shared" si="30"/>
        <v>7.3800000000000003E-3</v>
      </c>
      <c r="AG106" s="13">
        <f t="shared" si="31"/>
        <v>1.4599999999999999E-3</v>
      </c>
      <c r="AI106" s="11"/>
      <c r="AJ106" s="11"/>
      <c r="AK106" s="11"/>
      <c r="AL106" s="11"/>
      <c r="AM106" s="11"/>
      <c r="AN106" s="11"/>
      <c r="AO106" s="11"/>
      <c r="AP106" s="11"/>
      <c r="AQ106" s="11">
        <f t="shared" si="43"/>
        <v>99</v>
      </c>
      <c r="AR106" s="11">
        <f t="shared" si="43"/>
        <v>93</v>
      </c>
      <c r="AT106" s="107"/>
      <c r="BA106" s="11"/>
      <c r="BB106" s="11"/>
      <c r="BC106" s="11"/>
      <c r="BD106" s="11"/>
      <c r="BE106" s="11"/>
      <c r="BH106" s="11"/>
      <c r="BI106" s="11"/>
      <c r="BJ106" s="11"/>
      <c r="BK106" s="11"/>
      <c r="BL106" s="11"/>
      <c r="BM106" s="11"/>
      <c r="BN106" s="11"/>
    </row>
    <row r="107" spans="1:66" s="1" customFormat="1" x14ac:dyDescent="0.3">
      <c r="A107" s="11"/>
      <c r="B107" s="1">
        <f t="shared" si="24"/>
        <v>12741</v>
      </c>
      <c r="C107" s="1">
        <v>94</v>
      </c>
      <c r="D107" s="1">
        <v>37257</v>
      </c>
      <c r="E107" s="1">
        <v>3209</v>
      </c>
      <c r="F107" s="1">
        <v>0</v>
      </c>
      <c r="G107" s="1">
        <v>9157</v>
      </c>
      <c r="H107" s="1">
        <v>0</v>
      </c>
      <c r="I107" s="1">
        <v>375</v>
      </c>
      <c r="J107" s="1">
        <v>47.07</v>
      </c>
      <c r="K107" s="1">
        <v>1.08</v>
      </c>
      <c r="L107" s="1">
        <v>25.2</v>
      </c>
      <c r="M107" s="1">
        <v>1.1499999999999999</v>
      </c>
      <c r="N107" s="1">
        <v>4263</v>
      </c>
      <c r="O107" s="1">
        <v>8469</v>
      </c>
      <c r="P107" s="1">
        <v>6735</v>
      </c>
      <c r="Q107" s="1">
        <v>1705</v>
      </c>
      <c r="R107" s="1">
        <v>28</v>
      </c>
      <c r="S107" s="1">
        <v>2867</v>
      </c>
      <c r="T107" s="1">
        <v>284</v>
      </c>
      <c r="U107" s="1">
        <v>0</v>
      </c>
      <c r="V107" s="1">
        <f t="shared" si="39"/>
        <v>-170</v>
      </c>
      <c r="W107" s="1">
        <f t="shared" si="40"/>
        <v>215</v>
      </c>
      <c r="X107" s="1">
        <f t="shared" si="40"/>
        <v>0</v>
      </c>
      <c r="Y107" s="1">
        <f t="shared" si="40"/>
        <v>6</v>
      </c>
      <c r="Z107" s="1">
        <f t="shared" si="41"/>
        <v>51</v>
      </c>
      <c r="AA107" s="3">
        <f t="shared" si="25"/>
        <v>0.27</v>
      </c>
      <c r="AB107" s="13">
        <f t="shared" si="26"/>
        <v>2.9432540616906051E-2</v>
      </c>
      <c r="AC107" s="13">
        <f t="shared" si="27"/>
        <v>0.25481999999999999</v>
      </c>
      <c r="AD107" s="13">
        <f t="shared" si="28"/>
        <v>6.4180000000000001E-2</v>
      </c>
      <c r="AE107" s="13">
        <f t="shared" si="29"/>
        <v>0.18314</v>
      </c>
      <c r="AF107" s="13">
        <f t="shared" si="30"/>
        <v>7.4999999999999997E-3</v>
      </c>
      <c r="AG107" s="13">
        <f t="shared" si="31"/>
        <v>1.0200000000000001E-3</v>
      </c>
      <c r="AI107" s="11"/>
      <c r="AJ107" s="11"/>
      <c r="AK107" s="11"/>
      <c r="AL107" s="11"/>
      <c r="AM107" s="11"/>
      <c r="AN107" s="11"/>
      <c r="AO107" s="11"/>
      <c r="AP107" s="11"/>
      <c r="AQ107" s="11">
        <f t="shared" si="43"/>
        <v>100</v>
      </c>
      <c r="AR107" s="11">
        <f t="shared" si="43"/>
        <v>94</v>
      </c>
      <c r="AT107" s="107"/>
      <c r="BA107" s="11"/>
      <c r="BB107" s="11"/>
      <c r="BC107" s="11"/>
      <c r="BD107" s="11"/>
      <c r="BE107" s="11"/>
      <c r="BH107" s="11"/>
      <c r="BI107" s="11"/>
      <c r="BJ107" s="11"/>
      <c r="BK107" s="11"/>
      <c r="BL107" s="11"/>
      <c r="BM107" s="11"/>
      <c r="BN107" s="11"/>
    </row>
    <row r="108" spans="1:66" s="1" customFormat="1" x14ac:dyDescent="0.3">
      <c r="A108" s="11"/>
      <c r="B108" s="1">
        <f t="shared" si="24"/>
        <v>12759</v>
      </c>
      <c r="C108" s="1">
        <v>95</v>
      </c>
      <c r="D108" s="1">
        <v>37240</v>
      </c>
      <c r="E108" s="1">
        <v>3086</v>
      </c>
      <c r="F108" s="1">
        <v>0</v>
      </c>
      <c r="G108" s="1">
        <v>9292</v>
      </c>
      <c r="H108" s="1">
        <v>0</v>
      </c>
      <c r="I108" s="1">
        <v>381</v>
      </c>
      <c r="J108" s="1">
        <v>47.16</v>
      </c>
      <c r="K108" s="1">
        <v>1.0900000000000001</v>
      </c>
      <c r="L108" s="1">
        <v>25.2</v>
      </c>
      <c r="M108" s="1">
        <v>1.1399999999999999</v>
      </c>
      <c r="N108" s="1">
        <v>4285</v>
      </c>
      <c r="O108" s="1">
        <v>8463</v>
      </c>
      <c r="P108" s="1">
        <v>6619</v>
      </c>
      <c r="Q108" s="1">
        <v>1815</v>
      </c>
      <c r="R108" s="1">
        <v>28</v>
      </c>
      <c r="S108" s="1">
        <v>2769</v>
      </c>
      <c r="T108" s="1">
        <v>270</v>
      </c>
      <c r="U108" s="1">
        <v>0</v>
      </c>
      <c r="V108" s="1">
        <f t="shared" si="39"/>
        <v>-123</v>
      </c>
      <c r="W108" s="1">
        <f t="shared" si="40"/>
        <v>135</v>
      </c>
      <c r="X108" s="1">
        <f t="shared" si="40"/>
        <v>0</v>
      </c>
      <c r="Y108" s="1">
        <f t="shared" si="40"/>
        <v>6</v>
      </c>
      <c r="Z108" s="1">
        <f t="shared" si="41"/>
        <v>18</v>
      </c>
      <c r="AA108" s="3">
        <f t="shared" si="25"/>
        <v>0.27250000000000002</v>
      </c>
      <c r="AB108" s="13">
        <f t="shared" si="26"/>
        <v>2.9861274394545029E-2</v>
      </c>
      <c r="AC108" s="13">
        <f t="shared" si="27"/>
        <v>0.25518000000000002</v>
      </c>
      <c r="AD108" s="13">
        <f t="shared" si="28"/>
        <v>6.1719999999999997E-2</v>
      </c>
      <c r="AE108" s="13">
        <f t="shared" si="29"/>
        <v>0.18584000000000001</v>
      </c>
      <c r="AF108" s="13">
        <f t="shared" si="30"/>
        <v>7.62E-3</v>
      </c>
      <c r="AG108" s="13">
        <f t="shared" si="31"/>
        <v>3.6000000000000002E-4</v>
      </c>
      <c r="AI108" s="11"/>
      <c r="AJ108" s="11"/>
      <c r="AK108" s="11"/>
      <c r="AL108" s="11"/>
      <c r="AM108" s="11"/>
      <c r="AN108" s="11"/>
      <c r="AO108" s="11"/>
      <c r="AP108" s="11"/>
      <c r="AQ108" s="11">
        <f t="shared" si="43"/>
        <v>101</v>
      </c>
      <c r="AR108" s="11">
        <f t="shared" si="43"/>
        <v>95</v>
      </c>
      <c r="AT108" s="107"/>
      <c r="BA108" s="11"/>
      <c r="BB108" s="11"/>
      <c r="BC108" s="11"/>
      <c r="BD108" s="11"/>
      <c r="BE108" s="11"/>
      <c r="BH108" s="11"/>
      <c r="BI108" s="11"/>
      <c r="BJ108" s="11"/>
      <c r="BK108" s="11"/>
      <c r="BL108" s="11"/>
      <c r="BM108" s="11"/>
      <c r="BN108" s="11"/>
    </row>
    <row r="109" spans="1:66" s="1" customFormat="1" x14ac:dyDescent="0.3">
      <c r="A109" s="11"/>
      <c r="B109" s="1">
        <f t="shared" si="24"/>
        <v>12844</v>
      </c>
      <c r="C109" s="1">
        <v>96</v>
      </c>
      <c r="D109" s="1">
        <v>37155</v>
      </c>
      <c r="E109" s="1">
        <v>2741</v>
      </c>
      <c r="F109" s="1">
        <v>0</v>
      </c>
      <c r="G109" s="1">
        <v>9707</v>
      </c>
      <c r="H109" s="1">
        <v>0</v>
      </c>
      <c r="I109" s="1">
        <v>396</v>
      </c>
      <c r="J109" s="1">
        <v>47.24</v>
      </c>
      <c r="K109" s="1">
        <v>1.08</v>
      </c>
      <c r="L109" s="1">
        <v>25.3</v>
      </c>
      <c r="M109" s="1">
        <v>1.1200000000000001</v>
      </c>
      <c r="N109" s="1">
        <v>4342</v>
      </c>
      <c r="O109" s="1">
        <v>8492</v>
      </c>
      <c r="P109" s="1">
        <v>6546</v>
      </c>
      <c r="Q109" s="1">
        <v>1915</v>
      </c>
      <c r="R109" s="1">
        <v>30</v>
      </c>
      <c r="S109" s="1">
        <v>2487</v>
      </c>
      <c r="T109" s="1">
        <v>238</v>
      </c>
      <c r="U109" s="1">
        <v>0</v>
      </c>
      <c r="V109" s="1">
        <f t="shared" si="39"/>
        <v>-345</v>
      </c>
      <c r="W109" s="1">
        <f t="shared" si="40"/>
        <v>415</v>
      </c>
      <c r="X109" s="1">
        <f t="shared" si="40"/>
        <v>0</v>
      </c>
      <c r="Y109" s="1">
        <f t="shared" si="40"/>
        <v>15</v>
      </c>
      <c r="Z109" s="1">
        <f t="shared" si="41"/>
        <v>85</v>
      </c>
      <c r="AA109" s="3">
        <f t="shared" si="25"/>
        <v>0.27</v>
      </c>
      <c r="AB109" s="13">
        <f t="shared" si="26"/>
        <v>3.0831516661476176E-2</v>
      </c>
      <c r="AC109" s="13">
        <f t="shared" si="27"/>
        <v>0.25688</v>
      </c>
      <c r="AD109" s="13">
        <f t="shared" si="28"/>
        <v>5.4820000000000001E-2</v>
      </c>
      <c r="AE109" s="13">
        <f t="shared" si="29"/>
        <v>0.19414000000000001</v>
      </c>
      <c r="AF109" s="13">
        <f t="shared" si="30"/>
        <v>7.92E-3</v>
      </c>
      <c r="AG109" s="13">
        <f t="shared" si="31"/>
        <v>1.6999999999999999E-3</v>
      </c>
      <c r="AI109" s="11"/>
      <c r="AJ109" s="11"/>
      <c r="AK109" s="11"/>
      <c r="AL109" s="11"/>
      <c r="AM109" s="11"/>
      <c r="AN109" s="11"/>
      <c r="AO109" s="11"/>
      <c r="AP109" s="11"/>
      <c r="AQ109" s="11">
        <f t="shared" si="43"/>
        <v>102</v>
      </c>
      <c r="AR109" s="11">
        <f t="shared" si="43"/>
        <v>96</v>
      </c>
      <c r="AT109" s="107"/>
      <c r="BA109" s="11"/>
      <c r="BB109" s="11"/>
      <c r="BC109" s="11"/>
      <c r="BD109" s="11"/>
      <c r="BE109" s="11"/>
      <c r="BH109" s="11"/>
      <c r="BI109" s="11"/>
      <c r="BJ109" s="11"/>
      <c r="BK109" s="11"/>
      <c r="BL109" s="11"/>
      <c r="BM109" s="11"/>
      <c r="BN109" s="11"/>
    </row>
    <row r="110" spans="1:66" s="1" customFormat="1" x14ac:dyDescent="0.3">
      <c r="A110" s="11"/>
      <c r="B110" s="1">
        <f t="shared" si="24"/>
        <v>12870</v>
      </c>
      <c r="C110" s="1">
        <v>97</v>
      </c>
      <c r="D110" s="1">
        <v>37128</v>
      </c>
      <c r="E110" s="1">
        <v>2652</v>
      </c>
      <c r="F110" s="1">
        <v>0</v>
      </c>
      <c r="G110" s="1">
        <v>9815</v>
      </c>
      <c r="H110" s="1">
        <v>0</v>
      </c>
      <c r="I110" s="1">
        <v>403</v>
      </c>
      <c r="J110" s="1">
        <v>47.32</v>
      </c>
      <c r="K110" s="1">
        <v>1.08</v>
      </c>
      <c r="L110" s="1">
        <v>25.3</v>
      </c>
      <c r="M110" s="1">
        <v>1.1200000000000001</v>
      </c>
      <c r="N110" s="1">
        <v>4360</v>
      </c>
      <c r="O110" s="1">
        <v>8501</v>
      </c>
      <c r="P110" s="1">
        <v>6483</v>
      </c>
      <c r="Q110" s="1">
        <v>1987</v>
      </c>
      <c r="R110" s="1">
        <v>31</v>
      </c>
      <c r="S110" s="1">
        <v>2407</v>
      </c>
      <c r="T110" s="1">
        <v>229</v>
      </c>
      <c r="U110" s="1">
        <v>0</v>
      </c>
      <c r="V110" s="1">
        <f t="shared" si="39"/>
        <v>-89</v>
      </c>
      <c r="W110" s="1">
        <f t="shared" si="40"/>
        <v>108</v>
      </c>
      <c r="X110" s="1">
        <f t="shared" si="40"/>
        <v>0</v>
      </c>
      <c r="Y110" s="1">
        <f t="shared" si="40"/>
        <v>7</v>
      </c>
      <c r="Z110" s="1">
        <f t="shared" si="41"/>
        <v>26</v>
      </c>
      <c r="AA110" s="3">
        <f t="shared" si="25"/>
        <v>0.27</v>
      </c>
      <c r="AB110" s="13">
        <f t="shared" si="26"/>
        <v>3.1313131313131314E-2</v>
      </c>
      <c r="AC110" s="13">
        <f t="shared" si="27"/>
        <v>0.25740000000000002</v>
      </c>
      <c r="AD110" s="13">
        <f t="shared" si="28"/>
        <v>5.3039999999999997E-2</v>
      </c>
      <c r="AE110" s="13">
        <f t="shared" si="29"/>
        <v>0.1963</v>
      </c>
      <c r="AF110" s="13">
        <f t="shared" si="30"/>
        <v>8.0599999999999995E-3</v>
      </c>
      <c r="AG110" s="13">
        <f t="shared" si="31"/>
        <v>5.1999999999999995E-4</v>
      </c>
      <c r="AI110" s="11"/>
      <c r="AJ110" s="11"/>
      <c r="AK110" s="11"/>
      <c r="AL110" s="11"/>
      <c r="AM110" s="11"/>
      <c r="AN110" s="11"/>
      <c r="AO110" s="11"/>
      <c r="AP110" s="11"/>
      <c r="AQ110" s="11">
        <f t="shared" si="43"/>
        <v>103</v>
      </c>
      <c r="AR110" s="11">
        <f t="shared" si="43"/>
        <v>97</v>
      </c>
      <c r="AT110" s="107"/>
      <c r="BA110" s="11"/>
      <c r="BB110" s="11"/>
      <c r="BC110" s="11"/>
      <c r="BD110" s="11"/>
      <c r="BE110" s="11"/>
      <c r="BH110" s="11"/>
      <c r="BI110" s="11"/>
      <c r="BJ110" s="11"/>
      <c r="BK110" s="11"/>
      <c r="BL110" s="11"/>
      <c r="BM110" s="11"/>
      <c r="BN110" s="11"/>
    </row>
    <row r="111" spans="1:66" s="1" customFormat="1" x14ac:dyDescent="0.3">
      <c r="A111" s="11"/>
      <c r="B111" s="1">
        <f t="shared" si="24"/>
        <v>12900</v>
      </c>
      <c r="C111" s="1">
        <v>98</v>
      </c>
      <c r="D111" s="1">
        <v>37099</v>
      </c>
      <c r="E111" s="1">
        <v>2294</v>
      </c>
      <c r="F111" s="1">
        <v>0</v>
      </c>
      <c r="G111" s="1">
        <v>10189</v>
      </c>
      <c r="H111" s="1">
        <v>0</v>
      </c>
      <c r="I111" s="1">
        <v>417</v>
      </c>
      <c r="J111" s="1">
        <v>47.39</v>
      </c>
      <c r="K111" s="1">
        <v>1.08</v>
      </c>
      <c r="L111" s="1">
        <v>25.4</v>
      </c>
      <c r="M111" s="1">
        <v>1.1100000000000001</v>
      </c>
      <c r="N111" s="1">
        <v>4388</v>
      </c>
      <c r="O111" s="1">
        <v>8502</v>
      </c>
      <c r="P111" s="1">
        <v>6451</v>
      </c>
      <c r="Q111" s="1">
        <v>2018</v>
      </c>
      <c r="R111" s="1">
        <v>31</v>
      </c>
      <c r="S111" s="1">
        <v>2098</v>
      </c>
      <c r="T111" s="1">
        <v>205</v>
      </c>
      <c r="U111" s="1">
        <v>0</v>
      </c>
      <c r="V111" s="1">
        <f t="shared" si="39"/>
        <v>-358</v>
      </c>
      <c r="W111" s="1">
        <f t="shared" si="40"/>
        <v>374</v>
      </c>
      <c r="X111" s="1">
        <f t="shared" si="40"/>
        <v>0</v>
      </c>
      <c r="Y111" s="1">
        <f t="shared" si="40"/>
        <v>14</v>
      </c>
      <c r="Z111" s="1">
        <f t="shared" si="41"/>
        <v>30</v>
      </c>
      <c r="AA111" s="3">
        <f t="shared" si="25"/>
        <v>0.27</v>
      </c>
      <c r="AB111" s="13">
        <f t="shared" si="26"/>
        <v>3.2325581395348836E-2</v>
      </c>
      <c r="AC111" s="13">
        <f t="shared" si="27"/>
        <v>0.25800000000000001</v>
      </c>
      <c r="AD111" s="13">
        <f t="shared" si="28"/>
        <v>4.5879999999999997E-2</v>
      </c>
      <c r="AE111" s="13">
        <f t="shared" si="29"/>
        <v>0.20377999999999999</v>
      </c>
      <c r="AF111" s="13">
        <f t="shared" si="30"/>
        <v>8.3400000000000002E-3</v>
      </c>
      <c r="AG111" s="13">
        <f t="shared" si="31"/>
        <v>5.9999999999999995E-4</v>
      </c>
      <c r="AI111" s="11"/>
      <c r="AJ111" s="11"/>
      <c r="AK111" s="11"/>
      <c r="AL111" s="11"/>
      <c r="AM111" s="11"/>
      <c r="AN111" s="11"/>
      <c r="AO111" s="11"/>
      <c r="AP111" s="11"/>
      <c r="AQ111" s="11">
        <f t="shared" si="43"/>
        <v>104</v>
      </c>
      <c r="AR111" s="11">
        <f t="shared" si="43"/>
        <v>98</v>
      </c>
      <c r="AT111" s="107"/>
      <c r="BA111" s="11"/>
      <c r="BB111" s="11"/>
      <c r="BC111" s="11"/>
      <c r="BD111" s="11"/>
      <c r="BE111" s="11"/>
      <c r="BH111" s="11"/>
      <c r="BI111" s="11"/>
      <c r="BJ111" s="11"/>
      <c r="BK111" s="11"/>
      <c r="BL111" s="11"/>
      <c r="BM111" s="11"/>
      <c r="BN111" s="11"/>
    </row>
    <row r="112" spans="1:66" s="1" customFormat="1" x14ac:dyDescent="0.3">
      <c r="A112" s="11"/>
      <c r="B112" s="1">
        <f t="shared" si="24"/>
        <v>12935</v>
      </c>
      <c r="C112" s="1">
        <v>99</v>
      </c>
      <c r="D112" s="1">
        <v>37064</v>
      </c>
      <c r="E112" s="1">
        <v>2205</v>
      </c>
      <c r="F112" s="1">
        <v>0</v>
      </c>
      <c r="G112" s="1">
        <v>10306</v>
      </c>
      <c r="H112" s="1">
        <v>0</v>
      </c>
      <c r="I112" s="1">
        <v>424</v>
      </c>
      <c r="J112" s="1">
        <v>47.48</v>
      </c>
      <c r="K112" s="1">
        <v>1.0900000000000001</v>
      </c>
      <c r="L112" s="1">
        <v>25.4</v>
      </c>
      <c r="M112" s="1">
        <v>1.1000000000000001</v>
      </c>
      <c r="N112" s="1">
        <v>4433</v>
      </c>
      <c r="O112" s="1">
        <v>8492</v>
      </c>
      <c r="P112" s="1">
        <v>6360</v>
      </c>
      <c r="Q112" s="1">
        <v>2099</v>
      </c>
      <c r="R112" s="1">
        <v>32</v>
      </c>
      <c r="S112" s="1">
        <v>2017</v>
      </c>
      <c r="T112" s="1">
        <v>196</v>
      </c>
      <c r="U112" s="1">
        <v>0</v>
      </c>
      <c r="V112" s="1">
        <f t="shared" si="39"/>
        <v>-89</v>
      </c>
      <c r="W112" s="1">
        <f t="shared" si="40"/>
        <v>117</v>
      </c>
      <c r="X112" s="1">
        <f t="shared" si="40"/>
        <v>0</v>
      </c>
      <c r="Y112" s="1">
        <f t="shared" si="40"/>
        <v>7</v>
      </c>
      <c r="Z112" s="1">
        <f t="shared" si="41"/>
        <v>35</v>
      </c>
      <c r="AA112" s="3">
        <f t="shared" si="25"/>
        <v>0.27250000000000002</v>
      </c>
      <c r="AB112" s="13">
        <f t="shared" si="26"/>
        <v>3.277928102048705E-2</v>
      </c>
      <c r="AC112" s="13">
        <f t="shared" si="27"/>
        <v>0.25869999999999999</v>
      </c>
      <c r="AD112" s="13">
        <f t="shared" si="28"/>
        <v>4.41E-2</v>
      </c>
      <c r="AE112" s="13">
        <f t="shared" si="29"/>
        <v>0.20612</v>
      </c>
      <c r="AF112" s="13">
        <f t="shared" si="30"/>
        <v>8.4799999999999997E-3</v>
      </c>
      <c r="AG112" s="13">
        <f t="shared" si="31"/>
        <v>6.9999999999999999E-4</v>
      </c>
      <c r="AI112" s="11"/>
      <c r="AJ112" s="11"/>
      <c r="AK112" s="11"/>
      <c r="AL112" s="11"/>
      <c r="AM112" s="11"/>
      <c r="AN112" s="11"/>
      <c r="AO112" s="11"/>
      <c r="AP112" s="11"/>
      <c r="AQ112" s="11">
        <f t="shared" ref="AQ112:AR127" si="44">+AQ111+1</f>
        <v>105</v>
      </c>
      <c r="AR112" s="11">
        <f t="shared" si="44"/>
        <v>99</v>
      </c>
      <c r="AT112" s="107"/>
      <c r="BA112" s="11"/>
      <c r="BB112" s="11"/>
      <c r="BC112" s="11"/>
      <c r="BD112" s="11"/>
      <c r="BE112" s="11"/>
      <c r="BH112" s="11"/>
      <c r="BI112" s="11"/>
      <c r="BJ112" s="11"/>
      <c r="BK112" s="11"/>
      <c r="BL112" s="11"/>
      <c r="BM112" s="11"/>
      <c r="BN112" s="11"/>
    </row>
    <row r="113" spans="1:66" s="1" customFormat="1" x14ac:dyDescent="0.3">
      <c r="A113" s="11"/>
      <c r="B113" s="1">
        <f t="shared" si="24"/>
        <v>12872</v>
      </c>
      <c r="C113" s="1">
        <v>100</v>
      </c>
      <c r="D113" s="1">
        <v>37127</v>
      </c>
      <c r="E113" s="1">
        <v>2171</v>
      </c>
      <c r="F113" s="1">
        <v>0</v>
      </c>
      <c r="G113" s="1">
        <v>10270</v>
      </c>
      <c r="H113" s="1">
        <v>0</v>
      </c>
      <c r="I113" s="1">
        <v>431</v>
      </c>
      <c r="J113" s="1">
        <v>47.57</v>
      </c>
      <c r="K113" s="1">
        <v>1.0900000000000001</v>
      </c>
      <c r="L113" s="1">
        <v>25.5</v>
      </c>
      <c r="M113" s="1">
        <v>1.1000000000000001</v>
      </c>
      <c r="N113" s="1">
        <v>4395</v>
      </c>
      <c r="O113" s="1">
        <v>8467</v>
      </c>
      <c r="P113" s="1">
        <v>6259</v>
      </c>
      <c r="Q113" s="1">
        <v>2175</v>
      </c>
      <c r="R113" s="1">
        <v>33</v>
      </c>
      <c r="S113" s="1">
        <v>1966</v>
      </c>
      <c r="T113" s="1">
        <v>188</v>
      </c>
      <c r="U113" s="1">
        <v>0</v>
      </c>
      <c r="V113" s="1">
        <f t="shared" si="39"/>
        <v>-34</v>
      </c>
      <c r="W113" s="1">
        <f t="shared" si="40"/>
        <v>-36</v>
      </c>
      <c r="X113" s="1">
        <f t="shared" si="40"/>
        <v>0</v>
      </c>
      <c r="Y113" s="1">
        <f t="shared" si="40"/>
        <v>7</v>
      </c>
      <c r="Z113" s="1">
        <f t="shared" si="41"/>
        <v>-63</v>
      </c>
      <c r="AA113" s="3">
        <f t="shared" si="25"/>
        <v>0.27250000000000002</v>
      </c>
      <c r="AB113" s="13">
        <f t="shared" si="26"/>
        <v>3.348353014294593E-2</v>
      </c>
      <c r="AC113" s="13">
        <f t="shared" si="27"/>
        <v>0.25744</v>
      </c>
      <c r="AD113" s="13">
        <f t="shared" si="28"/>
        <v>4.342E-2</v>
      </c>
      <c r="AE113" s="13">
        <f t="shared" si="29"/>
        <v>0.2054</v>
      </c>
      <c r="AF113" s="13">
        <f t="shared" si="30"/>
        <v>8.6199999999999992E-3</v>
      </c>
      <c r="AG113" s="13">
        <f t="shared" si="31"/>
        <v>-1.2600000000000001E-3</v>
      </c>
      <c r="AI113" s="11"/>
      <c r="AJ113" s="11"/>
      <c r="AK113" s="11"/>
      <c r="AL113" s="11"/>
      <c r="AM113" s="11"/>
      <c r="AN113" s="11"/>
      <c r="AO113" s="11"/>
      <c r="AP113" s="11"/>
      <c r="AQ113" s="11">
        <f t="shared" si="44"/>
        <v>106</v>
      </c>
      <c r="AR113" s="11">
        <f t="shared" si="44"/>
        <v>100</v>
      </c>
      <c r="AT113" s="107"/>
      <c r="BA113" s="11"/>
      <c r="BB113" s="11"/>
      <c r="BC113" s="11"/>
      <c r="BD113" s="11"/>
      <c r="BE113" s="11"/>
      <c r="BH113" s="11"/>
      <c r="BI113" s="11"/>
      <c r="BJ113" s="11"/>
      <c r="BK113" s="11"/>
      <c r="BL113" s="11"/>
      <c r="BM113" s="11"/>
      <c r="BN113" s="11"/>
    </row>
    <row r="114" spans="1:66" s="1" customFormat="1" x14ac:dyDescent="0.3">
      <c r="A114" s="11"/>
      <c r="B114" s="1">
        <f t="shared" si="24"/>
        <v>13010</v>
      </c>
      <c r="C114" s="1">
        <v>101</v>
      </c>
      <c r="D114" s="1">
        <v>36989</v>
      </c>
      <c r="E114" s="1">
        <v>2083</v>
      </c>
      <c r="F114" s="1">
        <v>0</v>
      </c>
      <c r="G114" s="1">
        <v>10481</v>
      </c>
      <c r="H114" s="1">
        <v>0</v>
      </c>
      <c r="I114" s="1">
        <v>446</v>
      </c>
      <c r="J114" s="1">
        <v>47.65</v>
      </c>
      <c r="K114" s="1">
        <v>1.0900000000000001</v>
      </c>
      <c r="L114" s="1">
        <v>25.5</v>
      </c>
      <c r="M114" s="1">
        <v>1.1000000000000001</v>
      </c>
      <c r="N114" s="1">
        <v>4448</v>
      </c>
      <c r="O114" s="1">
        <v>8553</v>
      </c>
      <c r="P114" s="1">
        <v>6334</v>
      </c>
      <c r="Q114" s="1">
        <v>2186</v>
      </c>
      <c r="R114" s="1">
        <v>32</v>
      </c>
      <c r="S114" s="1">
        <v>1894</v>
      </c>
      <c r="T114" s="1">
        <v>178</v>
      </c>
      <c r="U114" s="1">
        <v>0</v>
      </c>
      <c r="V114" s="1">
        <f t="shared" si="39"/>
        <v>-88</v>
      </c>
      <c r="W114" s="1">
        <f t="shared" si="40"/>
        <v>211</v>
      </c>
      <c r="X114" s="1">
        <f t="shared" si="40"/>
        <v>0</v>
      </c>
      <c r="Y114" s="1">
        <f t="shared" si="40"/>
        <v>15</v>
      </c>
      <c r="Z114" s="1">
        <f t="shared" si="41"/>
        <v>138</v>
      </c>
      <c r="AA114" s="3">
        <f t="shared" si="25"/>
        <v>0.27250000000000002</v>
      </c>
      <c r="AB114" s="13">
        <f t="shared" si="26"/>
        <v>3.4281322059953885E-2</v>
      </c>
      <c r="AC114" s="13">
        <f t="shared" si="27"/>
        <v>0.26019999999999999</v>
      </c>
      <c r="AD114" s="13">
        <f t="shared" si="28"/>
        <v>4.1660000000000003E-2</v>
      </c>
      <c r="AE114" s="13">
        <f t="shared" si="29"/>
        <v>0.20962</v>
      </c>
      <c r="AF114" s="13">
        <f t="shared" si="30"/>
        <v>8.9200000000000008E-3</v>
      </c>
      <c r="AG114" s="13">
        <f t="shared" si="31"/>
        <v>2.7599999999999999E-3</v>
      </c>
      <c r="AI114" s="11"/>
      <c r="AJ114" s="11"/>
      <c r="AK114" s="11"/>
      <c r="AL114" s="11"/>
      <c r="AM114" s="11"/>
      <c r="AN114" s="11"/>
      <c r="AO114" s="11"/>
      <c r="AP114" s="11"/>
      <c r="AQ114" s="11">
        <f t="shared" si="44"/>
        <v>107</v>
      </c>
      <c r="AR114" s="11">
        <f t="shared" si="44"/>
        <v>101</v>
      </c>
      <c r="AT114" s="107"/>
      <c r="BA114" s="11"/>
      <c r="BB114" s="11"/>
      <c r="BC114" s="11"/>
      <c r="BD114" s="11"/>
      <c r="BE114" s="11"/>
      <c r="BH114" s="11"/>
      <c r="BI114" s="11"/>
      <c r="BJ114" s="11"/>
      <c r="BK114" s="11"/>
      <c r="BL114" s="11"/>
      <c r="BM114" s="11"/>
      <c r="BN114" s="11"/>
    </row>
    <row r="115" spans="1:66" s="1" customFormat="1" x14ac:dyDescent="0.3">
      <c r="A115" s="11"/>
      <c r="B115" s="1">
        <f t="shared" si="24"/>
        <v>12934</v>
      </c>
      <c r="C115" s="1">
        <v>102</v>
      </c>
      <c r="D115" s="1">
        <v>37066</v>
      </c>
      <c r="E115" s="1">
        <v>1423</v>
      </c>
      <c r="F115" s="1">
        <v>0</v>
      </c>
      <c r="G115" s="1">
        <v>11019</v>
      </c>
      <c r="H115" s="1">
        <v>0</v>
      </c>
      <c r="I115" s="1">
        <v>492</v>
      </c>
      <c r="J115" s="1">
        <v>47.7</v>
      </c>
      <c r="K115" s="1">
        <v>1.0900000000000001</v>
      </c>
      <c r="L115" s="1">
        <v>25.6</v>
      </c>
      <c r="M115" s="1">
        <v>1.07</v>
      </c>
      <c r="N115" s="1">
        <v>4404</v>
      </c>
      <c r="O115" s="1">
        <v>8520</v>
      </c>
      <c r="P115" s="1">
        <v>6469</v>
      </c>
      <c r="Q115" s="1">
        <v>2023</v>
      </c>
      <c r="R115" s="1">
        <v>28</v>
      </c>
      <c r="S115" s="1">
        <v>1246</v>
      </c>
      <c r="T115" s="1">
        <v>118</v>
      </c>
      <c r="U115" s="1">
        <v>0</v>
      </c>
      <c r="V115" s="1">
        <f t="shared" si="39"/>
        <v>-660</v>
      </c>
      <c r="W115" s="1">
        <f t="shared" si="40"/>
        <v>538</v>
      </c>
      <c r="X115" s="1">
        <f t="shared" si="40"/>
        <v>0</v>
      </c>
      <c r="Y115" s="1">
        <f t="shared" si="40"/>
        <v>46</v>
      </c>
      <c r="Z115" s="1">
        <f t="shared" si="41"/>
        <v>-76</v>
      </c>
      <c r="AA115" s="3">
        <f t="shared" si="25"/>
        <v>0.27250000000000002</v>
      </c>
      <c r="AB115" s="13">
        <f t="shared" si="26"/>
        <v>3.803927632596258E-2</v>
      </c>
      <c r="AC115" s="13">
        <f t="shared" si="27"/>
        <v>0.25868000000000002</v>
      </c>
      <c r="AD115" s="13">
        <f t="shared" si="28"/>
        <v>2.8459999999999999E-2</v>
      </c>
      <c r="AE115" s="13">
        <f t="shared" si="29"/>
        <v>0.22037999999999999</v>
      </c>
      <c r="AF115" s="13">
        <f t="shared" si="30"/>
        <v>9.8399999999999998E-3</v>
      </c>
      <c r="AG115" s="13">
        <f t="shared" si="31"/>
        <v>-1.5200000000000001E-3</v>
      </c>
      <c r="AI115" s="11"/>
      <c r="AJ115" s="11"/>
      <c r="AK115" s="11"/>
      <c r="AL115" s="11"/>
      <c r="AM115" s="11"/>
      <c r="AN115" s="11"/>
      <c r="AO115" s="11"/>
      <c r="AP115" s="11"/>
      <c r="AQ115" s="11">
        <f t="shared" si="44"/>
        <v>108</v>
      </c>
      <c r="AR115" s="11">
        <f t="shared" si="44"/>
        <v>102</v>
      </c>
      <c r="AT115" s="107"/>
      <c r="BA115" s="11"/>
      <c r="BB115" s="11"/>
      <c r="BC115" s="11"/>
      <c r="BD115" s="11"/>
      <c r="BE115" s="11"/>
      <c r="BH115" s="11"/>
      <c r="BI115" s="11"/>
      <c r="BJ115" s="11"/>
      <c r="BK115" s="11"/>
      <c r="BL115" s="11"/>
      <c r="BM115" s="11"/>
      <c r="BN115" s="11"/>
    </row>
    <row r="116" spans="1:66" s="1" customFormat="1" x14ac:dyDescent="0.3">
      <c r="A116" s="11"/>
      <c r="B116" s="1" t="e">
        <f t="shared" si="24"/>
        <v>#N/A</v>
      </c>
      <c r="V116" s="1" t="str">
        <f t="shared" si="39"/>
        <v/>
      </c>
      <c r="W116" s="1" t="str">
        <f t="shared" si="40"/>
        <v/>
      </c>
      <c r="X116" s="1" t="str">
        <f t="shared" si="40"/>
        <v/>
      </c>
      <c r="Y116" s="1" t="str">
        <f t="shared" si="40"/>
        <v/>
      </c>
      <c r="Z116" s="1" t="e">
        <f t="shared" si="41"/>
        <v>#N/A</v>
      </c>
      <c r="AA116" s="3">
        <f t="shared" si="25"/>
        <v>0</v>
      </c>
      <c r="AB116" s="13" t="e">
        <f t="shared" si="26"/>
        <v>#N/A</v>
      </c>
      <c r="AC116" s="13" t="e">
        <f t="shared" si="27"/>
        <v>#N/A</v>
      </c>
      <c r="AD116" s="13" t="e">
        <f t="shared" si="28"/>
        <v>#N/A</v>
      </c>
      <c r="AE116" s="13" t="e">
        <f t="shared" si="29"/>
        <v>#N/A</v>
      </c>
      <c r="AF116" s="13" t="e">
        <f t="shared" si="30"/>
        <v>#N/A</v>
      </c>
      <c r="AG116" s="13" t="e">
        <f t="shared" si="31"/>
        <v>#N/A</v>
      </c>
      <c r="AI116" s="11"/>
      <c r="AJ116" s="11"/>
      <c r="AK116" s="11"/>
      <c r="AL116" s="11"/>
      <c r="AM116" s="11"/>
      <c r="AN116" s="11"/>
      <c r="AO116" s="11"/>
      <c r="AP116" s="11"/>
      <c r="AQ116" s="11">
        <f t="shared" si="44"/>
        <v>109</v>
      </c>
      <c r="AR116" s="11">
        <f t="shared" si="44"/>
        <v>103</v>
      </c>
      <c r="AT116" s="107"/>
      <c r="BA116" s="11"/>
      <c r="BB116" s="11"/>
      <c r="BC116" s="11"/>
      <c r="BD116" s="11"/>
      <c r="BE116" s="11"/>
      <c r="BH116" s="11"/>
      <c r="BI116" s="11"/>
      <c r="BJ116" s="11"/>
      <c r="BK116" s="11"/>
      <c r="BL116" s="11"/>
      <c r="BM116" s="11"/>
      <c r="BN116" s="11"/>
    </row>
    <row r="117" spans="1:66" s="1" customFormat="1" x14ac:dyDescent="0.3">
      <c r="A117" s="11"/>
      <c r="B117" s="1" t="e">
        <f t="shared" si="24"/>
        <v>#N/A</v>
      </c>
      <c r="V117" s="1" t="str">
        <f t="shared" si="39"/>
        <v/>
      </c>
      <c r="W117" s="1" t="str">
        <f t="shared" si="40"/>
        <v/>
      </c>
      <c r="X117" s="1" t="str">
        <f t="shared" si="40"/>
        <v/>
      </c>
      <c r="Y117" s="1" t="str">
        <f t="shared" si="40"/>
        <v/>
      </c>
      <c r="Z117" s="1" t="e">
        <f t="shared" si="41"/>
        <v>#N/A</v>
      </c>
      <c r="AA117" s="3">
        <f t="shared" si="25"/>
        <v>0</v>
      </c>
      <c r="AB117" s="13" t="e">
        <f t="shared" si="26"/>
        <v>#N/A</v>
      </c>
      <c r="AC117" s="13" t="e">
        <f t="shared" si="27"/>
        <v>#N/A</v>
      </c>
      <c r="AD117" s="13" t="e">
        <f t="shared" si="28"/>
        <v>#N/A</v>
      </c>
      <c r="AE117" s="13" t="e">
        <f t="shared" si="29"/>
        <v>#N/A</v>
      </c>
      <c r="AF117" s="13" t="e">
        <f t="shared" si="30"/>
        <v>#N/A</v>
      </c>
      <c r="AG117" s="13" t="e">
        <f t="shared" si="31"/>
        <v>#N/A</v>
      </c>
      <c r="AI117" s="11"/>
      <c r="AJ117" s="11"/>
      <c r="AK117" s="11"/>
      <c r="AL117" s="11"/>
      <c r="AM117" s="11"/>
      <c r="AN117" s="11"/>
      <c r="AO117" s="11"/>
      <c r="AP117" s="11"/>
      <c r="AQ117" s="11">
        <f t="shared" si="44"/>
        <v>110</v>
      </c>
      <c r="AR117" s="11">
        <f t="shared" si="44"/>
        <v>104</v>
      </c>
      <c r="AT117" s="107"/>
      <c r="BA117" s="11"/>
      <c r="BB117" s="11"/>
      <c r="BC117" s="11"/>
      <c r="BD117" s="11"/>
      <c r="BE117" s="11"/>
      <c r="BH117" s="11"/>
      <c r="BI117" s="11"/>
      <c r="BJ117" s="11"/>
      <c r="BK117" s="11"/>
      <c r="BL117" s="11"/>
      <c r="BM117" s="11"/>
      <c r="BN117" s="11"/>
    </row>
    <row r="118" spans="1:66" s="1" customFormat="1" x14ac:dyDescent="0.3">
      <c r="A118" s="11"/>
      <c r="B118" s="1" t="e">
        <f t="shared" si="24"/>
        <v>#N/A</v>
      </c>
      <c r="V118" s="1" t="str">
        <f t="shared" si="39"/>
        <v/>
      </c>
      <c r="W118" s="1" t="str">
        <f t="shared" si="40"/>
        <v/>
      </c>
      <c r="X118" s="1" t="str">
        <f t="shared" si="40"/>
        <v/>
      </c>
      <c r="Y118" s="1" t="str">
        <f t="shared" si="40"/>
        <v/>
      </c>
      <c r="Z118" s="1" t="e">
        <f t="shared" si="41"/>
        <v>#N/A</v>
      </c>
      <c r="AA118" s="3">
        <f t="shared" si="25"/>
        <v>0</v>
      </c>
      <c r="AB118" s="13" t="e">
        <f t="shared" si="26"/>
        <v>#N/A</v>
      </c>
      <c r="AC118" s="13" t="e">
        <f t="shared" si="27"/>
        <v>#N/A</v>
      </c>
      <c r="AD118" s="13" t="e">
        <f t="shared" si="28"/>
        <v>#N/A</v>
      </c>
      <c r="AE118" s="13" t="e">
        <f t="shared" si="29"/>
        <v>#N/A</v>
      </c>
      <c r="AF118" s="13" t="e">
        <f t="shared" si="30"/>
        <v>#N/A</v>
      </c>
      <c r="AG118" s="13" t="e">
        <f t="shared" si="31"/>
        <v>#N/A</v>
      </c>
      <c r="AI118" s="11"/>
      <c r="AJ118" s="11"/>
      <c r="AK118" s="11"/>
      <c r="AL118" s="11"/>
      <c r="AM118" s="11"/>
      <c r="AN118" s="11"/>
      <c r="AO118" s="11"/>
      <c r="AP118" s="11"/>
      <c r="AQ118" s="11">
        <f t="shared" si="44"/>
        <v>111</v>
      </c>
      <c r="AR118" s="11">
        <f t="shared" si="44"/>
        <v>105</v>
      </c>
      <c r="AT118" s="107"/>
      <c r="BA118" s="11"/>
      <c r="BB118" s="11"/>
      <c r="BC118" s="11"/>
      <c r="BD118" s="11"/>
      <c r="BE118" s="11"/>
      <c r="BH118" s="11"/>
      <c r="BI118" s="11"/>
      <c r="BJ118" s="11"/>
      <c r="BK118" s="11"/>
      <c r="BL118" s="11"/>
      <c r="BM118" s="11"/>
      <c r="BN118" s="11"/>
    </row>
    <row r="119" spans="1:66" s="1" customFormat="1" x14ac:dyDescent="0.3">
      <c r="A119" s="11"/>
      <c r="B119" s="1" t="e">
        <f t="shared" si="24"/>
        <v>#N/A</v>
      </c>
      <c r="V119" s="1" t="str">
        <f t="shared" si="39"/>
        <v/>
      </c>
      <c r="W119" s="1" t="str">
        <f t="shared" si="40"/>
        <v/>
      </c>
      <c r="X119" s="1" t="str">
        <f t="shared" si="40"/>
        <v/>
      </c>
      <c r="Y119" s="1" t="str">
        <f t="shared" si="40"/>
        <v/>
      </c>
      <c r="Z119" s="1" t="e">
        <f t="shared" si="41"/>
        <v>#N/A</v>
      </c>
      <c r="AA119" s="3">
        <f t="shared" si="25"/>
        <v>0</v>
      </c>
      <c r="AB119" s="13" t="e">
        <f t="shared" si="26"/>
        <v>#N/A</v>
      </c>
      <c r="AC119" s="13" t="e">
        <f t="shared" si="27"/>
        <v>#N/A</v>
      </c>
      <c r="AD119" s="13" t="e">
        <f t="shared" si="28"/>
        <v>#N/A</v>
      </c>
      <c r="AE119" s="13" t="e">
        <f t="shared" si="29"/>
        <v>#N/A</v>
      </c>
      <c r="AF119" s="13" t="e">
        <f t="shared" si="30"/>
        <v>#N/A</v>
      </c>
      <c r="AG119" s="13" t="e">
        <f t="shared" si="31"/>
        <v>#N/A</v>
      </c>
      <c r="AI119" s="11"/>
      <c r="AJ119" s="11"/>
      <c r="AK119" s="11"/>
      <c r="AL119" s="11"/>
      <c r="AM119" s="11"/>
      <c r="AN119" s="11"/>
      <c r="AO119" s="11"/>
      <c r="AP119" s="11"/>
      <c r="AQ119" s="11">
        <f t="shared" si="44"/>
        <v>112</v>
      </c>
      <c r="AR119" s="11">
        <f t="shared" si="44"/>
        <v>106</v>
      </c>
      <c r="AT119" s="107"/>
      <c r="BA119" s="11"/>
      <c r="BB119" s="11"/>
      <c r="BC119" s="11"/>
      <c r="BD119" s="11"/>
      <c r="BE119" s="11"/>
      <c r="BH119" s="11"/>
      <c r="BI119" s="11"/>
      <c r="BJ119" s="11"/>
      <c r="BK119" s="11"/>
      <c r="BL119" s="11"/>
      <c r="BM119" s="11"/>
      <c r="BN119" s="11"/>
    </row>
    <row r="120" spans="1:66" s="1" customFormat="1" x14ac:dyDescent="0.3">
      <c r="A120" s="11"/>
      <c r="B120" s="1" t="e">
        <f t="shared" si="24"/>
        <v>#N/A</v>
      </c>
      <c r="V120" s="1" t="str">
        <f t="shared" si="39"/>
        <v/>
      </c>
      <c r="W120" s="1" t="str">
        <f t="shared" si="40"/>
        <v/>
      </c>
      <c r="X120" s="1" t="str">
        <f t="shared" si="40"/>
        <v/>
      </c>
      <c r="Y120" s="1" t="str">
        <f t="shared" si="40"/>
        <v/>
      </c>
      <c r="Z120" s="1" t="e">
        <f t="shared" si="41"/>
        <v>#N/A</v>
      </c>
      <c r="AA120" s="3">
        <f t="shared" si="25"/>
        <v>0</v>
      </c>
      <c r="AB120" s="13" t="e">
        <f t="shared" si="26"/>
        <v>#N/A</v>
      </c>
      <c r="AC120" s="13" t="e">
        <f t="shared" si="27"/>
        <v>#N/A</v>
      </c>
      <c r="AD120" s="13" t="e">
        <f t="shared" si="28"/>
        <v>#N/A</v>
      </c>
      <c r="AE120" s="13" t="e">
        <f t="shared" si="29"/>
        <v>#N/A</v>
      </c>
      <c r="AF120" s="13" t="e">
        <f t="shared" si="30"/>
        <v>#N/A</v>
      </c>
      <c r="AG120" s="13" t="e">
        <f t="shared" si="31"/>
        <v>#N/A</v>
      </c>
      <c r="AI120" s="11"/>
      <c r="AJ120" s="11"/>
      <c r="AK120" s="11"/>
      <c r="AL120" s="11"/>
      <c r="AM120" s="11"/>
      <c r="AN120" s="11"/>
      <c r="AO120" s="11"/>
      <c r="AP120" s="11"/>
      <c r="AQ120" s="11">
        <f t="shared" si="44"/>
        <v>113</v>
      </c>
      <c r="AR120" s="11">
        <f t="shared" si="44"/>
        <v>107</v>
      </c>
      <c r="AT120" s="107"/>
      <c r="BA120" s="11"/>
      <c r="BB120" s="11"/>
      <c r="BC120" s="11"/>
      <c r="BD120" s="11"/>
      <c r="BE120" s="11"/>
      <c r="BH120" s="11"/>
      <c r="BI120" s="11"/>
      <c r="BJ120" s="11"/>
      <c r="BK120" s="11"/>
      <c r="BL120" s="11"/>
      <c r="BM120" s="11"/>
      <c r="BN120" s="11"/>
    </row>
    <row r="121" spans="1:66" s="1" customFormat="1" x14ac:dyDescent="0.3">
      <c r="A121" s="11"/>
      <c r="B121" s="1" t="e">
        <f t="shared" si="24"/>
        <v>#N/A</v>
      </c>
      <c r="V121" s="1" t="str">
        <f t="shared" si="39"/>
        <v/>
      </c>
      <c r="W121" s="1" t="str">
        <f t="shared" si="40"/>
        <v/>
      </c>
      <c r="X121" s="1" t="str">
        <f t="shared" si="40"/>
        <v/>
      </c>
      <c r="Y121" s="1" t="str">
        <f t="shared" si="40"/>
        <v/>
      </c>
      <c r="Z121" s="1" t="e">
        <f t="shared" si="41"/>
        <v>#N/A</v>
      </c>
      <c r="AA121" s="3">
        <f t="shared" si="25"/>
        <v>0</v>
      </c>
      <c r="AB121" s="13" t="e">
        <f t="shared" si="26"/>
        <v>#N/A</v>
      </c>
      <c r="AC121" s="13" t="e">
        <f t="shared" si="27"/>
        <v>#N/A</v>
      </c>
      <c r="AD121" s="13" t="e">
        <f t="shared" si="28"/>
        <v>#N/A</v>
      </c>
      <c r="AE121" s="13" t="e">
        <f t="shared" si="29"/>
        <v>#N/A</v>
      </c>
      <c r="AF121" s="13" t="e">
        <f t="shared" si="30"/>
        <v>#N/A</v>
      </c>
      <c r="AG121" s="13" t="e">
        <f t="shared" si="31"/>
        <v>#N/A</v>
      </c>
      <c r="AI121" s="11"/>
      <c r="AJ121" s="11"/>
      <c r="AK121" s="11"/>
      <c r="AL121" s="11"/>
      <c r="AM121" s="11"/>
      <c r="AN121" s="11"/>
      <c r="AO121" s="11"/>
      <c r="AP121" s="11"/>
      <c r="AQ121" s="11">
        <f t="shared" si="44"/>
        <v>114</v>
      </c>
      <c r="AR121" s="11">
        <f t="shared" si="44"/>
        <v>108</v>
      </c>
      <c r="AT121" s="107"/>
      <c r="BA121" s="11"/>
      <c r="BB121" s="11"/>
      <c r="BC121" s="11"/>
      <c r="BD121" s="11"/>
      <c r="BE121" s="11"/>
      <c r="BH121" s="11"/>
      <c r="BI121" s="11"/>
      <c r="BJ121" s="11"/>
      <c r="BK121" s="11"/>
      <c r="BL121" s="11"/>
      <c r="BM121" s="11"/>
      <c r="BN121" s="11"/>
    </row>
    <row r="122" spans="1:66" s="1" customFormat="1" x14ac:dyDescent="0.3">
      <c r="A122" s="11"/>
      <c r="B122" s="1" t="e">
        <f t="shared" si="24"/>
        <v>#N/A</v>
      </c>
      <c r="V122" s="1" t="str">
        <f t="shared" si="39"/>
        <v/>
      </c>
      <c r="W122" s="1" t="str">
        <f t="shared" si="40"/>
        <v/>
      </c>
      <c r="X122" s="1" t="str">
        <f t="shared" si="40"/>
        <v/>
      </c>
      <c r="Y122" s="1" t="str">
        <f t="shared" si="40"/>
        <v/>
      </c>
      <c r="Z122" s="1" t="e">
        <f t="shared" si="41"/>
        <v>#N/A</v>
      </c>
      <c r="AA122" s="3">
        <f t="shared" si="25"/>
        <v>0</v>
      </c>
      <c r="AB122" s="13" t="e">
        <f t="shared" si="26"/>
        <v>#N/A</v>
      </c>
      <c r="AC122" s="13" t="e">
        <f t="shared" si="27"/>
        <v>#N/A</v>
      </c>
      <c r="AD122" s="13" t="e">
        <f t="shared" si="28"/>
        <v>#N/A</v>
      </c>
      <c r="AE122" s="13" t="e">
        <f t="shared" si="29"/>
        <v>#N/A</v>
      </c>
      <c r="AF122" s="13" t="e">
        <f t="shared" si="30"/>
        <v>#N/A</v>
      </c>
      <c r="AG122" s="13" t="e">
        <f t="shared" si="31"/>
        <v>#N/A</v>
      </c>
      <c r="AI122" s="11"/>
      <c r="AJ122" s="11"/>
      <c r="AK122" s="11"/>
      <c r="AL122" s="11"/>
      <c r="AM122" s="11"/>
      <c r="AN122" s="11"/>
      <c r="AO122" s="11"/>
      <c r="AP122" s="11"/>
      <c r="AQ122" s="11">
        <f t="shared" si="44"/>
        <v>115</v>
      </c>
      <c r="AR122" s="11">
        <f t="shared" si="44"/>
        <v>109</v>
      </c>
      <c r="AT122" s="107"/>
      <c r="BA122" s="11"/>
      <c r="BB122" s="11"/>
      <c r="BC122" s="11"/>
      <c r="BD122" s="11"/>
      <c r="BE122" s="11"/>
      <c r="BH122" s="11"/>
      <c r="BI122" s="11"/>
      <c r="BJ122" s="11"/>
      <c r="BK122" s="11"/>
      <c r="BL122" s="11"/>
      <c r="BM122" s="11"/>
      <c r="BN122" s="11"/>
    </row>
    <row r="123" spans="1:66" s="1" customFormat="1" x14ac:dyDescent="0.3">
      <c r="A123" s="11"/>
      <c r="B123" s="1" t="e">
        <f t="shared" si="24"/>
        <v>#N/A</v>
      </c>
      <c r="V123" s="1" t="str">
        <f t="shared" si="39"/>
        <v/>
      </c>
      <c r="W123" s="1" t="str">
        <f t="shared" si="40"/>
        <v/>
      </c>
      <c r="X123" s="1" t="str">
        <f t="shared" si="40"/>
        <v/>
      </c>
      <c r="Y123" s="1" t="str">
        <f t="shared" si="40"/>
        <v/>
      </c>
      <c r="Z123" s="1" t="e">
        <f t="shared" si="41"/>
        <v>#N/A</v>
      </c>
      <c r="AA123" s="3">
        <f t="shared" si="25"/>
        <v>0</v>
      </c>
      <c r="AB123" s="13" t="e">
        <f t="shared" si="26"/>
        <v>#N/A</v>
      </c>
      <c r="AC123" s="13" t="e">
        <f t="shared" si="27"/>
        <v>#N/A</v>
      </c>
      <c r="AD123" s="13" t="e">
        <f t="shared" si="28"/>
        <v>#N/A</v>
      </c>
      <c r="AE123" s="13" t="e">
        <f t="shared" si="29"/>
        <v>#N/A</v>
      </c>
      <c r="AF123" s="13" t="e">
        <f t="shared" si="30"/>
        <v>#N/A</v>
      </c>
      <c r="AG123" s="13" t="e">
        <f t="shared" si="31"/>
        <v>#N/A</v>
      </c>
      <c r="AI123" s="11"/>
      <c r="AJ123" s="11"/>
      <c r="AK123" s="11"/>
      <c r="AL123" s="11"/>
      <c r="AM123" s="11"/>
      <c r="AN123" s="11"/>
      <c r="AO123" s="11"/>
      <c r="AP123" s="11"/>
      <c r="AQ123" s="11">
        <f t="shared" si="44"/>
        <v>116</v>
      </c>
      <c r="AR123" s="11">
        <f t="shared" si="44"/>
        <v>110</v>
      </c>
      <c r="AT123" s="107"/>
      <c r="BA123" s="11"/>
      <c r="BB123" s="11"/>
      <c r="BC123" s="11"/>
      <c r="BD123" s="11"/>
      <c r="BE123" s="11"/>
      <c r="BH123" s="11"/>
      <c r="BI123" s="11"/>
      <c r="BJ123" s="11"/>
      <c r="BK123" s="11"/>
      <c r="BL123" s="11"/>
      <c r="BM123" s="11"/>
      <c r="BN123" s="11"/>
    </row>
    <row r="124" spans="1:66" s="1" customFormat="1" x14ac:dyDescent="0.3">
      <c r="A124" s="11"/>
      <c r="B124" s="1" t="e">
        <f t="shared" si="24"/>
        <v>#N/A</v>
      </c>
      <c r="V124" s="1" t="str">
        <f t="shared" si="39"/>
        <v/>
      </c>
      <c r="W124" s="1" t="str">
        <f t="shared" si="40"/>
        <v/>
      </c>
      <c r="X124" s="1" t="str">
        <f t="shared" si="40"/>
        <v/>
      </c>
      <c r="Y124" s="1" t="str">
        <f t="shared" si="40"/>
        <v/>
      </c>
      <c r="Z124" s="1" t="e">
        <f t="shared" si="41"/>
        <v>#N/A</v>
      </c>
      <c r="AA124" s="3">
        <f t="shared" si="25"/>
        <v>0</v>
      </c>
      <c r="AB124" s="13" t="e">
        <f t="shared" si="26"/>
        <v>#N/A</v>
      </c>
      <c r="AC124" s="13" t="e">
        <f t="shared" si="27"/>
        <v>#N/A</v>
      </c>
      <c r="AD124" s="13" t="e">
        <f t="shared" si="28"/>
        <v>#N/A</v>
      </c>
      <c r="AE124" s="13" t="e">
        <f t="shared" si="29"/>
        <v>#N/A</v>
      </c>
      <c r="AF124" s="13" t="e">
        <f t="shared" si="30"/>
        <v>#N/A</v>
      </c>
      <c r="AG124" s="13" t="e">
        <f t="shared" si="31"/>
        <v>#N/A</v>
      </c>
      <c r="AI124" s="11"/>
      <c r="AJ124" s="11"/>
      <c r="AK124" s="11"/>
      <c r="AL124" s="11"/>
      <c r="AM124" s="11"/>
      <c r="AN124" s="11"/>
      <c r="AO124" s="11"/>
      <c r="AP124" s="11"/>
      <c r="AQ124" s="11">
        <f t="shared" si="44"/>
        <v>117</v>
      </c>
      <c r="AR124" s="11">
        <f t="shared" si="44"/>
        <v>111</v>
      </c>
      <c r="AT124" s="107"/>
      <c r="BA124" s="11"/>
      <c r="BB124" s="11"/>
      <c r="BC124" s="11"/>
      <c r="BD124" s="11"/>
      <c r="BE124" s="11"/>
      <c r="BH124" s="11"/>
      <c r="BI124" s="11"/>
      <c r="BJ124" s="11"/>
      <c r="BK124" s="11"/>
      <c r="BL124" s="11"/>
      <c r="BM124" s="11"/>
      <c r="BN124" s="11"/>
    </row>
    <row r="125" spans="1:66" s="1" customFormat="1" x14ac:dyDescent="0.3">
      <c r="A125" s="11"/>
      <c r="B125" s="1" t="e">
        <f t="shared" si="24"/>
        <v>#N/A</v>
      </c>
      <c r="V125" s="1" t="str">
        <f t="shared" si="39"/>
        <v/>
      </c>
      <c r="W125" s="1" t="str">
        <f t="shared" si="40"/>
        <v/>
      </c>
      <c r="X125" s="1" t="str">
        <f t="shared" si="40"/>
        <v/>
      </c>
      <c r="Y125" s="1" t="str">
        <f t="shared" si="40"/>
        <v/>
      </c>
      <c r="Z125" s="1" t="e">
        <f t="shared" si="41"/>
        <v>#N/A</v>
      </c>
      <c r="AA125" s="3">
        <f t="shared" si="25"/>
        <v>0</v>
      </c>
      <c r="AB125" s="13" t="e">
        <f t="shared" si="26"/>
        <v>#N/A</v>
      </c>
      <c r="AC125" s="13" t="e">
        <f t="shared" si="27"/>
        <v>#N/A</v>
      </c>
      <c r="AD125" s="13" t="e">
        <f t="shared" si="28"/>
        <v>#N/A</v>
      </c>
      <c r="AE125" s="13" t="e">
        <f t="shared" si="29"/>
        <v>#N/A</v>
      </c>
      <c r="AF125" s="13" t="e">
        <f t="shared" si="30"/>
        <v>#N/A</v>
      </c>
      <c r="AG125" s="13" t="e">
        <f t="shared" si="31"/>
        <v>#N/A</v>
      </c>
      <c r="AI125" s="11"/>
      <c r="AJ125" s="11"/>
      <c r="AK125" s="11"/>
      <c r="AL125" s="11"/>
      <c r="AM125" s="11"/>
      <c r="AN125" s="11"/>
      <c r="AO125" s="11"/>
      <c r="AP125" s="11"/>
      <c r="AQ125" s="11">
        <f t="shared" si="44"/>
        <v>118</v>
      </c>
      <c r="AR125" s="11">
        <f t="shared" si="44"/>
        <v>112</v>
      </c>
      <c r="AT125" s="107"/>
      <c r="BA125" s="11"/>
      <c r="BB125" s="11"/>
      <c r="BC125" s="11"/>
      <c r="BD125" s="11"/>
      <c r="BE125" s="11"/>
      <c r="BH125" s="11"/>
      <c r="BI125" s="11"/>
      <c r="BJ125" s="11"/>
      <c r="BK125" s="11"/>
      <c r="BL125" s="11"/>
      <c r="BM125" s="11"/>
      <c r="BN125" s="11"/>
    </row>
    <row r="126" spans="1:66" s="1" customFormat="1" x14ac:dyDescent="0.3">
      <c r="A126" s="11"/>
      <c r="B126" s="1" t="e">
        <f t="shared" si="24"/>
        <v>#N/A</v>
      </c>
      <c r="V126" s="1" t="str">
        <f t="shared" si="39"/>
        <v/>
      </c>
      <c r="W126" s="1" t="str">
        <f t="shared" si="40"/>
        <v/>
      </c>
      <c r="X126" s="1" t="str">
        <f t="shared" si="40"/>
        <v/>
      </c>
      <c r="Y126" s="1" t="str">
        <f t="shared" si="40"/>
        <v/>
      </c>
      <c r="Z126" s="1" t="e">
        <f t="shared" si="41"/>
        <v>#N/A</v>
      </c>
      <c r="AA126" s="3">
        <f t="shared" si="25"/>
        <v>0</v>
      </c>
      <c r="AB126" s="13" t="e">
        <f t="shared" si="26"/>
        <v>#N/A</v>
      </c>
      <c r="AC126" s="13" t="e">
        <f t="shared" si="27"/>
        <v>#N/A</v>
      </c>
      <c r="AD126" s="13" t="e">
        <f t="shared" si="28"/>
        <v>#N/A</v>
      </c>
      <c r="AE126" s="13" t="e">
        <f t="shared" si="29"/>
        <v>#N/A</v>
      </c>
      <c r="AF126" s="13" t="e">
        <f t="shared" si="30"/>
        <v>#N/A</v>
      </c>
      <c r="AG126" s="13" t="e">
        <f t="shared" si="31"/>
        <v>#N/A</v>
      </c>
      <c r="AI126" s="11"/>
      <c r="AJ126" s="11"/>
      <c r="AK126" s="11"/>
      <c r="AL126" s="11"/>
      <c r="AM126" s="11"/>
      <c r="AN126" s="11"/>
      <c r="AO126" s="11"/>
      <c r="AP126" s="11"/>
      <c r="AQ126" s="11">
        <f t="shared" si="44"/>
        <v>119</v>
      </c>
      <c r="AR126" s="11">
        <f t="shared" si="44"/>
        <v>113</v>
      </c>
      <c r="AT126" s="107"/>
      <c r="BA126" s="11"/>
      <c r="BB126" s="11"/>
      <c r="BC126" s="11"/>
      <c r="BD126" s="11"/>
      <c r="BE126" s="11"/>
      <c r="BH126" s="11"/>
      <c r="BI126" s="11"/>
      <c r="BJ126" s="11"/>
      <c r="BK126" s="11"/>
      <c r="BL126" s="11"/>
      <c r="BM126" s="11"/>
      <c r="BN126" s="11"/>
    </row>
    <row r="127" spans="1:66" s="1" customFormat="1" x14ac:dyDescent="0.3">
      <c r="A127" s="11"/>
      <c r="B127" s="1" t="e">
        <f t="shared" si="24"/>
        <v>#N/A</v>
      </c>
      <c r="V127" s="1" t="str">
        <f t="shared" si="39"/>
        <v/>
      </c>
      <c r="W127" s="1" t="str">
        <f t="shared" si="40"/>
        <v/>
      </c>
      <c r="X127" s="1" t="str">
        <f t="shared" si="40"/>
        <v/>
      </c>
      <c r="Y127" s="1" t="str">
        <f t="shared" si="40"/>
        <v/>
      </c>
      <c r="Z127" s="1" t="e">
        <f t="shared" si="41"/>
        <v>#N/A</v>
      </c>
      <c r="AA127" s="3">
        <f t="shared" si="25"/>
        <v>0</v>
      </c>
      <c r="AB127" s="13" t="e">
        <f t="shared" si="26"/>
        <v>#N/A</v>
      </c>
      <c r="AC127" s="13" t="e">
        <f t="shared" si="27"/>
        <v>#N/A</v>
      </c>
      <c r="AD127" s="13" t="e">
        <f t="shared" si="28"/>
        <v>#N/A</v>
      </c>
      <c r="AE127" s="13" t="e">
        <f t="shared" si="29"/>
        <v>#N/A</v>
      </c>
      <c r="AF127" s="13" t="e">
        <f t="shared" si="30"/>
        <v>#N/A</v>
      </c>
      <c r="AG127" s="13" t="e">
        <f t="shared" si="31"/>
        <v>#N/A</v>
      </c>
      <c r="AI127" s="11"/>
      <c r="AJ127" s="11"/>
      <c r="AK127" s="11"/>
      <c r="AL127" s="11"/>
      <c r="AM127" s="11"/>
      <c r="AN127" s="11"/>
      <c r="AO127" s="11"/>
      <c r="AP127" s="11"/>
      <c r="AQ127" s="11">
        <f t="shared" si="44"/>
        <v>120</v>
      </c>
      <c r="AR127" s="11">
        <f t="shared" si="44"/>
        <v>114</v>
      </c>
      <c r="AT127" s="107"/>
      <c r="BA127" s="11"/>
      <c r="BB127" s="11"/>
      <c r="BC127" s="11"/>
      <c r="BD127" s="11"/>
      <c r="BE127" s="11"/>
      <c r="BH127" s="11"/>
      <c r="BI127" s="11"/>
      <c r="BJ127" s="11"/>
      <c r="BK127" s="11"/>
      <c r="BL127" s="11"/>
      <c r="BM127" s="11"/>
      <c r="BN127" s="11"/>
    </row>
    <row r="128" spans="1:66" s="1" customFormat="1" x14ac:dyDescent="0.3">
      <c r="A128" s="11"/>
      <c r="B128" s="1" t="e">
        <f t="shared" si="24"/>
        <v>#N/A</v>
      </c>
      <c r="V128" s="1" t="str">
        <f t="shared" si="39"/>
        <v/>
      </c>
      <c r="W128" s="1" t="str">
        <f t="shared" si="40"/>
        <v/>
      </c>
      <c r="X128" s="1" t="str">
        <f t="shared" si="40"/>
        <v/>
      </c>
      <c r="Y128" s="1" t="str">
        <f t="shared" si="40"/>
        <v/>
      </c>
      <c r="Z128" s="1" t="e">
        <f t="shared" si="41"/>
        <v>#N/A</v>
      </c>
      <c r="AA128" s="3">
        <f t="shared" si="25"/>
        <v>0</v>
      </c>
      <c r="AB128" s="13" t="e">
        <f t="shared" si="26"/>
        <v>#N/A</v>
      </c>
      <c r="AC128" s="13" t="e">
        <f t="shared" si="27"/>
        <v>#N/A</v>
      </c>
      <c r="AD128" s="13" t="e">
        <f t="shared" si="28"/>
        <v>#N/A</v>
      </c>
      <c r="AE128" s="13" t="e">
        <f t="shared" si="29"/>
        <v>#N/A</v>
      </c>
      <c r="AF128" s="13" t="e">
        <f t="shared" si="30"/>
        <v>#N/A</v>
      </c>
      <c r="AG128" s="13" t="e">
        <f t="shared" si="31"/>
        <v>#N/A</v>
      </c>
      <c r="AI128" s="11"/>
      <c r="AJ128" s="11"/>
      <c r="AK128" s="11"/>
      <c r="AL128" s="11"/>
      <c r="AM128" s="11"/>
      <c r="AN128" s="11"/>
      <c r="AO128" s="11"/>
      <c r="AP128" s="11"/>
      <c r="AQ128" s="11">
        <f t="shared" ref="AQ128:AR143" si="45">+AQ127+1</f>
        <v>121</v>
      </c>
      <c r="AR128" s="11">
        <f t="shared" si="45"/>
        <v>115</v>
      </c>
      <c r="AT128" s="107"/>
      <c r="BA128" s="11"/>
      <c r="BB128" s="11"/>
      <c r="BC128" s="11"/>
      <c r="BD128" s="11"/>
      <c r="BE128" s="11"/>
      <c r="BH128" s="11"/>
      <c r="BI128" s="11"/>
      <c r="BJ128" s="11"/>
      <c r="BK128" s="11"/>
      <c r="BL128" s="11"/>
      <c r="BM128" s="11"/>
      <c r="BN128" s="11"/>
    </row>
    <row r="129" spans="1:66" s="1" customFormat="1" x14ac:dyDescent="0.3">
      <c r="A129" s="11"/>
      <c r="B129" s="1" t="e">
        <f t="shared" si="24"/>
        <v>#N/A</v>
      </c>
      <c r="V129" s="1" t="str">
        <f t="shared" si="39"/>
        <v/>
      </c>
      <c r="W129" s="1" t="str">
        <f t="shared" si="40"/>
        <v/>
      </c>
      <c r="X129" s="1" t="str">
        <f t="shared" si="40"/>
        <v/>
      </c>
      <c r="Y129" s="1" t="str">
        <f t="shared" si="40"/>
        <v/>
      </c>
      <c r="Z129" s="1" t="e">
        <f t="shared" si="41"/>
        <v>#N/A</v>
      </c>
      <c r="AA129" s="3">
        <f t="shared" si="25"/>
        <v>0</v>
      </c>
      <c r="AB129" s="13" t="e">
        <f t="shared" si="26"/>
        <v>#N/A</v>
      </c>
      <c r="AC129" s="13" t="e">
        <f t="shared" si="27"/>
        <v>#N/A</v>
      </c>
      <c r="AD129" s="13" t="e">
        <f t="shared" si="28"/>
        <v>#N/A</v>
      </c>
      <c r="AE129" s="13" t="e">
        <f t="shared" si="29"/>
        <v>#N/A</v>
      </c>
      <c r="AF129" s="13" t="e">
        <f t="shared" si="30"/>
        <v>#N/A</v>
      </c>
      <c r="AG129" s="13" t="e">
        <f t="shared" si="31"/>
        <v>#N/A</v>
      </c>
      <c r="AI129" s="11"/>
      <c r="AJ129" s="11"/>
      <c r="AK129" s="11"/>
      <c r="AL129" s="11"/>
      <c r="AM129" s="11"/>
      <c r="AN129" s="11"/>
      <c r="AO129" s="11"/>
      <c r="AP129" s="11"/>
      <c r="AQ129" s="11">
        <f t="shared" si="45"/>
        <v>122</v>
      </c>
      <c r="AR129" s="11">
        <f t="shared" si="45"/>
        <v>116</v>
      </c>
      <c r="AT129" s="107"/>
      <c r="BA129" s="11"/>
      <c r="BB129" s="11"/>
      <c r="BC129" s="11"/>
      <c r="BD129" s="11"/>
      <c r="BE129" s="11"/>
      <c r="BH129" s="11"/>
      <c r="BI129" s="11"/>
      <c r="BJ129" s="11"/>
      <c r="BK129" s="11"/>
      <c r="BL129" s="11"/>
      <c r="BM129" s="11"/>
      <c r="BN129" s="11"/>
    </row>
    <row r="130" spans="1:66" s="1" customFormat="1" x14ac:dyDescent="0.3">
      <c r="A130" s="11"/>
      <c r="B130" s="1" t="e">
        <f t="shared" si="24"/>
        <v>#N/A</v>
      </c>
      <c r="V130" s="1" t="str">
        <f t="shared" si="39"/>
        <v/>
      </c>
      <c r="W130" s="1" t="str">
        <f t="shared" si="40"/>
        <v/>
      </c>
      <c r="X130" s="1" t="str">
        <f t="shared" si="40"/>
        <v/>
      </c>
      <c r="Y130" s="1" t="str">
        <f t="shared" si="40"/>
        <v/>
      </c>
      <c r="Z130" s="1" t="e">
        <f t="shared" si="41"/>
        <v>#N/A</v>
      </c>
      <c r="AA130" s="3">
        <f t="shared" si="25"/>
        <v>0</v>
      </c>
      <c r="AB130" s="13" t="e">
        <f t="shared" si="26"/>
        <v>#N/A</v>
      </c>
      <c r="AC130" s="13" t="e">
        <f t="shared" si="27"/>
        <v>#N/A</v>
      </c>
      <c r="AD130" s="13" t="e">
        <f t="shared" si="28"/>
        <v>#N/A</v>
      </c>
      <c r="AE130" s="13" t="e">
        <f t="shared" si="29"/>
        <v>#N/A</v>
      </c>
      <c r="AF130" s="13" t="e">
        <f t="shared" si="30"/>
        <v>#N/A</v>
      </c>
      <c r="AG130" s="13" t="e">
        <f t="shared" si="31"/>
        <v>#N/A</v>
      </c>
      <c r="AI130" s="11"/>
      <c r="AJ130" s="11"/>
      <c r="AK130" s="11"/>
      <c r="AL130" s="11"/>
      <c r="AM130" s="11"/>
      <c r="AN130" s="11"/>
      <c r="AO130" s="11"/>
      <c r="AP130" s="11"/>
      <c r="AQ130" s="11">
        <f t="shared" si="45"/>
        <v>123</v>
      </c>
      <c r="AR130" s="11">
        <f t="shared" si="45"/>
        <v>117</v>
      </c>
      <c r="AT130" s="107"/>
      <c r="BA130" s="11"/>
      <c r="BB130" s="11"/>
      <c r="BC130" s="11"/>
      <c r="BD130" s="11"/>
      <c r="BE130" s="11"/>
      <c r="BH130" s="11"/>
      <c r="BI130" s="11"/>
      <c r="BJ130" s="11"/>
      <c r="BK130" s="11"/>
      <c r="BL130" s="11"/>
      <c r="BM130" s="11"/>
      <c r="BN130" s="11"/>
    </row>
    <row r="131" spans="1:66" s="1" customFormat="1" x14ac:dyDescent="0.3">
      <c r="A131" s="11"/>
      <c r="B131" s="1" t="e">
        <f t="shared" si="24"/>
        <v>#N/A</v>
      </c>
      <c r="V131" s="1" t="str">
        <f t="shared" si="39"/>
        <v/>
      </c>
      <c r="W131" s="1" t="str">
        <f t="shared" si="40"/>
        <v/>
      </c>
      <c r="X131" s="1" t="str">
        <f t="shared" si="40"/>
        <v/>
      </c>
      <c r="Y131" s="1" t="str">
        <f t="shared" si="40"/>
        <v/>
      </c>
      <c r="Z131" s="1" t="e">
        <f t="shared" si="41"/>
        <v>#N/A</v>
      </c>
      <c r="AA131" s="3">
        <f t="shared" si="25"/>
        <v>0</v>
      </c>
      <c r="AB131" s="13" t="e">
        <f t="shared" si="26"/>
        <v>#N/A</v>
      </c>
      <c r="AC131" s="13" t="e">
        <f t="shared" si="27"/>
        <v>#N/A</v>
      </c>
      <c r="AD131" s="13" t="e">
        <f t="shared" si="28"/>
        <v>#N/A</v>
      </c>
      <c r="AE131" s="13" t="e">
        <f t="shared" si="29"/>
        <v>#N/A</v>
      </c>
      <c r="AF131" s="13" t="e">
        <f t="shared" si="30"/>
        <v>#N/A</v>
      </c>
      <c r="AG131" s="13" t="e">
        <f t="shared" si="31"/>
        <v>#N/A</v>
      </c>
      <c r="AI131" s="11"/>
      <c r="AJ131" s="11"/>
      <c r="AK131" s="11"/>
      <c r="AL131" s="11"/>
      <c r="AM131" s="11"/>
      <c r="AN131" s="11"/>
      <c r="AO131" s="11"/>
      <c r="AP131" s="11"/>
      <c r="AQ131" s="11">
        <f t="shared" si="45"/>
        <v>124</v>
      </c>
      <c r="AR131" s="11">
        <f t="shared" si="45"/>
        <v>118</v>
      </c>
      <c r="AT131" s="107"/>
      <c r="BA131" s="11"/>
      <c r="BB131" s="11"/>
      <c r="BC131" s="11"/>
      <c r="BD131" s="11"/>
      <c r="BE131" s="11"/>
      <c r="BH131" s="11"/>
      <c r="BI131" s="11"/>
      <c r="BJ131" s="11"/>
      <c r="BK131" s="11"/>
      <c r="BL131" s="11"/>
      <c r="BM131" s="11"/>
      <c r="BN131" s="11"/>
    </row>
    <row r="132" spans="1:66" s="1" customFormat="1" x14ac:dyDescent="0.3">
      <c r="A132" s="11"/>
      <c r="B132" s="1" t="e">
        <f t="shared" si="24"/>
        <v>#N/A</v>
      </c>
      <c r="V132" s="1" t="str">
        <f t="shared" si="39"/>
        <v/>
      </c>
      <c r="W132" s="1" t="str">
        <f t="shared" si="40"/>
        <v/>
      </c>
      <c r="X132" s="1" t="str">
        <f t="shared" si="40"/>
        <v/>
      </c>
      <c r="Y132" s="1" t="str">
        <f t="shared" si="40"/>
        <v/>
      </c>
      <c r="Z132" s="1" t="e">
        <f t="shared" si="41"/>
        <v>#N/A</v>
      </c>
      <c r="AA132" s="3">
        <f t="shared" si="25"/>
        <v>0</v>
      </c>
      <c r="AB132" s="13" t="e">
        <f t="shared" si="26"/>
        <v>#N/A</v>
      </c>
      <c r="AC132" s="13" t="e">
        <f t="shared" si="27"/>
        <v>#N/A</v>
      </c>
      <c r="AD132" s="13" t="e">
        <f t="shared" si="28"/>
        <v>#N/A</v>
      </c>
      <c r="AE132" s="13" t="e">
        <f t="shared" si="29"/>
        <v>#N/A</v>
      </c>
      <c r="AF132" s="13" t="e">
        <f t="shared" si="30"/>
        <v>#N/A</v>
      </c>
      <c r="AG132" s="13" t="e">
        <f t="shared" si="31"/>
        <v>#N/A</v>
      </c>
      <c r="AI132" s="11"/>
      <c r="AJ132" s="11"/>
      <c r="AK132" s="11"/>
      <c r="AL132" s="11"/>
      <c r="AM132" s="11"/>
      <c r="AN132" s="11"/>
      <c r="AO132" s="11"/>
      <c r="AP132" s="11"/>
      <c r="AQ132" s="11">
        <f t="shared" si="45"/>
        <v>125</v>
      </c>
      <c r="AR132" s="11">
        <f t="shared" si="45"/>
        <v>119</v>
      </c>
      <c r="AT132" s="107"/>
      <c r="BA132" s="11"/>
      <c r="BB132" s="11"/>
      <c r="BC132" s="11"/>
      <c r="BD132" s="11"/>
      <c r="BE132" s="11"/>
      <c r="BH132" s="11"/>
      <c r="BI132" s="11"/>
      <c r="BJ132" s="11"/>
      <c r="BK132" s="11"/>
      <c r="BL132" s="11"/>
      <c r="BM132" s="11"/>
      <c r="BN132" s="11"/>
    </row>
    <row r="133" spans="1:66" s="1" customFormat="1" x14ac:dyDescent="0.3">
      <c r="A133" s="11"/>
      <c r="B133" s="1" t="e">
        <f t="shared" si="24"/>
        <v>#N/A</v>
      </c>
      <c r="V133" s="1" t="str">
        <f t="shared" si="39"/>
        <v/>
      </c>
      <c r="W133" s="1" t="str">
        <f t="shared" si="40"/>
        <v/>
      </c>
      <c r="X133" s="1" t="str">
        <f t="shared" si="40"/>
        <v/>
      </c>
      <c r="Y133" s="1" t="str">
        <f t="shared" si="40"/>
        <v/>
      </c>
      <c r="Z133" s="1" t="e">
        <f t="shared" si="41"/>
        <v>#N/A</v>
      </c>
      <c r="AA133" s="3">
        <f t="shared" si="25"/>
        <v>0</v>
      </c>
      <c r="AB133" s="13" t="e">
        <f t="shared" si="26"/>
        <v>#N/A</v>
      </c>
      <c r="AC133" s="13" t="e">
        <f t="shared" si="27"/>
        <v>#N/A</v>
      </c>
      <c r="AD133" s="13" t="e">
        <f t="shared" si="28"/>
        <v>#N/A</v>
      </c>
      <c r="AE133" s="13" t="e">
        <f t="shared" si="29"/>
        <v>#N/A</v>
      </c>
      <c r="AF133" s="13" t="e">
        <f t="shared" si="30"/>
        <v>#N/A</v>
      </c>
      <c r="AG133" s="13" t="e">
        <f t="shared" si="31"/>
        <v>#N/A</v>
      </c>
      <c r="AI133" s="11"/>
      <c r="AJ133" s="11"/>
      <c r="AK133" s="11"/>
      <c r="AL133" s="11"/>
      <c r="AM133" s="11"/>
      <c r="AN133" s="11"/>
      <c r="AO133" s="11"/>
      <c r="AP133" s="11"/>
      <c r="AQ133" s="11">
        <f t="shared" si="45"/>
        <v>126</v>
      </c>
      <c r="AR133" s="11">
        <f t="shared" si="45"/>
        <v>120</v>
      </c>
      <c r="AT133" s="107"/>
      <c r="BA133" s="11"/>
      <c r="BB133" s="11"/>
      <c r="BC133" s="11"/>
      <c r="BD133" s="11"/>
      <c r="BE133" s="11"/>
      <c r="BH133" s="11"/>
      <c r="BI133" s="11"/>
      <c r="BJ133" s="11"/>
      <c r="BK133" s="11"/>
      <c r="BL133" s="11"/>
      <c r="BM133" s="11"/>
      <c r="BN133" s="11"/>
    </row>
    <row r="134" spans="1:66" s="1" customFormat="1" x14ac:dyDescent="0.3">
      <c r="A134" s="11"/>
      <c r="B134" s="1" t="e">
        <f t="shared" si="24"/>
        <v>#N/A</v>
      </c>
      <c r="V134" s="1" t="str">
        <f t="shared" si="39"/>
        <v/>
      </c>
      <c r="W134" s="1" t="str">
        <f t="shared" si="40"/>
        <v/>
      </c>
      <c r="X134" s="1" t="str">
        <f t="shared" si="40"/>
        <v/>
      </c>
      <c r="Y134" s="1" t="str">
        <f t="shared" si="40"/>
        <v/>
      </c>
      <c r="Z134" s="1" t="e">
        <f t="shared" si="41"/>
        <v>#N/A</v>
      </c>
      <c r="AA134" s="3">
        <f t="shared" si="25"/>
        <v>0</v>
      </c>
      <c r="AB134" s="13" t="e">
        <f t="shared" si="26"/>
        <v>#N/A</v>
      </c>
      <c r="AC134" s="13" t="e">
        <f t="shared" si="27"/>
        <v>#N/A</v>
      </c>
      <c r="AD134" s="13" t="e">
        <f t="shared" si="28"/>
        <v>#N/A</v>
      </c>
      <c r="AE134" s="13" t="e">
        <f t="shared" si="29"/>
        <v>#N/A</v>
      </c>
      <c r="AF134" s="13" t="e">
        <f t="shared" si="30"/>
        <v>#N/A</v>
      </c>
      <c r="AG134" s="13" t="e">
        <f t="shared" si="31"/>
        <v>#N/A</v>
      </c>
      <c r="AI134" s="11"/>
      <c r="AJ134" s="11"/>
      <c r="AK134" s="11"/>
      <c r="AL134" s="11"/>
      <c r="AM134" s="11"/>
      <c r="AN134" s="11"/>
      <c r="AO134" s="11"/>
      <c r="AP134" s="11"/>
      <c r="AQ134" s="11">
        <f t="shared" si="45"/>
        <v>127</v>
      </c>
      <c r="AR134" s="11">
        <f t="shared" si="45"/>
        <v>121</v>
      </c>
      <c r="AT134" s="107"/>
      <c r="BA134" s="11"/>
      <c r="BB134" s="11"/>
      <c r="BC134" s="11"/>
      <c r="BD134" s="11"/>
      <c r="BE134" s="11"/>
      <c r="BH134" s="11"/>
      <c r="BI134" s="11"/>
      <c r="BJ134" s="11"/>
      <c r="BK134" s="11"/>
      <c r="BL134" s="11"/>
      <c r="BM134" s="11"/>
      <c r="BN134" s="11"/>
    </row>
    <row r="135" spans="1:66" s="1" customFormat="1" x14ac:dyDescent="0.3">
      <c r="A135" s="11"/>
      <c r="B135" s="1" t="e">
        <f t="shared" si="24"/>
        <v>#N/A</v>
      </c>
      <c r="V135" s="1" t="str">
        <f t="shared" si="39"/>
        <v/>
      </c>
      <c r="W135" s="1" t="str">
        <f t="shared" si="40"/>
        <v/>
      </c>
      <c r="X135" s="1" t="str">
        <f t="shared" si="40"/>
        <v/>
      </c>
      <c r="Y135" s="1" t="str">
        <f t="shared" si="40"/>
        <v/>
      </c>
      <c r="Z135" s="1" t="e">
        <f t="shared" si="41"/>
        <v>#N/A</v>
      </c>
      <c r="AA135" s="3">
        <f t="shared" si="25"/>
        <v>0</v>
      </c>
      <c r="AB135" s="13" t="e">
        <f t="shared" si="26"/>
        <v>#N/A</v>
      </c>
      <c r="AC135" s="13" t="e">
        <f t="shared" si="27"/>
        <v>#N/A</v>
      </c>
      <c r="AD135" s="13" t="e">
        <f t="shared" si="28"/>
        <v>#N/A</v>
      </c>
      <c r="AE135" s="13" t="e">
        <f t="shared" si="29"/>
        <v>#N/A</v>
      </c>
      <c r="AF135" s="13" t="e">
        <f t="shared" si="30"/>
        <v>#N/A</v>
      </c>
      <c r="AG135" s="13" t="e">
        <f t="shared" si="31"/>
        <v>#N/A</v>
      </c>
      <c r="AI135" s="11"/>
      <c r="AJ135" s="11"/>
      <c r="AK135" s="11"/>
      <c r="AL135" s="11"/>
      <c r="AM135" s="11"/>
      <c r="AN135" s="11"/>
      <c r="AO135" s="11"/>
      <c r="AP135" s="11"/>
      <c r="AQ135" s="11">
        <f t="shared" si="45"/>
        <v>128</v>
      </c>
      <c r="AR135" s="11">
        <f t="shared" si="45"/>
        <v>122</v>
      </c>
      <c r="AT135" s="107"/>
      <c r="BA135" s="11"/>
      <c r="BB135" s="11"/>
      <c r="BC135" s="11"/>
      <c r="BD135" s="11"/>
      <c r="BE135" s="11"/>
      <c r="BH135" s="11"/>
      <c r="BI135" s="11"/>
      <c r="BJ135" s="11"/>
      <c r="BK135" s="11"/>
      <c r="BL135" s="11"/>
      <c r="BM135" s="11"/>
      <c r="BN135" s="11"/>
    </row>
    <row r="136" spans="1:66" s="1" customFormat="1" x14ac:dyDescent="0.3">
      <c r="A136" s="11"/>
      <c r="B136" s="1" t="e">
        <f t="shared" si="24"/>
        <v>#N/A</v>
      </c>
      <c r="V136" s="1" t="str">
        <f t="shared" si="39"/>
        <v/>
      </c>
      <c r="W136" s="1" t="str">
        <f t="shared" si="40"/>
        <v/>
      </c>
      <c r="X136" s="1" t="str">
        <f t="shared" si="40"/>
        <v/>
      </c>
      <c r="Y136" s="1" t="str">
        <f t="shared" si="40"/>
        <v/>
      </c>
      <c r="Z136" s="1" t="e">
        <f t="shared" si="41"/>
        <v>#N/A</v>
      </c>
      <c r="AA136" s="3">
        <f t="shared" si="25"/>
        <v>0</v>
      </c>
      <c r="AB136" s="13" t="e">
        <f t="shared" si="26"/>
        <v>#N/A</v>
      </c>
      <c r="AC136" s="13" t="e">
        <f t="shared" si="27"/>
        <v>#N/A</v>
      </c>
      <c r="AD136" s="13" t="e">
        <f t="shared" si="28"/>
        <v>#N/A</v>
      </c>
      <c r="AE136" s="13" t="e">
        <f t="shared" si="29"/>
        <v>#N/A</v>
      </c>
      <c r="AF136" s="13" t="e">
        <f t="shared" si="30"/>
        <v>#N/A</v>
      </c>
      <c r="AG136" s="13" t="e">
        <f t="shared" si="31"/>
        <v>#N/A</v>
      </c>
      <c r="AI136" s="11"/>
      <c r="AJ136" s="11"/>
      <c r="AK136" s="11"/>
      <c r="AL136" s="11"/>
      <c r="AM136" s="11"/>
      <c r="AN136" s="11"/>
      <c r="AO136" s="11"/>
      <c r="AP136" s="11"/>
      <c r="AQ136" s="11">
        <f t="shared" si="45"/>
        <v>129</v>
      </c>
      <c r="AR136" s="11">
        <f t="shared" si="45"/>
        <v>123</v>
      </c>
      <c r="AT136" s="107"/>
      <c r="BA136" s="11"/>
      <c r="BB136" s="11"/>
      <c r="BC136" s="11"/>
      <c r="BD136" s="11"/>
      <c r="BE136" s="11"/>
      <c r="BH136" s="11"/>
      <c r="BI136" s="11"/>
      <c r="BJ136" s="11"/>
      <c r="BK136" s="11"/>
      <c r="BL136" s="11"/>
      <c r="BM136" s="11"/>
      <c r="BN136" s="11"/>
    </row>
    <row r="137" spans="1:66" s="1" customFormat="1" x14ac:dyDescent="0.3">
      <c r="A137" s="11"/>
      <c r="B137" s="1" t="e">
        <f t="shared" si="24"/>
        <v>#N/A</v>
      </c>
      <c r="V137" s="1" t="str">
        <f t="shared" si="39"/>
        <v/>
      </c>
      <c r="W137" s="1" t="str">
        <f t="shared" si="40"/>
        <v/>
      </c>
      <c r="X137" s="1" t="str">
        <f t="shared" si="40"/>
        <v/>
      </c>
      <c r="Y137" s="1" t="str">
        <f t="shared" si="40"/>
        <v/>
      </c>
      <c r="Z137" s="1" t="e">
        <f t="shared" si="41"/>
        <v>#N/A</v>
      </c>
      <c r="AA137" s="3">
        <f t="shared" si="25"/>
        <v>0</v>
      </c>
      <c r="AB137" s="13" t="e">
        <f t="shared" si="26"/>
        <v>#N/A</v>
      </c>
      <c r="AC137" s="13" t="e">
        <f t="shared" si="27"/>
        <v>#N/A</v>
      </c>
      <c r="AD137" s="13" t="e">
        <f t="shared" si="28"/>
        <v>#N/A</v>
      </c>
      <c r="AE137" s="13" t="e">
        <f t="shared" si="29"/>
        <v>#N/A</v>
      </c>
      <c r="AF137" s="13" t="e">
        <f t="shared" si="30"/>
        <v>#N/A</v>
      </c>
      <c r="AG137" s="13" t="e">
        <f t="shared" si="31"/>
        <v>#N/A</v>
      </c>
      <c r="AI137" s="11"/>
      <c r="AJ137" s="11"/>
      <c r="AK137" s="11"/>
      <c r="AL137" s="11"/>
      <c r="AM137" s="11"/>
      <c r="AN137" s="11"/>
      <c r="AO137" s="11"/>
      <c r="AP137" s="11"/>
      <c r="AQ137" s="11">
        <f t="shared" si="45"/>
        <v>130</v>
      </c>
      <c r="AR137" s="11">
        <f t="shared" si="45"/>
        <v>124</v>
      </c>
      <c r="AT137" s="107"/>
      <c r="BA137" s="11"/>
      <c r="BB137" s="11"/>
      <c r="BC137" s="11"/>
      <c r="BD137" s="11"/>
      <c r="BE137" s="11"/>
      <c r="BH137" s="11"/>
      <c r="BI137" s="11"/>
      <c r="BJ137" s="11"/>
      <c r="BK137" s="11"/>
      <c r="BL137" s="11"/>
      <c r="BM137" s="11"/>
      <c r="BN137" s="11"/>
    </row>
    <row r="138" spans="1:66" s="1" customFormat="1" x14ac:dyDescent="0.3">
      <c r="A138" s="11"/>
      <c r="B138" s="1" t="e">
        <f t="shared" si="24"/>
        <v>#N/A</v>
      </c>
      <c r="V138" s="1" t="str">
        <f t="shared" si="39"/>
        <v/>
      </c>
      <c r="W138" s="1" t="str">
        <f t="shared" si="40"/>
        <v/>
      </c>
      <c r="X138" s="1" t="str">
        <f t="shared" si="40"/>
        <v/>
      </c>
      <c r="Y138" s="1" t="str">
        <f t="shared" si="40"/>
        <v/>
      </c>
      <c r="Z138" s="1" t="e">
        <f t="shared" si="41"/>
        <v>#N/A</v>
      </c>
      <c r="AA138" s="3">
        <f t="shared" si="25"/>
        <v>0</v>
      </c>
      <c r="AB138" s="13" t="e">
        <f t="shared" si="26"/>
        <v>#N/A</v>
      </c>
      <c r="AC138" s="13" t="e">
        <f t="shared" si="27"/>
        <v>#N/A</v>
      </c>
      <c r="AD138" s="13" t="e">
        <f t="shared" si="28"/>
        <v>#N/A</v>
      </c>
      <c r="AE138" s="13" t="e">
        <f t="shared" si="29"/>
        <v>#N/A</v>
      </c>
      <c r="AF138" s="13" t="e">
        <f t="shared" si="30"/>
        <v>#N/A</v>
      </c>
      <c r="AG138" s="13" t="e">
        <f t="shared" si="31"/>
        <v>#N/A</v>
      </c>
      <c r="AI138" s="11"/>
      <c r="AJ138" s="11"/>
      <c r="AK138" s="11"/>
      <c r="AL138" s="11"/>
      <c r="AM138" s="11"/>
      <c r="AN138" s="11"/>
      <c r="AO138" s="11"/>
      <c r="AP138" s="11"/>
      <c r="AQ138" s="11">
        <f t="shared" si="45"/>
        <v>131</v>
      </c>
      <c r="AR138" s="11">
        <f t="shared" si="45"/>
        <v>125</v>
      </c>
      <c r="AT138" s="107"/>
      <c r="BA138" s="11"/>
      <c r="BB138" s="11"/>
      <c r="BC138" s="11"/>
      <c r="BD138" s="11"/>
      <c r="BE138" s="11"/>
      <c r="BH138" s="11"/>
      <c r="BI138" s="11"/>
      <c r="BJ138" s="11"/>
      <c r="BK138" s="11"/>
      <c r="BL138" s="11"/>
      <c r="BM138" s="11"/>
      <c r="BN138" s="11"/>
    </row>
    <row r="139" spans="1:66" s="1" customFormat="1" x14ac:dyDescent="0.3">
      <c r="A139" s="11"/>
      <c r="B139" s="1" t="e">
        <f t="shared" si="24"/>
        <v>#N/A</v>
      </c>
      <c r="V139" s="1" t="str">
        <f t="shared" si="39"/>
        <v/>
      </c>
      <c r="W139" s="1" t="str">
        <f t="shared" si="40"/>
        <v/>
      </c>
      <c r="X139" s="1" t="str">
        <f t="shared" si="40"/>
        <v/>
      </c>
      <c r="Y139" s="1" t="str">
        <f t="shared" si="40"/>
        <v/>
      </c>
      <c r="Z139" s="1" t="e">
        <f t="shared" si="41"/>
        <v>#N/A</v>
      </c>
      <c r="AA139" s="3">
        <f t="shared" si="25"/>
        <v>0</v>
      </c>
      <c r="AB139" s="13" t="e">
        <f t="shared" si="26"/>
        <v>#N/A</v>
      </c>
      <c r="AC139" s="13" t="e">
        <f t="shared" si="27"/>
        <v>#N/A</v>
      </c>
      <c r="AD139" s="13" t="e">
        <f t="shared" si="28"/>
        <v>#N/A</v>
      </c>
      <c r="AE139" s="13" t="e">
        <f t="shared" si="29"/>
        <v>#N/A</v>
      </c>
      <c r="AF139" s="13" t="e">
        <f t="shared" si="30"/>
        <v>#N/A</v>
      </c>
      <c r="AG139" s="13" t="e">
        <f t="shared" si="31"/>
        <v>#N/A</v>
      </c>
      <c r="AI139" s="11"/>
      <c r="AJ139" s="11"/>
      <c r="AK139" s="11"/>
      <c r="AL139" s="11"/>
      <c r="AM139" s="11"/>
      <c r="AN139" s="11"/>
      <c r="AO139" s="11"/>
      <c r="AP139" s="11"/>
      <c r="AQ139" s="11">
        <f t="shared" si="45"/>
        <v>132</v>
      </c>
      <c r="AR139" s="11">
        <f t="shared" si="45"/>
        <v>126</v>
      </c>
      <c r="AT139" s="107"/>
      <c r="BA139" s="11"/>
      <c r="BB139" s="11"/>
      <c r="BC139" s="11"/>
      <c r="BD139" s="11"/>
      <c r="BE139" s="11"/>
      <c r="BH139" s="11"/>
      <c r="BI139" s="11"/>
      <c r="BJ139" s="11"/>
      <c r="BK139" s="11"/>
      <c r="BL139" s="11"/>
      <c r="BM139" s="11"/>
      <c r="BN139" s="11"/>
    </row>
    <row r="140" spans="1:66" s="1" customFormat="1" x14ac:dyDescent="0.3">
      <c r="A140" s="11"/>
      <c r="B140" s="1" t="e">
        <f t="shared" si="24"/>
        <v>#N/A</v>
      </c>
      <c r="V140" s="1" t="str">
        <f t="shared" si="39"/>
        <v/>
      </c>
      <c r="W140" s="1" t="str">
        <f t="shared" si="40"/>
        <v/>
      </c>
      <c r="X140" s="1" t="str">
        <f t="shared" si="40"/>
        <v/>
      </c>
      <c r="Y140" s="1" t="str">
        <f t="shared" si="40"/>
        <v/>
      </c>
      <c r="Z140" s="1" t="e">
        <f t="shared" si="41"/>
        <v>#N/A</v>
      </c>
      <c r="AA140" s="3">
        <f t="shared" si="25"/>
        <v>0</v>
      </c>
      <c r="AB140" s="13" t="e">
        <f t="shared" si="26"/>
        <v>#N/A</v>
      </c>
      <c r="AC140" s="13" t="e">
        <f t="shared" si="27"/>
        <v>#N/A</v>
      </c>
      <c r="AD140" s="13" t="e">
        <f t="shared" si="28"/>
        <v>#N/A</v>
      </c>
      <c r="AE140" s="13" t="e">
        <f t="shared" si="29"/>
        <v>#N/A</v>
      </c>
      <c r="AF140" s="13" t="e">
        <f t="shared" si="30"/>
        <v>#N/A</v>
      </c>
      <c r="AG140" s="13" t="e">
        <f t="shared" si="31"/>
        <v>#N/A</v>
      </c>
      <c r="AI140" s="11"/>
      <c r="AJ140" s="11"/>
      <c r="AK140" s="11"/>
      <c r="AL140" s="11"/>
      <c r="AM140" s="11"/>
      <c r="AN140" s="11"/>
      <c r="AO140" s="11"/>
      <c r="AP140" s="11"/>
      <c r="AQ140" s="11">
        <f t="shared" si="45"/>
        <v>133</v>
      </c>
      <c r="AR140" s="11">
        <f t="shared" si="45"/>
        <v>127</v>
      </c>
      <c r="AT140" s="107"/>
      <c r="BA140" s="11"/>
      <c r="BB140" s="11"/>
      <c r="BC140" s="11"/>
      <c r="BD140" s="11"/>
      <c r="BE140" s="11"/>
      <c r="BH140" s="11"/>
      <c r="BI140" s="11"/>
      <c r="BJ140" s="11"/>
      <c r="BK140" s="11"/>
      <c r="BL140" s="11"/>
      <c r="BM140" s="11"/>
      <c r="BN140" s="11"/>
    </row>
    <row r="141" spans="1:66" s="1" customFormat="1" x14ac:dyDescent="0.3">
      <c r="A141" s="11"/>
      <c r="B141" s="1" t="e">
        <f t="shared" si="24"/>
        <v>#N/A</v>
      </c>
      <c r="V141" s="1" t="str">
        <f t="shared" si="39"/>
        <v/>
      </c>
      <c r="W141" s="1" t="str">
        <f t="shared" si="40"/>
        <v/>
      </c>
      <c r="X141" s="1" t="str">
        <f t="shared" si="40"/>
        <v/>
      </c>
      <c r="Y141" s="1" t="str">
        <f t="shared" si="40"/>
        <v/>
      </c>
      <c r="Z141" s="1" t="e">
        <f t="shared" si="41"/>
        <v>#N/A</v>
      </c>
      <c r="AA141" s="3">
        <f t="shared" si="25"/>
        <v>0</v>
      </c>
      <c r="AB141" s="13" t="e">
        <f t="shared" si="26"/>
        <v>#N/A</v>
      </c>
      <c r="AC141" s="13" t="e">
        <f t="shared" si="27"/>
        <v>#N/A</v>
      </c>
      <c r="AD141" s="13" t="e">
        <f t="shared" si="28"/>
        <v>#N/A</v>
      </c>
      <c r="AE141" s="13" t="e">
        <f t="shared" si="29"/>
        <v>#N/A</v>
      </c>
      <c r="AF141" s="13" t="e">
        <f t="shared" si="30"/>
        <v>#N/A</v>
      </c>
      <c r="AG141" s="13" t="e">
        <f t="shared" si="31"/>
        <v>#N/A</v>
      </c>
      <c r="AI141" s="11"/>
      <c r="AJ141" s="11"/>
      <c r="AK141" s="11"/>
      <c r="AL141" s="11"/>
      <c r="AM141" s="11"/>
      <c r="AN141" s="11"/>
      <c r="AO141" s="11"/>
      <c r="AP141" s="11"/>
      <c r="AQ141" s="11">
        <f t="shared" si="45"/>
        <v>134</v>
      </c>
      <c r="AR141" s="11">
        <f t="shared" si="45"/>
        <v>128</v>
      </c>
      <c r="AT141" s="107"/>
      <c r="BA141" s="11"/>
      <c r="BB141" s="11"/>
      <c r="BC141" s="11"/>
      <c r="BD141" s="11"/>
      <c r="BE141" s="11"/>
      <c r="BH141" s="11"/>
      <c r="BI141" s="11"/>
      <c r="BJ141" s="11"/>
      <c r="BK141" s="11"/>
      <c r="BL141" s="11"/>
      <c r="BM141" s="11"/>
      <c r="BN141" s="11"/>
    </row>
    <row r="142" spans="1:66" s="1" customFormat="1" x14ac:dyDescent="0.3">
      <c r="A142" s="11"/>
      <c r="B142" s="1" t="e">
        <f t="shared" ref="B142:B205" si="46">IF(C142="",NA(),E142+G142+H142+I142)</f>
        <v>#N/A</v>
      </c>
      <c r="V142" s="1" t="str">
        <f t="shared" si="39"/>
        <v/>
      </c>
      <c r="W142" s="1" t="str">
        <f t="shared" si="40"/>
        <v/>
      </c>
      <c r="X142" s="1" t="str">
        <f t="shared" si="40"/>
        <v/>
      </c>
      <c r="Y142" s="1" t="str">
        <f t="shared" si="40"/>
        <v/>
      </c>
      <c r="Z142" s="1" t="e">
        <f t="shared" si="41"/>
        <v>#N/A</v>
      </c>
      <c r="AA142" s="3">
        <f t="shared" ref="AA142:AA205" si="47">$B$8*K142*$B$7</f>
        <v>0</v>
      </c>
      <c r="AB142" s="13" t="e">
        <f t="shared" ref="AB142:AB205" si="48">IF(OR(ISNA(B142),B142=0),NA(),I142/B142)</f>
        <v>#N/A</v>
      </c>
      <c r="AC142" s="13" t="e">
        <f t="shared" ref="AC142:AC205" si="49">IF(OR(ISNA(B142),B142=0),NA(),B142/$AC$11)</f>
        <v>#N/A</v>
      </c>
      <c r="AD142" s="13" t="e">
        <f t="shared" ref="AD142:AD205" si="50">IF(OR(ISNA(B142),B142=0),NA(),E142/$AC$11)</f>
        <v>#N/A</v>
      </c>
      <c r="AE142" s="13" t="e">
        <f t="shared" ref="AE142:AE205" si="51">IF(OR(ISNA(B142),B142=0),NA(),G142/$AC$11)</f>
        <v>#N/A</v>
      </c>
      <c r="AF142" s="13" t="e">
        <f t="shared" ref="AF142:AF205" si="52">IF(OR(ISNA(B142),B142=0),NA(),I142/$AC$11)</f>
        <v>#N/A</v>
      </c>
      <c r="AG142" s="13" t="e">
        <f t="shared" ref="AG142:AG205" si="53">+IF(OR(ISNA(B142),B142=0),NA(),Z142/$AC$11)</f>
        <v>#N/A</v>
      </c>
      <c r="AI142" s="11"/>
      <c r="AJ142" s="11"/>
      <c r="AK142" s="11"/>
      <c r="AL142" s="11"/>
      <c r="AM142" s="11"/>
      <c r="AN142" s="11"/>
      <c r="AO142" s="11"/>
      <c r="AP142" s="11"/>
      <c r="AQ142" s="11">
        <f t="shared" si="45"/>
        <v>135</v>
      </c>
      <c r="AR142" s="11">
        <f t="shared" si="45"/>
        <v>129</v>
      </c>
      <c r="AT142" s="107"/>
      <c r="BA142" s="11"/>
      <c r="BB142" s="11"/>
      <c r="BC142" s="11"/>
      <c r="BD142" s="11"/>
      <c r="BE142" s="11"/>
      <c r="BH142" s="11"/>
      <c r="BI142" s="11"/>
      <c r="BJ142" s="11"/>
      <c r="BK142" s="11"/>
      <c r="BL142" s="11"/>
      <c r="BM142" s="11"/>
      <c r="BN142" s="11"/>
    </row>
    <row r="143" spans="1:66" s="1" customFormat="1" x14ac:dyDescent="0.3">
      <c r="A143" s="11"/>
      <c r="B143" s="1" t="e">
        <f t="shared" si="46"/>
        <v>#N/A</v>
      </c>
      <c r="V143" s="1" t="str">
        <f t="shared" si="39"/>
        <v/>
      </c>
      <c r="W143" s="1" t="str">
        <f t="shared" si="40"/>
        <v/>
      </c>
      <c r="X143" s="1" t="str">
        <f t="shared" si="40"/>
        <v/>
      </c>
      <c r="Y143" s="1" t="str">
        <f t="shared" si="40"/>
        <v/>
      </c>
      <c r="Z143" s="1" t="e">
        <f t="shared" si="41"/>
        <v>#N/A</v>
      </c>
      <c r="AA143" s="3">
        <f t="shared" si="47"/>
        <v>0</v>
      </c>
      <c r="AB143" s="13" t="e">
        <f t="shared" si="48"/>
        <v>#N/A</v>
      </c>
      <c r="AC143" s="13" t="e">
        <f t="shared" si="49"/>
        <v>#N/A</v>
      </c>
      <c r="AD143" s="13" t="e">
        <f t="shared" si="50"/>
        <v>#N/A</v>
      </c>
      <c r="AE143" s="13" t="e">
        <f t="shared" si="51"/>
        <v>#N/A</v>
      </c>
      <c r="AF143" s="13" t="e">
        <f t="shared" si="52"/>
        <v>#N/A</v>
      </c>
      <c r="AG143" s="13" t="e">
        <f t="shared" si="53"/>
        <v>#N/A</v>
      </c>
      <c r="AI143" s="11"/>
      <c r="AJ143" s="11"/>
      <c r="AK143" s="11"/>
      <c r="AL143" s="11"/>
      <c r="AM143" s="11"/>
      <c r="AN143" s="11"/>
      <c r="AO143" s="11"/>
      <c r="AP143" s="11"/>
      <c r="AQ143" s="11">
        <f t="shared" si="45"/>
        <v>136</v>
      </c>
      <c r="AR143" s="11">
        <f t="shared" si="45"/>
        <v>130</v>
      </c>
      <c r="AT143" s="107"/>
      <c r="BA143" s="11"/>
      <c r="BB143" s="11"/>
      <c r="BC143" s="11"/>
      <c r="BD143" s="11"/>
      <c r="BE143" s="11"/>
      <c r="BH143" s="11"/>
      <c r="BI143" s="11"/>
      <c r="BJ143" s="11"/>
      <c r="BK143" s="11"/>
      <c r="BL143" s="11"/>
      <c r="BM143" s="11"/>
      <c r="BN143" s="11"/>
    </row>
    <row r="144" spans="1:66" s="1" customFormat="1" x14ac:dyDescent="0.3">
      <c r="A144" s="11"/>
      <c r="B144" s="1" t="e">
        <f t="shared" si="46"/>
        <v>#N/A</v>
      </c>
      <c r="V144" s="1" t="str">
        <f t="shared" ref="V144:V207" si="54">IF($C144="","",E144-E143)</f>
        <v/>
      </c>
      <c r="W144" s="1" t="str">
        <f t="shared" ref="W144:Y207" si="55">IF($C144="","",G144-G143)</f>
        <v/>
      </c>
      <c r="X144" s="1" t="str">
        <f t="shared" si="55"/>
        <v/>
      </c>
      <c r="Y144" s="1" t="str">
        <f t="shared" si="55"/>
        <v/>
      </c>
      <c r="Z144" s="1" t="e">
        <f t="shared" ref="Z144:Z207" si="56">IF(OR($C144="",ISNA($C144)),NA(),V144+W144+X144+Y144)</f>
        <v>#N/A</v>
      </c>
      <c r="AA144" s="3">
        <f t="shared" si="47"/>
        <v>0</v>
      </c>
      <c r="AB144" s="13" t="e">
        <f t="shared" si="48"/>
        <v>#N/A</v>
      </c>
      <c r="AC144" s="13" t="e">
        <f t="shared" si="49"/>
        <v>#N/A</v>
      </c>
      <c r="AD144" s="13" t="e">
        <f t="shared" si="50"/>
        <v>#N/A</v>
      </c>
      <c r="AE144" s="13" t="e">
        <f t="shared" si="51"/>
        <v>#N/A</v>
      </c>
      <c r="AF144" s="13" t="e">
        <f t="shared" si="52"/>
        <v>#N/A</v>
      </c>
      <c r="AG144" s="13" t="e">
        <f t="shared" si="53"/>
        <v>#N/A</v>
      </c>
      <c r="AI144" s="11"/>
      <c r="AJ144" s="11"/>
      <c r="AK144" s="11"/>
      <c r="AL144" s="11"/>
      <c r="AM144" s="11"/>
      <c r="AN144" s="11"/>
      <c r="AO144" s="11"/>
      <c r="AP144" s="11"/>
      <c r="AQ144" s="11">
        <f t="shared" ref="AQ144:AR159" si="57">+AQ143+1</f>
        <v>137</v>
      </c>
      <c r="AR144" s="11">
        <f t="shared" si="57"/>
        <v>131</v>
      </c>
      <c r="AT144" s="107"/>
      <c r="BA144" s="11"/>
      <c r="BB144" s="11"/>
      <c r="BC144" s="11"/>
      <c r="BD144" s="11"/>
      <c r="BE144" s="11"/>
      <c r="BH144" s="11"/>
      <c r="BI144" s="11"/>
      <c r="BJ144" s="11"/>
      <c r="BK144" s="11"/>
      <c r="BL144" s="11"/>
      <c r="BM144" s="11"/>
      <c r="BN144" s="11"/>
    </row>
    <row r="145" spans="1:66" s="1" customFormat="1" x14ac:dyDescent="0.3">
      <c r="A145" s="11"/>
      <c r="B145" s="1" t="e">
        <f t="shared" si="46"/>
        <v>#N/A</v>
      </c>
      <c r="V145" s="1" t="str">
        <f t="shared" si="54"/>
        <v/>
      </c>
      <c r="W145" s="1" t="str">
        <f t="shared" si="55"/>
        <v/>
      </c>
      <c r="X145" s="1" t="str">
        <f t="shared" si="55"/>
        <v/>
      </c>
      <c r="Y145" s="1" t="str">
        <f t="shared" si="55"/>
        <v/>
      </c>
      <c r="Z145" s="1" t="e">
        <f t="shared" si="56"/>
        <v>#N/A</v>
      </c>
      <c r="AA145" s="3">
        <f t="shared" si="47"/>
        <v>0</v>
      </c>
      <c r="AB145" s="13" t="e">
        <f t="shared" si="48"/>
        <v>#N/A</v>
      </c>
      <c r="AC145" s="13" t="e">
        <f t="shared" si="49"/>
        <v>#N/A</v>
      </c>
      <c r="AD145" s="13" t="e">
        <f t="shared" si="50"/>
        <v>#N/A</v>
      </c>
      <c r="AE145" s="13" t="e">
        <f t="shared" si="51"/>
        <v>#N/A</v>
      </c>
      <c r="AF145" s="13" t="e">
        <f t="shared" si="52"/>
        <v>#N/A</v>
      </c>
      <c r="AG145" s="13" t="e">
        <f t="shared" si="53"/>
        <v>#N/A</v>
      </c>
      <c r="AI145" s="11"/>
      <c r="AJ145" s="11"/>
      <c r="AK145" s="11"/>
      <c r="AL145" s="11"/>
      <c r="AM145" s="11"/>
      <c r="AN145" s="11"/>
      <c r="AO145" s="11"/>
      <c r="AP145" s="11"/>
      <c r="AQ145" s="11">
        <f t="shared" si="57"/>
        <v>138</v>
      </c>
      <c r="AR145" s="11">
        <f t="shared" si="57"/>
        <v>132</v>
      </c>
      <c r="AT145" s="107"/>
      <c r="BA145" s="11"/>
      <c r="BB145" s="11"/>
      <c r="BC145" s="11"/>
      <c r="BD145" s="11"/>
      <c r="BE145" s="11"/>
      <c r="BH145" s="11"/>
      <c r="BI145" s="11"/>
      <c r="BJ145" s="11"/>
      <c r="BK145" s="11"/>
      <c r="BL145" s="11"/>
      <c r="BM145" s="11"/>
      <c r="BN145" s="11"/>
    </row>
    <row r="146" spans="1:66" s="1" customFormat="1" x14ac:dyDescent="0.3">
      <c r="A146" s="11"/>
      <c r="B146" s="1" t="e">
        <f t="shared" si="46"/>
        <v>#N/A</v>
      </c>
      <c r="V146" s="1" t="str">
        <f t="shared" si="54"/>
        <v/>
      </c>
      <c r="W146" s="1" t="str">
        <f t="shared" si="55"/>
        <v/>
      </c>
      <c r="X146" s="1" t="str">
        <f t="shared" si="55"/>
        <v/>
      </c>
      <c r="Y146" s="1" t="str">
        <f t="shared" si="55"/>
        <v/>
      </c>
      <c r="Z146" s="1" t="e">
        <f t="shared" si="56"/>
        <v>#N/A</v>
      </c>
      <c r="AA146" s="3">
        <f t="shared" si="47"/>
        <v>0</v>
      </c>
      <c r="AB146" s="13" t="e">
        <f t="shared" si="48"/>
        <v>#N/A</v>
      </c>
      <c r="AC146" s="13" t="e">
        <f t="shared" si="49"/>
        <v>#N/A</v>
      </c>
      <c r="AD146" s="13" t="e">
        <f t="shared" si="50"/>
        <v>#N/A</v>
      </c>
      <c r="AE146" s="13" t="e">
        <f t="shared" si="51"/>
        <v>#N/A</v>
      </c>
      <c r="AF146" s="13" t="e">
        <f t="shared" si="52"/>
        <v>#N/A</v>
      </c>
      <c r="AG146" s="13" t="e">
        <f t="shared" si="53"/>
        <v>#N/A</v>
      </c>
      <c r="AI146" s="11"/>
      <c r="AJ146" s="11"/>
      <c r="AK146" s="11"/>
      <c r="AL146" s="11"/>
      <c r="AM146" s="11"/>
      <c r="AN146" s="11"/>
      <c r="AO146" s="11"/>
      <c r="AP146" s="11"/>
      <c r="AQ146" s="11">
        <f t="shared" si="57"/>
        <v>139</v>
      </c>
      <c r="AR146" s="11">
        <f t="shared" si="57"/>
        <v>133</v>
      </c>
      <c r="AT146" s="107"/>
      <c r="BA146" s="11"/>
      <c r="BB146" s="11"/>
      <c r="BC146" s="11"/>
      <c r="BD146" s="11"/>
      <c r="BE146" s="11"/>
      <c r="BH146" s="11"/>
      <c r="BI146" s="11"/>
      <c r="BJ146" s="11"/>
      <c r="BK146" s="11"/>
      <c r="BL146" s="11"/>
      <c r="BM146" s="11"/>
      <c r="BN146" s="11"/>
    </row>
    <row r="147" spans="1:66" s="1" customFormat="1" x14ac:dyDescent="0.3">
      <c r="A147" s="11"/>
      <c r="B147" s="1" t="e">
        <f t="shared" si="46"/>
        <v>#N/A</v>
      </c>
      <c r="V147" s="1" t="str">
        <f t="shared" si="54"/>
        <v/>
      </c>
      <c r="W147" s="1" t="str">
        <f t="shared" si="55"/>
        <v/>
      </c>
      <c r="X147" s="1" t="str">
        <f t="shared" si="55"/>
        <v/>
      </c>
      <c r="Y147" s="1" t="str">
        <f t="shared" si="55"/>
        <v/>
      </c>
      <c r="Z147" s="1" t="e">
        <f t="shared" si="56"/>
        <v>#N/A</v>
      </c>
      <c r="AA147" s="3">
        <f t="shared" si="47"/>
        <v>0</v>
      </c>
      <c r="AB147" s="13" t="e">
        <f t="shared" si="48"/>
        <v>#N/A</v>
      </c>
      <c r="AC147" s="13" t="e">
        <f t="shared" si="49"/>
        <v>#N/A</v>
      </c>
      <c r="AD147" s="13" t="e">
        <f t="shared" si="50"/>
        <v>#N/A</v>
      </c>
      <c r="AE147" s="13" t="e">
        <f t="shared" si="51"/>
        <v>#N/A</v>
      </c>
      <c r="AF147" s="13" t="e">
        <f t="shared" si="52"/>
        <v>#N/A</v>
      </c>
      <c r="AG147" s="13" t="e">
        <f t="shared" si="53"/>
        <v>#N/A</v>
      </c>
      <c r="AI147" s="11"/>
      <c r="AJ147" s="11"/>
      <c r="AK147" s="11"/>
      <c r="AL147" s="11"/>
      <c r="AM147" s="11"/>
      <c r="AN147" s="11"/>
      <c r="AO147" s="11"/>
      <c r="AP147" s="11"/>
      <c r="AQ147" s="11">
        <f t="shared" si="57"/>
        <v>140</v>
      </c>
      <c r="AR147" s="11">
        <f t="shared" si="57"/>
        <v>134</v>
      </c>
      <c r="AT147" s="107"/>
      <c r="BA147" s="11"/>
      <c r="BB147" s="11"/>
      <c r="BC147" s="11"/>
      <c r="BD147" s="11"/>
      <c r="BE147" s="11"/>
      <c r="BH147" s="11"/>
      <c r="BI147" s="11"/>
      <c r="BJ147" s="11"/>
      <c r="BK147" s="11"/>
      <c r="BL147" s="11"/>
      <c r="BM147" s="11"/>
      <c r="BN147" s="11"/>
    </row>
    <row r="148" spans="1:66" s="1" customFormat="1" x14ac:dyDescent="0.3">
      <c r="A148" s="11"/>
      <c r="B148" s="1" t="e">
        <f t="shared" si="46"/>
        <v>#N/A</v>
      </c>
      <c r="V148" s="1" t="str">
        <f t="shared" si="54"/>
        <v/>
      </c>
      <c r="W148" s="1" t="str">
        <f t="shared" si="55"/>
        <v/>
      </c>
      <c r="X148" s="1" t="str">
        <f t="shared" si="55"/>
        <v/>
      </c>
      <c r="Y148" s="1" t="str">
        <f t="shared" si="55"/>
        <v/>
      </c>
      <c r="Z148" s="1" t="e">
        <f t="shared" si="56"/>
        <v>#N/A</v>
      </c>
      <c r="AA148" s="3">
        <f t="shared" si="47"/>
        <v>0</v>
      </c>
      <c r="AB148" s="13" t="e">
        <f t="shared" si="48"/>
        <v>#N/A</v>
      </c>
      <c r="AC148" s="13" t="e">
        <f t="shared" si="49"/>
        <v>#N/A</v>
      </c>
      <c r="AD148" s="13" t="e">
        <f t="shared" si="50"/>
        <v>#N/A</v>
      </c>
      <c r="AE148" s="13" t="e">
        <f t="shared" si="51"/>
        <v>#N/A</v>
      </c>
      <c r="AF148" s="13" t="e">
        <f t="shared" si="52"/>
        <v>#N/A</v>
      </c>
      <c r="AG148" s="13" t="e">
        <f t="shared" si="53"/>
        <v>#N/A</v>
      </c>
      <c r="AI148" s="11"/>
      <c r="AJ148" s="11"/>
      <c r="AK148" s="11"/>
      <c r="AL148" s="11"/>
      <c r="AM148" s="11"/>
      <c r="AN148" s="11"/>
      <c r="AO148" s="11"/>
      <c r="AP148" s="11"/>
      <c r="AQ148" s="11">
        <f t="shared" si="57"/>
        <v>141</v>
      </c>
      <c r="AR148" s="11">
        <f t="shared" si="57"/>
        <v>135</v>
      </c>
      <c r="AT148" s="107"/>
      <c r="BA148" s="11"/>
      <c r="BB148" s="11"/>
      <c r="BC148" s="11"/>
      <c r="BD148" s="11"/>
      <c r="BE148" s="11"/>
      <c r="BH148" s="11"/>
      <c r="BI148" s="11"/>
      <c r="BJ148" s="11"/>
      <c r="BK148" s="11"/>
      <c r="BL148" s="11"/>
      <c r="BM148" s="11"/>
      <c r="BN148" s="11"/>
    </row>
    <row r="149" spans="1:66" s="1" customFormat="1" x14ac:dyDescent="0.3">
      <c r="A149" s="11"/>
      <c r="B149" s="1" t="e">
        <f t="shared" si="46"/>
        <v>#N/A</v>
      </c>
      <c r="V149" s="1" t="str">
        <f t="shared" si="54"/>
        <v/>
      </c>
      <c r="W149" s="1" t="str">
        <f t="shared" si="55"/>
        <v/>
      </c>
      <c r="X149" s="1" t="str">
        <f t="shared" si="55"/>
        <v/>
      </c>
      <c r="Y149" s="1" t="str">
        <f t="shared" si="55"/>
        <v/>
      </c>
      <c r="Z149" s="1" t="e">
        <f t="shared" si="56"/>
        <v>#N/A</v>
      </c>
      <c r="AA149" s="3">
        <f t="shared" si="47"/>
        <v>0</v>
      </c>
      <c r="AB149" s="13" t="e">
        <f t="shared" si="48"/>
        <v>#N/A</v>
      </c>
      <c r="AC149" s="13" t="e">
        <f t="shared" si="49"/>
        <v>#N/A</v>
      </c>
      <c r="AD149" s="13" t="e">
        <f t="shared" si="50"/>
        <v>#N/A</v>
      </c>
      <c r="AE149" s="13" t="e">
        <f t="shared" si="51"/>
        <v>#N/A</v>
      </c>
      <c r="AF149" s="13" t="e">
        <f t="shared" si="52"/>
        <v>#N/A</v>
      </c>
      <c r="AG149" s="13" t="e">
        <f t="shared" si="53"/>
        <v>#N/A</v>
      </c>
      <c r="AI149" s="11"/>
      <c r="AJ149" s="11"/>
      <c r="AK149" s="11"/>
      <c r="AL149" s="11"/>
      <c r="AM149" s="11"/>
      <c r="AN149" s="11"/>
      <c r="AO149" s="11"/>
      <c r="AP149" s="11"/>
      <c r="AQ149" s="11">
        <f t="shared" si="57"/>
        <v>142</v>
      </c>
      <c r="AR149" s="11">
        <f t="shared" si="57"/>
        <v>136</v>
      </c>
      <c r="AT149" s="107"/>
      <c r="BA149" s="11"/>
      <c r="BB149" s="11"/>
      <c r="BC149" s="11"/>
      <c r="BD149" s="11"/>
      <c r="BE149" s="11"/>
      <c r="BH149" s="11"/>
      <c r="BI149" s="11"/>
      <c r="BJ149" s="11"/>
      <c r="BK149" s="11"/>
      <c r="BL149" s="11"/>
      <c r="BM149" s="11"/>
      <c r="BN149" s="11"/>
    </row>
    <row r="150" spans="1:66" s="1" customFormat="1" x14ac:dyDescent="0.3">
      <c r="A150" s="11"/>
      <c r="B150" s="1" t="e">
        <f t="shared" si="46"/>
        <v>#N/A</v>
      </c>
      <c r="V150" s="1" t="str">
        <f t="shared" si="54"/>
        <v/>
      </c>
      <c r="W150" s="1" t="str">
        <f t="shared" si="55"/>
        <v/>
      </c>
      <c r="X150" s="1" t="str">
        <f t="shared" si="55"/>
        <v/>
      </c>
      <c r="Y150" s="1" t="str">
        <f t="shared" si="55"/>
        <v/>
      </c>
      <c r="Z150" s="1" t="e">
        <f t="shared" si="56"/>
        <v>#N/A</v>
      </c>
      <c r="AA150" s="3">
        <f t="shared" si="47"/>
        <v>0</v>
      </c>
      <c r="AB150" s="13" t="e">
        <f t="shared" si="48"/>
        <v>#N/A</v>
      </c>
      <c r="AC150" s="13" t="e">
        <f t="shared" si="49"/>
        <v>#N/A</v>
      </c>
      <c r="AD150" s="13" t="e">
        <f t="shared" si="50"/>
        <v>#N/A</v>
      </c>
      <c r="AE150" s="13" t="e">
        <f t="shared" si="51"/>
        <v>#N/A</v>
      </c>
      <c r="AF150" s="13" t="e">
        <f t="shared" si="52"/>
        <v>#N/A</v>
      </c>
      <c r="AG150" s="13" t="e">
        <f t="shared" si="53"/>
        <v>#N/A</v>
      </c>
      <c r="AI150" s="11"/>
      <c r="AJ150" s="11"/>
      <c r="AK150" s="11"/>
      <c r="AL150" s="11"/>
      <c r="AM150" s="11"/>
      <c r="AN150" s="11"/>
      <c r="AO150" s="11"/>
      <c r="AP150" s="11"/>
      <c r="AQ150" s="11">
        <f t="shared" si="57"/>
        <v>143</v>
      </c>
      <c r="AR150" s="11">
        <f t="shared" si="57"/>
        <v>137</v>
      </c>
      <c r="AT150" s="107"/>
      <c r="BA150" s="11"/>
      <c r="BB150" s="11"/>
      <c r="BC150" s="11"/>
      <c r="BD150" s="11"/>
      <c r="BE150" s="11"/>
      <c r="BH150" s="11"/>
      <c r="BI150" s="11"/>
      <c r="BJ150" s="11"/>
      <c r="BK150" s="11"/>
      <c r="BL150" s="11"/>
      <c r="BM150" s="11"/>
      <c r="BN150" s="11"/>
    </row>
    <row r="151" spans="1:66" s="1" customFormat="1" x14ac:dyDescent="0.3">
      <c r="A151" s="11"/>
      <c r="B151" s="1" t="e">
        <f t="shared" si="46"/>
        <v>#N/A</v>
      </c>
      <c r="V151" s="1" t="str">
        <f t="shared" si="54"/>
        <v/>
      </c>
      <c r="W151" s="1" t="str">
        <f t="shared" si="55"/>
        <v/>
      </c>
      <c r="X151" s="1" t="str">
        <f t="shared" si="55"/>
        <v/>
      </c>
      <c r="Y151" s="1" t="str">
        <f t="shared" si="55"/>
        <v/>
      </c>
      <c r="Z151" s="1" t="e">
        <f t="shared" si="56"/>
        <v>#N/A</v>
      </c>
      <c r="AA151" s="3">
        <f t="shared" si="47"/>
        <v>0</v>
      </c>
      <c r="AB151" s="13" t="e">
        <f t="shared" si="48"/>
        <v>#N/A</v>
      </c>
      <c r="AC151" s="13" t="e">
        <f t="shared" si="49"/>
        <v>#N/A</v>
      </c>
      <c r="AD151" s="13" t="e">
        <f t="shared" si="50"/>
        <v>#N/A</v>
      </c>
      <c r="AE151" s="13" t="e">
        <f t="shared" si="51"/>
        <v>#N/A</v>
      </c>
      <c r="AF151" s="13" t="e">
        <f t="shared" si="52"/>
        <v>#N/A</v>
      </c>
      <c r="AG151" s="13" t="e">
        <f t="shared" si="53"/>
        <v>#N/A</v>
      </c>
      <c r="AI151" s="11"/>
      <c r="AJ151" s="11"/>
      <c r="AK151" s="11"/>
      <c r="AL151" s="11"/>
      <c r="AM151" s="11"/>
      <c r="AN151" s="11"/>
      <c r="AO151" s="11"/>
      <c r="AP151" s="11"/>
      <c r="AQ151" s="11">
        <f t="shared" si="57"/>
        <v>144</v>
      </c>
      <c r="AR151" s="11">
        <f t="shared" si="57"/>
        <v>138</v>
      </c>
      <c r="AT151" s="107"/>
      <c r="BA151" s="11"/>
      <c r="BB151" s="11"/>
      <c r="BC151" s="11"/>
      <c r="BD151" s="11"/>
      <c r="BE151" s="11"/>
      <c r="BH151" s="11"/>
      <c r="BI151" s="11"/>
      <c r="BJ151" s="11"/>
      <c r="BK151" s="11"/>
      <c r="BL151" s="11"/>
      <c r="BM151" s="11"/>
      <c r="BN151" s="11"/>
    </row>
    <row r="152" spans="1:66" s="1" customFormat="1" x14ac:dyDescent="0.3">
      <c r="A152" s="11"/>
      <c r="B152" s="1" t="e">
        <f t="shared" si="46"/>
        <v>#N/A</v>
      </c>
      <c r="V152" s="1" t="str">
        <f t="shared" si="54"/>
        <v/>
      </c>
      <c r="W152" s="1" t="str">
        <f t="shared" si="55"/>
        <v/>
      </c>
      <c r="X152" s="1" t="str">
        <f t="shared" si="55"/>
        <v/>
      </c>
      <c r="Y152" s="1" t="str">
        <f t="shared" si="55"/>
        <v/>
      </c>
      <c r="Z152" s="1" t="e">
        <f t="shared" si="56"/>
        <v>#N/A</v>
      </c>
      <c r="AA152" s="3">
        <f t="shared" si="47"/>
        <v>0</v>
      </c>
      <c r="AB152" s="13" t="e">
        <f t="shared" si="48"/>
        <v>#N/A</v>
      </c>
      <c r="AC152" s="13" t="e">
        <f t="shared" si="49"/>
        <v>#N/A</v>
      </c>
      <c r="AD152" s="13" t="e">
        <f t="shared" si="50"/>
        <v>#N/A</v>
      </c>
      <c r="AE152" s="13" t="e">
        <f t="shared" si="51"/>
        <v>#N/A</v>
      </c>
      <c r="AF152" s="13" t="e">
        <f t="shared" si="52"/>
        <v>#N/A</v>
      </c>
      <c r="AG152" s="13" t="e">
        <f t="shared" si="53"/>
        <v>#N/A</v>
      </c>
      <c r="AI152" s="11"/>
      <c r="AJ152" s="11"/>
      <c r="AK152" s="11"/>
      <c r="AL152" s="11"/>
      <c r="AM152" s="11"/>
      <c r="AN152" s="11"/>
      <c r="AO152" s="11"/>
      <c r="AP152" s="11"/>
      <c r="AQ152" s="11">
        <f t="shared" si="57"/>
        <v>145</v>
      </c>
      <c r="AR152" s="11">
        <f t="shared" si="57"/>
        <v>139</v>
      </c>
      <c r="AT152" s="107"/>
      <c r="BA152" s="11"/>
      <c r="BB152" s="11"/>
      <c r="BC152" s="11"/>
      <c r="BD152" s="11"/>
      <c r="BE152" s="11"/>
      <c r="BH152" s="11"/>
      <c r="BI152" s="11"/>
      <c r="BJ152" s="11"/>
      <c r="BK152" s="11"/>
      <c r="BL152" s="11"/>
      <c r="BM152" s="11"/>
      <c r="BN152" s="11"/>
    </row>
    <row r="153" spans="1:66" s="1" customFormat="1" x14ac:dyDescent="0.3">
      <c r="A153" s="11"/>
      <c r="B153" s="1" t="e">
        <f t="shared" si="46"/>
        <v>#N/A</v>
      </c>
      <c r="V153" s="1" t="str">
        <f t="shared" si="54"/>
        <v/>
      </c>
      <c r="W153" s="1" t="str">
        <f t="shared" si="55"/>
        <v/>
      </c>
      <c r="X153" s="1" t="str">
        <f t="shared" si="55"/>
        <v/>
      </c>
      <c r="Y153" s="1" t="str">
        <f t="shared" si="55"/>
        <v/>
      </c>
      <c r="Z153" s="1" t="e">
        <f t="shared" si="56"/>
        <v>#N/A</v>
      </c>
      <c r="AA153" s="3">
        <f t="shared" si="47"/>
        <v>0</v>
      </c>
      <c r="AB153" s="13" t="e">
        <f t="shared" si="48"/>
        <v>#N/A</v>
      </c>
      <c r="AC153" s="13" t="e">
        <f t="shared" si="49"/>
        <v>#N/A</v>
      </c>
      <c r="AD153" s="13" t="e">
        <f t="shared" si="50"/>
        <v>#N/A</v>
      </c>
      <c r="AE153" s="13" t="e">
        <f t="shared" si="51"/>
        <v>#N/A</v>
      </c>
      <c r="AF153" s="13" t="e">
        <f t="shared" si="52"/>
        <v>#N/A</v>
      </c>
      <c r="AG153" s="13" t="e">
        <f t="shared" si="53"/>
        <v>#N/A</v>
      </c>
      <c r="AI153" s="11"/>
      <c r="AJ153" s="11"/>
      <c r="AK153" s="11"/>
      <c r="AL153" s="11"/>
      <c r="AM153" s="11"/>
      <c r="AN153" s="11"/>
      <c r="AO153" s="11"/>
      <c r="AP153" s="11"/>
      <c r="AQ153" s="11">
        <f t="shared" si="57"/>
        <v>146</v>
      </c>
      <c r="AR153" s="11">
        <f t="shared" si="57"/>
        <v>140</v>
      </c>
      <c r="AT153" s="107"/>
      <c r="BA153" s="11"/>
      <c r="BB153" s="11"/>
      <c r="BC153" s="11"/>
      <c r="BD153" s="11"/>
      <c r="BE153" s="11"/>
      <c r="BH153" s="11"/>
      <c r="BI153" s="11"/>
      <c r="BJ153" s="11"/>
      <c r="BK153" s="11"/>
      <c r="BL153" s="11"/>
      <c r="BM153" s="11"/>
      <c r="BN153" s="11"/>
    </row>
    <row r="154" spans="1:66" s="1" customFormat="1" x14ac:dyDescent="0.3">
      <c r="A154" s="11"/>
      <c r="B154" s="1" t="e">
        <f t="shared" si="46"/>
        <v>#N/A</v>
      </c>
      <c r="V154" s="1" t="str">
        <f t="shared" si="54"/>
        <v/>
      </c>
      <c r="W154" s="1" t="str">
        <f t="shared" si="55"/>
        <v/>
      </c>
      <c r="X154" s="1" t="str">
        <f t="shared" si="55"/>
        <v/>
      </c>
      <c r="Y154" s="1" t="str">
        <f t="shared" si="55"/>
        <v/>
      </c>
      <c r="Z154" s="1" t="e">
        <f t="shared" si="56"/>
        <v>#N/A</v>
      </c>
      <c r="AA154" s="3">
        <f t="shared" si="47"/>
        <v>0</v>
      </c>
      <c r="AB154" s="13" t="e">
        <f t="shared" si="48"/>
        <v>#N/A</v>
      </c>
      <c r="AC154" s="13" t="e">
        <f t="shared" si="49"/>
        <v>#N/A</v>
      </c>
      <c r="AD154" s="13" t="e">
        <f t="shared" si="50"/>
        <v>#N/A</v>
      </c>
      <c r="AE154" s="13" t="e">
        <f t="shared" si="51"/>
        <v>#N/A</v>
      </c>
      <c r="AF154" s="13" t="e">
        <f t="shared" si="52"/>
        <v>#N/A</v>
      </c>
      <c r="AG154" s="13" t="e">
        <f t="shared" si="53"/>
        <v>#N/A</v>
      </c>
      <c r="AI154" s="11"/>
      <c r="AJ154" s="11"/>
      <c r="AK154" s="11"/>
      <c r="AL154" s="11"/>
      <c r="AM154" s="11"/>
      <c r="AN154" s="11"/>
      <c r="AO154" s="11"/>
      <c r="AP154" s="11"/>
      <c r="AQ154" s="11">
        <f t="shared" si="57"/>
        <v>147</v>
      </c>
      <c r="AR154" s="11">
        <f t="shared" si="57"/>
        <v>141</v>
      </c>
      <c r="AT154" s="107"/>
      <c r="BA154" s="11"/>
      <c r="BB154" s="11"/>
      <c r="BC154" s="11"/>
      <c r="BD154" s="11"/>
      <c r="BE154" s="11"/>
      <c r="BH154" s="11"/>
      <c r="BI154" s="11"/>
      <c r="BJ154" s="11"/>
      <c r="BK154" s="11"/>
      <c r="BL154" s="11"/>
      <c r="BM154" s="11"/>
      <c r="BN154" s="11"/>
    </row>
    <row r="155" spans="1:66" s="1" customFormat="1" x14ac:dyDescent="0.3">
      <c r="A155" s="11"/>
      <c r="B155" s="1" t="e">
        <f t="shared" si="46"/>
        <v>#N/A</v>
      </c>
      <c r="V155" s="1" t="str">
        <f t="shared" si="54"/>
        <v/>
      </c>
      <c r="W155" s="1" t="str">
        <f t="shared" si="55"/>
        <v/>
      </c>
      <c r="X155" s="1" t="str">
        <f t="shared" si="55"/>
        <v/>
      </c>
      <c r="Y155" s="1" t="str">
        <f t="shared" si="55"/>
        <v/>
      </c>
      <c r="Z155" s="1" t="e">
        <f t="shared" si="56"/>
        <v>#N/A</v>
      </c>
      <c r="AA155" s="3">
        <f t="shared" si="47"/>
        <v>0</v>
      </c>
      <c r="AB155" s="13" t="e">
        <f t="shared" si="48"/>
        <v>#N/A</v>
      </c>
      <c r="AC155" s="13" t="e">
        <f t="shared" si="49"/>
        <v>#N/A</v>
      </c>
      <c r="AD155" s="13" t="e">
        <f t="shared" si="50"/>
        <v>#N/A</v>
      </c>
      <c r="AE155" s="13" t="e">
        <f t="shared" si="51"/>
        <v>#N/A</v>
      </c>
      <c r="AF155" s="13" t="e">
        <f t="shared" si="52"/>
        <v>#N/A</v>
      </c>
      <c r="AG155" s="13" t="e">
        <f t="shared" si="53"/>
        <v>#N/A</v>
      </c>
      <c r="AI155" s="11"/>
      <c r="AJ155" s="11"/>
      <c r="AK155" s="11"/>
      <c r="AL155" s="11"/>
      <c r="AM155" s="11"/>
      <c r="AN155" s="11"/>
      <c r="AO155" s="11"/>
      <c r="AP155" s="11"/>
      <c r="AQ155" s="11">
        <f t="shared" si="57"/>
        <v>148</v>
      </c>
      <c r="AR155" s="11">
        <f t="shared" si="57"/>
        <v>142</v>
      </c>
      <c r="AT155" s="107"/>
      <c r="BA155" s="11"/>
      <c r="BB155" s="11"/>
      <c r="BC155" s="11"/>
      <c r="BD155" s="11"/>
      <c r="BE155" s="11"/>
      <c r="BH155" s="11"/>
      <c r="BI155" s="11"/>
      <c r="BJ155" s="11"/>
      <c r="BK155" s="11"/>
      <c r="BL155" s="11"/>
      <c r="BM155" s="11"/>
      <c r="BN155" s="11"/>
    </row>
    <row r="156" spans="1:66" s="1" customFormat="1" x14ac:dyDescent="0.3">
      <c r="A156" s="11"/>
      <c r="B156" s="1" t="e">
        <f t="shared" si="46"/>
        <v>#N/A</v>
      </c>
      <c r="V156" s="1" t="str">
        <f t="shared" si="54"/>
        <v/>
      </c>
      <c r="W156" s="1" t="str">
        <f t="shared" si="55"/>
        <v/>
      </c>
      <c r="X156" s="1" t="str">
        <f t="shared" si="55"/>
        <v/>
      </c>
      <c r="Y156" s="1" t="str">
        <f t="shared" si="55"/>
        <v/>
      </c>
      <c r="Z156" s="1" t="e">
        <f t="shared" si="56"/>
        <v>#N/A</v>
      </c>
      <c r="AA156" s="3">
        <f t="shared" si="47"/>
        <v>0</v>
      </c>
      <c r="AB156" s="13" t="e">
        <f t="shared" si="48"/>
        <v>#N/A</v>
      </c>
      <c r="AC156" s="13" t="e">
        <f t="shared" si="49"/>
        <v>#N/A</v>
      </c>
      <c r="AD156" s="13" t="e">
        <f t="shared" si="50"/>
        <v>#N/A</v>
      </c>
      <c r="AE156" s="13" t="e">
        <f t="shared" si="51"/>
        <v>#N/A</v>
      </c>
      <c r="AF156" s="13" t="e">
        <f t="shared" si="52"/>
        <v>#N/A</v>
      </c>
      <c r="AG156" s="13" t="e">
        <f t="shared" si="53"/>
        <v>#N/A</v>
      </c>
      <c r="AI156" s="11"/>
      <c r="AJ156" s="11"/>
      <c r="AK156" s="11"/>
      <c r="AL156" s="11"/>
      <c r="AM156" s="11"/>
      <c r="AN156" s="11"/>
      <c r="AO156" s="11"/>
      <c r="AP156" s="11"/>
      <c r="AQ156" s="11">
        <f t="shared" si="57"/>
        <v>149</v>
      </c>
      <c r="AR156" s="11">
        <f t="shared" si="57"/>
        <v>143</v>
      </c>
      <c r="AT156" s="107"/>
      <c r="BA156" s="11"/>
      <c r="BB156" s="11"/>
      <c r="BC156" s="11"/>
      <c r="BD156" s="11"/>
      <c r="BE156" s="11"/>
      <c r="BH156" s="11"/>
      <c r="BI156" s="11"/>
      <c r="BJ156" s="11"/>
      <c r="BK156" s="11"/>
      <c r="BL156" s="11"/>
      <c r="BM156" s="11"/>
      <c r="BN156" s="11"/>
    </row>
    <row r="157" spans="1:66" s="1" customFormat="1" x14ac:dyDescent="0.3">
      <c r="A157" s="11"/>
      <c r="B157" s="1" t="e">
        <f t="shared" si="46"/>
        <v>#N/A</v>
      </c>
      <c r="V157" s="1" t="str">
        <f t="shared" si="54"/>
        <v/>
      </c>
      <c r="W157" s="1" t="str">
        <f t="shared" si="55"/>
        <v/>
      </c>
      <c r="X157" s="1" t="str">
        <f t="shared" si="55"/>
        <v/>
      </c>
      <c r="Y157" s="1" t="str">
        <f t="shared" si="55"/>
        <v/>
      </c>
      <c r="Z157" s="1" t="e">
        <f t="shared" si="56"/>
        <v>#N/A</v>
      </c>
      <c r="AA157" s="3">
        <f t="shared" si="47"/>
        <v>0</v>
      </c>
      <c r="AB157" s="13" t="e">
        <f t="shared" si="48"/>
        <v>#N/A</v>
      </c>
      <c r="AC157" s="13" t="e">
        <f t="shared" si="49"/>
        <v>#N/A</v>
      </c>
      <c r="AD157" s="13" t="e">
        <f t="shared" si="50"/>
        <v>#N/A</v>
      </c>
      <c r="AE157" s="13" t="e">
        <f t="shared" si="51"/>
        <v>#N/A</v>
      </c>
      <c r="AF157" s="13" t="e">
        <f t="shared" si="52"/>
        <v>#N/A</v>
      </c>
      <c r="AG157" s="13" t="e">
        <f t="shared" si="53"/>
        <v>#N/A</v>
      </c>
      <c r="AI157" s="11"/>
      <c r="AJ157" s="11"/>
      <c r="AK157" s="11"/>
      <c r="AL157" s="11"/>
      <c r="AM157" s="11"/>
      <c r="AN157" s="11"/>
      <c r="AO157" s="11"/>
      <c r="AP157" s="11"/>
      <c r="AQ157" s="11">
        <f t="shared" si="57"/>
        <v>150</v>
      </c>
      <c r="AR157" s="11">
        <f t="shared" si="57"/>
        <v>144</v>
      </c>
      <c r="AT157" s="107"/>
      <c r="BA157" s="11"/>
      <c r="BB157" s="11"/>
      <c r="BC157" s="11"/>
      <c r="BD157" s="11"/>
      <c r="BE157" s="11"/>
      <c r="BH157" s="11"/>
      <c r="BI157" s="11"/>
      <c r="BJ157" s="11"/>
      <c r="BK157" s="11"/>
      <c r="BL157" s="11"/>
      <c r="BM157" s="11"/>
      <c r="BN157" s="11"/>
    </row>
    <row r="158" spans="1:66" s="1" customFormat="1" x14ac:dyDescent="0.3">
      <c r="A158" s="11"/>
      <c r="B158" s="1" t="e">
        <f t="shared" si="46"/>
        <v>#N/A</v>
      </c>
      <c r="V158" s="1" t="str">
        <f t="shared" si="54"/>
        <v/>
      </c>
      <c r="W158" s="1" t="str">
        <f t="shared" si="55"/>
        <v/>
      </c>
      <c r="X158" s="1" t="str">
        <f t="shared" si="55"/>
        <v/>
      </c>
      <c r="Y158" s="1" t="str">
        <f t="shared" si="55"/>
        <v/>
      </c>
      <c r="Z158" s="1" t="e">
        <f t="shared" si="56"/>
        <v>#N/A</v>
      </c>
      <c r="AA158" s="3">
        <f t="shared" si="47"/>
        <v>0</v>
      </c>
      <c r="AB158" s="13" t="e">
        <f t="shared" si="48"/>
        <v>#N/A</v>
      </c>
      <c r="AC158" s="13" t="e">
        <f t="shared" si="49"/>
        <v>#N/A</v>
      </c>
      <c r="AD158" s="13" t="e">
        <f t="shared" si="50"/>
        <v>#N/A</v>
      </c>
      <c r="AE158" s="13" t="e">
        <f t="shared" si="51"/>
        <v>#N/A</v>
      </c>
      <c r="AF158" s="13" t="e">
        <f t="shared" si="52"/>
        <v>#N/A</v>
      </c>
      <c r="AG158" s="13" t="e">
        <f t="shared" si="53"/>
        <v>#N/A</v>
      </c>
      <c r="AI158" s="11"/>
      <c r="AJ158" s="11"/>
      <c r="AK158" s="11"/>
      <c r="AL158" s="11"/>
      <c r="AM158" s="11"/>
      <c r="AN158" s="11"/>
      <c r="AO158" s="11"/>
      <c r="AP158" s="11"/>
      <c r="AQ158" s="11">
        <f t="shared" si="57"/>
        <v>151</v>
      </c>
      <c r="AR158" s="11">
        <f t="shared" si="57"/>
        <v>145</v>
      </c>
      <c r="AT158" s="107"/>
      <c r="BA158" s="11"/>
      <c r="BB158" s="11"/>
      <c r="BC158" s="11"/>
      <c r="BD158" s="11"/>
      <c r="BE158" s="11"/>
      <c r="BH158" s="11"/>
      <c r="BI158" s="11"/>
      <c r="BJ158" s="11"/>
      <c r="BK158" s="11"/>
      <c r="BL158" s="11"/>
      <c r="BM158" s="11"/>
      <c r="BN158" s="11"/>
    </row>
    <row r="159" spans="1:66" s="1" customFormat="1" x14ac:dyDescent="0.3">
      <c r="A159" s="11"/>
      <c r="B159" s="1" t="e">
        <f t="shared" si="46"/>
        <v>#N/A</v>
      </c>
      <c r="V159" s="1" t="str">
        <f t="shared" si="54"/>
        <v/>
      </c>
      <c r="W159" s="1" t="str">
        <f t="shared" si="55"/>
        <v/>
      </c>
      <c r="X159" s="1" t="str">
        <f t="shared" si="55"/>
        <v/>
      </c>
      <c r="Y159" s="1" t="str">
        <f t="shared" si="55"/>
        <v/>
      </c>
      <c r="Z159" s="1" t="e">
        <f t="shared" si="56"/>
        <v>#N/A</v>
      </c>
      <c r="AA159" s="3">
        <f t="shared" si="47"/>
        <v>0</v>
      </c>
      <c r="AB159" s="13" t="e">
        <f t="shared" si="48"/>
        <v>#N/A</v>
      </c>
      <c r="AC159" s="13" t="e">
        <f t="shared" si="49"/>
        <v>#N/A</v>
      </c>
      <c r="AD159" s="13" t="e">
        <f t="shared" si="50"/>
        <v>#N/A</v>
      </c>
      <c r="AE159" s="13" t="e">
        <f t="shared" si="51"/>
        <v>#N/A</v>
      </c>
      <c r="AF159" s="13" t="e">
        <f t="shared" si="52"/>
        <v>#N/A</v>
      </c>
      <c r="AG159" s="13" t="e">
        <f t="shared" si="53"/>
        <v>#N/A</v>
      </c>
      <c r="AI159" s="11"/>
      <c r="AJ159" s="11"/>
      <c r="AK159" s="11"/>
      <c r="AL159" s="11"/>
      <c r="AM159" s="11"/>
      <c r="AN159" s="11"/>
      <c r="AO159" s="11"/>
      <c r="AP159" s="11"/>
      <c r="AQ159" s="11">
        <f t="shared" si="57"/>
        <v>152</v>
      </c>
      <c r="AR159" s="11">
        <f t="shared" si="57"/>
        <v>146</v>
      </c>
      <c r="AT159" s="107"/>
      <c r="BA159" s="11"/>
      <c r="BB159" s="11"/>
      <c r="BC159" s="11"/>
      <c r="BD159" s="11"/>
      <c r="BE159" s="11"/>
      <c r="BH159" s="11"/>
      <c r="BI159" s="11"/>
      <c r="BJ159" s="11"/>
      <c r="BK159" s="11"/>
      <c r="BL159" s="11"/>
      <c r="BM159" s="11"/>
      <c r="BN159" s="11"/>
    </row>
    <row r="160" spans="1:66" s="1" customFormat="1" x14ac:dyDescent="0.3">
      <c r="A160" s="11"/>
      <c r="B160" s="1" t="e">
        <f t="shared" si="46"/>
        <v>#N/A</v>
      </c>
      <c r="V160" s="1" t="str">
        <f t="shared" si="54"/>
        <v/>
      </c>
      <c r="W160" s="1" t="str">
        <f t="shared" si="55"/>
        <v/>
      </c>
      <c r="X160" s="1" t="str">
        <f t="shared" si="55"/>
        <v/>
      </c>
      <c r="Y160" s="1" t="str">
        <f t="shared" si="55"/>
        <v/>
      </c>
      <c r="Z160" s="1" t="e">
        <f t="shared" si="56"/>
        <v>#N/A</v>
      </c>
      <c r="AA160" s="3">
        <f t="shared" si="47"/>
        <v>0</v>
      </c>
      <c r="AB160" s="13" t="e">
        <f t="shared" si="48"/>
        <v>#N/A</v>
      </c>
      <c r="AC160" s="13" t="e">
        <f t="shared" si="49"/>
        <v>#N/A</v>
      </c>
      <c r="AD160" s="13" t="e">
        <f t="shared" si="50"/>
        <v>#N/A</v>
      </c>
      <c r="AE160" s="13" t="e">
        <f t="shared" si="51"/>
        <v>#N/A</v>
      </c>
      <c r="AF160" s="13" t="e">
        <f t="shared" si="52"/>
        <v>#N/A</v>
      </c>
      <c r="AG160" s="13" t="e">
        <f t="shared" si="53"/>
        <v>#N/A</v>
      </c>
      <c r="AI160" s="11"/>
      <c r="AJ160" s="11"/>
      <c r="AK160" s="11"/>
      <c r="AL160" s="11"/>
      <c r="AM160" s="11"/>
      <c r="AN160" s="11"/>
      <c r="AO160" s="11"/>
      <c r="AP160" s="11"/>
      <c r="AQ160" s="11">
        <f t="shared" ref="AQ160:AR175" si="58">+AQ159+1</f>
        <v>153</v>
      </c>
      <c r="AR160" s="11">
        <f t="shared" si="58"/>
        <v>147</v>
      </c>
      <c r="AT160" s="107"/>
      <c r="BA160" s="11"/>
      <c r="BB160" s="11"/>
      <c r="BC160" s="11"/>
      <c r="BD160" s="11"/>
      <c r="BE160" s="11"/>
      <c r="BH160" s="11"/>
      <c r="BI160" s="11"/>
      <c r="BJ160" s="11"/>
      <c r="BK160" s="11"/>
      <c r="BL160" s="11"/>
      <c r="BM160" s="11"/>
      <c r="BN160" s="11"/>
    </row>
    <row r="161" spans="1:66" s="1" customFormat="1" x14ac:dyDescent="0.3">
      <c r="A161" s="11"/>
      <c r="B161" s="1" t="e">
        <f t="shared" si="46"/>
        <v>#N/A</v>
      </c>
      <c r="V161" s="1" t="str">
        <f t="shared" si="54"/>
        <v/>
      </c>
      <c r="W161" s="1" t="str">
        <f t="shared" si="55"/>
        <v/>
      </c>
      <c r="X161" s="1" t="str">
        <f t="shared" si="55"/>
        <v/>
      </c>
      <c r="Y161" s="1" t="str">
        <f t="shared" si="55"/>
        <v/>
      </c>
      <c r="Z161" s="1" t="e">
        <f t="shared" si="56"/>
        <v>#N/A</v>
      </c>
      <c r="AA161" s="3">
        <f t="shared" si="47"/>
        <v>0</v>
      </c>
      <c r="AB161" s="13" t="e">
        <f t="shared" si="48"/>
        <v>#N/A</v>
      </c>
      <c r="AC161" s="13" t="e">
        <f t="shared" si="49"/>
        <v>#N/A</v>
      </c>
      <c r="AD161" s="13" t="e">
        <f t="shared" si="50"/>
        <v>#N/A</v>
      </c>
      <c r="AE161" s="13" t="e">
        <f t="shared" si="51"/>
        <v>#N/A</v>
      </c>
      <c r="AF161" s="13" t="e">
        <f t="shared" si="52"/>
        <v>#N/A</v>
      </c>
      <c r="AG161" s="13" t="e">
        <f t="shared" si="53"/>
        <v>#N/A</v>
      </c>
      <c r="AI161" s="11"/>
      <c r="AJ161" s="11"/>
      <c r="AK161" s="11"/>
      <c r="AL161" s="11"/>
      <c r="AM161" s="11"/>
      <c r="AN161" s="11"/>
      <c r="AO161" s="11"/>
      <c r="AP161" s="11"/>
      <c r="AQ161" s="11">
        <f t="shared" si="58"/>
        <v>154</v>
      </c>
      <c r="AR161" s="11">
        <f t="shared" si="58"/>
        <v>148</v>
      </c>
      <c r="AT161" s="107"/>
      <c r="BA161" s="11"/>
      <c r="BB161" s="11"/>
      <c r="BC161" s="11"/>
      <c r="BD161" s="11"/>
      <c r="BE161" s="11"/>
      <c r="BH161" s="11"/>
      <c r="BI161" s="11"/>
      <c r="BJ161" s="11"/>
      <c r="BK161" s="11"/>
      <c r="BL161" s="11"/>
      <c r="BM161" s="11"/>
      <c r="BN161" s="11"/>
    </row>
    <row r="162" spans="1:66" s="1" customFormat="1" x14ac:dyDescent="0.3">
      <c r="A162" s="11"/>
      <c r="B162" s="1" t="e">
        <f t="shared" si="46"/>
        <v>#N/A</v>
      </c>
      <c r="V162" s="1" t="str">
        <f t="shared" si="54"/>
        <v/>
      </c>
      <c r="W162" s="1" t="str">
        <f t="shared" si="55"/>
        <v/>
      </c>
      <c r="X162" s="1" t="str">
        <f t="shared" si="55"/>
        <v/>
      </c>
      <c r="Y162" s="1" t="str">
        <f t="shared" si="55"/>
        <v/>
      </c>
      <c r="Z162" s="1" t="e">
        <f t="shared" si="56"/>
        <v>#N/A</v>
      </c>
      <c r="AA162" s="3">
        <f t="shared" si="47"/>
        <v>0</v>
      </c>
      <c r="AB162" s="13" t="e">
        <f t="shared" si="48"/>
        <v>#N/A</v>
      </c>
      <c r="AC162" s="13" t="e">
        <f t="shared" si="49"/>
        <v>#N/A</v>
      </c>
      <c r="AD162" s="13" t="e">
        <f t="shared" si="50"/>
        <v>#N/A</v>
      </c>
      <c r="AE162" s="13" t="e">
        <f t="shared" si="51"/>
        <v>#N/A</v>
      </c>
      <c r="AF162" s="13" t="e">
        <f t="shared" si="52"/>
        <v>#N/A</v>
      </c>
      <c r="AG162" s="13" t="e">
        <f t="shared" si="53"/>
        <v>#N/A</v>
      </c>
      <c r="AI162" s="11"/>
      <c r="AJ162" s="11"/>
      <c r="AK162" s="11"/>
      <c r="AL162" s="11"/>
      <c r="AM162" s="11"/>
      <c r="AN162" s="11"/>
      <c r="AO162" s="11"/>
      <c r="AP162" s="11"/>
      <c r="AQ162" s="11">
        <f t="shared" si="58"/>
        <v>155</v>
      </c>
      <c r="AR162" s="11">
        <f t="shared" si="58"/>
        <v>149</v>
      </c>
      <c r="AT162" s="107"/>
      <c r="BA162" s="11"/>
      <c r="BB162" s="11"/>
      <c r="BC162" s="11"/>
      <c r="BD162" s="11"/>
      <c r="BE162" s="11"/>
      <c r="BH162" s="11"/>
      <c r="BI162" s="11"/>
      <c r="BJ162" s="11"/>
      <c r="BK162" s="11"/>
      <c r="BL162" s="11"/>
      <c r="BM162" s="11"/>
      <c r="BN162" s="11"/>
    </row>
    <row r="163" spans="1:66" s="1" customFormat="1" x14ac:dyDescent="0.3">
      <c r="A163" s="11"/>
      <c r="B163" s="1" t="e">
        <f t="shared" si="46"/>
        <v>#N/A</v>
      </c>
      <c r="V163" s="1" t="str">
        <f t="shared" si="54"/>
        <v/>
      </c>
      <c r="W163" s="1" t="str">
        <f t="shared" si="55"/>
        <v/>
      </c>
      <c r="X163" s="1" t="str">
        <f t="shared" si="55"/>
        <v/>
      </c>
      <c r="Y163" s="1" t="str">
        <f t="shared" si="55"/>
        <v/>
      </c>
      <c r="Z163" s="1" t="e">
        <f t="shared" si="56"/>
        <v>#N/A</v>
      </c>
      <c r="AA163" s="3">
        <f t="shared" si="47"/>
        <v>0</v>
      </c>
      <c r="AB163" s="13" t="e">
        <f t="shared" si="48"/>
        <v>#N/A</v>
      </c>
      <c r="AC163" s="13" t="e">
        <f t="shared" si="49"/>
        <v>#N/A</v>
      </c>
      <c r="AD163" s="13" t="e">
        <f t="shared" si="50"/>
        <v>#N/A</v>
      </c>
      <c r="AE163" s="13" t="e">
        <f t="shared" si="51"/>
        <v>#N/A</v>
      </c>
      <c r="AF163" s="13" t="e">
        <f t="shared" si="52"/>
        <v>#N/A</v>
      </c>
      <c r="AG163" s="13" t="e">
        <f t="shared" si="53"/>
        <v>#N/A</v>
      </c>
      <c r="AI163" s="11"/>
      <c r="AJ163" s="11"/>
      <c r="AK163" s="11"/>
      <c r="AL163" s="11"/>
      <c r="AM163" s="11"/>
      <c r="AN163" s="11"/>
      <c r="AO163" s="11"/>
      <c r="AP163" s="11"/>
      <c r="AQ163" s="11">
        <f t="shared" si="58"/>
        <v>156</v>
      </c>
      <c r="AR163" s="11">
        <f t="shared" si="58"/>
        <v>150</v>
      </c>
      <c r="AT163" s="107"/>
      <c r="BA163" s="11"/>
      <c r="BB163" s="11"/>
      <c r="BC163" s="11"/>
      <c r="BD163" s="11"/>
      <c r="BE163" s="11"/>
      <c r="BH163" s="11"/>
      <c r="BI163" s="11"/>
      <c r="BJ163" s="11"/>
      <c r="BK163" s="11"/>
      <c r="BL163" s="11"/>
      <c r="BM163" s="11"/>
      <c r="BN163" s="11"/>
    </row>
    <row r="164" spans="1:66" s="1" customFormat="1" x14ac:dyDescent="0.3">
      <c r="A164" s="11"/>
      <c r="B164" s="1" t="e">
        <f t="shared" si="46"/>
        <v>#N/A</v>
      </c>
      <c r="V164" s="1" t="str">
        <f t="shared" si="54"/>
        <v/>
      </c>
      <c r="W164" s="1" t="str">
        <f t="shared" si="55"/>
        <v/>
      </c>
      <c r="X164" s="1" t="str">
        <f t="shared" si="55"/>
        <v/>
      </c>
      <c r="Y164" s="1" t="str">
        <f t="shared" si="55"/>
        <v/>
      </c>
      <c r="Z164" s="1" t="e">
        <f t="shared" si="56"/>
        <v>#N/A</v>
      </c>
      <c r="AA164" s="3">
        <f t="shared" si="47"/>
        <v>0</v>
      </c>
      <c r="AB164" s="13" t="e">
        <f t="shared" si="48"/>
        <v>#N/A</v>
      </c>
      <c r="AC164" s="13" t="e">
        <f t="shared" si="49"/>
        <v>#N/A</v>
      </c>
      <c r="AD164" s="13" t="e">
        <f t="shared" si="50"/>
        <v>#N/A</v>
      </c>
      <c r="AE164" s="13" t="e">
        <f t="shared" si="51"/>
        <v>#N/A</v>
      </c>
      <c r="AF164" s="13" t="e">
        <f t="shared" si="52"/>
        <v>#N/A</v>
      </c>
      <c r="AG164" s="13" t="e">
        <f t="shared" si="53"/>
        <v>#N/A</v>
      </c>
      <c r="AI164" s="11"/>
      <c r="AJ164" s="11"/>
      <c r="AK164" s="11"/>
      <c r="AL164" s="11"/>
      <c r="AM164" s="11"/>
      <c r="AN164" s="11"/>
      <c r="AO164" s="11"/>
      <c r="AP164" s="11"/>
      <c r="AQ164" s="11">
        <f t="shared" si="58"/>
        <v>157</v>
      </c>
      <c r="AR164" s="11">
        <f t="shared" si="58"/>
        <v>151</v>
      </c>
      <c r="AT164" s="107"/>
      <c r="BA164" s="11"/>
      <c r="BB164" s="11"/>
      <c r="BC164" s="11"/>
      <c r="BD164" s="11"/>
      <c r="BE164" s="11"/>
      <c r="BH164" s="11"/>
      <c r="BI164" s="11"/>
      <c r="BJ164" s="11"/>
      <c r="BK164" s="11"/>
      <c r="BL164" s="11"/>
      <c r="BM164" s="11"/>
      <c r="BN164" s="11"/>
    </row>
    <row r="165" spans="1:66" s="1" customFormat="1" x14ac:dyDescent="0.3">
      <c r="A165" s="11"/>
      <c r="B165" s="1" t="e">
        <f t="shared" si="46"/>
        <v>#N/A</v>
      </c>
      <c r="V165" s="1" t="str">
        <f t="shared" si="54"/>
        <v/>
      </c>
      <c r="W165" s="1" t="str">
        <f t="shared" si="55"/>
        <v/>
      </c>
      <c r="X165" s="1" t="str">
        <f t="shared" si="55"/>
        <v/>
      </c>
      <c r="Y165" s="1" t="str">
        <f t="shared" si="55"/>
        <v/>
      </c>
      <c r="Z165" s="1" t="e">
        <f t="shared" si="56"/>
        <v>#N/A</v>
      </c>
      <c r="AA165" s="3">
        <f t="shared" si="47"/>
        <v>0</v>
      </c>
      <c r="AB165" s="13" t="e">
        <f t="shared" si="48"/>
        <v>#N/A</v>
      </c>
      <c r="AC165" s="13" t="e">
        <f t="shared" si="49"/>
        <v>#N/A</v>
      </c>
      <c r="AD165" s="13" t="e">
        <f t="shared" si="50"/>
        <v>#N/A</v>
      </c>
      <c r="AE165" s="13" t="e">
        <f t="shared" si="51"/>
        <v>#N/A</v>
      </c>
      <c r="AF165" s="13" t="e">
        <f t="shared" si="52"/>
        <v>#N/A</v>
      </c>
      <c r="AG165" s="13" t="e">
        <f t="shared" si="53"/>
        <v>#N/A</v>
      </c>
      <c r="AI165" s="11"/>
      <c r="AJ165" s="11"/>
      <c r="AK165" s="11"/>
      <c r="AL165" s="11"/>
      <c r="AM165" s="11"/>
      <c r="AN165" s="11"/>
      <c r="AO165" s="11"/>
      <c r="AP165" s="11"/>
      <c r="AQ165" s="11">
        <f t="shared" si="58"/>
        <v>158</v>
      </c>
      <c r="AR165" s="11">
        <f t="shared" si="58"/>
        <v>152</v>
      </c>
      <c r="AT165" s="107"/>
      <c r="BA165" s="11"/>
      <c r="BB165" s="11"/>
      <c r="BC165" s="11"/>
      <c r="BD165" s="11"/>
      <c r="BE165" s="11"/>
      <c r="BH165" s="11"/>
      <c r="BI165" s="11"/>
      <c r="BJ165" s="11"/>
      <c r="BK165" s="11"/>
      <c r="BL165" s="11"/>
      <c r="BM165" s="11"/>
      <c r="BN165" s="11"/>
    </row>
    <row r="166" spans="1:66" s="1" customFormat="1" x14ac:dyDescent="0.3">
      <c r="A166" s="11"/>
      <c r="B166" s="1" t="e">
        <f t="shared" si="46"/>
        <v>#N/A</v>
      </c>
      <c r="V166" s="1" t="str">
        <f t="shared" si="54"/>
        <v/>
      </c>
      <c r="W166" s="1" t="str">
        <f t="shared" si="55"/>
        <v/>
      </c>
      <c r="X166" s="1" t="str">
        <f t="shared" si="55"/>
        <v/>
      </c>
      <c r="Y166" s="1" t="str">
        <f t="shared" si="55"/>
        <v/>
      </c>
      <c r="Z166" s="1" t="e">
        <f t="shared" si="56"/>
        <v>#N/A</v>
      </c>
      <c r="AA166" s="3">
        <f t="shared" si="47"/>
        <v>0</v>
      </c>
      <c r="AB166" s="13" t="e">
        <f t="shared" si="48"/>
        <v>#N/A</v>
      </c>
      <c r="AC166" s="13" t="e">
        <f t="shared" si="49"/>
        <v>#N/A</v>
      </c>
      <c r="AD166" s="13" t="e">
        <f t="shared" si="50"/>
        <v>#N/A</v>
      </c>
      <c r="AE166" s="13" t="e">
        <f t="shared" si="51"/>
        <v>#N/A</v>
      </c>
      <c r="AF166" s="13" t="e">
        <f t="shared" si="52"/>
        <v>#N/A</v>
      </c>
      <c r="AG166" s="13" t="e">
        <f t="shared" si="53"/>
        <v>#N/A</v>
      </c>
      <c r="AI166" s="11"/>
      <c r="AJ166" s="11"/>
      <c r="AK166" s="11"/>
      <c r="AL166" s="11"/>
      <c r="AM166" s="11"/>
      <c r="AN166" s="11"/>
      <c r="AO166" s="11"/>
      <c r="AP166" s="11"/>
      <c r="AQ166" s="11">
        <f t="shared" si="58"/>
        <v>159</v>
      </c>
      <c r="AR166" s="11">
        <f t="shared" si="58"/>
        <v>153</v>
      </c>
      <c r="AT166" s="107"/>
      <c r="BA166" s="11"/>
      <c r="BB166" s="11"/>
      <c r="BC166" s="11"/>
      <c r="BD166" s="11"/>
      <c r="BE166" s="11"/>
      <c r="BH166" s="11"/>
      <c r="BI166" s="11"/>
      <c r="BJ166" s="11"/>
      <c r="BK166" s="11"/>
      <c r="BL166" s="11"/>
      <c r="BM166" s="11"/>
      <c r="BN166" s="11"/>
    </row>
    <row r="167" spans="1:66" s="1" customFormat="1" x14ac:dyDescent="0.3">
      <c r="A167" s="11"/>
      <c r="B167" s="1" t="e">
        <f t="shared" si="46"/>
        <v>#N/A</v>
      </c>
      <c r="V167" s="1" t="str">
        <f t="shared" si="54"/>
        <v/>
      </c>
      <c r="W167" s="1" t="str">
        <f t="shared" si="55"/>
        <v/>
      </c>
      <c r="X167" s="1" t="str">
        <f t="shared" si="55"/>
        <v/>
      </c>
      <c r="Y167" s="1" t="str">
        <f t="shared" si="55"/>
        <v/>
      </c>
      <c r="Z167" s="1" t="e">
        <f t="shared" si="56"/>
        <v>#N/A</v>
      </c>
      <c r="AA167" s="3">
        <f t="shared" si="47"/>
        <v>0</v>
      </c>
      <c r="AB167" s="13" t="e">
        <f t="shared" si="48"/>
        <v>#N/A</v>
      </c>
      <c r="AC167" s="13" t="e">
        <f t="shared" si="49"/>
        <v>#N/A</v>
      </c>
      <c r="AD167" s="13" t="e">
        <f t="shared" si="50"/>
        <v>#N/A</v>
      </c>
      <c r="AE167" s="13" t="e">
        <f t="shared" si="51"/>
        <v>#N/A</v>
      </c>
      <c r="AF167" s="13" t="e">
        <f t="shared" si="52"/>
        <v>#N/A</v>
      </c>
      <c r="AG167" s="13" t="e">
        <f t="shared" si="53"/>
        <v>#N/A</v>
      </c>
      <c r="AI167" s="11"/>
      <c r="AJ167" s="11"/>
      <c r="AK167" s="11"/>
      <c r="AL167" s="11"/>
      <c r="AM167" s="11"/>
      <c r="AN167" s="11"/>
      <c r="AO167" s="11"/>
      <c r="AP167" s="11"/>
      <c r="AQ167" s="11">
        <f t="shared" si="58"/>
        <v>160</v>
      </c>
      <c r="AR167" s="11">
        <f t="shared" si="58"/>
        <v>154</v>
      </c>
      <c r="AT167" s="107"/>
      <c r="BA167" s="11"/>
      <c r="BB167" s="11"/>
      <c r="BC167" s="11"/>
      <c r="BD167" s="11"/>
      <c r="BE167" s="11"/>
      <c r="BH167" s="11"/>
      <c r="BI167" s="11"/>
      <c r="BJ167" s="11"/>
      <c r="BK167" s="11"/>
      <c r="BL167" s="11"/>
      <c r="BM167" s="11"/>
      <c r="BN167" s="11"/>
    </row>
    <row r="168" spans="1:66" s="1" customFormat="1" x14ac:dyDescent="0.3">
      <c r="A168" s="11"/>
      <c r="B168" s="1" t="e">
        <f t="shared" si="46"/>
        <v>#N/A</v>
      </c>
      <c r="V168" s="1" t="str">
        <f t="shared" si="54"/>
        <v/>
      </c>
      <c r="W168" s="1" t="str">
        <f t="shared" si="55"/>
        <v/>
      </c>
      <c r="X168" s="1" t="str">
        <f t="shared" si="55"/>
        <v/>
      </c>
      <c r="Y168" s="1" t="str">
        <f t="shared" si="55"/>
        <v/>
      </c>
      <c r="Z168" s="1" t="e">
        <f t="shared" si="56"/>
        <v>#N/A</v>
      </c>
      <c r="AA168" s="3">
        <f t="shared" si="47"/>
        <v>0</v>
      </c>
      <c r="AB168" s="13" t="e">
        <f t="shared" si="48"/>
        <v>#N/A</v>
      </c>
      <c r="AC168" s="13" t="e">
        <f t="shared" si="49"/>
        <v>#N/A</v>
      </c>
      <c r="AD168" s="13" t="e">
        <f t="shared" si="50"/>
        <v>#N/A</v>
      </c>
      <c r="AE168" s="13" t="e">
        <f t="shared" si="51"/>
        <v>#N/A</v>
      </c>
      <c r="AF168" s="13" t="e">
        <f t="shared" si="52"/>
        <v>#N/A</v>
      </c>
      <c r="AG168" s="13" t="e">
        <f t="shared" si="53"/>
        <v>#N/A</v>
      </c>
      <c r="AI168" s="11"/>
      <c r="AJ168" s="11"/>
      <c r="AK168" s="11"/>
      <c r="AL168" s="11"/>
      <c r="AM168" s="11"/>
      <c r="AN168" s="11"/>
      <c r="AO168" s="11"/>
      <c r="AP168" s="11"/>
      <c r="AQ168" s="11">
        <f t="shared" si="58"/>
        <v>161</v>
      </c>
      <c r="AR168" s="11">
        <f t="shared" si="58"/>
        <v>155</v>
      </c>
      <c r="AT168" s="107"/>
      <c r="BA168" s="11"/>
      <c r="BB168" s="11"/>
      <c r="BC168" s="11"/>
      <c r="BD168" s="11"/>
      <c r="BE168" s="11"/>
      <c r="BH168" s="11"/>
      <c r="BI168" s="11"/>
      <c r="BJ168" s="11"/>
      <c r="BK168" s="11"/>
      <c r="BL168" s="11"/>
      <c r="BM168" s="11"/>
      <c r="BN168" s="11"/>
    </row>
    <row r="169" spans="1:66" s="1" customFormat="1" x14ac:dyDescent="0.3">
      <c r="A169" s="11"/>
      <c r="B169" s="1" t="e">
        <f t="shared" si="46"/>
        <v>#N/A</v>
      </c>
      <c r="V169" s="1" t="str">
        <f t="shared" si="54"/>
        <v/>
      </c>
      <c r="W169" s="1" t="str">
        <f t="shared" si="55"/>
        <v/>
      </c>
      <c r="X169" s="1" t="str">
        <f t="shared" si="55"/>
        <v/>
      </c>
      <c r="Y169" s="1" t="str">
        <f t="shared" si="55"/>
        <v/>
      </c>
      <c r="Z169" s="1" t="e">
        <f t="shared" si="56"/>
        <v>#N/A</v>
      </c>
      <c r="AA169" s="3">
        <f t="shared" si="47"/>
        <v>0</v>
      </c>
      <c r="AB169" s="13" t="e">
        <f t="shared" si="48"/>
        <v>#N/A</v>
      </c>
      <c r="AC169" s="13" t="e">
        <f t="shared" si="49"/>
        <v>#N/A</v>
      </c>
      <c r="AD169" s="13" t="e">
        <f t="shared" si="50"/>
        <v>#N/A</v>
      </c>
      <c r="AE169" s="13" t="e">
        <f t="shared" si="51"/>
        <v>#N/A</v>
      </c>
      <c r="AF169" s="13" t="e">
        <f t="shared" si="52"/>
        <v>#N/A</v>
      </c>
      <c r="AG169" s="13" t="e">
        <f t="shared" si="53"/>
        <v>#N/A</v>
      </c>
      <c r="AI169" s="11"/>
      <c r="AJ169" s="11"/>
      <c r="AK169" s="11"/>
      <c r="AL169" s="11"/>
      <c r="AM169" s="11"/>
      <c r="AN169" s="11"/>
      <c r="AO169" s="11"/>
      <c r="AP169" s="11"/>
      <c r="AQ169" s="11">
        <f t="shared" si="58"/>
        <v>162</v>
      </c>
      <c r="AR169" s="11">
        <f t="shared" si="58"/>
        <v>156</v>
      </c>
      <c r="AT169" s="107"/>
      <c r="BA169" s="11"/>
      <c r="BB169" s="11"/>
      <c r="BC169" s="11"/>
      <c r="BD169" s="11"/>
      <c r="BE169" s="11"/>
      <c r="BH169" s="11"/>
      <c r="BI169" s="11"/>
      <c r="BJ169" s="11"/>
      <c r="BK169" s="11"/>
      <c r="BL169" s="11"/>
      <c r="BM169" s="11"/>
      <c r="BN169" s="11"/>
    </row>
    <row r="170" spans="1:66" s="1" customFormat="1" x14ac:dyDescent="0.3">
      <c r="A170" s="11"/>
      <c r="B170" s="1" t="e">
        <f t="shared" si="46"/>
        <v>#N/A</v>
      </c>
      <c r="V170" s="1" t="str">
        <f t="shared" si="54"/>
        <v/>
      </c>
      <c r="W170" s="1" t="str">
        <f t="shared" si="55"/>
        <v/>
      </c>
      <c r="X170" s="1" t="str">
        <f t="shared" si="55"/>
        <v/>
      </c>
      <c r="Y170" s="1" t="str">
        <f t="shared" si="55"/>
        <v/>
      </c>
      <c r="Z170" s="1" t="e">
        <f t="shared" si="56"/>
        <v>#N/A</v>
      </c>
      <c r="AA170" s="3">
        <f t="shared" si="47"/>
        <v>0</v>
      </c>
      <c r="AB170" s="13" t="e">
        <f t="shared" si="48"/>
        <v>#N/A</v>
      </c>
      <c r="AC170" s="13" t="e">
        <f t="shared" si="49"/>
        <v>#N/A</v>
      </c>
      <c r="AD170" s="13" t="e">
        <f t="shared" si="50"/>
        <v>#N/A</v>
      </c>
      <c r="AE170" s="13" t="e">
        <f t="shared" si="51"/>
        <v>#N/A</v>
      </c>
      <c r="AF170" s="13" t="e">
        <f t="shared" si="52"/>
        <v>#N/A</v>
      </c>
      <c r="AG170" s="13" t="e">
        <f t="shared" si="53"/>
        <v>#N/A</v>
      </c>
      <c r="AI170" s="11"/>
      <c r="AJ170" s="11"/>
      <c r="AK170" s="11"/>
      <c r="AL170" s="11"/>
      <c r="AM170" s="11"/>
      <c r="AN170" s="11"/>
      <c r="AO170" s="11"/>
      <c r="AP170" s="11"/>
      <c r="AQ170" s="11">
        <f t="shared" si="58"/>
        <v>163</v>
      </c>
      <c r="AR170" s="11">
        <f t="shared" si="58"/>
        <v>157</v>
      </c>
      <c r="AT170" s="107"/>
      <c r="BA170" s="11"/>
      <c r="BB170" s="11"/>
      <c r="BC170" s="11"/>
      <c r="BD170" s="11"/>
      <c r="BE170" s="11"/>
      <c r="BH170" s="11"/>
      <c r="BI170" s="11"/>
      <c r="BJ170" s="11"/>
      <c r="BK170" s="11"/>
      <c r="BL170" s="11"/>
      <c r="BM170" s="11"/>
      <c r="BN170" s="11"/>
    </row>
    <row r="171" spans="1:66" s="1" customFormat="1" x14ac:dyDescent="0.3">
      <c r="A171" s="11"/>
      <c r="B171" s="1" t="e">
        <f t="shared" si="46"/>
        <v>#N/A</v>
      </c>
      <c r="V171" s="1" t="str">
        <f t="shared" si="54"/>
        <v/>
      </c>
      <c r="W171" s="1" t="str">
        <f t="shared" si="55"/>
        <v/>
      </c>
      <c r="X171" s="1" t="str">
        <f t="shared" si="55"/>
        <v/>
      </c>
      <c r="Y171" s="1" t="str">
        <f t="shared" si="55"/>
        <v/>
      </c>
      <c r="Z171" s="1" t="e">
        <f t="shared" si="56"/>
        <v>#N/A</v>
      </c>
      <c r="AA171" s="3">
        <f t="shared" si="47"/>
        <v>0</v>
      </c>
      <c r="AB171" s="13" t="e">
        <f t="shared" si="48"/>
        <v>#N/A</v>
      </c>
      <c r="AC171" s="13" t="e">
        <f t="shared" si="49"/>
        <v>#N/A</v>
      </c>
      <c r="AD171" s="13" t="e">
        <f t="shared" si="50"/>
        <v>#N/A</v>
      </c>
      <c r="AE171" s="13" t="e">
        <f t="shared" si="51"/>
        <v>#N/A</v>
      </c>
      <c r="AF171" s="13" t="e">
        <f t="shared" si="52"/>
        <v>#N/A</v>
      </c>
      <c r="AG171" s="13" t="e">
        <f t="shared" si="53"/>
        <v>#N/A</v>
      </c>
      <c r="AI171" s="11"/>
      <c r="AJ171" s="11"/>
      <c r="AK171" s="11"/>
      <c r="AL171" s="11"/>
      <c r="AM171" s="11"/>
      <c r="AN171" s="11"/>
      <c r="AO171" s="11"/>
      <c r="AP171" s="11"/>
      <c r="AQ171" s="11">
        <f t="shared" si="58"/>
        <v>164</v>
      </c>
      <c r="AR171" s="11">
        <f t="shared" si="58"/>
        <v>158</v>
      </c>
      <c r="AT171" s="107"/>
      <c r="BA171" s="11"/>
      <c r="BB171" s="11"/>
      <c r="BC171" s="11"/>
      <c r="BD171" s="11"/>
      <c r="BE171" s="11"/>
      <c r="BH171" s="11"/>
      <c r="BI171" s="11"/>
      <c r="BJ171" s="11"/>
      <c r="BK171" s="11"/>
      <c r="BL171" s="11"/>
      <c r="BM171" s="11"/>
      <c r="BN171" s="11"/>
    </row>
    <row r="172" spans="1:66" s="1" customFormat="1" x14ac:dyDescent="0.3">
      <c r="A172" s="11"/>
      <c r="B172" s="1" t="e">
        <f t="shared" si="46"/>
        <v>#N/A</v>
      </c>
      <c r="V172" s="1" t="str">
        <f t="shared" si="54"/>
        <v/>
      </c>
      <c r="W172" s="1" t="str">
        <f t="shared" si="55"/>
        <v/>
      </c>
      <c r="X172" s="1" t="str">
        <f t="shared" si="55"/>
        <v/>
      </c>
      <c r="Y172" s="1" t="str">
        <f t="shared" si="55"/>
        <v/>
      </c>
      <c r="Z172" s="1" t="e">
        <f t="shared" si="56"/>
        <v>#N/A</v>
      </c>
      <c r="AA172" s="3">
        <f t="shared" si="47"/>
        <v>0</v>
      </c>
      <c r="AB172" s="13" t="e">
        <f t="shared" si="48"/>
        <v>#N/A</v>
      </c>
      <c r="AC172" s="13" t="e">
        <f t="shared" si="49"/>
        <v>#N/A</v>
      </c>
      <c r="AD172" s="13" t="e">
        <f t="shared" si="50"/>
        <v>#N/A</v>
      </c>
      <c r="AE172" s="13" t="e">
        <f t="shared" si="51"/>
        <v>#N/A</v>
      </c>
      <c r="AF172" s="13" t="e">
        <f t="shared" si="52"/>
        <v>#N/A</v>
      </c>
      <c r="AG172" s="13" t="e">
        <f t="shared" si="53"/>
        <v>#N/A</v>
      </c>
      <c r="AI172" s="11"/>
      <c r="AJ172" s="11"/>
      <c r="AK172" s="11"/>
      <c r="AL172" s="11"/>
      <c r="AM172" s="11"/>
      <c r="AN172" s="11"/>
      <c r="AO172" s="11"/>
      <c r="AP172" s="11"/>
      <c r="AQ172" s="11">
        <f t="shared" si="58"/>
        <v>165</v>
      </c>
      <c r="AR172" s="11">
        <f t="shared" si="58"/>
        <v>159</v>
      </c>
      <c r="AT172" s="107"/>
      <c r="BA172" s="11"/>
      <c r="BB172" s="11"/>
      <c r="BC172" s="11"/>
      <c r="BD172" s="11"/>
      <c r="BE172" s="11"/>
      <c r="BH172" s="11"/>
      <c r="BI172" s="11"/>
      <c r="BJ172" s="11"/>
      <c r="BK172" s="11"/>
      <c r="BL172" s="11"/>
      <c r="BM172" s="11"/>
      <c r="BN172" s="11"/>
    </row>
    <row r="173" spans="1:66" s="1" customFormat="1" x14ac:dyDescent="0.3">
      <c r="A173" s="11"/>
      <c r="B173" s="1" t="e">
        <f t="shared" si="46"/>
        <v>#N/A</v>
      </c>
      <c r="V173" s="1" t="str">
        <f t="shared" si="54"/>
        <v/>
      </c>
      <c r="W173" s="1" t="str">
        <f t="shared" si="55"/>
        <v/>
      </c>
      <c r="X173" s="1" t="str">
        <f t="shared" si="55"/>
        <v/>
      </c>
      <c r="Y173" s="1" t="str">
        <f t="shared" si="55"/>
        <v/>
      </c>
      <c r="Z173" s="1" t="e">
        <f t="shared" si="56"/>
        <v>#N/A</v>
      </c>
      <c r="AA173" s="3">
        <f t="shared" si="47"/>
        <v>0</v>
      </c>
      <c r="AB173" s="13" t="e">
        <f t="shared" si="48"/>
        <v>#N/A</v>
      </c>
      <c r="AC173" s="13" t="e">
        <f t="shared" si="49"/>
        <v>#N/A</v>
      </c>
      <c r="AD173" s="13" t="e">
        <f t="shared" si="50"/>
        <v>#N/A</v>
      </c>
      <c r="AE173" s="13" t="e">
        <f t="shared" si="51"/>
        <v>#N/A</v>
      </c>
      <c r="AF173" s="13" t="e">
        <f t="shared" si="52"/>
        <v>#N/A</v>
      </c>
      <c r="AG173" s="13" t="e">
        <f t="shared" si="53"/>
        <v>#N/A</v>
      </c>
      <c r="AI173" s="11"/>
      <c r="AJ173" s="11"/>
      <c r="AK173" s="11"/>
      <c r="AL173" s="11"/>
      <c r="AM173" s="11"/>
      <c r="AN173" s="11"/>
      <c r="AO173" s="11"/>
      <c r="AP173" s="11"/>
      <c r="AQ173" s="11">
        <f t="shared" si="58"/>
        <v>166</v>
      </c>
      <c r="AR173" s="11">
        <f t="shared" si="58"/>
        <v>160</v>
      </c>
      <c r="AT173" s="107"/>
      <c r="BA173" s="11"/>
      <c r="BB173" s="11"/>
      <c r="BC173" s="11"/>
      <c r="BD173" s="11"/>
      <c r="BE173" s="11"/>
      <c r="BH173" s="11"/>
      <c r="BI173" s="11"/>
      <c r="BJ173" s="11"/>
      <c r="BK173" s="11"/>
      <c r="BL173" s="11"/>
      <c r="BM173" s="11"/>
      <c r="BN173" s="11"/>
    </row>
    <row r="174" spans="1:66" s="1" customFormat="1" x14ac:dyDescent="0.3">
      <c r="A174" s="11"/>
      <c r="B174" s="1" t="e">
        <f t="shared" si="46"/>
        <v>#N/A</v>
      </c>
      <c r="V174" s="1" t="str">
        <f t="shared" si="54"/>
        <v/>
      </c>
      <c r="W174" s="1" t="str">
        <f t="shared" si="55"/>
        <v/>
      </c>
      <c r="X174" s="1" t="str">
        <f t="shared" si="55"/>
        <v/>
      </c>
      <c r="Y174" s="1" t="str">
        <f t="shared" si="55"/>
        <v/>
      </c>
      <c r="Z174" s="1" t="e">
        <f t="shared" si="56"/>
        <v>#N/A</v>
      </c>
      <c r="AA174" s="3">
        <f t="shared" si="47"/>
        <v>0</v>
      </c>
      <c r="AB174" s="13" t="e">
        <f t="shared" si="48"/>
        <v>#N/A</v>
      </c>
      <c r="AC174" s="13" t="e">
        <f t="shared" si="49"/>
        <v>#N/A</v>
      </c>
      <c r="AD174" s="13" t="e">
        <f t="shared" si="50"/>
        <v>#N/A</v>
      </c>
      <c r="AE174" s="13" t="e">
        <f t="shared" si="51"/>
        <v>#N/A</v>
      </c>
      <c r="AF174" s="13" t="e">
        <f t="shared" si="52"/>
        <v>#N/A</v>
      </c>
      <c r="AG174" s="13" t="e">
        <f t="shared" si="53"/>
        <v>#N/A</v>
      </c>
      <c r="AI174" s="11"/>
      <c r="AJ174" s="11"/>
      <c r="AK174" s="11"/>
      <c r="AL174" s="11"/>
      <c r="AM174" s="11"/>
      <c r="AN174" s="11"/>
      <c r="AO174" s="11"/>
      <c r="AP174" s="11"/>
      <c r="AQ174" s="11">
        <f t="shared" si="58"/>
        <v>167</v>
      </c>
      <c r="AR174" s="11">
        <f t="shared" si="58"/>
        <v>161</v>
      </c>
      <c r="AT174" s="107"/>
      <c r="BA174" s="11"/>
      <c r="BB174" s="11"/>
      <c r="BC174" s="11"/>
      <c r="BD174" s="11"/>
      <c r="BE174" s="11"/>
      <c r="BH174" s="11"/>
      <c r="BI174" s="11"/>
      <c r="BJ174" s="11"/>
      <c r="BK174" s="11"/>
      <c r="BL174" s="11"/>
      <c r="BM174" s="11"/>
      <c r="BN174" s="11"/>
    </row>
    <row r="175" spans="1:66" s="1" customFormat="1" x14ac:dyDescent="0.3">
      <c r="A175" s="11"/>
      <c r="B175" s="1" t="e">
        <f t="shared" si="46"/>
        <v>#N/A</v>
      </c>
      <c r="V175" s="1" t="str">
        <f t="shared" si="54"/>
        <v/>
      </c>
      <c r="W175" s="1" t="str">
        <f t="shared" si="55"/>
        <v/>
      </c>
      <c r="X175" s="1" t="str">
        <f t="shared" si="55"/>
        <v/>
      </c>
      <c r="Y175" s="1" t="str">
        <f t="shared" si="55"/>
        <v/>
      </c>
      <c r="Z175" s="1" t="e">
        <f t="shared" si="56"/>
        <v>#N/A</v>
      </c>
      <c r="AA175" s="3">
        <f t="shared" si="47"/>
        <v>0</v>
      </c>
      <c r="AB175" s="13" t="e">
        <f t="shared" si="48"/>
        <v>#N/A</v>
      </c>
      <c r="AC175" s="13" t="e">
        <f t="shared" si="49"/>
        <v>#N/A</v>
      </c>
      <c r="AD175" s="13" t="e">
        <f t="shared" si="50"/>
        <v>#N/A</v>
      </c>
      <c r="AE175" s="13" t="e">
        <f t="shared" si="51"/>
        <v>#N/A</v>
      </c>
      <c r="AF175" s="13" t="e">
        <f t="shared" si="52"/>
        <v>#N/A</v>
      </c>
      <c r="AG175" s="13" t="e">
        <f t="shared" si="53"/>
        <v>#N/A</v>
      </c>
      <c r="AI175" s="11"/>
      <c r="AJ175" s="11"/>
      <c r="AK175" s="11"/>
      <c r="AL175" s="11"/>
      <c r="AM175" s="11"/>
      <c r="AN175" s="11"/>
      <c r="AO175" s="11"/>
      <c r="AP175" s="11"/>
      <c r="AQ175" s="11">
        <f t="shared" si="58"/>
        <v>168</v>
      </c>
      <c r="AR175" s="11">
        <f t="shared" si="58"/>
        <v>162</v>
      </c>
      <c r="AT175" s="107"/>
      <c r="BA175" s="11"/>
      <c r="BB175" s="11"/>
      <c r="BC175" s="11"/>
      <c r="BD175" s="11"/>
      <c r="BE175" s="11"/>
      <c r="BH175" s="11"/>
      <c r="BI175" s="11"/>
      <c r="BJ175" s="11"/>
      <c r="BK175" s="11"/>
      <c r="BL175" s="11"/>
      <c r="BM175" s="11"/>
      <c r="BN175" s="11"/>
    </row>
    <row r="176" spans="1:66" s="1" customFormat="1" x14ac:dyDescent="0.3">
      <c r="A176" s="11"/>
      <c r="B176" s="1" t="e">
        <f t="shared" si="46"/>
        <v>#N/A</v>
      </c>
      <c r="V176" s="1" t="str">
        <f t="shared" si="54"/>
        <v/>
      </c>
      <c r="W176" s="1" t="str">
        <f t="shared" si="55"/>
        <v/>
      </c>
      <c r="X176" s="1" t="str">
        <f t="shared" si="55"/>
        <v/>
      </c>
      <c r="Y176" s="1" t="str">
        <f t="shared" si="55"/>
        <v/>
      </c>
      <c r="Z176" s="1" t="e">
        <f t="shared" si="56"/>
        <v>#N/A</v>
      </c>
      <c r="AA176" s="3">
        <f t="shared" si="47"/>
        <v>0</v>
      </c>
      <c r="AB176" s="13" t="e">
        <f t="shared" si="48"/>
        <v>#N/A</v>
      </c>
      <c r="AC176" s="13" t="e">
        <f t="shared" si="49"/>
        <v>#N/A</v>
      </c>
      <c r="AD176" s="13" t="e">
        <f t="shared" si="50"/>
        <v>#N/A</v>
      </c>
      <c r="AE176" s="13" t="e">
        <f t="shared" si="51"/>
        <v>#N/A</v>
      </c>
      <c r="AF176" s="13" t="e">
        <f t="shared" si="52"/>
        <v>#N/A</v>
      </c>
      <c r="AG176" s="13" t="e">
        <f t="shared" si="53"/>
        <v>#N/A</v>
      </c>
      <c r="AI176" s="11"/>
      <c r="AJ176" s="11"/>
      <c r="AK176" s="11"/>
      <c r="AL176" s="11"/>
      <c r="AM176" s="11"/>
      <c r="AN176" s="11"/>
      <c r="AO176" s="11"/>
      <c r="AP176" s="11"/>
      <c r="AQ176" s="11">
        <f t="shared" ref="AQ176:AR191" si="59">+AQ175+1</f>
        <v>169</v>
      </c>
      <c r="AR176" s="11">
        <f t="shared" si="59"/>
        <v>163</v>
      </c>
      <c r="AT176" s="107"/>
      <c r="BA176" s="11"/>
      <c r="BB176" s="11"/>
      <c r="BC176" s="11"/>
      <c r="BD176" s="11"/>
      <c r="BE176" s="11"/>
      <c r="BH176" s="11"/>
      <c r="BI176" s="11"/>
      <c r="BJ176" s="11"/>
      <c r="BK176" s="11"/>
      <c r="BL176" s="11"/>
      <c r="BM176" s="11"/>
      <c r="BN176" s="11"/>
    </row>
    <row r="177" spans="1:66" s="1" customFormat="1" x14ac:dyDescent="0.3">
      <c r="A177" s="11"/>
      <c r="B177" s="1" t="e">
        <f t="shared" si="46"/>
        <v>#N/A</v>
      </c>
      <c r="V177" s="1" t="str">
        <f t="shared" si="54"/>
        <v/>
      </c>
      <c r="W177" s="1" t="str">
        <f t="shared" si="55"/>
        <v/>
      </c>
      <c r="X177" s="1" t="str">
        <f t="shared" si="55"/>
        <v/>
      </c>
      <c r="Y177" s="1" t="str">
        <f t="shared" si="55"/>
        <v/>
      </c>
      <c r="Z177" s="1" t="e">
        <f t="shared" si="56"/>
        <v>#N/A</v>
      </c>
      <c r="AA177" s="3">
        <f t="shared" si="47"/>
        <v>0</v>
      </c>
      <c r="AB177" s="13" t="e">
        <f t="shared" si="48"/>
        <v>#N/A</v>
      </c>
      <c r="AC177" s="13" t="e">
        <f t="shared" si="49"/>
        <v>#N/A</v>
      </c>
      <c r="AD177" s="13" t="e">
        <f t="shared" si="50"/>
        <v>#N/A</v>
      </c>
      <c r="AE177" s="13" t="e">
        <f t="shared" si="51"/>
        <v>#N/A</v>
      </c>
      <c r="AF177" s="13" t="e">
        <f t="shared" si="52"/>
        <v>#N/A</v>
      </c>
      <c r="AG177" s="13" t="e">
        <f t="shared" si="53"/>
        <v>#N/A</v>
      </c>
      <c r="AI177" s="11"/>
      <c r="AJ177" s="11"/>
      <c r="AK177" s="11"/>
      <c r="AL177" s="11"/>
      <c r="AM177" s="11"/>
      <c r="AN177" s="11"/>
      <c r="AO177" s="11"/>
      <c r="AP177" s="11"/>
      <c r="AQ177" s="11">
        <f t="shared" si="59"/>
        <v>170</v>
      </c>
      <c r="AR177" s="11">
        <f t="shared" si="59"/>
        <v>164</v>
      </c>
      <c r="AT177" s="107"/>
      <c r="BA177" s="11"/>
      <c r="BB177" s="11"/>
      <c r="BC177" s="11"/>
      <c r="BD177" s="11"/>
      <c r="BE177" s="11"/>
      <c r="BH177" s="11"/>
      <c r="BI177" s="11"/>
      <c r="BJ177" s="11"/>
      <c r="BK177" s="11"/>
      <c r="BL177" s="11"/>
      <c r="BM177" s="11"/>
      <c r="BN177" s="11"/>
    </row>
    <row r="178" spans="1:66" s="1" customFormat="1" x14ac:dyDescent="0.3">
      <c r="A178" s="11"/>
      <c r="B178" s="1" t="e">
        <f t="shared" si="46"/>
        <v>#N/A</v>
      </c>
      <c r="V178" s="1" t="str">
        <f t="shared" si="54"/>
        <v/>
      </c>
      <c r="W178" s="1" t="str">
        <f t="shared" si="55"/>
        <v/>
      </c>
      <c r="X178" s="1" t="str">
        <f t="shared" si="55"/>
        <v/>
      </c>
      <c r="Y178" s="1" t="str">
        <f t="shared" si="55"/>
        <v/>
      </c>
      <c r="Z178" s="1" t="e">
        <f t="shared" si="56"/>
        <v>#N/A</v>
      </c>
      <c r="AA178" s="3">
        <f t="shared" si="47"/>
        <v>0</v>
      </c>
      <c r="AB178" s="13" t="e">
        <f t="shared" si="48"/>
        <v>#N/A</v>
      </c>
      <c r="AC178" s="13" t="e">
        <f t="shared" si="49"/>
        <v>#N/A</v>
      </c>
      <c r="AD178" s="13" t="e">
        <f t="shared" si="50"/>
        <v>#N/A</v>
      </c>
      <c r="AE178" s="13" t="e">
        <f t="shared" si="51"/>
        <v>#N/A</v>
      </c>
      <c r="AF178" s="13" t="e">
        <f t="shared" si="52"/>
        <v>#N/A</v>
      </c>
      <c r="AG178" s="13" t="e">
        <f t="shared" si="53"/>
        <v>#N/A</v>
      </c>
      <c r="AI178" s="11"/>
      <c r="AJ178" s="11"/>
      <c r="AK178" s="11"/>
      <c r="AL178" s="11"/>
      <c r="AM178" s="11"/>
      <c r="AN178" s="11"/>
      <c r="AO178" s="11"/>
      <c r="AP178" s="11"/>
      <c r="AQ178" s="11">
        <f t="shared" si="59"/>
        <v>171</v>
      </c>
      <c r="AR178" s="11">
        <f t="shared" si="59"/>
        <v>165</v>
      </c>
      <c r="AT178" s="107"/>
      <c r="BA178" s="11"/>
      <c r="BB178" s="11"/>
      <c r="BC178" s="11"/>
      <c r="BD178" s="11"/>
      <c r="BE178" s="11"/>
      <c r="BH178" s="11"/>
      <c r="BI178" s="11"/>
      <c r="BJ178" s="11"/>
      <c r="BK178" s="11"/>
      <c r="BL178" s="11"/>
      <c r="BM178" s="11"/>
      <c r="BN178" s="11"/>
    </row>
    <row r="179" spans="1:66" s="1" customFormat="1" x14ac:dyDescent="0.3">
      <c r="A179" s="11"/>
      <c r="B179" s="1" t="e">
        <f t="shared" si="46"/>
        <v>#N/A</v>
      </c>
      <c r="V179" s="1" t="str">
        <f t="shared" si="54"/>
        <v/>
      </c>
      <c r="W179" s="1" t="str">
        <f t="shared" si="55"/>
        <v/>
      </c>
      <c r="X179" s="1" t="str">
        <f t="shared" si="55"/>
        <v/>
      </c>
      <c r="Y179" s="1" t="str">
        <f t="shared" si="55"/>
        <v/>
      </c>
      <c r="Z179" s="1" t="e">
        <f t="shared" si="56"/>
        <v>#N/A</v>
      </c>
      <c r="AA179" s="3">
        <f t="shared" si="47"/>
        <v>0</v>
      </c>
      <c r="AB179" s="13" t="e">
        <f t="shared" si="48"/>
        <v>#N/A</v>
      </c>
      <c r="AC179" s="13" t="e">
        <f t="shared" si="49"/>
        <v>#N/A</v>
      </c>
      <c r="AD179" s="13" t="e">
        <f t="shared" si="50"/>
        <v>#N/A</v>
      </c>
      <c r="AE179" s="13" t="e">
        <f t="shared" si="51"/>
        <v>#N/A</v>
      </c>
      <c r="AF179" s="13" t="e">
        <f t="shared" si="52"/>
        <v>#N/A</v>
      </c>
      <c r="AG179" s="13" t="e">
        <f t="shared" si="53"/>
        <v>#N/A</v>
      </c>
      <c r="AI179" s="11"/>
      <c r="AJ179" s="11"/>
      <c r="AK179" s="11"/>
      <c r="AL179" s="11"/>
      <c r="AM179" s="11"/>
      <c r="AN179" s="11"/>
      <c r="AO179" s="11"/>
      <c r="AP179" s="11"/>
      <c r="AQ179" s="11">
        <f t="shared" si="59"/>
        <v>172</v>
      </c>
      <c r="AR179" s="11">
        <f t="shared" si="59"/>
        <v>166</v>
      </c>
      <c r="AT179" s="107"/>
      <c r="BA179" s="11"/>
      <c r="BB179" s="11"/>
      <c r="BC179" s="11"/>
      <c r="BD179" s="11"/>
      <c r="BE179" s="11"/>
      <c r="BH179" s="11"/>
      <c r="BI179" s="11"/>
      <c r="BJ179" s="11"/>
      <c r="BK179" s="11"/>
      <c r="BL179" s="11"/>
      <c r="BM179" s="11"/>
      <c r="BN179" s="11"/>
    </row>
    <row r="180" spans="1:66" s="1" customFormat="1" x14ac:dyDescent="0.3">
      <c r="A180" s="11"/>
      <c r="B180" s="1" t="e">
        <f t="shared" si="46"/>
        <v>#N/A</v>
      </c>
      <c r="V180" s="1" t="str">
        <f t="shared" si="54"/>
        <v/>
      </c>
      <c r="W180" s="1" t="str">
        <f t="shared" si="55"/>
        <v/>
      </c>
      <c r="X180" s="1" t="str">
        <f t="shared" si="55"/>
        <v/>
      </c>
      <c r="Y180" s="1" t="str">
        <f t="shared" si="55"/>
        <v/>
      </c>
      <c r="Z180" s="1" t="e">
        <f t="shared" si="56"/>
        <v>#N/A</v>
      </c>
      <c r="AA180" s="3">
        <f t="shared" si="47"/>
        <v>0</v>
      </c>
      <c r="AB180" s="13" t="e">
        <f t="shared" si="48"/>
        <v>#N/A</v>
      </c>
      <c r="AC180" s="13" t="e">
        <f t="shared" si="49"/>
        <v>#N/A</v>
      </c>
      <c r="AD180" s="13" t="e">
        <f t="shared" si="50"/>
        <v>#N/A</v>
      </c>
      <c r="AE180" s="13" t="e">
        <f t="shared" si="51"/>
        <v>#N/A</v>
      </c>
      <c r="AF180" s="13" t="e">
        <f t="shared" si="52"/>
        <v>#N/A</v>
      </c>
      <c r="AG180" s="13" t="e">
        <f t="shared" si="53"/>
        <v>#N/A</v>
      </c>
      <c r="AI180" s="11"/>
      <c r="AJ180" s="11"/>
      <c r="AK180" s="11"/>
      <c r="AL180" s="11"/>
      <c r="AM180" s="11"/>
      <c r="AN180" s="11"/>
      <c r="AO180" s="11"/>
      <c r="AP180" s="11"/>
      <c r="AQ180" s="11">
        <f t="shared" si="59"/>
        <v>173</v>
      </c>
      <c r="AR180" s="11">
        <f t="shared" si="59"/>
        <v>167</v>
      </c>
      <c r="AT180" s="107"/>
      <c r="BA180" s="11"/>
      <c r="BB180" s="11"/>
      <c r="BC180" s="11"/>
      <c r="BD180" s="11"/>
      <c r="BE180" s="11"/>
      <c r="BH180" s="11"/>
      <c r="BI180" s="11"/>
      <c r="BJ180" s="11"/>
      <c r="BK180" s="11"/>
      <c r="BL180" s="11"/>
      <c r="BM180" s="11"/>
      <c r="BN180" s="11"/>
    </row>
    <row r="181" spans="1:66" s="1" customFormat="1" x14ac:dyDescent="0.3">
      <c r="A181" s="11"/>
      <c r="B181" s="1" t="e">
        <f t="shared" si="46"/>
        <v>#N/A</v>
      </c>
      <c r="V181" s="1" t="str">
        <f t="shared" si="54"/>
        <v/>
      </c>
      <c r="W181" s="1" t="str">
        <f t="shared" si="55"/>
        <v/>
      </c>
      <c r="X181" s="1" t="str">
        <f t="shared" si="55"/>
        <v/>
      </c>
      <c r="Y181" s="1" t="str">
        <f t="shared" si="55"/>
        <v/>
      </c>
      <c r="Z181" s="1" t="e">
        <f t="shared" si="56"/>
        <v>#N/A</v>
      </c>
      <c r="AA181" s="3">
        <f t="shared" si="47"/>
        <v>0</v>
      </c>
      <c r="AB181" s="13" t="e">
        <f t="shared" si="48"/>
        <v>#N/A</v>
      </c>
      <c r="AC181" s="13" t="e">
        <f t="shared" si="49"/>
        <v>#N/A</v>
      </c>
      <c r="AD181" s="13" t="e">
        <f t="shared" si="50"/>
        <v>#N/A</v>
      </c>
      <c r="AE181" s="13" t="e">
        <f t="shared" si="51"/>
        <v>#N/A</v>
      </c>
      <c r="AF181" s="13" t="e">
        <f t="shared" si="52"/>
        <v>#N/A</v>
      </c>
      <c r="AG181" s="13" t="e">
        <f t="shared" si="53"/>
        <v>#N/A</v>
      </c>
      <c r="AI181" s="11"/>
      <c r="AJ181" s="11"/>
      <c r="AK181" s="11"/>
      <c r="AL181" s="11"/>
      <c r="AM181" s="11"/>
      <c r="AN181" s="11"/>
      <c r="AO181" s="11"/>
      <c r="AP181" s="11"/>
      <c r="AQ181" s="11">
        <f t="shared" si="59"/>
        <v>174</v>
      </c>
      <c r="AR181" s="11">
        <f t="shared" si="59"/>
        <v>168</v>
      </c>
      <c r="AT181" s="107"/>
      <c r="BA181" s="11"/>
      <c r="BB181" s="11"/>
      <c r="BC181" s="11"/>
      <c r="BD181" s="11"/>
      <c r="BE181" s="11"/>
      <c r="BH181" s="11"/>
      <c r="BI181" s="11"/>
      <c r="BJ181" s="11"/>
      <c r="BK181" s="11"/>
      <c r="BL181" s="11"/>
      <c r="BM181" s="11"/>
      <c r="BN181" s="11"/>
    </row>
    <row r="182" spans="1:66" s="1" customFormat="1" x14ac:dyDescent="0.3">
      <c r="A182" s="11"/>
      <c r="B182" s="1" t="e">
        <f t="shared" si="46"/>
        <v>#N/A</v>
      </c>
      <c r="V182" s="1" t="str">
        <f t="shared" si="54"/>
        <v/>
      </c>
      <c r="W182" s="1" t="str">
        <f t="shared" si="55"/>
        <v/>
      </c>
      <c r="X182" s="1" t="str">
        <f t="shared" si="55"/>
        <v/>
      </c>
      <c r="Y182" s="1" t="str">
        <f t="shared" si="55"/>
        <v/>
      </c>
      <c r="Z182" s="1" t="e">
        <f t="shared" si="56"/>
        <v>#N/A</v>
      </c>
      <c r="AA182" s="3">
        <f t="shared" si="47"/>
        <v>0</v>
      </c>
      <c r="AB182" s="13" t="e">
        <f t="shared" si="48"/>
        <v>#N/A</v>
      </c>
      <c r="AC182" s="13" t="e">
        <f t="shared" si="49"/>
        <v>#N/A</v>
      </c>
      <c r="AD182" s="13" t="e">
        <f t="shared" si="50"/>
        <v>#N/A</v>
      </c>
      <c r="AE182" s="13" t="e">
        <f t="shared" si="51"/>
        <v>#N/A</v>
      </c>
      <c r="AF182" s="13" t="e">
        <f t="shared" si="52"/>
        <v>#N/A</v>
      </c>
      <c r="AG182" s="13" t="e">
        <f t="shared" si="53"/>
        <v>#N/A</v>
      </c>
      <c r="AI182" s="11"/>
      <c r="AJ182" s="11"/>
      <c r="AK182" s="11"/>
      <c r="AL182" s="11"/>
      <c r="AM182" s="11"/>
      <c r="AN182" s="11"/>
      <c r="AO182" s="11"/>
      <c r="AP182" s="11"/>
      <c r="AQ182" s="11">
        <f t="shared" si="59"/>
        <v>175</v>
      </c>
      <c r="AR182" s="11">
        <f t="shared" si="59"/>
        <v>169</v>
      </c>
      <c r="AT182" s="107"/>
      <c r="BA182" s="11"/>
      <c r="BB182" s="11"/>
      <c r="BC182" s="11"/>
      <c r="BD182" s="11"/>
      <c r="BE182" s="11"/>
      <c r="BH182" s="11"/>
      <c r="BI182" s="11"/>
      <c r="BJ182" s="11"/>
      <c r="BK182" s="11"/>
      <c r="BL182" s="11"/>
      <c r="BM182" s="11"/>
      <c r="BN182" s="11"/>
    </row>
    <row r="183" spans="1:66" s="1" customFormat="1" x14ac:dyDescent="0.3">
      <c r="A183" s="11"/>
      <c r="B183" s="1" t="e">
        <f t="shared" si="46"/>
        <v>#N/A</v>
      </c>
      <c r="V183" s="1" t="str">
        <f t="shared" si="54"/>
        <v/>
      </c>
      <c r="W183" s="1" t="str">
        <f t="shared" si="55"/>
        <v/>
      </c>
      <c r="X183" s="1" t="str">
        <f t="shared" si="55"/>
        <v/>
      </c>
      <c r="Y183" s="1" t="str">
        <f t="shared" si="55"/>
        <v/>
      </c>
      <c r="Z183" s="1" t="e">
        <f t="shared" si="56"/>
        <v>#N/A</v>
      </c>
      <c r="AA183" s="3">
        <f t="shared" si="47"/>
        <v>0</v>
      </c>
      <c r="AB183" s="13" t="e">
        <f t="shared" si="48"/>
        <v>#N/A</v>
      </c>
      <c r="AC183" s="13" t="e">
        <f t="shared" si="49"/>
        <v>#N/A</v>
      </c>
      <c r="AD183" s="13" t="e">
        <f t="shared" si="50"/>
        <v>#N/A</v>
      </c>
      <c r="AE183" s="13" t="e">
        <f t="shared" si="51"/>
        <v>#N/A</v>
      </c>
      <c r="AF183" s="13" t="e">
        <f t="shared" si="52"/>
        <v>#N/A</v>
      </c>
      <c r="AG183" s="13" t="e">
        <f t="shared" si="53"/>
        <v>#N/A</v>
      </c>
      <c r="AI183" s="11"/>
      <c r="AJ183" s="11"/>
      <c r="AK183" s="11"/>
      <c r="AL183" s="11"/>
      <c r="AM183" s="11"/>
      <c r="AN183" s="11"/>
      <c r="AO183" s="11"/>
      <c r="AP183" s="11"/>
      <c r="AQ183" s="11">
        <f t="shared" si="59"/>
        <v>176</v>
      </c>
      <c r="AR183" s="11">
        <f t="shared" si="59"/>
        <v>170</v>
      </c>
      <c r="AT183" s="107"/>
      <c r="BA183" s="11"/>
      <c r="BB183" s="11"/>
      <c r="BC183" s="11"/>
      <c r="BD183" s="11"/>
      <c r="BE183" s="11"/>
      <c r="BH183" s="11"/>
      <c r="BI183" s="11"/>
      <c r="BJ183" s="11"/>
      <c r="BK183" s="11"/>
      <c r="BL183" s="11"/>
      <c r="BM183" s="11"/>
      <c r="BN183" s="11"/>
    </row>
    <row r="184" spans="1:66" s="1" customFormat="1" x14ac:dyDescent="0.3">
      <c r="A184" s="11"/>
      <c r="B184" s="1" t="e">
        <f t="shared" si="46"/>
        <v>#N/A</v>
      </c>
      <c r="V184" s="1" t="str">
        <f t="shared" si="54"/>
        <v/>
      </c>
      <c r="W184" s="1" t="str">
        <f t="shared" si="55"/>
        <v/>
      </c>
      <c r="X184" s="1" t="str">
        <f t="shared" si="55"/>
        <v/>
      </c>
      <c r="Y184" s="1" t="str">
        <f t="shared" si="55"/>
        <v/>
      </c>
      <c r="Z184" s="1" t="e">
        <f t="shared" si="56"/>
        <v>#N/A</v>
      </c>
      <c r="AA184" s="3">
        <f t="shared" si="47"/>
        <v>0</v>
      </c>
      <c r="AB184" s="13" t="e">
        <f t="shared" si="48"/>
        <v>#N/A</v>
      </c>
      <c r="AC184" s="13" t="e">
        <f t="shared" si="49"/>
        <v>#N/A</v>
      </c>
      <c r="AD184" s="13" t="e">
        <f t="shared" si="50"/>
        <v>#N/A</v>
      </c>
      <c r="AE184" s="13" t="e">
        <f t="shared" si="51"/>
        <v>#N/A</v>
      </c>
      <c r="AF184" s="13" t="e">
        <f t="shared" si="52"/>
        <v>#N/A</v>
      </c>
      <c r="AG184" s="13" t="e">
        <f t="shared" si="53"/>
        <v>#N/A</v>
      </c>
      <c r="AI184" s="11"/>
      <c r="AJ184" s="11"/>
      <c r="AK184" s="11"/>
      <c r="AL184" s="11"/>
      <c r="AM184" s="11"/>
      <c r="AN184" s="11"/>
      <c r="AO184" s="11"/>
      <c r="AP184" s="11"/>
      <c r="AQ184" s="11">
        <f t="shared" si="59"/>
        <v>177</v>
      </c>
      <c r="AR184" s="11">
        <f t="shared" si="59"/>
        <v>171</v>
      </c>
      <c r="AT184" s="107"/>
      <c r="BA184" s="11"/>
      <c r="BB184" s="11"/>
      <c r="BC184" s="11"/>
      <c r="BD184" s="11"/>
      <c r="BE184" s="11"/>
      <c r="BH184" s="11"/>
      <c r="BI184" s="11"/>
      <c r="BJ184" s="11"/>
      <c r="BK184" s="11"/>
      <c r="BL184" s="11"/>
      <c r="BM184" s="11"/>
      <c r="BN184" s="11"/>
    </row>
    <row r="185" spans="1:66" s="1" customFormat="1" x14ac:dyDescent="0.3">
      <c r="A185" s="11"/>
      <c r="B185" s="1" t="e">
        <f t="shared" si="46"/>
        <v>#N/A</v>
      </c>
      <c r="V185" s="1" t="str">
        <f t="shared" si="54"/>
        <v/>
      </c>
      <c r="W185" s="1" t="str">
        <f t="shared" si="55"/>
        <v/>
      </c>
      <c r="X185" s="1" t="str">
        <f t="shared" si="55"/>
        <v/>
      </c>
      <c r="Y185" s="1" t="str">
        <f t="shared" si="55"/>
        <v/>
      </c>
      <c r="Z185" s="1" t="e">
        <f t="shared" si="56"/>
        <v>#N/A</v>
      </c>
      <c r="AA185" s="3">
        <f t="shared" si="47"/>
        <v>0</v>
      </c>
      <c r="AB185" s="13" t="e">
        <f t="shared" si="48"/>
        <v>#N/A</v>
      </c>
      <c r="AC185" s="13" t="e">
        <f t="shared" si="49"/>
        <v>#N/A</v>
      </c>
      <c r="AD185" s="13" t="e">
        <f t="shared" si="50"/>
        <v>#N/A</v>
      </c>
      <c r="AE185" s="13" t="e">
        <f t="shared" si="51"/>
        <v>#N/A</v>
      </c>
      <c r="AF185" s="13" t="e">
        <f t="shared" si="52"/>
        <v>#N/A</v>
      </c>
      <c r="AG185" s="13" t="e">
        <f t="shared" si="53"/>
        <v>#N/A</v>
      </c>
      <c r="AI185" s="11"/>
      <c r="AJ185" s="11"/>
      <c r="AK185" s="11"/>
      <c r="AL185" s="11"/>
      <c r="AM185" s="11"/>
      <c r="AN185" s="11"/>
      <c r="AO185" s="11"/>
      <c r="AP185" s="11"/>
      <c r="AQ185" s="11">
        <f t="shared" si="59"/>
        <v>178</v>
      </c>
      <c r="AR185" s="11">
        <f t="shared" si="59"/>
        <v>172</v>
      </c>
      <c r="AT185" s="107"/>
      <c r="BA185" s="11"/>
      <c r="BB185" s="11"/>
      <c r="BC185" s="11"/>
      <c r="BD185" s="11"/>
      <c r="BE185" s="11"/>
      <c r="BH185" s="11"/>
      <c r="BI185" s="11"/>
      <c r="BJ185" s="11"/>
      <c r="BK185" s="11"/>
      <c r="BL185" s="11"/>
      <c r="BM185" s="11"/>
      <c r="BN185" s="11"/>
    </row>
    <row r="186" spans="1:66" s="1" customFormat="1" x14ac:dyDescent="0.3">
      <c r="A186" s="11"/>
      <c r="B186" s="1" t="e">
        <f t="shared" si="46"/>
        <v>#N/A</v>
      </c>
      <c r="V186" s="1" t="str">
        <f t="shared" si="54"/>
        <v/>
      </c>
      <c r="W186" s="1" t="str">
        <f t="shared" si="55"/>
        <v/>
      </c>
      <c r="X186" s="1" t="str">
        <f t="shared" si="55"/>
        <v/>
      </c>
      <c r="Y186" s="1" t="str">
        <f t="shared" si="55"/>
        <v/>
      </c>
      <c r="Z186" s="1" t="e">
        <f t="shared" si="56"/>
        <v>#N/A</v>
      </c>
      <c r="AA186" s="3">
        <f t="shared" si="47"/>
        <v>0</v>
      </c>
      <c r="AB186" s="13" t="e">
        <f t="shared" si="48"/>
        <v>#N/A</v>
      </c>
      <c r="AC186" s="13" t="e">
        <f t="shared" si="49"/>
        <v>#N/A</v>
      </c>
      <c r="AD186" s="13" t="e">
        <f t="shared" si="50"/>
        <v>#N/A</v>
      </c>
      <c r="AE186" s="13" t="e">
        <f t="shared" si="51"/>
        <v>#N/A</v>
      </c>
      <c r="AF186" s="13" t="e">
        <f t="shared" si="52"/>
        <v>#N/A</v>
      </c>
      <c r="AG186" s="13" t="e">
        <f t="shared" si="53"/>
        <v>#N/A</v>
      </c>
      <c r="AI186" s="11"/>
      <c r="AJ186" s="11"/>
      <c r="AK186" s="11"/>
      <c r="AL186" s="11"/>
      <c r="AM186" s="11"/>
      <c r="AN186" s="11"/>
      <c r="AO186" s="11"/>
      <c r="AP186" s="11"/>
      <c r="AQ186" s="11">
        <f t="shared" si="59"/>
        <v>179</v>
      </c>
      <c r="AR186" s="11">
        <f t="shared" si="59"/>
        <v>173</v>
      </c>
      <c r="AT186" s="107"/>
      <c r="BA186" s="11"/>
      <c r="BB186" s="11"/>
      <c r="BC186" s="11"/>
      <c r="BD186" s="11"/>
      <c r="BE186" s="11"/>
      <c r="BH186" s="11"/>
      <c r="BI186" s="11"/>
      <c r="BJ186" s="11"/>
      <c r="BK186" s="11"/>
      <c r="BL186" s="11"/>
      <c r="BM186" s="11"/>
      <c r="BN186" s="11"/>
    </row>
    <row r="187" spans="1:66" s="1" customFormat="1" x14ac:dyDescent="0.3">
      <c r="A187" s="11"/>
      <c r="B187" s="1" t="e">
        <f t="shared" si="46"/>
        <v>#N/A</v>
      </c>
      <c r="V187" s="1" t="str">
        <f t="shared" si="54"/>
        <v/>
      </c>
      <c r="W187" s="1" t="str">
        <f t="shared" si="55"/>
        <v/>
      </c>
      <c r="X187" s="1" t="str">
        <f t="shared" si="55"/>
        <v/>
      </c>
      <c r="Y187" s="1" t="str">
        <f t="shared" si="55"/>
        <v/>
      </c>
      <c r="Z187" s="1" t="e">
        <f t="shared" si="56"/>
        <v>#N/A</v>
      </c>
      <c r="AA187" s="3">
        <f t="shared" si="47"/>
        <v>0</v>
      </c>
      <c r="AB187" s="13" t="e">
        <f t="shared" si="48"/>
        <v>#N/A</v>
      </c>
      <c r="AC187" s="13" t="e">
        <f t="shared" si="49"/>
        <v>#N/A</v>
      </c>
      <c r="AD187" s="13" t="e">
        <f t="shared" si="50"/>
        <v>#N/A</v>
      </c>
      <c r="AE187" s="13" t="e">
        <f t="shared" si="51"/>
        <v>#N/A</v>
      </c>
      <c r="AF187" s="13" t="e">
        <f t="shared" si="52"/>
        <v>#N/A</v>
      </c>
      <c r="AG187" s="13" t="e">
        <f t="shared" si="53"/>
        <v>#N/A</v>
      </c>
      <c r="AI187" s="11"/>
      <c r="AJ187" s="11"/>
      <c r="AK187" s="11"/>
      <c r="AL187" s="11"/>
      <c r="AM187" s="11"/>
      <c r="AN187" s="11"/>
      <c r="AO187" s="11"/>
      <c r="AP187" s="11"/>
      <c r="AQ187" s="11">
        <f t="shared" si="59"/>
        <v>180</v>
      </c>
      <c r="AR187" s="11">
        <f t="shared" si="59"/>
        <v>174</v>
      </c>
      <c r="AT187" s="107"/>
      <c r="BA187" s="11"/>
      <c r="BB187" s="11"/>
      <c r="BC187" s="11"/>
      <c r="BD187" s="11"/>
      <c r="BE187" s="11"/>
      <c r="BH187" s="11"/>
      <c r="BI187" s="11"/>
      <c r="BJ187" s="11"/>
      <c r="BK187" s="11"/>
      <c r="BL187" s="11"/>
      <c r="BM187" s="11"/>
      <c r="BN187" s="11"/>
    </row>
    <row r="188" spans="1:66" s="1" customFormat="1" x14ac:dyDescent="0.3">
      <c r="A188" s="11"/>
      <c r="B188" s="1" t="e">
        <f t="shared" si="46"/>
        <v>#N/A</v>
      </c>
      <c r="V188" s="1" t="str">
        <f t="shared" si="54"/>
        <v/>
      </c>
      <c r="W188" s="1" t="str">
        <f t="shared" si="55"/>
        <v/>
      </c>
      <c r="X188" s="1" t="str">
        <f t="shared" si="55"/>
        <v/>
      </c>
      <c r="Y188" s="1" t="str">
        <f t="shared" si="55"/>
        <v/>
      </c>
      <c r="Z188" s="1" t="e">
        <f t="shared" si="56"/>
        <v>#N/A</v>
      </c>
      <c r="AA188" s="3">
        <f t="shared" si="47"/>
        <v>0</v>
      </c>
      <c r="AB188" s="13" t="e">
        <f t="shared" si="48"/>
        <v>#N/A</v>
      </c>
      <c r="AC188" s="13" t="e">
        <f t="shared" si="49"/>
        <v>#N/A</v>
      </c>
      <c r="AD188" s="13" t="e">
        <f t="shared" si="50"/>
        <v>#N/A</v>
      </c>
      <c r="AE188" s="13" t="e">
        <f t="shared" si="51"/>
        <v>#N/A</v>
      </c>
      <c r="AF188" s="13" t="e">
        <f t="shared" si="52"/>
        <v>#N/A</v>
      </c>
      <c r="AG188" s="13" t="e">
        <f t="shared" si="53"/>
        <v>#N/A</v>
      </c>
      <c r="AI188" s="11"/>
      <c r="AJ188" s="11"/>
      <c r="AK188" s="11"/>
      <c r="AL188" s="11"/>
      <c r="AM188" s="11"/>
      <c r="AN188" s="11"/>
      <c r="AO188" s="11"/>
      <c r="AP188" s="11"/>
      <c r="AQ188" s="11">
        <f t="shared" si="59"/>
        <v>181</v>
      </c>
      <c r="AR188" s="11">
        <f t="shared" si="59"/>
        <v>175</v>
      </c>
      <c r="AT188" s="107"/>
      <c r="BA188" s="11"/>
      <c r="BB188" s="11"/>
      <c r="BC188" s="11"/>
      <c r="BD188" s="11"/>
      <c r="BE188" s="11"/>
      <c r="BH188" s="11"/>
      <c r="BI188" s="11"/>
      <c r="BJ188" s="11"/>
      <c r="BK188" s="11"/>
      <c r="BL188" s="11"/>
      <c r="BM188" s="11"/>
      <c r="BN188" s="11"/>
    </row>
    <row r="189" spans="1:66" s="1" customFormat="1" x14ac:dyDescent="0.3">
      <c r="A189" s="11"/>
      <c r="B189" s="1" t="e">
        <f t="shared" si="46"/>
        <v>#N/A</v>
      </c>
      <c r="V189" s="1" t="str">
        <f t="shared" si="54"/>
        <v/>
      </c>
      <c r="W189" s="1" t="str">
        <f t="shared" si="55"/>
        <v/>
      </c>
      <c r="X189" s="1" t="str">
        <f t="shared" si="55"/>
        <v/>
      </c>
      <c r="Y189" s="1" t="str">
        <f t="shared" si="55"/>
        <v/>
      </c>
      <c r="Z189" s="1" t="e">
        <f t="shared" si="56"/>
        <v>#N/A</v>
      </c>
      <c r="AA189" s="3">
        <f t="shared" si="47"/>
        <v>0</v>
      </c>
      <c r="AB189" s="13" t="e">
        <f t="shared" si="48"/>
        <v>#N/A</v>
      </c>
      <c r="AC189" s="13" t="e">
        <f t="shared" si="49"/>
        <v>#N/A</v>
      </c>
      <c r="AD189" s="13" t="e">
        <f t="shared" si="50"/>
        <v>#N/A</v>
      </c>
      <c r="AE189" s="13" t="e">
        <f t="shared" si="51"/>
        <v>#N/A</v>
      </c>
      <c r="AF189" s="13" t="e">
        <f t="shared" si="52"/>
        <v>#N/A</v>
      </c>
      <c r="AG189" s="13" t="e">
        <f t="shared" si="53"/>
        <v>#N/A</v>
      </c>
      <c r="AI189" s="11"/>
      <c r="AJ189" s="11"/>
      <c r="AK189" s="11"/>
      <c r="AL189" s="11"/>
      <c r="AM189" s="11"/>
      <c r="AN189" s="11"/>
      <c r="AO189" s="11"/>
      <c r="AP189" s="11"/>
      <c r="AQ189" s="11">
        <f t="shared" si="59"/>
        <v>182</v>
      </c>
      <c r="AR189" s="11">
        <f t="shared" si="59"/>
        <v>176</v>
      </c>
      <c r="AT189" s="107"/>
      <c r="BA189" s="11"/>
      <c r="BB189" s="11"/>
      <c r="BC189" s="11"/>
      <c r="BD189" s="11"/>
      <c r="BE189" s="11"/>
      <c r="BH189" s="11"/>
      <c r="BI189" s="11"/>
      <c r="BJ189" s="11"/>
      <c r="BK189" s="11"/>
      <c r="BL189" s="11"/>
      <c r="BM189" s="11"/>
      <c r="BN189" s="11"/>
    </row>
    <row r="190" spans="1:66" s="1" customFormat="1" x14ac:dyDescent="0.3">
      <c r="A190" s="11"/>
      <c r="B190" s="1" t="e">
        <f t="shared" si="46"/>
        <v>#N/A</v>
      </c>
      <c r="V190" s="1" t="str">
        <f t="shared" si="54"/>
        <v/>
      </c>
      <c r="W190" s="1" t="str">
        <f t="shared" si="55"/>
        <v/>
      </c>
      <c r="X190" s="1" t="str">
        <f t="shared" si="55"/>
        <v/>
      </c>
      <c r="Y190" s="1" t="str">
        <f t="shared" si="55"/>
        <v/>
      </c>
      <c r="Z190" s="1" t="e">
        <f t="shared" si="56"/>
        <v>#N/A</v>
      </c>
      <c r="AA190" s="3">
        <f t="shared" si="47"/>
        <v>0</v>
      </c>
      <c r="AB190" s="13" t="e">
        <f t="shared" si="48"/>
        <v>#N/A</v>
      </c>
      <c r="AC190" s="13" t="e">
        <f t="shared" si="49"/>
        <v>#N/A</v>
      </c>
      <c r="AD190" s="13" t="e">
        <f t="shared" si="50"/>
        <v>#N/A</v>
      </c>
      <c r="AE190" s="13" t="e">
        <f t="shared" si="51"/>
        <v>#N/A</v>
      </c>
      <c r="AF190" s="13" t="e">
        <f t="shared" si="52"/>
        <v>#N/A</v>
      </c>
      <c r="AG190" s="13" t="e">
        <f t="shared" si="53"/>
        <v>#N/A</v>
      </c>
      <c r="AI190" s="11"/>
      <c r="AJ190" s="11"/>
      <c r="AK190" s="11"/>
      <c r="AL190" s="11"/>
      <c r="AM190" s="11"/>
      <c r="AN190" s="11"/>
      <c r="AO190" s="11"/>
      <c r="AP190" s="11"/>
      <c r="AQ190" s="11">
        <f t="shared" si="59"/>
        <v>183</v>
      </c>
      <c r="AR190" s="11">
        <f t="shared" si="59"/>
        <v>177</v>
      </c>
      <c r="AT190" s="107"/>
      <c r="BA190" s="11"/>
      <c r="BB190" s="11"/>
      <c r="BC190" s="11"/>
      <c r="BD190" s="11"/>
      <c r="BE190" s="11"/>
      <c r="BH190" s="11"/>
      <c r="BI190" s="11"/>
      <c r="BJ190" s="11"/>
      <c r="BK190" s="11"/>
      <c r="BL190" s="11"/>
      <c r="BM190" s="11"/>
      <c r="BN190" s="11"/>
    </row>
    <row r="191" spans="1:66" s="1" customFormat="1" x14ac:dyDescent="0.3">
      <c r="A191" s="11"/>
      <c r="B191" s="1" t="e">
        <f t="shared" si="46"/>
        <v>#N/A</v>
      </c>
      <c r="V191" s="1" t="str">
        <f t="shared" si="54"/>
        <v/>
      </c>
      <c r="W191" s="1" t="str">
        <f t="shared" si="55"/>
        <v/>
      </c>
      <c r="X191" s="1" t="str">
        <f t="shared" si="55"/>
        <v/>
      </c>
      <c r="Y191" s="1" t="str">
        <f t="shared" si="55"/>
        <v/>
      </c>
      <c r="Z191" s="1" t="e">
        <f t="shared" si="56"/>
        <v>#N/A</v>
      </c>
      <c r="AA191" s="3">
        <f t="shared" si="47"/>
        <v>0</v>
      </c>
      <c r="AB191" s="13" t="e">
        <f t="shared" si="48"/>
        <v>#N/A</v>
      </c>
      <c r="AC191" s="13" t="e">
        <f t="shared" si="49"/>
        <v>#N/A</v>
      </c>
      <c r="AD191" s="13" t="e">
        <f t="shared" si="50"/>
        <v>#N/A</v>
      </c>
      <c r="AE191" s="13" t="e">
        <f t="shared" si="51"/>
        <v>#N/A</v>
      </c>
      <c r="AF191" s="13" t="e">
        <f t="shared" si="52"/>
        <v>#N/A</v>
      </c>
      <c r="AG191" s="13" t="e">
        <f t="shared" si="53"/>
        <v>#N/A</v>
      </c>
      <c r="AI191" s="11"/>
      <c r="AJ191" s="11"/>
      <c r="AK191" s="11"/>
      <c r="AL191" s="11"/>
      <c r="AM191" s="11"/>
      <c r="AN191" s="11"/>
      <c r="AO191" s="11"/>
      <c r="AP191" s="11"/>
      <c r="AQ191" s="11">
        <f t="shared" si="59"/>
        <v>184</v>
      </c>
      <c r="AR191" s="11">
        <f t="shared" si="59"/>
        <v>178</v>
      </c>
      <c r="AT191" s="107"/>
      <c r="BA191" s="11"/>
      <c r="BB191" s="11"/>
      <c r="BC191" s="11"/>
      <c r="BD191" s="11"/>
      <c r="BE191" s="11"/>
      <c r="BH191" s="11"/>
      <c r="BI191" s="11"/>
      <c r="BJ191" s="11"/>
      <c r="BK191" s="11"/>
      <c r="BL191" s="11"/>
      <c r="BM191" s="11"/>
      <c r="BN191" s="11"/>
    </row>
    <row r="192" spans="1:66" s="1" customFormat="1" x14ac:dyDescent="0.3">
      <c r="A192" s="11"/>
      <c r="B192" s="1" t="e">
        <f t="shared" si="46"/>
        <v>#N/A</v>
      </c>
      <c r="V192" s="1" t="str">
        <f t="shared" si="54"/>
        <v/>
      </c>
      <c r="W192" s="1" t="str">
        <f t="shared" si="55"/>
        <v/>
      </c>
      <c r="X192" s="1" t="str">
        <f t="shared" si="55"/>
        <v/>
      </c>
      <c r="Y192" s="1" t="str">
        <f t="shared" si="55"/>
        <v/>
      </c>
      <c r="Z192" s="1" t="e">
        <f t="shared" si="56"/>
        <v>#N/A</v>
      </c>
      <c r="AA192" s="3">
        <f t="shared" si="47"/>
        <v>0</v>
      </c>
      <c r="AB192" s="13" t="e">
        <f t="shared" si="48"/>
        <v>#N/A</v>
      </c>
      <c r="AC192" s="13" t="e">
        <f t="shared" si="49"/>
        <v>#N/A</v>
      </c>
      <c r="AD192" s="13" t="e">
        <f t="shared" si="50"/>
        <v>#N/A</v>
      </c>
      <c r="AE192" s="13" t="e">
        <f t="shared" si="51"/>
        <v>#N/A</v>
      </c>
      <c r="AF192" s="13" t="e">
        <f t="shared" si="52"/>
        <v>#N/A</v>
      </c>
      <c r="AG192" s="13" t="e">
        <f t="shared" si="53"/>
        <v>#N/A</v>
      </c>
      <c r="AI192" s="11"/>
      <c r="AJ192" s="11"/>
      <c r="AK192" s="11"/>
      <c r="AL192" s="11"/>
      <c r="AM192" s="11"/>
      <c r="AN192" s="11"/>
      <c r="AO192" s="11"/>
      <c r="AP192" s="11"/>
      <c r="AQ192" s="11">
        <f t="shared" ref="AQ192:AR196" si="60">+AQ191+1</f>
        <v>185</v>
      </c>
      <c r="AR192" s="11">
        <f t="shared" si="60"/>
        <v>179</v>
      </c>
      <c r="AT192" s="107"/>
      <c r="BA192" s="11"/>
      <c r="BB192" s="11"/>
      <c r="BC192" s="11"/>
      <c r="BD192" s="11"/>
      <c r="BE192" s="11"/>
      <c r="BH192" s="11"/>
      <c r="BI192" s="11"/>
      <c r="BJ192" s="11"/>
      <c r="BK192" s="11"/>
      <c r="BL192" s="11"/>
      <c r="BM192" s="11"/>
      <c r="BN192" s="11"/>
    </row>
    <row r="193" spans="1:66" s="1" customFormat="1" x14ac:dyDescent="0.3">
      <c r="A193" s="11"/>
      <c r="B193" s="1" t="e">
        <f t="shared" si="46"/>
        <v>#N/A</v>
      </c>
      <c r="V193" s="1" t="str">
        <f t="shared" si="54"/>
        <v/>
      </c>
      <c r="W193" s="1" t="str">
        <f t="shared" si="55"/>
        <v/>
      </c>
      <c r="X193" s="1" t="str">
        <f t="shared" si="55"/>
        <v/>
      </c>
      <c r="Y193" s="1" t="str">
        <f t="shared" si="55"/>
        <v/>
      </c>
      <c r="Z193" s="1" t="e">
        <f t="shared" si="56"/>
        <v>#N/A</v>
      </c>
      <c r="AA193" s="3">
        <f t="shared" si="47"/>
        <v>0</v>
      </c>
      <c r="AB193" s="13" t="e">
        <f t="shared" si="48"/>
        <v>#N/A</v>
      </c>
      <c r="AC193" s="13" t="e">
        <f t="shared" si="49"/>
        <v>#N/A</v>
      </c>
      <c r="AD193" s="13" t="e">
        <f t="shared" si="50"/>
        <v>#N/A</v>
      </c>
      <c r="AE193" s="13" t="e">
        <f t="shared" si="51"/>
        <v>#N/A</v>
      </c>
      <c r="AF193" s="13" t="e">
        <f t="shared" si="52"/>
        <v>#N/A</v>
      </c>
      <c r="AG193" s="13" t="e">
        <f t="shared" si="53"/>
        <v>#N/A</v>
      </c>
      <c r="AI193" s="11"/>
      <c r="AJ193" s="11"/>
      <c r="AK193" s="11"/>
      <c r="AL193" s="11"/>
      <c r="AM193" s="11"/>
      <c r="AN193" s="11"/>
      <c r="AO193" s="11"/>
      <c r="AP193" s="11"/>
      <c r="AQ193" s="11">
        <f t="shared" si="60"/>
        <v>186</v>
      </c>
      <c r="AR193" s="11">
        <f t="shared" si="60"/>
        <v>180</v>
      </c>
      <c r="AT193" s="107"/>
      <c r="BA193" s="11"/>
      <c r="BB193" s="11"/>
      <c r="BC193" s="11"/>
      <c r="BD193" s="11"/>
      <c r="BE193" s="11"/>
      <c r="BH193" s="11"/>
      <c r="BI193" s="11"/>
      <c r="BJ193" s="11"/>
      <c r="BK193" s="11"/>
      <c r="BL193" s="11"/>
      <c r="BM193" s="11"/>
      <c r="BN193" s="11"/>
    </row>
    <row r="194" spans="1:66" s="1" customFormat="1" x14ac:dyDescent="0.3">
      <c r="A194" s="11"/>
      <c r="B194" s="1" t="e">
        <f t="shared" si="46"/>
        <v>#N/A</v>
      </c>
      <c r="V194" s="1" t="str">
        <f t="shared" si="54"/>
        <v/>
      </c>
      <c r="W194" s="1" t="str">
        <f t="shared" si="55"/>
        <v/>
      </c>
      <c r="X194" s="1" t="str">
        <f t="shared" si="55"/>
        <v/>
      </c>
      <c r="Y194" s="1" t="str">
        <f t="shared" si="55"/>
        <v/>
      </c>
      <c r="Z194" s="1" t="e">
        <f t="shared" si="56"/>
        <v>#N/A</v>
      </c>
      <c r="AA194" s="3">
        <f t="shared" si="47"/>
        <v>0</v>
      </c>
      <c r="AB194" s="13" t="e">
        <f t="shared" si="48"/>
        <v>#N/A</v>
      </c>
      <c r="AC194" s="13" t="e">
        <f t="shared" si="49"/>
        <v>#N/A</v>
      </c>
      <c r="AD194" s="13" t="e">
        <f t="shared" si="50"/>
        <v>#N/A</v>
      </c>
      <c r="AE194" s="13" t="e">
        <f t="shared" si="51"/>
        <v>#N/A</v>
      </c>
      <c r="AF194" s="13" t="e">
        <f t="shared" si="52"/>
        <v>#N/A</v>
      </c>
      <c r="AG194" s="13" t="e">
        <f t="shared" si="53"/>
        <v>#N/A</v>
      </c>
      <c r="AI194" s="11"/>
      <c r="AJ194" s="11"/>
      <c r="AK194" s="11"/>
      <c r="AL194" s="11"/>
      <c r="AM194" s="11"/>
      <c r="AN194" s="11"/>
      <c r="AO194" s="11"/>
      <c r="AP194" s="11"/>
      <c r="AQ194" s="11">
        <f t="shared" si="60"/>
        <v>187</v>
      </c>
      <c r="AR194" s="11">
        <f t="shared" si="60"/>
        <v>181</v>
      </c>
      <c r="AT194" s="107"/>
      <c r="BA194" s="11"/>
      <c r="BB194" s="11"/>
      <c r="BC194" s="11"/>
      <c r="BD194" s="11"/>
      <c r="BE194" s="11"/>
      <c r="BH194" s="11"/>
      <c r="BI194" s="11"/>
      <c r="BJ194" s="11"/>
      <c r="BK194" s="11"/>
      <c r="BL194" s="11"/>
      <c r="BM194" s="11"/>
      <c r="BN194" s="11"/>
    </row>
    <row r="195" spans="1:66" s="1" customFormat="1" x14ac:dyDescent="0.3">
      <c r="A195" s="11"/>
      <c r="B195" s="1" t="e">
        <f t="shared" si="46"/>
        <v>#N/A</v>
      </c>
      <c r="V195" s="1" t="str">
        <f t="shared" si="54"/>
        <v/>
      </c>
      <c r="W195" s="1" t="str">
        <f t="shared" si="55"/>
        <v/>
      </c>
      <c r="X195" s="1" t="str">
        <f t="shared" si="55"/>
        <v/>
      </c>
      <c r="Y195" s="1" t="str">
        <f t="shared" si="55"/>
        <v/>
      </c>
      <c r="Z195" s="1" t="e">
        <f t="shared" si="56"/>
        <v>#N/A</v>
      </c>
      <c r="AA195" s="3">
        <f t="shared" si="47"/>
        <v>0</v>
      </c>
      <c r="AB195" s="13" t="e">
        <f t="shared" si="48"/>
        <v>#N/A</v>
      </c>
      <c r="AC195" s="13" t="e">
        <f t="shared" si="49"/>
        <v>#N/A</v>
      </c>
      <c r="AD195" s="13" t="e">
        <f t="shared" si="50"/>
        <v>#N/A</v>
      </c>
      <c r="AE195" s="13" t="e">
        <f t="shared" si="51"/>
        <v>#N/A</v>
      </c>
      <c r="AF195" s="13" t="e">
        <f t="shared" si="52"/>
        <v>#N/A</v>
      </c>
      <c r="AG195" s="13" t="e">
        <f t="shared" si="53"/>
        <v>#N/A</v>
      </c>
      <c r="AI195" s="11"/>
      <c r="AJ195" s="11"/>
      <c r="AK195" s="11"/>
      <c r="AL195" s="11"/>
      <c r="AM195" s="11"/>
      <c r="AN195" s="11"/>
      <c r="AO195" s="11"/>
      <c r="AP195" s="11"/>
      <c r="AQ195" s="11">
        <f t="shared" si="60"/>
        <v>188</v>
      </c>
      <c r="AR195" s="11">
        <f t="shared" si="60"/>
        <v>182</v>
      </c>
      <c r="AT195" s="107"/>
      <c r="BA195" s="11"/>
      <c r="BB195" s="11"/>
      <c r="BC195" s="11"/>
      <c r="BD195" s="11"/>
      <c r="BE195" s="11"/>
      <c r="BH195" s="11"/>
      <c r="BI195" s="11"/>
      <c r="BJ195" s="11"/>
      <c r="BK195" s="11"/>
      <c r="BL195" s="11"/>
      <c r="BM195" s="11"/>
      <c r="BN195" s="11"/>
    </row>
    <row r="196" spans="1:66" s="1" customFormat="1" x14ac:dyDescent="0.3">
      <c r="A196" s="11"/>
      <c r="B196" s="1" t="e">
        <f t="shared" si="46"/>
        <v>#N/A</v>
      </c>
      <c r="V196" s="1" t="str">
        <f t="shared" si="54"/>
        <v/>
      </c>
      <c r="W196" s="1" t="str">
        <f t="shared" si="55"/>
        <v/>
      </c>
      <c r="X196" s="1" t="str">
        <f t="shared" si="55"/>
        <v/>
      </c>
      <c r="Y196" s="1" t="str">
        <f t="shared" si="55"/>
        <v/>
      </c>
      <c r="Z196" s="1" t="e">
        <f t="shared" si="56"/>
        <v>#N/A</v>
      </c>
      <c r="AA196" s="3">
        <f t="shared" si="47"/>
        <v>0</v>
      </c>
      <c r="AB196" s="13" t="e">
        <f t="shared" si="48"/>
        <v>#N/A</v>
      </c>
      <c r="AC196" s="13" t="e">
        <f t="shared" si="49"/>
        <v>#N/A</v>
      </c>
      <c r="AD196" s="13" t="e">
        <f t="shared" si="50"/>
        <v>#N/A</v>
      </c>
      <c r="AE196" s="13" t="e">
        <f t="shared" si="51"/>
        <v>#N/A</v>
      </c>
      <c r="AF196" s="13" t="e">
        <f t="shared" si="52"/>
        <v>#N/A</v>
      </c>
      <c r="AG196" s="13" t="e">
        <f t="shared" si="53"/>
        <v>#N/A</v>
      </c>
      <c r="AI196" s="11"/>
      <c r="AJ196" s="11"/>
      <c r="AK196" s="11"/>
      <c r="AL196" s="11"/>
      <c r="AM196" s="11"/>
      <c r="AN196" s="11"/>
      <c r="AO196" s="11"/>
      <c r="AP196" s="11"/>
      <c r="AQ196" s="11">
        <f t="shared" si="60"/>
        <v>189</v>
      </c>
      <c r="AR196" s="11">
        <f t="shared" si="60"/>
        <v>183</v>
      </c>
      <c r="AT196" s="107"/>
      <c r="BA196" s="11"/>
      <c r="BB196" s="11"/>
      <c r="BC196" s="11"/>
      <c r="BD196" s="11"/>
      <c r="BE196" s="11"/>
      <c r="BH196" s="11"/>
      <c r="BI196" s="11"/>
      <c r="BJ196" s="11"/>
      <c r="BK196" s="11"/>
      <c r="BL196" s="11"/>
      <c r="BM196" s="11"/>
      <c r="BN196" s="11"/>
    </row>
    <row r="197" spans="1:66" s="1" customFormat="1" x14ac:dyDescent="0.3">
      <c r="A197" s="11"/>
      <c r="B197" s="1" t="e">
        <f t="shared" si="46"/>
        <v>#N/A</v>
      </c>
      <c r="V197" s="1" t="str">
        <f t="shared" si="54"/>
        <v/>
      </c>
      <c r="W197" s="1" t="str">
        <f t="shared" si="55"/>
        <v/>
      </c>
      <c r="X197" s="1" t="str">
        <f t="shared" si="55"/>
        <v/>
      </c>
      <c r="Y197" s="1" t="str">
        <f t="shared" si="55"/>
        <v/>
      </c>
      <c r="Z197" s="1" t="e">
        <f t="shared" si="56"/>
        <v>#N/A</v>
      </c>
      <c r="AA197" s="3">
        <f t="shared" si="47"/>
        <v>0</v>
      </c>
      <c r="AB197" s="13" t="e">
        <f t="shared" si="48"/>
        <v>#N/A</v>
      </c>
      <c r="AC197" s="13" t="e">
        <f t="shared" si="49"/>
        <v>#N/A</v>
      </c>
      <c r="AD197" s="13" t="e">
        <f t="shared" si="50"/>
        <v>#N/A</v>
      </c>
      <c r="AE197" s="13" t="e">
        <f t="shared" si="51"/>
        <v>#N/A</v>
      </c>
      <c r="AF197" s="13" t="e">
        <f t="shared" si="52"/>
        <v>#N/A</v>
      </c>
      <c r="AG197" s="13" t="e">
        <f t="shared" si="53"/>
        <v>#N/A</v>
      </c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T197" s="107"/>
      <c r="BA197" s="11"/>
      <c r="BB197" s="11"/>
      <c r="BC197" s="11"/>
      <c r="BD197" s="11"/>
      <c r="BE197" s="11"/>
      <c r="BH197" s="11"/>
      <c r="BI197" s="11"/>
      <c r="BJ197" s="11"/>
      <c r="BK197" s="11"/>
      <c r="BL197" s="11"/>
      <c r="BM197" s="11"/>
      <c r="BN197" s="11"/>
    </row>
    <row r="198" spans="1:66" s="1" customFormat="1" x14ac:dyDescent="0.3">
      <c r="A198" s="11"/>
      <c r="B198" s="1" t="e">
        <f t="shared" si="46"/>
        <v>#N/A</v>
      </c>
      <c r="V198" s="1" t="str">
        <f t="shared" si="54"/>
        <v/>
      </c>
      <c r="W198" s="1" t="str">
        <f t="shared" si="55"/>
        <v/>
      </c>
      <c r="X198" s="1" t="str">
        <f t="shared" si="55"/>
        <v/>
      </c>
      <c r="Y198" s="1" t="str">
        <f t="shared" si="55"/>
        <v/>
      </c>
      <c r="Z198" s="1" t="e">
        <f t="shared" si="56"/>
        <v>#N/A</v>
      </c>
      <c r="AA198" s="3">
        <f t="shared" si="47"/>
        <v>0</v>
      </c>
      <c r="AB198" s="13" t="e">
        <f t="shared" si="48"/>
        <v>#N/A</v>
      </c>
      <c r="AC198" s="13" t="e">
        <f t="shared" si="49"/>
        <v>#N/A</v>
      </c>
      <c r="AD198" s="13" t="e">
        <f t="shared" si="50"/>
        <v>#N/A</v>
      </c>
      <c r="AE198" s="13" t="e">
        <f t="shared" si="51"/>
        <v>#N/A</v>
      </c>
      <c r="AF198" s="13" t="e">
        <f t="shared" si="52"/>
        <v>#N/A</v>
      </c>
      <c r="AG198" s="13" t="e">
        <f t="shared" si="53"/>
        <v>#N/A</v>
      </c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T198" s="107"/>
      <c r="BA198" s="11"/>
      <c r="BB198" s="11"/>
      <c r="BC198" s="11"/>
      <c r="BD198" s="11"/>
      <c r="BE198" s="11"/>
      <c r="BH198" s="11"/>
      <c r="BI198" s="11"/>
      <c r="BJ198" s="11"/>
      <c r="BK198" s="11"/>
      <c r="BL198" s="11"/>
      <c r="BM198" s="11"/>
      <c r="BN198" s="11"/>
    </row>
    <row r="199" spans="1:66" s="1" customFormat="1" x14ac:dyDescent="0.3">
      <c r="A199" s="11"/>
      <c r="B199" s="1" t="e">
        <f t="shared" si="46"/>
        <v>#N/A</v>
      </c>
      <c r="V199" s="1" t="str">
        <f t="shared" si="54"/>
        <v/>
      </c>
      <c r="W199" s="1" t="str">
        <f t="shared" si="55"/>
        <v/>
      </c>
      <c r="X199" s="1" t="str">
        <f t="shared" si="55"/>
        <v/>
      </c>
      <c r="Y199" s="1" t="str">
        <f t="shared" si="55"/>
        <v/>
      </c>
      <c r="Z199" s="1" t="e">
        <f t="shared" si="56"/>
        <v>#N/A</v>
      </c>
      <c r="AA199" s="3">
        <f t="shared" si="47"/>
        <v>0</v>
      </c>
      <c r="AB199" s="13" t="e">
        <f t="shared" si="48"/>
        <v>#N/A</v>
      </c>
      <c r="AC199" s="13" t="e">
        <f t="shared" si="49"/>
        <v>#N/A</v>
      </c>
      <c r="AD199" s="13" t="e">
        <f t="shared" si="50"/>
        <v>#N/A</v>
      </c>
      <c r="AE199" s="13" t="e">
        <f t="shared" si="51"/>
        <v>#N/A</v>
      </c>
      <c r="AF199" s="13" t="e">
        <f t="shared" si="52"/>
        <v>#N/A</v>
      </c>
      <c r="AG199" s="13" t="e">
        <f t="shared" si="53"/>
        <v>#N/A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T199" s="107"/>
      <c r="BA199" s="11"/>
      <c r="BB199" s="11"/>
      <c r="BC199" s="11"/>
      <c r="BD199" s="11"/>
      <c r="BE199" s="11"/>
      <c r="BH199" s="11"/>
      <c r="BI199" s="11"/>
      <c r="BJ199" s="11"/>
      <c r="BK199" s="11"/>
      <c r="BL199" s="11"/>
      <c r="BM199" s="11"/>
      <c r="BN199" s="11"/>
    </row>
    <row r="200" spans="1:66" s="1" customFormat="1" x14ac:dyDescent="0.3">
      <c r="A200" s="11"/>
      <c r="B200" s="1" t="e">
        <f t="shared" si="46"/>
        <v>#N/A</v>
      </c>
      <c r="V200" s="1" t="str">
        <f t="shared" si="54"/>
        <v/>
      </c>
      <c r="W200" s="1" t="str">
        <f t="shared" si="55"/>
        <v/>
      </c>
      <c r="X200" s="1" t="str">
        <f t="shared" si="55"/>
        <v/>
      </c>
      <c r="Y200" s="1" t="str">
        <f t="shared" si="55"/>
        <v/>
      </c>
      <c r="Z200" s="1" t="e">
        <f t="shared" si="56"/>
        <v>#N/A</v>
      </c>
      <c r="AA200" s="3">
        <f t="shared" si="47"/>
        <v>0</v>
      </c>
      <c r="AB200" s="13" t="e">
        <f t="shared" si="48"/>
        <v>#N/A</v>
      </c>
      <c r="AC200" s="13" t="e">
        <f t="shared" si="49"/>
        <v>#N/A</v>
      </c>
      <c r="AD200" s="13" t="e">
        <f t="shared" si="50"/>
        <v>#N/A</v>
      </c>
      <c r="AE200" s="13" t="e">
        <f t="shared" si="51"/>
        <v>#N/A</v>
      </c>
      <c r="AF200" s="13" t="e">
        <f t="shared" si="52"/>
        <v>#N/A</v>
      </c>
      <c r="AG200" s="13" t="e">
        <f t="shared" si="53"/>
        <v>#N/A</v>
      </c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T200" s="107"/>
      <c r="BA200" s="11"/>
      <c r="BB200" s="11"/>
      <c r="BC200" s="11"/>
      <c r="BD200" s="11"/>
      <c r="BE200" s="11"/>
      <c r="BH200" s="11"/>
      <c r="BI200" s="11"/>
      <c r="BJ200" s="11"/>
      <c r="BK200" s="11"/>
      <c r="BL200" s="11"/>
      <c r="BM200" s="11"/>
      <c r="BN200" s="11"/>
    </row>
    <row r="201" spans="1:66" s="1" customFormat="1" x14ac:dyDescent="0.3">
      <c r="A201" s="11"/>
      <c r="B201" s="1" t="e">
        <f t="shared" si="46"/>
        <v>#N/A</v>
      </c>
      <c r="V201" s="1" t="str">
        <f t="shared" si="54"/>
        <v/>
      </c>
      <c r="W201" s="1" t="str">
        <f t="shared" si="55"/>
        <v/>
      </c>
      <c r="X201" s="1" t="str">
        <f t="shared" si="55"/>
        <v/>
      </c>
      <c r="Y201" s="1" t="str">
        <f t="shared" si="55"/>
        <v/>
      </c>
      <c r="Z201" s="1" t="e">
        <f t="shared" si="56"/>
        <v>#N/A</v>
      </c>
      <c r="AA201" s="3">
        <f t="shared" si="47"/>
        <v>0</v>
      </c>
      <c r="AB201" s="13" t="e">
        <f t="shared" si="48"/>
        <v>#N/A</v>
      </c>
      <c r="AC201" s="13" t="e">
        <f t="shared" si="49"/>
        <v>#N/A</v>
      </c>
      <c r="AD201" s="13" t="e">
        <f t="shared" si="50"/>
        <v>#N/A</v>
      </c>
      <c r="AE201" s="13" t="e">
        <f t="shared" si="51"/>
        <v>#N/A</v>
      </c>
      <c r="AF201" s="13" t="e">
        <f t="shared" si="52"/>
        <v>#N/A</v>
      </c>
      <c r="AG201" s="13" t="e">
        <f t="shared" si="53"/>
        <v>#N/A</v>
      </c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T201" s="107"/>
      <c r="BA201" s="11"/>
      <c r="BB201" s="11"/>
      <c r="BC201" s="11"/>
      <c r="BD201" s="11"/>
      <c r="BE201" s="11"/>
      <c r="BH201" s="11"/>
      <c r="BI201" s="11"/>
      <c r="BJ201" s="11"/>
      <c r="BK201" s="11"/>
      <c r="BL201" s="11"/>
      <c r="BM201" s="11"/>
      <c r="BN201" s="11"/>
    </row>
    <row r="202" spans="1:66" s="1" customFormat="1" x14ac:dyDescent="0.3">
      <c r="A202" s="11"/>
      <c r="B202" s="1" t="e">
        <f t="shared" si="46"/>
        <v>#N/A</v>
      </c>
      <c r="V202" s="1" t="str">
        <f t="shared" si="54"/>
        <v/>
      </c>
      <c r="W202" s="1" t="str">
        <f t="shared" si="55"/>
        <v/>
      </c>
      <c r="X202" s="1" t="str">
        <f t="shared" si="55"/>
        <v/>
      </c>
      <c r="Y202" s="1" t="str">
        <f t="shared" si="55"/>
        <v/>
      </c>
      <c r="Z202" s="1" t="e">
        <f t="shared" si="56"/>
        <v>#N/A</v>
      </c>
      <c r="AA202" s="3">
        <f t="shared" si="47"/>
        <v>0</v>
      </c>
      <c r="AB202" s="13" t="e">
        <f t="shared" si="48"/>
        <v>#N/A</v>
      </c>
      <c r="AC202" s="13" t="e">
        <f t="shared" si="49"/>
        <v>#N/A</v>
      </c>
      <c r="AD202" s="13" t="e">
        <f t="shared" si="50"/>
        <v>#N/A</v>
      </c>
      <c r="AE202" s="13" t="e">
        <f t="shared" si="51"/>
        <v>#N/A</v>
      </c>
      <c r="AF202" s="13" t="e">
        <f t="shared" si="52"/>
        <v>#N/A</v>
      </c>
      <c r="AG202" s="13" t="e">
        <f t="shared" si="53"/>
        <v>#N/A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T202" s="107"/>
      <c r="BA202" s="11"/>
      <c r="BB202" s="11"/>
      <c r="BC202" s="11"/>
      <c r="BD202" s="11"/>
      <c r="BE202" s="11"/>
      <c r="BH202" s="11"/>
      <c r="BI202" s="11"/>
      <c r="BJ202" s="11"/>
      <c r="BK202" s="11"/>
      <c r="BL202" s="11"/>
      <c r="BM202" s="11"/>
      <c r="BN202" s="11"/>
    </row>
    <row r="203" spans="1:66" s="1" customFormat="1" x14ac:dyDescent="0.3">
      <c r="A203" s="11"/>
      <c r="B203" s="1" t="e">
        <f t="shared" si="46"/>
        <v>#N/A</v>
      </c>
      <c r="V203" s="1" t="str">
        <f t="shared" si="54"/>
        <v/>
      </c>
      <c r="W203" s="1" t="str">
        <f t="shared" si="55"/>
        <v/>
      </c>
      <c r="X203" s="1" t="str">
        <f t="shared" si="55"/>
        <v/>
      </c>
      <c r="Y203" s="1" t="str">
        <f t="shared" si="55"/>
        <v/>
      </c>
      <c r="Z203" s="1" t="e">
        <f t="shared" si="56"/>
        <v>#N/A</v>
      </c>
      <c r="AA203" s="3">
        <f t="shared" si="47"/>
        <v>0</v>
      </c>
      <c r="AB203" s="13" t="e">
        <f t="shared" si="48"/>
        <v>#N/A</v>
      </c>
      <c r="AC203" s="13" t="e">
        <f t="shared" si="49"/>
        <v>#N/A</v>
      </c>
      <c r="AD203" s="13" t="e">
        <f t="shared" si="50"/>
        <v>#N/A</v>
      </c>
      <c r="AE203" s="13" t="e">
        <f t="shared" si="51"/>
        <v>#N/A</v>
      </c>
      <c r="AF203" s="13" t="e">
        <f t="shared" si="52"/>
        <v>#N/A</v>
      </c>
      <c r="AG203" s="13" t="e">
        <f t="shared" si="53"/>
        <v>#N/A</v>
      </c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T203" s="107"/>
      <c r="BA203" s="11"/>
      <c r="BB203" s="11"/>
      <c r="BC203" s="11"/>
      <c r="BD203" s="11"/>
      <c r="BE203" s="11"/>
      <c r="BH203" s="11"/>
      <c r="BI203" s="11"/>
      <c r="BJ203" s="11"/>
      <c r="BK203" s="11"/>
      <c r="BL203" s="11"/>
      <c r="BM203" s="11"/>
      <c r="BN203" s="11"/>
    </row>
    <row r="204" spans="1:66" s="1" customFormat="1" x14ac:dyDescent="0.3">
      <c r="A204" s="11"/>
      <c r="B204" s="1" t="e">
        <f t="shared" si="46"/>
        <v>#N/A</v>
      </c>
      <c r="V204" s="1" t="str">
        <f t="shared" si="54"/>
        <v/>
      </c>
      <c r="W204" s="1" t="str">
        <f t="shared" si="55"/>
        <v/>
      </c>
      <c r="X204" s="1" t="str">
        <f t="shared" si="55"/>
        <v/>
      </c>
      <c r="Y204" s="1" t="str">
        <f t="shared" si="55"/>
        <v/>
      </c>
      <c r="Z204" s="1" t="e">
        <f t="shared" si="56"/>
        <v>#N/A</v>
      </c>
      <c r="AA204" s="3">
        <f t="shared" si="47"/>
        <v>0</v>
      </c>
      <c r="AB204" s="13" t="e">
        <f t="shared" si="48"/>
        <v>#N/A</v>
      </c>
      <c r="AC204" s="13" t="e">
        <f t="shared" si="49"/>
        <v>#N/A</v>
      </c>
      <c r="AD204" s="13" t="e">
        <f t="shared" si="50"/>
        <v>#N/A</v>
      </c>
      <c r="AE204" s="13" t="e">
        <f t="shared" si="51"/>
        <v>#N/A</v>
      </c>
      <c r="AF204" s="13" t="e">
        <f t="shared" si="52"/>
        <v>#N/A</v>
      </c>
      <c r="AG204" s="13" t="e">
        <f t="shared" si="53"/>
        <v>#N/A</v>
      </c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T204" s="107"/>
      <c r="BA204" s="11"/>
      <c r="BB204" s="11"/>
      <c r="BC204" s="11"/>
      <c r="BD204" s="11"/>
      <c r="BE204" s="11"/>
      <c r="BH204" s="11"/>
      <c r="BI204" s="11"/>
      <c r="BJ204" s="11"/>
      <c r="BK204" s="11"/>
      <c r="BL204" s="11"/>
      <c r="BM204" s="11"/>
      <c r="BN204" s="11"/>
    </row>
    <row r="205" spans="1:66" s="1" customFormat="1" x14ac:dyDescent="0.3">
      <c r="A205" s="11"/>
      <c r="B205" s="1" t="e">
        <f t="shared" si="46"/>
        <v>#N/A</v>
      </c>
      <c r="V205" s="1" t="str">
        <f t="shared" si="54"/>
        <v/>
      </c>
      <c r="W205" s="1" t="str">
        <f t="shared" si="55"/>
        <v/>
      </c>
      <c r="X205" s="1" t="str">
        <f t="shared" si="55"/>
        <v/>
      </c>
      <c r="Y205" s="1" t="str">
        <f t="shared" si="55"/>
        <v/>
      </c>
      <c r="Z205" s="1" t="e">
        <f t="shared" si="56"/>
        <v>#N/A</v>
      </c>
      <c r="AA205" s="3">
        <f t="shared" si="47"/>
        <v>0</v>
      </c>
      <c r="AB205" s="13" t="e">
        <f t="shared" si="48"/>
        <v>#N/A</v>
      </c>
      <c r="AC205" s="13" t="e">
        <f t="shared" si="49"/>
        <v>#N/A</v>
      </c>
      <c r="AD205" s="13" t="e">
        <f t="shared" si="50"/>
        <v>#N/A</v>
      </c>
      <c r="AE205" s="13" t="e">
        <f t="shared" si="51"/>
        <v>#N/A</v>
      </c>
      <c r="AF205" s="13" t="e">
        <f t="shared" si="52"/>
        <v>#N/A</v>
      </c>
      <c r="AG205" s="13" t="e">
        <f t="shared" si="53"/>
        <v>#N/A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T205" s="107"/>
      <c r="BA205" s="11"/>
      <c r="BB205" s="11"/>
      <c r="BC205" s="11"/>
      <c r="BD205" s="11"/>
      <c r="BE205" s="11"/>
      <c r="BH205" s="11"/>
      <c r="BI205" s="11"/>
      <c r="BJ205" s="11"/>
      <c r="BK205" s="11"/>
      <c r="BL205" s="11"/>
      <c r="BM205" s="11"/>
      <c r="BN205" s="11"/>
    </row>
    <row r="206" spans="1:66" s="1" customFormat="1" x14ac:dyDescent="0.3">
      <c r="A206" s="11"/>
      <c r="B206" s="1" t="e">
        <f t="shared" ref="B206:B269" si="61">IF(C206="",NA(),E206+G206+H206+I206)</f>
        <v>#N/A</v>
      </c>
      <c r="V206" s="1" t="str">
        <f t="shared" si="54"/>
        <v/>
      </c>
      <c r="W206" s="1" t="str">
        <f t="shared" si="55"/>
        <v/>
      </c>
      <c r="X206" s="1" t="str">
        <f t="shared" si="55"/>
        <v/>
      </c>
      <c r="Y206" s="1" t="str">
        <f t="shared" si="55"/>
        <v/>
      </c>
      <c r="Z206" s="1" t="e">
        <f t="shared" si="56"/>
        <v>#N/A</v>
      </c>
      <c r="AA206" s="3">
        <f t="shared" ref="AA206:AA269" si="62">$B$8*K206*$B$7</f>
        <v>0</v>
      </c>
      <c r="AB206" s="13" t="e">
        <f t="shared" ref="AB206:AB269" si="63">IF(OR(ISNA(B206),B206=0),NA(),I206/B206)</f>
        <v>#N/A</v>
      </c>
      <c r="AC206" s="13" t="e">
        <f t="shared" ref="AC206:AC269" si="64">IF(OR(ISNA(B206),B206=0),NA(),B206/$AC$11)</f>
        <v>#N/A</v>
      </c>
      <c r="AD206" s="13" t="e">
        <f t="shared" ref="AD206:AD269" si="65">IF(OR(ISNA(B206),B206=0),NA(),E206/$AC$11)</f>
        <v>#N/A</v>
      </c>
      <c r="AE206" s="13" t="e">
        <f t="shared" ref="AE206:AE269" si="66">IF(OR(ISNA(B206),B206=0),NA(),G206/$AC$11)</f>
        <v>#N/A</v>
      </c>
      <c r="AF206" s="13" t="e">
        <f t="shared" ref="AF206:AF269" si="67">IF(OR(ISNA(B206),B206=0),NA(),I206/$AC$11)</f>
        <v>#N/A</v>
      </c>
      <c r="AG206" s="13" t="e">
        <f t="shared" ref="AG206:AG269" si="68">+IF(OR(ISNA(B206),B206=0),NA(),Z206/$AC$11)</f>
        <v>#N/A</v>
      </c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T206" s="107"/>
      <c r="BA206" s="11"/>
      <c r="BB206" s="11"/>
      <c r="BC206" s="11"/>
      <c r="BD206" s="11"/>
      <c r="BE206" s="11"/>
      <c r="BH206" s="11"/>
      <c r="BI206" s="11"/>
      <c r="BJ206" s="11"/>
      <c r="BK206" s="11"/>
      <c r="BL206" s="11"/>
      <c r="BM206" s="11"/>
      <c r="BN206" s="11"/>
    </row>
    <row r="207" spans="1:66" s="1" customFormat="1" x14ac:dyDescent="0.3">
      <c r="A207" s="11"/>
      <c r="B207" s="1" t="e">
        <f t="shared" si="61"/>
        <v>#N/A</v>
      </c>
      <c r="V207" s="1" t="str">
        <f t="shared" si="54"/>
        <v/>
      </c>
      <c r="W207" s="1" t="str">
        <f t="shared" si="55"/>
        <v/>
      </c>
      <c r="X207" s="1" t="str">
        <f t="shared" si="55"/>
        <v/>
      </c>
      <c r="Y207" s="1" t="str">
        <f t="shared" si="55"/>
        <v/>
      </c>
      <c r="Z207" s="1" t="e">
        <f t="shared" si="56"/>
        <v>#N/A</v>
      </c>
      <c r="AA207" s="3">
        <f t="shared" si="62"/>
        <v>0</v>
      </c>
      <c r="AB207" s="13" t="e">
        <f t="shared" si="63"/>
        <v>#N/A</v>
      </c>
      <c r="AC207" s="13" t="e">
        <f t="shared" si="64"/>
        <v>#N/A</v>
      </c>
      <c r="AD207" s="13" t="e">
        <f t="shared" si="65"/>
        <v>#N/A</v>
      </c>
      <c r="AE207" s="13" t="e">
        <f t="shared" si="66"/>
        <v>#N/A</v>
      </c>
      <c r="AF207" s="13" t="e">
        <f t="shared" si="67"/>
        <v>#N/A</v>
      </c>
      <c r="AG207" s="13" t="e">
        <f t="shared" si="68"/>
        <v>#N/A</v>
      </c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T207" s="107"/>
      <c r="BA207" s="11"/>
      <c r="BB207" s="11"/>
      <c r="BC207" s="11"/>
      <c r="BD207" s="11"/>
      <c r="BE207" s="11"/>
      <c r="BH207" s="11"/>
      <c r="BI207" s="11"/>
      <c r="BJ207" s="11"/>
      <c r="BK207" s="11"/>
      <c r="BL207" s="11"/>
      <c r="BM207" s="11"/>
      <c r="BN207" s="11"/>
    </row>
    <row r="208" spans="1:66" s="1" customFormat="1" x14ac:dyDescent="0.3">
      <c r="A208" s="11"/>
      <c r="B208" s="1" t="e">
        <f t="shared" si="61"/>
        <v>#N/A</v>
      </c>
      <c r="V208" s="1" t="str">
        <f t="shared" ref="V208:V271" si="69">IF($C208="","",E208-E207)</f>
        <v/>
      </c>
      <c r="W208" s="1" t="str">
        <f t="shared" ref="W208:Y271" si="70">IF($C208="","",G208-G207)</f>
        <v/>
      </c>
      <c r="X208" s="1" t="str">
        <f t="shared" si="70"/>
        <v/>
      </c>
      <c r="Y208" s="1" t="str">
        <f t="shared" si="70"/>
        <v/>
      </c>
      <c r="Z208" s="1" t="e">
        <f t="shared" ref="Z208:Z271" si="71">IF(OR($C208="",ISNA($C208)),NA(),V208+W208+X208+Y208)</f>
        <v>#N/A</v>
      </c>
      <c r="AA208" s="3">
        <f t="shared" si="62"/>
        <v>0</v>
      </c>
      <c r="AB208" s="13" t="e">
        <f t="shared" si="63"/>
        <v>#N/A</v>
      </c>
      <c r="AC208" s="13" t="e">
        <f t="shared" si="64"/>
        <v>#N/A</v>
      </c>
      <c r="AD208" s="13" t="e">
        <f t="shared" si="65"/>
        <v>#N/A</v>
      </c>
      <c r="AE208" s="13" t="e">
        <f t="shared" si="66"/>
        <v>#N/A</v>
      </c>
      <c r="AF208" s="13" t="e">
        <f t="shared" si="67"/>
        <v>#N/A</v>
      </c>
      <c r="AG208" s="13" t="e">
        <f t="shared" si="68"/>
        <v>#N/A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T208" s="107"/>
      <c r="BA208" s="11"/>
      <c r="BB208" s="11"/>
      <c r="BC208" s="11"/>
      <c r="BD208" s="11"/>
      <c r="BE208" s="11"/>
      <c r="BH208" s="11"/>
      <c r="BI208" s="11"/>
      <c r="BJ208" s="11"/>
      <c r="BK208" s="11"/>
      <c r="BL208" s="11"/>
      <c r="BM208" s="11"/>
      <c r="BN208" s="11"/>
    </row>
    <row r="209" spans="1:66" s="1" customFormat="1" x14ac:dyDescent="0.3">
      <c r="A209" s="11"/>
      <c r="B209" s="1" t="e">
        <f t="shared" si="61"/>
        <v>#N/A</v>
      </c>
      <c r="V209" s="1" t="str">
        <f t="shared" si="69"/>
        <v/>
      </c>
      <c r="W209" s="1" t="str">
        <f t="shared" si="70"/>
        <v/>
      </c>
      <c r="X209" s="1" t="str">
        <f t="shared" si="70"/>
        <v/>
      </c>
      <c r="Y209" s="1" t="str">
        <f t="shared" si="70"/>
        <v/>
      </c>
      <c r="Z209" s="1" t="e">
        <f t="shared" si="71"/>
        <v>#N/A</v>
      </c>
      <c r="AA209" s="3">
        <f t="shared" si="62"/>
        <v>0</v>
      </c>
      <c r="AB209" s="13" t="e">
        <f t="shared" si="63"/>
        <v>#N/A</v>
      </c>
      <c r="AC209" s="13" t="e">
        <f t="shared" si="64"/>
        <v>#N/A</v>
      </c>
      <c r="AD209" s="13" t="e">
        <f t="shared" si="65"/>
        <v>#N/A</v>
      </c>
      <c r="AE209" s="13" t="e">
        <f t="shared" si="66"/>
        <v>#N/A</v>
      </c>
      <c r="AF209" s="13" t="e">
        <f t="shared" si="67"/>
        <v>#N/A</v>
      </c>
      <c r="AG209" s="13" t="e">
        <f t="shared" si="68"/>
        <v>#N/A</v>
      </c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T209" s="107"/>
      <c r="BA209" s="11"/>
      <c r="BB209" s="11"/>
      <c r="BC209" s="11"/>
      <c r="BD209" s="11"/>
      <c r="BE209" s="11"/>
      <c r="BH209" s="11"/>
      <c r="BI209" s="11"/>
      <c r="BJ209" s="11"/>
      <c r="BK209" s="11"/>
      <c r="BL209" s="11"/>
      <c r="BM209" s="11"/>
      <c r="BN209" s="11"/>
    </row>
    <row r="210" spans="1:66" s="1" customFormat="1" x14ac:dyDescent="0.3">
      <c r="A210" s="11"/>
      <c r="B210" s="1" t="e">
        <f t="shared" si="61"/>
        <v>#N/A</v>
      </c>
      <c r="V210" s="1" t="str">
        <f t="shared" si="69"/>
        <v/>
      </c>
      <c r="W210" s="1" t="str">
        <f t="shared" si="70"/>
        <v/>
      </c>
      <c r="X210" s="1" t="str">
        <f t="shared" si="70"/>
        <v/>
      </c>
      <c r="Y210" s="1" t="str">
        <f t="shared" si="70"/>
        <v/>
      </c>
      <c r="Z210" s="1" t="e">
        <f t="shared" si="71"/>
        <v>#N/A</v>
      </c>
      <c r="AA210" s="3">
        <f t="shared" si="62"/>
        <v>0</v>
      </c>
      <c r="AB210" s="13" t="e">
        <f t="shared" si="63"/>
        <v>#N/A</v>
      </c>
      <c r="AC210" s="13" t="e">
        <f t="shared" si="64"/>
        <v>#N/A</v>
      </c>
      <c r="AD210" s="13" t="e">
        <f t="shared" si="65"/>
        <v>#N/A</v>
      </c>
      <c r="AE210" s="13" t="e">
        <f t="shared" si="66"/>
        <v>#N/A</v>
      </c>
      <c r="AF210" s="13" t="e">
        <f t="shared" si="67"/>
        <v>#N/A</v>
      </c>
      <c r="AG210" s="13" t="e">
        <f t="shared" si="68"/>
        <v>#N/A</v>
      </c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T210" s="107"/>
      <c r="BA210" s="11"/>
      <c r="BB210" s="11"/>
      <c r="BC210" s="11"/>
      <c r="BD210" s="11"/>
      <c r="BE210" s="11"/>
      <c r="BH210" s="11"/>
      <c r="BI210" s="11"/>
      <c r="BJ210" s="11"/>
      <c r="BK210" s="11"/>
      <c r="BL210" s="11"/>
      <c r="BM210" s="11"/>
      <c r="BN210" s="11"/>
    </row>
    <row r="211" spans="1:66" s="1" customFormat="1" x14ac:dyDescent="0.3">
      <c r="A211" s="11"/>
      <c r="B211" s="1" t="e">
        <f t="shared" si="61"/>
        <v>#N/A</v>
      </c>
      <c r="V211" s="1" t="str">
        <f t="shared" si="69"/>
        <v/>
      </c>
      <c r="W211" s="1" t="str">
        <f t="shared" si="70"/>
        <v/>
      </c>
      <c r="X211" s="1" t="str">
        <f t="shared" si="70"/>
        <v/>
      </c>
      <c r="Y211" s="1" t="str">
        <f t="shared" si="70"/>
        <v/>
      </c>
      <c r="Z211" s="1" t="e">
        <f t="shared" si="71"/>
        <v>#N/A</v>
      </c>
      <c r="AA211" s="3">
        <f t="shared" si="62"/>
        <v>0</v>
      </c>
      <c r="AB211" s="13" t="e">
        <f t="shared" si="63"/>
        <v>#N/A</v>
      </c>
      <c r="AC211" s="13" t="e">
        <f t="shared" si="64"/>
        <v>#N/A</v>
      </c>
      <c r="AD211" s="13" t="e">
        <f t="shared" si="65"/>
        <v>#N/A</v>
      </c>
      <c r="AE211" s="13" t="e">
        <f t="shared" si="66"/>
        <v>#N/A</v>
      </c>
      <c r="AF211" s="13" t="e">
        <f t="shared" si="67"/>
        <v>#N/A</v>
      </c>
      <c r="AG211" s="13" t="e">
        <f t="shared" si="68"/>
        <v>#N/A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T211" s="107"/>
      <c r="BA211" s="11"/>
      <c r="BB211" s="11"/>
      <c r="BC211" s="11"/>
      <c r="BD211" s="11"/>
      <c r="BE211" s="11"/>
      <c r="BH211" s="11"/>
      <c r="BI211" s="11"/>
      <c r="BJ211" s="11"/>
      <c r="BK211" s="11"/>
      <c r="BL211" s="11"/>
      <c r="BM211" s="11"/>
      <c r="BN211" s="11"/>
    </row>
    <row r="212" spans="1:66" s="1" customFormat="1" x14ac:dyDescent="0.3">
      <c r="A212" s="11"/>
      <c r="B212" s="1" t="e">
        <f t="shared" si="61"/>
        <v>#N/A</v>
      </c>
      <c r="V212" s="1" t="str">
        <f t="shared" si="69"/>
        <v/>
      </c>
      <c r="W212" s="1" t="str">
        <f t="shared" si="70"/>
        <v/>
      </c>
      <c r="X212" s="1" t="str">
        <f t="shared" si="70"/>
        <v/>
      </c>
      <c r="Y212" s="1" t="str">
        <f t="shared" si="70"/>
        <v/>
      </c>
      <c r="Z212" s="1" t="e">
        <f t="shared" si="71"/>
        <v>#N/A</v>
      </c>
      <c r="AA212" s="3">
        <f t="shared" si="62"/>
        <v>0</v>
      </c>
      <c r="AB212" s="13" t="e">
        <f t="shared" si="63"/>
        <v>#N/A</v>
      </c>
      <c r="AC212" s="13" t="e">
        <f t="shared" si="64"/>
        <v>#N/A</v>
      </c>
      <c r="AD212" s="13" t="e">
        <f t="shared" si="65"/>
        <v>#N/A</v>
      </c>
      <c r="AE212" s="13" t="e">
        <f t="shared" si="66"/>
        <v>#N/A</v>
      </c>
      <c r="AF212" s="13" t="e">
        <f t="shared" si="67"/>
        <v>#N/A</v>
      </c>
      <c r="AG212" s="13" t="e">
        <f t="shared" si="68"/>
        <v>#N/A</v>
      </c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T212" s="107"/>
      <c r="BA212" s="11"/>
      <c r="BB212" s="11"/>
      <c r="BC212" s="11"/>
      <c r="BD212" s="11"/>
      <c r="BE212" s="11"/>
      <c r="BH212" s="11"/>
      <c r="BI212" s="11"/>
      <c r="BJ212" s="11"/>
      <c r="BK212" s="11"/>
      <c r="BL212" s="11"/>
      <c r="BM212" s="11"/>
      <c r="BN212" s="11"/>
    </row>
    <row r="213" spans="1:66" s="1" customFormat="1" x14ac:dyDescent="0.3">
      <c r="A213" s="11"/>
      <c r="B213" s="1" t="e">
        <f t="shared" si="61"/>
        <v>#N/A</v>
      </c>
      <c r="V213" s="1" t="str">
        <f t="shared" si="69"/>
        <v/>
      </c>
      <c r="W213" s="1" t="str">
        <f t="shared" si="70"/>
        <v/>
      </c>
      <c r="X213" s="1" t="str">
        <f t="shared" si="70"/>
        <v/>
      </c>
      <c r="Y213" s="1" t="str">
        <f t="shared" si="70"/>
        <v/>
      </c>
      <c r="Z213" s="1" t="e">
        <f t="shared" si="71"/>
        <v>#N/A</v>
      </c>
      <c r="AA213" s="3">
        <f t="shared" si="62"/>
        <v>0</v>
      </c>
      <c r="AB213" s="13" t="e">
        <f t="shared" si="63"/>
        <v>#N/A</v>
      </c>
      <c r="AC213" s="13" t="e">
        <f t="shared" si="64"/>
        <v>#N/A</v>
      </c>
      <c r="AD213" s="13" t="e">
        <f t="shared" si="65"/>
        <v>#N/A</v>
      </c>
      <c r="AE213" s="13" t="e">
        <f t="shared" si="66"/>
        <v>#N/A</v>
      </c>
      <c r="AF213" s="13" t="e">
        <f t="shared" si="67"/>
        <v>#N/A</v>
      </c>
      <c r="AG213" s="13" t="e">
        <f t="shared" si="68"/>
        <v>#N/A</v>
      </c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T213" s="107"/>
      <c r="BA213" s="11"/>
      <c r="BB213" s="11"/>
      <c r="BC213" s="11"/>
      <c r="BD213" s="11"/>
      <c r="BE213" s="11"/>
      <c r="BH213" s="11"/>
      <c r="BI213" s="11"/>
      <c r="BJ213" s="11"/>
      <c r="BK213" s="11"/>
      <c r="BL213" s="11"/>
      <c r="BM213" s="11"/>
      <c r="BN213" s="11"/>
    </row>
    <row r="214" spans="1:66" s="1" customFormat="1" x14ac:dyDescent="0.3">
      <c r="A214" s="11"/>
      <c r="B214" s="1" t="e">
        <f t="shared" si="61"/>
        <v>#N/A</v>
      </c>
      <c r="V214" s="1" t="str">
        <f t="shared" si="69"/>
        <v/>
      </c>
      <c r="W214" s="1" t="str">
        <f t="shared" si="70"/>
        <v/>
      </c>
      <c r="X214" s="1" t="str">
        <f t="shared" si="70"/>
        <v/>
      </c>
      <c r="Y214" s="1" t="str">
        <f t="shared" si="70"/>
        <v/>
      </c>
      <c r="Z214" s="1" t="e">
        <f t="shared" si="71"/>
        <v>#N/A</v>
      </c>
      <c r="AA214" s="3">
        <f t="shared" si="62"/>
        <v>0</v>
      </c>
      <c r="AB214" s="13" t="e">
        <f t="shared" si="63"/>
        <v>#N/A</v>
      </c>
      <c r="AC214" s="13" t="e">
        <f t="shared" si="64"/>
        <v>#N/A</v>
      </c>
      <c r="AD214" s="13" t="e">
        <f t="shared" si="65"/>
        <v>#N/A</v>
      </c>
      <c r="AE214" s="13" t="e">
        <f t="shared" si="66"/>
        <v>#N/A</v>
      </c>
      <c r="AF214" s="13" t="e">
        <f t="shared" si="67"/>
        <v>#N/A</v>
      </c>
      <c r="AG214" s="13" t="e">
        <f t="shared" si="68"/>
        <v>#N/A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T214" s="107"/>
      <c r="BA214" s="11"/>
      <c r="BB214" s="11"/>
      <c r="BC214" s="11"/>
      <c r="BD214" s="11"/>
      <c r="BE214" s="11"/>
      <c r="BH214" s="11"/>
      <c r="BI214" s="11"/>
      <c r="BJ214" s="11"/>
      <c r="BK214" s="11"/>
      <c r="BL214" s="11"/>
      <c r="BM214" s="11"/>
      <c r="BN214" s="11"/>
    </row>
    <row r="215" spans="1:66" s="1" customFormat="1" x14ac:dyDescent="0.3">
      <c r="A215" s="11"/>
      <c r="B215" s="1" t="e">
        <f t="shared" si="61"/>
        <v>#N/A</v>
      </c>
      <c r="M215" s="7"/>
      <c r="V215" s="1" t="str">
        <f t="shared" si="69"/>
        <v/>
      </c>
      <c r="W215" s="1" t="str">
        <f t="shared" si="70"/>
        <v/>
      </c>
      <c r="X215" s="1" t="str">
        <f t="shared" si="70"/>
        <v/>
      </c>
      <c r="Y215" s="1" t="str">
        <f t="shared" si="70"/>
        <v/>
      </c>
      <c r="Z215" s="1" t="e">
        <f t="shared" si="71"/>
        <v>#N/A</v>
      </c>
      <c r="AA215" s="3">
        <f t="shared" si="62"/>
        <v>0</v>
      </c>
      <c r="AB215" s="13" t="e">
        <f t="shared" si="63"/>
        <v>#N/A</v>
      </c>
      <c r="AC215" s="13" t="e">
        <f t="shared" si="64"/>
        <v>#N/A</v>
      </c>
      <c r="AD215" s="13" t="e">
        <f t="shared" si="65"/>
        <v>#N/A</v>
      </c>
      <c r="AE215" s="13" t="e">
        <f t="shared" si="66"/>
        <v>#N/A</v>
      </c>
      <c r="AF215" s="13" t="e">
        <f t="shared" si="67"/>
        <v>#N/A</v>
      </c>
      <c r="AG215" s="13" t="e">
        <f t="shared" si="68"/>
        <v>#N/A</v>
      </c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T215" s="107"/>
      <c r="BA215" s="11"/>
      <c r="BB215" s="11"/>
      <c r="BC215" s="11"/>
      <c r="BD215" s="11"/>
      <c r="BE215" s="11"/>
      <c r="BH215" s="11"/>
      <c r="BI215" s="11"/>
      <c r="BJ215" s="11"/>
      <c r="BK215" s="11"/>
      <c r="BL215" s="11"/>
      <c r="BM215" s="11"/>
      <c r="BN215" s="11"/>
    </row>
    <row r="216" spans="1:66" s="1" customFormat="1" x14ac:dyDescent="0.3">
      <c r="A216" s="11"/>
      <c r="B216" s="1" t="e">
        <f t="shared" si="61"/>
        <v>#N/A</v>
      </c>
      <c r="M216" s="7"/>
      <c r="V216" s="1" t="str">
        <f t="shared" si="69"/>
        <v/>
      </c>
      <c r="W216" s="1" t="str">
        <f t="shared" si="70"/>
        <v/>
      </c>
      <c r="X216" s="1" t="str">
        <f t="shared" si="70"/>
        <v/>
      </c>
      <c r="Y216" s="1" t="str">
        <f t="shared" si="70"/>
        <v/>
      </c>
      <c r="Z216" s="1" t="e">
        <f t="shared" si="71"/>
        <v>#N/A</v>
      </c>
      <c r="AA216" s="3">
        <f t="shared" si="62"/>
        <v>0</v>
      </c>
      <c r="AB216" s="13" t="e">
        <f t="shared" si="63"/>
        <v>#N/A</v>
      </c>
      <c r="AC216" s="13" t="e">
        <f t="shared" si="64"/>
        <v>#N/A</v>
      </c>
      <c r="AD216" s="13" t="e">
        <f t="shared" si="65"/>
        <v>#N/A</v>
      </c>
      <c r="AE216" s="13" t="e">
        <f t="shared" si="66"/>
        <v>#N/A</v>
      </c>
      <c r="AF216" s="13" t="e">
        <f t="shared" si="67"/>
        <v>#N/A</v>
      </c>
      <c r="AG216" s="13" t="e">
        <f t="shared" si="68"/>
        <v>#N/A</v>
      </c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T216" s="107"/>
      <c r="BA216" s="11"/>
      <c r="BB216" s="11"/>
      <c r="BC216" s="11"/>
      <c r="BD216" s="11"/>
      <c r="BE216" s="11"/>
      <c r="BH216" s="11"/>
      <c r="BI216" s="11"/>
      <c r="BJ216" s="11"/>
      <c r="BK216" s="11"/>
      <c r="BL216" s="11"/>
      <c r="BM216" s="11"/>
      <c r="BN216" s="11"/>
    </row>
    <row r="217" spans="1:66" s="1" customFormat="1" x14ac:dyDescent="0.3">
      <c r="A217" s="11"/>
      <c r="B217" s="1" t="e">
        <f t="shared" si="61"/>
        <v>#N/A</v>
      </c>
      <c r="M217" s="7"/>
      <c r="V217" s="1" t="str">
        <f t="shared" si="69"/>
        <v/>
      </c>
      <c r="W217" s="1" t="str">
        <f t="shared" si="70"/>
        <v/>
      </c>
      <c r="X217" s="1" t="str">
        <f t="shared" si="70"/>
        <v/>
      </c>
      <c r="Y217" s="1" t="str">
        <f t="shared" si="70"/>
        <v/>
      </c>
      <c r="Z217" s="1" t="e">
        <f t="shared" si="71"/>
        <v>#N/A</v>
      </c>
      <c r="AA217" s="3">
        <f t="shared" si="62"/>
        <v>0</v>
      </c>
      <c r="AB217" s="13" t="e">
        <f t="shared" si="63"/>
        <v>#N/A</v>
      </c>
      <c r="AC217" s="13" t="e">
        <f t="shared" si="64"/>
        <v>#N/A</v>
      </c>
      <c r="AD217" s="13" t="e">
        <f t="shared" si="65"/>
        <v>#N/A</v>
      </c>
      <c r="AE217" s="13" t="e">
        <f t="shared" si="66"/>
        <v>#N/A</v>
      </c>
      <c r="AF217" s="13" t="e">
        <f t="shared" si="67"/>
        <v>#N/A</v>
      </c>
      <c r="AG217" s="13" t="e">
        <f t="shared" si="68"/>
        <v>#N/A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T217" s="107"/>
      <c r="BA217" s="11"/>
      <c r="BB217" s="11"/>
      <c r="BC217" s="11"/>
      <c r="BD217" s="11"/>
      <c r="BE217" s="11"/>
      <c r="BH217" s="11"/>
      <c r="BI217" s="11"/>
      <c r="BJ217" s="11"/>
      <c r="BK217" s="11"/>
      <c r="BL217" s="11"/>
      <c r="BM217" s="11"/>
      <c r="BN217" s="11"/>
    </row>
    <row r="218" spans="1:66" s="1" customFormat="1" x14ac:dyDescent="0.3">
      <c r="A218" s="11"/>
      <c r="B218" s="1" t="e">
        <f t="shared" si="61"/>
        <v>#N/A</v>
      </c>
      <c r="M218" s="7"/>
      <c r="V218" s="1" t="str">
        <f t="shared" si="69"/>
        <v/>
      </c>
      <c r="W218" s="1" t="str">
        <f t="shared" si="70"/>
        <v/>
      </c>
      <c r="X218" s="1" t="str">
        <f t="shared" si="70"/>
        <v/>
      </c>
      <c r="Y218" s="1" t="str">
        <f t="shared" si="70"/>
        <v/>
      </c>
      <c r="Z218" s="1" t="e">
        <f t="shared" si="71"/>
        <v>#N/A</v>
      </c>
      <c r="AA218" s="3">
        <f t="shared" si="62"/>
        <v>0</v>
      </c>
      <c r="AB218" s="13" t="e">
        <f t="shared" si="63"/>
        <v>#N/A</v>
      </c>
      <c r="AC218" s="13" t="e">
        <f t="shared" si="64"/>
        <v>#N/A</v>
      </c>
      <c r="AD218" s="13" t="e">
        <f t="shared" si="65"/>
        <v>#N/A</v>
      </c>
      <c r="AE218" s="13" t="e">
        <f t="shared" si="66"/>
        <v>#N/A</v>
      </c>
      <c r="AF218" s="13" t="e">
        <f t="shared" si="67"/>
        <v>#N/A</v>
      </c>
      <c r="AG218" s="13" t="e">
        <f t="shared" si="68"/>
        <v>#N/A</v>
      </c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T218" s="107"/>
      <c r="BA218" s="11"/>
      <c r="BB218" s="11"/>
      <c r="BC218" s="11"/>
      <c r="BD218" s="11"/>
      <c r="BE218" s="11"/>
      <c r="BH218" s="11"/>
      <c r="BI218" s="11"/>
      <c r="BJ218" s="11"/>
      <c r="BK218" s="11"/>
      <c r="BL218" s="11"/>
      <c r="BM218" s="11"/>
      <c r="BN218" s="11"/>
    </row>
    <row r="219" spans="1:66" s="1" customFormat="1" x14ac:dyDescent="0.3">
      <c r="A219" s="11"/>
      <c r="B219" s="1" t="e">
        <f t="shared" si="61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118"/>
      <c r="N219" s="5"/>
      <c r="O219" s="5"/>
      <c r="P219" s="5"/>
      <c r="Q219" s="5"/>
      <c r="R219" s="5"/>
      <c r="S219" s="5"/>
      <c r="T219" s="5"/>
      <c r="U219" s="5"/>
      <c r="V219" s="1" t="str">
        <f t="shared" si="69"/>
        <v/>
      </c>
      <c r="W219" s="1" t="str">
        <f t="shared" si="70"/>
        <v/>
      </c>
      <c r="X219" s="1" t="str">
        <f t="shared" si="70"/>
        <v/>
      </c>
      <c r="Y219" s="1" t="str">
        <f t="shared" si="70"/>
        <v/>
      </c>
      <c r="Z219" s="1" t="e">
        <f t="shared" si="71"/>
        <v>#N/A</v>
      </c>
      <c r="AA219" s="3">
        <f t="shared" si="62"/>
        <v>0</v>
      </c>
      <c r="AB219" s="13" t="e">
        <f t="shared" si="63"/>
        <v>#N/A</v>
      </c>
      <c r="AC219" s="13" t="e">
        <f t="shared" si="64"/>
        <v>#N/A</v>
      </c>
      <c r="AD219" s="13" t="e">
        <f t="shared" si="65"/>
        <v>#N/A</v>
      </c>
      <c r="AE219" s="13" t="e">
        <f t="shared" si="66"/>
        <v>#N/A</v>
      </c>
      <c r="AF219" s="13" t="e">
        <f t="shared" si="67"/>
        <v>#N/A</v>
      </c>
      <c r="AG219" s="13" t="e">
        <f t="shared" si="68"/>
        <v>#N/A</v>
      </c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T219" s="107"/>
      <c r="BA219" s="11"/>
      <c r="BB219" s="11"/>
      <c r="BC219" s="11"/>
      <c r="BD219" s="11"/>
      <c r="BE219" s="11"/>
      <c r="BH219" s="11"/>
      <c r="BI219" s="11"/>
      <c r="BJ219" s="11"/>
      <c r="BK219" s="11"/>
      <c r="BL219" s="11"/>
      <c r="BM219" s="11"/>
      <c r="BN219" s="11"/>
    </row>
    <row r="220" spans="1:66" s="1" customFormat="1" x14ac:dyDescent="0.3">
      <c r="A220" s="11"/>
      <c r="B220" s="1" t="e">
        <f t="shared" si="61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118"/>
      <c r="N220" s="5"/>
      <c r="O220" s="5"/>
      <c r="P220" s="5"/>
      <c r="Q220" s="5"/>
      <c r="R220" s="5"/>
      <c r="S220" s="5"/>
      <c r="T220" s="5"/>
      <c r="U220" s="5"/>
      <c r="V220" s="1" t="str">
        <f t="shared" si="69"/>
        <v/>
      </c>
      <c r="W220" s="1" t="str">
        <f t="shared" si="70"/>
        <v/>
      </c>
      <c r="X220" s="1" t="str">
        <f t="shared" si="70"/>
        <v/>
      </c>
      <c r="Y220" s="1" t="str">
        <f t="shared" si="70"/>
        <v/>
      </c>
      <c r="Z220" s="1" t="e">
        <f t="shared" si="71"/>
        <v>#N/A</v>
      </c>
      <c r="AA220" s="3">
        <f t="shared" si="62"/>
        <v>0</v>
      </c>
      <c r="AB220" s="13" t="e">
        <f t="shared" si="63"/>
        <v>#N/A</v>
      </c>
      <c r="AC220" s="13" t="e">
        <f t="shared" si="64"/>
        <v>#N/A</v>
      </c>
      <c r="AD220" s="13" t="e">
        <f t="shared" si="65"/>
        <v>#N/A</v>
      </c>
      <c r="AE220" s="13" t="e">
        <f t="shared" si="66"/>
        <v>#N/A</v>
      </c>
      <c r="AF220" s="13" t="e">
        <f t="shared" si="67"/>
        <v>#N/A</v>
      </c>
      <c r="AG220" s="13" t="e">
        <f t="shared" si="68"/>
        <v>#N/A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T220" s="107"/>
      <c r="BA220" s="11"/>
      <c r="BB220" s="11"/>
      <c r="BC220" s="11"/>
      <c r="BD220" s="11"/>
      <c r="BE220" s="11"/>
      <c r="BH220" s="11"/>
      <c r="BI220" s="11"/>
      <c r="BJ220" s="11"/>
      <c r="BK220" s="11"/>
      <c r="BL220" s="11"/>
      <c r="BM220" s="11"/>
      <c r="BN220" s="11"/>
    </row>
    <row r="221" spans="1:66" s="1" customFormat="1" x14ac:dyDescent="0.3">
      <c r="A221" s="11"/>
      <c r="B221" s="1" t="e">
        <f t="shared" si="61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118"/>
      <c r="N221" s="5"/>
      <c r="O221" s="5"/>
      <c r="P221" s="5"/>
      <c r="Q221" s="5"/>
      <c r="R221" s="5"/>
      <c r="S221" s="5"/>
      <c r="T221" s="5"/>
      <c r="U221" s="5"/>
      <c r="V221" s="1" t="str">
        <f t="shared" si="69"/>
        <v/>
      </c>
      <c r="W221" s="1" t="str">
        <f t="shared" si="70"/>
        <v/>
      </c>
      <c r="X221" s="1" t="str">
        <f t="shared" si="70"/>
        <v/>
      </c>
      <c r="Y221" s="1" t="str">
        <f t="shared" si="70"/>
        <v/>
      </c>
      <c r="Z221" s="1" t="e">
        <f t="shared" si="71"/>
        <v>#N/A</v>
      </c>
      <c r="AA221" s="3">
        <f t="shared" si="62"/>
        <v>0</v>
      </c>
      <c r="AB221" s="13" t="e">
        <f t="shared" si="63"/>
        <v>#N/A</v>
      </c>
      <c r="AC221" s="13" t="e">
        <f t="shared" si="64"/>
        <v>#N/A</v>
      </c>
      <c r="AD221" s="13" t="e">
        <f t="shared" si="65"/>
        <v>#N/A</v>
      </c>
      <c r="AE221" s="13" t="e">
        <f t="shared" si="66"/>
        <v>#N/A</v>
      </c>
      <c r="AF221" s="13" t="e">
        <f t="shared" si="67"/>
        <v>#N/A</v>
      </c>
      <c r="AG221" s="13" t="e">
        <f t="shared" si="68"/>
        <v>#N/A</v>
      </c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T221" s="107"/>
      <c r="BA221" s="11"/>
      <c r="BB221" s="11"/>
      <c r="BC221" s="11"/>
      <c r="BD221" s="11"/>
      <c r="BE221" s="11"/>
      <c r="BH221" s="11"/>
      <c r="BI221" s="11"/>
      <c r="BJ221" s="11"/>
      <c r="BK221" s="11"/>
      <c r="BL221" s="11"/>
      <c r="BM221" s="11"/>
      <c r="BN221" s="11"/>
    </row>
    <row r="222" spans="1:66" s="1" customFormat="1" x14ac:dyDescent="0.3">
      <c r="A222" s="11"/>
      <c r="B222" s="1" t="e">
        <f t="shared" si="61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118"/>
      <c r="N222" s="5"/>
      <c r="O222" s="5"/>
      <c r="P222" s="5"/>
      <c r="Q222" s="5"/>
      <c r="R222" s="5"/>
      <c r="S222" s="5"/>
      <c r="T222" s="5"/>
      <c r="U222" s="5"/>
      <c r="V222" s="1" t="str">
        <f t="shared" si="69"/>
        <v/>
      </c>
      <c r="W222" s="1" t="str">
        <f t="shared" si="70"/>
        <v/>
      </c>
      <c r="X222" s="1" t="str">
        <f t="shared" si="70"/>
        <v/>
      </c>
      <c r="Y222" s="1" t="str">
        <f t="shared" si="70"/>
        <v/>
      </c>
      <c r="Z222" s="1" t="e">
        <f t="shared" si="71"/>
        <v>#N/A</v>
      </c>
      <c r="AA222" s="3">
        <f t="shared" si="62"/>
        <v>0</v>
      </c>
      <c r="AB222" s="13" t="e">
        <f t="shared" si="63"/>
        <v>#N/A</v>
      </c>
      <c r="AC222" s="13" t="e">
        <f t="shared" si="64"/>
        <v>#N/A</v>
      </c>
      <c r="AD222" s="13" t="e">
        <f t="shared" si="65"/>
        <v>#N/A</v>
      </c>
      <c r="AE222" s="13" t="e">
        <f t="shared" si="66"/>
        <v>#N/A</v>
      </c>
      <c r="AF222" s="13" t="e">
        <f t="shared" si="67"/>
        <v>#N/A</v>
      </c>
      <c r="AG222" s="13" t="e">
        <f t="shared" si="68"/>
        <v>#N/A</v>
      </c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T222" s="107"/>
      <c r="BA222" s="11"/>
      <c r="BB222" s="11"/>
      <c r="BC222" s="11"/>
      <c r="BD222" s="11"/>
      <c r="BE222" s="11"/>
      <c r="BH222" s="11"/>
      <c r="BI222" s="11"/>
      <c r="BJ222" s="11"/>
      <c r="BK222" s="11"/>
      <c r="BL222" s="11"/>
      <c r="BM222" s="11"/>
      <c r="BN222" s="11"/>
    </row>
    <row r="223" spans="1:66" s="1" customFormat="1" x14ac:dyDescent="0.3">
      <c r="A223" s="11"/>
      <c r="B223" s="1" t="e">
        <f t="shared" si="61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118"/>
      <c r="N223" s="5"/>
      <c r="O223" s="5"/>
      <c r="P223" s="5"/>
      <c r="Q223" s="5"/>
      <c r="R223" s="5"/>
      <c r="S223" s="5"/>
      <c r="T223" s="5"/>
      <c r="U223" s="5"/>
      <c r="V223" s="1" t="str">
        <f t="shared" si="69"/>
        <v/>
      </c>
      <c r="W223" s="1" t="str">
        <f t="shared" si="70"/>
        <v/>
      </c>
      <c r="X223" s="1" t="str">
        <f t="shared" si="70"/>
        <v/>
      </c>
      <c r="Y223" s="1" t="str">
        <f t="shared" si="70"/>
        <v/>
      </c>
      <c r="Z223" s="1" t="e">
        <f t="shared" si="71"/>
        <v>#N/A</v>
      </c>
      <c r="AA223" s="3">
        <f t="shared" si="62"/>
        <v>0</v>
      </c>
      <c r="AB223" s="13" t="e">
        <f t="shared" si="63"/>
        <v>#N/A</v>
      </c>
      <c r="AC223" s="13" t="e">
        <f t="shared" si="64"/>
        <v>#N/A</v>
      </c>
      <c r="AD223" s="13" t="e">
        <f t="shared" si="65"/>
        <v>#N/A</v>
      </c>
      <c r="AE223" s="13" t="e">
        <f t="shared" si="66"/>
        <v>#N/A</v>
      </c>
      <c r="AF223" s="13" t="e">
        <f t="shared" si="67"/>
        <v>#N/A</v>
      </c>
      <c r="AG223" s="13" t="e">
        <f t="shared" si="68"/>
        <v>#N/A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T223" s="107"/>
      <c r="BA223" s="11"/>
      <c r="BB223" s="11"/>
      <c r="BC223" s="11"/>
      <c r="BD223" s="11"/>
      <c r="BE223" s="11"/>
      <c r="BH223" s="11"/>
      <c r="BI223" s="11"/>
      <c r="BJ223" s="11"/>
      <c r="BK223" s="11"/>
      <c r="BL223" s="11"/>
      <c r="BM223" s="11"/>
      <c r="BN223" s="11"/>
    </row>
    <row r="224" spans="1:66" s="1" customFormat="1" x14ac:dyDescent="0.3">
      <c r="A224" s="11"/>
      <c r="B224" s="1" t="e">
        <f t="shared" si="61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118"/>
      <c r="N224" s="5"/>
      <c r="O224" s="5"/>
      <c r="P224" s="5"/>
      <c r="Q224" s="5"/>
      <c r="R224" s="5"/>
      <c r="S224" s="5"/>
      <c r="T224" s="5"/>
      <c r="U224" s="5"/>
      <c r="V224" s="1" t="str">
        <f t="shared" si="69"/>
        <v/>
      </c>
      <c r="W224" s="1" t="str">
        <f t="shared" si="70"/>
        <v/>
      </c>
      <c r="X224" s="1" t="str">
        <f t="shared" si="70"/>
        <v/>
      </c>
      <c r="Y224" s="1" t="str">
        <f t="shared" si="70"/>
        <v/>
      </c>
      <c r="Z224" s="1" t="e">
        <f t="shared" si="71"/>
        <v>#N/A</v>
      </c>
      <c r="AA224" s="3">
        <f t="shared" si="62"/>
        <v>0</v>
      </c>
      <c r="AB224" s="13" t="e">
        <f t="shared" si="63"/>
        <v>#N/A</v>
      </c>
      <c r="AC224" s="13" t="e">
        <f t="shared" si="64"/>
        <v>#N/A</v>
      </c>
      <c r="AD224" s="13" t="e">
        <f t="shared" si="65"/>
        <v>#N/A</v>
      </c>
      <c r="AE224" s="13" t="e">
        <f t="shared" si="66"/>
        <v>#N/A</v>
      </c>
      <c r="AF224" s="13" t="e">
        <f t="shared" si="67"/>
        <v>#N/A</v>
      </c>
      <c r="AG224" s="13" t="e">
        <f t="shared" si="68"/>
        <v>#N/A</v>
      </c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T224" s="107"/>
      <c r="BA224" s="11"/>
      <c r="BB224" s="11"/>
      <c r="BC224" s="11"/>
      <c r="BD224" s="11"/>
      <c r="BE224" s="11"/>
      <c r="BH224" s="11"/>
      <c r="BI224" s="11"/>
      <c r="BJ224" s="11"/>
      <c r="BK224" s="11"/>
      <c r="BL224" s="11"/>
      <c r="BM224" s="11"/>
      <c r="BN224" s="11"/>
    </row>
    <row r="225" spans="1:66" s="1" customFormat="1" x14ac:dyDescent="0.3">
      <c r="A225" s="11"/>
      <c r="B225" s="1" t="e">
        <f t="shared" si="61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118"/>
      <c r="N225" s="5"/>
      <c r="O225" s="5"/>
      <c r="P225" s="5"/>
      <c r="Q225" s="5"/>
      <c r="R225" s="5"/>
      <c r="S225" s="5"/>
      <c r="T225" s="5"/>
      <c r="U225" s="5"/>
      <c r="V225" s="1" t="str">
        <f t="shared" si="69"/>
        <v/>
      </c>
      <c r="W225" s="1" t="str">
        <f t="shared" si="70"/>
        <v/>
      </c>
      <c r="X225" s="1" t="str">
        <f t="shared" si="70"/>
        <v/>
      </c>
      <c r="Y225" s="1" t="str">
        <f t="shared" si="70"/>
        <v/>
      </c>
      <c r="Z225" s="1" t="e">
        <f t="shared" si="71"/>
        <v>#N/A</v>
      </c>
      <c r="AA225" s="3">
        <f t="shared" si="62"/>
        <v>0</v>
      </c>
      <c r="AB225" s="13" t="e">
        <f t="shared" si="63"/>
        <v>#N/A</v>
      </c>
      <c r="AC225" s="13" t="e">
        <f t="shared" si="64"/>
        <v>#N/A</v>
      </c>
      <c r="AD225" s="13" t="e">
        <f t="shared" si="65"/>
        <v>#N/A</v>
      </c>
      <c r="AE225" s="13" t="e">
        <f t="shared" si="66"/>
        <v>#N/A</v>
      </c>
      <c r="AF225" s="13" t="e">
        <f t="shared" si="67"/>
        <v>#N/A</v>
      </c>
      <c r="AG225" s="13" t="e">
        <f t="shared" si="68"/>
        <v>#N/A</v>
      </c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T225" s="107"/>
      <c r="BA225" s="11"/>
      <c r="BB225" s="11"/>
      <c r="BC225" s="11"/>
      <c r="BD225" s="11"/>
      <c r="BE225" s="11"/>
      <c r="BH225" s="11"/>
      <c r="BI225" s="11"/>
      <c r="BJ225" s="11"/>
      <c r="BK225" s="11"/>
      <c r="BL225" s="11"/>
      <c r="BM225" s="11"/>
      <c r="BN225" s="11"/>
    </row>
    <row r="226" spans="1:66" s="1" customFormat="1" x14ac:dyDescent="0.3">
      <c r="A226" s="11"/>
      <c r="B226" s="1" t="e">
        <f t="shared" si="61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118"/>
      <c r="N226" s="5"/>
      <c r="O226" s="5"/>
      <c r="P226" s="5"/>
      <c r="Q226" s="5"/>
      <c r="R226" s="5"/>
      <c r="S226" s="5"/>
      <c r="T226" s="5"/>
      <c r="U226" s="5"/>
      <c r="V226" s="1" t="str">
        <f t="shared" si="69"/>
        <v/>
      </c>
      <c r="W226" s="1" t="str">
        <f t="shared" si="70"/>
        <v/>
      </c>
      <c r="X226" s="1" t="str">
        <f t="shared" si="70"/>
        <v/>
      </c>
      <c r="Y226" s="1" t="str">
        <f t="shared" si="70"/>
        <v/>
      </c>
      <c r="Z226" s="1" t="e">
        <f t="shared" si="71"/>
        <v>#N/A</v>
      </c>
      <c r="AA226" s="3">
        <f t="shared" si="62"/>
        <v>0</v>
      </c>
      <c r="AB226" s="13" t="e">
        <f t="shared" si="63"/>
        <v>#N/A</v>
      </c>
      <c r="AC226" s="13" t="e">
        <f t="shared" si="64"/>
        <v>#N/A</v>
      </c>
      <c r="AD226" s="13" t="e">
        <f t="shared" si="65"/>
        <v>#N/A</v>
      </c>
      <c r="AE226" s="13" t="e">
        <f t="shared" si="66"/>
        <v>#N/A</v>
      </c>
      <c r="AF226" s="13" t="e">
        <f t="shared" si="67"/>
        <v>#N/A</v>
      </c>
      <c r="AG226" s="13" t="e">
        <f t="shared" si="68"/>
        <v>#N/A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T226" s="107"/>
      <c r="BA226" s="11"/>
      <c r="BB226" s="11"/>
      <c r="BC226" s="11"/>
      <c r="BD226" s="11"/>
      <c r="BE226" s="11"/>
      <c r="BH226" s="11"/>
      <c r="BI226" s="11"/>
      <c r="BJ226" s="11"/>
      <c r="BK226" s="11"/>
      <c r="BL226" s="11"/>
      <c r="BM226" s="11"/>
      <c r="BN226" s="11"/>
    </row>
    <row r="227" spans="1:66" s="1" customFormat="1" x14ac:dyDescent="0.3">
      <c r="A227" s="11"/>
      <c r="B227" s="1" t="e">
        <f t="shared" si="61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118"/>
      <c r="N227" s="5"/>
      <c r="O227" s="5"/>
      <c r="P227" s="5"/>
      <c r="Q227" s="5"/>
      <c r="R227" s="5"/>
      <c r="S227" s="5"/>
      <c r="T227" s="5"/>
      <c r="U227" s="5"/>
      <c r="V227" s="1" t="str">
        <f t="shared" si="69"/>
        <v/>
      </c>
      <c r="W227" s="1" t="str">
        <f t="shared" si="70"/>
        <v/>
      </c>
      <c r="X227" s="1" t="str">
        <f t="shared" si="70"/>
        <v/>
      </c>
      <c r="Y227" s="1" t="str">
        <f t="shared" si="70"/>
        <v/>
      </c>
      <c r="Z227" s="1" t="e">
        <f t="shared" si="71"/>
        <v>#N/A</v>
      </c>
      <c r="AA227" s="3">
        <f t="shared" si="62"/>
        <v>0</v>
      </c>
      <c r="AB227" s="13" t="e">
        <f t="shared" si="63"/>
        <v>#N/A</v>
      </c>
      <c r="AC227" s="13" t="e">
        <f t="shared" si="64"/>
        <v>#N/A</v>
      </c>
      <c r="AD227" s="13" t="e">
        <f t="shared" si="65"/>
        <v>#N/A</v>
      </c>
      <c r="AE227" s="13" t="e">
        <f t="shared" si="66"/>
        <v>#N/A</v>
      </c>
      <c r="AF227" s="13" t="e">
        <f t="shared" si="67"/>
        <v>#N/A</v>
      </c>
      <c r="AG227" s="13" t="e">
        <f t="shared" si="68"/>
        <v>#N/A</v>
      </c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T227" s="107"/>
      <c r="BA227" s="11"/>
      <c r="BB227" s="11"/>
      <c r="BC227" s="11"/>
      <c r="BD227" s="11"/>
      <c r="BE227" s="11"/>
      <c r="BH227" s="11"/>
      <c r="BI227" s="11"/>
      <c r="BJ227" s="11"/>
      <c r="BK227" s="11"/>
      <c r="BL227" s="11"/>
      <c r="BM227" s="11"/>
      <c r="BN227" s="11"/>
    </row>
    <row r="228" spans="1:66" s="1" customFormat="1" x14ac:dyDescent="0.3">
      <c r="A228" s="11"/>
      <c r="B228" s="1" t="e">
        <f t="shared" si="61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118"/>
      <c r="N228" s="5"/>
      <c r="O228" s="5"/>
      <c r="P228" s="5"/>
      <c r="Q228" s="5"/>
      <c r="R228" s="5"/>
      <c r="S228" s="5"/>
      <c r="T228" s="5"/>
      <c r="U228" s="5"/>
      <c r="V228" s="1" t="str">
        <f t="shared" si="69"/>
        <v/>
      </c>
      <c r="W228" s="1" t="str">
        <f t="shared" si="70"/>
        <v/>
      </c>
      <c r="X228" s="1" t="str">
        <f t="shared" si="70"/>
        <v/>
      </c>
      <c r="Y228" s="1" t="str">
        <f t="shared" si="70"/>
        <v/>
      </c>
      <c r="Z228" s="1" t="e">
        <f t="shared" si="71"/>
        <v>#N/A</v>
      </c>
      <c r="AA228" s="3">
        <f t="shared" si="62"/>
        <v>0</v>
      </c>
      <c r="AB228" s="13" t="e">
        <f t="shared" si="63"/>
        <v>#N/A</v>
      </c>
      <c r="AC228" s="13" t="e">
        <f t="shared" si="64"/>
        <v>#N/A</v>
      </c>
      <c r="AD228" s="13" t="e">
        <f t="shared" si="65"/>
        <v>#N/A</v>
      </c>
      <c r="AE228" s="13" t="e">
        <f t="shared" si="66"/>
        <v>#N/A</v>
      </c>
      <c r="AF228" s="13" t="e">
        <f t="shared" si="67"/>
        <v>#N/A</v>
      </c>
      <c r="AG228" s="13" t="e">
        <f t="shared" si="68"/>
        <v>#N/A</v>
      </c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T228" s="107"/>
      <c r="BA228" s="11"/>
      <c r="BB228" s="11"/>
      <c r="BC228" s="11"/>
      <c r="BD228" s="11"/>
      <c r="BE228" s="11"/>
      <c r="BH228" s="11"/>
      <c r="BI228" s="11"/>
      <c r="BJ228" s="11"/>
      <c r="BK228" s="11"/>
      <c r="BL228" s="11"/>
      <c r="BM228" s="11"/>
      <c r="BN228" s="11"/>
    </row>
    <row r="229" spans="1:66" s="1" customFormat="1" x14ac:dyDescent="0.3">
      <c r="A229" s="11"/>
      <c r="B229" s="1" t="e">
        <f t="shared" si="61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118"/>
      <c r="N229" s="5"/>
      <c r="O229" s="5"/>
      <c r="P229" s="5"/>
      <c r="Q229" s="5"/>
      <c r="R229" s="5"/>
      <c r="S229" s="5"/>
      <c r="T229" s="5"/>
      <c r="U229" s="5"/>
      <c r="V229" s="1" t="str">
        <f t="shared" si="69"/>
        <v/>
      </c>
      <c r="W229" s="1" t="str">
        <f t="shared" si="70"/>
        <v/>
      </c>
      <c r="X229" s="1" t="str">
        <f t="shared" si="70"/>
        <v/>
      </c>
      <c r="Y229" s="1" t="str">
        <f t="shared" si="70"/>
        <v/>
      </c>
      <c r="Z229" s="1" t="e">
        <f t="shared" si="71"/>
        <v>#N/A</v>
      </c>
      <c r="AA229" s="3">
        <f t="shared" si="62"/>
        <v>0</v>
      </c>
      <c r="AB229" s="13" t="e">
        <f t="shared" si="63"/>
        <v>#N/A</v>
      </c>
      <c r="AC229" s="13" t="e">
        <f t="shared" si="64"/>
        <v>#N/A</v>
      </c>
      <c r="AD229" s="13" t="e">
        <f t="shared" si="65"/>
        <v>#N/A</v>
      </c>
      <c r="AE229" s="13" t="e">
        <f t="shared" si="66"/>
        <v>#N/A</v>
      </c>
      <c r="AF229" s="13" t="e">
        <f t="shared" si="67"/>
        <v>#N/A</v>
      </c>
      <c r="AG229" s="13" t="e">
        <f t="shared" si="68"/>
        <v>#N/A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T229" s="107"/>
      <c r="BA229" s="11"/>
      <c r="BB229" s="11"/>
      <c r="BC229" s="11"/>
      <c r="BD229" s="11"/>
      <c r="BE229" s="11"/>
      <c r="BH229" s="11"/>
      <c r="BI229" s="11"/>
      <c r="BJ229" s="11"/>
      <c r="BK229" s="11"/>
      <c r="BL229" s="11"/>
      <c r="BM229" s="11"/>
      <c r="BN229" s="11"/>
    </row>
    <row r="230" spans="1:66" s="1" customFormat="1" x14ac:dyDescent="0.3">
      <c r="A230" s="11"/>
      <c r="B230" s="1" t="e">
        <f t="shared" si="61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118"/>
      <c r="N230" s="5"/>
      <c r="O230" s="5"/>
      <c r="P230" s="5"/>
      <c r="Q230" s="5"/>
      <c r="R230" s="5"/>
      <c r="S230" s="5"/>
      <c r="T230" s="5"/>
      <c r="U230" s="5"/>
      <c r="V230" s="1" t="str">
        <f t="shared" si="69"/>
        <v/>
      </c>
      <c r="W230" s="1" t="str">
        <f t="shared" si="70"/>
        <v/>
      </c>
      <c r="X230" s="1" t="str">
        <f t="shared" si="70"/>
        <v/>
      </c>
      <c r="Y230" s="1" t="str">
        <f t="shared" si="70"/>
        <v/>
      </c>
      <c r="Z230" s="1" t="e">
        <f t="shared" si="71"/>
        <v>#N/A</v>
      </c>
      <c r="AA230" s="3">
        <f t="shared" si="62"/>
        <v>0</v>
      </c>
      <c r="AB230" s="13" t="e">
        <f t="shared" si="63"/>
        <v>#N/A</v>
      </c>
      <c r="AC230" s="13" t="e">
        <f t="shared" si="64"/>
        <v>#N/A</v>
      </c>
      <c r="AD230" s="13" t="e">
        <f t="shared" si="65"/>
        <v>#N/A</v>
      </c>
      <c r="AE230" s="13" t="e">
        <f t="shared" si="66"/>
        <v>#N/A</v>
      </c>
      <c r="AF230" s="13" t="e">
        <f t="shared" si="67"/>
        <v>#N/A</v>
      </c>
      <c r="AG230" s="13" t="e">
        <f t="shared" si="68"/>
        <v>#N/A</v>
      </c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T230" s="107"/>
      <c r="BA230" s="11"/>
      <c r="BB230" s="11"/>
      <c r="BC230" s="11"/>
      <c r="BD230" s="11"/>
      <c r="BE230" s="11"/>
      <c r="BH230" s="11"/>
      <c r="BI230" s="11"/>
      <c r="BJ230" s="11"/>
      <c r="BK230" s="11"/>
      <c r="BL230" s="11"/>
      <c r="BM230" s="11"/>
      <c r="BN230" s="11"/>
    </row>
    <row r="231" spans="1:66" s="1" customFormat="1" x14ac:dyDescent="0.3">
      <c r="A231" s="11"/>
      <c r="B231" s="1" t="e">
        <f t="shared" si="61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118"/>
      <c r="N231" s="5"/>
      <c r="O231" s="5"/>
      <c r="P231" s="5"/>
      <c r="Q231" s="5"/>
      <c r="R231" s="5"/>
      <c r="S231" s="5"/>
      <c r="T231" s="5"/>
      <c r="U231" s="5"/>
      <c r="V231" s="1" t="str">
        <f t="shared" si="69"/>
        <v/>
      </c>
      <c r="W231" s="1" t="str">
        <f t="shared" si="70"/>
        <v/>
      </c>
      <c r="X231" s="1" t="str">
        <f t="shared" si="70"/>
        <v/>
      </c>
      <c r="Y231" s="1" t="str">
        <f t="shared" si="70"/>
        <v/>
      </c>
      <c r="Z231" s="1" t="e">
        <f t="shared" si="71"/>
        <v>#N/A</v>
      </c>
      <c r="AA231" s="3">
        <f t="shared" si="62"/>
        <v>0</v>
      </c>
      <c r="AB231" s="13" t="e">
        <f t="shared" si="63"/>
        <v>#N/A</v>
      </c>
      <c r="AC231" s="13" t="e">
        <f t="shared" si="64"/>
        <v>#N/A</v>
      </c>
      <c r="AD231" s="13" t="e">
        <f t="shared" si="65"/>
        <v>#N/A</v>
      </c>
      <c r="AE231" s="13" t="e">
        <f t="shared" si="66"/>
        <v>#N/A</v>
      </c>
      <c r="AF231" s="13" t="e">
        <f t="shared" si="67"/>
        <v>#N/A</v>
      </c>
      <c r="AG231" s="13" t="e">
        <f t="shared" si="68"/>
        <v>#N/A</v>
      </c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T231" s="107"/>
      <c r="BA231" s="11"/>
      <c r="BB231" s="11"/>
      <c r="BC231" s="11"/>
      <c r="BD231" s="11"/>
      <c r="BE231" s="11"/>
      <c r="BH231" s="11"/>
      <c r="BI231" s="11"/>
      <c r="BJ231" s="11"/>
      <c r="BK231" s="11"/>
      <c r="BL231" s="11"/>
      <c r="BM231" s="11"/>
      <c r="BN231" s="11"/>
    </row>
    <row r="232" spans="1:66" s="1" customFormat="1" x14ac:dyDescent="0.3">
      <c r="A232" s="11"/>
      <c r="B232" s="1" t="e">
        <f t="shared" si="61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118"/>
      <c r="N232" s="5"/>
      <c r="O232" s="5"/>
      <c r="P232" s="5"/>
      <c r="Q232" s="5"/>
      <c r="R232" s="5"/>
      <c r="S232" s="5"/>
      <c r="T232" s="5"/>
      <c r="U232" s="5"/>
      <c r="V232" s="1" t="str">
        <f t="shared" si="69"/>
        <v/>
      </c>
      <c r="W232" s="1" t="str">
        <f t="shared" si="70"/>
        <v/>
      </c>
      <c r="X232" s="1" t="str">
        <f t="shared" si="70"/>
        <v/>
      </c>
      <c r="Y232" s="1" t="str">
        <f t="shared" si="70"/>
        <v/>
      </c>
      <c r="Z232" s="1" t="e">
        <f t="shared" si="71"/>
        <v>#N/A</v>
      </c>
      <c r="AA232" s="3">
        <f t="shared" si="62"/>
        <v>0</v>
      </c>
      <c r="AB232" s="13" t="e">
        <f t="shared" si="63"/>
        <v>#N/A</v>
      </c>
      <c r="AC232" s="13" t="e">
        <f t="shared" si="64"/>
        <v>#N/A</v>
      </c>
      <c r="AD232" s="13" t="e">
        <f t="shared" si="65"/>
        <v>#N/A</v>
      </c>
      <c r="AE232" s="13" t="e">
        <f t="shared" si="66"/>
        <v>#N/A</v>
      </c>
      <c r="AF232" s="13" t="e">
        <f t="shared" si="67"/>
        <v>#N/A</v>
      </c>
      <c r="AG232" s="13" t="e">
        <f t="shared" si="68"/>
        <v>#N/A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T232" s="107"/>
      <c r="BA232" s="11"/>
      <c r="BB232" s="11"/>
      <c r="BC232" s="11"/>
      <c r="BD232" s="11"/>
      <c r="BE232" s="11"/>
      <c r="BH232" s="11"/>
      <c r="BI232" s="11"/>
      <c r="BJ232" s="11"/>
      <c r="BK232" s="11"/>
      <c r="BL232" s="11"/>
      <c r="BM232" s="11"/>
      <c r="BN232" s="11"/>
    </row>
    <row r="233" spans="1:66" s="1" customFormat="1" x14ac:dyDescent="0.3">
      <c r="A233" s="11"/>
      <c r="B233" s="1" t="e">
        <f t="shared" si="61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118"/>
      <c r="N233" s="5"/>
      <c r="O233" s="5"/>
      <c r="P233" s="5"/>
      <c r="Q233" s="5"/>
      <c r="R233" s="5"/>
      <c r="S233" s="5"/>
      <c r="T233" s="5"/>
      <c r="U233" s="5"/>
      <c r="V233" s="1" t="str">
        <f t="shared" si="69"/>
        <v/>
      </c>
      <c r="W233" s="1" t="str">
        <f t="shared" si="70"/>
        <v/>
      </c>
      <c r="X233" s="1" t="str">
        <f t="shared" si="70"/>
        <v/>
      </c>
      <c r="Y233" s="1" t="str">
        <f t="shared" si="70"/>
        <v/>
      </c>
      <c r="Z233" s="1" t="e">
        <f t="shared" si="71"/>
        <v>#N/A</v>
      </c>
      <c r="AA233" s="3">
        <f t="shared" si="62"/>
        <v>0</v>
      </c>
      <c r="AB233" s="13" t="e">
        <f t="shared" si="63"/>
        <v>#N/A</v>
      </c>
      <c r="AC233" s="13" t="e">
        <f t="shared" si="64"/>
        <v>#N/A</v>
      </c>
      <c r="AD233" s="13" t="e">
        <f t="shared" si="65"/>
        <v>#N/A</v>
      </c>
      <c r="AE233" s="13" t="e">
        <f t="shared" si="66"/>
        <v>#N/A</v>
      </c>
      <c r="AF233" s="13" t="e">
        <f t="shared" si="67"/>
        <v>#N/A</v>
      </c>
      <c r="AG233" s="13" t="e">
        <f t="shared" si="68"/>
        <v>#N/A</v>
      </c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T233" s="107"/>
      <c r="BA233" s="11"/>
      <c r="BB233" s="11"/>
      <c r="BC233" s="11"/>
      <c r="BD233" s="11"/>
      <c r="BE233" s="11"/>
      <c r="BH233" s="11"/>
      <c r="BI233" s="11"/>
      <c r="BJ233" s="11"/>
      <c r="BK233" s="11"/>
      <c r="BL233" s="11"/>
      <c r="BM233" s="11"/>
      <c r="BN233" s="11"/>
    </row>
    <row r="234" spans="1:66" s="1" customFormat="1" x14ac:dyDescent="0.3">
      <c r="A234" s="11"/>
      <c r="B234" s="1" t="e">
        <f t="shared" si="61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118"/>
      <c r="N234" s="5"/>
      <c r="O234" s="5"/>
      <c r="P234" s="5"/>
      <c r="Q234" s="5"/>
      <c r="R234" s="5"/>
      <c r="S234" s="5"/>
      <c r="T234" s="5"/>
      <c r="U234" s="5"/>
      <c r="V234" s="1" t="str">
        <f t="shared" si="69"/>
        <v/>
      </c>
      <c r="W234" s="1" t="str">
        <f t="shared" si="70"/>
        <v/>
      </c>
      <c r="X234" s="1" t="str">
        <f t="shared" si="70"/>
        <v/>
      </c>
      <c r="Y234" s="1" t="str">
        <f t="shared" si="70"/>
        <v/>
      </c>
      <c r="Z234" s="1" t="e">
        <f t="shared" si="71"/>
        <v>#N/A</v>
      </c>
      <c r="AA234" s="3">
        <f t="shared" si="62"/>
        <v>0</v>
      </c>
      <c r="AB234" s="13" t="e">
        <f t="shared" si="63"/>
        <v>#N/A</v>
      </c>
      <c r="AC234" s="13" t="e">
        <f t="shared" si="64"/>
        <v>#N/A</v>
      </c>
      <c r="AD234" s="13" t="e">
        <f t="shared" si="65"/>
        <v>#N/A</v>
      </c>
      <c r="AE234" s="13" t="e">
        <f t="shared" si="66"/>
        <v>#N/A</v>
      </c>
      <c r="AF234" s="13" t="e">
        <f t="shared" si="67"/>
        <v>#N/A</v>
      </c>
      <c r="AG234" s="13" t="e">
        <f t="shared" si="68"/>
        <v>#N/A</v>
      </c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T234" s="107"/>
      <c r="BA234" s="11"/>
      <c r="BB234" s="11"/>
      <c r="BC234" s="11"/>
      <c r="BD234" s="11"/>
      <c r="BE234" s="11"/>
      <c r="BH234" s="11"/>
      <c r="BI234" s="11"/>
      <c r="BJ234" s="11"/>
      <c r="BK234" s="11"/>
      <c r="BL234" s="11"/>
      <c r="BM234" s="11"/>
      <c r="BN234" s="11"/>
    </row>
    <row r="235" spans="1:66" s="1" customFormat="1" x14ac:dyDescent="0.3">
      <c r="A235" s="11"/>
      <c r="B235" s="1" t="e">
        <f t="shared" si="61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118"/>
      <c r="N235" s="5"/>
      <c r="O235" s="5"/>
      <c r="P235" s="5"/>
      <c r="Q235" s="5"/>
      <c r="R235" s="5"/>
      <c r="S235" s="5"/>
      <c r="T235" s="5"/>
      <c r="U235" s="5"/>
      <c r="V235" s="1" t="str">
        <f t="shared" si="69"/>
        <v/>
      </c>
      <c r="W235" s="1" t="str">
        <f t="shared" si="70"/>
        <v/>
      </c>
      <c r="X235" s="1" t="str">
        <f t="shared" si="70"/>
        <v/>
      </c>
      <c r="Y235" s="1" t="str">
        <f t="shared" si="70"/>
        <v/>
      </c>
      <c r="Z235" s="1" t="e">
        <f t="shared" si="71"/>
        <v>#N/A</v>
      </c>
      <c r="AA235" s="3">
        <f t="shared" si="62"/>
        <v>0</v>
      </c>
      <c r="AB235" s="13" t="e">
        <f t="shared" si="63"/>
        <v>#N/A</v>
      </c>
      <c r="AC235" s="13" t="e">
        <f t="shared" si="64"/>
        <v>#N/A</v>
      </c>
      <c r="AD235" s="13" t="e">
        <f t="shared" si="65"/>
        <v>#N/A</v>
      </c>
      <c r="AE235" s="13" t="e">
        <f t="shared" si="66"/>
        <v>#N/A</v>
      </c>
      <c r="AF235" s="13" t="e">
        <f t="shared" si="67"/>
        <v>#N/A</v>
      </c>
      <c r="AG235" s="13" t="e">
        <f t="shared" si="68"/>
        <v>#N/A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T235" s="107"/>
      <c r="BA235" s="11"/>
      <c r="BB235" s="11"/>
      <c r="BC235" s="11"/>
      <c r="BD235" s="11"/>
      <c r="BE235" s="11"/>
      <c r="BH235" s="11"/>
      <c r="BI235" s="11"/>
      <c r="BJ235" s="11"/>
      <c r="BK235" s="11"/>
      <c r="BL235" s="11"/>
      <c r="BM235" s="11"/>
      <c r="BN235" s="11"/>
    </row>
    <row r="236" spans="1:66" s="1" customFormat="1" x14ac:dyDescent="0.3">
      <c r="A236" s="11"/>
      <c r="B236" s="1" t="e">
        <f t="shared" si="61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118"/>
      <c r="N236" s="5"/>
      <c r="O236" s="5"/>
      <c r="P236" s="5"/>
      <c r="Q236" s="5"/>
      <c r="R236" s="5"/>
      <c r="S236" s="5"/>
      <c r="T236" s="5"/>
      <c r="U236" s="5"/>
      <c r="V236" s="1" t="str">
        <f t="shared" si="69"/>
        <v/>
      </c>
      <c r="W236" s="1" t="str">
        <f t="shared" si="70"/>
        <v/>
      </c>
      <c r="X236" s="1" t="str">
        <f t="shared" si="70"/>
        <v/>
      </c>
      <c r="Y236" s="1" t="str">
        <f t="shared" si="70"/>
        <v/>
      </c>
      <c r="Z236" s="1" t="e">
        <f t="shared" si="71"/>
        <v>#N/A</v>
      </c>
      <c r="AA236" s="3">
        <f t="shared" si="62"/>
        <v>0</v>
      </c>
      <c r="AB236" s="13" t="e">
        <f t="shared" si="63"/>
        <v>#N/A</v>
      </c>
      <c r="AC236" s="13" t="e">
        <f t="shared" si="64"/>
        <v>#N/A</v>
      </c>
      <c r="AD236" s="13" t="e">
        <f t="shared" si="65"/>
        <v>#N/A</v>
      </c>
      <c r="AE236" s="13" t="e">
        <f t="shared" si="66"/>
        <v>#N/A</v>
      </c>
      <c r="AF236" s="13" t="e">
        <f t="shared" si="67"/>
        <v>#N/A</v>
      </c>
      <c r="AG236" s="13" t="e">
        <f t="shared" si="68"/>
        <v>#N/A</v>
      </c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T236" s="107"/>
      <c r="BA236" s="11"/>
      <c r="BB236" s="11"/>
      <c r="BC236" s="11"/>
      <c r="BD236" s="11"/>
      <c r="BE236" s="11"/>
      <c r="BH236" s="11"/>
      <c r="BI236" s="11"/>
      <c r="BJ236" s="11"/>
      <c r="BK236" s="11"/>
      <c r="BL236" s="11"/>
      <c r="BM236" s="11"/>
      <c r="BN236" s="11"/>
    </row>
    <row r="237" spans="1:66" s="1" customFormat="1" x14ac:dyDescent="0.3">
      <c r="A237" s="11"/>
      <c r="B237" s="1" t="e">
        <f t="shared" si="61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118"/>
      <c r="N237" s="5"/>
      <c r="O237" s="5"/>
      <c r="P237" s="5"/>
      <c r="Q237" s="5"/>
      <c r="R237" s="5"/>
      <c r="S237" s="5"/>
      <c r="T237" s="5"/>
      <c r="U237" s="5"/>
      <c r="V237" s="1" t="str">
        <f t="shared" si="69"/>
        <v/>
      </c>
      <c r="W237" s="1" t="str">
        <f t="shared" si="70"/>
        <v/>
      </c>
      <c r="X237" s="1" t="str">
        <f t="shared" si="70"/>
        <v/>
      </c>
      <c r="Y237" s="1" t="str">
        <f t="shared" si="70"/>
        <v/>
      </c>
      <c r="Z237" s="1" t="e">
        <f t="shared" si="71"/>
        <v>#N/A</v>
      </c>
      <c r="AA237" s="3">
        <f t="shared" si="62"/>
        <v>0</v>
      </c>
      <c r="AB237" s="13" t="e">
        <f t="shared" si="63"/>
        <v>#N/A</v>
      </c>
      <c r="AC237" s="13" t="e">
        <f t="shared" si="64"/>
        <v>#N/A</v>
      </c>
      <c r="AD237" s="13" t="e">
        <f t="shared" si="65"/>
        <v>#N/A</v>
      </c>
      <c r="AE237" s="13" t="e">
        <f t="shared" si="66"/>
        <v>#N/A</v>
      </c>
      <c r="AF237" s="13" t="e">
        <f t="shared" si="67"/>
        <v>#N/A</v>
      </c>
      <c r="AG237" s="13" t="e">
        <f t="shared" si="68"/>
        <v>#N/A</v>
      </c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T237" s="107"/>
      <c r="BA237" s="11"/>
      <c r="BB237" s="11"/>
      <c r="BC237" s="11"/>
      <c r="BD237" s="11"/>
      <c r="BE237" s="11"/>
      <c r="BH237" s="11"/>
      <c r="BI237" s="11"/>
      <c r="BJ237" s="11"/>
      <c r="BK237" s="11"/>
      <c r="BL237" s="11"/>
      <c r="BM237" s="11"/>
      <c r="BN237" s="11"/>
    </row>
    <row r="238" spans="1:66" s="1" customFormat="1" x14ac:dyDescent="0.3">
      <c r="A238" s="11"/>
      <c r="B238" s="1" t="e">
        <f t="shared" si="61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118"/>
      <c r="N238" s="5"/>
      <c r="O238" s="5"/>
      <c r="P238" s="5"/>
      <c r="Q238" s="5"/>
      <c r="R238" s="5"/>
      <c r="S238" s="5"/>
      <c r="T238" s="5"/>
      <c r="U238" s="5"/>
      <c r="V238" s="1" t="str">
        <f t="shared" si="69"/>
        <v/>
      </c>
      <c r="W238" s="1" t="str">
        <f t="shared" si="70"/>
        <v/>
      </c>
      <c r="X238" s="1" t="str">
        <f t="shared" si="70"/>
        <v/>
      </c>
      <c r="Y238" s="1" t="str">
        <f t="shared" si="70"/>
        <v/>
      </c>
      <c r="Z238" s="1" t="e">
        <f t="shared" si="71"/>
        <v>#N/A</v>
      </c>
      <c r="AA238" s="3">
        <f t="shared" si="62"/>
        <v>0</v>
      </c>
      <c r="AB238" s="13" t="e">
        <f t="shared" si="63"/>
        <v>#N/A</v>
      </c>
      <c r="AC238" s="13" t="e">
        <f t="shared" si="64"/>
        <v>#N/A</v>
      </c>
      <c r="AD238" s="13" t="e">
        <f t="shared" si="65"/>
        <v>#N/A</v>
      </c>
      <c r="AE238" s="13" t="e">
        <f t="shared" si="66"/>
        <v>#N/A</v>
      </c>
      <c r="AF238" s="13" t="e">
        <f t="shared" si="67"/>
        <v>#N/A</v>
      </c>
      <c r="AG238" s="13" t="e">
        <f t="shared" si="68"/>
        <v>#N/A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T238" s="107"/>
      <c r="BA238" s="11"/>
      <c r="BB238" s="11"/>
      <c r="BC238" s="11"/>
      <c r="BD238" s="11"/>
      <c r="BE238" s="11"/>
      <c r="BH238" s="11"/>
      <c r="BI238" s="11"/>
      <c r="BJ238" s="11"/>
      <c r="BK238" s="11"/>
      <c r="BL238" s="11"/>
      <c r="BM238" s="11"/>
      <c r="BN238" s="11"/>
    </row>
    <row r="239" spans="1:66" s="1" customFormat="1" x14ac:dyDescent="0.3">
      <c r="A239" s="11"/>
      <c r="B239" s="1" t="e">
        <f t="shared" si="61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118"/>
      <c r="N239" s="5"/>
      <c r="O239" s="5"/>
      <c r="P239" s="5"/>
      <c r="Q239" s="5"/>
      <c r="R239" s="5"/>
      <c r="S239" s="5"/>
      <c r="T239" s="5"/>
      <c r="U239" s="5"/>
      <c r="V239" s="1" t="str">
        <f t="shared" si="69"/>
        <v/>
      </c>
      <c r="W239" s="1" t="str">
        <f t="shared" si="70"/>
        <v/>
      </c>
      <c r="X239" s="1" t="str">
        <f t="shared" si="70"/>
        <v/>
      </c>
      <c r="Y239" s="1" t="str">
        <f t="shared" si="70"/>
        <v/>
      </c>
      <c r="Z239" s="1" t="e">
        <f t="shared" si="71"/>
        <v>#N/A</v>
      </c>
      <c r="AA239" s="3">
        <f t="shared" si="62"/>
        <v>0</v>
      </c>
      <c r="AB239" s="13" t="e">
        <f t="shared" si="63"/>
        <v>#N/A</v>
      </c>
      <c r="AC239" s="13" t="e">
        <f t="shared" si="64"/>
        <v>#N/A</v>
      </c>
      <c r="AD239" s="13" t="e">
        <f t="shared" si="65"/>
        <v>#N/A</v>
      </c>
      <c r="AE239" s="13" t="e">
        <f t="shared" si="66"/>
        <v>#N/A</v>
      </c>
      <c r="AF239" s="13" t="e">
        <f t="shared" si="67"/>
        <v>#N/A</v>
      </c>
      <c r="AG239" s="13" t="e">
        <f t="shared" si="68"/>
        <v>#N/A</v>
      </c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T239" s="107"/>
      <c r="BA239" s="11"/>
      <c r="BB239" s="11"/>
      <c r="BC239" s="11"/>
      <c r="BD239" s="11"/>
      <c r="BE239" s="11"/>
      <c r="BH239" s="11"/>
      <c r="BI239" s="11"/>
      <c r="BJ239" s="11"/>
      <c r="BK239" s="11"/>
      <c r="BL239" s="11"/>
      <c r="BM239" s="11"/>
      <c r="BN239" s="11"/>
    </row>
    <row r="240" spans="1:66" s="1" customFormat="1" x14ac:dyDescent="0.3">
      <c r="A240" s="11"/>
      <c r="B240" s="1" t="e">
        <f t="shared" si="61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118"/>
      <c r="N240" s="5"/>
      <c r="O240" s="5"/>
      <c r="P240" s="5"/>
      <c r="Q240" s="5"/>
      <c r="R240" s="5"/>
      <c r="S240" s="5"/>
      <c r="T240" s="5"/>
      <c r="U240" s="5"/>
      <c r="V240" s="1" t="str">
        <f t="shared" si="69"/>
        <v/>
      </c>
      <c r="W240" s="1" t="str">
        <f t="shared" si="70"/>
        <v/>
      </c>
      <c r="X240" s="1" t="str">
        <f t="shared" si="70"/>
        <v/>
      </c>
      <c r="Y240" s="1" t="str">
        <f t="shared" si="70"/>
        <v/>
      </c>
      <c r="Z240" s="1" t="e">
        <f t="shared" si="71"/>
        <v>#N/A</v>
      </c>
      <c r="AA240" s="3">
        <f t="shared" si="62"/>
        <v>0</v>
      </c>
      <c r="AB240" s="13" t="e">
        <f t="shared" si="63"/>
        <v>#N/A</v>
      </c>
      <c r="AC240" s="13" t="e">
        <f t="shared" si="64"/>
        <v>#N/A</v>
      </c>
      <c r="AD240" s="13" t="e">
        <f t="shared" si="65"/>
        <v>#N/A</v>
      </c>
      <c r="AE240" s="13" t="e">
        <f t="shared" si="66"/>
        <v>#N/A</v>
      </c>
      <c r="AF240" s="13" t="e">
        <f t="shared" si="67"/>
        <v>#N/A</v>
      </c>
      <c r="AG240" s="13" t="e">
        <f t="shared" si="68"/>
        <v>#N/A</v>
      </c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T240" s="107"/>
      <c r="BA240" s="11"/>
      <c r="BB240" s="11"/>
      <c r="BC240" s="11"/>
      <c r="BD240" s="11"/>
      <c r="BE240" s="11"/>
      <c r="BH240" s="11"/>
      <c r="BI240" s="11"/>
      <c r="BJ240" s="11"/>
      <c r="BK240" s="11"/>
      <c r="BL240" s="11"/>
      <c r="BM240" s="11"/>
      <c r="BN240" s="11"/>
    </row>
    <row r="241" spans="1:66" s="1" customFormat="1" x14ac:dyDescent="0.3">
      <c r="A241" s="11"/>
      <c r="B241" s="1" t="e">
        <f t="shared" si="61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118"/>
      <c r="N241" s="5"/>
      <c r="O241" s="5"/>
      <c r="P241" s="5"/>
      <c r="Q241" s="5"/>
      <c r="R241" s="5"/>
      <c r="S241" s="5"/>
      <c r="T241" s="5"/>
      <c r="U241" s="5"/>
      <c r="V241" s="1" t="str">
        <f t="shared" si="69"/>
        <v/>
      </c>
      <c r="W241" s="1" t="str">
        <f t="shared" si="70"/>
        <v/>
      </c>
      <c r="X241" s="1" t="str">
        <f t="shared" si="70"/>
        <v/>
      </c>
      <c r="Y241" s="1" t="str">
        <f t="shared" si="70"/>
        <v/>
      </c>
      <c r="Z241" s="1" t="e">
        <f t="shared" si="71"/>
        <v>#N/A</v>
      </c>
      <c r="AA241" s="3">
        <f t="shared" si="62"/>
        <v>0</v>
      </c>
      <c r="AB241" s="13" t="e">
        <f t="shared" si="63"/>
        <v>#N/A</v>
      </c>
      <c r="AC241" s="13" t="e">
        <f t="shared" si="64"/>
        <v>#N/A</v>
      </c>
      <c r="AD241" s="13" t="e">
        <f t="shared" si="65"/>
        <v>#N/A</v>
      </c>
      <c r="AE241" s="13" t="e">
        <f t="shared" si="66"/>
        <v>#N/A</v>
      </c>
      <c r="AF241" s="13" t="e">
        <f t="shared" si="67"/>
        <v>#N/A</v>
      </c>
      <c r="AG241" s="13" t="e">
        <f t="shared" si="68"/>
        <v>#N/A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T241" s="107"/>
      <c r="BA241" s="11"/>
      <c r="BB241" s="11"/>
      <c r="BC241" s="11"/>
      <c r="BD241" s="11"/>
      <c r="BE241" s="11"/>
      <c r="BH241" s="11"/>
      <c r="BI241" s="11"/>
      <c r="BJ241" s="11"/>
      <c r="BK241" s="11"/>
      <c r="BL241" s="11"/>
      <c r="BM241" s="11"/>
      <c r="BN241" s="11"/>
    </row>
    <row r="242" spans="1:66" s="1" customFormat="1" x14ac:dyDescent="0.3">
      <c r="A242" s="11"/>
      <c r="B242" s="1" t="e">
        <f t="shared" si="61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118"/>
      <c r="N242" s="5"/>
      <c r="O242" s="5"/>
      <c r="P242" s="5"/>
      <c r="Q242" s="5"/>
      <c r="R242" s="5"/>
      <c r="S242" s="5"/>
      <c r="T242" s="5"/>
      <c r="U242" s="5"/>
      <c r="V242" s="1" t="str">
        <f t="shared" si="69"/>
        <v/>
      </c>
      <c r="W242" s="1" t="str">
        <f t="shared" si="70"/>
        <v/>
      </c>
      <c r="X242" s="1" t="str">
        <f t="shared" si="70"/>
        <v/>
      </c>
      <c r="Y242" s="1" t="str">
        <f t="shared" si="70"/>
        <v/>
      </c>
      <c r="Z242" s="1" t="e">
        <f t="shared" si="71"/>
        <v>#N/A</v>
      </c>
      <c r="AA242" s="3">
        <f t="shared" si="62"/>
        <v>0</v>
      </c>
      <c r="AB242" s="13" t="e">
        <f t="shared" si="63"/>
        <v>#N/A</v>
      </c>
      <c r="AC242" s="13" t="e">
        <f t="shared" si="64"/>
        <v>#N/A</v>
      </c>
      <c r="AD242" s="13" t="e">
        <f t="shared" si="65"/>
        <v>#N/A</v>
      </c>
      <c r="AE242" s="13" t="e">
        <f t="shared" si="66"/>
        <v>#N/A</v>
      </c>
      <c r="AF242" s="13" t="e">
        <f t="shared" si="67"/>
        <v>#N/A</v>
      </c>
      <c r="AG242" s="13" t="e">
        <f t="shared" si="68"/>
        <v>#N/A</v>
      </c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T242" s="107"/>
      <c r="BA242" s="11"/>
      <c r="BB242" s="11"/>
      <c r="BC242" s="11"/>
      <c r="BD242" s="11"/>
      <c r="BE242" s="11"/>
      <c r="BH242" s="11"/>
      <c r="BI242" s="11"/>
      <c r="BJ242" s="11"/>
      <c r="BK242" s="11"/>
      <c r="BL242" s="11"/>
      <c r="BM242" s="11"/>
      <c r="BN242" s="11"/>
    </row>
    <row r="243" spans="1:66" s="1" customFormat="1" x14ac:dyDescent="0.3">
      <c r="A243" s="11"/>
      <c r="B243" s="1" t="e">
        <f t="shared" si="61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118"/>
      <c r="N243" s="5"/>
      <c r="O243" s="5"/>
      <c r="P243" s="5"/>
      <c r="Q243" s="5"/>
      <c r="R243" s="5"/>
      <c r="S243" s="5"/>
      <c r="T243" s="5"/>
      <c r="U243" s="5"/>
      <c r="V243" s="1" t="str">
        <f t="shared" si="69"/>
        <v/>
      </c>
      <c r="W243" s="1" t="str">
        <f t="shared" si="70"/>
        <v/>
      </c>
      <c r="X243" s="1" t="str">
        <f t="shared" si="70"/>
        <v/>
      </c>
      <c r="Y243" s="1" t="str">
        <f t="shared" si="70"/>
        <v/>
      </c>
      <c r="Z243" s="1" t="e">
        <f t="shared" si="71"/>
        <v>#N/A</v>
      </c>
      <c r="AA243" s="3">
        <f t="shared" si="62"/>
        <v>0</v>
      </c>
      <c r="AB243" s="13" t="e">
        <f t="shared" si="63"/>
        <v>#N/A</v>
      </c>
      <c r="AC243" s="13" t="e">
        <f t="shared" si="64"/>
        <v>#N/A</v>
      </c>
      <c r="AD243" s="13" t="e">
        <f t="shared" si="65"/>
        <v>#N/A</v>
      </c>
      <c r="AE243" s="13" t="e">
        <f t="shared" si="66"/>
        <v>#N/A</v>
      </c>
      <c r="AF243" s="13" t="e">
        <f t="shared" si="67"/>
        <v>#N/A</v>
      </c>
      <c r="AG243" s="13" t="e">
        <f t="shared" si="68"/>
        <v>#N/A</v>
      </c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T243" s="107"/>
      <c r="BA243" s="11"/>
      <c r="BB243" s="11"/>
      <c r="BC243" s="11"/>
      <c r="BD243" s="11"/>
      <c r="BE243" s="11"/>
      <c r="BH243" s="11"/>
      <c r="BI243" s="11"/>
      <c r="BJ243" s="11"/>
      <c r="BK243" s="11"/>
      <c r="BL243" s="11"/>
      <c r="BM243" s="11"/>
      <c r="BN243" s="11"/>
    </row>
    <row r="244" spans="1:66" s="1" customFormat="1" x14ac:dyDescent="0.3">
      <c r="A244" s="11"/>
      <c r="B244" s="1" t="e">
        <f t="shared" si="61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118"/>
      <c r="N244" s="5"/>
      <c r="O244" s="5"/>
      <c r="P244" s="5"/>
      <c r="Q244" s="5"/>
      <c r="R244" s="5"/>
      <c r="S244" s="5"/>
      <c r="T244" s="5"/>
      <c r="U244" s="5"/>
      <c r="V244" s="1" t="str">
        <f t="shared" si="69"/>
        <v/>
      </c>
      <c r="W244" s="1" t="str">
        <f t="shared" si="70"/>
        <v/>
      </c>
      <c r="X244" s="1" t="str">
        <f t="shared" si="70"/>
        <v/>
      </c>
      <c r="Y244" s="1" t="str">
        <f t="shared" si="70"/>
        <v/>
      </c>
      <c r="Z244" s="1" t="e">
        <f t="shared" si="71"/>
        <v>#N/A</v>
      </c>
      <c r="AA244" s="3">
        <f t="shared" si="62"/>
        <v>0</v>
      </c>
      <c r="AB244" s="13" t="e">
        <f t="shared" si="63"/>
        <v>#N/A</v>
      </c>
      <c r="AC244" s="13" t="e">
        <f t="shared" si="64"/>
        <v>#N/A</v>
      </c>
      <c r="AD244" s="13" t="e">
        <f t="shared" si="65"/>
        <v>#N/A</v>
      </c>
      <c r="AE244" s="13" t="e">
        <f t="shared" si="66"/>
        <v>#N/A</v>
      </c>
      <c r="AF244" s="13" t="e">
        <f t="shared" si="67"/>
        <v>#N/A</v>
      </c>
      <c r="AG244" s="13" t="e">
        <f t="shared" si="68"/>
        <v>#N/A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T244" s="107"/>
      <c r="BA244" s="11"/>
      <c r="BB244" s="11"/>
      <c r="BC244" s="11"/>
      <c r="BD244" s="11"/>
      <c r="BE244" s="11"/>
      <c r="BH244" s="11"/>
      <c r="BI244" s="11"/>
      <c r="BJ244" s="11"/>
      <c r="BK244" s="11"/>
      <c r="BL244" s="11"/>
      <c r="BM244" s="11"/>
      <c r="BN244" s="11"/>
    </row>
    <row r="245" spans="1:66" s="1" customFormat="1" x14ac:dyDescent="0.3">
      <c r="A245" s="11"/>
      <c r="B245" s="1" t="e">
        <f t="shared" si="61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118"/>
      <c r="N245" s="5"/>
      <c r="O245" s="5"/>
      <c r="P245" s="5"/>
      <c r="Q245" s="5"/>
      <c r="R245" s="5"/>
      <c r="S245" s="5"/>
      <c r="T245" s="5"/>
      <c r="U245" s="5"/>
      <c r="V245" s="1" t="str">
        <f t="shared" si="69"/>
        <v/>
      </c>
      <c r="W245" s="1" t="str">
        <f t="shared" si="70"/>
        <v/>
      </c>
      <c r="X245" s="1" t="str">
        <f t="shared" si="70"/>
        <v/>
      </c>
      <c r="Y245" s="1" t="str">
        <f t="shared" si="70"/>
        <v/>
      </c>
      <c r="Z245" s="1" t="e">
        <f t="shared" si="71"/>
        <v>#N/A</v>
      </c>
      <c r="AA245" s="3">
        <f t="shared" si="62"/>
        <v>0</v>
      </c>
      <c r="AB245" s="13" t="e">
        <f t="shared" si="63"/>
        <v>#N/A</v>
      </c>
      <c r="AC245" s="13" t="e">
        <f t="shared" si="64"/>
        <v>#N/A</v>
      </c>
      <c r="AD245" s="13" t="e">
        <f t="shared" si="65"/>
        <v>#N/A</v>
      </c>
      <c r="AE245" s="13" t="e">
        <f t="shared" si="66"/>
        <v>#N/A</v>
      </c>
      <c r="AF245" s="13" t="e">
        <f t="shared" si="67"/>
        <v>#N/A</v>
      </c>
      <c r="AG245" s="13" t="e">
        <f t="shared" si="68"/>
        <v>#N/A</v>
      </c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T245" s="107"/>
      <c r="BA245" s="11"/>
      <c r="BB245" s="11"/>
      <c r="BC245" s="11"/>
      <c r="BD245" s="11"/>
      <c r="BE245" s="11"/>
      <c r="BH245" s="11"/>
      <c r="BI245" s="11"/>
      <c r="BJ245" s="11"/>
      <c r="BK245" s="11"/>
      <c r="BL245" s="11"/>
      <c r="BM245" s="11"/>
      <c r="BN245" s="11"/>
    </row>
    <row r="246" spans="1:66" s="1" customFormat="1" x14ac:dyDescent="0.3">
      <c r="A246" s="11"/>
      <c r="B246" s="1" t="e">
        <f t="shared" si="61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118"/>
      <c r="N246" s="5"/>
      <c r="O246" s="5"/>
      <c r="P246" s="5"/>
      <c r="Q246" s="5"/>
      <c r="R246" s="5"/>
      <c r="S246" s="5"/>
      <c r="T246" s="5"/>
      <c r="U246" s="5"/>
      <c r="V246" s="1" t="str">
        <f t="shared" si="69"/>
        <v/>
      </c>
      <c r="W246" s="1" t="str">
        <f t="shared" si="70"/>
        <v/>
      </c>
      <c r="X246" s="1" t="str">
        <f t="shared" si="70"/>
        <v/>
      </c>
      <c r="Y246" s="1" t="str">
        <f t="shared" si="70"/>
        <v/>
      </c>
      <c r="Z246" s="1" t="e">
        <f t="shared" si="71"/>
        <v>#N/A</v>
      </c>
      <c r="AA246" s="3">
        <f t="shared" si="62"/>
        <v>0</v>
      </c>
      <c r="AB246" s="13" t="e">
        <f t="shared" si="63"/>
        <v>#N/A</v>
      </c>
      <c r="AC246" s="13" t="e">
        <f t="shared" si="64"/>
        <v>#N/A</v>
      </c>
      <c r="AD246" s="13" t="e">
        <f t="shared" si="65"/>
        <v>#N/A</v>
      </c>
      <c r="AE246" s="13" t="e">
        <f t="shared" si="66"/>
        <v>#N/A</v>
      </c>
      <c r="AF246" s="13" t="e">
        <f t="shared" si="67"/>
        <v>#N/A</v>
      </c>
      <c r="AG246" s="13" t="e">
        <f t="shared" si="68"/>
        <v>#N/A</v>
      </c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T246" s="107"/>
      <c r="BA246" s="11"/>
      <c r="BB246" s="11"/>
      <c r="BC246" s="11"/>
      <c r="BD246" s="11"/>
      <c r="BE246" s="11"/>
      <c r="BH246" s="11"/>
      <c r="BI246" s="11"/>
      <c r="BJ246" s="11"/>
      <c r="BK246" s="11"/>
      <c r="BL246" s="11"/>
      <c r="BM246" s="11"/>
      <c r="BN246" s="11"/>
    </row>
    <row r="247" spans="1:66" s="1" customFormat="1" x14ac:dyDescent="0.3">
      <c r="A247" s="11"/>
      <c r="B247" s="1" t="e">
        <f t="shared" si="61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118"/>
      <c r="N247" s="5"/>
      <c r="O247" s="5"/>
      <c r="P247" s="5"/>
      <c r="Q247" s="5"/>
      <c r="R247" s="5"/>
      <c r="S247" s="5"/>
      <c r="T247" s="5"/>
      <c r="U247" s="5"/>
      <c r="V247" s="1" t="str">
        <f t="shared" si="69"/>
        <v/>
      </c>
      <c r="W247" s="1" t="str">
        <f t="shared" si="70"/>
        <v/>
      </c>
      <c r="X247" s="1" t="str">
        <f t="shared" si="70"/>
        <v/>
      </c>
      <c r="Y247" s="1" t="str">
        <f t="shared" si="70"/>
        <v/>
      </c>
      <c r="Z247" s="1" t="e">
        <f t="shared" si="71"/>
        <v>#N/A</v>
      </c>
      <c r="AA247" s="3">
        <f t="shared" si="62"/>
        <v>0</v>
      </c>
      <c r="AB247" s="13" t="e">
        <f t="shared" si="63"/>
        <v>#N/A</v>
      </c>
      <c r="AC247" s="13" t="e">
        <f t="shared" si="64"/>
        <v>#N/A</v>
      </c>
      <c r="AD247" s="13" t="e">
        <f t="shared" si="65"/>
        <v>#N/A</v>
      </c>
      <c r="AE247" s="13" t="e">
        <f t="shared" si="66"/>
        <v>#N/A</v>
      </c>
      <c r="AF247" s="13" t="e">
        <f t="shared" si="67"/>
        <v>#N/A</v>
      </c>
      <c r="AG247" s="13" t="e">
        <f t="shared" si="68"/>
        <v>#N/A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T247" s="107"/>
      <c r="BA247" s="11"/>
      <c r="BB247" s="11"/>
      <c r="BC247" s="11"/>
      <c r="BD247" s="11"/>
      <c r="BE247" s="11"/>
      <c r="BH247" s="11"/>
      <c r="BI247" s="11"/>
      <c r="BJ247" s="11"/>
      <c r="BK247" s="11"/>
      <c r="BL247" s="11"/>
      <c r="BM247" s="11"/>
      <c r="BN247" s="11"/>
    </row>
    <row r="248" spans="1:66" s="1" customFormat="1" x14ac:dyDescent="0.3">
      <c r="A248" s="11"/>
      <c r="B248" s="1" t="e">
        <f t="shared" si="61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118"/>
      <c r="N248" s="5"/>
      <c r="O248" s="5"/>
      <c r="P248" s="5"/>
      <c r="Q248" s="5"/>
      <c r="R248" s="5"/>
      <c r="S248" s="5"/>
      <c r="T248" s="5"/>
      <c r="U248" s="5"/>
      <c r="V248" s="1" t="str">
        <f t="shared" si="69"/>
        <v/>
      </c>
      <c r="W248" s="1" t="str">
        <f t="shared" si="70"/>
        <v/>
      </c>
      <c r="X248" s="1" t="str">
        <f t="shared" si="70"/>
        <v/>
      </c>
      <c r="Y248" s="1" t="str">
        <f t="shared" si="70"/>
        <v/>
      </c>
      <c r="Z248" s="1" t="e">
        <f t="shared" si="71"/>
        <v>#N/A</v>
      </c>
      <c r="AA248" s="3">
        <f t="shared" si="62"/>
        <v>0</v>
      </c>
      <c r="AB248" s="13" t="e">
        <f t="shared" si="63"/>
        <v>#N/A</v>
      </c>
      <c r="AC248" s="13" t="e">
        <f t="shared" si="64"/>
        <v>#N/A</v>
      </c>
      <c r="AD248" s="13" t="e">
        <f t="shared" si="65"/>
        <v>#N/A</v>
      </c>
      <c r="AE248" s="13" t="e">
        <f t="shared" si="66"/>
        <v>#N/A</v>
      </c>
      <c r="AF248" s="13" t="e">
        <f t="shared" si="67"/>
        <v>#N/A</v>
      </c>
      <c r="AG248" s="13" t="e">
        <f t="shared" si="68"/>
        <v>#N/A</v>
      </c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T248" s="107"/>
      <c r="BA248" s="11"/>
      <c r="BB248" s="11"/>
      <c r="BC248" s="11"/>
      <c r="BD248" s="11"/>
      <c r="BE248" s="11"/>
      <c r="BH248" s="11"/>
      <c r="BI248" s="11"/>
      <c r="BJ248" s="11"/>
      <c r="BK248" s="11"/>
      <c r="BL248" s="11"/>
      <c r="BM248" s="11"/>
      <c r="BN248" s="11"/>
    </row>
    <row r="249" spans="1:66" s="1" customFormat="1" x14ac:dyDescent="0.3">
      <c r="A249" s="11"/>
      <c r="B249" s="1" t="e">
        <f t="shared" si="61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118"/>
      <c r="N249" s="5"/>
      <c r="O249" s="5"/>
      <c r="P249" s="5"/>
      <c r="Q249" s="5"/>
      <c r="R249" s="5"/>
      <c r="S249" s="5"/>
      <c r="T249" s="5"/>
      <c r="U249" s="5"/>
      <c r="V249" s="1" t="str">
        <f t="shared" si="69"/>
        <v/>
      </c>
      <c r="W249" s="1" t="str">
        <f t="shared" si="70"/>
        <v/>
      </c>
      <c r="X249" s="1" t="str">
        <f t="shared" si="70"/>
        <v/>
      </c>
      <c r="Y249" s="1" t="str">
        <f t="shared" si="70"/>
        <v/>
      </c>
      <c r="Z249" s="1" t="e">
        <f t="shared" si="71"/>
        <v>#N/A</v>
      </c>
      <c r="AA249" s="3">
        <f t="shared" si="62"/>
        <v>0</v>
      </c>
      <c r="AB249" s="13" t="e">
        <f t="shared" si="63"/>
        <v>#N/A</v>
      </c>
      <c r="AC249" s="13" t="e">
        <f t="shared" si="64"/>
        <v>#N/A</v>
      </c>
      <c r="AD249" s="13" t="e">
        <f t="shared" si="65"/>
        <v>#N/A</v>
      </c>
      <c r="AE249" s="13" t="e">
        <f t="shared" si="66"/>
        <v>#N/A</v>
      </c>
      <c r="AF249" s="13" t="e">
        <f t="shared" si="67"/>
        <v>#N/A</v>
      </c>
      <c r="AG249" s="13" t="e">
        <f t="shared" si="68"/>
        <v>#N/A</v>
      </c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T249" s="107"/>
      <c r="BA249" s="11"/>
      <c r="BB249" s="11"/>
      <c r="BC249" s="11"/>
      <c r="BD249" s="11"/>
      <c r="BE249" s="11"/>
      <c r="BH249" s="11"/>
      <c r="BI249" s="11"/>
      <c r="BJ249" s="11"/>
      <c r="BK249" s="11"/>
      <c r="BL249" s="11"/>
      <c r="BM249" s="11"/>
      <c r="BN249" s="11"/>
    </row>
    <row r="250" spans="1:66" s="1" customFormat="1" x14ac:dyDescent="0.3">
      <c r="A250" s="11"/>
      <c r="B250" s="1" t="e">
        <f t="shared" si="61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118"/>
      <c r="N250" s="5"/>
      <c r="O250" s="5"/>
      <c r="P250" s="5"/>
      <c r="Q250" s="5"/>
      <c r="R250" s="5"/>
      <c r="S250" s="5"/>
      <c r="T250" s="5"/>
      <c r="U250" s="5"/>
      <c r="V250" s="1" t="str">
        <f t="shared" si="69"/>
        <v/>
      </c>
      <c r="W250" s="1" t="str">
        <f t="shared" si="70"/>
        <v/>
      </c>
      <c r="X250" s="1" t="str">
        <f t="shared" si="70"/>
        <v/>
      </c>
      <c r="Y250" s="1" t="str">
        <f t="shared" si="70"/>
        <v/>
      </c>
      <c r="Z250" s="1" t="e">
        <f t="shared" si="71"/>
        <v>#N/A</v>
      </c>
      <c r="AA250" s="3">
        <f t="shared" si="62"/>
        <v>0</v>
      </c>
      <c r="AB250" s="13" t="e">
        <f t="shared" si="63"/>
        <v>#N/A</v>
      </c>
      <c r="AC250" s="13" t="e">
        <f t="shared" si="64"/>
        <v>#N/A</v>
      </c>
      <c r="AD250" s="13" t="e">
        <f t="shared" si="65"/>
        <v>#N/A</v>
      </c>
      <c r="AE250" s="13" t="e">
        <f t="shared" si="66"/>
        <v>#N/A</v>
      </c>
      <c r="AF250" s="13" t="e">
        <f t="shared" si="67"/>
        <v>#N/A</v>
      </c>
      <c r="AG250" s="13" t="e">
        <f t="shared" si="68"/>
        <v>#N/A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T250" s="107"/>
      <c r="BA250" s="11"/>
      <c r="BB250" s="11"/>
      <c r="BC250" s="11"/>
      <c r="BD250" s="11"/>
      <c r="BE250" s="11"/>
      <c r="BH250" s="11"/>
      <c r="BI250" s="11"/>
      <c r="BJ250" s="11"/>
      <c r="BK250" s="11"/>
      <c r="BL250" s="11"/>
      <c r="BM250" s="11"/>
      <c r="BN250" s="11"/>
    </row>
    <row r="251" spans="1:66" s="1" customFormat="1" x14ac:dyDescent="0.3">
      <c r="A251" s="11"/>
      <c r="B251" s="1" t="e">
        <f t="shared" si="61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118"/>
      <c r="N251" s="5"/>
      <c r="O251" s="5"/>
      <c r="P251" s="5"/>
      <c r="Q251" s="5"/>
      <c r="R251" s="5"/>
      <c r="S251" s="5"/>
      <c r="T251" s="5"/>
      <c r="U251" s="5"/>
      <c r="V251" s="1" t="str">
        <f t="shared" si="69"/>
        <v/>
      </c>
      <c r="W251" s="1" t="str">
        <f t="shared" si="70"/>
        <v/>
      </c>
      <c r="X251" s="1" t="str">
        <f t="shared" si="70"/>
        <v/>
      </c>
      <c r="Y251" s="1" t="str">
        <f t="shared" si="70"/>
        <v/>
      </c>
      <c r="Z251" s="1" t="e">
        <f t="shared" si="71"/>
        <v>#N/A</v>
      </c>
      <c r="AA251" s="3">
        <f t="shared" si="62"/>
        <v>0</v>
      </c>
      <c r="AB251" s="13" t="e">
        <f t="shared" si="63"/>
        <v>#N/A</v>
      </c>
      <c r="AC251" s="13" t="e">
        <f t="shared" si="64"/>
        <v>#N/A</v>
      </c>
      <c r="AD251" s="13" t="e">
        <f t="shared" si="65"/>
        <v>#N/A</v>
      </c>
      <c r="AE251" s="13" t="e">
        <f t="shared" si="66"/>
        <v>#N/A</v>
      </c>
      <c r="AF251" s="13" t="e">
        <f t="shared" si="67"/>
        <v>#N/A</v>
      </c>
      <c r="AG251" s="13" t="e">
        <f t="shared" si="68"/>
        <v>#N/A</v>
      </c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T251" s="107"/>
      <c r="BA251" s="11"/>
      <c r="BB251" s="11"/>
      <c r="BC251" s="11"/>
      <c r="BD251" s="11"/>
      <c r="BE251" s="11"/>
      <c r="BH251" s="11"/>
      <c r="BI251" s="11"/>
      <c r="BJ251" s="11"/>
      <c r="BK251" s="11"/>
      <c r="BL251" s="11"/>
      <c r="BM251" s="11"/>
      <c r="BN251" s="11"/>
    </row>
    <row r="252" spans="1:66" s="1" customFormat="1" x14ac:dyDescent="0.3">
      <c r="A252" s="11"/>
      <c r="B252" s="1" t="e">
        <f t="shared" si="61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118"/>
      <c r="N252" s="5"/>
      <c r="O252" s="5"/>
      <c r="P252" s="5"/>
      <c r="Q252" s="5"/>
      <c r="R252" s="5"/>
      <c r="S252" s="5"/>
      <c r="T252" s="5"/>
      <c r="U252" s="5"/>
      <c r="V252" s="1" t="str">
        <f t="shared" si="69"/>
        <v/>
      </c>
      <c r="W252" s="1" t="str">
        <f t="shared" si="70"/>
        <v/>
      </c>
      <c r="X252" s="1" t="str">
        <f t="shared" si="70"/>
        <v/>
      </c>
      <c r="Y252" s="1" t="str">
        <f t="shared" si="70"/>
        <v/>
      </c>
      <c r="Z252" s="1" t="e">
        <f t="shared" si="71"/>
        <v>#N/A</v>
      </c>
      <c r="AA252" s="3">
        <f t="shared" si="62"/>
        <v>0</v>
      </c>
      <c r="AB252" s="13" t="e">
        <f t="shared" si="63"/>
        <v>#N/A</v>
      </c>
      <c r="AC252" s="13" t="e">
        <f t="shared" si="64"/>
        <v>#N/A</v>
      </c>
      <c r="AD252" s="13" t="e">
        <f t="shared" si="65"/>
        <v>#N/A</v>
      </c>
      <c r="AE252" s="13" t="e">
        <f t="shared" si="66"/>
        <v>#N/A</v>
      </c>
      <c r="AF252" s="13" t="e">
        <f t="shared" si="67"/>
        <v>#N/A</v>
      </c>
      <c r="AG252" s="13" t="e">
        <f t="shared" si="68"/>
        <v>#N/A</v>
      </c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T252" s="107"/>
      <c r="BA252" s="11"/>
      <c r="BB252" s="11"/>
      <c r="BC252" s="11"/>
      <c r="BD252" s="11"/>
      <c r="BE252" s="11"/>
      <c r="BH252" s="11"/>
      <c r="BI252" s="11"/>
      <c r="BJ252" s="11"/>
      <c r="BK252" s="11"/>
      <c r="BL252" s="11"/>
      <c r="BM252" s="11"/>
      <c r="BN252" s="11"/>
    </row>
    <row r="253" spans="1:66" s="1" customFormat="1" x14ac:dyDescent="0.3">
      <c r="A253" s="11"/>
      <c r="B253" s="1" t="e">
        <f t="shared" si="61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118"/>
      <c r="N253" s="5"/>
      <c r="O253" s="5"/>
      <c r="P253" s="5"/>
      <c r="Q253" s="5"/>
      <c r="R253" s="5"/>
      <c r="S253" s="5"/>
      <c r="T253" s="5"/>
      <c r="U253" s="5"/>
      <c r="V253" s="1" t="str">
        <f t="shared" si="69"/>
        <v/>
      </c>
      <c r="W253" s="1" t="str">
        <f t="shared" si="70"/>
        <v/>
      </c>
      <c r="X253" s="1" t="str">
        <f t="shared" si="70"/>
        <v/>
      </c>
      <c r="Y253" s="1" t="str">
        <f t="shared" si="70"/>
        <v/>
      </c>
      <c r="Z253" s="1" t="e">
        <f t="shared" si="71"/>
        <v>#N/A</v>
      </c>
      <c r="AA253" s="3">
        <f t="shared" si="62"/>
        <v>0</v>
      </c>
      <c r="AB253" s="13" t="e">
        <f t="shared" si="63"/>
        <v>#N/A</v>
      </c>
      <c r="AC253" s="13" t="e">
        <f t="shared" si="64"/>
        <v>#N/A</v>
      </c>
      <c r="AD253" s="13" t="e">
        <f t="shared" si="65"/>
        <v>#N/A</v>
      </c>
      <c r="AE253" s="13" t="e">
        <f t="shared" si="66"/>
        <v>#N/A</v>
      </c>
      <c r="AF253" s="13" t="e">
        <f t="shared" si="67"/>
        <v>#N/A</v>
      </c>
      <c r="AG253" s="13" t="e">
        <f t="shared" si="68"/>
        <v>#N/A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T253" s="107"/>
      <c r="BA253" s="11"/>
      <c r="BB253" s="11"/>
      <c r="BC253" s="11"/>
      <c r="BD253" s="11"/>
      <c r="BE253" s="11"/>
      <c r="BH253" s="11"/>
      <c r="BI253" s="11"/>
      <c r="BJ253" s="11"/>
      <c r="BK253" s="11"/>
      <c r="BL253" s="11"/>
      <c r="BM253" s="11"/>
      <c r="BN253" s="11"/>
    </row>
    <row r="254" spans="1:66" s="1" customFormat="1" x14ac:dyDescent="0.3">
      <c r="A254" s="11"/>
      <c r="B254" s="1" t="e">
        <f t="shared" si="61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118"/>
      <c r="N254" s="5"/>
      <c r="O254" s="5"/>
      <c r="P254" s="5"/>
      <c r="Q254" s="5"/>
      <c r="R254" s="5"/>
      <c r="S254" s="5"/>
      <c r="T254" s="5"/>
      <c r="U254" s="5"/>
      <c r="V254" s="1" t="str">
        <f t="shared" si="69"/>
        <v/>
      </c>
      <c r="W254" s="1" t="str">
        <f t="shared" si="70"/>
        <v/>
      </c>
      <c r="X254" s="1" t="str">
        <f t="shared" si="70"/>
        <v/>
      </c>
      <c r="Y254" s="1" t="str">
        <f t="shared" si="70"/>
        <v/>
      </c>
      <c r="Z254" s="1" t="e">
        <f t="shared" si="71"/>
        <v>#N/A</v>
      </c>
      <c r="AA254" s="3">
        <f t="shared" si="62"/>
        <v>0</v>
      </c>
      <c r="AB254" s="13" t="e">
        <f t="shared" si="63"/>
        <v>#N/A</v>
      </c>
      <c r="AC254" s="13" t="e">
        <f t="shared" si="64"/>
        <v>#N/A</v>
      </c>
      <c r="AD254" s="13" t="e">
        <f t="shared" si="65"/>
        <v>#N/A</v>
      </c>
      <c r="AE254" s="13" t="e">
        <f t="shared" si="66"/>
        <v>#N/A</v>
      </c>
      <c r="AF254" s="13" t="e">
        <f t="shared" si="67"/>
        <v>#N/A</v>
      </c>
      <c r="AG254" s="13" t="e">
        <f t="shared" si="68"/>
        <v>#N/A</v>
      </c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T254" s="107"/>
      <c r="BA254" s="11"/>
      <c r="BB254" s="11"/>
      <c r="BC254" s="11"/>
      <c r="BD254" s="11"/>
      <c r="BE254" s="11"/>
      <c r="BH254" s="11"/>
      <c r="BI254" s="11"/>
      <c r="BJ254" s="11"/>
      <c r="BK254" s="11"/>
      <c r="BL254" s="11"/>
      <c r="BM254" s="11"/>
      <c r="BN254" s="11"/>
    </row>
    <row r="255" spans="1:66" s="1" customFormat="1" x14ac:dyDescent="0.3">
      <c r="A255" s="11"/>
      <c r="B255" s="1" t="e">
        <f t="shared" si="61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118"/>
      <c r="N255" s="5"/>
      <c r="O255" s="5"/>
      <c r="P255" s="5"/>
      <c r="Q255" s="5"/>
      <c r="R255" s="5"/>
      <c r="S255" s="5"/>
      <c r="T255" s="5"/>
      <c r="U255" s="5"/>
      <c r="V255" s="1" t="str">
        <f t="shared" si="69"/>
        <v/>
      </c>
      <c r="W255" s="1" t="str">
        <f t="shared" si="70"/>
        <v/>
      </c>
      <c r="X255" s="1" t="str">
        <f t="shared" si="70"/>
        <v/>
      </c>
      <c r="Y255" s="1" t="str">
        <f t="shared" si="70"/>
        <v/>
      </c>
      <c r="Z255" s="1" t="e">
        <f t="shared" si="71"/>
        <v>#N/A</v>
      </c>
      <c r="AA255" s="3">
        <f t="shared" si="62"/>
        <v>0</v>
      </c>
      <c r="AB255" s="13" t="e">
        <f t="shared" si="63"/>
        <v>#N/A</v>
      </c>
      <c r="AC255" s="13" t="e">
        <f t="shared" si="64"/>
        <v>#N/A</v>
      </c>
      <c r="AD255" s="13" t="e">
        <f t="shared" si="65"/>
        <v>#N/A</v>
      </c>
      <c r="AE255" s="13" t="e">
        <f t="shared" si="66"/>
        <v>#N/A</v>
      </c>
      <c r="AF255" s="13" t="e">
        <f t="shared" si="67"/>
        <v>#N/A</v>
      </c>
      <c r="AG255" s="13" t="e">
        <f t="shared" si="68"/>
        <v>#N/A</v>
      </c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T255" s="107"/>
      <c r="BA255" s="11"/>
      <c r="BB255" s="11"/>
      <c r="BC255" s="11"/>
      <c r="BD255" s="11"/>
      <c r="BE255" s="11"/>
      <c r="BH255" s="11"/>
      <c r="BI255" s="11"/>
      <c r="BJ255" s="11"/>
      <c r="BK255" s="11"/>
      <c r="BL255" s="11"/>
      <c r="BM255" s="11"/>
      <c r="BN255" s="11"/>
    </row>
    <row r="256" spans="1:66" s="1" customFormat="1" x14ac:dyDescent="0.3">
      <c r="A256" s="11"/>
      <c r="B256" s="1" t="e">
        <f t="shared" si="61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118"/>
      <c r="N256" s="5"/>
      <c r="O256" s="5"/>
      <c r="P256" s="5"/>
      <c r="Q256" s="5"/>
      <c r="R256" s="5"/>
      <c r="S256" s="5"/>
      <c r="T256" s="5"/>
      <c r="U256" s="5"/>
      <c r="V256" s="1" t="str">
        <f t="shared" si="69"/>
        <v/>
      </c>
      <c r="W256" s="1" t="str">
        <f t="shared" si="70"/>
        <v/>
      </c>
      <c r="X256" s="1" t="str">
        <f t="shared" si="70"/>
        <v/>
      </c>
      <c r="Y256" s="1" t="str">
        <f t="shared" si="70"/>
        <v/>
      </c>
      <c r="Z256" s="1" t="e">
        <f t="shared" si="71"/>
        <v>#N/A</v>
      </c>
      <c r="AA256" s="3">
        <f t="shared" si="62"/>
        <v>0</v>
      </c>
      <c r="AB256" s="13" t="e">
        <f t="shared" si="63"/>
        <v>#N/A</v>
      </c>
      <c r="AC256" s="13" t="e">
        <f t="shared" si="64"/>
        <v>#N/A</v>
      </c>
      <c r="AD256" s="13" t="e">
        <f t="shared" si="65"/>
        <v>#N/A</v>
      </c>
      <c r="AE256" s="13" t="e">
        <f t="shared" si="66"/>
        <v>#N/A</v>
      </c>
      <c r="AF256" s="13" t="e">
        <f t="shared" si="67"/>
        <v>#N/A</v>
      </c>
      <c r="AG256" s="13" t="e">
        <f t="shared" si="68"/>
        <v>#N/A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T256" s="107"/>
      <c r="BA256" s="11"/>
      <c r="BB256" s="11"/>
      <c r="BC256" s="11"/>
      <c r="BD256" s="11"/>
      <c r="BE256" s="11"/>
      <c r="BH256" s="11"/>
      <c r="BI256" s="11"/>
      <c r="BJ256" s="11"/>
      <c r="BK256" s="11"/>
      <c r="BL256" s="11"/>
      <c r="BM256" s="11"/>
      <c r="BN256" s="11"/>
    </row>
    <row r="257" spans="1:66" s="1" customFormat="1" x14ac:dyDescent="0.3">
      <c r="A257" s="11"/>
      <c r="B257" s="1" t="e">
        <f t="shared" si="61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118"/>
      <c r="N257" s="5"/>
      <c r="O257" s="5"/>
      <c r="P257" s="5"/>
      <c r="Q257" s="5"/>
      <c r="R257" s="5"/>
      <c r="S257" s="5"/>
      <c r="T257" s="5"/>
      <c r="U257" s="5"/>
      <c r="V257" s="1" t="str">
        <f t="shared" si="69"/>
        <v/>
      </c>
      <c r="W257" s="1" t="str">
        <f t="shared" si="70"/>
        <v/>
      </c>
      <c r="X257" s="1" t="str">
        <f t="shared" si="70"/>
        <v/>
      </c>
      <c r="Y257" s="1" t="str">
        <f t="shared" si="70"/>
        <v/>
      </c>
      <c r="Z257" s="1" t="e">
        <f t="shared" si="71"/>
        <v>#N/A</v>
      </c>
      <c r="AA257" s="3">
        <f t="shared" si="62"/>
        <v>0</v>
      </c>
      <c r="AB257" s="13" t="e">
        <f t="shared" si="63"/>
        <v>#N/A</v>
      </c>
      <c r="AC257" s="13" t="e">
        <f t="shared" si="64"/>
        <v>#N/A</v>
      </c>
      <c r="AD257" s="13" t="e">
        <f t="shared" si="65"/>
        <v>#N/A</v>
      </c>
      <c r="AE257" s="13" t="e">
        <f t="shared" si="66"/>
        <v>#N/A</v>
      </c>
      <c r="AF257" s="13" t="e">
        <f t="shared" si="67"/>
        <v>#N/A</v>
      </c>
      <c r="AG257" s="13" t="e">
        <f t="shared" si="68"/>
        <v>#N/A</v>
      </c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T257" s="107"/>
      <c r="BA257" s="11"/>
      <c r="BB257" s="11"/>
      <c r="BC257" s="11"/>
      <c r="BD257" s="11"/>
      <c r="BE257" s="11"/>
      <c r="BH257" s="11"/>
      <c r="BI257" s="11"/>
      <c r="BJ257" s="11"/>
      <c r="BK257" s="11"/>
      <c r="BL257" s="11"/>
      <c r="BM257" s="11"/>
      <c r="BN257" s="11"/>
    </row>
    <row r="258" spans="1:66" s="1" customFormat="1" x14ac:dyDescent="0.3">
      <c r="A258" s="11"/>
      <c r="B258" s="1" t="e">
        <f t="shared" si="61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118"/>
      <c r="N258" s="5"/>
      <c r="O258" s="5"/>
      <c r="P258" s="5"/>
      <c r="Q258" s="5"/>
      <c r="R258" s="5"/>
      <c r="S258" s="5"/>
      <c r="T258" s="5"/>
      <c r="U258" s="5"/>
      <c r="V258" s="1" t="str">
        <f t="shared" si="69"/>
        <v/>
      </c>
      <c r="W258" s="1" t="str">
        <f t="shared" si="70"/>
        <v/>
      </c>
      <c r="X258" s="1" t="str">
        <f t="shared" si="70"/>
        <v/>
      </c>
      <c r="Y258" s="1" t="str">
        <f t="shared" si="70"/>
        <v/>
      </c>
      <c r="Z258" s="1" t="e">
        <f t="shared" si="71"/>
        <v>#N/A</v>
      </c>
      <c r="AA258" s="3">
        <f t="shared" si="62"/>
        <v>0</v>
      </c>
      <c r="AB258" s="13" t="e">
        <f t="shared" si="63"/>
        <v>#N/A</v>
      </c>
      <c r="AC258" s="13" t="e">
        <f t="shared" si="64"/>
        <v>#N/A</v>
      </c>
      <c r="AD258" s="13" t="e">
        <f t="shared" si="65"/>
        <v>#N/A</v>
      </c>
      <c r="AE258" s="13" t="e">
        <f t="shared" si="66"/>
        <v>#N/A</v>
      </c>
      <c r="AF258" s="13" t="e">
        <f t="shared" si="67"/>
        <v>#N/A</v>
      </c>
      <c r="AG258" s="13" t="e">
        <f t="shared" si="68"/>
        <v>#N/A</v>
      </c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T258" s="107"/>
      <c r="BA258" s="11"/>
      <c r="BB258" s="11"/>
      <c r="BC258" s="11"/>
      <c r="BD258" s="11"/>
      <c r="BE258" s="11"/>
      <c r="BH258" s="11"/>
      <c r="BI258" s="11"/>
      <c r="BJ258" s="11"/>
      <c r="BK258" s="11"/>
      <c r="BL258" s="11"/>
      <c r="BM258" s="11"/>
      <c r="BN258" s="11"/>
    </row>
    <row r="259" spans="1:66" s="1" customFormat="1" x14ac:dyDescent="0.3">
      <c r="A259" s="11"/>
      <c r="B259" s="1" t="e">
        <f t="shared" si="61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118"/>
      <c r="N259" s="5"/>
      <c r="O259" s="5"/>
      <c r="P259" s="5"/>
      <c r="Q259" s="5"/>
      <c r="R259" s="5"/>
      <c r="S259" s="5"/>
      <c r="T259" s="5"/>
      <c r="U259" s="5"/>
      <c r="V259" s="1" t="str">
        <f t="shared" si="69"/>
        <v/>
      </c>
      <c r="W259" s="1" t="str">
        <f t="shared" si="70"/>
        <v/>
      </c>
      <c r="X259" s="1" t="str">
        <f t="shared" si="70"/>
        <v/>
      </c>
      <c r="Y259" s="1" t="str">
        <f t="shared" si="70"/>
        <v/>
      </c>
      <c r="Z259" s="1" t="e">
        <f t="shared" si="71"/>
        <v>#N/A</v>
      </c>
      <c r="AA259" s="3">
        <f t="shared" si="62"/>
        <v>0</v>
      </c>
      <c r="AB259" s="13" t="e">
        <f t="shared" si="63"/>
        <v>#N/A</v>
      </c>
      <c r="AC259" s="13" t="e">
        <f t="shared" si="64"/>
        <v>#N/A</v>
      </c>
      <c r="AD259" s="13" t="e">
        <f t="shared" si="65"/>
        <v>#N/A</v>
      </c>
      <c r="AE259" s="13" t="e">
        <f t="shared" si="66"/>
        <v>#N/A</v>
      </c>
      <c r="AF259" s="13" t="e">
        <f t="shared" si="67"/>
        <v>#N/A</v>
      </c>
      <c r="AG259" s="13" t="e">
        <f t="shared" si="68"/>
        <v>#N/A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T259" s="107"/>
      <c r="BA259" s="11"/>
      <c r="BB259" s="11"/>
      <c r="BC259" s="11"/>
      <c r="BD259" s="11"/>
      <c r="BE259" s="11"/>
      <c r="BH259" s="11"/>
      <c r="BI259" s="11"/>
      <c r="BJ259" s="11"/>
      <c r="BK259" s="11"/>
      <c r="BL259" s="11"/>
      <c r="BM259" s="11"/>
      <c r="BN259" s="11"/>
    </row>
    <row r="260" spans="1:66" s="1" customFormat="1" x14ac:dyDescent="0.3">
      <c r="A260" s="11"/>
      <c r="B260" s="1" t="e">
        <f t="shared" si="61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118"/>
      <c r="N260" s="5"/>
      <c r="O260" s="5"/>
      <c r="P260" s="5"/>
      <c r="Q260" s="5"/>
      <c r="R260" s="5"/>
      <c r="S260" s="5"/>
      <c r="T260" s="5"/>
      <c r="U260" s="5"/>
      <c r="V260" s="1" t="str">
        <f t="shared" si="69"/>
        <v/>
      </c>
      <c r="W260" s="1" t="str">
        <f t="shared" si="70"/>
        <v/>
      </c>
      <c r="X260" s="1" t="str">
        <f t="shared" si="70"/>
        <v/>
      </c>
      <c r="Y260" s="1" t="str">
        <f t="shared" si="70"/>
        <v/>
      </c>
      <c r="Z260" s="1" t="e">
        <f t="shared" si="71"/>
        <v>#N/A</v>
      </c>
      <c r="AA260" s="3">
        <f t="shared" si="62"/>
        <v>0</v>
      </c>
      <c r="AB260" s="13" t="e">
        <f t="shared" si="63"/>
        <v>#N/A</v>
      </c>
      <c r="AC260" s="13" t="e">
        <f t="shared" si="64"/>
        <v>#N/A</v>
      </c>
      <c r="AD260" s="13" t="e">
        <f t="shared" si="65"/>
        <v>#N/A</v>
      </c>
      <c r="AE260" s="13" t="e">
        <f t="shared" si="66"/>
        <v>#N/A</v>
      </c>
      <c r="AF260" s="13" t="e">
        <f t="shared" si="67"/>
        <v>#N/A</v>
      </c>
      <c r="AG260" s="13" t="e">
        <f t="shared" si="68"/>
        <v>#N/A</v>
      </c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T260" s="107"/>
      <c r="BA260" s="11"/>
      <c r="BB260" s="11"/>
      <c r="BC260" s="11"/>
      <c r="BD260" s="11"/>
      <c r="BE260" s="11"/>
      <c r="BH260" s="11"/>
      <c r="BI260" s="11"/>
      <c r="BJ260" s="11"/>
      <c r="BK260" s="11"/>
      <c r="BL260" s="11"/>
      <c r="BM260" s="11"/>
      <c r="BN260" s="11"/>
    </row>
    <row r="261" spans="1:66" s="1" customFormat="1" x14ac:dyDescent="0.3">
      <c r="A261" s="11"/>
      <c r="B261" s="1" t="e">
        <f t="shared" si="61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118"/>
      <c r="N261" s="5"/>
      <c r="O261" s="5"/>
      <c r="P261" s="5"/>
      <c r="Q261" s="5"/>
      <c r="R261" s="5"/>
      <c r="S261" s="5"/>
      <c r="T261" s="5"/>
      <c r="U261" s="5"/>
      <c r="V261" s="1" t="str">
        <f t="shared" si="69"/>
        <v/>
      </c>
      <c r="W261" s="1" t="str">
        <f t="shared" si="70"/>
        <v/>
      </c>
      <c r="X261" s="1" t="str">
        <f t="shared" si="70"/>
        <v/>
      </c>
      <c r="Y261" s="1" t="str">
        <f t="shared" si="70"/>
        <v/>
      </c>
      <c r="Z261" s="1" t="e">
        <f t="shared" si="71"/>
        <v>#N/A</v>
      </c>
      <c r="AA261" s="3">
        <f t="shared" si="62"/>
        <v>0</v>
      </c>
      <c r="AB261" s="13" t="e">
        <f t="shared" si="63"/>
        <v>#N/A</v>
      </c>
      <c r="AC261" s="13" t="e">
        <f t="shared" si="64"/>
        <v>#N/A</v>
      </c>
      <c r="AD261" s="13" t="e">
        <f t="shared" si="65"/>
        <v>#N/A</v>
      </c>
      <c r="AE261" s="13" t="e">
        <f t="shared" si="66"/>
        <v>#N/A</v>
      </c>
      <c r="AF261" s="13" t="e">
        <f t="shared" si="67"/>
        <v>#N/A</v>
      </c>
      <c r="AG261" s="13" t="e">
        <f t="shared" si="68"/>
        <v>#N/A</v>
      </c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T261" s="107"/>
      <c r="BA261" s="11"/>
      <c r="BB261" s="11"/>
      <c r="BC261" s="11"/>
      <c r="BD261" s="11"/>
      <c r="BE261" s="11"/>
      <c r="BH261" s="11"/>
      <c r="BI261" s="11"/>
      <c r="BJ261" s="11"/>
      <c r="BK261" s="11"/>
      <c r="BL261" s="11"/>
      <c r="BM261" s="11"/>
      <c r="BN261" s="11"/>
    </row>
    <row r="262" spans="1:66" s="1" customFormat="1" x14ac:dyDescent="0.3">
      <c r="A262" s="11"/>
      <c r="B262" s="1" t="e">
        <f t="shared" si="61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118"/>
      <c r="N262" s="5"/>
      <c r="O262" s="5"/>
      <c r="P262" s="5"/>
      <c r="Q262" s="5"/>
      <c r="R262" s="5"/>
      <c r="S262" s="5"/>
      <c r="T262" s="5"/>
      <c r="U262" s="5"/>
      <c r="V262" s="1" t="str">
        <f t="shared" si="69"/>
        <v/>
      </c>
      <c r="W262" s="1" t="str">
        <f t="shared" si="70"/>
        <v/>
      </c>
      <c r="X262" s="1" t="str">
        <f t="shared" si="70"/>
        <v/>
      </c>
      <c r="Y262" s="1" t="str">
        <f t="shared" si="70"/>
        <v/>
      </c>
      <c r="Z262" s="1" t="e">
        <f t="shared" si="71"/>
        <v>#N/A</v>
      </c>
      <c r="AA262" s="3">
        <f t="shared" si="62"/>
        <v>0</v>
      </c>
      <c r="AB262" s="13" t="e">
        <f t="shared" si="63"/>
        <v>#N/A</v>
      </c>
      <c r="AC262" s="13" t="e">
        <f t="shared" si="64"/>
        <v>#N/A</v>
      </c>
      <c r="AD262" s="13" t="e">
        <f t="shared" si="65"/>
        <v>#N/A</v>
      </c>
      <c r="AE262" s="13" t="e">
        <f t="shared" si="66"/>
        <v>#N/A</v>
      </c>
      <c r="AF262" s="13" t="e">
        <f t="shared" si="67"/>
        <v>#N/A</v>
      </c>
      <c r="AG262" s="13" t="e">
        <f t="shared" si="68"/>
        <v>#N/A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T262" s="107"/>
      <c r="BA262" s="11"/>
      <c r="BB262" s="11"/>
      <c r="BC262" s="11"/>
      <c r="BD262" s="11"/>
      <c r="BE262" s="11"/>
      <c r="BH262" s="11"/>
      <c r="BI262" s="11"/>
      <c r="BJ262" s="11"/>
      <c r="BK262" s="11"/>
      <c r="BL262" s="11"/>
      <c r="BM262" s="11"/>
      <c r="BN262" s="11"/>
    </row>
    <row r="263" spans="1:66" s="1" customFormat="1" x14ac:dyDescent="0.3">
      <c r="A263" s="11"/>
      <c r="B263" s="1" t="e">
        <f t="shared" si="61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118"/>
      <c r="N263" s="5"/>
      <c r="O263" s="5"/>
      <c r="P263" s="5"/>
      <c r="Q263" s="5"/>
      <c r="R263" s="5"/>
      <c r="S263" s="5"/>
      <c r="T263" s="5"/>
      <c r="U263" s="5"/>
      <c r="V263" s="1" t="str">
        <f t="shared" si="69"/>
        <v/>
      </c>
      <c r="W263" s="1" t="str">
        <f t="shared" si="70"/>
        <v/>
      </c>
      <c r="X263" s="1" t="str">
        <f t="shared" si="70"/>
        <v/>
      </c>
      <c r="Y263" s="1" t="str">
        <f t="shared" si="70"/>
        <v/>
      </c>
      <c r="Z263" s="1" t="e">
        <f t="shared" si="71"/>
        <v>#N/A</v>
      </c>
      <c r="AA263" s="3">
        <f t="shared" si="62"/>
        <v>0</v>
      </c>
      <c r="AB263" s="13" t="e">
        <f t="shared" si="63"/>
        <v>#N/A</v>
      </c>
      <c r="AC263" s="13" t="e">
        <f t="shared" si="64"/>
        <v>#N/A</v>
      </c>
      <c r="AD263" s="13" t="e">
        <f t="shared" si="65"/>
        <v>#N/A</v>
      </c>
      <c r="AE263" s="13" t="e">
        <f t="shared" si="66"/>
        <v>#N/A</v>
      </c>
      <c r="AF263" s="13" t="e">
        <f t="shared" si="67"/>
        <v>#N/A</v>
      </c>
      <c r="AG263" s="13" t="e">
        <f t="shared" si="68"/>
        <v>#N/A</v>
      </c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T263" s="107"/>
      <c r="BA263" s="11"/>
      <c r="BB263" s="11"/>
      <c r="BC263" s="11"/>
      <c r="BD263" s="11"/>
      <c r="BE263" s="11"/>
      <c r="BH263" s="11"/>
      <c r="BI263" s="11"/>
      <c r="BJ263" s="11"/>
      <c r="BK263" s="11"/>
      <c r="BL263" s="11"/>
      <c r="BM263" s="11"/>
      <c r="BN263" s="11"/>
    </row>
    <row r="264" spans="1:66" s="1" customFormat="1" x14ac:dyDescent="0.3">
      <c r="A264" s="11"/>
      <c r="B264" s="1" t="e">
        <f t="shared" si="61"/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118"/>
      <c r="N264" s="5"/>
      <c r="O264" s="5"/>
      <c r="P264" s="5"/>
      <c r="Q264" s="5"/>
      <c r="R264" s="5"/>
      <c r="S264" s="5"/>
      <c r="T264" s="5"/>
      <c r="U264" s="5"/>
      <c r="V264" s="1" t="str">
        <f t="shared" si="69"/>
        <v/>
      </c>
      <c r="W264" s="1" t="str">
        <f t="shared" si="70"/>
        <v/>
      </c>
      <c r="X264" s="1" t="str">
        <f t="shared" si="70"/>
        <v/>
      </c>
      <c r="Y264" s="1" t="str">
        <f t="shared" si="70"/>
        <v/>
      </c>
      <c r="Z264" s="1" t="e">
        <f t="shared" si="71"/>
        <v>#N/A</v>
      </c>
      <c r="AA264" s="3">
        <f t="shared" si="62"/>
        <v>0</v>
      </c>
      <c r="AB264" s="13" t="e">
        <f t="shared" si="63"/>
        <v>#N/A</v>
      </c>
      <c r="AC264" s="13" t="e">
        <f t="shared" si="64"/>
        <v>#N/A</v>
      </c>
      <c r="AD264" s="13" t="e">
        <f t="shared" si="65"/>
        <v>#N/A</v>
      </c>
      <c r="AE264" s="13" t="e">
        <f t="shared" si="66"/>
        <v>#N/A</v>
      </c>
      <c r="AF264" s="13" t="e">
        <f t="shared" si="67"/>
        <v>#N/A</v>
      </c>
      <c r="AG264" s="13" t="e">
        <f t="shared" si="68"/>
        <v>#N/A</v>
      </c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T264" s="107"/>
      <c r="BA264" s="11"/>
      <c r="BB264" s="11"/>
      <c r="BC264" s="11"/>
      <c r="BD264" s="11"/>
      <c r="BE264" s="11"/>
      <c r="BH264" s="11"/>
      <c r="BI264" s="11"/>
      <c r="BJ264" s="11"/>
      <c r="BK264" s="11"/>
      <c r="BL264" s="11"/>
      <c r="BM264" s="11"/>
      <c r="BN264" s="11"/>
    </row>
    <row r="265" spans="1:66" s="1" customFormat="1" x14ac:dyDescent="0.3">
      <c r="A265" s="11"/>
      <c r="B265" s="1" t="e">
        <f t="shared" si="61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118"/>
      <c r="N265" s="5"/>
      <c r="O265" s="5"/>
      <c r="P265" s="5"/>
      <c r="Q265" s="5"/>
      <c r="R265" s="5"/>
      <c r="S265" s="5"/>
      <c r="T265" s="5"/>
      <c r="U265" s="5"/>
      <c r="V265" s="1" t="str">
        <f t="shared" si="69"/>
        <v/>
      </c>
      <c r="W265" s="1" t="str">
        <f t="shared" si="70"/>
        <v/>
      </c>
      <c r="X265" s="1" t="str">
        <f t="shared" si="70"/>
        <v/>
      </c>
      <c r="Y265" s="1" t="str">
        <f t="shared" si="70"/>
        <v/>
      </c>
      <c r="Z265" s="1" t="e">
        <f t="shared" si="71"/>
        <v>#N/A</v>
      </c>
      <c r="AA265" s="3">
        <f t="shared" si="62"/>
        <v>0</v>
      </c>
      <c r="AB265" s="13" t="e">
        <f t="shared" si="63"/>
        <v>#N/A</v>
      </c>
      <c r="AC265" s="13" t="e">
        <f t="shared" si="64"/>
        <v>#N/A</v>
      </c>
      <c r="AD265" s="13" t="e">
        <f t="shared" si="65"/>
        <v>#N/A</v>
      </c>
      <c r="AE265" s="13" t="e">
        <f t="shared" si="66"/>
        <v>#N/A</v>
      </c>
      <c r="AF265" s="13" t="e">
        <f t="shared" si="67"/>
        <v>#N/A</v>
      </c>
      <c r="AG265" s="13" t="e">
        <f t="shared" si="68"/>
        <v>#N/A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T265" s="107"/>
      <c r="BA265" s="11"/>
      <c r="BB265" s="11"/>
      <c r="BC265" s="11"/>
      <c r="BD265" s="11"/>
      <c r="BE265" s="11"/>
      <c r="BH265" s="11"/>
      <c r="BI265" s="11"/>
      <c r="BJ265" s="11"/>
      <c r="BK265" s="11"/>
      <c r="BL265" s="11"/>
      <c r="BM265" s="11"/>
      <c r="BN265" s="11"/>
    </row>
    <row r="266" spans="1:66" s="1" customFormat="1" x14ac:dyDescent="0.3">
      <c r="A266" s="11"/>
      <c r="B266" s="1" t="e">
        <f t="shared" si="61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118"/>
      <c r="N266" s="5"/>
      <c r="O266" s="5"/>
      <c r="P266" s="5"/>
      <c r="Q266" s="5"/>
      <c r="R266" s="5"/>
      <c r="S266" s="5"/>
      <c r="T266" s="5"/>
      <c r="U266" s="5"/>
      <c r="V266" s="1" t="str">
        <f t="shared" si="69"/>
        <v/>
      </c>
      <c r="W266" s="1" t="str">
        <f t="shared" si="70"/>
        <v/>
      </c>
      <c r="X266" s="1" t="str">
        <f t="shared" si="70"/>
        <v/>
      </c>
      <c r="Y266" s="1" t="str">
        <f t="shared" si="70"/>
        <v/>
      </c>
      <c r="Z266" s="1" t="e">
        <f t="shared" si="71"/>
        <v>#N/A</v>
      </c>
      <c r="AA266" s="3">
        <f t="shared" si="62"/>
        <v>0</v>
      </c>
      <c r="AB266" s="13" t="e">
        <f t="shared" si="63"/>
        <v>#N/A</v>
      </c>
      <c r="AC266" s="13" t="e">
        <f t="shared" si="64"/>
        <v>#N/A</v>
      </c>
      <c r="AD266" s="13" t="e">
        <f t="shared" si="65"/>
        <v>#N/A</v>
      </c>
      <c r="AE266" s="13" t="e">
        <f t="shared" si="66"/>
        <v>#N/A</v>
      </c>
      <c r="AF266" s="13" t="e">
        <f t="shared" si="67"/>
        <v>#N/A</v>
      </c>
      <c r="AG266" s="13" t="e">
        <f t="shared" si="68"/>
        <v>#N/A</v>
      </c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T266" s="107"/>
      <c r="BA266" s="11"/>
      <c r="BB266" s="11"/>
      <c r="BC266" s="11"/>
      <c r="BD266" s="11"/>
      <c r="BE266" s="11"/>
      <c r="BH266" s="11"/>
      <c r="BI266" s="11"/>
      <c r="BJ266" s="11"/>
      <c r="BK266" s="11"/>
      <c r="BL266" s="11"/>
      <c r="BM266" s="11"/>
      <c r="BN266" s="11"/>
    </row>
    <row r="267" spans="1:66" s="1" customFormat="1" x14ac:dyDescent="0.3">
      <c r="A267" s="11"/>
      <c r="B267" s="1" t="e">
        <f t="shared" si="61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118"/>
      <c r="N267" s="5"/>
      <c r="O267" s="5"/>
      <c r="P267" s="5"/>
      <c r="Q267" s="5"/>
      <c r="R267" s="5"/>
      <c r="S267" s="5"/>
      <c r="T267" s="5"/>
      <c r="U267" s="5"/>
      <c r="V267" s="1" t="str">
        <f t="shared" si="69"/>
        <v/>
      </c>
      <c r="W267" s="1" t="str">
        <f t="shared" si="70"/>
        <v/>
      </c>
      <c r="X267" s="1" t="str">
        <f t="shared" si="70"/>
        <v/>
      </c>
      <c r="Y267" s="1" t="str">
        <f t="shared" si="70"/>
        <v/>
      </c>
      <c r="Z267" s="1" t="e">
        <f t="shared" si="71"/>
        <v>#N/A</v>
      </c>
      <c r="AA267" s="3">
        <f t="shared" si="62"/>
        <v>0</v>
      </c>
      <c r="AB267" s="13" t="e">
        <f t="shared" si="63"/>
        <v>#N/A</v>
      </c>
      <c r="AC267" s="13" t="e">
        <f t="shared" si="64"/>
        <v>#N/A</v>
      </c>
      <c r="AD267" s="13" t="e">
        <f t="shared" si="65"/>
        <v>#N/A</v>
      </c>
      <c r="AE267" s="13" t="e">
        <f t="shared" si="66"/>
        <v>#N/A</v>
      </c>
      <c r="AF267" s="13" t="e">
        <f t="shared" si="67"/>
        <v>#N/A</v>
      </c>
      <c r="AG267" s="13" t="e">
        <f t="shared" si="68"/>
        <v>#N/A</v>
      </c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T267" s="107"/>
      <c r="BA267" s="11"/>
      <c r="BB267" s="11"/>
      <c r="BC267" s="11"/>
      <c r="BD267" s="11"/>
      <c r="BE267" s="11"/>
      <c r="BH267" s="11"/>
      <c r="BI267" s="11"/>
      <c r="BJ267" s="11"/>
      <c r="BK267" s="11"/>
      <c r="BL267" s="11"/>
      <c r="BM267" s="11"/>
      <c r="BN267" s="11"/>
    </row>
    <row r="268" spans="1:66" s="1" customFormat="1" x14ac:dyDescent="0.3">
      <c r="A268" s="11"/>
      <c r="B268" s="1" t="e">
        <f t="shared" si="61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118"/>
      <c r="N268" s="5"/>
      <c r="O268" s="5"/>
      <c r="P268" s="5"/>
      <c r="Q268" s="5"/>
      <c r="R268" s="5"/>
      <c r="S268" s="5"/>
      <c r="T268" s="5"/>
      <c r="U268" s="5"/>
      <c r="V268" s="1" t="str">
        <f t="shared" si="69"/>
        <v/>
      </c>
      <c r="W268" s="1" t="str">
        <f t="shared" si="70"/>
        <v/>
      </c>
      <c r="X268" s="1" t="str">
        <f t="shared" si="70"/>
        <v/>
      </c>
      <c r="Y268" s="1" t="str">
        <f t="shared" si="70"/>
        <v/>
      </c>
      <c r="Z268" s="1" t="e">
        <f t="shared" si="71"/>
        <v>#N/A</v>
      </c>
      <c r="AA268" s="3">
        <f t="shared" si="62"/>
        <v>0</v>
      </c>
      <c r="AB268" s="13" t="e">
        <f t="shared" si="63"/>
        <v>#N/A</v>
      </c>
      <c r="AC268" s="13" t="e">
        <f t="shared" si="64"/>
        <v>#N/A</v>
      </c>
      <c r="AD268" s="13" t="e">
        <f t="shared" si="65"/>
        <v>#N/A</v>
      </c>
      <c r="AE268" s="13" t="e">
        <f t="shared" si="66"/>
        <v>#N/A</v>
      </c>
      <c r="AF268" s="13" t="e">
        <f t="shared" si="67"/>
        <v>#N/A</v>
      </c>
      <c r="AG268" s="13" t="e">
        <f t="shared" si="68"/>
        <v>#N/A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T268" s="107"/>
      <c r="BA268" s="11"/>
      <c r="BB268" s="11"/>
      <c r="BC268" s="11"/>
      <c r="BD268" s="11"/>
      <c r="BE268" s="11"/>
      <c r="BH268" s="11"/>
      <c r="BI268" s="11"/>
      <c r="BJ268" s="11"/>
      <c r="BK268" s="11"/>
      <c r="BL268" s="11"/>
      <c r="BM268" s="11"/>
      <c r="BN268" s="11"/>
    </row>
    <row r="269" spans="1:66" s="1" customFormat="1" x14ac:dyDescent="0.3">
      <c r="A269" s="11"/>
      <c r="B269" s="1" t="e">
        <f t="shared" si="61"/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118"/>
      <c r="N269" s="5"/>
      <c r="O269" s="5"/>
      <c r="P269" s="5"/>
      <c r="Q269" s="5"/>
      <c r="R269" s="5"/>
      <c r="S269" s="5"/>
      <c r="T269" s="5"/>
      <c r="U269" s="5"/>
      <c r="V269" s="1" t="str">
        <f t="shared" si="69"/>
        <v/>
      </c>
      <c r="W269" s="1" t="str">
        <f t="shared" si="70"/>
        <v/>
      </c>
      <c r="X269" s="1" t="str">
        <f t="shared" si="70"/>
        <v/>
      </c>
      <c r="Y269" s="1" t="str">
        <f t="shared" si="70"/>
        <v/>
      </c>
      <c r="Z269" s="1" t="e">
        <f t="shared" si="71"/>
        <v>#N/A</v>
      </c>
      <c r="AA269" s="3">
        <f t="shared" si="62"/>
        <v>0</v>
      </c>
      <c r="AB269" s="13" t="e">
        <f t="shared" si="63"/>
        <v>#N/A</v>
      </c>
      <c r="AC269" s="13" t="e">
        <f t="shared" si="64"/>
        <v>#N/A</v>
      </c>
      <c r="AD269" s="13" t="e">
        <f t="shared" si="65"/>
        <v>#N/A</v>
      </c>
      <c r="AE269" s="13" t="e">
        <f t="shared" si="66"/>
        <v>#N/A</v>
      </c>
      <c r="AF269" s="13" t="e">
        <f t="shared" si="67"/>
        <v>#N/A</v>
      </c>
      <c r="AG269" s="13" t="e">
        <f t="shared" si="68"/>
        <v>#N/A</v>
      </c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T269" s="107"/>
      <c r="BA269" s="11"/>
      <c r="BB269" s="11"/>
      <c r="BC269" s="11"/>
      <c r="BD269" s="11"/>
      <c r="BE269" s="11"/>
      <c r="BH269" s="11"/>
      <c r="BI269" s="11"/>
      <c r="BJ269" s="11"/>
      <c r="BK269" s="11"/>
      <c r="BL269" s="11"/>
      <c r="BM269" s="11"/>
      <c r="BN269" s="11"/>
    </row>
    <row r="270" spans="1:66" s="1" customFormat="1" x14ac:dyDescent="0.3">
      <c r="A270" s="11"/>
      <c r="B270" s="1" t="e">
        <f t="shared" ref="B270:B333" si="72">IF(C270="",NA(),E270+G270+H270+I270)</f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118"/>
      <c r="N270" s="5"/>
      <c r="O270" s="5"/>
      <c r="P270" s="5"/>
      <c r="Q270" s="5"/>
      <c r="R270" s="5"/>
      <c r="S270" s="5"/>
      <c r="T270" s="5"/>
      <c r="U270" s="5"/>
      <c r="V270" s="1" t="str">
        <f t="shared" si="69"/>
        <v/>
      </c>
      <c r="W270" s="1" t="str">
        <f t="shared" si="70"/>
        <v/>
      </c>
      <c r="X270" s="1" t="str">
        <f t="shared" si="70"/>
        <v/>
      </c>
      <c r="Y270" s="1" t="str">
        <f t="shared" si="70"/>
        <v/>
      </c>
      <c r="Z270" s="1" t="e">
        <f t="shared" si="71"/>
        <v>#N/A</v>
      </c>
      <c r="AA270" s="3">
        <f t="shared" ref="AA270:AA334" si="73">$B$8*K270*$B$7</f>
        <v>0</v>
      </c>
      <c r="AB270" s="13" t="e">
        <f t="shared" ref="AB270:AB333" si="74">IF(OR(ISNA(B270),B270=0),NA(),I270/B270)</f>
        <v>#N/A</v>
      </c>
      <c r="AC270" s="13" t="e">
        <f t="shared" ref="AC270:AC333" si="75">IF(OR(ISNA(B270),B270=0),NA(),B270/$AC$11)</f>
        <v>#N/A</v>
      </c>
      <c r="AD270" s="13" t="e">
        <f t="shared" ref="AD270:AD333" si="76">IF(OR(ISNA(B270),B270=0),NA(),E270/$AC$11)</f>
        <v>#N/A</v>
      </c>
      <c r="AE270" s="13" t="e">
        <f t="shared" ref="AE270:AE333" si="77">IF(OR(ISNA(B270),B270=0),NA(),G270/$AC$11)</f>
        <v>#N/A</v>
      </c>
      <c r="AF270" s="13" t="e">
        <f t="shared" ref="AF270:AF333" si="78">IF(OR(ISNA(B270),B270=0),NA(),I270/$AC$11)</f>
        <v>#N/A</v>
      </c>
      <c r="AG270" s="13" t="e">
        <f t="shared" ref="AG270:AG333" si="79">+IF(OR(ISNA(B270),B270=0),NA(),Z270/$AC$11)</f>
        <v>#N/A</v>
      </c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T270" s="107"/>
      <c r="BA270" s="11"/>
      <c r="BB270" s="11"/>
      <c r="BC270" s="11"/>
      <c r="BD270" s="11"/>
      <c r="BE270" s="11"/>
      <c r="BH270" s="11"/>
      <c r="BI270" s="11"/>
      <c r="BJ270" s="11"/>
      <c r="BK270" s="11"/>
      <c r="BL270" s="11"/>
      <c r="BM270" s="11"/>
      <c r="BN270" s="11"/>
    </row>
    <row r="271" spans="1:66" s="1" customFormat="1" x14ac:dyDescent="0.3">
      <c r="A271" s="11"/>
      <c r="B271" s="1" t="e">
        <f t="shared" si="72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118"/>
      <c r="N271" s="5"/>
      <c r="O271" s="5"/>
      <c r="P271" s="5"/>
      <c r="Q271" s="5"/>
      <c r="R271" s="5"/>
      <c r="S271" s="5"/>
      <c r="T271" s="5"/>
      <c r="U271" s="5"/>
      <c r="V271" s="1" t="str">
        <f t="shared" si="69"/>
        <v/>
      </c>
      <c r="W271" s="1" t="str">
        <f t="shared" si="70"/>
        <v/>
      </c>
      <c r="X271" s="1" t="str">
        <f t="shared" si="70"/>
        <v/>
      </c>
      <c r="Y271" s="1" t="str">
        <f t="shared" si="70"/>
        <v/>
      </c>
      <c r="Z271" s="1" t="e">
        <f t="shared" si="71"/>
        <v>#N/A</v>
      </c>
      <c r="AA271" s="3">
        <f t="shared" si="73"/>
        <v>0</v>
      </c>
      <c r="AB271" s="13" t="e">
        <f t="shared" si="74"/>
        <v>#N/A</v>
      </c>
      <c r="AC271" s="13" t="e">
        <f t="shared" si="75"/>
        <v>#N/A</v>
      </c>
      <c r="AD271" s="13" t="e">
        <f t="shared" si="76"/>
        <v>#N/A</v>
      </c>
      <c r="AE271" s="13" t="e">
        <f t="shared" si="77"/>
        <v>#N/A</v>
      </c>
      <c r="AF271" s="13" t="e">
        <f t="shared" si="78"/>
        <v>#N/A</v>
      </c>
      <c r="AG271" s="13" t="e">
        <f t="shared" si="79"/>
        <v>#N/A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T271" s="107"/>
      <c r="BA271" s="11"/>
      <c r="BB271" s="11"/>
      <c r="BC271" s="11"/>
      <c r="BD271" s="11"/>
      <c r="BE271" s="11"/>
      <c r="BH271" s="11"/>
      <c r="BI271" s="11"/>
      <c r="BJ271" s="11"/>
      <c r="BK271" s="11"/>
      <c r="BL271" s="11"/>
      <c r="BM271" s="11"/>
      <c r="BN271" s="11"/>
    </row>
    <row r="272" spans="1:66" s="1" customFormat="1" x14ac:dyDescent="0.3">
      <c r="A272" s="11"/>
      <c r="B272" s="1" t="e">
        <f t="shared" si="72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118"/>
      <c r="N272" s="5"/>
      <c r="O272" s="5"/>
      <c r="P272" s="5"/>
      <c r="Q272" s="5"/>
      <c r="R272" s="5"/>
      <c r="S272" s="5"/>
      <c r="T272" s="5"/>
      <c r="U272" s="5"/>
      <c r="V272" s="1" t="str">
        <f t="shared" ref="V272:V335" si="80">IF($C272="","",E272-E271)</f>
        <v/>
      </c>
      <c r="W272" s="1" t="str">
        <f t="shared" ref="W272:Y335" si="81">IF($C272="","",G272-G271)</f>
        <v/>
      </c>
      <c r="X272" s="1" t="str">
        <f t="shared" si="81"/>
        <v/>
      </c>
      <c r="Y272" s="1" t="str">
        <f t="shared" si="81"/>
        <v/>
      </c>
      <c r="Z272" s="1" t="e">
        <f t="shared" ref="Z272:Z335" si="82">IF(OR($C272="",ISNA($C272)),NA(),V272+W272+X272+Y272)</f>
        <v>#N/A</v>
      </c>
      <c r="AA272" s="3">
        <f t="shared" si="73"/>
        <v>0</v>
      </c>
      <c r="AB272" s="13" t="e">
        <f t="shared" si="74"/>
        <v>#N/A</v>
      </c>
      <c r="AC272" s="13" t="e">
        <f t="shared" si="75"/>
        <v>#N/A</v>
      </c>
      <c r="AD272" s="13" t="e">
        <f t="shared" si="76"/>
        <v>#N/A</v>
      </c>
      <c r="AE272" s="13" t="e">
        <f t="shared" si="77"/>
        <v>#N/A</v>
      </c>
      <c r="AF272" s="13" t="e">
        <f t="shared" si="78"/>
        <v>#N/A</v>
      </c>
      <c r="AG272" s="13" t="e">
        <f t="shared" si="79"/>
        <v>#N/A</v>
      </c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T272" s="107"/>
      <c r="BA272" s="11"/>
      <c r="BB272" s="11"/>
      <c r="BC272" s="11"/>
      <c r="BD272" s="11"/>
      <c r="BE272" s="11"/>
      <c r="BH272" s="11"/>
      <c r="BI272" s="11"/>
      <c r="BJ272" s="11"/>
      <c r="BK272" s="11"/>
      <c r="BL272" s="11"/>
      <c r="BM272" s="11"/>
      <c r="BN272" s="11"/>
    </row>
    <row r="273" spans="1:66" s="1" customFormat="1" x14ac:dyDescent="0.3">
      <c r="A273" s="11"/>
      <c r="B273" s="1" t="e">
        <f t="shared" si="72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118"/>
      <c r="N273" s="5"/>
      <c r="O273" s="5"/>
      <c r="P273" s="5"/>
      <c r="Q273" s="5"/>
      <c r="R273" s="5"/>
      <c r="S273" s="5"/>
      <c r="T273" s="5"/>
      <c r="U273" s="5"/>
      <c r="V273" s="1" t="str">
        <f t="shared" si="80"/>
        <v/>
      </c>
      <c r="W273" s="1" t="str">
        <f t="shared" si="81"/>
        <v/>
      </c>
      <c r="X273" s="1" t="str">
        <f t="shared" si="81"/>
        <v/>
      </c>
      <c r="Y273" s="1" t="str">
        <f t="shared" si="81"/>
        <v/>
      </c>
      <c r="Z273" s="1" t="e">
        <f t="shared" si="82"/>
        <v>#N/A</v>
      </c>
      <c r="AA273" s="3">
        <f t="shared" si="73"/>
        <v>0</v>
      </c>
      <c r="AB273" s="13" t="e">
        <f t="shared" si="74"/>
        <v>#N/A</v>
      </c>
      <c r="AC273" s="13" t="e">
        <f t="shared" si="75"/>
        <v>#N/A</v>
      </c>
      <c r="AD273" s="13" t="e">
        <f t="shared" si="76"/>
        <v>#N/A</v>
      </c>
      <c r="AE273" s="13" t="e">
        <f t="shared" si="77"/>
        <v>#N/A</v>
      </c>
      <c r="AF273" s="13" t="e">
        <f t="shared" si="78"/>
        <v>#N/A</v>
      </c>
      <c r="AG273" s="13" t="e">
        <f t="shared" si="79"/>
        <v>#N/A</v>
      </c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T273" s="107"/>
      <c r="BA273" s="11"/>
      <c r="BB273" s="11"/>
      <c r="BC273" s="11"/>
      <c r="BD273" s="11"/>
      <c r="BE273" s="11"/>
      <c r="BH273" s="11"/>
      <c r="BI273" s="11"/>
      <c r="BJ273" s="11"/>
      <c r="BK273" s="11"/>
      <c r="BL273" s="11"/>
      <c r="BM273" s="11"/>
      <c r="BN273" s="11"/>
    </row>
    <row r="274" spans="1:66" s="1" customFormat="1" x14ac:dyDescent="0.3">
      <c r="A274" s="11"/>
      <c r="B274" s="1" t="e">
        <f t="shared" si="72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118"/>
      <c r="N274" s="5"/>
      <c r="O274" s="5"/>
      <c r="P274" s="5"/>
      <c r="Q274" s="5"/>
      <c r="R274" s="5"/>
      <c r="S274" s="5"/>
      <c r="T274" s="5"/>
      <c r="U274" s="5"/>
      <c r="V274" s="1" t="str">
        <f t="shared" si="80"/>
        <v/>
      </c>
      <c r="W274" s="1" t="str">
        <f t="shared" si="81"/>
        <v/>
      </c>
      <c r="X274" s="1" t="str">
        <f t="shared" si="81"/>
        <v/>
      </c>
      <c r="Y274" s="1" t="str">
        <f t="shared" si="81"/>
        <v/>
      </c>
      <c r="Z274" s="1" t="e">
        <f t="shared" si="82"/>
        <v>#N/A</v>
      </c>
      <c r="AA274" s="3">
        <f t="shared" si="73"/>
        <v>0</v>
      </c>
      <c r="AB274" s="13" t="e">
        <f t="shared" si="74"/>
        <v>#N/A</v>
      </c>
      <c r="AC274" s="13" t="e">
        <f t="shared" si="75"/>
        <v>#N/A</v>
      </c>
      <c r="AD274" s="13" t="e">
        <f t="shared" si="76"/>
        <v>#N/A</v>
      </c>
      <c r="AE274" s="13" t="e">
        <f t="shared" si="77"/>
        <v>#N/A</v>
      </c>
      <c r="AF274" s="13" t="e">
        <f t="shared" si="78"/>
        <v>#N/A</v>
      </c>
      <c r="AG274" s="13" t="e">
        <f t="shared" si="79"/>
        <v>#N/A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T274" s="107"/>
      <c r="BA274" s="11"/>
      <c r="BB274" s="11"/>
      <c r="BC274" s="11"/>
      <c r="BD274" s="11"/>
      <c r="BE274" s="11"/>
      <c r="BH274" s="11"/>
      <c r="BI274" s="11"/>
      <c r="BJ274" s="11"/>
      <c r="BK274" s="11"/>
      <c r="BL274" s="11"/>
      <c r="BM274" s="11"/>
      <c r="BN274" s="11"/>
    </row>
    <row r="275" spans="1:66" s="1" customFormat="1" x14ac:dyDescent="0.3">
      <c r="A275" s="11"/>
      <c r="B275" s="1" t="e">
        <f t="shared" si="72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118"/>
      <c r="N275" s="5"/>
      <c r="O275" s="5"/>
      <c r="P275" s="5"/>
      <c r="Q275" s="5"/>
      <c r="R275" s="5"/>
      <c r="S275" s="5"/>
      <c r="T275" s="5"/>
      <c r="U275" s="5"/>
      <c r="V275" s="1" t="str">
        <f t="shared" si="80"/>
        <v/>
      </c>
      <c r="W275" s="1" t="str">
        <f t="shared" si="81"/>
        <v/>
      </c>
      <c r="X275" s="1" t="str">
        <f t="shared" si="81"/>
        <v/>
      </c>
      <c r="Y275" s="1" t="str">
        <f t="shared" si="81"/>
        <v/>
      </c>
      <c r="Z275" s="1" t="e">
        <f t="shared" si="82"/>
        <v>#N/A</v>
      </c>
      <c r="AA275" s="3">
        <f t="shared" si="73"/>
        <v>0</v>
      </c>
      <c r="AB275" s="13" t="e">
        <f t="shared" si="74"/>
        <v>#N/A</v>
      </c>
      <c r="AC275" s="13" t="e">
        <f t="shared" si="75"/>
        <v>#N/A</v>
      </c>
      <c r="AD275" s="13" t="e">
        <f t="shared" si="76"/>
        <v>#N/A</v>
      </c>
      <c r="AE275" s="13" t="e">
        <f t="shared" si="77"/>
        <v>#N/A</v>
      </c>
      <c r="AF275" s="13" t="e">
        <f t="shared" si="78"/>
        <v>#N/A</v>
      </c>
      <c r="AG275" s="13" t="e">
        <f t="shared" si="79"/>
        <v>#N/A</v>
      </c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T275" s="107"/>
      <c r="BA275" s="11"/>
      <c r="BB275" s="11"/>
      <c r="BC275" s="11"/>
      <c r="BD275" s="11"/>
      <c r="BE275" s="11"/>
      <c r="BH275" s="11"/>
      <c r="BI275" s="11"/>
      <c r="BJ275" s="11"/>
      <c r="BK275" s="11"/>
      <c r="BL275" s="11"/>
      <c r="BM275" s="11"/>
      <c r="BN275" s="11"/>
    </row>
    <row r="276" spans="1:66" s="1" customFormat="1" x14ac:dyDescent="0.3">
      <c r="A276" s="11"/>
      <c r="B276" s="1" t="e">
        <f t="shared" si="72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118"/>
      <c r="N276" s="5"/>
      <c r="O276" s="5"/>
      <c r="P276" s="5"/>
      <c r="Q276" s="5"/>
      <c r="R276" s="5"/>
      <c r="S276" s="5"/>
      <c r="T276" s="5"/>
      <c r="U276" s="5"/>
      <c r="V276" s="1" t="str">
        <f t="shared" si="80"/>
        <v/>
      </c>
      <c r="W276" s="1" t="str">
        <f t="shared" si="81"/>
        <v/>
      </c>
      <c r="X276" s="1" t="str">
        <f t="shared" si="81"/>
        <v/>
      </c>
      <c r="Y276" s="1" t="str">
        <f t="shared" si="81"/>
        <v/>
      </c>
      <c r="Z276" s="1" t="e">
        <f t="shared" si="82"/>
        <v>#N/A</v>
      </c>
      <c r="AA276" s="3">
        <f t="shared" si="73"/>
        <v>0</v>
      </c>
      <c r="AB276" s="13" t="e">
        <f t="shared" si="74"/>
        <v>#N/A</v>
      </c>
      <c r="AC276" s="13" t="e">
        <f t="shared" si="75"/>
        <v>#N/A</v>
      </c>
      <c r="AD276" s="13" t="e">
        <f t="shared" si="76"/>
        <v>#N/A</v>
      </c>
      <c r="AE276" s="13" t="e">
        <f t="shared" si="77"/>
        <v>#N/A</v>
      </c>
      <c r="AF276" s="13" t="e">
        <f t="shared" si="78"/>
        <v>#N/A</v>
      </c>
      <c r="AG276" s="13" t="e">
        <f t="shared" si="79"/>
        <v>#N/A</v>
      </c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T276" s="107"/>
      <c r="BA276" s="11"/>
      <c r="BB276" s="11"/>
      <c r="BC276" s="11"/>
      <c r="BD276" s="11"/>
      <c r="BE276" s="11"/>
      <c r="BH276" s="11"/>
      <c r="BI276" s="11"/>
      <c r="BJ276" s="11"/>
      <c r="BK276" s="11"/>
      <c r="BL276" s="11"/>
      <c r="BM276" s="11"/>
      <c r="BN276" s="11"/>
    </row>
    <row r="277" spans="1:66" s="1" customFormat="1" x14ac:dyDescent="0.3">
      <c r="A277" s="11"/>
      <c r="B277" s="1" t="e">
        <f t="shared" si="72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118"/>
      <c r="N277" s="5"/>
      <c r="O277" s="5"/>
      <c r="P277" s="5"/>
      <c r="Q277" s="5"/>
      <c r="R277" s="5"/>
      <c r="S277" s="5"/>
      <c r="T277" s="5"/>
      <c r="U277" s="5"/>
      <c r="V277" s="1" t="str">
        <f t="shared" si="80"/>
        <v/>
      </c>
      <c r="W277" s="1" t="str">
        <f t="shared" si="81"/>
        <v/>
      </c>
      <c r="X277" s="1" t="str">
        <f t="shared" si="81"/>
        <v/>
      </c>
      <c r="Y277" s="1" t="str">
        <f t="shared" si="81"/>
        <v/>
      </c>
      <c r="Z277" s="1" t="e">
        <f t="shared" si="82"/>
        <v>#N/A</v>
      </c>
      <c r="AA277" s="3">
        <f t="shared" si="73"/>
        <v>0</v>
      </c>
      <c r="AB277" s="13" t="e">
        <f t="shared" si="74"/>
        <v>#N/A</v>
      </c>
      <c r="AC277" s="13" t="e">
        <f t="shared" si="75"/>
        <v>#N/A</v>
      </c>
      <c r="AD277" s="13" t="e">
        <f t="shared" si="76"/>
        <v>#N/A</v>
      </c>
      <c r="AE277" s="13" t="e">
        <f t="shared" si="77"/>
        <v>#N/A</v>
      </c>
      <c r="AF277" s="13" t="e">
        <f t="shared" si="78"/>
        <v>#N/A</v>
      </c>
      <c r="AG277" s="13" t="e">
        <f t="shared" si="79"/>
        <v>#N/A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T277" s="107"/>
      <c r="BA277" s="11"/>
      <c r="BB277" s="11"/>
      <c r="BC277" s="11"/>
      <c r="BD277" s="11"/>
      <c r="BE277" s="11"/>
      <c r="BH277" s="11"/>
      <c r="BI277" s="11"/>
      <c r="BJ277" s="11"/>
      <c r="BK277" s="11"/>
      <c r="BL277" s="11"/>
      <c r="BM277" s="11"/>
      <c r="BN277" s="11"/>
    </row>
    <row r="278" spans="1:66" s="1" customFormat="1" x14ac:dyDescent="0.3">
      <c r="A278" s="11"/>
      <c r="B278" s="1" t="e">
        <f t="shared" si="72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118"/>
      <c r="N278" s="5"/>
      <c r="O278" s="5"/>
      <c r="P278" s="5"/>
      <c r="Q278" s="5"/>
      <c r="R278" s="5"/>
      <c r="S278" s="5"/>
      <c r="T278" s="5"/>
      <c r="U278" s="5"/>
      <c r="V278" s="1" t="str">
        <f t="shared" si="80"/>
        <v/>
      </c>
      <c r="W278" s="1" t="str">
        <f t="shared" si="81"/>
        <v/>
      </c>
      <c r="X278" s="1" t="str">
        <f t="shared" si="81"/>
        <v/>
      </c>
      <c r="Y278" s="1" t="str">
        <f t="shared" si="81"/>
        <v/>
      </c>
      <c r="Z278" s="1" t="e">
        <f t="shared" si="82"/>
        <v>#N/A</v>
      </c>
      <c r="AA278" s="3">
        <f t="shared" si="73"/>
        <v>0</v>
      </c>
      <c r="AB278" s="13" t="e">
        <f t="shared" si="74"/>
        <v>#N/A</v>
      </c>
      <c r="AC278" s="13" t="e">
        <f t="shared" si="75"/>
        <v>#N/A</v>
      </c>
      <c r="AD278" s="13" t="e">
        <f t="shared" si="76"/>
        <v>#N/A</v>
      </c>
      <c r="AE278" s="13" t="e">
        <f t="shared" si="77"/>
        <v>#N/A</v>
      </c>
      <c r="AF278" s="13" t="e">
        <f t="shared" si="78"/>
        <v>#N/A</v>
      </c>
      <c r="AG278" s="13" t="e">
        <f t="shared" si="79"/>
        <v>#N/A</v>
      </c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T278" s="107"/>
      <c r="BA278" s="11"/>
      <c r="BB278" s="11"/>
      <c r="BC278" s="11"/>
      <c r="BD278" s="11"/>
      <c r="BE278" s="11"/>
      <c r="BH278" s="11"/>
      <c r="BI278" s="11"/>
      <c r="BJ278" s="11"/>
      <c r="BK278" s="11"/>
      <c r="BL278" s="11"/>
      <c r="BM278" s="11"/>
      <c r="BN278" s="11"/>
    </row>
    <row r="279" spans="1:66" s="1" customFormat="1" x14ac:dyDescent="0.3">
      <c r="A279" s="11"/>
      <c r="B279" s="1" t="e">
        <f t="shared" si="72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118"/>
      <c r="N279" s="5"/>
      <c r="O279" s="5"/>
      <c r="P279" s="5"/>
      <c r="Q279" s="5"/>
      <c r="R279" s="5"/>
      <c r="S279" s="5"/>
      <c r="T279" s="5"/>
      <c r="U279" s="5"/>
      <c r="V279" s="1" t="str">
        <f t="shared" si="80"/>
        <v/>
      </c>
      <c r="W279" s="1" t="str">
        <f t="shared" si="81"/>
        <v/>
      </c>
      <c r="X279" s="1" t="str">
        <f t="shared" si="81"/>
        <v/>
      </c>
      <c r="Y279" s="1" t="str">
        <f t="shared" si="81"/>
        <v/>
      </c>
      <c r="Z279" s="1" t="e">
        <f t="shared" si="82"/>
        <v>#N/A</v>
      </c>
      <c r="AA279" s="3">
        <f t="shared" si="73"/>
        <v>0</v>
      </c>
      <c r="AB279" s="13" t="e">
        <f t="shared" si="74"/>
        <v>#N/A</v>
      </c>
      <c r="AC279" s="13" t="e">
        <f t="shared" si="75"/>
        <v>#N/A</v>
      </c>
      <c r="AD279" s="13" t="e">
        <f t="shared" si="76"/>
        <v>#N/A</v>
      </c>
      <c r="AE279" s="13" t="e">
        <f t="shared" si="77"/>
        <v>#N/A</v>
      </c>
      <c r="AF279" s="13" t="e">
        <f t="shared" si="78"/>
        <v>#N/A</v>
      </c>
      <c r="AG279" s="13" t="e">
        <f t="shared" si="79"/>
        <v>#N/A</v>
      </c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T279" s="107"/>
      <c r="BA279" s="11"/>
      <c r="BB279" s="11"/>
      <c r="BC279" s="11"/>
      <c r="BD279" s="11"/>
      <c r="BE279" s="11"/>
      <c r="BH279" s="11"/>
      <c r="BI279" s="11"/>
      <c r="BJ279" s="11"/>
      <c r="BK279" s="11"/>
      <c r="BL279" s="11"/>
      <c r="BM279" s="11"/>
      <c r="BN279" s="11"/>
    </row>
    <row r="280" spans="1:66" s="1" customFormat="1" x14ac:dyDescent="0.3">
      <c r="A280" s="11"/>
      <c r="B280" s="1" t="e">
        <f t="shared" si="72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118"/>
      <c r="N280" s="5"/>
      <c r="O280" s="5"/>
      <c r="P280" s="5"/>
      <c r="Q280" s="5"/>
      <c r="R280" s="5"/>
      <c r="S280" s="5"/>
      <c r="T280" s="5"/>
      <c r="U280" s="5"/>
      <c r="V280" s="1" t="str">
        <f t="shared" si="80"/>
        <v/>
      </c>
      <c r="W280" s="1" t="str">
        <f t="shared" si="81"/>
        <v/>
      </c>
      <c r="X280" s="1" t="str">
        <f t="shared" si="81"/>
        <v/>
      </c>
      <c r="Y280" s="1" t="str">
        <f t="shared" si="81"/>
        <v/>
      </c>
      <c r="Z280" s="1" t="e">
        <f t="shared" si="82"/>
        <v>#N/A</v>
      </c>
      <c r="AA280" s="3">
        <f t="shared" si="73"/>
        <v>0</v>
      </c>
      <c r="AB280" s="13" t="e">
        <f t="shared" si="74"/>
        <v>#N/A</v>
      </c>
      <c r="AC280" s="13" t="e">
        <f t="shared" si="75"/>
        <v>#N/A</v>
      </c>
      <c r="AD280" s="13" t="e">
        <f t="shared" si="76"/>
        <v>#N/A</v>
      </c>
      <c r="AE280" s="13" t="e">
        <f t="shared" si="77"/>
        <v>#N/A</v>
      </c>
      <c r="AF280" s="13" t="e">
        <f t="shared" si="78"/>
        <v>#N/A</v>
      </c>
      <c r="AG280" s="13" t="e">
        <f t="shared" si="79"/>
        <v>#N/A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T280" s="107"/>
      <c r="BA280" s="11"/>
      <c r="BB280" s="11"/>
      <c r="BC280" s="11"/>
      <c r="BD280" s="11"/>
      <c r="BE280" s="11"/>
      <c r="BH280" s="11"/>
      <c r="BI280" s="11"/>
      <c r="BJ280" s="11"/>
      <c r="BK280" s="11"/>
      <c r="BL280" s="11"/>
      <c r="BM280" s="11"/>
      <c r="BN280" s="11"/>
    </row>
    <row r="281" spans="1:66" s="1" customFormat="1" x14ac:dyDescent="0.3">
      <c r="A281" s="11"/>
      <c r="B281" s="1" t="e">
        <f t="shared" si="72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118"/>
      <c r="N281" s="5"/>
      <c r="O281" s="5"/>
      <c r="P281" s="5"/>
      <c r="Q281" s="5"/>
      <c r="R281" s="5"/>
      <c r="S281" s="5"/>
      <c r="T281" s="5"/>
      <c r="U281" s="5"/>
      <c r="V281" s="1" t="str">
        <f t="shared" si="80"/>
        <v/>
      </c>
      <c r="W281" s="1" t="str">
        <f t="shared" si="81"/>
        <v/>
      </c>
      <c r="X281" s="1" t="str">
        <f t="shared" si="81"/>
        <v/>
      </c>
      <c r="Y281" s="1" t="str">
        <f t="shared" si="81"/>
        <v/>
      </c>
      <c r="Z281" s="1" t="e">
        <f t="shared" si="82"/>
        <v>#N/A</v>
      </c>
      <c r="AA281" s="3">
        <f t="shared" si="73"/>
        <v>0</v>
      </c>
      <c r="AB281" s="13" t="e">
        <f t="shared" si="74"/>
        <v>#N/A</v>
      </c>
      <c r="AC281" s="13" t="e">
        <f t="shared" si="75"/>
        <v>#N/A</v>
      </c>
      <c r="AD281" s="13" t="e">
        <f t="shared" si="76"/>
        <v>#N/A</v>
      </c>
      <c r="AE281" s="13" t="e">
        <f t="shared" si="77"/>
        <v>#N/A</v>
      </c>
      <c r="AF281" s="13" t="e">
        <f t="shared" si="78"/>
        <v>#N/A</v>
      </c>
      <c r="AG281" s="13" t="e">
        <f t="shared" si="79"/>
        <v>#N/A</v>
      </c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T281" s="107"/>
      <c r="BA281" s="11"/>
      <c r="BB281" s="11"/>
      <c r="BC281" s="11"/>
      <c r="BD281" s="11"/>
      <c r="BE281" s="11"/>
      <c r="BH281" s="11"/>
      <c r="BI281" s="11"/>
      <c r="BJ281" s="11"/>
      <c r="BK281" s="11"/>
      <c r="BL281" s="11"/>
      <c r="BM281" s="11"/>
      <c r="BN281" s="11"/>
    </row>
    <row r="282" spans="1:66" s="1" customFormat="1" x14ac:dyDescent="0.3">
      <c r="A282" s="11"/>
      <c r="B282" s="1" t="e">
        <f t="shared" si="72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118"/>
      <c r="N282" s="5"/>
      <c r="O282" s="5"/>
      <c r="P282" s="5"/>
      <c r="Q282" s="5"/>
      <c r="R282" s="5"/>
      <c r="S282" s="5"/>
      <c r="T282" s="5"/>
      <c r="U282" s="5"/>
      <c r="V282" s="1" t="str">
        <f t="shared" si="80"/>
        <v/>
      </c>
      <c r="W282" s="1" t="str">
        <f t="shared" si="81"/>
        <v/>
      </c>
      <c r="X282" s="1" t="str">
        <f t="shared" si="81"/>
        <v/>
      </c>
      <c r="Y282" s="1" t="str">
        <f t="shared" si="81"/>
        <v/>
      </c>
      <c r="Z282" s="1" t="e">
        <f t="shared" si="82"/>
        <v>#N/A</v>
      </c>
      <c r="AA282" s="3">
        <f t="shared" si="73"/>
        <v>0</v>
      </c>
      <c r="AB282" s="13" t="e">
        <f t="shared" si="74"/>
        <v>#N/A</v>
      </c>
      <c r="AC282" s="13" t="e">
        <f t="shared" si="75"/>
        <v>#N/A</v>
      </c>
      <c r="AD282" s="13" t="e">
        <f t="shared" si="76"/>
        <v>#N/A</v>
      </c>
      <c r="AE282" s="13" t="e">
        <f t="shared" si="77"/>
        <v>#N/A</v>
      </c>
      <c r="AF282" s="13" t="e">
        <f t="shared" si="78"/>
        <v>#N/A</v>
      </c>
      <c r="AG282" s="13" t="e">
        <f t="shared" si="79"/>
        <v>#N/A</v>
      </c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T282" s="107"/>
      <c r="BA282" s="11"/>
      <c r="BB282" s="11"/>
      <c r="BC282" s="11"/>
      <c r="BD282" s="11"/>
      <c r="BE282" s="11"/>
      <c r="BH282" s="11"/>
      <c r="BI282" s="11"/>
      <c r="BJ282" s="11"/>
      <c r="BK282" s="11"/>
      <c r="BL282" s="11"/>
      <c r="BM282" s="11"/>
      <c r="BN282" s="11"/>
    </row>
    <row r="283" spans="1:66" s="1" customFormat="1" x14ac:dyDescent="0.3">
      <c r="A283" s="11"/>
      <c r="B283" s="1" t="e">
        <f t="shared" si="72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118"/>
      <c r="N283" s="5"/>
      <c r="O283" s="5"/>
      <c r="P283" s="5"/>
      <c r="Q283" s="5"/>
      <c r="R283" s="5"/>
      <c r="S283" s="5"/>
      <c r="T283" s="5"/>
      <c r="U283" s="5"/>
      <c r="V283" s="1" t="str">
        <f t="shared" si="80"/>
        <v/>
      </c>
      <c r="W283" s="1" t="str">
        <f t="shared" si="81"/>
        <v/>
      </c>
      <c r="X283" s="1" t="str">
        <f t="shared" si="81"/>
        <v/>
      </c>
      <c r="Y283" s="1" t="str">
        <f t="shared" si="81"/>
        <v/>
      </c>
      <c r="Z283" s="1" t="e">
        <f t="shared" si="82"/>
        <v>#N/A</v>
      </c>
      <c r="AA283" s="3">
        <f t="shared" si="73"/>
        <v>0</v>
      </c>
      <c r="AB283" s="13" t="e">
        <f t="shared" si="74"/>
        <v>#N/A</v>
      </c>
      <c r="AC283" s="13" t="e">
        <f t="shared" si="75"/>
        <v>#N/A</v>
      </c>
      <c r="AD283" s="13" t="e">
        <f t="shared" si="76"/>
        <v>#N/A</v>
      </c>
      <c r="AE283" s="13" t="e">
        <f t="shared" si="77"/>
        <v>#N/A</v>
      </c>
      <c r="AF283" s="13" t="e">
        <f t="shared" si="78"/>
        <v>#N/A</v>
      </c>
      <c r="AG283" s="13" t="e">
        <f t="shared" si="79"/>
        <v>#N/A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T283" s="107"/>
      <c r="BA283" s="11"/>
      <c r="BB283" s="11"/>
      <c r="BC283" s="11"/>
      <c r="BD283" s="11"/>
      <c r="BE283" s="11"/>
      <c r="BH283" s="11"/>
      <c r="BI283" s="11"/>
      <c r="BJ283" s="11"/>
      <c r="BK283" s="11"/>
      <c r="BL283" s="11"/>
      <c r="BM283" s="11"/>
      <c r="BN283" s="11"/>
    </row>
    <row r="284" spans="1:66" s="1" customFormat="1" x14ac:dyDescent="0.3">
      <c r="A284" s="11"/>
      <c r="B284" s="1" t="e">
        <f t="shared" si="72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118"/>
      <c r="N284" s="5"/>
      <c r="O284" s="5"/>
      <c r="P284" s="5"/>
      <c r="Q284" s="5"/>
      <c r="R284" s="5"/>
      <c r="S284" s="5"/>
      <c r="T284" s="5"/>
      <c r="U284" s="5"/>
      <c r="V284" s="1" t="str">
        <f t="shared" si="80"/>
        <v/>
      </c>
      <c r="W284" s="1" t="str">
        <f t="shared" si="81"/>
        <v/>
      </c>
      <c r="X284" s="1" t="str">
        <f t="shared" si="81"/>
        <v/>
      </c>
      <c r="Y284" s="1" t="str">
        <f t="shared" si="81"/>
        <v/>
      </c>
      <c r="Z284" s="1" t="e">
        <f t="shared" si="82"/>
        <v>#N/A</v>
      </c>
      <c r="AA284" s="3">
        <f t="shared" si="73"/>
        <v>0</v>
      </c>
      <c r="AB284" s="13" t="e">
        <f t="shared" si="74"/>
        <v>#N/A</v>
      </c>
      <c r="AC284" s="13" t="e">
        <f t="shared" si="75"/>
        <v>#N/A</v>
      </c>
      <c r="AD284" s="13" t="e">
        <f t="shared" si="76"/>
        <v>#N/A</v>
      </c>
      <c r="AE284" s="13" t="e">
        <f t="shared" si="77"/>
        <v>#N/A</v>
      </c>
      <c r="AF284" s="13" t="e">
        <f t="shared" si="78"/>
        <v>#N/A</v>
      </c>
      <c r="AG284" s="13" t="e">
        <f t="shared" si="79"/>
        <v>#N/A</v>
      </c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T284" s="107"/>
      <c r="BA284" s="11"/>
      <c r="BB284" s="11"/>
      <c r="BC284" s="11"/>
      <c r="BD284" s="11"/>
      <c r="BE284" s="11"/>
      <c r="BH284" s="11"/>
      <c r="BI284" s="11"/>
      <c r="BJ284" s="11"/>
      <c r="BK284" s="11"/>
      <c r="BL284" s="11"/>
      <c r="BM284" s="11"/>
      <c r="BN284" s="11"/>
    </row>
    <row r="285" spans="1:66" s="1" customFormat="1" x14ac:dyDescent="0.3">
      <c r="A285" s="11"/>
      <c r="B285" s="1" t="e">
        <f t="shared" si="72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118"/>
      <c r="N285" s="5"/>
      <c r="O285" s="5"/>
      <c r="P285" s="5"/>
      <c r="Q285" s="5"/>
      <c r="R285" s="5"/>
      <c r="S285" s="5"/>
      <c r="T285" s="5"/>
      <c r="U285" s="5"/>
      <c r="V285" s="1" t="str">
        <f t="shared" si="80"/>
        <v/>
      </c>
      <c r="W285" s="1" t="str">
        <f t="shared" si="81"/>
        <v/>
      </c>
      <c r="X285" s="1" t="str">
        <f t="shared" si="81"/>
        <v/>
      </c>
      <c r="Y285" s="1" t="str">
        <f t="shared" si="81"/>
        <v/>
      </c>
      <c r="Z285" s="1" t="e">
        <f t="shared" si="82"/>
        <v>#N/A</v>
      </c>
      <c r="AA285" s="3">
        <f t="shared" si="73"/>
        <v>0</v>
      </c>
      <c r="AB285" s="13" t="e">
        <f t="shared" si="74"/>
        <v>#N/A</v>
      </c>
      <c r="AC285" s="13" t="e">
        <f t="shared" si="75"/>
        <v>#N/A</v>
      </c>
      <c r="AD285" s="13" t="e">
        <f t="shared" si="76"/>
        <v>#N/A</v>
      </c>
      <c r="AE285" s="13" t="e">
        <f t="shared" si="77"/>
        <v>#N/A</v>
      </c>
      <c r="AF285" s="13" t="e">
        <f t="shared" si="78"/>
        <v>#N/A</v>
      </c>
      <c r="AG285" s="13" t="e">
        <f t="shared" si="79"/>
        <v>#N/A</v>
      </c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T285" s="107"/>
      <c r="BA285" s="11"/>
      <c r="BB285" s="11"/>
      <c r="BC285" s="11"/>
      <c r="BD285" s="11"/>
      <c r="BE285" s="11"/>
      <c r="BH285" s="11"/>
      <c r="BI285" s="11"/>
      <c r="BJ285" s="11"/>
      <c r="BK285" s="11"/>
      <c r="BL285" s="11"/>
      <c r="BM285" s="11"/>
      <c r="BN285" s="11"/>
    </row>
    <row r="286" spans="1:66" s="1" customFormat="1" x14ac:dyDescent="0.3">
      <c r="A286" s="11"/>
      <c r="B286" s="1" t="e">
        <f t="shared" si="72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118"/>
      <c r="N286" s="5"/>
      <c r="O286" s="5"/>
      <c r="P286" s="5"/>
      <c r="Q286" s="5"/>
      <c r="R286" s="5"/>
      <c r="S286" s="5"/>
      <c r="T286" s="5"/>
      <c r="U286" s="5"/>
      <c r="V286" s="1" t="str">
        <f t="shared" si="80"/>
        <v/>
      </c>
      <c r="W286" s="1" t="str">
        <f t="shared" si="81"/>
        <v/>
      </c>
      <c r="X286" s="1" t="str">
        <f t="shared" si="81"/>
        <v/>
      </c>
      <c r="Y286" s="1" t="str">
        <f t="shared" si="81"/>
        <v/>
      </c>
      <c r="Z286" s="1" t="e">
        <f t="shared" si="82"/>
        <v>#N/A</v>
      </c>
      <c r="AA286" s="3">
        <f t="shared" si="73"/>
        <v>0</v>
      </c>
      <c r="AB286" s="13" t="e">
        <f t="shared" si="74"/>
        <v>#N/A</v>
      </c>
      <c r="AC286" s="13" t="e">
        <f t="shared" si="75"/>
        <v>#N/A</v>
      </c>
      <c r="AD286" s="13" t="e">
        <f t="shared" si="76"/>
        <v>#N/A</v>
      </c>
      <c r="AE286" s="13" t="e">
        <f t="shared" si="77"/>
        <v>#N/A</v>
      </c>
      <c r="AF286" s="13" t="e">
        <f t="shared" si="78"/>
        <v>#N/A</v>
      </c>
      <c r="AG286" s="13" t="e">
        <f t="shared" si="79"/>
        <v>#N/A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T286" s="107"/>
      <c r="BA286" s="11"/>
      <c r="BB286" s="11"/>
      <c r="BC286" s="11"/>
      <c r="BD286" s="11"/>
      <c r="BE286" s="11"/>
      <c r="BH286" s="11"/>
      <c r="BI286" s="11"/>
      <c r="BJ286" s="11"/>
      <c r="BK286" s="11"/>
      <c r="BL286" s="11"/>
      <c r="BM286" s="11"/>
      <c r="BN286" s="11"/>
    </row>
    <row r="287" spans="1:66" s="1" customFormat="1" x14ac:dyDescent="0.3">
      <c r="A287" s="11"/>
      <c r="B287" s="1" t="e">
        <f t="shared" si="72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118"/>
      <c r="N287" s="5"/>
      <c r="O287" s="5"/>
      <c r="P287" s="5"/>
      <c r="Q287" s="5"/>
      <c r="R287" s="5"/>
      <c r="S287" s="5"/>
      <c r="T287" s="5"/>
      <c r="U287" s="5"/>
      <c r="V287" s="1" t="str">
        <f t="shared" si="80"/>
        <v/>
      </c>
      <c r="W287" s="1" t="str">
        <f t="shared" si="81"/>
        <v/>
      </c>
      <c r="X287" s="1" t="str">
        <f t="shared" si="81"/>
        <v/>
      </c>
      <c r="Y287" s="1" t="str">
        <f t="shared" si="81"/>
        <v/>
      </c>
      <c r="Z287" s="1" t="e">
        <f t="shared" si="82"/>
        <v>#N/A</v>
      </c>
      <c r="AA287" s="3">
        <f t="shared" si="73"/>
        <v>0</v>
      </c>
      <c r="AB287" s="13" t="e">
        <f t="shared" si="74"/>
        <v>#N/A</v>
      </c>
      <c r="AC287" s="13" t="e">
        <f t="shared" si="75"/>
        <v>#N/A</v>
      </c>
      <c r="AD287" s="13" t="e">
        <f t="shared" si="76"/>
        <v>#N/A</v>
      </c>
      <c r="AE287" s="13" t="e">
        <f t="shared" si="77"/>
        <v>#N/A</v>
      </c>
      <c r="AF287" s="13" t="e">
        <f t="shared" si="78"/>
        <v>#N/A</v>
      </c>
      <c r="AG287" s="13" t="e">
        <f t="shared" si="79"/>
        <v>#N/A</v>
      </c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T287" s="107"/>
      <c r="BA287" s="11"/>
      <c r="BB287" s="11"/>
      <c r="BC287" s="11"/>
      <c r="BD287" s="11"/>
      <c r="BE287" s="11"/>
      <c r="BH287" s="11"/>
      <c r="BI287" s="11"/>
      <c r="BJ287" s="11"/>
      <c r="BK287" s="11"/>
      <c r="BL287" s="11"/>
      <c r="BM287" s="11"/>
      <c r="BN287" s="11"/>
    </row>
    <row r="288" spans="1:66" s="1" customFormat="1" x14ac:dyDescent="0.3">
      <c r="A288" s="11"/>
      <c r="B288" s="1" t="e">
        <f t="shared" si="72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118"/>
      <c r="N288" s="5"/>
      <c r="O288" s="5"/>
      <c r="P288" s="5"/>
      <c r="Q288" s="5"/>
      <c r="R288" s="5"/>
      <c r="S288" s="5"/>
      <c r="T288" s="5"/>
      <c r="U288" s="5"/>
      <c r="V288" s="1" t="str">
        <f t="shared" si="80"/>
        <v/>
      </c>
      <c r="W288" s="1" t="str">
        <f t="shared" si="81"/>
        <v/>
      </c>
      <c r="X288" s="1" t="str">
        <f t="shared" si="81"/>
        <v/>
      </c>
      <c r="Y288" s="1" t="str">
        <f t="shared" si="81"/>
        <v/>
      </c>
      <c r="Z288" s="1" t="e">
        <f t="shared" si="82"/>
        <v>#N/A</v>
      </c>
      <c r="AA288" s="3">
        <f t="shared" si="73"/>
        <v>0</v>
      </c>
      <c r="AB288" s="13" t="e">
        <f t="shared" si="74"/>
        <v>#N/A</v>
      </c>
      <c r="AC288" s="13" t="e">
        <f t="shared" si="75"/>
        <v>#N/A</v>
      </c>
      <c r="AD288" s="13" t="e">
        <f t="shared" si="76"/>
        <v>#N/A</v>
      </c>
      <c r="AE288" s="13" t="e">
        <f t="shared" si="77"/>
        <v>#N/A</v>
      </c>
      <c r="AF288" s="13" t="e">
        <f t="shared" si="78"/>
        <v>#N/A</v>
      </c>
      <c r="AG288" s="13" t="e">
        <f t="shared" si="79"/>
        <v>#N/A</v>
      </c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T288" s="107"/>
      <c r="BA288" s="11"/>
      <c r="BB288" s="11"/>
      <c r="BC288" s="11"/>
      <c r="BD288" s="11"/>
      <c r="BE288" s="11"/>
      <c r="BH288" s="11"/>
      <c r="BI288" s="11"/>
      <c r="BJ288" s="11"/>
      <c r="BK288" s="11"/>
      <c r="BL288" s="11"/>
      <c r="BM288" s="11"/>
      <c r="BN288" s="11"/>
    </row>
    <row r="289" spans="1:66" s="1" customFormat="1" x14ac:dyDescent="0.3">
      <c r="A289" s="11"/>
      <c r="B289" s="1" t="e">
        <f t="shared" si="72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118"/>
      <c r="N289" s="5"/>
      <c r="O289" s="5"/>
      <c r="P289" s="5"/>
      <c r="Q289" s="5"/>
      <c r="R289" s="5"/>
      <c r="S289" s="5"/>
      <c r="T289" s="5"/>
      <c r="U289" s="5"/>
      <c r="V289" s="1" t="str">
        <f t="shared" si="80"/>
        <v/>
      </c>
      <c r="W289" s="1" t="str">
        <f t="shared" si="81"/>
        <v/>
      </c>
      <c r="X289" s="1" t="str">
        <f t="shared" si="81"/>
        <v/>
      </c>
      <c r="Y289" s="1" t="str">
        <f t="shared" si="81"/>
        <v/>
      </c>
      <c r="Z289" s="1" t="e">
        <f t="shared" si="82"/>
        <v>#N/A</v>
      </c>
      <c r="AA289" s="3">
        <f t="shared" si="73"/>
        <v>0</v>
      </c>
      <c r="AB289" s="13" t="e">
        <f t="shared" si="74"/>
        <v>#N/A</v>
      </c>
      <c r="AC289" s="13" t="e">
        <f t="shared" si="75"/>
        <v>#N/A</v>
      </c>
      <c r="AD289" s="13" t="e">
        <f t="shared" si="76"/>
        <v>#N/A</v>
      </c>
      <c r="AE289" s="13" t="e">
        <f t="shared" si="77"/>
        <v>#N/A</v>
      </c>
      <c r="AF289" s="13" t="e">
        <f t="shared" si="78"/>
        <v>#N/A</v>
      </c>
      <c r="AG289" s="13" t="e">
        <f t="shared" si="79"/>
        <v>#N/A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T289" s="107"/>
      <c r="BA289" s="11"/>
      <c r="BB289" s="11"/>
      <c r="BC289" s="11"/>
      <c r="BD289" s="11"/>
      <c r="BE289" s="11"/>
      <c r="BH289" s="11"/>
      <c r="BI289" s="11"/>
      <c r="BJ289" s="11"/>
      <c r="BK289" s="11"/>
      <c r="BL289" s="11"/>
      <c r="BM289" s="11"/>
      <c r="BN289" s="11"/>
    </row>
    <row r="290" spans="1:66" s="1" customFormat="1" x14ac:dyDescent="0.3">
      <c r="A290" s="11"/>
      <c r="B290" s="1" t="e">
        <f t="shared" si="72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118"/>
      <c r="N290" s="5"/>
      <c r="O290" s="5"/>
      <c r="P290" s="5"/>
      <c r="Q290" s="5"/>
      <c r="R290" s="5"/>
      <c r="S290" s="5"/>
      <c r="T290" s="5"/>
      <c r="U290" s="5"/>
      <c r="V290" s="1" t="str">
        <f t="shared" si="80"/>
        <v/>
      </c>
      <c r="W290" s="1" t="str">
        <f t="shared" si="81"/>
        <v/>
      </c>
      <c r="X290" s="1" t="str">
        <f t="shared" si="81"/>
        <v/>
      </c>
      <c r="Y290" s="1" t="str">
        <f t="shared" si="81"/>
        <v/>
      </c>
      <c r="Z290" s="1" t="e">
        <f t="shared" si="82"/>
        <v>#N/A</v>
      </c>
      <c r="AA290" s="3">
        <f t="shared" si="73"/>
        <v>0</v>
      </c>
      <c r="AB290" s="13" t="e">
        <f t="shared" si="74"/>
        <v>#N/A</v>
      </c>
      <c r="AC290" s="13" t="e">
        <f t="shared" si="75"/>
        <v>#N/A</v>
      </c>
      <c r="AD290" s="13" t="e">
        <f t="shared" si="76"/>
        <v>#N/A</v>
      </c>
      <c r="AE290" s="13" t="e">
        <f t="shared" si="77"/>
        <v>#N/A</v>
      </c>
      <c r="AF290" s="13" t="e">
        <f t="shared" si="78"/>
        <v>#N/A</v>
      </c>
      <c r="AG290" s="13" t="e">
        <f t="shared" si="79"/>
        <v>#N/A</v>
      </c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T290" s="107"/>
      <c r="BA290" s="11"/>
      <c r="BB290" s="11"/>
      <c r="BC290" s="11"/>
      <c r="BD290" s="11"/>
      <c r="BE290" s="11"/>
      <c r="BH290" s="11"/>
      <c r="BI290" s="11"/>
      <c r="BJ290" s="11"/>
      <c r="BK290" s="11"/>
      <c r="BL290" s="11"/>
      <c r="BM290" s="11"/>
      <c r="BN290" s="11"/>
    </row>
    <row r="291" spans="1:66" s="1" customFormat="1" x14ac:dyDescent="0.3">
      <c r="A291" s="11"/>
      <c r="B291" s="1" t="e">
        <f t="shared" si="72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118"/>
      <c r="N291" s="5"/>
      <c r="O291" s="5"/>
      <c r="P291" s="5"/>
      <c r="Q291" s="5"/>
      <c r="R291" s="5"/>
      <c r="S291" s="5"/>
      <c r="T291" s="5"/>
      <c r="U291" s="5"/>
      <c r="V291" s="1" t="str">
        <f t="shared" si="80"/>
        <v/>
      </c>
      <c r="W291" s="1" t="str">
        <f t="shared" si="81"/>
        <v/>
      </c>
      <c r="X291" s="1" t="str">
        <f t="shared" si="81"/>
        <v/>
      </c>
      <c r="Y291" s="1" t="str">
        <f t="shared" si="81"/>
        <v/>
      </c>
      <c r="Z291" s="1" t="e">
        <f t="shared" si="82"/>
        <v>#N/A</v>
      </c>
      <c r="AA291" s="3">
        <f t="shared" si="73"/>
        <v>0</v>
      </c>
      <c r="AB291" s="13" t="e">
        <f t="shared" si="74"/>
        <v>#N/A</v>
      </c>
      <c r="AC291" s="13" t="e">
        <f t="shared" si="75"/>
        <v>#N/A</v>
      </c>
      <c r="AD291" s="13" t="e">
        <f t="shared" si="76"/>
        <v>#N/A</v>
      </c>
      <c r="AE291" s="13" t="e">
        <f t="shared" si="77"/>
        <v>#N/A</v>
      </c>
      <c r="AF291" s="13" t="e">
        <f t="shared" si="78"/>
        <v>#N/A</v>
      </c>
      <c r="AG291" s="13" t="e">
        <f t="shared" si="79"/>
        <v>#N/A</v>
      </c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T291" s="107"/>
      <c r="BA291" s="11"/>
      <c r="BB291" s="11"/>
      <c r="BC291" s="11"/>
      <c r="BD291" s="11"/>
      <c r="BE291" s="11"/>
      <c r="BH291" s="11"/>
      <c r="BI291" s="11"/>
      <c r="BJ291" s="11"/>
      <c r="BK291" s="11"/>
      <c r="BL291" s="11"/>
      <c r="BM291" s="11"/>
      <c r="BN291" s="11"/>
    </row>
    <row r="292" spans="1:66" s="1" customFormat="1" x14ac:dyDescent="0.3">
      <c r="A292" s="11"/>
      <c r="B292" s="1" t="e">
        <f t="shared" si="72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118"/>
      <c r="N292" s="5"/>
      <c r="O292" s="5"/>
      <c r="P292" s="5"/>
      <c r="Q292" s="5"/>
      <c r="R292" s="5"/>
      <c r="S292" s="5"/>
      <c r="T292" s="5"/>
      <c r="U292" s="5"/>
      <c r="V292" s="1" t="str">
        <f t="shared" si="80"/>
        <v/>
      </c>
      <c r="W292" s="1" t="str">
        <f t="shared" si="81"/>
        <v/>
      </c>
      <c r="X292" s="1" t="str">
        <f t="shared" si="81"/>
        <v/>
      </c>
      <c r="Y292" s="1" t="str">
        <f t="shared" si="81"/>
        <v/>
      </c>
      <c r="Z292" s="1" t="e">
        <f t="shared" si="82"/>
        <v>#N/A</v>
      </c>
      <c r="AA292" s="3">
        <f t="shared" si="73"/>
        <v>0</v>
      </c>
      <c r="AB292" s="13" t="e">
        <f t="shared" si="74"/>
        <v>#N/A</v>
      </c>
      <c r="AC292" s="13" t="e">
        <f t="shared" si="75"/>
        <v>#N/A</v>
      </c>
      <c r="AD292" s="13" t="e">
        <f t="shared" si="76"/>
        <v>#N/A</v>
      </c>
      <c r="AE292" s="13" t="e">
        <f t="shared" si="77"/>
        <v>#N/A</v>
      </c>
      <c r="AF292" s="13" t="e">
        <f t="shared" si="78"/>
        <v>#N/A</v>
      </c>
      <c r="AG292" s="13" t="e">
        <f t="shared" si="79"/>
        <v>#N/A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T292" s="107"/>
      <c r="BA292" s="11"/>
      <c r="BB292" s="11"/>
      <c r="BC292" s="11"/>
      <c r="BD292" s="11"/>
      <c r="BE292" s="11"/>
      <c r="BH292" s="11"/>
      <c r="BI292" s="11"/>
      <c r="BJ292" s="11"/>
      <c r="BK292" s="11"/>
      <c r="BL292" s="11"/>
      <c r="BM292" s="11"/>
      <c r="BN292" s="11"/>
    </row>
    <row r="293" spans="1:66" s="1" customFormat="1" x14ac:dyDescent="0.3">
      <c r="A293" s="11"/>
      <c r="B293" s="1" t="e">
        <f t="shared" si="72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118"/>
      <c r="N293" s="5"/>
      <c r="O293" s="5"/>
      <c r="P293" s="5"/>
      <c r="Q293" s="5"/>
      <c r="R293" s="5"/>
      <c r="S293" s="5"/>
      <c r="T293" s="5"/>
      <c r="U293" s="5"/>
      <c r="V293" s="1" t="str">
        <f t="shared" si="80"/>
        <v/>
      </c>
      <c r="W293" s="1" t="str">
        <f t="shared" si="81"/>
        <v/>
      </c>
      <c r="X293" s="1" t="str">
        <f t="shared" si="81"/>
        <v/>
      </c>
      <c r="Y293" s="1" t="str">
        <f t="shared" si="81"/>
        <v/>
      </c>
      <c r="Z293" s="1" t="e">
        <f t="shared" si="82"/>
        <v>#N/A</v>
      </c>
      <c r="AA293" s="3">
        <f t="shared" si="73"/>
        <v>0</v>
      </c>
      <c r="AB293" s="13" t="e">
        <f t="shared" si="74"/>
        <v>#N/A</v>
      </c>
      <c r="AC293" s="13" t="e">
        <f t="shared" si="75"/>
        <v>#N/A</v>
      </c>
      <c r="AD293" s="13" t="e">
        <f t="shared" si="76"/>
        <v>#N/A</v>
      </c>
      <c r="AE293" s="13" t="e">
        <f t="shared" si="77"/>
        <v>#N/A</v>
      </c>
      <c r="AF293" s="13" t="e">
        <f t="shared" si="78"/>
        <v>#N/A</v>
      </c>
      <c r="AG293" s="13" t="e">
        <f t="shared" si="79"/>
        <v>#N/A</v>
      </c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T293" s="107"/>
      <c r="BA293" s="11"/>
      <c r="BB293" s="11"/>
      <c r="BC293" s="11"/>
      <c r="BD293" s="11"/>
      <c r="BE293" s="11"/>
      <c r="BH293" s="11"/>
      <c r="BI293" s="11"/>
      <c r="BJ293" s="11"/>
      <c r="BK293" s="11"/>
      <c r="BL293" s="11"/>
      <c r="BM293" s="11"/>
      <c r="BN293" s="11"/>
    </row>
    <row r="294" spans="1:66" s="1" customFormat="1" x14ac:dyDescent="0.3">
      <c r="A294" s="11"/>
      <c r="B294" s="1" t="e">
        <f t="shared" si="72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118"/>
      <c r="N294" s="5"/>
      <c r="O294" s="5"/>
      <c r="P294" s="5"/>
      <c r="Q294" s="5"/>
      <c r="R294" s="5"/>
      <c r="S294" s="5"/>
      <c r="T294" s="5"/>
      <c r="U294" s="5"/>
      <c r="V294" s="1" t="str">
        <f t="shared" si="80"/>
        <v/>
      </c>
      <c r="W294" s="1" t="str">
        <f t="shared" si="81"/>
        <v/>
      </c>
      <c r="X294" s="1" t="str">
        <f t="shared" si="81"/>
        <v/>
      </c>
      <c r="Y294" s="1" t="str">
        <f t="shared" si="81"/>
        <v/>
      </c>
      <c r="Z294" s="1" t="e">
        <f t="shared" si="82"/>
        <v>#N/A</v>
      </c>
      <c r="AA294" s="3">
        <f t="shared" si="73"/>
        <v>0</v>
      </c>
      <c r="AB294" s="13" t="e">
        <f t="shared" si="74"/>
        <v>#N/A</v>
      </c>
      <c r="AC294" s="13" t="e">
        <f t="shared" si="75"/>
        <v>#N/A</v>
      </c>
      <c r="AD294" s="13" t="e">
        <f t="shared" si="76"/>
        <v>#N/A</v>
      </c>
      <c r="AE294" s="13" t="e">
        <f t="shared" si="77"/>
        <v>#N/A</v>
      </c>
      <c r="AF294" s="13" t="e">
        <f t="shared" si="78"/>
        <v>#N/A</v>
      </c>
      <c r="AG294" s="13" t="e">
        <f t="shared" si="79"/>
        <v>#N/A</v>
      </c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T294" s="107"/>
      <c r="BA294" s="11"/>
      <c r="BB294" s="11"/>
      <c r="BC294" s="11"/>
      <c r="BD294" s="11"/>
      <c r="BE294" s="11"/>
      <c r="BH294" s="11"/>
      <c r="BI294" s="11"/>
      <c r="BJ294" s="11"/>
      <c r="BK294" s="11"/>
      <c r="BL294" s="11"/>
      <c r="BM294" s="11"/>
      <c r="BN294" s="11"/>
    </row>
    <row r="295" spans="1:66" s="1" customFormat="1" x14ac:dyDescent="0.3">
      <c r="A295" s="11"/>
      <c r="B295" s="1" t="e">
        <f t="shared" si="72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118"/>
      <c r="N295" s="5"/>
      <c r="O295" s="5"/>
      <c r="P295" s="5"/>
      <c r="Q295" s="5"/>
      <c r="R295" s="5"/>
      <c r="S295" s="5"/>
      <c r="T295" s="5"/>
      <c r="U295" s="5"/>
      <c r="V295" s="1" t="str">
        <f t="shared" si="80"/>
        <v/>
      </c>
      <c r="W295" s="1" t="str">
        <f t="shared" si="81"/>
        <v/>
      </c>
      <c r="X295" s="1" t="str">
        <f t="shared" si="81"/>
        <v/>
      </c>
      <c r="Y295" s="1" t="str">
        <f t="shared" si="81"/>
        <v/>
      </c>
      <c r="Z295" s="1" t="e">
        <f t="shared" si="82"/>
        <v>#N/A</v>
      </c>
      <c r="AA295" s="3">
        <f t="shared" si="73"/>
        <v>0</v>
      </c>
      <c r="AB295" s="13" t="e">
        <f t="shared" si="74"/>
        <v>#N/A</v>
      </c>
      <c r="AC295" s="13" t="e">
        <f t="shared" si="75"/>
        <v>#N/A</v>
      </c>
      <c r="AD295" s="13" t="e">
        <f t="shared" si="76"/>
        <v>#N/A</v>
      </c>
      <c r="AE295" s="13" t="e">
        <f t="shared" si="77"/>
        <v>#N/A</v>
      </c>
      <c r="AF295" s="13" t="e">
        <f t="shared" si="78"/>
        <v>#N/A</v>
      </c>
      <c r="AG295" s="13" t="e">
        <f t="shared" si="79"/>
        <v>#N/A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T295" s="107"/>
      <c r="BA295" s="11"/>
      <c r="BB295" s="11"/>
      <c r="BC295" s="11"/>
      <c r="BD295" s="11"/>
      <c r="BE295" s="11"/>
      <c r="BH295" s="11"/>
      <c r="BI295" s="11"/>
      <c r="BJ295" s="11"/>
      <c r="BK295" s="11"/>
      <c r="BL295" s="11"/>
      <c r="BM295" s="11"/>
      <c r="BN295" s="11"/>
    </row>
    <row r="296" spans="1:66" s="1" customFormat="1" x14ac:dyDescent="0.3">
      <c r="A296" s="11"/>
      <c r="B296" s="1" t="e">
        <f t="shared" si="72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118"/>
      <c r="N296" s="5"/>
      <c r="O296" s="5"/>
      <c r="P296" s="5"/>
      <c r="Q296" s="5"/>
      <c r="R296" s="5"/>
      <c r="S296" s="5"/>
      <c r="T296" s="5"/>
      <c r="U296" s="5"/>
      <c r="V296" s="1" t="str">
        <f t="shared" si="80"/>
        <v/>
      </c>
      <c r="W296" s="1" t="str">
        <f t="shared" si="81"/>
        <v/>
      </c>
      <c r="X296" s="1" t="str">
        <f t="shared" si="81"/>
        <v/>
      </c>
      <c r="Y296" s="1" t="str">
        <f t="shared" si="81"/>
        <v/>
      </c>
      <c r="Z296" s="1" t="e">
        <f t="shared" si="82"/>
        <v>#N/A</v>
      </c>
      <c r="AA296" s="3">
        <f t="shared" si="73"/>
        <v>0</v>
      </c>
      <c r="AB296" s="13" t="e">
        <f t="shared" si="74"/>
        <v>#N/A</v>
      </c>
      <c r="AC296" s="13" t="e">
        <f t="shared" si="75"/>
        <v>#N/A</v>
      </c>
      <c r="AD296" s="13" t="e">
        <f t="shared" si="76"/>
        <v>#N/A</v>
      </c>
      <c r="AE296" s="13" t="e">
        <f t="shared" si="77"/>
        <v>#N/A</v>
      </c>
      <c r="AF296" s="13" t="e">
        <f t="shared" si="78"/>
        <v>#N/A</v>
      </c>
      <c r="AG296" s="13" t="e">
        <f t="shared" si="79"/>
        <v>#N/A</v>
      </c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T296" s="107"/>
      <c r="BA296" s="11"/>
      <c r="BB296" s="11"/>
      <c r="BC296" s="11"/>
      <c r="BD296" s="11"/>
      <c r="BE296" s="11"/>
      <c r="BH296" s="11"/>
      <c r="BI296" s="11"/>
      <c r="BJ296" s="11"/>
      <c r="BK296" s="11"/>
      <c r="BL296" s="11"/>
      <c r="BM296" s="11"/>
      <c r="BN296" s="11"/>
    </row>
    <row r="297" spans="1:66" s="1" customFormat="1" x14ac:dyDescent="0.3">
      <c r="A297" s="11"/>
      <c r="B297" s="1" t="e">
        <f t="shared" si="72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118"/>
      <c r="N297" s="5"/>
      <c r="O297" s="5"/>
      <c r="P297" s="5"/>
      <c r="Q297" s="5"/>
      <c r="R297" s="5"/>
      <c r="S297" s="5"/>
      <c r="T297" s="5"/>
      <c r="U297" s="5"/>
      <c r="V297" s="1" t="str">
        <f t="shared" si="80"/>
        <v/>
      </c>
      <c r="W297" s="1" t="str">
        <f t="shared" si="81"/>
        <v/>
      </c>
      <c r="X297" s="1" t="str">
        <f t="shared" si="81"/>
        <v/>
      </c>
      <c r="Y297" s="1" t="str">
        <f t="shared" si="81"/>
        <v/>
      </c>
      <c r="Z297" s="1" t="e">
        <f t="shared" si="82"/>
        <v>#N/A</v>
      </c>
      <c r="AA297" s="3">
        <f t="shared" si="73"/>
        <v>0</v>
      </c>
      <c r="AB297" s="13" t="e">
        <f t="shared" si="74"/>
        <v>#N/A</v>
      </c>
      <c r="AC297" s="13" t="e">
        <f t="shared" si="75"/>
        <v>#N/A</v>
      </c>
      <c r="AD297" s="13" t="e">
        <f t="shared" si="76"/>
        <v>#N/A</v>
      </c>
      <c r="AE297" s="13" t="e">
        <f t="shared" si="77"/>
        <v>#N/A</v>
      </c>
      <c r="AF297" s="13" t="e">
        <f t="shared" si="78"/>
        <v>#N/A</v>
      </c>
      <c r="AG297" s="13" t="e">
        <f t="shared" si="79"/>
        <v>#N/A</v>
      </c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T297" s="107"/>
      <c r="BA297" s="11"/>
      <c r="BB297" s="11"/>
      <c r="BC297" s="11"/>
      <c r="BD297" s="11"/>
      <c r="BE297" s="11"/>
      <c r="BH297" s="11"/>
      <c r="BI297" s="11"/>
      <c r="BJ297" s="11"/>
      <c r="BK297" s="11"/>
      <c r="BL297" s="11"/>
      <c r="BM297" s="11"/>
      <c r="BN297" s="11"/>
    </row>
    <row r="298" spans="1:66" s="1" customFormat="1" x14ac:dyDescent="0.3">
      <c r="A298" s="11"/>
      <c r="B298" s="1" t="e">
        <f t="shared" si="72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118"/>
      <c r="N298" s="5"/>
      <c r="O298" s="5"/>
      <c r="P298" s="5"/>
      <c r="Q298" s="5"/>
      <c r="R298" s="5"/>
      <c r="S298" s="5"/>
      <c r="T298" s="5"/>
      <c r="U298" s="5"/>
      <c r="V298" s="1" t="str">
        <f t="shared" si="80"/>
        <v/>
      </c>
      <c r="W298" s="1" t="str">
        <f t="shared" si="81"/>
        <v/>
      </c>
      <c r="X298" s="1" t="str">
        <f t="shared" si="81"/>
        <v/>
      </c>
      <c r="Y298" s="1" t="str">
        <f t="shared" si="81"/>
        <v/>
      </c>
      <c r="Z298" s="1" t="e">
        <f t="shared" si="82"/>
        <v>#N/A</v>
      </c>
      <c r="AA298" s="3">
        <f t="shared" si="73"/>
        <v>0</v>
      </c>
      <c r="AB298" s="13" t="e">
        <f t="shared" si="74"/>
        <v>#N/A</v>
      </c>
      <c r="AC298" s="13" t="e">
        <f t="shared" si="75"/>
        <v>#N/A</v>
      </c>
      <c r="AD298" s="13" t="e">
        <f t="shared" si="76"/>
        <v>#N/A</v>
      </c>
      <c r="AE298" s="13" t="e">
        <f t="shared" si="77"/>
        <v>#N/A</v>
      </c>
      <c r="AF298" s="13" t="e">
        <f t="shared" si="78"/>
        <v>#N/A</v>
      </c>
      <c r="AG298" s="13" t="e">
        <f t="shared" si="79"/>
        <v>#N/A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T298" s="107"/>
      <c r="BA298" s="11"/>
      <c r="BB298" s="11"/>
      <c r="BC298" s="11"/>
      <c r="BD298" s="11"/>
      <c r="BE298" s="11"/>
      <c r="BH298" s="11"/>
      <c r="BI298" s="11"/>
      <c r="BJ298" s="11"/>
      <c r="BK298" s="11"/>
      <c r="BL298" s="11"/>
      <c r="BM298" s="11"/>
      <c r="BN298" s="11"/>
    </row>
    <row r="299" spans="1:66" s="1" customFormat="1" x14ac:dyDescent="0.3">
      <c r="A299" s="11"/>
      <c r="B299" s="1" t="e">
        <f t="shared" si="72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118"/>
      <c r="N299" s="5"/>
      <c r="O299" s="5"/>
      <c r="P299" s="5"/>
      <c r="Q299" s="5"/>
      <c r="R299" s="5"/>
      <c r="S299" s="5"/>
      <c r="T299" s="5"/>
      <c r="U299" s="5"/>
      <c r="V299" s="1" t="str">
        <f t="shared" si="80"/>
        <v/>
      </c>
      <c r="W299" s="1" t="str">
        <f t="shared" si="81"/>
        <v/>
      </c>
      <c r="X299" s="1" t="str">
        <f t="shared" si="81"/>
        <v/>
      </c>
      <c r="Y299" s="1" t="str">
        <f t="shared" si="81"/>
        <v/>
      </c>
      <c r="Z299" s="1" t="e">
        <f t="shared" si="82"/>
        <v>#N/A</v>
      </c>
      <c r="AA299" s="3">
        <f t="shared" si="73"/>
        <v>0</v>
      </c>
      <c r="AB299" s="13" t="e">
        <f t="shared" si="74"/>
        <v>#N/A</v>
      </c>
      <c r="AC299" s="13" t="e">
        <f t="shared" si="75"/>
        <v>#N/A</v>
      </c>
      <c r="AD299" s="13" t="e">
        <f t="shared" si="76"/>
        <v>#N/A</v>
      </c>
      <c r="AE299" s="13" t="e">
        <f t="shared" si="77"/>
        <v>#N/A</v>
      </c>
      <c r="AF299" s="13" t="e">
        <f t="shared" si="78"/>
        <v>#N/A</v>
      </c>
      <c r="AG299" s="13" t="e">
        <f t="shared" si="79"/>
        <v>#N/A</v>
      </c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T299" s="107"/>
      <c r="BA299" s="11"/>
      <c r="BB299" s="11"/>
      <c r="BC299" s="11"/>
      <c r="BD299" s="11"/>
      <c r="BE299" s="11"/>
      <c r="BH299" s="11"/>
      <c r="BI299" s="11"/>
      <c r="BJ299" s="11"/>
      <c r="BK299" s="11"/>
      <c r="BL299" s="11"/>
      <c r="BM299" s="11"/>
      <c r="BN299" s="11"/>
    </row>
    <row r="300" spans="1:66" s="1" customFormat="1" x14ac:dyDescent="0.3">
      <c r="A300" s="11"/>
      <c r="B300" s="1" t="e">
        <f t="shared" si="72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118"/>
      <c r="N300" s="5"/>
      <c r="O300" s="5"/>
      <c r="P300" s="5"/>
      <c r="Q300" s="5"/>
      <c r="R300" s="5"/>
      <c r="S300" s="5"/>
      <c r="T300" s="5"/>
      <c r="U300" s="5"/>
      <c r="V300" s="1" t="str">
        <f t="shared" si="80"/>
        <v/>
      </c>
      <c r="W300" s="1" t="str">
        <f t="shared" si="81"/>
        <v/>
      </c>
      <c r="X300" s="1" t="str">
        <f t="shared" si="81"/>
        <v/>
      </c>
      <c r="Y300" s="1" t="str">
        <f t="shared" si="81"/>
        <v/>
      </c>
      <c r="Z300" s="1" t="e">
        <f t="shared" si="82"/>
        <v>#N/A</v>
      </c>
      <c r="AA300" s="3">
        <f t="shared" si="73"/>
        <v>0</v>
      </c>
      <c r="AB300" s="13" t="e">
        <f t="shared" si="74"/>
        <v>#N/A</v>
      </c>
      <c r="AC300" s="13" t="e">
        <f t="shared" si="75"/>
        <v>#N/A</v>
      </c>
      <c r="AD300" s="13" t="e">
        <f t="shared" si="76"/>
        <v>#N/A</v>
      </c>
      <c r="AE300" s="13" t="e">
        <f t="shared" si="77"/>
        <v>#N/A</v>
      </c>
      <c r="AF300" s="13" t="e">
        <f t="shared" si="78"/>
        <v>#N/A</v>
      </c>
      <c r="AG300" s="13" t="e">
        <f t="shared" si="79"/>
        <v>#N/A</v>
      </c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T300" s="107"/>
      <c r="BA300" s="11"/>
      <c r="BB300" s="11"/>
      <c r="BC300" s="11"/>
      <c r="BD300" s="11"/>
      <c r="BE300" s="11"/>
      <c r="BH300" s="11"/>
      <c r="BI300" s="11"/>
      <c r="BJ300" s="11"/>
      <c r="BK300" s="11"/>
      <c r="BL300" s="11"/>
      <c r="BM300" s="11"/>
      <c r="BN300" s="11"/>
    </row>
    <row r="301" spans="1:66" s="1" customFormat="1" x14ac:dyDescent="0.3">
      <c r="A301" s="11"/>
      <c r="B301" s="1" t="e">
        <f t="shared" si="72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118"/>
      <c r="N301" s="5"/>
      <c r="O301" s="5"/>
      <c r="P301" s="5"/>
      <c r="Q301" s="5"/>
      <c r="R301" s="5"/>
      <c r="S301" s="5"/>
      <c r="T301" s="5"/>
      <c r="U301" s="5"/>
      <c r="V301" s="1" t="str">
        <f t="shared" si="80"/>
        <v/>
      </c>
      <c r="W301" s="1" t="str">
        <f t="shared" si="81"/>
        <v/>
      </c>
      <c r="X301" s="1" t="str">
        <f t="shared" si="81"/>
        <v/>
      </c>
      <c r="Y301" s="1" t="str">
        <f t="shared" si="81"/>
        <v/>
      </c>
      <c r="Z301" s="1" t="e">
        <f t="shared" si="82"/>
        <v>#N/A</v>
      </c>
      <c r="AA301" s="3">
        <f t="shared" si="73"/>
        <v>0</v>
      </c>
      <c r="AB301" s="13" t="e">
        <f t="shared" si="74"/>
        <v>#N/A</v>
      </c>
      <c r="AC301" s="13" t="e">
        <f t="shared" si="75"/>
        <v>#N/A</v>
      </c>
      <c r="AD301" s="13" t="e">
        <f t="shared" si="76"/>
        <v>#N/A</v>
      </c>
      <c r="AE301" s="13" t="e">
        <f t="shared" si="77"/>
        <v>#N/A</v>
      </c>
      <c r="AF301" s="13" t="e">
        <f t="shared" si="78"/>
        <v>#N/A</v>
      </c>
      <c r="AG301" s="13" t="e">
        <f t="shared" si="79"/>
        <v>#N/A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T301" s="107"/>
      <c r="BA301" s="11"/>
      <c r="BB301" s="11"/>
      <c r="BC301" s="11"/>
      <c r="BD301" s="11"/>
      <c r="BE301" s="11"/>
      <c r="BH301" s="11"/>
      <c r="BI301" s="11"/>
      <c r="BJ301" s="11"/>
      <c r="BK301" s="11"/>
      <c r="BL301" s="11"/>
      <c r="BM301" s="11"/>
      <c r="BN301" s="11"/>
    </row>
    <row r="302" spans="1:66" s="1" customFormat="1" x14ac:dyDescent="0.3">
      <c r="A302" s="11"/>
      <c r="B302" s="1" t="e">
        <f t="shared" si="72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118"/>
      <c r="N302" s="5"/>
      <c r="O302" s="5"/>
      <c r="P302" s="5"/>
      <c r="Q302" s="5"/>
      <c r="R302" s="5"/>
      <c r="S302" s="5"/>
      <c r="T302" s="5"/>
      <c r="U302" s="5"/>
      <c r="V302" s="1" t="str">
        <f t="shared" si="80"/>
        <v/>
      </c>
      <c r="W302" s="1" t="str">
        <f t="shared" si="81"/>
        <v/>
      </c>
      <c r="X302" s="1" t="str">
        <f t="shared" si="81"/>
        <v/>
      </c>
      <c r="Y302" s="1" t="str">
        <f t="shared" si="81"/>
        <v/>
      </c>
      <c r="Z302" s="1" t="e">
        <f t="shared" si="82"/>
        <v>#N/A</v>
      </c>
      <c r="AA302" s="3">
        <f t="shared" si="73"/>
        <v>0</v>
      </c>
      <c r="AB302" s="13" t="e">
        <f t="shared" si="74"/>
        <v>#N/A</v>
      </c>
      <c r="AC302" s="13" t="e">
        <f t="shared" si="75"/>
        <v>#N/A</v>
      </c>
      <c r="AD302" s="13" t="e">
        <f t="shared" si="76"/>
        <v>#N/A</v>
      </c>
      <c r="AE302" s="13" t="e">
        <f t="shared" si="77"/>
        <v>#N/A</v>
      </c>
      <c r="AF302" s="13" t="e">
        <f t="shared" si="78"/>
        <v>#N/A</v>
      </c>
      <c r="AG302" s="13" t="e">
        <f t="shared" si="79"/>
        <v>#N/A</v>
      </c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T302" s="107"/>
      <c r="BA302" s="11"/>
      <c r="BB302" s="11"/>
      <c r="BC302" s="11"/>
      <c r="BD302" s="11"/>
      <c r="BE302" s="11"/>
      <c r="BH302" s="11"/>
      <c r="BI302" s="11"/>
      <c r="BJ302" s="11"/>
      <c r="BK302" s="11"/>
      <c r="BL302" s="11"/>
      <c r="BM302" s="11"/>
      <c r="BN302" s="11"/>
    </row>
    <row r="303" spans="1:66" s="1" customFormat="1" x14ac:dyDescent="0.3">
      <c r="A303" s="11"/>
      <c r="B303" s="1" t="e">
        <f t="shared" si="72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118"/>
      <c r="N303" s="5"/>
      <c r="O303" s="5"/>
      <c r="P303" s="5"/>
      <c r="Q303" s="5"/>
      <c r="R303" s="5"/>
      <c r="S303" s="5"/>
      <c r="T303" s="5"/>
      <c r="U303" s="5"/>
      <c r="V303" s="1" t="str">
        <f t="shared" si="80"/>
        <v/>
      </c>
      <c r="W303" s="1" t="str">
        <f t="shared" si="81"/>
        <v/>
      </c>
      <c r="X303" s="1" t="str">
        <f t="shared" si="81"/>
        <v/>
      </c>
      <c r="Y303" s="1" t="str">
        <f t="shared" si="81"/>
        <v/>
      </c>
      <c r="Z303" s="1" t="e">
        <f t="shared" si="82"/>
        <v>#N/A</v>
      </c>
      <c r="AA303" s="3">
        <f t="shared" si="73"/>
        <v>0</v>
      </c>
      <c r="AB303" s="13" t="e">
        <f t="shared" si="74"/>
        <v>#N/A</v>
      </c>
      <c r="AC303" s="13" t="e">
        <f t="shared" si="75"/>
        <v>#N/A</v>
      </c>
      <c r="AD303" s="13" t="e">
        <f t="shared" si="76"/>
        <v>#N/A</v>
      </c>
      <c r="AE303" s="13" t="e">
        <f t="shared" si="77"/>
        <v>#N/A</v>
      </c>
      <c r="AF303" s="13" t="e">
        <f t="shared" si="78"/>
        <v>#N/A</v>
      </c>
      <c r="AG303" s="13" t="e">
        <f t="shared" si="79"/>
        <v>#N/A</v>
      </c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T303" s="107"/>
      <c r="BA303" s="11"/>
      <c r="BB303" s="11"/>
      <c r="BC303" s="11"/>
      <c r="BD303" s="11"/>
      <c r="BE303" s="11"/>
      <c r="BH303" s="11"/>
      <c r="BI303" s="11"/>
      <c r="BJ303" s="11"/>
      <c r="BK303" s="11"/>
      <c r="BL303" s="11"/>
      <c r="BM303" s="11"/>
      <c r="BN303" s="11"/>
    </row>
    <row r="304" spans="1:66" s="1" customFormat="1" x14ac:dyDescent="0.3">
      <c r="A304" s="11"/>
      <c r="B304" s="1" t="e">
        <f t="shared" si="72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118"/>
      <c r="N304" s="5"/>
      <c r="O304" s="5"/>
      <c r="P304" s="5"/>
      <c r="Q304" s="5"/>
      <c r="R304" s="5"/>
      <c r="S304" s="5"/>
      <c r="T304" s="5"/>
      <c r="U304" s="5"/>
      <c r="V304" s="1" t="str">
        <f t="shared" si="80"/>
        <v/>
      </c>
      <c r="W304" s="1" t="str">
        <f t="shared" si="81"/>
        <v/>
      </c>
      <c r="X304" s="1" t="str">
        <f t="shared" si="81"/>
        <v/>
      </c>
      <c r="Y304" s="1" t="str">
        <f t="shared" si="81"/>
        <v/>
      </c>
      <c r="Z304" s="1" t="e">
        <f t="shared" si="82"/>
        <v>#N/A</v>
      </c>
      <c r="AA304" s="3">
        <f t="shared" si="73"/>
        <v>0</v>
      </c>
      <c r="AB304" s="13" t="e">
        <f t="shared" si="74"/>
        <v>#N/A</v>
      </c>
      <c r="AC304" s="13" t="e">
        <f t="shared" si="75"/>
        <v>#N/A</v>
      </c>
      <c r="AD304" s="13" t="e">
        <f t="shared" si="76"/>
        <v>#N/A</v>
      </c>
      <c r="AE304" s="13" t="e">
        <f t="shared" si="77"/>
        <v>#N/A</v>
      </c>
      <c r="AF304" s="13" t="e">
        <f t="shared" si="78"/>
        <v>#N/A</v>
      </c>
      <c r="AG304" s="13" t="e">
        <f t="shared" si="79"/>
        <v>#N/A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T304" s="107"/>
      <c r="BA304" s="11"/>
      <c r="BB304" s="11"/>
      <c r="BC304" s="11"/>
      <c r="BD304" s="11"/>
      <c r="BE304" s="11"/>
      <c r="BH304" s="11"/>
      <c r="BI304" s="11"/>
      <c r="BJ304" s="11"/>
      <c r="BK304" s="11"/>
      <c r="BL304" s="11"/>
      <c r="BM304" s="11"/>
      <c r="BN304" s="11"/>
    </row>
    <row r="305" spans="1:66" s="1" customFormat="1" x14ac:dyDescent="0.3">
      <c r="A305" s="11"/>
      <c r="B305" s="1" t="e">
        <f t="shared" si="72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118"/>
      <c r="N305" s="5"/>
      <c r="O305" s="5"/>
      <c r="P305" s="5"/>
      <c r="Q305" s="5"/>
      <c r="R305" s="5"/>
      <c r="S305" s="5"/>
      <c r="T305" s="5"/>
      <c r="U305" s="5"/>
      <c r="V305" s="1" t="str">
        <f t="shared" si="80"/>
        <v/>
      </c>
      <c r="W305" s="1" t="str">
        <f t="shared" si="81"/>
        <v/>
      </c>
      <c r="X305" s="1" t="str">
        <f t="shared" si="81"/>
        <v/>
      </c>
      <c r="Y305" s="1" t="str">
        <f t="shared" si="81"/>
        <v/>
      </c>
      <c r="Z305" s="1" t="e">
        <f t="shared" si="82"/>
        <v>#N/A</v>
      </c>
      <c r="AA305" s="3">
        <f t="shared" si="73"/>
        <v>0</v>
      </c>
      <c r="AB305" s="13" t="e">
        <f t="shared" si="74"/>
        <v>#N/A</v>
      </c>
      <c r="AC305" s="13" t="e">
        <f t="shared" si="75"/>
        <v>#N/A</v>
      </c>
      <c r="AD305" s="13" t="e">
        <f t="shared" si="76"/>
        <v>#N/A</v>
      </c>
      <c r="AE305" s="13" t="e">
        <f t="shared" si="77"/>
        <v>#N/A</v>
      </c>
      <c r="AF305" s="13" t="e">
        <f t="shared" si="78"/>
        <v>#N/A</v>
      </c>
      <c r="AG305" s="13" t="e">
        <f t="shared" si="79"/>
        <v>#N/A</v>
      </c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T305" s="107"/>
      <c r="BA305" s="11"/>
      <c r="BB305" s="11"/>
      <c r="BC305" s="11"/>
      <c r="BD305" s="11"/>
      <c r="BE305" s="11"/>
      <c r="BH305" s="11"/>
      <c r="BI305" s="11"/>
      <c r="BJ305" s="11"/>
      <c r="BK305" s="11"/>
      <c r="BL305" s="11"/>
      <c r="BM305" s="11"/>
      <c r="BN305" s="11"/>
    </row>
    <row r="306" spans="1:66" s="1" customFormat="1" x14ac:dyDescent="0.3">
      <c r="A306" s="11"/>
      <c r="B306" s="1" t="e">
        <f t="shared" si="72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118"/>
      <c r="N306" s="5"/>
      <c r="O306" s="5"/>
      <c r="P306" s="5"/>
      <c r="Q306" s="5"/>
      <c r="R306" s="5"/>
      <c r="S306" s="5"/>
      <c r="T306" s="5"/>
      <c r="U306" s="5"/>
      <c r="V306" s="1" t="str">
        <f t="shared" si="80"/>
        <v/>
      </c>
      <c r="W306" s="1" t="str">
        <f t="shared" si="81"/>
        <v/>
      </c>
      <c r="X306" s="1" t="str">
        <f t="shared" si="81"/>
        <v/>
      </c>
      <c r="Y306" s="1" t="str">
        <f t="shared" si="81"/>
        <v/>
      </c>
      <c r="Z306" s="1" t="e">
        <f t="shared" si="82"/>
        <v>#N/A</v>
      </c>
      <c r="AA306" s="3">
        <f t="shared" si="73"/>
        <v>0</v>
      </c>
      <c r="AB306" s="13" t="e">
        <f t="shared" si="74"/>
        <v>#N/A</v>
      </c>
      <c r="AC306" s="13" t="e">
        <f t="shared" si="75"/>
        <v>#N/A</v>
      </c>
      <c r="AD306" s="13" t="e">
        <f t="shared" si="76"/>
        <v>#N/A</v>
      </c>
      <c r="AE306" s="13" t="e">
        <f t="shared" si="77"/>
        <v>#N/A</v>
      </c>
      <c r="AF306" s="13" t="e">
        <f t="shared" si="78"/>
        <v>#N/A</v>
      </c>
      <c r="AG306" s="13" t="e">
        <f t="shared" si="79"/>
        <v>#N/A</v>
      </c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T306" s="107"/>
      <c r="BA306" s="11"/>
      <c r="BB306" s="11"/>
      <c r="BC306" s="11"/>
      <c r="BD306" s="11"/>
      <c r="BE306" s="11"/>
      <c r="BH306" s="11"/>
      <c r="BI306" s="11"/>
      <c r="BJ306" s="11"/>
      <c r="BK306" s="11"/>
      <c r="BL306" s="11"/>
      <c r="BM306" s="11"/>
      <c r="BN306" s="11"/>
    </row>
    <row r="307" spans="1:66" s="1" customFormat="1" x14ac:dyDescent="0.3">
      <c r="A307" s="11"/>
      <c r="B307" s="1" t="e">
        <f t="shared" si="72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118"/>
      <c r="N307" s="5"/>
      <c r="O307" s="5"/>
      <c r="P307" s="5"/>
      <c r="Q307" s="5"/>
      <c r="R307" s="5"/>
      <c r="S307" s="5"/>
      <c r="T307" s="5"/>
      <c r="U307" s="5"/>
      <c r="V307" s="1" t="str">
        <f t="shared" si="80"/>
        <v/>
      </c>
      <c r="W307" s="1" t="str">
        <f t="shared" si="81"/>
        <v/>
      </c>
      <c r="X307" s="1" t="str">
        <f t="shared" si="81"/>
        <v/>
      </c>
      <c r="Y307" s="1" t="str">
        <f t="shared" si="81"/>
        <v/>
      </c>
      <c r="Z307" s="1" t="e">
        <f t="shared" si="82"/>
        <v>#N/A</v>
      </c>
      <c r="AA307" s="3">
        <f t="shared" si="73"/>
        <v>0</v>
      </c>
      <c r="AB307" s="13" t="e">
        <f t="shared" si="74"/>
        <v>#N/A</v>
      </c>
      <c r="AC307" s="13" t="e">
        <f t="shared" si="75"/>
        <v>#N/A</v>
      </c>
      <c r="AD307" s="13" t="e">
        <f t="shared" si="76"/>
        <v>#N/A</v>
      </c>
      <c r="AE307" s="13" t="e">
        <f t="shared" si="77"/>
        <v>#N/A</v>
      </c>
      <c r="AF307" s="13" t="e">
        <f t="shared" si="78"/>
        <v>#N/A</v>
      </c>
      <c r="AG307" s="13" t="e">
        <f t="shared" si="79"/>
        <v>#N/A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T307" s="107"/>
      <c r="BA307" s="11"/>
      <c r="BB307" s="11"/>
      <c r="BC307" s="11"/>
      <c r="BD307" s="11"/>
      <c r="BE307" s="11"/>
      <c r="BH307" s="11"/>
      <c r="BI307" s="11"/>
      <c r="BJ307" s="11"/>
      <c r="BK307" s="11"/>
      <c r="BL307" s="11"/>
      <c r="BM307" s="11"/>
      <c r="BN307" s="11"/>
    </row>
    <row r="308" spans="1:66" s="1" customFormat="1" x14ac:dyDescent="0.3">
      <c r="A308" s="11"/>
      <c r="B308" s="1" t="e">
        <f t="shared" si="72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118"/>
      <c r="N308" s="5"/>
      <c r="O308" s="5"/>
      <c r="P308" s="5"/>
      <c r="Q308" s="5"/>
      <c r="R308" s="5"/>
      <c r="S308" s="5"/>
      <c r="T308" s="5"/>
      <c r="U308" s="5"/>
      <c r="V308" s="1" t="str">
        <f t="shared" si="80"/>
        <v/>
      </c>
      <c r="W308" s="1" t="str">
        <f t="shared" si="81"/>
        <v/>
      </c>
      <c r="X308" s="1" t="str">
        <f t="shared" si="81"/>
        <v/>
      </c>
      <c r="Y308" s="1" t="str">
        <f t="shared" si="81"/>
        <v/>
      </c>
      <c r="Z308" s="1" t="e">
        <f t="shared" si="82"/>
        <v>#N/A</v>
      </c>
      <c r="AA308" s="3">
        <f t="shared" si="73"/>
        <v>0</v>
      </c>
      <c r="AB308" s="13" t="e">
        <f t="shared" si="74"/>
        <v>#N/A</v>
      </c>
      <c r="AC308" s="13" t="e">
        <f t="shared" si="75"/>
        <v>#N/A</v>
      </c>
      <c r="AD308" s="13" t="e">
        <f t="shared" si="76"/>
        <v>#N/A</v>
      </c>
      <c r="AE308" s="13" t="e">
        <f t="shared" si="77"/>
        <v>#N/A</v>
      </c>
      <c r="AF308" s="13" t="e">
        <f t="shared" si="78"/>
        <v>#N/A</v>
      </c>
      <c r="AG308" s="13" t="e">
        <f t="shared" si="79"/>
        <v>#N/A</v>
      </c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T308" s="107"/>
      <c r="BA308" s="11"/>
      <c r="BB308" s="11"/>
      <c r="BC308" s="11"/>
      <c r="BD308" s="11"/>
      <c r="BE308" s="11"/>
      <c r="BH308" s="11"/>
      <c r="BI308" s="11"/>
      <c r="BJ308" s="11"/>
      <c r="BK308" s="11"/>
      <c r="BL308" s="11"/>
      <c r="BM308" s="11"/>
      <c r="BN308" s="11"/>
    </row>
    <row r="309" spans="1:66" s="1" customFormat="1" x14ac:dyDescent="0.3">
      <c r="A309" s="11"/>
      <c r="B309" s="1" t="e">
        <f t="shared" si="72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118"/>
      <c r="N309" s="5"/>
      <c r="O309" s="5"/>
      <c r="P309" s="5"/>
      <c r="Q309" s="5"/>
      <c r="R309" s="5"/>
      <c r="S309" s="5"/>
      <c r="T309" s="5"/>
      <c r="U309" s="5"/>
      <c r="V309" s="1" t="str">
        <f t="shared" si="80"/>
        <v/>
      </c>
      <c r="W309" s="1" t="str">
        <f t="shared" si="81"/>
        <v/>
      </c>
      <c r="X309" s="1" t="str">
        <f t="shared" si="81"/>
        <v/>
      </c>
      <c r="Y309" s="1" t="str">
        <f t="shared" si="81"/>
        <v/>
      </c>
      <c r="Z309" s="1" t="e">
        <f t="shared" si="82"/>
        <v>#N/A</v>
      </c>
      <c r="AA309" s="3">
        <f t="shared" si="73"/>
        <v>0</v>
      </c>
      <c r="AB309" s="13" t="e">
        <f t="shared" si="74"/>
        <v>#N/A</v>
      </c>
      <c r="AC309" s="13" t="e">
        <f t="shared" si="75"/>
        <v>#N/A</v>
      </c>
      <c r="AD309" s="13" t="e">
        <f t="shared" si="76"/>
        <v>#N/A</v>
      </c>
      <c r="AE309" s="13" t="e">
        <f t="shared" si="77"/>
        <v>#N/A</v>
      </c>
      <c r="AF309" s="13" t="e">
        <f t="shared" si="78"/>
        <v>#N/A</v>
      </c>
      <c r="AG309" s="13" t="e">
        <f t="shared" si="79"/>
        <v>#N/A</v>
      </c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T309" s="107"/>
      <c r="BA309" s="11"/>
      <c r="BB309" s="11"/>
      <c r="BC309" s="11"/>
      <c r="BD309" s="11"/>
      <c r="BE309" s="11"/>
      <c r="BH309" s="11"/>
      <c r="BI309" s="11"/>
      <c r="BJ309" s="11"/>
      <c r="BK309" s="11"/>
      <c r="BL309" s="11"/>
      <c r="BM309" s="11"/>
      <c r="BN309" s="11"/>
    </row>
    <row r="310" spans="1:66" s="1" customFormat="1" x14ac:dyDescent="0.3">
      <c r="A310" s="11"/>
      <c r="B310" s="1" t="e">
        <f t="shared" si="72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118"/>
      <c r="N310" s="5"/>
      <c r="O310" s="5"/>
      <c r="P310" s="5"/>
      <c r="Q310" s="5"/>
      <c r="R310" s="5"/>
      <c r="S310" s="5"/>
      <c r="T310" s="5"/>
      <c r="U310" s="5"/>
      <c r="V310" s="1" t="str">
        <f t="shared" si="80"/>
        <v/>
      </c>
      <c r="W310" s="1" t="str">
        <f t="shared" si="81"/>
        <v/>
      </c>
      <c r="X310" s="1" t="str">
        <f t="shared" si="81"/>
        <v/>
      </c>
      <c r="Y310" s="1" t="str">
        <f t="shared" si="81"/>
        <v/>
      </c>
      <c r="Z310" s="1" t="e">
        <f t="shared" si="82"/>
        <v>#N/A</v>
      </c>
      <c r="AA310" s="3">
        <f t="shared" si="73"/>
        <v>0</v>
      </c>
      <c r="AB310" s="13" t="e">
        <f t="shared" si="74"/>
        <v>#N/A</v>
      </c>
      <c r="AC310" s="13" t="e">
        <f t="shared" si="75"/>
        <v>#N/A</v>
      </c>
      <c r="AD310" s="13" t="e">
        <f t="shared" si="76"/>
        <v>#N/A</v>
      </c>
      <c r="AE310" s="13" t="e">
        <f t="shared" si="77"/>
        <v>#N/A</v>
      </c>
      <c r="AF310" s="13" t="e">
        <f t="shared" si="78"/>
        <v>#N/A</v>
      </c>
      <c r="AG310" s="13" t="e">
        <f t="shared" si="79"/>
        <v>#N/A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T310" s="107"/>
      <c r="BA310" s="11"/>
      <c r="BB310" s="11"/>
      <c r="BC310" s="11"/>
      <c r="BD310" s="11"/>
      <c r="BE310" s="11"/>
      <c r="BH310" s="11"/>
      <c r="BI310" s="11"/>
      <c r="BJ310" s="11"/>
      <c r="BK310" s="11"/>
      <c r="BL310" s="11"/>
      <c r="BM310" s="11"/>
      <c r="BN310" s="11"/>
    </row>
    <row r="311" spans="1:66" s="1" customFormat="1" x14ac:dyDescent="0.3">
      <c r="A311" s="11"/>
      <c r="B311" s="1" t="e">
        <f t="shared" si="72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118"/>
      <c r="N311" s="5"/>
      <c r="O311" s="5"/>
      <c r="P311" s="5"/>
      <c r="Q311" s="5"/>
      <c r="R311" s="5"/>
      <c r="S311" s="5"/>
      <c r="T311" s="5"/>
      <c r="U311" s="5"/>
      <c r="V311" s="1" t="str">
        <f t="shared" si="80"/>
        <v/>
      </c>
      <c r="W311" s="1" t="str">
        <f t="shared" si="81"/>
        <v/>
      </c>
      <c r="X311" s="1" t="str">
        <f t="shared" si="81"/>
        <v/>
      </c>
      <c r="Y311" s="1" t="str">
        <f t="shared" si="81"/>
        <v/>
      </c>
      <c r="Z311" s="1" t="e">
        <f t="shared" si="82"/>
        <v>#N/A</v>
      </c>
      <c r="AA311" s="3">
        <f t="shared" si="73"/>
        <v>0</v>
      </c>
      <c r="AB311" s="13" t="e">
        <f t="shared" si="74"/>
        <v>#N/A</v>
      </c>
      <c r="AC311" s="13" t="e">
        <f t="shared" si="75"/>
        <v>#N/A</v>
      </c>
      <c r="AD311" s="13" t="e">
        <f t="shared" si="76"/>
        <v>#N/A</v>
      </c>
      <c r="AE311" s="13" t="e">
        <f t="shared" si="77"/>
        <v>#N/A</v>
      </c>
      <c r="AF311" s="13" t="e">
        <f t="shared" si="78"/>
        <v>#N/A</v>
      </c>
      <c r="AG311" s="13" t="e">
        <f t="shared" si="79"/>
        <v>#N/A</v>
      </c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T311" s="107"/>
      <c r="BA311" s="11"/>
      <c r="BB311" s="11"/>
      <c r="BC311" s="11"/>
      <c r="BD311" s="11"/>
      <c r="BE311" s="11"/>
      <c r="BH311" s="11"/>
      <c r="BI311" s="11"/>
      <c r="BJ311" s="11"/>
      <c r="BK311" s="11"/>
      <c r="BL311" s="11"/>
      <c r="BM311" s="11"/>
      <c r="BN311" s="11"/>
    </row>
    <row r="312" spans="1:66" s="1" customFormat="1" x14ac:dyDescent="0.3">
      <c r="A312" s="11"/>
      <c r="B312" s="1" t="e">
        <f t="shared" si="72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118"/>
      <c r="N312" s="5"/>
      <c r="O312" s="5"/>
      <c r="P312" s="5"/>
      <c r="Q312" s="5"/>
      <c r="R312" s="5"/>
      <c r="S312" s="5"/>
      <c r="T312" s="5"/>
      <c r="U312" s="5"/>
      <c r="V312" s="1" t="str">
        <f t="shared" si="80"/>
        <v/>
      </c>
      <c r="W312" s="1" t="str">
        <f t="shared" si="81"/>
        <v/>
      </c>
      <c r="X312" s="1" t="str">
        <f t="shared" si="81"/>
        <v/>
      </c>
      <c r="Y312" s="1" t="str">
        <f t="shared" si="81"/>
        <v/>
      </c>
      <c r="Z312" s="1" t="e">
        <f t="shared" si="82"/>
        <v>#N/A</v>
      </c>
      <c r="AA312" s="3">
        <f t="shared" si="73"/>
        <v>0</v>
      </c>
      <c r="AB312" s="13" t="e">
        <f t="shared" si="74"/>
        <v>#N/A</v>
      </c>
      <c r="AC312" s="13" t="e">
        <f t="shared" si="75"/>
        <v>#N/A</v>
      </c>
      <c r="AD312" s="13" t="e">
        <f t="shared" si="76"/>
        <v>#N/A</v>
      </c>
      <c r="AE312" s="13" t="e">
        <f t="shared" si="77"/>
        <v>#N/A</v>
      </c>
      <c r="AF312" s="13" t="e">
        <f t="shared" si="78"/>
        <v>#N/A</v>
      </c>
      <c r="AG312" s="13" t="e">
        <f t="shared" si="79"/>
        <v>#N/A</v>
      </c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T312" s="107"/>
      <c r="BA312" s="11"/>
      <c r="BB312" s="11"/>
      <c r="BC312" s="11"/>
      <c r="BD312" s="11"/>
      <c r="BE312" s="11"/>
      <c r="BH312" s="11"/>
      <c r="BI312" s="11"/>
      <c r="BJ312" s="11"/>
      <c r="BK312" s="11"/>
      <c r="BL312" s="11"/>
      <c r="BM312" s="11"/>
      <c r="BN312" s="11"/>
    </row>
    <row r="313" spans="1:66" s="1" customFormat="1" x14ac:dyDescent="0.3">
      <c r="A313" s="11"/>
      <c r="B313" s="1" t="e">
        <f t="shared" si="72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118"/>
      <c r="N313" s="5"/>
      <c r="O313" s="5"/>
      <c r="P313" s="5"/>
      <c r="Q313" s="5"/>
      <c r="R313" s="5"/>
      <c r="S313" s="5"/>
      <c r="T313" s="5"/>
      <c r="U313" s="5"/>
      <c r="V313" s="1" t="str">
        <f t="shared" si="80"/>
        <v/>
      </c>
      <c r="W313" s="1" t="str">
        <f t="shared" si="81"/>
        <v/>
      </c>
      <c r="X313" s="1" t="str">
        <f t="shared" si="81"/>
        <v/>
      </c>
      <c r="Y313" s="1" t="str">
        <f t="shared" si="81"/>
        <v/>
      </c>
      <c r="Z313" s="1" t="e">
        <f t="shared" si="82"/>
        <v>#N/A</v>
      </c>
      <c r="AA313" s="3">
        <f t="shared" si="73"/>
        <v>0</v>
      </c>
      <c r="AB313" s="13" t="e">
        <f t="shared" si="74"/>
        <v>#N/A</v>
      </c>
      <c r="AC313" s="13" t="e">
        <f t="shared" si="75"/>
        <v>#N/A</v>
      </c>
      <c r="AD313" s="13" t="e">
        <f t="shared" si="76"/>
        <v>#N/A</v>
      </c>
      <c r="AE313" s="13" t="e">
        <f t="shared" si="77"/>
        <v>#N/A</v>
      </c>
      <c r="AF313" s="13" t="e">
        <f t="shared" si="78"/>
        <v>#N/A</v>
      </c>
      <c r="AG313" s="13" t="e">
        <f t="shared" si="79"/>
        <v>#N/A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T313" s="107"/>
      <c r="BA313" s="11"/>
      <c r="BB313" s="11"/>
      <c r="BC313" s="11"/>
      <c r="BD313" s="11"/>
      <c r="BE313" s="11"/>
      <c r="BH313" s="11"/>
      <c r="BI313" s="11"/>
      <c r="BJ313" s="11"/>
      <c r="BK313" s="11"/>
      <c r="BL313" s="11"/>
      <c r="BM313" s="11"/>
      <c r="BN313" s="11"/>
    </row>
    <row r="314" spans="1:66" s="1" customFormat="1" x14ac:dyDescent="0.3">
      <c r="A314" s="11"/>
      <c r="B314" s="1" t="e">
        <f t="shared" si="72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118"/>
      <c r="N314" s="5"/>
      <c r="O314" s="5"/>
      <c r="P314" s="5"/>
      <c r="Q314" s="5"/>
      <c r="R314" s="5"/>
      <c r="S314" s="5"/>
      <c r="T314" s="5"/>
      <c r="U314" s="5"/>
      <c r="V314" s="1" t="str">
        <f t="shared" si="80"/>
        <v/>
      </c>
      <c r="W314" s="1" t="str">
        <f t="shared" si="81"/>
        <v/>
      </c>
      <c r="X314" s="1" t="str">
        <f t="shared" si="81"/>
        <v/>
      </c>
      <c r="Y314" s="1" t="str">
        <f t="shared" si="81"/>
        <v/>
      </c>
      <c r="Z314" s="1" t="e">
        <f t="shared" si="82"/>
        <v>#N/A</v>
      </c>
      <c r="AA314" s="3">
        <f t="shared" si="73"/>
        <v>0</v>
      </c>
      <c r="AB314" s="13" t="e">
        <f t="shared" si="74"/>
        <v>#N/A</v>
      </c>
      <c r="AC314" s="13" t="e">
        <f t="shared" si="75"/>
        <v>#N/A</v>
      </c>
      <c r="AD314" s="13" t="e">
        <f t="shared" si="76"/>
        <v>#N/A</v>
      </c>
      <c r="AE314" s="13" t="e">
        <f t="shared" si="77"/>
        <v>#N/A</v>
      </c>
      <c r="AF314" s="13" t="e">
        <f t="shared" si="78"/>
        <v>#N/A</v>
      </c>
      <c r="AG314" s="13" t="e">
        <f t="shared" si="79"/>
        <v>#N/A</v>
      </c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T314" s="107"/>
      <c r="BA314" s="11"/>
      <c r="BB314" s="11"/>
      <c r="BC314" s="11"/>
      <c r="BD314" s="11"/>
      <c r="BE314" s="11"/>
      <c r="BH314" s="11"/>
      <c r="BI314" s="11"/>
      <c r="BJ314" s="11"/>
      <c r="BK314" s="11"/>
      <c r="BL314" s="11"/>
      <c r="BM314" s="11"/>
      <c r="BN314" s="11"/>
    </row>
    <row r="315" spans="1:66" s="1" customFormat="1" x14ac:dyDescent="0.3">
      <c r="A315" s="11"/>
      <c r="B315" s="1" t="e">
        <f t="shared" si="72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118"/>
      <c r="N315" s="5"/>
      <c r="O315" s="5"/>
      <c r="P315" s="5"/>
      <c r="Q315" s="5"/>
      <c r="R315" s="5"/>
      <c r="S315" s="5"/>
      <c r="T315" s="5"/>
      <c r="U315" s="5"/>
      <c r="V315" s="1" t="str">
        <f t="shared" si="80"/>
        <v/>
      </c>
      <c r="W315" s="1" t="str">
        <f t="shared" si="81"/>
        <v/>
      </c>
      <c r="X315" s="1" t="str">
        <f t="shared" si="81"/>
        <v/>
      </c>
      <c r="Y315" s="1" t="str">
        <f t="shared" si="81"/>
        <v/>
      </c>
      <c r="Z315" s="1" t="e">
        <f t="shared" si="82"/>
        <v>#N/A</v>
      </c>
      <c r="AA315" s="3">
        <f t="shared" si="73"/>
        <v>0</v>
      </c>
      <c r="AB315" s="13" t="e">
        <f t="shared" si="74"/>
        <v>#N/A</v>
      </c>
      <c r="AC315" s="13" t="e">
        <f t="shared" si="75"/>
        <v>#N/A</v>
      </c>
      <c r="AD315" s="13" t="e">
        <f t="shared" si="76"/>
        <v>#N/A</v>
      </c>
      <c r="AE315" s="13" t="e">
        <f t="shared" si="77"/>
        <v>#N/A</v>
      </c>
      <c r="AF315" s="13" t="e">
        <f t="shared" si="78"/>
        <v>#N/A</v>
      </c>
      <c r="AG315" s="13" t="e">
        <f t="shared" si="79"/>
        <v>#N/A</v>
      </c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T315" s="107"/>
      <c r="BA315" s="11"/>
      <c r="BB315" s="11"/>
      <c r="BC315" s="11"/>
      <c r="BD315" s="11"/>
      <c r="BE315" s="11"/>
      <c r="BH315" s="11"/>
      <c r="BI315" s="11"/>
      <c r="BJ315" s="11"/>
      <c r="BK315" s="11"/>
      <c r="BL315" s="11"/>
      <c r="BM315" s="11"/>
      <c r="BN315" s="11"/>
    </row>
    <row r="316" spans="1:66" s="1" customFormat="1" x14ac:dyDescent="0.3">
      <c r="A316" s="11"/>
      <c r="B316" s="1" t="e">
        <f t="shared" si="72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118"/>
      <c r="N316" s="5"/>
      <c r="O316" s="5"/>
      <c r="P316" s="5"/>
      <c r="Q316" s="5"/>
      <c r="R316" s="5"/>
      <c r="S316" s="5"/>
      <c r="T316" s="5"/>
      <c r="U316" s="5"/>
      <c r="V316" s="1" t="str">
        <f t="shared" si="80"/>
        <v/>
      </c>
      <c r="W316" s="1" t="str">
        <f t="shared" si="81"/>
        <v/>
      </c>
      <c r="X316" s="1" t="str">
        <f t="shared" si="81"/>
        <v/>
      </c>
      <c r="Y316" s="1" t="str">
        <f t="shared" si="81"/>
        <v/>
      </c>
      <c r="Z316" s="1" t="e">
        <f t="shared" si="82"/>
        <v>#N/A</v>
      </c>
      <c r="AA316" s="3">
        <f t="shared" si="73"/>
        <v>0</v>
      </c>
      <c r="AB316" s="13" t="e">
        <f t="shared" si="74"/>
        <v>#N/A</v>
      </c>
      <c r="AC316" s="13" t="e">
        <f t="shared" si="75"/>
        <v>#N/A</v>
      </c>
      <c r="AD316" s="13" t="e">
        <f t="shared" si="76"/>
        <v>#N/A</v>
      </c>
      <c r="AE316" s="13" t="e">
        <f t="shared" si="77"/>
        <v>#N/A</v>
      </c>
      <c r="AF316" s="13" t="e">
        <f t="shared" si="78"/>
        <v>#N/A</v>
      </c>
      <c r="AG316" s="13" t="e">
        <f t="shared" si="79"/>
        <v>#N/A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T316" s="107"/>
      <c r="BA316" s="11"/>
      <c r="BB316" s="11"/>
      <c r="BC316" s="11"/>
      <c r="BD316" s="11"/>
      <c r="BE316" s="11"/>
      <c r="BH316" s="11"/>
      <c r="BI316" s="11"/>
      <c r="BJ316" s="11"/>
      <c r="BK316" s="11"/>
      <c r="BL316" s="11"/>
      <c r="BM316" s="11"/>
      <c r="BN316" s="11"/>
    </row>
    <row r="317" spans="1:66" s="1" customFormat="1" x14ac:dyDescent="0.3">
      <c r="A317" s="11"/>
      <c r="B317" s="1" t="e">
        <f t="shared" si="72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118"/>
      <c r="N317" s="5"/>
      <c r="O317" s="5"/>
      <c r="P317" s="5"/>
      <c r="Q317" s="5"/>
      <c r="R317" s="5"/>
      <c r="S317" s="5"/>
      <c r="T317" s="5"/>
      <c r="U317" s="5"/>
      <c r="V317" s="1" t="str">
        <f t="shared" si="80"/>
        <v/>
      </c>
      <c r="W317" s="1" t="str">
        <f t="shared" si="81"/>
        <v/>
      </c>
      <c r="X317" s="1" t="str">
        <f t="shared" si="81"/>
        <v/>
      </c>
      <c r="Y317" s="1" t="str">
        <f t="shared" si="81"/>
        <v/>
      </c>
      <c r="Z317" s="1" t="e">
        <f t="shared" si="82"/>
        <v>#N/A</v>
      </c>
      <c r="AA317" s="3">
        <f t="shared" si="73"/>
        <v>0</v>
      </c>
      <c r="AB317" s="13" t="e">
        <f t="shared" si="74"/>
        <v>#N/A</v>
      </c>
      <c r="AC317" s="13" t="e">
        <f t="shared" si="75"/>
        <v>#N/A</v>
      </c>
      <c r="AD317" s="13" t="e">
        <f t="shared" si="76"/>
        <v>#N/A</v>
      </c>
      <c r="AE317" s="13" t="e">
        <f t="shared" si="77"/>
        <v>#N/A</v>
      </c>
      <c r="AF317" s="13" t="e">
        <f t="shared" si="78"/>
        <v>#N/A</v>
      </c>
      <c r="AG317" s="13" t="e">
        <f t="shared" si="79"/>
        <v>#N/A</v>
      </c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T317" s="107"/>
      <c r="BA317" s="11"/>
      <c r="BB317" s="11"/>
      <c r="BC317" s="11"/>
      <c r="BD317" s="11"/>
      <c r="BE317" s="11"/>
      <c r="BH317" s="11"/>
      <c r="BI317" s="11"/>
      <c r="BJ317" s="11"/>
      <c r="BK317" s="11"/>
      <c r="BL317" s="11"/>
      <c r="BM317" s="11"/>
      <c r="BN317" s="11"/>
    </row>
    <row r="318" spans="1:66" s="1" customFormat="1" x14ac:dyDescent="0.3">
      <c r="A318" s="11"/>
      <c r="B318" s="1" t="e">
        <f t="shared" si="72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118"/>
      <c r="N318" s="5"/>
      <c r="O318" s="5"/>
      <c r="P318" s="5"/>
      <c r="Q318" s="5"/>
      <c r="R318" s="5"/>
      <c r="S318" s="5"/>
      <c r="T318" s="5"/>
      <c r="U318" s="5"/>
      <c r="V318" s="1" t="str">
        <f t="shared" si="80"/>
        <v/>
      </c>
      <c r="W318" s="1" t="str">
        <f t="shared" si="81"/>
        <v/>
      </c>
      <c r="X318" s="1" t="str">
        <f t="shared" si="81"/>
        <v/>
      </c>
      <c r="Y318" s="1" t="str">
        <f t="shared" si="81"/>
        <v/>
      </c>
      <c r="Z318" s="1" t="e">
        <f t="shared" si="82"/>
        <v>#N/A</v>
      </c>
      <c r="AA318" s="3">
        <f t="shared" si="73"/>
        <v>0</v>
      </c>
      <c r="AB318" s="13" t="e">
        <f t="shared" si="74"/>
        <v>#N/A</v>
      </c>
      <c r="AC318" s="13" t="e">
        <f t="shared" si="75"/>
        <v>#N/A</v>
      </c>
      <c r="AD318" s="13" t="e">
        <f t="shared" si="76"/>
        <v>#N/A</v>
      </c>
      <c r="AE318" s="13" t="e">
        <f t="shared" si="77"/>
        <v>#N/A</v>
      </c>
      <c r="AF318" s="13" t="e">
        <f t="shared" si="78"/>
        <v>#N/A</v>
      </c>
      <c r="AG318" s="13" t="e">
        <f t="shared" si="79"/>
        <v>#N/A</v>
      </c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T318" s="107"/>
      <c r="BA318" s="11"/>
      <c r="BB318" s="11"/>
      <c r="BC318" s="11"/>
      <c r="BD318" s="11"/>
      <c r="BE318" s="11"/>
      <c r="BH318" s="11"/>
      <c r="BI318" s="11"/>
      <c r="BJ318" s="11"/>
      <c r="BK318" s="11"/>
      <c r="BL318" s="11"/>
      <c r="BM318" s="11"/>
      <c r="BN318" s="11"/>
    </row>
    <row r="319" spans="1:66" s="1" customFormat="1" x14ac:dyDescent="0.3">
      <c r="A319" s="11"/>
      <c r="B319" s="1" t="e">
        <f t="shared" si="72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118"/>
      <c r="N319" s="5"/>
      <c r="O319" s="5"/>
      <c r="P319" s="5"/>
      <c r="Q319" s="5"/>
      <c r="R319" s="5"/>
      <c r="S319" s="5"/>
      <c r="T319" s="5"/>
      <c r="U319" s="5"/>
      <c r="V319" s="1" t="str">
        <f t="shared" si="80"/>
        <v/>
      </c>
      <c r="W319" s="1" t="str">
        <f t="shared" si="81"/>
        <v/>
      </c>
      <c r="X319" s="1" t="str">
        <f t="shared" si="81"/>
        <v/>
      </c>
      <c r="Y319" s="1" t="str">
        <f t="shared" si="81"/>
        <v/>
      </c>
      <c r="Z319" s="1" t="e">
        <f t="shared" si="82"/>
        <v>#N/A</v>
      </c>
      <c r="AA319" s="3">
        <f t="shared" si="73"/>
        <v>0</v>
      </c>
      <c r="AB319" s="13" t="e">
        <f t="shared" si="74"/>
        <v>#N/A</v>
      </c>
      <c r="AC319" s="13" t="e">
        <f t="shared" si="75"/>
        <v>#N/A</v>
      </c>
      <c r="AD319" s="13" t="e">
        <f t="shared" si="76"/>
        <v>#N/A</v>
      </c>
      <c r="AE319" s="13" t="e">
        <f t="shared" si="77"/>
        <v>#N/A</v>
      </c>
      <c r="AF319" s="13" t="e">
        <f t="shared" si="78"/>
        <v>#N/A</v>
      </c>
      <c r="AG319" s="13" t="e">
        <f t="shared" si="79"/>
        <v>#N/A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T319" s="107"/>
      <c r="BA319" s="11"/>
      <c r="BB319" s="11"/>
      <c r="BC319" s="11"/>
      <c r="BD319" s="11"/>
      <c r="BE319" s="11"/>
      <c r="BH319" s="11"/>
      <c r="BI319" s="11"/>
      <c r="BJ319" s="11"/>
      <c r="BK319" s="11"/>
      <c r="BL319" s="11"/>
      <c r="BM319" s="11"/>
      <c r="BN319" s="11"/>
    </row>
    <row r="320" spans="1:66" s="1" customFormat="1" x14ac:dyDescent="0.3">
      <c r="A320" s="11"/>
      <c r="B320" s="1" t="e">
        <f t="shared" si="72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118"/>
      <c r="N320" s="5"/>
      <c r="O320" s="5"/>
      <c r="P320" s="5"/>
      <c r="Q320" s="5"/>
      <c r="R320" s="5"/>
      <c r="S320" s="5"/>
      <c r="T320" s="5"/>
      <c r="U320" s="5"/>
      <c r="V320" s="1" t="str">
        <f t="shared" si="80"/>
        <v/>
      </c>
      <c r="W320" s="1" t="str">
        <f t="shared" si="81"/>
        <v/>
      </c>
      <c r="X320" s="1" t="str">
        <f t="shared" si="81"/>
        <v/>
      </c>
      <c r="Y320" s="1" t="str">
        <f t="shared" si="81"/>
        <v/>
      </c>
      <c r="Z320" s="1" t="e">
        <f t="shared" si="82"/>
        <v>#N/A</v>
      </c>
      <c r="AA320" s="3">
        <f t="shared" si="73"/>
        <v>0</v>
      </c>
      <c r="AB320" s="13" t="e">
        <f t="shared" si="74"/>
        <v>#N/A</v>
      </c>
      <c r="AC320" s="13" t="e">
        <f t="shared" si="75"/>
        <v>#N/A</v>
      </c>
      <c r="AD320" s="13" t="e">
        <f t="shared" si="76"/>
        <v>#N/A</v>
      </c>
      <c r="AE320" s="13" t="e">
        <f t="shared" si="77"/>
        <v>#N/A</v>
      </c>
      <c r="AF320" s="13" t="e">
        <f t="shared" si="78"/>
        <v>#N/A</v>
      </c>
      <c r="AG320" s="13" t="e">
        <f t="shared" si="79"/>
        <v>#N/A</v>
      </c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T320" s="107"/>
      <c r="BA320" s="11"/>
      <c r="BB320" s="11"/>
      <c r="BC320" s="11"/>
      <c r="BD320" s="11"/>
      <c r="BE320" s="11"/>
      <c r="BH320" s="11"/>
      <c r="BI320" s="11"/>
      <c r="BJ320" s="11"/>
      <c r="BK320" s="11"/>
      <c r="BL320" s="11"/>
      <c r="BM320" s="11"/>
      <c r="BN320" s="11"/>
    </row>
    <row r="321" spans="1:66" s="1" customFormat="1" x14ac:dyDescent="0.3">
      <c r="A321" s="11"/>
      <c r="B321" s="1" t="e">
        <f t="shared" si="72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118"/>
      <c r="N321" s="5"/>
      <c r="O321" s="5"/>
      <c r="P321" s="5"/>
      <c r="Q321" s="5"/>
      <c r="R321" s="5"/>
      <c r="S321" s="5"/>
      <c r="T321" s="5"/>
      <c r="U321" s="5"/>
      <c r="V321" s="1" t="str">
        <f t="shared" si="80"/>
        <v/>
      </c>
      <c r="W321" s="1" t="str">
        <f t="shared" si="81"/>
        <v/>
      </c>
      <c r="X321" s="1" t="str">
        <f t="shared" si="81"/>
        <v/>
      </c>
      <c r="Y321" s="1" t="str">
        <f t="shared" si="81"/>
        <v/>
      </c>
      <c r="Z321" s="1" t="e">
        <f t="shared" si="82"/>
        <v>#N/A</v>
      </c>
      <c r="AA321" s="3">
        <f t="shared" si="73"/>
        <v>0</v>
      </c>
      <c r="AB321" s="13" t="e">
        <f t="shared" si="74"/>
        <v>#N/A</v>
      </c>
      <c r="AC321" s="13" t="e">
        <f t="shared" si="75"/>
        <v>#N/A</v>
      </c>
      <c r="AD321" s="13" t="e">
        <f t="shared" si="76"/>
        <v>#N/A</v>
      </c>
      <c r="AE321" s="13" t="e">
        <f t="shared" si="77"/>
        <v>#N/A</v>
      </c>
      <c r="AF321" s="13" t="e">
        <f t="shared" si="78"/>
        <v>#N/A</v>
      </c>
      <c r="AG321" s="13" t="e">
        <f t="shared" si="79"/>
        <v>#N/A</v>
      </c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T321" s="107"/>
      <c r="BA321" s="11"/>
      <c r="BB321" s="11"/>
      <c r="BC321" s="11"/>
      <c r="BD321" s="11"/>
      <c r="BE321" s="11"/>
      <c r="BH321" s="11"/>
      <c r="BI321" s="11"/>
      <c r="BJ321" s="11"/>
      <c r="BK321" s="11"/>
      <c r="BL321" s="11"/>
      <c r="BM321" s="11"/>
      <c r="BN321" s="11"/>
    </row>
    <row r="322" spans="1:66" s="1" customFormat="1" x14ac:dyDescent="0.3">
      <c r="A322" s="11"/>
      <c r="B322" s="1" t="e">
        <f t="shared" si="72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118"/>
      <c r="N322" s="5"/>
      <c r="O322" s="5"/>
      <c r="P322" s="5"/>
      <c r="Q322" s="5"/>
      <c r="R322" s="5"/>
      <c r="S322" s="5"/>
      <c r="T322" s="5"/>
      <c r="U322" s="5"/>
      <c r="V322" s="1" t="str">
        <f t="shared" si="80"/>
        <v/>
      </c>
      <c r="W322" s="1" t="str">
        <f t="shared" si="81"/>
        <v/>
      </c>
      <c r="X322" s="1" t="str">
        <f t="shared" si="81"/>
        <v/>
      </c>
      <c r="Y322" s="1" t="str">
        <f t="shared" si="81"/>
        <v/>
      </c>
      <c r="Z322" s="1" t="e">
        <f t="shared" si="82"/>
        <v>#N/A</v>
      </c>
      <c r="AA322" s="3">
        <f t="shared" si="73"/>
        <v>0</v>
      </c>
      <c r="AB322" s="13" t="e">
        <f t="shared" si="74"/>
        <v>#N/A</v>
      </c>
      <c r="AC322" s="13" t="e">
        <f t="shared" si="75"/>
        <v>#N/A</v>
      </c>
      <c r="AD322" s="13" t="e">
        <f t="shared" si="76"/>
        <v>#N/A</v>
      </c>
      <c r="AE322" s="13" t="e">
        <f t="shared" si="77"/>
        <v>#N/A</v>
      </c>
      <c r="AF322" s="13" t="e">
        <f t="shared" si="78"/>
        <v>#N/A</v>
      </c>
      <c r="AG322" s="13" t="e">
        <f t="shared" si="79"/>
        <v>#N/A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T322" s="107"/>
      <c r="BA322" s="11"/>
      <c r="BB322" s="11"/>
      <c r="BC322" s="11"/>
      <c r="BD322" s="11"/>
      <c r="BE322" s="11"/>
      <c r="BH322" s="11"/>
      <c r="BI322" s="11"/>
      <c r="BJ322" s="11"/>
      <c r="BK322" s="11"/>
      <c r="BL322" s="11"/>
      <c r="BM322" s="11"/>
      <c r="BN322" s="11"/>
    </row>
    <row r="323" spans="1:66" s="1" customFormat="1" x14ac:dyDescent="0.3">
      <c r="A323" s="11"/>
      <c r="B323" s="1" t="e">
        <f t="shared" si="72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118"/>
      <c r="N323" s="5"/>
      <c r="O323" s="5"/>
      <c r="P323" s="5"/>
      <c r="Q323" s="5"/>
      <c r="R323" s="5"/>
      <c r="S323" s="5"/>
      <c r="T323" s="5"/>
      <c r="U323" s="5"/>
      <c r="V323" s="1" t="str">
        <f t="shared" si="80"/>
        <v/>
      </c>
      <c r="W323" s="1" t="str">
        <f t="shared" si="81"/>
        <v/>
      </c>
      <c r="X323" s="1" t="str">
        <f t="shared" si="81"/>
        <v/>
      </c>
      <c r="Y323" s="1" t="str">
        <f t="shared" si="81"/>
        <v/>
      </c>
      <c r="Z323" s="1" t="e">
        <f t="shared" si="82"/>
        <v>#N/A</v>
      </c>
      <c r="AA323" s="3">
        <f t="shared" si="73"/>
        <v>0</v>
      </c>
      <c r="AB323" s="13" t="e">
        <f t="shared" si="74"/>
        <v>#N/A</v>
      </c>
      <c r="AC323" s="13" t="e">
        <f t="shared" si="75"/>
        <v>#N/A</v>
      </c>
      <c r="AD323" s="13" t="e">
        <f t="shared" si="76"/>
        <v>#N/A</v>
      </c>
      <c r="AE323" s="13" t="e">
        <f t="shared" si="77"/>
        <v>#N/A</v>
      </c>
      <c r="AF323" s="13" t="e">
        <f t="shared" si="78"/>
        <v>#N/A</v>
      </c>
      <c r="AG323" s="13" t="e">
        <f t="shared" si="79"/>
        <v>#N/A</v>
      </c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T323" s="107"/>
      <c r="BA323" s="11"/>
      <c r="BB323" s="11"/>
      <c r="BC323" s="11"/>
      <c r="BD323" s="11"/>
      <c r="BE323" s="11"/>
      <c r="BH323" s="11"/>
      <c r="BI323" s="11"/>
      <c r="BJ323" s="11"/>
      <c r="BK323" s="11"/>
      <c r="BL323" s="11"/>
      <c r="BM323" s="11"/>
      <c r="BN323" s="11"/>
    </row>
    <row r="324" spans="1:66" s="1" customFormat="1" x14ac:dyDescent="0.3">
      <c r="A324" s="11"/>
      <c r="B324" s="1" t="e">
        <f t="shared" si="72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118"/>
      <c r="N324" s="5"/>
      <c r="O324" s="5"/>
      <c r="P324" s="5"/>
      <c r="Q324" s="5"/>
      <c r="R324" s="5"/>
      <c r="S324" s="5"/>
      <c r="T324" s="5"/>
      <c r="U324" s="5"/>
      <c r="V324" s="1" t="str">
        <f t="shared" si="80"/>
        <v/>
      </c>
      <c r="W324" s="1" t="str">
        <f t="shared" si="81"/>
        <v/>
      </c>
      <c r="X324" s="1" t="str">
        <f t="shared" si="81"/>
        <v/>
      </c>
      <c r="Y324" s="1" t="str">
        <f t="shared" si="81"/>
        <v/>
      </c>
      <c r="Z324" s="1" t="e">
        <f t="shared" si="82"/>
        <v>#N/A</v>
      </c>
      <c r="AA324" s="3">
        <f t="shared" si="73"/>
        <v>0</v>
      </c>
      <c r="AB324" s="13" t="e">
        <f t="shared" si="74"/>
        <v>#N/A</v>
      </c>
      <c r="AC324" s="13" t="e">
        <f t="shared" si="75"/>
        <v>#N/A</v>
      </c>
      <c r="AD324" s="13" t="e">
        <f t="shared" si="76"/>
        <v>#N/A</v>
      </c>
      <c r="AE324" s="13" t="e">
        <f t="shared" si="77"/>
        <v>#N/A</v>
      </c>
      <c r="AF324" s="13" t="e">
        <f t="shared" si="78"/>
        <v>#N/A</v>
      </c>
      <c r="AG324" s="13" t="e">
        <f t="shared" si="79"/>
        <v>#N/A</v>
      </c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T324" s="107"/>
      <c r="BA324" s="11"/>
      <c r="BB324" s="11"/>
      <c r="BC324" s="11"/>
      <c r="BD324" s="11"/>
      <c r="BE324" s="11"/>
      <c r="BH324" s="11"/>
      <c r="BI324" s="11"/>
      <c r="BJ324" s="11"/>
      <c r="BK324" s="11"/>
      <c r="BL324" s="11"/>
      <c r="BM324" s="11"/>
      <c r="BN324" s="11"/>
    </row>
    <row r="325" spans="1:66" s="1" customFormat="1" x14ac:dyDescent="0.3">
      <c r="A325" s="11"/>
      <c r="B325" s="1" t="e">
        <f t="shared" si="72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118"/>
      <c r="N325" s="5"/>
      <c r="O325" s="5"/>
      <c r="P325" s="5"/>
      <c r="Q325" s="5"/>
      <c r="R325" s="5"/>
      <c r="S325" s="5"/>
      <c r="T325" s="5"/>
      <c r="U325" s="5"/>
      <c r="V325" s="1" t="str">
        <f t="shared" si="80"/>
        <v/>
      </c>
      <c r="W325" s="1" t="str">
        <f t="shared" si="81"/>
        <v/>
      </c>
      <c r="X325" s="1" t="str">
        <f t="shared" si="81"/>
        <v/>
      </c>
      <c r="Y325" s="1" t="str">
        <f t="shared" si="81"/>
        <v/>
      </c>
      <c r="Z325" s="1" t="e">
        <f t="shared" si="82"/>
        <v>#N/A</v>
      </c>
      <c r="AA325" s="3">
        <f t="shared" si="73"/>
        <v>0</v>
      </c>
      <c r="AB325" s="13" t="e">
        <f t="shared" si="74"/>
        <v>#N/A</v>
      </c>
      <c r="AC325" s="13" t="e">
        <f t="shared" si="75"/>
        <v>#N/A</v>
      </c>
      <c r="AD325" s="13" t="e">
        <f t="shared" si="76"/>
        <v>#N/A</v>
      </c>
      <c r="AE325" s="13" t="e">
        <f t="shared" si="77"/>
        <v>#N/A</v>
      </c>
      <c r="AF325" s="13" t="e">
        <f t="shared" si="78"/>
        <v>#N/A</v>
      </c>
      <c r="AG325" s="13" t="e">
        <f t="shared" si="79"/>
        <v>#N/A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T325" s="107"/>
      <c r="BA325" s="11"/>
      <c r="BB325" s="11"/>
      <c r="BC325" s="11"/>
      <c r="BD325" s="11"/>
      <c r="BE325" s="11"/>
      <c r="BH325" s="11"/>
      <c r="BI325" s="11"/>
      <c r="BJ325" s="11"/>
      <c r="BK325" s="11"/>
      <c r="BL325" s="11"/>
      <c r="BM325" s="11"/>
      <c r="BN325" s="11"/>
    </row>
    <row r="326" spans="1:66" s="1" customFormat="1" x14ac:dyDescent="0.3">
      <c r="A326" s="11"/>
      <c r="B326" s="1" t="e">
        <f t="shared" si="72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118"/>
      <c r="N326" s="5"/>
      <c r="O326" s="5"/>
      <c r="P326" s="5"/>
      <c r="Q326" s="5"/>
      <c r="R326" s="5"/>
      <c r="S326" s="5"/>
      <c r="T326" s="5"/>
      <c r="U326" s="5"/>
      <c r="V326" s="1" t="str">
        <f t="shared" si="80"/>
        <v/>
      </c>
      <c r="W326" s="1" t="str">
        <f t="shared" si="81"/>
        <v/>
      </c>
      <c r="X326" s="1" t="str">
        <f t="shared" si="81"/>
        <v/>
      </c>
      <c r="Y326" s="1" t="str">
        <f t="shared" si="81"/>
        <v/>
      </c>
      <c r="Z326" s="1" t="e">
        <f t="shared" si="82"/>
        <v>#N/A</v>
      </c>
      <c r="AA326" s="3">
        <f t="shared" si="73"/>
        <v>0</v>
      </c>
      <c r="AB326" s="13" t="e">
        <f t="shared" si="74"/>
        <v>#N/A</v>
      </c>
      <c r="AC326" s="13" t="e">
        <f t="shared" si="75"/>
        <v>#N/A</v>
      </c>
      <c r="AD326" s="13" t="e">
        <f t="shared" si="76"/>
        <v>#N/A</v>
      </c>
      <c r="AE326" s="13" t="e">
        <f t="shared" si="77"/>
        <v>#N/A</v>
      </c>
      <c r="AF326" s="13" t="e">
        <f t="shared" si="78"/>
        <v>#N/A</v>
      </c>
      <c r="AG326" s="13" t="e">
        <f t="shared" si="79"/>
        <v>#N/A</v>
      </c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T326" s="107"/>
      <c r="BA326" s="11"/>
      <c r="BB326" s="11"/>
      <c r="BC326" s="11"/>
      <c r="BD326" s="11"/>
      <c r="BE326" s="11"/>
      <c r="BH326" s="11"/>
      <c r="BI326" s="11"/>
      <c r="BJ326" s="11"/>
      <c r="BK326" s="11"/>
      <c r="BL326" s="11"/>
      <c r="BM326" s="11"/>
      <c r="BN326" s="11"/>
    </row>
    <row r="327" spans="1:66" s="1" customFormat="1" x14ac:dyDescent="0.3">
      <c r="A327" s="11"/>
      <c r="B327" s="1" t="e">
        <f t="shared" si="72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118"/>
      <c r="N327" s="5"/>
      <c r="O327" s="5"/>
      <c r="P327" s="5"/>
      <c r="Q327" s="5"/>
      <c r="R327" s="5"/>
      <c r="S327" s="5"/>
      <c r="T327" s="5"/>
      <c r="U327" s="5"/>
      <c r="V327" s="1" t="str">
        <f t="shared" si="80"/>
        <v/>
      </c>
      <c r="W327" s="1" t="str">
        <f t="shared" si="81"/>
        <v/>
      </c>
      <c r="X327" s="1" t="str">
        <f t="shared" si="81"/>
        <v/>
      </c>
      <c r="Y327" s="1" t="str">
        <f t="shared" si="81"/>
        <v/>
      </c>
      <c r="Z327" s="1" t="e">
        <f t="shared" si="82"/>
        <v>#N/A</v>
      </c>
      <c r="AA327" s="3">
        <f t="shared" si="73"/>
        <v>0</v>
      </c>
      <c r="AB327" s="13" t="e">
        <f t="shared" si="74"/>
        <v>#N/A</v>
      </c>
      <c r="AC327" s="13" t="e">
        <f t="shared" si="75"/>
        <v>#N/A</v>
      </c>
      <c r="AD327" s="13" t="e">
        <f t="shared" si="76"/>
        <v>#N/A</v>
      </c>
      <c r="AE327" s="13" t="e">
        <f t="shared" si="77"/>
        <v>#N/A</v>
      </c>
      <c r="AF327" s="13" t="e">
        <f t="shared" si="78"/>
        <v>#N/A</v>
      </c>
      <c r="AG327" s="13" t="e">
        <f t="shared" si="79"/>
        <v>#N/A</v>
      </c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T327" s="107"/>
      <c r="BA327" s="11"/>
      <c r="BB327" s="11"/>
      <c r="BC327" s="11"/>
      <c r="BD327" s="11"/>
      <c r="BE327" s="11"/>
      <c r="BH327" s="11"/>
      <c r="BI327" s="11"/>
      <c r="BJ327" s="11"/>
      <c r="BK327" s="11"/>
      <c r="BL327" s="11"/>
      <c r="BM327" s="11"/>
      <c r="BN327" s="11"/>
    </row>
    <row r="328" spans="1:66" s="1" customFormat="1" x14ac:dyDescent="0.3">
      <c r="A328" s="11"/>
      <c r="B328" s="1" t="e">
        <f t="shared" si="72"/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118"/>
      <c r="N328" s="5"/>
      <c r="O328" s="5"/>
      <c r="P328" s="5"/>
      <c r="Q328" s="5"/>
      <c r="R328" s="5"/>
      <c r="S328" s="5"/>
      <c r="T328" s="5"/>
      <c r="U328" s="5"/>
      <c r="V328" s="1" t="str">
        <f t="shared" si="80"/>
        <v/>
      </c>
      <c r="W328" s="1" t="str">
        <f t="shared" si="81"/>
        <v/>
      </c>
      <c r="X328" s="1" t="str">
        <f t="shared" si="81"/>
        <v/>
      </c>
      <c r="Y328" s="1" t="str">
        <f t="shared" si="81"/>
        <v/>
      </c>
      <c r="Z328" s="1" t="e">
        <f t="shared" si="82"/>
        <v>#N/A</v>
      </c>
      <c r="AA328" s="3">
        <f t="shared" si="73"/>
        <v>0</v>
      </c>
      <c r="AB328" s="13" t="e">
        <f t="shared" si="74"/>
        <v>#N/A</v>
      </c>
      <c r="AC328" s="13" t="e">
        <f t="shared" si="75"/>
        <v>#N/A</v>
      </c>
      <c r="AD328" s="13" t="e">
        <f t="shared" si="76"/>
        <v>#N/A</v>
      </c>
      <c r="AE328" s="13" t="e">
        <f t="shared" si="77"/>
        <v>#N/A</v>
      </c>
      <c r="AF328" s="13" t="e">
        <f t="shared" si="78"/>
        <v>#N/A</v>
      </c>
      <c r="AG328" s="13" t="e">
        <f t="shared" si="79"/>
        <v>#N/A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T328" s="107"/>
      <c r="BA328" s="11"/>
      <c r="BB328" s="11"/>
      <c r="BC328" s="11"/>
      <c r="BD328" s="11"/>
      <c r="BE328" s="11"/>
      <c r="BH328" s="11"/>
      <c r="BI328" s="11"/>
      <c r="BJ328" s="11"/>
      <c r="BK328" s="11"/>
      <c r="BL328" s="11"/>
      <c r="BM328" s="11"/>
      <c r="BN328" s="11"/>
    </row>
    <row r="329" spans="1:66" s="1" customFormat="1" x14ac:dyDescent="0.3">
      <c r="A329" s="11"/>
      <c r="B329" s="1" t="e">
        <f t="shared" si="72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118"/>
      <c r="N329" s="5"/>
      <c r="O329" s="5"/>
      <c r="P329" s="5"/>
      <c r="Q329" s="5"/>
      <c r="R329" s="5"/>
      <c r="S329" s="5"/>
      <c r="T329" s="5"/>
      <c r="U329" s="5"/>
      <c r="V329" s="1" t="str">
        <f t="shared" si="80"/>
        <v/>
      </c>
      <c r="W329" s="1" t="str">
        <f t="shared" si="81"/>
        <v/>
      </c>
      <c r="X329" s="1" t="str">
        <f t="shared" si="81"/>
        <v/>
      </c>
      <c r="Y329" s="1" t="str">
        <f t="shared" si="81"/>
        <v/>
      </c>
      <c r="Z329" s="1" t="e">
        <f t="shared" si="82"/>
        <v>#N/A</v>
      </c>
      <c r="AA329" s="3">
        <f t="shared" si="73"/>
        <v>0</v>
      </c>
      <c r="AB329" s="13" t="e">
        <f t="shared" si="74"/>
        <v>#N/A</v>
      </c>
      <c r="AC329" s="13" t="e">
        <f t="shared" si="75"/>
        <v>#N/A</v>
      </c>
      <c r="AD329" s="13" t="e">
        <f t="shared" si="76"/>
        <v>#N/A</v>
      </c>
      <c r="AE329" s="13" t="e">
        <f t="shared" si="77"/>
        <v>#N/A</v>
      </c>
      <c r="AF329" s="13" t="e">
        <f t="shared" si="78"/>
        <v>#N/A</v>
      </c>
      <c r="AG329" s="13" t="e">
        <f t="shared" si="79"/>
        <v>#N/A</v>
      </c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T329" s="107"/>
      <c r="BA329" s="11"/>
      <c r="BB329" s="11"/>
      <c r="BC329" s="11"/>
      <c r="BD329" s="11"/>
      <c r="BE329" s="11"/>
      <c r="BH329" s="11"/>
      <c r="BI329" s="11"/>
      <c r="BJ329" s="11"/>
      <c r="BK329" s="11"/>
      <c r="BL329" s="11"/>
      <c r="BM329" s="11"/>
      <c r="BN329" s="11"/>
    </row>
    <row r="330" spans="1:66" s="1" customFormat="1" x14ac:dyDescent="0.3">
      <c r="A330" s="11"/>
      <c r="B330" s="1" t="e">
        <f t="shared" si="72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118"/>
      <c r="N330" s="5"/>
      <c r="O330" s="5"/>
      <c r="P330" s="5"/>
      <c r="Q330" s="5"/>
      <c r="R330" s="5"/>
      <c r="S330" s="5"/>
      <c r="T330" s="5"/>
      <c r="U330" s="5"/>
      <c r="V330" s="1" t="str">
        <f t="shared" si="80"/>
        <v/>
      </c>
      <c r="W330" s="1" t="str">
        <f t="shared" si="81"/>
        <v/>
      </c>
      <c r="X330" s="1" t="str">
        <f t="shared" si="81"/>
        <v/>
      </c>
      <c r="Y330" s="1" t="str">
        <f t="shared" si="81"/>
        <v/>
      </c>
      <c r="Z330" s="1" t="e">
        <f t="shared" si="82"/>
        <v>#N/A</v>
      </c>
      <c r="AA330" s="3">
        <f t="shared" si="73"/>
        <v>0</v>
      </c>
      <c r="AB330" s="13" t="e">
        <f t="shared" si="74"/>
        <v>#N/A</v>
      </c>
      <c r="AC330" s="13" t="e">
        <f t="shared" si="75"/>
        <v>#N/A</v>
      </c>
      <c r="AD330" s="13" t="e">
        <f t="shared" si="76"/>
        <v>#N/A</v>
      </c>
      <c r="AE330" s="13" t="e">
        <f t="shared" si="77"/>
        <v>#N/A</v>
      </c>
      <c r="AF330" s="13" t="e">
        <f t="shared" si="78"/>
        <v>#N/A</v>
      </c>
      <c r="AG330" s="13" t="e">
        <f t="shared" si="79"/>
        <v>#N/A</v>
      </c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T330" s="107"/>
      <c r="BA330" s="11"/>
      <c r="BB330" s="11"/>
      <c r="BC330" s="11"/>
      <c r="BD330" s="11"/>
      <c r="BE330" s="11"/>
      <c r="BH330" s="11"/>
      <c r="BI330" s="11"/>
      <c r="BJ330" s="11"/>
      <c r="BK330" s="11"/>
      <c r="BL330" s="11"/>
      <c r="BM330" s="11"/>
      <c r="BN330" s="11"/>
    </row>
    <row r="331" spans="1:66" s="1" customFormat="1" x14ac:dyDescent="0.3">
      <c r="A331" s="11"/>
      <c r="B331" s="1" t="e">
        <f t="shared" si="72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118"/>
      <c r="N331" s="5"/>
      <c r="O331" s="5"/>
      <c r="P331" s="5"/>
      <c r="Q331" s="5"/>
      <c r="R331" s="5"/>
      <c r="S331" s="5"/>
      <c r="T331" s="5"/>
      <c r="U331" s="5"/>
      <c r="V331" s="1" t="str">
        <f t="shared" si="80"/>
        <v/>
      </c>
      <c r="W331" s="1" t="str">
        <f t="shared" si="81"/>
        <v/>
      </c>
      <c r="X331" s="1" t="str">
        <f t="shared" si="81"/>
        <v/>
      </c>
      <c r="Y331" s="1" t="str">
        <f t="shared" si="81"/>
        <v/>
      </c>
      <c r="Z331" s="1" t="e">
        <f t="shared" si="82"/>
        <v>#N/A</v>
      </c>
      <c r="AA331" s="3">
        <f t="shared" si="73"/>
        <v>0</v>
      </c>
      <c r="AB331" s="13" t="e">
        <f t="shared" si="74"/>
        <v>#N/A</v>
      </c>
      <c r="AC331" s="13" t="e">
        <f t="shared" si="75"/>
        <v>#N/A</v>
      </c>
      <c r="AD331" s="13" t="e">
        <f t="shared" si="76"/>
        <v>#N/A</v>
      </c>
      <c r="AE331" s="13" t="e">
        <f t="shared" si="77"/>
        <v>#N/A</v>
      </c>
      <c r="AF331" s="13" t="e">
        <f t="shared" si="78"/>
        <v>#N/A</v>
      </c>
      <c r="AG331" s="13" t="e">
        <f t="shared" si="79"/>
        <v>#N/A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T331" s="107"/>
      <c r="BA331" s="11"/>
      <c r="BB331" s="11"/>
      <c r="BC331" s="11"/>
      <c r="BD331" s="11"/>
      <c r="BE331" s="11"/>
      <c r="BH331" s="11"/>
      <c r="BI331" s="11"/>
      <c r="BJ331" s="11"/>
      <c r="BK331" s="11"/>
      <c r="BL331" s="11"/>
      <c r="BM331" s="11"/>
      <c r="BN331" s="11"/>
    </row>
    <row r="332" spans="1:66" s="1" customFormat="1" x14ac:dyDescent="0.3">
      <c r="A332" s="11"/>
      <c r="B332" s="1" t="e">
        <f t="shared" si="72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118"/>
      <c r="N332" s="5"/>
      <c r="O332" s="5"/>
      <c r="P332" s="5"/>
      <c r="Q332" s="5"/>
      <c r="R332" s="5"/>
      <c r="S332" s="5"/>
      <c r="T332" s="5"/>
      <c r="U332" s="5"/>
      <c r="V332" s="1" t="str">
        <f t="shared" si="80"/>
        <v/>
      </c>
      <c r="W332" s="1" t="str">
        <f t="shared" si="81"/>
        <v/>
      </c>
      <c r="X332" s="1" t="str">
        <f t="shared" si="81"/>
        <v/>
      </c>
      <c r="Y332" s="1" t="str">
        <f t="shared" si="81"/>
        <v/>
      </c>
      <c r="Z332" s="1" t="e">
        <f t="shared" si="82"/>
        <v>#N/A</v>
      </c>
      <c r="AA332" s="3">
        <f t="shared" si="73"/>
        <v>0</v>
      </c>
      <c r="AB332" s="13" t="e">
        <f t="shared" si="74"/>
        <v>#N/A</v>
      </c>
      <c r="AC332" s="13" t="e">
        <f t="shared" si="75"/>
        <v>#N/A</v>
      </c>
      <c r="AD332" s="13" t="e">
        <f t="shared" si="76"/>
        <v>#N/A</v>
      </c>
      <c r="AE332" s="13" t="e">
        <f t="shared" si="77"/>
        <v>#N/A</v>
      </c>
      <c r="AF332" s="13" t="e">
        <f t="shared" si="78"/>
        <v>#N/A</v>
      </c>
      <c r="AG332" s="13" t="e">
        <f t="shared" si="79"/>
        <v>#N/A</v>
      </c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T332" s="107"/>
      <c r="BA332" s="11"/>
      <c r="BB332" s="11"/>
      <c r="BC332" s="11"/>
      <c r="BD332" s="11"/>
      <c r="BE332" s="11"/>
      <c r="BH332" s="11"/>
      <c r="BI332" s="11"/>
      <c r="BJ332" s="11"/>
      <c r="BK332" s="11"/>
      <c r="BL332" s="11"/>
      <c r="BM332" s="11"/>
      <c r="BN332" s="11"/>
    </row>
    <row r="333" spans="1:66" s="1" customFormat="1" x14ac:dyDescent="0.3">
      <c r="A333" s="11"/>
      <c r="B333" s="1" t="e">
        <f t="shared" si="72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118"/>
      <c r="N333" s="5"/>
      <c r="O333" s="5"/>
      <c r="P333" s="5"/>
      <c r="Q333" s="5"/>
      <c r="R333" s="5"/>
      <c r="S333" s="5"/>
      <c r="T333" s="5"/>
      <c r="U333" s="5"/>
      <c r="V333" s="1" t="str">
        <f t="shared" si="80"/>
        <v/>
      </c>
      <c r="W333" s="1" t="str">
        <f t="shared" si="81"/>
        <v/>
      </c>
      <c r="X333" s="1" t="str">
        <f t="shared" si="81"/>
        <v/>
      </c>
      <c r="Y333" s="1" t="str">
        <f t="shared" si="81"/>
        <v/>
      </c>
      <c r="Z333" s="1" t="e">
        <f t="shared" si="82"/>
        <v>#N/A</v>
      </c>
      <c r="AA333" s="3">
        <f t="shared" si="73"/>
        <v>0</v>
      </c>
      <c r="AB333" s="13" t="e">
        <f t="shared" si="74"/>
        <v>#N/A</v>
      </c>
      <c r="AC333" s="13" t="e">
        <f t="shared" si="75"/>
        <v>#N/A</v>
      </c>
      <c r="AD333" s="13" t="e">
        <f t="shared" si="76"/>
        <v>#N/A</v>
      </c>
      <c r="AE333" s="13" t="e">
        <f t="shared" si="77"/>
        <v>#N/A</v>
      </c>
      <c r="AF333" s="13" t="e">
        <f t="shared" si="78"/>
        <v>#N/A</v>
      </c>
      <c r="AG333" s="13" t="e">
        <f t="shared" si="79"/>
        <v>#N/A</v>
      </c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T333" s="107"/>
      <c r="BA333" s="11"/>
      <c r="BB333" s="11"/>
      <c r="BC333" s="11"/>
      <c r="BD333" s="11"/>
      <c r="BE333" s="11"/>
      <c r="BH333" s="11"/>
      <c r="BI333" s="11"/>
      <c r="BJ333" s="11"/>
      <c r="BK333" s="11"/>
      <c r="BL333" s="11"/>
      <c r="BM333" s="11"/>
      <c r="BN333" s="11"/>
    </row>
    <row r="334" spans="1:66" s="1" customFormat="1" x14ac:dyDescent="0.3">
      <c r="A334" s="11"/>
      <c r="B334" s="1" t="e">
        <f t="shared" ref="B334:B373" si="83">IF(C334="",NA(),E334+G334+H334+I334)</f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118"/>
      <c r="N334" s="5"/>
      <c r="O334" s="5"/>
      <c r="P334" s="5"/>
      <c r="Q334" s="5"/>
      <c r="R334" s="5"/>
      <c r="S334" s="5"/>
      <c r="T334" s="5"/>
      <c r="U334" s="5"/>
      <c r="V334" s="1" t="str">
        <f t="shared" si="80"/>
        <v/>
      </c>
      <c r="W334" s="1" t="str">
        <f t="shared" si="81"/>
        <v/>
      </c>
      <c r="X334" s="1" t="str">
        <f t="shared" si="81"/>
        <v/>
      </c>
      <c r="Y334" s="1" t="str">
        <f t="shared" si="81"/>
        <v/>
      </c>
      <c r="Z334" s="1" t="e">
        <f t="shared" si="82"/>
        <v>#N/A</v>
      </c>
      <c r="AA334" s="3">
        <f t="shared" si="73"/>
        <v>0</v>
      </c>
      <c r="AB334" s="13" t="e">
        <f t="shared" ref="AB334:AB373" si="84">IF(OR(ISNA(B334),B334=0),NA(),I334/B334)</f>
        <v>#N/A</v>
      </c>
      <c r="AC334" s="13" t="e">
        <f t="shared" ref="AC334:AC373" si="85">IF(OR(ISNA(B334),B334=0),NA(),B334/$AC$11)</f>
        <v>#N/A</v>
      </c>
      <c r="AD334" s="13" t="e">
        <f t="shared" ref="AD334:AD373" si="86">IF(OR(ISNA(B334),B334=0),NA(),E334/$AC$11)</f>
        <v>#N/A</v>
      </c>
      <c r="AE334" s="13" t="e">
        <f t="shared" ref="AE334:AE373" si="87">IF(OR(ISNA(B334),B334=0),NA(),G334/$AC$11)</f>
        <v>#N/A</v>
      </c>
      <c r="AF334" s="13" t="e">
        <f t="shared" ref="AF334:AF373" si="88">IF(OR(ISNA(B334),B334=0),NA(),I334/$AC$11)</f>
        <v>#N/A</v>
      </c>
      <c r="AG334" s="13" t="e">
        <f t="shared" ref="AG334:AG373" si="89">+IF(OR(ISNA(B334),B334=0),NA(),Z334/$AC$11)</f>
        <v>#N/A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T334" s="107"/>
      <c r="BA334" s="11"/>
      <c r="BB334" s="11"/>
      <c r="BC334" s="11"/>
      <c r="BD334" s="11"/>
      <c r="BE334" s="11"/>
      <c r="BH334" s="11"/>
      <c r="BI334" s="11"/>
      <c r="BJ334" s="11"/>
      <c r="BK334" s="11"/>
      <c r="BL334" s="11"/>
      <c r="BM334" s="11"/>
      <c r="BN334" s="11"/>
    </row>
    <row r="335" spans="1:66" s="1" customFormat="1" x14ac:dyDescent="0.3">
      <c r="A335" s="11"/>
      <c r="B335" s="1" t="e">
        <f t="shared" si="83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118"/>
      <c r="N335" s="5"/>
      <c r="O335" s="5"/>
      <c r="P335" s="5"/>
      <c r="Q335" s="5"/>
      <c r="R335" s="5"/>
      <c r="S335" s="5"/>
      <c r="T335" s="5"/>
      <c r="U335" s="5"/>
      <c r="V335" s="1" t="str">
        <f t="shared" si="80"/>
        <v/>
      </c>
      <c r="W335" s="1" t="str">
        <f t="shared" si="81"/>
        <v/>
      </c>
      <c r="X335" s="1" t="str">
        <f t="shared" si="81"/>
        <v/>
      </c>
      <c r="Y335" s="1" t="str">
        <f t="shared" si="81"/>
        <v/>
      </c>
      <c r="Z335" s="1" t="e">
        <f t="shared" si="82"/>
        <v>#N/A</v>
      </c>
      <c r="AA335" s="3">
        <f t="shared" ref="AA335:AA373" si="90">$B$8*K335*$B$7</f>
        <v>0</v>
      </c>
      <c r="AB335" s="13" t="e">
        <f t="shared" si="84"/>
        <v>#N/A</v>
      </c>
      <c r="AC335" s="13" t="e">
        <f t="shared" si="85"/>
        <v>#N/A</v>
      </c>
      <c r="AD335" s="13" t="e">
        <f t="shared" si="86"/>
        <v>#N/A</v>
      </c>
      <c r="AE335" s="13" t="e">
        <f t="shared" si="87"/>
        <v>#N/A</v>
      </c>
      <c r="AF335" s="13" t="e">
        <f t="shared" si="88"/>
        <v>#N/A</v>
      </c>
      <c r="AG335" s="13" t="e">
        <f t="shared" si="89"/>
        <v>#N/A</v>
      </c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T335" s="107"/>
      <c r="BA335" s="11"/>
      <c r="BB335" s="11"/>
      <c r="BC335" s="11"/>
      <c r="BD335" s="11"/>
      <c r="BE335" s="11"/>
      <c r="BH335" s="11"/>
      <c r="BI335" s="11"/>
      <c r="BJ335" s="11"/>
      <c r="BK335" s="11"/>
      <c r="BL335" s="11"/>
      <c r="BM335" s="11"/>
      <c r="BN335" s="11"/>
    </row>
    <row r="336" spans="1:66" s="1" customFormat="1" x14ac:dyDescent="0.3">
      <c r="A336" s="11"/>
      <c r="B336" s="1" t="e">
        <f t="shared" si="83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118"/>
      <c r="N336" s="5"/>
      <c r="O336" s="5"/>
      <c r="P336" s="5"/>
      <c r="Q336" s="5"/>
      <c r="R336" s="5"/>
      <c r="S336" s="5"/>
      <c r="T336" s="5"/>
      <c r="U336" s="5"/>
      <c r="V336" s="1" t="str">
        <f t="shared" ref="V336:V373" si="91">IF($C336="","",E336-E335)</f>
        <v/>
      </c>
      <c r="W336" s="1" t="str">
        <f t="shared" ref="W336:Y373" si="92">IF($C336="","",G336-G335)</f>
        <v/>
      </c>
      <c r="X336" s="1" t="str">
        <f t="shared" si="92"/>
        <v/>
      </c>
      <c r="Y336" s="1" t="str">
        <f t="shared" si="92"/>
        <v/>
      </c>
      <c r="Z336" s="1" t="e">
        <f t="shared" ref="Z336:Z373" si="93">IF(OR($C336="",ISNA($C336)),NA(),V336+W336+X336+Y336)</f>
        <v>#N/A</v>
      </c>
      <c r="AA336" s="3">
        <f t="shared" si="90"/>
        <v>0</v>
      </c>
      <c r="AB336" s="13" t="e">
        <f t="shared" si="84"/>
        <v>#N/A</v>
      </c>
      <c r="AC336" s="13" t="e">
        <f t="shared" si="85"/>
        <v>#N/A</v>
      </c>
      <c r="AD336" s="13" t="e">
        <f t="shared" si="86"/>
        <v>#N/A</v>
      </c>
      <c r="AE336" s="13" t="e">
        <f t="shared" si="87"/>
        <v>#N/A</v>
      </c>
      <c r="AF336" s="13" t="e">
        <f t="shared" si="88"/>
        <v>#N/A</v>
      </c>
      <c r="AG336" s="13" t="e">
        <f t="shared" si="89"/>
        <v>#N/A</v>
      </c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T336" s="107"/>
      <c r="BA336" s="11"/>
      <c r="BB336" s="11"/>
      <c r="BC336" s="11"/>
      <c r="BD336" s="11"/>
      <c r="BE336" s="11"/>
      <c r="BH336" s="11"/>
      <c r="BI336" s="11"/>
      <c r="BJ336" s="11"/>
      <c r="BK336" s="11"/>
      <c r="BL336" s="11"/>
      <c r="BM336" s="11"/>
      <c r="BN336" s="11"/>
    </row>
    <row r="337" spans="1:66" s="1" customFormat="1" x14ac:dyDescent="0.3">
      <c r="A337" s="11"/>
      <c r="B337" s="1" t="e">
        <f t="shared" si="83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118"/>
      <c r="N337" s="5"/>
      <c r="O337" s="5"/>
      <c r="P337" s="5"/>
      <c r="Q337" s="5"/>
      <c r="R337" s="5"/>
      <c r="S337" s="5"/>
      <c r="T337" s="5"/>
      <c r="U337" s="5"/>
      <c r="V337" s="1" t="str">
        <f t="shared" si="91"/>
        <v/>
      </c>
      <c r="W337" s="1" t="str">
        <f t="shared" si="92"/>
        <v/>
      </c>
      <c r="X337" s="1" t="str">
        <f t="shared" si="92"/>
        <v/>
      </c>
      <c r="Y337" s="1" t="str">
        <f t="shared" si="92"/>
        <v/>
      </c>
      <c r="Z337" s="1" t="e">
        <f t="shared" si="93"/>
        <v>#N/A</v>
      </c>
      <c r="AA337" s="3">
        <f t="shared" si="90"/>
        <v>0</v>
      </c>
      <c r="AB337" s="13" t="e">
        <f t="shared" si="84"/>
        <v>#N/A</v>
      </c>
      <c r="AC337" s="13" t="e">
        <f t="shared" si="85"/>
        <v>#N/A</v>
      </c>
      <c r="AD337" s="13" t="e">
        <f t="shared" si="86"/>
        <v>#N/A</v>
      </c>
      <c r="AE337" s="13" t="e">
        <f t="shared" si="87"/>
        <v>#N/A</v>
      </c>
      <c r="AF337" s="13" t="e">
        <f t="shared" si="88"/>
        <v>#N/A</v>
      </c>
      <c r="AG337" s="13" t="e">
        <f t="shared" si="89"/>
        <v>#N/A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T337" s="107"/>
      <c r="BA337" s="11"/>
      <c r="BB337" s="11"/>
      <c r="BC337" s="11"/>
      <c r="BD337" s="11"/>
      <c r="BE337" s="11"/>
      <c r="BH337" s="11"/>
      <c r="BI337" s="11"/>
      <c r="BJ337" s="11"/>
      <c r="BK337" s="11"/>
      <c r="BL337" s="11"/>
      <c r="BM337" s="11"/>
      <c r="BN337" s="11"/>
    </row>
    <row r="338" spans="1:66" s="1" customFormat="1" x14ac:dyDescent="0.3">
      <c r="A338" s="11"/>
      <c r="B338" s="1" t="e">
        <f t="shared" si="83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118"/>
      <c r="N338" s="5"/>
      <c r="O338" s="5"/>
      <c r="P338" s="5"/>
      <c r="Q338" s="5"/>
      <c r="R338" s="5"/>
      <c r="S338" s="5"/>
      <c r="T338" s="5"/>
      <c r="U338" s="5"/>
      <c r="V338" s="1" t="str">
        <f t="shared" si="91"/>
        <v/>
      </c>
      <c r="W338" s="1" t="str">
        <f t="shared" si="92"/>
        <v/>
      </c>
      <c r="X338" s="1" t="str">
        <f t="shared" si="92"/>
        <v/>
      </c>
      <c r="Y338" s="1" t="str">
        <f t="shared" si="92"/>
        <v/>
      </c>
      <c r="Z338" s="1" t="e">
        <f t="shared" si="93"/>
        <v>#N/A</v>
      </c>
      <c r="AA338" s="3">
        <f t="shared" si="90"/>
        <v>0</v>
      </c>
      <c r="AB338" s="13" t="e">
        <f t="shared" si="84"/>
        <v>#N/A</v>
      </c>
      <c r="AC338" s="13" t="e">
        <f t="shared" si="85"/>
        <v>#N/A</v>
      </c>
      <c r="AD338" s="13" t="e">
        <f t="shared" si="86"/>
        <v>#N/A</v>
      </c>
      <c r="AE338" s="13" t="e">
        <f t="shared" si="87"/>
        <v>#N/A</v>
      </c>
      <c r="AF338" s="13" t="e">
        <f t="shared" si="88"/>
        <v>#N/A</v>
      </c>
      <c r="AG338" s="13" t="e">
        <f t="shared" si="89"/>
        <v>#N/A</v>
      </c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T338" s="107"/>
      <c r="BA338" s="11"/>
      <c r="BB338" s="11"/>
      <c r="BC338" s="11"/>
      <c r="BD338" s="11"/>
      <c r="BE338" s="11"/>
      <c r="BH338" s="11"/>
      <c r="BI338" s="11"/>
      <c r="BJ338" s="11"/>
      <c r="BK338" s="11"/>
      <c r="BL338" s="11"/>
      <c r="BM338" s="11"/>
      <c r="BN338" s="11"/>
    </row>
    <row r="339" spans="1:66" s="1" customFormat="1" x14ac:dyDescent="0.3">
      <c r="A339" s="11"/>
      <c r="B339" s="1" t="e">
        <f t="shared" si="83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118"/>
      <c r="N339" s="5"/>
      <c r="O339" s="5"/>
      <c r="P339" s="5"/>
      <c r="Q339" s="5"/>
      <c r="R339" s="5"/>
      <c r="S339" s="5"/>
      <c r="T339" s="5"/>
      <c r="U339" s="5"/>
      <c r="V339" s="1" t="str">
        <f t="shared" si="91"/>
        <v/>
      </c>
      <c r="W339" s="1" t="str">
        <f t="shared" si="92"/>
        <v/>
      </c>
      <c r="X339" s="1" t="str">
        <f t="shared" si="92"/>
        <v/>
      </c>
      <c r="Y339" s="1" t="str">
        <f t="shared" si="92"/>
        <v/>
      </c>
      <c r="Z339" s="1" t="e">
        <f t="shared" si="93"/>
        <v>#N/A</v>
      </c>
      <c r="AA339" s="3">
        <f t="shared" si="90"/>
        <v>0</v>
      </c>
      <c r="AB339" s="13" t="e">
        <f t="shared" si="84"/>
        <v>#N/A</v>
      </c>
      <c r="AC339" s="13" t="e">
        <f t="shared" si="85"/>
        <v>#N/A</v>
      </c>
      <c r="AD339" s="13" t="e">
        <f t="shared" si="86"/>
        <v>#N/A</v>
      </c>
      <c r="AE339" s="13" t="e">
        <f t="shared" si="87"/>
        <v>#N/A</v>
      </c>
      <c r="AF339" s="13" t="e">
        <f t="shared" si="88"/>
        <v>#N/A</v>
      </c>
      <c r="AG339" s="13" t="e">
        <f t="shared" si="89"/>
        <v>#N/A</v>
      </c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T339" s="107"/>
      <c r="BA339" s="11"/>
      <c r="BB339" s="11"/>
      <c r="BC339" s="11"/>
      <c r="BD339" s="11"/>
      <c r="BE339" s="11"/>
      <c r="BH339" s="11"/>
      <c r="BI339" s="11"/>
      <c r="BJ339" s="11"/>
      <c r="BK339" s="11"/>
      <c r="BL339" s="11"/>
      <c r="BM339" s="11"/>
      <c r="BN339" s="11"/>
    </row>
    <row r="340" spans="1:66" s="1" customFormat="1" x14ac:dyDescent="0.3">
      <c r="A340" s="11"/>
      <c r="B340" s="1" t="e">
        <f t="shared" si="83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118"/>
      <c r="N340" s="5"/>
      <c r="O340" s="5"/>
      <c r="P340" s="5"/>
      <c r="Q340" s="5"/>
      <c r="R340" s="5"/>
      <c r="S340" s="5"/>
      <c r="T340" s="5"/>
      <c r="U340" s="5"/>
      <c r="V340" s="1" t="str">
        <f t="shared" si="91"/>
        <v/>
      </c>
      <c r="W340" s="1" t="str">
        <f t="shared" si="92"/>
        <v/>
      </c>
      <c r="X340" s="1" t="str">
        <f t="shared" si="92"/>
        <v/>
      </c>
      <c r="Y340" s="1" t="str">
        <f t="shared" si="92"/>
        <v/>
      </c>
      <c r="Z340" s="1" t="e">
        <f t="shared" si="93"/>
        <v>#N/A</v>
      </c>
      <c r="AA340" s="3">
        <f t="shared" si="90"/>
        <v>0</v>
      </c>
      <c r="AB340" s="13" t="e">
        <f t="shared" si="84"/>
        <v>#N/A</v>
      </c>
      <c r="AC340" s="13" t="e">
        <f t="shared" si="85"/>
        <v>#N/A</v>
      </c>
      <c r="AD340" s="13" t="e">
        <f t="shared" si="86"/>
        <v>#N/A</v>
      </c>
      <c r="AE340" s="13" t="e">
        <f t="shared" si="87"/>
        <v>#N/A</v>
      </c>
      <c r="AF340" s="13" t="e">
        <f t="shared" si="88"/>
        <v>#N/A</v>
      </c>
      <c r="AG340" s="13" t="e">
        <f t="shared" si="89"/>
        <v>#N/A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T340" s="107"/>
      <c r="BA340" s="11"/>
      <c r="BB340" s="11"/>
      <c r="BC340" s="11"/>
      <c r="BD340" s="11"/>
      <c r="BE340" s="11"/>
      <c r="BH340" s="11"/>
      <c r="BI340" s="11"/>
      <c r="BJ340" s="11"/>
      <c r="BK340" s="11"/>
      <c r="BL340" s="11"/>
      <c r="BM340" s="11"/>
      <c r="BN340" s="11"/>
    </row>
    <row r="341" spans="1:66" s="1" customFormat="1" x14ac:dyDescent="0.3">
      <c r="A341" s="11"/>
      <c r="B341" s="1" t="e">
        <f t="shared" si="83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118"/>
      <c r="N341" s="5"/>
      <c r="O341" s="5"/>
      <c r="P341" s="5"/>
      <c r="Q341" s="5"/>
      <c r="R341" s="5"/>
      <c r="S341" s="5"/>
      <c r="T341" s="5"/>
      <c r="U341" s="5"/>
      <c r="V341" s="1" t="str">
        <f t="shared" si="91"/>
        <v/>
      </c>
      <c r="W341" s="1" t="str">
        <f t="shared" si="92"/>
        <v/>
      </c>
      <c r="X341" s="1" t="str">
        <f t="shared" si="92"/>
        <v/>
      </c>
      <c r="Y341" s="1" t="str">
        <f t="shared" si="92"/>
        <v/>
      </c>
      <c r="Z341" s="1" t="e">
        <f t="shared" si="93"/>
        <v>#N/A</v>
      </c>
      <c r="AA341" s="3">
        <f t="shared" si="90"/>
        <v>0</v>
      </c>
      <c r="AB341" s="13" t="e">
        <f t="shared" si="84"/>
        <v>#N/A</v>
      </c>
      <c r="AC341" s="13" t="e">
        <f t="shared" si="85"/>
        <v>#N/A</v>
      </c>
      <c r="AD341" s="13" t="e">
        <f t="shared" si="86"/>
        <v>#N/A</v>
      </c>
      <c r="AE341" s="13" t="e">
        <f t="shared" si="87"/>
        <v>#N/A</v>
      </c>
      <c r="AF341" s="13" t="e">
        <f t="shared" si="88"/>
        <v>#N/A</v>
      </c>
      <c r="AG341" s="13" t="e">
        <f t="shared" si="89"/>
        <v>#N/A</v>
      </c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T341" s="107"/>
      <c r="BA341" s="11"/>
      <c r="BB341" s="11"/>
      <c r="BC341" s="11"/>
      <c r="BD341" s="11"/>
      <c r="BE341" s="11"/>
      <c r="BH341" s="11"/>
      <c r="BI341" s="11"/>
      <c r="BJ341" s="11"/>
      <c r="BK341" s="11"/>
      <c r="BL341" s="11"/>
      <c r="BM341" s="11"/>
      <c r="BN341" s="11"/>
    </row>
    <row r="342" spans="1:66" s="1" customFormat="1" x14ac:dyDescent="0.3">
      <c r="A342" s="11"/>
      <c r="B342" s="1" t="e">
        <f t="shared" si="83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118"/>
      <c r="N342" s="5"/>
      <c r="O342" s="5"/>
      <c r="P342" s="5"/>
      <c r="Q342" s="5"/>
      <c r="R342" s="5"/>
      <c r="S342" s="5"/>
      <c r="T342" s="5"/>
      <c r="U342" s="5"/>
      <c r="V342" s="1" t="str">
        <f t="shared" si="91"/>
        <v/>
      </c>
      <c r="W342" s="1" t="str">
        <f t="shared" si="92"/>
        <v/>
      </c>
      <c r="X342" s="1" t="str">
        <f t="shared" si="92"/>
        <v/>
      </c>
      <c r="Y342" s="1" t="str">
        <f t="shared" si="92"/>
        <v/>
      </c>
      <c r="Z342" s="1" t="e">
        <f t="shared" si="93"/>
        <v>#N/A</v>
      </c>
      <c r="AA342" s="3">
        <f t="shared" si="90"/>
        <v>0</v>
      </c>
      <c r="AB342" s="13" t="e">
        <f t="shared" si="84"/>
        <v>#N/A</v>
      </c>
      <c r="AC342" s="13" t="e">
        <f t="shared" si="85"/>
        <v>#N/A</v>
      </c>
      <c r="AD342" s="13" t="e">
        <f t="shared" si="86"/>
        <v>#N/A</v>
      </c>
      <c r="AE342" s="13" t="e">
        <f t="shared" si="87"/>
        <v>#N/A</v>
      </c>
      <c r="AF342" s="13" t="e">
        <f t="shared" si="88"/>
        <v>#N/A</v>
      </c>
      <c r="AG342" s="13" t="e">
        <f t="shared" si="89"/>
        <v>#N/A</v>
      </c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T342" s="107"/>
      <c r="BA342" s="11"/>
      <c r="BB342" s="11"/>
      <c r="BC342" s="11"/>
      <c r="BD342" s="11"/>
      <c r="BE342" s="11"/>
      <c r="BH342" s="11"/>
      <c r="BI342" s="11"/>
      <c r="BJ342" s="11"/>
      <c r="BK342" s="11"/>
      <c r="BL342" s="11"/>
      <c r="BM342" s="11"/>
      <c r="BN342" s="11"/>
    </row>
    <row r="343" spans="1:66" s="1" customFormat="1" x14ac:dyDescent="0.3">
      <c r="A343" s="11"/>
      <c r="B343" s="1" t="e">
        <f t="shared" si="83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118"/>
      <c r="N343" s="5"/>
      <c r="O343" s="5"/>
      <c r="P343" s="5"/>
      <c r="Q343" s="5"/>
      <c r="R343" s="5"/>
      <c r="S343" s="5"/>
      <c r="T343" s="5"/>
      <c r="U343" s="5"/>
      <c r="V343" s="1" t="str">
        <f t="shared" si="91"/>
        <v/>
      </c>
      <c r="W343" s="1" t="str">
        <f t="shared" si="92"/>
        <v/>
      </c>
      <c r="X343" s="1" t="str">
        <f t="shared" si="92"/>
        <v/>
      </c>
      <c r="Y343" s="1" t="str">
        <f t="shared" si="92"/>
        <v/>
      </c>
      <c r="Z343" s="1" t="e">
        <f t="shared" si="93"/>
        <v>#N/A</v>
      </c>
      <c r="AA343" s="3">
        <f t="shared" si="90"/>
        <v>0</v>
      </c>
      <c r="AB343" s="13" t="e">
        <f t="shared" si="84"/>
        <v>#N/A</v>
      </c>
      <c r="AC343" s="13" t="e">
        <f t="shared" si="85"/>
        <v>#N/A</v>
      </c>
      <c r="AD343" s="13" t="e">
        <f t="shared" si="86"/>
        <v>#N/A</v>
      </c>
      <c r="AE343" s="13" t="e">
        <f t="shared" si="87"/>
        <v>#N/A</v>
      </c>
      <c r="AF343" s="13" t="e">
        <f t="shared" si="88"/>
        <v>#N/A</v>
      </c>
      <c r="AG343" s="13" t="e">
        <f t="shared" si="89"/>
        <v>#N/A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T343" s="107"/>
      <c r="BA343" s="11"/>
      <c r="BB343" s="11"/>
      <c r="BC343" s="11"/>
      <c r="BD343" s="11"/>
      <c r="BE343" s="11"/>
      <c r="BH343" s="11"/>
      <c r="BI343" s="11"/>
      <c r="BJ343" s="11"/>
      <c r="BK343" s="11"/>
      <c r="BL343" s="11"/>
      <c r="BM343" s="11"/>
      <c r="BN343" s="11"/>
    </row>
    <row r="344" spans="1:66" s="1" customFormat="1" x14ac:dyDescent="0.3">
      <c r="A344" s="11"/>
      <c r="B344" s="1" t="e">
        <f t="shared" si="83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118"/>
      <c r="N344" s="5"/>
      <c r="O344" s="5"/>
      <c r="P344" s="5"/>
      <c r="Q344" s="5"/>
      <c r="R344" s="5"/>
      <c r="S344" s="5"/>
      <c r="T344" s="5"/>
      <c r="U344" s="5"/>
      <c r="V344" s="1" t="str">
        <f t="shared" si="91"/>
        <v/>
      </c>
      <c r="W344" s="1" t="str">
        <f t="shared" si="92"/>
        <v/>
      </c>
      <c r="X344" s="1" t="str">
        <f t="shared" si="92"/>
        <v/>
      </c>
      <c r="Y344" s="1" t="str">
        <f t="shared" si="92"/>
        <v/>
      </c>
      <c r="Z344" s="1" t="e">
        <f t="shared" si="93"/>
        <v>#N/A</v>
      </c>
      <c r="AA344" s="3">
        <f t="shared" si="90"/>
        <v>0</v>
      </c>
      <c r="AB344" s="13" t="e">
        <f t="shared" si="84"/>
        <v>#N/A</v>
      </c>
      <c r="AC344" s="13" t="e">
        <f t="shared" si="85"/>
        <v>#N/A</v>
      </c>
      <c r="AD344" s="13" t="e">
        <f t="shared" si="86"/>
        <v>#N/A</v>
      </c>
      <c r="AE344" s="13" t="e">
        <f t="shared" si="87"/>
        <v>#N/A</v>
      </c>
      <c r="AF344" s="13" t="e">
        <f t="shared" si="88"/>
        <v>#N/A</v>
      </c>
      <c r="AG344" s="13" t="e">
        <f t="shared" si="89"/>
        <v>#N/A</v>
      </c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T344" s="107"/>
      <c r="BA344" s="11"/>
      <c r="BB344" s="11"/>
      <c r="BC344" s="11"/>
      <c r="BD344" s="11"/>
      <c r="BE344" s="11"/>
      <c r="BH344" s="11"/>
      <c r="BI344" s="11"/>
      <c r="BJ344" s="11"/>
      <c r="BK344" s="11"/>
      <c r="BL344" s="11"/>
      <c r="BM344" s="11"/>
      <c r="BN344" s="11"/>
    </row>
    <row r="345" spans="1:66" s="1" customFormat="1" x14ac:dyDescent="0.3">
      <c r="A345" s="11"/>
      <c r="B345" s="1" t="e">
        <f t="shared" si="83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118"/>
      <c r="N345" s="5"/>
      <c r="O345" s="5"/>
      <c r="P345" s="5"/>
      <c r="Q345" s="5"/>
      <c r="R345" s="5"/>
      <c r="S345" s="5"/>
      <c r="T345" s="5"/>
      <c r="U345" s="5"/>
      <c r="V345" s="1" t="str">
        <f t="shared" si="91"/>
        <v/>
      </c>
      <c r="W345" s="1" t="str">
        <f t="shared" si="92"/>
        <v/>
      </c>
      <c r="X345" s="1" t="str">
        <f t="shared" si="92"/>
        <v/>
      </c>
      <c r="Y345" s="1" t="str">
        <f t="shared" si="92"/>
        <v/>
      </c>
      <c r="Z345" s="1" t="e">
        <f t="shared" si="93"/>
        <v>#N/A</v>
      </c>
      <c r="AA345" s="3">
        <f t="shared" si="90"/>
        <v>0</v>
      </c>
      <c r="AB345" s="13" t="e">
        <f t="shared" si="84"/>
        <v>#N/A</v>
      </c>
      <c r="AC345" s="13" t="e">
        <f t="shared" si="85"/>
        <v>#N/A</v>
      </c>
      <c r="AD345" s="13" t="e">
        <f t="shared" si="86"/>
        <v>#N/A</v>
      </c>
      <c r="AE345" s="13" t="e">
        <f t="shared" si="87"/>
        <v>#N/A</v>
      </c>
      <c r="AF345" s="13" t="e">
        <f t="shared" si="88"/>
        <v>#N/A</v>
      </c>
      <c r="AG345" s="13" t="e">
        <f t="shared" si="89"/>
        <v>#N/A</v>
      </c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T345" s="107"/>
      <c r="BA345" s="11"/>
      <c r="BB345" s="11"/>
      <c r="BC345" s="11"/>
      <c r="BD345" s="11"/>
      <c r="BE345" s="11"/>
      <c r="BH345" s="11"/>
      <c r="BI345" s="11"/>
      <c r="BJ345" s="11"/>
      <c r="BK345" s="11"/>
      <c r="BL345" s="11"/>
      <c r="BM345" s="11"/>
      <c r="BN345" s="11"/>
    </row>
    <row r="346" spans="1:66" s="1" customFormat="1" x14ac:dyDescent="0.3">
      <c r="A346" s="11"/>
      <c r="B346" s="1" t="e">
        <f t="shared" si="83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118"/>
      <c r="N346" s="5"/>
      <c r="O346" s="5"/>
      <c r="P346" s="5"/>
      <c r="Q346" s="5"/>
      <c r="R346" s="5"/>
      <c r="S346" s="5"/>
      <c r="T346" s="5"/>
      <c r="U346" s="5"/>
      <c r="V346" s="1" t="str">
        <f t="shared" si="91"/>
        <v/>
      </c>
      <c r="W346" s="1" t="str">
        <f t="shared" si="92"/>
        <v/>
      </c>
      <c r="X346" s="1" t="str">
        <f t="shared" si="92"/>
        <v/>
      </c>
      <c r="Y346" s="1" t="str">
        <f t="shared" si="92"/>
        <v/>
      </c>
      <c r="Z346" s="1" t="e">
        <f t="shared" si="93"/>
        <v>#N/A</v>
      </c>
      <c r="AA346" s="3">
        <f t="shared" si="90"/>
        <v>0</v>
      </c>
      <c r="AB346" s="13" t="e">
        <f t="shared" si="84"/>
        <v>#N/A</v>
      </c>
      <c r="AC346" s="13" t="e">
        <f t="shared" si="85"/>
        <v>#N/A</v>
      </c>
      <c r="AD346" s="13" t="e">
        <f t="shared" si="86"/>
        <v>#N/A</v>
      </c>
      <c r="AE346" s="13" t="e">
        <f t="shared" si="87"/>
        <v>#N/A</v>
      </c>
      <c r="AF346" s="13" t="e">
        <f t="shared" si="88"/>
        <v>#N/A</v>
      </c>
      <c r="AG346" s="13" t="e">
        <f t="shared" si="89"/>
        <v>#N/A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T346" s="107"/>
      <c r="BA346" s="11"/>
      <c r="BB346" s="11"/>
      <c r="BC346" s="11"/>
      <c r="BD346" s="11"/>
      <c r="BE346" s="11"/>
      <c r="BH346" s="11"/>
      <c r="BI346" s="11"/>
      <c r="BJ346" s="11"/>
      <c r="BK346" s="11"/>
      <c r="BL346" s="11"/>
      <c r="BM346" s="11"/>
      <c r="BN346" s="11"/>
    </row>
    <row r="347" spans="1:66" s="1" customFormat="1" x14ac:dyDescent="0.3">
      <c r="A347" s="11"/>
      <c r="B347" s="1" t="e">
        <f t="shared" si="83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118"/>
      <c r="N347" s="5"/>
      <c r="O347" s="5"/>
      <c r="P347" s="5"/>
      <c r="Q347" s="5"/>
      <c r="R347" s="5"/>
      <c r="S347" s="5"/>
      <c r="T347" s="5"/>
      <c r="U347" s="5"/>
      <c r="V347" s="1" t="str">
        <f t="shared" si="91"/>
        <v/>
      </c>
      <c r="W347" s="1" t="str">
        <f t="shared" si="92"/>
        <v/>
      </c>
      <c r="X347" s="1" t="str">
        <f t="shared" si="92"/>
        <v/>
      </c>
      <c r="Y347" s="1" t="str">
        <f t="shared" si="92"/>
        <v/>
      </c>
      <c r="Z347" s="1" t="e">
        <f t="shared" si="93"/>
        <v>#N/A</v>
      </c>
      <c r="AA347" s="3">
        <f t="shared" si="90"/>
        <v>0</v>
      </c>
      <c r="AB347" s="13" t="e">
        <f t="shared" si="84"/>
        <v>#N/A</v>
      </c>
      <c r="AC347" s="13" t="e">
        <f t="shared" si="85"/>
        <v>#N/A</v>
      </c>
      <c r="AD347" s="13" t="e">
        <f t="shared" si="86"/>
        <v>#N/A</v>
      </c>
      <c r="AE347" s="13" t="e">
        <f t="shared" si="87"/>
        <v>#N/A</v>
      </c>
      <c r="AF347" s="13" t="e">
        <f t="shared" si="88"/>
        <v>#N/A</v>
      </c>
      <c r="AG347" s="13" t="e">
        <f t="shared" si="89"/>
        <v>#N/A</v>
      </c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T347" s="107"/>
      <c r="BA347" s="11"/>
      <c r="BB347" s="11"/>
      <c r="BC347" s="11"/>
      <c r="BD347" s="11"/>
      <c r="BE347" s="11"/>
      <c r="BH347" s="11"/>
      <c r="BI347" s="11"/>
      <c r="BJ347" s="11"/>
      <c r="BK347" s="11"/>
      <c r="BL347" s="11"/>
      <c r="BM347" s="11"/>
      <c r="BN347" s="11"/>
    </row>
    <row r="348" spans="1:66" s="1" customFormat="1" x14ac:dyDescent="0.3">
      <c r="A348" s="11"/>
      <c r="B348" s="1" t="e">
        <f t="shared" si="83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118"/>
      <c r="N348" s="5"/>
      <c r="O348" s="5"/>
      <c r="P348" s="5"/>
      <c r="Q348" s="5"/>
      <c r="R348" s="5"/>
      <c r="S348" s="5"/>
      <c r="T348" s="5"/>
      <c r="U348" s="5"/>
      <c r="V348" s="1" t="str">
        <f t="shared" si="91"/>
        <v/>
      </c>
      <c r="W348" s="1" t="str">
        <f t="shared" si="92"/>
        <v/>
      </c>
      <c r="X348" s="1" t="str">
        <f t="shared" si="92"/>
        <v/>
      </c>
      <c r="Y348" s="1" t="str">
        <f t="shared" si="92"/>
        <v/>
      </c>
      <c r="Z348" s="1" t="e">
        <f t="shared" si="93"/>
        <v>#N/A</v>
      </c>
      <c r="AA348" s="3">
        <f t="shared" si="90"/>
        <v>0</v>
      </c>
      <c r="AB348" s="13" t="e">
        <f t="shared" si="84"/>
        <v>#N/A</v>
      </c>
      <c r="AC348" s="13" t="e">
        <f t="shared" si="85"/>
        <v>#N/A</v>
      </c>
      <c r="AD348" s="13" t="e">
        <f t="shared" si="86"/>
        <v>#N/A</v>
      </c>
      <c r="AE348" s="13" t="e">
        <f t="shared" si="87"/>
        <v>#N/A</v>
      </c>
      <c r="AF348" s="13" t="e">
        <f t="shared" si="88"/>
        <v>#N/A</v>
      </c>
      <c r="AG348" s="13" t="e">
        <f t="shared" si="89"/>
        <v>#N/A</v>
      </c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T348" s="107"/>
      <c r="BA348" s="11"/>
      <c r="BB348" s="11"/>
      <c r="BC348" s="11"/>
      <c r="BD348" s="11"/>
      <c r="BE348" s="11"/>
      <c r="BH348" s="11"/>
      <c r="BI348" s="11"/>
      <c r="BJ348" s="11"/>
      <c r="BK348" s="11"/>
      <c r="BL348" s="11"/>
      <c r="BM348" s="11"/>
      <c r="BN348" s="11"/>
    </row>
    <row r="349" spans="1:66" s="1" customFormat="1" x14ac:dyDescent="0.3">
      <c r="A349" s="11"/>
      <c r="B349" s="1" t="e">
        <f t="shared" si="83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118"/>
      <c r="N349" s="5"/>
      <c r="O349" s="5"/>
      <c r="P349" s="5"/>
      <c r="Q349" s="5"/>
      <c r="R349" s="5"/>
      <c r="S349" s="5"/>
      <c r="T349" s="5"/>
      <c r="U349" s="5"/>
      <c r="V349" s="1" t="str">
        <f t="shared" si="91"/>
        <v/>
      </c>
      <c r="W349" s="1" t="str">
        <f t="shared" si="92"/>
        <v/>
      </c>
      <c r="X349" s="1" t="str">
        <f t="shared" si="92"/>
        <v/>
      </c>
      <c r="Y349" s="1" t="str">
        <f t="shared" si="92"/>
        <v/>
      </c>
      <c r="Z349" s="1" t="e">
        <f t="shared" si="93"/>
        <v>#N/A</v>
      </c>
      <c r="AA349" s="3">
        <f t="shared" si="90"/>
        <v>0</v>
      </c>
      <c r="AB349" s="13" t="e">
        <f t="shared" si="84"/>
        <v>#N/A</v>
      </c>
      <c r="AC349" s="13" t="e">
        <f t="shared" si="85"/>
        <v>#N/A</v>
      </c>
      <c r="AD349" s="13" t="e">
        <f t="shared" si="86"/>
        <v>#N/A</v>
      </c>
      <c r="AE349" s="13" t="e">
        <f t="shared" si="87"/>
        <v>#N/A</v>
      </c>
      <c r="AF349" s="13" t="e">
        <f t="shared" si="88"/>
        <v>#N/A</v>
      </c>
      <c r="AG349" s="13" t="e">
        <f t="shared" si="89"/>
        <v>#N/A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T349" s="107"/>
      <c r="BA349" s="11"/>
      <c r="BB349" s="11"/>
      <c r="BC349" s="11"/>
      <c r="BD349" s="11"/>
      <c r="BE349" s="11"/>
      <c r="BH349" s="11"/>
      <c r="BI349" s="11"/>
      <c r="BJ349" s="11"/>
      <c r="BK349" s="11"/>
      <c r="BL349" s="11"/>
      <c r="BM349" s="11"/>
      <c r="BN349" s="11"/>
    </row>
    <row r="350" spans="1:66" s="1" customFormat="1" x14ac:dyDescent="0.3">
      <c r="A350" s="11"/>
      <c r="B350" s="1" t="e">
        <f t="shared" si="83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118"/>
      <c r="N350" s="5"/>
      <c r="O350" s="5"/>
      <c r="P350" s="5"/>
      <c r="Q350" s="5"/>
      <c r="R350" s="5"/>
      <c r="S350" s="5"/>
      <c r="T350" s="5"/>
      <c r="U350" s="5"/>
      <c r="V350" s="1" t="str">
        <f t="shared" si="91"/>
        <v/>
      </c>
      <c r="W350" s="1" t="str">
        <f t="shared" si="92"/>
        <v/>
      </c>
      <c r="X350" s="1" t="str">
        <f t="shared" si="92"/>
        <v/>
      </c>
      <c r="Y350" s="1" t="str">
        <f t="shared" si="92"/>
        <v/>
      </c>
      <c r="Z350" s="1" t="e">
        <f t="shared" si="93"/>
        <v>#N/A</v>
      </c>
      <c r="AA350" s="3">
        <f t="shared" si="90"/>
        <v>0</v>
      </c>
      <c r="AB350" s="13" t="e">
        <f t="shared" si="84"/>
        <v>#N/A</v>
      </c>
      <c r="AC350" s="13" t="e">
        <f t="shared" si="85"/>
        <v>#N/A</v>
      </c>
      <c r="AD350" s="13" t="e">
        <f t="shared" si="86"/>
        <v>#N/A</v>
      </c>
      <c r="AE350" s="13" t="e">
        <f t="shared" si="87"/>
        <v>#N/A</v>
      </c>
      <c r="AF350" s="13" t="e">
        <f t="shared" si="88"/>
        <v>#N/A</v>
      </c>
      <c r="AG350" s="13" t="e">
        <f t="shared" si="89"/>
        <v>#N/A</v>
      </c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T350" s="107"/>
      <c r="BA350" s="11"/>
      <c r="BB350" s="11"/>
      <c r="BC350" s="11"/>
      <c r="BD350" s="11"/>
      <c r="BE350" s="11"/>
      <c r="BH350" s="11"/>
      <c r="BI350" s="11"/>
      <c r="BJ350" s="11"/>
      <c r="BK350" s="11"/>
      <c r="BL350" s="11"/>
      <c r="BM350" s="11"/>
      <c r="BN350" s="11"/>
    </row>
    <row r="351" spans="1:66" s="1" customFormat="1" x14ac:dyDescent="0.3">
      <c r="A351" s="11"/>
      <c r="B351" s="1" t="e">
        <f t="shared" si="83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118"/>
      <c r="N351" s="5"/>
      <c r="O351" s="5"/>
      <c r="P351" s="5"/>
      <c r="Q351" s="5"/>
      <c r="R351" s="5"/>
      <c r="S351" s="5"/>
      <c r="T351" s="5"/>
      <c r="U351" s="5"/>
      <c r="V351" s="1" t="str">
        <f t="shared" si="91"/>
        <v/>
      </c>
      <c r="W351" s="1" t="str">
        <f t="shared" si="92"/>
        <v/>
      </c>
      <c r="X351" s="1" t="str">
        <f t="shared" si="92"/>
        <v/>
      </c>
      <c r="Y351" s="1" t="str">
        <f t="shared" si="92"/>
        <v/>
      </c>
      <c r="Z351" s="1" t="e">
        <f t="shared" si="93"/>
        <v>#N/A</v>
      </c>
      <c r="AA351" s="3">
        <f t="shared" si="90"/>
        <v>0</v>
      </c>
      <c r="AB351" s="13" t="e">
        <f t="shared" si="84"/>
        <v>#N/A</v>
      </c>
      <c r="AC351" s="13" t="e">
        <f t="shared" si="85"/>
        <v>#N/A</v>
      </c>
      <c r="AD351" s="13" t="e">
        <f t="shared" si="86"/>
        <v>#N/A</v>
      </c>
      <c r="AE351" s="13" t="e">
        <f t="shared" si="87"/>
        <v>#N/A</v>
      </c>
      <c r="AF351" s="13" t="e">
        <f t="shared" si="88"/>
        <v>#N/A</v>
      </c>
      <c r="AG351" s="13" t="e">
        <f t="shared" si="89"/>
        <v>#N/A</v>
      </c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T351" s="107"/>
      <c r="BA351" s="11"/>
      <c r="BB351" s="11"/>
      <c r="BC351" s="11"/>
      <c r="BD351" s="11"/>
      <c r="BE351" s="11"/>
      <c r="BH351" s="11"/>
      <c r="BI351" s="11"/>
      <c r="BJ351" s="11"/>
      <c r="BK351" s="11"/>
      <c r="BL351" s="11"/>
      <c r="BM351" s="11"/>
      <c r="BN351" s="11"/>
    </row>
    <row r="352" spans="1:66" s="1" customFormat="1" x14ac:dyDescent="0.3">
      <c r="A352" s="11"/>
      <c r="B352" s="1" t="e">
        <f t="shared" si="83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118"/>
      <c r="N352" s="5"/>
      <c r="O352" s="5"/>
      <c r="P352" s="5"/>
      <c r="Q352" s="5"/>
      <c r="R352" s="5"/>
      <c r="S352" s="5"/>
      <c r="T352" s="5"/>
      <c r="U352" s="5"/>
      <c r="V352" s="1" t="str">
        <f t="shared" si="91"/>
        <v/>
      </c>
      <c r="W352" s="1" t="str">
        <f t="shared" si="92"/>
        <v/>
      </c>
      <c r="X352" s="1" t="str">
        <f t="shared" si="92"/>
        <v/>
      </c>
      <c r="Y352" s="1" t="str">
        <f t="shared" si="92"/>
        <v/>
      </c>
      <c r="Z352" s="1" t="e">
        <f t="shared" si="93"/>
        <v>#N/A</v>
      </c>
      <c r="AA352" s="3">
        <f t="shared" si="90"/>
        <v>0</v>
      </c>
      <c r="AB352" s="13" t="e">
        <f t="shared" si="84"/>
        <v>#N/A</v>
      </c>
      <c r="AC352" s="13" t="e">
        <f t="shared" si="85"/>
        <v>#N/A</v>
      </c>
      <c r="AD352" s="13" t="e">
        <f t="shared" si="86"/>
        <v>#N/A</v>
      </c>
      <c r="AE352" s="13" t="e">
        <f t="shared" si="87"/>
        <v>#N/A</v>
      </c>
      <c r="AF352" s="13" t="e">
        <f t="shared" si="88"/>
        <v>#N/A</v>
      </c>
      <c r="AG352" s="13" t="e">
        <f t="shared" si="89"/>
        <v>#N/A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T352" s="107"/>
      <c r="BA352" s="11"/>
      <c r="BB352" s="11"/>
      <c r="BC352" s="11"/>
      <c r="BD352" s="11"/>
      <c r="BE352" s="11"/>
      <c r="BH352" s="11"/>
      <c r="BI352" s="11"/>
      <c r="BJ352" s="11"/>
      <c r="BK352" s="11"/>
      <c r="BL352" s="11"/>
      <c r="BM352" s="11"/>
      <c r="BN352" s="11"/>
    </row>
    <row r="353" spans="1:66" s="1" customFormat="1" x14ac:dyDescent="0.3">
      <c r="A353" s="11"/>
      <c r="B353" s="1" t="e">
        <f t="shared" si="83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118"/>
      <c r="N353" s="5"/>
      <c r="O353" s="5"/>
      <c r="P353" s="5"/>
      <c r="Q353" s="5"/>
      <c r="R353" s="5"/>
      <c r="S353" s="5"/>
      <c r="T353" s="5"/>
      <c r="U353" s="5"/>
      <c r="V353" s="1" t="str">
        <f t="shared" si="91"/>
        <v/>
      </c>
      <c r="W353" s="1" t="str">
        <f t="shared" si="92"/>
        <v/>
      </c>
      <c r="X353" s="1" t="str">
        <f t="shared" si="92"/>
        <v/>
      </c>
      <c r="Y353" s="1" t="str">
        <f t="shared" si="92"/>
        <v/>
      </c>
      <c r="Z353" s="1" t="e">
        <f t="shared" si="93"/>
        <v>#N/A</v>
      </c>
      <c r="AA353" s="3">
        <f t="shared" si="90"/>
        <v>0</v>
      </c>
      <c r="AB353" s="13" t="e">
        <f t="shared" si="84"/>
        <v>#N/A</v>
      </c>
      <c r="AC353" s="13" t="e">
        <f t="shared" si="85"/>
        <v>#N/A</v>
      </c>
      <c r="AD353" s="13" t="e">
        <f t="shared" si="86"/>
        <v>#N/A</v>
      </c>
      <c r="AE353" s="13" t="e">
        <f t="shared" si="87"/>
        <v>#N/A</v>
      </c>
      <c r="AF353" s="13" t="e">
        <f t="shared" si="88"/>
        <v>#N/A</v>
      </c>
      <c r="AG353" s="13" t="e">
        <f t="shared" si="89"/>
        <v>#N/A</v>
      </c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T353" s="107"/>
      <c r="BA353" s="11"/>
      <c r="BB353" s="11"/>
      <c r="BC353" s="11"/>
      <c r="BD353" s="11"/>
      <c r="BE353" s="11"/>
      <c r="BH353" s="11"/>
      <c r="BI353" s="11"/>
      <c r="BJ353" s="11"/>
      <c r="BK353" s="11"/>
      <c r="BL353" s="11"/>
      <c r="BM353" s="11"/>
      <c r="BN353" s="11"/>
    </row>
    <row r="354" spans="1:66" s="1" customFormat="1" x14ac:dyDescent="0.3">
      <c r="A354" s="11"/>
      <c r="B354" s="1" t="e">
        <f t="shared" si="83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118"/>
      <c r="N354" s="5"/>
      <c r="O354" s="5"/>
      <c r="P354" s="5"/>
      <c r="Q354" s="5"/>
      <c r="R354" s="5"/>
      <c r="S354" s="5"/>
      <c r="T354" s="5"/>
      <c r="U354" s="5"/>
      <c r="V354" s="1" t="str">
        <f t="shared" si="91"/>
        <v/>
      </c>
      <c r="W354" s="1" t="str">
        <f t="shared" si="92"/>
        <v/>
      </c>
      <c r="X354" s="1" t="str">
        <f t="shared" si="92"/>
        <v/>
      </c>
      <c r="Y354" s="1" t="str">
        <f t="shared" si="92"/>
        <v/>
      </c>
      <c r="Z354" s="1" t="e">
        <f t="shared" si="93"/>
        <v>#N/A</v>
      </c>
      <c r="AA354" s="3">
        <f t="shared" si="90"/>
        <v>0</v>
      </c>
      <c r="AB354" s="13" t="e">
        <f t="shared" si="84"/>
        <v>#N/A</v>
      </c>
      <c r="AC354" s="13" t="e">
        <f t="shared" si="85"/>
        <v>#N/A</v>
      </c>
      <c r="AD354" s="13" t="e">
        <f t="shared" si="86"/>
        <v>#N/A</v>
      </c>
      <c r="AE354" s="13" t="e">
        <f t="shared" si="87"/>
        <v>#N/A</v>
      </c>
      <c r="AF354" s="13" t="e">
        <f t="shared" si="88"/>
        <v>#N/A</v>
      </c>
      <c r="AG354" s="13" t="e">
        <f t="shared" si="89"/>
        <v>#N/A</v>
      </c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T354" s="107"/>
      <c r="BA354" s="11"/>
      <c r="BB354" s="11"/>
      <c r="BC354" s="11"/>
      <c r="BD354" s="11"/>
      <c r="BE354" s="11"/>
      <c r="BH354" s="11"/>
      <c r="BI354" s="11"/>
      <c r="BJ354" s="11"/>
      <c r="BK354" s="11"/>
      <c r="BL354" s="11"/>
      <c r="BM354" s="11"/>
      <c r="BN354" s="11"/>
    </row>
    <row r="355" spans="1:66" s="1" customFormat="1" x14ac:dyDescent="0.3">
      <c r="A355" s="11"/>
      <c r="B355" s="1" t="e">
        <f t="shared" si="83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118"/>
      <c r="N355" s="5"/>
      <c r="O355" s="5"/>
      <c r="P355" s="5"/>
      <c r="Q355" s="5"/>
      <c r="R355" s="5"/>
      <c r="S355" s="5"/>
      <c r="T355" s="5"/>
      <c r="U355" s="5"/>
      <c r="V355" s="1" t="str">
        <f t="shared" si="91"/>
        <v/>
      </c>
      <c r="W355" s="1" t="str">
        <f t="shared" si="92"/>
        <v/>
      </c>
      <c r="X355" s="1" t="str">
        <f t="shared" si="92"/>
        <v/>
      </c>
      <c r="Y355" s="1" t="str">
        <f t="shared" si="92"/>
        <v/>
      </c>
      <c r="Z355" s="1" t="e">
        <f t="shared" si="93"/>
        <v>#N/A</v>
      </c>
      <c r="AA355" s="3">
        <f t="shared" si="90"/>
        <v>0</v>
      </c>
      <c r="AB355" s="13" t="e">
        <f t="shared" si="84"/>
        <v>#N/A</v>
      </c>
      <c r="AC355" s="13" t="e">
        <f t="shared" si="85"/>
        <v>#N/A</v>
      </c>
      <c r="AD355" s="13" t="e">
        <f t="shared" si="86"/>
        <v>#N/A</v>
      </c>
      <c r="AE355" s="13" t="e">
        <f t="shared" si="87"/>
        <v>#N/A</v>
      </c>
      <c r="AF355" s="13" t="e">
        <f t="shared" si="88"/>
        <v>#N/A</v>
      </c>
      <c r="AG355" s="13" t="e">
        <f t="shared" si="89"/>
        <v>#N/A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T355" s="107"/>
      <c r="BA355" s="11"/>
      <c r="BB355" s="11"/>
      <c r="BC355" s="11"/>
      <c r="BD355" s="11"/>
      <c r="BE355" s="11"/>
      <c r="BH355" s="11"/>
      <c r="BI355" s="11"/>
      <c r="BJ355" s="11"/>
      <c r="BK355" s="11"/>
      <c r="BL355" s="11"/>
      <c r="BM355" s="11"/>
      <c r="BN355" s="11"/>
    </row>
    <row r="356" spans="1:66" s="1" customFormat="1" x14ac:dyDescent="0.3">
      <c r="A356" s="11"/>
      <c r="B356" s="1" t="e">
        <f t="shared" si="83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118"/>
      <c r="N356" s="5"/>
      <c r="O356" s="5"/>
      <c r="P356" s="5"/>
      <c r="Q356" s="5"/>
      <c r="R356" s="5"/>
      <c r="S356" s="5"/>
      <c r="T356" s="5"/>
      <c r="U356" s="5"/>
      <c r="V356" s="1" t="str">
        <f t="shared" si="91"/>
        <v/>
      </c>
      <c r="W356" s="1" t="str">
        <f t="shared" si="92"/>
        <v/>
      </c>
      <c r="X356" s="1" t="str">
        <f t="shared" si="92"/>
        <v/>
      </c>
      <c r="Y356" s="1" t="str">
        <f t="shared" si="92"/>
        <v/>
      </c>
      <c r="Z356" s="1" t="e">
        <f t="shared" si="93"/>
        <v>#N/A</v>
      </c>
      <c r="AA356" s="3">
        <f t="shared" si="90"/>
        <v>0</v>
      </c>
      <c r="AB356" s="13" t="e">
        <f t="shared" si="84"/>
        <v>#N/A</v>
      </c>
      <c r="AC356" s="13" t="e">
        <f t="shared" si="85"/>
        <v>#N/A</v>
      </c>
      <c r="AD356" s="13" t="e">
        <f t="shared" si="86"/>
        <v>#N/A</v>
      </c>
      <c r="AE356" s="13" t="e">
        <f t="shared" si="87"/>
        <v>#N/A</v>
      </c>
      <c r="AF356" s="13" t="e">
        <f t="shared" si="88"/>
        <v>#N/A</v>
      </c>
      <c r="AG356" s="13" t="e">
        <f t="shared" si="89"/>
        <v>#N/A</v>
      </c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T356" s="107"/>
      <c r="BA356" s="11"/>
      <c r="BB356" s="11"/>
      <c r="BC356" s="11"/>
      <c r="BD356" s="11"/>
      <c r="BE356" s="11"/>
      <c r="BH356" s="11"/>
      <c r="BI356" s="11"/>
      <c r="BJ356" s="11"/>
      <c r="BK356" s="11"/>
      <c r="BL356" s="11"/>
      <c r="BM356" s="11"/>
      <c r="BN356" s="11"/>
    </row>
    <row r="357" spans="1:66" s="1" customFormat="1" x14ac:dyDescent="0.3">
      <c r="A357" s="11"/>
      <c r="B357" s="1" t="e">
        <f t="shared" si="83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118"/>
      <c r="N357" s="5"/>
      <c r="O357" s="5"/>
      <c r="P357" s="5"/>
      <c r="Q357" s="5"/>
      <c r="R357" s="5"/>
      <c r="S357" s="5"/>
      <c r="T357" s="5"/>
      <c r="U357" s="5"/>
      <c r="V357" s="1" t="str">
        <f t="shared" si="91"/>
        <v/>
      </c>
      <c r="W357" s="1" t="str">
        <f t="shared" si="92"/>
        <v/>
      </c>
      <c r="X357" s="1" t="str">
        <f t="shared" si="92"/>
        <v/>
      </c>
      <c r="Y357" s="1" t="str">
        <f t="shared" si="92"/>
        <v/>
      </c>
      <c r="Z357" s="1" t="e">
        <f t="shared" si="93"/>
        <v>#N/A</v>
      </c>
      <c r="AA357" s="3">
        <f t="shared" si="90"/>
        <v>0</v>
      </c>
      <c r="AB357" s="13" t="e">
        <f t="shared" si="84"/>
        <v>#N/A</v>
      </c>
      <c r="AC357" s="13" t="e">
        <f t="shared" si="85"/>
        <v>#N/A</v>
      </c>
      <c r="AD357" s="13" t="e">
        <f t="shared" si="86"/>
        <v>#N/A</v>
      </c>
      <c r="AE357" s="13" t="e">
        <f t="shared" si="87"/>
        <v>#N/A</v>
      </c>
      <c r="AF357" s="13" t="e">
        <f t="shared" si="88"/>
        <v>#N/A</v>
      </c>
      <c r="AG357" s="13" t="e">
        <f t="shared" si="89"/>
        <v>#N/A</v>
      </c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T357" s="107"/>
      <c r="BA357" s="11"/>
      <c r="BB357" s="11"/>
      <c r="BC357" s="11"/>
      <c r="BD357" s="11"/>
      <c r="BE357" s="11"/>
      <c r="BH357" s="11"/>
      <c r="BI357" s="11"/>
      <c r="BJ357" s="11"/>
      <c r="BK357" s="11"/>
      <c r="BL357" s="11"/>
      <c r="BM357" s="11"/>
      <c r="BN357" s="11"/>
    </row>
    <row r="358" spans="1:66" s="1" customFormat="1" x14ac:dyDescent="0.3">
      <c r="A358" s="11"/>
      <c r="B358" s="1" t="e">
        <f t="shared" si="83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118"/>
      <c r="N358" s="5"/>
      <c r="O358" s="5"/>
      <c r="P358" s="5"/>
      <c r="Q358" s="5"/>
      <c r="R358" s="5"/>
      <c r="S358" s="5"/>
      <c r="T358" s="5"/>
      <c r="U358" s="5"/>
      <c r="V358" s="1" t="str">
        <f t="shared" si="91"/>
        <v/>
      </c>
      <c r="W358" s="1" t="str">
        <f t="shared" si="92"/>
        <v/>
      </c>
      <c r="X358" s="1" t="str">
        <f t="shared" si="92"/>
        <v/>
      </c>
      <c r="Y358" s="1" t="str">
        <f t="shared" si="92"/>
        <v/>
      </c>
      <c r="Z358" s="1" t="e">
        <f t="shared" si="93"/>
        <v>#N/A</v>
      </c>
      <c r="AA358" s="3">
        <f t="shared" si="90"/>
        <v>0</v>
      </c>
      <c r="AB358" s="13" t="e">
        <f t="shared" si="84"/>
        <v>#N/A</v>
      </c>
      <c r="AC358" s="13" t="e">
        <f t="shared" si="85"/>
        <v>#N/A</v>
      </c>
      <c r="AD358" s="13" t="e">
        <f t="shared" si="86"/>
        <v>#N/A</v>
      </c>
      <c r="AE358" s="13" t="e">
        <f t="shared" si="87"/>
        <v>#N/A</v>
      </c>
      <c r="AF358" s="13" t="e">
        <f t="shared" si="88"/>
        <v>#N/A</v>
      </c>
      <c r="AG358" s="13" t="e">
        <f t="shared" si="89"/>
        <v>#N/A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T358" s="107"/>
      <c r="BA358" s="11"/>
      <c r="BB358" s="11"/>
      <c r="BC358" s="11"/>
      <c r="BD358" s="11"/>
      <c r="BE358" s="11"/>
      <c r="BH358" s="11"/>
      <c r="BI358" s="11"/>
      <c r="BJ358" s="11"/>
      <c r="BK358" s="11"/>
      <c r="BL358" s="11"/>
      <c r="BM358" s="11"/>
      <c r="BN358" s="11"/>
    </row>
    <row r="359" spans="1:66" s="1" customFormat="1" x14ac:dyDescent="0.3">
      <c r="A359" s="11"/>
      <c r="B359" s="1" t="e">
        <f t="shared" si="83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118"/>
      <c r="N359" s="5"/>
      <c r="O359" s="5"/>
      <c r="P359" s="5"/>
      <c r="Q359" s="5"/>
      <c r="R359" s="5"/>
      <c r="S359" s="5"/>
      <c r="T359" s="5"/>
      <c r="U359" s="5"/>
      <c r="V359" s="1" t="str">
        <f t="shared" si="91"/>
        <v/>
      </c>
      <c r="W359" s="1" t="str">
        <f t="shared" si="92"/>
        <v/>
      </c>
      <c r="X359" s="1" t="str">
        <f t="shared" si="92"/>
        <v/>
      </c>
      <c r="Y359" s="1" t="str">
        <f t="shared" si="92"/>
        <v/>
      </c>
      <c r="Z359" s="1" t="e">
        <f t="shared" si="93"/>
        <v>#N/A</v>
      </c>
      <c r="AA359" s="3">
        <f t="shared" si="90"/>
        <v>0</v>
      </c>
      <c r="AB359" s="13" t="e">
        <f t="shared" si="84"/>
        <v>#N/A</v>
      </c>
      <c r="AC359" s="13" t="e">
        <f t="shared" si="85"/>
        <v>#N/A</v>
      </c>
      <c r="AD359" s="13" t="e">
        <f t="shared" si="86"/>
        <v>#N/A</v>
      </c>
      <c r="AE359" s="13" t="e">
        <f t="shared" si="87"/>
        <v>#N/A</v>
      </c>
      <c r="AF359" s="13" t="e">
        <f t="shared" si="88"/>
        <v>#N/A</v>
      </c>
      <c r="AG359" s="13" t="e">
        <f t="shared" si="89"/>
        <v>#N/A</v>
      </c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T359" s="107"/>
      <c r="BA359" s="11"/>
      <c r="BB359" s="11"/>
      <c r="BC359" s="11"/>
      <c r="BD359" s="11"/>
      <c r="BE359" s="11"/>
      <c r="BH359" s="11"/>
      <c r="BI359" s="11"/>
      <c r="BJ359" s="11"/>
      <c r="BK359" s="11"/>
      <c r="BL359" s="11"/>
      <c r="BM359" s="11"/>
      <c r="BN359" s="11"/>
    </row>
    <row r="360" spans="1:66" s="1" customFormat="1" x14ac:dyDescent="0.3">
      <c r="A360" s="11"/>
      <c r="B360" s="1" t="e">
        <f t="shared" si="83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118"/>
      <c r="N360" s="5"/>
      <c r="O360" s="5"/>
      <c r="P360" s="5"/>
      <c r="Q360" s="5"/>
      <c r="R360" s="5"/>
      <c r="S360" s="5"/>
      <c r="T360" s="5"/>
      <c r="U360" s="5"/>
      <c r="V360" s="1" t="str">
        <f t="shared" si="91"/>
        <v/>
      </c>
      <c r="W360" s="1" t="str">
        <f t="shared" si="92"/>
        <v/>
      </c>
      <c r="X360" s="1" t="str">
        <f t="shared" si="92"/>
        <v/>
      </c>
      <c r="Y360" s="1" t="str">
        <f t="shared" si="92"/>
        <v/>
      </c>
      <c r="Z360" s="1" t="e">
        <f t="shared" si="93"/>
        <v>#N/A</v>
      </c>
      <c r="AA360" s="3">
        <f t="shared" si="90"/>
        <v>0</v>
      </c>
      <c r="AB360" s="13" t="e">
        <f t="shared" si="84"/>
        <v>#N/A</v>
      </c>
      <c r="AC360" s="13" t="e">
        <f t="shared" si="85"/>
        <v>#N/A</v>
      </c>
      <c r="AD360" s="13" t="e">
        <f t="shared" si="86"/>
        <v>#N/A</v>
      </c>
      <c r="AE360" s="13" t="e">
        <f t="shared" si="87"/>
        <v>#N/A</v>
      </c>
      <c r="AF360" s="13" t="e">
        <f t="shared" si="88"/>
        <v>#N/A</v>
      </c>
      <c r="AG360" s="13" t="e">
        <f t="shared" si="89"/>
        <v>#N/A</v>
      </c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T360" s="107"/>
      <c r="BA360" s="11"/>
      <c r="BB360" s="11"/>
      <c r="BC360" s="11"/>
      <c r="BD360" s="11"/>
      <c r="BE360" s="11"/>
      <c r="BH360" s="11"/>
      <c r="BI360" s="11"/>
      <c r="BJ360" s="11"/>
      <c r="BK360" s="11"/>
      <c r="BL360" s="11"/>
      <c r="BM360" s="11"/>
      <c r="BN360" s="11"/>
    </row>
    <row r="361" spans="1:66" s="1" customFormat="1" x14ac:dyDescent="0.3">
      <c r="A361" s="11"/>
      <c r="B361" s="1" t="e">
        <f t="shared" si="83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118"/>
      <c r="N361" s="5"/>
      <c r="O361" s="5"/>
      <c r="P361" s="5"/>
      <c r="Q361" s="5"/>
      <c r="R361" s="5"/>
      <c r="S361" s="5"/>
      <c r="T361" s="5"/>
      <c r="U361" s="5"/>
      <c r="V361" s="1" t="str">
        <f t="shared" si="91"/>
        <v/>
      </c>
      <c r="W361" s="1" t="str">
        <f t="shared" si="92"/>
        <v/>
      </c>
      <c r="X361" s="1" t="str">
        <f t="shared" si="92"/>
        <v/>
      </c>
      <c r="Y361" s="1" t="str">
        <f t="shared" si="92"/>
        <v/>
      </c>
      <c r="Z361" s="1" t="e">
        <f t="shared" si="93"/>
        <v>#N/A</v>
      </c>
      <c r="AA361" s="3">
        <f t="shared" si="90"/>
        <v>0</v>
      </c>
      <c r="AB361" s="13" t="e">
        <f t="shared" si="84"/>
        <v>#N/A</v>
      </c>
      <c r="AC361" s="13" t="e">
        <f t="shared" si="85"/>
        <v>#N/A</v>
      </c>
      <c r="AD361" s="13" t="e">
        <f t="shared" si="86"/>
        <v>#N/A</v>
      </c>
      <c r="AE361" s="13" t="e">
        <f t="shared" si="87"/>
        <v>#N/A</v>
      </c>
      <c r="AF361" s="13" t="e">
        <f t="shared" si="88"/>
        <v>#N/A</v>
      </c>
      <c r="AG361" s="13" t="e">
        <f t="shared" si="89"/>
        <v>#N/A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T361" s="107"/>
      <c r="BA361" s="11"/>
      <c r="BB361" s="11"/>
      <c r="BC361" s="11"/>
      <c r="BD361" s="11"/>
      <c r="BE361" s="11"/>
      <c r="BH361" s="11"/>
      <c r="BI361" s="11"/>
      <c r="BJ361" s="11"/>
      <c r="BK361" s="11"/>
      <c r="BL361" s="11"/>
      <c r="BM361" s="11"/>
      <c r="BN361" s="11"/>
    </row>
    <row r="362" spans="1:66" s="1" customFormat="1" x14ac:dyDescent="0.3">
      <c r="A362" s="11"/>
      <c r="B362" s="1" t="e">
        <f t="shared" si="83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118"/>
      <c r="N362" s="5"/>
      <c r="O362" s="5"/>
      <c r="P362" s="5"/>
      <c r="Q362" s="5"/>
      <c r="R362" s="5"/>
      <c r="S362" s="5"/>
      <c r="T362" s="5"/>
      <c r="U362" s="5"/>
      <c r="V362" s="1" t="str">
        <f t="shared" si="91"/>
        <v/>
      </c>
      <c r="W362" s="1" t="str">
        <f t="shared" si="92"/>
        <v/>
      </c>
      <c r="X362" s="1" t="str">
        <f t="shared" si="92"/>
        <v/>
      </c>
      <c r="Y362" s="1" t="str">
        <f t="shared" si="92"/>
        <v/>
      </c>
      <c r="Z362" s="1" t="e">
        <f t="shared" si="93"/>
        <v>#N/A</v>
      </c>
      <c r="AA362" s="3">
        <f t="shared" si="90"/>
        <v>0</v>
      </c>
      <c r="AB362" s="13" t="e">
        <f t="shared" si="84"/>
        <v>#N/A</v>
      </c>
      <c r="AC362" s="13" t="e">
        <f t="shared" si="85"/>
        <v>#N/A</v>
      </c>
      <c r="AD362" s="13" t="e">
        <f t="shared" si="86"/>
        <v>#N/A</v>
      </c>
      <c r="AE362" s="13" t="e">
        <f t="shared" si="87"/>
        <v>#N/A</v>
      </c>
      <c r="AF362" s="13" t="e">
        <f t="shared" si="88"/>
        <v>#N/A</v>
      </c>
      <c r="AG362" s="13" t="e">
        <f t="shared" si="89"/>
        <v>#N/A</v>
      </c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T362" s="107"/>
      <c r="BA362" s="11"/>
      <c r="BB362" s="11"/>
      <c r="BC362" s="11"/>
      <c r="BD362" s="11"/>
      <c r="BE362" s="11"/>
      <c r="BH362" s="11"/>
      <c r="BI362" s="11"/>
      <c r="BJ362" s="11"/>
      <c r="BK362" s="11"/>
      <c r="BL362" s="11"/>
      <c r="BM362" s="11"/>
      <c r="BN362" s="11"/>
    </row>
    <row r="363" spans="1:66" s="1" customFormat="1" x14ac:dyDescent="0.3">
      <c r="A363" s="11"/>
      <c r="B363" s="1" t="e">
        <f t="shared" si="83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118"/>
      <c r="N363" s="5"/>
      <c r="O363" s="5"/>
      <c r="P363" s="5"/>
      <c r="Q363" s="5"/>
      <c r="R363" s="5"/>
      <c r="S363" s="5"/>
      <c r="T363" s="5"/>
      <c r="U363" s="5"/>
      <c r="V363" s="1" t="str">
        <f t="shared" si="91"/>
        <v/>
      </c>
      <c r="W363" s="1" t="str">
        <f t="shared" si="92"/>
        <v/>
      </c>
      <c r="X363" s="1" t="str">
        <f t="shared" si="92"/>
        <v/>
      </c>
      <c r="Y363" s="1" t="str">
        <f t="shared" si="92"/>
        <v/>
      </c>
      <c r="Z363" s="1" t="e">
        <f t="shared" si="93"/>
        <v>#N/A</v>
      </c>
      <c r="AA363" s="3">
        <f t="shared" si="90"/>
        <v>0</v>
      </c>
      <c r="AB363" s="13" t="e">
        <f t="shared" si="84"/>
        <v>#N/A</v>
      </c>
      <c r="AC363" s="13" t="e">
        <f t="shared" si="85"/>
        <v>#N/A</v>
      </c>
      <c r="AD363" s="13" t="e">
        <f t="shared" si="86"/>
        <v>#N/A</v>
      </c>
      <c r="AE363" s="13" t="e">
        <f t="shared" si="87"/>
        <v>#N/A</v>
      </c>
      <c r="AF363" s="13" t="e">
        <f t="shared" si="88"/>
        <v>#N/A</v>
      </c>
      <c r="AG363" s="13" t="e">
        <f t="shared" si="89"/>
        <v>#N/A</v>
      </c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T363" s="107"/>
      <c r="BA363" s="11"/>
      <c r="BB363" s="11"/>
      <c r="BC363" s="11"/>
      <c r="BD363" s="11"/>
      <c r="BE363" s="11"/>
      <c r="BH363" s="11"/>
      <c r="BI363" s="11"/>
      <c r="BJ363" s="11"/>
      <c r="BK363" s="11"/>
      <c r="BL363" s="11"/>
      <c r="BM363" s="11"/>
      <c r="BN363" s="11"/>
    </row>
    <row r="364" spans="1:66" s="1" customFormat="1" x14ac:dyDescent="0.3">
      <c r="A364" s="11"/>
      <c r="B364" s="1" t="e">
        <f t="shared" si="83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118"/>
      <c r="N364" s="5"/>
      <c r="O364" s="5"/>
      <c r="P364" s="5"/>
      <c r="Q364" s="5"/>
      <c r="R364" s="5"/>
      <c r="S364" s="5"/>
      <c r="T364" s="5"/>
      <c r="U364" s="5"/>
      <c r="V364" s="1" t="str">
        <f t="shared" si="91"/>
        <v/>
      </c>
      <c r="W364" s="1" t="str">
        <f t="shared" si="92"/>
        <v/>
      </c>
      <c r="X364" s="1" t="str">
        <f t="shared" si="92"/>
        <v/>
      </c>
      <c r="Y364" s="1" t="str">
        <f t="shared" si="92"/>
        <v/>
      </c>
      <c r="Z364" s="1" t="e">
        <f t="shared" si="93"/>
        <v>#N/A</v>
      </c>
      <c r="AA364" s="3">
        <f t="shared" si="90"/>
        <v>0</v>
      </c>
      <c r="AB364" s="13" t="e">
        <f t="shared" si="84"/>
        <v>#N/A</v>
      </c>
      <c r="AC364" s="13" t="e">
        <f t="shared" si="85"/>
        <v>#N/A</v>
      </c>
      <c r="AD364" s="13" t="e">
        <f t="shared" si="86"/>
        <v>#N/A</v>
      </c>
      <c r="AE364" s="13" t="e">
        <f t="shared" si="87"/>
        <v>#N/A</v>
      </c>
      <c r="AF364" s="13" t="e">
        <f t="shared" si="88"/>
        <v>#N/A</v>
      </c>
      <c r="AG364" s="13" t="e">
        <f t="shared" si="89"/>
        <v>#N/A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T364" s="107"/>
      <c r="BA364" s="11"/>
      <c r="BB364" s="11"/>
      <c r="BC364" s="11"/>
      <c r="BD364" s="11"/>
      <c r="BE364" s="11"/>
      <c r="BH364" s="11"/>
      <c r="BI364" s="11"/>
      <c r="BJ364" s="11"/>
      <c r="BK364" s="11"/>
      <c r="BL364" s="11"/>
      <c r="BM364" s="11"/>
      <c r="BN364" s="11"/>
    </row>
    <row r="365" spans="1:66" s="1" customFormat="1" x14ac:dyDescent="0.3">
      <c r="A365" s="11"/>
      <c r="B365" s="1" t="e">
        <f t="shared" si="83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118"/>
      <c r="N365" s="5"/>
      <c r="O365" s="5"/>
      <c r="P365" s="5"/>
      <c r="Q365" s="5"/>
      <c r="R365" s="5"/>
      <c r="S365" s="5"/>
      <c r="T365" s="5"/>
      <c r="U365" s="5"/>
      <c r="V365" s="1" t="str">
        <f t="shared" si="91"/>
        <v/>
      </c>
      <c r="W365" s="1" t="str">
        <f t="shared" si="92"/>
        <v/>
      </c>
      <c r="X365" s="1" t="str">
        <f t="shared" si="92"/>
        <v/>
      </c>
      <c r="Y365" s="1" t="str">
        <f t="shared" si="92"/>
        <v/>
      </c>
      <c r="Z365" s="1" t="e">
        <f t="shared" si="93"/>
        <v>#N/A</v>
      </c>
      <c r="AA365" s="3">
        <f t="shared" si="90"/>
        <v>0</v>
      </c>
      <c r="AB365" s="13" t="e">
        <f t="shared" si="84"/>
        <v>#N/A</v>
      </c>
      <c r="AC365" s="13" t="e">
        <f t="shared" si="85"/>
        <v>#N/A</v>
      </c>
      <c r="AD365" s="13" t="e">
        <f t="shared" si="86"/>
        <v>#N/A</v>
      </c>
      <c r="AE365" s="13" t="e">
        <f t="shared" si="87"/>
        <v>#N/A</v>
      </c>
      <c r="AF365" s="13" t="e">
        <f t="shared" si="88"/>
        <v>#N/A</v>
      </c>
      <c r="AG365" s="13" t="e">
        <f t="shared" si="89"/>
        <v>#N/A</v>
      </c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T365" s="107"/>
      <c r="BA365" s="11"/>
      <c r="BB365" s="11"/>
      <c r="BC365" s="11"/>
      <c r="BD365" s="11"/>
      <c r="BE365" s="11"/>
      <c r="BH365" s="11"/>
      <c r="BI365" s="11"/>
      <c r="BJ365" s="11"/>
      <c r="BK365" s="11"/>
      <c r="BL365" s="11"/>
      <c r="BM365" s="11"/>
      <c r="BN365" s="11"/>
    </row>
    <row r="366" spans="1:66" s="1" customFormat="1" x14ac:dyDescent="0.3">
      <c r="A366" s="11"/>
      <c r="B366" s="1" t="e">
        <f t="shared" si="83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118"/>
      <c r="N366" s="5"/>
      <c r="O366" s="5"/>
      <c r="P366" s="5"/>
      <c r="Q366" s="5"/>
      <c r="R366" s="5"/>
      <c r="S366" s="5"/>
      <c r="T366" s="5"/>
      <c r="U366" s="5"/>
      <c r="V366" s="1" t="str">
        <f t="shared" si="91"/>
        <v/>
      </c>
      <c r="W366" s="1" t="str">
        <f t="shared" si="92"/>
        <v/>
      </c>
      <c r="X366" s="1" t="str">
        <f t="shared" si="92"/>
        <v/>
      </c>
      <c r="Y366" s="1" t="str">
        <f t="shared" si="92"/>
        <v/>
      </c>
      <c r="Z366" s="1" t="e">
        <f t="shared" si="93"/>
        <v>#N/A</v>
      </c>
      <c r="AA366" s="3">
        <f t="shared" si="90"/>
        <v>0</v>
      </c>
      <c r="AB366" s="13" t="e">
        <f t="shared" si="84"/>
        <v>#N/A</v>
      </c>
      <c r="AC366" s="13" t="e">
        <f t="shared" si="85"/>
        <v>#N/A</v>
      </c>
      <c r="AD366" s="13" t="e">
        <f t="shared" si="86"/>
        <v>#N/A</v>
      </c>
      <c r="AE366" s="13" t="e">
        <f t="shared" si="87"/>
        <v>#N/A</v>
      </c>
      <c r="AF366" s="13" t="e">
        <f t="shared" si="88"/>
        <v>#N/A</v>
      </c>
      <c r="AG366" s="13" t="e">
        <f t="shared" si="89"/>
        <v>#N/A</v>
      </c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T366" s="107"/>
      <c r="BA366" s="11"/>
      <c r="BB366" s="11"/>
      <c r="BC366" s="11"/>
      <c r="BD366" s="11"/>
      <c r="BE366" s="11"/>
      <c r="BH366" s="11"/>
      <c r="BI366" s="11"/>
      <c r="BJ366" s="11"/>
      <c r="BK366" s="11"/>
      <c r="BL366" s="11"/>
      <c r="BM366" s="11"/>
      <c r="BN366" s="11"/>
    </row>
    <row r="367" spans="1:66" s="1" customFormat="1" x14ac:dyDescent="0.3">
      <c r="A367" s="11"/>
      <c r="B367" s="1" t="e">
        <f t="shared" si="83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118"/>
      <c r="N367" s="5"/>
      <c r="O367" s="5"/>
      <c r="P367" s="5"/>
      <c r="Q367" s="5"/>
      <c r="R367" s="5"/>
      <c r="S367" s="5"/>
      <c r="T367" s="5"/>
      <c r="U367" s="5"/>
      <c r="V367" s="1" t="str">
        <f t="shared" si="91"/>
        <v/>
      </c>
      <c r="W367" s="1" t="str">
        <f t="shared" si="92"/>
        <v/>
      </c>
      <c r="X367" s="1" t="str">
        <f t="shared" si="92"/>
        <v/>
      </c>
      <c r="Y367" s="1" t="str">
        <f t="shared" si="92"/>
        <v/>
      </c>
      <c r="Z367" s="1" t="e">
        <f t="shared" si="93"/>
        <v>#N/A</v>
      </c>
      <c r="AA367" s="3">
        <f t="shared" si="90"/>
        <v>0</v>
      </c>
      <c r="AB367" s="13" t="e">
        <f t="shared" si="84"/>
        <v>#N/A</v>
      </c>
      <c r="AC367" s="13" t="e">
        <f t="shared" si="85"/>
        <v>#N/A</v>
      </c>
      <c r="AD367" s="13" t="e">
        <f t="shared" si="86"/>
        <v>#N/A</v>
      </c>
      <c r="AE367" s="13" t="e">
        <f t="shared" si="87"/>
        <v>#N/A</v>
      </c>
      <c r="AF367" s="13" t="e">
        <f t="shared" si="88"/>
        <v>#N/A</v>
      </c>
      <c r="AG367" s="13" t="e">
        <f t="shared" si="89"/>
        <v>#N/A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T367" s="107"/>
      <c r="BA367" s="11"/>
      <c r="BB367" s="11"/>
      <c r="BC367" s="11"/>
      <c r="BD367" s="11"/>
      <c r="BE367" s="11"/>
      <c r="BH367" s="11"/>
      <c r="BI367" s="11"/>
      <c r="BJ367" s="11"/>
      <c r="BK367" s="11"/>
      <c r="BL367" s="11"/>
      <c r="BM367" s="11"/>
      <c r="BN367" s="11"/>
    </row>
    <row r="368" spans="1:66" s="1" customFormat="1" x14ac:dyDescent="0.3">
      <c r="A368" s="11"/>
      <c r="B368" s="1" t="e">
        <f t="shared" si="83"/>
        <v>#N/A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118"/>
      <c r="N368" s="5"/>
      <c r="O368" s="5"/>
      <c r="P368" s="5"/>
      <c r="Q368" s="5"/>
      <c r="R368" s="5"/>
      <c r="S368" s="5"/>
      <c r="T368" s="5"/>
      <c r="U368" s="5"/>
      <c r="V368" s="1" t="str">
        <f t="shared" si="91"/>
        <v/>
      </c>
      <c r="W368" s="1" t="str">
        <f t="shared" si="92"/>
        <v/>
      </c>
      <c r="X368" s="1" t="str">
        <f t="shared" si="92"/>
        <v/>
      </c>
      <c r="Y368" s="1" t="str">
        <f t="shared" si="92"/>
        <v/>
      </c>
      <c r="Z368" s="1" t="e">
        <f t="shared" si="93"/>
        <v>#N/A</v>
      </c>
      <c r="AA368" s="3">
        <f t="shared" si="90"/>
        <v>0</v>
      </c>
      <c r="AB368" s="13" t="e">
        <f t="shared" si="84"/>
        <v>#N/A</v>
      </c>
      <c r="AC368" s="13" t="e">
        <f t="shared" si="85"/>
        <v>#N/A</v>
      </c>
      <c r="AD368" s="13" t="e">
        <f t="shared" si="86"/>
        <v>#N/A</v>
      </c>
      <c r="AE368" s="13" t="e">
        <f t="shared" si="87"/>
        <v>#N/A</v>
      </c>
      <c r="AF368" s="13" t="e">
        <f t="shared" si="88"/>
        <v>#N/A</v>
      </c>
      <c r="AG368" s="13" t="e">
        <f t="shared" si="89"/>
        <v>#N/A</v>
      </c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T368" s="107"/>
      <c r="BA368" s="11"/>
      <c r="BB368" s="11"/>
      <c r="BC368" s="11"/>
      <c r="BD368" s="11"/>
      <c r="BE368" s="11"/>
      <c r="BH368" s="11"/>
      <c r="BI368" s="11"/>
      <c r="BJ368" s="11"/>
      <c r="BK368" s="11"/>
      <c r="BL368" s="11"/>
      <c r="BM368" s="11"/>
      <c r="BN368" s="11"/>
    </row>
    <row r="369" spans="1:66" s="1" customFormat="1" x14ac:dyDescent="0.3">
      <c r="A369" s="11"/>
      <c r="B369" s="1" t="e">
        <f t="shared" si="83"/>
        <v>#N/A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118"/>
      <c r="N369" s="5"/>
      <c r="O369" s="5"/>
      <c r="P369" s="5"/>
      <c r="Q369" s="5"/>
      <c r="R369" s="5"/>
      <c r="S369" s="5"/>
      <c r="T369" s="5"/>
      <c r="U369" s="5"/>
      <c r="V369" s="1" t="str">
        <f t="shared" si="91"/>
        <v/>
      </c>
      <c r="W369" s="1" t="str">
        <f t="shared" si="92"/>
        <v/>
      </c>
      <c r="X369" s="1" t="str">
        <f t="shared" si="92"/>
        <v/>
      </c>
      <c r="Y369" s="1" t="str">
        <f t="shared" si="92"/>
        <v/>
      </c>
      <c r="Z369" s="1" t="e">
        <f t="shared" si="93"/>
        <v>#N/A</v>
      </c>
      <c r="AA369" s="3">
        <f t="shared" si="90"/>
        <v>0</v>
      </c>
      <c r="AB369" s="13" t="e">
        <f t="shared" si="84"/>
        <v>#N/A</v>
      </c>
      <c r="AC369" s="13" t="e">
        <f t="shared" si="85"/>
        <v>#N/A</v>
      </c>
      <c r="AD369" s="13" t="e">
        <f t="shared" si="86"/>
        <v>#N/A</v>
      </c>
      <c r="AE369" s="13" t="e">
        <f t="shared" si="87"/>
        <v>#N/A</v>
      </c>
      <c r="AF369" s="13" t="e">
        <f t="shared" si="88"/>
        <v>#N/A</v>
      </c>
      <c r="AG369" s="13" t="e">
        <f t="shared" si="89"/>
        <v>#N/A</v>
      </c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T369" s="107"/>
      <c r="BA369" s="11"/>
      <c r="BB369" s="11"/>
      <c r="BC369" s="11"/>
      <c r="BD369" s="11"/>
      <c r="BE369" s="11"/>
      <c r="BH369" s="11"/>
      <c r="BI369" s="11"/>
      <c r="BJ369" s="11"/>
      <c r="BK369" s="11"/>
      <c r="BL369" s="11"/>
      <c r="BM369" s="11"/>
      <c r="BN369" s="11"/>
    </row>
    <row r="370" spans="1:66" s="1" customFormat="1" x14ac:dyDescent="0.3">
      <c r="A370" s="11"/>
      <c r="B370" s="1" t="e">
        <f t="shared" si="83"/>
        <v>#N/A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118"/>
      <c r="N370" s="5"/>
      <c r="O370" s="5"/>
      <c r="P370" s="5"/>
      <c r="Q370" s="5"/>
      <c r="R370" s="5"/>
      <c r="S370" s="5"/>
      <c r="T370" s="5"/>
      <c r="U370" s="5"/>
      <c r="V370" s="1" t="str">
        <f t="shared" si="91"/>
        <v/>
      </c>
      <c r="W370" s="1" t="str">
        <f t="shared" si="92"/>
        <v/>
      </c>
      <c r="X370" s="1" t="str">
        <f t="shared" si="92"/>
        <v/>
      </c>
      <c r="Y370" s="1" t="str">
        <f t="shared" si="92"/>
        <v/>
      </c>
      <c r="Z370" s="1" t="e">
        <f t="shared" si="93"/>
        <v>#N/A</v>
      </c>
      <c r="AA370" s="3">
        <f t="shared" si="90"/>
        <v>0</v>
      </c>
      <c r="AB370" s="13" t="e">
        <f t="shared" si="84"/>
        <v>#N/A</v>
      </c>
      <c r="AC370" s="13" t="e">
        <f t="shared" si="85"/>
        <v>#N/A</v>
      </c>
      <c r="AD370" s="13" t="e">
        <f t="shared" si="86"/>
        <v>#N/A</v>
      </c>
      <c r="AE370" s="13" t="e">
        <f t="shared" si="87"/>
        <v>#N/A</v>
      </c>
      <c r="AF370" s="13" t="e">
        <f t="shared" si="88"/>
        <v>#N/A</v>
      </c>
      <c r="AG370" s="13" t="e">
        <f t="shared" si="89"/>
        <v>#N/A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T370" s="107"/>
      <c r="BA370" s="11"/>
      <c r="BB370" s="11"/>
      <c r="BC370" s="11"/>
      <c r="BD370" s="11"/>
      <c r="BE370" s="11"/>
      <c r="BH370" s="11"/>
      <c r="BI370" s="11"/>
      <c r="BJ370" s="11"/>
      <c r="BK370" s="11"/>
      <c r="BL370" s="11"/>
      <c r="BM370" s="11"/>
      <c r="BN370" s="11"/>
    </row>
    <row r="371" spans="1:66" s="1" customFormat="1" x14ac:dyDescent="0.3">
      <c r="A371" s="11"/>
      <c r="B371" s="1" t="e">
        <f t="shared" si="83"/>
        <v>#N/A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118"/>
      <c r="N371" s="5"/>
      <c r="O371" s="5"/>
      <c r="P371" s="5"/>
      <c r="Q371" s="5"/>
      <c r="R371" s="5"/>
      <c r="S371" s="5"/>
      <c r="T371" s="5"/>
      <c r="U371" s="5"/>
      <c r="V371" s="1" t="str">
        <f t="shared" si="91"/>
        <v/>
      </c>
      <c r="W371" s="1" t="str">
        <f t="shared" si="92"/>
        <v/>
      </c>
      <c r="X371" s="1" t="str">
        <f t="shared" si="92"/>
        <v/>
      </c>
      <c r="Y371" s="1" t="str">
        <f t="shared" si="92"/>
        <v/>
      </c>
      <c r="Z371" s="1" t="e">
        <f t="shared" si="93"/>
        <v>#N/A</v>
      </c>
      <c r="AA371" s="3">
        <f t="shared" si="90"/>
        <v>0</v>
      </c>
      <c r="AB371" s="13" t="e">
        <f t="shared" si="84"/>
        <v>#N/A</v>
      </c>
      <c r="AC371" s="13" t="e">
        <f t="shared" si="85"/>
        <v>#N/A</v>
      </c>
      <c r="AD371" s="13" t="e">
        <f t="shared" si="86"/>
        <v>#N/A</v>
      </c>
      <c r="AE371" s="13" t="e">
        <f t="shared" si="87"/>
        <v>#N/A</v>
      </c>
      <c r="AF371" s="13" t="e">
        <f t="shared" si="88"/>
        <v>#N/A</v>
      </c>
      <c r="AG371" s="13" t="e">
        <f t="shared" si="89"/>
        <v>#N/A</v>
      </c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T371" s="107"/>
      <c r="BA371" s="11"/>
      <c r="BB371" s="11"/>
      <c r="BC371" s="11"/>
      <c r="BD371" s="11"/>
      <c r="BE371" s="11"/>
      <c r="BH371" s="11"/>
      <c r="BI371" s="11"/>
      <c r="BJ371" s="11"/>
      <c r="BK371" s="11"/>
      <c r="BL371" s="11"/>
      <c r="BM371" s="11"/>
      <c r="BN371" s="11"/>
    </row>
    <row r="372" spans="1:66" s="1" customFormat="1" x14ac:dyDescent="0.3">
      <c r="A372" s="11"/>
      <c r="B372" s="1" t="e">
        <f t="shared" si="83"/>
        <v>#N/A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118"/>
      <c r="N372" s="5"/>
      <c r="O372" s="5"/>
      <c r="P372" s="5"/>
      <c r="Q372" s="5"/>
      <c r="R372" s="5"/>
      <c r="S372" s="5"/>
      <c r="T372" s="5"/>
      <c r="U372" s="5"/>
      <c r="V372" s="1" t="str">
        <f t="shared" si="91"/>
        <v/>
      </c>
      <c r="W372" s="1" t="str">
        <f t="shared" si="92"/>
        <v/>
      </c>
      <c r="X372" s="1" t="str">
        <f t="shared" si="92"/>
        <v/>
      </c>
      <c r="Y372" s="1" t="str">
        <f t="shared" si="92"/>
        <v/>
      </c>
      <c r="Z372" s="1" t="e">
        <f t="shared" si="93"/>
        <v>#N/A</v>
      </c>
      <c r="AA372" s="3">
        <f t="shared" si="90"/>
        <v>0</v>
      </c>
      <c r="AB372" s="13" t="e">
        <f t="shared" si="84"/>
        <v>#N/A</v>
      </c>
      <c r="AC372" s="13" t="e">
        <f t="shared" si="85"/>
        <v>#N/A</v>
      </c>
      <c r="AD372" s="13" t="e">
        <f t="shared" si="86"/>
        <v>#N/A</v>
      </c>
      <c r="AE372" s="13" t="e">
        <f t="shared" si="87"/>
        <v>#N/A</v>
      </c>
      <c r="AF372" s="13" t="e">
        <f t="shared" si="88"/>
        <v>#N/A</v>
      </c>
      <c r="AG372" s="13" t="e">
        <f t="shared" si="89"/>
        <v>#N/A</v>
      </c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T372" s="107"/>
      <c r="BA372" s="11"/>
      <c r="BB372" s="11"/>
      <c r="BC372" s="11"/>
      <c r="BD372" s="11"/>
      <c r="BE372" s="11"/>
      <c r="BH372" s="11"/>
      <c r="BI372" s="11"/>
      <c r="BJ372" s="11"/>
      <c r="BK372" s="11"/>
      <c r="BL372" s="11"/>
      <c r="BM372" s="11"/>
      <c r="BN372" s="11"/>
    </row>
    <row r="373" spans="1:66" s="1" customFormat="1" x14ac:dyDescent="0.3">
      <c r="A373" s="11"/>
      <c r="B373" s="1" t="e">
        <f t="shared" si="83"/>
        <v>#N/A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118"/>
      <c r="N373" s="5"/>
      <c r="O373" s="5"/>
      <c r="P373" s="5"/>
      <c r="Q373" s="5"/>
      <c r="R373" s="5"/>
      <c r="S373" s="5"/>
      <c r="T373" s="5"/>
      <c r="U373" s="5"/>
      <c r="V373" s="1" t="str">
        <f t="shared" si="91"/>
        <v/>
      </c>
      <c r="W373" s="1" t="str">
        <f t="shared" si="92"/>
        <v/>
      </c>
      <c r="X373" s="1" t="str">
        <f t="shared" si="92"/>
        <v/>
      </c>
      <c r="Y373" s="1" t="str">
        <f t="shared" si="92"/>
        <v/>
      </c>
      <c r="Z373" s="1" t="e">
        <f t="shared" si="93"/>
        <v>#N/A</v>
      </c>
      <c r="AA373" s="3">
        <f t="shared" si="90"/>
        <v>0</v>
      </c>
      <c r="AB373" s="13" t="e">
        <f t="shared" si="84"/>
        <v>#N/A</v>
      </c>
      <c r="AC373" s="13" t="e">
        <f t="shared" si="85"/>
        <v>#N/A</v>
      </c>
      <c r="AD373" s="13" t="e">
        <f t="shared" si="86"/>
        <v>#N/A</v>
      </c>
      <c r="AE373" s="13" t="e">
        <f t="shared" si="87"/>
        <v>#N/A</v>
      </c>
      <c r="AF373" s="13" t="e">
        <f t="shared" si="88"/>
        <v>#N/A</v>
      </c>
      <c r="AG373" s="13" t="e">
        <f t="shared" si="89"/>
        <v>#N/A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T373" s="107"/>
      <c r="BA373" s="11"/>
      <c r="BB373" s="11"/>
      <c r="BC373" s="11"/>
      <c r="BD373" s="11"/>
      <c r="BE373" s="11"/>
      <c r="BH373" s="11"/>
      <c r="BI373" s="11"/>
      <c r="BJ373" s="11"/>
      <c r="BK373" s="11"/>
      <c r="BL373" s="11"/>
      <c r="BM373" s="11"/>
      <c r="BN373" s="11"/>
    </row>
    <row r="374" spans="1:66" s="1" customFormat="1" x14ac:dyDescent="0.3">
      <c r="A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118"/>
      <c r="N374" s="5"/>
      <c r="O374" s="5"/>
      <c r="P374" s="5"/>
      <c r="Q374" s="5"/>
      <c r="R374" s="5"/>
      <c r="S374" s="5"/>
      <c r="T374" s="5"/>
      <c r="U374" s="5"/>
      <c r="AA374" s="3"/>
      <c r="AB374" s="13"/>
      <c r="AC374" s="13"/>
      <c r="AD374" s="13"/>
      <c r="AE374" s="13"/>
      <c r="AF374" s="13"/>
      <c r="AG374" s="13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T374" s="107"/>
      <c r="BA374" s="11"/>
      <c r="BB374" s="11"/>
      <c r="BC374" s="11"/>
      <c r="BD374" s="11"/>
      <c r="BE374" s="11"/>
      <c r="BH374" s="11"/>
      <c r="BI374" s="11"/>
      <c r="BJ374" s="11"/>
      <c r="BK374" s="11"/>
      <c r="BL374" s="11"/>
      <c r="BM374" s="11"/>
      <c r="BN374" s="11"/>
    </row>
    <row r="375" spans="1:66" s="1" customFormat="1" x14ac:dyDescent="0.3">
      <c r="A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118"/>
      <c r="N375" s="5"/>
      <c r="O375" s="5"/>
      <c r="P375" s="5"/>
      <c r="Q375" s="5"/>
      <c r="R375" s="5"/>
      <c r="S375" s="5"/>
      <c r="T375" s="5"/>
      <c r="U375" s="5"/>
      <c r="AA375" s="3"/>
      <c r="AB375" s="13"/>
      <c r="AC375" s="13"/>
      <c r="AD375" s="13"/>
      <c r="AE375" s="13"/>
      <c r="AF375" s="13"/>
      <c r="AG375" s="13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T375" s="107"/>
      <c r="BA375" s="11"/>
      <c r="BB375" s="11"/>
      <c r="BC375" s="11"/>
      <c r="BD375" s="11"/>
      <c r="BE375" s="11"/>
      <c r="BH375" s="11"/>
      <c r="BI375" s="11"/>
      <c r="BJ375" s="11"/>
      <c r="BK375" s="11"/>
      <c r="BL375" s="11"/>
      <c r="BM375" s="11"/>
      <c r="BN375" s="11"/>
    </row>
    <row r="376" spans="1:66" s="1" customFormat="1" x14ac:dyDescent="0.3">
      <c r="A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118"/>
      <c r="N376" s="5"/>
      <c r="O376" s="5"/>
      <c r="P376" s="5"/>
      <c r="Q376" s="5"/>
      <c r="R376" s="5"/>
      <c r="S376" s="5"/>
      <c r="T376" s="5"/>
      <c r="U376" s="5"/>
      <c r="AA376" s="3"/>
      <c r="AB376" s="13"/>
      <c r="AC376" s="13"/>
      <c r="AD376" s="13"/>
      <c r="AE376" s="13"/>
      <c r="AF376" s="13"/>
      <c r="AG376" s="13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T376" s="107"/>
      <c r="BA376" s="11"/>
      <c r="BB376" s="11"/>
      <c r="BC376" s="11"/>
      <c r="BD376" s="11"/>
      <c r="BE376" s="11"/>
      <c r="BH376" s="11"/>
      <c r="BI376" s="11"/>
      <c r="BJ376" s="11"/>
      <c r="BK376" s="11"/>
      <c r="BL376" s="11"/>
      <c r="BM376" s="11"/>
      <c r="BN376" s="11"/>
    </row>
    <row r="377" spans="1:66" s="1" customFormat="1" x14ac:dyDescent="0.3">
      <c r="A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118"/>
      <c r="N377" s="5"/>
      <c r="O377" s="5"/>
      <c r="P377" s="5"/>
      <c r="Q377" s="5"/>
      <c r="R377" s="5"/>
      <c r="S377" s="5"/>
      <c r="T377" s="5"/>
      <c r="U377" s="5"/>
      <c r="AA377" s="3"/>
      <c r="AB377" s="13"/>
      <c r="AC377" s="13"/>
      <c r="AD377" s="13"/>
      <c r="AE377" s="13"/>
      <c r="AF377" s="13"/>
      <c r="AG377" s="13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T377" s="107"/>
      <c r="BA377" s="11"/>
      <c r="BB377" s="11"/>
      <c r="BC377" s="11"/>
      <c r="BD377" s="11"/>
      <c r="BE377" s="11"/>
      <c r="BH377" s="11"/>
      <c r="BI377" s="11"/>
      <c r="BJ377" s="11"/>
      <c r="BK377" s="11"/>
      <c r="BL377" s="11"/>
      <c r="BM377" s="11"/>
      <c r="BN377" s="11"/>
    </row>
    <row r="378" spans="1:66" s="1" customFormat="1" x14ac:dyDescent="0.3">
      <c r="A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118"/>
      <c r="N378" s="5"/>
      <c r="O378" s="5"/>
      <c r="P378" s="5"/>
      <c r="Q378" s="5"/>
      <c r="R378" s="5"/>
      <c r="S378" s="5"/>
      <c r="T378" s="5"/>
      <c r="U378" s="5"/>
      <c r="AA378" s="3"/>
      <c r="AB378" s="13"/>
      <c r="AC378" s="13"/>
      <c r="AD378" s="13"/>
      <c r="AE378" s="13"/>
      <c r="AF378" s="13"/>
      <c r="AG378" s="13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T378" s="107"/>
      <c r="BA378" s="11"/>
      <c r="BB378" s="11"/>
      <c r="BC378" s="11"/>
      <c r="BD378" s="11"/>
      <c r="BE378" s="11"/>
      <c r="BH378" s="11"/>
      <c r="BI378" s="11"/>
      <c r="BJ378" s="11"/>
      <c r="BK378" s="11"/>
      <c r="BL378" s="11"/>
      <c r="BM378" s="11"/>
      <c r="BN378" s="11"/>
    </row>
    <row r="379" spans="1:66" s="1" customFormat="1" x14ac:dyDescent="0.3">
      <c r="A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118"/>
      <c r="N379" s="5"/>
      <c r="O379" s="5"/>
      <c r="P379" s="5"/>
      <c r="Q379" s="5"/>
      <c r="R379" s="5"/>
      <c r="S379" s="5"/>
      <c r="T379" s="5"/>
      <c r="U379" s="5"/>
      <c r="AA379" s="3"/>
      <c r="AB379" s="13"/>
      <c r="AC379" s="13"/>
      <c r="AD379" s="13"/>
      <c r="AE379" s="13"/>
      <c r="AF379" s="13"/>
      <c r="AG379" s="13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T379" s="107"/>
      <c r="BA379" s="11"/>
      <c r="BB379" s="11"/>
      <c r="BC379" s="11"/>
      <c r="BD379" s="11"/>
      <c r="BE379" s="11"/>
      <c r="BH379" s="11"/>
      <c r="BI379" s="11"/>
      <c r="BJ379" s="11"/>
      <c r="BK379" s="11"/>
      <c r="BL379" s="11"/>
      <c r="BM379" s="11"/>
      <c r="BN379" s="11"/>
    </row>
    <row r="380" spans="1:66" s="1" customFormat="1" x14ac:dyDescent="0.3">
      <c r="A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118"/>
      <c r="N380" s="5"/>
      <c r="O380" s="5"/>
      <c r="P380" s="5"/>
      <c r="Q380" s="5"/>
      <c r="R380" s="5"/>
      <c r="S380" s="5"/>
      <c r="T380" s="5"/>
      <c r="U380" s="5"/>
      <c r="AA380" s="3"/>
      <c r="AB380" s="13"/>
      <c r="AC380" s="13"/>
      <c r="AD380" s="13"/>
      <c r="AE380" s="13"/>
      <c r="AF380" s="13"/>
      <c r="AG380" s="13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T380" s="107"/>
      <c r="BA380" s="11"/>
      <c r="BB380" s="11"/>
      <c r="BC380" s="11"/>
      <c r="BD380" s="11"/>
      <c r="BE380" s="11"/>
      <c r="BH380" s="11"/>
      <c r="BI380" s="11"/>
      <c r="BJ380" s="11"/>
      <c r="BK380" s="11"/>
      <c r="BL380" s="11"/>
      <c r="BM380" s="11"/>
      <c r="BN380" s="11"/>
    </row>
    <row r="381" spans="1:66" s="1" customFormat="1" x14ac:dyDescent="0.3">
      <c r="A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118"/>
      <c r="N381" s="5"/>
      <c r="O381" s="5"/>
      <c r="P381" s="5"/>
      <c r="Q381" s="5"/>
      <c r="R381" s="5"/>
      <c r="S381" s="5"/>
      <c r="T381" s="5"/>
      <c r="U381" s="5"/>
      <c r="AA381" s="3"/>
      <c r="AB381" s="13"/>
      <c r="AC381" s="13"/>
      <c r="AD381" s="13"/>
      <c r="AE381" s="13"/>
      <c r="AF381" s="13"/>
      <c r="AG381" s="13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T381" s="107"/>
      <c r="BA381" s="11"/>
      <c r="BB381" s="11"/>
      <c r="BC381" s="11"/>
      <c r="BD381" s="11"/>
      <c r="BE381" s="11"/>
      <c r="BH381" s="11"/>
      <c r="BI381" s="11"/>
      <c r="BJ381" s="11"/>
      <c r="BK381" s="11"/>
      <c r="BL381" s="11"/>
      <c r="BM381" s="11"/>
      <c r="BN381" s="11"/>
    </row>
    <row r="382" spans="1:66" s="1" customFormat="1" x14ac:dyDescent="0.3">
      <c r="A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118"/>
      <c r="N382" s="5"/>
      <c r="O382" s="5"/>
      <c r="P382" s="5"/>
      <c r="Q382" s="5"/>
      <c r="R382" s="5"/>
      <c r="S382" s="5"/>
      <c r="T382" s="5"/>
      <c r="U382" s="5"/>
      <c r="AA382" s="3"/>
      <c r="AB382" s="13"/>
      <c r="AC382" s="13"/>
      <c r="AD382" s="13"/>
      <c r="AE382" s="13"/>
      <c r="AF382" s="13"/>
      <c r="AG382" s="13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T382" s="107"/>
      <c r="BA382" s="11"/>
      <c r="BB382" s="11"/>
      <c r="BC382" s="11"/>
      <c r="BD382" s="11"/>
      <c r="BE382" s="11"/>
      <c r="BH382" s="11"/>
      <c r="BI382" s="11"/>
      <c r="BJ382" s="11"/>
      <c r="BK382" s="11"/>
      <c r="BL382" s="11"/>
      <c r="BM382" s="11"/>
      <c r="BN382" s="11"/>
    </row>
    <row r="383" spans="1:66" s="1" customFormat="1" x14ac:dyDescent="0.3">
      <c r="A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118"/>
      <c r="N383" s="5"/>
      <c r="O383" s="5"/>
      <c r="P383" s="5"/>
      <c r="Q383" s="5"/>
      <c r="R383" s="5"/>
      <c r="S383" s="5"/>
      <c r="T383" s="5"/>
      <c r="U383" s="5"/>
      <c r="AA383" s="3"/>
      <c r="AB383" s="13"/>
      <c r="AC383" s="13"/>
      <c r="AD383" s="13"/>
      <c r="AE383" s="13"/>
      <c r="AF383" s="13"/>
      <c r="AG383" s="13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T383" s="107"/>
      <c r="BA383" s="11"/>
      <c r="BB383" s="11"/>
      <c r="BC383" s="11"/>
      <c r="BD383" s="11"/>
      <c r="BE383" s="11"/>
      <c r="BH383" s="11"/>
      <c r="BI383" s="11"/>
      <c r="BJ383" s="11"/>
      <c r="BK383" s="11"/>
      <c r="BL383" s="11"/>
      <c r="BM383" s="11"/>
      <c r="BN383" s="11"/>
    </row>
    <row r="384" spans="1:66" s="1" customFormat="1" x14ac:dyDescent="0.3">
      <c r="A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118"/>
      <c r="N384" s="5"/>
      <c r="O384" s="5"/>
      <c r="P384" s="5"/>
      <c r="Q384" s="5"/>
      <c r="R384" s="5"/>
      <c r="S384" s="5"/>
      <c r="T384" s="5"/>
      <c r="U384" s="5"/>
      <c r="AA384" s="3"/>
      <c r="AB384" s="13"/>
      <c r="AC384" s="13"/>
      <c r="AD384" s="13"/>
      <c r="AE384" s="13"/>
      <c r="AF384" s="13"/>
      <c r="AG384" s="13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T384" s="107"/>
      <c r="BA384" s="11"/>
      <c r="BB384" s="11"/>
      <c r="BC384" s="11"/>
      <c r="BD384" s="11"/>
      <c r="BE384" s="11"/>
      <c r="BH384" s="11"/>
      <c r="BI384" s="11"/>
      <c r="BJ384" s="11"/>
      <c r="BK384" s="11"/>
      <c r="BL384" s="11"/>
      <c r="BM384" s="11"/>
      <c r="BN384" s="11"/>
    </row>
    <row r="385" spans="1:66" s="1" customFormat="1" x14ac:dyDescent="0.3">
      <c r="A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118"/>
      <c r="N385" s="5"/>
      <c r="O385" s="5"/>
      <c r="P385" s="5"/>
      <c r="Q385" s="5"/>
      <c r="R385" s="5"/>
      <c r="S385" s="5"/>
      <c r="T385" s="5"/>
      <c r="U385" s="5"/>
      <c r="AA385" s="3"/>
      <c r="AB385" s="13"/>
      <c r="AC385" s="13"/>
      <c r="AD385" s="13"/>
      <c r="AE385" s="13"/>
      <c r="AF385" s="13"/>
      <c r="AG385" s="13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T385" s="107"/>
      <c r="BA385" s="11"/>
      <c r="BB385" s="11"/>
      <c r="BC385" s="11"/>
      <c r="BD385" s="11"/>
      <c r="BE385" s="11"/>
      <c r="BH385" s="11"/>
      <c r="BI385" s="11"/>
      <c r="BJ385" s="11"/>
      <c r="BK385" s="11"/>
      <c r="BL385" s="11"/>
      <c r="BM385" s="11"/>
      <c r="BN385" s="11"/>
    </row>
    <row r="386" spans="1:66" s="1" customFormat="1" x14ac:dyDescent="0.3">
      <c r="A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118"/>
      <c r="N386" s="5"/>
      <c r="O386" s="5"/>
      <c r="P386" s="5"/>
      <c r="Q386" s="5"/>
      <c r="R386" s="5"/>
      <c r="S386" s="5"/>
      <c r="T386" s="5"/>
      <c r="U386" s="5"/>
      <c r="AA386" s="3"/>
      <c r="AB386" s="13"/>
      <c r="AC386" s="13"/>
      <c r="AD386" s="13"/>
      <c r="AE386" s="13"/>
      <c r="AF386" s="13"/>
      <c r="AG386" s="13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T386" s="107"/>
      <c r="BA386" s="11"/>
      <c r="BB386" s="11"/>
      <c r="BC386" s="11"/>
      <c r="BD386" s="11"/>
      <c r="BE386" s="11"/>
      <c r="BH386" s="11"/>
      <c r="BI386" s="11"/>
      <c r="BJ386" s="11"/>
      <c r="BK386" s="11"/>
      <c r="BL386" s="11"/>
      <c r="BM386" s="11"/>
      <c r="BN386" s="11"/>
    </row>
    <row r="387" spans="1:66" s="1" customFormat="1" x14ac:dyDescent="0.3">
      <c r="A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118"/>
      <c r="N387" s="5"/>
      <c r="O387" s="5"/>
      <c r="P387" s="5"/>
      <c r="Q387" s="5"/>
      <c r="R387" s="5"/>
      <c r="S387" s="5"/>
      <c r="T387" s="5"/>
      <c r="U387" s="5"/>
      <c r="AA387" s="3"/>
      <c r="AB387" s="13"/>
      <c r="AC387" s="13"/>
      <c r="AD387" s="13"/>
      <c r="AE387" s="13"/>
      <c r="AF387" s="13"/>
      <c r="AG387" s="13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T387" s="107"/>
      <c r="BA387" s="11"/>
      <c r="BB387" s="11"/>
      <c r="BC387" s="11"/>
      <c r="BD387" s="11"/>
      <c r="BE387" s="11"/>
      <c r="BH387" s="11"/>
      <c r="BI387" s="11"/>
      <c r="BJ387" s="11"/>
      <c r="BK387" s="11"/>
      <c r="BL387" s="11"/>
      <c r="BM387" s="11"/>
      <c r="BN387" s="11"/>
    </row>
    <row r="388" spans="1:66" s="1" customFormat="1" x14ac:dyDescent="0.3">
      <c r="A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118"/>
      <c r="N388" s="5"/>
      <c r="O388" s="5"/>
      <c r="P388" s="5"/>
      <c r="Q388" s="5"/>
      <c r="R388" s="5"/>
      <c r="S388" s="5"/>
      <c r="T388" s="5"/>
      <c r="U388" s="5"/>
      <c r="AA388" s="3"/>
      <c r="AB388" s="13"/>
      <c r="AC388" s="13"/>
      <c r="AD388" s="13"/>
      <c r="AE388" s="13"/>
      <c r="AF388" s="13"/>
      <c r="AG388" s="13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T388" s="107"/>
      <c r="BA388" s="11"/>
      <c r="BB388" s="11"/>
      <c r="BC388" s="11"/>
      <c r="BD388" s="11"/>
      <c r="BE388" s="11"/>
      <c r="BH388" s="11"/>
      <c r="BI388" s="11"/>
      <c r="BJ388" s="11"/>
      <c r="BK388" s="11"/>
      <c r="BL388" s="11"/>
      <c r="BM388" s="11"/>
      <c r="BN388" s="11"/>
    </row>
    <row r="389" spans="1:66" s="1" customFormat="1" x14ac:dyDescent="0.3">
      <c r="A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118"/>
      <c r="N389" s="5"/>
      <c r="O389" s="5"/>
      <c r="P389" s="5"/>
      <c r="Q389" s="5"/>
      <c r="R389" s="5"/>
      <c r="S389" s="5"/>
      <c r="T389" s="5"/>
      <c r="U389" s="5"/>
      <c r="AA389" s="3"/>
      <c r="AB389" s="13"/>
      <c r="AC389" s="13"/>
      <c r="AD389" s="13"/>
      <c r="AE389" s="13"/>
      <c r="AF389" s="13"/>
      <c r="AG389" s="13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T389" s="107"/>
      <c r="BA389" s="11"/>
      <c r="BB389" s="11"/>
      <c r="BC389" s="11"/>
      <c r="BD389" s="11"/>
      <c r="BE389" s="11"/>
      <c r="BH389" s="11"/>
      <c r="BI389" s="11"/>
      <c r="BJ389" s="11"/>
      <c r="BK389" s="11"/>
      <c r="BL389" s="11"/>
      <c r="BM389" s="11"/>
      <c r="BN389" s="11"/>
    </row>
    <row r="390" spans="1:66" s="1" customFormat="1" x14ac:dyDescent="0.3">
      <c r="A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118"/>
      <c r="N390" s="5"/>
      <c r="O390" s="5"/>
      <c r="P390" s="5"/>
      <c r="Q390" s="5"/>
      <c r="R390" s="5"/>
      <c r="S390" s="5"/>
      <c r="T390" s="5"/>
      <c r="U390" s="5"/>
      <c r="AA390" s="3"/>
      <c r="AB390" s="13"/>
      <c r="AC390" s="13"/>
      <c r="AD390" s="13"/>
      <c r="AE390" s="13"/>
      <c r="AF390" s="13"/>
      <c r="AG390" s="13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T390" s="107"/>
      <c r="BA390" s="11"/>
      <c r="BB390" s="11"/>
      <c r="BC390" s="11"/>
      <c r="BD390" s="11"/>
      <c r="BE390" s="11"/>
      <c r="BH390" s="11"/>
      <c r="BI390" s="11"/>
      <c r="BJ390" s="11"/>
      <c r="BK390" s="11"/>
      <c r="BL390" s="11"/>
      <c r="BM390" s="11"/>
      <c r="BN390" s="11"/>
    </row>
    <row r="391" spans="1:66" s="1" customFormat="1" x14ac:dyDescent="0.3">
      <c r="A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118"/>
      <c r="N391" s="5"/>
      <c r="O391" s="5"/>
      <c r="P391" s="5"/>
      <c r="Q391" s="5"/>
      <c r="R391" s="5"/>
      <c r="S391" s="5"/>
      <c r="T391" s="5"/>
      <c r="U391" s="5"/>
      <c r="AA391" s="3"/>
      <c r="AB391" s="13"/>
      <c r="AC391" s="13"/>
      <c r="AD391" s="13"/>
      <c r="AE391" s="13"/>
      <c r="AF391" s="13"/>
      <c r="AG391" s="13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T391" s="107"/>
      <c r="BA391" s="11"/>
      <c r="BB391" s="11"/>
      <c r="BC391" s="11"/>
      <c r="BD391" s="11"/>
      <c r="BE391" s="11"/>
      <c r="BH391" s="11"/>
      <c r="BI391" s="11"/>
      <c r="BJ391" s="11"/>
      <c r="BK391" s="11"/>
      <c r="BL391" s="11"/>
      <c r="BM391" s="11"/>
      <c r="BN391" s="11"/>
    </row>
    <row r="392" spans="1:66" s="1" customFormat="1" x14ac:dyDescent="0.3">
      <c r="A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118"/>
      <c r="N392" s="5"/>
      <c r="O392" s="5"/>
      <c r="P392" s="5"/>
      <c r="Q392" s="5"/>
      <c r="R392" s="5"/>
      <c r="S392" s="5"/>
      <c r="T392" s="5"/>
      <c r="U392" s="5"/>
      <c r="AA392" s="3"/>
      <c r="AB392" s="13"/>
      <c r="AC392" s="13"/>
      <c r="AD392" s="13"/>
      <c r="AE392" s="13"/>
      <c r="AF392" s="13"/>
      <c r="AG392" s="13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T392" s="107"/>
      <c r="BA392" s="11"/>
      <c r="BB392" s="11"/>
      <c r="BC392" s="11"/>
      <c r="BD392" s="11"/>
      <c r="BE392" s="11"/>
      <c r="BH392" s="11"/>
      <c r="BI392" s="11"/>
      <c r="BJ392" s="11"/>
      <c r="BK392" s="11"/>
      <c r="BL392" s="11"/>
      <c r="BM392" s="11"/>
      <c r="BN392" s="11"/>
    </row>
    <row r="393" spans="1:66" s="1" customFormat="1" x14ac:dyDescent="0.3">
      <c r="A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118"/>
      <c r="N393" s="5"/>
      <c r="O393" s="5"/>
      <c r="P393" s="5"/>
      <c r="Q393" s="5"/>
      <c r="R393" s="5"/>
      <c r="S393" s="5"/>
      <c r="T393" s="5"/>
      <c r="U393" s="5"/>
      <c r="AA393" s="3"/>
      <c r="AB393" s="13"/>
      <c r="AC393" s="13"/>
      <c r="AD393" s="13"/>
      <c r="AE393" s="13"/>
      <c r="AF393" s="13"/>
      <c r="AG393" s="13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T393" s="107"/>
      <c r="BA393" s="11"/>
      <c r="BB393" s="11"/>
      <c r="BC393" s="11"/>
      <c r="BD393" s="11"/>
      <c r="BE393" s="11"/>
      <c r="BH393" s="11"/>
      <c r="BI393" s="11"/>
      <c r="BJ393" s="11"/>
      <c r="BK393" s="11"/>
      <c r="BL393" s="11"/>
      <c r="BM393" s="11"/>
      <c r="BN393" s="11"/>
    </row>
    <row r="394" spans="1:66" s="1" customFormat="1" x14ac:dyDescent="0.3">
      <c r="A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118"/>
      <c r="N394" s="5"/>
      <c r="O394" s="5"/>
      <c r="P394" s="5"/>
      <c r="Q394" s="5"/>
      <c r="R394" s="5"/>
      <c r="S394" s="5"/>
      <c r="T394" s="5"/>
      <c r="U394" s="5"/>
      <c r="AA394" s="3"/>
      <c r="AB394" s="13"/>
      <c r="AC394" s="13"/>
      <c r="AD394" s="13"/>
      <c r="AE394" s="13"/>
      <c r="AF394" s="13"/>
      <c r="AG394" s="13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T394" s="107"/>
      <c r="BA394" s="11"/>
      <c r="BB394" s="11"/>
      <c r="BC394" s="11"/>
      <c r="BD394" s="11"/>
      <c r="BE394" s="11"/>
      <c r="BH394" s="11"/>
      <c r="BI394" s="11"/>
      <c r="BJ394" s="11"/>
      <c r="BK394" s="11"/>
      <c r="BL394" s="11"/>
      <c r="BM394" s="11"/>
      <c r="BN394" s="11"/>
    </row>
    <row r="395" spans="1:66" s="1" customFormat="1" x14ac:dyDescent="0.3">
      <c r="A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118"/>
      <c r="N395" s="5"/>
      <c r="O395" s="5"/>
      <c r="P395" s="5"/>
      <c r="Q395" s="5"/>
      <c r="R395" s="5"/>
      <c r="S395" s="5"/>
      <c r="T395" s="5"/>
      <c r="U395" s="5"/>
      <c r="AA395" s="3"/>
      <c r="AB395" s="13"/>
      <c r="AC395" s="13"/>
      <c r="AD395" s="13"/>
      <c r="AE395" s="13"/>
      <c r="AF395" s="13"/>
      <c r="AG395" s="13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T395" s="107"/>
      <c r="BA395" s="11"/>
      <c r="BB395" s="11"/>
      <c r="BC395" s="11"/>
      <c r="BD395" s="11"/>
      <c r="BE395" s="11"/>
      <c r="BH395" s="11"/>
      <c r="BI395" s="11"/>
      <c r="BJ395" s="11"/>
      <c r="BK395" s="11"/>
      <c r="BL395" s="11"/>
      <c r="BM395" s="11"/>
      <c r="BN395" s="11"/>
    </row>
    <row r="396" spans="1:66" s="1" customFormat="1" x14ac:dyDescent="0.3">
      <c r="A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118"/>
      <c r="N396" s="5"/>
      <c r="O396" s="5"/>
      <c r="P396" s="5"/>
      <c r="Q396" s="5"/>
      <c r="R396" s="5"/>
      <c r="S396" s="5"/>
      <c r="T396" s="5"/>
      <c r="U396" s="5"/>
      <c r="AA396" s="3"/>
      <c r="AB396" s="13"/>
      <c r="AC396" s="13"/>
      <c r="AD396" s="13"/>
      <c r="AE396" s="13"/>
      <c r="AF396" s="13"/>
      <c r="AG396" s="13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T396" s="107"/>
      <c r="BA396" s="11"/>
      <c r="BB396" s="11"/>
      <c r="BC396" s="11"/>
      <c r="BD396" s="11"/>
      <c r="BE396" s="11"/>
      <c r="BH396" s="11"/>
      <c r="BI396" s="11"/>
      <c r="BJ396" s="11"/>
      <c r="BK396" s="11"/>
      <c r="BL396" s="11"/>
      <c r="BM396" s="11"/>
      <c r="BN396" s="11"/>
    </row>
    <row r="397" spans="1:66" s="1" customFormat="1" x14ac:dyDescent="0.3">
      <c r="A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118"/>
      <c r="N397" s="5"/>
      <c r="O397" s="5"/>
      <c r="P397" s="5"/>
      <c r="Q397" s="5"/>
      <c r="R397" s="5"/>
      <c r="S397" s="5"/>
      <c r="T397" s="5"/>
      <c r="U397" s="5"/>
      <c r="AA397" s="3"/>
      <c r="AB397" s="13"/>
      <c r="AC397" s="13"/>
      <c r="AD397" s="13"/>
      <c r="AE397" s="13"/>
      <c r="AF397" s="13"/>
      <c r="AG397" s="13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T397" s="107"/>
      <c r="BA397" s="11"/>
      <c r="BB397" s="11"/>
      <c r="BC397" s="11"/>
      <c r="BD397" s="11"/>
      <c r="BE397" s="11"/>
      <c r="BH397" s="11"/>
      <c r="BI397" s="11"/>
      <c r="BJ397" s="11"/>
      <c r="BK397" s="11"/>
      <c r="BL397" s="11"/>
      <c r="BM397" s="11"/>
      <c r="BN397" s="11"/>
    </row>
    <row r="398" spans="1:66" s="1" customFormat="1" x14ac:dyDescent="0.3">
      <c r="A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118"/>
      <c r="N398" s="5"/>
      <c r="O398" s="5"/>
      <c r="P398" s="5"/>
      <c r="Q398" s="5"/>
      <c r="R398" s="5"/>
      <c r="S398" s="5"/>
      <c r="T398" s="5"/>
      <c r="U398" s="5"/>
      <c r="AA398" s="3"/>
      <c r="AB398" s="13"/>
      <c r="AC398" s="13"/>
      <c r="AD398" s="13"/>
      <c r="AE398" s="13"/>
      <c r="AF398" s="13"/>
      <c r="AG398" s="13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T398" s="107"/>
      <c r="BA398" s="11"/>
      <c r="BB398" s="11"/>
      <c r="BC398" s="11"/>
      <c r="BD398" s="11"/>
      <c r="BE398" s="11"/>
      <c r="BH398" s="11"/>
      <c r="BI398" s="11"/>
      <c r="BJ398" s="11"/>
      <c r="BK398" s="11"/>
      <c r="BL398" s="11"/>
      <c r="BM398" s="11"/>
      <c r="BN398" s="11"/>
    </row>
    <row r="399" spans="1:66" s="1" customFormat="1" x14ac:dyDescent="0.3">
      <c r="A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118"/>
      <c r="N399" s="5"/>
      <c r="O399" s="5"/>
      <c r="P399" s="5"/>
      <c r="Q399" s="5"/>
      <c r="R399" s="5"/>
      <c r="S399" s="5"/>
      <c r="T399" s="5"/>
      <c r="U399" s="5"/>
      <c r="AA399" s="3"/>
      <c r="AB399" s="13"/>
      <c r="AC399" s="13"/>
      <c r="AD399" s="13"/>
      <c r="AE399" s="13"/>
      <c r="AF399" s="13"/>
      <c r="AG399" s="13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T399" s="107"/>
      <c r="BA399" s="11"/>
      <c r="BB399" s="11"/>
      <c r="BC399" s="11"/>
      <c r="BD399" s="11"/>
      <c r="BE399" s="11"/>
      <c r="BH399" s="11"/>
      <c r="BI399" s="11"/>
      <c r="BJ399" s="11"/>
      <c r="BK399" s="11"/>
      <c r="BL399" s="11"/>
      <c r="BM399" s="11"/>
      <c r="BN399" s="11"/>
    </row>
    <row r="400" spans="1:66" s="1" customFormat="1" x14ac:dyDescent="0.3">
      <c r="A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118"/>
      <c r="N400" s="5"/>
      <c r="O400" s="5"/>
      <c r="P400" s="5"/>
      <c r="Q400" s="5"/>
      <c r="R400" s="5"/>
      <c r="S400" s="5"/>
      <c r="T400" s="5"/>
      <c r="U400" s="5"/>
      <c r="AA400" s="3"/>
      <c r="AB400" s="13"/>
      <c r="AC400" s="13"/>
      <c r="AD400" s="13"/>
      <c r="AE400" s="13"/>
      <c r="AF400" s="13"/>
      <c r="AG400" s="13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T400" s="107"/>
      <c r="BA400" s="11"/>
      <c r="BB400" s="11"/>
      <c r="BC400" s="11"/>
      <c r="BD400" s="11"/>
      <c r="BE400" s="11"/>
      <c r="BH400" s="11"/>
      <c r="BI400" s="11"/>
      <c r="BJ400" s="11"/>
      <c r="BK400" s="11"/>
      <c r="BL400" s="11"/>
      <c r="BM400" s="11"/>
      <c r="BN400" s="11"/>
    </row>
    <row r="401" spans="1:66" s="1" customFormat="1" x14ac:dyDescent="0.3">
      <c r="A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118"/>
      <c r="N401" s="5"/>
      <c r="O401" s="5"/>
      <c r="P401" s="5"/>
      <c r="Q401" s="5"/>
      <c r="R401" s="5"/>
      <c r="S401" s="5"/>
      <c r="T401" s="5"/>
      <c r="U401" s="5"/>
      <c r="AA401" s="3"/>
      <c r="AB401" s="13"/>
      <c r="AC401" s="13"/>
      <c r="AD401" s="13"/>
      <c r="AE401" s="13"/>
      <c r="AF401" s="13"/>
      <c r="AG401" s="13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T401" s="107"/>
      <c r="BA401" s="11"/>
      <c r="BB401" s="11"/>
      <c r="BC401" s="11"/>
      <c r="BD401" s="11"/>
      <c r="BE401" s="11"/>
      <c r="BH401" s="11"/>
      <c r="BI401" s="11"/>
      <c r="BJ401" s="11"/>
      <c r="BK401" s="11"/>
      <c r="BL401" s="11"/>
      <c r="BM401" s="11"/>
      <c r="BN401" s="11"/>
    </row>
    <row r="402" spans="1:66" s="1" customFormat="1" x14ac:dyDescent="0.3">
      <c r="A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118"/>
      <c r="N402" s="5"/>
      <c r="O402" s="5"/>
      <c r="P402" s="5"/>
      <c r="Q402" s="5"/>
      <c r="R402" s="5"/>
      <c r="S402" s="5"/>
      <c r="T402" s="5"/>
      <c r="U402" s="5"/>
      <c r="AA402" s="3"/>
      <c r="AB402" s="13"/>
      <c r="AC402" s="13"/>
      <c r="AD402" s="13"/>
      <c r="AE402" s="13"/>
      <c r="AF402" s="13"/>
      <c r="AG402" s="13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T402" s="107"/>
      <c r="BA402" s="11"/>
      <c r="BB402" s="11"/>
      <c r="BC402" s="11"/>
      <c r="BD402" s="11"/>
      <c r="BE402" s="11"/>
      <c r="BH402" s="11"/>
      <c r="BI402" s="11"/>
      <c r="BJ402" s="11"/>
      <c r="BK402" s="11"/>
      <c r="BL402" s="11"/>
      <c r="BM402" s="11"/>
      <c r="BN402" s="11"/>
    </row>
    <row r="403" spans="1:66" s="1" customFormat="1" x14ac:dyDescent="0.3">
      <c r="A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118"/>
      <c r="N403" s="5"/>
      <c r="O403" s="5"/>
      <c r="P403" s="5"/>
      <c r="Q403" s="5"/>
      <c r="R403" s="5"/>
      <c r="S403" s="5"/>
      <c r="T403" s="5"/>
      <c r="U403" s="5"/>
      <c r="AA403" s="3"/>
      <c r="AB403" s="13"/>
      <c r="AC403" s="13"/>
      <c r="AD403" s="13"/>
      <c r="AE403" s="13"/>
      <c r="AF403" s="13"/>
      <c r="AG403" s="13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T403" s="107"/>
      <c r="BA403" s="11"/>
      <c r="BB403" s="11"/>
      <c r="BC403" s="11"/>
      <c r="BD403" s="11"/>
      <c r="BE403" s="11"/>
      <c r="BH403" s="11"/>
      <c r="BI403" s="11"/>
      <c r="BJ403" s="11"/>
      <c r="BK403" s="11"/>
      <c r="BL403" s="11"/>
      <c r="BM403" s="11"/>
      <c r="BN403" s="11"/>
    </row>
    <row r="404" spans="1:66" s="1" customFormat="1" x14ac:dyDescent="0.3">
      <c r="A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118"/>
      <c r="N404" s="5"/>
      <c r="O404" s="5"/>
      <c r="P404" s="5"/>
      <c r="Q404" s="5"/>
      <c r="R404" s="5"/>
      <c r="S404" s="5"/>
      <c r="T404" s="5"/>
      <c r="U404" s="5"/>
      <c r="AA404" s="3"/>
      <c r="AB404" s="13"/>
      <c r="AC404" s="13"/>
      <c r="AD404" s="13"/>
      <c r="AE404" s="13"/>
      <c r="AF404" s="13"/>
      <c r="AG404" s="13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T404" s="107"/>
      <c r="BA404" s="11"/>
      <c r="BB404" s="11"/>
      <c r="BC404" s="11"/>
      <c r="BD404" s="11"/>
      <c r="BE404" s="11"/>
      <c r="BH404" s="11"/>
      <c r="BI404" s="11"/>
      <c r="BJ404" s="11"/>
      <c r="BK404" s="11"/>
      <c r="BL404" s="11"/>
      <c r="BM404" s="11"/>
      <c r="BN404" s="11"/>
    </row>
    <row r="405" spans="1:66" s="1" customFormat="1" x14ac:dyDescent="0.3">
      <c r="A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118"/>
      <c r="N405" s="5"/>
      <c r="O405" s="5"/>
      <c r="P405" s="5"/>
      <c r="Q405" s="5"/>
      <c r="R405" s="5"/>
      <c r="S405" s="5"/>
      <c r="T405" s="5"/>
      <c r="U405" s="5"/>
      <c r="AA405" s="3"/>
      <c r="AB405" s="13"/>
      <c r="AC405" s="13"/>
      <c r="AD405" s="13"/>
      <c r="AE405" s="13"/>
      <c r="AF405" s="13"/>
      <c r="AG405" s="13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T405" s="107"/>
      <c r="BA405" s="11"/>
      <c r="BB405" s="11"/>
      <c r="BC405" s="11"/>
      <c r="BD405" s="11"/>
      <c r="BE405" s="11"/>
      <c r="BH405" s="11"/>
      <c r="BI405" s="11"/>
      <c r="BJ405" s="11"/>
      <c r="BK405" s="11"/>
      <c r="BL405" s="11"/>
      <c r="BM405" s="11"/>
      <c r="BN405" s="11"/>
    </row>
    <row r="406" spans="1:66" s="1" customFormat="1" x14ac:dyDescent="0.3">
      <c r="A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118"/>
      <c r="N406" s="5"/>
      <c r="O406" s="5"/>
      <c r="P406" s="5"/>
      <c r="Q406" s="5"/>
      <c r="R406" s="5"/>
      <c r="S406" s="5"/>
      <c r="T406" s="5"/>
      <c r="U406" s="5"/>
      <c r="AA406" s="3"/>
      <c r="AB406" s="13"/>
      <c r="AC406" s="13"/>
      <c r="AD406" s="13"/>
      <c r="AE406" s="13"/>
      <c r="AF406" s="13"/>
      <c r="AG406" s="13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T406" s="107"/>
      <c r="BA406" s="11"/>
      <c r="BB406" s="11"/>
      <c r="BC406" s="11"/>
      <c r="BD406" s="11"/>
      <c r="BE406" s="11"/>
      <c r="BH406" s="11"/>
      <c r="BI406" s="11"/>
      <c r="BJ406" s="11"/>
      <c r="BK406" s="11"/>
      <c r="BL406" s="11"/>
      <c r="BM406" s="11"/>
      <c r="BN406" s="11"/>
    </row>
    <row r="407" spans="1:66" s="1" customFormat="1" x14ac:dyDescent="0.3">
      <c r="A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118"/>
      <c r="N407" s="5"/>
      <c r="O407" s="5"/>
      <c r="P407" s="5"/>
      <c r="Q407" s="5"/>
      <c r="R407" s="5"/>
      <c r="S407" s="5"/>
      <c r="T407" s="5"/>
      <c r="U407" s="5"/>
      <c r="AA407" s="3"/>
      <c r="AB407" s="13"/>
      <c r="AC407" s="13"/>
      <c r="AD407" s="13"/>
      <c r="AE407" s="13"/>
      <c r="AF407" s="13"/>
      <c r="AG407" s="13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T407" s="107"/>
      <c r="BA407" s="11"/>
      <c r="BB407" s="11"/>
      <c r="BC407" s="11"/>
      <c r="BD407" s="11"/>
      <c r="BE407" s="11"/>
      <c r="BH407" s="11"/>
      <c r="BI407" s="11"/>
      <c r="BJ407" s="11"/>
      <c r="BK407" s="11"/>
      <c r="BL407" s="11"/>
      <c r="BM407" s="11"/>
      <c r="BN407" s="11"/>
    </row>
    <row r="408" spans="1:66" s="1" customFormat="1" x14ac:dyDescent="0.3">
      <c r="A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118"/>
      <c r="N408" s="5"/>
      <c r="O408" s="5"/>
      <c r="P408" s="5"/>
      <c r="Q408" s="5"/>
      <c r="R408" s="5"/>
      <c r="S408" s="5"/>
      <c r="T408" s="5"/>
      <c r="U408" s="5"/>
      <c r="AA408" s="3"/>
      <c r="AB408" s="13"/>
      <c r="AC408" s="13"/>
      <c r="AD408" s="13"/>
      <c r="AE408" s="13"/>
      <c r="AF408" s="13"/>
      <c r="AG408" s="13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T408" s="107"/>
      <c r="BA408" s="11"/>
      <c r="BB408" s="11"/>
      <c r="BC408" s="11"/>
      <c r="BD408" s="11"/>
      <c r="BE408" s="11"/>
      <c r="BH408" s="11"/>
      <c r="BI408" s="11"/>
      <c r="BJ408" s="11"/>
      <c r="BK408" s="11"/>
      <c r="BL408" s="11"/>
      <c r="BM408" s="11"/>
      <c r="BN408" s="11"/>
    </row>
    <row r="409" spans="1:66" s="1" customFormat="1" x14ac:dyDescent="0.3">
      <c r="A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118"/>
      <c r="N409" s="5"/>
      <c r="O409" s="5"/>
      <c r="P409" s="5"/>
      <c r="Q409" s="5"/>
      <c r="R409" s="5"/>
      <c r="S409" s="5"/>
      <c r="T409" s="5"/>
      <c r="U409" s="5"/>
      <c r="AA409" s="3"/>
      <c r="AB409" s="13"/>
      <c r="AC409" s="13"/>
      <c r="AD409" s="13"/>
      <c r="AE409" s="13"/>
      <c r="AF409" s="13"/>
      <c r="AG409" s="13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T409" s="107"/>
      <c r="BA409" s="11"/>
      <c r="BB409" s="11"/>
      <c r="BC409" s="11"/>
      <c r="BD409" s="11"/>
      <c r="BE409" s="11"/>
      <c r="BH409" s="11"/>
      <c r="BI409" s="11"/>
      <c r="BJ409" s="11"/>
      <c r="BK409" s="11"/>
      <c r="BL409" s="11"/>
      <c r="BM409" s="11"/>
      <c r="BN409" s="11"/>
    </row>
    <row r="410" spans="1:66" s="1" customFormat="1" x14ac:dyDescent="0.3">
      <c r="A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118"/>
      <c r="N410" s="5"/>
      <c r="O410" s="5"/>
      <c r="P410" s="5"/>
      <c r="Q410" s="5"/>
      <c r="R410" s="5"/>
      <c r="S410" s="5"/>
      <c r="T410" s="5"/>
      <c r="U410" s="5"/>
      <c r="AA410" s="3"/>
      <c r="AB410" s="13"/>
      <c r="AC410" s="13"/>
      <c r="AD410" s="13"/>
      <c r="AE410" s="13"/>
      <c r="AF410" s="13"/>
      <c r="AG410" s="13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T410" s="107"/>
      <c r="BA410" s="11"/>
      <c r="BB410" s="11"/>
      <c r="BC410" s="11"/>
      <c r="BD410" s="11"/>
      <c r="BE410" s="11"/>
      <c r="BH410" s="11"/>
      <c r="BI410" s="11"/>
      <c r="BJ410" s="11"/>
      <c r="BK410" s="11"/>
      <c r="BL410" s="11"/>
      <c r="BM410" s="11"/>
      <c r="BN410" s="11"/>
    </row>
    <row r="411" spans="1:66" s="1" customFormat="1" x14ac:dyDescent="0.3">
      <c r="A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118"/>
      <c r="N411" s="5"/>
      <c r="O411" s="5"/>
      <c r="P411" s="5"/>
      <c r="Q411" s="5"/>
      <c r="R411" s="5"/>
      <c r="S411" s="5"/>
      <c r="T411" s="5"/>
      <c r="U411" s="5"/>
      <c r="AA411" s="3"/>
      <c r="AB411" s="13"/>
      <c r="AC411" s="13"/>
      <c r="AD411" s="13"/>
      <c r="AE411" s="13"/>
      <c r="AF411" s="13"/>
      <c r="AG411" s="13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T411" s="107"/>
      <c r="BA411" s="11"/>
      <c r="BB411" s="11"/>
      <c r="BC411" s="11"/>
      <c r="BD411" s="11"/>
      <c r="BE411" s="11"/>
      <c r="BH411" s="11"/>
      <c r="BI411" s="11"/>
      <c r="BJ411" s="11"/>
      <c r="BK411" s="11"/>
      <c r="BL411" s="11"/>
      <c r="BM411" s="11"/>
      <c r="BN411" s="11"/>
    </row>
    <row r="412" spans="1:66" s="1" customFormat="1" x14ac:dyDescent="0.3">
      <c r="A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118"/>
      <c r="N412" s="5"/>
      <c r="O412" s="5"/>
      <c r="P412" s="5"/>
      <c r="Q412" s="5"/>
      <c r="R412" s="5"/>
      <c r="S412" s="5"/>
      <c r="T412" s="5"/>
      <c r="U412" s="5"/>
      <c r="AA412" s="3"/>
      <c r="AB412" s="13"/>
      <c r="AC412" s="13"/>
      <c r="AD412" s="13"/>
      <c r="AE412" s="13"/>
      <c r="AF412" s="13"/>
      <c r="AG412" s="13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T412" s="107"/>
      <c r="BA412" s="11"/>
      <c r="BB412" s="11"/>
      <c r="BC412" s="11"/>
      <c r="BD412" s="11"/>
      <c r="BE412" s="11"/>
      <c r="BH412" s="11"/>
      <c r="BI412" s="11"/>
      <c r="BJ412" s="11"/>
      <c r="BK412" s="11"/>
      <c r="BL412" s="11"/>
      <c r="BM412" s="11"/>
      <c r="BN412" s="11"/>
    </row>
    <row r="413" spans="1:66" s="1" customFormat="1" x14ac:dyDescent="0.3">
      <c r="A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118"/>
      <c r="N413" s="5"/>
      <c r="O413" s="5"/>
      <c r="P413" s="5"/>
      <c r="Q413" s="5"/>
      <c r="R413" s="5"/>
      <c r="S413" s="5"/>
      <c r="T413" s="5"/>
      <c r="U413" s="5"/>
      <c r="AA413" s="3"/>
      <c r="AB413" s="13"/>
      <c r="AC413" s="13"/>
      <c r="AD413" s="13"/>
      <c r="AE413" s="13"/>
      <c r="AF413" s="13"/>
      <c r="AG413" s="13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T413" s="107"/>
      <c r="BA413" s="11"/>
      <c r="BB413" s="11"/>
      <c r="BC413" s="11"/>
      <c r="BD413" s="11"/>
      <c r="BE413" s="11"/>
      <c r="BH413" s="11"/>
      <c r="BI413" s="11"/>
      <c r="BJ413" s="11"/>
      <c r="BK413" s="11"/>
      <c r="BL413" s="11"/>
      <c r="BM413" s="11"/>
      <c r="BN413" s="11"/>
    </row>
    <row r="414" spans="1:66" s="1" customFormat="1" x14ac:dyDescent="0.3">
      <c r="A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118"/>
      <c r="N414" s="5"/>
      <c r="O414" s="5"/>
      <c r="P414" s="5"/>
      <c r="Q414" s="5"/>
      <c r="R414" s="5"/>
      <c r="S414" s="5"/>
      <c r="T414" s="5"/>
      <c r="U414" s="5"/>
      <c r="AA414" s="3"/>
      <c r="AB414" s="13"/>
      <c r="AC414" s="13"/>
      <c r="AD414" s="13"/>
      <c r="AE414" s="13"/>
      <c r="AF414" s="13"/>
      <c r="AG414" s="13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T414" s="107"/>
      <c r="BA414" s="11"/>
      <c r="BB414" s="11"/>
      <c r="BC414" s="11"/>
      <c r="BD414" s="11"/>
      <c r="BE414" s="11"/>
      <c r="BH414" s="11"/>
      <c r="BI414" s="11"/>
      <c r="BJ414" s="11"/>
      <c r="BK414" s="11"/>
      <c r="BL414" s="11"/>
      <c r="BM414" s="11"/>
      <c r="BN414" s="11"/>
    </row>
    <row r="415" spans="1:66" s="1" customFormat="1" x14ac:dyDescent="0.3">
      <c r="A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118"/>
      <c r="N415" s="5"/>
      <c r="O415" s="5"/>
      <c r="P415" s="5"/>
      <c r="Q415" s="5"/>
      <c r="R415" s="5"/>
      <c r="S415" s="5"/>
      <c r="T415" s="5"/>
      <c r="U415" s="5"/>
      <c r="AA415" s="3"/>
      <c r="AB415" s="13"/>
      <c r="AC415" s="13"/>
      <c r="AD415" s="13"/>
      <c r="AE415" s="13"/>
      <c r="AF415" s="13"/>
      <c r="AG415" s="13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T415" s="107"/>
      <c r="BA415" s="11"/>
      <c r="BB415" s="11"/>
      <c r="BC415" s="11"/>
      <c r="BD415" s="11"/>
      <c r="BE415" s="11"/>
      <c r="BH415" s="11"/>
      <c r="BI415" s="11"/>
      <c r="BJ415" s="11"/>
      <c r="BK415" s="11"/>
      <c r="BL415" s="11"/>
      <c r="BM415" s="11"/>
      <c r="BN415" s="11"/>
    </row>
    <row r="416" spans="1:66" s="1" customFormat="1" x14ac:dyDescent="0.3">
      <c r="A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118"/>
      <c r="N416" s="5"/>
      <c r="O416" s="5"/>
      <c r="P416" s="5"/>
      <c r="Q416" s="5"/>
      <c r="R416" s="5"/>
      <c r="S416" s="5"/>
      <c r="T416" s="5"/>
      <c r="U416" s="5"/>
      <c r="AA416" s="3"/>
      <c r="AB416" s="13"/>
      <c r="AC416" s="13"/>
      <c r="AD416" s="13"/>
      <c r="AE416" s="13"/>
      <c r="AF416" s="13"/>
      <c r="AG416" s="13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T416" s="107"/>
      <c r="BA416" s="11"/>
      <c r="BB416" s="11"/>
      <c r="BC416" s="11"/>
      <c r="BD416" s="11"/>
      <c r="BE416" s="11"/>
      <c r="BH416" s="11"/>
      <c r="BI416" s="11"/>
      <c r="BJ416" s="11"/>
      <c r="BK416" s="11"/>
      <c r="BL416" s="11"/>
      <c r="BM416" s="11"/>
      <c r="BN416" s="11"/>
    </row>
    <row r="417" spans="1:66" s="1" customFormat="1" x14ac:dyDescent="0.3">
      <c r="A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118"/>
      <c r="N417" s="5"/>
      <c r="O417" s="5"/>
      <c r="P417" s="5"/>
      <c r="Q417" s="5"/>
      <c r="R417" s="5"/>
      <c r="S417" s="5"/>
      <c r="T417" s="5"/>
      <c r="U417" s="5"/>
      <c r="AA417" s="3"/>
      <c r="AB417" s="13"/>
      <c r="AC417" s="13"/>
      <c r="AD417" s="13"/>
      <c r="AE417" s="13"/>
      <c r="AF417" s="13"/>
      <c r="AG417" s="13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T417" s="107"/>
      <c r="BA417" s="11"/>
      <c r="BB417" s="11"/>
      <c r="BC417" s="11"/>
      <c r="BD417" s="11"/>
      <c r="BE417" s="11"/>
      <c r="BH417" s="11"/>
      <c r="BI417" s="11"/>
      <c r="BJ417" s="11"/>
      <c r="BK417" s="11"/>
      <c r="BL417" s="11"/>
      <c r="BM417" s="11"/>
      <c r="BN417" s="11"/>
    </row>
    <row r="418" spans="1:66" s="1" customFormat="1" x14ac:dyDescent="0.3">
      <c r="A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118"/>
      <c r="N418" s="5"/>
      <c r="O418" s="5"/>
      <c r="P418" s="5"/>
      <c r="Q418" s="5"/>
      <c r="R418" s="5"/>
      <c r="S418" s="5"/>
      <c r="T418" s="5"/>
      <c r="U418" s="5"/>
      <c r="AA418" s="3"/>
      <c r="AB418" s="13"/>
      <c r="AC418" s="13"/>
      <c r="AD418" s="13"/>
      <c r="AE418" s="13"/>
      <c r="AF418" s="13"/>
      <c r="AG418" s="13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T418" s="107"/>
      <c r="BA418" s="11"/>
      <c r="BB418" s="11"/>
      <c r="BC418" s="11"/>
      <c r="BD418" s="11"/>
      <c r="BE418" s="11"/>
      <c r="BH418" s="11"/>
      <c r="BI418" s="11"/>
      <c r="BJ418" s="11"/>
      <c r="BK418" s="11"/>
      <c r="BL418" s="11"/>
      <c r="BM418" s="11"/>
      <c r="BN418" s="11"/>
    </row>
    <row r="419" spans="1:66" s="1" customFormat="1" x14ac:dyDescent="0.3">
      <c r="A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118"/>
      <c r="N419" s="5"/>
      <c r="O419" s="5"/>
      <c r="P419" s="5"/>
      <c r="Q419" s="5"/>
      <c r="R419" s="5"/>
      <c r="S419" s="5"/>
      <c r="T419" s="5"/>
      <c r="U419" s="5"/>
      <c r="AA419" s="3"/>
      <c r="AB419" s="13"/>
      <c r="AC419" s="13"/>
      <c r="AD419" s="13"/>
      <c r="AE419" s="13"/>
      <c r="AF419" s="13"/>
      <c r="AG419" s="13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T419" s="107"/>
      <c r="BA419" s="11"/>
      <c r="BB419" s="11"/>
      <c r="BC419" s="11"/>
      <c r="BD419" s="11"/>
      <c r="BE419" s="11"/>
      <c r="BH419" s="11"/>
      <c r="BI419" s="11"/>
      <c r="BJ419" s="11"/>
      <c r="BK419" s="11"/>
      <c r="BL419" s="11"/>
      <c r="BM419" s="11"/>
      <c r="BN419" s="11"/>
    </row>
    <row r="420" spans="1:66" s="1" customFormat="1" x14ac:dyDescent="0.3">
      <c r="A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118"/>
      <c r="N420" s="5"/>
      <c r="O420" s="5"/>
      <c r="P420" s="5"/>
      <c r="Q420" s="5"/>
      <c r="R420" s="5"/>
      <c r="S420" s="5"/>
      <c r="T420" s="5"/>
      <c r="U420" s="5"/>
      <c r="AA420" s="3"/>
      <c r="AB420" s="13"/>
      <c r="AC420" s="13"/>
      <c r="AD420" s="13"/>
      <c r="AE420" s="13"/>
      <c r="AF420" s="13"/>
      <c r="AG420" s="13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T420" s="107"/>
      <c r="BA420" s="11"/>
      <c r="BB420" s="11"/>
      <c r="BC420" s="11"/>
      <c r="BD420" s="11"/>
      <c r="BE420" s="11"/>
      <c r="BH420" s="11"/>
      <c r="BI420" s="11"/>
      <c r="BJ420" s="11"/>
      <c r="BK420" s="11"/>
      <c r="BL420" s="11"/>
      <c r="BM420" s="11"/>
      <c r="BN420" s="11"/>
    </row>
    <row r="421" spans="1:66" s="1" customFormat="1" x14ac:dyDescent="0.3">
      <c r="A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118"/>
      <c r="N421" s="5"/>
      <c r="O421" s="5"/>
      <c r="P421" s="5"/>
      <c r="Q421" s="5"/>
      <c r="R421" s="5"/>
      <c r="S421" s="5"/>
      <c r="T421" s="5"/>
      <c r="U421" s="5"/>
      <c r="AA421" s="3"/>
      <c r="AB421" s="13"/>
      <c r="AC421" s="13"/>
      <c r="AD421" s="13"/>
      <c r="AE421" s="13"/>
      <c r="AF421" s="13"/>
      <c r="AG421" s="13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T421" s="107"/>
      <c r="BA421" s="11"/>
      <c r="BB421" s="11"/>
      <c r="BC421" s="11"/>
      <c r="BD421" s="11"/>
      <c r="BE421" s="11"/>
      <c r="BH421" s="11"/>
      <c r="BI421" s="11"/>
      <c r="BJ421" s="11"/>
      <c r="BK421" s="11"/>
      <c r="BL421" s="11"/>
      <c r="BM421" s="11"/>
      <c r="BN421" s="11"/>
    </row>
    <row r="422" spans="1:66" s="1" customFormat="1" x14ac:dyDescent="0.3">
      <c r="A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118"/>
      <c r="N422" s="5"/>
      <c r="O422" s="5"/>
      <c r="P422" s="5"/>
      <c r="Q422" s="5"/>
      <c r="R422" s="5"/>
      <c r="S422" s="5"/>
      <c r="T422" s="5"/>
      <c r="U422" s="5"/>
      <c r="AA422" s="3"/>
      <c r="AB422" s="13"/>
      <c r="AC422" s="13"/>
      <c r="AD422" s="13"/>
      <c r="AE422" s="13"/>
      <c r="AF422" s="13"/>
      <c r="AG422" s="13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T422" s="107"/>
      <c r="BA422" s="11"/>
      <c r="BB422" s="11"/>
      <c r="BC422" s="11"/>
      <c r="BD422" s="11"/>
      <c r="BE422" s="11"/>
      <c r="BH422" s="11"/>
      <c r="BI422" s="11"/>
      <c r="BJ422" s="11"/>
      <c r="BK422" s="11"/>
      <c r="BL422" s="11"/>
      <c r="BM422" s="11"/>
      <c r="BN422" s="11"/>
    </row>
    <row r="423" spans="1:66" s="1" customFormat="1" x14ac:dyDescent="0.3">
      <c r="A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118"/>
      <c r="N423" s="5"/>
      <c r="O423" s="5"/>
      <c r="P423" s="5"/>
      <c r="Q423" s="5"/>
      <c r="R423" s="5"/>
      <c r="S423" s="5"/>
      <c r="T423" s="5"/>
      <c r="U423" s="5"/>
      <c r="AA423" s="3"/>
      <c r="AB423" s="13"/>
      <c r="AC423" s="13"/>
      <c r="AD423" s="13"/>
      <c r="AE423" s="13"/>
      <c r="AF423" s="13"/>
      <c r="AG423" s="13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T423" s="107"/>
      <c r="BA423" s="11"/>
      <c r="BB423" s="11"/>
      <c r="BC423" s="11"/>
      <c r="BD423" s="11"/>
      <c r="BE423" s="11"/>
      <c r="BH423" s="11"/>
      <c r="BI423" s="11"/>
      <c r="BJ423" s="11"/>
      <c r="BK423" s="11"/>
      <c r="BL423" s="11"/>
      <c r="BM423" s="11"/>
      <c r="BN423" s="11"/>
    </row>
    <row r="424" spans="1:66" s="1" customFormat="1" x14ac:dyDescent="0.3">
      <c r="A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118"/>
      <c r="N424" s="5"/>
      <c r="O424" s="5"/>
      <c r="P424" s="5"/>
      <c r="Q424" s="5"/>
      <c r="R424" s="5"/>
      <c r="S424" s="5"/>
      <c r="T424" s="5"/>
      <c r="U424" s="5"/>
      <c r="AA424" s="3"/>
      <c r="AB424" s="13"/>
      <c r="AC424" s="13"/>
      <c r="AD424" s="13"/>
      <c r="AE424" s="13"/>
      <c r="AF424" s="13"/>
      <c r="AG424" s="13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T424" s="107"/>
      <c r="BA424" s="11"/>
      <c r="BB424" s="11"/>
      <c r="BC424" s="11"/>
      <c r="BD424" s="11"/>
      <c r="BE424" s="11"/>
      <c r="BH424" s="11"/>
      <c r="BI424" s="11"/>
      <c r="BJ424" s="11"/>
      <c r="BK424" s="11"/>
      <c r="BL424" s="11"/>
      <c r="BM424" s="11"/>
      <c r="BN424" s="11"/>
    </row>
    <row r="425" spans="1:66" s="1" customFormat="1" x14ac:dyDescent="0.3">
      <c r="A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118"/>
      <c r="N425" s="5"/>
      <c r="O425" s="5"/>
      <c r="P425" s="5"/>
      <c r="Q425" s="5"/>
      <c r="R425" s="5"/>
      <c r="S425" s="5"/>
      <c r="T425" s="5"/>
      <c r="U425" s="5"/>
      <c r="AA425" s="3"/>
      <c r="AB425" s="13"/>
      <c r="AC425" s="13"/>
      <c r="AD425" s="13"/>
      <c r="AE425" s="13"/>
      <c r="AF425" s="13"/>
      <c r="AG425" s="13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T425" s="107"/>
      <c r="BA425" s="11"/>
      <c r="BB425" s="11"/>
      <c r="BC425" s="11"/>
      <c r="BD425" s="11"/>
      <c r="BE425" s="11"/>
      <c r="BH425" s="11"/>
      <c r="BI425" s="11"/>
      <c r="BJ425" s="11"/>
      <c r="BK425" s="11"/>
      <c r="BL425" s="11"/>
      <c r="BM425" s="11"/>
      <c r="BN425" s="11"/>
    </row>
    <row r="426" spans="1:66" s="1" customFormat="1" x14ac:dyDescent="0.3">
      <c r="A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118"/>
      <c r="N426" s="5"/>
      <c r="O426" s="5"/>
      <c r="P426" s="5"/>
      <c r="Q426" s="5"/>
      <c r="R426" s="5"/>
      <c r="S426" s="5"/>
      <c r="T426" s="5"/>
      <c r="U426" s="5"/>
      <c r="AA426" s="3"/>
      <c r="AB426" s="13"/>
      <c r="AC426" s="13"/>
      <c r="AD426" s="13"/>
      <c r="AE426" s="13"/>
      <c r="AF426" s="13"/>
      <c r="AG426" s="13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T426" s="107"/>
      <c r="BA426" s="11"/>
      <c r="BB426" s="11"/>
      <c r="BC426" s="11"/>
      <c r="BD426" s="11"/>
      <c r="BE426" s="11"/>
      <c r="BH426" s="11"/>
      <c r="BI426" s="11"/>
      <c r="BJ426" s="11"/>
      <c r="BK426" s="11"/>
      <c r="BL426" s="11"/>
      <c r="BM426" s="11"/>
      <c r="BN426" s="11"/>
    </row>
    <row r="427" spans="1:66" s="1" customFormat="1" x14ac:dyDescent="0.3">
      <c r="A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118"/>
      <c r="N427" s="5"/>
      <c r="O427" s="5"/>
      <c r="P427" s="5"/>
      <c r="Q427" s="5"/>
      <c r="R427" s="5"/>
      <c r="S427" s="5"/>
      <c r="T427" s="5"/>
      <c r="U427" s="5"/>
      <c r="AA427" s="3"/>
      <c r="AB427" s="13"/>
      <c r="AC427" s="13"/>
      <c r="AD427" s="13"/>
      <c r="AE427" s="13"/>
      <c r="AF427" s="13"/>
      <c r="AG427" s="13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T427" s="107"/>
      <c r="BA427" s="11"/>
      <c r="BB427" s="11"/>
      <c r="BC427" s="11"/>
      <c r="BD427" s="11"/>
      <c r="BE427" s="11"/>
      <c r="BH427" s="11"/>
      <c r="BI427" s="11"/>
      <c r="BJ427" s="11"/>
      <c r="BK427" s="11"/>
      <c r="BL427" s="11"/>
      <c r="BM427" s="11"/>
      <c r="BN427" s="11"/>
    </row>
    <row r="428" spans="1:66" s="1" customFormat="1" x14ac:dyDescent="0.3">
      <c r="A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118"/>
      <c r="N428" s="5"/>
      <c r="O428" s="5"/>
      <c r="P428" s="5"/>
      <c r="Q428" s="5"/>
      <c r="R428" s="5"/>
      <c r="S428" s="5"/>
      <c r="T428" s="5"/>
      <c r="U428" s="5"/>
      <c r="AA428" s="3"/>
      <c r="AB428" s="13"/>
      <c r="AC428" s="13"/>
      <c r="AD428" s="13"/>
      <c r="AE428" s="13"/>
      <c r="AF428" s="13"/>
      <c r="AG428" s="13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T428" s="107"/>
      <c r="BA428" s="11"/>
      <c r="BB428" s="11"/>
      <c r="BC428" s="11"/>
      <c r="BD428" s="11"/>
      <c r="BE428" s="11"/>
      <c r="BH428" s="11"/>
      <c r="BI428" s="11"/>
      <c r="BJ428" s="11"/>
      <c r="BK428" s="11"/>
      <c r="BL428" s="11"/>
      <c r="BM428" s="11"/>
      <c r="BN428" s="11"/>
    </row>
    <row r="429" spans="1:66" s="1" customFormat="1" x14ac:dyDescent="0.3">
      <c r="A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118"/>
      <c r="N429" s="5"/>
      <c r="O429" s="5"/>
      <c r="P429" s="5"/>
      <c r="Q429" s="5"/>
      <c r="R429" s="5"/>
      <c r="S429" s="5"/>
      <c r="T429" s="5"/>
      <c r="U429" s="5"/>
      <c r="AA429" s="3"/>
      <c r="AB429" s="13"/>
      <c r="AC429" s="13"/>
      <c r="AD429" s="13"/>
      <c r="AE429" s="13"/>
      <c r="AF429" s="13"/>
      <c r="AG429" s="13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T429" s="107"/>
      <c r="BA429" s="11"/>
      <c r="BB429" s="11"/>
      <c r="BC429" s="11"/>
      <c r="BD429" s="11"/>
      <c r="BE429" s="11"/>
      <c r="BH429" s="11"/>
      <c r="BI429" s="11"/>
      <c r="BJ429" s="11"/>
      <c r="BK429" s="11"/>
      <c r="BL429" s="11"/>
      <c r="BM429" s="11"/>
      <c r="BN429" s="11"/>
    </row>
    <row r="430" spans="1:66" s="1" customFormat="1" x14ac:dyDescent="0.3">
      <c r="A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118"/>
      <c r="N430" s="5"/>
      <c r="O430" s="5"/>
      <c r="P430" s="5"/>
      <c r="Q430" s="5"/>
      <c r="R430" s="5"/>
      <c r="S430" s="5"/>
      <c r="T430" s="5"/>
      <c r="U430" s="5"/>
      <c r="AA430" s="3"/>
      <c r="AB430" s="13"/>
      <c r="AC430" s="13"/>
      <c r="AD430" s="13"/>
      <c r="AE430" s="13"/>
      <c r="AF430" s="13"/>
      <c r="AG430" s="13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T430" s="107"/>
      <c r="BA430" s="11"/>
      <c r="BB430" s="11"/>
      <c r="BC430" s="11"/>
      <c r="BD430" s="11"/>
      <c r="BE430" s="11"/>
      <c r="BH430" s="11"/>
      <c r="BI430" s="11"/>
      <c r="BJ430" s="11"/>
      <c r="BK430" s="11"/>
      <c r="BL430" s="11"/>
      <c r="BM430" s="11"/>
      <c r="BN430" s="11"/>
    </row>
    <row r="431" spans="1:66" s="1" customFormat="1" x14ac:dyDescent="0.3">
      <c r="A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118"/>
      <c r="N431" s="5"/>
      <c r="O431" s="5"/>
      <c r="P431" s="5"/>
      <c r="Q431" s="5"/>
      <c r="R431" s="5"/>
      <c r="S431" s="5"/>
      <c r="T431" s="5"/>
      <c r="U431" s="5"/>
      <c r="AA431" s="3"/>
      <c r="AB431" s="13"/>
      <c r="AC431" s="13"/>
      <c r="AD431" s="13"/>
      <c r="AE431" s="13"/>
      <c r="AF431" s="13"/>
      <c r="AG431" s="13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T431" s="107"/>
      <c r="BA431" s="11"/>
      <c r="BB431" s="11"/>
      <c r="BC431" s="11"/>
      <c r="BD431" s="11"/>
      <c r="BE431" s="11"/>
      <c r="BH431" s="11"/>
      <c r="BI431" s="11"/>
      <c r="BJ431" s="11"/>
      <c r="BK431" s="11"/>
      <c r="BL431" s="11"/>
      <c r="BM431" s="11"/>
      <c r="BN431" s="11"/>
    </row>
    <row r="432" spans="1:66" s="1" customFormat="1" x14ac:dyDescent="0.3">
      <c r="A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118"/>
      <c r="N432" s="5"/>
      <c r="O432" s="5"/>
      <c r="P432" s="5"/>
      <c r="Q432" s="5"/>
      <c r="R432" s="5"/>
      <c r="S432" s="5"/>
      <c r="T432" s="5"/>
      <c r="U432" s="5"/>
      <c r="AA432" s="3"/>
      <c r="AB432" s="13"/>
      <c r="AC432" s="13"/>
      <c r="AD432" s="13"/>
      <c r="AE432" s="13"/>
      <c r="AF432" s="13"/>
      <c r="AG432" s="13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T432" s="107"/>
      <c r="BA432" s="11"/>
      <c r="BB432" s="11"/>
      <c r="BC432" s="11"/>
      <c r="BD432" s="11"/>
      <c r="BE432" s="11"/>
      <c r="BH432" s="11"/>
      <c r="BI432" s="11"/>
      <c r="BJ432" s="11"/>
      <c r="BK432" s="11"/>
      <c r="BL432" s="11"/>
      <c r="BM432" s="11"/>
      <c r="BN432" s="11"/>
    </row>
    <row r="433" spans="1:66" s="1" customFormat="1" x14ac:dyDescent="0.3">
      <c r="A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118"/>
      <c r="N433" s="5"/>
      <c r="O433" s="5"/>
      <c r="P433" s="5"/>
      <c r="Q433" s="5"/>
      <c r="R433" s="5"/>
      <c r="S433" s="5"/>
      <c r="T433" s="5"/>
      <c r="U433" s="5"/>
      <c r="AA433" s="3"/>
      <c r="AB433" s="13"/>
      <c r="AC433" s="13"/>
      <c r="AD433" s="13"/>
      <c r="AE433" s="13"/>
      <c r="AF433" s="13"/>
      <c r="AG433" s="13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T433" s="107"/>
      <c r="BA433" s="11"/>
      <c r="BB433" s="11"/>
      <c r="BC433" s="11"/>
      <c r="BD433" s="11"/>
      <c r="BE433" s="11"/>
      <c r="BH433" s="11"/>
      <c r="BI433" s="11"/>
      <c r="BJ433" s="11"/>
      <c r="BK433" s="11"/>
      <c r="BL433" s="11"/>
      <c r="BM433" s="11"/>
      <c r="BN433" s="11"/>
    </row>
    <row r="434" spans="1:66" s="1" customFormat="1" x14ac:dyDescent="0.3">
      <c r="A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118"/>
      <c r="N434" s="5"/>
      <c r="O434" s="5"/>
      <c r="P434" s="5"/>
      <c r="Q434" s="5"/>
      <c r="R434" s="5"/>
      <c r="S434" s="5"/>
      <c r="T434" s="5"/>
      <c r="U434" s="5"/>
      <c r="AA434" s="3"/>
      <c r="AB434" s="13"/>
      <c r="AC434" s="13"/>
      <c r="AD434" s="13"/>
      <c r="AE434" s="13"/>
      <c r="AF434" s="13"/>
      <c r="AG434" s="13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T434" s="107"/>
      <c r="BA434" s="11"/>
      <c r="BB434" s="11"/>
      <c r="BC434" s="11"/>
      <c r="BD434" s="11"/>
      <c r="BE434" s="11"/>
      <c r="BH434" s="11"/>
      <c r="BI434" s="11"/>
      <c r="BJ434" s="11"/>
      <c r="BK434" s="11"/>
      <c r="BL434" s="11"/>
      <c r="BM434" s="11"/>
      <c r="BN434" s="11"/>
    </row>
    <row r="435" spans="1:66" s="1" customFormat="1" x14ac:dyDescent="0.3">
      <c r="A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118"/>
      <c r="N435" s="5"/>
      <c r="O435" s="5"/>
      <c r="P435" s="5"/>
      <c r="Q435" s="5"/>
      <c r="R435" s="5"/>
      <c r="S435" s="5"/>
      <c r="T435" s="5"/>
      <c r="U435" s="5"/>
      <c r="AA435" s="3"/>
      <c r="AB435" s="13"/>
      <c r="AC435" s="13"/>
      <c r="AD435" s="13"/>
      <c r="AE435" s="13"/>
      <c r="AF435" s="13"/>
      <c r="AG435" s="13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T435" s="107"/>
      <c r="BA435" s="11"/>
      <c r="BB435" s="11"/>
      <c r="BC435" s="11"/>
      <c r="BD435" s="11"/>
      <c r="BE435" s="11"/>
      <c r="BH435" s="11"/>
      <c r="BI435" s="11"/>
      <c r="BJ435" s="11"/>
      <c r="BK435" s="11"/>
      <c r="BL435" s="11"/>
      <c r="BM435" s="11"/>
      <c r="BN435" s="11"/>
    </row>
    <row r="436" spans="1:66" s="1" customFormat="1" x14ac:dyDescent="0.3">
      <c r="A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118"/>
      <c r="N436" s="5"/>
      <c r="O436" s="5"/>
      <c r="P436" s="5"/>
      <c r="Q436" s="5"/>
      <c r="R436" s="5"/>
      <c r="S436" s="5"/>
      <c r="T436" s="5"/>
      <c r="U436" s="5"/>
      <c r="AA436" s="3"/>
      <c r="AB436" s="13"/>
      <c r="AC436" s="13"/>
      <c r="AD436" s="13"/>
      <c r="AE436" s="13"/>
      <c r="AF436" s="13"/>
      <c r="AG436" s="13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T436" s="107"/>
      <c r="BA436" s="11"/>
      <c r="BB436" s="11"/>
      <c r="BC436" s="11"/>
      <c r="BD436" s="11"/>
      <c r="BE436" s="11"/>
      <c r="BH436" s="11"/>
      <c r="BI436" s="11"/>
      <c r="BJ436" s="11"/>
      <c r="BK436" s="11"/>
      <c r="BL436" s="11"/>
      <c r="BM436" s="11"/>
      <c r="BN436" s="11"/>
    </row>
    <row r="437" spans="1:66" s="1" customFormat="1" x14ac:dyDescent="0.3">
      <c r="A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118"/>
      <c r="N437" s="5"/>
      <c r="O437" s="5"/>
      <c r="P437" s="5"/>
      <c r="Q437" s="5"/>
      <c r="R437" s="5"/>
      <c r="S437" s="5"/>
      <c r="T437" s="5"/>
      <c r="U437" s="5"/>
      <c r="AA437" s="3"/>
      <c r="AB437" s="13"/>
      <c r="AC437" s="13"/>
      <c r="AD437" s="13"/>
      <c r="AE437" s="13"/>
      <c r="AF437" s="13"/>
      <c r="AG437" s="13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T437" s="107"/>
      <c r="BA437" s="11"/>
      <c r="BB437" s="11"/>
      <c r="BC437" s="11"/>
      <c r="BD437" s="11"/>
      <c r="BE437" s="11"/>
      <c r="BH437" s="11"/>
      <c r="BI437" s="11"/>
      <c r="BJ437" s="11"/>
      <c r="BK437" s="11"/>
      <c r="BL437" s="11"/>
      <c r="BM437" s="11"/>
      <c r="BN437" s="11"/>
    </row>
    <row r="438" spans="1:66" s="1" customFormat="1" x14ac:dyDescent="0.3">
      <c r="A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118"/>
      <c r="N438" s="5"/>
      <c r="O438" s="5"/>
      <c r="P438" s="5"/>
      <c r="Q438" s="5"/>
      <c r="R438" s="5"/>
      <c r="S438" s="5"/>
      <c r="T438" s="5"/>
      <c r="U438" s="5"/>
      <c r="AA438" s="3"/>
      <c r="AB438" s="13"/>
      <c r="AC438" s="13"/>
      <c r="AD438" s="13"/>
      <c r="AE438" s="13"/>
      <c r="AF438" s="13"/>
      <c r="AG438" s="13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T438" s="107"/>
      <c r="BA438" s="11"/>
      <c r="BB438" s="11"/>
      <c r="BC438" s="11"/>
      <c r="BD438" s="11"/>
      <c r="BE438" s="11"/>
      <c r="BH438" s="11"/>
      <c r="BI438" s="11"/>
      <c r="BJ438" s="11"/>
      <c r="BK438" s="11"/>
      <c r="BL438" s="11"/>
      <c r="BM438" s="11"/>
      <c r="BN438" s="11"/>
    </row>
    <row r="439" spans="1:66" s="1" customFormat="1" x14ac:dyDescent="0.3">
      <c r="A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118"/>
      <c r="N439" s="5"/>
      <c r="O439" s="5"/>
      <c r="P439" s="5"/>
      <c r="Q439" s="5"/>
      <c r="R439" s="5"/>
      <c r="S439" s="5"/>
      <c r="T439" s="5"/>
      <c r="U439" s="5"/>
      <c r="AA439" s="3"/>
      <c r="AB439" s="13"/>
      <c r="AC439" s="13"/>
      <c r="AD439" s="13"/>
      <c r="AE439" s="13"/>
      <c r="AF439" s="13"/>
      <c r="AG439" s="13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T439" s="107"/>
      <c r="BA439" s="11"/>
      <c r="BB439" s="11"/>
      <c r="BC439" s="11"/>
      <c r="BD439" s="11"/>
      <c r="BE439" s="11"/>
      <c r="BH439" s="11"/>
      <c r="BI439" s="11"/>
      <c r="BJ439" s="11"/>
      <c r="BK439" s="11"/>
      <c r="BL439" s="11"/>
      <c r="BM439" s="11"/>
      <c r="BN439" s="11"/>
    </row>
    <row r="440" spans="1:66" s="1" customFormat="1" x14ac:dyDescent="0.3">
      <c r="A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118"/>
      <c r="N440" s="5"/>
      <c r="O440" s="5"/>
      <c r="P440" s="5"/>
      <c r="Q440" s="5"/>
      <c r="R440" s="5"/>
      <c r="S440" s="5"/>
      <c r="T440" s="5"/>
      <c r="U440" s="5"/>
      <c r="AA440" s="3"/>
      <c r="AB440" s="13"/>
      <c r="AC440" s="13"/>
      <c r="AD440" s="13"/>
      <c r="AE440" s="13"/>
      <c r="AF440" s="13"/>
      <c r="AG440" s="13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T440" s="107"/>
      <c r="BA440" s="11"/>
      <c r="BB440" s="11"/>
      <c r="BC440" s="11"/>
      <c r="BD440" s="11"/>
      <c r="BE440" s="11"/>
      <c r="BH440" s="11"/>
      <c r="BI440" s="11"/>
      <c r="BJ440" s="11"/>
      <c r="BK440" s="11"/>
      <c r="BL440" s="11"/>
      <c r="BM440" s="11"/>
      <c r="BN440" s="11"/>
    </row>
    <row r="441" spans="1:66" s="1" customFormat="1" x14ac:dyDescent="0.3">
      <c r="A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118"/>
      <c r="N441" s="5"/>
      <c r="O441" s="5"/>
      <c r="P441" s="5"/>
      <c r="Q441" s="5"/>
      <c r="R441" s="5"/>
      <c r="S441" s="5"/>
      <c r="T441" s="5"/>
      <c r="U441" s="5"/>
      <c r="AA441" s="3"/>
      <c r="AB441" s="13"/>
      <c r="AC441" s="13"/>
      <c r="AD441" s="13"/>
      <c r="AE441" s="13"/>
      <c r="AF441" s="13"/>
      <c r="AG441" s="13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T441" s="107"/>
      <c r="BA441" s="11"/>
      <c r="BB441" s="11"/>
      <c r="BC441" s="11"/>
      <c r="BD441" s="11"/>
      <c r="BE441" s="11"/>
      <c r="BH441" s="11"/>
      <c r="BI441" s="11"/>
      <c r="BJ441" s="11"/>
      <c r="BK441" s="11"/>
      <c r="BL441" s="11"/>
      <c r="BM441" s="11"/>
      <c r="BN441" s="11"/>
    </row>
    <row r="442" spans="1:66" s="1" customFormat="1" x14ac:dyDescent="0.3">
      <c r="A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118"/>
      <c r="N442" s="5"/>
      <c r="O442" s="5"/>
      <c r="P442" s="5"/>
      <c r="Q442" s="5"/>
      <c r="R442" s="5"/>
      <c r="S442" s="5"/>
      <c r="T442" s="5"/>
      <c r="U442" s="5"/>
      <c r="AA442" s="3"/>
      <c r="AB442" s="13"/>
      <c r="AC442" s="13"/>
      <c r="AD442" s="13"/>
      <c r="AE442" s="13"/>
      <c r="AF442" s="13"/>
      <c r="AG442" s="13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T442" s="107"/>
      <c r="BA442" s="11"/>
      <c r="BB442" s="11"/>
      <c r="BC442" s="11"/>
      <c r="BD442" s="11"/>
      <c r="BE442" s="11"/>
      <c r="BH442" s="11"/>
      <c r="BI442" s="11"/>
      <c r="BJ442" s="11"/>
      <c r="BK442" s="11"/>
      <c r="BL442" s="11"/>
      <c r="BM442" s="11"/>
      <c r="BN442" s="11"/>
    </row>
    <row r="443" spans="1:66" s="1" customFormat="1" x14ac:dyDescent="0.3">
      <c r="A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118"/>
      <c r="N443" s="5"/>
      <c r="O443" s="5"/>
      <c r="P443" s="5"/>
      <c r="Q443" s="5"/>
      <c r="R443" s="5"/>
      <c r="S443" s="5"/>
      <c r="T443" s="5"/>
      <c r="U443" s="5"/>
      <c r="AA443" s="3"/>
      <c r="AB443" s="13"/>
      <c r="AC443" s="13"/>
      <c r="AD443" s="13"/>
      <c r="AE443" s="13"/>
      <c r="AF443" s="13"/>
      <c r="AG443" s="13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T443" s="107"/>
      <c r="BA443" s="11"/>
      <c r="BB443" s="11"/>
      <c r="BC443" s="11"/>
      <c r="BD443" s="11"/>
      <c r="BE443" s="11"/>
      <c r="BH443" s="11"/>
      <c r="BI443" s="11"/>
      <c r="BJ443" s="11"/>
      <c r="BK443" s="11"/>
      <c r="BL443" s="11"/>
      <c r="BM443" s="11"/>
      <c r="BN443" s="11"/>
    </row>
    <row r="444" spans="1:66" s="1" customFormat="1" x14ac:dyDescent="0.3">
      <c r="A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118"/>
      <c r="N444" s="5"/>
      <c r="O444" s="5"/>
      <c r="P444" s="5"/>
      <c r="Q444" s="5"/>
      <c r="R444" s="5"/>
      <c r="S444" s="5"/>
      <c r="T444" s="5"/>
      <c r="U444" s="5"/>
      <c r="AA444" s="3"/>
      <c r="AB444" s="13"/>
      <c r="AC444" s="13"/>
      <c r="AD444" s="13"/>
      <c r="AE444" s="13"/>
      <c r="AF444" s="13"/>
      <c r="AG444" s="13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T444" s="107"/>
      <c r="BA444" s="11"/>
      <c r="BB444" s="11"/>
      <c r="BC444" s="11"/>
      <c r="BD444" s="11"/>
      <c r="BE444" s="11"/>
      <c r="BH444" s="11"/>
      <c r="BI444" s="11"/>
      <c r="BJ444" s="11"/>
      <c r="BK444" s="11"/>
      <c r="BL444" s="11"/>
      <c r="BM444" s="11"/>
      <c r="BN444" s="11"/>
    </row>
    <row r="445" spans="1:66" s="1" customFormat="1" x14ac:dyDescent="0.3">
      <c r="A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118"/>
      <c r="N445" s="5"/>
      <c r="O445" s="5"/>
      <c r="P445" s="5"/>
      <c r="Q445" s="5"/>
      <c r="R445" s="5"/>
      <c r="S445" s="5"/>
      <c r="T445" s="5"/>
      <c r="U445" s="5"/>
      <c r="AA445" s="3"/>
      <c r="AB445" s="13"/>
      <c r="AC445" s="13"/>
      <c r="AD445" s="13"/>
      <c r="AE445" s="13"/>
      <c r="AF445" s="13"/>
      <c r="AG445" s="13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T445" s="107"/>
      <c r="BA445" s="11"/>
      <c r="BB445" s="11"/>
      <c r="BC445" s="11"/>
      <c r="BD445" s="11"/>
      <c r="BE445" s="11"/>
      <c r="BH445" s="11"/>
      <c r="BI445" s="11"/>
      <c r="BJ445" s="11"/>
      <c r="BK445" s="11"/>
      <c r="BL445" s="11"/>
      <c r="BM445" s="11"/>
      <c r="BN445" s="11"/>
    </row>
    <row r="446" spans="1:66" s="1" customFormat="1" x14ac:dyDescent="0.3">
      <c r="A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118"/>
      <c r="N446" s="5"/>
      <c r="O446" s="5"/>
      <c r="P446" s="5"/>
      <c r="Q446" s="5"/>
      <c r="R446" s="5"/>
      <c r="S446" s="5"/>
      <c r="T446" s="5"/>
      <c r="U446" s="5"/>
      <c r="AA446" s="3"/>
      <c r="AB446" s="13"/>
      <c r="AC446" s="13"/>
      <c r="AD446" s="13"/>
      <c r="AE446" s="13"/>
      <c r="AF446" s="13"/>
      <c r="AG446" s="13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T446" s="107"/>
      <c r="BA446" s="11"/>
      <c r="BB446" s="11"/>
      <c r="BC446" s="11"/>
      <c r="BD446" s="11"/>
      <c r="BE446" s="11"/>
      <c r="BH446" s="11"/>
      <c r="BI446" s="11"/>
      <c r="BJ446" s="11"/>
      <c r="BK446" s="11"/>
      <c r="BL446" s="11"/>
      <c r="BM446" s="11"/>
      <c r="BN446" s="11"/>
    </row>
    <row r="447" spans="1:66" s="1" customFormat="1" x14ac:dyDescent="0.3">
      <c r="A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118"/>
      <c r="N447" s="5"/>
      <c r="O447" s="5"/>
      <c r="P447" s="5"/>
      <c r="Q447" s="5"/>
      <c r="R447" s="5"/>
      <c r="S447" s="5"/>
      <c r="T447" s="5"/>
      <c r="U447" s="5"/>
      <c r="AA447" s="3"/>
      <c r="AB447" s="13"/>
      <c r="AC447" s="13"/>
      <c r="AD447" s="13"/>
      <c r="AE447" s="13"/>
      <c r="AF447" s="13"/>
      <c r="AG447" s="13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T447" s="107"/>
      <c r="BA447" s="11"/>
      <c r="BB447" s="11"/>
      <c r="BC447" s="11"/>
      <c r="BD447" s="11"/>
      <c r="BE447" s="11"/>
      <c r="BH447" s="11"/>
      <c r="BI447" s="11"/>
      <c r="BJ447" s="11"/>
      <c r="BK447" s="11"/>
      <c r="BL447" s="11"/>
      <c r="BM447" s="11"/>
      <c r="BN447" s="11"/>
    </row>
    <row r="448" spans="1:66" s="1" customFormat="1" x14ac:dyDescent="0.3">
      <c r="A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118"/>
      <c r="N448" s="5"/>
      <c r="O448" s="5"/>
      <c r="P448" s="5"/>
      <c r="Q448" s="5"/>
      <c r="R448" s="5"/>
      <c r="S448" s="5"/>
      <c r="T448" s="5"/>
      <c r="U448" s="5"/>
      <c r="AA448" s="3"/>
      <c r="AB448" s="13"/>
      <c r="AC448" s="13"/>
      <c r="AD448" s="13"/>
      <c r="AE448" s="13"/>
      <c r="AF448" s="13"/>
      <c r="AG448" s="13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T448" s="107"/>
      <c r="BA448" s="11"/>
      <c r="BB448" s="11"/>
      <c r="BC448" s="11"/>
      <c r="BD448" s="11"/>
      <c r="BE448" s="11"/>
      <c r="BH448" s="11"/>
      <c r="BI448" s="11"/>
      <c r="BJ448" s="11"/>
      <c r="BK448" s="11"/>
      <c r="BL448" s="11"/>
      <c r="BM448" s="11"/>
      <c r="BN448" s="11"/>
    </row>
    <row r="449" spans="1:66" s="1" customFormat="1" x14ac:dyDescent="0.3">
      <c r="A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118"/>
      <c r="N449" s="5"/>
      <c r="O449" s="5"/>
      <c r="P449" s="5"/>
      <c r="Q449" s="5"/>
      <c r="R449" s="5"/>
      <c r="S449" s="5"/>
      <c r="T449" s="5"/>
      <c r="U449" s="5"/>
      <c r="AA449" s="3"/>
      <c r="AB449" s="13"/>
      <c r="AC449" s="13"/>
      <c r="AD449" s="13"/>
      <c r="AE449" s="13"/>
      <c r="AF449" s="13"/>
      <c r="AG449" s="13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T449" s="107"/>
      <c r="BA449" s="11"/>
      <c r="BB449" s="11"/>
      <c r="BC449" s="11"/>
      <c r="BD449" s="11"/>
      <c r="BE449" s="11"/>
      <c r="BH449" s="11"/>
      <c r="BI449" s="11"/>
      <c r="BJ449" s="11"/>
      <c r="BK449" s="11"/>
      <c r="BL449" s="11"/>
      <c r="BM449" s="11"/>
      <c r="BN449" s="11"/>
    </row>
    <row r="450" spans="1:66" s="1" customFormat="1" x14ac:dyDescent="0.3">
      <c r="A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118"/>
      <c r="N450" s="5"/>
      <c r="O450" s="5"/>
      <c r="P450" s="5"/>
      <c r="Q450" s="5"/>
      <c r="R450" s="5"/>
      <c r="S450" s="5"/>
      <c r="T450" s="5"/>
      <c r="U450" s="5"/>
      <c r="AA450" s="3"/>
      <c r="AB450" s="13"/>
      <c r="AC450" s="13"/>
      <c r="AD450" s="13"/>
      <c r="AE450" s="13"/>
      <c r="AF450" s="13"/>
      <c r="AG450" s="13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T450" s="107"/>
      <c r="BA450" s="11"/>
      <c r="BB450" s="11"/>
      <c r="BC450" s="11"/>
      <c r="BD450" s="11"/>
      <c r="BE450" s="11"/>
      <c r="BH450" s="11"/>
      <c r="BI450" s="11"/>
      <c r="BJ450" s="11"/>
      <c r="BK450" s="11"/>
      <c r="BL450" s="11"/>
      <c r="BM450" s="11"/>
      <c r="BN450" s="11"/>
    </row>
    <row r="451" spans="1:66" s="1" customFormat="1" x14ac:dyDescent="0.3">
      <c r="A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118"/>
      <c r="N451" s="5"/>
      <c r="O451" s="5"/>
      <c r="P451" s="5"/>
      <c r="Q451" s="5"/>
      <c r="R451" s="5"/>
      <c r="S451" s="5"/>
      <c r="T451" s="5"/>
      <c r="U451" s="5"/>
      <c r="AA451" s="3"/>
      <c r="AB451" s="13"/>
      <c r="AC451" s="13"/>
      <c r="AD451" s="13"/>
      <c r="AE451" s="13"/>
      <c r="AF451" s="13"/>
      <c r="AG451" s="13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T451" s="107"/>
      <c r="BA451" s="11"/>
      <c r="BB451" s="11"/>
      <c r="BC451" s="11"/>
      <c r="BD451" s="11"/>
      <c r="BE451" s="11"/>
      <c r="BH451" s="11"/>
      <c r="BI451" s="11"/>
      <c r="BJ451" s="11"/>
      <c r="BK451" s="11"/>
      <c r="BL451" s="11"/>
      <c r="BM451" s="11"/>
      <c r="BN451" s="11"/>
    </row>
    <row r="452" spans="1:66" s="1" customFormat="1" x14ac:dyDescent="0.3">
      <c r="A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118"/>
      <c r="N452" s="5"/>
      <c r="O452" s="5"/>
      <c r="P452" s="5"/>
      <c r="Q452" s="5"/>
      <c r="R452" s="5"/>
      <c r="S452" s="5"/>
      <c r="T452" s="5"/>
      <c r="U452" s="5"/>
      <c r="AA452" s="3"/>
      <c r="AB452" s="13"/>
      <c r="AC452" s="13"/>
      <c r="AD452" s="13"/>
      <c r="AE452" s="13"/>
      <c r="AF452" s="13"/>
      <c r="AG452" s="13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T452" s="107"/>
      <c r="BA452" s="11"/>
      <c r="BB452" s="11"/>
      <c r="BC452" s="11"/>
      <c r="BD452" s="11"/>
      <c r="BE452" s="11"/>
      <c r="BH452" s="11"/>
      <c r="BI452" s="11"/>
      <c r="BJ452" s="11"/>
      <c r="BK452" s="11"/>
      <c r="BL452" s="11"/>
      <c r="BM452" s="11"/>
      <c r="BN452" s="11"/>
    </row>
    <row r="453" spans="1:66" s="1" customFormat="1" x14ac:dyDescent="0.3">
      <c r="A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118"/>
      <c r="N453" s="5"/>
      <c r="O453" s="5"/>
      <c r="P453" s="5"/>
      <c r="Q453" s="5"/>
      <c r="R453" s="5"/>
      <c r="S453" s="5"/>
      <c r="T453" s="5"/>
      <c r="U453" s="5"/>
      <c r="AA453" s="3"/>
      <c r="AB453" s="13"/>
      <c r="AC453" s="13"/>
      <c r="AD453" s="13"/>
      <c r="AE453" s="13"/>
      <c r="AF453" s="13"/>
      <c r="AG453" s="13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T453" s="107"/>
      <c r="BA453" s="11"/>
      <c r="BB453" s="11"/>
      <c r="BC453" s="11"/>
      <c r="BD453" s="11"/>
      <c r="BE453" s="11"/>
      <c r="BH453" s="11"/>
      <c r="BI453" s="11"/>
      <c r="BJ453" s="11"/>
      <c r="BK453" s="11"/>
      <c r="BL453" s="11"/>
      <c r="BM453" s="11"/>
      <c r="BN453" s="11"/>
    </row>
    <row r="454" spans="1:66" s="1" customFormat="1" x14ac:dyDescent="0.3">
      <c r="A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118"/>
      <c r="N454" s="5"/>
      <c r="O454" s="5"/>
      <c r="P454" s="5"/>
      <c r="Q454" s="5"/>
      <c r="R454" s="5"/>
      <c r="S454" s="5"/>
      <c r="T454" s="5"/>
      <c r="U454" s="5"/>
      <c r="AA454" s="3"/>
      <c r="AB454" s="13"/>
      <c r="AC454" s="13"/>
      <c r="AD454" s="13"/>
      <c r="AE454" s="13"/>
      <c r="AF454" s="13"/>
      <c r="AG454" s="13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T454" s="107"/>
      <c r="BA454" s="11"/>
      <c r="BB454" s="11"/>
      <c r="BC454" s="11"/>
      <c r="BD454" s="11"/>
      <c r="BE454" s="11"/>
      <c r="BH454" s="11"/>
      <c r="BI454" s="11"/>
      <c r="BJ454" s="11"/>
      <c r="BK454" s="11"/>
      <c r="BL454" s="11"/>
      <c r="BM454" s="11"/>
      <c r="BN454" s="11"/>
    </row>
    <row r="455" spans="1:66" s="1" customFormat="1" x14ac:dyDescent="0.3">
      <c r="A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118"/>
      <c r="N455" s="5"/>
      <c r="O455" s="5"/>
      <c r="P455" s="5"/>
      <c r="Q455" s="5"/>
      <c r="R455" s="5"/>
      <c r="S455" s="5"/>
      <c r="T455" s="5"/>
      <c r="U455" s="5"/>
      <c r="AA455" s="3"/>
      <c r="AB455" s="13"/>
      <c r="AC455" s="13"/>
      <c r="AD455" s="13"/>
      <c r="AE455" s="13"/>
      <c r="AF455" s="13"/>
      <c r="AG455" s="13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T455" s="107"/>
      <c r="BA455" s="11"/>
      <c r="BB455" s="11"/>
      <c r="BC455" s="11"/>
      <c r="BD455" s="11"/>
      <c r="BE455" s="11"/>
      <c r="BH455" s="11"/>
      <c r="BI455" s="11"/>
      <c r="BJ455" s="11"/>
      <c r="BK455" s="11"/>
      <c r="BL455" s="11"/>
      <c r="BM455" s="11"/>
      <c r="BN455" s="11"/>
    </row>
    <row r="456" spans="1:66" s="1" customFormat="1" x14ac:dyDescent="0.3">
      <c r="A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118"/>
      <c r="N456" s="5"/>
      <c r="O456" s="5"/>
      <c r="P456" s="5"/>
      <c r="Q456" s="5"/>
      <c r="R456" s="5"/>
      <c r="S456" s="5"/>
      <c r="T456" s="5"/>
      <c r="U456" s="5"/>
      <c r="AA456" s="3"/>
      <c r="AB456" s="13"/>
      <c r="AC456" s="13"/>
      <c r="AD456" s="13"/>
      <c r="AE456" s="13"/>
      <c r="AF456" s="13"/>
      <c r="AG456" s="13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T456" s="107"/>
      <c r="BA456" s="11"/>
      <c r="BB456" s="11"/>
      <c r="BC456" s="11"/>
      <c r="BD456" s="11"/>
      <c r="BE456" s="11"/>
      <c r="BH456" s="11"/>
      <c r="BI456" s="11"/>
      <c r="BJ456" s="11"/>
      <c r="BK456" s="11"/>
      <c r="BL456" s="11"/>
      <c r="BM456" s="11"/>
      <c r="BN456" s="11"/>
    </row>
    <row r="457" spans="1:66" s="1" customFormat="1" x14ac:dyDescent="0.3">
      <c r="A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118"/>
      <c r="N457" s="5"/>
      <c r="O457" s="5"/>
      <c r="P457" s="5"/>
      <c r="Q457" s="5"/>
      <c r="R457" s="5"/>
      <c r="S457" s="5"/>
      <c r="T457" s="5"/>
      <c r="U457" s="5"/>
      <c r="AA457" s="3"/>
      <c r="AB457" s="13"/>
      <c r="AC457" s="13"/>
      <c r="AD457" s="13"/>
      <c r="AE457" s="13"/>
      <c r="AF457" s="13"/>
      <c r="AG457" s="13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T457" s="107"/>
      <c r="BA457" s="11"/>
      <c r="BB457" s="11"/>
      <c r="BC457" s="11"/>
      <c r="BD457" s="11"/>
      <c r="BE457" s="11"/>
      <c r="BH457" s="11"/>
      <c r="BI457" s="11"/>
      <c r="BJ457" s="11"/>
      <c r="BK457" s="11"/>
      <c r="BL457" s="11"/>
      <c r="BM457" s="11"/>
      <c r="BN457" s="11"/>
    </row>
    <row r="458" spans="1:66" s="1" customFormat="1" x14ac:dyDescent="0.3">
      <c r="A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118"/>
      <c r="N458" s="5"/>
      <c r="O458" s="5"/>
      <c r="P458" s="5"/>
      <c r="Q458" s="5"/>
      <c r="R458" s="5"/>
      <c r="S458" s="5"/>
      <c r="T458" s="5"/>
      <c r="U458" s="5"/>
      <c r="AA458" s="3"/>
      <c r="AB458" s="13"/>
      <c r="AC458" s="13"/>
      <c r="AD458" s="13"/>
      <c r="AE458" s="13"/>
      <c r="AF458" s="13"/>
      <c r="AG458" s="13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T458" s="107"/>
      <c r="BA458" s="11"/>
      <c r="BB458" s="11"/>
      <c r="BC458" s="11"/>
      <c r="BD458" s="11"/>
      <c r="BE458" s="11"/>
      <c r="BH458" s="11"/>
      <c r="BI458" s="11"/>
      <c r="BJ458" s="11"/>
      <c r="BK458" s="11"/>
      <c r="BL458" s="11"/>
      <c r="BM458" s="11"/>
      <c r="BN458" s="11"/>
    </row>
    <row r="459" spans="1:66" s="1" customFormat="1" x14ac:dyDescent="0.3">
      <c r="A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118"/>
      <c r="N459" s="5"/>
      <c r="O459" s="5"/>
      <c r="P459" s="5"/>
      <c r="Q459" s="5"/>
      <c r="R459" s="5"/>
      <c r="S459" s="5"/>
      <c r="T459" s="5"/>
      <c r="U459" s="5"/>
      <c r="AA459" s="3"/>
      <c r="AB459" s="13"/>
      <c r="AC459" s="13"/>
      <c r="AD459" s="13"/>
      <c r="AE459" s="13"/>
      <c r="AF459" s="13"/>
      <c r="AG459" s="13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T459" s="107"/>
      <c r="BA459" s="11"/>
      <c r="BB459" s="11"/>
      <c r="BC459" s="11"/>
      <c r="BD459" s="11"/>
      <c r="BE459" s="11"/>
      <c r="BH459" s="11"/>
      <c r="BI459" s="11"/>
      <c r="BJ459" s="11"/>
      <c r="BK459" s="11"/>
      <c r="BL459" s="11"/>
      <c r="BM459" s="11"/>
      <c r="BN459" s="11"/>
    </row>
    <row r="460" spans="1:66" s="1" customFormat="1" x14ac:dyDescent="0.3">
      <c r="A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118"/>
      <c r="N460" s="5"/>
      <c r="O460" s="5"/>
      <c r="P460" s="5"/>
      <c r="Q460" s="5"/>
      <c r="R460" s="5"/>
      <c r="S460" s="5"/>
      <c r="T460" s="5"/>
      <c r="U460" s="5"/>
      <c r="AA460" s="3"/>
      <c r="AB460" s="13"/>
      <c r="AC460" s="13"/>
      <c r="AD460" s="13"/>
      <c r="AE460" s="13"/>
      <c r="AF460" s="13"/>
      <c r="AG460" s="13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T460" s="107"/>
      <c r="BA460" s="11"/>
      <c r="BB460" s="11"/>
      <c r="BC460" s="11"/>
      <c r="BD460" s="11"/>
      <c r="BE460" s="11"/>
      <c r="BH460" s="11"/>
      <c r="BI460" s="11"/>
      <c r="BJ460" s="11"/>
      <c r="BK460" s="11"/>
      <c r="BL460" s="11"/>
      <c r="BM460" s="11"/>
      <c r="BN460" s="11"/>
    </row>
    <row r="461" spans="1:66" s="1" customFormat="1" x14ac:dyDescent="0.3">
      <c r="A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118"/>
      <c r="N461" s="5"/>
      <c r="O461" s="5"/>
      <c r="P461" s="5"/>
      <c r="Q461" s="5"/>
      <c r="R461" s="5"/>
      <c r="S461" s="5"/>
      <c r="T461" s="5"/>
      <c r="U461" s="5"/>
      <c r="AA461" s="3"/>
      <c r="AB461" s="13"/>
      <c r="AC461" s="13"/>
      <c r="AD461" s="13"/>
      <c r="AE461" s="13"/>
      <c r="AF461" s="13"/>
      <c r="AG461" s="13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T461" s="107"/>
      <c r="BA461" s="11"/>
      <c r="BB461" s="11"/>
      <c r="BC461" s="11"/>
      <c r="BD461" s="11"/>
      <c r="BE461" s="11"/>
      <c r="BH461" s="11"/>
      <c r="BI461" s="11"/>
      <c r="BJ461" s="11"/>
      <c r="BK461" s="11"/>
      <c r="BL461" s="11"/>
      <c r="BM461" s="11"/>
      <c r="BN461" s="11"/>
    </row>
    <row r="462" spans="1:66" s="1" customFormat="1" x14ac:dyDescent="0.3">
      <c r="A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118"/>
      <c r="N462" s="5"/>
      <c r="O462" s="5"/>
      <c r="P462" s="5"/>
      <c r="Q462" s="5"/>
      <c r="R462" s="5"/>
      <c r="S462" s="5"/>
      <c r="T462" s="5"/>
      <c r="U462" s="5"/>
      <c r="AA462" s="3"/>
      <c r="AB462" s="13"/>
      <c r="AC462" s="13"/>
      <c r="AD462" s="13"/>
      <c r="AE462" s="13"/>
      <c r="AF462" s="13"/>
      <c r="AG462" s="13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T462" s="107"/>
      <c r="BA462" s="11"/>
      <c r="BB462" s="11"/>
      <c r="BC462" s="11"/>
      <c r="BD462" s="11"/>
      <c r="BE462" s="11"/>
      <c r="BH462" s="11"/>
      <c r="BI462" s="11"/>
      <c r="BJ462" s="11"/>
      <c r="BK462" s="11"/>
      <c r="BL462" s="11"/>
      <c r="BM462" s="11"/>
      <c r="BN462" s="11"/>
    </row>
    <row r="463" spans="1:66" s="1" customFormat="1" x14ac:dyDescent="0.3">
      <c r="A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118"/>
      <c r="N463" s="5"/>
      <c r="O463" s="5"/>
      <c r="P463" s="5"/>
      <c r="Q463" s="5"/>
      <c r="R463" s="5"/>
      <c r="S463" s="5"/>
      <c r="T463" s="5"/>
      <c r="U463" s="5"/>
      <c r="AA463" s="3"/>
      <c r="AB463" s="13"/>
      <c r="AC463" s="13"/>
      <c r="AD463" s="13"/>
      <c r="AE463" s="13"/>
      <c r="AF463" s="13"/>
      <c r="AG463" s="13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T463" s="107"/>
      <c r="BA463" s="11"/>
      <c r="BB463" s="11"/>
      <c r="BC463" s="11"/>
      <c r="BD463" s="11"/>
      <c r="BE463" s="11"/>
      <c r="BH463" s="11"/>
      <c r="BI463" s="11"/>
      <c r="BJ463" s="11"/>
      <c r="BK463" s="11"/>
      <c r="BL463" s="11"/>
      <c r="BM463" s="11"/>
      <c r="BN463" s="11"/>
    </row>
    <row r="464" spans="1:66" s="1" customFormat="1" x14ac:dyDescent="0.3">
      <c r="A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118"/>
      <c r="N464" s="5"/>
      <c r="O464" s="5"/>
      <c r="P464" s="5"/>
      <c r="Q464" s="5"/>
      <c r="R464" s="5"/>
      <c r="S464" s="5"/>
      <c r="T464" s="5"/>
      <c r="U464" s="5"/>
      <c r="AA464" s="3"/>
      <c r="AB464" s="13"/>
      <c r="AC464" s="13"/>
      <c r="AD464" s="13"/>
      <c r="AE464" s="13"/>
      <c r="AF464" s="13"/>
      <c r="AG464" s="13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T464" s="107"/>
      <c r="BA464" s="11"/>
      <c r="BB464" s="11"/>
      <c r="BC464" s="11"/>
      <c r="BD464" s="11"/>
      <c r="BE464" s="11"/>
      <c r="BH464" s="11"/>
      <c r="BI464" s="11"/>
      <c r="BJ464" s="11"/>
      <c r="BK464" s="11"/>
      <c r="BL464" s="11"/>
      <c r="BM464" s="11"/>
      <c r="BN464" s="11"/>
    </row>
    <row r="465" spans="1:66" s="1" customFormat="1" x14ac:dyDescent="0.3">
      <c r="A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118"/>
      <c r="N465" s="5"/>
      <c r="O465" s="5"/>
      <c r="P465" s="5"/>
      <c r="Q465" s="5"/>
      <c r="R465" s="5"/>
      <c r="S465" s="5"/>
      <c r="T465" s="5"/>
      <c r="U465" s="5"/>
      <c r="AA465" s="3"/>
      <c r="AB465" s="13"/>
      <c r="AC465" s="13"/>
      <c r="AD465" s="13"/>
      <c r="AE465" s="13"/>
      <c r="AF465" s="13"/>
      <c r="AG465" s="13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T465" s="107"/>
      <c r="BA465" s="11"/>
      <c r="BB465" s="11"/>
      <c r="BC465" s="11"/>
      <c r="BD465" s="11"/>
      <c r="BE465" s="11"/>
      <c r="BH465" s="11"/>
      <c r="BI465" s="11"/>
      <c r="BJ465" s="11"/>
      <c r="BK465" s="11"/>
      <c r="BL465" s="11"/>
      <c r="BM465" s="11"/>
      <c r="BN465" s="11"/>
    </row>
    <row r="466" spans="1:66" s="1" customFormat="1" x14ac:dyDescent="0.3">
      <c r="A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118"/>
      <c r="N466" s="5"/>
      <c r="O466" s="5"/>
      <c r="P466" s="5"/>
      <c r="Q466" s="5"/>
      <c r="R466" s="5"/>
      <c r="S466" s="5"/>
      <c r="T466" s="5"/>
      <c r="U466" s="5"/>
      <c r="AA466" s="3"/>
      <c r="AB466" s="13"/>
      <c r="AC466" s="13"/>
      <c r="AD466" s="13"/>
      <c r="AE466" s="13"/>
      <c r="AF466" s="13"/>
      <c r="AG466" s="13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T466" s="107"/>
      <c r="BA466" s="11"/>
      <c r="BB466" s="11"/>
      <c r="BC466" s="11"/>
      <c r="BD466" s="11"/>
      <c r="BE466" s="11"/>
      <c r="BH466" s="11"/>
      <c r="BI466" s="11"/>
      <c r="BJ466" s="11"/>
      <c r="BK466" s="11"/>
      <c r="BL466" s="11"/>
      <c r="BM466" s="11"/>
      <c r="BN466" s="11"/>
    </row>
    <row r="467" spans="1:66" s="1" customFormat="1" x14ac:dyDescent="0.3">
      <c r="A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118"/>
      <c r="N467" s="5"/>
      <c r="O467" s="5"/>
      <c r="P467" s="5"/>
      <c r="Q467" s="5"/>
      <c r="R467" s="5"/>
      <c r="S467" s="5"/>
      <c r="T467" s="5"/>
      <c r="U467" s="5"/>
      <c r="AA467" s="3"/>
      <c r="AB467" s="13"/>
      <c r="AC467" s="13"/>
      <c r="AD467" s="13"/>
      <c r="AE467" s="13"/>
      <c r="AF467" s="13"/>
      <c r="AG467" s="13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T467" s="107"/>
      <c r="BA467" s="11"/>
      <c r="BB467" s="11"/>
      <c r="BC467" s="11"/>
      <c r="BD467" s="11"/>
      <c r="BE467" s="11"/>
      <c r="BH467" s="11"/>
      <c r="BI467" s="11"/>
      <c r="BJ467" s="11"/>
      <c r="BK467" s="11"/>
      <c r="BL467" s="11"/>
      <c r="BM467" s="11"/>
      <c r="BN467" s="11"/>
    </row>
    <row r="468" spans="1:66" s="1" customFormat="1" x14ac:dyDescent="0.3">
      <c r="A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118"/>
      <c r="N468" s="5"/>
      <c r="O468" s="5"/>
      <c r="P468" s="5"/>
      <c r="Q468" s="5"/>
      <c r="R468" s="5"/>
      <c r="S468" s="5"/>
      <c r="T468" s="5"/>
      <c r="U468" s="5"/>
      <c r="AA468" s="3"/>
      <c r="AB468" s="13"/>
      <c r="AC468" s="13"/>
      <c r="AD468" s="13"/>
      <c r="AE468" s="13"/>
      <c r="AF468" s="13"/>
      <c r="AG468" s="13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T468" s="107"/>
      <c r="BA468" s="11"/>
      <c r="BB468" s="11"/>
      <c r="BC468" s="11"/>
      <c r="BD468" s="11"/>
      <c r="BE468" s="11"/>
      <c r="BH468" s="11"/>
      <c r="BI468" s="11"/>
      <c r="BJ468" s="11"/>
      <c r="BK468" s="11"/>
      <c r="BL468" s="11"/>
      <c r="BM468" s="11"/>
      <c r="BN468" s="11"/>
    </row>
    <row r="469" spans="1:66" s="1" customFormat="1" x14ac:dyDescent="0.3">
      <c r="A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118"/>
      <c r="N469" s="5"/>
      <c r="O469" s="5"/>
      <c r="P469" s="5"/>
      <c r="Q469" s="5"/>
      <c r="R469" s="5"/>
      <c r="S469" s="5"/>
      <c r="T469" s="5"/>
      <c r="U469" s="5"/>
      <c r="AA469" s="3"/>
      <c r="AB469" s="13"/>
      <c r="AC469" s="13"/>
      <c r="AD469" s="13"/>
      <c r="AE469" s="13"/>
      <c r="AF469" s="13"/>
      <c r="AG469" s="13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T469" s="107"/>
      <c r="BA469" s="11"/>
      <c r="BB469" s="11"/>
      <c r="BC469" s="11"/>
      <c r="BD469" s="11"/>
      <c r="BE469" s="11"/>
      <c r="BH469" s="11"/>
      <c r="BI469" s="11"/>
      <c r="BJ469" s="11"/>
      <c r="BK469" s="11"/>
      <c r="BL469" s="11"/>
      <c r="BM469" s="11"/>
      <c r="BN469" s="11"/>
    </row>
    <row r="470" spans="1:66" s="1" customFormat="1" x14ac:dyDescent="0.3">
      <c r="A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118"/>
      <c r="N470" s="5"/>
      <c r="O470" s="5"/>
      <c r="P470" s="5"/>
      <c r="Q470" s="5"/>
      <c r="R470" s="5"/>
      <c r="S470" s="5"/>
      <c r="T470" s="5"/>
      <c r="U470" s="5"/>
      <c r="AA470" s="3"/>
      <c r="AB470" s="13"/>
      <c r="AC470" s="13"/>
      <c r="AD470" s="13"/>
      <c r="AE470" s="13"/>
      <c r="AF470" s="13"/>
      <c r="AG470" s="13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T470" s="107"/>
      <c r="BA470" s="11"/>
      <c r="BB470" s="11"/>
      <c r="BC470" s="11"/>
      <c r="BD470" s="11"/>
      <c r="BE470" s="11"/>
      <c r="BH470" s="11"/>
      <c r="BI470" s="11"/>
      <c r="BJ470" s="11"/>
      <c r="BK470" s="11"/>
      <c r="BL470" s="11"/>
      <c r="BM470" s="11"/>
      <c r="BN470" s="11"/>
    </row>
    <row r="471" spans="1:66" s="1" customFormat="1" x14ac:dyDescent="0.3">
      <c r="A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118"/>
      <c r="N471" s="5"/>
      <c r="O471" s="5"/>
      <c r="P471" s="5"/>
      <c r="Q471" s="5"/>
      <c r="R471" s="5"/>
      <c r="S471" s="5"/>
      <c r="T471" s="5"/>
      <c r="U471" s="5"/>
      <c r="AA471" s="3"/>
      <c r="AB471" s="13"/>
      <c r="AC471" s="13"/>
      <c r="AD471" s="13"/>
      <c r="AE471" s="13"/>
      <c r="AF471" s="13"/>
      <c r="AG471" s="13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T471" s="107"/>
      <c r="BA471" s="11"/>
      <c r="BB471" s="11"/>
      <c r="BC471" s="11"/>
      <c r="BD471" s="11"/>
      <c r="BE471" s="11"/>
      <c r="BH471" s="11"/>
      <c r="BI471" s="11"/>
      <c r="BJ471" s="11"/>
      <c r="BK471" s="11"/>
      <c r="BL471" s="11"/>
      <c r="BM471" s="11"/>
      <c r="BN471" s="11"/>
    </row>
    <row r="472" spans="1:66" s="1" customFormat="1" x14ac:dyDescent="0.3">
      <c r="A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118"/>
      <c r="N472" s="5"/>
      <c r="O472" s="5"/>
      <c r="P472" s="5"/>
      <c r="Q472" s="5"/>
      <c r="R472" s="5"/>
      <c r="S472" s="5"/>
      <c r="T472" s="5"/>
      <c r="U472" s="5"/>
      <c r="AA472" s="3"/>
      <c r="AB472" s="13"/>
      <c r="AC472" s="13"/>
      <c r="AD472" s="13"/>
      <c r="AE472" s="13"/>
      <c r="AF472" s="13"/>
      <c r="AG472" s="13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T472" s="107"/>
      <c r="BA472" s="11"/>
      <c r="BB472" s="11"/>
      <c r="BC472" s="11"/>
      <c r="BD472" s="11"/>
      <c r="BE472" s="11"/>
      <c r="BH472" s="11"/>
      <c r="BI472" s="11"/>
      <c r="BJ472" s="11"/>
      <c r="BK472" s="11"/>
      <c r="BL472" s="11"/>
      <c r="BM472" s="11"/>
      <c r="BN472" s="11"/>
    </row>
    <row r="473" spans="1:66" s="1" customFormat="1" x14ac:dyDescent="0.3">
      <c r="A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118"/>
      <c r="N473" s="5"/>
      <c r="O473" s="5"/>
      <c r="P473" s="5"/>
      <c r="Q473" s="5"/>
      <c r="R473" s="5"/>
      <c r="S473" s="5"/>
      <c r="T473" s="5"/>
      <c r="U473" s="5"/>
      <c r="AA473" s="3"/>
      <c r="AB473" s="13"/>
      <c r="AC473" s="13"/>
      <c r="AD473" s="13"/>
      <c r="AE473" s="13"/>
      <c r="AF473" s="13"/>
      <c r="AG473" s="13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T473" s="107"/>
      <c r="BA473" s="11"/>
      <c r="BB473" s="11"/>
      <c r="BC473" s="11"/>
      <c r="BD473" s="11"/>
      <c r="BE473" s="11"/>
      <c r="BH473" s="11"/>
      <c r="BI473" s="11"/>
      <c r="BJ473" s="11"/>
      <c r="BK473" s="11"/>
      <c r="BL473" s="11"/>
      <c r="BM473" s="11"/>
      <c r="BN473" s="11"/>
    </row>
    <row r="474" spans="1:66" s="1" customFormat="1" x14ac:dyDescent="0.3">
      <c r="A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118"/>
      <c r="N474" s="5"/>
      <c r="O474" s="5"/>
      <c r="P474" s="5"/>
      <c r="Q474" s="5"/>
      <c r="R474" s="5"/>
      <c r="S474" s="5"/>
      <c r="T474" s="5"/>
      <c r="U474" s="5"/>
      <c r="AA474" s="3"/>
      <c r="AB474" s="13"/>
      <c r="AC474" s="13"/>
      <c r="AD474" s="13"/>
      <c r="AE474" s="13"/>
      <c r="AF474" s="13"/>
      <c r="AG474" s="13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T474" s="107"/>
      <c r="BA474" s="11"/>
      <c r="BB474" s="11"/>
      <c r="BC474" s="11"/>
      <c r="BD474" s="11"/>
      <c r="BE474" s="11"/>
      <c r="BH474" s="11"/>
      <c r="BI474" s="11"/>
      <c r="BJ474" s="11"/>
      <c r="BK474" s="11"/>
      <c r="BL474" s="11"/>
      <c r="BM474" s="11"/>
      <c r="BN474" s="11"/>
    </row>
    <row r="475" spans="1:66" s="1" customFormat="1" x14ac:dyDescent="0.3">
      <c r="A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118"/>
      <c r="N475" s="5"/>
      <c r="O475" s="5"/>
      <c r="P475" s="5"/>
      <c r="Q475" s="5"/>
      <c r="R475" s="5"/>
      <c r="S475" s="5"/>
      <c r="T475" s="5"/>
      <c r="U475" s="5"/>
      <c r="AA475" s="3"/>
      <c r="AB475" s="13"/>
      <c r="AC475" s="13"/>
      <c r="AD475" s="13"/>
      <c r="AE475" s="13"/>
      <c r="AF475" s="13"/>
      <c r="AG475" s="13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T475" s="107"/>
      <c r="BA475" s="11"/>
      <c r="BB475" s="11"/>
      <c r="BC475" s="11"/>
      <c r="BD475" s="11"/>
      <c r="BE475" s="11"/>
      <c r="BH475" s="11"/>
      <c r="BI475" s="11"/>
      <c r="BJ475" s="11"/>
      <c r="BK475" s="11"/>
      <c r="BL475" s="11"/>
      <c r="BM475" s="11"/>
      <c r="BN475" s="11"/>
    </row>
    <row r="476" spans="1:66" s="1" customFormat="1" x14ac:dyDescent="0.3">
      <c r="A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118"/>
      <c r="N476" s="5"/>
      <c r="O476" s="5"/>
      <c r="P476" s="5"/>
      <c r="Q476" s="5"/>
      <c r="R476" s="5"/>
      <c r="S476" s="5"/>
      <c r="T476" s="5"/>
      <c r="U476" s="5"/>
      <c r="AA476" s="3"/>
      <c r="AB476" s="13"/>
      <c r="AC476" s="13"/>
      <c r="AD476" s="13"/>
      <c r="AE476" s="13"/>
      <c r="AF476" s="13"/>
      <c r="AG476" s="13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T476" s="107"/>
      <c r="BA476" s="11"/>
      <c r="BB476" s="11"/>
      <c r="BC476" s="11"/>
      <c r="BD476" s="11"/>
      <c r="BE476" s="11"/>
      <c r="BH476" s="11"/>
      <c r="BI476" s="11"/>
      <c r="BJ476" s="11"/>
      <c r="BK476" s="11"/>
      <c r="BL476" s="11"/>
      <c r="BM476" s="11"/>
      <c r="BN476" s="11"/>
    </row>
    <row r="477" spans="1:66" s="1" customFormat="1" x14ac:dyDescent="0.3">
      <c r="A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118"/>
      <c r="N477" s="5"/>
      <c r="O477" s="5"/>
      <c r="P477" s="5"/>
      <c r="Q477" s="5"/>
      <c r="R477" s="5"/>
      <c r="S477" s="5"/>
      <c r="T477" s="5"/>
      <c r="U477" s="5"/>
      <c r="AA477" s="3"/>
      <c r="AB477" s="13"/>
      <c r="AC477" s="13"/>
      <c r="AD477" s="13"/>
      <c r="AE477" s="13"/>
      <c r="AF477" s="13"/>
      <c r="AG477" s="13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T477" s="107"/>
      <c r="BA477" s="11"/>
      <c r="BB477" s="11"/>
      <c r="BC477" s="11"/>
      <c r="BD477" s="11"/>
      <c r="BE477" s="11"/>
      <c r="BH477" s="11"/>
      <c r="BI477" s="11"/>
      <c r="BJ477" s="11"/>
      <c r="BK477" s="11"/>
      <c r="BL477" s="11"/>
      <c r="BM477" s="11"/>
      <c r="BN477" s="11"/>
    </row>
    <row r="478" spans="1:66" s="1" customFormat="1" x14ac:dyDescent="0.3">
      <c r="A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118"/>
      <c r="N478" s="5"/>
      <c r="O478" s="5"/>
      <c r="P478" s="5"/>
      <c r="Q478" s="5"/>
      <c r="R478" s="5"/>
      <c r="S478" s="5"/>
      <c r="T478" s="5"/>
      <c r="U478" s="5"/>
      <c r="AA478" s="3"/>
      <c r="AB478" s="13"/>
      <c r="AC478" s="13"/>
      <c r="AD478" s="13"/>
      <c r="AE478" s="13"/>
      <c r="AF478" s="13"/>
      <c r="AG478" s="13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T478" s="107"/>
      <c r="BA478" s="11"/>
      <c r="BB478" s="11"/>
      <c r="BC478" s="11"/>
      <c r="BD478" s="11"/>
      <c r="BE478" s="11"/>
      <c r="BH478" s="11"/>
      <c r="BI478" s="11"/>
      <c r="BJ478" s="11"/>
      <c r="BK478" s="11"/>
      <c r="BL478" s="11"/>
      <c r="BM478" s="11"/>
      <c r="BN478" s="11"/>
    </row>
    <row r="479" spans="1:66" s="1" customFormat="1" x14ac:dyDescent="0.3">
      <c r="A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118"/>
      <c r="N479" s="5"/>
      <c r="O479" s="5"/>
      <c r="P479" s="5"/>
      <c r="Q479" s="5"/>
      <c r="R479" s="5"/>
      <c r="S479" s="5"/>
      <c r="T479" s="5"/>
      <c r="U479" s="5"/>
      <c r="AA479" s="3"/>
      <c r="AB479" s="13"/>
      <c r="AC479" s="13"/>
      <c r="AD479" s="13"/>
      <c r="AE479" s="13"/>
      <c r="AF479" s="13"/>
      <c r="AG479" s="13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T479" s="107"/>
      <c r="BA479" s="11"/>
      <c r="BB479" s="11"/>
      <c r="BC479" s="11"/>
      <c r="BD479" s="11"/>
      <c r="BE479" s="11"/>
      <c r="BH479" s="11"/>
      <c r="BI479" s="11"/>
      <c r="BJ479" s="11"/>
      <c r="BK479" s="11"/>
      <c r="BL479" s="11"/>
      <c r="BM479" s="11"/>
      <c r="BN479" s="11"/>
    </row>
    <row r="480" spans="1:66" s="1" customFormat="1" x14ac:dyDescent="0.3">
      <c r="A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118"/>
      <c r="N480" s="5"/>
      <c r="O480" s="5"/>
      <c r="P480" s="5"/>
      <c r="Q480" s="5"/>
      <c r="R480" s="5"/>
      <c r="S480" s="5"/>
      <c r="T480" s="5"/>
      <c r="U480" s="5"/>
      <c r="AA480" s="3"/>
      <c r="AB480" s="13"/>
      <c r="AC480" s="13"/>
      <c r="AD480" s="13"/>
      <c r="AE480" s="13"/>
      <c r="AF480" s="13"/>
      <c r="AG480" s="13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T480" s="107"/>
      <c r="BA480" s="11"/>
      <c r="BB480" s="11"/>
      <c r="BC480" s="11"/>
      <c r="BD480" s="11"/>
      <c r="BE480" s="11"/>
      <c r="BH480" s="11"/>
      <c r="BI480" s="11"/>
      <c r="BJ480" s="11"/>
      <c r="BK480" s="11"/>
      <c r="BL480" s="11"/>
      <c r="BM480" s="11"/>
      <c r="BN480" s="11"/>
    </row>
    <row r="481" spans="1:66" s="1" customFormat="1" x14ac:dyDescent="0.3">
      <c r="A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118"/>
      <c r="N481" s="5"/>
      <c r="O481" s="5"/>
      <c r="P481" s="5"/>
      <c r="Q481" s="5"/>
      <c r="R481" s="5"/>
      <c r="S481" s="5"/>
      <c r="T481" s="5"/>
      <c r="U481" s="5"/>
      <c r="AA481" s="3"/>
      <c r="AB481" s="13"/>
      <c r="AC481" s="13"/>
      <c r="AD481" s="13"/>
      <c r="AE481" s="13"/>
      <c r="AF481" s="13"/>
      <c r="AG481" s="13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T481" s="107"/>
      <c r="BA481" s="11"/>
      <c r="BB481" s="11"/>
      <c r="BC481" s="11"/>
      <c r="BD481" s="11"/>
      <c r="BE481" s="11"/>
      <c r="BH481" s="11"/>
      <c r="BI481" s="11"/>
      <c r="BJ481" s="11"/>
      <c r="BK481" s="11"/>
      <c r="BL481" s="11"/>
      <c r="BM481" s="11"/>
      <c r="BN481" s="11"/>
    </row>
    <row r="482" spans="1:66" s="1" customFormat="1" x14ac:dyDescent="0.3">
      <c r="A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118"/>
      <c r="N482" s="5"/>
      <c r="O482" s="5"/>
      <c r="P482" s="5"/>
      <c r="Q482" s="5"/>
      <c r="R482" s="5"/>
      <c r="S482" s="5"/>
      <c r="T482" s="5"/>
      <c r="U482" s="5"/>
      <c r="AA482" s="3"/>
      <c r="AB482" s="13"/>
      <c r="AC482" s="13"/>
      <c r="AD482" s="13"/>
      <c r="AE482" s="13"/>
      <c r="AF482" s="13"/>
      <c r="AG482" s="13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T482" s="107"/>
      <c r="BA482" s="11"/>
      <c r="BB482" s="11"/>
      <c r="BC482" s="11"/>
      <c r="BD482" s="11"/>
      <c r="BE482" s="11"/>
      <c r="BH482" s="11"/>
      <c r="BI482" s="11"/>
      <c r="BJ482" s="11"/>
      <c r="BK482" s="11"/>
      <c r="BL482" s="11"/>
      <c r="BM482" s="11"/>
      <c r="BN482" s="11"/>
    </row>
    <row r="483" spans="1:66" s="1" customFormat="1" x14ac:dyDescent="0.3">
      <c r="A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118"/>
      <c r="N483" s="5"/>
      <c r="O483" s="5"/>
      <c r="P483" s="5"/>
      <c r="Q483" s="5"/>
      <c r="R483" s="5"/>
      <c r="S483" s="5"/>
      <c r="T483" s="5"/>
      <c r="U483" s="5"/>
      <c r="AA483" s="3"/>
      <c r="AB483" s="13"/>
      <c r="AC483" s="13"/>
      <c r="AD483" s="13"/>
      <c r="AE483" s="13"/>
      <c r="AF483" s="13"/>
      <c r="AG483" s="13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T483" s="107"/>
      <c r="BA483" s="11"/>
      <c r="BB483" s="11"/>
      <c r="BC483" s="11"/>
      <c r="BD483" s="11"/>
      <c r="BE483" s="11"/>
      <c r="BH483" s="11"/>
      <c r="BI483" s="11"/>
      <c r="BJ483" s="11"/>
      <c r="BK483" s="11"/>
      <c r="BL483" s="11"/>
      <c r="BM483" s="11"/>
      <c r="BN483" s="11"/>
    </row>
    <row r="484" spans="1:66" s="1" customFormat="1" x14ac:dyDescent="0.3">
      <c r="A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118"/>
      <c r="N484" s="5"/>
      <c r="O484" s="5"/>
      <c r="P484" s="5"/>
      <c r="Q484" s="5"/>
      <c r="R484" s="5"/>
      <c r="S484" s="5"/>
      <c r="T484" s="5"/>
      <c r="U484" s="5"/>
      <c r="AA484" s="3"/>
      <c r="AB484" s="13"/>
      <c r="AC484" s="13"/>
      <c r="AD484" s="13"/>
      <c r="AE484" s="13"/>
      <c r="AF484" s="13"/>
      <c r="AG484" s="13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T484" s="107"/>
      <c r="BA484" s="11"/>
      <c r="BB484" s="11"/>
      <c r="BC484" s="11"/>
      <c r="BD484" s="11"/>
      <c r="BE484" s="11"/>
      <c r="BH484" s="11"/>
      <c r="BI484" s="11"/>
      <c r="BJ484" s="11"/>
      <c r="BK484" s="11"/>
      <c r="BL484" s="11"/>
      <c r="BM484" s="11"/>
      <c r="BN484" s="11"/>
    </row>
    <row r="485" spans="1:66" s="1" customFormat="1" x14ac:dyDescent="0.3">
      <c r="A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118"/>
      <c r="N485" s="5"/>
      <c r="O485" s="5"/>
      <c r="P485" s="5"/>
      <c r="Q485" s="5"/>
      <c r="R485" s="5"/>
      <c r="S485" s="5"/>
      <c r="T485" s="5"/>
      <c r="U485" s="5"/>
      <c r="AA485" s="3"/>
      <c r="AB485" s="13"/>
      <c r="AC485" s="13"/>
      <c r="AD485" s="13"/>
      <c r="AE485" s="13"/>
      <c r="AF485" s="13"/>
      <c r="AG485" s="13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T485" s="107"/>
      <c r="BA485" s="11"/>
      <c r="BB485" s="11"/>
      <c r="BC485" s="11"/>
      <c r="BD485" s="11"/>
      <c r="BE485" s="11"/>
      <c r="BH485" s="11"/>
      <c r="BI485" s="11"/>
      <c r="BJ485" s="11"/>
      <c r="BK485" s="11"/>
      <c r="BL485" s="11"/>
      <c r="BM485" s="11"/>
      <c r="BN485" s="11"/>
    </row>
    <row r="486" spans="1:66" s="1" customFormat="1" x14ac:dyDescent="0.3">
      <c r="A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118"/>
      <c r="N486" s="5"/>
      <c r="O486" s="5"/>
      <c r="P486" s="5"/>
      <c r="Q486" s="5"/>
      <c r="R486" s="5"/>
      <c r="S486" s="5"/>
      <c r="T486" s="5"/>
      <c r="U486" s="5"/>
      <c r="AA486" s="3"/>
      <c r="AB486" s="13"/>
      <c r="AC486" s="13"/>
      <c r="AD486" s="13"/>
      <c r="AE486" s="13"/>
      <c r="AF486" s="13"/>
      <c r="AG486" s="13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T486" s="107"/>
      <c r="BA486" s="11"/>
      <c r="BB486" s="11"/>
      <c r="BC486" s="11"/>
      <c r="BD486" s="11"/>
      <c r="BE486" s="11"/>
      <c r="BH486" s="11"/>
      <c r="BI486" s="11"/>
      <c r="BJ486" s="11"/>
      <c r="BK486" s="11"/>
      <c r="BL486" s="11"/>
      <c r="BM486" s="11"/>
      <c r="BN486" s="11"/>
    </row>
    <row r="487" spans="1:66" s="1" customFormat="1" x14ac:dyDescent="0.3">
      <c r="A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118"/>
      <c r="N487" s="5"/>
      <c r="O487" s="5"/>
      <c r="P487" s="5"/>
      <c r="Q487" s="5"/>
      <c r="R487" s="5"/>
      <c r="S487" s="5"/>
      <c r="T487" s="5"/>
      <c r="U487" s="5"/>
      <c r="AA487" s="3"/>
      <c r="AB487" s="13"/>
      <c r="AC487" s="13"/>
      <c r="AD487" s="13"/>
      <c r="AE487" s="13"/>
      <c r="AF487" s="13"/>
      <c r="AG487" s="13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T487" s="107"/>
      <c r="BA487" s="11"/>
      <c r="BB487" s="11"/>
      <c r="BC487" s="11"/>
      <c r="BD487" s="11"/>
      <c r="BE487" s="11"/>
      <c r="BH487" s="11"/>
      <c r="BI487" s="11"/>
      <c r="BJ487" s="11"/>
      <c r="BK487" s="11"/>
      <c r="BL487" s="11"/>
      <c r="BM487" s="11"/>
      <c r="BN487" s="11"/>
    </row>
    <row r="488" spans="1:66" s="1" customFormat="1" x14ac:dyDescent="0.3">
      <c r="A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118"/>
      <c r="N488" s="5"/>
      <c r="O488" s="5"/>
      <c r="P488" s="5"/>
      <c r="Q488" s="5"/>
      <c r="R488" s="5"/>
      <c r="S488" s="5"/>
      <c r="T488" s="5"/>
      <c r="U488" s="5"/>
      <c r="AA488" s="3"/>
      <c r="AB488" s="13"/>
      <c r="AC488" s="13"/>
      <c r="AD488" s="13"/>
      <c r="AE488" s="13"/>
      <c r="AF488" s="13"/>
      <c r="AG488" s="13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T488" s="107"/>
      <c r="BA488" s="11"/>
      <c r="BB488" s="11"/>
      <c r="BC488" s="11"/>
      <c r="BD488" s="11"/>
      <c r="BE488" s="11"/>
      <c r="BH488" s="11"/>
      <c r="BI488" s="11"/>
      <c r="BJ488" s="11"/>
      <c r="BK488" s="11"/>
      <c r="BL488" s="11"/>
      <c r="BM488" s="11"/>
      <c r="BN488" s="11"/>
    </row>
    <row r="489" spans="1:66" s="1" customFormat="1" x14ac:dyDescent="0.3">
      <c r="A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118"/>
      <c r="N489" s="5"/>
      <c r="O489" s="5"/>
      <c r="P489" s="5"/>
      <c r="Q489" s="5"/>
      <c r="R489" s="5"/>
      <c r="S489" s="5"/>
      <c r="T489" s="5"/>
      <c r="U489" s="5"/>
      <c r="AA489" s="3"/>
      <c r="AB489" s="13"/>
      <c r="AC489" s="13"/>
      <c r="AD489" s="13"/>
      <c r="AE489" s="13"/>
      <c r="AF489" s="13"/>
      <c r="AG489" s="13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T489" s="107"/>
      <c r="BA489" s="11"/>
      <c r="BB489" s="11"/>
      <c r="BC489" s="11"/>
      <c r="BD489" s="11"/>
      <c r="BE489" s="11"/>
      <c r="BH489" s="11"/>
      <c r="BI489" s="11"/>
      <c r="BJ489" s="11"/>
      <c r="BK489" s="11"/>
      <c r="BL489" s="11"/>
      <c r="BM489" s="11"/>
      <c r="BN489" s="11"/>
    </row>
    <row r="490" spans="1:66" s="1" customFormat="1" x14ac:dyDescent="0.3">
      <c r="A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118"/>
      <c r="N490" s="5"/>
      <c r="O490" s="5"/>
      <c r="P490" s="5"/>
      <c r="Q490" s="5"/>
      <c r="R490" s="5"/>
      <c r="S490" s="5"/>
      <c r="T490" s="5"/>
      <c r="U490" s="5"/>
      <c r="AA490" s="3"/>
      <c r="AB490" s="13"/>
      <c r="AC490" s="13"/>
      <c r="AD490" s="13"/>
      <c r="AE490" s="13"/>
      <c r="AF490" s="13"/>
      <c r="AG490" s="13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T490" s="107"/>
      <c r="BA490" s="11"/>
      <c r="BB490" s="11"/>
      <c r="BC490" s="11"/>
      <c r="BD490" s="11"/>
      <c r="BE490" s="11"/>
      <c r="BH490" s="11"/>
      <c r="BI490" s="11"/>
      <c r="BJ490" s="11"/>
      <c r="BK490" s="11"/>
      <c r="BL490" s="11"/>
      <c r="BM490" s="11"/>
      <c r="BN490" s="11"/>
    </row>
    <row r="491" spans="1:66" s="1" customFormat="1" x14ac:dyDescent="0.3">
      <c r="A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118"/>
      <c r="N491" s="5"/>
      <c r="O491" s="5"/>
      <c r="P491" s="5"/>
      <c r="Q491" s="5"/>
      <c r="R491" s="5"/>
      <c r="S491" s="5"/>
      <c r="T491" s="5"/>
      <c r="U491" s="5"/>
      <c r="AA491" s="3"/>
      <c r="AB491" s="13"/>
      <c r="AC491" s="13"/>
      <c r="AD491" s="13"/>
      <c r="AE491" s="13"/>
      <c r="AF491" s="13"/>
      <c r="AG491" s="13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T491" s="107"/>
      <c r="BA491" s="11"/>
      <c r="BB491" s="11"/>
      <c r="BC491" s="11"/>
      <c r="BD491" s="11"/>
      <c r="BE491" s="11"/>
      <c r="BH491" s="11"/>
      <c r="BI491" s="11"/>
      <c r="BJ491" s="11"/>
      <c r="BK491" s="11"/>
      <c r="BL491" s="11"/>
      <c r="BM491" s="11"/>
      <c r="BN491" s="11"/>
    </row>
    <row r="492" spans="1:66" s="1" customFormat="1" x14ac:dyDescent="0.3">
      <c r="A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118"/>
      <c r="N492" s="5"/>
      <c r="O492" s="5"/>
      <c r="P492" s="5"/>
      <c r="Q492" s="5"/>
      <c r="R492" s="5"/>
      <c r="S492" s="5"/>
      <c r="T492" s="5"/>
      <c r="U492" s="5"/>
      <c r="AA492" s="3"/>
      <c r="AB492" s="13"/>
      <c r="AC492" s="13"/>
      <c r="AD492" s="13"/>
      <c r="AE492" s="13"/>
      <c r="AF492" s="13"/>
      <c r="AG492" s="13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T492" s="107"/>
      <c r="BA492" s="11"/>
      <c r="BB492" s="11"/>
      <c r="BC492" s="11"/>
      <c r="BD492" s="11"/>
      <c r="BE492" s="11"/>
      <c r="BH492" s="11"/>
      <c r="BI492" s="11"/>
      <c r="BJ492" s="11"/>
      <c r="BK492" s="11"/>
      <c r="BL492" s="11"/>
      <c r="BM492" s="11"/>
      <c r="BN492" s="11"/>
    </row>
    <row r="493" spans="1:66" s="1" customFormat="1" x14ac:dyDescent="0.3">
      <c r="A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118"/>
      <c r="N493" s="5"/>
      <c r="O493" s="5"/>
      <c r="P493" s="5"/>
      <c r="Q493" s="5"/>
      <c r="R493" s="5"/>
      <c r="S493" s="5"/>
      <c r="T493" s="5"/>
      <c r="U493" s="5"/>
      <c r="AA493" s="3"/>
      <c r="AB493" s="13"/>
      <c r="AC493" s="13"/>
      <c r="AD493" s="13"/>
      <c r="AE493" s="13"/>
      <c r="AF493" s="13"/>
      <c r="AG493" s="13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T493" s="107"/>
      <c r="BA493" s="11"/>
      <c r="BB493" s="11"/>
      <c r="BC493" s="11"/>
      <c r="BD493" s="11"/>
      <c r="BE493" s="11"/>
      <c r="BH493" s="11"/>
      <c r="BI493" s="11"/>
      <c r="BJ493" s="11"/>
      <c r="BK493" s="11"/>
      <c r="BL493" s="11"/>
      <c r="BM493" s="11"/>
      <c r="BN493" s="11"/>
    </row>
    <row r="494" spans="1:66" s="1" customFormat="1" x14ac:dyDescent="0.3">
      <c r="A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118"/>
      <c r="N494" s="5"/>
      <c r="O494" s="5"/>
      <c r="P494" s="5"/>
      <c r="Q494" s="5"/>
      <c r="R494" s="5"/>
      <c r="S494" s="5"/>
      <c r="T494" s="5"/>
      <c r="U494" s="5"/>
      <c r="AA494" s="3"/>
      <c r="AB494" s="13"/>
      <c r="AC494" s="13"/>
      <c r="AD494" s="13"/>
      <c r="AE494" s="13"/>
      <c r="AF494" s="13"/>
      <c r="AG494" s="13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T494" s="107"/>
      <c r="BA494" s="11"/>
      <c r="BB494" s="11"/>
      <c r="BC494" s="11"/>
      <c r="BD494" s="11"/>
      <c r="BE494" s="11"/>
      <c r="BH494" s="11"/>
      <c r="BI494" s="11"/>
      <c r="BJ494" s="11"/>
      <c r="BK494" s="11"/>
      <c r="BL494" s="11"/>
      <c r="BM494" s="11"/>
      <c r="BN494" s="11"/>
    </row>
    <row r="495" spans="1:66" s="1" customFormat="1" x14ac:dyDescent="0.3">
      <c r="A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118"/>
      <c r="N495" s="5"/>
      <c r="O495" s="5"/>
      <c r="P495" s="5"/>
      <c r="Q495" s="5"/>
      <c r="R495" s="5"/>
      <c r="S495" s="5"/>
      <c r="T495" s="5"/>
      <c r="U495" s="5"/>
      <c r="AA495" s="3"/>
      <c r="AB495" s="13"/>
      <c r="AC495" s="13"/>
      <c r="AD495" s="13"/>
      <c r="AE495" s="13"/>
      <c r="AF495" s="13"/>
      <c r="AG495" s="13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T495" s="107"/>
      <c r="BA495" s="11"/>
      <c r="BB495" s="11"/>
      <c r="BC495" s="11"/>
      <c r="BD495" s="11"/>
      <c r="BE495" s="11"/>
      <c r="BH495" s="11"/>
      <c r="BI495" s="11"/>
      <c r="BJ495" s="11"/>
      <c r="BK495" s="11"/>
      <c r="BL495" s="11"/>
      <c r="BM495" s="11"/>
      <c r="BN495" s="11"/>
    </row>
    <row r="496" spans="1:66" s="1" customFormat="1" x14ac:dyDescent="0.3">
      <c r="A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118"/>
      <c r="N496" s="5"/>
      <c r="O496" s="5"/>
      <c r="P496" s="5"/>
      <c r="Q496" s="5"/>
      <c r="R496" s="5"/>
      <c r="S496" s="5"/>
      <c r="T496" s="5"/>
      <c r="U496" s="5"/>
      <c r="AA496" s="3"/>
      <c r="AB496" s="13"/>
      <c r="AC496" s="13"/>
      <c r="AD496" s="13"/>
      <c r="AE496" s="13"/>
      <c r="AF496" s="13"/>
      <c r="AG496" s="13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T496" s="107"/>
      <c r="BA496" s="11"/>
      <c r="BB496" s="11"/>
      <c r="BC496" s="11"/>
      <c r="BD496" s="11"/>
      <c r="BE496" s="11"/>
      <c r="BH496" s="11"/>
      <c r="BI496" s="11"/>
      <c r="BJ496" s="11"/>
      <c r="BK496" s="11"/>
      <c r="BL496" s="11"/>
      <c r="BM496" s="11"/>
      <c r="BN496" s="11"/>
    </row>
    <row r="497" spans="1:66" s="1" customFormat="1" x14ac:dyDescent="0.3">
      <c r="A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118"/>
      <c r="N497" s="5"/>
      <c r="O497" s="5"/>
      <c r="P497" s="5"/>
      <c r="Q497" s="5"/>
      <c r="R497" s="5"/>
      <c r="S497" s="5"/>
      <c r="T497" s="5"/>
      <c r="U497" s="5"/>
      <c r="AA497" s="3"/>
      <c r="AB497" s="13"/>
      <c r="AC497" s="13"/>
      <c r="AD497" s="13"/>
      <c r="AE497" s="13"/>
      <c r="AF497" s="13"/>
      <c r="AG497" s="13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T497" s="107"/>
      <c r="BA497" s="11"/>
      <c r="BB497" s="11"/>
      <c r="BC497" s="11"/>
      <c r="BD497" s="11"/>
      <c r="BE497" s="11"/>
      <c r="BH497" s="11"/>
      <c r="BI497" s="11"/>
      <c r="BJ497" s="11"/>
      <c r="BK497" s="11"/>
      <c r="BL497" s="11"/>
      <c r="BM497" s="11"/>
      <c r="BN497" s="11"/>
    </row>
    <row r="498" spans="1:66" s="1" customFormat="1" x14ac:dyDescent="0.3">
      <c r="A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118"/>
      <c r="N498" s="5"/>
      <c r="O498" s="5"/>
      <c r="P498" s="5"/>
      <c r="Q498" s="5"/>
      <c r="R498" s="5"/>
      <c r="S498" s="5"/>
      <c r="T498" s="5"/>
      <c r="U498" s="5"/>
      <c r="AA498" s="3"/>
      <c r="AB498" s="13"/>
      <c r="AC498" s="13"/>
      <c r="AD498" s="13"/>
      <c r="AE498" s="13"/>
      <c r="AF498" s="13"/>
      <c r="AG498" s="13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T498" s="107"/>
      <c r="BA498" s="11"/>
      <c r="BB498" s="11"/>
      <c r="BC498" s="11"/>
      <c r="BD498" s="11"/>
      <c r="BE498" s="11"/>
      <c r="BH498" s="11"/>
      <c r="BI498" s="11"/>
      <c r="BJ498" s="11"/>
      <c r="BK498" s="11"/>
      <c r="BL498" s="11"/>
      <c r="BM498" s="11"/>
      <c r="BN498" s="11"/>
    </row>
    <row r="499" spans="1:66" s="1" customFormat="1" x14ac:dyDescent="0.3">
      <c r="A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118"/>
      <c r="N499" s="5"/>
      <c r="O499" s="5"/>
      <c r="P499" s="5"/>
      <c r="Q499" s="5"/>
      <c r="R499" s="5"/>
      <c r="S499" s="5"/>
      <c r="T499" s="5"/>
      <c r="U499" s="5"/>
      <c r="AA499" s="3"/>
      <c r="AB499" s="13"/>
      <c r="AC499" s="13"/>
      <c r="AD499" s="13"/>
      <c r="AE499" s="13"/>
      <c r="AF499" s="13"/>
      <c r="AG499" s="13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T499" s="107"/>
      <c r="BA499" s="11"/>
      <c r="BB499" s="11"/>
      <c r="BC499" s="11"/>
      <c r="BD499" s="11"/>
      <c r="BE499" s="11"/>
      <c r="BH499" s="11"/>
      <c r="BI499" s="11"/>
      <c r="BJ499" s="11"/>
      <c r="BK499" s="11"/>
      <c r="BL499" s="11"/>
      <c r="BM499" s="11"/>
      <c r="BN499" s="11"/>
    </row>
    <row r="500" spans="1:66" s="1" customFormat="1" x14ac:dyDescent="0.3">
      <c r="A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118"/>
      <c r="N500" s="5"/>
      <c r="O500" s="5"/>
      <c r="P500" s="5"/>
      <c r="Q500" s="5"/>
      <c r="R500" s="5"/>
      <c r="S500" s="5"/>
      <c r="T500" s="5"/>
      <c r="U500" s="5"/>
      <c r="AA500" s="3"/>
      <c r="AB500" s="13"/>
      <c r="AC500" s="13"/>
      <c r="AD500" s="13"/>
      <c r="AE500" s="13"/>
      <c r="AF500" s="13"/>
      <c r="AG500" s="13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T500" s="107"/>
      <c r="BA500" s="11"/>
      <c r="BB500" s="11"/>
      <c r="BC500" s="11"/>
      <c r="BD500" s="11"/>
      <c r="BE500" s="11"/>
      <c r="BH500" s="11"/>
      <c r="BI500" s="11"/>
      <c r="BJ500" s="11"/>
      <c r="BK500" s="11"/>
      <c r="BL500" s="11"/>
      <c r="BM500" s="11"/>
      <c r="BN500" s="11"/>
    </row>
    <row r="501" spans="1:66" s="1" customFormat="1" x14ac:dyDescent="0.3">
      <c r="A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118"/>
      <c r="N501" s="5"/>
      <c r="O501" s="5"/>
      <c r="P501" s="5"/>
      <c r="Q501" s="5"/>
      <c r="R501" s="5"/>
      <c r="S501" s="5"/>
      <c r="T501" s="5"/>
      <c r="U501" s="5"/>
      <c r="AA501" s="3"/>
      <c r="AB501" s="13"/>
      <c r="AC501" s="13"/>
      <c r="AD501" s="13"/>
      <c r="AE501" s="13"/>
      <c r="AF501" s="13"/>
      <c r="AG501" s="13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T501" s="107"/>
      <c r="BA501" s="11"/>
      <c r="BB501" s="11"/>
      <c r="BC501" s="11"/>
      <c r="BD501" s="11"/>
      <c r="BE501" s="11"/>
      <c r="BH501" s="11"/>
      <c r="BI501" s="11"/>
      <c r="BJ501" s="11"/>
      <c r="BK501" s="11"/>
      <c r="BL501" s="11"/>
      <c r="BM501" s="11"/>
      <c r="BN501" s="11"/>
    </row>
    <row r="502" spans="1:66" s="1" customFormat="1" x14ac:dyDescent="0.3">
      <c r="A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118"/>
      <c r="N502" s="5"/>
      <c r="O502" s="5"/>
      <c r="P502" s="5"/>
      <c r="Q502" s="5"/>
      <c r="R502" s="5"/>
      <c r="S502" s="5"/>
      <c r="T502" s="5"/>
      <c r="U502" s="5"/>
      <c r="AA502" s="3"/>
      <c r="AB502" s="13"/>
      <c r="AC502" s="13"/>
      <c r="AD502" s="13"/>
      <c r="AE502" s="13"/>
      <c r="AF502" s="13"/>
      <c r="AG502" s="13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T502" s="107"/>
      <c r="BA502" s="11"/>
      <c r="BB502" s="11"/>
      <c r="BC502" s="11"/>
      <c r="BD502" s="11"/>
      <c r="BE502" s="11"/>
      <c r="BH502" s="11"/>
      <c r="BI502" s="11"/>
      <c r="BJ502" s="11"/>
      <c r="BK502" s="11"/>
      <c r="BL502" s="11"/>
      <c r="BM502" s="11"/>
      <c r="BN502" s="11"/>
    </row>
    <row r="503" spans="1:66" s="1" customFormat="1" x14ac:dyDescent="0.3">
      <c r="A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118"/>
      <c r="N503" s="5"/>
      <c r="O503" s="5"/>
      <c r="P503" s="5"/>
      <c r="Q503" s="5"/>
      <c r="R503" s="5"/>
      <c r="S503" s="5"/>
      <c r="T503" s="5"/>
      <c r="U503" s="5"/>
      <c r="AA503" s="3"/>
      <c r="AB503" s="13"/>
      <c r="AC503" s="13"/>
      <c r="AD503" s="13"/>
      <c r="AE503" s="13"/>
      <c r="AF503" s="13"/>
      <c r="AG503" s="13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T503" s="107"/>
      <c r="BA503" s="11"/>
      <c r="BB503" s="11"/>
      <c r="BC503" s="11"/>
      <c r="BD503" s="11"/>
      <c r="BE503" s="11"/>
      <c r="BH503" s="11"/>
      <c r="BI503" s="11"/>
      <c r="BJ503" s="11"/>
      <c r="BK503" s="11"/>
      <c r="BL503" s="11"/>
      <c r="BM503" s="11"/>
      <c r="BN503" s="11"/>
    </row>
    <row r="504" spans="1:66" s="1" customFormat="1" x14ac:dyDescent="0.3">
      <c r="A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118"/>
      <c r="N504" s="5"/>
      <c r="O504" s="5"/>
      <c r="P504" s="5"/>
      <c r="Q504" s="5"/>
      <c r="R504" s="5"/>
      <c r="S504" s="5"/>
      <c r="T504" s="5"/>
      <c r="U504" s="5"/>
      <c r="AA504" s="3"/>
      <c r="AB504" s="13"/>
      <c r="AC504" s="13"/>
      <c r="AD504" s="13"/>
      <c r="AE504" s="13"/>
      <c r="AF504" s="13"/>
      <c r="AG504" s="13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T504" s="107"/>
      <c r="BA504" s="11"/>
      <c r="BB504" s="11"/>
      <c r="BC504" s="11"/>
      <c r="BD504" s="11"/>
      <c r="BE504" s="11"/>
      <c r="BH504" s="11"/>
      <c r="BI504" s="11"/>
      <c r="BJ504" s="11"/>
      <c r="BK504" s="11"/>
      <c r="BL504" s="11"/>
      <c r="BM504" s="11"/>
      <c r="BN504" s="11"/>
    </row>
    <row r="505" spans="1:66" s="1" customFormat="1" x14ac:dyDescent="0.3">
      <c r="A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118"/>
      <c r="N505" s="5"/>
      <c r="O505" s="5"/>
      <c r="P505" s="5"/>
      <c r="Q505" s="5"/>
      <c r="R505" s="5"/>
      <c r="S505" s="5"/>
      <c r="T505" s="5"/>
      <c r="U505" s="5"/>
      <c r="AA505" s="3"/>
      <c r="AB505" s="13"/>
      <c r="AC505" s="13"/>
      <c r="AD505" s="13"/>
      <c r="AE505" s="13"/>
      <c r="AF505" s="13"/>
      <c r="AG505" s="13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T505" s="107"/>
      <c r="BA505" s="11"/>
      <c r="BB505" s="11"/>
      <c r="BC505" s="11"/>
      <c r="BD505" s="11"/>
      <c r="BE505" s="11"/>
      <c r="BH505" s="11"/>
      <c r="BI505" s="11"/>
      <c r="BJ505" s="11"/>
      <c r="BK505" s="11"/>
      <c r="BL505" s="11"/>
      <c r="BM505" s="11"/>
      <c r="BN505" s="11"/>
    </row>
    <row r="506" spans="1:66" s="1" customFormat="1" x14ac:dyDescent="0.3">
      <c r="A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118"/>
      <c r="N506" s="5"/>
      <c r="O506" s="5"/>
      <c r="P506" s="5"/>
      <c r="Q506" s="5"/>
      <c r="R506" s="5"/>
      <c r="S506" s="5"/>
      <c r="T506" s="5"/>
      <c r="U506" s="5"/>
      <c r="AA506" s="3"/>
      <c r="AB506" s="13"/>
      <c r="AC506" s="13"/>
      <c r="AD506" s="13"/>
      <c r="AE506" s="13"/>
      <c r="AF506" s="13"/>
      <c r="AG506" s="13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T506" s="107"/>
      <c r="BA506" s="11"/>
      <c r="BB506" s="11"/>
      <c r="BC506" s="11"/>
      <c r="BD506" s="11"/>
      <c r="BE506" s="11"/>
      <c r="BH506" s="11"/>
      <c r="BI506" s="11"/>
      <c r="BJ506" s="11"/>
      <c r="BK506" s="11"/>
      <c r="BL506" s="11"/>
      <c r="BM506" s="11"/>
      <c r="BN506" s="11"/>
    </row>
    <row r="507" spans="1:66" s="1" customFormat="1" x14ac:dyDescent="0.3">
      <c r="A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118"/>
      <c r="N507" s="5"/>
      <c r="O507" s="5"/>
      <c r="P507" s="5"/>
      <c r="Q507" s="5"/>
      <c r="R507" s="5"/>
      <c r="S507" s="5"/>
      <c r="T507" s="5"/>
      <c r="U507" s="5"/>
      <c r="AA507" s="3"/>
      <c r="AB507" s="13"/>
      <c r="AC507" s="13"/>
      <c r="AD507" s="13"/>
      <c r="AE507" s="13"/>
      <c r="AF507" s="13"/>
      <c r="AG507" s="13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T507" s="107"/>
      <c r="BA507" s="11"/>
      <c r="BB507" s="11"/>
      <c r="BC507" s="11"/>
      <c r="BD507" s="11"/>
      <c r="BE507" s="11"/>
      <c r="BH507" s="11"/>
      <c r="BI507" s="11"/>
      <c r="BJ507" s="11"/>
      <c r="BK507" s="11"/>
      <c r="BL507" s="11"/>
      <c r="BM507" s="11"/>
      <c r="BN507" s="11"/>
    </row>
    <row r="508" spans="1:66" s="1" customFormat="1" x14ac:dyDescent="0.3">
      <c r="A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118"/>
      <c r="N508" s="5"/>
      <c r="O508" s="5"/>
      <c r="P508" s="5"/>
      <c r="Q508" s="5"/>
      <c r="R508" s="5"/>
      <c r="S508" s="5"/>
      <c r="T508" s="5"/>
      <c r="U508" s="5"/>
      <c r="AA508" s="3"/>
      <c r="AB508" s="13"/>
      <c r="AC508" s="13"/>
      <c r="AD508" s="13"/>
      <c r="AE508" s="13"/>
      <c r="AF508" s="13"/>
      <c r="AG508" s="13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T508" s="107"/>
      <c r="BA508" s="11"/>
      <c r="BB508" s="11"/>
      <c r="BC508" s="11"/>
      <c r="BD508" s="11"/>
      <c r="BE508" s="11"/>
      <c r="BH508" s="11"/>
      <c r="BI508" s="11"/>
      <c r="BJ508" s="11"/>
      <c r="BK508" s="11"/>
      <c r="BL508" s="11"/>
      <c r="BM508" s="11"/>
      <c r="BN508" s="11"/>
    </row>
    <row r="509" spans="1:66" s="1" customFormat="1" x14ac:dyDescent="0.3">
      <c r="A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118"/>
      <c r="N509" s="5"/>
      <c r="O509" s="5"/>
      <c r="P509" s="5"/>
      <c r="Q509" s="5"/>
      <c r="R509" s="5"/>
      <c r="S509" s="5"/>
      <c r="T509" s="5"/>
      <c r="U509" s="5"/>
      <c r="AA509" s="3"/>
      <c r="AB509" s="13"/>
      <c r="AC509" s="13"/>
      <c r="AD509" s="13"/>
      <c r="AE509" s="13"/>
      <c r="AF509" s="13"/>
      <c r="AG509" s="13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T509" s="107"/>
      <c r="BA509" s="11"/>
      <c r="BB509" s="11"/>
      <c r="BC509" s="11"/>
      <c r="BD509" s="11"/>
      <c r="BE509" s="11"/>
      <c r="BH509" s="11"/>
      <c r="BI509" s="11"/>
      <c r="BJ509" s="11"/>
      <c r="BK509" s="11"/>
      <c r="BL509" s="11"/>
      <c r="BM509" s="11"/>
      <c r="BN509" s="11"/>
    </row>
    <row r="510" spans="1:66" s="1" customFormat="1" x14ac:dyDescent="0.3">
      <c r="A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118"/>
      <c r="N510" s="5"/>
      <c r="O510" s="5"/>
      <c r="P510" s="5"/>
      <c r="Q510" s="5"/>
      <c r="R510" s="5"/>
      <c r="S510" s="5"/>
      <c r="T510" s="5"/>
      <c r="U510" s="5"/>
      <c r="AA510" s="3"/>
      <c r="AB510" s="13"/>
      <c r="AC510" s="13"/>
      <c r="AD510" s="13"/>
      <c r="AE510" s="13"/>
      <c r="AF510" s="13"/>
      <c r="AG510" s="13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T510" s="107"/>
      <c r="BA510" s="11"/>
      <c r="BB510" s="11"/>
      <c r="BC510" s="11"/>
      <c r="BD510" s="11"/>
      <c r="BE510" s="11"/>
      <c r="BH510" s="11"/>
      <c r="BI510" s="11"/>
      <c r="BJ510" s="11"/>
      <c r="BK510" s="11"/>
      <c r="BL510" s="11"/>
      <c r="BM510" s="11"/>
      <c r="BN510" s="11"/>
    </row>
    <row r="511" spans="1:66" s="1" customFormat="1" x14ac:dyDescent="0.3">
      <c r="A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118"/>
      <c r="N511" s="5"/>
      <c r="O511" s="5"/>
      <c r="P511" s="5"/>
      <c r="Q511" s="5"/>
      <c r="R511" s="5"/>
      <c r="S511" s="5"/>
      <c r="T511" s="5"/>
      <c r="U511" s="5"/>
      <c r="AA511" s="3"/>
      <c r="AB511" s="13"/>
      <c r="AC511" s="13"/>
      <c r="AD511" s="13"/>
      <c r="AE511" s="13"/>
      <c r="AF511" s="13"/>
      <c r="AG511" s="13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T511" s="107"/>
      <c r="BA511" s="11"/>
      <c r="BB511" s="11"/>
      <c r="BC511" s="11"/>
      <c r="BD511" s="11"/>
      <c r="BE511" s="11"/>
      <c r="BH511" s="11"/>
      <c r="BI511" s="11"/>
      <c r="BJ511" s="11"/>
      <c r="BK511" s="11"/>
      <c r="BL511" s="11"/>
      <c r="BM511" s="11"/>
      <c r="BN511" s="11"/>
    </row>
    <row r="512" spans="1:66" s="1" customFormat="1" x14ac:dyDescent="0.3">
      <c r="A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118"/>
      <c r="N512" s="5"/>
      <c r="O512" s="5"/>
      <c r="P512" s="5"/>
      <c r="Q512" s="5"/>
      <c r="R512" s="5"/>
      <c r="S512" s="5"/>
      <c r="T512" s="5"/>
      <c r="U512" s="5"/>
      <c r="AA512" s="3"/>
      <c r="AB512" s="13"/>
      <c r="AC512" s="13"/>
      <c r="AD512" s="13"/>
      <c r="AE512" s="13"/>
      <c r="AF512" s="13"/>
      <c r="AG512" s="13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T512" s="107"/>
      <c r="BA512" s="11"/>
      <c r="BB512" s="11"/>
      <c r="BC512" s="11"/>
      <c r="BD512" s="11"/>
      <c r="BE512" s="11"/>
      <c r="BH512" s="11"/>
      <c r="BI512" s="11"/>
      <c r="BJ512" s="11"/>
      <c r="BK512" s="11"/>
      <c r="BL512" s="11"/>
      <c r="BM512" s="11"/>
      <c r="BN512" s="11"/>
    </row>
    <row r="513" spans="1:66" s="1" customFormat="1" x14ac:dyDescent="0.3">
      <c r="A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118"/>
      <c r="N513" s="5"/>
      <c r="O513" s="5"/>
      <c r="P513" s="5"/>
      <c r="Q513" s="5"/>
      <c r="R513" s="5"/>
      <c r="S513" s="5"/>
      <c r="T513" s="5"/>
      <c r="U513" s="5"/>
      <c r="AA513" s="3"/>
      <c r="AB513" s="13"/>
      <c r="AC513" s="13"/>
      <c r="AD513" s="13"/>
      <c r="AE513" s="13"/>
      <c r="AF513" s="13"/>
      <c r="AG513" s="13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T513" s="107"/>
      <c r="BA513" s="11"/>
      <c r="BB513" s="11"/>
      <c r="BC513" s="11"/>
      <c r="BD513" s="11"/>
      <c r="BE513" s="11"/>
      <c r="BH513" s="11"/>
      <c r="BI513" s="11"/>
      <c r="BJ513" s="11"/>
      <c r="BK513" s="11"/>
      <c r="BL513" s="11"/>
      <c r="BM513" s="11"/>
      <c r="BN513" s="11"/>
    </row>
    <row r="514" spans="1:66" s="1" customFormat="1" x14ac:dyDescent="0.3">
      <c r="A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118"/>
      <c r="N514" s="5"/>
      <c r="O514" s="5"/>
      <c r="P514" s="5"/>
      <c r="Q514" s="5"/>
      <c r="R514" s="5"/>
      <c r="S514" s="5"/>
      <c r="T514" s="5"/>
      <c r="U514" s="5"/>
      <c r="AA514" s="3"/>
      <c r="AB514" s="13"/>
      <c r="AC514" s="13"/>
      <c r="AD514" s="13"/>
      <c r="AE514" s="13"/>
      <c r="AF514" s="13"/>
      <c r="AG514" s="13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T514" s="107"/>
      <c r="BA514" s="11"/>
      <c r="BB514" s="11"/>
      <c r="BC514" s="11"/>
      <c r="BD514" s="11"/>
      <c r="BE514" s="11"/>
      <c r="BH514" s="11"/>
      <c r="BI514" s="11"/>
      <c r="BJ514" s="11"/>
      <c r="BK514" s="11"/>
      <c r="BL514" s="11"/>
      <c r="BM514" s="11"/>
      <c r="BN514" s="11"/>
    </row>
    <row r="515" spans="1:66" s="1" customFormat="1" x14ac:dyDescent="0.3">
      <c r="A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118"/>
      <c r="N515" s="5"/>
      <c r="O515" s="5"/>
      <c r="P515" s="5"/>
      <c r="Q515" s="5"/>
      <c r="R515" s="5"/>
      <c r="S515" s="5"/>
      <c r="T515" s="5"/>
      <c r="U515" s="5"/>
      <c r="AA515" s="3"/>
      <c r="AB515" s="13"/>
      <c r="AC515" s="13"/>
      <c r="AD515" s="13"/>
      <c r="AE515" s="13"/>
      <c r="AF515" s="13"/>
      <c r="AG515" s="13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T515" s="107"/>
      <c r="BA515" s="11"/>
      <c r="BB515" s="11"/>
      <c r="BC515" s="11"/>
      <c r="BD515" s="11"/>
      <c r="BE515" s="11"/>
      <c r="BH515" s="11"/>
      <c r="BI515" s="11"/>
      <c r="BJ515" s="11"/>
      <c r="BK515" s="11"/>
      <c r="BL515" s="11"/>
      <c r="BM515" s="11"/>
      <c r="BN515" s="11"/>
    </row>
    <row r="516" spans="1:66" s="1" customFormat="1" x14ac:dyDescent="0.3">
      <c r="A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118"/>
      <c r="N516" s="5"/>
      <c r="O516" s="5"/>
      <c r="P516" s="5"/>
      <c r="Q516" s="5"/>
      <c r="R516" s="5"/>
      <c r="S516" s="5"/>
      <c r="T516" s="5"/>
      <c r="U516" s="5"/>
      <c r="AA516" s="3"/>
      <c r="AB516" s="13"/>
      <c r="AC516" s="13"/>
      <c r="AD516" s="13"/>
      <c r="AE516" s="13"/>
      <c r="AF516" s="13"/>
      <c r="AG516" s="13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T516" s="107"/>
      <c r="BA516" s="11"/>
      <c r="BB516" s="11"/>
      <c r="BC516" s="11"/>
      <c r="BD516" s="11"/>
      <c r="BE516" s="11"/>
      <c r="BH516" s="11"/>
      <c r="BI516" s="11"/>
      <c r="BJ516" s="11"/>
      <c r="BK516" s="11"/>
      <c r="BL516" s="11"/>
      <c r="BM516" s="11"/>
      <c r="BN516" s="11"/>
    </row>
    <row r="517" spans="1:66" s="1" customFormat="1" x14ac:dyDescent="0.3">
      <c r="A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118"/>
      <c r="N517" s="5"/>
      <c r="O517" s="5"/>
      <c r="P517" s="5"/>
      <c r="Q517" s="5"/>
      <c r="R517" s="5"/>
      <c r="S517" s="5"/>
      <c r="T517" s="5"/>
      <c r="U517" s="5"/>
      <c r="AA517" s="3"/>
      <c r="AB517" s="13"/>
      <c r="AC517" s="13"/>
      <c r="AD517" s="13"/>
      <c r="AE517" s="13"/>
      <c r="AF517" s="13"/>
      <c r="AG517" s="13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T517" s="107"/>
      <c r="BA517" s="11"/>
      <c r="BB517" s="11"/>
      <c r="BC517" s="11"/>
      <c r="BD517" s="11"/>
      <c r="BE517" s="11"/>
      <c r="BH517" s="11"/>
      <c r="BI517" s="11"/>
      <c r="BJ517" s="11"/>
      <c r="BK517" s="11"/>
      <c r="BL517" s="11"/>
      <c r="BM517" s="11"/>
      <c r="BN517" s="11"/>
    </row>
    <row r="518" spans="1:66" s="1" customFormat="1" x14ac:dyDescent="0.3">
      <c r="A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118"/>
      <c r="N518" s="5"/>
      <c r="O518" s="5"/>
      <c r="P518" s="5"/>
      <c r="Q518" s="5"/>
      <c r="R518" s="5"/>
      <c r="S518" s="5"/>
      <c r="T518" s="5"/>
      <c r="U518" s="5"/>
      <c r="AA518" s="3"/>
      <c r="AB518" s="13"/>
      <c r="AC518" s="13"/>
      <c r="AD518" s="13"/>
      <c r="AE518" s="13"/>
      <c r="AF518" s="13"/>
      <c r="AG518" s="13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T518" s="107"/>
      <c r="BA518" s="11"/>
      <c r="BB518" s="11"/>
      <c r="BC518" s="11"/>
      <c r="BD518" s="11"/>
      <c r="BE518" s="11"/>
      <c r="BH518" s="11"/>
      <c r="BI518" s="11"/>
      <c r="BJ518" s="11"/>
      <c r="BK518" s="11"/>
      <c r="BL518" s="11"/>
      <c r="BM518" s="11"/>
      <c r="BN518" s="11"/>
    </row>
    <row r="519" spans="1:66" s="1" customFormat="1" x14ac:dyDescent="0.3">
      <c r="A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118"/>
      <c r="N519" s="5"/>
      <c r="O519" s="5"/>
      <c r="P519" s="5"/>
      <c r="Q519" s="5"/>
      <c r="R519" s="5"/>
      <c r="S519" s="5"/>
      <c r="T519" s="5"/>
      <c r="U519" s="5"/>
      <c r="AA519" s="3"/>
      <c r="AB519" s="13"/>
      <c r="AC519" s="13"/>
      <c r="AD519" s="13"/>
      <c r="AE519" s="13"/>
      <c r="AF519" s="13"/>
      <c r="AG519" s="13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T519" s="107"/>
      <c r="BA519" s="11"/>
      <c r="BB519" s="11"/>
      <c r="BC519" s="11"/>
      <c r="BD519" s="11"/>
      <c r="BE519" s="11"/>
      <c r="BH519" s="11"/>
      <c r="BI519" s="11"/>
      <c r="BJ519" s="11"/>
      <c r="BK519" s="11"/>
      <c r="BL519" s="11"/>
      <c r="BM519" s="11"/>
      <c r="BN519" s="11"/>
    </row>
    <row r="520" spans="1:66" s="1" customFormat="1" x14ac:dyDescent="0.3">
      <c r="A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118"/>
      <c r="N520" s="5"/>
      <c r="O520" s="5"/>
      <c r="P520" s="5"/>
      <c r="Q520" s="5"/>
      <c r="R520" s="5"/>
      <c r="S520" s="5"/>
      <c r="T520" s="5"/>
      <c r="U520" s="5"/>
      <c r="AA520" s="3"/>
      <c r="AB520" s="13"/>
      <c r="AC520" s="13"/>
      <c r="AD520" s="13"/>
      <c r="AE520" s="13"/>
      <c r="AF520" s="13"/>
      <c r="AG520" s="13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T520" s="107"/>
      <c r="BA520" s="11"/>
      <c r="BB520" s="11"/>
      <c r="BC520" s="11"/>
      <c r="BD520" s="11"/>
      <c r="BE520" s="11"/>
      <c r="BH520" s="11"/>
      <c r="BI520" s="11"/>
      <c r="BJ520" s="11"/>
      <c r="BK520" s="11"/>
      <c r="BL520" s="11"/>
      <c r="BM520" s="11"/>
      <c r="BN520" s="11"/>
    </row>
    <row r="521" spans="1:66" s="1" customFormat="1" x14ac:dyDescent="0.3">
      <c r="A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118"/>
      <c r="N521" s="5"/>
      <c r="O521" s="5"/>
      <c r="P521" s="5"/>
      <c r="Q521" s="5"/>
      <c r="R521" s="5"/>
      <c r="S521" s="5"/>
      <c r="T521" s="5"/>
      <c r="U521" s="5"/>
      <c r="AA521" s="3"/>
      <c r="AB521" s="13"/>
      <c r="AC521" s="13"/>
      <c r="AD521" s="13"/>
      <c r="AE521" s="13"/>
      <c r="AF521" s="13"/>
      <c r="AG521" s="13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T521" s="107"/>
      <c r="BA521" s="11"/>
      <c r="BB521" s="11"/>
      <c r="BC521" s="11"/>
      <c r="BD521" s="11"/>
      <c r="BE521" s="11"/>
      <c r="BH521" s="11"/>
      <c r="BI521" s="11"/>
      <c r="BJ521" s="11"/>
      <c r="BK521" s="11"/>
      <c r="BL521" s="11"/>
      <c r="BM521" s="11"/>
      <c r="BN521" s="11"/>
    </row>
    <row r="522" spans="1:66" s="1" customFormat="1" x14ac:dyDescent="0.3">
      <c r="A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118"/>
      <c r="N522" s="5"/>
      <c r="O522" s="5"/>
      <c r="P522" s="5"/>
      <c r="Q522" s="5"/>
      <c r="R522" s="5"/>
      <c r="S522" s="5"/>
      <c r="T522" s="5"/>
      <c r="U522" s="5"/>
      <c r="AA522" s="3"/>
      <c r="AB522" s="13"/>
      <c r="AC522" s="13"/>
      <c r="AD522" s="13"/>
      <c r="AE522" s="13"/>
      <c r="AF522" s="13"/>
      <c r="AG522" s="13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T522" s="107"/>
      <c r="BA522" s="11"/>
      <c r="BB522" s="11"/>
      <c r="BC522" s="11"/>
      <c r="BD522" s="11"/>
      <c r="BE522" s="11"/>
      <c r="BH522" s="11"/>
      <c r="BI522" s="11"/>
      <c r="BJ522" s="11"/>
      <c r="BK522" s="11"/>
      <c r="BL522" s="11"/>
      <c r="BM522" s="11"/>
      <c r="BN522" s="11"/>
    </row>
    <row r="523" spans="1:66" s="1" customFormat="1" x14ac:dyDescent="0.3">
      <c r="A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118"/>
      <c r="N523" s="5"/>
      <c r="O523" s="5"/>
      <c r="P523" s="5"/>
      <c r="Q523" s="5"/>
      <c r="R523" s="5"/>
      <c r="S523" s="5"/>
      <c r="T523" s="5"/>
      <c r="U523" s="5"/>
      <c r="AA523" s="3"/>
      <c r="AB523" s="13"/>
      <c r="AC523" s="13"/>
      <c r="AD523" s="13"/>
      <c r="AE523" s="13"/>
      <c r="AF523" s="13"/>
      <c r="AG523" s="13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T523" s="107"/>
      <c r="BA523" s="11"/>
      <c r="BB523" s="11"/>
      <c r="BC523" s="11"/>
      <c r="BD523" s="11"/>
      <c r="BE523" s="11"/>
      <c r="BH523" s="11"/>
      <c r="BI523" s="11"/>
      <c r="BJ523" s="11"/>
      <c r="BK523" s="11"/>
      <c r="BL523" s="11"/>
      <c r="BM523" s="11"/>
      <c r="BN523" s="11"/>
    </row>
    <row r="524" spans="1:66" s="1" customFormat="1" x14ac:dyDescent="0.3">
      <c r="A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118"/>
      <c r="N524" s="5"/>
      <c r="O524" s="5"/>
      <c r="P524" s="5"/>
      <c r="Q524" s="5"/>
      <c r="R524" s="5"/>
      <c r="S524" s="5"/>
      <c r="T524" s="5"/>
      <c r="U524" s="5"/>
      <c r="AA524" s="3"/>
      <c r="AB524" s="13"/>
      <c r="AC524" s="13"/>
      <c r="AD524" s="13"/>
      <c r="AE524" s="13"/>
      <c r="AF524" s="13"/>
      <c r="AG524" s="13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T524" s="107"/>
      <c r="BA524" s="11"/>
      <c r="BB524" s="11"/>
      <c r="BC524" s="11"/>
      <c r="BD524" s="11"/>
      <c r="BE524" s="11"/>
      <c r="BH524" s="11"/>
      <c r="BI524" s="11"/>
      <c r="BJ524" s="11"/>
      <c r="BK524" s="11"/>
      <c r="BL524" s="11"/>
      <c r="BM524" s="11"/>
      <c r="BN524" s="11"/>
    </row>
    <row r="525" spans="1:66" s="1" customFormat="1" x14ac:dyDescent="0.3">
      <c r="A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118"/>
      <c r="N525" s="5"/>
      <c r="O525" s="5"/>
      <c r="P525" s="5"/>
      <c r="Q525" s="5"/>
      <c r="R525" s="5"/>
      <c r="S525" s="5"/>
      <c r="T525" s="5"/>
      <c r="U525" s="5"/>
      <c r="AA525" s="3"/>
      <c r="AB525" s="13"/>
      <c r="AC525" s="13"/>
      <c r="AD525" s="13"/>
      <c r="AE525" s="13"/>
      <c r="AF525" s="13"/>
      <c r="AG525" s="13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T525" s="107"/>
      <c r="BA525" s="11"/>
      <c r="BB525" s="11"/>
      <c r="BC525" s="11"/>
      <c r="BD525" s="11"/>
      <c r="BE525" s="11"/>
      <c r="BH525" s="11"/>
      <c r="BI525" s="11"/>
      <c r="BJ525" s="11"/>
      <c r="BK525" s="11"/>
      <c r="BL525" s="11"/>
      <c r="BM525" s="11"/>
      <c r="BN525" s="11"/>
    </row>
    <row r="526" spans="1:66" s="1" customFormat="1" x14ac:dyDescent="0.3">
      <c r="A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118"/>
      <c r="N526" s="5"/>
      <c r="O526" s="5"/>
      <c r="P526" s="5"/>
      <c r="Q526" s="5"/>
      <c r="R526" s="5"/>
      <c r="S526" s="5"/>
      <c r="T526" s="5"/>
      <c r="U526" s="5"/>
      <c r="AA526" s="3"/>
      <c r="AB526" s="13"/>
      <c r="AC526" s="13"/>
      <c r="AD526" s="13"/>
      <c r="AE526" s="13"/>
      <c r="AF526" s="13"/>
      <c r="AG526" s="13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T526" s="107"/>
      <c r="BA526" s="11"/>
      <c r="BB526" s="11"/>
      <c r="BC526" s="11"/>
      <c r="BD526" s="11"/>
      <c r="BE526" s="11"/>
      <c r="BH526" s="11"/>
      <c r="BI526" s="11"/>
      <c r="BJ526" s="11"/>
      <c r="BK526" s="11"/>
      <c r="BL526" s="11"/>
      <c r="BM526" s="11"/>
      <c r="BN526" s="11"/>
    </row>
    <row r="527" spans="1:66" s="1" customFormat="1" x14ac:dyDescent="0.3">
      <c r="A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118"/>
      <c r="N527" s="5"/>
      <c r="O527" s="5"/>
      <c r="P527" s="5"/>
      <c r="Q527" s="5"/>
      <c r="R527" s="5"/>
      <c r="S527" s="5"/>
      <c r="T527" s="5"/>
      <c r="U527" s="5"/>
      <c r="AA527" s="3"/>
      <c r="AB527" s="13"/>
      <c r="AC527" s="13"/>
      <c r="AD527" s="13"/>
      <c r="AE527" s="13"/>
      <c r="AF527" s="13"/>
      <c r="AG527" s="13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T527" s="107"/>
      <c r="BA527" s="11"/>
      <c r="BB527" s="11"/>
      <c r="BC527" s="11"/>
      <c r="BD527" s="11"/>
      <c r="BE527" s="11"/>
      <c r="BH527" s="11"/>
      <c r="BI527" s="11"/>
      <c r="BJ527" s="11"/>
      <c r="BK527" s="11"/>
      <c r="BL527" s="11"/>
      <c r="BM527" s="11"/>
      <c r="BN527" s="11"/>
    </row>
    <row r="528" spans="1:66" s="1" customFormat="1" x14ac:dyDescent="0.3">
      <c r="A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118"/>
      <c r="N528" s="5"/>
      <c r="O528" s="5"/>
      <c r="P528" s="5"/>
      <c r="Q528" s="5"/>
      <c r="R528" s="5"/>
      <c r="S528" s="5"/>
      <c r="T528" s="5"/>
      <c r="U528" s="5"/>
      <c r="AA528" s="3"/>
      <c r="AB528" s="13"/>
      <c r="AC528" s="13"/>
      <c r="AD528" s="13"/>
      <c r="AE528" s="13"/>
      <c r="AF528" s="13"/>
      <c r="AG528" s="13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T528" s="107"/>
      <c r="BA528" s="11"/>
      <c r="BB528" s="11"/>
      <c r="BC528" s="11"/>
      <c r="BD528" s="11"/>
      <c r="BE528" s="11"/>
      <c r="BH528" s="11"/>
      <c r="BI528" s="11"/>
      <c r="BJ528" s="11"/>
      <c r="BK528" s="11"/>
      <c r="BL528" s="11"/>
      <c r="BM528" s="11"/>
      <c r="BN528" s="11"/>
    </row>
    <row r="529" spans="1:66" s="1" customFormat="1" x14ac:dyDescent="0.3">
      <c r="A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118"/>
      <c r="N529" s="5"/>
      <c r="O529" s="5"/>
      <c r="P529" s="5"/>
      <c r="Q529" s="5"/>
      <c r="R529" s="5"/>
      <c r="S529" s="5"/>
      <c r="T529" s="5"/>
      <c r="U529" s="5"/>
      <c r="AA529" s="3"/>
      <c r="AB529" s="13"/>
      <c r="AC529" s="13"/>
      <c r="AD529" s="13"/>
      <c r="AE529" s="13"/>
      <c r="AF529" s="13"/>
      <c r="AG529" s="13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T529" s="107"/>
      <c r="BA529" s="11"/>
      <c r="BB529" s="11"/>
      <c r="BC529" s="11"/>
      <c r="BD529" s="11"/>
      <c r="BE529" s="11"/>
      <c r="BH529" s="11"/>
      <c r="BI529" s="11"/>
      <c r="BJ529" s="11"/>
      <c r="BK529" s="11"/>
      <c r="BL529" s="11"/>
      <c r="BM529" s="11"/>
      <c r="BN529" s="11"/>
    </row>
    <row r="530" spans="1:66" s="1" customFormat="1" x14ac:dyDescent="0.3">
      <c r="A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118"/>
      <c r="N530" s="5"/>
      <c r="O530" s="5"/>
      <c r="P530" s="5"/>
      <c r="Q530" s="5"/>
      <c r="R530" s="5"/>
      <c r="S530" s="5"/>
      <c r="T530" s="5"/>
      <c r="U530" s="5"/>
      <c r="AA530" s="3"/>
      <c r="AB530" s="13"/>
      <c r="AC530" s="13"/>
      <c r="AD530" s="13"/>
      <c r="AE530" s="13"/>
      <c r="AF530" s="13"/>
      <c r="AG530" s="13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T530" s="107"/>
      <c r="BA530" s="11"/>
      <c r="BB530" s="11"/>
      <c r="BC530" s="11"/>
      <c r="BD530" s="11"/>
      <c r="BE530" s="11"/>
      <c r="BH530" s="11"/>
      <c r="BI530" s="11"/>
      <c r="BJ530" s="11"/>
      <c r="BK530" s="11"/>
      <c r="BL530" s="11"/>
      <c r="BM530" s="11"/>
      <c r="BN530" s="11"/>
    </row>
    <row r="531" spans="1:66" s="1" customFormat="1" x14ac:dyDescent="0.3">
      <c r="A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118"/>
      <c r="N531" s="5"/>
      <c r="O531" s="5"/>
      <c r="P531" s="5"/>
      <c r="Q531" s="5"/>
      <c r="R531" s="5"/>
      <c r="S531" s="5"/>
      <c r="T531" s="5"/>
      <c r="U531" s="5"/>
      <c r="AA531" s="3"/>
      <c r="AB531" s="13"/>
      <c r="AC531" s="13"/>
      <c r="AD531" s="13"/>
      <c r="AE531" s="13"/>
      <c r="AF531" s="13"/>
      <c r="AG531" s="13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T531" s="107"/>
      <c r="BA531" s="11"/>
      <c r="BB531" s="11"/>
      <c r="BC531" s="11"/>
      <c r="BD531" s="11"/>
      <c r="BE531" s="11"/>
      <c r="BH531" s="11"/>
      <c r="BI531" s="11"/>
      <c r="BJ531" s="11"/>
      <c r="BK531" s="11"/>
      <c r="BL531" s="11"/>
      <c r="BM531" s="11"/>
      <c r="BN531" s="11"/>
    </row>
    <row r="532" spans="1:66" s="1" customFormat="1" x14ac:dyDescent="0.3">
      <c r="A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118"/>
      <c r="N532" s="5"/>
      <c r="O532" s="5"/>
      <c r="P532" s="5"/>
      <c r="Q532" s="5"/>
      <c r="R532" s="5"/>
      <c r="S532" s="5"/>
      <c r="T532" s="5"/>
      <c r="U532" s="5"/>
      <c r="AA532" s="3"/>
      <c r="AB532" s="13"/>
      <c r="AC532" s="13"/>
      <c r="AD532" s="13"/>
      <c r="AE532" s="13"/>
      <c r="AF532" s="13"/>
      <c r="AG532" s="13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T532" s="107"/>
      <c r="BA532" s="11"/>
      <c r="BB532" s="11"/>
      <c r="BC532" s="11"/>
      <c r="BD532" s="11"/>
      <c r="BE532" s="11"/>
      <c r="BH532" s="11"/>
      <c r="BI532" s="11"/>
      <c r="BJ532" s="11"/>
      <c r="BK532" s="11"/>
      <c r="BL532" s="11"/>
      <c r="BM532" s="11"/>
      <c r="BN532" s="11"/>
    </row>
    <row r="533" spans="1:66" s="1" customFormat="1" x14ac:dyDescent="0.3">
      <c r="A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118"/>
      <c r="N533" s="5"/>
      <c r="O533" s="5"/>
      <c r="P533" s="5"/>
      <c r="Q533" s="5"/>
      <c r="R533" s="5"/>
      <c r="S533" s="5"/>
      <c r="T533" s="5"/>
      <c r="U533" s="5"/>
      <c r="AA533" s="3"/>
      <c r="AB533" s="13"/>
      <c r="AC533" s="13"/>
      <c r="AD533" s="13"/>
      <c r="AE533" s="13"/>
      <c r="AF533" s="13"/>
      <c r="AG533" s="13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T533" s="107"/>
      <c r="BA533" s="11"/>
      <c r="BB533" s="11"/>
      <c r="BC533" s="11"/>
      <c r="BD533" s="11"/>
      <c r="BE533" s="11"/>
      <c r="BH533" s="11"/>
      <c r="BI533" s="11"/>
      <c r="BJ533" s="11"/>
      <c r="BK533" s="11"/>
      <c r="BL533" s="11"/>
      <c r="BM533" s="11"/>
      <c r="BN533" s="11"/>
    </row>
    <row r="534" spans="1:66" s="1" customFormat="1" x14ac:dyDescent="0.3">
      <c r="A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118"/>
      <c r="N534" s="5"/>
      <c r="O534" s="5"/>
      <c r="P534" s="5"/>
      <c r="Q534" s="5"/>
      <c r="R534" s="5"/>
      <c r="S534" s="5"/>
      <c r="T534" s="5"/>
      <c r="U534" s="5"/>
      <c r="AA534" s="3"/>
      <c r="AB534" s="13"/>
      <c r="AC534" s="13"/>
      <c r="AD534" s="13"/>
      <c r="AE534" s="13"/>
      <c r="AF534" s="13"/>
      <c r="AG534" s="13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T534" s="107"/>
      <c r="BA534" s="11"/>
      <c r="BB534" s="11"/>
      <c r="BC534" s="11"/>
      <c r="BD534" s="11"/>
      <c r="BE534" s="11"/>
      <c r="BH534" s="11"/>
      <c r="BI534" s="11"/>
      <c r="BJ534" s="11"/>
      <c r="BK534" s="11"/>
      <c r="BL534" s="11"/>
      <c r="BM534" s="11"/>
      <c r="BN534" s="11"/>
    </row>
    <row r="535" spans="1:66" s="1" customFormat="1" x14ac:dyDescent="0.3">
      <c r="A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118"/>
      <c r="N535" s="5"/>
      <c r="O535" s="5"/>
      <c r="P535" s="5"/>
      <c r="Q535" s="5"/>
      <c r="R535" s="5"/>
      <c r="S535" s="5"/>
      <c r="T535" s="5"/>
      <c r="U535" s="5"/>
      <c r="AA535" s="3"/>
      <c r="AB535" s="13"/>
      <c r="AC535" s="13"/>
      <c r="AD535" s="13"/>
      <c r="AE535" s="13"/>
      <c r="AF535" s="13"/>
      <c r="AG535" s="13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T535" s="107"/>
      <c r="BA535" s="11"/>
      <c r="BB535" s="11"/>
      <c r="BC535" s="11"/>
      <c r="BD535" s="11"/>
      <c r="BE535" s="11"/>
      <c r="BH535" s="11"/>
      <c r="BI535" s="11"/>
      <c r="BJ535" s="11"/>
      <c r="BK535" s="11"/>
      <c r="BL535" s="11"/>
      <c r="BM535" s="11"/>
      <c r="BN535" s="11"/>
    </row>
    <row r="536" spans="1:66" s="1" customFormat="1" x14ac:dyDescent="0.3">
      <c r="A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118"/>
      <c r="N536" s="5"/>
      <c r="O536" s="5"/>
      <c r="P536" s="5"/>
      <c r="Q536" s="5"/>
      <c r="R536" s="5"/>
      <c r="S536" s="5"/>
      <c r="T536" s="5"/>
      <c r="U536" s="5"/>
      <c r="AA536" s="3"/>
      <c r="AB536" s="13"/>
      <c r="AC536" s="13"/>
      <c r="AD536" s="13"/>
      <c r="AE536" s="13"/>
      <c r="AF536" s="13"/>
      <c r="AG536" s="13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T536" s="107"/>
      <c r="BA536" s="11"/>
      <c r="BB536" s="11"/>
      <c r="BC536" s="11"/>
      <c r="BD536" s="11"/>
      <c r="BE536" s="11"/>
      <c r="BH536" s="11"/>
      <c r="BI536" s="11"/>
      <c r="BJ536" s="11"/>
      <c r="BK536" s="11"/>
      <c r="BL536" s="11"/>
      <c r="BM536" s="11"/>
      <c r="BN536" s="11"/>
    </row>
    <row r="537" spans="1:66" s="1" customFormat="1" x14ac:dyDescent="0.3">
      <c r="A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118"/>
      <c r="N537" s="5"/>
      <c r="O537" s="5"/>
      <c r="P537" s="5"/>
      <c r="Q537" s="5"/>
      <c r="R537" s="5"/>
      <c r="S537" s="5"/>
      <c r="T537" s="5"/>
      <c r="U537" s="5"/>
      <c r="AA537" s="3"/>
      <c r="AB537" s="13"/>
      <c r="AC537" s="13"/>
      <c r="AD537" s="13"/>
      <c r="AE537" s="13"/>
      <c r="AF537" s="13"/>
      <c r="AG537" s="13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T537" s="107"/>
      <c r="BA537" s="11"/>
      <c r="BB537" s="11"/>
      <c r="BC537" s="11"/>
      <c r="BD537" s="11"/>
      <c r="BE537" s="11"/>
      <c r="BH537" s="11"/>
      <c r="BI537" s="11"/>
      <c r="BJ537" s="11"/>
      <c r="BK537" s="11"/>
      <c r="BL537" s="11"/>
      <c r="BM537" s="11"/>
      <c r="BN537" s="11"/>
    </row>
    <row r="538" spans="1:66" s="1" customFormat="1" x14ac:dyDescent="0.3">
      <c r="A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118"/>
      <c r="N538" s="5"/>
      <c r="O538" s="5"/>
      <c r="P538" s="5"/>
      <c r="Q538" s="5"/>
      <c r="R538" s="5"/>
      <c r="S538" s="5"/>
      <c r="T538" s="5"/>
      <c r="U538" s="5"/>
      <c r="AA538" s="3"/>
      <c r="AB538" s="13"/>
      <c r="AC538" s="13"/>
      <c r="AD538" s="13"/>
      <c r="AE538" s="13"/>
      <c r="AF538" s="13"/>
      <c r="AG538" s="13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T538" s="107"/>
      <c r="BA538" s="11"/>
      <c r="BB538" s="11"/>
      <c r="BC538" s="11"/>
      <c r="BD538" s="11"/>
      <c r="BE538" s="11"/>
      <c r="BH538" s="11"/>
      <c r="BI538" s="11"/>
      <c r="BJ538" s="11"/>
      <c r="BK538" s="11"/>
      <c r="BL538" s="11"/>
      <c r="BM538" s="11"/>
      <c r="BN538" s="11"/>
    </row>
    <row r="539" spans="1:66" s="1" customFormat="1" x14ac:dyDescent="0.3">
      <c r="A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118"/>
      <c r="N539" s="5"/>
      <c r="O539" s="5"/>
      <c r="P539" s="5"/>
      <c r="Q539" s="5"/>
      <c r="R539" s="5"/>
      <c r="S539" s="5"/>
      <c r="T539" s="5"/>
      <c r="U539" s="5"/>
      <c r="AA539" s="3"/>
      <c r="AB539" s="13"/>
      <c r="AC539" s="13"/>
      <c r="AD539" s="13"/>
      <c r="AE539" s="13"/>
      <c r="AF539" s="13"/>
      <c r="AG539" s="13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T539" s="107"/>
      <c r="BA539" s="11"/>
      <c r="BB539" s="11"/>
      <c r="BC539" s="11"/>
      <c r="BD539" s="11"/>
      <c r="BE539" s="11"/>
      <c r="BH539" s="11"/>
      <c r="BI539" s="11"/>
      <c r="BJ539" s="11"/>
      <c r="BK539" s="11"/>
      <c r="BL539" s="11"/>
      <c r="BM539" s="11"/>
      <c r="BN539" s="11"/>
    </row>
    <row r="540" spans="1:66" s="1" customFormat="1" x14ac:dyDescent="0.3">
      <c r="A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118"/>
      <c r="N540" s="5"/>
      <c r="O540" s="5"/>
      <c r="P540" s="5"/>
      <c r="Q540" s="5"/>
      <c r="R540" s="5"/>
      <c r="S540" s="5"/>
      <c r="T540" s="5"/>
      <c r="U540" s="5"/>
      <c r="AA540" s="3"/>
      <c r="AB540" s="13"/>
      <c r="AC540" s="13"/>
      <c r="AD540" s="13"/>
      <c r="AE540" s="13"/>
      <c r="AF540" s="13"/>
      <c r="AG540" s="13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T540" s="107"/>
      <c r="BA540" s="11"/>
      <c r="BB540" s="11"/>
      <c r="BC540" s="11"/>
      <c r="BD540" s="11"/>
      <c r="BE540" s="11"/>
      <c r="BH540" s="11"/>
      <c r="BI540" s="11"/>
      <c r="BJ540" s="11"/>
      <c r="BK540" s="11"/>
      <c r="BL540" s="11"/>
      <c r="BM540" s="11"/>
      <c r="BN540" s="11"/>
    </row>
    <row r="541" spans="1:66" s="1" customFormat="1" x14ac:dyDescent="0.3">
      <c r="A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118"/>
      <c r="N541" s="5"/>
      <c r="O541" s="5"/>
      <c r="P541" s="5"/>
      <c r="Q541" s="5"/>
      <c r="R541" s="5"/>
      <c r="S541" s="5"/>
      <c r="T541" s="5"/>
      <c r="U541" s="5"/>
      <c r="AA541" s="3"/>
      <c r="AB541" s="13"/>
      <c r="AC541" s="13"/>
      <c r="AD541" s="13"/>
      <c r="AE541" s="13"/>
      <c r="AF541" s="13"/>
      <c r="AG541" s="13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T541" s="107"/>
      <c r="BA541" s="11"/>
      <c r="BB541" s="11"/>
      <c r="BC541" s="11"/>
      <c r="BD541" s="11"/>
      <c r="BE541" s="11"/>
      <c r="BH541" s="11"/>
      <c r="BI541" s="11"/>
      <c r="BJ541" s="11"/>
      <c r="BK541" s="11"/>
      <c r="BL541" s="11"/>
      <c r="BM541" s="11"/>
      <c r="BN541" s="11"/>
    </row>
    <row r="542" spans="1:66" s="1" customFormat="1" x14ac:dyDescent="0.3">
      <c r="A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118"/>
      <c r="N542" s="5"/>
      <c r="O542" s="5"/>
      <c r="P542" s="5"/>
      <c r="Q542" s="5"/>
      <c r="R542" s="5"/>
      <c r="S542" s="5"/>
      <c r="T542" s="5"/>
      <c r="U542" s="5"/>
      <c r="AA542" s="3"/>
      <c r="AB542" s="13"/>
      <c r="AC542" s="13"/>
      <c r="AD542" s="13"/>
      <c r="AE542" s="13"/>
      <c r="AF542" s="13"/>
      <c r="AG542" s="13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T542" s="107"/>
      <c r="BA542" s="11"/>
      <c r="BB542" s="11"/>
      <c r="BC542" s="11"/>
      <c r="BD542" s="11"/>
      <c r="BE542" s="11"/>
      <c r="BH542" s="11"/>
      <c r="BI542" s="11"/>
      <c r="BJ542" s="11"/>
      <c r="BK542" s="11"/>
      <c r="BL542" s="11"/>
      <c r="BM542" s="11"/>
      <c r="BN542" s="11"/>
    </row>
    <row r="543" spans="1:66" s="1" customFormat="1" x14ac:dyDescent="0.3">
      <c r="A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118"/>
      <c r="N543" s="5"/>
      <c r="O543" s="5"/>
      <c r="P543" s="5"/>
      <c r="Q543" s="5"/>
      <c r="R543" s="5"/>
      <c r="S543" s="5"/>
      <c r="T543" s="5"/>
      <c r="U543" s="5"/>
      <c r="AA543" s="3"/>
      <c r="AB543" s="13"/>
      <c r="AC543" s="13"/>
      <c r="AD543" s="13"/>
      <c r="AE543" s="13"/>
      <c r="AF543" s="13"/>
      <c r="AG543" s="13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T543" s="107"/>
      <c r="BA543" s="11"/>
      <c r="BB543" s="11"/>
      <c r="BC543" s="11"/>
      <c r="BD543" s="11"/>
      <c r="BE543" s="11"/>
      <c r="BH543" s="11"/>
      <c r="BI543" s="11"/>
      <c r="BJ543" s="11"/>
      <c r="BK543" s="11"/>
      <c r="BL543" s="11"/>
      <c r="BM543" s="11"/>
      <c r="BN543" s="11"/>
    </row>
    <row r="544" spans="1:66" s="1" customFormat="1" x14ac:dyDescent="0.3">
      <c r="A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118"/>
      <c r="N544" s="5"/>
      <c r="O544" s="5"/>
      <c r="P544" s="5"/>
      <c r="Q544" s="5"/>
      <c r="R544" s="5"/>
      <c r="S544" s="5"/>
      <c r="T544" s="5"/>
      <c r="U544" s="5"/>
      <c r="AA544" s="3"/>
      <c r="AB544" s="13"/>
      <c r="AC544" s="13"/>
      <c r="AD544" s="13"/>
      <c r="AE544" s="13"/>
      <c r="AF544" s="13"/>
      <c r="AG544" s="13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T544" s="107"/>
      <c r="BA544" s="11"/>
      <c r="BB544" s="11"/>
      <c r="BC544" s="11"/>
      <c r="BD544" s="11"/>
      <c r="BE544" s="11"/>
      <c r="BH544" s="11"/>
      <c r="BI544" s="11"/>
      <c r="BJ544" s="11"/>
      <c r="BK544" s="11"/>
      <c r="BL544" s="11"/>
      <c r="BM544" s="11"/>
      <c r="BN544" s="11"/>
    </row>
    <row r="545" spans="1:66" s="1" customFormat="1" x14ac:dyDescent="0.3">
      <c r="A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118"/>
      <c r="N545" s="5"/>
      <c r="O545" s="5"/>
      <c r="P545" s="5"/>
      <c r="Q545" s="5"/>
      <c r="R545" s="5"/>
      <c r="S545" s="5"/>
      <c r="T545" s="5"/>
      <c r="U545" s="5"/>
      <c r="AA545" s="3"/>
      <c r="AB545" s="13"/>
      <c r="AC545" s="13"/>
      <c r="AD545" s="13"/>
      <c r="AE545" s="13"/>
      <c r="AF545" s="13"/>
      <c r="AG545" s="13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T545" s="107"/>
      <c r="BA545" s="11"/>
      <c r="BB545" s="11"/>
      <c r="BC545" s="11"/>
      <c r="BD545" s="11"/>
      <c r="BE545" s="11"/>
      <c r="BH545" s="11"/>
      <c r="BI545" s="11"/>
      <c r="BJ545" s="11"/>
      <c r="BK545" s="11"/>
      <c r="BL545" s="11"/>
      <c r="BM545" s="11"/>
      <c r="BN545" s="11"/>
    </row>
    <row r="546" spans="1:66" s="1" customFormat="1" x14ac:dyDescent="0.3">
      <c r="A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118"/>
      <c r="N546" s="5"/>
      <c r="O546" s="5"/>
      <c r="P546" s="5"/>
      <c r="Q546" s="5"/>
      <c r="R546" s="5"/>
      <c r="S546" s="5"/>
      <c r="T546" s="5"/>
      <c r="U546" s="5"/>
      <c r="AA546" s="3"/>
      <c r="AB546" s="13"/>
      <c r="AC546" s="13"/>
      <c r="AD546" s="13"/>
      <c r="AE546" s="13"/>
      <c r="AF546" s="13"/>
      <c r="AG546" s="13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T546" s="107"/>
      <c r="BA546" s="11"/>
      <c r="BB546" s="11"/>
      <c r="BC546" s="11"/>
      <c r="BD546" s="11"/>
      <c r="BE546" s="11"/>
      <c r="BH546" s="11"/>
      <c r="BI546" s="11"/>
      <c r="BJ546" s="11"/>
      <c r="BK546" s="11"/>
      <c r="BL546" s="11"/>
      <c r="BM546" s="11"/>
      <c r="BN546" s="11"/>
    </row>
    <row r="547" spans="1:66" s="1" customFormat="1" x14ac:dyDescent="0.3">
      <c r="A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118"/>
      <c r="N547" s="5"/>
      <c r="O547" s="5"/>
      <c r="P547" s="5"/>
      <c r="Q547" s="5"/>
      <c r="R547" s="5"/>
      <c r="S547" s="5"/>
      <c r="T547" s="5"/>
      <c r="U547" s="5"/>
      <c r="AA547" s="3"/>
      <c r="AB547" s="13"/>
      <c r="AC547" s="13"/>
      <c r="AD547" s="13"/>
      <c r="AE547" s="13"/>
      <c r="AF547" s="13"/>
      <c r="AG547" s="13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T547" s="107"/>
      <c r="BA547" s="11"/>
      <c r="BB547" s="11"/>
      <c r="BC547" s="11"/>
      <c r="BD547" s="11"/>
      <c r="BE547" s="11"/>
      <c r="BH547" s="11"/>
      <c r="BI547" s="11"/>
      <c r="BJ547" s="11"/>
      <c r="BK547" s="11"/>
      <c r="BL547" s="11"/>
      <c r="BM547" s="11"/>
      <c r="BN547" s="11"/>
    </row>
    <row r="548" spans="1:66" s="1" customFormat="1" x14ac:dyDescent="0.3">
      <c r="A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118"/>
      <c r="N548" s="5"/>
      <c r="O548" s="5"/>
      <c r="P548" s="5"/>
      <c r="Q548" s="5"/>
      <c r="R548" s="5"/>
      <c r="S548" s="5"/>
      <c r="T548" s="5"/>
      <c r="U548" s="5"/>
      <c r="AA548" s="3"/>
      <c r="AB548" s="13"/>
      <c r="AC548" s="13"/>
      <c r="AD548" s="13"/>
      <c r="AE548" s="13"/>
      <c r="AF548" s="13"/>
      <c r="AG548" s="13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T548" s="107"/>
      <c r="BA548" s="11"/>
      <c r="BB548" s="11"/>
      <c r="BC548" s="11"/>
      <c r="BD548" s="11"/>
      <c r="BE548" s="11"/>
      <c r="BH548" s="11"/>
      <c r="BI548" s="11"/>
      <c r="BJ548" s="11"/>
      <c r="BK548" s="11"/>
      <c r="BL548" s="11"/>
      <c r="BM548" s="11"/>
      <c r="BN548" s="11"/>
    </row>
    <row r="549" spans="1:66" s="1" customFormat="1" x14ac:dyDescent="0.3">
      <c r="A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118"/>
      <c r="N549" s="5"/>
      <c r="O549" s="5"/>
      <c r="P549" s="5"/>
      <c r="Q549" s="5"/>
      <c r="R549" s="5"/>
      <c r="S549" s="5"/>
      <c r="T549" s="5"/>
      <c r="U549" s="5"/>
      <c r="AA549" s="3"/>
      <c r="AB549" s="13"/>
      <c r="AC549" s="13"/>
      <c r="AD549" s="13"/>
      <c r="AE549" s="13"/>
      <c r="AF549" s="13"/>
      <c r="AG549" s="13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T549" s="107"/>
      <c r="BA549" s="11"/>
      <c r="BB549" s="11"/>
      <c r="BC549" s="11"/>
      <c r="BD549" s="11"/>
      <c r="BE549" s="11"/>
      <c r="BH549" s="11"/>
      <c r="BI549" s="11"/>
      <c r="BJ549" s="11"/>
      <c r="BK549" s="11"/>
      <c r="BL549" s="11"/>
      <c r="BM549" s="11"/>
      <c r="BN549" s="11"/>
    </row>
    <row r="550" spans="1:66" s="1" customFormat="1" x14ac:dyDescent="0.3">
      <c r="A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118"/>
      <c r="N550" s="5"/>
      <c r="O550" s="5"/>
      <c r="P550" s="5"/>
      <c r="Q550" s="5"/>
      <c r="R550" s="5"/>
      <c r="S550" s="5"/>
      <c r="T550" s="5"/>
      <c r="U550" s="5"/>
      <c r="AA550" s="3"/>
      <c r="AB550" s="13"/>
      <c r="AC550" s="13"/>
      <c r="AD550" s="13"/>
      <c r="AE550" s="13"/>
      <c r="AF550" s="13"/>
      <c r="AG550" s="13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T550" s="107"/>
      <c r="BA550" s="11"/>
      <c r="BB550" s="11"/>
      <c r="BC550" s="11"/>
      <c r="BD550" s="11"/>
      <c r="BE550" s="11"/>
      <c r="BH550" s="11"/>
      <c r="BI550" s="11"/>
      <c r="BJ550" s="11"/>
      <c r="BK550" s="11"/>
      <c r="BL550" s="11"/>
      <c r="BM550" s="11"/>
      <c r="BN550" s="11"/>
    </row>
    <row r="551" spans="1:66" s="1" customFormat="1" x14ac:dyDescent="0.3">
      <c r="A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118"/>
      <c r="N551" s="5"/>
      <c r="O551" s="5"/>
      <c r="P551" s="5"/>
      <c r="Q551" s="5"/>
      <c r="R551" s="5"/>
      <c r="S551" s="5"/>
      <c r="T551" s="5"/>
      <c r="U551" s="5"/>
      <c r="AA551" s="3"/>
      <c r="AB551" s="13"/>
      <c r="AC551" s="13"/>
      <c r="AD551" s="13"/>
      <c r="AE551" s="13"/>
      <c r="AF551" s="13"/>
      <c r="AG551" s="13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T551" s="107"/>
      <c r="BA551" s="11"/>
      <c r="BB551" s="11"/>
      <c r="BC551" s="11"/>
      <c r="BD551" s="11"/>
      <c r="BE551" s="11"/>
      <c r="BH551" s="11"/>
      <c r="BI551" s="11"/>
      <c r="BJ551" s="11"/>
      <c r="BK551" s="11"/>
      <c r="BL551" s="11"/>
      <c r="BM551" s="11"/>
      <c r="BN551" s="11"/>
    </row>
    <row r="552" spans="1:66" s="1" customFormat="1" x14ac:dyDescent="0.3">
      <c r="A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118"/>
      <c r="N552" s="5"/>
      <c r="O552" s="5"/>
      <c r="P552" s="5"/>
      <c r="Q552" s="5"/>
      <c r="R552" s="5"/>
      <c r="S552" s="5"/>
      <c r="T552" s="5"/>
      <c r="U552" s="5"/>
      <c r="AA552" s="3"/>
      <c r="AB552" s="13"/>
      <c r="AC552" s="13"/>
      <c r="AD552" s="13"/>
      <c r="AE552" s="13"/>
      <c r="AF552" s="13"/>
      <c r="AG552" s="13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T552" s="107"/>
      <c r="BA552" s="11"/>
      <c r="BB552" s="11"/>
      <c r="BC552" s="11"/>
      <c r="BD552" s="11"/>
      <c r="BE552" s="11"/>
      <c r="BH552" s="11"/>
      <c r="BI552" s="11"/>
      <c r="BJ552" s="11"/>
      <c r="BK552" s="11"/>
      <c r="BL552" s="11"/>
      <c r="BM552" s="11"/>
      <c r="BN552" s="11"/>
    </row>
    <row r="553" spans="1:66" s="1" customFormat="1" x14ac:dyDescent="0.3">
      <c r="A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118"/>
      <c r="N553" s="5"/>
      <c r="O553" s="5"/>
      <c r="P553" s="5"/>
      <c r="Q553" s="5"/>
      <c r="R553" s="5"/>
      <c r="S553" s="5"/>
      <c r="T553" s="5"/>
      <c r="U553" s="5"/>
      <c r="AA553" s="3"/>
      <c r="AB553" s="13"/>
      <c r="AC553" s="13"/>
      <c r="AD553" s="13"/>
      <c r="AE553" s="13"/>
      <c r="AF553" s="13"/>
      <c r="AG553" s="13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T553" s="107"/>
      <c r="BA553" s="11"/>
      <c r="BB553" s="11"/>
      <c r="BC553" s="11"/>
      <c r="BD553" s="11"/>
      <c r="BE553" s="11"/>
      <c r="BH553" s="11"/>
      <c r="BI553" s="11"/>
      <c r="BJ553" s="11"/>
      <c r="BK553" s="11"/>
      <c r="BL553" s="11"/>
      <c r="BM553" s="11"/>
      <c r="BN553" s="11"/>
    </row>
    <row r="554" spans="1:66" s="1" customFormat="1" x14ac:dyDescent="0.3">
      <c r="A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118"/>
      <c r="N554" s="5"/>
      <c r="O554" s="5"/>
      <c r="P554" s="5"/>
      <c r="Q554" s="5"/>
      <c r="R554" s="5"/>
      <c r="S554" s="5"/>
      <c r="T554" s="5"/>
      <c r="U554" s="5"/>
      <c r="AA554" s="3"/>
      <c r="AB554" s="13"/>
      <c r="AC554" s="13"/>
      <c r="AD554" s="13"/>
      <c r="AE554" s="13"/>
      <c r="AF554" s="13"/>
      <c r="AG554" s="13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T554" s="107"/>
      <c r="BA554" s="11"/>
      <c r="BB554" s="11"/>
      <c r="BC554" s="11"/>
      <c r="BD554" s="11"/>
      <c r="BE554" s="11"/>
      <c r="BH554" s="11"/>
      <c r="BI554" s="11"/>
      <c r="BJ554" s="11"/>
      <c r="BK554" s="11"/>
      <c r="BL554" s="11"/>
      <c r="BM554" s="11"/>
      <c r="BN554" s="11"/>
    </row>
    <row r="555" spans="1:66" s="1" customFormat="1" x14ac:dyDescent="0.3">
      <c r="A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118"/>
      <c r="N555" s="5"/>
      <c r="O555" s="5"/>
      <c r="P555" s="5"/>
      <c r="Q555" s="5"/>
      <c r="R555" s="5"/>
      <c r="S555" s="5"/>
      <c r="T555" s="5"/>
      <c r="U555" s="5"/>
      <c r="AA555" s="3"/>
      <c r="AB555" s="13"/>
      <c r="AC555" s="13"/>
      <c r="AD555" s="13"/>
      <c r="AE555" s="13"/>
      <c r="AF555" s="13"/>
      <c r="AG555" s="13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T555" s="107"/>
      <c r="BA555" s="11"/>
      <c r="BB555" s="11"/>
      <c r="BC555" s="11"/>
      <c r="BD555" s="11"/>
      <c r="BE555" s="11"/>
      <c r="BH555" s="11"/>
      <c r="BI555" s="11"/>
      <c r="BJ555" s="11"/>
      <c r="BK555" s="11"/>
      <c r="BL555" s="11"/>
      <c r="BM555" s="11"/>
      <c r="BN555" s="11"/>
    </row>
    <row r="556" spans="1:66" s="1" customFormat="1" x14ac:dyDescent="0.3">
      <c r="A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118"/>
      <c r="N556" s="5"/>
      <c r="O556" s="5"/>
      <c r="P556" s="5"/>
      <c r="Q556" s="5"/>
      <c r="R556" s="5"/>
      <c r="S556" s="5"/>
      <c r="T556" s="5"/>
      <c r="U556" s="5"/>
      <c r="AA556" s="3"/>
      <c r="AB556" s="13"/>
      <c r="AC556" s="13"/>
      <c r="AD556" s="13"/>
      <c r="AE556" s="13"/>
      <c r="AF556" s="13"/>
      <c r="AG556" s="13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T556" s="107"/>
      <c r="BA556" s="11"/>
      <c r="BB556" s="11"/>
      <c r="BC556" s="11"/>
      <c r="BD556" s="11"/>
      <c r="BE556" s="11"/>
      <c r="BH556" s="11"/>
      <c r="BI556" s="11"/>
      <c r="BJ556" s="11"/>
      <c r="BK556" s="11"/>
      <c r="BL556" s="11"/>
      <c r="BM556" s="11"/>
      <c r="BN556" s="11"/>
    </row>
    <row r="557" spans="1:66" s="1" customFormat="1" x14ac:dyDescent="0.3">
      <c r="A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118"/>
      <c r="N557" s="5"/>
      <c r="O557" s="5"/>
      <c r="P557" s="5"/>
      <c r="Q557" s="5"/>
      <c r="R557" s="5"/>
      <c r="S557" s="5"/>
      <c r="T557" s="5"/>
      <c r="U557" s="5"/>
      <c r="AA557" s="3"/>
      <c r="AB557" s="13"/>
      <c r="AC557" s="13"/>
      <c r="AD557" s="13"/>
      <c r="AE557" s="13"/>
      <c r="AF557" s="13"/>
      <c r="AG557" s="13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T557" s="107"/>
      <c r="BA557" s="11"/>
      <c r="BB557" s="11"/>
      <c r="BC557" s="11"/>
      <c r="BD557" s="11"/>
      <c r="BE557" s="11"/>
      <c r="BH557" s="11"/>
      <c r="BI557" s="11"/>
      <c r="BJ557" s="11"/>
      <c r="BK557" s="11"/>
      <c r="BL557" s="11"/>
      <c r="BM557" s="11"/>
      <c r="BN557" s="11"/>
    </row>
    <row r="558" spans="1:66" s="1" customFormat="1" x14ac:dyDescent="0.3">
      <c r="A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118"/>
      <c r="N558" s="5"/>
      <c r="O558" s="5"/>
      <c r="P558" s="5"/>
      <c r="Q558" s="5"/>
      <c r="R558" s="5"/>
      <c r="S558" s="5"/>
      <c r="T558" s="5"/>
      <c r="U558" s="5"/>
      <c r="AA558" s="3"/>
      <c r="AB558" s="13"/>
      <c r="AC558" s="13"/>
      <c r="AD558" s="13"/>
      <c r="AE558" s="13"/>
      <c r="AF558" s="13"/>
      <c r="AG558" s="13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T558" s="107"/>
      <c r="BA558" s="11"/>
      <c r="BB558" s="11"/>
      <c r="BC558" s="11"/>
      <c r="BD558" s="11"/>
      <c r="BE558" s="11"/>
      <c r="BH558" s="11"/>
      <c r="BI558" s="11"/>
      <c r="BJ558" s="11"/>
      <c r="BK558" s="11"/>
      <c r="BL558" s="11"/>
      <c r="BM558" s="11"/>
      <c r="BN558" s="11"/>
    </row>
    <row r="559" spans="1:66" s="1" customFormat="1" x14ac:dyDescent="0.3">
      <c r="A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118"/>
      <c r="N559" s="5"/>
      <c r="O559" s="5"/>
      <c r="P559" s="5"/>
      <c r="Q559" s="5"/>
      <c r="R559" s="5"/>
      <c r="S559" s="5"/>
      <c r="T559" s="5"/>
      <c r="U559" s="5"/>
      <c r="AA559" s="3"/>
      <c r="AB559" s="13"/>
      <c r="AC559" s="13"/>
      <c r="AD559" s="13"/>
      <c r="AE559" s="13"/>
      <c r="AF559" s="13"/>
      <c r="AG559" s="13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T559" s="107"/>
      <c r="BA559" s="11"/>
      <c r="BB559" s="11"/>
      <c r="BC559" s="11"/>
      <c r="BD559" s="11"/>
      <c r="BE559" s="11"/>
      <c r="BH559" s="11"/>
      <c r="BI559" s="11"/>
      <c r="BJ559" s="11"/>
      <c r="BK559" s="11"/>
      <c r="BL559" s="11"/>
      <c r="BM559" s="11"/>
      <c r="BN559" s="11"/>
    </row>
    <row r="560" spans="1:66" s="1" customFormat="1" x14ac:dyDescent="0.3">
      <c r="A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118"/>
      <c r="N560" s="5"/>
      <c r="O560" s="5"/>
      <c r="P560" s="5"/>
      <c r="Q560" s="5"/>
      <c r="R560" s="5"/>
      <c r="S560" s="5"/>
      <c r="T560" s="5"/>
      <c r="U560" s="5"/>
      <c r="AA560" s="3"/>
      <c r="AB560" s="13"/>
      <c r="AC560" s="13"/>
      <c r="AD560" s="13"/>
      <c r="AE560" s="13"/>
      <c r="AF560" s="13"/>
      <c r="AG560" s="13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T560" s="107"/>
      <c r="BA560" s="11"/>
      <c r="BB560" s="11"/>
      <c r="BC560" s="11"/>
      <c r="BD560" s="11"/>
      <c r="BE560" s="11"/>
      <c r="BH560" s="11"/>
      <c r="BI560" s="11"/>
      <c r="BJ560" s="11"/>
      <c r="BK560" s="11"/>
      <c r="BL560" s="11"/>
      <c r="BM560" s="11"/>
      <c r="BN560" s="11"/>
    </row>
    <row r="561" spans="1:66" s="1" customFormat="1" x14ac:dyDescent="0.3">
      <c r="A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118"/>
      <c r="N561" s="5"/>
      <c r="O561" s="5"/>
      <c r="P561" s="5"/>
      <c r="Q561" s="5"/>
      <c r="R561" s="5"/>
      <c r="S561" s="5"/>
      <c r="T561" s="5"/>
      <c r="U561" s="5"/>
      <c r="AA561" s="3"/>
      <c r="AB561" s="13"/>
      <c r="AC561" s="13"/>
      <c r="AD561" s="13"/>
      <c r="AE561" s="13"/>
      <c r="AF561" s="13"/>
      <c r="AG561" s="13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T561" s="107"/>
      <c r="BA561" s="11"/>
      <c r="BB561" s="11"/>
      <c r="BC561" s="11"/>
      <c r="BD561" s="11"/>
      <c r="BE561" s="11"/>
      <c r="BH561" s="11"/>
      <c r="BI561" s="11"/>
      <c r="BJ561" s="11"/>
      <c r="BK561" s="11"/>
      <c r="BL561" s="11"/>
      <c r="BM561" s="11"/>
      <c r="BN561" s="11"/>
    </row>
    <row r="562" spans="1:66" s="1" customFormat="1" x14ac:dyDescent="0.3">
      <c r="A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118"/>
      <c r="N562" s="5"/>
      <c r="O562" s="5"/>
      <c r="P562" s="5"/>
      <c r="Q562" s="5"/>
      <c r="R562" s="5"/>
      <c r="S562" s="5"/>
      <c r="T562" s="5"/>
      <c r="U562" s="5"/>
      <c r="AA562" s="3"/>
      <c r="AB562" s="13"/>
      <c r="AC562" s="13"/>
      <c r="AD562" s="13"/>
      <c r="AE562" s="13"/>
      <c r="AF562" s="13"/>
      <c r="AG562" s="13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T562" s="107"/>
      <c r="BA562" s="11"/>
      <c r="BB562" s="11"/>
      <c r="BC562" s="11"/>
      <c r="BD562" s="11"/>
      <c r="BE562" s="11"/>
      <c r="BH562" s="11"/>
      <c r="BI562" s="11"/>
      <c r="BJ562" s="11"/>
      <c r="BK562" s="11"/>
      <c r="BL562" s="11"/>
      <c r="BM562" s="11"/>
      <c r="BN562" s="11"/>
    </row>
    <row r="563" spans="1:66" s="1" customFormat="1" x14ac:dyDescent="0.3">
      <c r="A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118"/>
      <c r="N563" s="5"/>
      <c r="O563" s="5"/>
      <c r="P563" s="5"/>
      <c r="Q563" s="5"/>
      <c r="R563" s="5"/>
      <c r="S563" s="5"/>
      <c r="T563" s="5"/>
      <c r="U563" s="5"/>
      <c r="AA563" s="3"/>
      <c r="AB563" s="13"/>
      <c r="AC563" s="13"/>
      <c r="AD563" s="13"/>
      <c r="AE563" s="13"/>
      <c r="AF563" s="13"/>
      <c r="AG563" s="13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T563" s="107"/>
      <c r="BA563" s="11"/>
      <c r="BB563" s="11"/>
      <c r="BC563" s="11"/>
      <c r="BD563" s="11"/>
      <c r="BE563" s="11"/>
      <c r="BH563" s="11"/>
      <c r="BI563" s="11"/>
      <c r="BJ563" s="11"/>
      <c r="BK563" s="11"/>
      <c r="BL563" s="11"/>
      <c r="BM563" s="11"/>
      <c r="BN563" s="11"/>
    </row>
    <row r="564" spans="1:66" s="1" customFormat="1" x14ac:dyDescent="0.3">
      <c r="A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118"/>
      <c r="N564" s="5"/>
      <c r="O564" s="5"/>
      <c r="P564" s="5"/>
      <c r="Q564" s="5"/>
      <c r="R564" s="5"/>
      <c r="S564" s="5"/>
      <c r="T564" s="5"/>
      <c r="U564" s="5"/>
      <c r="AA564" s="3"/>
      <c r="AB564" s="13"/>
      <c r="AC564" s="13"/>
      <c r="AD564" s="13"/>
      <c r="AE564" s="13"/>
      <c r="AF564" s="13"/>
      <c r="AG564" s="13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T564" s="107"/>
      <c r="BA564" s="11"/>
      <c r="BB564" s="11"/>
      <c r="BC564" s="11"/>
      <c r="BD564" s="11"/>
      <c r="BE564" s="11"/>
      <c r="BH564" s="11"/>
      <c r="BI564" s="11"/>
      <c r="BJ564" s="11"/>
      <c r="BK564" s="11"/>
      <c r="BL564" s="11"/>
      <c r="BM564" s="11"/>
      <c r="BN564" s="11"/>
    </row>
    <row r="565" spans="1:66" s="1" customFormat="1" x14ac:dyDescent="0.3">
      <c r="A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118"/>
      <c r="N565" s="5"/>
      <c r="O565" s="5"/>
      <c r="P565" s="5"/>
      <c r="Q565" s="5"/>
      <c r="R565" s="5"/>
      <c r="S565" s="5"/>
      <c r="T565" s="5"/>
      <c r="U565" s="5"/>
      <c r="AA565" s="3"/>
      <c r="AB565" s="13"/>
      <c r="AC565" s="13"/>
      <c r="AD565" s="13"/>
      <c r="AE565" s="13"/>
      <c r="AF565" s="13"/>
      <c r="AG565" s="13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T565" s="107"/>
      <c r="BA565" s="11"/>
      <c r="BB565" s="11"/>
      <c r="BC565" s="11"/>
      <c r="BD565" s="11"/>
      <c r="BE565" s="11"/>
      <c r="BH565" s="11"/>
      <c r="BI565" s="11"/>
      <c r="BJ565" s="11"/>
      <c r="BK565" s="11"/>
      <c r="BL565" s="11"/>
      <c r="BM565" s="11"/>
      <c r="BN565" s="11"/>
    </row>
    <row r="566" spans="1:66" s="1" customFormat="1" x14ac:dyDescent="0.3">
      <c r="A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118"/>
      <c r="N566" s="5"/>
      <c r="O566" s="5"/>
      <c r="P566" s="5"/>
      <c r="Q566" s="5"/>
      <c r="R566" s="5"/>
      <c r="S566" s="5"/>
      <c r="T566" s="5"/>
      <c r="U566" s="5"/>
      <c r="AA566" s="3"/>
      <c r="AB566" s="13"/>
      <c r="AC566" s="13"/>
      <c r="AD566" s="13"/>
      <c r="AE566" s="13"/>
      <c r="AF566" s="13"/>
      <c r="AG566" s="13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T566" s="107"/>
      <c r="BA566" s="11"/>
      <c r="BB566" s="11"/>
      <c r="BC566" s="11"/>
      <c r="BD566" s="11"/>
      <c r="BE566" s="11"/>
      <c r="BH566" s="11"/>
      <c r="BI566" s="11"/>
      <c r="BJ566" s="11"/>
      <c r="BK566" s="11"/>
      <c r="BL566" s="11"/>
      <c r="BM566" s="11"/>
      <c r="BN566" s="11"/>
    </row>
    <row r="567" spans="1:66" s="1" customFormat="1" x14ac:dyDescent="0.3">
      <c r="A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118"/>
      <c r="N567" s="5"/>
      <c r="O567" s="5"/>
      <c r="P567" s="5"/>
      <c r="Q567" s="5"/>
      <c r="R567" s="5"/>
      <c r="S567" s="5"/>
      <c r="T567" s="5"/>
      <c r="U567" s="5"/>
      <c r="AA567" s="3"/>
      <c r="AB567" s="13"/>
      <c r="AC567" s="13"/>
      <c r="AD567" s="13"/>
      <c r="AE567" s="13"/>
      <c r="AF567" s="13"/>
      <c r="AG567" s="13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T567" s="107"/>
      <c r="BA567" s="11"/>
      <c r="BB567" s="11"/>
      <c r="BC567" s="11"/>
      <c r="BD567" s="11"/>
      <c r="BE567" s="11"/>
      <c r="BH567" s="11"/>
      <c r="BI567" s="11"/>
      <c r="BJ567" s="11"/>
      <c r="BK567" s="11"/>
      <c r="BL567" s="11"/>
      <c r="BM567" s="11"/>
      <c r="BN567" s="11"/>
    </row>
    <row r="568" spans="1:66" s="1" customFormat="1" x14ac:dyDescent="0.3">
      <c r="A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118"/>
      <c r="N568" s="5"/>
      <c r="O568" s="5"/>
      <c r="P568" s="5"/>
      <c r="Q568" s="5"/>
      <c r="R568" s="5"/>
      <c r="S568" s="5"/>
      <c r="T568" s="5"/>
      <c r="U568" s="5"/>
      <c r="AA568" s="3"/>
      <c r="AB568" s="13"/>
      <c r="AC568" s="13"/>
      <c r="AD568" s="13"/>
      <c r="AE568" s="13"/>
      <c r="AF568" s="13"/>
      <c r="AG568" s="13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T568" s="107"/>
      <c r="BA568" s="11"/>
      <c r="BB568" s="11"/>
      <c r="BC568" s="11"/>
      <c r="BD568" s="11"/>
      <c r="BE568" s="11"/>
      <c r="BH568" s="11"/>
      <c r="BI568" s="11"/>
      <c r="BJ568" s="11"/>
      <c r="BK568" s="11"/>
      <c r="BL568" s="11"/>
      <c r="BM568" s="11"/>
      <c r="BN568" s="11"/>
    </row>
    <row r="569" spans="1:66" s="1" customFormat="1" x14ac:dyDescent="0.3">
      <c r="A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118"/>
      <c r="N569" s="5"/>
      <c r="O569" s="5"/>
      <c r="P569" s="5"/>
      <c r="Q569" s="5"/>
      <c r="R569" s="5"/>
      <c r="S569" s="5"/>
      <c r="T569" s="5"/>
      <c r="U569" s="5"/>
      <c r="AA569" s="3"/>
      <c r="AB569" s="13"/>
      <c r="AC569" s="13"/>
      <c r="AD569" s="13"/>
      <c r="AE569" s="13"/>
      <c r="AF569" s="13"/>
      <c r="AG569" s="13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T569" s="107"/>
      <c r="BA569" s="11"/>
      <c r="BB569" s="11"/>
      <c r="BC569" s="11"/>
      <c r="BD569" s="11"/>
      <c r="BE569" s="11"/>
      <c r="BH569" s="11"/>
      <c r="BI569" s="11"/>
      <c r="BJ569" s="11"/>
      <c r="BK569" s="11"/>
      <c r="BL569" s="11"/>
      <c r="BM569" s="11"/>
      <c r="BN569" s="11"/>
    </row>
    <row r="570" spans="1:66" s="1" customFormat="1" x14ac:dyDescent="0.3">
      <c r="A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118"/>
      <c r="N570" s="5"/>
      <c r="O570" s="5"/>
      <c r="P570" s="5"/>
      <c r="Q570" s="5"/>
      <c r="R570" s="5"/>
      <c r="S570" s="5"/>
      <c r="T570" s="5"/>
      <c r="U570" s="5"/>
      <c r="AA570" s="3"/>
      <c r="AB570" s="13"/>
      <c r="AC570" s="13"/>
      <c r="AD570" s="13"/>
      <c r="AE570" s="13"/>
      <c r="AF570" s="13"/>
      <c r="AG570" s="13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T570" s="107"/>
      <c r="BA570" s="11"/>
      <c r="BB570" s="11"/>
      <c r="BC570" s="11"/>
      <c r="BD570" s="11"/>
      <c r="BE570" s="11"/>
      <c r="BH570" s="11"/>
      <c r="BI570" s="11"/>
      <c r="BJ570" s="11"/>
      <c r="BK570" s="11"/>
      <c r="BL570" s="11"/>
      <c r="BM570" s="11"/>
      <c r="BN570" s="11"/>
    </row>
    <row r="571" spans="1:66" s="1" customFormat="1" x14ac:dyDescent="0.3">
      <c r="A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118"/>
      <c r="N571" s="5"/>
      <c r="O571" s="5"/>
      <c r="P571" s="5"/>
      <c r="Q571" s="5"/>
      <c r="R571" s="5"/>
      <c r="S571" s="5"/>
      <c r="T571" s="5"/>
      <c r="U571" s="5"/>
      <c r="AA571" s="3"/>
      <c r="AB571" s="13"/>
      <c r="AC571" s="13"/>
      <c r="AD571" s="13"/>
      <c r="AE571" s="13"/>
      <c r="AF571" s="13"/>
      <c r="AG571" s="13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T571" s="107"/>
      <c r="BA571" s="11"/>
      <c r="BB571" s="11"/>
      <c r="BC571" s="11"/>
      <c r="BD571" s="11"/>
      <c r="BE571" s="11"/>
      <c r="BH571" s="11"/>
      <c r="BI571" s="11"/>
      <c r="BJ571" s="11"/>
      <c r="BK571" s="11"/>
      <c r="BL571" s="11"/>
      <c r="BM571" s="11"/>
      <c r="BN571" s="11"/>
    </row>
    <row r="572" spans="1:66" s="1" customFormat="1" x14ac:dyDescent="0.3">
      <c r="A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118"/>
      <c r="N572" s="5"/>
      <c r="O572" s="5"/>
      <c r="P572" s="5"/>
      <c r="Q572" s="5"/>
      <c r="R572" s="5"/>
      <c r="S572" s="5"/>
      <c r="T572" s="5"/>
      <c r="U572" s="5"/>
      <c r="AA572" s="3"/>
      <c r="AB572" s="13"/>
      <c r="AC572" s="13"/>
      <c r="AD572" s="13"/>
      <c r="AE572" s="13"/>
      <c r="AF572" s="13"/>
      <c r="AG572" s="13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T572" s="107"/>
      <c r="BA572" s="11"/>
      <c r="BB572" s="11"/>
      <c r="BC572" s="11"/>
      <c r="BD572" s="11"/>
      <c r="BE572" s="11"/>
      <c r="BH572" s="11"/>
      <c r="BI572" s="11"/>
      <c r="BJ572" s="11"/>
      <c r="BK572" s="11"/>
      <c r="BL572" s="11"/>
      <c r="BM572" s="11"/>
      <c r="BN572" s="11"/>
    </row>
    <row r="573" spans="1:66" s="1" customFormat="1" x14ac:dyDescent="0.3">
      <c r="A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118"/>
      <c r="N573" s="5"/>
      <c r="O573" s="5"/>
      <c r="P573" s="5"/>
      <c r="Q573" s="5"/>
      <c r="R573" s="5"/>
      <c r="S573" s="5"/>
      <c r="T573" s="5"/>
      <c r="U573" s="5"/>
      <c r="AA573" s="3"/>
      <c r="AB573" s="13"/>
      <c r="AC573" s="13"/>
      <c r="AD573" s="13"/>
      <c r="AE573" s="13"/>
      <c r="AF573" s="13"/>
      <c r="AG573" s="13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T573" s="107"/>
      <c r="BA573" s="11"/>
      <c r="BB573" s="11"/>
      <c r="BC573" s="11"/>
      <c r="BD573" s="11"/>
      <c r="BE573" s="11"/>
      <c r="BH573" s="11"/>
      <c r="BI573" s="11"/>
      <c r="BJ573" s="11"/>
      <c r="BK573" s="11"/>
      <c r="BL573" s="11"/>
      <c r="BM573" s="11"/>
      <c r="BN573" s="11"/>
    </row>
    <row r="574" spans="1:66" s="1" customFormat="1" x14ac:dyDescent="0.3">
      <c r="A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118"/>
      <c r="N574" s="5"/>
      <c r="O574" s="5"/>
      <c r="P574" s="5"/>
      <c r="Q574" s="5"/>
      <c r="R574" s="5"/>
      <c r="S574" s="5"/>
      <c r="T574" s="5"/>
      <c r="U574" s="5"/>
      <c r="AA574" s="3"/>
      <c r="AB574" s="13"/>
      <c r="AC574" s="13"/>
      <c r="AD574" s="13"/>
      <c r="AE574" s="13"/>
      <c r="AF574" s="13"/>
      <c r="AG574" s="13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T574" s="107"/>
      <c r="BA574" s="11"/>
      <c r="BB574" s="11"/>
      <c r="BC574" s="11"/>
      <c r="BD574" s="11"/>
      <c r="BE574" s="11"/>
      <c r="BH574" s="11"/>
      <c r="BI574" s="11"/>
      <c r="BJ574" s="11"/>
      <c r="BK574" s="11"/>
      <c r="BL574" s="11"/>
      <c r="BM574" s="11"/>
      <c r="BN574" s="11"/>
    </row>
    <row r="575" spans="1:66" s="1" customFormat="1" x14ac:dyDescent="0.3">
      <c r="A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118"/>
      <c r="N575" s="5"/>
      <c r="O575" s="5"/>
      <c r="P575" s="5"/>
      <c r="Q575" s="5"/>
      <c r="R575" s="5"/>
      <c r="S575" s="5"/>
      <c r="T575" s="5"/>
      <c r="U575" s="5"/>
      <c r="AA575" s="3"/>
      <c r="AB575" s="13"/>
      <c r="AC575" s="13"/>
      <c r="AD575" s="13"/>
      <c r="AE575" s="13"/>
      <c r="AF575" s="13"/>
      <c r="AG575" s="13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T575" s="107"/>
      <c r="BA575" s="11"/>
      <c r="BB575" s="11"/>
      <c r="BC575" s="11"/>
      <c r="BD575" s="11"/>
      <c r="BE575" s="11"/>
      <c r="BH575" s="11"/>
      <c r="BI575" s="11"/>
      <c r="BJ575" s="11"/>
      <c r="BK575" s="11"/>
      <c r="BL575" s="11"/>
      <c r="BM575" s="11"/>
      <c r="BN575" s="11"/>
    </row>
    <row r="576" spans="1:66" s="1" customFormat="1" x14ac:dyDescent="0.3">
      <c r="A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118"/>
      <c r="N576" s="5"/>
      <c r="O576" s="5"/>
      <c r="P576" s="5"/>
      <c r="Q576" s="5"/>
      <c r="R576" s="5"/>
      <c r="S576" s="5"/>
      <c r="T576" s="5"/>
      <c r="U576" s="5"/>
      <c r="AA576" s="3"/>
      <c r="AB576" s="13"/>
      <c r="AC576" s="13"/>
      <c r="AD576" s="13"/>
      <c r="AE576" s="13"/>
      <c r="AF576" s="13"/>
      <c r="AG576" s="13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T576" s="107"/>
      <c r="BA576" s="11"/>
      <c r="BB576" s="11"/>
      <c r="BC576" s="11"/>
      <c r="BD576" s="11"/>
      <c r="BE576" s="11"/>
      <c r="BH576" s="11"/>
      <c r="BI576" s="11"/>
      <c r="BJ576" s="11"/>
      <c r="BK576" s="11"/>
      <c r="BL576" s="11"/>
      <c r="BM576" s="11"/>
      <c r="BN576" s="11"/>
    </row>
    <row r="577" spans="1:66" s="1" customFormat="1" x14ac:dyDescent="0.3">
      <c r="A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118"/>
      <c r="N577" s="5"/>
      <c r="O577" s="5"/>
      <c r="P577" s="5"/>
      <c r="Q577" s="5"/>
      <c r="R577" s="5"/>
      <c r="S577" s="5"/>
      <c r="T577" s="5"/>
      <c r="U577" s="5"/>
      <c r="AA577" s="3"/>
      <c r="AB577" s="13"/>
      <c r="AC577" s="13"/>
      <c r="AD577" s="13"/>
      <c r="AE577" s="13"/>
      <c r="AF577" s="13"/>
      <c r="AG577" s="13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T577" s="107"/>
      <c r="BA577" s="11"/>
      <c r="BB577" s="11"/>
      <c r="BC577" s="11"/>
      <c r="BD577" s="11"/>
      <c r="BE577" s="11"/>
      <c r="BH577" s="11"/>
      <c r="BI577" s="11"/>
      <c r="BJ577" s="11"/>
      <c r="BK577" s="11"/>
      <c r="BL577" s="11"/>
      <c r="BM577" s="11"/>
      <c r="BN577" s="11"/>
    </row>
    <row r="578" spans="1:66" s="1" customFormat="1" x14ac:dyDescent="0.3">
      <c r="A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118"/>
      <c r="N578" s="5"/>
      <c r="O578" s="5"/>
      <c r="P578" s="5"/>
      <c r="Q578" s="5"/>
      <c r="R578" s="5"/>
      <c r="S578" s="5"/>
      <c r="T578" s="5"/>
      <c r="U578" s="5"/>
      <c r="AA578" s="3"/>
      <c r="AB578" s="13"/>
      <c r="AC578" s="13"/>
      <c r="AD578" s="13"/>
      <c r="AE578" s="13"/>
      <c r="AF578" s="13"/>
      <c r="AG578" s="13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T578" s="107"/>
      <c r="BA578" s="11"/>
      <c r="BB578" s="11"/>
      <c r="BC578" s="11"/>
      <c r="BD578" s="11"/>
      <c r="BE578" s="11"/>
      <c r="BH578" s="11"/>
      <c r="BI578" s="11"/>
      <c r="BJ578" s="11"/>
      <c r="BK578" s="11"/>
      <c r="BL578" s="11"/>
      <c r="BM578" s="11"/>
      <c r="BN578" s="11"/>
    </row>
    <row r="579" spans="1:66" s="1" customFormat="1" x14ac:dyDescent="0.3">
      <c r="A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118"/>
      <c r="N579" s="5"/>
      <c r="O579" s="5"/>
      <c r="P579" s="5"/>
      <c r="Q579" s="5"/>
      <c r="R579" s="5"/>
      <c r="S579" s="5"/>
      <c r="T579" s="5"/>
      <c r="U579" s="5"/>
      <c r="AA579" s="3"/>
      <c r="AB579" s="13"/>
      <c r="AC579" s="13"/>
      <c r="AD579" s="13"/>
      <c r="AE579" s="13"/>
      <c r="AF579" s="13"/>
      <c r="AG579" s="13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T579" s="107"/>
      <c r="BA579" s="11"/>
      <c r="BB579" s="11"/>
      <c r="BC579" s="11"/>
      <c r="BD579" s="11"/>
      <c r="BE579" s="11"/>
      <c r="BH579" s="11"/>
      <c r="BI579" s="11"/>
      <c r="BJ579" s="11"/>
      <c r="BK579" s="11"/>
      <c r="BL579" s="11"/>
      <c r="BM579" s="11"/>
      <c r="BN579" s="11"/>
    </row>
    <row r="580" spans="1:66" s="1" customFormat="1" x14ac:dyDescent="0.3">
      <c r="A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118"/>
      <c r="N580" s="5"/>
      <c r="O580" s="5"/>
      <c r="P580" s="5"/>
      <c r="Q580" s="5"/>
      <c r="R580" s="5"/>
      <c r="S580" s="5"/>
      <c r="T580" s="5"/>
      <c r="U580" s="5"/>
      <c r="AA580" s="3"/>
      <c r="AB580" s="13"/>
      <c r="AC580" s="13"/>
      <c r="AD580" s="13"/>
      <c r="AE580" s="13"/>
      <c r="AF580" s="13"/>
      <c r="AG580" s="13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T580" s="107"/>
      <c r="BA580" s="11"/>
      <c r="BB580" s="11"/>
      <c r="BC580" s="11"/>
      <c r="BD580" s="11"/>
      <c r="BE580" s="11"/>
      <c r="BH580" s="11"/>
      <c r="BI580" s="11"/>
      <c r="BJ580" s="11"/>
      <c r="BK580" s="11"/>
      <c r="BL580" s="11"/>
      <c r="BM580" s="11"/>
      <c r="BN580" s="11"/>
    </row>
    <row r="581" spans="1:66" s="1" customFormat="1" x14ac:dyDescent="0.3">
      <c r="A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118"/>
      <c r="N581" s="5"/>
      <c r="O581" s="5"/>
      <c r="P581" s="5"/>
      <c r="Q581" s="5"/>
      <c r="R581" s="5"/>
      <c r="S581" s="5"/>
      <c r="T581" s="5"/>
      <c r="U581" s="5"/>
      <c r="AA581" s="3"/>
      <c r="AB581" s="13"/>
      <c r="AC581" s="13"/>
      <c r="AD581" s="13"/>
      <c r="AE581" s="13"/>
      <c r="AF581" s="13"/>
      <c r="AG581" s="13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T581" s="107"/>
      <c r="BA581" s="11"/>
      <c r="BB581" s="11"/>
      <c r="BC581" s="11"/>
      <c r="BD581" s="11"/>
      <c r="BE581" s="11"/>
      <c r="BH581" s="11"/>
      <c r="BI581" s="11"/>
      <c r="BJ581" s="11"/>
      <c r="BK581" s="11"/>
      <c r="BL581" s="11"/>
      <c r="BM581" s="11"/>
      <c r="BN581" s="11"/>
    </row>
    <row r="582" spans="1:66" s="1" customFormat="1" x14ac:dyDescent="0.3">
      <c r="A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118"/>
      <c r="N582" s="5"/>
      <c r="O582" s="5"/>
      <c r="P582" s="5"/>
      <c r="Q582" s="5"/>
      <c r="R582" s="5"/>
      <c r="S582" s="5"/>
      <c r="T582" s="5"/>
      <c r="U582" s="5"/>
      <c r="AA582" s="3"/>
      <c r="AB582" s="13"/>
      <c r="AC582" s="13"/>
      <c r="AD582" s="13"/>
      <c r="AE582" s="13"/>
      <c r="AF582" s="13"/>
      <c r="AG582" s="13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T582" s="107"/>
      <c r="BA582" s="11"/>
      <c r="BB582" s="11"/>
      <c r="BC582" s="11"/>
      <c r="BD582" s="11"/>
      <c r="BE582" s="11"/>
      <c r="BH582" s="11"/>
      <c r="BI582" s="11"/>
      <c r="BJ582" s="11"/>
      <c r="BK582" s="11"/>
      <c r="BL582" s="11"/>
      <c r="BM582" s="11"/>
      <c r="BN582" s="11"/>
    </row>
    <row r="583" spans="1:66" s="1" customFormat="1" x14ac:dyDescent="0.3">
      <c r="A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118"/>
      <c r="N583" s="5"/>
      <c r="O583" s="5"/>
      <c r="P583" s="5"/>
      <c r="Q583" s="5"/>
      <c r="R583" s="5"/>
      <c r="S583" s="5"/>
      <c r="T583" s="5"/>
      <c r="U583" s="5"/>
      <c r="AA583" s="3"/>
      <c r="AB583" s="13"/>
      <c r="AC583" s="13"/>
      <c r="AD583" s="13"/>
      <c r="AE583" s="13"/>
      <c r="AF583" s="13"/>
      <c r="AG583" s="13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T583" s="107"/>
      <c r="BA583" s="11"/>
      <c r="BB583" s="11"/>
      <c r="BC583" s="11"/>
      <c r="BD583" s="11"/>
      <c r="BE583" s="11"/>
      <c r="BH583" s="11"/>
      <c r="BI583" s="11"/>
      <c r="BJ583" s="11"/>
      <c r="BK583" s="11"/>
      <c r="BL583" s="11"/>
      <c r="BM583" s="11"/>
      <c r="BN583" s="11"/>
    </row>
    <row r="584" spans="1:66" s="1" customFormat="1" x14ac:dyDescent="0.3">
      <c r="A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118"/>
      <c r="N584" s="5"/>
      <c r="O584" s="5"/>
      <c r="P584" s="5"/>
      <c r="Q584" s="5"/>
      <c r="R584" s="5"/>
      <c r="S584" s="5"/>
      <c r="T584" s="5"/>
      <c r="U584" s="5"/>
      <c r="AA584" s="3"/>
      <c r="AB584" s="13"/>
      <c r="AC584" s="13"/>
      <c r="AD584" s="13"/>
      <c r="AE584" s="13"/>
      <c r="AF584" s="13"/>
      <c r="AG584" s="13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T584" s="107"/>
      <c r="BA584" s="11"/>
      <c r="BB584" s="11"/>
      <c r="BC584" s="11"/>
      <c r="BD584" s="11"/>
      <c r="BE584" s="11"/>
      <c r="BH584" s="11"/>
      <c r="BI584" s="11"/>
      <c r="BJ584" s="11"/>
      <c r="BK584" s="11"/>
      <c r="BL584" s="11"/>
      <c r="BM584" s="11"/>
      <c r="BN584" s="11"/>
    </row>
    <row r="585" spans="1:66" s="1" customFormat="1" x14ac:dyDescent="0.3">
      <c r="A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118"/>
      <c r="N585" s="5"/>
      <c r="O585" s="5"/>
      <c r="P585" s="5"/>
      <c r="Q585" s="5"/>
      <c r="R585" s="5"/>
      <c r="S585" s="5"/>
      <c r="T585" s="5"/>
      <c r="U585" s="5"/>
      <c r="AA585" s="3"/>
      <c r="AB585" s="13"/>
      <c r="AC585" s="13"/>
      <c r="AD585" s="13"/>
      <c r="AE585" s="13"/>
      <c r="AF585" s="13"/>
      <c r="AG585" s="13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T585" s="107"/>
      <c r="BA585" s="11"/>
      <c r="BB585" s="11"/>
      <c r="BC585" s="11"/>
      <c r="BD585" s="11"/>
      <c r="BE585" s="11"/>
      <c r="BH585" s="11"/>
      <c r="BI585" s="11"/>
      <c r="BJ585" s="11"/>
      <c r="BK585" s="11"/>
      <c r="BL585" s="11"/>
      <c r="BM585" s="11"/>
      <c r="BN585" s="11"/>
    </row>
    <row r="586" spans="1:66" s="1" customFormat="1" x14ac:dyDescent="0.3">
      <c r="A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118"/>
      <c r="N586" s="5"/>
      <c r="O586" s="5"/>
      <c r="P586" s="5"/>
      <c r="Q586" s="5"/>
      <c r="R586" s="5"/>
      <c r="S586" s="5"/>
      <c r="T586" s="5"/>
      <c r="U586" s="5"/>
      <c r="AA586" s="3"/>
      <c r="AB586" s="13"/>
      <c r="AC586" s="13"/>
      <c r="AD586" s="13"/>
      <c r="AE586" s="13"/>
      <c r="AF586" s="13"/>
      <c r="AG586" s="13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T586" s="107"/>
      <c r="BA586" s="11"/>
      <c r="BB586" s="11"/>
      <c r="BC586" s="11"/>
      <c r="BD586" s="11"/>
      <c r="BE586" s="11"/>
      <c r="BH586" s="11"/>
      <c r="BI586" s="11"/>
      <c r="BJ586" s="11"/>
      <c r="BK586" s="11"/>
      <c r="BL586" s="11"/>
      <c r="BM586" s="11"/>
      <c r="BN586" s="11"/>
    </row>
    <row r="587" spans="1:66" s="1" customFormat="1" x14ac:dyDescent="0.3">
      <c r="A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118"/>
      <c r="N587" s="5"/>
      <c r="O587" s="5"/>
      <c r="P587" s="5"/>
      <c r="Q587" s="5"/>
      <c r="R587" s="5"/>
      <c r="S587" s="5"/>
      <c r="T587" s="5"/>
      <c r="U587" s="5"/>
      <c r="AA587" s="3"/>
      <c r="AB587" s="13"/>
      <c r="AC587" s="13"/>
      <c r="AD587" s="13"/>
      <c r="AE587" s="13"/>
      <c r="AF587" s="13"/>
      <c r="AG587" s="13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T587" s="107"/>
      <c r="BA587" s="11"/>
      <c r="BB587" s="11"/>
      <c r="BC587" s="11"/>
      <c r="BD587" s="11"/>
      <c r="BE587" s="11"/>
      <c r="BH587" s="11"/>
      <c r="BI587" s="11"/>
      <c r="BJ587" s="11"/>
      <c r="BK587" s="11"/>
      <c r="BL587" s="11"/>
      <c r="BM587" s="11"/>
      <c r="BN587" s="11"/>
    </row>
    <row r="588" spans="1:66" s="1" customFormat="1" x14ac:dyDescent="0.3">
      <c r="A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118"/>
      <c r="N588" s="5"/>
      <c r="O588" s="5"/>
      <c r="P588" s="5"/>
      <c r="Q588" s="5"/>
      <c r="R588" s="5"/>
      <c r="S588" s="5"/>
      <c r="T588" s="5"/>
      <c r="U588" s="5"/>
      <c r="AA588" s="3"/>
      <c r="AB588" s="13"/>
      <c r="AC588" s="13"/>
      <c r="AD588" s="13"/>
      <c r="AE588" s="13"/>
      <c r="AF588" s="13"/>
      <c r="AG588" s="13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T588" s="107"/>
      <c r="BA588" s="11"/>
      <c r="BB588" s="11"/>
      <c r="BC588" s="11"/>
      <c r="BD588" s="11"/>
      <c r="BE588" s="11"/>
      <c r="BH588" s="11"/>
      <c r="BI588" s="11"/>
      <c r="BJ588" s="11"/>
      <c r="BK588" s="11"/>
      <c r="BL588" s="11"/>
      <c r="BM588" s="11"/>
      <c r="BN588" s="11"/>
    </row>
    <row r="589" spans="1:66" s="1" customFormat="1" x14ac:dyDescent="0.3">
      <c r="A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118"/>
      <c r="N589" s="5"/>
      <c r="O589" s="5"/>
      <c r="P589" s="5"/>
      <c r="Q589" s="5"/>
      <c r="R589" s="5"/>
      <c r="S589" s="5"/>
      <c r="T589" s="5"/>
      <c r="U589" s="5"/>
      <c r="AA589" s="3"/>
      <c r="AB589" s="13"/>
      <c r="AC589" s="13"/>
      <c r="AD589" s="13"/>
      <c r="AE589" s="13"/>
      <c r="AF589" s="13"/>
      <c r="AG589" s="13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T589" s="107"/>
      <c r="BA589" s="11"/>
      <c r="BB589" s="11"/>
      <c r="BC589" s="11"/>
      <c r="BD589" s="11"/>
      <c r="BE589" s="11"/>
      <c r="BH589" s="11"/>
      <c r="BI589" s="11"/>
      <c r="BJ589" s="11"/>
      <c r="BK589" s="11"/>
      <c r="BL589" s="11"/>
      <c r="BM589" s="11"/>
      <c r="BN589" s="11"/>
    </row>
    <row r="590" spans="1:66" s="1" customFormat="1" x14ac:dyDescent="0.3">
      <c r="A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118"/>
      <c r="N590" s="5"/>
      <c r="O590" s="5"/>
      <c r="P590" s="5"/>
      <c r="Q590" s="5"/>
      <c r="R590" s="5"/>
      <c r="S590" s="5"/>
      <c r="T590" s="5"/>
      <c r="U590" s="5"/>
      <c r="AA590" s="3"/>
      <c r="AB590" s="13"/>
      <c r="AC590" s="13"/>
      <c r="AD590" s="13"/>
      <c r="AE590" s="13"/>
      <c r="AF590" s="13"/>
      <c r="AG590" s="13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T590" s="107"/>
      <c r="BA590" s="11"/>
      <c r="BB590" s="11"/>
      <c r="BC590" s="11"/>
      <c r="BD590" s="11"/>
      <c r="BE590" s="11"/>
      <c r="BH590" s="11"/>
      <c r="BI590" s="11"/>
      <c r="BJ590" s="11"/>
      <c r="BK590" s="11"/>
      <c r="BL590" s="11"/>
      <c r="BM590" s="11"/>
      <c r="BN590" s="11"/>
    </row>
    <row r="591" spans="1:66" s="1" customFormat="1" x14ac:dyDescent="0.3">
      <c r="A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118"/>
      <c r="N591" s="5"/>
      <c r="O591" s="5"/>
      <c r="P591" s="5"/>
      <c r="Q591" s="5"/>
      <c r="R591" s="5"/>
      <c r="S591" s="5"/>
      <c r="T591" s="5"/>
      <c r="U591" s="5"/>
      <c r="AA591" s="3"/>
      <c r="AB591" s="13"/>
      <c r="AC591" s="13"/>
      <c r="AD591" s="13"/>
      <c r="AE591" s="13"/>
      <c r="AF591" s="13"/>
      <c r="AG591" s="13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T591" s="107"/>
      <c r="BA591" s="11"/>
      <c r="BB591" s="11"/>
      <c r="BC591" s="11"/>
      <c r="BD591" s="11"/>
      <c r="BE591" s="11"/>
      <c r="BH591" s="11"/>
      <c r="BI591" s="11"/>
      <c r="BJ591" s="11"/>
      <c r="BK591" s="11"/>
      <c r="BL591" s="11"/>
      <c r="BM591" s="11"/>
      <c r="BN591" s="11"/>
    </row>
    <row r="592" spans="1:66" s="1" customFormat="1" x14ac:dyDescent="0.3">
      <c r="A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118"/>
      <c r="N592" s="5"/>
      <c r="O592" s="5"/>
      <c r="P592" s="5"/>
      <c r="Q592" s="5"/>
      <c r="R592" s="5"/>
      <c r="S592" s="5"/>
      <c r="T592" s="5"/>
      <c r="U592" s="5"/>
      <c r="AA592" s="3"/>
      <c r="AB592" s="13"/>
      <c r="AC592" s="13"/>
      <c r="AD592" s="13"/>
      <c r="AE592" s="13"/>
      <c r="AF592" s="13"/>
      <c r="AG592" s="13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T592" s="107"/>
      <c r="BA592" s="11"/>
      <c r="BB592" s="11"/>
      <c r="BC592" s="11"/>
      <c r="BD592" s="11"/>
      <c r="BE592" s="11"/>
      <c r="BH592" s="11"/>
      <c r="BI592" s="11"/>
      <c r="BJ592" s="11"/>
      <c r="BK592" s="11"/>
      <c r="BL592" s="11"/>
      <c r="BM592" s="11"/>
      <c r="BN592" s="11"/>
    </row>
    <row r="593" spans="1:66" s="1" customFormat="1" x14ac:dyDescent="0.3">
      <c r="A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118"/>
      <c r="N593" s="5"/>
      <c r="O593" s="5"/>
      <c r="P593" s="5"/>
      <c r="Q593" s="5"/>
      <c r="R593" s="5"/>
      <c r="S593" s="5"/>
      <c r="T593" s="5"/>
      <c r="U593" s="5"/>
      <c r="AA593" s="3"/>
      <c r="AB593" s="13"/>
      <c r="AC593" s="13"/>
      <c r="AD593" s="13"/>
      <c r="AE593" s="13"/>
      <c r="AF593" s="13"/>
      <c r="AG593" s="13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T593" s="107"/>
      <c r="BA593" s="11"/>
      <c r="BB593" s="11"/>
      <c r="BC593" s="11"/>
      <c r="BD593" s="11"/>
      <c r="BE593" s="11"/>
      <c r="BH593" s="11"/>
      <c r="BI593" s="11"/>
      <c r="BJ593" s="11"/>
      <c r="BK593" s="11"/>
      <c r="BL593" s="11"/>
      <c r="BM593" s="11"/>
      <c r="BN593" s="11"/>
    </row>
    <row r="594" spans="1:66" s="1" customFormat="1" x14ac:dyDescent="0.3">
      <c r="A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118"/>
      <c r="N594" s="5"/>
      <c r="O594" s="5"/>
      <c r="P594" s="5"/>
      <c r="Q594" s="5"/>
      <c r="R594" s="5"/>
      <c r="S594" s="5"/>
      <c r="T594" s="5"/>
      <c r="U594" s="5"/>
      <c r="AA594" s="3"/>
      <c r="AB594" s="13"/>
      <c r="AC594" s="13"/>
      <c r="AD594" s="13"/>
      <c r="AE594" s="13"/>
      <c r="AF594" s="13"/>
      <c r="AG594" s="13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T594" s="107"/>
      <c r="BA594" s="11"/>
      <c r="BB594" s="11"/>
      <c r="BC594" s="11"/>
      <c r="BD594" s="11"/>
      <c r="BE594" s="11"/>
      <c r="BH594" s="11"/>
      <c r="BI594" s="11"/>
      <c r="BJ594" s="11"/>
      <c r="BK594" s="11"/>
      <c r="BL594" s="11"/>
      <c r="BM594" s="11"/>
      <c r="BN594" s="11"/>
    </row>
    <row r="595" spans="1:66" s="1" customFormat="1" x14ac:dyDescent="0.3">
      <c r="A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118"/>
      <c r="N595" s="5"/>
      <c r="O595" s="5"/>
      <c r="P595" s="5"/>
      <c r="Q595" s="5"/>
      <c r="R595" s="5"/>
      <c r="S595" s="5"/>
      <c r="T595" s="5"/>
      <c r="U595" s="5"/>
      <c r="AA595" s="3"/>
      <c r="AB595" s="13"/>
      <c r="AC595" s="13"/>
      <c r="AD595" s="13"/>
      <c r="AE595" s="13"/>
      <c r="AF595" s="13"/>
      <c r="AG595" s="13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T595" s="107"/>
      <c r="BA595" s="11"/>
      <c r="BB595" s="11"/>
      <c r="BC595" s="11"/>
      <c r="BD595" s="11"/>
      <c r="BE595" s="11"/>
      <c r="BH595" s="11"/>
      <c r="BI595" s="11"/>
      <c r="BJ595" s="11"/>
      <c r="BK595" s="11"/>
      <c r="BL595" s="11"/>
      <c r="BM595" s="11"/>
      <c r="BN595" s="11"/>
    </row>
    <row r="596" spans="1:66" s="1" customFormat="1" x14ac:dyDescent="0.3">
      <c r="A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118"/>
      <c r="N596" s="5"/>
      <c r="O596" s="5"/>
      <c r="P596" s="5"/>
      <c r="Q596" s="5"/>
      <c r="R596" s="5"/>
      <c r="S596" s="5"/>
      <c r="T596" s="5"/>
      <c r="U596" s="5"/>
      <c r="AA596" s="3"/>
      <c r="AB596" s="13"/>
      <c r="AC596" s="13"/>
      <c r="AD596" s="13"/>
      <c r="AE596" s="13"/>
      <c r="AF596" s="13"/>
      <c r="AG596" s="13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T596" s="107"/>
      <c r="BA596" s="11"/>
      <c r="BB596" s="11"/>
      <c r="BC596" s="11"/>
      <c r="BD596" s="11"/>
      <c r="BE596" s="11"/>
      <c r="BH596" s="11"/>
      <c r="BI596" s="11"/>
      <c r="BJ596" s="11"/>
      <c r="BK596" s="11"/>
      <c r="BL596" s="11"/>
      <c r="BM596" s="11"/>
      <c r="BN596" s="11"/>
    </row>
    <row r="597" spans="1:66" s="1" customFormat="1" x14ac:dyDescent="0.3">
      <c r="A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118"/>
      <c r="N597" s="5"/>
      <c r="O597" s="5"/>
      <c r="P597" s="5"/>
      <c r="Q597" s="5"/>
      <c r="R597" s="5"/>
      <c r="S597" s="5"/>
      <c r="T597" s="5"/>
      <c r="U597" s="5"/>
      <c r="AA597" s="3"/>
      <c r="AB597" s="13"/>
      <c r="AC597" s="13"/>
      <c r="AD597" s="13"/>
      <c r="AE597" s="13"/>
      <c r="AF597" s="13"/>
      <c r="AG597" s="13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T597" s="107"/>
      <c r="BA597" s="11"/>
      <c r="BB597" s="11"/>
      <c r="BC597" s="11"/>
      <c r="BD597" s="11"/>
      <c r="BE597" s="11"/>
      <c r="BH597" s="11"/>
      <c r="BI597" s="11"/>
      <c r="BJ597" s="11"/>
      <c r="BK597" s="11"/>
      <c r="BL597" s="11"/>
      <c r="BM597" s="11"/>
      <c r="BN597" s="11"/>
    </row>
    <row r="598" spans="1:66" s="1" customFormat="1" x14ac:dyDescent="0.3">
      <c r="A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118"/>
      <c r="N598" s="5"/>
      <c r="O598" s="5"/>
      <c r="P598" s="5"/>
      <c r="Q598" s="5"/>
      <c r="R598" s="5"/>
      <c r="S598" s="5"/>
      <c r="T598" s="5"/>
      <c r="U598" s="5"/>
      <c r="AA598" s="3"/>
      <c r="AB598" s="13"/>
      <c r="AC598" s="13"/>
      <c r="AD598" s="13"/>
      <c r="AE598" s="13"/>
      <c r="AF598" s="13"/>
      <c r="AG598" s="13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T598" s="107"/>
      <c r="BA598" s="11"/>
      <c r="BB598" s="11"/>
      <c r="BC598" s="11"/>
      <c r="BD598" s="11"/>
      <c r="BE598" s="11"/>
      <c r="BH598" s="11"/>
      <c r="BI598" s="11"/>
      <c r="BJ598" s="11"/>
      <c r="BK598" s="11"/>
      <c r="BL598" s="11"/>
      <c r="BM598" s="11"/>
      <c r="BN598" s="11"/>
    </row>
    <row r="599" spans="1:66" s="1" customFormat="1" x14ac:dyDescent="0.3">
      <c r="A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118"/>
      <c r="N599" s="5"/>
      <c r="O599" s="5"/>
      <c r="P599" s="5"/>
      <c r="Q599" s="5"/>
      <c r="R599" s="5"/>
      <c r="S599" s="5"/>
      <c r="T599" s="5"/>
      <c r="U599" s="5"/>
      <c r="AA599" s="3"/>
      <c r="AB599" s="13"/>
      <c r="AC599" s="13"/>
      <c r="AD599" s="13"/>
      <c r="AE599" s="13"/>
      <c r="AF599" s="13"/>
      <c r="AG599" s="13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T599" s="107"/>
      <c r="BA599" s="11"/>
      <c r="BB599" s="11"/>
      <c r="BC599" s="11"/>
      <c r="BD599" s="11"/>
      <c r="BE599" s="11"/>
      <c r="BH599" s="11"/>
      <c r="BI599" s="11"/>
      <c r="BJ599" s="11"/>
      <c r="BK599" s="11"/>
      <c r="BL599" s="11"/>
      <c r="BM599" s="11"/>
      <c r="BN599" s="11"/>
    </row>
    <row r="600" spans="1:66" s="1" customFormat="1" x14ac:dyDescent="0.3">
      <c r="A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118"/>
      <c r="N600" s="5"/>
      <c r="O600" s="5"/>
      <c r="P600" s="5"/>
      <c r="Q600" s="5"/>
      <c r="R600" s="5"/>
      <c r="S600" s="5"/>
      <c r="T600" s="5"/>
      <c r="U600" s="5"/>
      <c r="AA600" s="3"/>
      <c r="AB600" s="13"/>
      <c r="AC600" s="13"/>
      <c r="AD600" s="13"/>
      <c r="AE600" s="13"/>
      <c r="AF600" s="13"/>
      <c r="AG600" s="13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T600" s="107"/>
      <c r="BA600" s="11"/>
      <c r="BB600" s="11"/>
      <c r="BC600" s="11"/>
      <c r="BD600" s="11"/>
      <c r="BE600" s="11"/>
      <c r="BH600" s="11"/>
      <c r="BI600" s="11"/>
      <c r="BJ600" s="11"/>
      <c r="BK600" s="11"/>
      <c r="BL600" s="11"/>
      <c r="BM600" s="11"/>
      <c r="BN600" s="11"/>
    </row>
    <row r="601" spans="1:66" s="1" customFormat="1" x14ac:dyDescent="0.3">
      <c r="A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118"/>
      <c r="N601" s="5"/>
      <c r="O601" s="5"/>
      <c r="P601" s="5"/>
      <c r="Q601" s="5"/>
      <c r="R601" s="5"/>
      <c r="S601" s="5"/>
      <c r="T601" s="5"/>
      <c r="U601" s="5"/>
      <c r="AA601" s="3"/>
      <c r="AB601" s="13"/>
      <c r="AC601" s="13"/>
      <c r="AD601" s="13"/>
      <c r="AE601" s="13"/>
      <c r="AF601" s="13"/>
      <c r="AG601" s="13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T601" s="107"/>
      <c r="BA601" s="11"/>
      <c r="BB601" s="11"/>
      <c r="BC601" s="11"/>
      <c r="BD601" s="11"/>
      <c r="BE601" s="11"/>
      <c r="BH601" s="11"/>
      <c r="BI601" s="11"/>
      <c r="BJ601" s="11"/>
      <c r="BK601" s="11"/>
      <c r="BL601" s="11"/>
      <c r="BM601" s="11"/>
      <c r="BN601" s="11"/>
    </row>
    <row r="602" spans="1:66" s="1" customFormat="1" x14ac:dyDescent="0.3">
      <c r="A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118"/>
      <c r="N602" s="5"/>
      <c r="O602" s="5"/>
      <c r="P602" s="5"/>
      <c r="Q602" s="5"/>
      <c r="R602" s="5"/>
      <c r="S602" s="5"/>
      <c r="T602" s="5"/>
      <c r="U602" s="5"/>
      <c r="AA602" s="3"/>
      <c r="AB602" s="13"/>
      <c r="AC602" s="13"/>
      <c r="AD602" s="13"/>
      <c r="AE602" s="13"/>
      <c r="AF602" s="13"/>
      <c r="AG602" s="13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T602" s="107"/>
      <c r="BA602" s="11"/>
      <c r="BB602" s="11"/>
      <c r="BC602" s="11"/>
      <c r="BD602" s="11"/>
      <c r="BE602" s="11"/>
      <c r="BH602" s="11"/>
      <c r="BI602" s="11"/>
      <c r="BJ602" s="11"/>
      <c r="BK602" s="11"/>
      <c r="BL602" s="11"/>
      <c r="BM602" s="11"/>
      <c r="BN602" s="11"/>
    </row>
    <row r="603" spans="1:66" s="1" customFormat="1" x14ac:dyDescent="0.3">
      <c r="A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118"/>
      <c r="N603" s="5"/>
      <c r="O603" s="5"/>
      <c r="P603" s="5"/>
      <c r="Q603" s="5"/>
      <c r="R603" s="5"/>
      <c r="S603" s="5"/>
      <c r="T603" s="5"/>
      <c r="U603" s="5"/>
      <c r="AA603" s="3"/>
      <c r="AB603" s="13"/>
      <c r="AC603" s="13"/>
      <c r="AD603" s="13"/>
      <c r="AE603" s="13"/>
      <c r="AF603" s="13"/>
      <c r="AG603" s="13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T603" s="107"/>
      <c r="BA603" s="11"/>
      <c r="BB603" s="11"/>
      <c r="BC603" s="11"/>
      <c r="BD603" s="11"/>
      <c r="BE603" s="11"/>
      <c r="BH603" s="11"/>
      <c r="BI603" s="11"/>
      <c r="BJ603" s="11"/>
      <c r="BK603" s="11"/>
      <c r="BL603" s="11"/>
      <c r="BM603" s="11"/>
      <c r="BN603" s="11"/>
    </row>
    <row r="604" spans="1:66" s="1" customFormat="1" x14ac:dyDescent="0.3">
      <c r="A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118"/>
      <c r="N604" s="5"/>
      <c r="O604" s="5"/>
      <c r="P604" s="5"/>
      <c r="Q604" s="5"/>
      <c r="R604" s="5"/>
      <c r="S604" s="5"/>
      <c r="T604" s="5"/>
      <c r="U604" s="5"/>
      <c r="AA604" s="3"/>
      <c r="AB604" s="13"/>
      <c r="AC604" s="13"/>
      <c r="AD604" s="13"/>
      <c r="AE604" s="13"/>
      <c r="AF604" s="13"/>
      <c r="AG604" s="13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T604" s="107"/>
      <c r="BA604" s="11"/>
      <c r="BB604" s="11"/>
      <c r="BC604" s="11"/>
      <c r="BD604" s="11"/>
      <c r="BE604" s="11"/>
      <c r="BH604" s="11"/>
      <c r="BI604" s="11"/>
      <c r="BJ604" s="11"/>
      <c r="BK604" s="11"/>
      <c r="BL604" s="11"/>
      <c r="BM604" s="11"/>
      <c r="BN604" s="11"/>
    </row>
    <row r="605" spans="1:66" s="1" customFormat="1" x14ac:dyDescent="0.3">
      <c r="A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118"/>
      <c r="N605" s="5"/>
      <c r="O605" s="5"/>
      <c r="P605" s="5"/>
      <c r="Q605" s="5"/>
      <c r="R605" s="5"/>
      <c r="S605" s="5"/>
      <c r="T605" s="5"/>
      <c r="U605" s="5"/>
      <c r="AA605" s="3"/>
      <c r="AB605" s="13"/>
      <c r="AC605" s="13"/>
      <c r="AD605" s="13"/>
      <c r="AE605" s="13"/>
      <c r="AF605" s="13"/>
      <c r="AG605" s="13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T605" s="107"/>
      <c r="BA605" s="11"/>
      <c r="BB605" s="11"/>
      <c r="BC605" s="11"/>
      <c r="BD605" s="11"/>
      <c r="BE605" s="11"/>
      <c r="BH605" s="11"/>
      <c r="BI605" s="11"/>
      <c r="BJ605" s="11"/>
      <c r="BK605" s="11"/>
      <c r="BL605" s="11"/>
      <c r="BM605" s="11"/>
      <c r="BN605" s="11"/>
    </row>
    <row r="606" spans="1:66" s="1" customFormat="1" x14ac:dyDescent="0.3">
      <c r="A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118"/>
      <c r="N606" s="5"/>
      <c r="O606" s="5"/>
      <c r="P606" s="5"/>
      <c r="Q606" s="5"/>
      <c r="R606" s="5"/>
      <c r="S606" s="5"/>
      <c r="T606" s="5"/>
      <c r="U606" s="5"/>
      <c r="AA606" s="3"/>
      <c r="AB606" s="13"/>
      <c r="AC606" s="13"/>
      <c r="AD606" s="13"/>
      <c r="AE606" s="13"/>
      <c r="AF606" s="13"/>
      <c r="AG606" s="13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T606" s="107"/>
      <c r="BA606" s="11"/>
      <c r="BB606" s="11"/>
      <c r="BC606" s="11"/>
      <c r="BD606" s="11"/>
      <c r="BE606" s="11"/>
      <c r="BH606" s="11"/>
      <c r="BI606" s="11"/>
      <c r="BJ606" s="11"/>
      <c r="BK606" s="11"/>
      <c r="BL606" s="11"/>
      <c r="BM606" s="11"/>
      <c r="BN606" s="11"/>
    </row>
    <row r="607" spans="1:66" s="1" customFormat="1" x14ac:dyDescent="0.3">
      <c r="A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118"/>
      <c r="N607" s="5"/>
      <c r="O607" s="5"/>
      <c r="P607" s="5"/>
      <c r="Q607" s="5"/>
      <c r="R607" s="5"/>
      <c r="S607" s="5"/>
      <c r="T607" s="5"/>
      <c r="U607" s="5"/>
      <c r="AA607" s="3"/>
      <c r="AB607" s="13"/>
      <c r="AC607" s="13"/>
      <c r="AD607" s="13"/>
      <c r="AE607" s="13"/>
      <c r="AF607" s="13"/>
      <c r="AG607" s="13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T607" s="107"/>
      <c r="BA607" s="11"/>
      <c r="BB607" s="11"/>
      <c r="BC607" s="11"/>
      <c r="BD607" s="11"/>
      <c r="BE607" s="11"/>
      <c r="BH607" s="11"/>
      <c r="BI607" s="11"/>
      <c r="BJ607" s="11"/>
      <c r="BK607" s="11"/>
      <c r="BL607" s="11"/>
      <c r="BM607" s="11"/>
      <c r="BN607" s="11"/>
    </row>
    <row r="608" spans="1:66" s="1" customFormat="1" x14ac:dyDescent="0.3">
      <c r="A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118"/>
      <c r="N608" s="5"/>
      <c r="O608" s="5"/>
      <c r="P608" s="5"/>
      <c r="Q608" s="5"/>
      <c r="R608" s="5"/>
      <c r="S608" s="5"/>
      <c r="T608" s="5"/>
      <c r="U608" s="5"/>
      <c r="AA608" s="3"/>
      <c r="AB608" s="13"/>
      <c r="AC608" s="13"/>
      <c r="AD608" s="13"/>
      <c r="AE608" s="13"/>
      <c r="AF608" s="13"/>
      <c r="AG608" s="13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T608" s="107"/>
      <c r="BA608" s="11"/>
      <c r="BB608" s="11"/>
      <c r="BC608" s="11"/>
      <c r="BD608" s="11"/>
      <c r="BE608" s="11"/>
      <c r="BH608" s="11"/>
      <c r="BI608" s="11"/>
      <c r="BJ608" s="11"/>
      <c r="BK608" s="11"/>
      <c r="BL608" s="11"/>
      <c r="BM608" s="11"/>
      <c r="BN608" s="11"/>
    </row>
    <row r="609" spans="1:66" s="1" customFormat="1" x14ac:dyDescent="0.3">
      <c r="A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118"/>
      <c r="N609" s="5"/>
      <c r="O609" s="5"/>
      <c r="P609" s="5"/>
      <c r="Q609" s="5"/>
      <c r="R609" s="5"/>
      <c r="S609" s="5"/>
      <c r="T609" s="5"/>
      <c r="U609" s="5"/>
      <c r="AA609" s="3"/>
      <c r="AB609" s="13"/>
      <c r="AC609" s="13"/>
      <c r="AD609" s="13"/>
      <c r="AE609" s="13"/>
      <c r="AF609" s="13"/>
      <c r="AG609" s="13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T609" s="107"/>
      <c r="BA609" s="11"/>
      <c r="BB609" s="11"/>
      <c r="BC609" s="11"/>
      <c r="BD609" s="11"/>
      <c r="BE609" s="11"/>
      <c r="BH609" s="11"/>
      <c r="BI609" s="11"/>
      <c r="BJ609" s="11"/>
      <c r="BK609" s="11"/>
      <c r="BL609" s="11"/>
      <c r="BM609" s="11"/>
      <c r="BN609" s="11"/>
    </row>
    <row r="610" spans="1:66" s="1" customFormat="1" x14ac:dyDescent="0.3">
      <c r="A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118"/>
      <c r="N610" s="5"/>
      <c r="O610" s="5"/>
      <c r="P610" s="5"/>
      <c r="Q610" s="5"/>
      <c r="R610" s="5"/>
      <c r="S610" s="5"/>
      <c r="T610" s="5"/>
      <c r="U610" s="5"/>
      <c r="AA610" s="3"/>
      <c r="AB610" s="13"/>
      <c r="AC610" s="13"/>
      <c r="AD610" s="13"/>
      <c r="AE610" s="13"/>
      <c r="AF610" s="13"/>
      <c r="AG610" s="13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T610" s="107"/>
      <c r="BA610" s="11"/>
      <c r="BB610" s="11"/>
      <c r="BC610" s="11"/>
      <c r="BD610" s="11"/>
      <c r="BE610" s="11"/>
      <c r="BH610" s="11"/>
      <c r="BI610" s="11"/>
      <c r="BJ610" s="11"/>
      <c r="BK610" s="11"/>
      <c r="BL610" s="11"/>
      <c r="BM610" s="11"/>
      <c r="BN610" s="11"/>
    </row>
    <row r="611" spans="1:66" s="1" customFormat="1" x14ac:dyDescent="0.3">
      <c r="A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118"/>
      <c r="N611" s="5"/>
      <c r="O611" s="5"/>
      <c r="P611" s="5"/>
      <c r="Q611" s="5"/>
      <c r="R611" s="5"/>
      <c r="S611" s="5"/>
      <c r="T611" s="5"/>
      <c r="U611" s="5"/>
      <c r="AA611" s="3"/>
      <c r="AB611" s="13"/>
      <c r="AC611" s="13"/>
      <c r="AD611" s="13"/>
      <c r="AE611" s="13"/>
      <c r="AF611" s="13"/>
      <c r="AG611" s="13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T611" s="107"/>
      <c r="BA611" s="11"/>
      <c r="BB611" s="11"/>
      <c r="BC611" s="11"/>
      <c r="BD611" s="11"/>
      <c r="BE611" s="11"/>
      <c r="BH611" s="11"/>
      <c r="BI611" s="11"/>
      <c r="BJ611" s="11"/>
      <c r="BK611" s="11"/>
      <c r="BL611" s="11"/>
      <c r="BM611" s="11"/>
      <c r="BN611" s="11"/>
    </row>
    <row r="612" spans="1:66" s="1" customFormat="1" x14ac:dyDescent="0.3">
      <c r="A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118"/>
      <c r="N612" s="5"/>
      <c r="O612" s="5"/>
      <c r="P612" s="5"/>
      <c r="Q612" s="5"/>
      <c r="R612" s="5"/>
      <c r="S612" s="5"/>
      <c r="T612" s="5"/>
      <c r="U612" s="5"/>
      <c r="AA612" s="3"/>
      <c r="AB612" s="13"/>
      <c r="AC612" s="13"/>
      <c r="AD612" s="13"/>
      <c r="AE612" s="13"/>
      <c r="AF612" s="13"/>
      <c r="AG612" s="13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T612" s="107"/>
      <c r="BA612" s="11"/>
      <c r="BB612" s="11"/>
      <c r="BC612" s="11"/>
      <c r="BD612" s="11"/>
      <c r="BE612" s="11"/>
      <c r="BH612" s="11"/>
      <c r="BI612" s="11"/>
      <c r="BJ612" s="11"/>
      <c r="BK612" s="11"/>
      <c r="BL612" s="11"/>
      <c r="BM612" s="11"/>
      <c r="BN612" s="11"/>
    </row>
    <row r="613" spans="1:66" s="1" customFormat="1" x14ac:dyDescent="0.3">
      <c r="A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118"/>
      <c r="N613" s="5"/>
      <c r="O613" s="5"/>
      <c r="P613" s="5"/>
      <c r="Q613" s="5"/>
      <c r="R613" s="5"/>
      <c r="S613" s="5"/>
      <c r="T613" s="5"/>
      <c r="U613" s="5"/>
      <c r="AA613" s="3"/>
      <c r="AB613" s="13"/>
      <c r="AC613" s="13"/>
      <c r="AD613" s="13"/>
      <c r="AE613" s="13"/>
      <c r="AF613" s="13"/>
      <c r="AG613" s="13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T613" s="107"/>
      <c r="BA613" s="11"/>
      <c r="BB613" s="11"/>
      <c r="BC613" s="11"/>
      <c r="BD613" s="11"/>
      <c r="BE613" s="11"/>
      <c r="BH613" s="11"/>
      <c r="BI613" s="11"/>
      <c r="BJ613" s="11"/>
      <c r="BK613" s="11"/>
      <c r="BL613" s="11"/>
      <c r="BM613" s="11"/>
      <c r="BN613" s="11"/>
    </row>
    <row r="614" spans="1:66" s="1" customFormat="1" x14ac:dyDescent="0.3">
      <c r="A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118"/>
      <c r="N614" s="5"/>
      <c r="O614" s="5"/>
      <c r="P614" s="5"/>
      <c r="Q614" s="5"/>
      <c r="R614" s="5"/>
      <c r="S614" s="5"/>
      <c r="T614" s="5"/>
      <c r="U614" s="5"/>
      <c r="AA614" s="3"/>
      <c r="AB614" s="13"/>
      <c r="AC614" s="13"/>
      <c r="AD614" s="13"/>
      <c r="AE614" s="13"/>
      <c r="AF614" s="13"/>
      <c r="AG614" s="13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T614" s="107"/>
      <c r="BA614" s="11"/>
      <c r="BB614" s="11"/>
      <c r="BC614" s="11"/>
      <c r="BD614" s="11"/>
      <c r="BE614" s="11"/>
      <c r="BH614" s="11"/>
      <c r="BI614" s="11"/>
      <c r="BJ614" s="11"/>
      <c r="BK614" s="11"/>
      <c r="BL614" s="11"/>
      <c r="BM614" s="11"/>
      <c r="BN614" s="11"/>
    </row>
    <row r="615" spans="1:66" s="1" customFormat="1" x14ac:dyDescent="0.3">
      <c r="A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118"/>
      <c r="N615" s="5"/>
      <c r="O615" s="5"/>
      <c r="P615" s="5"/>
      <c r="Q615" s="5"/>
      <c r="R615" s="5"/>
      <c r="S615" s="5"/>
      <c r="T615" s="5"/>
      <c r="U615" s="5"/>
      <c r="AA615" s="3"/>
      <c r="AB615" s="13"/>
      <c r="AC615" s="13"/>
      <c r="AD615" s="13"/>
      <c r="AE615" s="13"/>
      <c r="AF615" s="13"/>
      <c r="AG615" s="13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T615" s="107"/>
      <c r="BA615" s="11"/>
      <c r="BB615" s="11"/>
      <c r="BC615" s="11"/>
      <c r="BD615" s="11"/>
      <c r="BE615" s="11"/>
      <c r="BH615" s="11"/>
      <c r="BI615" s="11"/>
      <c r="BJ615" s="11"/>
      <c r="BK615" s="11"/>
      <c r="BL615" s="11"/>
      <c r="BM615" s="11"/>
      <c r="BN615" s="11"/>
    </row>
    <row r="616" spans="1:66" s="1" customFormat="1" x14ac:dyDescent="0.3">
      <c r="A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118"/>
      <c r="N616" s="5"/>
      <c r="O616" s="5"/>
      <c r="P616" s="5"/>
      <c r="Q616" s="5"/>
      <c r="R616" s="5"/>
      <c r="S616" s="5"/>
      <c r="T616" s="5"/>
      <c r="U616" s="5"/>
      <c r="AA616" s="3"/>
      <c r="AB616" s="13"/>
      <c r="AC616" s="13"/>
      <c r="AD616" s="13"/>
      <c r="AE616" s="13"/>
      <c r="AF616" s="13"/>
      <c r="AG616" s="13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T616" s="107"/>
      <c r="BA616" s="11"/>
      <c r="BB616" s="11"/>
      <c r="BC616" s="11"/>
      <c r="BD616" s="11"/>
      <c r="BE616" s="11"/>
      <c r="BH616" s="11"/>
      <c r="BI616" s="11"/>
      <c r="BJ616" s="11"/>
      <c r="BK616" s="11"/>
      <c r="BL616" s="11"/>
      <c r="BM616" s="11"/>
      <c r="BN616" s="11"/>
    </row>
    <row r="617" spans="1:66" s="1" customFormat="1" x14ac:dyDescent="0.3">
      <c r="A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118"/>
      <c r="N617" s="5"/>
      <c r="O617" s="5"/>
      <c r="P617" s="5"/>
      <c r="Q617" s="5"/>
      <c r="R617" s="5"/>
      <c r="S617" s="5"/>
      <c r="T617" s="5"/>
      <c r="U617" s="5"/>
      <c r="AA617" s="3"/>
      <c r="AB617" s="13"/>
      <c r="AC617" s="13"/>
      <c r="AD617" s="13"/>
      <c r="AE617" s="13"/>
      <c r="AF617" s="13"/>
      <c r="AG617" s="13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T617" s="107"/>
      <c r="BA617" s="11"/>
      <c r="BB617" s="11"/>
      <c r="BC617" s="11"/>
      <c r="BD617" s="11"/>
      <c r="BE617" s="11"/>
      <c r="BH617" s="11"/>
      <c r="BI617" s="11"/>
      <c r="BJ617" s="11"/>
      <c r="BK617" s="11"/>
      <c r="BL617" s="11"/>
      <c r="BM617" s="11"/>
      <c r="BN617" s="11"/>
    </row>
    <row r="618" spans="1:66" s="1" customFormat="1" x14ac:dyDescent="0.3">
      <c r="A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118"/>
      <c r="N618" s="5"/>
      <c r="O618" s="5"/>
      <c r="P618" s="5"/>
      <c r="Q618" s="5"/>
      <c r="R618" s="5"/>
      <c r="S618" s="5"/>
      <c r="T618" s="5"/>
      <c r="U618" s="5"/>
      <c r="AA618" s="3"/>
      <c r="AB618" s="13"/>
      <c r="AC618" s="13"/>
      <c r="AD618" s="13"/>
      <c r="AE618" s="13"/>
      <c r="AF618" s="13"/>
      <c r="AG618" s="13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T618" s="107"/>
      <c r="BA618" s="11"/>
      <c r="BB618" s="11"/>
      <c r="BC618" s="11"/>
      <c r="BD618" s="11"/>
      <c r="BE618" s="11"/>
      <c r="BH618" s="11"/>
      <c r="BI618" s="11"/>
      <c r="BJ618" s="11"/>
      <c r="BK618" s="11"/>
      <c r="BL618" s="11"/>
      <c r="BM618" s="11"/>
      <c r="BN618" s="11"/>
    </row>
    <row r="619" spans="1:66" s="1" customFormat="1" x14ac:dyDescent="0.3">
      <c r="A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118"/>
      <c r="N619" s="5"/>
      <c r="O619" s="5"/>
      <c r="P619" s="5"/>
      <c r="Q619" s="5"/>
      <c r="R619" s="5"/>
      <c r="S619" s="5"/>
      <c r="T619" s="5"/>
      <c r="U619" s="5"/>
      <c r="AA619" s="3"/>
      <c r="AB619" s="13"/>
      <c r="AC619" s="13"/>
      <c r="AD619" s="13"/>
      <c r="AE619" s="13"/>
      <c r="AF619" s="13"/>
      <c r="AG619" s="13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T619" s="107"/>
      <c r="BA619" s="11"/>
      <c r="BB619" s="11"/>
      <c r="BC619" s="11"/>
      <c r="BD619" s="11"/>
      <c r="BE619" s="11"/>
      <c r="BH619" s="11"/>
      <c r="BI619" s="11"/>
      <c r="BJ619" s="11"/>
      <c r="BK619" s="11"/>
      <c r="BL619" s="11"/>
      <c r="BM619" s="11"/>
      <c r="BN619" s="11"/>
    </row>
    <row r="620" spans="1:66" s="1" customFormat="1" x14ac:dyDescent="0.3">
      <c r="A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118"/>
      <c r="N620" s="5"/>
      <c r="O620" s="5"/>
      <c r="P620" s="5"/>
      <c r="Q620" s="5"/>
      <c r="R620" s="5"/>
      <c r="S620" s="5"/>
      <c r="T620" s="5"/>
      <c r="U620" s="5"/>
      <c r="AA620" s="3"/>
      <c r="AB620" s="13"/>
      <c r="AC620" s="13"/>
      <c r="AD620" s="13"/>
      <c r="AE620" s="13"/>
      <c r="AF620" s="13"/>
      <c r="AG620" s="13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T620" s="107"/>
      <c r="BA620" s="11"/>
      <c r="BB620" s="11"/>
      <c r="BC620" s="11"/>
      <c r="BD620" s="11"/>
      <c r="BE620" s="11"/>
      <c r="BH620" s="11"/>
      <c r="BI620" s="11"/>
      <c r="BJ620" s="11"/>
      <c r="BK620" s="11"/>
      <c r="BL620" s="11"/>
      <c r="BM620" s="11"/>
      <c r="BN620" s="11"/>
    </row>
    <row r="621" spans="1:66" s="1" customFormat="1" x14ac:dyDescent="0.3">
      <c r="A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118"/>
      <c r="N621" s="5"/>
      <c r="O621" s="5"/>
      <c r="P621" s="5"/>
      <c r="Q621" s="5"/>
      <c r="R621" s="5"/>
      <c r="S621" s="5"/>
      <c r="T621" s="5"/>
      <c r="U621" s="5"/>
      <c r="AA621" s="3"/>
      <c r="AB621" s="13"/>
      <c r="AC621" s="13"/>
      <c r="AD621" s="13"/>
      <c r="AE621" s="13"/>
      <c r="AF621" s="13"/>
      <c r="AG621" s="13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T621" s="107"/>
      <c r="BA621" s="11"/>
      <c r="BB621" s="11"/>
      <c r="BC621" s="11"/>
      <c r="BD621" s="11"/>
      <c r="BE621" s="11"/>
      <c r="BH621" s="11"/>
      <c r="BI621" s="11"/>
      <c r="BJ621" s="11"/>
      <c r="BK621" s="11"/>
      <c r="BL621" s="11"/>
      <c r="BM621" s="11"/>
      <c r="BN621" s="11"/>
    </row>
    <row r="622" spans="1:66" s="1" customFormat="1" x14ac:dyDescent="0.3">
      <c r="A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118"/>
      <c r="N622" s="5"/>
      <c r="O622" s="5"/>
      <c r="P622" s="5"/>
      <c r="Q622" s="5"/>
      <c r="R622" s="5"/>
      <c r="S622" s="5"/>
      <c r="T622" s="5"/>
      <c r="U622" s="5"/>
      <c r="AA622" s="3"/>
      <c r="AB622" s="13"/>
      <c r="AC622" s="13"/>
      <c r="AD622" s="13"/>
      <c r="AE622" s="13"/>
      <c r="AF622" s="13"/>
      <c r="AG622" s="13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T622" s="107"/>
      <c r="BA622" s="11"/>
      <c r="BB622" s="11"/>
      <c r="BC622" s="11"/>
      <c r="BD622" s="11"/>
      <c r="BE622" s="11"/>
      <c r="BH622" s="11"/>
      <c r="BI622" s="11"/>
      <c r="BJ622" s="11"/>
      <c r="BK622" s="11"/>
      <c r="BL622" s="11"/>
      <c r="BM622" s="11"/>
      <c r="BN622" s="11"/>
    </row>
    <row r="623" spans="1:66" s="1" customFormat="1" x14ac:dyDescent="0.3">
      <c r="A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118"/>
      <c r="N623" s="5"/>
      <c r="O623" s="5"/>
      <c r="P623" s="5"/>
      <c r="Q623" s="5"/>
      <c r="R623" s="5"/>
      <c r="S623" s="5"/>
      <c r="T623" s="5"/>
      <c r="U623" s="5"/>
      <c r="AA623" s="3"/>
      <c r="AB623" s="13"/>
      <c r="AC623" s="13"/>
      <c r="AD623" s="13"/>
      <c r="AE623" s="13"/>
      <c r="AF623" s="13"/>
      <c r="AG623" s="13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T623" s="107"/>
      <c r="BA623" s="11"/>
      <c r="BB623" s="11"/>
      <c r="BC623" s="11"/>
      <c r="BD623" s="11"/>
      <c r="BE623" s="11"/>
      <c r="BH623" s="11"/>
      <c r="BI623" s="11"/>
      <c r="BJ623" s="11"/>
      <c r="BK623" s="11"/>
      <c r="BL623" s="11"/>
      <c r="BM623" s="11"/>
      <c r="BN623" s="11"/>
    </row>
    <row r="624" spans="1:66" s="1" customFormat="1" x14ac:dyDescent="0.3">
      <c r="A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118"/>
      <c r="N624" s="5"/>
      <c r="O624" s="5"/>
      <c r="P624" s="5"/>
      <c r="Q624" s="5"/>
      <c r="R624" s="5"/>
      <c r="S624" s="5"/>
      <c r="T624" s="5"/>
      <c r="U624" s="5"/>
      <c r="AA624" s="3"/>
      <c r="AB624" s="13"/>
      <c r="AC624" s="13"/>
      <c r="AD624" s="13"/>
      <c r="AE624" s="13"/>
      <c r="AF624" s="13"/>
      <c r="AG624" s="13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T624" s="107"/>
      <c r="BA624" s="11"/>
      <c r="BB624" s="11"/>
      <c r="BC624" s="11"/>
      <c r="BD624" s="11"/>
      <c r="BE624" s="11"/>
      <c r="BH624" s="11"/>
      <c r="BI624" s="11"/>
      <c r="BJ624" s="11"/>
      <c r="BK624" s="11"/>
      <c r="BL624" s="11"/>
      <c r="BM624" s="11"/>
      <c r="BN624" s="11"/>
    </row>
    <row r="625" spans="1:66" s="1" customFormat="1" x14ac:dyDescent="0.3">
      <c r="A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118"/>
      <c r="N625" s="5"/>
      <c r="O625" s="5"/>
      <c r="P625" s="5"/>
      <c r="Q625" s="5"/>
      <c r="R625" s="5"/>
      <c r="S625" s="5"/>
      <c r="T625" s="5"/>
      <c r="U625" s="5"/>
      <c r="AA625" s="3"/>
      <c r="AB625" s="13"/>
      <c r="AC625" s="13"/>
      <c r="AD625" s="13"/>
      <c r="AE625" s="13"/>
      <c r="AF625" s="13"/>
      <c r="AG625" s="13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T625" s="107"/>
      <c r="BA625" s="11"/>
      <c r="BB625" s="11"/>
      <c r="BC625" s="11"/>
      <c r="BD625" s="11"/>
      <c r="BE625" s="11"/>
      <c r="BH625" s="11"/>
      <c r="BI625" s="11"/>
      <c r="BJ625" s="11"/>
      <c r="BK625" s="11"/>
      <c r="BL625" s="11"/>
      <c r="BM625" s="11"/>
      <c r="BN625" s="11"/>
    </row>
    <row r="626" spans="1:66" s="1" customFormat="1" x14ac:dyDescent="0.3">
      <c r="A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118"/>
      <c r="N626" s="5"/>
      <c r="O626" s="5"/>
      <c r="P626" s="5"/>
      <c r="Q626" s="5"/>
      <c r="R626" s="5"/>
      <c r="S626" s="5"/>
      <c r="T626" s="5"/>
      <c r="U626" s="5"/>
      <c r="AA626" s="3"/>
      <c r="AB626" s="13"/>
      <c r="AC626" s="13"/>
      <c r="AD626" s="13"/>
      <c r="AE626" s="13"/>
      <c r="AF626" s="13"/>
      <c r="AG626" s="13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T626" s="107"/>
      <c r="BA626" s="11"/>
      <c r="BB626" s="11"/>
      <c r="BC626" s="11"/>
      <c r="BD626" s="11"/>
      <c r="BE626" s="11"/>
      <c r="BH626" s="11"/>
      <c r="BI626" s="11"/>
      <c r="BJ626" s="11"/>
      <c r="BK626" s="11"/>
      <c r="BL626" s="11"/>
      <c r="BM626" s="11"/>
      <c r="BN626" s="11"/>
    </row>
    <row r="627" spans="1:66" s="1" customFormat="1" x14ac:dyDescent="0.3">
      <c r="A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118"/>
      <c r="N627" s="5"/>
      <c r="O627" s="5"/>
      <c r="P627" s="5"/>
      <c r="Q627" s="5"/>
      <c r="R627" s="5"/>
      <c r="S627" s="5"/>
      <c r="T627" s="5"/>
      <c r="U627" s="5"/>
      <c r="AA627" s="3"/>
      <c r="AB627" s="13"/>
      <c r="AC627" s="13"/>
      <c r="AD627" s="13"/>
      <c r="AE627" s="13"/>
      <c r="AF627" s="13"/>
      <c r="AG627" s="13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T627" s="107"/>
      <c r="BA627" s="11"/>
      <c r="BB627" s="11"/>
      <c r="BC627" s="11"/>
      <c r="BD627" s="11"/>
      <c r="BE627" s="11"/>
      <c r="BH627" s="11"/>
      <c r="BI627" s="11"/>
      <c r="BJ627" s="11"/>
      <c r="BK627" s="11"/>
      <c r="BL627" s="11"/>
      <c r="BM627" s="11"/>
      <c r="BN627" s="11"/>
    </row>
    <row r="628" spans="1:66" s="1" customFormat="1" x14ac:dyDescent="0.3">
      <c r="A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118"/>
      <c r="N628" s="5"/>
      <c r="O628" s="5"/>
      <c r="P628" s="5"/>
      <c r="Q628" s="5"/>
      <c r="R628" s="5"/>
      <c r="S628" s="5"/>
      <c r="T628" s="5"/>
      <c r="U628" s="5"/>
      <c r="AA628" s="3"/>
      <c r="AB628" s="13"/>
      <c r="AC628" s="13"/>
      <c r="AD628" s="13"/>
      <c r="AE628" s="13"/>
      <c r="AF628" s="13"/>
      <c r="AG628" s="13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T628" s="107"/>
      <c r="BA628" s="11"/>
      <c r="BB628" s="11"/>
      <c r="BC628" s="11"/>
      <c r="BD628" s="11"/>
      <c r="BE628" s="11"/>
      <c r="BH628" s="11"/>
      <c r="BI628" s="11"/>
      <c r="BJ628" s="11"/>
      <c r="BK628" s="11"/>
      <c r="BL628" s="11"/>
      <c r="BM628" s="11"/>
      <c r="BN628" s="11"/>
    </row>
    <row r="629" spans="1:66" s="1" customFormat="1" x14ac:dyDescent="0.3">
      <c r="A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118"/>
      <c r="N629" s="5"/>
      <c r="O629" s="5"/>
      <c r="P629" s="5"/>
      <c r="Q629" s="5"/>
      <c r="R629" s="5"/>
      <c r="S629" s="5"/>
      <c r="T629" s="5"/>
      <c r="U629" s="5"/>
      <c r="AA629" s="3"/>
      <c r="AB629" s="13"/>
      <c r="AC629" s="13"/>
      <c r="AD629" s="13"/>
      <c r="AE629" s="13"/>
      <c r="AF629" s="13"/>
      <c r="AG629" s="13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T629" s="107"/>
      <c r="BA629" s="11"/>
      <c r="BB629" s="11"/>
      <c r="BC629" s="11"/>
      <c r="BD629" s="11"/>
      <c r="BE629" s="11"/>
      <c r="BH629" s="11"/>
      <c r="BI629" s="11"/>
      <c r="BJ629" s="11"/>
      <c r="BK629" s="11"/>
      <c r="BL629" s="11"/>
      <c r="BM629" s="11"/>
      <c r="BN629" s="11"/>
    </row>
    <row r="630" spans="1:66" s="1" customFormat="1" x14ac:dyDescent="0.3">
      <c r="A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118"/>
      <c r="N630" s="5"/>
      <c r="O630" s="5"/>
      <c r="P630" s="5"/>
      <c r="Q630" s="5"/>
      <c r="R630" s="5"/>
      <c r="S630" s="5"/>
      <c r="T630" s="5"/>
      <c r="U630" s="5"/>
      <c r="AA630" s="3"/>
      <c r="AB630" s="13"/>
      <c r="AC630" s="13"/>
      <c r="AD630" s="13"/>
      <c r="AE630" s="13"/>
      <c r="AF630" s="13"/>
      <c r="AG630" s="13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T630" s="107"/>
      <c r="BA630" s="11"/>
      <c r="BB630" s="11"/>
      <c r="BC630" s="11"/>
      <c r="BD630" s="11"/>
      <c r="BE630" s="11"/>
      <c r="BH630" s="11"/>
      <c r="BI630" s="11"/>
      <c r="BJ630" s="11"/>
      <c r="BK630" s="11"/>
      <c r="BL630" s="11"/>
      <c r="BM630" s="11"/>
      <c r="BN630" s="11"/>
    </row>
    <row r="631" spans="1:66" s="1" customFormat="1" x14ac:dyDescent="0.3">
      <c r="A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118"/>
      <c r="N631" s="5"/>
      <c r="O631" s="5"/>
      <c r="P631" s="5"/>
      <c r="Q631" s="5"/>
      <c r="R631" s="5"/>
      <c r="S631" s="5"/>
      <c r="T631" s="5"/>
      <c r="U631" s="5"/>
      <c r="AA631" s="3"/>
      <c r="AB631" s="13"/>
      <c r="AC631" s="13"/>
      <c r="AD631" s="13"/>
      <c r="AE631" s="13"/>
      <c r="AF631" s="13"/>
      <c r="AG631" s="13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T631" s="107"/>
      <c r="BA631" s="11"/>
      <c r="BB631" s="11"/>
      <c r="BC631" s="11"/>
      <c r="BD631" s="11"/>
      <c r="BE631" s="11"/>
      <c r="BH631" s="11"/>
      <c r="BI631" s="11"/>
      <c r="BJ631" s="11"/>
      <c r="BK631" s="11"/>
      <c r="BL631" s="11"/>
      <c r="BM631" s="11"/>
      <c r="BN631" s="11"/>
    </row>
    <row r="632" spans="1:66" s="1" customFormat="1" x14ac:dyDescent="0.3">
      <c r="A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118"/>
      <c r="N632" s="5"/>
      <c r="O632" s="5"/>
      <c r="P632" s="5"/>
      <c r="Q632" s="5"/>
      <c r="R632" s="5"/>
      <c r="S632" s="5"/>
      <c r="T632" s="5"/>
      <c r="U632" s="5"/>
      <c r="AA632" s="3"/>
      <c r="AB632" s="13"/>
      <c r="AC632" s="13"/>
      <c r="AD632" s="13"/>
      <c r="AE632" s="13"/>
      <c r="AF632" s="13"/>
      <c r="AG632" s="13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T632" s="107"/>
      <c r="BA632" s="11"/>
      <c r="BB632" s="11"/>
      <c r="BC632" s="11"/>
      <c r="BD632" s="11"/>
      <c r="BE632" s="11"/>
      <c r="BH632" s="11"/>
      <c r="BI632" s="11"/>
      <c r="BJ632" s="11"/>
      <c r="BK632" s="11"/>
      <c r="BL632" s="11"/>
      <c r="BM632" s="11"/>
      <c r="BN632" s="11"/>
    </row>
    <row r="633" spans="1:66" s="1" customFormat="1" x14ac:dyDescent="0.3">
      <c r="A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118"/>
      <c r="N633" s="5"/>
      <c r="O633" s="5"/>
      <c r="P633" s="5"/>
      <c r="Q633" s="5"/>
      <c r="R633" s="5"/>
      <c r="S633" s="5"/>
      <c r="T633" s="5"/>
      <c r="U633" s="5"/>
      <c r="AA633" s="3"/>
      <c r="AB633" s="13"/>
      <c r="AC633" s="13"/>
      <c r="AD633" s="13"/>
      <c r="AE633" s="13"/>
      <c r="AF633" s="13"/>
      <c r="AG633" s="13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T633" s="107"/>
      <c r="BA633" s="11"/>
      <c r="BB633" s="11"/>
      <c r="BC633" s="11"/>
      <c r="BD633" s="11"/>
      <c r="BE633" s="11"/>
      <c r="BH633" s="11"/>
      <c r="BI633" s="11"/>
      <c r="BJ633" s="11"/>
      <c r="BK633" s="11"/>
      <c r="BL633" s="11"/>
      <c r="BM633" s="11"/>
      <c r="BN633" s="11"/>
    </row>
    <row r="634" spans="1:66" s="1" customFormat="1" x14ac:dyDescent="0.3">
      <c r="A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118"/>
      <c r="N634" s="5"/>
      <c r="O634" s="5"/>
      <c r="P634" s="5"/>
      <c r="Q634" s="5"/>
      <c r="R634" s="5"/>
      <c r="S634" s="5"/>
      <c r="T634" s="5"/>
      <c r="U634" s="5"/>
      <c r="AA634" s="3"/>
      <c r="AB634" s="13"/>
      <c r="AC634" s="13"/>
      <c r="AD634" s="13"/>
      <c r="AE634" s="13"/>
      <c r="AF634" s="13"/>
      <c r="AG634" s="13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T634" s="107"/>
      <c r="BA634" s="11"/>
      <c r="BB634" s="11"/>
      <c r="BC634" s="11"/>
      <c r="BD634" s="11"/>
      <c r="BE634" s="11"/>
      <c r="BH634" s="11"/>
      <c r="BI634" s="11"/>
      <c r="BJ634" s="11"/>
      <c r="BK634" s="11"/>
      <c r="BL634" s="11"/>
      <c r="BM634" s="11"/>
      <c r="BN634" s="11"/>
    </row>
    <row r="635" spans="1:66" s="1" customFormat="1" x14ac:dyDescent="0.3">
      <c r="A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118"/>
      <c r="N635" s="5"/>
      <c r="O635" s="5"/>
      <c r="P635" s="5"/>
      <c r="Q635" s="5"/>
      <c r="R635" s="5"/>
      <c r="S635" s="5"/>
      <c r="T635" s="5"/>
      <c r="U635" s="5"/>
      <c r="AA635" s="3"/>
      <c r="AB635" s="13"/>
      <c r="AC635" s="13"/>
      <c r="AD635" s="13"/>
      <c r="AE635" s="13"/>
      <c r="AF635" s="13"/>
      <c r="AG635" s="13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T635" s="107"/>
      <c r="BA635" s="11"/>
      <c r="BB635" s="11"/>
      <c r="BC635" s="11"/>
      <c r="BD635" s="11"/>
      <c r="BE635" s="11"/>
      <c r="BH635" s="11"/>
      <c r="BI635" s="11"/>
      <c r="BJ635" s="11"/>
      <c r="BK635" s="11"/>
      <c r="BL635" s="11"/>
      <c r="BM635" s="11"/>
      <c r="BN635" s="11"/>
    </row>
    <row r="636" spans="1:66" s="1" customFormat="1" x14ac:dyDescent="0.3">
      <c r="A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118"/>
      <c r="N636" s="5"/>
      <c r="O636" s="5"/>
      <c r="P636" s="5"/>
      <c r="Q636" s="5"/>
      <c r="R636" s="5"/>
      <c r="S636" s="5"/>
      <c r="T636" s="5"/>
      <c r="U636" s="5"/>
      <c r="AA636" s="3"/>
      <c r="AB636" s="13"/>
      <c r="AC636" s="13"/>
      <c r="AD636" s="13"/>
      <c r="AE636" s="13"/>
      <c r="AF636" s="13"/>
      <c r="AG636" s="13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T636" s="107"/>
      <c r="BA636" s="11"/>
      <c r="BB636" s="11"/>
      <c r="BC636" s="11"/>
      <c r="BD636" s="11"/>
      <c r="BE636" s="11"/>
      <c r="BH636" s="11"/>
      <c r="BI636" s="11"/>
      <c r="BJ636" s="11"/>
      <c r="BK636" s="11"/>
      <c r="BL636" s="11"/>
      <c r="BM636" s="11"/>
      <c r="BN636" s="11"/>
    </row>
    <row r="637" spans="1:66" s="1" customFormat="1" x14ac:dyDescent="0.3">
      <c r="A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118"/>
      <c r="N637" s="5"/>
      <c r="O637" s="5"/>
      <c r="P637" s="5"/>
      <c r="Q637" s="5"/>
      <c r="R637" s="5"/>
      <c r="S637" s="5"/>
      <c r="T637" s="5"/>
      <c r="U637" s="5"/>
      <c r="AA637" s="3"/>
      <c r="AB637" s="13"/>
      <c r="AC637" s="13"/>
      <c r="AD637" s="13"/>
      <c r="AE637" s="13"/>
      <c r="AF637" s="13"/>
      <c r="AG637" s="13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T637" s="107"/>
      <c r="BA637" s="11"/>
      <c r="BB637" s="11"/>
      <c r="BC637" s="11"/>
      <c r="BD637" s="11"/>
      <c r="BE637" s="11"/>
      <c r="BH637" s="11"/>
      <c r="BI637" s="11"/>
      <c r="BJ637" s="11"/>
      <c r="BK637" s="11"/>
      <c r="BL637" s="11"/>
      <c r="BM637" s="11"/>
      <c r="BN637" s="11"/>
    </row>
    <row r="638" spans="1:66" s="1" customFormat="1" x14ac:dyDescent="0.3">
      <c r="A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118"/>
      <c r="N638" s="5"/>
      <c r="O638" s="5"/>
      <c r="P638" s="5"/>
      <c r="Q638" s="5"/>
      <c r="R638" s="5"/>
      <c r="S638" s="5"/>
      <c r="T638" s="5"/>
      <c r="U638" s="5"/>
      <c r="AA638" s="3"/>
      <c r="AB638" s="13"/>
      <c r="AC638" s="13"/>
      <c r="AD638" s="13"/>
      <c r="AE638" s="13"/>
      <c r="AF638" s="13"/>
      <c r="AG638" s="13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T638" s="107"/>
      <c r="BA638" s="11"/>
      <c r="BB638" s="11"/>
      <c r="BC638" s="11"/>
      <c r="BD638" s="11"/>
      <c r="BE638" s="11"/>
      <c r="BH638" s="11"/>
      <c r="BI638" s="11"/>
      <c r="BJ638" s="11"/>
      <c r="BK638" s="11"/>
      <c r="BL638" s="11"/>
      <c r="BM638" s="11"/>
      <c r="BN638" s="11"/>
    </row>
    <row r="639" spans="1:66" s="1" customFormat="1" x14ac:dyDescent="0.3">
      <c r="A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118"/>
      <c r="N639" s="5"/>
      <c r="O639" s="5"/>
      <c r="P639" s="5"/>
      <c r="Q639" s="5"/>
      <c r="R639" s="5"/>
      <c r="S639" s="5"/>
      <c r="T639" s="5"/>
      <c r="U639" s="5"/>
      <c r="AA639" s="3"/>
      <c r="AB639" s="13"/>
      <c r="AC639" s="13"/>
      <c r="AD639" s="13"/>
      <c r="AE639" s="13"/>
      <c r="AF639" s="13"/>
      <c r="AG639" s="13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T639" s="107"/>
      <c r="BA639" s="11"/>
      <c r="BB639" s="11"/>
      <c r="BC639" s="11"/>
      <c r="BD639" s="11"/>
      <c r="BE639" s="11"/>
      <c r="BH639" s="11"/>
      <c r="BI639" s="11"/>
      <c r="BJ639" s="11"/>
      <c r="BK639" s="11"/>
      <c r="BL639" s="11"/>
      <c r="BM639" s="11"/>
      <c r="BN639" s="11"/>
    </row>
    <row r="640" spans="1:66" s="1" customFormat="1" x14ac:dyDescent="0.3">
      <c r="A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118"/>
      <c r="N640" s="5"/>
      <c r="O640" s="5"/>
      <c r="P640" s="5"/>
      <c r="Q640" s="5"/>
      <c r="R640" s="5"/>
      <c r="S640" s="5"/>
      <c r="T640" s="5"/>
      <c r="U640" s="5"/>
      <c r="AA640" s="3"/>
      <c r="AB640" s="13"/>
      <c r="AC640" s="13"/>
      <c r="AD640" s="13"/>
      <c r="AE640" s="13"/>
      <c r="AF640" s="13"/>
      <c r="AG640" s="13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T640" s="107"/>
      <c r="BA640" s="11"/>
      <c r="BB640" s="11"/>
      <c r="BC640" s="11"/>
      <c r="BD640" s="11"/>
      <c r="BE640" s="11"/>
      <c r="BH640" s="11"/>
      <c r="BI640" s="11"/>
      <c r="BJ640" s="11"/>
      <c r="BK640" s="11"/>
      <c r="BL640" s="11"/>
      <c r="BM640" s="11"/>
      <c r="BN640" s="11"/>
    </row>
    <row r="641" spans="1:66" s="1" customFormat="1" x14ac:dyDescent="0.3">
      <c r="A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118"/>
      <c r="N641" s="5"/>
      <c r="O641" s="5"/>
      <c r="P641" s="5"/>
      <c r="Q641" s="5"/>
      <c r="R641" s="5"/>
      <c r="S641" s="5"/>
      <c r="T641" s="5"/>
      <c r="U641" s="5"/>
      <c r="AA641" s="3"/>
      <c r="AB641" s="13"/>
      <c r="AC641" s="13"/>
      <c r="AD641" s="13"/>
      <c r="AE641" s="13"/>
      <c r="AF641" s="13"/>
      <c r="AG641" s="13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T641" s="107"/>
      <c r="BA641" s="11"/>
      <c r="BB641" s="11"/>
      <c r="BC641" s="11"/>
      <c r="BD641" s="11"/>
      <c r="BE641" s="11"/>
      <c r="BH641" s="11"/>
      <c r="BI641" s="11"/>
      <c r="BJ641" s="11"/>
      <c r="BK641" s="11"/>
      <c r="BL641" s="11"/>
      <c r="BM641" s="11"/>
      <c r="BN641" s="11"/>
    </row>
    <row r="642" spans="1:66" s="1" customFormat="1" x14ac:dyDescent="0.3">
      <c r="A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118"/>
      <c r="N642" s="5"/>
      <c r="O642" s="5"/>
      <c r="P642" s="5"/>
      <c r="Q642" s="5"/>
      <c r="R642" s="5"/>
      <c r="S642" s="5"/>
      <c r="T642" s="5"/>
      <c r="U642" s="5"/>
      <c r="AA642" s="3"/>
      <c r="AB642" s="13"/>
      <c r="AC642" s="13"/>
      <c r="AD642" s="13"/>
      <c r="AE642" s="13"/>
      <c r="AF642" s="13"/>
      <c r="AG642" s="13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T642" s="107"/>
      <c r="BA642" s="11"/>
      <c r="BB642" s="11"/>
      <c r="BC642" s="11"/>
      <c r="BD642" s="11"/>
      <c r="BE642" s="11"/>
      <c r="BH642" s="11"/>
      <c r="BI642" s="11"/>
      <c r="BJ642" s="11"/>
      <c r="BK642" s="11"/>
      <c r="BL642" s="11"/>
      <c r="BM642" s="11"/>
      <c r="BN642" s="11"/>
    </row>
    <row r="643" spans="1:66" s="1" customFormat="1" x14ac:dyDescent="0.3">
      <c r="A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118"/>
      <c r="N643" s="5"/>
      <c r="O643" s="5"/>
      <c r="P643" s="5"/>
      <c r="Q643" s="5"/>
      <c r="R643" s="5"/>
      <c r="S643" s="5"/>
      <c r="T643" s="5"/>
      <c r="U643" s="5"/>
      <c r="AA643" s="3"/>
      <c r="AB643" s="13"/>
      <c r="AC643" s="13"/>
      <c r="AD643" s="13"/>
      <c r="AE643" s="13"/>
      <c r="AF643" s="13"/>
      <c r="AG643" s="13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T643" s="107"/>
      <c r="BA643" s="11"/>
      <c r="BB643" s="11"/>
      <c r="BC643" s="11"/>
      <c r="BD643" s="11"/>
      <c r="BE643" s="11"/>
      <c r="BH643" s="11"/>
      <c r="BI643" s="11"/>
      <c r="BJ643" s="11"/>
      <c r="BK643" s="11"/>
      <c r="BL643" s="11"/>
      <c r="BM643" s="11"/>
      <c r="BN643" s="11"/>
    </row>
    <row r="644" spans="1:66" s="1" customFormat="1" x14ac:dyDescent="0.3">
      <c r="A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118"/>
      <c r="N644" s="5"/>
      <c r="O644" s="5"/>
      <c r="P644" s="5"/>
      <c r="Q644" s="5"/>
      <c r="R644" s="5"/>
      <c r="S644" s="5"/>
      <c r="T644" s="5"/>
      <c r="U644" s="5"/>
      <c r="AA644" s="3"/>
      <c r="AB644" s="13"/>
      <c r="AC644" s="13"/>
      <c r="AD644" s="13"/>
      <c r="AE644" s="13"/>
      <c r="AF644" s="13"/>
      <c r="AG644" s="13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T644" s="107"/>
      <c r="BA644" s="11"/>
      <c r="BB644" s="11"/>
      <c r="BC644" s="11"/>
      <c r="BD644" s="11"/>
      <c r="BE644" s="11"/>
      <c r="BH644" s="11"/>
      <c r="BI644" s="11"/>
      <c r="BJ644" s="11"/>
      <c r="BK644" s="11"/>
      <c r="BL644" s="11"/>
      <c r="BM644" s="11"/>
      <c r="BN644" s="11"/>
    </row>
    <row r="645" spans="1:66" s="1" customFormat="1" x14ac:dyDescent="0.3">
      <c r="A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118"/>
      <c r="N645" s="5"/>
      <c r="O645" s="5"/>
      <c r="P645" s="5"/>
      <c r="Q645" s="5"/>
      <c r="R645" s="5"/>
      <c r="S645" s="5"/>
      <c r="T645" s="5"/>
      <c r="U645" s="5"/>
      <c r="AA645" s="3"/>
      <c r="AB645" s="13"/>
      <c r="AC645" s="13"/>
      <c r="AD645" s="13"/>
      <c r="AE645" s="13"/>
      <c r="AF645" s="13"/>
      <c r="AG645" s="13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T645" s="107"/>
      <c r="BA645" s="11"/>
      <c r="BB645" s="11"/>
      <c r="BC645" s="11"/>
      <c r="BD645" s="11"/>
      <c r="BE645" s="11"/>
      <c r="BH645" s="11"/>
      <c r="BI645" s="11"/>
      <c r="BJ645" s="11"/>
      <c r="BK645" s="11"/>
      <c r="BL645" s="11"/>
      <c r="BM645" s="11"/>
      <c r="BN645" s="11"/>
    </row>
    <row r="646" spans="1:66" s="1" customFormat="1" x14ac:dyDescent="0.3">
      <c r="A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118"/>
      <c r="N646" s="5"/>
      <c r="O646" s="5"/>
      <c r="P646" s="5"/>
      <c r="Q646" s="5"/>
      <c r="R646" s="5"/>
      <c r="S646" s="5"/>
      <c r="T646" s="5"/>
      <c r="U646" s="5"/>
      <c r="AA646" s="3"/>
      <c r="AB646" s="13"/>
      <c r="AC646" s="13"/>
      <c r="AD646" s="13"/>
      <c r="AE646" s="13"/>
      <c r="AF646" s="13"/>
      <c r="AG646" s="13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T646" s="107"/>
      <c r="BA646" s="11"/>
      <c r="BB646" s="11"/>
      <c r="BC646" s="11"/>
      <c r="BD646" s="11"/>
      <c r="BE646" s="11"/>
      <c r="BH646" s="11"/>
      <c r="BI646" s="11"/>
      <c r="BJ646" s="11"/>
      <c r="BK646" s="11"/>
      <c r="BL646" s="11"/>
      <c r="BM646" s="11"/>
      <c r="BN646" s="11"/>
    </row>
    <row r="647" spans="1:66" s="1" customFormat="1" x14ac:dyDescent="0.3">
      <c r="A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118"/>
      <c r="N647" s="5"/>
      <c r="O647" s="5"/>
      <c r="P647" s="5"/>
      <c r="Q647" s="5"/>
      <c r="R647" s="5"/>
      <c r="S647" s="5"/>
      <c r="T647" s="5"/>
      <c r="U647" s="5"/>
      <c r="AA647" s="3"/>
      <c r="AB647" s="13"/>
      <c r="AC647" s="13"/>
      <c r="AD647" s="13"/>
      <c r="AE647" s="13"/>
      <c r="AF647" s="13"/>
      <c r="AG647" s="13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T647" s="107"/>
      <c r="BA647" s="11"/>
      <c r="BB647" s="11"/>
      <c r="BC647" s="11"/>
      <c r="BD647" s="11"/>
      <c r="BE647" s="11"/>
      <c r="BH647" s="11"/>
      <c r="BI647" s="11"/>
      <c r="BJ647" s="11"/>
      <c r="BK647" s="11"/>
      <c r="BL647" s="11"/>
      <c r="BM647" s="11"/>
      <c r="BN647" s="11"/>
    </row>
    <row r="648" spans="1:66" s="1" customFormat="1" x14ac:dyDescent="0.3">
      <c r="A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118"/>
      <c r="N648" s="5"/>
      <c r="O648" s="5"/>
      <c r="P648" s="5"/>
      <c r="Q648" s="5"/>
      <c r="R648" s="5"/>
      <c r="S648" s="5"/>
      <c r="T648" s="5"/>
      <c r="U648" s="5"/>
      <c r="AA648" s="3"/>
      <c r="AB648" s="13"/>
      <c r="AC648" s="13"/>
      <c r="AD648" s="13"/>
      <c r="AE648" s="13"/>
      <c r="AF648" s="13"/>
      <c r="AG648" s="13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T648" s="107"/>
      <c r="BA648" s="11"/>
      <c r="BB648" s="11"/>
      <c r="BC648" s="11"/>
      <c r="BD648" s="11"/>
      <c r="BE648" s="11"/>
      <c r="BH648" s="11"/>
      <c r="BI648" s="11"/>
      <c r="BJ648" s="11"/>
      <c r="BK648" s="11"/>
      <c r="BL648" s="11"/>
      <c r="BM648" s="11"/>
      <c r="BN648" s="11"/>
    </row>
    <row r="649" spans="1:66" s="1" customFormat="1" x14ac:dyDescent="0.3">
      <c r="A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118"/>
      <c r="N649" s="5"/>
      <c r="O649" s="5"/>
      <c r="P649" s="5"/>
      <c r="Q649" s="5"/>
      <c r="R649" s="5"/>
      <c r="S649" s="5"/>
      <c r="T649" s="5"/>
      <c r="U649" s="5"/>
      <c r="AA649" s="3"/>
      <c r="AB649" s="13"/>
      <c r="AC649" s="13"/>
      <c r="AD649" s="13"/>
      <c r="AE649" s="13"/>
      <c r="AF649" s="13"/>
      <c r="AG649" s="13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T649" s="107"/>
      <c r="BA649" s="11"/>
      <c r="BB649" s="11"/>
      <c r="BC649" s="11"/>
      <c r="BD649" s="11"/>
      <c r="BE649" s="11"/>
      <c r="BH649" s="11"/>
      <c r="BI649" s="11"/>
      <c r="BJ649" s="11"/>
      <c r="BK649" s="11"/>
      <c r="BL649" s="11"/>
      <c r="BM649" s="11"/>
      <c r="BN649" s="11"/>
    </row>
  </sheetData>
  <mergeCells count="7">
    <mergeCell ref="AS12:AT12"/>
    <mergeCell ref="AC11:AG11"/>
    <mergeCell ref="N12:O12"/>
    <mergeCell ref="P12:R12"/>
    <mergeCell ref="V12:Y12"/>
    <mergeCell ref="AC12:AG12"/>
    <mergeCell ref="AQ12:AR12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4A442-69B3-44CC-BEC3-623DADFEB4A5}">
  <dimension ref="A1:BP649"/>
  <sheetViews>
    <sheetView topLeftCell="AX13" workbookViewId="0">
      <selection activeCell="AY13" sqref="AY13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3.6640625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1" bestFit="1" customWidth="1"/>
    <col min="11" max="11" width="10.44140625" style="1" bestFit="1" customWidth="1"/>
    <col min="12" max="12" width="8.6640625" style="1" bestFit="1" customWidth="1"/>
    <col min="13" max="13" width="3.44140625" style="7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1.44140625" style="1" bestFit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5" width="11.5546875" style="1"/>
    <col min="46" max="46" width="11.5546875" style="107"/>
    <col min="47" max="49" width="11.5546875" style="1"/>
    <col min="50" max="50" width="13.6640625" style="1" bestFit="1" customWidth="1"/>
    <col min="51" max="51" width="13.6640625" style="1" customWidth="1"/>
    <col min="52" max="52" width="11.44140625" style="1" bestFit="1" customWidth="1"/>
    <col min="53" max="54" width="14.33203125" style="11" bestFit="1" customWidth="1"/>
    <col min="55" max="56" width="11.109375" style="11" bestFit="1" customWidth="1"/>
    <col min="57" max="57" width="10.109375" style="11" bestFit="1" customWidth="1"/>
    <col min="58" max="59" width="11.44140625" style="1" bestFit="1" customWidth="1"/>
    <col min="60" max="60" width="9.44140625" style="11" bestFit="1" customWidth="1"/>
    <col min="61" max="61" width="3" style="11" bestFit="1" customWidth="1"/>
    <col min="62" max="62" width="14.33203125" style="11" bestFit="1" customWidth="1"/>
    <col min="63" max="63" width="6.109375" style="11" bestFit="1" customWidth="1"/>
    <col min="64" max="64" width="11.109375" style="11" bestFit="1" customWidth="1"/>
    <col min="65" max="65" width="3" style="11" bestFit="1" customWidth="1"/>
    <col min="66" max="66" width="10.109375" style="11" bestFit="1" customWidth="1"/>
    <col min="67" max="67" width="11.44140625" style="11" bestFit="1" customWidth="1"/>
    <col min="68" max="68" width="9.44140625" style="11" bestFit="1" customWidth="1"/>
    <col min="69" max="16384" width="11.5546875" style="11"/>
  </cols>
  <sheetData>
    <row r="1" spans="1:68" x14ac:dyDescent="0.3">
      <c r="AS1" s="11"/>
      <c r="AT1" s="11"/>
      <c r="AU1" s="11"/>
      <c r="AV1" s="11"/>
      <c r="AW1" s="11"/>
      <c r="AX1" s="11"/>
      <c r="AY1" s="11"/>
      <c r="BF1" s="11"/>
      <c r="BG1" s="49" t="s">
        <v>147</v>
      </c>
      <c r="BH1" s="49" t="s">
        <v>147</v>
      </c>
      <c r="BI1" s="1"/>
      <c r="BO1" s="49" t="s">
        <v>147</v>
      </c>
      <c r="BP1" s="49" t="s">
        <v>147</v>
      </c>
    </row>
    <row r="2" spans="1:68" x14ac:dyDescent="0.3">
      <c r="AS2" s="11"/>
      <c r="AT2" s="11"/>
      <c r="AU2" s="11"/>
      <c r="AV2" s="11"/>
      <c r="AW2" s="11"/>
      <c r="AX2" s="11"/>
      <c r="AY2" s="11"/>
      <c r="BB2" s="112" t="s">
        <v>145</v>
      </c>
      <c r="BC2" s="112" t="s">
        <v>144</v>
      </c>
      <c r="BD2" s="112" t="s">
        <v>138</v>
      </c>
      <c r="BE2" s="112" t="s">
        <v>150</v>
      </c>
      <c r="BF2" s="112" t="s">
        <v>149</v>
      </c>
      <c r="BG2" s="101" t="s">
        <v>74</v>
      </c>
      <c r="BH2" s="101" t="s">
        <v>19</v>
      </c>
      <c r="BI2" s="1"/>
      <c r="BJ2" s="112" t="s">
        <v>145</v>
      </c>
      <c r="BK2" s="112" t="s">
        <v>144</v>
      </c>
      <c r="BL2" s="112" t="s">
        <v>138</v>
      </c>
      <c r="BM2" s="112" t="s">
        <v>150</v>
      </c>
      <c r="BN2" s="112" t="s">
        <v>149</v>
      </c>
      <c r="BO2" s="101" t="s">
        <v>74</v>
      </c>
      <c r="BP2" s="101" t="s">
        <v>19</v>
      </c>
    </row>
    <row r="3" spans="1:68" x14ac:dyDescent="0.3">
      <c r="AS3" s="11"/>
      <c r="AT3" s="11"/>
      <c r="AU3" s="11"/>
      <c r="AV3" s="11"/>
      <c r="AW3" s="11"/>
      <c r="AX3" s="11"/>
      <c r="AY3" s="11"/>
      <c r="BA3" s="11">
        <v>0</v>
      </c>
      <c r="BB3" s="99">
        <v>16</v>
      </c>
      <c r="BC3" s="120">
        <v>93.474717838955428</v>
      </c>
      <c r="BD3" s="1">
        <v>14911565.616651077</v>
      </c>
      <c r="BE3" s="11">
        <v>18</v>
      </c>
      <c r="BF3" s="1">
        <v>828420.31203617097</v>
      </c>
      <c r="BG3" s="64">
        <v>816034.28673408087</v>
      </c>
      <c r="BH3" s="64">
        <v>1113657.7883333149</v>
      </c>
      <c r="BI3" s="1">
        <f>+BB12</f>
        <v>34</v>
      </c>
      <c r="BJ3" s="99">
        <v>12</v>
      </c>
      <c r="BK3" s="120">
        <v>60.874058617743565</v>
      </c>
      <c r="BL3" s="1">
        <v>190808559.76576078</v>
      </c>
      <c r="BM3" s="11">
        <v>13</v>
      </c>
      <c r="BN3" s="1">
        <v>14677581.520443138</v>
      </c>
      <c r="BO3" s="64">
        <v>135749.15071756815</v>
      </c>
      <c r="BP3" s="64">
        <v>163203.35115417049</v>
      </c>
    </row>
    <row r="4" spans="1:68" x14ac:dyDescent="0.3">
      <c r="AS4" s="11"/>
      <c r="AT4" s="11"/>
      <c r="AU4" s="11"/>
      <c r="AV4" s="11"/>
      <c r="AW4" s="11"/>
      <c r="AX4" s="11"/>
      <c r="AY4" s="11"/>
      <c r="BA4" s="11">
        <v>34</v>
      </c>
      <c r="BB4" s="121"/>
      <c r="BC4" s="122"/>
      <c r="BD4" s="123"/>
      <c r="BE4" s="124"/>
      <c r="BF4" s="123"/>
      <c r="BG4" s="125"/>
      <c r="BH4" s="125"/>
      <c r="BI4" s="1">
        <f>+BD12</f>
        <v>47</v>
      </c>
      <c r="BO4" s="1"/>
      <c r="BP4" s="1"/>
    </row>
    <row r="5" spans="1:68" x14ac:dyDescent="0.3">
      <c r="AS5" s="11"/>
      <c r="AT5" s="11"/>
      <c r="AU5" s="11"/>
      <c r="AV5" s="11"/>
      <c r="AW5" s="11"/>
      <c r="AX5" s="11"/>
      <c r="AY5" s="11"/>
      <c r="BB5" s="99">
        <v>9</v>
      </c>
      <c r="BC5" s="120">
        <v>33.478509257978125</v>
      </c>
      <c r="BD5" s="1">
        <v>123748837.50767776</v>
      </c>
      <c r="BE5" s="11">
        <v>25</v>
      </c>
      <c r="BF5" s="1">
        <v>4949953.5003071101</v>
      </c>
      <c r="BG5" s="64">
        <v>292267.38582214905</v>
      </c>
      <c r="BH5" s="64">
        <v>398862.95929955138</v>
      </c>
      <c r="BI5" s="1"/>
      <c r="BJ5" s="99"/>
      <c r="BK5" s="120"/>
      <c r="BL5" s="1"/>
      <c r="BN5" s="1"/>
      <c r="BO5" s="64"/>
      <c r="BP5" s="64"/>
    </row>
    <row r="6" spans="1:68" x14ac:dyDescent="0.3">
      <c r="AS6" s="11"/>
      <c r="AT6" s="11"/>
      <c r="AU6" s="11"/>
      <c r="AV6" s="11"/>
      <c r="AW6" s="11"/>
      <c r="AX6" s="11"/>
      <c r="AY6" s="11"/>
      <c r="BB6" s="121">
        <v>10</v>
      </c>
      <c r="BC6" s="122">
        <v>38.317217185935917</v>
      </c>
      <c r="BD6" s="123">
        <v>99833405.998773292</v>
      </c>
      <c r="BE6" s="124">
        <v>24</v>
      </c>
      <c r="BF6" s="123">
        <v>4159725.2499488872</v>
      </c>
      <c r="BG6" s="125">
        <v>334509.30603322055</v>
      </c>
      <c r="BH6" s="125">
        <v>456511.32555324049</v>
      </c>
      <c r="BI6" s="1"/>
      <c r="BJ6" s="99">
        <v>11</v>
      </c>
      <c r="BK6" s="120">
        <v>53.876566384679414</v>
      </c>
      <c r="BL6" s="1">
        <v>377803794.36646897</v>
      </c>
      <c r="BM6" s="11">
        <v>14</v>
      </c>
      <c r="BN6" s="1">
        <v>26985985.311890639</v>
      </c>
      <c r="BO6" s="64">
        <v>128657.24052661443</v>
      </c>
      <c r="BP6" s="64">
        <v>154625.74552402992</v>
      </c>
    </row>
    <row r="7" spans="1:68" x14ac:dyDescent="0.3">
      <c r="B7" s="40"/>
      <c r="AS7" s="11"/>
      <c r="AT7" s="11"/>
      <c r="AU7" s="11"/>
      <c r="AV7" s="11"/>
      <c r="AW7" s="11"/>
      <c r="AX7" s="11"/>
      <c r="AY7" s="11"/>
      <c r="BB7" s="99">
        <v>11</v>
      </c>
      <c r="BC7" s="120">
        <v>43.978798247076185</v>
      </c>
      <c r="BD7" s="1">
        <v>75375315.095693275</v>
      </c>
      <c r="BE7" s="11">
        <v>23</v>
      </c>
      <c r="BF7" s="1">
        <v>3277187.6128562293</v>
      </c>
      <c r="BG7" s="64">
        <v>383934.90869697509</v>
      </c>
      <c r="BH7" s="64">
        <v>523963.40231566568</v>
      </c>
      <c r="BI7" s="1"/>
      <c r="BJ7" s="99">
        <v>12</v>
      </c>
      <c r="BK7" s="120">
        <v>57.116255754317635</v>
      </c>
      <c r="BL7" s="1">
        <v>209789128.26859617</v>
      </c>
      <c r="BM7" s="11">
        <v>14</v>
      </c>
      <c r="BN7" s="1">
        <v>14984937.733471155</v>
      </c>
      <c r="BO7" s="64">
        <v>136393.61874131052</v>
      </c>
      <c r="BP7" s="64">
        <v>163923.65401489162</v>
      </c>
    </row>
    <row r="8" spans="1:68" x14ac:dyDescent="0.3">
      <c r="B8" s="6"/>
      <c r="M8" s="1"/>
      <c r="AS8" s="11"/>
      <c r="AT8" s="11"/>
      <c r="AU8" s="11"/>
      <c r="AV8" s="11"/>
      <c r="AW8" s="11"/>
      <c r="AX8" s="11"/>
      <c r="AY8" s="11"/>
      <c r="BB8" s="99">
        <v>12</v>
      </c>
      <c r="BC8" s="120">
        <v>50.740782115260942</v>
      </c>
      <c r="BD8" s="1">
        <v>55706103.873040162</v>
      </c>
      <c r="BE8" s="11">
        <v>22</v>
      </c>
      <c r="BF8" s="1">
        <v>2532095.6305927346</v>
      </c>
      <c r="BG8" s="64">
        <v>442967.02786622802</v>
      </c>
      <c r="BH8" s="64">
        <v>604525.67812121881</v>
      </c>
      <c r="BI8" s="1"/>
      <c r="BJ8" s="121">
        <v>13</v>
      </c>
      <c r="BK8" s="122">
        <v>60.79478317513113</v>
      </c>
      <c r="BL8" s="123">
        <v>373282938.58157831</v>
      </c>
      <c r="BM8" s="124">
        <v>14</v>
      </c>
      <c r="BN8" s="123">
        <v>26663067.041541308</v>
      </c>
      <c r="BO8" s="125">
        <v>145177.94222221314</v>
      </c>
      <c r="BP8" s="125">
        <v>174481.02771262635</v>
      </c>
    </row>
    <row r="9" spans="1:68" x14ac:dyDescent="0.3">
      <c r="M9" s="1"/>
      <c r="AS9" s="11"/>
      <c r="AT9" s="11"/>
      <c r="AU9" s="11"/>
      <c r="AV9" s="11"/>
      <c r="AW9" s="11"/>
      <c r="AX9" s="11"/>
      <c r="AY9" s="11"/>
      <c r="BB9" s="99">
        <v>13</v>
      </c>
      <c r="BC9" s="120">
        <v>58.834477011897093</v>
      </c>
      <c r="BD9" s="1">
        <v>40269555.975550056</v>
      </c>
      <c r="BE9" s="11">
        <v>21</v>
      </c>
      <c r="BF9" s="1">
        <v>1917597.9035976217</v>
      </c>
      <c r="BG9" s="64">
        <v>513624.98431386164</v>
      </c>
      <c r="BH9" s="64">
        <v>700953.95911974192</v>
      </c>
      <c r="BI9" s="1"/>
      <c r="BJ9" s="99"/>
      <c r="BK9" s="120"/>
      <c r="BL9" s="1"/>
      <c r="BN9" s="1"/>
      <c r="BO9" s="64"/>
      <c r="BP9" s="64"/>
    </row>
    <row r="10" spans="1:68" x14ac:dyDescent="0.3">
      <c r="B10" s="8"/>
      <c r="M10" s="1"/>
      <c r="AS10" s="129" t="s">
        <v>142</v>
      </c>
      <c r="BB10" s="99">
        <v>14</v>
      </c>
      <c r="BC10" s="120">
        <v>68.439198779972813</v>
      </c>
      <c r="BD10" s="1">
        <v>27338990.931688618</v>
      </c>
      <c r="BE10" s="11">
        <v>20</v>
      </c>
      <c r="BF10" s="1">
        <v>1366949.5465844308</v>
      </c>
      <c r="BG10" s="64">
        <v>597474.20534916269</v>
      </c>
      <c r="BH10" s="64">
        <v>815384.61426459614</v>
      </c>
    </row>
    <row r="11" spans="1:68" x14ac:dyDescent="0.3">
      <c r="A11" s="2"/>
      <c r="C11" s="98"/>
      <c r="D11" s="5"/>
      <c r="E11" s="5"/>
      <c r="F11" s="5"/>
      <c r="N11" s="72"/>
      <c r="O11" s="72"/>
      <c r="P11" s="72"/>
      <c r="AA11" s="9"/>
      <c r="AB11" s="1"/>
      <c r="AC11" s="142">
        <v>50000</v>
      </c>
      <c r="AD11" s="142"/>
      <c r="AE11" s="142"/>
      <c r="AF11" s="142"/>
      <c r="AG11" s="142"/>
      <c r="AS11" s="103">
        <f>+BB14</f>
        <v>57.116255754317635</v>
      </c>
      <c r="BC11" s="1"/>
      <c r="BD11" s="1"/>
      <c r="BE11" s="1"/>
    </row>
    <row r="12" spans="1:68" x14ac:dyDescent="0.3"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116"/>
      <c r="N12" s="143" t="s">
        <v>19</v>
      </c>
      <c r="O12" s="143"/>
      <c r="P12" s="144" t="s">
        <v>29</v>
      </c>
      <c r="Q12" s="144"/>
      <c r="R12" s="144"/>
      <c r="S12" s="128"/>
      <c r="T12" s="128"/>
      <c r="U12" s="128"/>
      <c r="V12" s="145" t="s">
        <v>14</v>
      </c>
      <c r="W12" s="145"/>
      <c r="X12" s="145"/>
      <c r="Y12" s="145"/>
      <c r="Z12" s="49" t="s">
        <v>72</v>
      </c>
      <c r="AA12" s="68"/>
      <c r="AC12" s="146" t="s">
        <v>71</v>
      </c>
      <c r="AD12" s="146"/>
      <c r="AE12" s="146"/>
      <c r="AF12" s="146"/>
      <c r="AG12" s="146"/>
      <c r="AQ12" s="147" t="s">
        <v>139</v>
      </c>
      <c r="AR12" s="147"/>
      <c r="AS12" s="141" t="s">
        <v>19</v>
      </c>
      <c r="AT12" s="141"/>
      <c r="AU12" s="102" t="s">
        <v>140</v>
      </c>
      <c r="AV12" s="100"/>
      <c r="AW12" s="100"/>
      <c r="AX12" s="100"/>
      <c r="AY12" s="100"/>
      <c r="AZ12" s="100"/>
      <c r="BA12" s="23" t="s">
        <v>152</v>
      </c>
      <c r="BB12" s="99">
        <v>34</v>
      </c>
      <c r="BC12" s="23" t="s">
        <v>146</v>
      </c>
      <c r="BD12" s="99">
        <v>47</v>
      </c>
      <c r="BE12" s="1"/>
      <c r="BF12" s="49" t="s">
        <v>147</v>
      </c>
      <c r="BG12" s="49" t="s">
        <v>147</v>
      </c>
      <c r="BI12" s="99"/>
      <c r="BJ12" s="120"/>
      <c r="BK12" s="1"/>
      <c r="BM12" s="1"/>
      <c r="BN12" s="64"/>
      <c r="BO12" s="64"/>
    </row>
    <row r="13" spans="1:68" x14ac:dyDescent="0.3">
      <c r="B13" s="4" t="s">
        <v>19</v>
      </c>
      <c r="C13" s="128" t="s">
        <v>5</v>
      </c>
      <c r="D13" s="128" t="s">
        <v>6</v>
      </c>
      <c r="E13" s="128" t="s">
        <v>30</v>
      </c>
      <c r="F13" s="128" t="s">
        <v>18</v>
      </c>
      <c r="G13" s="128" t="s">
        <v>7</v>
      </c>
      <c r="H13" s="128" t="s">
        <v>17</v>
      </c>
      <c r="I13" s="128" t="s">
        <v>8</v>
      </c>
      <c r="J13" s="128" t="s">
        <v>9</v>
      </c>
      <c r="K13" s="128" t="s">
        <v>10</v>
      </c>
      <c r="L13" s="128" t="s">
        <v>12</v>
      </c>
      <c r="M13" s="117" t="s">
        <v>13</v>
      </c>
      <c r="N13" s="128" t="s">
        <v>106</v>
      </c>
      <c r="O13" s="128" t="s">
        <v>29</v>
      </c>
      <c r="P13" s="128" t="s">
        <v>30</v>
      </c>
      <c r="Q13" s="128" t="s">
        <v>7</v>
      </c>
      <c r="R13" s="128" t="s">
        <v>8</v>
      </c>
      <c r="S13" s="128" t="s">
        <v>107</v>
      </c>
      <c r="T13" s="128" t="s">
        <v>78</v>
      </c>
      <c r="U13" s="128" t="s">
        <v>129</v>
      </c>
      <c r="V13" s="129" t="s">
        <v>51</v>
      </c>
      <c r="W13" s="129" t="s">
        <v>15</v>
      </c>
      <c r="X13" s="129" t="s">
        <v>50</v>
      </c>
      <c r="Y13" s="129" t="s">
        <v>16</v>
      </c>
      <c r="Z13" s="129" t="s">
        <v>73</v>
      </c>
      <c r="AA13" s="129"/>
      <c r="AB13" s="129" t="s">
        <v>21</v>
      </c>
      <c r="AC13" s="47" t="s">
        <v>19</v>
      </c>
      <c r="AD13" s="47" t="s">
        <v>30</v>
      </c>
      <c r="AE13" s="47" t="s">
        <v>7</v>
      </c>
      <c r="AF13" s="47" t="s">
        <v>8</v>
      </c>
      <c r="AG13" s="47" t="s">
        <v>11</v>
      </c>
      <c r="AQ13" s="101" t="s">
        <v>136</v>
      </c>
      <c r="AR13" s="101" t="s">
        <v>135</v>
      </c>
      <c r="AS13" s="101" t="s">
        <v>141</v>
      </c>
      <c r="AT13" s="108" t="s">
        <v>135</v>
      </c>
      <c r="AU13" s="101" t="s">
        <v>135</v>
      </c>
      <c r="AV13" s="101" t="s">
        <v>137</v>
      </c>
      <c r="AW13" s="101"/>
      <c r="AX13" s="101" t="s">
        <v>148</v>
      </c>
      <c r="AY13" s="101" t="s">
        <v>19</v>
      </c>
      <c r="AZ13" s="101" t="s">
        <v>74</v>
      </c>
      <c r="BA13" s="112" t="s">
        <v>145</v>
      </c>
      <c r="BB13" s="112" t="s">
        <v>144</v>
      </c>
      <c r="BC13" s="112" t="s">
        <v>138</v>
      </c>
      <c r="BD13" s="112" t="s">
        <v>150</v>
      </c>
      <c r="BE13" s="112" t="s">
        <v>149</v>
      </c>
      <c r="BF13" s="101" t="s">
        <v>74</v>
      </c>
      <c r="BG13" s="101" t="s">
        <v>19</v>
      </c>
      <c r="BI13" s="99"/>
      <c r="BJ13" s="120"/>
      <c r="BK13" s="1"/>
      <c r="BM13" s="1"/>
      <c r="BN13" s="64"/>
      <c r="BO13" s="64"/>
    </row>
    <row r="14" spans="1:68" x14ac:dyDescent="0.3"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1">
        <v>56.37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B14" s="13">
        <f t="shared" ref="AB14:AB77" si="1">IF(OR(ISNA(B14),B14=0),NA(),I14/B14)</f>
        <v>0</v>
      </c>
      <c r="AC14" s="13">
        <f t="shared" ref="AC14:AC77" si="2">IF(OR(ISNA(B14),B14=0),NA(),B14/$AC$11)</f>
        <v>2.0000000000000001E-4</v>
      </c>
      <c r="AD14" s="13">
        <f t="shared" ref="AD14:AD77" si="3">IF(OR(ISNA(B14),B14=0),NA(),E14/$AC$11)</f>
        <v>2.0000000000000001E-4</v>
      </c>
      <c r="AE14" s="13">
        <f t="shared" ref="AE14:AE77" si="4">IF(OR(ISNA(B14),B14=0),NA(),G14/$AC$11)</f>
        <v>0</v>
      </c>
      <c r="AF14" s="13">
        <f t="shared" ref="AF14:AF77" si="5">IF(OR(ISNA(B14),B14=0),NA(),I14/$AC$11)</f>
        <v>0</v>
      </c>
      <c r="AG14" s="13">
        <f t="shared" ref="AG14:AG77" si="6">+IF(OR(ISNA(B14),B14=0),NA(),Z14/$AC$11)</f>
        <v>0</v>
      </c>
      <c r="AQ14" s="11">
        <f>+BA14</f>
        <v>12</v>
      </c>
      <c r="AR14" s="11">
        <v>1</v>
      </c>
      <c r="AS14" s="1">
        <f t="shared" ref="AS14:AS77" si="7">IF(OR(AQ14&lt;$BB$12,AQ14&gt;$BD$12),0,$BB$14*B14)</f>
        <v>0</v>
      </c>
      <c r="AT14" s="107">
        <f>+EvolOf!H3</f>
        <v>2</v>
      </c>
      <c r="AU14" s="1">
        <f t="shared" ref="AU14:AU77" si="8">IF(OR(AQ14&lt;$BB$12,AQ14&gt;$BD$12),0,IF(AQ14&gt;$BD$12,0,VLOOKUP(AQ14,$AR$14:$AT$87,3)))</f>
        <v>0</v>
      </c>
      <c r="AV14" s="1">
        <f>+AS14-AU14</f>
        <v>0</v>
      </c>
      <c r="AW14" s="40">
        <f>IF(AU14=0,0,AS14/AU14-1)</f>
        <v>0</v>
      </c>
      <c r="AX14" s="1">
        <f t="shared" ref="AX14:AX77" si="9">+AV14*AV14</f>
        <v>0</v>
      </c>
      <c r="AY14" s="1">
        <f>+$BB$14*B14</f>
        <v>571.16255754317638</v>
      </c>
      <c r="AZ14" s="1">
        <f>+$BB$14*E14</f>
        <v>571.16255754317638</v>
      </c>
      <c r="BA14" s="99">
        <v>12</v>
      </c>
      <c r="BB14" s="120">
        <v>57.116255754317635</v>
      </c>
      <c r="BC14" s="1">
        <f>SUM(AX14:AX71)</f>
        <v>209789128.26859617</v>
      </c>
      <c r="BD14" s="11">
        <f>COUNTIF(AX14:AX52,"&gt;0")</f>
        <v>14</v>
      </c>
      <c r="BE14" s="1">
        <f>+BC14/BD14</f>
        <v>14984937.733471155</v>
      </c>
      <c r="BF14" s="64">
        <f>MAX(AZ14:AZ91)</f>
        <v>136393.61874131052</v>
      </c>
      <c r="BG14" s="64">
        <f>INDEX(AY14:AY88,MATCH(BF14,AZ14:AZ88,0),1)</f>
        <v>163923.65401489162</v>
      </c>
      <c r="BI14" s="99"/>
      <c r="BJ14" s="120"/>
      <c r="BK14" s="1"/>
      <c r="BM14" s="1"/>
      <c r="BN14" s="64"/>
      <c r="BO14" s="64"/>
    </row>
    <row r="15" spans="1:68" x14ac:dyDescent="0.3"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1">
        <v>56.36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f>IF($C15="","",E15-E14)</f>
        <v>0</v>
      </c>
      <c r="W15" s="1">
        <f>IF($C15="","",G15-G14)</f>
        <v>0</v>
      </c>
      <c r="X15" s="1">
        <f>IF($C15="","",H15-H14)</f>
        <v>0</v>
      </c>
      <c r="Y15" s="1">
        <f>IF($C15="","",I15-I14)</f>
        <v>0</v>
      </c>
      <c r="Z15" s="1">
        <f>IF(OR($C15="",ISNA($C15)),NA(),V15+W15+X15+Y15)</f>
        <v>0</v>
      </c>
      <c r="AB15" s="13">
        <f t="shared" si="1"/>
        <v>0</v>
      </c>
      <c r="AC15" s="13">
        <f t="shared" si="2"/>
        <v>2.0000000000000001E-4</v>
      </c>
      <c r="AD15" s="13">
        <f t="shared" si="3"/>
        <v>2.0000000000000001E-4</v>
      </c>
      <c r="AE15" s="13">
        <f t="shared" si="4"/>
        <v>0</v>
      </c>
      <c r="AF15" s="13">
        <f t="shared" si="5"/>
        <v>0</v>
      </c>
      <c r="AG15" s="13">
        <f t="shared" si="6"/>
        <v>0</v>
      </c>
      <c r="AQ15" s="11">
        <f>+AQ14+1</f>
        <v>13</v>
      </c>
      <c r="AR15" s="11">
        <f>+AR14+1</f>
        <v>2</v>
      </c>
      <c r="AS15" s="1">
        <f t="shared" si="7"/>
        <v>0</v>
      </c>
      <c r="AT15" s="107">
        <f>+EvolOf!H4</f>
        <v>2</v>
      </c>
      <c r="AU15" s="1">
        <f t="shared" si="8"/>
        <v>0</v>
      </c>
      <c r="AV15" s="1">
        <f t="shared" ref="AV15:AV78" si="10">+AS15-AU15</f>
        <v>0</v>
      </c>
      <c r="AW15" s="40">
        <f t="shared" ref="AW15:AW78" si="11">IF(AU15=0,0,AS15/AU15-1)</f>
        <v>0</v>
      </c>
      <c r="AX15" s="1">
        <f t="shared" si="9"/>
        <v>0</v>
      </c>
      <c r="AY15" s="1">
        <f t="shared" ref="AY15:AY78" si="12">+$BB$14*B15</f>
        <v>571.16255754317638</v>
      </c>
      <c r="AZ15" s="1">
        <f t="shared" ref="AZ15:AZ78" si="13">+$BB$14*E15</f>
        <v>571.16255754317638</v>
      </c>
      <c r="BI15" s="99"/>
      <c r="BJ15" s="120"/>
      <c r="BK15" s="1"/>
      <c r="BM15" s="1"/>
      <c r="BN15" s="64"/>
      <c r="BO15" s="64"/>
    </row>
    <row r="16" spans="1:68" x14ac:dyDescent="0.3"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1">
        <v>56.36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f t="shared" ref="V16:V79" si="14">IF($C16="","",E16-E15)</f>
        <v>0</v>
      </c>
      <c r="W16" s="1">
        <f t="shared" ref="W16:Y79" si="15">IF($C16="","",G16-G15)</f>
        <v>0</v>
      </c>
      <c r="X16" s="1">
        <f t="shared" si="15"/>
        <v>0</v>
      </c>
      <c r="Y16" s="1">
        <f t="shared" si="15"/>
        <v>0</v>
      </c>
      <c r="Z16" s="1">
        <f t="shared" ref="Z16:Z79" si="16">IF(OR($C16="",ISNA($C16)),NA(),V16+W16+X16+Y16)</f>
        <v>0</v>
      </c>
      <c r="AB16" s="13">
        <f t="shared" si="1"/>
        <v>0</v>
      </c>
      <c r="AC16" s="13">
        <f t="shared" si="2"/>
        <v>2.0000000000000001E-4</v>
      </c>
      <c r="AD16" s="13">
        <f t="shared" si="3"/>
        <v>2.0000000000000001E-4</v>
      </c>
      <c r="AE16" s="13">
        <f t="shared" si="4"/>
        <v>0</v>
      </c>
      <c r="AF16" s="13">
        <f t="shared" si="5"/>
        <v>0</v>
      </c>
      <c r="AG16" s="13">
        <f t="shared" si="6"/>
        <v>0</v>
      </c>
      <c r="AQ16" s="11">
        <f t="shared" ref="AQ16:AR31" si="17">+AQ15+1</f>
        <v>14</v>
      </c>
      <c r="AR16" s="11">
        <f t="shared" si="17"/>
        <v>3</v>
      </c>
      <c r="AS16" s="1">
        <f t="shared" si="7"/>
        <v>0</v>
      </c>
      <c r="AT16" s="107">
        <f>+EvolOf!H5</f>
        <v>2</v>
      </c>
      <c r="AU16" s="1">
        <f t="shared" si="8"/>
        <v>0</v>
      </c>
      <c r="AV16" s="1">
        <f t="shared" si="10"/>
        <v>0</v>
      </c>
      <c r="AW16" s="40">
        <f t="shared" si="11"/>
        <v>0</v>
      </c>
      <c r="AX16" s="1">
        <f t="shared" si="9"/>
        <v>0</v>
      </c>
      <c r="AY16" s="1">
        <f t="shared" si="12"/>
        <v>571.16255754317638</v>
      </c>
      <c r="AZ16" s="1">
        <f t="shared" si="13"/>
        <v>571.16255754317638</v>
      </c>
      <c r="BI16" s="99"/>
      <c r="BJ16" s="120"/>
      <c r="BK16" s="1"/>
      <c r="BM16" s="1"/>
      <c r="BN16" s="64"/>
      <c r="BO16" s="64"/>
    </row>
    <row r="17" spans="2:66" x14ac:dyDescent="0.3">
      <c r="B17" s="1">
        <f t="shared" si="0"/>
        <v>16</v>
      </c>
      <c r="C17" s="1">
        <v>4</v>
      </c>
      <c r="D17" s="1">
        <v>49983</v>
      </c>
      <c r="E17" s="1">
        <v>16</v>
      </c>
      <c r="F17" s="1">
        <v>0</v>
      </c>
      <c r="G17" s="1">
        <v>0</v>
      </c>
      <c r="H17" s="1">
        <v>0</v>
      </c>
      <c r="I17" s="1">
        <v>0</v>
      </c>
      <c r="J17" s="1">
        <v>56.35</v>
      </c>
      <c r="K17" s="1">
        <v>0.43</v>
      </c>
      <c r="L17" s="1">
        <v>0</v>
      </c>
      <c r="M17" s="1">
        <v>0</v>
      </c>
      <c r="N17" s="1">
        <v>0</v>
      </c>
      <c r="O17" s="1">
        <v>5</v>
      </c>
      <c r="P17" s="1">
        <v>5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f t="shared" si="14"/>
        <v>6</v>
      </c>
      <c r="W17" s="1">
        <f t="shared" si="15"/>
        <v>0</v>
      </c>
      <c r="X17" s="1">
        <f t="shared" si="15"/>
        <v>0</v>
      </c>
      <c r="Y17" s="1">
        <f t="shared" si="15"/>
        <v>0</v>
      </c>
      <c r="Z17" s="1">
        <f t="shared" si="16"/>
        <v>6</v>
      </c>
      <c r="AB17" s="13">
        <f t="shared" si="1"/>
        <v>0</v>
      </c>
      <c r="AC17" s="13">
        <f t="shared" si="2"/>
        <v>3.2000000000000003E-4</v>
      </c>
      <c r="AD17" s="13">
        <f t="shared" si="3"/>
        <v>3.2000000000000003E-4</v>
      </c>
      <c r="AE17" s="13">
        <f t="shared" si="4"/>
        <v>0</v>
      </c>
      <c r="AF17" s="13">
        <f t="shared" si="5"/>
        <v>0</v>
      </c>
      <c r="AG17" s="13">
        <f t="shared" si="6"/>
        <v>1.2E-4</v>
      </c>
      <c r="AQ17" s="11">
        <f t="shared" si="17"/>
        <v>15</v>
      </c>
      <c r="AR17" s="11">
        <f t="shared" si="17"/>
        <v>4</v>
      </c>
      <c r="AS17" s="1">
        <f t="shared" si="7"/>
        <v>0</v>
      </c>
      <c r="AT17" s="107">
        <f>+EvolOf!H6</f>
        <v>2</v>
      </c>
      <c r="AU17" s="1">
        <f t="shared" si="8"/>
        <v>0</v>
      </c>
      <c r="AV17" s="1">
        <f t="shared" si="10"/>
        <v>0</v>
      </c>
      <c r="AW17" s="40">
        <f t="shared" si="11"/>
        <v>0</v>
      </c>
      <c r="AX17" s="1">
        <f t="shared" si="9"/>
        <v>0</v>
      </c>
      <c r="AY17" s="1">
        <f t="shared" si="12"/>
        <v>913.86009206908216</v>
      </c>
      <c r="AZ17" s="1">
        <f t="shared" si="13"/>
        <v>913.86009206908216</v>
      </c>
      <c r="BJ17" s="1"/>
      <c r="BK17" s="1"/>
      <c r="BL17" s="1"/>
      <c r="BM17" s="1"/>
    </row>
    <row r="18" spans="2:66" x14ac:dyDescent="0.3">
      <c r="B18" s="1">
        <f t="shared" si="0"/>
        <v>20</v>
      </c>
      <c r="C18" s="1">
        <v>5</v>
      </c>
      <c r="D18" s="1">
        <v>49979</v>
      </c>
      <c r="E18" s="1">
        <v>20</v>
      </c>
      <c r="F18" s="1">
        <v>0</v>
      </c>
      <c r="G18" s="1">
        <v>0</v>
      </c>
      <c r="H18" s="1">
        <v>0</v>
      </c>
      <c r="I18" s="1">
        <v>0</v>
      </c>
      <c r="J18" s="1">
        <v>56.35</v>
      </c>
      <c r="K18" s="1">
        <v>0.56000000000000005</v>
      </c>
      <c r="L18" s="1">
        <v>0</v>
      </c>
      <c r="M18" s="1">
        <v>0</v>
      </c>
      <c r="N18" s="1">
        <v>1</v>
      </c>
      <c r="O18" s="1">
        <v>9</v>
      </c>
      <c r="P18" s="1">
        <v>9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f t="shared" si="14"/>
        <v>4</v>
      </c>
      <c r="W18" s="1">
        <f t="shared" si="15"/>
        <v>0</v>
      </c>
      <c r="X18" s="1">
        <f t="shared" si="15"/>
        <v>0</v>
      </c>
      <c r="Y18" s="1">
        <f t="shared" si="15"/>
        <v>0</v>
      </c>
      <c r="Z18" s="1">
        <f t="shared" si="16"/>
        <v>4</v>
      </c>
      <c r="AB18" s="13">
        <f t="shared" si="1"/>
        <v>0</v>
      </c>
      <c r="AC18" s="13">
        <f t="shared" si="2"/>
        <v>4.0000000000000002E-4</v>
      </c>
      <c r="AD18" s="13">
        <f t="shared" si="3"/>
        <v>4.0000000000000002E-4</v>
      </c>
      <c r="AE18" s="13">
        <f t="shared" si="4"/>
        <v>0</v>
      </c>
      <c r="AF18" s="13">
        <f t="shared" si="5"/>
        <v>0</v>
      </c>
      <c r="AG18" s="13">
        <f t="shared" si="6"/>
        <v>8.0000000000000007E-5</v>
      </c>
      <c r="AQ18" s="11">
        <f t="shared" si="17"/>
        <v>16</v>
      </c>
      <c r="AR18" s="11">
        <f t="shared" si="17"/>
        <v>5</v>
      </c>
      <c r="AS18" s="1">
        <f t="shared" si="7"/>
        <v>0</v>
      </c>
      <c r="AT18" s="107">
        <f>+EvolOf!H7</f>
        <v>3</v>
      </c>
      <c r="AU18" s="1">
        <f t="shared" si="8"/>
        <v>0</v>
      </c>
      <c r="AV18" s="1">
        <f t="shared" si="10"/>
        <v>0</v>
      </c>
      <c r="AW18" s="40">
        <f t="shared" si="11"/>
        <v>0</v>
      </c>
      <c r="AX18" s="1">
        <f t="shared" si="9"/>
        <v>0</v>
      </c>
      <c r="AY18" s="1">
        <f t="shared" si="12"/>
        <v>1142.3251150863528</v>
      </c>
      <c r="AZ18" s="1">
        <f t="shared" si="13"/>
        <v>1142.3251150863528</v>
      </c>
    </row>
    <row r="19" spans="2:66" x14ac:dyDescent="0.3">
      <c r="B19" s="1">
        <f t="shared" si="0"/>
        <v>24</v>
      </c>
      <c r="C19" s="1">
        <v>6</v>
      </c>
      <c r="D19" s="1">
        <v>49975</v>
      </c>
      <c r="E19" s="1">
        <v>24</v>
      </c>
      <c r="F19" s="1">
        <v>0</v>
      </c>
      <c r="G19" s="1">
        <v>0</v>
      </c>
      <c r="H19" s="1">
        <v>0</v>
      </c>
      <c r="I19" s="1">
        <v>0</v>
      </c>
      <c r="J19" s="1">
        <v>56.35</v>
      </c>
      <c r="K19" s="1">
        <v>0.68</v>
      </c>
      <c r="L19" s="1">
        <v>0</v>
      </c>
      <c r="M19" s="1">
        <v>0</v>
      </c>
      <c r="N19" s="1">
        <v>2</v>
      </c>
      <c r="O19" s="1">
        <v>12</v>
      </c>
      <c r="P19" s="1">
        <v>12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f t="shared" si="14"/>
        <v>4</v>
      </c>
      <c r="W19" s="1">
        <f t="shared" si="15"/>
        <v>0</v>
      </c>
      <c r="X19" s="1">
        <f t="shared" si="15"/>
        <v>0</v>
      </c>
      <c r="Y19" s="1">
        <f t="shared" si="15"/>
        <v>0</v>
      </c>
      <c r="Z19" s="1">
        <f t="shared" si="16"/>
        <v>4</v>
      </c>
      <c r="AB19" s="13">
        <f t="shared" si="1"/>
        <v>0</v>
      </c>
      <c r="AC19" s="13">
        <f t="shared" si="2"/>
        <v>4.8000000000000001E-4</v>
      </c>
      <c r="AD19" s="13">
        <f t="shared" si="3"/>
        <v>4.8000000000000001E-4</v>
      </c>
      <c r="AE19" s="13">
        <f t="shared" si="4"/>
        <v>0</v>
      </c>
      <c r="AF19" s="13">
        <f t="shared" si="5"/>
        <v>0</v>
      </c>
      <c r="AG19" s="13">
        <f t="shared" si="6"/>
        <v>8.0000000000000007E-5</v>
      </c>
      <c r="AQ19" s="11">
        <f t="shared" si="17"/>
        <v>17</v>
      </c>
      <c r="AR19" s="11">
        <f t="shared" si="17"/>
        <v>6</v>
      </c>
      <c r="AS19" s="1">
        <f t="shared" si="7"/>
        <v>0</v>
      </c>
      <c r="AT19" s="107">
        <f>+EvolOf!H8</f>
        <v>10</v>
      </c>
      <c r="AU19" s="1">
        <f t="shared" si="8"/>
        <v>0</v>
      </c>
      <c r="AV19" s="1">
        <f t="shared" si="10"/>
        <v>0</v>
      </c>
      <c r="AW19" s="40">
        <f t="shared" si="11"/>
        <v>0</v>
      </c>
      <c r="AX19" s="1">
        <f t="shared" si="9"/>
        <v>0</v>
      </c>
      <c r="AY19" s="1">
        <f t="shared" si="12"/>
        <v>1370.7901381036231</v>
      </c>
      <c r="AZ19" s="1">
        <f t="shared" si="13"/>
        <v>1370.7901381036231</v>
      </c>
    </row>
    <row r="20" spans="2:66" x14ac:dyDescent="0.3">
      <c r="B20" s="1">
        <f t="shared" si="0"/>
        <v>36</v>
      </c>
      <c r="C20" s="1">
        <v>7</v>
      </c>
      <c r="D20" s="1">
        <v>49963</v>
      </c>
      <c r="E20" s="1">
        <v>36</v>
      </c>
      <c r="F20" s="1">
        <v>0</v>
      </c>
      <c r="G20" s="1">
        <v>0</v>
      </c>
      <c r="H20" s="1">
        <v>0</v>
      </c>
      <c r="I20" s="1">
        <v>0</v>
      </c>
      <c r="J20" s="1">
        <v>56.35</v>
      </c>
      <c r="K20" s="1">
        <v>0.76</v>
      </c>
      <c r="L20" s="1">
        <v>0</v>
      </c>
      <c r="M20" s="1">
        <v>0</v>
      </c>
      <c r="N20" s="1">
        <v>3</v>
      </c>
      <c r="O20" s="1">
        <v>23</v>
      </c>
      <c r="P20" s="1">
        <v>23</v>
      </c>
      <c r="Q20" s="1">
        <v>0</v>
      </c>
      <c r="R20" s="1">
        <v>0</v>
      </c>
      <c r="S20" s="1">
        <v>10</v>
      </c>
      <c r="T20" s="1">
        <v>0</v>
      </c>
      <c r="U20" s="1">
        <v>0</v>
      </c>
      <c r="V20" s="1">
        <f t="shared" si="14"/>
        <v>12</v>
      </c>
      <c r="W20" s="1">
        <f t="shared" si="15"/>
        <v>0</v>
      </c>
      <c r="X20" s="1">
        <f t="shared" si="15"/>
        <v>0</v>
      </c>
      <c r="Y20" s="1">
        <f t="shared" si="15"/>
        <v>0</v>
      </c>
      <c r="Z20" s="1">
        <f t="shared" si="16"/>
        <v>12</v>
      </c>
      <c r="AB20" s="13">
        <f t="shared" si="1"/>
        <v>0</v>
      </c>
      <c r="AC20" s="13">
        <f t="shared" si="2"/>
        <v>7.2000000000000005E-4</v>
      </c>
      <c r="AD20" s="13">
        <f t="shared" si="3"/>
        <v>7.2000000000000005E-4</v>
      </c>
      <c r="AE20" s="13">
        <f t="shared" si="4"/>
        <v>0</v>
      </c>
      <c r="AF20" s="13">
        <f t="shared" si="5"/>
        <v>0</v>
      </c>
      <c r="AG20" s="13">
        <f t="shared" si="6"/>
        <v>2.4000000000000001E-4</v>
      </c>
      <c r="AQ20" s="11">
        <f t="shared" si="17"/>
        <v>18</v>
      </c>
      <c r="AR20" s="11">
        <f t="shared" si="17"/>
        <v>7</v>
      </c>
      <c r="AS20" s="1">
        <f t="shared" si="7"/>
        <v>0</v>
      </c>
      <c r="AT20" s="107">
        <f>+EvolOf!H9</f>
        <v>16</v>
      </c>
      <c r="AU20" s="1">
        <f t="shared" si="8"/>
        <v>0</v>
      </c>
      <c r="AV20" s="1">
        <f t="shared" si="10"/>
        <v>0</v>
      </c>
      <c r="AW20" s="40">
        <f t="shared" si="11"/>
        <v>0</v>
      </c>
      <c r="AX20" s="1">
        <f t="shared" si="9"/>
        <v>0</v>
      </c>
      <c r="AY20" s="1">
        <f t="shared" si="12"/>
        <v>2056.1852071554349</v>
      </c>
      <c r="AZ20" s="1">
        <f t="shared" si="13"/>
        <v>2056.1852071554349</v>
      </c>
    </row>
    <row r="21" spans="2:66" x14ac:dyDescent="0.3">
      <c r="B21" s="1">
        <f t="shared" si="0"/>
        <v>49</v>
      </c>
      <c r="C21" s="1">
        <v>8</v>
      </c>
      <c r="D21" s="1">
        <v>49950</v>
      </c>
      <c r="E21" s="1">
        <v>49</v>
      </c>
      <c r="F21" s="1">
        <v>0</v>
      </c>
      <c r="G21" s="1">
        <v>0</v>
      </c>
      <c r="H21" s="1">
        <v>0</v>
      </c>
      <c r="I21" s="1">
        <v>0</v>
      </c>
      <c r="J21" s="1">
        <v>56.35</v>
      </c>
      <c r="K21" s="1">
        <v>0.86</v>
      </c>
      <c r="L21" s="1">
        <v>0</v>
      </c>
      <c r="M21" s="1">
        <v>0</v>
      </c>
      <c r="N21" s="1">
        <v>5</v>
      </c>
      <c r="O21" s="1">
        <v>34</v>
      </c>
      <c r="P21" s="1">
        <v>34</v>
      </c>
      <c r="Q21" s="1">
        <v>0</v>
      </c>
      <c r="R21" s="1">
        <v>0</v>
      </c>
      <c r="S21" s="1">
        <v>10</v>
      </c>
      <c r="T21" s="1">
        <v>0</v>
      </c>
      <c r="U21" s="1">
        <v>0</v>
      </c>
      <c r="V21" s="1">
        <f t="shared" si="14"/>
        <v>13</v>
      </c>
      <c r="W21" s="1">
        <f t="shared" si="15"/>
        <v>0</v>
      </c>
      <c r="X21" s="1">
        <f t="shared" si="15"/>
        <v>0</v>
      </c>
      <c r="Y21" s="1">
        <f t="shared" si="15"/>
        <v>0</v>
      </c>
      <c r="Z21" s="1">
        <f t="shared" si="16"/>
        <v>13</v>
      </c>
      <c r="AB21" s="13">
        <f t="shared" si="1"/>
        <v>0</v>
      </c>
      <c r="AC21" s="13">
        <f t="shared" si="2"/>
        <v>9.7999999999999997E-4</v>
      </c>
      <c r="AD21" s="13">
        <f t="shared" si="3"/>
        <v>9.7999999999999997E-4</v>
      </c>
      <c r="AE21" s="13">
        <f t="shared" si="4"/>
        <v>0</v>
      </c>
      <c r="AF21" s="13">
        <f t="shared" si="5"/>
        <v>0</v>
      </c>
      <c r="AG21" s="13">
        <f t="shared" si="6"/>
        <v>2.5999999999999998E-4</v>
      </c>
      <c r="AQ21" s="11">
        <f t="shared" si="17"/>
        <v>19</v>
      </c>
      <c r="AR21" s="11">
        <f t="shared" si="17"/>
        <v>8</v>
      </c>
      <c r="AS21" s="1">
        <f t="shared" si="7"/>
        <v>0</v>
      </c>
      <c r="AT21" s="107">
        <f>+EvolOf!H10</f>
        <v>29</v>
      </c>
      <c r="AU21" s="1">
        <f t="shared" si="8"/>
        <v>0</v>
      </c>
      <c r="AV21" s="1">
        <f t="shared" si="10"/>
        <v>0</v>
      </c>
      <c r="AW21" s="40">
        <f t="shared" si="11"/>
        <v>0</v>
      </c>
      <c r="AX21" s="1">
        <f t="shared" si="9"/>
        <v>0</v>
      </c>
      <c r="AY21" s="1">
        <f t="shared" si="12"/>
        <v>2798.6965319615642</v>
      </c>
      <c r="AZ21" s="1">
        <f t="shared" si="13"/>
        <v>2798.6965319615642</v>
      </c>
    </row>
    <row r="22" spans="2:66" x14ac:dyDescent="0.3">
      <c r="B22" s="1">
        <f t="shared" si="0"/>
        <v>64</v>
      </c>
      <c r="C22" s="1">
        <v>9</v>
      </c>
      <c r="D22" s="1">
        <v>49934</v>
      </c>
      <c r="E22" s="1">
        <v>64</v>
      </c>
      <c r="F22" s="1">
        <v>0</v>
      </c>
      <c r="G22" s="1">
        <v>0</v>
      </c>
      <c r="H22" s="1">
        <v>0</v>
      </c>
      <c r="I22" s="1">
        <v>0</v>
      </c>
      <c r="J22" s="1">
        <v>56.35</v>
      </c>
      <c r="K22" s="1">
        <v>0.88</v>
      </c>
      <c r="L22" s="1">
        <v>0.9</v>
      </c>
      <c r="M22" s="1">
        <v>0.61</v>
      </c>
      <c r="N22" s="1">
        <v>6</v>
      </c>
      <c r="O22" s="1">
        <v>48</v>
      </c>
      <c r="P22" s="1">
        <v>48</v>
      </c>
      <c r="Q22" s="1">
        <v>0</v>
      </c>
      <c r="R22" s="1">
        <v>0</v>
      </c>
      <c r="S22" s="1">
        <v>9</v>
      </c>
      <c r="T22" s="1">
        <v>0</v>
      </c>
      <c r="U22" s="1">
        <v>0</v>
      </c>
      <c r="V22" s="1">
        <f t="shared" si="14"/>
        <v>15</v>
      </c>
      <c r="W22" s="1">
        <f t="shared" si="15"/>
        <v>0</v>
      </c>
      <c r="X22" s="1">
        <f t="shared" si="15"/>
        <v>0</v>
      </c>
      <c r="Y22" s="1">
        <f t="shared" si="15"/>
        <v>0</v>
      </c>
      <c r="Z22" s="1">
        <f t="shared" si="16"/>
        <v>15</v>
      </c>
      <c r="AB22" s="13">
        <f t="shared" si="1"/>
        <v>0</v>
      </c>
      <c r="AC22" s="13">
        <f t="shared" si="2"/>
        <v>1.2800000000000001E-3</v>
      </c>
      <c r="AD22" s="13">
        <f t="shared" si="3"/>
        <v>1.2800000000000001E-3</v>
      </c>
      <c r="AE22" s="13">
        <f t="shared" si="4"/>
        <v>0</v>
      </c>
      <c r="AF22" s="13">
        <f t="shared" si="5"/>
        <v>0</v>
      </c>
      <c r="AG22" s="13">
        <f t="shared" si="6"/>
        <v>2.9999999999999997E-4</v>
      </c>
      <c r="AQ22" s="11">
        <f t="shared" si="17"/>
        <v>20</v>
      </c>
      <c r="AR22" s="11">
        <f t="shared" si="17"/>
        <v>9</v>
      </c>
      <c r="AS22" s="1">
        <f t="shared" si="7"/>
        <v>0</v>
      </c>
      <c r="AT22" s="107">
        <f>+EvolOf!H11</f>
        <v>43</v>
      </c>
      <c r="AU22" s="1">
        <f t="shared" si="8"/>
        <v>0</v>
      </c>
      <c r="AV22" s="1">
        <f t="shared" si="10"/>
        <v>0</v>
      </c>
      <c r="AW22" s="40">
        <f t="shared" si="11"/>
        <v>0</v>
      </c>
      <c r="AX22" s="1">
        <f t="shared" si="9"/>
        <v>0</v>
      </c>
      <c r="AY22" s="1">
        <f t="shared" si="12"/>
        <v>3655.4403682763286</v>
      </c>
      <c r="AZ22" s="1">
        <f t="shared" si="13"/>
        <v>3655.4403682763286</v>
      </c>
    </row>
    <row r="23" spans="2:66" x14ac:dyDescent="0.3">
      <c r="B23" s="1">
        <f t="shared" si="0"/>
        <v>93</v>
      </c>
      <c r="C23" s="1">
        <v>10</v>
      </c>
      <c r="D23" s="1">
        <v>49906</v>
      </c>
      <c r="E23" s="1">
        <v>93</v>
      </c>
      <c r="F23" s="1">
        <v>0</v>
      </c>
      <c r="G23" s="1">
        <v>0</v>
      </c>
      <c r="H23" s="1">
        <v>0</v>
      </c>
      <c r="I23" s="1">
        <v>0</v>
      </c>
      <c r="J23" s="1">
        <v>56.35</v>
      </c>
      <c r="K23" s="1">
        <v>0.9</v>
      </c>
      <c r="L23" s="1">
        <v>1.1000000000000001</v>
      </c>
      <c r="M23" s="1">
        <v>0.64</v>
      </c>
      <c r="N23" s="1">
        <v>9</v>
      </c>
      <c r="O23" s="1">
        <v>73</v>
      </c>
      <c r="P23" s="1">
        <v>73</v>
      </c>
      <c r="Q23" s="1">
        <v>0</v>
      </c>
      <c r="R23" s="1">
        <v>0</v>
      </c>
      <c r="S23" s="1">
        <v>16</v>
      </c>
      <c r="T23" s="1">
        <v>1</v>
      </c>
      <c r="U23" s="1">
        <v>0</v>
      </c>
      <c r="V23" s="1">
        <f t="shared" si="14"/>
        <v>29</v>
      </c>
      <c r="W23" s="1">
        <f t="shared" si="15"/>
        <v>0</v>
      </c>
      <c r="X23" s="1">
        <f t="shared" si="15"/>
        <v>0</v>
      </c>
      <c r="Y23" s="1">
        <f t="shared" si="15"/>
        <v>0</v>
      </c>
      <c r="Z23" s="1">
        <f t="shared" si="16"/>
        <v>29</v>
      </c>
      <c r="AB23" s="13">
        <f t="shared" si="1"/>
        <v>0</v>
      </c>
      <c r="AC23" s="13">
        <f t="shared" si="2"/>
        <v>1.8600000000000001E-3</v>
      </c>
      <c r="AD23" s="13">
        <f t="shared" si="3"/>
        <v>1.8600000000000001E-3</v>
      </c>
      <c r="AE23" s="13">
        <f t="shared" si="4"/>
        <v>0</v>
      </c>
      <c r="AF23" s="13">
        <f t="shared" si="5"/>
        <v>0</v>
      </c>
      <c r="AG23" s="13">
        <f t="shared" si="6"/>
        <v>5.8E-4</v>
      </c>
      <c r="AQ23" s="11">
        <f t="shared" si="17"/>
        <v>21</v>
      </c>
      <c r="AR23" s="11">
        <f t="shared" si="17"/>
        <v>10</v>
      </c>
      <c r="AS23" s="1">
        <f t="shared" si="7"/>
        <v>0</v>
      </c>
      <c r="AT23" s="107">
        <f>+EvolOf!H12</f>
        <v>65</v>
      </c>
      <c r="AU23" s="1">
        <f t="shared" si="8"/>
        <v>0</v>
      </c>
      <c r="AV23" s="1">
        <f t="shared" si="10"/>
        <v>0</v>
      </c>
      <c r="AW23" s="40">
        <f t="shared" si="11"/>
        <v>0</v>
      </c>
      <c r="AX23" s="1">
        <f t="shared" si="9"/>
        <v>0</v>
      </c>
      <c r="AY23" s="1">
        <f t="shared" si="12"/>
        <v>5311.8117851515399</v>
      </c>
      <c r="AZ23" s="1">
        <f t="shared" si="13"/>
        <v>5311.8117851515399</v>
      </c>
    </row>
    <row r="24" spans="2:66" x14ac:dyDescent="0.3">
      <c r="B24" s="1">
        <f t="shared" si="0"/>
        <v>124</v>
      </c>
      <c r="C24" s="1">
        <v>11</v>
      </c>
      <c r="D24" s="1">
        <v>49875</v>
      </c>
      <c r="E24" s="1">
        <v>124</v>
      </c>
      <c r="F24" s="1">
        <v>0</v>
      </c>
      <c r="G24" s="1">
        <v>0</v>
      </c>
      <c r="H24" s="1">
        <v>0</v>
      </c>
      <c r="I24" s="1">
        <v>0</v>
      </c>
      <c r="J24" s="1">
        <v>56.34</v>
      </c>
      <c r="K24" s="1">
        <v>0.93</v>
      </c>
      <c r="L24" s="1">
        <v>1.4</v>
      </c>
      <c r="M24" s="1">
        <v>0.45</v>
      </c>
      <c r="N24" s="1">
        <v>13</v>
      </c>
      <c r="O24" s="1">
        <v>101</v>
      </c>
      <c r="P24" s="1">
        <v>100</v>
      </c>
      <c r="Q24" s="1">
        <v>0</v>
      </c>
      <c r="R24" s="1">
        <v>0</v>
      </c>
      <c r="S24" s="1">
        <v>20</v>
      </c>
      <c r="T24" s="1">
        <v>1</v>
      </c>
      <c r="U24" s="1">
        <v>0</v>
      </c>
      <c r="V24" s="1">
        <f t="shared" si="14"/>
        <v>31</v>
      </c>
      <c r="W24" s="1">
        <f t="shared" si="15"/>
        <v>0</v>
      </c>
      <c r="X24" s="1">
        <f t="shared" si="15"/>
        <v>0</v>
      </c>
      <c r="Y24" s="1">
        <f t="shared" si="15"/>
        <v>0</v>
      </c>
      <c r="Z24" s="1">
        <f t="shared" si="16"/>
        <v>31</v>
      </c>
      <c r="AB24" s="13">
        <f t="shared" si="1"/>
        <v>0</v>
      </c>
      <c r="AC24" s="13">
        <f t="shared" si="2"/>
        <v>2.48E-3</v>
      </c>
      <c r="AD24" s="13">
        <f t="shared" si="3"/>
        <v>2.48E-3</v>
      </c>
      <c r="AE24" s="13">
        <f t="shared" si="4"/>
        <v>0</v>
      </c>
      <c r="AF24" s="13">
        <f t="shared" si="5"/>
        <v>0</v>
      </c>
      <c r="AG24" s="13">
        <f t="shared" si="6"/>
        <v>6.2E-4</v>
      </c>
      <c r="AQ24" s="11">
        <f t="shared" si="17"/>
        <v>22</v>
      </c>
      <c r="AR24" s="11">
        <f t="shared" si="17"/>
        <v>11</v>
      </c>
      <c r="AS24" s="1">
        <f t="shared" si="7"/>
        <v>0</v>
      </c>
      <c r="AT24" s="107">
        <f>+EvolOf!H13</f>
        <v>113</v>
      </c>
      <c r="AU24" s="1">
        <f t="shared" si="8"/>
        <v>0</v>
      </c>
      <c r="AV24" s="1">
        <f t="shared" si="10"/>
        <v>0</v>
      </c>
      <c r="AW24" s="40">
        <f t="shared" si="11"/>
        <v>0</v>
      </c>
      <c r="AX24" s="1">
        <f t="shared" si="9"/>
        <v>0</v>
      </c>
      <c r="AY24" s="1">
        <f t="shared" si="12"/>
        <v>7082.4157135353871</v>
      </c>
      <c r="AZ24" s="1">
        <f t="shared" si="13"/>
        <v>7082.4157135353871</v>
      </c>
    </row>
    <row r="25" spans="2:66" x14ac:dyDescent="0.3">
      <c r="B25" s="1">
        <f t="shared" si="0"/>
        <v>156</v>
      </c>
      <c r="C25" s="1">
        <v>12</v>
      </c>
      <c r="D25" s="1">
        <v>49843</v>
      </c>
      <c r="E25" s="1">
        <v>156</v>
      </c>
      <c r="F25" s="1">
        <v>0</v>
      </c>
      <c r="G25" s="1">
        <v>0</v>
      </c>
      <c r="H25" s="1">
        <v>0</v>
      </c>
      <c r="I25" s="1">
        <v>0</v>
      </c>
      <c r="J25" s="1">
        <v>56.34</v>
      </c>
      <c r="K25" s="1">
        <v>0.95</v>
      </c>
      <c r="L25" s="1">
        <v>2.4</v>
      </c>
      <c r="M25" s="1">
        <v>0.57999999999999996</v>
      </c>
      <c r="N25" s="1">
        <v>18</v>
      </c>
      <c r="O25" s="1">
        <v>128</v>
      </c>
      <c r="P25" s="1">
        <v>128</v>
      </c>
      <c r="Q25" s="1">
        <v>0</v>
      </c>
      <c r="R25" s="1">
        <v>0</v>
      </c>
      <c r="S25" s="1">
        <v>24</v>
      </c>
      <c r="T25" s="1">
        <v>2</v>
      </c>
      <c r="U25" s="1">
        <v>0</v>
      </c>
      <c r="V25" s="1">
        <f t="shared" si="14"/>
        <v>32</v>
      </c>
      <c r="W25" s="1">
        <f t="shared" si="15"/>
        <v>0</v>
      </c>
      <c r="X25" s="1">
        <f t="shared" si="15"/>
        <v>0</v>
      </c>
      <c r="Y25" s="1">
        <f t="shared" si="15"/>
        <v>0</v>
      </c>
      <c r="Z25" s="1">
        <f t="shared" si="16"/>
        <v>32</v>
      </c>
      <c r="AB25" s="13">
        <f t="shared" si="1"/>
        <v>0</v>
      </c>
      <c r="AC25" s="13">
        <f t="shared" si="2"/>
        <v>3.1199999999999999E-3</v>
      </c>
      <c r="AD25" s="13">
        <f t="shared" si="3"/>
        <v>3.1199999999999999E-3</v>
      </c>
      <c r="AE25" s="13">
        <f t="shared" si="4"/>
        <v>0</v>
      </c>
      <c r="AF25" s="13">
        <f t="shared" si="5"/>
        <v>0</v>
      </c>
      <c r="AG25" s="13">
        <f t="shared" si="6"/>
        <v>6.4000000000000005E-4</v>
      </c>
      <c r="AQ25" s="11">
        <f t="shared" si="17"/>
        <v>23</v>
      </c>
      <c r="AR25" s="11">
        <f t="shared" si="17"/>
        <v>12</v>
      </c>
      <c r="AS25" s="1">
        <f t="shared" si="7"/>
        <v>0</v>
      </c>
      <c r="AT25" s="107">
        <f>+EvolOf!H14</f>
        <v>148</v>
      </c>
      <c r="AU25" s="1">
        <f t="shared" si="8"/>
        <v>0</v>
      </c>
      <c r="AV25" s="1">
        <f t="shared" si="10"/>
        <v>0</v>
      </c>
      <c r="AW25" s="40">
        <f t="shared" si="11"/>
        <v>0</v>
      </c>
      <c r="AX25" s="1">
        <f t="shared" si="9"/>
        <v>0</v>
      </c>
      <c r="AY25" s="1">
        <f t="shared" si="12"/>
        <v>8910.1358976735519</v>
      </c>
      <c r="AZ25" s="1">
        <f t="shared" si="13"/>
        <v>8910.1358976735519</v>
      </c>
    </row>
    <row r="26" spans="2:66" x14ac:dyDescent="0.3">
      <c r="B26" s="1">
        <f t="shared" si="0"/>
        <v>192</v>
      </c>
      <c r="C26" s="1">
        <v>13</v>
      </c>
      <c r="D26" s="1">
        <v>49807</v>
      </c>
      <c r="E26" s="1">
        <v>192</v>
      </c>
      <c r="F26" s="1">
        <v>0</v>
      </c>
      <c r="G26" s="1">
        <v>0</v>
      </c>
      <c r="H26" s="1">
        <v>0</v>
      </c>
      <c r="I26" s="1">
        <v>0</v>
      </c>
      <c r="J26" s="1">
        <v>56.34</v>
      </c>
      <c r="K26" s="1">
        <v>1</v>
      </c>
      <c r="L26" s="1">
        <v>4.8</v>
      </c>
      <c r="M26" s="1">
        <v>1.01</v>
      </c>
      <c r="N26" s="1">
        <v>25</v>
      </c>
      <c r="O26" s="1">
        <v>157</v>
      </c>
      <c r="P26" s="1">
        <v>157</v>
      </c>
      <c r="Q26" s="1">
        <v>0</v>
      </c>
      <c r="R26" s="1">
        <v>0</v>
      </c>
      <c r="S26" s="1">
        <v>35</v>
      </c>
      <c r="T26" s="1">
        <v>3</v>
      </c>
      <c r="U26" s="1">
        <v>0</v>
      </c>
      <c r="V26" s="1">
        <f t="shared" si="14"/>
        <v>36</v>
      </c>
      <c r="W26" s="1">
        <f t="shared" si="15"/>
        <v>0</v>
      </c>
      <c r="X26" s="1">
        <f t="shared" si="15"/>
        <v>0</v>
      </c>
      <c r="Y26" s="1">
        <f t="shared" si="15"/>
        <v>0</v>
      </c>
      <c r="Z26" s="1">
        <f t="shared" si="16"/>
        <v>36</v>
      </c>
      <c r="AB26" s="13">
        <f t="shared" si="1"/>
        <v>0</v>
      </c>
      <c r="AC26" s="13">
        <f t="shared" si="2"/>
        <v>3.8400000000000001E-3</v>
      </c>
      <c r="AD26" s="13">
        <f t="shared" si="3"/>
        <v>3.8400000000000001E-3</v>
      </c>
      <c r="AE26" s="13">
        <f t="shared" si="4"/>
        <v>0</v>
      </c>
      <c r="AF26" s="13">
        <f t="shared" si="5"/>
        <v>0</v>
      </c>
      <c r="AG26" s="13">
        <f t="shared" si="6"/>
        <v>7.2000000000000005E-4</v>
      </c>
      <c r="AQ26" s="11">
        <f t="shared" si="17"/>
        <v>24</v>
      </c>
      <c r="AR26" s="11">
        <f t="shared" si="17"/>
        <v>13</v>
      </c>
      <c r="AS26" s="1">
        <f t="shared" si="7"/>
        <v>0</v>
      </c>
      <c r="AT26" s="107">
        <f>+EvolOf!H15</f>
        <v>194</v>
      </c>
      <c r="AU26" s="1">
        <f t="shared" si="8"/>
        <v>0</v>
      </c>
      <c r="AV26" s="1">
        <f t="shared" si="10"/>
        <v>0</v>
      </c>
      <c r="AW26" s="40">
        <f t="shared" si="11"/>
        <v>0</v>
      </c>
      <c r="AX26" s="1">
        <f t="shared" si="9"/>
        <v>0</v>
      </c>
      <c r="AY26" s="1">
        <f t="shared" si="12"/>
        <v>10966.321104828985</v>
      </c>
      <c r="AZ26" s="1">
        <f t="shared" si="13"/>
        <v>10966.321104828985</v>
      </c>
    </row>
    <row r="27" spans="2:66" x14ac:dyDescent="0.3">
      <c r="B27" s="1">
        <f t="shared" si="0"/>
        <v>227</v>
      </c>
      <c r="C27" s="1">
        <v>14</v>
      </c>
      <c r="D27" s="1">
        <v>49771</v>
      </c>
      <c r="E27" s="1">
        <v>227</v>
      </c>
      <c r="F27" s="1">
        <v>0</v>
      </c>
      <c r="G27" s="1">
        <v>0</v>
      </c>
      <c r="H27" s="1">
        <v>0</v>
      </c>
      <c r="I27" s="1">
        <v>0</v>
      </c>
      <c r="J27" s="1">
        <v>56.35</v>
      </c>
      <c r="K27" s="1">
        <v>1.07</v>
      </c>
      <c r="L27" s="1">
        <v>6.3</v>
      </c>
      <c r="M27" s="1">
        <v>1.47</v>
      </c>
      <c r="N27" s="1">
        <v>34</v>
      </c>
      <c r="O27" s="1">
        <v>184</v>
      </c>
      <c r="P27" s="1">
        <v>183</v>
      </c>
      <c r="Q27" s="1">
        <v>0</v>
      </c>
      <c r="R27" s="1">
        <v>0</v>
      </c>
      <c r="S27" s="1">
        <v>48</v>
      </c>
      <c r="T27" s="1">
        <v>4</v>
      </c>
      <c r="U27" s="1">
        <v>0</v>
      </c>
      <c r="V27" s="1">
        <f t="shared" si="14"/>
        <v>35</v>
      </c>
      <c r="W27" s="1">
        <f t="shared" si="15"/>
        <v>0</v>
      </c>
      <c r="X27" s="1">
        <f t="shared" si="15"/>
        <v>0</v>
      </c>
      <c r="Y27" s="1">
        <f t="shared" si="15"/>
        <v>0</v>
      </c>
      <c r="Z27" s="1">
        <f t="shared" si="16"/>
        <v>35</v>
      </c>
      <c r="AB27" s="13">
        <f t="shared" si="1"/>
        <v>0</v>
      </c>
      <c r="AC27" s="13">
        <f t="shared" si="2"/>
        <v>4.5399999999999998E-3</v>
      </c>
      <c r="AD27" s="13">
        <f t="shared" si="3"/>
        <v>4.5399999999999998E-3</v>
      </c>
      <c r="AE27" s="13">
        <f t="shared" si="4"/>
        <v>0</v>
      </c>
      <c r="AF27" s="13">
        <f t="shared" si="5"/>
        <v>0</v>
      </c>
      <c r="AG27" s="13">
        <f t="shared" si="6"/>
        <v>6.9999999999999999E-4</v>
      </c>
      <c r="AQ27" s="11">
        <f t="shared" si="17"/>
        <v>25</v>
      </c>
      <c r="AR27" s="11">
        <f t="shared" si="17"/>
        <v>14</v>
      </c>
      <c r="AS27" s="1">
        <f t="shared" si="7"/>
        <v>0</v>
      </c>
      <c r="AT27" s="107">
        <f>+EvolOf!H16</f>
        <v>238</v>
      </c>
      <c r="AU27" s="1">
        <f t="shared" si="8"/>
        <v>0</v>
      </c>
      <c r="AV27" s="1">
        <f t="shared" si="10"/>
        <v>0</v>
      </c>
      <c r="AW27" s="40">
        <f t="shared" si="11"/>
        <v>0</v>
      </c>
      <c r="AX27" s="1">
        <f t="shared" si="9"/>
        <v>0</v>
      </c>
      <c r="AY27" s="1">
        <f t="shared" si="12"/>
        <v>12965.390056230102</v>
      </c>
      <c r="AZ27" s="1">
        <f t="shared" si="13"/>
        <v>12965.390056230102</v>
      </c>
      <c r="BK27" s="1"/>
      <c r="BL27" s="1"/>
      <c r="BM27" s="1"/>
      <c r="BN27" s="1"/>
    </row>
    <row r="28" spans="2:66" x14ac:dyDescent="0.3">
      <c r="B28" s="1">
        <f t="shared" si="0"/>
        <v>266</v>
      </c>
      <c r="C28" s="1">
        <v>15</v>
      </c>
      <c r="D28" s="1">
        <v>49733</v>
      </c>
      <c r="E28" s="1">
        <v>265</v>
      </c>
      <c r="F28" s="1">
        <v>0</v>
      </c>
      <c r="G28" s="1">
        <v>1</v>
      </c>
      <c r="H28" s="1">
        <v>0</v>
      </c>
      <c r="I28" s="1">
        <v>0</v>
      </c>
      <c r="J28" s="1">
        <v>56.35</v>
      </c>
      <c r="K28" s="1">
        <v>1.17</v>
      </c>
      <c r="L28" s="1">
        <v>7.4</v>
      </c>
      <c r="M28" s="1">
        <v>1.93</v>
      </c>
      <c r="N28" s="1">
        <v>47</v>
      </c>
      <c r="O28" s="1">
        <v>209</v>
      </c>
      <c r="P28" s="1">
        <v>209</v>
      </c>
      <c r="Q28" s="1">
        <v>0</v>
      </c>
      <c r="R28" s="1">
        <v>0</v>
      </c>
      <c r="S28" s="1">
        <v>63</v>
      </c>
      <c r="T28" s="1">
        <v>5</v>
      </c>
      <c r="U28" s="1">
        <v>0</v>
      </c>
      <c r="V28" s="1">
        <f t="shared" si="14"/>
        <v>38</v>
      </c>
      <c r="W28" s="1">
        <f t="shared" si="15"/>
        <v>1</v>
      </c>
      <c r="X28" s="1">
        <f t="shared" si="15"/>
        <v>0</v>
      </c>
      <c r="Y28" s="1">
        <f t="shared" si="15"/>
        <v>0</v>
      </c>
      <c r="Z28" s="1">
        <f t="shared" si="16"/>
        <v>39</v>
      </c>
      <c r="AB28" s="13">
        <f t="shared" si="1"/>
        <v>0</v>
      </c>
      <c r="AC28" s="13">
        <f t="shared" si="2"/>
        <v>5.3200000000000001E-3</v>
      </c>
      <c r="AD28" s="13">
        <f t="shared" si="3"/>
        <v>5.3E-3</v>
      </c>
      <c r="AE28" s="13">
        <f t="shared" si="4"/>
        <v>2.0000000000000002E-5</v>
      </c>
      <c r="AF28" s="13">
        <f t="shared" si="5"/>
        <v>0</v>
      </c>
      <c r="AG28" s="13">
        <f t="shared" si="6"/>
        <v>7.7999999999999999E-4</v>
      </c>
      <c r="AQ28" s="11">
        <f t="shared" si="17"/>
        <v>26</v>
      </c>
      <c r="AR28" s="11">
        <f t="shared" si="17"/>
        <v>15</v>
      </c>
      <c r="AS28" s="1">
        <f t="shared" si="7"/>
        <v>0</v>
      </c>
      <c r="AT28" s="107">
        <f>+EvolOf!H17</f>
        <v>364</v>
      </c>
      <c r="AU28" s="1">
        <f t="shared" si="8"/>
        <v>0</v>
      </c>
      <c r="AV28" s="1">
        <f t="shared" si="10"/>
        <v>0</v>
      </c>
      <c r="AW28" s="40">
        <f t="shared" si="11"/>
        <v>0</v>
      </c>
      <c r="AX28" s="1">
        <f t="shared" si="9"/>
        <v>0</v>
      </c>
      <c r="AY28" s="1">
        <f t="shared" si="12"/>
        <v>15192.924030648492</v>
      </c>
      <c r="AZ28" s="1">
        <f t="shared" si="13"/>
        <v>15135.807774894172</v>
      </c>
      <c r="BK28" s="1"/>
      <c r="BL28" s="1"/>
      <c r="BM28" s="1"/>
      <c r="BN28" s="1"/>
    </row>
    <row r="29" spans="2:66" x14ac:dyDescent="0.3">
      <c r="B29" s="1">
        <f t="shared" si="0"/>
        <v>306</v>
      </c>
      <c r="C29" s="1">
        <v>16</v>
      </c>
      <c r="D29" s="1">
        <v>49693</v>
      </c>
      <c r="E29" s="1">
        <v>305</v>
      </c>
      <c r="F29" s="1">
        <v>0</v>
      </c>
      <c r="G29" s="1">
        <v>1</v>
      </c>
      <c r="H29" s="1">
        <v>0</v>
      </c>
      <c r="I29" s="1">
        <v>0</v>
      </c>
      <c r="J29" s="1">
        <v>56.35</v>
      </c>
      <c r="K29" s="1">
        <v>1.22</v>
      </c>
      <c r="L29" s="1">
        <v>9.3000000000000007</v>
      </c>
      <c r="M29" s="1">
        <v>1.76</v>
      </c>
      <c r="N29" s="1">
        <v>60</v>
      </c>
      <c r="O29" s="1">
        <v>236</v>
      </c>
      <c r="P29" s="1">
        <v>235</v>
      </c>
      <c r="Q29" s="1">
        <v>0</v>
      </c>
      <c r="R29" s="1">
        <v>0</v>
      </c>
      <c r="S29" s="1">
        <v>91</v>
      </c>
      <c r="T29" s="1">
        <v>8</v>
      </c>
      <c r="U29" s="1">
        <v>0</v>
      </c>
      <c r="V29" s="1">
        <f t="shared" si="14"/>
        <v>40</v>
      </c>
      <c r="W29" s="1">
        <f t="shared" si="15"/>
        <v>0</v>
      </c>
      <c r="X29" s="1">
        <f t="shared" si="15"/>
        <v>0</v>
      </c>
      <c r="Y29" s="1">
        <f t="shared" si="15"/>
        <v>0</v>
      </c>
      <c r="Z29" s="1">
        <f t="shared" si="16"/>
        <v>40</v>
      </c>
      <c r="AB29" s="13">
        <f t="shared" si="1"/>
        <v>0</v>
      </c>
      <c r="AC29" s="13">
        <f t="shared" si="2"/>
        <v>6.1199999999999996E-3</v>
      </c>
      <c r="AD29" s="13">
        <f t="shared" si="3"/>
        <v>6.1000000000000004E-3</v>
      </c>
      <c r="AE29" s="13">
        <f t="shared" si="4"/>
        <v>2.0000000000000002E-5</v>
      </c>
      <c r="AF29" s="13">
        <f t="shared" si="5"/>
        <v>0</v>
      </c>
      <c r="AG29" s="13">
        <f t="shared" si="6"/>
        <v>8.0000000000000004E-4</v>
      </c>
      <c r="AQ29" s="11">
        <f t="shared" si="17"/>
        <v>27</v>
      </c>
      <c r="AR29" s="11">
        <f t="shared" si="17"/>
        <v>16</v>
      </c>
      <c r="AS29" s="1">
        <f t="shared" si="7"/>
        <v>0</v>
      </c>
      <c r="AT29" s="107">
        <f>+EvolOf!H18</f>
        <v>386</v>
      </c>
      <c r="AU29" s="1">
        <f t="shared" si="8"/>
        <v>0</v>
      </c>
      <c r="AV29" s="1">
        <f t="shared" si="10"/>
        <v>0</v>
      </c>
      <c r="AW29" s="40">
        <f t="shared" si="11"/>
        <v>0</v>
      </c>
      <c r="AX29" s="1">
        <f t="shared" si="9"/>
        <v>0</v>
      </c>
      <c r="AY29" s="1">
        <f t="shared" si="12"/>
        <v>17477.574260821195</v>
      </c>
      <c r="AZ29" s="1">
        <f t="shared" si="13"/>
        <v>17420.458005066877</v>
      </c>
      <c r="BK29" s="1"/>
      <c r="BL29" s="1"/>
      <c r="BM29" s="1"/>
      <c r="BN29" s="1"/>
    </row>
    <row r="30" spans="2:66" x14ac:dyDescent="0.3">
      <c r="B30" s="1">
        <f t="shared" si="0"/>
        <v>348</v>
      </c>
      <c r="C30" s="1">
        <v>17</v>
      </c>
      <c r="D30" s="1">
        <v>49650</v>
      </c>
      <c r="E30" s="1">
        <v>346</v>
      </c>
      <c r="F30" s="1">
        <v>0</v>
      </c>
      <c r="G30" s="1">
        <v>2</v>
      </c>
      <c r="H30" s="1">
        <v>0</v>
      </c>
      <c r="I30" s="1">
        <v>0</v>
      </c>
      <c r="J30" s="1">
        <v>56.34</v>
      </c>
      <c r="K30" s="1">
        <v>1.3</v>
      </c>
      <c r="L30" s="1">
        <v>10.8</v>
      </c>
      <c r="M30" s="1">
        <v>2.14</v>
      </c>
      <c r="N30" s="1">
        <v>76</v>
      </c>
      <c r="O30" s="1">
        <v>263</v>
      </c>
      <c r="P30" s="1">
        <v>261</v>
      </c>
      <c r="Q30" s="1">
        <v>1</v>
      </c>
      <c r="R30" s="1">
        <v>0</v>
      </c>
      <c r="S30" s="1">
        <v>122</v>
      </c>
      <c r="T30" s="1">
        <v>11</v>
      </c>
      <c r="U30" s="1">
        <v>0</v>
      </c>
      <c r="V30" s="1">
        <f t="shared" si="14"/>
        <v>41</v>
      </c>
      <c r="W30" s="1">
        <f t="shared" si="15"/>
        <v>1</v>
      </c>
      <c r="X30" s="1">
        <f t="shared" si="15"/>
        <v>0</v>
      </c>
      <c r="Y30" s="1">
        <f t="shared" si="15"/>
        <v>0</v>
      </c>
      <c r="Z30" s="1">
        <f t="shared" si="16"/>
        <v>42</v>
      </c>
      <c r="AB30" s="13">
        <f t="shared" si="1"/>
        <v>0</v>
      </c>
      <c r="AC30" s="13">
        <f t="shared" si="2"/>
        <v>6.96E-3</v>
      </c>
      <c r="AD30" s="13">
        <f t="shared" si="3"/>
        <v>6.9199999999999999E-3</v>
      </c>
      <c r="AE30" s="13">
        <f t="shared" si="4"/>
        <v>4.0000000000000003E-5</v>
      </c>
      <c r="AF30" s="13">
        <f t="shared" si="5"/>
        <v>0</v>
      </c>
      <c r="AG30" s="13">
        <f t="shared" si="6"/>
        <v>8.4000000000000003E-4</v>
      </c>
      <c r="AQ30" s="11">
        <f t="shared" si="17"/>
        <v>28</v>
      </c>
      <c r="AR30" s="11">
        <f t="shared" si="17"/>
        <v>17</v>
      </c>
      <c r="AS30" s="1">
        <f t="shared" si="7"/>
        <v>0</v>
      </c>
      <c r="AT30" s="107">
        <f>+EvolOf!H19</f>
        <v>526</v>
      </c>
      <c r="AU30" s="1">
        <f t="shared" si="8"/>
        <v>0</v>
      </c>
      <c r="AV30" s="1">
        <f t="shared" si="10"/>
        <v>0</v>
      </c>
      <c r="AW30" s="40">
        <f t="shared" si="11"/>
        <v>0</v>
      </c>
      <c r="AX30" s="1">
        <f t="shared" si="9"/>
        <v>0</v>
      </c>
      <c r="AY30" s="1">
        <f t="shared" si="12"/>
        <v>19876.457002502539</v>
      </c>
      <c r="AZ30" s="1">
        <f t="shared" si="13"/>
        <v>19762.2244909939</v>
      </c>
    </row>
    <row r="31" spans="2:66" x14ac:dyDescent="0.3">
      <c r="B31" s="1">
        <f t="shared" si="0"/>
        <v>404</v>
      </c>
      <c r="C31" s="1">
        <v>18</v>
      </c>
      <c r="D31" s="1">
        <v>49594</v>
      </c>
      <c r="E31" s="1">
        <v>401</v>
      </c>
      <c r="F31" s="1">
        <v>0</v>
      </c>
      <c r="G31" s="1">
        <v>3</v>
      </c>
      <c r="H31" s="1">
        <v>0</v>
      </c>
      <c r="I31" s="1">
        <v>0</v>
      </c>
      <c r="J31" s="1">
        <v>56.35</v>
      </c>
      <c r="K31" s="1">
        <v>1.34</v>
      </c>
      <c r="L31" s="1">
        <v>11.5</v>
      </c>
      <c r="M31" s="1">
        <v>2.5</v>
      </c>
      <c r="N31" s="1">
        <v>91</v>
      </c>
      <c r="O31" s="1">
        <v>304</v>
      </c>
      <c r="P31" s="1">
        <v>302</v>
      </c>
      <c r="Q31" s="1">
        <v>1</v>
      </c>
      <c r="R31" s="1">
        <v>0</v>
      </c>
      <c r="S31" s="1">
        <v>153</v>
      </c>
      <c r="T31" s="1">
        <v>14</v>
      </c>
      <c r="U31" s="1">
        <v>0</v>
      </c>
      <c r="V31" s="1">
        <f t="shared" si="14"/>
        <v>55</v>
      </c>
      <c r="W31" s="1">
        <f t="shared" si="15"/>
        <v>1</v>
      </c>
      <c r="X31" s="1">
        <f t="shared" si="15"/>
        <v>0</v>
      </c>
      <c r="Y31" s="1">
        <f t="shared" si="15"/>
        <v>0</v>
      </c>
      <c r="Z31" s="1">
        <f t="shared" si="16"/>
        <v>56</v>
      </c>
      <c r="AB31" s="13">
        <f t="shared" si="1"/>
        <v>0</v>
      </c>
      <c r="AC31" s="13">
        <f t="shared" si="2"/>
        <v>8.0800000000000004E-3</v>
      </c>
      <c r="AD31" s="13">
        <f t="shared" si="3"/>
        <v>8.0199999999999994E-3</v>
      </c>
      <c r="AE31" s="13">
        <f t="shared" si="4"/>
        <v>6.0000000000000002E-5</v>
      </c>
      <c r="AF31" s="13">
        <f t="shared" si="5"/>
        <v>0</v>
      </c>
      <c r="AG31" s="13">
        <f t="shared" si="6"/>
        <v>1.1199999999999999E-3</v>
      </c>
      <c r="AQ31" s="11">
        <f t="shared" si="17"/>
        <v>29</v>
      </c>
      <c r="AR31" s="11">
        <f t="shared" si="17"/>
        <v>18</v>
      </c>
      <c r="AS31" s="1">
        <f t="shared" si="7"/>
        <v>0</v>
      </c>
      <c r="AT31" s="107">
        <f>+EvolOf!H20</f>
        <v>1006</v>
      </c>
      <c r="AU31" s="1">
        <f t="shared" si="8"/>
        <v>0</v>
      </c>
      <c r="AV31" s="1">
        <f t="shared" si="10"/>
        <v>0</v>
      </c>
      <c r="AW31" s="40">
        <f t="shared" si="11"/>
        <v>0</v>
      </c>
      <c r="AX31" s="1">
        <f t="shared" si="9"/>
        <v>0</v>
      </c>
      <c r="AY31" s="1">
        <f t="shared" si="12"/>
        <v>23074.967324744324</v>
      </c>
      <c r="AZ31" s="1">
        <f t="shared" si="13"/>
        <v>22903.618557481372</v>
      </c>
    </row>
    <row r="32" spans="2:66" x14ac:dyDescent="0.3">
      <c r="B32" s="1">
        <f t="shared" si="0"/>
        <v>467</v>
      </c>
      <c r="C32" s="1">
        <v>19</v>
      </c>
      <c r="D32" s="1">
        <v>49532</v>
      </c>
      <c r="E32" s="1">
        <v>463</v>
      </c>
      <c r="F32" s="1">
        <v>0</v>
      </c>
      <c r="G32" s="1">
        <v>4</v>
      </c>
      <c r="H32" s="1">
        <v>0</v>
      </c>
      <c r="I32" s="1">
        <v>0</v>
      </c>
      <c r="J32" s="1">
        <v>56.35</v>
      </c>
      <c r="K32" s="1">
        <v>1.36</v>
      </c>
      <c r="L32" s="1">
        <v>11.7</v>
      </c>
      <c r="M32" s="1">
        <v>2.11</v>
      </c>
      <c r="N32" s="1">
        <v>106</v>
      </c>
      <c r="O32" s="1">
        <v>350</v>
      </c>
      <c r="P32" s="1">
        <v>348</v>
      </c>
      <c r="Q32" s="1">
        <v>2</v>
      </c>
      <c r="R32" s="1">
        <v>0</v>
      </c>
      <c r="S32" s="1">
        <v>188</v>
      </c>
      <c r="T32" s="1">
        <v>18</v>
      </c>
      <c r="U32" s="1">
        <v>0</v>
      </c>
      <c r="V32" s="1">
        <f t="shared" si="14"/>
        <v>62</v>
      </c>
      <c r="W32" s="1">
        <f t="shared" si="15"/>
        <v>1</v>
      </c>
      <c r="X32" s="1">
        <f t="shared" si="15"/>
        <v>0</v>
      </c>
      <c r="Y32" s="1">
        <f t="shared" si="15"/>
        <v>0</v>
      </c>
      <c r="Z32" s="1">
        <f t="shared" si="16"/>
        <v>63</v>
      </c>
      <c r="AB32" s="13">
        <f t="shared" si="1"/>
        <v>0</v>
      </c>
      <c r="AC32" s="13">
        <f t="shared" si="2"/>
        <v>9.3399999999999993E-3</v>
      </c>
      <c r="AD32" s="13">
        <f t="shared" si="3"/>
        <v>9.2599999999999991E-3</v>
      </c>
      <c r="AE32" s="13">
        <f t="shared" si="4"/>
        <v>8.0000000000000007E-5</v>
      </c>
      <c r="AF32" s="13">
        <f t="shared" si="5"/>
        <v>0</v>
      </c>
      <c r="AG32" s="13">
        <f t="shared" si="6"/>
        <v>1.2600000000000001E-3</v>
      </c>
      <c r="AQ32" s="11">
        <f t="shared" ref="AQ32:AR47" si="18">+AQ31+1</f>
        <v>30</v>
      </c>
      <c r="AR32" s="11">
        <f t="shared" si="18"/>
        <v>19</v>
      </c>
      <c r="AS32" s="1">
        <f t="shared" si="7"/>
        <v>0</v>
      </c>
      <c r="AT32" s="107">
        <f>+EvolOf!H21</f>
        <v>1606</v>
      </c>
      <c r="AU32" s="1">
        <f t="shared" si="8"/>
        <v>0</v>
      </c>
      <c r="AV32" s="1">
        <f t="shared" si="10"/>
        <v>0</v>
      </c>
      <c r="AW32" s="40">
        <f t="shared" si="11"/>
        <v>0</v>
      </c>
      <c r="AX32" s="1">
        <f t="shared" si="9"/>
        <v>0</v>
      </c>
      <c r="AY32" s="1">
        <f t="shared" si="12"/>
        <v>26673.291437266336</v>
      </c>
      <c r="AZ32" s="1">
        <f t="shared" si="13"/>
        <v>26444.826414249066</v>
      </c>
    </row>
    <row r="33" spans="1:66" x14ac:dyDescent="0.3">
      <c r="B33" s="1">
        <f t="shared" si="0"/>
        <v>536</v>
      </c>
      <c r="C33" s="1">
        <v>20</v>
      </c>
      <c r="D33" s="1">
        <v>49463</v>
      </c>
      <c r="E33" s="1">
        <v>531</v>
      </c>
      <c r="F33" s="1">
        <v>0</v>
      </c>
      <c r="G33" s="1">
        <v>5</v>
      </c>
      <c r="H33" s="1">
        <v>0</v>
      </c>
      <c r="I33" s="1">
        <v>0</v>
      </c>
      <c r="J33" s="1">
        <v>56.34</v>
      </c>
      <c r="K33" s="1">
        <v>1.39</v>
      </c>
      <c r="L33" s="1">
        <v>11.9</v>
      </c>
      <c r="M33" s="1">
        <v>2.06</v>
      </c>
      <c r="N33" s="1">
        <v>124</v>
      </c>
      <c r="O33" s="1">
        <v>402</v>
      </c>
      <c r="P33" s="1">
        <v>399</v>
      </c>
      <c r="Q33" s="1">
        <v>3</v>
      </c>
      <c r="R33" s="1">
        <v>0</v>
      </c>
      <c r="S33" s="1">
        <v>222</v>
      </c>
      <c r="T33" s="1">
        <v>21</v>
      </c>
      <c r="U33" s="1">
        <v>0</v>
      </c>
      <c r="V33" s="1">
        <f t="shared" si="14"/>
        <v>68</v>
      </c>
      <c r="W33" s="1">
        <f t="shared" si="15"/>
        <v>1</v>
      </c>
      <c r="X33" s="1">
        <f t="shared" si="15"/>
        <v>0</v>
      </c>
      <c r="Y33" s="1">
        <f t="shared" si="15"/>
        <v>0</v>
      </c>
      <c r="Z33" s="1">
        <f t="shared" si="16"/>
        <v>69</v>
      </c>
      <c r="AB33" s="13">
        <f t="shared" si="1"/>
        <v>0</v>
      </c>
      <c r="AC33" s="13">
        <f t="shared" si="2"/>
        <v>1.072E-2</v>
      </c>
      <c r="AD33" s="13">
        <f t="shared" si="3"/>
        <v>1.0619999999999999E-2</v>
      </c>
      <c r="AE33" s="13">
        <f t="shared" si="4"/>
        <v>1E-4</v>
      </c>
      <c r="AF33" s="13">
        <f t="shared" si="5"/>
        <v>0</v>
      </c>
      <c r="AG33" s="13">
        <f t="shared" si="6"/>
        <v>1.3799999999999999E-3</v>
      </c>
      <c r="AQ33" s="11">
        <f t="shared" si="18"/>
        <v>31</v>
      </c>
      <c r="AR33" s="11">
        <f t="shared" si="18"/>
        <v>20</v>
      </c>
      <c r="AS33" s="1">
        <f t="shared" si="7"/>
        <v>0</v>
      </c>
      <c r="AT33" s="107">
        <f>+EvolOf!H22</f>
        <v>2117</v>
      </c>
      <c r="AU33" s="1">
        <f t="shared" si="8"/>
        <v>0</v>
      </c>
      <c r="AV33" s="1">
        <f t="shared" si="10"/>
        <v>0</v>
      </c>
      <c r="AW33" s="40">
        <f t="shared" si="11"/>
        <v>0</v>
      </c>
      <c r="AX33" s="1">
        <f t="shared" si="9"/>
        <v>0</v>
      </c>
      <c r="AY33" s="1">
        <f t="shared" si="12"/>
        <v>30614.313084314254</v>
      </c>
      <c r="AZ33" s="1">
        <f t="shared" si="13"/>
        <v>30328.731805542666</v>
      </c>
    </row>
    <row r="34" spans="1:66" x14ac:dyDescent="0.3">
      <c r="B34" s="1">
        <f t="shared" si="0"/>
        <v>616</v>
      </c>
      <c r="C34" s="1">
        <v>21</v>
      </c>
      <c r="D34" s="1">
        <v>49383</v>
      </c>
      <c r="E34" s="1">
        <v>609</v>
      </c>
      <c r="F34" s="1">
        <v>0</v>
      </c>
      <c r="G34" s="1">
        <v>7</v>
      </c>
      <c r="H34" s="1">
        <v>0</v>
      </c>
      <c r="I34" s="1">
        <v>0</v>
      </c>
      <c r="J34" s="1">
        <v>56.35</v>
      </c>
      <c r="K34" s="1">
        <v>1.41</v>
      </c>
      <c r="L34" s="1">
        <v>12</v>
      </c>
      <c r="M34" s="1">
        <v>1.99</v>
      </c>
      <c r="N34" s="1">
        <v>145</v>
      </c>
      <c r="O34" s="1">
        <v>460</v>
      </c>
      <c r="P34" s="1">
        <v>456</v>
      </c>
      <c r="Q34" s="1">
        <v>4</v>
      </c>
      <c r="R34" s="1">
        <v>0</v>
      </c>
      <c r="S34" s="1">
        <v>259</v>
      </c>
      <c r="T34" s="1">
        <v>24</v>
      </c>
      <c r="U34" s="1">
        <v>0</v>
      </c>
      <c r="V34" s="1">
        <f t="shared" si="14"/>
        <v>78</v>
      </c>
      <c r="W34" s="1">
        <f t="shared" si="15"/>
        <v>2</v>
      </c>
      <c r="X34" s="1">
        <f t="shared" si="15"/>
        <v>0</v>
      </c>
      <c r="Y34" s="1">
        <f t="shared" si="15"/>
        <v>0</v>
      </c>
      <c r="Z34" s="1">
        <f t="shared" si="16"/>
        <v>80</v>
      </c>
      <c r="AB34" s="13">
        <f t="shared" si="1"/>
        <v>0</v>
      </c>
      <c r="AC34" s="13">
        <f t="shared" si="2"/>
        <v>1.2319999999999999E-2</v>
      </c>
      <c r="AD34" s="13">
        <f t="shared" si="3"/>
        <v>1.218E-2</v>
      </c>
      <c r="AE34" s="13">
        <f t="shared" si="4"/>
        <v>1.3999999999999999E-4</v>
      </c>
      <c r="AF34" s="13">
        <f t="shared" si="5"/>
        <v>0</v>
      </c>
      <c r="AG34" s="13">
        <f t="shared" si="6"/>
        <v>1.6000000000000001E-3</v>
      </c>
      <c r="AQ34" s="11">
        <f t="shared" si="18"/>
        <v>32</v>
      </c>
      <c r="AR34" s="11">
        <f t="shared" si="18"/>
        <v>21</v>
      </c>
      <c r="AS34" s="1">
        <f t="shared" si="7"/>
        <v>0</v>
      </c>
      <c r="AT34" s="107">
        <f>+EvolOf!H23</f>
        <v>2929</v>
      </c>
      <c r="AU34" s="1">
        <f t="shared" si="8"/>
        <v>0</v>
      </c>
      <c r="AV34" s="1">
        <f t="shared" si="10"/>
        <v>0</v>
      </c>
      <c r="AW34" s="40">
        <f t="shared" si="11"/>
        <v>0</v>
      </c>
      <c r="AX34" s="1">
        <f t="shared" si="9"/>
        <v>0</v>
      </c>
      <c r="AY34" s="1">
        <f t="shared" si="12"/>
        <v>35183.61354465966</v>
      </c>
      <c r="AZ34" s="1">
        <f t="shared" si="13"/>
        <v>34783.799754379441</v>
      </c>
    </row>
    <row r="35" spans="1:66" x14ac:dyDescent="0.3">
      <c r="B35" s="1">
        <f t="shared" si="0"/>
        <v>702</v>
      </c>
      <c r="C35" s="1">
        <v>22</v>
      </c>
      <c r="D35" s="1">
        <v>49296</v>
      </c>
      <c r="E35" s="1">
        <v>694</v>
      </c>
      <c r="F35" s="1">
        <v>0</v>
      </c>
      <c r="G35" s="1">
        <v>8</v>
      </c>
      <c r="H35" s="1">
        <v>0</v>
      </c>
      <c r="I35" s="1">
        <v>0</v>
      </c>
      <c r="J35" s="1">
        <v>56.34</v>
      </c>
      <c r="K35" s="1">
        <v>1.43</v>
      </c>
      <c r="L35" s="1">
        <v>12.2</v>
      </c>
      <c r="M35" s="1">
        <v>1.97</v>
      </c>
      <c r="N35" s="1">
        <v>167</v>
      </c>
      <c r="O35" s="1">
        <v>525</v>
      </c>
      <c r="P35" s="1">
        <v>520</v>
      </c>
      <c r="Q35" s="1">
        <v>5</v>
      </c>
      <c r="R35" s="1">
        <v>0</v>
      </c>
      <c r="S35" s="1">
        <v>297</v>
      </c>
      <c r="T35" s="1">
        <v>28</v>
      </c>
      <c r="U35" s="1">
        <v>0</v>
      </c>
      <c r="V35" s="1">
        <f t="shared" si="14"/>
        <v>85</v>
      </c>
      <c r="W35" s="1">
        <f t="shared" si="15"/>
        <v>1</v>
      </c>
      <c r="X35" s="1">
        <f t="shared" si="15"/>
        <v>0</v>
      </c>
      <c r="Y35" s="1">
        <f t="shared" si="15"/>
        <v>0</v>
      </c>
      <c r="Z35" s="1">
        <f t="shared" si="16"/>
        <v>86</v>
      </c>
      <c r="AB35" s="13">
        <f t="shared" si="1"/>
        <v>0</v>
      </c>
      <c r="AC35" s="13">
        <f t="shared" si="2"/>
        <v>1.404E-2</v>
      </c>
      <c r="AD35" s="13">
        <f t="shared" si="3"/>
        <v>1.388E-2</v>
      </c>
      <c r="AE35" s="13">
        <f t="shared" si="4"/>
        <v>1.6000000000000001E-4</v>
      </c>
      <c r="AF35" s="13">
        <f t="shared" si="5"/>
        <v>0</v>
      </c>
      <c r="AG35" s="13">
        <f t="shared" si="6"/>
        <v>1.72E-3</v>
      </c>
      <c r="AQ35" s="11">
        <f t="shared" si="18"/>
        <v>33</v>
      </c>
      <c r="AR35" s="11">
        <f t="shared" si="18"/>
        <v>22</v>
      </c>
      <c r="AS35" s="1">
        <f t="shared" si="7"/>
        <v>0</v>
      </c>
      <c r="AT35" s="107">
        <f>+EvolOf!H24</f>
        <v>4130</v>
      </c>
      <c r="AU35" s="1">
        <f t="shared" si="8"/>
        <v>0</v>
      </c>
      <c r="AV35" s="1">
        <f t="shared" si="10"/>
        <v>0</v>
      </c>
      <c r="AW35" s="40">
        <f t="shared" si="11"/>
        <v>0</v>
      </c>
      <c r="AX35" s="1">
        <f t="shared" si="9"/>
        <v>0</v>
      </c>
      <c r="AY35" s="1">
        <f t="shared" si="12"/>
        <v>40095.611539530983</v>
      </c>
      <c r="AZ35" s="1">
        <f t="shared" si="13"/>
        <v>39638.681493496435</v>
      </c>
    </row>
    <row r="36" spans="1:66" x14ac:dyDescent="0.3">
      <c r="B36" s="1">
        <f t="shared" si="0"/>
        <v>801</v>
      </c>
      <c r="C36" s="1">
        <v>23</v>
      </c>
      <c r="D36" s="1">
        <v>49197</v>
      </c>
      <c r="E36" s="1">
        <v>790</v>
      </c>
      <c r="F36" s="1">
        <v>0</v>
      </c>
      <c r="G36" s="1">
        <v>11</v>
      </c>
      <c r="H36" s="1">
        <v>0</v>
      </c>
      <c r="I36" s="1">
        <v>0</v>
      </c>
      <c r="J36" s="1">
        <v>56.34</v>
      </c>
      <c r="K36" s="1">
        <v>1.44</v>
      </c>
      <c r="L36" s="1">
        <v>12.9</v>
      </c>
      <c r="M36" s="1">
        <v>1.85</v>
      </c>
      <c r="N36" s="1">
        <v>195</v>
      </c>
      <c r="O36" s="1">
        <v>597</v>
      </c>
      <c r="P36" s="1">
        <v>589</v>
      </c>
      <c r="Q36" s="1">
        <v>7</v>
      </c>
      <c r="R36" s="1">
        <v>0</v>
      </c>
      <c r="S36" s="1">
        <v>337</v>
      </c>
      <c r="T36" s="1">
        <v>32</v>
      </c>
      <c r="U36" s="1">
        <v>0</v>
      </c>
      <c r="V36" s="1">
        <f t="shared" si="14"/>
        <v>96</v>
      </c>
      <c r="W36" s="1">
        <f t="shared" si="15"/>
        <v>3</v>
      </c>
      <c r="X36" s="1">
        <f t="shared" si="15"/>
        <v>0</v>
      </c>
      <c r="Y36" s="1">
        <f t="shared" si="15"/>
        <v>0</v>
      </c>
      <c r="Z36" s="1">
        <f t="shared" si="16"/>
        <v>99</v>
      </c>
      <c r="AB36" s="13">
        <f t="shared" si="1"/>
        <v>0</v>
      </c>
      <c r="AC36" s="13">
        <f t="shared" si="2"/>
        <v>1.602E-2</v>
      </c>
      <c r="AD36" s="13">
        <f t="shared" si="3"/>
        <v>1.5800000000000002E-2</v>
      </c>
      <c r="AE36" s="13">
        <f t="shared" si="4"/>
        <v>2.2000000000000001E-4</v>
      </c>
      <c r="AF36" s="13">
        <f t="shared" si="5"/>
        <v>0</v>
      </c>
      <c r="AG36" s="13">
        <f t="shared" si="6"/>
        <v>1.98E-3</v>
      </c>
      <c r="AQ36" s="11">
        <f t="shared" si="18"/>
        <v>34</v>
      </c>
      <c r="AR36" s="11">
        <f t="shared" si="18"/>
        <v>23</v>
      </c>
      <c r="AS36" s="1">
        <f t="shared" si="7"/>
        <v>45750.120859208422</v>
      </c>
      <c r="AT36" s="107">
        <f>+EvolOf!H25</f>
        <v>5844</v>
      </c>
      <c r="AU36" s="1">
        <f t="shared" si="8"/>
        <v>47610</v>
      </c>
      <c r="AV36" s="1">
        <f t="shared" si="10"/>
        <v>-1859.8791407915778</v>
      </c>
      <c r="AW36" s="40">
        <f t="shared" si="11"/>
        <v>-3.9064884284637169E-2</v>
      </c>
      <c r="AX36" s="1">
        <f t="shared" si="9"/>
        <v>3459150.4183516176</v>
      </c>
      <c r="AY36" s="1">
        <f t="shared" si="12"/>
        <v>45750.120859208422</v>
      </c>
      <c r="AZ36" s="1">
        <f t="shared" si="13"/>
        <v>45121.842045910933</v>
      </c>
      <c r="BK36" s="1"/>
      <c r="BL36" s="1"/>
      <c r="BM36" s="1"/>
      <c r="BN36" s="1"/>
    </row>
    <row r="37" spans="1:66" x14ac:dyDescent="0.3">
      <c r="B37" s="1">
        <f t="shared" si="0"/>
        <v>916</v>
      </c>
      <c r="C37" s="1">
        <v>24</v>
      </c>
      <c r="D37" s="1">
        <v>49082</v>
      </c>
      <c r="E37" s="1">
        <v>902</v>
      </c>
      <c r="F37" s="1">
        <v>0</v>
      </c>
      <c r="G37" s="1">
        <v>14</v>
      </c>
      <c r="H37" s="1">
        <v>0</v>
      </c>
      <c r="I37" s="1">
        <v>0</v>
      </c>
      <c r="J37" s="1">
        <v>56.35</v>
      </c>
      <c r="K37" s="1">
        <v>1.46</v>
      </c>
      <c r="L37" s="1">
        <v>13.4</v>
      </c>
      <c r="M37" s="1">
        <v>1.9</v>
      </c>
      <c r="N37" s="1">
        <v>223</v>
      </c>
      <c r="O37" s="1">
        <v>683</v>
      </c>
      <c r="P37" s="1">
        <v>673</v>
      </c>
      <c r="Q37" s="1">
        <v>9</v>
      </c>
      <c r="R37" s="1">
        <v>0</v>
      </c>
      <c r="S37" s="1">
        <v>390</v>
      </c>
      <c r="T37" s="1">
        <v>38</v>
      </c>
      <c r="U37" s="1">
        <v>0</v>
      </c>
      <c r="V37" s="1">
        <f t="shared" si="14"/>
        <v>112</v>
      </c>
      <c r="W37" s="1">
        <f t="shared" si="15"/>
        <v>3</v>
      </c>
      <c r="X37" s="1">
        <f t="shared" si="15"/>
        <v>0</v>
      </c>
      <c r="Y37" s="1">
        <f t="shared" si="15"/>
        <v>0</v>
      </c>
      <c r="Z37" s="1">
        <f t="shared" si="16"/>
        <v>115</v>
      </c>
      <c r="AB37" s="13">
        <f t="shared" si="1"/>
        <v>0</v>
      </c>
      <c r="AC37" s="13">
        <f t="shared" si="2"/>
        <v>1.8319999999999999E-2</v>
      </c>
      <c r="AD37" s="13">
        <f t="shared" si="3"/>
        <v>1.804E-2</v>
      </c>
      <c r="AE37" s="13">
        <f t="shared" si="4"/>
        <v>2.7999999999999998E-4</v>
      </c>
      <c r="AF37" s="13">
        <f t="shared" si="5"/>
        <v>0</v>
      </c>
      <c r="AG37" s="13">
        <f t="shared" si="6"/>
        <v>2.3E-3</v>
      </c>
      <c r="AQ37" s="11">
        <f t="shared" si="18"/>
        <v>35</v>
      </c>
      <c r="AR37" s="11">
        <f t="shared" si="18"/>
        <v>24</v>
      </c>
      <c r="AS37" s="1">
        <f t="shared" si="7"/>
        <v>52318.490270954957</v>
      </c>
      <c r="AT37" s="107">
        <f>+EvolOf!H26</f>
        <v>7698</v>
      </c>
      <c r="AU37" s="1">
        <f t="shared" si="8"/>
        <v>56188</v>
      </c>
      <c r="AV37" s="1">
        <f t="shared" si="10"/>
        <v>-3869.5097290450431</v>
      </c>
      <c r="AW37" s="40">
        <f t="shared" si="11"/>
        <v>-6.8867191020236418E-2</v>
      </c>
      <c r="AX37" s="1">
        <f t="shared" si="9"/>
        <v>14973105.543174243</v>
      </c>
      <c r="AY37" s="1">
        <f t="shared" si="12"/>
        <v>52318.490270954957</v>
      </c>
      <c r="AZ37" s="1">
        <f t="shared" si="13"/>
        <v>51518.862690394504</v>
      </c>
      <c r="BK37" s="1"/>
      <c r="BL37" s="1"/>
      <c r="BM37" s="1"/>
      <c r="BN37" s="1"/>
    </row>
    <row r="38" spans="1:66" x14ac:dyDescent="0.3">
      <c r="B38" s="1">
        <f t="shared" si="0"/>
        <v>1046</v>
      </c>
      <c r="C38" s="1">
        <v>25</v>
      </c>
      <c r="D38" s="1">
        <v>48951</v>
      </c>
      <c r="E38" s="1">
        <v>1028</v>
      </c>
      <c r="F38" s="1">
        <v>0</v>
      </c>
      <c r="G38" s="1">
        <v>18</v>
      </c>
      <c r="H38" s="1">
        <v>0</v>
      </c>
      <c r="I38" s="1">
        <v>0</v>
      </c>
      <c r="J38" s="1">
        <v>56.34</v>
      </c>
      <c r="K38" s="1">
        <v>1.47</v>
      </c>
      <c r="L38" s="1">
        <v>14</v>
      </c>
      <c r="M38" s="1">
        <v>1.94</v>
      </c>
      <c r="N38" s="1">
        <v>257</v>
      </c>
      <c r="O38" s="1">
        <v>780</v>
      </c>
      <c r="P38" s="1">
        <v>767</v>
      </c>
      <c r="Q38" s="1">
        <v>12</v>
      </c>
      <c r="R38" s="1">
        <v>0</v>
      </c>
      <c r="S38" s="1">
        <v>448</v>
      </c>
      <c r="T38" s="1">
        <v>44</v>
      </c>
      <c r="U38" s="1">
        <v>0</v>
      </c>
      <c r="V38" s="1">
        <f t="shared" si="14"/>
        <v>126</v>
      </c>
      <c r="W38" s="1">
        <f t="shared" si="15"/>
        <v>4</v>
      </c>
      <c r="X38" s="1">
        <f t="shared" si="15"/>
        <v>0</v>
      </c>
      <c r="Y38" s="1">
        <f t="shared" si="15"/>
        <v>0</v>
      </c>
      <c r="Z38" s="1">
        <f t="shared" si="16"/>
        <v>130</v>
      </c>
      <c r="AB38" s="13">
        <f t="shared" si="1"/>
        <v>0</v>
      </c>
      <c r="AC38" s="13">
        <f t="shared" si="2"/>
        <v>2.0920000000000001E-2</v>
      </c>
      <c r="AD38" s="13">
        <f t="shared" si="3"/>
        <v>2.0559999999999998E-2</v>
      </c>
      <c r="AE38" s="13">
        <f t="shared" si="4"/>
        <v>3.6000000000000002E-4</v>
      </c>
      <c r="AF38" s="13">
        <f t="shared" si="5"/>
        <v>0</v>
      </c>
      <c r="AG38" s="13">
        <f t="shared" si="6"/>
        <v>2.5999999999999999E-3</v>
      </c>
      <c r="AQ38" s="11">
        <f t="shared" si="18"/>
        <v>36</v>
      </c>
      <c r="AR38" s="11">
        <f t="shared" si="18"/>
        <v>25</v>
      </c>
      <c r="AS38" s="1">
        <f t="shared" si="7"/>
        <v>59743.603519016244</v>
      </c>
      <c r="AT38" s="107">
        <f>+EvolOf!H27</f>
        <v>9149</v>
      </c>
      <c r="AU38" s="1">
        <f t="shared" si="8"/>
        <v>64059</v>
      </c>
      <c r="AV38" s="1">
        <f t="shared" si="10"/>
        <v>-4315.3964809837562</v>
      </c>
      <c r="AW38" s="40">
        <f t="shared" si="11"/>
        <v>-6.7365967014529682E-2</v>
      </c>
      <c r="AX38" s="1">
        <f t="shared" si="9"/>
        <v>18622646.788086988</v>
      </c>
      <c r="AY38" s="1">
        <f t="shared" si="12"/>
        <v>59743.603519016244</v>
      </c>
      <c r="AZ38" s="1">
        <f t="shared" si="13"/>
        <v>58715.510915438528</v>
      </c>
      <c r="BK38" s="1"/>
      <c r="BL38" s="1"/>
      <c r="BM38" s="1"/>
      <c r="BN38" s="1"/>
    </row>
    <row r="39" spans="1:66" x14ac:dyDescent="0.3">
      <c r="B39" s="1">
        <f t="shared" si="0"/>
        <v>1193</v>
      </c>
      <c r="C39" s="1">
        <v>26</v>
      </c>
      <c r="D39" s="1">
        <v>48805</v>
      </c>
      <c r="E39" s="1">
        <v>1170</v>
      </c>
      <c r="F39" s="1">
        <v>0</v>
      </c>
      <c r="G39" s="1">
        <v>23</v>
      </c>
      <c r="H39" s="1">
        <v>0</v>
      </c>
      <c r="I39" s="1">
        <v>0</v>
      </c>
      <c r="J39" s="1">
        <v>56.34</v>
      </c>
      <c r="K39" s="1">
        <v>1.47</v>
      </c>
      <c r="L39" s="1">
        <v>14.3</v>
      </c>
      <c r="M39" s="1">
        <v>1.93</v>
      </c>
      <c r="N39" s="1">
        <v>295</v>
      </c>
      <c r="O39" s="1">
        <v>889</v>
      </c>
      <c r="P39" s="1">
        <v>872</v>
      </c>
      <c r="Q39" s="1">
        <v>16</v>
      </c>
      <c r="R39" s="1">
        <v>0</v>
      </c>
      <c r="S39" s="1">
        <v>512</v>
      </c>
      <c r="T39" s="1">
        <v>51</v>
      </c>
      <c r="U39" s="1">
        <v>0</v>
      </c>
      <c r="V39" s="1">
        <f t="shared" si="14"/>
        <v>142</v>
      </c>
      <c r="W39" s="1">
        <f t="shared" si="15"/>
        <v>5</v>
      </c>
      <c r="X39" s="1">
        <f t="shared" si="15"/>
        <v>0</v>
      </c>
      <c r="Y39" s="1">
        <f t="shared" si="15"/>
        <v>0</v>
      </c>
      <c r="Z39" s="1">
        <f t="shared" si="16"/>
        <v>147</v>
      </c>
      <c r="AB39" s="13">
        <f t="shared" si="1"/>
        <v>0</v>
      </c>
      <c r="AC39" s="13">
        <f t="shared" si="2"/>
        <v>2.3859999999999999E-2</v>
      </c>
      <c r="AD39" s="13">
        <f t="shared" si="3"/>
        <v>2.3400000000000001E-2</v>
      </c>
      <c r="AE39" s="13">
        <f t="shared" si="4"/>
        <v>4.6000000000000001E-4</v>
      </c>
      <c r="AF39" s="13">
        <f t="shared" si="5"/>
        <v>0</v>
      </c>
      <c r="AG39" s="13">
        <f t="shared" si="6"/>
        <v>2.9399999999999999E-3</v>
      </c>
      <c r="AQ39" s="11">
        <f t="shared" si="18"/>
        <v>37</v>
      </c>
      <c r="AR39" s="11">
        <f t="shared" si="18"/>
        <v>26</v>
      </c>
      <c r="AS39" s="1">
        <f t="shared" si="7"/>
        <v>68139.693114900932</v>
      </c>
      <c r="AT39" s="107">
        <f>+EvolOf!H28</f>
        <v>11178</v>
      </c>
      <c r="AU39" s="1">
        <f t="shared" si="8"/>
        <v>72248</v>
      </c>
      <c r="AV39" s="1">
        <f t="shared" si="10"/>
        <v>-4108.3068850990676</v>
      </c>
      <c r="AW39" s="40">
        <f t="shared" si="11"/>
        <v>-5.6863953121180755E-2</v>
      </c>
      <c r="AX39" s="1">
        <f t="shared" si="9"/>
        <v>16878185.462152403</v>
      </c>
      <c r="AY39" s="1">
        <f t="shared" si="12"/>
        <v>68139.693114900932</v>
      </c>
      <c r="AZ39" s="1">
        <f t="shared" si="13"/>
        <v>66826.019232551625</v>
      </c>
      <c r="BK39" s="1"/>
      <c r="BL39" s="1"/>
      <c r="BM39" s="1"/>
      <c r="BN39" s="1"/>
    </row>
    <row r="40" spans="1:66" x14ac:dyDescent="0.3">
      <c r="B40" s="1">
        <f t="shared" si="0"/>
        <v>1356</v>
      </c>
      <c r="C40" s="1">
        <v>27</v>
      </c>
      <c r="D40" s="1">
        <v>48642</v>
      </c>
      <c r="E40" s="1">
        <v>1326</v>
      </c>
      <c r="F40" s="1">
        <v>0</v>
      </c>
      <c r="G40" s="1">
        <v>30</v>
      </c>
      <c r="H40" s="1">
        <v>0</v>
      </c>
      <c r="I40" s="1">
        <v>0</v>
      </c>
      <c r="J40" s="1">
        <v>56.34</v>
      </c>
      <c r="K40" s="1">
        <v>1.48</v>
      </c>
      <c r="L40" s="1">
        <v>14.7</v>
      </c>
      <c r="M40" s="1">
        <v>2.14</v>
      </c>
      <c r="N40" s="1">
        <v>337</v>
      </c>
      <c r="O40" s="1">
        <v>1009</v>
      </c>
      <c r="P40" s="1">
        <v>987</v>
      </c>
      <c r="Q40" s="1">
        <v>21</v>
      </c>
      <c r="R40" s="1">
        <v>0</v>
      </c>
      <c r="S40" s="1">
        <v>585</v>
      </c>
      <c r="T40" s="1">
        <v>58</v>
      </c>
      <c r="U40" s="1">
        <v>0</v>
      </c>
      <c r="V40" s="1">
        <f t="shared" si="14"/>
        <v>156</v>
      </c>
      <c r="W40" s="1">
        <f t="shared" si="15"/>
        <v>7</v>
      </c>
      <c r="X40" s="1">
        <f t="shared" si="15"/>
        <v>0</v>
      </c>
      <c r="Y40" s="1">
        <f t="shared" si="15"/>
        <v>0</v>
      </c>
      <c r="Z40" s="1">
        <f t="shared" si="16"/>
        <v>163</v>
      </c>
      <c r="AB40" s="13">
        <f t="shared" si="1"/>
        <v>0</v>
      </c>
      <c r="AC40" s="13">
        <f t="shared" si="2"/>
        <v>2.7119999999999998E-2</v>
      </c>
      <c r="AD40" s="13">
        <f t="shared" si="3"/>
        <v>2.6519999999999998E-2</v>
      </c>
      <c r="AE40" s="13">
        <f t="shared" si="4"/>
        <v>5.9999999999999995E-4</v>
      </c>
      <c r="AF40" s="13">
        <f t="shared" si="5"/>
        <v>0</v>
      </c>
      <c r="AG40" s="13">
        <f t="shared" si="6"/>
        <v>3.2599999999999999E-3</v>
      </c>
      <c r="AQ40" s="11">
        <f t="shared" si="18"/>
        <v>38</v>
      </c>
      <c r="AR40" s="11">
        <f t="shared" si="18"/>
        <v>27</v>
      </c>
      <c r="AS40" s="1">
        <f t="shared" si="7"/>
        <v>77449.642802854709</v>
      </c>
      <c r="AT40" s="107">
        <f>+EvolOf!H29</f>
        <v>13716</v>
      </c>
      <c r="AU40" s="1">
        <f t="shared" si="8"/>
        <v>78797</v>
      </c>
      <c r="AV40" s="1">
        <f t="shared" si="10"/>
        <v>-1347.3571971452911</v>
      </c>
      <c r="AW40" s="40">
        <f t="shared" si="11"/>
        <v>-1.7099092568819807E-2</v>
      </c>
      <c r="AX40" s="1">
        <f t="shared" si="9"/>
        <v>1815371.4166992148</v>
      </c>
      <c r="AY40" s="1">
        <f t="shared" si="12"/>
        <v>77449.642802854709</v>
      </c>
      <c r="AZ40" s="1">
        <f t="shared" si="13"/>
        <v>75736.15513022519</v>
      </c>
      <c r="BK40" s="1"/>
      <c r="BL40" s="1"/>
      <c r="BM40" s="1"/>
      <c r="BN40" s="1"/>
    </row>
    <row r="41" spans="1:66" x14ac:dyDescent="0.3">
      <c r="B41" s="1">
        <f t="shared" si="0"/>
        <v>1528</v>
      </c>
      <c r="C41" s="1">
        <v>28</v>
      </c>
      <c r="D41" s="1">
        <v>48470</v>
      </c>
      <c r="E41" s="1">
        <v>1491</v>
      </c>
      <c r="F41" s="1">
        <v>0</v>
      </c>
      <c r="G41" s="1">
        <v>36</v>
      </c>
      <c r="H41" s="1">
        <v>0</v>
      </c>
      <c r="I41" s="1">
        <v>1</v>
      </c>
      <c r="J41" s="1">
        <v>56.34</v>
      </c>
      <c r="K41" s="1">
        <v>1.48</v>
      </c>
      <c r="L41" s="1">
        <v>15.1</v>
      </c>
      <c r="M41" s="1">
        <v>2.1</v>
      </c>
      <c r="N41" s="1">
        <v>384</v>
      </c>
      <c r="O41" s="1">
        <v>1135</v>
      </c>
      <c r="P41" s="1">
        <v>1107</v>
      </c>
      <c r="Q41" s="1">
        <v>26</v>
      </c>
      <c r="R41" s="1">
        <v>0</v>
      </c>
      <c r="S41" s="1">
        <v>665</v>
      </c>
      <c r="T41" s="1">
        <v>66</v>
      </c>
      <c r="U41" s="1">
        <v>0</v>
      </c>
      <c r="V41" s="1">
        <f t="shared" si="14"/>
        <v>165</v>
      </c>
      <c r="W41" s="1">
        <f t="shared" si="15"/>
        <v>6</v>
      </c>
      <c r="X41" s="1">
        <f t="shared" si="15"/>
        <v>0</v>
      </c>
      <c r="Y41" s="1">
        <f t="shared" si="15"/>
        <v>1</v>
      </c>
      <c r="Z41" s="1">
        <f t="shared" si="16"/>
        <v>172</v>
      </c>
      <c r="AB41" s="13">
        <f t="shared" si="1"/>
        <v>6.5445026178010475E-4</v>
      </c>
      <c r="AC41" s="13">
        <f t="shared" si="2"/>
        <v>3.056E-2</v>
      </c>
      <c r="AD41" s="13">
        <f t="shared" si="3"/>
        <v>2.9819999999999999E-2</v>
      </c>
      <c r="AE41" s="13">
        <f t="shared" si="4"/>
        <v>7.2000000000000005E-4</v>
      </c>
      <c r="AF41" s="13">
        <f t="shared" si="5"/>
        <v>2.0000000000000002E-5</v>
      </c>
      <c r="AG41" s="13">
        <f t="shared" si="6"/>
        <v>3.4399999999999999E-3</v>
      </c>
      <c r="AQ41" s="11">
        <f t="shared" si="18"/>
        <v>39</v>
      </c>
      <c r="AR41" s="11">
        <f t="shared" si="18"/>
        <v>28</v>
      </c>
      <c r="AS41" s="1">
        <f t="shared" si="7"/>
        <v>87273.638792597339</v>
      </c>
      <c r="AT41" s="107">
        <f>+EvolOf!H30</f>
        <v>17147</v>
      </c>
      <c r="AU41" s="1">
        <f t="shared" si="8"/>
        <v>85195</v>
      </c>
      <c r="AV41" s="1">
        <f t="shared" si="10"/>
        <v>2078.6387925973395</v>
      </c>
      <c r="AW41" s="40">
        <f t="shared" si="11"/>
        <v>2.4398600769967027E-2</v>
      </c>
      <c r="AX41" s="1">
        <f t="shared" si="9"/>
        <v>4320739.230090525</v>
      </c>
      <c r="AY41" s="1">
        <f t="shared" si="12"/>
        <v>87273.638792597339</v>
      </c>
      <c r="AZ41" s="1">
        <f t="shared" si="13"/>
        <v>85160.337329687594</v>
      </c>
      <c r="BK41" s="1"/>
      <c r="BL41" s="1"/>
      <c r="BM41" s="1"/>
      <c r="BN41" s="1"/>
    </row>
    <row r="42" spans="1:66" x14ac:dyDescent="0.3">
      <c r="B42" s="1">
        <f t="shared" si="0"/>
        <v>1726</v>
      </c>
      <c r="C42" s="1">
        <v>29</v>
      </c>
      <c r="D42" s="1">
        <v>48272</v>
      </c>
      <c r="E42" s="1">
        <v>1681</v>
      </c>
      <c r="F42" s="1">
        <v>0</v>
      </c>
      <c r="G42" s="1">
        <v>44</v>
      </c>
      <c r="H42" s="1">
        <v>0</v>
      </c>
      <c r="I42" s="1">
        <v>1</v>
      </c>
      <c r="J42" s="1">
        <v>56.34</v>
      </c>
      <c r="K42" s="1">
        <v>1.49</v>
      </c>
      <c r="L42" s="1">
        <v>15.5</v>
      </c>
      <c r="M42" s="1">
        <v>2.14</v>
      </c>
      <c r="N42" s="1">
        <v>437</v>
      </c>
      <c r="O42" s="1">
        <v>1280</v>
      </c>
      <c r="P42" s="1">
        <v>1246</v>
      </c>
      <c r="Q42" s="1">
        <v>32</v>
      </c>
      <c r="R42" s="1">
        <v>0</v>
      </c>
      <c r="S42" s="1">
        <v>756</v>
      </c>
      <c r="T42" s="1">
        <v>75</v>
      </c>
      <c r="U42" s="1">
        <v>0</v>
      </c>
      <c r="V42" s="1">
        <f t="shared" si="14"/>
        <v>190</v>
      </c>
      <c r="W42" s="1">
        <f t="shared" si="15"/>
        <v>8</v>
      </c>
      <c r="X42" s="1">
        <f t="shared" si="15"/>
        <v>0</v>
      </c>
      <c r="Y42" s="1">
        <f t="shared" si="15"/>
        <v>0</v>
      </c>
      <c r="Z42" s="1">
        <f t="shared" si="16"/>
        <v>198</v>
      </c>
      <c r="AB42" s="13">
        <f t="shared" si="1"/>
        <v>5.7937427578215526E-4</v>
      </c>
      <c r="AC42" s="13">
        <f t="shared" si="2"/>
        <v>3.4520000000000002E-2</v>
      </c>
      <c r="AD42" s="13">
        <f t="shared" si="3"/>
        <v>3.3619999999999997E-2</v>
      </c>
      <c r="AE42" s="13">
        <f t="shared" si="4"/>
        <v>8.8000000000000003E-4</v>
      </c>
      <c r="AF42" s="13">
        <f t="shared" si="5"/>
        <v>2.0000000000000002E-5</v>
      </c>
      <c r="AG42" s="13">
        <f t="shared" si="6"/>
        <v>3.96E-3</v>
      </c>
      <c r="AQ42" s="11">
        <f t="shared" si="18"/>
        <v>40</v>
      </c>
      <c r="AR42" s="11">
        <f t="shared" si="18"/>
        <v>29</v>
      </c>
      <c r="AS42" s="1">
        <f t="shared" si="7"/>
        <v>98582.657431952233</v>
      </c>
      <c r="AT42" s="107">
        <f>+EvolOf!H31</f>
        <v>19980</v>
      </c>
      <c r="AU42" s="1">
        <f t="shared" si="8"/>
        <v>94417</v>
      </c>
      <c r="AV42" s="1">
        <f t="shared" si="10"/>
        <v>4165.6574319522333</v>
      </c>
      <c r="AW42" s="40">
        <f t="shared" si="11"/>
        <v>4.4119781733715779E-2</v>
      </c>
      <c r="AX42" s="1">
        <f t="shared" si="9"/>
        <v>17352701.840378877</v>
      </c>
      <c r="AY42" s="1">
        <f t="shared" si="12"/>
        <v>98582.657431952233</v>
      </c>
      <c r="AZ42" s="1">
        <f t="shared" si="13"/>
        <v>96012.425923007948</v>
      </c>
      <c r="BK42" s="1"/>
      <c r="BL42" s="1"/>
      <c r="BM42" s="1"/>
      <c r="BN42" s="1"/>
    </row>
    <row r="43" spans="1:66" x14ac:dyDescent="0.3">
      <c r="B43" s="1">
        <f t="shared" si="0"/>
        <v>1944</v>
      </c>
      <c r="C43" s="1">
        <v>30</v>
      </c>
      <c r="D43" s="1">
        <v>48055</v>
      </c>
      <c r="E43" s="1">
        <v>1888</v>
      </c>
      <c r="F43" s="1">
        <v>0</v>
      </c>
      <c r="G43" s="1">
        <v>54</v>
      </c>
      <c r="H43" s="1">
        <v>0</v>
      </c>
      <c r="I43" s="1">
        <v>2</v>
      </c>
      <c r="J43" s="1">
        <v>56.34</v>
      </c>
      <c r="K43" s="1">
        <v>1.5</v>
      </c>
      <c r="L43" s="1">
        <v>15.9</v>
      </c>
      <c r="M43" s="1">
        <v>2.12</v>
      </c>
      <c r="N43" s="1">
        <v>499</v>
      </c>
      <c r="O43" s="1">
        <v>1435</v>
      </c>
      <c r="P43" s="1">
        <v>1394</v>
      </c>
      <c r="Q43" s="1">
        <v>40</v>
      </c>
      <c r="R43" s="1">
        <v>1</v>
      </c>
      <c r="S43" s="1">
        <v>861</v>
      </c>
      <c r="T43" s="1">
        <v>85</v>
      </c>
      <c r="U43" s="1">
        <v>0</v>
      </c>
      <c r="V43" s="1">
        <f t="shared" si="14"/>
        <v>207</v>
      </c>
      <c r="W43" s="1">
        <f t="shared" si="15"/>
        <v>10</v>
      </c>
      <c r="X43" s="1">
        <f t="shared" si="15"/>
        <v>0</v>
      </c>
      <c r="Y43" s="1">
        <f t="shared" si="15"/>
        <v>1</v>
      </c>
      <c r="Z43" s="1">
        <f t="shared" si="16"/>
        <v>218</v>
      </c>
      <c r="AB43" s="13">
        <f t="shared" si="1"/>
        <v>1.02880658436214E-3</v>
      </c>
      <c r="AC43" s="13">
        <f t="shared" si="2"/>
        <v>3.8879999999999998E-2</v>
      </c>
      <c r="AD43" s="13">
        <f t="shared" si="3"/>
        <v>3.7760000000000002E-2</v>
      </c>
      <c r="AE43" s="13">
        <f t="shared" si="4"/>
        <v>1.08E-3</v>
      </c>
      <c r="AF43" s="13">
        <f t="shared" si="5"/>
        <v>4.0000000000000003E-5</v>
      </c>
      <c r="AG43" s="13">
        <f t="shared" si="6"/>
        <v>4.3600000000000002E-3</v>
      </c>
      <c r="AQ43" s="11">
        <f t="shared" si="18"/>
        <v>41</v>
      </c>
      <c r="AR43" s="11">
        <f t="shared" si="18"/>
        <v>30</v>
      </c>
      <c r="AS43" s="1">
        <f t="shared" si="7"/>
        <v>111034.00118639348</v>
      </c>
      <c r="AT43" s="107">
        <f>+EvolOf!H32</f>
        <v>24926</v>
      </c>
      <c r="AU43" s="1">
        <f t="shared" si="8"/>
        <v>102136</v>
      </c>
      <c r="AV43" s="1">
        <f t="shared" si="10"/>
        <v>8898.0011863934778</v>
      </c>
      <c r="AW43" s="40">
        <f t="shared" si="11"/>
        <v>8.7119146886440513E-2</v>
      </c>
      <c r="AX43" s="1">
        <f t="shared" si="9"/>
        <v>79174425.113059744</v>
      </c>
      <c r="AY43" s="1">
        <f t="shared" si="12"/>
        <v>111034.00118639348</v>
      </c>
      <c r="AZ43" s="1">
        <f t="shared" si="13"/>
        <v>107835.4908641517</v>
      </c>
      <c r="BK43" s="1"/>
      <c r="BL43" s="1"/>
      <c r="BM43" s="1"/>
      <c r="BN43" s="1"/>
    </row>
    <row r="44" spans="1:66" x14ac:dyDescent="0.3">
      <c r="B44" s="1">
        <f t="shared" si="0"/>
        <v>2011</v>
      </c>
      <c r="C44" s="1">
        <v>31</v>
      </c>
      <c r="D44" s="1">
        <v>47987</v>
      </c>
      <c r="E44" s="1">
        <v>1944</v>
      </c>
      <c r="F44" s="1">
        <v>0</v>
      </c>
      <c r="G44" s="1">
        <v>65</v>
      </c>
      <c r="H44" s="1">
        <v>0</v>
      </c>
      <c r="I44" s="1">
        <v>2</v>
      </c>
      <c r="J44" s="1">
        <v>55.43</v>
      </c>
      <c r="K44" s="1">
        <v>1.43</v>
      </c>
      <c r="L44" s="1">
        <v>16.2</v>
      </c>
      <c r="M44" s="1">
        <v>2.16</v>
      </c>
      <c r="N44" s="1">
        <v>535</v>
      </c>
      <c r="O44" s="1">
        <v>1466</v>
      </c>
      <c r="P44" s="1">
        <v>1424</v>
      </c>
      <c r="Q44" s="1">
        <v>40</v>
      </c>
      <c r="R44" s="1">
        <v>1</v>
      </c>
      <c r="S44" s="1">
        <v>980</v>
      </c>
      <c r="T44" s="1">
        <v>97</v>
      </c>
      <c r="U44" s="1">
        <v>0</v>
      </c>
      <c r="V44" s="1">
        <f t="shared" si="14"/>
        <v>56</v>
      </c>
      <c r="W44" s="1">
        <f t="shared" si="15"/>
        <v>11</v>
      </c>
      <c r="X44" s="1">
        <f t="shared" si="15"/>
        <v>0</v>
      </c>
      <c r="Y44" s="1">
        <f t="shared" si="15"/>
        <v>0</v>
      </c>
      <c r="Z44" s="1">
        <f t="shared" si="16"/>
        <v>67</v>
      </c>
      <c r="AB44" s="13">
        <f t="shared" si="1"/>
        <v>9.945300845350571E-4</v>
      </c>
      <c r="AC44" s="13">
        <f t="shared" si="2"/>
        <v>4.0219999999999999E-2</v>
      </c>
      <c r="AD44" s="13">
        <f t="shared" si="3"/>
        <v>3.8879999999999998E-2</v>
      </c>
      <c r="AE44" s="13">
        <f t="shared" si="4"/>
        <v>1.2999999999999999E-3</v>
      </c>
      <c r="AF44" s="13">
        <f t="shared" si="5"/>
        <v>4.0000000000000003E-5</v>
      </c>
      <c r="AG44" s="13">
        <f t="shared" si="6"/>
        <v>1.34E-3</v>
      </c>
      <c r="AQ44" s="11">
        <f t="shared" si="18"/>
        <v>42</v>
      </c>
      <c r="AR44" s="11">
        <f t="shared" si="18"/>
        <v>31</v>
      </c>
      <c r="AS44" s="1">
        <f t="shared" si="7"/>
        <v>114860.79032193276</v>
      </c>
      <c r="AT44" s="107">
        <f>+EvolOf!H33</f>
        <v>28572</v>
      </c>
      <c r="AU44" s="1">
        <f t="shared" si="8"/>
        <v>110238</v>
      </c>
      <c r="AV44" s="1">
        <f t="shared" si="10"/>
        <v>4622.7903219327563</v>
      </c>
      <c r="AW44" s="40">
        <f t="shared" si="11"/>
        <v>4.1934635261277942E-2</v>
      </c>
      <c r="AX44" s="1">
        <f t="shared" si="9"/>
        <v>21370190.360555157</v>
      </c>
      <c r="AY44" s="1">
        <f t="shared" si="12"/>
        <v>114860.79032193276</v>
      </c>
      <c r="AZ44" s="1">
        <f t="shared" si="13"/>
        <v>111034.00118639348</v>
      </c>
      <c r="BK44" s="1"/>
      <c r="BL44" s="1"/>
      <c r="BM44" s="1"/>
      <c r="BN44" s="1"/>
    </row>
    <row r="45" spans="1:66" x14ac:dyDescent="0.3">
      <c r="B45" s="1">
        <f t="shared" si="0"/>
        <v>2085</v>
      </c>
      <c r="C45" s="1">
        <v>32</v>
      </c>
      <c r="D45" s="1">
        <v>47914</v>
      </c>
      <c r="E45" s="1">
        <v>2000</v>
      </c>
      <c r="F45" s="1">
        <v>0</v>
      </c>
      <c r="G45" s="1">
        <v>82</v>
      </c>
      <c r="H45" s="1">
        <v>0</v>
      </c>
      <c r="I45" s="1">
        <v>3</v>
      </c>
      <c r="J45" s="1">
        <v>54.57</v>
      </c>
      <c r="K45" s="1">
        <v>1.38</v>
      </c>
      <c r="L45" s="1">
        <v>17.100000000000001</v>
      </c>
      <c r="M45" s="1">
        <v>2.08</v>
      </c>
      <c r="N45" s="1">
        <v>574</v>
      </c>
      <c r="O45" s="1">
        <v>1501</v>
      </c>
      <c r="P45" s="1">
        <v>1460</v>
      </c>
      <c r="Q45" s="1">
        <v>40</v>
      </c>
      <c r="R45" s="1">
        <v>1</v>
      </c>
      <c r="S45" s="1">
        <v>1109</v>
      </c>
      <c r="T45" s="1">
        <v>110</v>
      </c>
      <c r="U45" s="1">
        <v>0</v>
      </c>
      <c r="V45" s="1">
        <f t="shared" si="14"/>
        <v>56</v>
      </c>
      <c r="W45" s="1">
        <f t="shared" si="15"/>
        <v>17</v>
      </c>
      <c r="X45" s="1">
        <f t="shared" si="15"/>
        <v>0</v>
      </c>
      <c r="Y45" s="1">
        <f t="shared" si="15"/>
        <v>1</v>
      </c>
      <c r="Z45" s="1">
        <f t="shared" si="16"/>
        <v>74</v>
      </c>
      <c r="AB45" s="13">
        <f t="shared" si="1"/>
        <v>1.4388489208633094E-3</v>
      </c>
      <c r="AC45" s="13">
        <f t="shared" si="2"/>
        <v>4.1700000000000001E-2</v>
      </c>
      <c r="AD45" s="13">
        <f t="shared" si="3"/>
        <v>0.04</v>
      </c>
      <c r="AE45" s="13">
        <f t="shared" si="4"/>
        <v>1.64E-3</v>
      </c>
      <c r="AF45" s="13">
        <f t="shared" si="5"/>
        <v>6.0000000000000002E-5</v>
      </c>
      <c r="AG45" s="13">
        <f t="shared" si="6"/>
        <v>1.48E-3</v>
      </c>
      <c r="AQ45" s="11">
        <f t="shared" si="18"/>
        <v>43</v>
      </c>
      <c r="AR45" s="11">
        <f t="shared" si="18"/>
        <v>32</v>
      </c>
      <c r="AS45" s="1">
        <f t="shared" si="7"/>
        <v>119087.39324775228</v>
      </c>
      <c r="AT45" s="107">
        <f>+EvolOf!H34</f>
        <v>33089</v>
      </c>
      <c r="AU45" s="1">
        <f t="shared" si="8"/>
        <v>117710</v>
      </c>
      <c r="AV45" s="1">
        <f t="shared" si="10"/>
        <v>1377.3932477522758</v>
      </c>
      <c r="AW45" s="40">
        <f t="shared" si="11"/>
        <v>1.1701582259385557E-2</v>
      </c>
      <c r="AX45" s="1">
        <f t="shared" si="9"/>
        <v>1897212.1589535621</v>
      </c>
      <c r="AY45" s="1">
        <f t="shared" si="12"/>
        <v>119087.39324775228</v>
      </c>
      <c r="AZ45" s="1">
        <f t="shared" si="13"/>
        <v>114232.51150863527</v>
      </c>
      <c r="BK45" s="1"/>
      <c r="BL45" s="1"/>
      <c r="BM45" s="1"/>
      <c r="BN45" s="1"/>
    </row>
    <row r="46" spans="1:66" x14ac:dyDescent="0.3">
      <c r="B46" s="1">
        <f t="shared" si="0"/>
        <v>2164</v>
      </c>
      <c r="C46" s="1">
        <v>33</v>
      </c>
      <c r="D46" s="1">
        <v>47834</v>
      </c>
      <c r="E46" s="1">
        <v>2063</v>
      </c>
      <c r="F46" s="1">
        <v>0</v>
      </c>
      <c r="G46" s="1">
        <v>97</v>
      </c>
      <c r="H46" s="1">
        <v>0</v>
      </c>
      <c r="I46" s="1">
        <v>4</v>
      </c>
      <c r="J46" s="1">
        <v>53.77</v>
      </c>
      <c r="K46" s="1">
        <v>1.35</v>
      </c>
      <c r="L46" s="1">
        <v>17.3</v>
      </c>
      <c r="M46" s="1">
        <v>2.11</v>
      </c>
      <c r="N46" s="1">
        <v>618</v>
      </c>
      <c r="O46" s="1">
        <v>1537</v>
      </c>
      <c r="P46" s="1">
        <v>1496</v>
      </c>
      <c r="Q46" s="1">
        <v>40</v>
      </c>
      <c r="R46" s="1">
        <v>1</v>
      </c>
      <c r="S46" s="1">
        <v>1255</v>
      </c>
      <c r="T46" s="1">
        <v>124</v>
      </c>
      <c r="U46" s="1">
        <v>0</v>
      </c>
      <c r="V46" s="1">
        <f t="shared" si="14"/>
        <v>63</v>
      </c>
      <c r="W46" s="1">
        <f t="shared" si="15"/>
        <v>15</v>
      </c>
      <c r="X46" s="1">
        <f t="shared" si="15"/>
        <v>0</v>
      </c>
      <c r="Y46" s="1">
        <f t="shared" si="15"/>
        <v>1</v>
      </c>
      <c r="Z46" s="1">
        <f t="shared" si="16"/>
        <v>79</v>
      </c>
      <c r="AB46" s="13">
        <f t="shared" si="1"/>
        <v>1.8484288354898336E-3</v>
      </c>
      <c r="AC46" s="13">
        <f t="shared" si="2"/>
        <v>4.3279999999999999E-2</v>
      </c>
      <c r="AD46" s="13">
        <f t="shared" si="3"/>
        <v>4.1259999999999998E-2</v>
      </c>
      <c r="AE46" s="13">
        <f t="shared" si="4"/>
        <v>1.9400000000000001E-3</v>
      </c>
      <c r="AF46" s="13">
        <f t="shared" si="5"/>
        <v>8.0000000000000007E-5</v>
      </c>
      <c r="AG46" s="13">
        <f t="shared" si="6"/>
        <v>1.58E-3</v>
      </c>
      <c r="AQ46" s="11">
        <f t="shared" si="18"/>
        <v>44</v>
      </c>
      <c r="AR46" s="11">
        <f t="shared" si="18"/>
        <v>33</v>
      </c>
      <c r="AS46" s="1">
        <f t="shared" si="7"/>
        <v>123599.57745234336</v>
      </c>
      <c r="AT46" s="107">
        <f>+EvolOf!H35</f>
        <v>39673</v>
      </c>
      <c r="AU46" s="1">
        <f t="shared" si="8"/>
        <v>124736</v>
      </c>
      <c r="AV46" s="1">
        <f t="shared" si="10"/>
        <v>-1136.4225476566353</v>
      </c>
      <c r="AW46" s="40">
        <f t="shared" si="11"/>
        <v>-9.1106220149486106E-3</v>
      </c>
      <c r="AX46" s="1">
        <f t="shared" si="9"/>
        <v>1291456.2068223974</v>
      </c>
      <c r="AY46" s="1">
        <f t="shared" si="12"/>
        <v>123599.57745234336</v>
      </c>
      <c r="AZ46" s="1">
        <f t="shared" si="13"/>
        <v>117830.83562115728</v>
      </c>
      <c r="BK46" s="1"/>
      <c r="BL46" s="1"/>
      <c r="BM46" s="1"/>
      <c r="BN46" s="1"/>
    </row>
    <row r="47" spans="1:66" x14ac:dyDescent="0.3">
      <c r="A47" s="6"/>
      <c r="B47" s="1">
        <f t="shared" si="0"/>
        <v>2244</v>
      </c>
      <c r="C47" s="1">
        <v>34</v>
      </c>
      <c r="D47" s="1">
        <v>47754</v>
      </c>
      <c r="E47" s="1">
        <v>2123</v>
      </c>
      <c r="F47" s="1">
        <v>0</v>
      </c>
      <c r="G47" s="1">
        <v>116</v>
      </c>
      <c r="H47" s="1">
        <v>0</v>
      </c>
      <c r="I47" s="1">
        <v>5</v>
      </c>
      <c r="J47" s="1">
        <v>53.02</v>
      </c>
      <c r="K47" s="1">
        <v>1.32</v>
      </c>
      <c r="L47" s="1">
        <v>17.399999999999999</v>
      </c>
      <c r="M47" s="1">
        <v>2.08</v>
      </c>
      <c r="N47" s="1">
        <v>659</v>
      </c>
      <c r="O47" s="1">
        <v>1575</v>
      </c>
      <c r="P47" s="1">
        <v>1533</v>
      </c>
      <c r="Q47" s="1">
        <v>40</v>
      </c>
      <c r="R47" s="1">
        <v>1</v>
      </c>
      <c r="S47" s="1">
        <v>1408</v>
      </c>
      <c r="T47" s="1">
        <v>140</v>
      </c>
      <c r="U47" s="1">
        <v>0</v>
      </c>
      <c r="V47" s="1">
        <f t="shared" si="14"/>
        <v>60</v>
      </c>
      <c r="W47" s="1">
        <f t="shared" si="15"/>
        <v>19</v>
      </c>
      <c r="X47" s="1">
        <f t="shared" si="15"/>
        <v>0</v>
      </c>
      <c r="Y47" s="1">
        <f t="shared" si="15"/>
        <v>1</v>
      </c>
      <c r="Z47" s="1">
        <f t="shared" si="16"/>
        <v>80</v>
      </c>
      <c r="AB47" s="13">
        <f t="shared" si="1"/>
        <v>2.2281639928698753E-3</v>
      </c>
      <c r="AC47" s="13">
        <f t="shared" si="2"/>
        <v>4.4880000000000003E-2</v>
      </c>
      <c r="AD47" s="13">
        <f t="shared" si="3"/>
        <v>4.2459999999999998E-2</v>
      </c>
      <c r="AE47" s="13">
        <f t="shared" si="4"/>
        <v>2.32E-3</v>
      </c>
      <c r="AF47" s="13">
        <f t="shared" si="5"/>
        <v>1E-4</v>
      </c>
      <c r="AG47" s="13">
        <f t="shared" si="6"/>
        <v>1.6000000000000001E-3</v>
      </c>
      <c r="AQ47" s="11">
        <f t="shared" si="18"/>
        <v>45</v>
      </c>
      <c r="AR47" s="11">
        <f t="shared" si="18"/>
        <v>34</v>
      </c>
      <c r="AS47" s="1">
        <f t="shared" si="7"/>
        <v>128168.87791268877</v>
      </c>
      <c r="AT47" s="107">
        <f>+EvolOf!H36</f>
        <v>47610</v>
      </c>
      <c r="AU47" s="1">
        <f t="shared" si="8"/>
        <v>130759</v>
      </c>
      <c r="AV47" s="1">
        <f t="shared" si="10"/>
        <v>-2590.1220873112325</v>
      </c>
      <c r="AW47" s="40">
        <f t="shared" si="11"/>
        <v>-1.9808365675106354E-2</v>
      </c>
      <c r="AX47" s="1">
        <f t="shared" si="9"/>
        <v>6708732.4271774953</v>
      </c>
      <c r="AY47" s="1">
        <f t="shared" si="12"/>
        <v>128168.87791268877</v>
      </c>
      <c r="AZ47" s="1">
        <f t="shared" si="13"/>
        <v>121257.81096641633</v>
      </c>
    </row>
    <row r="48" spans="1:66" x14ac:dyDescent="0.3">
      <c r="B48" s="1">
        <f t="shared" si="0"/>
        <v>2320</v>
      </c>
      <c r="C48" s="1">
        <v>35</v>
      </c>
      <c r="D48" s="1">
        <v>47678</v>
      </c>
      <c r="E48" s="1">
        <v>2176</v>
      </c>
      <c r="F48" s="1">
        <v>0</v>
      </c>
      <c r="G48" s="1">
        <v>138</v>
      </c>
      <c r="H48" s="1">
        <v>0</v>
      </c>
      <c r="I48" s="1">
        <v>6</v>
      </c>
      <c r="J48" s="1">
        <v>52.3</v>
      </c>
      <c r="K48" s="1">
        <v>1.3</v>
      </c>
      <c r="L48" s="1">
        <v>17.8</v>
      </c>
      <c r="M48" s="1">
        <v>2.0499999999999998</v>
      </c>
      <c r="N48" s="1">
        <v>698</v>
      </c>
      <c r="O48" s="1">
        <v>1613</v>
      </c>
      <c r="P48" s="1">
        <v>1572</v>
      </c>
      <c r="Q48" s="1">
        <v>40</v>
      </c>
      <c r="R48" s="1">
        <v>1</v>
      </c>
      <c r="S48" s="1">
        <v>1582</v>
      </c>
      <c r="T48" s="1">
        <v>158</v>
      </c>
      <c r="U48" s="1">
        <v>0</v>
      </c>
      <c r="V48" s="1">
        <f t="shared" si="14"/>
        <v>53</v>
      </c>
      <c r="W48" s="1">
        <f t="shared" si="15"/>
        <v>22</v>
      </c>
      <c r="X48" s="1">
        <f t="shared" si="15"/>
        <v>0</v>
      </c>
      <c r="Y48" s="1">
        <f t="shared" si="15"/>
        <v>1</v>
      </c>
      <c r="Z48" s="1">
        <f t="shared" si="16"/>
        <v>76</v>
      </c>
      <c r="AB48" s="13">
        <f t="shared" si="1"/>
        <v>2.5862068965517241E-3</v>
      </c>
      <c r="AC48" s="13">
        <f t="shared" si="2"/>
        <v>4.6399999999999997E-2</v>
      </c>
      <c r="AD48" s="13">
        <f t="shared" si="3"/>
        <v>4.3520000000000003E-2</v>
      </c>
      <c r="AE48" s="13">
        <f t="shared" si="4"/>
        <v>2.7599999999999999E-3</v>
      </c>
      <c r="AF48" s="13">
        <f t="shared" si="5"/>
        <v>1.2E-4</v>
      </c>
      <c r="AG48" s="13">
        <f t="shared" si="6"/>
        <v>1.5200000000000001E-3</v>
      </c>
      <c r="AQ48" s="11">
        <f t="shared" ref="AQ48:AR63" si="19">+AQ47+1</f>
        <v>46</v>
      </c>
      <c r="AR48" s="11">
        <f t="shared" si="19"/>
        <v>35</v>
      </c>
      <c r="AS48" s="1">
        <f t="shared" si="7"/>
        <v>132509.71335001691</v>
      </c>
      <c r="AT48" s="107">
        <f>+EvolOf!H37</f>
        <v>56188</v>
      </c>
      <c r="AU48" s="1">
        <f t="shared" si="8"/>
        <v>135032</v>
      </c>
      <c r="AV48" s="1">
        <f t="shared" si="10"/>
        <v>-2522.2866499830852</v>
      </c>
      <c r="AW48" s="40">
        <f t="shared" si="11"/>
        <v>-1.8679177157881699E-2</v>
      </c>
      <c r="AX48" s="1">
        <f t="shared" si="9"/>
        <v>6361929.9446828943</v>
      </c>
      <c r="AY48" s="1">
        <f t="shared" si="12"/>
        <v>132509.71335001691</v>
      </c>
      <c r="AZ48" s="1">
        <f t="shared" si="13"/>
        <v>124284.97252139518</v>
      </c>
    </row>
    <row r="49" spans="2:52" x14ac:dyDescent="0.3">
      <c r="B49" s="1">
        <f t="shared" si="0"/>
        <v>2391</v>
      </c>
      <c r="C49" s="1">
        <v>36</v>
      </c>
      <c r="D49" s="1">
        <v>47607</v>
      </c>
      <c r="E49" s="1">
        <v>2222</v>
      </c>
      <c r="F49" s="1">
        <v>0</v>
      </c>
      <c r="G49" s="1">
        <v>161</v>
      </c>
      <c r="H49" s="1">
        <v>0</v>
      </c>
      <c r="I49" s="1">
        <v>8</v>
      </c>
      <c r="J49" s="1">
        <v>51.63</v>
      </c>
      <c r="K49" s="1">
        <v>1.28</v>
      </c>
      <c r="L49" s="1">
        <v>18.100000000000001</v>
      </c>
      <c r="M49" s="1">
        <v>2.0099999999999998</v>
      </c>
      <c r="N49" s="1">
        <v>733</v>
      </c>
      <c r="O49" s="1">
        <v>1649</v>
      </c>
      <c r="P49" s="1">
        <v>1607</v>
      </c>
      <c r="Q49" s="1">
        <v>40</v>
      </c>
      <c r="R49" s="1">
        <v>1</v>
      </c>
      <c r="S49" s="1">
        <v>1774</v>
      </c>
      <c r="T49" s="1">
        <v>177</v>
      </c>
      <c r="U49" s="1">
        <v>0</v>
      </c>
      <c r="V49" s="1">
        <f t="shared" si="14"/>
        <v>46</v>
      </c>
      <c r="W49" s="1">
        <f t="shared" si="15"/>
        <v>23</v>
      </c>
      <c r="X49" s="1">
        <f t="shared" si="15"/>
        <v>0</v>
      </c>
      <c r="Y49" s="1">
        <f t="shared" si="15"/>
        <v>2</v>
      </c>
      <c r="Z49" s="1">
        <f t="shared" si="16"/>
        <v>71</v>
      </c>
      <c r="AB49" s="13">
        <f t="shared" si="1"/>
        <v>3.3458803847762441E-3</v>
      </c>
      <c r="AC49" s="13">
        <f t="shared" si="2"/>
        <v>4.7820000000000001E-2</v>
      </c>
      <c r="AD49" s="13">
        <f t="shared" si="3"/>
        <v>4.444E-2</v>
      </c>
      <c r="AE49" s="13">
        <f t="shared" si="4"/>
        <v>3.2200000000000002E-3</v>
      </c>
      <c r="AF49" s="13">
        <f t="shared" si="5"/>
        <v>1.6000000000000001E-4</v>
      </c>
      <c r="AG49" s="13">
        <f t="shared" si="6"/>
        <v>1.42E-3</v>
      </c>
      <c r="AQ49" s="11">
        <f t="shared" si="19"/>
        <v>47</v>
      </c>
      <c r="AR49" s="11">
        <f t="shared" si="19"/>
        <v>36</v>
      </c>
      <c r="AS49" s="1">
        <f t="shared" si="7"/>
        <v>136564.96750857346</v>
      </c>
      <c r="AT49" s="107">
        <f>+EvolOf!H38</f>
        <v>64059</v>
      </c>
      <c r="AU49" s="1">
        <f t="shared" si="8"/>
        <v>140510</v>
      </c>
      <c r="AV49" s="1">
        <f t="shared" si="10"/>
        <v>-3945.0324914265366</v>
      </c>
      <c r="AW49" s="40">
        <f t="shared" si="11"/>
        <v>-2.8076524741488362E-2</v>
      </c>
      <c r="AX49" s="1">
        <f t="shared" si="9"/>
        <v>15563281.358411066</v>
      </c>
      <c r="AY49" s="1">
        <f t="shared" si="12"/>
        <v>136564.96750857346</v>
      </c>
      <c r="AZ49" s="1">
        <f t="shared" si="13"/>
        <v>126912.32028609379</v>
      </c>
    </row>
    <row r="50" spans="2:52" x14ac:dyDescent="0.3">
      <c r="B50" s="1">
        <f t="shared" si="0"/>
        <v>2460</v>
      </c>
      <c r="C50" s="1">
        <v>37</v>
      </c>
      <c r="D50" s="1">
        <v>47539</v>
      </c>
      <c r="E50" s="1">
        <v>2261</v>
      </c>
      <c r="F50" s="1">
        <v>0</v>
      </c>
      <c r="G50" s="1">
        <v>189</v>
      </c>
      <c r="H50" s="1">
        <v>0</v>
      </c>
      <c r="I50" s="1">
        <v>10</v>
      </c>
      <c r="J50" s="1">
        <v>50.99</v>
      </c>
      <c r="K50" s="1">
        <v>1.26</v>
      </c>
      <c r="L50" s="1">
        <v>18.3</v>
      </c>
      <c r="M50" s="1">
        <v>1.98</v>
      </c>
      <c r="N50" s="1">
        <v>765</v>
      </c>
      <c r="O50" s="1">
        <v>1684</v>
      </c>
      <c r="P50" s="1">
        <v>1643</v>
      </c>
      <c r="Q50" s="1">
        <v>40</v>
      </c>
      <c r="R50" s="1">
        <v>1</v>
      </c>
      <c r="S50" s="1">
        <v>1812</v>
      </c>
      <c r="T50" s="1">
        <v>181</v>
      </c>
      <c r="U50" s="1">
        <v>0</v>
      </c>
      <c r="V50" s="1">
        <f t="shared" si="14"/>
        <v>39</v>
      </c>
      <c r="W50" s="1">
        <f t="shared" si="15"/>
        <v>28</v>
      </c>
      <c r="X50" s="1">
        <f t="shared" si="15"/>
        <v>0</v>
      </c>
      <c r="Y50" s="1">
        <f t="shared" si="15"/>
        <v>2</v>
      </c>
      <c r="Z50" s="1">
        <f t="shared" si="16"/>
        <v>69</v>
      </c>
      <c r="AB50" s="13">
        <f t="shared" si="1"/>
        <v>4.0650406504065045E-3</v>
      </c>
      <c r="AC50" s="13">
        <f t="shared" si="2"/>
        <v>4.9200000000000001E-2</v>
      </c>
      <c r="AD50" s="13">
        <f t="shared" si="3"/>
        <v>4.5220000000000003E-2</v>
      </c>
      <c r="AE50" s="13">
        <f t="shared" si="4"/>
        <v>3.7799999999999999E-3</v>
      </c>
      <c r="AF50" s="13">
        <f t="shared" si="5"/>
        <v>2.0000000000000001E-4</v>
      </c>
      <c r="AG50" s="13">
        <f t="shared" si="6"/>
        <v>1.3799999999999999E-3</v>
      </c>
      <c r="AQ50" s="11">
        <f t="shared" si="19"/>
        <v>48</v>
      </c>
      <c r="AR50" s="11">
        <f t="shared" si="19"/>
        <v>37</v>
      </c>
      <c r="AS50" s="1">
        <f t="shared" si="7"/>
        <v>0</v>
      </c>
      <c r="AT50" s="107">
        <f>+EvolOf!H39</f>
        <v>72248</v>
      </c>
      <c r="AU50" s="1">
        <f t="shared" si="8"/>
        <v>0</v>
      </c>
      <c r="AV50" s="1">
        <f t="shared" si="10"/>
        <v>0</v>
      </c>
      <c r="AW50" s="40">
        <f t="shared" si="11"/>
        <v>0</v>
      </c>
      <c r="AX50" s="1">
        <f t="shared" si="9"/>
        <v>0</v>
      </c>
      <c r="AY50" s="1">
        <f t="shared" si="12"/>
        <v>140505.98915562138</v>
      </c>
      <c r="AZ50" s="1">
        <f t="shared" si="13"/>
        <v>129139.85426051218</v>
      </c>
    </row>
    <row r="51" spans="2:52" x14ac:dyDescent="0.3">
      <c r="B51" s="1">
        <f t="shared" si="0"/>
        <v>2527</v>
      </c>
      <c r="C51" s="1">
        <v>38</v>
      </c>
      <c r="D51" s="1">
        <v>47471</v>
      </c>
      <c r="E51" s="1">
        <v>2294</v>
      </c>
      <c r="F51" s="1">
        <v>0</v>
      </c>
      <c r="G51" s="1">
        <v>221</v>
      </c>
      <c r="H51" s="1">
        <v>0</v>
      </c>
      <c r="I51" s="1">
        <v>12</v>
      </c>
      <c r="J51" s="1">
        <v>50.39</v>
      </c>
      <c r="K51" s="1">
        <v>1.25</v>
      </c>
      <c r="L51" s="1">
        <v>18.8</v>
      </c>
      <c r="M51" s="1">
        <v>1.96</v>
      </c>
      <c r="N51" s="1">
        <v>797</v>
      </c>
      <c r="O51" s="1">
        <v>1720</v>
      </c>
      <c r="P51" s="1">
        <v>1679</v>
      </c>
      <c r="Q51" s="1">
        <v>40</v>
      </c>
      <c r="R51" s="1">
        <v>1</v>
      </c>
      <c r="S51" s="1">
        <v>1852</v>
      </c>
      <c r="T51" s="1">
        <v>185</v>
      </c>
      <c r="U51" s="1">
        <v>0</v>
      </c>
      <c r="V51" s="1">
        <f t="shared" si="14"/>
        <v>33</v>
      </c>
      <c r="W51" s="1">
        <f t="shared" si="15"/>
        <v>32</v>
      </c>
      <c r="X51" s="1">
        <f t="shared" si="15"/>
        <v>0</v>
      </c>
      <c r="Y51" s="1">
        <f t="shared" si="15"/>
        <v>2</v>
      </c>
      <c r="Z51" s="1">
        <f t="shared" si="16"/>
        <v>67</v>
      </c>
      <c r="AB51" s="13">
        <f t="shared" si="1"/>
        <v>4.7487138899881282E-3</v>
      </c>
      <c r="AC51" s="13">
        <f t="shared" si="2"/>
        <v>5.0540000000000002E-2</v>
      </c>
      <c r="AD51" s="13">
        <f t="shared" si="3"/>
        <v>4.5879999999999997E-2</v>
      </c>
      <c r="AE51" s="13">
        <f t="shared" si="4"/>
        <v>4.4200000000000003E-3</v>
      </c>
      <c r="AF51" s="13">
        <f t="shared" si="5"/>
        <v>2.4000000000000001E-4</v>
      </c>
      <c r="AG51" s="13">
        <f t="shared" si="6"/>
        <v>1.34E-3</v>
      </c>
      <c r="AQ51" s="11">
        <f t="shared" si="19"/>
        <v>49</v>
      </c>
      <c r="AR51" s="11">
        <f t="shared" si="19"/>
        <v>38</v>
      </c>
      <c r="AS51" s="1">
        <f t="shared" si="7"/>
        <v>0</v>
      </c>
      <c r="AT51" s="107">
        <f>+EvolOf!H40</f>
        <v>78797</v>
      </c>
      <c r="AU51" s="1">
        <f t="shared" si="8"/>
        <v>0</v>
      </c>
      <c r="AV51" s="1">
        <f t="shared" si="10"/>
        <v>0</v>
      </c>
      <c r="AW51" s="40">
        <f t="shared" si="11"/>
        <v>0</v>
      </c>
      <c r="AX51" s="1">
        <f t="shared" si="9"/>
        <v>0</v>
      </c>
      <c r="AY51" s="1">
        <f t="shared" si="12"/>
        <v>144332.77829116068</v>
      </c>
      <c r="AZ51" s="1">
        <f t="shared" si="13"/>
        <v>131024.69070040465</v>
      </c>
    </row>
    <row r="52" spans="2:52" x14ac:dyDescent="0.3">
      <c r="B52" s="1">
        <f t="shared" si="0"/>
        <v>2595</v>
      </c>
      <c r="C52" s="1">
        <v>39</v>
      </c>
      <c r="D52" s="1">
        <v>47402</v>
      </c>
      <c r="E52" s="1">
        <v>2322</v>
      </c>
      <c r="F52" s="1">
        <v>0</v>
      </c>
      <c r="G52" s="1">
        <v>259</v>
      </c>
      <c r="H52" s="1">
        <v>0</v>
      </c>
      <c r="I52" s="1">
        <v>14</v>
      </c>
      <c r="J52" s="1">
        <v>49.82</v>
      </c>
      <c r="K52" s="1">
        <v>1.24</v>
      </c>
      <c r="L52" s="1">
        <v>19.100000000000001</v>
      </c>
      <c r="M52" s="1">
        <v>1.9</v>
      </c>
      <c r="N52" s="1">
        <v>829</v>
      </c>
      <c r="O52" s="1">
        <v>1757</v>
      </c>
      <c r="P52" s="1">
        <v>1715</v>
      </c>
      <c r="Q52" s="1">
        <v>40</v>
      </c>
      <c r="R52" s="1">
        <v>1</v>
      </c>
      <c r="S52" s="1">
        <v>1891</v>
      </c>
      <c r="T52" s="1">
        <v>188</v>
      </c>
      <c r="U52" s="1">
        <v>0</v>
      </c>
      <c r="V52" s="1">
        <f t="shared" si="14"/>
        <v>28</v>
      </c>
      <c r="W52" s="1">
        <f t="shared" si="15"/>
        <v>38</v>
      </c>
      <c r="X52" s="1">
        <f t="shared" si="15"/>
        <v>0</v>
      </c>
      <c r="Y52" s="1">
        <f t="shared" si="15"/>
        <v>2</v>
      </c>
      <c r="Z52" s="1">
        <f t="shared" si="16"/>
        <v>68</v>
      </c>
      <c r="AB52" s="13">
        <f t="shared" si="1"/>
        <v>5.3949903660886322E-3</v>
      </c>
      <c r="AC52" s="13">
        <f t="shared" si="2"/>
        <v>5.1900000000000002E-2</v>
      </c>
      <c r="AD52" s="13">
        <f t="shared" si="3"/>
        <v>4.6440000000000002E-2</v>
      </c>
      <c r="AE52" s="13">
        <f t="shared" si="4"/>
        <v>5.1799999999999997E-3</v>
      </c>
      <c r="AF52" s="13">
        <f t="shared" si="5"/>
        <v>2.7999999999999998E-4</v>
      </c>
      <c r="AG52" s="13">
        <f t="shared" si="6"/>
        <v>1.3600000000000001E-3</v>
      </c>
      <c r="AQ52" s="11">
        <f t="shared" si="19"/>
        <v>50</v>
      </c>
      <c r="AR52" s="11">
        <f t="shared" si="19"/>
        <v>39</v>
      </c>
      <c r="AS52" s="1">
        <f t="shared" si="7"/>
        <v>0</v>
      </c>
      <c r="AT52" s="107">
        <f>+EvolOf!H41</f>
        <v>85195</v>
      </c>
      <c r="AU52" s="1">
        <f t="shared" si="8"/>
        <v>0</v>
      </c>
      <c r="AV52" s="1">
        <f t="shared" si="10"/>
        <v>0</v>
      </c>
      <c r="AW52" s="40">
        <f t="shared" si="11"/>
        <v>0</v>
      </c>
      <c r="AX52" s="1">
        <f t="shared" si="9"/>
        <v>0</v>
      </c>
      <c r="AY52" s="1">
        <f t="shared" si="12"/>
        <v>148216.68368245426</v>
      </c>
      <c r="AZ52" s="1">
        <f t="shared" si="13"/>
        <v>132623.94586152554</v>
      </c>
    </row>
    <row r="53" spans="2:52" x14ac:dyDescent="0.3">
      <c r="B53" s="1">
        <f t="shared" si="0"/>
        <v>2664</v>
      </c>
      <c r="C53" s="1">
        <v>40</v>
      </c>
      <c r="D53" s="1">
        <v>47334</v>
      </c>
      <c r="E53" s="1">
        <v>2348</v>
      </c>
      <c r="F53" s="1">
        <v>0</v>
      </c>
      <c r="G53" s="1">
        <v>299</v>
      </c>
      <c r="H53" s="1">
        <v>0</v>
      </c>
      <c r="I53" s="1">
        <v>17</v>
      </c>
      <c r="J53" s="1">
        <v>49.28</v>
      </c>
      <c r="K53" s="1">
        <v>1.23</v>
      </c>
      <c r="L53" s="1">
        <v>19.399999999999999</v>
      </c>
      <c r="M53" s="1">
        <v>1.9</v>
      </c>
      <c r="N53" s="1">
        <v>861</v>
      </c>
      <c r="O53" s="1">
        <v>1794</v>
      </c>
      <c r="P53" s="1">
        <v>1752</v>
      </c>
      <c r="Q53" s="1">
        <v>40</v>
      </c>
      <c r="R53" s="1">
        <v>1</v>
      </c>
      <c r="S53" s="1">
        <v>1928</v>
      </c>
      <c r="T53" s="1">
        <v>192</v>
      </c>
      <c r="U53" s="1">
        <v>0</v>
      </c>
      <c r="V53" s="1">
        <f t="shared" si="14"/>
        <v>26</v>
      </c>
      <c r="W53" s="1">
        <f t="shared" si="15"/>
        <v>40</v>
      </c>
      <c r="X53" s="1">
        <f t="shared" si="15"/>
        <v>0</v>
      </c>
      <c r="Y53" s="1">
        <f t="shared" si="15"/>
        <v>3</v>
      </c>
      <c r="Z53" s="1">
        <f t="shared" si="16"/>
        <v>69</v>
      </c>
      <c r="AB53" s="13">
        <f t="shared" si="1"/>
        <v>6.3813813813813815E-3</v>
      </c>
      <c r="AC53" s="13">
        <f t="shared" si="2"/>
        <v>5.3280000000000001E-2</v>
      </c>
      <c r="AD53" s="13">
        <f t="shared" si="3"/>
        <v>4.6960000000000002E-2</v>
      </c>
      <c r="AE53" s="13">
        <f t="shared" si="4"/>
        <v>5.9800000000000001E-3</v>
      </c>
      <c r="AF53" s="13">
        <f t="shared" si="5"/>
        <v>3.4000000000000002E-4</v>
      </c>
      <c r="AG53" s="13">
        <f t="shared" si="6"/>
        <v>1.3799999999999999E-3</v>
      </c>
      <c r="AQ53" s="11">
        <f t="shared" si="19"/>
        <v>51</v>
      </c>
      <c r="AR53" s="11">
        <f t="shared" si="19"/>
        <v>40</v>
      </c>
      <c r="AS53" s="1">
        <f t="shared" si="7"/>
        <v>0</v>
      </c>
      <c r="AT53" s="107">
        <f>+EvolOf!H42</f>
        <v>94417</v>
      </c>
      <c r="AU53" s="1">
        <f t="shared" si="8"/>
        <v>0</v>
      </c>
      <c r="AV53" s="1">
        <f t="shared" si="10"/>
        <v>0</v>
      </c>
      <c r="AW53" s="40">
        <f t="shared" si="11"/>
        <v>0</v>
      </c>
      <c r="AX53" s="1">
        <f t="shared" si="9"/>
        <v>0</v>
      </c>
      <c r="AY53" s="1">
        <f t="shared" si="12"/>
        <v>152157.70532950218</v>
      </c>
      <c r="AZ53" s="1">
        <f t="shared" si="13"/>
        <v>134108.96851113782</v>
      </c>
    </row>
    <row r="54" spans="2:52" x14ac:dyDescent="0.3">
      <c r="B54" s="1">
        <f t="shared" si="0"/>
        <v>2736</v>
      </c>
      <c r="C54" s="1">
        <v>41</v>
      </c>
      <c r="D54" s="1">
        <v>47262</v>
      </c>
      <c r="E54" s="1">
        <v>2371</v>
      </c>
      <c r="F54" s="1">
        <v>0</v>
      </c>
      <c r="G54" s="1">
        <v>346</v>
      </c>
      <c r="H54" s="1">
        <v>0</v>
      </c>
      <c r="I54" s="1">
        <v>19</v>
      </c>
      <c r="J54" s="1">
        <v>48.76</v>
      </c>
      <c r="K54" s="1">
        <v>1.22</v>
      </c>
      <c r="L54" s="1">
        <v>19.8</v>
      </c>
      <c r="M54" s="1">
        <v>1.87</v>
      </c>
      <c r="N54" s="1">
        <v>894</v>
      </c>
      <c r="O54" s="1">
        <v>1832</v>
      </c>
      <c r="P54" s="1">
        <v>1790</v>
      </c>
      <c r="Q54" s="1">
        <v>41</v>
      </c>
      <c r="R54" s="1">
        <v>1</v>
      </c>
      <c r="S54" s="1">
        <v>1956</v>
      </c>
      <c r="T54" s="1">
        <v>195</v>
      </c>
      <c r="U54" s="1">
        <v>0</v>
      </c>
      <c r="V54" s="1">
        <f t="shared" si="14"/>
        <v>23</v>
      </c>
      <c r="W54" s="1">
        <f t="shared" si="15"/>
        <v>47</v>
      </c>
      <c r="X54" s="1">
        <f t="shared" si="15"/>
        <v>0</v>
      </c>
      <c r="Y54" s="1">
        <f t="shared" si="15"/>
        <v>2</v>
      </c>
      <c r="Z54" s="1">
        <f t="shared" si="16"/>
        <v>72</v>
      </c>
      <c r="AB54" s="13">
        <f t="shared" si="1"/>
        <v>6.9444444444444441E-3</v>
      </c>
      <c r="AC54" s="13">
        <f t="shared" si="2"/>
        <v>5.4719999999999998E-2</v>
      </c>
      <c r="AD54" s="13">
        <f t="shared" si="3"/>
        <v>4.7419999999999997E-2</v>
      </c>
      <c r="AE54" s="13">
        <f t="shared" si="4"/>
        <v>6.9199999999999999E-3</v>
      </c>
      <c r="AF54" s="13">
        <f t="shared" si="5"/>
        <v>3.8000000000000002E-4</v>
      </c>
      <c r="AG54" s="13">
        <f t="shared" si="6"/>
        <v>1.4400000000000001E-3</v>
      </c>
      <c r="AQ54" s="11">
        <f t="shared" si="19"/>
        <v>52</v>
      </c>
      <c r="AR54" s="11">
        <f t="shared" si="19"/>
        <v>41</v>
      </c>
      <c r="AS54" s="1">
        <f t="shared" si="7"/>
        <v>0</v>
      </c>
      <c r="AT54" s="107">
        <f>+EvolOf!H43</f>
        <v>102136</v>
      </c>
      <c r="AU54" s="1">
        <f t="shared" si="8"/>
        <v>0</v>
      </c>
      <c r="AV54" s="1">
        <f t="shared" si="10"/>
        <v>0</v>
      </c>
      <c r="AW54" s="40">
        <f t="shared" si="11"/>
        <v>0</v>
      </c>
      <c r="AX54" s="1">
        <f t="shared" si="9"/>
        <v>0</v>
      </c>
      <c r="AY54" s="1">
        <f t="shared" si="12"/>
        <v>156270.07574381304</v>
      </c>
      <c r="AZ54" s="1">
        <f t="shared" si="13"/>
        <v>135422.6423934871</v>
      </c>
    </row>
    <row r="55" spans="2:52" x14ac:dyDescent="0.3">
      <c r="B55" s="1">
        <f t="shared" si="0"/>
        <v>2802</v>
      </c>
      <c r="C55" s="1">
        <v>42</v>
      </c>
      <c r="D55" s="1">
        <v>47196</v>
      </c>
      <c r="E55" s="1">
        <v>2379</v>
      </c>
      <c r="F55" s="1">
        <v>0</v>
      </c>
      <c r="G55" s="1">
        <v>400</v>
      </c>
      <c r="H55" s="1">
        <v>0</v>
      </c>
      <c r="I55" s="1">
        <v>23</v>
      </c>
      <c r="J55" s="1">
        <v>48.27</v>
      </c>
      <c r="K55" s="1">
        <v>1.21</v>
      </c>
      <c r="L55" s="1">
        <v>20.100000000000001</v>
      </c>
      <c r="M55" s="1">
        <v>1.82</v>
      </c>
      <c r="N55" s="1">
        <v>925</v>
      </c>
      <c r="O55" s="1">
        <v>1868</v>
      </c>
      <c r="P55" s="1">
        <v>1825</v>
      </c>
      <c r="Q55" s="1">
        <v>41</v>
      </c>
      <c r="R55" s="1">
        <v>1</v>
      </c>
      <c r="S55" s="1">
        <v>1969</v>
      </c>
      <c r="T55" s="1">
        <v>196</v>
      </c>
      <c r="U55" s="1">
        <v>0</v>
      </c>
      <c r="V55" s="1">
        <f t="shared" si="14"/>
        <v>8</v>
      </c>
      <c r="W55" s="1">
        <f t="shared" si="15"/>
        <v>54</v>
      </c>
      <c r="X55" s="1">
        <f t="shared" si="15"/>
        <v>0</v>
      </c>
      <c r="Y55" s="1">
        <f t="shared" si="15"/>
        <v>4</v>
      </c>
      <c r="Z55" s="1">
        <f t="shared" si="16"/>
        <v>66</v>
      </c>
      <c r="AB55" s="13">
        <f t="shared" si="1"/>
        <v>8.2084225553176304E-3</v>
      </c>
      <c r="AC55" s="13">
        <f t="shared" si="2"/>
        <v>5.604E-2</v>
      </c>
      <c r="AD55" s="13">
        <f t="shared" si="3"/>
        <v>4.7579999999999997E-2</v>
      </c>
      <c r="AE55" s="13">
        <f t="shared" si="4"/>
        <v>8.0000000000000002E-3</v>
      </c>
      <c r="AF55" s="13">
        <f t="shared" si="5"/>
        <v>4.6000000000000001E-4</v>
      </c>
      <c r="AG55" s="13">
        <f t="shared" si="6"/>
        <v>1.32E-3</v>
      </c>
      <c r="AQ55" s="11">
        <f t="shared" si="19"/>
        <v>53</v>
      </c>
      <c r="AR55" s="11">
        <f t="shared" si="19"/>
        <v>42</v>
      </c>
      <c r="AS55" s="1">
        <f t="shared" si="7"/>
        <v>0</v>
      </c>
      <c r="AT55" s="107">
        <f>+EvolOf!H44</f>
        <v>110238</v>
      </c>
      <c r="AU55" s="1">
        <f t="shared" si="8"/>
        <v>0</v>
      </c>
      <c r="AV55" s="1">
        <f t="shared" si="10"/>
        <v>0</v>
      </c>
      <c r="AW55" s="40">
        <f t="shared" si="11"/>
        <v>0</v>
      </c>
      <c r="AX55" s="1">
        <f t="shared" si="9"/>
        <v>0</v>
      </c>
      <c r="AY55" s="1">
        <f t="shared" si="12"/>
        <v>160039.74862359802</v>
      </c>
      <c r="AZ55" s="1">
        <f t="shared" si="13"/>
        <v>135879.57243952167</v>
      </c>
    </row>
    <row r="56" spans="2:52" x14ac:dyDescent="0.3">
      <c r="B56" s="1">
        <f t="shared" si="0"/>
        <v>2870</v>
      </c>
      <c r="C56" s="1">
        <v>43</v>
      </c>
      <c r="D56" s="1">
        <v>47128</v>
      </c>
      <c r="E56" s="1">
        <v>2388</v>
      </c>
      <c r="F56" s="1">
        <v>0</v>
      </c>
      <c r="G56" s="1">
        <v>456</v>
      </c>
      <c r="H56" s="1">
        <v>0</v>
      </c>
      <c r="I56" s="1">
        <v>26</v>
      </c>
      <c r="J56" s="1">
        <v>47.8</v>
      </c>
      <c r="K56" s="1">
        <v>1.2</v>
      </c>
      <c r="L56" s="1">
        <v>20.3</v>
      </c>
      <c r="M56" s="1">
        <v>1.77</v>
      </c>
      <c r="N56" s="1">
        <v>958</v>
      </c>
      <c r="O56" s="1">
        <v>1903</v>
      </c>
      <c r="P56" s="1">
        <v>1859</v>
      </c>
      <c r="Q56" s="1">
        <v>42</v>
      </c>
      <c r="R56" s="1">
        <v>1</v>
      </c>
      <c r="S56" s="1">
        <v>1978</v>
      </c>
      <c r="T56" s="1">
        <v>198</v>
      </c>
      <c r="U56" s="1">
        <v>0</v>
      </c>
      <c r="V56" s="1">
        <f t="shared" si="14"/>
        <v>9</v>
      </c>
      <c r="W56" s="1">
        <f t="shared" si="15"/>
        <v>56</v>
      </c>
      <c r="X56" s="1">
        <f t="shared" si="15"/>
        <v>0</v>
      </c>
      <c r="Y56" s="1">
        <f t="shared" si="15"/>
        <v>3</v>
      </c>
      <c r="Z56" s="1">
        <f t="shared" si="16"/>
        <v>68</v>
      </c>
      <c r="AB56" s="13">
        <f t="shared" si="1"/>
        <v>9.0592334494773528E-3</v>
      </c>
      <c r="AC56" s="13">
        <f t="shared" si="2"/>
        <v>5.74E-2</v>
      </c>
      <c r="AD56" s="13">
        <f t="shared" si="3"/>
        <v>4.7759999999999997E-2</v>
      </c>
      <c r="AE56" s="13">
        <f t="shared" si="4"/>
        <v>9.1199999999999996E-3</v>
      </c>
      <c r="AF56" s="13">
        <f t="shared" si="5"/>
        <v>5.1999999999999995E-4</v>
      </c>
      <c r="AG56" s="13">
        <f t="shared" si="6"/>
        <v>1.3600000000000001E-3</v>
      </c>
      <c r="AQ56" s="11">
        <f t="shared" si="19"/>
        <v>54</v>
      </c>
      <c r="AR56" s="11">
        <f t="shared" si="19"/>
        <v>43</v>
      </c>
      <c r="AS56" s="1">
        <f t="shared" si="7"/>
        <v>0</v>
      </c>
      <c r="AT56" s="107">
        <f>+EvolOf!H45</f>
        <v>117710</v>
      </c>
      <c r="AU56" s="1">
        <f t="shared" si="8"/>
        <v>0</v>
      </c>
      <c r="AV56" s="1">
        <f t="shared" si="10"/>
        <v>0</v>
      </c>
      <c r="AW56" s="40">
        <f t="shared" si="11"/>
        <v>0</v>
      </c>
      <c r="AX56" s="1">
        <f t="shared" si="9"/>
        <v>0</v>
      </c>
      <c r="AY56" s="1">
        <f t="shared" si="12"/>
        <v>163923.65401489162</v>
      </c>
      <c r="AZ56" s="1">
        <f t="shared" si="13"/>
        <v>136393.61874131052</v>
      </c>
    </row>
    <row r="57" spans="2:52" x14ac:dyDescent="0.3">
      <c r="B57" s="1">
        <f t="shared" si="0"/>
        <v>2936</v>
      </c>
      <c r="C57" s="1">
        <v>44</v>
      </c>
      <c r="D57" s="1">
        <v>47063</v>
      </c>
      <c r="E57" s="1">
        <v>2387</v>
      </c>
      <c r="F57" s="1">
        <v>0</v>
      </c>
      <c r="G57" s="1">
        <v>519</v>
      </c>
      <c r="H57" s="1">
        <v>0</v>
      </c>
      <c r="I57" s="1">
        <v>30</v>
      </c>
      <c r="J57" s="1">
        <v>47.36</v>
      </c>
      <c r="K57" s="1">
        <v>1.2</v>
      </c>
      <c r="L57" s="1">
        <v>20.6</v>
      </c>
      <c r="M57" s="1">
        <v>1.72</v>
      </c>
      <c r="N57" s="1">
        <v>989</v>
      </c>
      <c r="O57" s="1">
        <v>1937</v>
      </c>
      <c r="P57" s="1">
        <v>1892</v>
      </c>
      <c r="Q57" s="1">
        <v>43</v>
      </c>
      <c r="R57" s="1">
        <v>1</v>
      </c>
      <c r="S57" s="1">
        <v>1978</v>
      </c>
      <c r="T57" s="1">
        <v>198</v>
      </c>
      <c r="U57" s="1">
        <v>0</v>
      </c>
      <c r="V57" s="1">
        <f t="shared" si="14"/>
        <v>-1</v>
      </c>
      <c r="W57" s="1">
        <f t="shared" si="15"/>
        <v>63</v>
      </c>
      <c r="X57" s="1">
        <f t="shared" si="15"/>
        <v>0</v>
      </c>
      <c r="Y57" s="1">
        <f t="shared" si="15"/>
        <v>4</v>
      </c>
      <c r="Z57" s="1">
        <f t="shared" si="16"/>
        <v>66</v>
      </c>
      <c r="AB57" s="13">
        <f t="shared" si="1"/>
        <v>1.0217983651226158E-2</v>
      </c>
      <c r="AC57" s="13">
        <f t="shared" si="2"/>
        <v>5.8720000000000001E-2</v>
      </c>
      <c r="AD57" s="13">
        <f t="shared" si="3"/>
        <v>4.7739999999999998E-2</v>
      </c>
      <c r="AE57" s="13">
        <f t="shared" si="4"/>
        <v>1.038E-2</v>
      </c>
      <c r="AF57" s="13">
        <f t="shared" si="5"/>
        <v>5.9999999999999995E-4</v>
      </c>
      <c r="AG57" s="13">
        <f t="shared" si="6"/>
        <v>1.32E-3</v>
      </c>
      <c r="AQ57" s="11">
        <f t="shared" si="19"/>
        <v>55</v>
      </c>
      <c r="AR57" s="11">
        <f t="shared" si="19"/>
        <v>44</v>
      </c>
      <c r="AS57" s="1">
        <f t="shared" si="7"/>
        <v>0</v>
      </c>
      <c r="AT57" s="107">
        <f>+EvolOf!H46</f>
        <v>124736</v>
      </c>
      <c r="AU57" s="1">
        <f t="shared" si="8"/>
        <v>0</v>
      </c>
      <c r="AV57" s="1">
        <f t="shared" si="10"/>
        <v>0</v>
      </c>
      <c r="AW57" s="40">
        <f t="shared" si="11"/>
        <v>0</v>
      </c>
      <c r="AX57" s="1">
        <f t="shared" si="9"/>
        <v>0</v>
      </c>
      <c r="AY57" s="1">
        <f t="shared" si="12"/>
        <v>167693.32689467657</v>
      </c>
      <c r="AZ57" s="1">
        <f t="shared" si="13"/>
        <v>136336.50248555621</v>
      </c>
    </row>
    <row r="58" spans="2:52" x14ac:dyDescent="0.3">
      <c r="B58" s="1">
        <f t="shared" si="0"/>
        <v>3002</v>
      </c>
      <c r="C58" s="1">
        <v>45</v>
      </c>
      <c r="D58" s="1">
        <v>46995</v>
      </c>
      <c r="E58" s="1">
        <v>2386</v>
      </c>
      <c r="F58" s="1">
        <v>0</v>
      </c>
      <c r="G58" s="1">
        <v>582</v>
      </c>
      <c r="H58" s="1">
        <v>0</v>
      </c>
      <c r="I58" s="1">
        <v>34</v>
      </c>
      <c r="J58" s="1">
        <v>46.93</v>
      </c>
      <c r="K58" s="1">
        <v>1.19</v>
      </c>
      <c r="L58" s="1">
        <v>20.8</v>
      </c>
      <c r="M58" s="1">
        <v>1.67</v>
      </c>
      <c r="N58" s="1">
        <v>1021</v>
      </c>
      <c r="O58" s="1">
        <v>1973</v>
      </c>
      <c r="P58" s="1">
        <v>1926</v>
      </c>
      <c r="Q58" s="1">
        <v>45</v>
      </c>
      <c r="R58" s="1">
        <v>1</v>
      </c>
      <c r="S58" s="1">
        <v>1979</v>
      </c>
      <c r="T58" s="1">
        <v>198</v>
      </c>
      <c r="U58" s="1">
        <v>0</v>
      </c>
      <c r="V58" s="1">
        <f t="shared" si="14"/>
        <v>-1</v>
      </c>
      <c r="W58" s="1">
        <f t="shared" si="15"/>
        <v>63</v>
      </c>
      <c r="X58" s="1">
        <f t="shared" si="15"/>
        <v>0</v>
      </c>
      <c r="Y58" s="1">
        <f t="shared" si="15"/>
        <v>4</v>
      </c>
      <c r="Z58" s="1">
        <f t="shared" si="16"/>
        <v>66</v>
      </c>
      <c r="AB58" s="13">
        <f t="shared" si="1"/>
        <v>1.1325782811459028E-2</v>
      </c>
      <c r="AC58" s="13">
        <f t="shared" si="2"/>
        <v>6.0040000000000003E-2</v>
      </c>
      <c r="AD58" s="13">
        <f t="shared" si="3"/>
        <v>4.7719999999999999E-2</v>
      </c>
      <c r="AE58" s="13">
        <f t="shared" si="4"/>
        <v>1.1639999999999999E-2</v>
      </c>
      <c r="AF58" s="13">
        <f t="shared" si="5"/>
        <v>6.8000000000000005E-4</v>
      </c>
      <c r="AG58" s="13">
        <f t="shared" si="6"/>
        <v>1.32E-3</v>
      </c>
      <c r="AQ58" s="11">
        <f t="shared" si="19"/>
        <v>56</v>
      </c>
      <c r="AR58" s="11">
        <f t="shared" si="19"/>
        <v>45</v>
      </c>
      <c r="AS58" s="1">
        <f t="shared" si="7"/>
        <v>0</v>
      </c>
      <c r="AT58" s="107">
        <f>+EvolOf!H47</f>
        <v>130759</v>
      </c>
      <c r="AU58" s="1">
        <f t="shared" si="8"/>
        <v>0</v>
      </c>
      <c r="AV58" s="1">
        <f t="shared" si="10"/>
        <v>0</v>
      </c>
      <c r="AW58" s="40">
        <f t="shared" si="11"/>
        <v>0</v>
      </c>
      <c r="AX58" s="1">
        <f t="shared" si="9"/>
        <v>0</v>
      </c>
      <c r="AY58" s="1">
        <f t="shared" si="12"/>
        <v>171462.99977446155</v>
      </c>
      <c r="AZ58" s="1">
        <f t="shared" si="13"/>
        <v>136279.38622980186</v>
      </c>
    </row>
    <row r="59" spans="2:52" x14ac:dyDescent="0.3">
      <c r="B59" s="1">
        <f t="shared" si="0"/>
        <v>3064</v>
      </c>
      <c r="C59" s="1">
        <v>46</v>
      </c>
      <c r="D59" s="1">
        <v>46935</v>
      </c>
      <c r="E59" s="1">
        <v>2371</v>
      </c>
      <c r="F59" s="1">
        <v>0</v>
      </c>
      <c r="G59" s="1">
        <v>654</v>
      </c>
      <c r="H59" s="1">
        <v>0</v>
      </c>
      <c r="I59" s="1">
        <v>39</v>
      </c>
      <c r="J59" s="1">
        <v>46.53</v>
      </c>
      <c r="K59" s="1">
        <v>1.19</v>
      </c>
      <c r="L59" s="1">
        <v>21.1</v>
      </c>
      <c r="M59" s="1">
        <v>1.65</v>
      </c>
      <c r="N59" s="1">
        <v>1051</v>
      </c>
      <c r="O59" s="1">
        <v>2003</v>
      </c>
      <c r="P59" s="1">
        <v>1954</v>
      </c>
      <c r="Q59" s="1">
        <v>47</v>
      </c>
      <c r="R59" s="1">
        <v>1</v>
      </c>
      <c r="S59" s="1">
        <v>1971</v>
      </c>
      <c r="T59" s="1">
        <v>198</v>
      </c>
      <c r="U59" s="1">
        <v>0</v>
      </c>
      <c r="V59" s="1">
        <f t="shared" si="14"/>
        <v>-15</v>
      </c>
      <c r="W59" s="1">
        <f t="shared" si="15"/>
        <v>72</v>
      </c>
      <c r="X59" s="1">
        <f t="shared" si="15"/>
        <v>0</v>
      </c>
      <c r="Y59" s="1">
        <f t="shared" si="15"/>
        <v>5</v>
      </c>
      <c r="Z59" s="1">
        <f t="shared" si="16"/>
        <v>62</v>
      </c>
      <c r="AB59" s="13">
        <f t="shared" si="1"/>
        <v>1.2728459530026109E-2</v>
      </c>
      <c r="AC59" s="13">
        <f t="shared" si="2"/>
        <v>6.1280000000000001E-2</v>
      </c>
      <c r="AD59" s="13">
        <f t="shared" si="3"/>
        <v>4.7419999999999997E-2</v>
      </c>
      <c r="AE59" s="13">
        <f t="shared" si="4"/>
        <v>1.308E-2</v>
      </c>
      <c r="AF59" s="13">
        <f t="shared" si="5"/>
        <v>7.7999999999999999E-4</v>
      </c>
      <c r="AG59" s="13">
        <f t="shared" si="6"/>
        <v>1.24E-3</v>
      </c>
      <c r="AQ59" s="11">
        <f t="shared" si="19"/>
        <v>57</v>
      </c>
      <c r="AR59" s="11">
        <f t="shared" si="19"/>
        <v>46</v>
      </c>
      <c r="AS59" s="1">
        <f t="shared" si="7"/>
        <v>0</v>
      </c>
      <c r="AT59" s="107">
        <f>+EvolOf!H48</f>
        <v>135032</v>
      </c>
      <c r="AU59" s="1">
        <f t="shared" si="8"/>
        <v>0</v>
      </c>
      <c r="AV59" s="1">
        <f t="shared" si="10"/>
        <v>0</v>
      </c>
      <c r="AW59" s="40">
        <f t="shared" si="11"/>
        <v>0</v>
      </c>
      <c r="AX59" s="1">
        <f t="shared" si="9"/>
        <v>0</v>
      </c>
      <c r="AY59" s="1">
        <f t="shared" si="12"/>
        <v>175004.20763122922</v>
      </c>
      <c r="AZ59" s="1">
        <f t="shared" si="13"/>
        <v>135422.6423934871</v>
      </c>
    </row>
    <row r="60" spans="2:52" x14ac:dyDescent="0.3">
      <c r="B60" s="1">
        <f t="shared" si="0"/>
        <v>3122</v>
      </c>
      <c r="C60" s="1">
        <v>47</v>
      </c>
      <c r="D60" s="1">
        <v>46877</v>
      </c>
      <c r="E60" s="1">
        <v>2349</v>
      </c>
      <c r="F60" s="1">
        <v>0</v>
      </c>
      <c r="G60" s="1">
        <v>728</v>
      </c>
      <c r="H60" s="1">
        <v>0</v>
      </c>
      <c r="I60" s="1">
        <v>45</v>
      </c>
      <c r="J60" s="1">
        <v>46.14</v>
      </c>
      <c r="K60" s="1">
        <v>1.18</v>
      </c>
      <c r="L60" s="1">
        <v>21.3</v>
      </c>
      <c r="M60" s="1">
        <v>1.62</v>
      </c>
      <c r="N60" s="1">
        <v>1082</v>
      </c>
      <c r="O60" s="1">
        <v>2030</v>
      </c>
      <c r="P60" s="1">
        <v>1979</v>
      </c>
      <c r="Q60" s="1">
        <v>50</v>
      </c>
      <c r="R60" s="1">
        <v>1</v>
      </c>
      <c r="S60" s="1">
        <v>1963</v>
      </c>
      <c r="T60" s="1">
        <v>197</v>
      </c>
      <c r="U60" s="1">
        <v>0</v>
      </c>
      <c r="V60" s="1">
        <f t="shared" si="14"/>
        <v>-22</v>
      </c>
      <c r="W60" s="1">
        <f t="shared" si="15"/>
        <v>74</v>
      </c>
      <c r="X60" s="1">
        <f t="shared" si="15"/>
        <v>0</v>
      </c>
      <c r="Y60" s="1">
        <f t="shared" si="15"/>
        <v>6</v>
      </c>
      <c r="Z60" s="1">
        <f t="shared" si="16"/>
        <v>58</v>
      </c>
      <c r="AB60" s="13">
        <f t="shared" si="1"/>
        <v>1.4413837283792441E-2</v>
      </c>
      <c r="AC60" s="13">
        <f t="shared" si="2"/>
        <v>6.2440000000000002E-2</v>
      </c>
      <c r="AD60" s="13">
        <f t="shared" si="3"/>
        <v>4.6980000000000001E-2</v>
      </c>
      <c r="AE60" s="13">
        <f t="shared" si="4"/>
        <v>1.456E-2</v>
      </c>
      <c r="AF60" s="13">
        <f t="shared" si="5"/>
        <v>8.9999999999999998E-4</v>
      </c>
      <c r="AG60" s="13">
        <f t="shared" si="6"/>
        <v>1.16E-3</v>
      </c>
      <c r="AQ60" s="11">
        <f t="shared" si="19"/>
        <v>58</v>
      </c>
      <c r="AR60" s="11">
        <f t="shared" si="19"/>
        <v>47</v>
      </c>
      <c r="AS60" s="1">
        <f t="shared" si="7"/>
        <v>0</v>
      </c>
      <c r="AT60" s="107">
        <f>+EvolOf!H49</f>
        <v>140510</v>
      </c>
      <c r="AU60" s="1">
        <f t="shared" si="8"/>
        <v>0</v>
      </c>
      <c r="AV60" s="1">
        <f t="shared" si="10"/>
        <v>0</v>
      </c>
      <c r="AW60" s="40">
        <f t="shared" si="11"/>
        <v>0</v>
      </c>
      <c r="AX60" s="1">
        <f t="shared" si="9"/>
        <v>0</v>
      </c>
      <c r="AY60" s="1">
        <f t="shared" si="12"/>
        <v>178316.95046497966</v>
      </c>
      <c r="AZ60" s="1">
        <f t="shared" si="13"/>
        <v>134166.08476689213</v>
      </c>
    </row>
    <row r="61" spans="2:52" x14ac:dyDescent="0.3">
      <c r="B61" s="1">
        <f t="shared" si="0"/>
        <v>3178</v>
      </c>
      <c r="C61" s="1">
        <v>48</v>
      </c>
      <c r="D61" s="1">
        <v>46820</v>
      </c>
      <c r="E61" s="1">
        <v>2323</v>
      </c>
      <c r="F61" s="1">
        <v>0</v>
      </c>
      <c r="G61" s="1">
        <v>806</v>
      </c>
      <c r="H61" s="1">
        <v>0</v>
      </c>
      <c r="I61" s="1">
        <v>49</v>
      </c>
      <c r="J61" s="1">
        <v>45.77</v>
      </c>
      <c r="K61" s="1">
        <v>1.18</v>
      </c>
      <c r="L61" s="1">
        <v>21.5</v>
      </c>
      <c r="M61" s="1">
        <v>1.6</v>
      </c>
      <c r="N61" s="1">
        <v>1112</v>
      </c>
      <c r="O61" s="1">
        <v>2056</v>
      </c>
      <c r="P61" s="1">
        <v>2001</v>
      </c>
      <c r="Q61" s="1">
        <v>53</v>
      </c>
      <c r="R61" s="1">
        <v>1</v>
      </c>
      <c r="S61" s="1">
        <v>1947</v>
      </c>
      <c r="T61" s="1">
        <v>195</v>
      </c>
      <c r="U61" s="1">
        <v>0</v>
      </c>
      <c r="V61" s="1">
        <f t="shared" si="14"/>
        <v>-26</v>
      </c>
      <c r="W61" s="1">
        <f t="shared" si="15"/>
        <v>78</v>
      </c>
      <c r="X61" s="1">
        <f t="shared" si="15"/>
        <v>0</v>
      </c>
      <c r="Y61" s="1">
        <f t="shared" si="15"/>
        <v>4</v>
      </c>
      <c r="Z61" s="1">
        <f t="shared" si="16"/>
        <v>56</v>
      </c>
      <c r="AB61" s="13">
        <f t="shared" si="1"/>
        <v>1.5418502202643172E-2</v>
      </c>
      <c r="AC61" s="13">
        <f t="shared" si="2"/>
        <v>6.3560000000000005E-2</v>
      </c>
      <c r="AD61" s="13">
        <f t="shared" si="3"/>
        <v>4.6460000000000001E-2</v>
      </c>
      <c r="AE61" s="13">
        <f t="shared" si="4"/>
        <v>1.6119999999999999E-2</v>
      </c>
      <c r="AF61" s="13">
        <f t="shared" si="5"/>
        <v>9.7999999999999997E-4</v>
      </c>
      <c r="AG61" s="13">
        <f t="shared" si="6"/>
        <v>1.1199999999999999E-3</v>
      </c>
      <c r="AQ61" s="11">
        <f t="shared" si="19"/>
        <v>59</v>
      </c>
      <c r="AR61" s="11">
        <f t="shared" si="19"/>
        <v>48</v>
      </c>
      <c r="AS61" s="1">
        <f t="shared" si="7"/>
        <v>0</v>
      </c>
      <c r="AT61" s="107">
        <f>+EvolOf!H50</f>
        <v>0</v>
      </c>
      <c r="AU61" s="1">
        <f t="shared" si="8"/>
        <v>0</v>
      </c>
      <c r="AV61" s="1">
        <f t="shared" si="10"/>
        <v>0</v>
      </c>
      <c r="AW61" s="40">
        <f t="shared" si="11"/>
        <v>0</v>
      </c>
      <c r="AX61" s="1">
        <f t="shared" si="9"/>
        <v>0</v>
      </c>
      <c r="AY61" s="1">
        <f t="shared" si="12"/>
        <v>181515.46078722144</v>
      </c>
      <c r="AZ61" s="1">
        <f t="shared" si="13"/>
        <v>132681.06211727986</v>
      </c>
    </row>
    <row r="62" spans="2:52" x14ac:dyDescent="0.3">
      <c r="B62" s="1">
        <f t="shared" si="0"/>
        <v>3231</v>
      </c>
      <c r="C62" s="1">
        <v>49</v>
      </c>
      <c r="D62" s="1">
        <v>46767</v>
      </c>
      <c r="E62" s="1">
        <v>2285</v>
      </c>
      <c r="F62" s="1">
        <v>0</v>
      </c>
      <c r="G62" s="1">
        <v>891</v>
      </c>
      <c r="H62" s="1">
        <v>0</v>
      </c>
      <c r="I62" s="1">
        <v>55</v>
      </c>
      <c r="J62" s="1">
        <v>45.41</v>
      </c>
      <c r="K62" s="1">
        <v>1.17</v>
      </c>
      <c r="L62" s="1">
        <v>21.8</v>
      </c>
      <c r="M62" s="1">
        <v>1.56</v>
      </c>
      <c r="N62" s="1">
        <v>1143</v>
      </c>
      <c r="O62" s="1">
        <v>2079</v>
      </c>
      <c r="P62" s="1">
        <v>2019</v>
      </c>
      <c r="Q62" s="1">
        <v>57</v>
      </c>
      <c r="R62" s="1">
        <v>1</v>
      </c>
      <c r="S62" s="1">
        <v>1925</v>
      </c>
      <c r="T62" s="1">
        <v>192</v>
      </c>
      <c r="U62" s="1">
        <v>0</v>
      </c>
      <c r="V62" s="1">
        <f t="shared" si="14"/>
        <v>-38</v>
      </c>
      <c r="W62" s="1">
        <f t="shared" si="15"/>
        <v>85</v>
      </c>
      <c r="X62" s="1">
        <f t="shared" si="15"/>
        <v>0</v>
      </c>
      <c r="Y62" s="1">
        <f t="shared" si="15"/>
        <v>6</v>
      </c>
      <c r="Z62" s="1">
        <f t="shared" si="16"/>
        <v>53</v>
      </c>
      <c r="AB62" s="13">
        <f t="shared" si="1"/>
        <v>1.7022593624264934E-2</v>
      </c>
      <c r="AC62" s="13">
        <f t="shared" si="2"/>
        <v>6.4619999999999997E-2</v>
      </c>
      <c r="AD62" s="13">
        <f t="shared" si="3"/>
        <v>4.5699999999999998E-2</v>
      </c>
      <c r="AE62" s="13">
        <f t="shared" si="4"/>
        <v>1.7819999999999999E-2</v>
      </c>
      <c r="AF62" s="13">
        <f t="shared" si="5"/>
        <v>1.1000000000000001E-3</v>
      </c>
      <c r="AG62" s="13">
        <f t="shared" si="6"/>
        <v>1.06E-3</v>
      </c>
      <c r="AQ62" s="11">
        <f t="shared" si="19"/>
        <v>60</v>
      </c>
      <c r="AR62" s="11">
        <f t="shared" si="19"/>
        <v>49</v>
      </c>
      <c r="AS62" s="1">
        <f t="shared" si="7"/>
        <v>0</v>
      </c>
      <c r="AT62" s="107">
        <f>+EvolOf!H51</f>
        <v>0</v>
      </c>
      <c r="AU62" s="1">
        <f t="shared" si="8"/>
        <v>0</v>
      </c>
      <c r="AV62" s="1">
        <f t="shared" si="10"/>
        <v>0</v>
      </c>
      <c r="AW62" s="40">
        <f t="shared" si="11"/>
        <v>0</v>
      </c>
      <c r="AX62" s="1">
        <f t="shared" si="9"/>
        <v>0</v>
      </c>
      <c r="AY62" s="1">
        <f t="shared" si="12"/>
        <v>184542.62234220028</v>
      </c>
      <c r="AZ62" s="1">
        <f t="shared" si="13"/>
        <v>130510.6443986158</v>
      </c>
    </row>
    <row r="63" spans="2:52" x14ac:dyDescent="0.3">
      <c r="B63" s="1">
        <f t="shared" si="0"/>
        <v>3280</v>
      </c>
      <c r="C63" s="1">
        <v>50</v>
      </c>
      <c r="D63" s="1">
        <v>46718</v>
      </c>
      <c r="E63" s="1">
        <v>2236</v>
      </c>
      <c r="F63" s="1">
        <v>0</v>
      </c>
      <c r="G63" s="1">
        <v>983</v>
      </c>
      <c r="H63" s="1">
        <v>0</v>
      </c>
      <c r="I63" s="1">
        <v>61</v>
      </c>
      <c r="J63" s="1">
        <v>45.07</v>
      </c>
      <c r="K63" s="1">
        <v>1.17</v>
      </c>
      <c r="L63" s="1">
        <v>22</v>
      </c>
      <c r="M63" s="1">
        <v>1.52</v>
      </c>
      <c r="N63" s="1">
        <v>1171</v>
      </c>
      <c r="O63" s="1">
        <v>2099</v>
      </c>
      <c r="P63" s="1">
        <v>2034</v>
      </c>
      <c r="Q63" s="1">
        <v>63</v>
      </c>
      <c r="R63" s="1">
        <v>1</v>
      </c>
      <c r="S63" s="1">
        <v>1891</v>
      </c>
      <c r="T63" s="1">
        <v>187</v>
      </c>
      <c r="U63" s="1">
        <v>0</v>
      </c>
      <c r="V63" s="1">
        <f t="shared" si="14"/>
        <v>-49</v>
      </c>
      <c r="W63" s="1">
        <f t="shared" si="15"/>
        <v>92</v>
      </c>
      <c r="X63" s="1">
        <f t="shared" si="15"/>
        <v>0</v>
      </c>
      <c r="Y63" s="1">
        <f t="shared" si="15"/>
        <v>6</v>
      </c>
      <c r="Z63" s="1">
        <f t="shared" si="16"/>
        <v>49</v>
      </c>
      <c r="AB63" s="13">
        <f t="shared" si="1"/>
        <v>1.8597560975609755E-2</v>
      </c>
      <c r="AC63" s="13">
        <f t="shared" si="2"/>
        <v>6.5600000000000006E-2</v>
      </c>
      <c r="AD63" s="13">
        <f t="shared" si="3"/>
        <v>4.4720000000000003E-2</v>
      </c>
      <c r="AE63" s="13">
        <f t="shared" si="4"/>
        <v>1.966E-2</v>
      </c>
      <c r="AF63" s="13">
        <f t="shared" si="5"/>
        <v>1.2199999999999999E-3</v>
      </c>
      <c r="AG63" s="13">
        <f t="shared" si="6"/>
        <v>9.7999999999999997E-4</v>
      </c>
      <c r="AQ63" s="11">
        <f t="shared" si="19"/>
        <v>61</v>
      </c>
      <c r="AR63" s="11">
        <f t="shared" si="19"/>
        <v>50</v>
      </c>
      <c r="AS63" s="1">
        <f t="shared" si="7"/>
        <v>0</v>
      </c>
      <c r="AT63" s="107">
        <f>+EvolOf!H52</f>
        <v>0</v>
      </c>
      <c r="AU63" s="1">
        <f t="shared" si="8"/>
        <v>0</v>
      </c>
      <c r="AV63" s="1">
        <f t="shared" si="10"/>
        <v>0</v>
      </c>
      <c r="AW63" s="40">
        <f t="shared" si="11"/>
        <v>0</v>
      </c>
      <c r="AX63" s="1">
        <f t="shared" si="9"/>
        <v>0</v>
      </c>
      <c r="AY63" s="1">
        <f t="shared" si="12"/>
        <v>187341.31887416184</v>
      </c>
      <c r="AZ63" s="1">
        <f t="shared" si="13"/>
        <v>127711.94786665423</v>
      </c>
    </row>
    <row r="64" spans="2:52" x14ac:dyDescent="0.3">
      <c r="B64" s="1">
        <f t="shared" si="0"/>
        <v>3330</v>
      </c>
      <c r="C64" s="1">
        <v>51</v>
      </c>
      <c r="D64" s="1">
        <v>46668</v>
      </c>
      <c r="E64" s="1">
        <v>2189</v>
      </c>
      <c r="F64" s="1">
        <v>0</v>
      </c>
      <c r="G64" s="1">
        <v>1074</v>
      </c>
      <c r="H64" s="1">
        <v>0</v>
      </c>
      <c r="I64" s="1">
        <v>67</v>
      </c>
      <c r="J64" s="1">
        <v>44.74</v>
      </c>
      <c r="K64" s="1">
        <v>1.17</v>
      </c>
      <c r="L64" s="1">
        <v>22.3</v>
      </c>
      <c r="M64" s="1">
        <v>1.5</v>
      </c>
      <c r="N64" s="1">
        <v>1201</v>
      </c>
      <c r="O64" s="1">
        <v>2119</v>
      </c>
      <c r="P64" s="1">
        <v>2047</v>
      </c>
      <c r="Q64" s="1">
        <v>70</v>
      </c>
      <c r="R64" s="1">
        <v>2</v>
      </c>
      <c r="S64" s="1">
        <v>1862</v>
      </c>
      <c r="T64" s="1">
        <v>184</v>
      </c>
      <c r="U64" s="1">
        <v>0</v>
      </c>
      <c r="V64" s="1">
        <f t="shared" si="14"/>
        <v>-47</v>
      </c>
      <c r="W64" s="1">
        <f t="shared" si="15"/>
        <v>91</v>
      </c>
      <c r="X64" s="1">
        <f t="shared" si="15"/>
        <v>0</v>
      </c>
      <c r="Y64" s="1">
        <f t="shared" si="15"/>
        <v>6</v>
      </c>
      <c r="Z64" s="1">
        <f t="shared" si="16"/>
        <v>50</v>
      </c>
      <c r="AB64" s="13">
        <f t="shared" si="1"/>
        <v>2.012012012012012E-2</v>
      </c>
      <c r="AC64" s="13">
        <f t="shared" si="2"/>
        <v>6.6600000000000006E-2</v>
      </c>
      <c r="AD64" s="13">
        <f t="shared" si="3"/>
        <v>4.3779999999999999E-2</v>
      </c>
      <c r="AE64" s="13">
        <f t="shared" si="4"/>
        <v>2.1479999999999999E-2</v>
      </c>
      <c r="AF64" s="13">
        <f t="shared" si="5"/>
        <v>1.34E-3</v>
      </c>
      <c r="AG64" s="13">
        <f t="shared" si="6"/>
        <v>1E-3</v>
      </c>
      <c r="AQ64" s="11">
        <f t="shared" ref="AQ64:AR79" si="20">+AQ63+1</f>
        <v>62</v>
      </c>
      <c r="AR64" s="11">
        <f t="shared" si="20"/>
        <v>51</v>
      </c>
      <c r="AS64" s="1">
        <f t="shared" si="7"/>
        <v>0</v>
      </c>
      <c r="AT64" s="107">
        <f>+EvolOf!H53</f>
        <v>0</v>
      </c>
      <c r="AU64" s="1">
        <f t="shared" si="8"/>
        <v>0</v>
      </c>
      <c r="AV64" s="1">
        <f t="shared" si="10"/>
        <v>0</v>
      </c>
      <c r="AW64" s="40">
        <f t="shared" si="11"/>
        <v>0</v>
      </c>
      <c r="AX64" s="1">
        <f t="shared" si="9"/>
        <v>0</v>
      </c>
      <c r="AY64" s="1">
        <f t="shared" si="12"/>
        <v>190197.13166187773</v>
      </c>
      <c r="AZ64" s="1">
        <f t="shared" si="13"/>
        <v>125027.4838462013</v>
      </c>
    </row>
    <row r="65" spans="2:52" x14ac:dyDescent="0.3">
      <c r="B65" s="1">
        <f t="shared" si="0"/>
        <v>3377</v>
      </c>
      <c r="C65" s="1">
        <v>52</v>
      </c>
      <c r="D65" s="1">
        <v>46622</v>
      </c>
      <c r="E65" s="1">
        <v>2131</v>
      </c>
      <c r="F65" s="1">
        <v>0</v>
      </c>
      <c r="G65" s="1">
        <v>1172</v>
      </c>
      <c r="H65" s="1">
        <v>0</v>
      </c>
      <c r="I65" s="1">
        <v>74</v>
      </c>
      <c r="J65" s="1">
        <v>44.43</v>
      </c>
      <c r="K65" s="1">
        <v>1.17</v>
      </c>
      <c r="L65" s="1">
        <v>22.5</v>
      </c>
      <c r="M65" s="1">
        <v>1.47</v>
      </c>
      <c r="N65" s="1">
        <v>1231</v>
      </c>
      <c r="O65" s="1">
        <v>2136</v>
      </c>
      <c r="P65" s="1">
        <v>2056</v>
      </c>
      <c r="Q65" s="1">
        <v>78</v>
      </c>
      <c r="R65" s="1">
        <v>2</v>
      </c>
      <c r="S65" s="1">
        <v>1818</v>
      </c>
      <c r="T65" s="1">
        <v>180</v>
      </c>
      <c r="U65" s="1">
        <v>0</v>
      </c>
      <c r="V65" s="1">
        <f t="shared" si="14"/>
        <v>-58</v>
      </c>
      <c r="W65" s="1">
        <f t="shared" si="15"/>
        <v>98</v>
      </c>
      <c r="X65" s="1">
        <f t="shared" si="15"/>
        <v>0</v>
      </c>
      <c r="Y65" s="1">
        <f t="shared" si="15"/>
        <v>7</v>
      </c>
      <c r="Z65" s="1">
        <f t="shared" si="16"/>
        <v>47</v>
      </c>
      <c r="AB65" s="13">
        <f t="shared" si="1"/>
        <v>2.1912940479715724E-2</v>
      </c>
      <c r="AC65" s="13">
        <f t="shared" si="2"/>
        <v>6.7540000000000003E-2</v>
      </c>
      <c r="AD65" s="13">
        <f t="shared" si="3"/>
        <v>4.2619999999999998E-2</v>
      </c>
      <c r="AE65" s="13">
        <f t="shared" si="4"/>
        <v>2.3439999999999999E-2</v>
      </c>
      <c r="AF65" s="13">
        <f t="shared" si="5"/>
        <v>1.48E-3</v>
      </c>
      <c r="AG65" s="13">
        <f t="shared" si="6"/>
        <v>9.3999999999999997E-4</v>
      </c>
      <c r="AQ65" s="11">
        <f t="shared" si="20"/>
        <v>63</v>
      </c>
      <c r="AR65" s="11">
        <f t="shared" si="20"/>
        <v>52</v>
      </c>
      <c r="AS65" s="1">
        <f t="shared" si="7"/>
        <v>0</v>
      </c>
      <c r="AT65" s="107">
        <f>+EvolOf!H54</f>
        <v>0</v>
      </c>
      <c r="AU65" s="1">
        <f t="shared" si="8"/>
        <v>0</v>
      </c>
      <c r="AV65" s="1">
        <f t="shared" si="10"/>
        <v>0</v>
      </c>
      <c r="AW65" s="40">
        <f t="shared" si="11"/>
        <v>0</v>
      </c>
      <c r="AX65" s="1">
        <f t="shared" si="9"/>
        <v>0</v>
      </c>
      <c r="AY65" s="1">
        <f t="shared" si="12"/>
        <v>192881.59568233066</v>
      </c>
      <c r="AZ65" s="1">
        <f t="shared" si="13"/>
        <v>121714.74101245088</v>
      </c>
    </row>
    <row r="66" spans="2:52" x14ac:dyDescent="0.3">
      <c r="B66" s="1">
        <f t="shared" si="0"/>
        <v>3421</v>
      </c>
      <c r="C66" s="1">
        <v>53</v>
      </c>
      <c r="D66" s="1">
        <v>46577</v>
      </c>
      <c r="E66" s="1">
        <v>2069</v>
      </c>
      <c r="F66" s="1">
        <v>0</v>
      </c>
      <c r="G66" s="1">
        <v>1272</v>
      </c>
      <c r="H66" s="1">
        <v>0</v>
      </c>
      <c r="I66" s="1">
        <v>80</v>
      </c>
      <c r="J66" s="1">
        <v>44.13</v>
      </c>
      <c r="K66" s="1">
        <v>1.17</v>
      </c>
      <c r="L66" s="1">
        <v>22.8</v>
      </c>
      <c r="M66" s="1">
        <v>1.46</v>
      </c>
      <c r="N66" s="1">
        <v>1257</v>
      </c>
      <c r="O66" s="1">
        <v>2155</v>
      </c>
      <c r="P66" s="1">
        <v>2065</v>
      </c>
      <c r="Q66" s="1">
        <v>87</v>
      </c>
      <c r="R66" s="1">
        <v>2</v>
      </c>
      <c r="S66" s="1">
        <v>1770</v>
      </c>
      <c r="T66" s="1">
        <v>175</v>
      </c>
      <c r="U66" s="1">
        <v>0</v>
      </c>
      <c r="V66" s="1">
        <f t="shared" si="14"/>
        <v>-62</v>
      </c>
      <c r="W66" s="1">
        <f t="shared" si="15"/>
        <v>100</v>
      </c>
      <c r="X66" s="1">
        <f t="shared" si="15"/>
        <v>0</v>
      </c>
      <c r="Y66" s="1">
        <f t="shared" si="15"/>
        <v>6</v>
      </c>
      <c r="Z66" s="1">
        <f t="shared" si="16"/>
        <v>44</v>
      </c>
      <c r="AB66" s="13">
        <f t="shared" si="1"/>
        <v>2.33849751534639E-2</v>
      </c>
      <c r="AC66" s="13">
        <f t="shared" si="2"/>
        <v>6.8419999999999995E-2</v>
      </c>
      <c r="AD66" s="13">
        <f t="shared" si="3"/>
        <v>4.138E-2</v>
      </c>
      <c r="AE66" s="13">
        <f t="shared" si="4"/>
        <v>2.5440000000000001E-2</v>
      </c>
      <c r="AF66" s="13">
        <f t="shared" si="5"/>
        <v>1.6000000000000001E-3</v>
      </c>
      <c r="AG66" s="13">
        <f t="shared" si="6"/>
        <v>8.8000000000000003E-4</v>
      </c>
      <c r="AQ66" s="11">
        <f t="shared" si="20"/>
        <v>64</v>
      </c>
      <c r="AR66" s="11">
        <f t="shared" si="20"/>
        <v>53</v>
      </c>
      <c r="AS66" s="1">
        <f t="shared" si="7"/>
        <v>0</v>
      </c>
      <c r="AT66" s="107">
        <f>+EvolOf!H55</f>
        <v>0</v>
      </c>
      <c r="AU66" s="1">
        <f t="shared" si="8"/>
        <v>0</v>
      </c>
      <c r="AV66" s="1">
        <f t="shared" si="10"/>
        <v>0</v>
      </c>
      <c r="AW66" s="40">
        <f t="shared" si="11"/>
        <v>0</v>
      </c>
      <c r="AX66" s="1">
        <f t="shared" si="9"/>
        <v>0</v>
      </c>
      <c r="AY66" s="1">
        <f t="shared" si="12"/>
        <v>195394.71093552062</v>
      </c>
      <c r="AZ66" s="1">
        <f t="shared" si="13"/>
        <v>118173.53315568318</v>
      </c>
    </row>
    <row r="67" spans="2:52" x14ac:dyDescent="0.3">
      <c r="B67" s="1">
        <f t="shared" si="0"/>
        <v>3462</v>
      </c>
      <c r="C67" s="1">
        <v>54</v>
      </c>
      <c r="D67" s="1">
        <v>46537</v>
      </c>
      <c r="E67" s="1">
        <v>1998</v>
      </c>
      <c r="F67" s="1">
        <v>0</v>
      </c>
      <c r="G67" s="1">
        <v>1377</v>
      </c>
      <c r="H67" s="1">
        <v>0</v>
      </c>
      <c r="I67" s="1">
        <v>87</v>
      </c>
      <c r="J67" s="1">
        <v>43.84</v>
      </c>
      <c r="K67" s="1">
        <v>1.17</v>
      </c>
      <c r="L67" s="1">
        <v>23.1</v>
      </c>
      <c r="M67" s="1">
        <v>1.44</v>
      </c>
      <c r="N67" s="1">
        <v>1282</v>
      </c>
      <c r="O67" s="1">
        <v>2170</v>
      </c>
      <c r="P67" s="1">
        <v>2069</v>
      </c>
      <c r="Q67" s="1">
        <v>98</v>
      </c>
      <c r="R67" s="1">
        <v>2</v>
      </c>
      <c r="S67" s="1">
        <v>1714</v>
      </c>
      <c r="T67" s="1">
        <v>171</v>
      </c>
      <c r="U67" s="1">
        <v>0</v>
      </c>
      <c r="V67" s="1">
        <f t="shared" si="14"/>
        <v>-71</v>
      </c>
      <c r="W67" s="1">
        <f t="shared" si="15"/>
        <v>105</v>
      </c>
      <c r="X67" s="1">
        <f t="shared" si="15"/>
        <v>0</v>
      </c>
      <c r="Y67" s="1">
        <f t="shared" si="15"/>
        <v>7</v>
      </c>
      <c r="Z67" s="1">
        <f t="shared" si="16"/>
        <v>41</v>
      </c>
      <c r="AB67" s="13">
        <f t="shared" si="1"/>
        <v>2.5129982668977469E-2</v>
      </c>
      <c r="AC67" s="13">
        <f t="shared" si="2"/>
        <v>6.9239999999999996E-2</v>
      </c>
      <c r="AD67" s="13">
        <f t="shared" si="3"/>
        <v>3.9960000000000002E-2</v>
      </c>
      <c r="AE67" s="13">
        <f t="shared" si="4"/>
        <v>2.7539999999999999E-2</v>
      </c>
      <c r="AF67" s="13">
        <f t="shared" si="5"/>
        <v>1.74E-3</v>
      </c>
      <c r="AG67" s="13">
        <f t="shared" si="6"/>
        <v>8.1999999999999998E-4</v>
      </c>
      <c r="AQ67" s="11">
        <f t="shared" si="20"/>
        <v>65</v>
      </c>
      <c r="AR67" s="11">
        <f t="shared" si="20"/>
        <v>54</v>
      </c>
      <c r="AS67" s="1">
        <f t="shared" si="7"/>
        <v>0</v>
      </c>
      <c r="AT67" s="107">
        <f>+EvolOf!H56</f>
        <v>0</v>
      </c>
      <c r="AU67" s="1">
        <f t="shared" si="8"/>
        <v>0</v>
      </c>
      <c r="AV67" s="1">
        <f t="shared" si="10"/>
        <v>0</v>
      </c>
      <c r="AW67" s="40">
        <f t="shared" si="11"/>
        <v>0</v>
      </c>
      <c r="AX67" s="1">
        <f t="shared" si="9"/>
        <v>0</v>
      </c>
      <c r="AY67" s="1">
        <f t="shared" si="12"/>
        <v>197736.47742144766</v>
      </c>
      <c r="AZ67" s="1">
        <f t="shared" si="13"/>
        <v>114118.27899712663</v>
      </c>
    </row>
    <row r="68" spans="2:52" x14ac:dyDescent="0.3">
      <c r="B68" s="1">
        <f t="shared" si="0"/>
        <v>3503</v>
      </c>
      <c r="C68" s="1">
        <v>55</v>
      </c>
      <c r="D68" s="1">
        <v>46495</v>
      </c>
      <c r="E68" s="1">
        <v>1924</v>
      </c>
      <c r="F68" s="1">
        <v>0</v>
      </c>
      <c r="G68" s="1">
        <v>1486</v>
      </c>
      <c r="H68" s="1">
        <v>0</v>
      </c>
      <c r="I68" s="1">
        <v>93</v>
      </c>
      <c r="J68" s="1">
        <v>43.56</v>
      </c>
      <c r="K68" s="1">
        <v>1.17</v>
      </c>
      <c r="L68" s="1">
        <v>23.3</v>
      </c>
      <c r="M68" s="1">
        <v>1.42</v>
      </c>
      <c r="N68" s="1">
        <v>1308</v>
      </c>
      <c r="O68" s="1">
        <v>2186</v>
      </c>
      <c r="P68" s="1">
        <v>2074</v>
      </c>
      <c r="Q68" s="1">
        <v>109</v>
      </c>
      <c r="R68" s="1">
        <v>2</v>
      </c>
      <c r="S68" s="1">
        <v>1652</v>
      </c>
      <c r="T68" s="1">
        <v>163</v>
      </c>
      <c r="U68" s="1">
        <v>0</v>
      </c>
      <c r="V68" s="1">
        <f t="shared" si="14"/>
        <v>-74</v>
      </c>
      <c r="W68" s="1">
        <f t="shared" si="15"/>
        <v>109</v>
      </c>
      <c r="X68" s="1">
        <f t="shared" si="15"/>
        <v>0</v>
      </c>
      <c r="Y68" s="1">
        <f t="shared" si="15"/>
        <v>6</v>
      </c>
      <c r="Z68" s="1">
        <f t="shared" si="16"/>
        <v>41</v>
      </c>
      <c r="AB68" s="13">
        <f t="shared" si="1"/>
        <v>2.6548672566371681E-2</v>
      </c>
      <c r="AC68" s="13">
        <f t="shared" si="2"/>
        <v>7.0059999999999997E-2</v>
      </c>
      <c r="AD68" s="13">
        <f t="shared" si="3"/>
        <v>3.848E-2</v>
      </c>
      <c r="AE68" s="13">
        <f t="shared" si="4"/>
        <v>2.972E-2</v>
      </c>
      <c r="AF68" s="13">
        <f t="shared" si="5"/>
        <v>1.8600000000000001E-3</v>
      </c>
      <c r="AG68" s="13">
        <f t="shared" si="6"/>
        <v>8.1999999999999998E-4</v>
      </c>
      <c r="AQ68" s="11">
        <f t="shared" si="20"/>
        <v>66</v>
      </c>
      <c r="AR68" s="11">
        <f t="shared" si="20"/>
        <v>55</v>
      </c>
      <c r="AS68" s="1">
        <f t="shared" si="7"/>
        <v>0</v>
      </c>
      <c r="AT68" s="107">
        <f>+EvolOf!H57</f>
        <v>0</v>
      </c>
      <c r="AU68" s="1">
        <f t="shared" si="8"/>
        <v>0</v>
      </c>
      <c r="AV68" s="1">
        <f t="shared" si="10"/>
        <v>0</v>
      </c>
      <c r="AW68" s="40">
        <f t="shared" si="11"/>
        <v>0</v>
      </c>
      <c r="AX68" s="1">
        <f t="shared" si="9"/>
        <v>0</v>
      </c>
      <c r="AY68" s="1">
        <f t="shared" si="12"/>
        <v>200078.24390737468</v>
      </c>
      <c r="AZ68" s="1">
        <f t="shared" si="13"/>
        <v>109891.67607130713</v>
      </c>
    </row>
    <row r="69" spans="2:52" x14ac:dyDescent="0.3">
      <c r="B69" s="1">
        <f t="shared" si="0"/>
        <v>3542</v>
      </c>
      <c r="C69" s="1">
        <v>56</v>
      </c>
      <c r="D69" s="1">
        <v>46456</v>
      </c>
      <c r="E69" s="1">
        <v>1848</v>
      </c>
      <c r="F69" s="1">
        <v>0</v>
      </c>
      <c r="G69" s="1">
        <v>1595</v>
      </c>
      <c r="H69" s="1">
        <v>0</v>
      </c>
      <c r="I69" s="1">
        <v>99</v>
      </c>
      <c r="J69" s="1">
        <v>43.29</v>
      </c>
      <c r="K69" s="1">
        <v>1.1599999999999999</v>
      </c>
      <c r="L69" s="1">
        <v>23.6</v>
      </c>
      <c r="M69" s="1">
        <v>1.4</v>
      </c>
      <c r="N69" s="1">
        <v>1332</v>
      </c>
      <c r="O69" s="1">
        <v>2200</v>
      </c>
      <c r="P69" s="1">
        <v>2075</v>
      </c>
      <c r="Q69" s="1">
        <v>122</v>
      </c>
      <c r="R69" s="1">
        <v>3</v>
      </c>
      <c r="S69" s="1">
        <v>1586</v>
      </c>
      <c r="T69" s="1">
        <v>156</v>
      </c>
      <c r="U69" s="1">
        <v>0</v>
      </c>
      <c r="V69" s="1">
        <f t="shared" si="14"/>
        <v>-76</v>
      </c>
      <c r="W69" s="1">
        <f t="shared" si="15"/>
        <v>109</v>
      </c>
      <c r="X69" s="1">
        <f t="shared" si="15"/>
        <v>0</v>
      </c>
      <c r="Y69" s="1">
        <f t="shared" si="15"/>
        <v>6</v>
      </c>
      <c r="Z69" s="1">
        <f t="shared" si="16"/>
        <v>39</v>
      </c>
      <c r="AB69" s="13">
        <f t="shared" si="1"/>
        <v>2.7950310559006212E-2</v>
      </c>
      <c r="AC69" s="13">
        <f t="shared" si="2"/>
        <v>7.084E-2</v>
      </c>
      <c r="AD69" s="13">
        <f t="shared" si="3"/>
        <v>3.696E-2</v>
      </c>
      <c r="AE69" s="13">
        <f t="shared" si="4"/>
        <v>3.1899999999999998E-2</v>
      </c>
      <c r="AF69" s="13">
        <f t="shared" si="5"/>
        <v>1.98E-3</v>
      </c>
      <c r="AG69" s="13">
        <f t="shared" si="6"/>
        <v>7.7999999999999999E-4</v>
      </c>
      <c r="AQ69" s="11">
        <f t="shared" si="20"/>
        <v>67</v>
      </c>
      <c r="AR69" s="11">
        <f t="shared" si="20"/>
        <v>56</v>
      </c>
      <c r="AS69" s="1">
        <f t="shared" si="7"/>
        <v>0</v>
      </c>
      <c r="AT69" s="107">
        <f>+EvolOf!H58</f>
        <v>0</v>
      </c>
      <c r="AU69" s="1">
        <f t="shared" si="8"/>
        <v>0</v>
      </c>
      <c r="AV69" s="1">
        <f t="shared" si="10"/>
        <v>0</v>
      </c>
      <c r="AW69" s="40">
        <f t="shared" si="11"/>
        <v>0</v>
      </c>
      <c r="AX69" s="1">
        <f t="shared" si="9"/>
        <v>0</v>
      </c>
      <c r="AY69" s="1">
        <f t="shared" si="12"/>
        <v>202305.77788179307</v>
      </c>
      <c r="AZ69" s="1">
        <f t="shared" si="13"/>
        <v>105550.84063397899</v>
      </c>
    </row>
    <row r="70" spans="2:52" x14ac:dyDescent="0.3">
      <c r="B70" s="1">
        <f t="shared" si="0"/>
        <v>3579</v>
      </c>
      <c r="C70" s="1">
        <v>57</v>
      </c>
      <c r="D70" s="1">
        <v>46419</v>
      </c>
      <c r="E70" s="1">
        <v>1766</v>
      </c>
      <c r="F70" s="1">
        <v>0</v>
      </c>
      <c r="G70" s="1">
        <v>1707</v>
      </c>
      <c r="H70" s="1">
        <v>0</v>
      </c>
      <c r="I70" s="1">
        <v>106</v>
      </c>
      <c r="J70" s="1">
        <v>43.03</v>
      </c>
      <c r="K70" s="1">
        <v>1.1599999999999999</v>
      </c>
      <c r="L70" s="1">
        <v>23.9</v>
      </c>
      <c r="M70" s="1">
        <v>1.38</v>
      </c>
      <c r="N70" s="1">
        <v>1355</v>
      </c>
      <c r="O70" s="1">
        <v>2214</v>
      </c>
      <c r="P70" s="1">
        <v>2073</v>
      </c>
      <c r="Q70" s="1">
        <v>137</v>
      </c>
      <c r="R70" s="1">
        <v>3</v>
      </c>
      <c r="S70" s="1">
        <v>1517</v>
      </c>
      <c r="T70" s="1">
        <v>150</v>
      </c>
      <c r="U70" s="1">
        <v>0</v>
      </c>
      <c r="V70" s="1">
        <f t="shared" si="14"/>
        <v>-82</v>
      </c>
      <c r="W70" s="1">
        <f t="shared" si="15"/>
        <v>112</v>
      </c>
      <c r="X70" s="1">
        <f t="shared" si="15"/>
        <v>0</v>
      </c>
      <c r="Y70" s="1">
        <f t="shared" si="15"/>
        <v>7</v>
      </c>
      <c r="Z70" s="1">
        <f t="shared" si="16"/>
        <v>37</v>
      </c>
      <c r="AB70" s="13">
        <f t="shared" si="1"/>
        <v>2.9617211511595416E-2</v>
      </c>
      <c r="AC70" s="13">
        <f t="shared" si="2"/>
        <v>7.1580000000000005E-2</v>
      </c>
      <c r="AD70" s="13">
        <f t="shared" si="3"/>
        <v>3.5319999999999997E-2</v>
      </c>
      <c r="AE70" s="13">
        <f t="shared" si="4"/>
        <v>3.4139999999999997E-2</v>
      </c>
      <c r="AF70" s="13">
        <f t="shared" si="5"/>
        <v>2.1199999999999999E-3</v>
      </c>
      <c r="AG70" s="13">
        <f t="shared" si="6"/>
        <v>7.3999999999999999E-4</v>
      </c>
      <c r="AQ70" s="11">
        <f t="shared" si="20"/>
        <v>68</v>
      </c>
      <c r="AR70" s="11">
        <f t="shared" si="20"/>
        <v>57</v>
      </c>
      <c r="AS70" s="1">
        <f t="shared" si="7"/>
        <v>0</v>
      </c>
      <c r="AT70" s="107">
        <f>+EvolOf!H59</f>
        <v>0</v>
      </c>
      <c r="AU70" s="1">
        <f t="shared" si="8"/>
        <v>0</v>
      </c>
      <c r="AV70" s="1">
        <f t="shared" si="10"/>
        <v>0</v>
      </c>
      <c r="AW70" s="40">
        <f t="shared" si="11"/>
        <v>0</v>
      </c>
      <c r="AX70" s="1">
        <f t="shared" si="9"/>
        <v>0</v>
      </c>
      <c r="AY70" s="1">
        <f t="shared" si="12"/>
        <v>204419.07934470283</v>
      </c>
      <c r="AZ70" s="1">
        <f t="shared" si="13"/>
        <v>100867.30766212495</v>
      </c>
    </row>
    <row r="71" spans="2:52" x14ac:dyDescent="0.3">
      <c r="B71" s="1">
        <f t="shared" si="0"/>
        <v>3615</v>
      </c>
      <c r="C71" s="1">
        <v>58</v>
      </c>
      <c r="D71" s="1">
        <v>46383</v>
      </c>
      <c r="E71" s="1">
        <v>1674</v>
      </c>
      <c r="F71" s="1">
        <v>0</v>
      </c>
      <c r="G71" s="1">
        <v>1828</v>
      </c>
      <c r="H71" s="1">
        <v>0</v>
      </c>
      <c r="I71" s="1">
        <v>113</v>
      </c>
      <c r="J71" s="1">
        <v>42.78</v>
      </c>
      <c r="K71" s="1">
        <v>1.17</v>
      </c>
      <c r="L71" s="1">
        <v>24.1</v>
      </c>
      <c r="M71" s="1">
        <v>1.34</v>
      </c>
      <c r="N71" s="1">
        <v>1376</v>
      </c>
      <c r="O71" s="1">
        <v>2230</v>
      </c>
      <c r="P71" s="1">
        <v>2070</v>
      </c>
      <c r="Q71" s="1">
        <v>155</v>
      </c>
      <c r="R71" s="1">
        <v>4</v>
      </c>
      <c r="S71" s="1">
        <v>1435</v>
      </c>
      <c r="T71" s="1">
        <v>141</v>
      </c>
      <c r="U71" s="1">
        <v>0</v>
      </c>
      <c r="V71" s="1">
        <f t="shared" si="14"/>
        <v>-92</v>
      </c>
      <c r="W71" s="1">
        <f t="shared" si="15"/>
        <v>121</v>
      </c>
      <c r="X71" s="1">
        <f t="shared" si="15"/>
        <v>0</v>
      </c>
      <c r="Y71" s="1">
        <f t="shared" si="15"/>
        <v>7</v>
      </c>
      <c r="Z71" s="1">
        <f t="shared" si="16"/>
        <v>36</v>
      </c>
      <c r="AB71" s="13">
        <f t="shared" si="1"/>
        <v>3.1258644536652835E-2</v>
      </c>
      <c r="AC71" s="13">
        <f t="shared" si="2"/>
        <v>7.2300000000000003E-2</v>
      </c>
      <c r="AD71" s="13">
        <f t="shared" si="3"/>
        <v>3.3480000000000003E-2</v>
      </c>
      <c r="AE71" s="13">
        <f t="shared" si="4"/>
        <v>3.6560000000000002E-2</v>
      </c>
      <c r="AF71" s="13">
        <f t="shared" si="5"/>
        <v>2.2599999999999999E-3</v>
      </c>
      <c r="AG71" s="13">
        <f t="shared" si="6"/>
        <v>7.2000000000000005E-4</v>
      </c>
      <c r="AQ71" s="11">
        <f t="shared" si="20"/>
        <v>69</v>
      </c>
      <c r="AR71" s="11">
        <f t="shared" si="20"/>
        <v>58</v>
      </c>
      <c r="AS71" s="1">
        <f t="shared" si="7"/>
        <v>0</v>
      </c>
      <c r="AT71" s="107">
        <f>+EvolOf!H60</f>
        <v>0</v>
      </c>
      <c r="AU71" s="1">
        <f t="shared" si="8"/>
        <v>0</v>
      </c>
      <c r="AV71" s="1">
        <f t="shared" si="10"/>
        <v>0</v>
      </c>
      <c r="AW71" s="40">
        <f t="shared" si="11"/>
        <v>0</v>
      </c>
      <c r="AX71" s="1">
        <f t="shared" si="9"/>
        <v>0</v>
      </c>
      <c r="AY71" s="1">
        <f t="shared" si="12"/>
        <v>206475.26455185824</v>
      </c>
      <c r="AZ71" s="1">
        <f t="shared" si="13"/>
        <v>95612.612132727721</v>
      </c>
    </row>
    <row r="72" spans="2:52" x14ac:dyDescent="0.3">
      <c r="B72" s="1">
        <f t="shared" si="0"/>
        <v>3652</v>
      </c>
      <c r="C72" s="1">
        <v>59</v>
      </c>
      <c r="D72" s="1">
        <v>46346</v>
      </c>
      <c r="E72" s="1">
        <v>1586</v>
      </c>
      <c r="F72" s="1">
        <v>0</v>
      </c>
      <c r="G72" s="1">
        <v>1947</v>
      </c>
      <c r="H72" s="1">
        <v>0</v>
      </c>
      <c r="I72" s="1">
        <v>119</v>
      </c>
      <c r="J72" s="1">
        <v>42.54</v>
      </c>
      <c r="K72" s="1">
        <v>1.1599999999999999</v>
      </c>
      <c r="L72" s="1">
        <v>24.3</v>
      </c>
      <c r="M72" s="1">
        <v>1.3</v>
      </c>
      <c r="N72" s="1">
        <v>1397</v>
      </c>
      <c r="O72" s="1">
        <v>2245</v>
      </c>
      <c r="P72" s="1">
        <v>2065</v>
      </c>
      <c r="Q72" s="1">
        <v>175</v>
      </c>
      <c r="R72" s="1">
        <v>4</v>
      </c>
      <c r="S72" s="1">
        <v>1355</v>
      </c>
      <c r="T72" s="1">
        <v>133</v>
      </c>
      <c r="U72" s="1">
        <v>0</v>
      </c>
      <c r="V72" s="1">
        <f t="shared" si="14"/>
        <v>-88</v>
      </c>
      <c r="W72" s="1">
        <f t="shared" si="15"/>
        <v>119</v>
      </c>
      <c r="X72" s="1">
        <f t="shared" si="15"/>
        <v>0</v>
      </c>
      <c r="Y72" s="1">
        <f t="shared" si="15"/>
        <v>6</v>
      </c>
      <c r="Z72" s="1">
        <f t="shared" si="16"/>
        <v>37</v>
      </c>
      <c r="AB72" s="13">
        <f t="shared" si="1"/>
        <v>3.2584884994523548E-2</v>
      </c>
      <c r="AC72" s="13">
        <f t="shared" si="2"/>
        <v>7.3039999999999994E-2</v>
      </c>
      <c r="AD72" s="13">
        <f t="shared" si="3"/>
        <v>3.1719999999999998E-2</v>
      </c>
      <c r="AE72" s="13">
        <f t="shared" si="4"/>
        <v>3.8940000000000002E-2</v>
      </c>
      <c r="AF72" s="13">
        <f t="shared" si="5"/>
        <v>2.3800000000000002E-3</v>
      </c>
      <c r="AG72" s="13">
        <f t="shared" si="6"/>
        <v>7.3999999999999999E-4</v>
      </c>
      <c r="AQ72" s="11">
        <f t="shared" si="20"/>
        <v>70</v>
      </c>
      <c r="AR72" s="11">
        <f t="shared" si="20"/>
        <v>59</v>
      </c>
      <c r="AS72" s="1">
        <f t="shared" si="7"/>
        <v>0</v>
      </c>
      <c r="AT72" s="107">
        <f>+EvolOf!H61</f>
        <v>0</v>
      </c>
      <c r="AU72" s="1">
        <f t="shared" si="8"/>
        <v>0</v>
      </c>
      <c r="AV72" s="1">
        <f t="shared" si="10"/>
        <v>0</v>
      </c>
      <c r="AW72" s="40">
        <f t="shared" si="11"/>
        <v>0</v>
      </c>
      <c r="AX72" s="1">
        <f t="shared" si="9"/>
        <v>0</v>
      </c>
      <c r="AY72" s="1">
        <f t="shared" si="12"/>
        <v>208588.566014768</v>
      </c>
      <c r="AZ72" s="1">
        <f t="shared" si="13"/>
        <v>90586.381626347764</v>
      </c>
    </row>
    <row r="73" spans="2:52" x14ac:dyDescent="0.3">
      <c r="B73" s="1">
        <f t="shared" si="0"/>
        <v>3685</v>
      </c>
      <c r="C73" s="1">
        <v>60</v>
      </c>
      <c r="D73" s="1">
        <v>46314</v>
      </c>
      <c r="E73" s="1">
        <v>1496</v>
      </c>
      <c r="F73" s="1">
        <v>0</v>
      </c>
      <c r="G73" s="1">
        <v>2064</v>
      </c>
      <c r="H73" s="1">
        <v>0</v>
      </c>
      <c r="I73" s="1">
        <v>125</v>
      </c>
      <c r="J73" s="1">
        <v>42.31</v>
      </c>
      <c r="K73" s="1">
        <v>1.17</v>
      </c>
      <c r="L73" s="1">
        <v>24.6</v>
      </c>
      <c r="M73" s="1">
        <v>1.27</v>
      </c>
      <c r="N73" s="1">
        <v>1416</v>
      </c>
      <c r="O73" s="1">
        <v>2259</v>
      </c>
      <c r="P73" s="1">
        <v>2059</v>
      </c>
      <c r="Q73" s="1">
        <v>194</v>
      </c>
      <c r="R73" s="1">
        <v>4</v>
      </c>
      <c r="S73" s="1">
        <v>1273</v>
      </c>
      <c r="T73" s="1">
        <v>125</v>
      </c>
      <c r="U73" s="1">
        <v>0</v>
      </c>
      <c r="V73" s="1">
        <f t="shared" si="14"/>
        <v>-90</v>
      </c>
      <c r="W73" s="1">
        <f t="shared" si="15"/>
        <v>117</v>
      </c>
      <c r="X73" s="1">
        <f t="shared" si="15"/>
        <v>0</v>
      </c>
      <c r="Y73" s="1">
        <f t="shared" si="15"/>
        <v>6</v>
      </c>
      <c r="Z73" s="1">
        <f t="shared" si="16"/>
        <v>33</v>
      </c>
      <c r="AB73" s="13">
        <f t="shared" si="1"/>
        <v>3.3921302578018994E-2</v>
      </c>
      <c r="AC73" s="13">
        <f t="shared" si="2"/>
        <v>7.3700000000000002E-2</v>
      </c>
      <c r="AD73" s="13">
        <f t="shared" si="3"/>
        <v>2.9919999999999999E-2</v>
      </c>
      <c r="AE73" s="13">
        <f t="shared" si="4"/>
        <v>4.1279999999999997E-2</v>
      </c>
      <c r="AF73" s="13">
        <f t="shared" si="5"/>
        <v>2.5000000000000001E-3</v>
      </c>
      <c r="AG73" s="13">
        <f t="shared" si="6"/>
        <v>6.6E-4</v>
      </c>
      <c r="AQ73" s="11">
        <f t="shared" si="20"/>
        <v>71</v>
      </c>
      <c r="AR73" s="11">
        <f t="shared" si="20"/>
        <v>60</v>
      </c>
      <c r="AS73" s="1">
        <f t="shared" si="7"/>
        <v>0</v>
      </c>
      <c r="AT73" s="107">
        <f>+EvolOf!H62</f>
        <v>0</v>
      </c>
      <c r="AU73" s="1">
        <f t="shared" si="8"/>
        <v>0</v>
      </c>
      <c r="AV73" s="1">
        <f t="shared" si="10"/>
        <v>0</v>
      </c>
      <c r="AW73" s="40">
        <f t="shared" si="11"/>
        <v>0</v>
      </c>
      <c r="AX73" s="1">
        <f t="shared" si="9"/>
        <v>0</v>
      </c>
      <c r="AY73" s="1">
        <f t="shared" si="12"/>
        <v>210473.40245466048</v>
      </c>
      <c r="AZ73" s="1">
        <f t="shared" si="13"/>
        <v>85445.918608459178</v>
      </c>
    </row>
    <row r="74" spans="2:52" x14ac:dyDescent="0.3">
      <c r="B74" s="1">
        <f t="shared" si="0"/>
        <v>3717</v>
      </c>
      <c r="C74" s="1">
        <v>61</v>
      </c>
      <c r="D74" s="1">
        <v>46281</v>
      </c>
      <c r="E74" s="1">
        <v>1408</v>
      </c>
      <c r="F74" s="1">
        <v>0</v>
      </c>
      <c r="G74" s="1">
        <v>2177</v>
      </c>
      <c r="H74" s="1">
        <v>0</v>
      </c>
      <c r="I74" s="1">
        <v>132</v>
      </c>
      <c r="J74" s="1">
        <v>42.08</v>
      </c>
      <c r="K74" s="1">
        <v>1.17</v>
      </c>
      <c r="L74" s="1">
        <v>24.8</v>
      </c>
      <c r="M74" s="1">
        <v>1.24</v>
      </c>
      <c r="N74" s="1">
        <v>1434</v>
      </c>
      <c r="O74" s="1">
        <v>2273</v>
      </c>
      <c r="P74" s="1">
        <v>2052</v>
      </c>
      <c r="Q74" s="1">
        <v>216</v>
      </c>
      <c r="R74" s="1">
        <v>5</v>
      </c>
      <c r="S74" s="1">
        <v>1195</v>
      </c>
      <c r="T74" s="1">
        <v>116</v>
      </c>
      <c r="U74" s="1">
        <v>0</v>
      </c>
      <c r="V74" s="1">
        <f t="shared" si="14"/>
        <v>-88</v>
      </c>
      <c r="W74" s="1">
        <f t="shared" si="15"/>
        <v>113</v>
      </c>
      <c r="X74" s="1">
        <f t="shared" si="15"/>
        <v>0</v>
      </c>
      <c r="Y74" s="1">
        <f t="shared" si="15"/>
        <v>7</v>
      </c>
      <c r="Z74" s="1">
        <f t="shared" si="16"/>
        <v>32</v>
      </c>
      <c r="AB74" s="13">
        <f t="shared" si="1"/>
        <v>3.5512510088781278E-2</v>
      </c>
      <c r="AC74" s="13">
        <f t="shared" si="2"/>
        <v>7.4340000000000003E-2</v>
      </c>
      <c r="AD74" s="13">
        <f t="shared" si="3"/>
        <v>2.8160000000000001E-2</v>
      </c>
      <c r="AE74" s="13">
        <f t="shared" si="4"/>
        <v>4.3540000000000002E-2</v>
      </c>
      <c r="AF74" s="13">
        <f t="shared" si="5"/>
        <v>2.64E-3</v>
      </c>
      <c r="AG74" s="13">
        <f t="shared" si="6"/>
        <v>6.4000000000000005E-4</v>
      </c>
      <c r="AQ74" s="11">
        <f t="shared" si="20"/>
        <v>72</v>
      </c>
      <c r="AR74" s="11">
        <f t="shared" si="20"/>
        <v>61</v>
      </c>
      <c r="AS74" s="1">
        <f t="shared" si="7"/>
        <v>0</v>
      </c>
      <c r="AT74" s="107">
        <f>+EvolOf!H63</f>
        <v>0</v>
      </c>
      <c r="AU74" s="1">
        <f t="shared" si="8"/>
        <v>0</v>
      </c>
      <c r="AV74" s="1">
        <f t="shared" si="10"/>
        <v>0</v>
      </c>
      <c r="AW74" s="40">
        <f t="shared" si="11"/>
        <v>0</v>
      </c>
      <c r="AX74" s="1">
        <f t="shared" si="9"/>
        <v>0</v>
      </c>
      <c r="AY74" s="1">
        <f t="shared" si="12"/>
        <v>212301.12263879864</v>
      </c>
      <c r="AZ74" s="1">
        <f t="shared" si="13"/>
        <v>80419.688102079235</v>
      </c>
    </row>
    <row r="75" spans="2:52" x14ac:dyDescent="0.3">
      <c r="B75" s="1">
        <f t="shared" si="0"/>
        <v>3751</v>
      </c>
      <c r="C75" s="1">
        <v>62</v>
      </c>
      <c r="D75" s="1">
        <v>46247</v>
      </c>
      <c r="E75" s="1">
        <v>1372</v>
      </c>
      <c r="F75" s="1">
        <v>0</v>
      </c>
      <c r="G75" s="1">
        <v>2243</v>
      </c>
      <c r="H75" s="1">
        <v>0</v>
      </c>
      <c r="I75" s="1">
        <v>136</v>
      </c>
      <c r="J75" s="1">
        <v>41.86</v>
      </c>
      <c r="K75" s="1">
        <v>1.17</v>
      </c>
      <c r="L75" s="1">
        <v>24.8</v>
      </c>
      <c r="M75" s="1">
        <v>1.23</v>
      </c>
      <c r="N75" s="1">
        <v>1453</v>
      </c>
      <c r="O75" s="1">
        <v>2289</v>
      </c>
      <c r="P75" s="1">
        <v>2032</v>
      </c>
      <c r="Q75" s="1">
        <v>250</v>
      </c>
      <c r="R75" s="1">
        <v>5</v>
      </c>
      <c r="S75" s="1">
        <v>1163</v>
      </c>
      <c r="T75" s="1">
        <v>113</v>
      </c>
      <c r="U75" s="1">
        <v>0</v>
      </c>
      <c r="V75" s="1">
        <f t="shared" si="14"/>
        <v>-36</v>
      </c>
      <c r="W75" s="1">
        <f t="shared" si="15"/>
        <v>66</v>
      </c>
      <c r="X75" s="1">
        <f t="shared" si="15"/>
        <v>0</v>
      </c>
      <c r="Y75" s="1">
        <f t="shared" si="15"/>
        <v>4</v>
      </c>
      <c r="Z75" s="1">
        <f t="shared" si="16"/>
        <v>34</v>
      </c>
      <c r="AB75" s="13">
        <f t="shared" si="1"/>
        <v>3.625699813383098E-2</v>
      </c>
      <c r="AC75" s="13">
        <f t="shared" si="2"/>
        <v>7.5020000000000003E-2</v>
      </c>
      <c r="AD75" s="13">
        <f t="shared" si="3"/>
        <v>2.7439999999999999E-2</v>
      </c>
      <c r="AE75" s="13">
        <f t="shared" si="4"/>
        <v>4.4859999999999997E-2</v>
      </c>
      <c r="AF75" s="13">
        <f t="shared" si="5"/>
        <v>2.7200000000000002E-3</v>
      </c>
      <c r="AG75" s="13">
        <f t="shared" si="6"/>
        <v>6.8000000000000005E-4</v>
      </c>
      <c r="AQ75" s="11">
        <f t="shared" si="20"/>
        <v>73</v>
      </c>
      <c r="AR75" s="11">
        <f t="shared" si="20"/>
        <v>62</v>
      </c>
      <c r="AS75" s="1">
        <f t="shared" si="7"/>
        <v>0</v>
      </c>
      <c r="AT75" s="107">
        <f>+EvolOf!H64</f>
        <v>0</v>
      </c>
      <c r="AU75" s="1">
        <f t="shared" si="8"/>
        <v>0</v>
      </c>
      <c r="AV75" s="1">
        <f t="shared" si="10"/>
        <v>0</v>
      </c>
      <c r="AW75" s="40">
        <f t="shared" si="11"/>
        <v>0</v>
      </c>
      <c r="AX75" s="1">
        <f t="shared" si="9"/>
        <v>0</v>
      </c>
      <c r="AY75" s="1">
        <f t="shared" si="12"/>
        <v>214243.07533444546</v>
      </c>
      <c r="AZ75" s="1">
        <f t="shared" si="13"/>
        <v>78363.502894923789</v>
      </c>
    </row>
    <row r="76" spans="2:52" x14ac:dyDescent="0.3">
      <c r="B76" s="1">
        <f t="shared" si="0"/>
        <v>3783</v>
      </c>
      <c r="C76" s="1">
        <v>63</v>
      </c>
      <c r="D76" s="1">
        <v>46215</v>
      </c>
      <c r="E76" s="1">
        <v>1333</v>
      </c>
      <c r="F76" s="1">
        <v>0</v>
      </c>
      <c r="G76" s="1">
        <v>2310</v>
      </c>
      <c r="H76" s="1">
        <v>0</v>
      </c>
      <c r="I76" s="1">
        <v>140</v>
      </c>
      <c r="J76" s="1">
        <v>41.65</v>
      </c>
      <c r="K76" s="1">
        <v>1.1599999999999999</v>
      </c>
      <c r="L76" s="1">
        <v>24.9</v>
      </c>
      <c r="M76" s="1">
        <v>1.22</v>
      </c>
      <c r="N76" s="1">
        <v>1471</v>
      </c>
      <c r="O76" s="1">
        <v>2303</v>
      </c>
      <c r="P76" s="1">
        <v>2011</v>
      </c>
      <c r="Q76" s="1">
        <v>285</v>
      </c>
      <c r="R76" s="1">
        <v>6</v>
      </c>
      <c r="S76" s="1">
        <v>1129</v>
      </c>
      <c r="T76" s="1">
        <v>110</v>
      </c>
      <c r="U76" s="1">
        <v>0</v>
      </c>
      <c r="V76" s="1">
        <f t="shared" si="14"/>
        <v>-39</v>
      </c>
      <c r="W76" s="1">
        <f t="shared" si="15"/>
        <v>67</v>
      </c>
      <c r="X76" s="1">
        <f t="shared" si="15"/>
        <v>0</v>
      </c>
      <c r="Y76" s="1">
        <f t="shared" si="15"/>
        <v>4</v>
      </c>
      <c r="Z76" s="1">
        <f t="shared" si="16"/>
        <v>32</v>
      </c>
      <c r="AB76" s="13">
        <f t="shared" si="1"/>
        <v>3.7007665873645255E-2</v>
      </c>
      <c r="AC76" s="13">
        <f t="shared" si="2"/>
        <v>7.5660000000000005E-2</v>
      </c>
      <c r="AD76" s="13">
        <f t="shared" si="3"/>
        <v>2.666E-2</v>
      </c>
      <c r="AE76" s="13">
        <f t="shared" si="4"/>
        <v>4.6199999999999998E-2</v>
      </c>
      <c r="AF76" s="13">
        <f t="shared" si="5"/>
        <v>2.8E-3</v>
      </c>
      <c r="AG76" s="13">
        <f t="shared" si="6"/>
        <v>6.4000000000000005E-4</v>
      </c>
      <c r="AQ76" s="11">
        <f t="shared" si="20"/>
        <v>74</v>
      </c>
      <c r="AR76" s="11">
        <f t="shared" si="20"/>
        <v>63</v>
      </c>
      <c r="AS76" s="1">
        <f t="shared" si="7"/>
        <v>0</v>
      </c>
      <c r="AT76" s="107">
        <f>+EvolOf!H65</f>
        <v>0</v>
      </c>
      <c r="AU76" s="1">
        <f t="shared" si="8"/>
        <v>0</v>
      </c>
      <c r="AV76" s="1">
        <f t="shared" si="10"/>
        <v>0</v>
      </c>
      <c r="AW76" s="40">
        <f t="shared" si="11"/>
        <v>0</v>
      </c>
      <c r="AX76" s="1">
        <f t="shared" si="9"/>
        <v>0</v>
      </c>
      <c r="AY76" s="1">
        <f t="shared" si="12"/>
        <v>216070.79551858362</v>
      </c>
      <c r="AZ76" s="1">
        <f t="shared" si="13"/>
        <v>76135.968920505402</v>
      </c>
    </row>
    <row r="77" spans="2:52" x14ac:dyDescent="0.3">
      <c r="B77" s="1">
        <f t="shared" si="0"/>
        <v>3813</v>
      </c>
      <c r="C77" s="1">
        <v>64</v>
      </c>
      <c r="D77" s="1">
        <v>46186</v>
      </c>
      <c r="E77" s="1">
        <v>1292</v>
      </c>
      <c r="F77" s="1">
        <v>0</v>
      </c>
      <c r="G77" s="1">
        <v>2377</v>
      </c>
      <c r="H77" s="1">
        <v>0</v>
      </c>
      <c r="I77" s="1">
        <v>144</v>
      </c>
      <c r="J77" s="1">
        <v>41.45</v>
      </c>
      <c r="K77" s="1">
        <v>1.1599999999999999</v>
      </c>
      <c r="L77" s="1">
        <v>24.9</v>
      </c>
      <c r="M77" s="1">
        <v>1.21</v>
      </c>
      <c r="N77" s="1">
        <v>1486</v>
      </c>
      <c r="O77" s="1">
        <v>2317</v>
      </c>
      <c r="P77" s="1">
        <v>1990</v>
      </c>
      <c r="Q77" s="1">
        <v>319</v>
      </c>
      <c r="R77" s="1">
        <v>7</v>
      </c>
      <c r="S77" s="1">
        <v>1095</v>
      </c>
      <c r="T77" s="1">
        <v>107</v>
      </c>
      <c r="U77" s="1">
        <v>0</v>
      </c>
      <c r="V77" s="1">
        <f t="shared" si="14"/>
        <v>-41</v>
      </c>
      <c r="W77" s="1">
        <f t="shared" si="15"/>
        <v>67</v>
      </c>
      <c r="X77" s="1">
        <f t="shared" si="15"/>
        <v>0</v>
      </c>
      <c r="Y77" s="1">
        <f t="shared" si="15"/>
        <v>4</v>
      </c>
      <c r="Z77" s="1">
        <f t="shared" si="16"/>
        <v>30</v>
      </c>
      <c r="AB77" s="13">
        <f t="shared" si="1"/>
        <v>3.7765538945712038E-2</v>
      </c>
      <c r="AC77" s="13">
        <f t="shared" si="2"/>
        <v>7.6259999999999994E-2</v>
      </c>
      <c r="AD77" s="13">
        <f t="shared" si="3"/>
        <v>2.5839999999999998E-2</v>
      </c>
      <c r="AE77" s="13">
        <f t="shared" si="4"/>
        <v>4.7539999999999999E-2</v>
      </c>
      <c r="AF77" s="13">
        <f t="shared" si="5"/>
        <v>2.8800000000000002E-3</v>
      </c>
      <c r="AG77" s="13">
        <f t="shared" si="6"/>
        <v>5.9999999999999995E-4</v>
      </c>
      <c r="AQ77" s="11">
        <f t="shared" si="20"/>
        <v>75</v>
      </c>
      <c r="AR77" s="11">
        <f t="shared" si="20"/>
        <v>64</v>
      </c>
      <c r="AS77" s="1">
        <f t="shared" si="7"/>
        <v>0</v>
      </c>
      <c r="AT77" s="107">
        <f>+EvolOf!H66</f>
        <v>0</v>
      </c>
      <c r="AU77" s="1">
        <f t="shared" si="8"/>
        <v>0</v>
      </c>
      <c r="AV77" s="1">
        <f t="shared" si="10"/>
        <v>0</v>
      </c>
      <c r="AW77" s="40">
        <f t="shared" si="11"/>
        <v>0</v>
      </c>
      <c r="AX77" s="1">
        <f t="shared" si="9"/>
        <v>0</v>
      </c>
      <c r="AY77" s="1">
        <f t="shared" si="12"/>
        <v>217784.28319121315</v>
      </c>
      <c r="AZ77" s="1">
        <f t="shared" si="13"/>
        <v>73794.202434578387</v>
      </c>
    </row>
    <row r="78" spans="2:52" x14ac:dyDescent="0.3">
      <c r="B78" s="1">
        <f t="shared" ref="B78:B141" si="21">IF(C78="",NA(),E78+G78+H78+I78)</f>
        <v>3840</v>
      </c>
      <c r="C78" s="1">
        <v>65</v>
      </c>
      <c r="D78" s="1">
        <v>46158</v>
      </c>
      <c r="E78" s="1">
        <v>1250</v>
      </c>
      <c r="F78" s="1">
        <v>0</v>
      </c>
      <c r="G78" s="1">
        <v>2442</v>
      </c>
      <c r="H78" s="1">
        <v>0</v>
      </c>
      <c r="I78" s="1">
        <v>148</v>
      </c>
      <c r="J78" s="1">
        <v>41.25</v>
      </c>
      <c r="K78" s="1">
        <v>1.1599999999999999</v>
      </c>
      <c r="L78" s="1">
        <v>25</v>
      </c>
      <c r="M78" s="1">
        <v>1.2</v>
      </c>
      <c r="N78" s="1">
        <v>1502</v>
      </c>
      <c r="O78" s="1">
        <v>2328</v>
      </c>
      <c r="P78" s="1">
        <v>1968</v>
      </c>
      <c r="Q78" s="1">
        <v>352</v>
      </c>
      <c r="R78" s="1">
        <v>7</v>
      </c>
      <c r="S78" s="1">
        <v>1062</v>
      </c>
      <c r="T78" s="1">
        <v>104</v>
      </c>
      <c r="U78" s="1">
        <v>0</v>
      </c>
      <c r="V78" s="1">
        <f t="shared" si="14"/>
        <v>-42</v>
      </c>
      <c r="W78" s="1">
        <f t="shared" si="15"/>
        <v>65</v>
      </c>
      <c r="X78" s="1">
        <f t="shared" si="15"/>
        <v>0</v>
      </c>
      <c r="Y78" s="1">
        <f t="shared" si="15"/>
        <v>4</v>
      </c>
      <c r="Z78" s="1">
        <f t="shared" si="16"/>
        <v>27</v>
      </c>
      <c r="AB78" s="13">
        <f t="shared" ref="AB78:AB141" si="22">IF(OR(ISNA(B78),B78=0),NA(),I78/B78)</f>
        <v>3.8541666666666669E-2</v>
      </c>
      <c r="AC78" s="13">
        <f t="shared" ref="AC78:AC141" si="23">IF(OR(ISNA(B78),B78=0),NA(),B78/$AC$11)</f>
        <v>7.6799999999999993E-2</v>
      </c>
      <c r="AD78" s="13">
        <f t="shared" ref="AD78:AD141" si="24">IF(OR(ISNA(B78),B78=0),NA(),E78/$AC$11)</f>
        <v>2.5000000000000001E-2</v>
      </c>
      <c r="AE78" s="13">
        <f t="shared" ref="AE78:AE141" si="25">IF(OR(ISNA(B78),B78=0),NA(),G78/$AC$11)</f>
        <v>4.8840000000000001E-2</v>
      </c>
      <c r="AF78" s="13">
        <f t="shared" ref="AF78:AF141" si="26">IF(OR(ISNA(B78),B78=0),NA(),I78/$AC$11)</f>
        <v>2.96E-3</v>
      </c>
      <c r="AG78" s="13">
        <f t="shared" ref="AG78:AG141" si="27">+IF(OR(ISNA(B78),B78=0),NA(),Z78/$AC$11)</f>
        <v>5.4000000000000001E-4</v>
      </c>
      <c r="AQ78" s="11">
        <f t="shared" si="20"/>
        <v>76</v>
      </c>
      <c r="AR78" s="11">
        <f t="shared" si="20"/>
        <v>65</v>
      </c>
      <c r="AS78" s="1">
        <f t="shared" ref="AS78:AS88" si="28">IF(OR(AQ78&lt;$BB$12,AQ78&gt;$BD$12),0,$BB$14*B78)</f>
        <v>0</v>
      </c>
      <c r="AT78" s="107">
        <f>+EvolOf!H67</f>
        <v>0</v>
      </c>
      <c r="AU78" s="1">
        <f t="shared" ref="AU78:AU88" si="29">IF(OR(AQ78&lt;$BB$12,AQ78&gt;$BD$12),0,IF(AQ78&gt;$BD$12,0,VLOOKUP(AQ78,$AR$14:$AT$87,3)))</f>
        <v>0</v>
      </c>
      <c r="AV78" s="1">
        <f t="shared" si="10"/>
        <v>0</v>
      </c>
      <c r="AW78" s="40">
        <f t="shared" si="11"/>
        <v>0</v>
      </c>
      <c r="AX78" s="1">
        <f t="shared" ref="AX78:AX88" si="30">+AV78*AV78</f>
        <v>0</v>
      </c>
      <c r="AY78" s="1">
        <f t="shared" si="12"/>
        <v>219326.42209657971</v>
      </c>
      <c r="AZ78" s="1">
        <f t="shared" si="13"/>
        <v>71395.319692897043</v>
      </c>
    </row>
    <row r="79" spans="2:52" x14ac:dyDescent="0.3">
      <c r="B79" s="1">
        <f t="shared" si="21"/>
        <v>3868</v>
      </c>
      <c r="C79" s="1">
        <v>66</v>
      </c>
      <c r="D79" s="1">
        <v>46130</v>
      </c>
      <c r="E79" s="1">
        <v>1210</v>
      </c>
      <c r="F79" s="1">
        <v>0</v>
      </c>
      <c r="G79" s="1">
        <v>2507</v>
      </c>
      <c r="H79" s="1">
        <v>0</v>
      </c>
      <c r="I79" s="1">
        <v>151</v>
      </c>
      <c r="J79" s="1">
        <v>41.06</v>
      </c>
      <c r="K79" s="1">
        <v>1.1599999999999999</v>
      </c>
      <c r="L79" s="1">
        <v>25</v>
      </c>
      <c r="M79" s="1">
        <v>1.19</v>
      </c>
      <c r="N79" s="1">
        <v>1517</v>
      </c>
      <c r="O79" s="1">
        <v>2341</v>
      </c>
      <c r="P79" s="1">
        <v>1947</v>
      </c>
      <c r="Q79" s="1">
        <v>385</v>
      </c>
      <c r="R79" s="1">
        <v>8</v>
      </c>
      <c r="S79" s="1">
        <v>1026</v>
      </c>
      <c r="T79" s="1">
        <v>101</v>
      </c>
      <c r="U79" s="1">
        <v>0</v>
      </c>
      <c r="V79" s="1">
        <f t="shared" si="14"/>
        <v>-40</v>
      </c>
      <c r="W79" s="1">
        <f t="shared" si="15"/>
        <v>65</v>
      </c>
      <c r="X79" s="1">
        <f t="shared" si="15"/>
        <v>0</v>
      </c>
      <c r="Y79" s="1">
        <f t="shared" si="15"/>
        <v>3</v>
      </c>
      <c r="Z79" s="1">
        <f t="shared" si="16"/>
        <v>28</v>
      </c>
      <c r="AB79" s="13">
        <f t="shared" si="22"/>
        <v>3.9038262668045505E-2</v>
      </c>
      <c r="AC79" s="13">
        <f t="shared" si="23"/>
        <v>7.7359999999999998E-2</v>
      </c>
      <c r="AD79" s="13">
        <f t="shared" si="24"/>
        <v>2.4199999999999999E-2</v>
      </c>
      <c r="AE79" s="13">
        <f t="shared" si="25"/>
        <v>5.0139999999999997E-2</v>
      </c>
      <c r="AF79" s="13">
        <f t="shared" si="26"/>
        <v>3.0200000000000001E-3</v>
      </c>
      <c r="AG79" s="13">
        <f t="shared" si="27"/>
        <v>5.5999999999999995E-4</v>
      </c>
      <c r="AQ79" s="11">
        <f t="shared" si="20"/>
        <v>77</v>
      </c>
      <c r="AR79" s="11">
        <f t="shared" si="20"/>
        <v>66</v>
      </c>
      <c r="AS79" s="1">
        <f t="shared" si="28"/>
        <v>0</v>
      </c>
      <c r="AT79" s="107">
        <f>+EvolOf!H68</f>
        <v>0</v>
      </c>
      <c r="AU79" s="1">
        <f t="shared" si="29"/>
        <v>0</v>
      </c>
      <c r="AV79" s="1">
        <f t="shared" ref="AV79:AV88" si="31">+AS79-AU79</f>
        <v>0</v>
      </c>
      <c r="AW79" s="40">
        <f t="shared" ref="AW79:AW88" si="32">IF(AU79=0,0,AS79/AU79-1)</f>
        <v>0</v>
      </c>
      <c r="AX79" s="1">
        <f t="shared" si="30"/>
        <v>0</v>
      </c>
      <c r="AY79" s="1">
        <f t="shared" ref="AY79:AY142" si="33">+$BB$14*B79</f>
        <v>220925.67725770062</v>
      </c>
      <c r="AZ79" s="1">
        <f t="shared" ref="AZ79:AZ88" si="34">+$BB$14*E79</f>
        <v>69110.669462724341</v>
      </c>
    </row>
    <row r="80" spans="2:52" x14ac:dyDescent="0.3">
      <c r="B80" s="1">
        <f t="shared" si="21"/>
        <v>3895</v>
      </c>
      <c r="C80" s="1">
        <v>67</v>
      </c>
      <c r="D80" s="1">
        <v>46104</v>
      </c>
      <c r="E80" s="1">
        <v>1171</v>
      </c>
      <c r="F80" s="1">
        <v>0</v>
      </c>
      <c r="G80" s="1">
        <v>2569</v>
      </c>
      <c r="H80" s="1">
        <v>0</v>
      </c>
      <c r="I80" s="1">
        <v>155</v>
      </c>
      <c r="J80" s="1">
        <v>40.880000000000003</v>
      </c>
      <c r="K80" s="1">
        <v>1.1599999999999999</v>
      </c>
      <c r="L80" s="1">
        <v>25</v>
      </c>
      <c r="M80" s="1">
        <v>1.18</v>
      </c>
      <c r="N80" s="1">
        <v>1533</v>
      </c>
      <c r="O80" s="1">
        <v>2352</v>
      </c>
      <c r="P80" s="1">
        <v>1927</v>
      </c>
      <c r="Q80" s="1">
        <v>416</v>
      </c>
      <c r="R80" s="1">
        <v>9</v>
      </c>
      <c r="S80" s="1">
        <v>994</v>
      </c>
      <c r="T80" s="1">
        <v>98</v>
      </c>
      <c r="U80" s="1">
        <v>0</v>
      </c>
      <c r="V80" s="1">
        <f t="shared" ref="V80:V143" si="35">IF($C80="","",E80-E79)</f>
        <v>-39</v>
      </c>
      <c r="W80" s="1">
        <f t="shared" ref="W80:Y143" si="36">IF($C80="","",G80-G79)</f>
        <v>62</v>
      </c>
      <c r="X80" s="1">
        <f t="shared" si="36"/>
        <v>0</v>
      </c>
      <c r="Y80" s="1">
        <f t="shared" si="36"/>
        <v>4</v>
      </c>
      <c r="Z80" s="1">
        <f t="shared" ref="Z80:Z143" si="37">IF(OR($C80="",ISNA($C80)),NA(),V80+W80+X80+Y80)</f>
        <v>27</v>
      </c>
      <c r="AB80" s="13">
        <f t="shared" si="22"/>
        <v>3.9794608472400517E-2</v>
      </c>
      <c r="AC80" s="13">
        <f t="shared" si="23"/>
        <v>7.7899999999999997E-2</v>
      </c>
      <c r="AD80" s="13">
        <f t="shared" si="24"/>
        <v>2.342E-2</v>
      </c>
      <c r="AE80" s="13">
        <f t="shared" si="25"/>
        <v>5.1380000000000002E-2</v>
      </c>
      <c r="AF80" s="13">
        <f t="shared" si="26"/>
        <v>3.0999999999999999E-3</v>
      </c>
      <c r="AG80" s="13">
        <f t="shared" si="27"/>
        <v>5.4000000000000001E-4</v>
      </c>
      <c r="AQ80" s="11">
        <f t="shared" ref="AQ80:AR95" si="38">+AQ79+1</f>
        <v>78</v>
      </c>
      <c r="AR80" s="11">
        <f t="shared" si="38"/>
        <v>67</v>
      </c>
      <c r="AS80" s="1">
        <f t="shared" si="28"/>
        <v>0</v>
      </c>
      <c r="AT80" s="107">
        <f>+EvolOf!H69</f>
        <v>0</v>
      </c>
      <c r="AU80" s="1">
        <f t="shared" si="29"/>
        <v>0</v>
      </c>
      <c r="AV80" s="1">
        <f t="shared" si="31"/>
        <v>0</v>
      </c>
      <c r="AW80" s="40">
        <f t="shared" si="32"/>
        <v>0</v>
      </c>
      <c r="AX80" s="1">
        <f t="shared" si="30"/>
        <v>0</v>
      </c>
      <c r="AY80" s="1">
        <f t="shared" si="33"/>
        <v>222467.81616306718</v>
      </c>
      <c r="AZ80" s="1">
        <f t="shared" si="34"/>
        <v>66883.135488305954</v>
      </c>
    </row>
    <row r="81" spans="1:66" x14ac:dyDescent="0.3">
      <c r="B81" s="1">
        <f t="shared" si="21"/>
        <v>3917</v>
      </c>
      <c r="C81" s="1">
        <v>68</v>
      </c>
      <c r="D81" s="1">
        <v>46081</v>
      </c>
      <c r="E81" s="1">
        <v>1131</v>
      </c>
      <c r="F81" s="1">
        <v>0</v>
      </c>
      <c r="G81" s="1">
        <v>2628</v>
      </c>
      <c r="H81" s="1">
        <v>0</v>
      </c>
      <c r="I81" s="1">
        <v>158</v>
      </c>
      <c r="J81" s="1">
        <v>40.700000000000003</v>
      </c>
      <c r="K81" s="1">
        <v>1.1599999999999999</v>
      </c>
      <c r="L81" s="1">
        <v>25.1</v>
      </c>
      <c r="M81" s="1">
        <v>1.17</v>
      </c>
      <c r="N81" s="1">
        <v>1546</v>
      </c>
      <c r="O81" s="1">
        <v>2362</v>
      </c>
      <c r="P81" s="1">
        <v>1905</v>
      </c>
      <c r="Q81" s="1">
        <v>447</v>
      </c>
      <c r="R81" s="1">
        <v>9</v>
      </c>
      <c r="S81" s="1">
        <v>965</v>
      </c>
      <c r="T81" s="1">
        <v>95</v>
      </c>
      <c r="U81" s="1">
        <v>0</v>
      </c>
      <c r="V81" s="1">
        <f t="shared" si="35"/>
        <v>-40</v>
      </c>
      <c r="W81" s="1">
        <f t="shared" si="36"/>
        <v>59</v>
      </c>
      <c r="X81" s="1">
        <f t="shared" si="36"/>
        <v>0</v>
      </c>
      <c r="Y81" s="1">
        <f t="shared" si="36"/>
        <v>3</v>
      </c>
      <c r="Z81" s="1">
        <f t="shared" si="37"/>
        <v>22</v>
      </c>
      <c r="AB81" s="13">
        <f t="shared" si="22"/>
        <v>4.0336992596374778E-2</v>
      </c>
      <c r="AC81" s="13">
        <f t="shared" si="23"/>
        <v>7.8340000000000007E-2</v>
      </c>
      <c r="AD81" s="13">
        <f t="shared" si="24"/>
        <v>2.2620000000000001E-2</v>
      </c>
      <c r="AE81" s="13">
        <f t="shared" si="25"/>
        <v>5.2560000000000003E-2</v>
      </c>
      <c r="AF81" s="13">
        <f t="shared" si="26"/>
        <v>3.16E-3</v>
      </c>
      <c r="AG81" s="13">
        <f t="shared" si="27"/>
        <v>4.4000000000000002E-4</v>
      </c>
      <c r="AQ81" s="11">
        <f t="shared" si="38"/>
        <v>79</v>
      </c>
      <c r="AR81" s="11">
        <f t="shared" si="38"/>
        <v>68</v>
      </c>
      <c r="AS81" s="1">
        <f t="shared" si="28"/>
        <v>0</v>
      </c>
      <c r="AT81" s="107">
        <f>+EvolOf!H70</f>
        <v>0</v>
      </c>
      <c r="AU81" s="1">
        <f t="shared" si="29"/>
        <v>0</v>
      </c>
      <c r="AV81" s="1">
        <f t="shared" si="31"/>
        <v>0</v>
      </c>
      <c r="AW81" s="40">
        <f t="shared" si="32"/>
        <v>0</v>
      </c>
      <c r="AX81" s="1">
        <f t="shared" si="30"/>
        <v>0</v>
      </c>
      <c r="AY81" s="1">
        <f t="shared" si="33"/>
        <v>223724.37378966218</v>
      </c>
      <c r="AZ81" s="1">
        <f t="shared" si="34"/>
        <v>64598.485258133245</v>
      </c>
    </row>
    <row r="82" spans="1:66" x14ac:dyDescent="0.3">
      <c r="B82" s="1">
        <f t="shared" si="21"/>
        <v>3943</v>
      </c>
      <c r="C82" s="1">
        <v>69</v>
      </c>
      <c r="D82" s="1">
        <v>46055</v>
      </c>
      <c r="E82" s="1">
        <v>1095</v>
      </c>
      <c r="F82" s="1">
        <v>0</v>
      </c>
      <c r="G82" s="1">
        <v>2687</v>
      </c>
      <c r="H82" s="1">
        <v>0</v>
      </c>
      <c r="I82" s="1">
        <v>161</v>
      </c>
      <c r="J82" s="1">
        <v>40.53</v>
      </c>
      <c r="K82" s="1">
        <v>1.1599999999999999</v>
      </c>
      <c r="L82" s="1">
        <v>25.1</v>
      </c>
      <c r="M82" s="1">
        <v>1.1599999999999999</v>
      </c>
      <c r="N82" s="1">
        <v>1560</v>
      </c>
      <c r="O82" s="1">
        <v>2374</v>
      </c>
      <c r="P82" s="1">
        <v>1885</v>
      </c>
      <c r="Q82" s="1">
        <v>479</v>
      </c>
      <c r="R82" s="1">
        <v>9</v>
      </c>
      <c r="S82" s="1">
        <v>935</v>
      </c>
      <c r="T82" s="1">
        <v>92</v>
      </c>
      <c r="U82" s="1">
        <v>0</v>
      </c>
      <c r="V82" s="1">
        <f t="shared" si="35"/>
        <v>-36</v>
      </c>
      <c r="W82" s="1">
        <f t="shared" si="36"/>
        <v>59</v>
      </c>
      <c r="X82" s="1">
        <f t="shared" si="36"/>
        <v>0</v>
      </c>
      <c r="Y82" s="1">
        <f t="shared" si="36"/>
        <v>3</v>
      </c>
      <c r="Z82" s="1">
        <f t="shared" si="37"/>
        <v>26</v>
      </c>
      <c r="AB82" s="13">
        <f t="shared" si="22"/>
        <v>4.083185391833629E-2</v>
      </c>
      <c r="AC82" s="13">
        <f t="shared" si="23"/>
        <v>7.886E-2</v>
      </c>
      <c r="AD82" s="13">
        <f t="shared" si="24"/>
        <v>2.1899999999999999E-2</v>
      </c>
      <c r="AE82" s="13">
        <f t="shared" si="25"/>
        <v>5.3740000000000003E-2</v>
      </c>
      <c r="AF82" s="13">
        <f t="shared" si="26"/>
        <v>3.2200000000000002E-3</v>
      </c>
      <c r="AG82" s="13">
        <f t="shared" si="27"/>
        <v>5.1999999999999995E-4</v>
      </c>
      <c r="AQ82" s="11">
        <f t="shared" si="38"/>
        <v>80</v>
      </c>
      <c r="AR82" s="11">
        <f t="shared" si="38"/>
        <v>69</v>
      </c>
      <c r="AS82" s="1">
        <f t="shared" si="28"/>
        <v>0</v>
      </c>
      <c r="AT82" s="107">
        <f>+EvolOf!H71</f>
        <v>0</v>
      </c>
      <c r="AU82" s="1">
        <f t="shared" si="29"/>
        <v>0</v>
      </c>
      <c r="AV82" s="1">
        <f t="shared" si="31"/>
        <v>0</v>
      </c>
      <c r="AW82" s="40">
        <f t="shared" si="32"/>
        <v>0</v>
      </c>
      <c r="AX82" s="1">
        <f t="shared" si="30"/>
        <v>0</v>
      </c>
      <c r="AY82" s="1">
        <f t="shared" si="33"/>
        <v>225209.39643927442</v>
      </c>
      <c r="AZ82" s="1">
        <f t="shared" si="34"/>
        <v>62542.300050977807</v>
      </c>
    </row>
    <row r="83" spans="1:66" x14ac:dyDescent="0.3">
      <c r="B83" s="1">
        <f t="shared" si="21"/>
        <v>3967</v>
      </c>
      <c r="C83" s="1">
        <v>70</v>
      </c>
      <c r="D83" s="1">
        <v>46031</v>
      </c>
      <c r="E83" s="1">
        <v>1055</v>
      </c>
      <c r="F83" s="1">
        <v>0</v>
      </c>
      <c r="G83" s="1">
        <v>2748</v>
      </c>
      <c r="H83" s="1">
        <v>0</v>
      </c>
      <c r="I83" s="1">
        <v>164</v>
      </c>
      <c r="J83" s="1">
        <v>40.36</v>
      </c>
      <c r="K83" s="1">
        <v>1.1599999999999999</v>
      </c>
      <c r="L83" s="1">
        <v>25.2</v>
      </c>
      <c r="M83" s="1">
        <v>1.1599999999999999</v>
      </c>
      <c r="N83" s="1">
        <v>1573</v>
      </c>
      <c r="O83" s="1">
        <v>2385</v>
      </c>
      <c r="P83" s="1">
        <v>1862</v>
      </c>
      <c r="Q83" s="1">
        <v>512</v>
      </c>
      <c r="R83" s="1">
        <v>10</v>
      </c>
      <c r="S83" s="1">
        <v>900</v>
      </c>
      <c r="T83" s="1">
        <v>88</v>
      </c>
      <c r="U83" s="1">
        <v>0</v>
      </c>
      <c r="V83" s="1">
        <f t="shared" si="35"/>
        <v>-40</v>
      </c>
      <c r="W83" s="1">
        <f t="shared" si="36"/>
        <v>61</v>
      </c>
      <c r="X83" s="1">
        <f t="shared" si="36"/>
        <v>0</v>
      </c>
      <c r="Y83" s="1">
        <f t="shared" si="36"/>
        <v>3</v>
      </c>
      <c r="Z83" s="1">
        <f t="shared" si="37"/>
        <v>24</v>
      </c>
      <c r="AB83" s="13">
        <f t="shared" si="22"/>
        <v>4.1341063776153264E-2</v>
      </c>
      <c r="AC83" s="13">
        <f t="shared" si="23"/>
        <v>7.9339999999999994E-2</v>
      </c>
      <c r="AD83" s="13">
        <f t="shared" si="24"/>
        <v>2.1100000000000001E-2</v>
      </c>
      <c r="AE83" s="13">
        <f t="shared" si="25"/>
        <v>5.4960000000000002E-2</v>
      </c>
      <c r="AF83" s="13">
        <f t="shared" si="26"/>
        <v>3.2799999999999999E-3</v>
      </c>
      <c r="AG83" s="13">
        <f t="shared" si="27"/>
        <v>4.8000000000000001E-4</v>
      </c>
      <c r="AQ83" s="11">
        <f t="shared" si="38"/>
        <v>81</v>
      </c>
      <c r="AR83" s="11">
        <f t="shared" si="38"/>
        <v>70</v>
      </c>
      <c r="AS83" s="1">
        <f t="shared" si="28"/>
        <v>0</v>
      </c>
      <c r="AT83" s="107">
        <f>+EvolOf!H72</f>
        <v>0</v>
      </c>
      <c r="AU83" s="1">
        <f t="shared" si="29"/>
        <v>0</v>
      </c>
      <c r="AV83" s="1">
        <f t="shared" si="31"/>
        <v>0</v>
      </c>
      <c r="AW83" s="40">
        <f t="shared" si="32"/>
        <v>0</v>
      </c>
      <c r="AX83" s="1">
        <f t="shared" si="30"/>
        <v>0</v>
      </c>
      <c r="AY83" s="1">
        <f t="shared" si="33"/>
        <v>226580.18657737804</v>
      </c>
      <c r="AZ83" s="1">
        <f t="shared" si="34"/>
        <v>60257.649820805105</v>
      </c>
    </row>
    <row r="84" spans="1:66" x14ac:dyDescent="0.3">
      <c r="B84" s="1">
        <f t="shared" si="21"/>
        <v>3989</v>
      </c>
      <c r="C84" s="1">
        <v>71</v>
      </c>
      <c r="D84" s="1">
        <v>46009</v>
      </c>
      <c r="E84" s="1">
        <v>1015</v>
      </c>
      <c r="F84" s="1">
        <v>0</v>
      </c>
      <c r="G84" s="1">
        <v>2806</v>
      </c>
      <c r="H84" s="1">
        <v>0</v>
      </c>
      <c r="I84" s="1">
        <v>168</v>
      </c>
      <c r="J84" s="1">
        <v>40.19</v>
      </c>
      <c r="K84" s="1">
        <v>1.1599999999999999</v>
      </c>
      <c r="L84" s="1">
        <v>25.2</v>
      </c>
      <c r="M84" s="1">
        <v>1.1499999999999999</v>
      </c>
      <c r="N84" s="1">
        <v>1586</v>
      </c>
      <c r="O84" s="1">
        <v>2393</v>
      </c>
      <c r="P84" s="1">
        <v>1840</v>
      </c>
      <c r="Q84" s="1">
        <v>542</v>
      </c>
      <c r="R84" s="1">
        <v>11</v>
      </c>
      <c r="S84" s="1">
        <v>866</v>
      </c>
      <c r="T84" s="1">
        <v>85</v>
      </c>
      <c r="U84" s="1">
        <v>0</v>
      </c>
      <c r="V84" s="1">
        <f t="shared" si="35"/>
        <v>-40</v>
      </c>
      <c r="W84" s="1">
        <f t="shared" si="36"/>
        <v>58</v>
      </c>
      <c r="X84" s="1">
        <f t="shared" si="36"/>
        <v>0</v>
      </c>
      <c r="Y84" s="1">
        <f t="shared" si="36"/>
        <v>4</v>
      </c>
      <c r="Z84" s="1">
        <f t="shared" si="37"/>
        <v>22</v>
      </c>
      <c r="AB84" s="13">
        <f t="shared" si="22"/>
        <v>4.2115818500877415E-2</v>
      </c>
      <c r="AC84" s="13">
        <f t="shared" si="23"/>
        <v>7.9780000000000004E-2</v>
      </c>
      <c r="AD84" s="13">
        <f t="shared" si="24"/>
        <v>2.0299999999999999E-2</v>
      </c>
      <c r="AE84" s="13">
        <f t="shared" si="25"/>
        <v>5.6120000000000003E-2</v>
      </c>
      <c r="AF84" s="13">
        <f t="shared" si="26"/>
        <v>3.3600000000000001E-3</v>
      </c>
      <c r="AG84" s="13">
        <f t="shared" si="27"/>
        <v>4.4000000000000002E-4</v>
      </c>
      <c r="AQ84" s="11">
        <f t="shared" si="38"/>
        <v>82</v>
      </c>
      <c r="AR84" s="11">
        <f t="shared" si="38"/>
        <v>71</v>
      </c>
      <c r="AS84" s="1">
        <f t="shared" si="28"/>
        <v>0</v>
      </c>
      <c r="AT84" s="107">
        <f>+EvolOf!H73</f>
        <v>0</v>
      </c>
      <c r="AU84" s="1">
        <f t="shared" si="29"/>
        <v>0</v>
      </c>
      <c r="AV84" s="1">
        <f t="shared" si="31"/>
        <v>0</v>
      </c>
      <c r="AW84" s="40">
        <f t="shared" si="32"/>
        <v>0</v>
      </c>
      <c r="AX84" s="1">
        <f t="shared" si="30"/>
        <v>0</v>
      </c>
      <c r="AY84" s="1">
        <f t="shared" si="33"/>
        <v>227836.74420397304</v>
      </c>
      <c r="AZ84" s="1">
        <f t="shared" si="34"/>
        <v>57972.999590632397</v>
      </c>
    </row>
    <row r="85" spans="1:66" x14ac:dyDescent="0.3">
      <c r="B85" s="1">
        <f t="shared" si="21"/>
        <v>4009</v>
      </c>
      <c r="C85" s="1">
        <v>72</v>
      </c>
      <c r="D85" s="1">
        <v>45989</v>
      </c>
      <c r="E85" s="1">
        <v>975</v>
      </c>
      <c r="F85" s="1">
        <v>0</v>
      </c>
      <c r="G85" s="1">
        <v>2863</v>
      </c>
      <c r="H85" s="1">
        <v>0</v>
      </c>
      <c r="I85" s="1">
        <v>171</v>
      </c>
      <c r="J85" s="1">
        <v>40.03</v>
      </c>
      <c r="K85" s="1">
        <v>1.1599999999999999</v>
      </c>
      <c r="L85" s="1">
        <v>25.2</v>
      </c>
      <c r="M85" s="1">
        <v>1.1399999999999999</v>
      </c>
      <c r="N85" s="1">
        <v>1598</v>
      </c>
      <c r="O85" s="1">
        <v>2401</v>
      </c>
      <c r="P85" s="1">
        <v>1818</v>
      </c>
      <c r="Q85" s="1">
        <v>571</v>
      </c>
      <c r="R85" s="1">
        <v>11</v>
      </c>
      <c r="S85" s="1">
        <v>834</v>
      </c>
      <c r="T85" s="1">
        <v>82</v>
      </c>
      <c r="U85" s="1">
        <v>0</v>
      </c>
      <c r="V85" s="1">
        <f t="shared" si="35"/>
        <v>-40</v>
      </c>
      <c r="W85" s="1">
        <f t="shared" si="36"/>
        <v>57</v>
      </c>
      <c r="X85" s="1">
        <f t="shared" si="36"/>
        <v>0</v>
      </c>
      <c r="Y85" s="1">
        <f t="shared" si="36"/>
        <v>3</v>
      </c>
      <c r="Z85" s="1">
        <f t="shared" si="37"/>
        <v>20</v>
      </c>
      <c r="AB85" s="13">
        <f t="shared" si="22"/>
        <v>4.2654028436018961E-2</v>
      </c>
      <c r="AC85" s="13">
        <f t="shared" si="23"/>
        <v>8.0180000000000001E-2</v>
      </c>
      <c r="AD85" s="13">
        <f t="shared" si="24"/>
        <v>1.95E-2</v>
      </c>
      <c r="AE85" s="13">
        <f t="shared" si="25"/>
        <v>5.7259999999999998E-2</v>
      </c>
      <c r="AF85" s="13">
        <f t="shared" si="26"/>
        <v>3.4199999999999999E-3</v>
      </c>
      <c r="AG85" s="13">
        <f t="shared" si="27"/>
        <v>4.0000000000000002E-4</v>
      </c>
      <c r="AQ85" s="11">
        <f t="shared" si="38"/>
        <v>83</v>
      </c>
      <c r="AR85" s="11">
        <f t="shared" si="38"/>
        <v>72</v>
      </c>
      <c r="AS85" s="1">
        <f t="shared" si="28"/>
        <v>0</v>
      </c>
      <c r="AT85" s="107">
        <f>+EvolOf!H74</f>
        <v>0</v>
      </c>
      <c r="AU85" s="1">
        <f t="shared" si="29"/>
        <v>0</v>
      </c>
      <c r="AV85" s="1">
        <f t="shared" si="31"/>
        <v>0</v>
      </c>
      <c r="AW85" s="40">
        <f t="shared" si="32"/>
        <v>0</v>
      </c>
      <c r="AX85" s="1">
        <f t="shared" si="30"/>
        <v>0</v>
      </c>
      <c r="AY85" s="1">
        <f t="shared" si="33"/>
        <v>228979.0693190594</v>
      </c>
      <c r="AZ85" s="1">
        <f t="shared" si="34"/>
        <v>55688.349360459695</v>
      </c>
    </row>
    <row r="86" spans="1:66" x14ac:dyDescent="0.3">
      <c r="B86" s="1">
        <f t="shared" si="21"/>
        <v>4028</v>
      </c>
      <c r="C86" s="1">
        <v>73</v>
      </c>
      <c r="D86" s="1">
        <v>45969</v>
      </c>
      <c r="E86" s="1">
        <v>937</v>
      </c>
      <c r="F86" s="1">
        <v>0</v>
      </c>
      <c r="G86" s="1">
        <v>2917</v>
      </c>
      <c r="H86" s="1">
        <v>0</v>
      </c>
      <c r="I86" s="1">
        <v>174</v>
      </c>
      <c r="J86" s="1">
        <v>39.880000000000003</v>
      </c>
      <c r="K86" s="1">
        <v>1.1599999999999999</v>
      </c>
      <c r="L86" s="1">
        <v>25.3</v>
      </c>
      <c r="M86" s="1">
        <v>1.1399999999999999</v>
      </c>
      <c r="N86" s="1">
        <v>1610</v>
      </c>
      <c r="O86" s="1">
        <v>2409</v>
      </c>
      <c r="P86" s="1">
        <v>1797</v>
      </c>
      <c r="Q86" s="1">
        <v>599</v>
      </c>
      <c r="R86" s="1">
        <v>11</v>
      </c>
      <c r="S86" s="1">
        <v>803</v>
      </c>
      <c r="T86" s="1">
        <v>80</v>
      </c>
      <c r="U86" s="1">
        <v>0</v>
      </c>
      <c r="V86" s="1">
        <f t="shared" si="35"/>
        <v>-38</v>
      </c>
      <c r="W86" s="1">
        <f t="shared" si="36"/>
        <v>54</v>
      </c>
      <c r="X86" s="1">
        <f t="shared" si="36"/>
        <v>0</v>
      </c>
      <c r="Y86" s="1">
        <f t="shared" si="36"/>
        <v>3</v>
      </c>
      <c r="Z86" s="1">
        <f t="shared" si="37"/>
        <v>19</v>
      </c>
      <c r="AB86" s="13">
        <f t="shared" si="22"/>
        <v>4.3197616683217477E-2</v>
      </c>
      <c r="AC86" s="13">
        <f t="shared" si="23"/>
        <v>8.0560000000000007E-2</v>
      </c>
      <c r="AD86" s="13">
        <f t="shared" si="24"/>
        <v>1.874E-2</v>
      </c>
      <c r="AE86" s="13">
        <f t="shared" si="25"/>
        <v>5.8340000000000003E-2</v>
      </c>
      <c r="AF86" s="13">
        <f t="shared" si="26"/>
        <v>3.48E-3</v>
      </c>
      <c r="AG86" s="13">
        <f t="shared" si="27"/>
        <v>3.8000000000000002E-4</v>
      </c>
      <c r="AQ86" s="11">
        <f t="shared" si="38"/>
        <v>84</v>
      </c>
      <c r="AR86" s="11">
        <f t="shared" si="38"/>
        <v>73</v>
      </c>
      <c r="AS86" s="1">
        <f t="shared" si="28"/>
        <v>0</v>
      </c>
      <c r="AT86" s="107">
        <f>+EvolOf!H75</f>
        <v>0</v>
      </c>
      <c r="AU86" s="1">
        <f t="shared" si="29"/>
        <v>0</v>
      </c>
      <c r="AV86" s="1">
        <f t="shared" si="31"/>
        <v>0</v>
      </c>
      <c r="AW86" s="40">
        <f t="shared" si="32"/>
        <v>0</v>
      </c>
      <c r="AX86" s="1">
        <f t="shared" si="30"/>
        <v>0</v>
      </c>
      <c r="AY86" s="1">
        <f t="shared" si="33"/>
        <v>230064.27817839143</v>
      </c>
      <c r="AZ86" s="1">
        <f t="shared" si="34"/>
        <v>53517.931641795622</v>
      </c>
    </row>
    <row r="87" spans="1:66" s="1" customFormat="1" x14ac:dyDescent="0.3">
      <c r="A87" s="11"/>
      <c r="B87" s="1">
        <f t="shared" si="21"/>
        <v>4046</v>
      </c>
      <c r="C87" s="1">
        <v>74</v>
      </c>
      <c r="D87" s="1">
        <v>45952</v>
      </c>
      <c r="E87" s="1">
        <v>896</v>
      </c>
      <c r="F87" s="1">
        <v>0</v>
      </c>
      <c r="G87" s="1">
        <v>2973</v>
      </c>
      <c r="H87" s="1">
        <v>0</v>
      </c>
      <c r="I87" s="1">
        <v>177</v>
      </c>
      <c r="J87" s="1">
        <v>39.72</v>
      </c>
      <c r="K87" s="1">
        <v>1.1599999999999999</v>
      </c>
      <c r="L87" s="1">
        <v>25.3</v>
      </c>
      <c r="M87" s="1">
        <v>1.1299999999999999</v>
      </c>
      <c r="N87" s="1">
        <v>1621</v>
      </c>
      <c r="O87" s="1">
        <v>2415</v>
      </c>
      <c r="P87" s="1">
        <v>1776</v>
      </c>
      <c r="Q87" s="1">
        <v>627</v>
      </c>
      <c r="R87" s="1">
        <v>12</v>
      </c>
      <c r="S87" s="1">
        <v>767</v>
      </c>
      <c r="T87" s="1">
        <v>76</v>
      </c>
      <c r="U87" s="1">
        <v>0</v>
      </c>
      <c r="V87" s="1">
        <f t="shared" si="35"/>
        <v>-41</v>
      </c>
      <c r="W87" s="1">
        <f t="shared" si="36"/>
        <v>56</v>
      </c>
      <c r="X87" s="1">
        <f t="shared" si="36"/>
        <v>0</v>
      </c>
      <c r="Y87" s="1">
        <f t="shared" si="36"/>
        <v>3</v>
      </c>
      <c r="Z87" s="1">
        <f t="shared" si="37"/>
        <v>18</v>
      </c>
      <c r="AA87" s="3"/>
      <c r="AB87" s="13">
        <f t="shared" si="22"/>
        <v>4.3746910528917451E-2</v>
      </c>
      <c r="AC87" s="13">
        <f t="shared" si="23"/>
        <v>8.0920000000000006E-2</v>
      </c>
      <c r="AD87" s="13">
        <f t="shared" si="24"/>
        <v>1.7919999999999998E-2</v>
      </c>
      <c r="AE87" s="13">
        <f t="shared" si="25"/>
        <v>5.9459999999999999E-2</v>
      </c>
      <c r="AF87" s="13">
        <f t="shared" si="26"/>
        <v>3.5400000000000002E-3</v>
      </c>
      <c r="AG87" s="13">
        <f t="shared" si="27"/>
        <v>3.6000000000000002E-4</v>
      </c>
      <c r="AI87" s="11"/>
      <c r="AJ87" s="11"/>
      <c r="AK87" s="11"/>
      <c r="AL87" s="11"/>
      <c r="AM87" s="11"/>
      <c r="AN87" s="11"/>
      <c r="AO87" s="11"/>
      <c r="AP87" s="11"/>
      <c r="AQ87" s="11">
        <f t="shared" si="38"/>
        <v>85</v>
      </c>
      <c r="AR87" s="11">
        <f t="shared" si="38"/>
        <v>74</v>
      </c>
      <c r="AS87" s="1">
        <f t="shared" si="28"/>
        <v>0</v>
      </c>
      <c r="AT87" s="107">
        <f>+EvolOf!H76</f>
        <v>0</v>
      </c>
      <c r="AU87" s="1">
        <f t="shared" si="29"/>
        <v>0</v>
      </c>
      <c r="AV87" s="1">
        <f t="shared" si="31"/>
        <v>0</v>
      </c>
      <c r="AW87" s="40">
        <f t="shared" si="32"/>
        <v>0</v>
      </c>
      <c r="AX87" s="1">
        <f t="shared" si="30"/>
        <v>0</v>
      </c>
      <c r="AY87" s="1">
        <f t="shared" si="33"/>
        <v>231092.37078196916</v>
      </c>
      <c r="AZ87" s="1">
        <f t="shared" si="34"/>
        <v>51176.165155868599</v>
      </c>
      <c r="BA87" s="11"/>
      <c r="BB87" s="11"/>
      <c r="BC87" s="11"/>
      <c r="BD87" s="11"/>
      <c r="BE87" s="11"/>
      <c r="BH87" s="11"/>
      <c r="BI87" s="11"/>
      <c r="BJ87" s="11"/>
      <c r="BK87" s="11"/>
      <c r="BL87" s="11"/>
      <c r="BM87" s="11"/>
      <c r="BN87" s="11"/>
    </row>
    <row r="88" spans="1:66" s="1" customFormat="1" x14ac:dyDescent="0.3">
      <c r="A88" s="11"/>
      <c r="B88" s="1">
        <f t="shared" si="21"/>
        <v>4061</v>
      </c>
      <c r="C88" s="1">
        <v>75</v>
      </c>
      <c r="D88" s="1">
        <v>45936</v>
      </c>
      <c r="E88" s="1">
        <v>857</v>
      </c>
      <c r="F88" s="1">
        <v>0</v>
      </c>
      <c r="G88" s="1">
        <v>3024</v>
      </c>
      <c r="H88" s="1">
        <v>0</v>
      </c>
      <c r="I88" s="1">
        <v>180</v>
      </c>
      <c r="J88" s="1">
        <v>39.58</v>
      </c>
      <c r="K88" s="1">
        <v>1.1599999999999999</v>
      </c>
      <c r="L88" s="1">
        <v>25.3</v>
      </c>
      <c r="M88" s="1">
        <v>1.1200000000000001</v>
      </c>
      <c r="N88" s="1">
        <v>1631</v>
      </c>
      <c r="O88" s="1">
        <v>2421</v>
      </c>
      <c r="P88" s="1">
        <v>1756</v>
      </c>
      <c r="Q88" s="1">
        <v>652</v>
      </c>
      <c r="R88" s="1">
        <v>12</v>
      </c>
      <c r="S88" s="1">
        <v>739</v>
      </c>
      <c r="T88" s="1">
        <v>74</v>
      </c>
      <c r="U88" s="1">
        <v>0</v>
      </c>
      <c r="V88" s="1">
        <f t="shared" si="35"/>
        <v>-39</v>
      </c>
      <c r="W88" s="1">
        <f t="shared" si="36"/>
        <v>51</v>
      </c>
      <c r="X88" s="1">
        <f t="shared" si="36"/>
        <v>0</v>
      </c>
      <c r="Y88" s="1">
        <f t="shared" si="36"/>
        <v>3</v>
      </c>
      <c r="Z88" s="1">
        <f t="shared" si="37"/>
        <v>15</v>
      </c>
      <c r="AA88" s="3"/>
      <c r="AB88" s="13">
        <f t="shared" si="22"/>
        <v>4.432405811376508E-2</v>
      </c>
      <c r="AC88" s="13">
        <f t="shared" si="23"/>
        <v>8.1220000000000001E-2</v>
      </c>
      <c r="AD88" s="13">
        <f t="shared" si="24"/>
        <v>1.7139999999999999E-2</v>
      </c>
      <c r="AE88" s="13">
        <f t="shared" si="25"/>
        <v>6.0479999999999999E-2</v>
      </c>
      <c r="AF88" s="13">
        <f t="shared" si="26"/>
        <v>3.5999999999999999E-3</v>
      </c>
      <c r="AG88" s="13">
        <f t="shared" si="27"/>
        <v>2.9999999999999997E-4</v>
      </c>
      <c r="AI88" s="11"/>
      <c r="AJ88" s="11"/>
      <c r="AK88" s="11"/>
      <c r="AL88" s="11"/>
      <c r="AM88" s="11"/>
      <c r="AN88" s="11"/>
      <c r="AO88" s="11"/>
      <c r="AP88" s="11"/>
      <c r="AQ88" s="11">
        <f t="shared" si="38"/>
        <v>86</v>
      </c>
      <c r="AR88" s="11">
        <f t="shared" si="38"/>
        <v>75</v>
      </c>
      <c r="AS88" s="1">
        <f t="shared" si="28"/>
        <v>0</v>
      </c>
      <c r="AT88" s="107">
        <f>+EvolOf!H77</f>
        <v>0</v>
      </c>
      <c r="AU88" s="1">
        <f t="shared" si="29"/>
        <v>0</v>
      </c>
      <c r="AV88" s="1">
        <f t="shared" si="31"/>
        <v>0</v>
      </c>
      <c r="AW88" s="40">
        <f t="shared" si="32"/>
        <v>0</v>
      </c>
      <c r="AX88" s="1">
        <f t="shared" si="30"/>
        <v>0</v>
      </c>
      <c r="AY88" s="1">
        <f t="shared" si="33"/>
        <v>231949.11461828393</v>
      </c>
      <c r="AZ88" s="1">
        <f t="shared" si="34"/>
        <v>48948.631181450211</v>
      </c>
      <c r="BA88" s="11"/>
      <c r="BB88" s="11"/>
      <c r="BC88" s="11"/>
      <c r="BD88" s="11"/>
      <c r="BE88" s="11"/>
      <c r="BH88" s="11"/>
      <c r="BI88" s="11"/>
      <c r="BJ88" s="11"/>
      <c r="BK88" s="11"/>
      <c r="BL88" s="11"/>
      <c r="BM88" s="11"/>
      <c r="BN88" s="11"/>
    </row>
    <row r="89" spans="1:66" s="1" customFormat="1" x14ac:dyDescent="0.3">
      <c r="A89" s="11"/>
      <c r="B89" s="1">
        <f t="shared" si="21"/>
        <v>4078</v>
      </c>
      <c r="C89" s="1">
        <v>76</v>
      </c>
      <c r="D89" s="1">
        <v>45920</v>
      </c>
      <c r="E89" s="1">
        <v>821</v>
      </c>
      <c r="F89" s="1">
        <v>0</v>
      </c>
      <c r="G89" s="1">
        <v>3074</v>
      </c>
      <c r="H89" s="1">
        <v>0</v>
      </c>
      <c r="I89" s="1">
        <v>183</v>
      </c>
      <c r="J89" s="1">
        <v>39.43</v>
      </c>
      <c r="K89" s="1">
        <v>1.1599999999999999</v>
      </c>
      <c r="L89" s="1">
        <v>25.4</v>
      </c>
      <c r="M89" s="1">
        <v>1.1200000000000001</v>
      </c>
      <c r="N89" s="1">
        <v>1642</v>
      </c>
      <c r="O89" s="1">
        <v>2426</v>
      </c>
      <c r="P89" s="1">
        <v>1736</v>
      </c>
      <c r="Q89" s="1">
        <v>676</v>
      </c>
      <c r="R89" s="1">
        <v>13</v>
      </c>
      <c r="S89" s="1">
        <v>710</v>
      </c>
      <c r="T89" s="1">
        <v>71</v>
      </c>
      <c r="U89" s="1">
        <v>0</v>
      </c>
      <c r="V89" s="1">
        <f t="shared" si="35"/>
        <v>-36</v>
      </c>
      <c r="W89" s="1">
        <f t="shared" si="36"/>
        <v>50</v>
      </c>
      <c r="X89" s="1">
        <f t="shared" si="36"/>
        <v>0</v>
      </c>
      <c r="Y89" s="1">
        <f t="shared" si="36"/>
        <v>3</v>
      </c>
      <c r="Z89" s="1">
        <f t="shared" si="37"/>
        <v>17</v>
      </c>
      <c r="AA89" s="3"/>
      <c r="AB89" s="13">
        <f t="shared" si="22"/>
        <v>4.4874938695438939E-2</v>
      </c>
      <c r="AC89" s="13">
        <f t="shared" si="23"/>
        <v>8.1559999999999994E-2</v>
      </c>
      <c r="AD89" s="13">
        <f t="shared" si="24"/>
        <v>1.6420000000000001E-2</v>
      </c>
      <c r="AE89" s="13">
        <f t="shared" si="25"/>
        <v>6.148E-2</v>
      </c>
      <c r="AF89" s="13">
        <f t="shared" si="26"/>
        <v>3.6600000000000001E-3</v>
      </c>
      <c r="AG89" s="13">
        <f t="shared" si="27"/>
        <v>3.4000000000000002E-4</v>
      </c>
      <c r="AI89" s="11"/>
      <c r="AJ89" s="11"/>
      <c r="AK89" s="11"/>
      <c r="AL89" s="11"/>
      <c r="AM89" s="11"/>
      <c r="AN89" s="11"/>
      <c r="AO89" s="11"/>
      <c r="AP89" s="11"/>
      <c r="AQ89" s="11">
        <f t="shared" si="38"/>
        <v>87</v>
      </c>
      <c r="AR89" s="11">
        <f t="shared" si="38"/>
        <v>76</v>
      </c>
      <c r="AT89" s="107"/>
      <c r="AY89" s="1">
        <f t="shared" si="33"/>
        <v>232920.09096610732</v>
      </c>
      <c r="BA89" s="11"/>
      <c r="BB89" s="11"/>
      <c r="BC89" s="11"/>
      <c r="BD89" s="11"/>
      <c r="BE89" s="11"/>
      <c r="BH89" s="11"/>
      <c r="BI89" s="11"/>
      <c r="BJ89" s="11"/>
      <c r="BK89" s="11"/>
      <c r="BL89" s="11"/>
      <c r="BM89" s="11"/>
      <c r="BN89" s="11"/>
    </row>
    <row r="90" spans="1:66" s="1" customFormat="1" x14ac:dyDescent="0.3">
      <c r="A90" s="11"/>
      <c r="B90" s="1">
        <f t="shared" si="21"/>
        <v>4092</v>
      </c>
      <c r="C90" s="1">
        <v>77</v>
      </c>
      <c r="D90" s="1">
        <v>45906</v>
      </c>
      <c r="E90" s="1">
        <v>784</v>
      </c>
      <c r="F90" s="1">
        <v>0</v>
      </c>
      <c r="G90" s="1">
        <v>3121</v>
      </c>
      <c r="H90" s="1">
        <v>0</v>
      </c>
      <c r="I90" s="1">
        <v>187</v>
      </c>
      <c r="J90" s="1">
        <v>39.299999999999997</v>
      </c>
      <c r="K90" s="1">
        <v>1.1599999999999999</v>
      </c>
      <c r="L90" s="1">
        <v>25.4</v>
      </c>
      <c r="M90" s="1">
        <v>1.1100000000000001</v>
      </c>
      <c r="N90" s="1">
        <v>1651</v>
      </c>
      <c r="O90" s="1">
        <v>2431</v>
      </c>
      <c r="P90" s="1">
        <v>1719</v>
      </c>
      <c r="Q90" s="1">
        <v>698</v>
      </c>
      <c r="R90" s="1">
        <v>13</v>
      </c>
      <c r="S90" s="1">
        <v>681</v>
      </c>
      <c r="T90" s="1">
        <v>67</v>
      </c>
      <c r="U90" s="1">
        <v>0</v>
      </c>
      <c r="V90" s="1">
        <f t="shared" si="35"/>
        <v>-37</v>
      </c>
      <c r="W90" s="1">
        <f t="shared" si="36"/>
        <v>47</v>
      </c>
      <c r="X90" s="1">
        <f t="shared" si="36"/>
        <v>0</v>
      </c>
      <c r="Y90" s="1">
        <f t="shared" si="36"/>
        <v>4</v>
      </c>
      <c r="Z90" s="1">
        <f t="shared" si="37"/>
        <v>14</v>
      </c>
      <c r="AA90" s="3"/>
      <c r="AB90" s="13">
        <f t="shared" si="22"/>
        <v>4.5698924731182797E-2</v>
      </c>
      <c r="AC90" s="13">
        <f t="shared" si="23"/>
        <v>8.1839999999999996E-2</v>
      </c>
      <c r="AD90" s="13">
        <f t="shared" si="24"/>
        <v>1.5679999999999999E-2</v>
      </c>
      <c r="AE90" s="13">
        <f t="shared" si="25"/>
        <v>6.2420000000000003E-2</v>
      </c>
      <c r="AF90" s="13">
        <f t="shared" si="26"/>
        <v>3.7399999999999998E-3</v>
      </c>
      <c r="AG90" s="13">
        <f t="shared" si="27"/>
        <v>2.7999999999999998E-4</v>
      </c>
      <c r="AI90" s="11"/>
      <c r="AJ90" s="11"/>
      <c r="AK90" s="11"/>
      <c r="AL90" s="11"/>
      <c r="AM90" s="11"/>
      <c r="AN90" s="11"/>
      <c r="AO90" s="11"/>
      <c r="AP90" s="11"/>
      <c r="AQ90" s="11">
        <f t="shared" si="38"/>
        <v>88</v>
      </c>
      <c r="AR90" s="11">
        <f t="shared" si="38"/>
        <v>77</v>
      </c>
      <c r="AT90" s="107"/>
      <c r="AY90" s="1">
        <f t="shared" si="33"/>
        <v>233719.71854666775</v>
      </c>
      <c r="BA90" s="11"/>
      <c r="BB90" s="11"/>
      <c r="BC90" s="11"/>
      <c r="BD90" s="11"/>
      <c r="BE90" s="11"/>
      <c r="BH90" s="11"/>
      <c r="BI90" s="11"/>
      <c r="BJ90" s="11"/>
      <c r="BK90" s="11"/>
      <c r="BL90" s="11"/>
      <c r="BM90" s="11"/>
      <c r="BN90" s="11"/>
    </row>
    <row r="91" spans="1:66" s="1" customFormat="1" x14ac:dyDescent="0.3">
      <c r="A91" s="11"/>
      <c r="B91" s="1">
        <f t="shared" si="21"/>
        <v>4107</v>
      </c>
      <c r="C91" s="1">
        <v>78</v>
      </c>
      <c r="D91" s="1">
        <v>45892</v>
      </c>
      <c r="E91" s="1">
        <v>750</v>
      </c>
      <c r="F91" s="1">
        <v>0</v>
      </c>
      <c r="G91" s="1">
        <v>3167</v>
      </c>
      <c r="H91" s="1">
        <v>0</v>
      </c>
      <c r="I91" s="1">
        <v>190</v>
      </c>
      <c r="J91" s="1">
        <v>39.159999999999997</v>
      </c>
      <c r="K91" s="1">
        <v>1.1599999999999999</v>
      </c>
      <c r="L91" s="1">
        <v>25.4</v>
      </c>
      <c r="M91" s="1">
        <v>1.1000000000000001</v>
      </c>
      <c r="N91" s="1">
        <v>1661</v>
      </c>
      <c r="O91" s="1">
        <v>2436</v>
      </c>
      <c r="P91" s="1">
        <v>1702</v>
      </c>
      <c r="Q91" s="1">
        <v>720</v>
      </c>
      <c r="R91" s="1">
        <v>13</v>
      </c>
      <c r="S91" s="1">
        <v>653</v>
      </c>
      <c r="T91" s="1">
        <v>64</v>
      </c>
      <c r="U91" s="1">
        <v>0</v>
      </c>
      <c r="V91" s="1">
        <f t="shared" si="35"/>
        <v>-34</v>
      </c>
      <c r="W91" s="1">
        <f t="shared" si="36"/>
        <v>46</v>
      </c>
      <c r="X91" s="1">
        <f t="shared" si="36"/>
        <v>0</v>
      </c>
      <c r="Y91" s="1">
        <f t="shared" si="36"/>
        <v>3</v>
      </c>
      <c r="Z91" s="1">
        <f t="shared" si="37"/>
        <v>15</v>
      </c>
      <c r="AA91" s="3"/>
      <c r="AB91" s="13">
        <f t="shared" si="22"/>
        <v>4.6262478694911124E-2</v>
      </c>
      <c r="AC91" s="13">
        <f t="shared" si="23"/>
        <v>8.2140000000000005E-2</v>
      </c>
      <c r="AD91" s="13">
        <f t="shared" si="24"/>
        <v>1.4999999999999999E-2</v>
      </c>
      <c r="AE91" s="13">
        <f t="shared" si="25"/>
        <v>6.3339999999999994E-2</v>
      </c>
      <c r="AF91" s="13">
        <f t="shared" si="26"/>
        <v>3.8E-3</v>
      </c>
      <c r="AG91" s="13">
        <f t="shared" si="27"/>
        <v>2.9999999999999997E-4</v>
      </c>
      <c r="AI91" s="11"/>
      <c r="AJ91" s="11"/>
      <c r="AK91" s="11"/>
      <c r="AL91" s="11"/>
      <c r="AM91" s="11"/>
      <c r="AN91" s="11"/>
      <c r="AO91" s="11"/>
      <c r="AP91" s="11"/>
      <c r="AQ91" s="11">
        <f t="shared" si="38"/>
        <v>89</v>
      </c>
      <c r="AR91" s="11">
        <f t="shared" si="38"/>
        <v>78</v>
      </c>
      <c r="AT91" s="107"/>
      <c r="AY91" s="1">
        <f t="shared" si="33"/>
        <v>234576.46238298251</v>
      </c>
      <c r="BA91" s="11"/>
      <c r="BB91" s="11"/>
      <c r="BC91" s="11"/>
      <c r="BD91" s="11"/>
      <c r="BE91" s="11"/>
      <c r="BH91" s="11"/>
      <c r="BI91" s="11"/>
      <c r="BJ91" s="11"/>
      <c r="BK91" s="11"/>
      <c r="BL91" s="11"/>
      <c r="BM91" s="11"/>
      <c r="BN91" s="11"/>
    </row>
    <row r="92" spans="1:66" s="1" customFormat="1" x14ac:dyDescent="0.3">
      <c r="A92" s="11"/>
      <c r="B92" s="1">
        <f t="shared" si="21"/>
        <v>4119</v>
      </c>
      <c r="C92" s="1">
        <v>79</v>
      </c>
      <c r="D92" s="1">
        <v>45879</v>
      </c>
      <c r="E92" s="1">
        <v>716</v>
      </c>
      <c r="F92" s="1">
        <v>0</v>
      </c>
      <c r="G92" s="1">
        <v>3211</v>
      </c>
      <c r="H92" s="1">
        <v>0</v>
      </c>
      <c r="I92" s="1">
        <v>192</v>
      </c>
      <c r="J92" s="1">
        <v>39.03</v>
      </c>
      <c r="K92" s="1">
        <v>1.1599999999999999</v>
      </c>
      <c r="L92" s="1">
        <v>25.4</v>
      </c>
      <c r="M92" s="1">
        <v>1.1000000000000001</v>
      </c>
      <c r="N92" s="1">
        <v>1670</v>
      </c>
      <c r="O92" s="1">
        <v>2439</v>
      </c>
      <c r="P92" s="1">
        <v>1684</v>
      </c>
      <c r="Q92" s="1">
        <v>740</v>
      </c>
      <c r="R92" s="1">
        <v>14</v>
      </c>
      <c r="S92" s="1">
        <v>626</v>
      </c>
      <c r="T92" s="1">
        <v>61</v>
      </c>
      <c r="U92" s="1">
        <v>0</v>
      </c>
      <c r="V92" s="1">
        <f t="shared" si="35"/>
        <v>-34</v>
      </c>
      <c r="W92" s="1">
        <f t="shared" si="36"/>
        <v>44</v>
      </c>
      <c r="X92" s="1">
        <f t="shared" si="36"/>
        <v>0</v>
      </c>
      <c r="Y92" s="1">
        <f t="shared" si="36"/>
        <v>2</v>
      </c>
      <c r="Z92" s="1">
        <f t="shared" si="37"/>
        <v>12</v>
      </c>
      <c r="AA92" s="3"/>
      <c r="AB92" s="13">
        <f t="shared" si="22"/>
        <v>4.6613255644573928E-2</v>
      </c>
      <c r="AC92" s="13">
        <f t="shared" si="23"/>
        <v>8.2379999999999995E-2</v>
      </c>
      <c r="AD92" s="13">
        <f t="shared" si="24"/>
        <v>1.4319999999999999E-2</v>
      </c>
      <c r="AE92" s="13">
        <f t="shared" si="25"/>
        <v>6.4219999999999999E-2</v>
      </c>
      <c r="AF92" s="13">
        <f t="shared" si="26"/>
        <v>3.8400000000000001E-3</v>
      </c>
      <c r="AG92" s="13">
        <f t="shared" si="27"/>
        <v>2.4000000000000001E-4</v>
      </c>
      <c r="AI92" s="11"/>
      <c r="AJ92" s="11"/>
      <c r="AK92" s="11"/>
      <c r="AL92" s="11"/>
      <c r="AM92" s="11"/>
      <c r="AN92" s="11"/>
      <c r="AO92" s="11"/>
      <c r="AP92" s="11"/>
      <c r="AQ92" s="11">
        <f t="shared" si="38"/>
        <v>90</v>
      </c>
      <c r="AR92" s="11">
        <f t="shared" si="38"/>
        <v>79</v>
      </c>
      <c r="AT92" s="107"/>
      <c r="AY92" s="1">
        <f t="shared" si="33"/>
        <v>235261.85745203434</v>
      </c>
      <c r="BA92" s="11"/>
      <c r="BB92" s="11"/>
      <c r="BC92" s="11"/>
      <c r="BD92" s="11"/>
      <c r="BE92" s="11"/>
      <c r="BH92" s="11"/>
      <c r="BI92" s="11"/>
      <c r="BJ92" s="11"/>
      <c r="BK92" s="11"/>
      <c r="BL92" s="11"/>
      <c r="BM92" s="11"/>
      <c r="BN92" s="11"/>
    </row>
    <row r="93" spans="1:66" s="1" customFormat="1" x14ac:dyDescent="0.3">
      <c r="A93" s="11"/>
      <c r="B93" s="1">
        <f t="shared" si="21"/>
        <v>4130</v>
      </c>
      <c r="C93" s="1">
        <v>80</v>
      </c>
      <c r="D93" s="1">
        <v>45868</v>
      </c>
      <c r="E93" s="1">
        <v>685</v>
      </c>
      <c r="F93" s="1">
        <v>0</v>
      </c>
      <c r="G93" s="1">
        <v>3251</v>
      </c>
      <c r="H93" s="1">
        <v>0</v>
      </c>
      <c r="I93" s="1">
        <v>194</v>
      </c>
      <c r="J93" s="1">
        <v>38.9</v>
      </c>
      <c r="K93" s="1">
        <v>1.1599999999999999</v>
      </c>
      <c r="L93" s="1">
        <v>25.4</v>
      </c>
      <c r="M93" s="1">
        <v>1.0900000000000001</v>
      </c>
      <c r="N93" s="1">
        <v>1679</v>
      </c>
      <c r="O93" s="1">
        <v>2442</v>
      </c>
      <c r="P93" s="1">
        <v>1670</v>
      </c>
      <c r="Q93" s="1">
        <v>757</v>
      </c>
      <c r="R93" s="1">
        <v>14</v>
      </c>
      <c r="S93" s="1">
        <v>600</v>
      </c>
      <c r="T93" s="1">
        <v>59</v>
      </c>
      <c r="U93" s="1">
        <v>0</v>
      </c>
      <c r="V93" s="1">
        <f t="shared" si="35"/>
        <v>-31</v>
      </c>
      <c r="W93" s="1">
        <f t="shared" si="36"/>
        <v>40</v>
      </c>
      <c r="X93" s="1">
        <f t="shared" si="36"/>
        <v>0</v>
      </c>
      <c r="Y93" s="1">
        <f t="shared" si="36"/>
        <v>2</v>
      </c>
      <c r="Z93" s="1">
        <f t="shared" si="37"/>
        <v>11</v>
      </c>
      <c r="AA93" s="3"/>
      <c r="AB93" s="13">
        <f t="shared" si="22"/>
        <v>4.6973365617433413E-2</v>
      </c>
      <c r="AC93" s="13">
        <f t="shared" si="23"/>
        <v>8.2600000000000007E-2</v>
      </c>
      <c r="AD93" s="13">
        <f t="shared" si="24"/>
        <v>1.37E-2</v>
      </c>
      <c r="AE93" s="13">
        <f t="shared" si="25"/>
        <v>6.5019999999999994E-2</v>
      </c>
      <c r="AF93" s="13">
        <f t="shared" si="26"/>
        <v>3.8800000000000002E-3</v>
      </c>
      <c r="AG93" s="13">
        <f t="shared" si="27"/>
        <v>2.2000000000000001E-4</v>
      </c>
      <c r="AI93" s="11"/>
      <c r="AJ93" s="11"/>
      <c r="AK93" s="11"/>
      <c r="AL93" s="11"/>
      <c r="AM93" s="11"/>
      <c r="AN93" s="11"/>
      <c r="AO93" s="11"/>
      <c r="AP93" s="11"/>
      <c r="AQ93" s="11">
        <f t="shared" si="38"/>
        <v>91</v>
      </c>
      <c r="AR93" s="11">
        <f t="shared" si="38"/>
        <v>80</v>
      </c>
      <c r="AT93" s="107"/>
      <c r="AY93" s="1">
        <f t="shared" si="33"/>
        <v>235890.13626533182</v>
      </c>
      <c r="BA93" s="11"/>
      <c r="BB93" s="11"/>
      <c r="BC93" s="11"/>
      <c r="BD93" s="11"/>
      <c r="BE93" s="11"/>
      <c r="BH93" s="11"/>
      <c r="BI93" s="11"/>
      <c r="BJ93" s="11"/>
      <c r="BK93" s="11"/>
      <c r="BL93" s="11"/>
      <c r="BM93" s="11"/>
      <c r="BN93" s="11"/>
    </row>
    <row r="94" spans="1:66" s="1" customFormat="1" x14ac:dyDescent="0.3">
      <c r="A94" s="11"/>
      <c r="B94" s="1">
        <f t="shared" si="21"/>
        <v>4141</v>
      </c>
      <c r="C94" s="1">
        <v>81</v>
      </c>
      <c r="D94" s="1">
        <v>45858</v>
      </c>
      <c r="E94" s="1">
        <v>653</v>
      </c>
      <c r="F94" s="1">
        <v>0</v>
      </c>
      <c r="G94" s="1">
        <v>3291</v>
      </c>
      <c r="H94" s="1">
        <v>0</v>
      </c>
      <c r="I94" s="1">
        <v>197</v>
      </c>
      <c r="J94" s="1">
        <v>38.770000000000003</v>
      </c>
      <c r="K94" s="1">
        <v>1.1599999999999999</v>
      </c>
      <c r="L94" s="1">
        <v>25.5</v>
      </c>
      <c r="M94" s="1">
        <v>1.0900000000000001</v>
      </c>
      <c r="N94" s="1">
        <v>1686</v>
      </c>
      <c r="O94" s="1">
        <v>2444</v>
      </c>
      <c r="P94" s="1">
        <v>1655</v>
      </c>
      <c r="Q94" s="1">
        <v>774</v>
      </c>
      <c r="R94" s="1">
        <v>14</v>
      </c>
      <c r="S94" s="1">
        <v>575</v>
      </c>
      <c r="T94" s="1">
        <v>57</v>
      </c>
      <c r="U94" s="1">
        <v>0</v>
      </c>
      <c r="V94" s="1">
        <f t="shared" si="35"/>
        <v>-32</v>
      </c>
      <c r="W94" s="1">
        <f t="shared" si="36"/>
        <v>40</v>
      </c>
      <c r="X94" s="1">
        <f t="shared" si="36"/>
        <v>0</v>
      </c>
      <c r="Y94" s="1">
        <f t="shared" si="36"/>
        <v>3</v>
      </c>
      <c r="Z94" s="1">
        <f t="shared" si="37"/>
        <v>11</v>
      </c>
      <c r="AA94" s="3"/>
      <c r="AB94" s="13">
        <f t="shared" si="22"/>
        <v>4.7573049987925622E-2</v>
      </c>
      <c r="AC94" s="13">
        <f t="shared" si="23"/>
        <v>8.2820000000000005E-2</v>
      </c>
      <c r="AD94" s="13">
        <f t="shared" si="24"/>
        <v>1.306E-2</v>
      </c>
      <c r="AE94" s="13">
        <f t="shared" si="25"/>
        <v>6.5820000000000004E-2</v>
      </c>
      <c r="AF94" s="13">
        <f t="shared" si="26"/>
        <v>3.9399999999999999E-3</v>
      </c>
      <c r="AG94" s="13">
        <f t="shared" si="27"/>
        <v>2.2000000000000001E-4</v>
      </c>
      <c r="AI94" s="11"/>
      <c r="AJ94" s="11"/>
      <c r="AK94" s="11"/>
      <c r="AL94" s="11"/>
      <c r="AM94" s="11"/>
      <c r="AN94" s="11"/>
      <c r="AO94" s="11"/>
      <c r="AP94" s="11"/>
      <c r="AQ94" s="11">
        <f t="shared" si="38"/>
        <v>92</v>
      </c>
      <c r="AR94" s="11">
        <f t="shared" si="38"/>
        <v>81</v>
      </c>
      <c r="AT94" s="107"/>
      <c r="AY94" s="1">
        <f t="shared" si="33"/>
        <v>236518.41507862933</v>
      </c>
      <c r="BA94" s="11"/>
      <c r="BB94" s="11"/>
      <c r="BC94" s="11"/>
      <c r="BD94" s="11"/>
      <c r="BE94" s="11"/>
      <c r="BH94" s="11"/>
      <c r="BI94" s="11"/>
      <c r="BJ94" s="11"/>
      <c r="BK94" s="11"/>
      <c r="BL94" s="11"/>
      <c r="BM94" s="11"/>
      <c r="BN94" s="11"/>
    </row>
    <row r="95" spans="1:66" s="1" customFormat="1" x14ac:dyDescent="0.3">
      <c r="A95" s="11"/>
      <c r="B95" s="1">
        <f t="shared" si="21"/>
        <v>4150</v>
      </c>
      <c r="C95" s="1">
        <v>82</v>
      </c>
      <c r="D95" s="1">
        <v>45848</v>
      </c>
      <c r="E95" s="1">
        <v>622</v>
      </c>
      <c r="F95" s="1">
        <v>0</v>
      </c>
      <c r="G95" s="1">
        <v>3329</v>
      </c>
      <c r="H95" s="1">
        <v>0</v>
      </c>
      <c r="I95" s="1">
        <v>199</v>
      </c>
      <c r="J95" s="1">
        <v>38.65</v>
      </c>
      <c r="K95" s="1">
        <v>1.1599999999999999</v>
      </c>
      <c r="L95" s="1">
        <v>25.5</v>
      </c>
      <c r="M95" s="1">
        <v>1.08</v>
      </c>
      <c r="N95" s="1">
        <v>1694</v>
      </c>
      <c r="O95" s="1">
        <v>2447</v>
      </c>
      <c r="P95" s="1">
        <v>1640</v>
      </c>
      <c r="Q95" s="1">
        <v>791</v>
      </c>
      <c r="R95" s="1">
        <v>14</v>
      </c>
      <c r="S95" s="1">
        <v>550</v>
      </c>
      <c r="T95" s="1">
        <v>55</v>
      </c>
      <c r="U95" s="1">
        <v>0</v>
      </c>
      <c r="V95" s="1">
        <f t="shared" si="35"/>
        <v>-31</v>
      </c>
      <c r="W95" s="1">
        <f t="shared" si="36"/>
        <v>38</v>
      </c>
      <c r="X95" s="1">
        <f t="shared" si="36"/>
        <v>0</v>
      </c>
      <c r="Y95" s="1">
        <f t="shared" si="36"/>
        <v>2</v>
      </c>
      <c r="Z95" s="1">
        <f t="shared" si="37"/>
        <v>9</v>
      </c>
      <c r="AA95" s="3"/>
      <c r="AB95" s="13">
        <f t="shared" si="22"/>
        <v>4.7951807228915663E-2</v>
      </c>
      <c r="AC95" s="13">
        <f t="shared" si="23"/>
        <v>8.3000000000000004E-2</v>
      </c>
      <c r="AD95" s="13">
        <f t="shared" si="24"/>
        <v>1.244E-2</v>
      </c>
      <c r="AE95" s="13">
        <f t="shared" si="25"/>
        <v>6.658E-2</v>
      </c>
      <c r="AF95" s="13">
        <f t="shared" si="26"/>
        <v>3.98E-3</v>
      </c>
      <c r="AG95" s="13">
        <f t="shared" si="27"/>
        <v>1.8000000000000001E-4</v>
      </c>
      <c r="AI95" s="11"/>
      <c r="AJ95" s="11"/>
      <c r="AK95" s="11"/>
      <c r="AL95" s="11"/>
      <c r="AM95" s="11"/>
      <c r="AN95" s="11"/>
      <c r="AO95" s="11"/>
      <c r="AP95" s="11"/>
      <c r="AQ95" s="11">
        <f t="shared" si="38"/>
        <v>93</v>
      </c>
      <c r="AR95" s="11">
        <f t="shared" si="38"/>
        <v>82</v>
      </c>
      <c r="AT95" s="107"/>
      <c r="AY95" s="1">
        <f t="shared" si="33"/>
        <v>237032.46138041819</v>
      </c>
      <c r="BA95" s="11"/>
      <c r="BB95" s="11"/>
      <c r="BC95" s="11"/>
      <c r="BD95" s="11"/>
      <c r="BE95" s="11"/>
      <c r="BH95" s="11"/>
      <c r="BI95" s="11"/>
      <c r="BJ95" s="11"/>
      <c r="BK95" s="11"/>
      <c r="BL95" s="11"/>
      <c r="BM95" s="11"/>
      <c r="BN95" s="11"/>
    </row>
    <row r="96" spans="1:66" s="1" customFormat="1" x14ac:dyDescent="0.3">
      <c r="A96" s="11"/>
      <c r="B96" s="1">
        <f t="shared" si="21"/>
        <v>4159</v>
      </c>
      <c r="C96" s="1">
        <v>83</v>
      </c>
      <c r="D96" s="1">
        <v>45839</v>
      </c>
      <c r="E96" s="1">
        <v>592</v>
      </c>
      <c r="F96" s="1">
        <v>0</v>
      </c>
      <c r="G96" s="1">
        <v>3365</v>
      </c>
      <c r="H96" s="1">
        <v>0</v>
      </c>
      <c r="I96" s="1">
        <v>202</v>
      </c>
      <c r="J96" s="1">
        <v>38.53</v>
      </c>
      <c r="K96" s="1">
        <v>1.1599999999999999</v>
      </c>
      <c r="L96" s="1">
        <v>25.5</v>
      </c>
      <c r="M96" s="1">
        <v>1.08</v>
      </c>
      <c r="N96" s="1">
        <v>1700</v>
      </c>
      <c r="O96" s="1">
        <v>2449</v>
      </c>
      <c r="P96" s="1">
        <v>1628</v>
      </c>
      <c r="Q96" s="1">
        <v>805</v>
      </c>
      <c r="R96" s="1">
        <v>15</v>
      </c>
      <c r="S96" s="1">
        <v>525</v>
      </c>
      <c r="T96" s="1">
        <v>53</v>
      </c>
      <c r="U96" s="1">
        <v>0</v>
      </c>
      <c r="V96" s="1">
        <f t="shared" si="35"/>
        <v>-30</v>
      </c>
      <c r="W96" s="1">
        <f t="shared" si="36"/>
        <v>36</v>
      </c>
      <c r="X96" s="1">
        <f t="shared" si="36"/>
        <v>0</v>
      </c>
      <c r="Y96" s="1">
        <f t="shared" si="36"/>
        <v>3</v>
      </c>
      <c r="Z96" s="1">
        <f t="shared" si="37"/>
        <v>9</v>
      </c>
      <c r="AA96" s="3"/>
      <c r="AB96" s="13">
        <f t="shared" si="22"/>
        <v>4.8569367636451068E-2</v>
      </c>
      <c r="AC96" s="13">
        <f t="shared" si="23"/>
        <v>8.3180000000000004E-2</v>
      </c>
      <c r="AD96" s="13">
        <f t="shared" si="24"/>
        <v>1.184E-2</v>
      </c>
      <c r="AE96" s="13">
        <f t="shared" si="25"/>
        <v>6.7299999999999999E-2</v>
      </c>
      <c r="AF96" s="13">
        <f t="shared" si="26"/>
        <v>4.0400000000000002E-3</v>
      </c>
      <c r="AG96" s="13">
        <f t="shared" si="27"/>
        <v>1.8000000000000001E-4</v>
      </c>
      <c r="AI96" s="11"/>
      <c r="AJ96" s="11"/>
      <c r="AK96" s="11"/>
      <c r="AL96" s="11"/>
      <c r="AM96" s="11"/>
      <c r="AN96" s="11"/>
      <c r="AO96" s="11"/>
      <c r="AP96" s="11"/>
      <c r="AQ96" s="11">
        <f t="shared" ref="AQ96:AR111" si="39">+AQ95+1</f>
        <v>94</v>
      </c>
      <c r="AR96" s="11">
        <f t="shared" si="39"/>
        <v>83</v>
      </c>
      <c r="AT96" s="107"/>
      <c r="AY96" s="1">
        <f t="shared" si="33"/>
        <v>237546.50768220704</v>
      </c>
      <c r="BA96" s="11"/>
      <c r="BB96" s="11"/>
      <c r="BC96" s="11"/>
      <c r="BD96" s="11"/>
      <c r="BE96" s="11"/>
      <c r="BH96" s="11"/>
      <c r="BI96" s="11"/>
      <c r="BJ96" s="11"/>
      <c r="BK96" s="11"/>
      <c r="BL96" s="11"/>
      <c r="BM96" s="11"/>
      <c r="BN96" s="11"/>
    </row>
    <row r="97" spans="1:66" s="1" customFormat="1" x14ac:dyDescent="0.3">
      <c r="A97" s="11"/>
      <c r="B97" s="1">
        <f t="shared" si="21"/>
        <v>4168</v>
      </c>
      <c r="C97" s="1">
        <v>84</v>
      </c>
      <c r="D97" s="1">
        <v>45831</v>
      </c>
      <c r="E97" s="1">
        <v>564</v>
      </c>
      <c r="F97" s="1">
        <v>0</v>
      </c>
      <c r="G97" s="1">
        <v>3400</v>
      </c>
      <c r="H97" s="1">
        <v>0</v>
      </c>
      <c r="I97" s="1">
        <v>204</v>
      </c>
      <c r="J97" s="1">
        <v>38.409999999999997</v>
      </c>
      <c r="K97" s="1">
        <v>1.1599999999999999</v>
      </c>
      <c r="L97" s="1">
        <v>25.5</v>
      </c>
      <c r="M97" s="1">
        <v>1.07</v>
      </c>
      <c r="N97" s="1">
        <v>1707</v>
      </c>
      <c r="O97" s="1">
        <v>2451</v>
      </c>
      <c r="P97" s="1">
        <v>1615</v>
      </c>
      <c r="Q97" s="1">
        <v>820</v>
      </c>
      <c r="R97" s="1">
        <v>15</v>
      </c>
      <c r="S97" s="1">
        <v>503</v>
      </c>
      <c r="T97" s="1">
        <v>51</v>
      </c>
      <c r="U97" s="1">
        <v>0</v>
      </c>
      <c r="V97" s="1">
        <f t="shared" si="35"/>
        <v>-28</v>
      </c>
      <c r="W97" s="1">
        <f t="shared" si="36"/>
        <v>35</v>
      </c>
      <c r="X97" s="1">
        <f t="shared" si="36"/>
        <v>0</v>
      </c>
      <c r="Y97" s="1">
        <f t="shared" si="36"/>
        <v>2</v>
      </c>
      <c r="Z97" s="1">
        <f t="shared" si="37"/>
        <v>9</v>
      </c>
      <c r="AA97" s="3"/>
      <c r="AB97" s="13">
        <f t="shared" si="22"/>
        <v>4.894433781190019E-2</v>
      </c>
      <c r="AC97" s="13">
        <f t="shared" si="23"/>
        <v>8.3360000000000004E-2</v>
      </c>
      <c r="AD97" s="13">
        <f t="shared" si="24"/>
        <v>1.128E-2</v>
      </c>
      <c r="AE97" s="13">
        <f t="shared" si="25"/>
        <v>6.8000000000000005E-2</v>
      </c>
      <c r="AF97" s="13">
        <f t="shared" si="26"/>
        <v>4.0800000000000003E-3</v>
      </c>
      <c r="AG97" s="13">
        <f t="shared" si="27"/>
        <v>1.8000000000000001E-4</v>
      </c>
      <c r="AI97" s="11"/>
      <c r="AJ97" s="11"/>
      <c r="AK97" s="11"/>
      <c r="AL97" s="11"/>
      <c r="AM97" s="11"/>
      <c r="AN97" s="11"/>
      <c r="AO97" s="11"/>
      <c r="AP97" s="11"/>
      <c r="AQ97" s="11">
        <f t="shared" si="39"/>
        <v>95</v>
      </c>
      <c r="AR97" s="11">
        <f t="shared" si="39"/>
        <v>84</v>
      </c>
      <c r="AT97" s="107"/>
      <c r="AY97" s="1">
        <f t="shared" si="33"/>
        <v>238060.55398399589</v>
      </c>
      <c r="BA97" s="11"/>
      <c r="BB97" s="11"/>
      <c r="BC97" s="11"/>
      <c r="BD97" s="11"/>
      <c r="BE97" s="11"/>
      <c r="BH97" s="11"/>
      <c r="BI97" s="11"/>
      <c r="BJ97" s="11"/>
      <c r="BK97" s="11"/>
      <c r="BL97" s="11"/>
      <c r="BM97" s="11"/>
      <c r="BN97" s="11"/>
    </row>
    <row r="98" spans="1:66" s="1" customFormat="1" x14ac:dyDescent="0.3">
      <c r="A98" s="11"/>
      <c r="B98" s="1">
        <f t="shared" si="21"/>
        <v>4177</v>
      </c>
      <c r="C98" s="1">
        <v>85</v>
      </c>
      <c r="D98" s="1">
        <v>45822</v>
      </c>
      <c r="E98" s="1">
        <v>538</v>
      </c>
      <c r="F98" s="1">
        <v>0</v>
      </c>
      <c r="G98" s="1">
        <v>3433</v>
      </c>
      <c r="H98" s="1">
        <v>0</v>
      </c>
      <c r="I98" s="1">
        <v>206</v>
      </c>
      <c r="J98" s="1">
        <v>38.299999999999997</v>
      </c>
      <c r="K98" s="1">
        <v>1.1599999999999999</v>
      </c>
      <c r="L98" s="1">
        <v>25.5</v>
      </c>
      <c r="M98" s="1">
        <v>1.07</v>
      </c>
      <c r="N98" s="1">
        <v>1714</v>
      </c>
      <c r="O98" s="1">
        <v>2453</v>
      </c>
      <c r="P98" s="1">
        <v>1604</v>
      </c>
      <c r="Q98" s="1">
        <v>834</v>
      </c>
      <c r="R98" s="1">
        <v>15</v>
      </c>
      <c r="S98" s="1">
        <v>480</v>
      </c>
      <c r="T98" s="1">
        <v>49</v>
      </c>
      <c r="U98" s="1">
        <v>0</v>
      </c>
      <c r="V98" s="1">
        <f t="shared" si="35"/>
        <v>-26</v>
      </c>
      <c r="W98" s="1">
        <f t="shared" si="36"/>
        <v>33</v>
      </c>
      <c r="X98" s="1">
        <f t="shared" si="36"/>
        <v>0</v>
      </c>
      <c r="Y98" s="1">
        <f t="shared" si="36"/>
        <v>2</v>
      </c>
      <c r="Z98" s="1">
        <f t="shared" si="37"/>
        <v>9</v>
      </c>
      <c r="AA98" s="3"/>
      <c r="AB98" s="13">
        <f t="shared" si="22"/>
        <v>4.9317692123533638E-2</v>
      </c>
      <c r="AC98" s="13">
        <f t="shared" si="23"/>
        <v>8.3540000000000003E-2</v>
      </c>
      <c r="AD98" s="13">
        <f t="shared" si="24"/>
        <v>1.076E-2</v>
      </c>
      <c r="AE98" s="13">
        <f t="shared" si="25"/>
        <v>6.8659999999999999E-2</v>
      </c>
      <c r="AF98" s="13">
        <f t="shared" si="26"/>
        <v>4.1200000000000004E-3</v>
      </c>
      <c r="AG98" s="13">
        <f t="shared" si="27"/>
        <v>1.8000000000000001E-4</v>
      </c>
      <c r="AI98" s="11"/>
      <c r="AJ98" s="11"/>
      <c r="AK98" s="11"/>
      <c r="AL98" s="11"/>
      <c r="AM98" s="11"/>
      <c r="AN98" s="11"/>
      <c r="AO98" s="11"/>
      <c r="AP98" s="11"/>
      <c r="AQ98" s="11">
        <f t="shared" si="39"/>
        <v>96</v>
      </c>
      <c r="AR98" s="11">
        <f t="shared" si="39"/>
        <v>85</v>
      </c>
      <c r="AT98" s="107"/>
      <c r="AY98" s="1">
        <f t="shared" si="33"/>
        <v>238574.60028578475</v>
      </c>
      <c r="BA98" s="11"/>
      <c r="BB98" s="11"/>
      <c r="BC98" s="11"/>
      <c r="BD98" s="11"/>
      <c r="BE98" s="11"/>
      <c r="BH98" s="11"/>
      <c r="BI98" s="11"/>
      <c r="BJ98" s="11"/>
      <c r="BK98" s="11"/>
      <c r="BL98" s="11"/>
      <c r="BM98" s="11"/>
      <c r="BN98" s="11"/>
    </row>
    <row r="99" spans="1:66" s="1" customFormat="1" x14ac:dyDescent="0.3">
      <c r="A99" s="11"/>
      <c r="B99" s="1">
        <f t="shared" si="21"/>
        <v>4185</v>
      </c>
      <c r="C99" s="1">
        <v>86</v>
      </c>
      <c r="D99" s="1">
        <v>45813</v>
      </c>
      <c r="E99" s="1">
        <v>511</v>
      </c>
      <c r="F99" s="1">
        <v>0</v>
      </c>
      <c r="G99" s="1">
        <v>3466</v>
      </c>
      <c r="H99" s="1">
        <v>0</v>
      </c>
      <c r="I99" s="1">
        <v>208</v>
      </c>
      <c r="J99" s="1">
        <v>38.18</v>
      </c>
      <c r="K99" s="1">
        <v>1.1599999999999999</v>
      </c>
      <c r="L99" s="1">
        <v>25.5</v>
      </c>
      <c r="M99" s="1">
        <v>1.07</v>
      </c>
      <c r="N99" s="1">
        <v>1720</v>
      </c>
      <c r="O99" s="1">
        <v>2456</v>
      </c>
      <c r="P99" s="1">
        <v>1592</v>
      </c>
      <c r="Q99" s="1">
        <v>847</v>
      </c>
      <c r="R99" s="1">
        <v>15</v>
      </c>
      <c r="S99" s="1">
        <v>456</v>
      </c>
      <c r="T99" s="1">
        <v>47</v>
      </c>
      <c r="U99" s="1">
        <v>0</v>
      </c>
      <c r="V99" s="1">
        <f t="shared" si="35"/>
        <v>-27</v>
      </c>
      <c r="W99" s="1">
        <f t="shared" si="36"/>
        <v>33</v>
      </c>
      <c r="X99" s="1">
        <f t="shared" si="36"/>
        <v>0</v>
      </c>
      <c r="Y99" s="1">
        <f t="shared" si="36"/>
        <v>2</v>
      </c>
      <c r="Z99" s="1">
        <f t="shared" si="37"/>
        <v>8</v>
      </c>
      <c r="AA99" s="3"/>
      <c r="AB99" s="13">
        <f t="shared" si="22"/>
        <v>4.9701314217443247E-2</v>
      </c>
      <c r="AC99" s="13">
        <f t="shared" si="23"/>
        <v>8.3699999999999997E-2</v>
      </c>
      <c r="AD99" s="13">
        <f t="shared" si="24"/>
        <v>1.022E-2</v>
      </c>
      <c r="AE99" s="13">
        <f t="shared" si="25"/>
        <v>6.9320000000000007E-2</v>
      </c>
      <c r="AF99" s="13">
        <f t="shared" si="26"/>
        <v>4.1599999999999996E-3</v>
      </c>
      <c r="AG99" s="13">
        <f t="shared" si="27"/>
        <v>1.6000000000000001E-4</v>
      </c>
      <c r="AI99" s="11"/>
      <c r="AJ99" s="11"/>
      <c r="AK99" s="11"/>
      <c r="AL99" s="11"/>
      <c r="AM99" s="11"/>
      <c r="AN99" s="11"/>
      <c r="AO99" s="11"/>
      <c r="AP99" s="11"/>
      <c r="AQ99" s="11">
        <f t="shared" si="39"/>
        <v>97</v>
      </c>
      <c r="AR99" s="11">
        <f t="shared" si="39"/>
        <v>86</v>
      </c>
      <c r="AT99" s="107"/>
      <c r="AY99" s="1">
        <f t="shared" si="33"/>
        <v>239031.53033181929</v>
      </c>
      <c r="BA99" s="11"/>
      <c r="BB99" s="11"/>
      <c r="BC99" s="11"/>
      <c r="BD99" s="11"/>
      <c r="BE99" s="11"/>
      <c r="BH99" s="11"/>
      <c r="BI99" s="11"/>
      <c r="BJ99" s="11"/>
      <c r="BK99" s="11"/>
      <c r="BL99" s="11"/>
      <c r="BM99" s="11"/>
      <c r="BN99" s="11"/>
    </row>
    <row r="100" spans="1:66" s="1" customFormat="1" x14ac:dyDescent="0.3">
      <c r="A100" s="11"/>
      <c r="B100" s="1">
        <f t="shared" si="21"/>
        <v>4193</v>
      </c>
      <c r="C100" s="1">
        <v>87</v>
      </c>
      <c r="D100" s="1">
        <v>45805</v>
      </c>
      <c r="E100" s="1">
        <v>489</v>
      </c>
      <c r="F100" s="1">
        <v>0</v>
      </c>
      <c r="G100" s="1">
        <v>3495</v>
      </c>
      <c r="H100" s="1">
        <v>0</v>
      </c>
      <c r="I100" s="1">
        <v>209</v>
      </c>
      <c r="J100" s="1">
        <v>38.07</v>
      </c>
      <c r="K100" s="1">
        <v>1.1599999999999999</v>
      </c>
      <c r="L100" s="1">
        <v>25.5</v>
      </c>
      <c r="M100" s="1">
        <v>1.07</v>
      </c>
      <c r="N100" s="1">
        <v>1726</v>
      </c>
      <c r="O100" s="1">
        <v>2458</v>
      </c>
      <c r="P100" s="1">
        <v>1582</v>
      </c>
      <c r="Q100" s="1">
        <v>859</v>
      </c>
      <c r="R100" s="1">
        <v>15</v>
      </c>
      <c r="S100" s="1">
        <v>436</v>
      </c>
      <c r="T100" s="1">
        <v>44</v>
      </c>
      <c r="U100" s="1">
        <v>0</v>
      </c>
      <c r="V100" s="1">
        <f t="shared" si="35"/>
        <v>-22</v>
      </c>
      <c r="W100" s="1">
        <f t="shared" si="36"/>
        <v>29</v>
      </c>
      <c r="X100" s="1">
        <f t="shared" si="36"/>
        <v>0</v>
      </c>
      <c r="Y100" s="1">
        <f t="shared" si="36"/>
        <v>1</v>
      </c>
      <c r="Z100" s="1">
        <f t="shared" si="37"/>
        <v>8</v>
      </c>
      <c r="AA100" s="3"/>
      <c r="AB100" s="13">
        <f t="shared" si="22"/>
        <v>4.9844979728118292E-2</v>
      </c>
      <c r="AC100" s="13">
        <f t="shared" si="23"/>
        <v>8.3860000000000004E-2</v>
      </c>
      <c r="AD100" s="13">
        <f t="shared" si="24"/>
        <v>9.7800000000000005E-3</v>
      </c>
      <c r="AE100" s="13">
        <f t="shared" si="25"/>
        <v>6.9900000000000004E-2</v>
      </c>
      <c r="AF100" s="13">
        <f t="shared" si="26"/>
        <v>4.1799999999999997E-3</v>
      </c>
      <c r="AG100" s="13">
        <f t="shared" si="27"/>
        <v>1.6000000000000001E-4</v>
      </c>
      <c r="AI100" s="11"/>
      <c r="AJ100" s="11"/>
      <c r="AK100" s="11"/>
      <c r="AL100" s="11"/>
      <c r="AM100" s="11"/>
      <c r="AN100" s="11"/>
      <c r="AO100" s="11"/>
      <c r="AP100" s="11"/>
      <c r="AQ100" s="11">
        <f t="shared" si="39"/>
        <v>98</v>
      </c>
      <c r="AR100" s="11">
        <f t="shared" si="39"/>
        <v>87</v>
      </c>
      <c r="AT100" s="107"/>
      <c r="AY100" s="1">
        <f t="shared" si="33"/>
        <v>239488.46037785383</v>
      </c>
      <c r="BA100" s="11"/>
      <c r="BB100" s="11"/>
      <c r="BC100" s="11"/>
      <c r="BD100" s="11"/>
      <c r="BE100" s="11"/>
      <c r="BH100" s="11"/>
      <c r="BI100" s="11"/>
      <c r="BJ100" s="11"/>
      <c r="BK100" s="11"/>
      <c r="BL100" s="11"/>
      <c r="BM100" s="11"/>
      <c r="BN100" s="11"/>
    </row>
    <row r="101" spans="1:66" s="1" customFormat="1" x14ac:dyDescent="0.3">
      <c r="A101" s="11"/>
      <c r="B101" s="1">
        <f t="shared" si="21"/>
        <v>4200</v>
      </c>
      <c r="C101" s="1">
        <v>88</v>
      </c>
      <c r="D101" s="1">
        <v>45798</v>
      </c>
      <c r="E101" s="1">
        <v>465</v>
      </c>
      <c r="F101" s="1">
        <v>0</v>
      </c>
      <c r="G101" s="1">
        <v>3524</v>
      </c>
      <c r="H101" s="1">
        <v>0</v>
      </c>
      <c r="I101" s="1">
        <v>211</v>
      </c>
      <c r="J101" s="1">
        <v>37.97</v>
      </c>
      <c r="K101" s="1">
        <v>1.1599999999999999</v>
      </c>
      <c r="L101" s="1">
        <v>25.6</v>
      </c>
      <c r="M101" s="1">
        <v>1.06</v>
      </c>
      <c r="N101" s="1">
        <v>1731</v>
      </c>
      <c r="O101" s="1">
        <v>2459</v>
      </c>
      <c r="P101" s="1">
        <v>1572</v>
      </c>
      <c r="Q101" s="1">
        <v>872</v>
      </c>
      <c r="R101" s="1">
        <v>15</v>
      </c>
      <c r="S101" s="1">
        <v>415</v>
      </c>
      <c r="T101" s="1">
        <v>42</v>
      </c>
      <c r="U101" s="1">
        <v>0</v>
      </c>
      <c r="V101" s="1">
        <f t="shared" si="35"/>
        <v>-24</v>
      </c>
      <c r="W101" s="1">
        <f t="shared" si="36"/>
        <v>29</v>
      </c>
      <c r="X101" s="1">
        <f t="shared" si="36"/>
        <v>0</v>
      </c>
      <c r="Y101" s="1">
        <f t="shared" si="36"/>
        <v>2</v>
      </c>
      <c r="Z101" s="1">
        <f t="shared" si="37"/>
        <v>7</v>
      </c>
      <c r="AA101" s="3"/>
      <c r="AB101" s="13">
        <f t="shared" si="22"/>
        <v>5.0238095238095241E-2</v>
      </c>
      <c r="AC101" s="13">
        <f t="shared" si="23"/>
        <v>8.4000000000000005E-2</v>
      </c>
      <c r="AD101" s="13">
        <f t="shared" si="24"/>
        <v>9.2999999999999992E-3</v>
      </c>
      <c r="AE101" s="13">
        <f t="shared" si="25"/>
        <v>7.0480000000000001E-2</v>
      </c>
      <c r="AF101" s="13">
        <f t="shared" si="26"/>
        <v>4.2199999999999998E-3</v>
      </c>
      <c r="AG101" s="13">
        <f t="shared" si="27"/>
        <v>1.3999999999999999E-4</v>
      </c>
      <c r="AI101" s="11"/>
      <c r="AJ101" s="11"/>
      <c r="AK101" s="11"/>
      <c r="AL101" s="11"/>
      <c r="AM101" s="11"/>
      <c r="AN101" s="11"/>
      <c r="AO101" s="11"/>
      <c r="AP101" s="11"/>
      <c r="AQ101" s="11">
        <f t="shared" si="39"/>
        <v>99</v>
      </c>
      <c r="AR101" s="11">
        <f t="shared" si="39"/>
        <v>88</v>
      </c>
      <c r="AT101" s="107"/>
      <c r="AY101" s="1">
        <f t="shared" si="33"/>
        <v>239888.27416813406</v>
      </c>
      <c r="BA101" s="11"/>
      <c r="BB101" s="11"/>
      <c r="BC101" s="11"/>
      <c r="BD101" s="11"/>
      <c r="BE101" s="11"/>
      <c r="BH101" s="11"/>
      <c r="BI101" s="11"/>
      <c r="BJ101" s="11"/>
      <c r="BK101" s="11"/>
      <c r="BL101" s="11"/>
      <c r="BM101" s="11"/>
      <c r="BN101" s="11"/>
    </row>
    <row r="102" spans="1:66" s="1" customFormat="1" x14ac:dyDescent="0.3">
      <c r="A102" s="11"/>
      <c r="B102" s="1">
        <f t="shared" si="21"/>
        <v>4206</v>
      </c>
      <c r="C102" s="1">
        <v>89</v>
      </c>
      <c r="D102" s="1">
        <v>45792</v>
      </c>
      <c r="E102" s="1">
        <v>441</v>
      </c>
      <c r="F102" s="1">
        <v>0</v>
      </c>
      <c r="G102" s="1">
        <v>3552</v>
      </c>
      <c r="H102" s="1">
        <v>0</v>
      </c>
      <c r="I102" s="1">
        <v>213</v>
      </c>
      <c r="J102" s="1">
        <v>37.86</v>
      </c>
      <c r="K102" s="1">
        <v>1.1599999999999999</v>
      </c>
      <c r="L102" s="1">
        <v>25.6</v>
      </c>
      <c r="M102" s="1">
        <v>1.06</v>
      </c>
      <c r="N102" s="1">
        <v>1736</v>
      </c>
      <c r="O102" s="1">
        <v>2461</v>
      </c>
      <c r="P102" s="1">
        <v>1560</v>
      </c>
      <c r="Q102" s="1">
        <v>885</v>
      </c>
      <c r="R102" s="1">
        <v>15</v>
      </c>
      <c r="S102" s="1">
        <v>394</v>
      </c>
      <c r="T102" s="1">
        <v>40</v>
      </c>
      <c r="U102" s="1">
        <v>0</v>
      </c>
      <c r="V102" s="1">
        <f t="shared" si="35"/>
        <v>-24</v>
      </c>
      <c r="W102" s="1">
        <f t="shared" si="36"/>
        <v>28</v>
      </c>
      <c r="X102" s="1">
        <f t="shared" si="36"/>
        <v>0</v>
      </c>
      <c r="Y102" s="1">
        <f t="shared" si="36"/>
        <v>2</v>
      </c>
      <c r="Z102" s="1">
        <f t="shared" si="37"/>
        <v>6</v>
      </c>
      <c r="AA102" s="3"/>
      <c r="AB102" s="13">
        <f t="shared" si="22"/>
        <v>5.0641940085592009E-2</v>
      </c>
      <c r="AC102" s="13">
        <f t="shared" si="23"/>
        <v>8.412E-2</v>
      </c>
      <c r="AD102" s="13">
        <f t="shared" si="24"/>
        <v>8.8199999999999997E-3</v>
      </c>
      <c r="AE102" s="13">
        <f t="shared" si="25"/>
        <v>7.1040000000000006E-2</v>
      </c>
      <c r="AF102" s="13">
        <f t="shared" si="26"/>
        <v>4.2599999999999999E-3</v>
      </c>
      <c r="AG102" s="13">
        <f t="shared" si="27"/>
        <v>1.2E-4</v>
      </c>
      <c r="AI102" s="11"/>
      <c r="AJ102" s="11"/>
      <c r="AK102" s="11"/>
      <c r="AL102" s="11"/>
      <c r="AM102" s="11"/>
      <c r="AN102" s="11"/>
      <c r="AO102" s="11"/>
      <c r="AP102" s="11"/>
      <c r="AQ102" s="11">
        <f t="shared" si="39"/>
        <v>100</v>
      </c>
      <c r="AR102" s="11">
        <f t="shared" si="39"/>
        <v>89</v>
      </c>
      <c r="AT102" s="107"/>
      <c r="AY102" s="1">
        <f t="shared" si="33"/>
        <v>240230.97170265997</v>
      </c>
      <c r="BA102" s="11"/>
      <c r="BB102" s="11"/>
      <c r="BC102" s="11"/>
      <c r="BD102" s="11"/>
      <c r="BE102" s="11"/>
      <c r="BH102" s="11"/>
      <c r="BI102" s="11"/>
      <c r="BJ102" s="11"/>
      <c r="BK102" s="11"/>
      <c r="BL102" s="11"/>
      <c r="BM102" s="11"/>
      <c r="BN102" s="11"/>
    </row>
    <row r="103" spans="1:66" s="1" customFormat="1" x14ac:dyDescent="0.3">
      <c r="A103" s="11"/>
      <c r="B103" s="1">
        <f t="shared" si="21"/>
        <v>4213</v>
      </c>
      <c r="C103" s="1">
        <v>90</v>
      </c>
      <c r="D103" s="1">
        <v>45785</v>
      </c>
      <c r="E103" s="1">
        <v>418</v>
      </c>
      <c r="F103" s="1">
        <v>0</v>
      </c>
      <c r="G103" s="1">
        <v>3580</v>
      </c>
      <c r="H103" s="1">
        <v>0</v>
      </c>
      <c r="I103" s="1">
        <v>215</v>
      </c>
      <c r="J103" s="1">
        <v>37.76</v>
      </c>
      <c r="K103" s="1">
        <v>1.1599999999999999</v>
      </c>
      <c r="L103" s="1">
        <v>25.6</v>
      </c>
      <c r="M103" s="1">
        <v>1.06</v>
      </c>
      <c r="N103" s="1">
        <v>1740</v>
      </c>
      <c r="O103" s="1">
        <v>2463</v>
      </c>
      <c r="P103" s="1">
        <v>1549</v>
      </c>
      <c r="Q103" s="1">
        <v>897</v>
      </c>
      <c r="R103" s="1">
        <v>15</v>
      </c>
      <c r="S103" s="1">
        <v>372</v>
      </c>
      <c r="T103" s="1">
        <v>39</v>
      </c>
      <c r="U103" s="1">
        <v>0</v>
      </c>
      <c r="V103" s="1">
        <f t="shared" si="35"/>
        <v>-23</v>
      </c>
      <c r="W103" s="1">
        <f t="shared" si="36"/>
        <v>28</v>
      </c>
      <c r="X103" s="1">
        <f t="shared" si="36"/>
        <v>0</v>
      </c>
      <c r="Y103" s="1">
        <f t="shared" si="36"/>
        <v>2</v>
      </c>
      <c r="Z103" s="1">
        <f t="shared" si="37"/>
        <v>7</v>
      </c>
      <c r="AA103" s="3"/>
      <c r="AB103" s="13">
        <f t="shared" si="22"/>
        <v>5.1032518395442678E-2</v>
      </c>
      <c r="AC103" s="13">
        <f t="shared" si="23"/>
        <v>8.4260000000000002E-2</v>
      </c>
      <c r="AD103" s="13">
        <f t="shared" si="24"/>
        <v>8.3599999999999994E-3</v>
      </c>
      <c r="AE103" s="13">
        <f t="shared" si="25"/>
        <v>7.1599999999999997E-2</v>
      </c>
      <c r="AF103" s="13">
        <f t="shared" si="26"/>
        <v>4.3E-3</v>
      </c>
      <c r="AG103" s="13">
        <f t="shared" si="27"/>
        <v>1.3999999999999999E-4</v>
      </c>
      <c r="AI103" s="11"/>
      <c r="AJ103" s="11"/>
      <c r="AK103" s="11"/>
      <c r="AL103" s="11"/>
      <c r="AM103" s="11"/>
      <c r="AN103" s="11"/>
      <c r="AO103" s="11"/>
      <c r="AP103" s="11"/>
      <c r="AQ103" s="11">
        <f t="shared" si="39"/>
        <v>101</v>
      </c>
      <c r="AR103" s="11">
        <f t="shared" si="39"/>
        <v>90</v>
      </c>
      <c r="AT103" s="107"/>
      <c r="AY103" s="1">
        <f t="shared" si="33"/>
        <v>240630.78549294019</v>
      </c>
      <c r="BA103" s="11"/>
      <c r="BB103" s="11"/>
      <c r="BC103" s="11"/>
      <c r="BD103" s="11"/>
      <c r="BE103" s="11"/>
      <c r="BH103" s="11"/>
      <c r="BI103" s="11"/>
      <c r="BJ103" s="11"/>
      <c r="BK103" s="11"/>
      <c r="BL103" s="11"/>
      <c r="BM103" s="11"/>
      <c r="BN103" s="11"/>
    </row>
    <row r="104" spans="1:66" s="1" customFormat="1" x14ac:dyDescent="0.3">
      <c r="A104" s="11"/>
      <c r="B104" s="1">
        <f t="shared" si="21"/>
        <v>4220</v>
      </c>
      <c r="C104" s="1">
        <v>91</v>
      </c>
      <c r="D104" s="1">
        <v>45778</v>
      </c>
      <c r="E104" s="1">
        <v>397</v>
      </c>
      <c r="F104" s="1">
        <v>0</v>
      </c>
      <c r="G104" s="1">
        <v>3607</v>
      </c>
      <c r="H104" s="1">
        <v>0</v>
      </c>
      <c r="I104" s="1">
        <v>216</v>
      </c>
      <c r="J104" s="1">
        <v>37.659999999999997</v>
      </c>
      <c r="K104" s="1">
        <v>1.1599999999999999</v>
      </c>
      <c r="L104" s="1">
        <v>25.6</v>
      </c>
      <c r="M104" s="1">
        <v>1.05</v>
      </c>
      <c r="N104" s="1">
        <v>1746</v>
      </c>
      <c r="O104" s="1">
        <v>2464</v>
      </c>
      <c r="P104" s="1">
        <v>1539</v>
      </c>
      <c r="Q104" s="1">
        <v>909</v>
      </c>
      <c r="R104" s="1">
        <v>16</v>
      </c>
      <c r="S104" s="1">
        <v>353</v>
      </c>
      <c r="T104" s="1">
        <v>37</v>
      </c>
      <c r="U104" s="1">
        <v>0</v>
      </c>
      <c r="V104" s="1">
        <f t="shared" si="35"/>
        <v>-21</v>
      </c>
      <c r="W104" s="1">
        <f t="shared" si="36"/>
        <v>27</v>
      </c>
      <c r="X104" s="1">
        <f t="shared" si="36"/>
        <v>0</v>
      </c>
      <c r="Y104" s="1">
        <f t="shared" si="36"/>
        <v>1</v>
      </c>
      <c r="Z104" s="1">
        <f t="shared" si="37"/>
        <v>7</v>
      </c>
      <c r="AA104" s="3"/>
      <c r="AB104" s="13">
        <f t="shared" si="22"/>
        <v>5.118483412322275E-2</v>
      </c>
      <c r="AC104" s="13">
        <f t="shared" si="23"/>
        <v>8.4400000000000003E-2</v>
      </c>
      <c r="AD104" s="13">
        <f t="shared" si="24"/>
        <v>7.9399999999999991E-3</v>
      </c>
      <c r="AE104" s="13">
        <f t="shared" si="25"/>
        <v>7.2139999999999996E-2</v>
      </c>
      <c r="AF104" s="13">
        <f t="shared" si="26"/>
        <v>4.3200000000000001E-3</v>
      </c>
      <c r="AG104" s="13">
        <f t="shared" si="27"/>
        <v>1.3999999999999999E-4</v>
      </c>
      <c r="AI104" s="11"/>
      <c r="AJ104" s="11"/>
      <c r="AK104" s="11"/>
      <c r="AL104" s="11"/>
      <c r="AM104" s="11"/>
      <c r="AN104" s="11"/>
      <c r="AO104" s="11"/>
      <c r="AP104" s="11"/>
      <c r="AQ104" s="11">
        <f t="shared" si="39"/>
        <v>102</v>
      </c>
      <c r="AR104" s="11">
        <f t="shared" si="39"/>
        <v>91</v>
      </c>
      <c r="AT104" s="107"/>
      <c r="AY104" s="1">
        <f t="shared" si="33"/>
        <v>241030.59928322042</v>
      </c>
      <c r="BA104" s="11"/>
      <c r="BB104" s="11"/>
      <c r="BC104" s="11"/>
      <c r="BD104" s="11"/>
      <c r="BE104" s="11"/>
      <c r="BH104" s="11"/>
      <c r="BI104" s="11"/>
      <c r="BJ104" s="11"/>
      <c r="BK104" s="11"/>
      <c r="BL104" s="11"/>
      <c r="BM104" s="11"/>
      <c r="BN104" s="11"/>
    </row>
    <row r="105" spans="1:66" s="1" customFormat="1" x14ac:dyDescent="0.3">
      <c r="A105" s="11"/>
      <c r="B105" s="1">
        <f t="shared" si="21"/>
        <v>4225</v>
      </c>
      <c r="C105" s="1">
        <v>92</v>
      </c>
      <c r="D105" s="1">
        <v>45772</v>
      </c>
      <c r="E105" s="1">
        <v>375</v>
      </c>
      <c r="F105" s="1">
        <v>0</v>
      </c>
      <c r="G105" s="1">
        <v>3633</v>
      </c>
      <c r="H105" s="1">
        <v>0</v>
      </c>
      <c r="I105" s="1">
        <v>217</v>
      </c>
      <c r="J105" s="1">
        <v>37.56</v>
      </c>
      <c r="K105" s="1">
        <v>1.1599999999999999</v>
      </c>
      <c r="L105" s="1">
        <v>25.6</v>
      </c>
      <c r="M105" s="1">
        <v>1.05</v>
      </c>
      <c r="N105" s="1">
        <v>1751</v>
      </c>
      <c r="O105" s="1">
        <v>2465</v>
      </c>
      <c r="P105" s="1">
        <v>1528</v>
      </c>
      <c r="Q105" s="1">
        <v>921</v>
      </c>
      <c r="R105" s="1">
        <v>16</v>
      </c>
      <c r="S105" s="1">
        <v>334</v>
      </c>
      <c r="T105" s="1">
        <v>35</v>
      </c>
      <c r="U105" s="1">
        <v>0</v>
      </c>
      <c r="V105" s="1">
        <f t="shared" si="35"/>
        <v>-22</v>
      </c>
      <c r="W105" s="1">
        <f t="shared" si="36"/>
        <v>26</v>
      </c>
      <c r="X105" s="1">
        <f t="shared" si="36"/>
        <v>0</v>
      </c>
      <c r="Y105" s="1">
        <f t="shared" si="36"/>
        <v>1</v>
      </c>
      <c r="Z105" s="1">
        <f t="shared" si="37"/>
        <v>5</v>
      </c>
      <c r="AA105" s="3"/>
      <c r="AB105" s="13">
        <f t="shared" si="22"/>
        <v>5.136094674556213E-2</v>
      </c>
      <c r="AC105" s="13">
        <f t="shared" si="23"/>
        <v>8.4500000000000006E-2</v>
      </c>
      <c r="AD105" s="13">
        <f t="shared" si="24"/>
        <v>7.4999999999999997E-3</v>
      </c>
      <c r="AE105" s="13">
        <f t="shared" si="25"/>
        <v>7.2660000000000002E-2</v>
      </c>
      <c r="AF105" s="13">
        <f t="shared" si="26"/>
        <v>4.3400000000000001E-3</v>
      </c>
      <c r="AG105" s="13">
        <f t="shared" si="27"/>
        <v>1E-4</v>
      </c>
      <c r="AI105" s="11"/>
      <c r="AJ105" s="11"/>
      <c r="AK105" s="11"/>
      <c r="AL105" s="11"/>
      <c r="AM105" s="11"/>
      <c r="AN105" s="11"/>
      <c r="AO105" s="11"/>
      <c r="AP105" s="11"/>
      <c r="AQ105" s="11">
        <f t="shared" si="39"/>
        <v>103</v>
      </c>
      <c r="AR105" s="11">
        <f t="shared" si="39"/>
        <v>92</v>
      </c>
      <c r="AT105" s="107"/>
      <c r="AY105" s="1">
        <f t="shared" si="33"/>
        <v>241316.18056199202</v>
      </c>
      <c r="BA105" s="11"/>
      <c r="BB105" s="11"/>
      <c r="BC105" s="11"/>
      <c r="BD105" s="11"/>
      <c r="BE105" s="11"/>
      <c r="BH105" s="11"/>
      <c r="BI105" s="11"/>
      <c r="BJ105" s="11"/>
      <c r="BK105" s="11"/>
      <c r="BL105" s="11"/>
      <c r="BM105" s="11"/>
      <c r="BN105" s="11"/>
    </row>
    <row r="106" spans="1:66" s="1" customFormat="1" x14ac:dyDescent="0.3">
      <c r="A106" s="11"/>
      <c r="B106" s="1">
        <f t="shared" si="21"/>
        <v>4231</v>
      </c>
      <c r="C106" s="1">
        <v>93</v>
      </c>
      <c r="D106" s="1">
        <v>45768</v>
      </c>
      <c r="E106" s="1">
        <v>354</v>
      </c>
      <c r="F106" s="1">
        <v>0</v>
      </c>
      <c r="G106" s="1">
        <v>3658</v>
      </c>
      <c r="H106" s="1">
        <v>0</v>
      </c>
      <c r="I106" s="1">
        <v>219</v>
      </c>
      <c r="J106" s="1">
        <v>37.47</v>
      </c>
      <c r="K106" s="1">
        <v>1.1599999999999999</v>
      </c>
      <c r="L106" s="1">
        <v>25.6</v>
      </c>
      <c r="M106" s="1">
        <v>1.05</v>
      </c>
      <c r="N106" s="1">
        <v>1754</v>
      </c>
      <c r="O106" s="1">
        <v>2467</v>
      </c>
      <c r="P106" s="1">
        <v>1517</v>
      </c>
      <c r="Q106" s="1">
        <v>933</v>
      </c>
      <c r="R106" s="1">
        <v>16</v>
      </c>
      <c r="S106" s="1">
        <v>316</v>
      </c>
      <c r="T106" s="1">
        <v>33</v>
      </c>
      <c r="U106" s="1">
        <v>0</v>
      </c>
      <c r="V106" s="1">
        <f t="shared" si="35"/>
        <v>-21</v>
      </c>
      <c r="W106" s="1">
        <f t="shared" si="36"/>
        <v>25</v>
      </c>
      <c r="X106" s="1">
        <f t="shared" si="36"/>
        <v>0</v>
      </c>
      <c r="Y106" s="1">
        <f t="shared" si="36"/>
        <v>2</v>
      </c>
      <c r="Z106" s="1">
        <f t="shared" si="37"/>
        <v>6</v>
      </c>
      <c r="AA106" s="3"/>
      <c r="AB106" s="13">
        <f t="shared" si="22"/>
        <v>5.1760813046561098E-2</v>
      </c>
      <c r="AC106" s="13">
        <f t="shared" si="23"/>
        <v>8.4620000000000001E-2</v>
      </c>
      <c r="AD106" s="13">
        <f t="shared" si="24"/>
        <v>7.0800000000000004E-3</v>
      </c>
      <c r="AE106" s="13">
        <f t="shared" si="25"/>
        <v>7.3160000000000003E-2</v>
      </c>
      <c r="AF106" s="13">
        <f t="shared" si="26"/>
        <v>4.3800000000000002E-3</v>
      </c>
      <c r="AG106" s="13">
        <f t="shared" si="27"/>
        <v>1.2E-4</v>
      </c>
      <c r="AI106" s="11"/>
      <c r="AJ106" s="11"/>
      <c r="AK106" s="11"/>
      <c r="AL106" s="11"/>
      <c r="AM106" s="11"/>
      <c r="AN106" s="11"/>
      <c r="AO106" s="11"/>
      <c r="AP106" s="11"/>
      <c r="AQ106" s="11">
        <f t="shared" si="39"/>
        <v>104</v>
      </c>
      <c r="AR106" s="11">
        <f t="shared" si="39"/>
        <v>93</v>
      </c>
      <c r="AT106" s="107"/>
      <c r="AY106" s="1">
        <f t="shared" si="33"/>
        <v>241658.8780965179</v>
      </c>
      <c r="BA106" s="11"/>
      <c r="BB106" s="11"/>
      <c r="BC106" s="11"/>
      <c r="BD106" s="11"/>
      <c r="BE106" s="11"/>
      <c r="BH106" s="11"/>
      <c r="BI106" s="11"/>
      <c r="BJ106" s="11"/>
      <c r="BK106" s="11"/>
      <c r="BL106" s="11"/>
      <c r="BM106" s="11"/>
      <c r="BN106" s="11"/>
    </row>
    <row r="107" spans="1:66" s="1" customFormat="1" x14ac:dyDescent="0.3">
      <c r="A107" s="11"/>
      <c r="B107" s="1">
        <f t="shared" si="21"/>
        <v>4235</v>
      </c>
      <c r="C107" s="1">
        <v>94</v>
      </c>
      <c r="D107" s="1">
        <v>45762</v>
      </c>
      <c r="E107" s="1">
        <v>332</v>
      </c>
      <c r="F107" s="1">
        <v>0</v>
      </c>
      <c r="G107" s="1">
        <v>3683</v>
      </c>
      <c r="H107" s="1">
        <v>0</v>
      </c>
      <c r="I107" s="1">
        <v>220</v>
      </c>
      <c r="J107" s="1">
        <v>37.369999999999997</v>
      </c>
      <c r="K107" s="1">
        <v>1.1599999999999999</v>
      </c>
      <c r="L107" s="1">
        <v>25.6</v>
      </c>
      <c r="M107" s="1">
        <v>1.05</v>
      </c>
      <c r="N107" s="1">
        <v>1758</v>
      </c>
      <c r="O107" s="1">
        <v>2468</v>
      </c>
      <c r="P107" s="1">
        <v>1507</v>
      </c>
      <c r="Q107" s="1">
        <v>944</v>
      </c>
      <c r="R107" s="1">
        <v>16</v>
      </c>
      <c r="S107" s="1">
        <v>297</v>
      </c>
      <c r="T107" s="1">
        <v>31</v>
      </c>
      <c r="U107" s="1">
        <v>0</v>
      </c>
      <c r="V107" s="1">
        <f t="shared" si="35"/>
        <v>-22</v>
      </c>
      <c r="W107" s="1">
        <f t="shared" si="36"/>
        <v>25</v>
      </c>
      <c r="X107" s="1">
        <f t="shared" si="36"/>
        <v>0</v>
      </c>
      <c r="Y107" s="1">
        <f t="shared" si="36"/>
        <v>1</v>
      </c>
      <c r="Z107" s="1">
        <f t="shared" si="37"/>
        <v>4</v>
      </c>
      <c r="AA107" s="3"/>
      <c r="AB107" s="13">
        <f t="shared" si="22"/>
        <v>5.1948051948051951E-2</v>
      </c>
      <c r="AC107" s="13">
        <f t="shared" si="23"/>
        <v>8.4699999999999998E-2</v>
      </c>
      <c r="AD107" s="13">
        <f t="shared" si="24"/>
        <v>6.6400000000000001E-3</v>
      </c>
      <c r="AE107" s="13">
        <f t="shared" si="25"/>
        <v>7.3660000000000003E-2</v>
      </c>
      <c r="AF107" s="13">
        <f t="shared" si="26"/>
        <v>4.4000000000000003E-3</v>
      </c>
      <c r="AG107" s="13">
        <f t="shared" si="27"/>
        <v>8.0000000000000007E-5</v>
      </c>
      <c r="AI107" s="11"/>
      <c r="AJ107" s="11"/>
      <c r="AK107" s="11"/>
      <c r="AL107" s="11"/>
      <c r="AM107" s="11"/>
      <c r="AN107" s="11"/>
      <c r="AO107" s="11"/>
      <c r="AP107" s="11"/>
      <c r="AQ107" s="11">
        <f t="shared" si="39"/>
        <v>105</v>
      </c>
      <c r="AR107" s="11">
        <f t="shared" si="39"/>
        <v>94</v>
      </c>
      <c r="AT107" s="107"/>
      <c r="AY107" s="1">
        <f t="shared" si="33"/>
        <v>241887.34311953519</v>
      </c>
      <c r="BA107" s="11"/>
      <c r="BB107" s="11"/>
      <c r="BC107" s="11"/>
      <c r="BD107" s="11"/>
      <c r="BE107" s="11"/>
      <c r="BH107" s="11"/>
      <c r="BI107" s="11"/>
      <c r="BJ107" s="11"/>
      <c r="BK107" s="11"/>
      <c r="BL107" s="11"/>
      <c r="BM107" s="11"/>
      <c r="BN107" s="11"/>
    </row>
    <row r="108" spans="1:66" s="1" customFormat="1" x14ac:dyDescent="0.3">
      <c r="A108" s="11"/>
      <c r="B108" s="1">
        <f t="shared" si="21"/>
        <v>4241</v>
      </c>
      <c r="C108" s="1">
        <v>95</v>
      </c>
      <c r="D108" s="1">
        <v>45757</v>
      </c>
      <c r="E108" s="1">
        <v>314</v>
      </c>
      <c r="F108" s="1">
        <v>0</v>
      </c>
      <c r="G108" s="1">
        <v>3706</v>
      </c>
      <c r="H108" s="1">
        <v>0</v>
      </c>
      <c r="I108" s="1">
        <v>221</v>
      </c>
      <c r="J108" s="1">
        <v>37.28</v>
      </c>
      <c r="K108" s="1">
        <v>1.1599999999999999</v>
      </c>
      <c r="L108" s="1">
        <v>25.7</v>
      </c>
      <c r="M108" s="1">
        <v>1.05</v>
      </c>
      <c r="N108" s="1">
        <v>1762</v>
      </c>
      <c r="O108" s="1">
        <v>2470</v>
      </c>
      <c r="P108" s="1">
        <v>1499</v>
      </c>
      <c r="Q108" s="1">
        <v>954</v>
      </c>
      <c r="R108" s="1">
        <v>16</v>
      </c>
      <c r="S108" s="1">
        <v>279</v>
      </c>
      <c r="T108" s="1">
        <v>29</v>
      </c>
      <c r="U108" s="1">
        <v>0</v>
      </c>
      <c r="V108" s="1">
        <f t="shared" si="35"/>
        <v>-18</v>
      </c>
      <c r="W108" s="1">
        <f t="shared" si="36"/>
        <v>23</v>
      </c>
      <c r="X108" s="1">
        <f t="shared" si="36"/>
        <v>0</v>
      </c>
      <c r="Y108" s="1">
        <f t="shared" si="36"/>
        <v>1</v>
      </c>
      <c r="Z108" s="1">
        <f t="shared" si="37"/>
        <v>6</v>
      </c>
      <c r="AA108" s="3"/>
      <c r="AB108" s="13">
        <f t="shared" si="22"/>
        <v>5.2110351332232963E-2</v>
      </c>
      <c r="AC108" s="13">
        <f t="shared" si="23"/>
        <v>8.4820000000000007E-2</v>
      </c>
      <c r="AD108" s="13">
        <f t="shared" si="24"/>
        <v>6.28E-3</v>
      </c>
      <c r="AE108" s="13">
        <f t="shared" si="25"/>
        <v>7.4120000000000005E-2</v>
      </c>
      <c r="AF108" s="13">
        <f t="shared" si="26"/>
        <v>4.4200000000000003E-3</v>
      </c>
      <c r="AG108" s="13">
        <f t="shared" si="27"/>
        <v>1.2E-4</v>
      </c>
      <c r="AI108" s="11"/>
      <c r="AJ108" s="11"/>
      <c r="AK108" s="11"/>
      <c r="AL108" s="11"/>
      <c r="AM108" s="11"/>
      <c r="AN108" s="11"/>
      <c r="AO108" s="11"/>
      <c r="AP108" s="11"/>
      <c r="AQ108" s="11">
        <f t="shared" si="39"/>
        <v>106</v>
      </c>
      <c r="AR108" s="11">
        <f t="shared" si="39"/>
        <v>95</v>
      </c>
      <c r="AT108" s="107"/>
      <c r="AY108" s="1">
        <f t="shared" si="33"/>
        <v>242230.0406540611</v>
      </c>
      <c r="BA108" s="11"/>
      <c r="BB108" s="11"/>
      <c r="BC108" s="11"/>
      <c r="BD108" s="11"/>
      <c r="BE108" s="11"/>
      <c r="BH108" s="11"/>
      <c r="BI108" s="11"/>
      <c r="BJ108" s="11"/>
      <c r="BK108" s="11"/>
      <c r="BL108" s="11"/>
      <c r="BM108" s="11"/>
      <c r="BN108" s="11"/>
    </row>
    <row r="109" spans="1:66" s="1" customFormat="1" x14ac:dyDescent="0.3">
      <c r="A109" s="11"/>
      <c r="B109" s="1">
        <f t="shared" si="21"/>
        <v>4246</v>
      </c>
      <c r="C109" s="1">
        <v>96</v>
      </c>
      <c r="D109" s="1">
        <v>45752</v>
      </c>
      <c r="E109" s="1">
        <v>296</v>
      </c>
      <c r="F109" s="1">
        <v>0</v>
      </c>
      <c r="G109" s="1">
        <v>3728</v>
      </c>
      <c r="H109" s="1">
        <v>0</v>
      </c>
      <c r="I109" s="1">
        <v>222</v>
      </c>
      <c r="J109" s="1">
        <v>37.19</v>
      </c>
      <c r="K109" s="1">
        <v>1.1599999999999999</v>
      </c>
      <c r="L109" s="1">
        <v>25.7</v>
      </c>
      <c r="M109" s="1">
        <v>1.04</v>
      </c>
      <c r="N109" s="1">
        <v>1765</v>
      </c>
      <c r="O109" s="1">
        <v>2471</v>
      </c>
      <c r="P109" s="1">
        <v>1491</v>
      </c>
      <c r="Q109" s="1">
        <v>963</v>
      </c>
      <c r="R109" s="1">
        <v>16</v>
      </c>
      <c r="S109" s="1">
        <v>263</v>
      </c>
      <c r="T109" s="1">
        <v>27</v>
      </c>
      <c r="U109" s="1">
        <v>0</v>
      </c>
      <c r="V109" s="1">
        <f t="shared" si="35"/>
        <v>-18</v>
      </c>
      <c r="W109" s="1">
        <f t="shared" si="36"/>
        <v>22</v>
      </c>
      <c r="X109" s="1">
        <f t="shared" si="36"/>
        <v>0</v>
      </c>
      <c r="Y109" s="1">
        <f t="shared" si="36"/>
        <v>1</v>
      </c>
      <c r="Z109" s="1">
        <f t="shared" si="37"/>
        <v>5</v>
      </c>
      <c r="AA109" s="3"/>
      <c r="AB109" s="13">
        <f t="shared" si="22"/>
        <v>5.2284503061705137E-2</v>
      </c>
      <c r="AC109" s="13">
        <f t="shared" si="23"/>
        <v>8.4919999999999995E-2</v>
      </c>
      <c r="AD109" s="13">
        <f t="shared" si="24"/>
        <v>5.9199999999999999E-3</v>
      </c>
      <c r="AE109" s="13">
        <f t="shared" si="25"/>
        <v>7.4560000000000001E-2</v>
      </c>
      <c r="AF109" s="13">
        <f t="shared" si="26"/>
        <v>4.4400000000000004E-3</v>
      </c>
      <c r="AG109" s="13">
        <f t="shared" si="27"/>
        <v>1E-4</v>
      </c>
      <c r="AI109" s="11"/>
      <c r="AJ109" s="11"/>
      <c r="AK109" s="11"/>
      <c r="AL109" s="11"/>
      <c r="AM109" s="11"/>
      <c r="AN109" s="11"/>
      <c r="AO109" s="11"/>
      <c r="AP109" s="11"/>
      <c r="AQ109" s="11">
        <f t="shared" si="39"/>
        <v>107</v>
      </c>
      <c r="AR109" s="11">
        <f t="shared" si="39"/>
        <v>96</v>
      </c>
      <c r="AT109" s="107"/>
      <c r="AY109" s="1">
        <f t="shared" si="33"/>
        <v>242515.62193283267</v>
      </c>
      <c r="BA109" s="11"/>
      <c r="BB109" s="11"/>
      <c r="BC109" s="11"/>
      <c r="BD109" s="11"/>
      <c r="BE109" s="11"/>
      <c r="BH109" s="11"/>
      <c r="BI109" s="11"/>
      <c r="BJ109" s="11"/>
      <c r="BK109" s="11"/>
      <c r="BL109" s="11"/>
      <c r="BM109" s="11"/>
      <c r="BN109" s="11"/>
    </row>
    <row r="110" spans="1:66" s="1" customFormat="1" x14ac:dyDescent="0.3">
      <c r="A110" s="11"/>
      <c r="B110" s="1">
        <f t="shared" si="21"/>
        <v>4250</v>
      </c>
      <c r="C110" s="1">
        <v>97</v>
      </c>
      <c r="D110" s="1">
        <v>45747</v>
      </c>
      <c r="E110" s="1">
        <v>278</v>
      </c>
      <c r="F110" s="1">
        <v>0</v>
      </c>
      <c r="G110" s="1">
        <v>3749</v>
      </c>
      <c r="H110" s="1">
        <v>0</v>
      </c>
      <c r="I110" s="1">
        <v>223</v>
      </c>
      <c r="J110" s="1">
        <v>37.1</v>
      </c>
      <c r="K110" s="1">
        <v>1.1599999999999999</v>
      </c>
      <c r="L110" s="1">
        <v>25.7</v>
      </c>
      <c r="M110" s="1">
        <v>1.04</v>
      </c>
      <c r="N110" s="1">
        <v>1769</v>
      </c>
      <c r="O110" s="1">
        <v>2473</v>
      </c>
      <c r="P110" s="1">
        <v>1483</v>
      </c>
      <c r="Q110" s="1">
        <v>973</v>
      </c>
      <c r="R110" s="1">
        <v>16</v>
      </c>
      <c r="S110" s="1">
        <v>248</v>
      </c>
      <c r="T110" s="1">
        <v>25</v>
      </c>
      <c r="U110" s="1">
        <v>0</v>
      </c>
      <c r="V110" s="1">
        <f t="shared" si="35"/>
        <v>-18</v>
      </c>
      <c r="W110" s="1">
        <f t="shared" si="36"/>
        <v>21</v>
      </c>
      <c r="X110" s="1">
        <f t="shared" si="36"/>
        <v>0</v>
      </c>
      <c r="Y110" s="1">
        <f t="shared" si="36"/>
        <v>1</v>
      </c>
      <c r="Z110" s="1">
        <f t="shared" si="37"/>
        <v>4</v>
      </c>
      <c r="AA110" s="3"/>
      <c r="AB110" s="13">
        <f t="shared" si="22"/>
        <v>5.2470588235294116E-2</v>
      </c>
      <c r="AC110" s="13">
        <f t="shared" si="23"/>
        <v>8.5000000000000006E-2</v>
      </c>
      <c r="AD110" s="13">
        <f t="shared" si="24"/>
        <v>5.5599999999999998E-3</v>
      </c>
      <c r="AE110" s="13">
        <f t="shared" si="25"/>
        <v>7.4980000000000005E-2</v>
      </c>
      <c r="AF110" s="13">
        <f t="shared" si="26"/>
        <v>4.4600000000000004E-3</v>
      </c>
      <c r="AG110" s="13">
        <f t="shared" si="27"/>
        <v>8.0000000000000007E-5</v>
      </c>
      <c r="AI110" s="11"/>
      <c r="AJ110" s="11"/>
      <c r="AK110" s="11"/>
      <c r="AL110" s="11"/>
      <c r="AM110" s="11"/>
      <c r="AN110" s="11"/>
      <c r="AO110" s="11"/>
      <c r="AP110" s="11"/>
      <c r="AQ110" s="11">
        <f t="shared" si="39"/>
        <v>108</v>
      </c>
      <c r="AR110" s="11">
        <f t="shared" si="39"/>
        <v>97</v>
      </c>
      <c r="AT110" s="107"/>
      <c r="AY110" s="1">
        <f t="shared" si="33"/>
        <v>242744.08695584995</v>
      </c>
      <c r="BA110" s="11"/>
      <c r="BB110" s="11"/>
      <c r="BC110" s="11"/>
      <c r="BD110" s="11"/>
      <c r="BE110" s="11"/>
      <c r="BH110" s="11"/>
      <c r="BI110" s="11"/>
      <c r="BJ110" s="11"/>
      <c r="BK110" s="11"/>
      <c r="BL110" s="11"/>
      <c r="BM110" s="11"/>
      <c r="BN110" s="11"/>
    </row>
    <row r="111" spans="1:66" s="1" customFormat="1" x14ac:dyDescent="0.3">
      <c r="A111" s="11"/>
      <c r="B111" s="1">
        <f t="shared" si="21"/>
        <v>4255</v>
      </c>
      <c r="C111" s="1">
        <v>98</v>
      </c>
      <c r="D111" s="1">
        <v>45743</v>
      </c>
      <c r="E111" s="1">
        <v>262</v>
      </c>
      <c r="F111" s="1">
        <v>0</v>
      </c>
      <c r="G111" s="1">
        <v>3768</v>
      </c>
      <c r="H111" s="1">
        <v>0</v>
      </c>
      <c r="I111" s="1">
        <v>225</v>
      </c>
      <c r="J111" s="1">
        <v>37.020000000000003</v>
      </c>
      <c r="K111" s="1">
        <v>1.1599999999999999</v>
      </c>
      <c r="L111" s="1">
        <v>25.7</v>
      </c>
      <c r="M111" s="1">
        <v>1.04</v>
      </c>
      <c r="N111" s="1">
        <v>1771</v>
      </c>
      <c r="O111" s="1">
        <v>2474</v>
      </c>
      <c r="P111" s="1">
        <v>1476</v>
      </c>
      <c r="Q111" s="1">
        <v>981</v>
      </c>
      <c r="R111" s="1">
        <v>16</v>
      </c>
      <c r="S111" s="1">
        <v>233</v>
      </c>
      <c r="T111" s="1">
        <v>24</v>
      </c>
      <c r="U111" s="1">
        <v>0</v>
      </c>
      <c r="V111" s="1">
        <f t="shared" si="35"/>
        <v>-16</v>
      </c>
      <c r="W111" s="1">
        <f t="shared" si="36"/>
        <v>19</v>
      </c>
      <c r="X111" s="1">
        <f t="shared" si="36"/>
        <v>0</v>
      </c>
      <c r="Y111" s="1">
        <f t="shared" si="36"/>
        <v>2</v>
      </c>
      <c r="Z111" s="1">
        <f t="shared" si="37"/>
        <v>5</v>
      </c>
      <c r="AA111" s="3"/>
      <c r="AB111" s="13">
        <f t="shared" si="22"/>
        <v>5.2878965922444184E-2</v>
      </c>
      <c r="AC111" s="13">
        <f t="shared" si="23"/>
        <v>8.5099999999999995E-2</v>
      </c>
      <c r="AD111" s="13">
        <f t="shared" si="24"/>
        <v>5.2399999999999999E-3</v>
      </c>
      <c r="AE111" s="13">
        <f t="shared" si="25"/>
        <v>7.5359999999999996E-2</v>
      </c>
      <c r="AF111" s="13">
        <f t="shared" si="26"/>
        <v>4.4999999999999997E-3</v>
      </c>
      <c r="AG111" s="13">
        <f t="shared" si="27"/>
        <v>1E-4</v>
      </c>
      <c r="AI111" s="11"/>
      <c r="AJ111" s="11"/>
      <c r="AK111" s="11"/>
      <c r="AL111" s="11"/>
      <c r="AM111" s="11"/>
      <c r="AN111" s="11"/>
      <c r="AO111" s="11"/>
      <c r="AP111" s="11"/>
      <c r="AQ111" s="11">
        <f t="shared" si="39"/>
        <v>109</v>
      </c>
      <c r="AR111" s="11">
        <f t="shared" si="39"/>
        <v>98</v>
      </c>
      <c r="AT111" s="107"/>
      <c r="AY111" s="1">
        <f t="shared" si="33"/>
        <v>243029.66823462152</v>
      </c>
      <c r="BA111" s="11"/>
      <c r="BB111" s="11"/>
      <c r="BC111" s="11"/>
      <c r="BD111" s="11"/>
      <c r="BE111" s="11"/>
      <c r="BH111" s="11"/>
      <c r="BI111" s="11"/>
      <c r="BJ111" s="11"/>
      <c r="BK111" s="11"/>
      <c r="BL111" s="11"/>
      <c r="BM111" s="11"/>
      <c r="BN111" s="11"/>
    </row>
    <row r="112" spans="1:66" s="1" customFormat="1" x14ac:dyDescent="0.3">
      <c r="A112" s="11"/>
      <c r="B112" s="1">
        <f t="shared" si="21"/>
        <v>4261</v>
      </c>
      <c r="C112" s="1">
        <v>99</v>
      </c>
      <c r="D112" s="1">
        <v>45737</v>
      </c>
      <c r="E112" s="1">
        <v>248</v>
      </c>
      <c r="F112" s="1">
        <v>0</v>
      </c>
      <c r="G112" s="1">
        <v>3787</v>
      </c>
      <c r="H112" s="1">
        <v>0</v>
      </c>
      <c r="I112" s="1">
        <v>226</v>
      </c>
      <c r="J112" s="1">
        <v>36.93</v>
      </c>
      <c r="K112" s="1">
        <v>1.1599999999999999</v>
      </c>
      <c r="L112" s="1">
        <v>25.7</v>
      </c>
      <c r="M112" s="1">
        <v>1.04</v>
      </c>
      <c r="N112" s="1">
        <v>1775</v>
      </c>
      <c r="O112" s="1">
        <v>2477</v>
      </c>
      <c r="P112" s="1">
        <v>1471</v>
      </c>
      <c r="Q112" s="1">
        <v>989</v>
      </c>
      <c r="R112" s="1">
        <v>16</v>
      </c>
      <c r="S112" s="1">
        <v>218</v>
      </c>
      <c r="T112" s="1">
        <v>23</v>
      </c>
      <c r="U112" s="1">
        <v>0</v>
      </c>
      <c r="V112" s="1">
        <f t="shared" si="35"/>
        <v>-14</v>
      </c>
      <c r="W112" s="1">
        <f t="shared" si="36"/>
        <v>19</v>
      </c>
      <c r="X112" s="1">
        <f t="shared" si="36"/>
        <v>0</v>
      </c>
      <c r="Y112" s="1">
        <f t="shared" si="36"/>
        <v>1</v>
      </c>
      <c r="Z112" s="1">
        <f t="shared" si="37"/>
        <v>6</v>
      </c>
      <c r="AA112" s="3"/>
      <c r="AB112" s="13">
        <f t="shared" si="22"/>
        <v>5.3039192677775168E-2</v>
      </c>
      <c r="AC112" s="13">
        <f t="shared" si="23"/>
        <v>8.5220000000000004E-2</v>
      </c>
      <c r="AD112" s="13">
        <f t="shared" si="24"/>
        <v>4.96E-3</v>
      </c>
      <c r="AE112" s="13">
        <f t="shared" si="25"/>
        <v>7.5740000000000002E-2</v>
      </c>
      <c r="AF112" s="13">
        <f t="shared" si="26"/>
        <v>4.5199999999999997E-3</v>
      </c>
      <c r="AG112" s="13">
        <f t="shared" si="27"/>
        <v>1.2E-4</v>
      </c>
      <c r="AI112" s="11"/>
      <c r="AJ112" s="11"/>
      <c r="AK112" s="11"/>
      <c r="AL112" s="11"/>
      <c r="AM112" s="11"/>
      <c r="AN112" s="11"/>
      <c r="AO112" s="11"/>
      <c r="AP112" s="11"/>
      <c r="AQ112" s="11">
        <f t="shared" ref="AQ112:AR127" si="40">+AQ111+1</f>
        <v>110</v>
      </c>
      <c r="AR112" s="11">
        <f t="shared" si="40"/>
        <v>99</v>
      </c>
      <c r="AT112" s="107"/>
      <c r="AY112" s="1">
        <f t="shared" si="33"/>
        <v>243372.36576914744</v>
      </c>
      <c r="BA112" s="11"/>
      <c r="BB112" s="11"/>
      <c r="BC112" s="11"/>
      <c r="BD112" s="11"/>
      <c r="BE112" s="11"/>
      <c r="BH112" s="11"/>
      <c r="BI112" s="11"/>
      <c r="BJ112" s="11"/>
      <c r="BK112" s="11"/>
      <c r="BL112" s="11"/>
      <c r="BM112" s="11"/>
      <c r="BN112" s="11"/>
    </row>
    <row r="113" spans="1:66" s="1" customFormat="1" x14ac:dyDescent="0.3">
      <c r="A113" s="11"/>
      <c r="B113" s="1">
        <f t="shared" si="21"/>
        <v>4266</v>
      </c>
      <c r="C113" s="1">
        <v>100</v>
      </c>
      <c r="D113" s="1">
        <v>45733</v>
      </c>
      <c r="E113" s="1">
        <v>234</v>
      </c>
      <c r="F113" s="1">
        <v>0</v>
      </c>
      <c r="G113" s="1">
        <v>3805</v>
      </c>
      <c r="H113" s="1">
        <v>0</v>
      </c>
      <c r="I113" s="1">
        <v>227</v>
      </c>
      <c r="J113" s="1">
        <v>36.85</v>
      </c>
      <c r="K113" s="1">
        <v>1.1599999999999999</v>
      </c>
      <c r="L113" s="1">
        <v>25.7</v>
      </c>
      <c r="M113" s="1">
        <v>1.03</v>
      </c>
      <c r="N113" s="1">
        <v>1777</v>
      </c>
      <c r="O113" s="1">
        <v>2479</v>
      </c>
      <c r="P113" s="1">
        <v>1466</v>
      </c>
      <c r="Q113" s="1">
        <v>996</v>
      </c>
      <c r="R113" s="1">
        <v>16</v>
      </c>
      <c r="S113" s="1">
        <v>204</v>
      </c>
      <c r="T113" s="1">
        <v>21</v>
      </c>
      <c r="U113" s="1">
        <v>0</v>
      </c>
      <c r="V113" s="1">
        <f t="shared" si="35"/>
        <v>-14</v>
      </c>
      <c r="W113" s="1">
        <f t="shared" si="36"/>
        <v>18</v>
      </c>
      <c r="X113" s="1">
        <f t="shared" si="36"/>
        <v>0</v>
      </c>
      <c r="Y113" s="1">
        <f t="shared" si="36"/>
        <v>1</v>
      </c>
      <c r="Z113" s="1">
        <f t="shared" si="37"/>
        <v>5</v>
      </c>
      <c r="AA113" s="3"/>
      <c r="AB113" s="13">
        <f t="shared" si="22"/>
        <v>5.3211439287388654E-2</v>
      </c>
      <c r="AC113" s="13">
        <f t="shared" si="23"/>
        <v>8.5319999999999993E-2</v>
      </c>
      <c r="AD113" s="13">
        <f t="shared" si="24"/>
        <v>4.6800000000000001E-3</v>
      </c>
      <c r="AE113" s="13">
        <f t="shared" si="25"/>
        <v>7.6100000000000001E-2</v>
      </c>
      <c r="AF113" s="13">
        <f t="shared" si="26"/>
        <v>4.5399999999999998E-3</v>
      </c>
      <c r="AG113" s="13">
        <f t="shared" si="27"/>
        <v>1E-4</v>
      </c>
      <c r="AI113" s="11"/>
      <c r="AJ113" s="11"/>
      <c r="AK113" s="11"/>
      <c r="AL113" s="11"/>
      <c r="AM113" s="11"/>
      <c r="AN113" s="11"/>
      <c r="AO113" s="11"/>
      <c r="AP113" s="11"/>
      <c r="AQ113" s="11">
        <f t="shared" si="40"/>
        <v>111</v>
      </c>
      <c r="AR113" s="11">
        <f t="shared" si="40"/>
        <v>100</v>
      </c>
      <c r="AT113" s="107"/>
      <c r="AY113" s="1">
        <f t="shared" si="33"/>
        <v>243657.94704791903</v>
      </c>
      <c r="BA113" s="11"/>
      <c r="BB113" s="11"/>
      <c r="BC113" s="11"/>
      <c r="BD113" s="11"/>
      <c r="BE113" s="11"/>
      <c r="BH113" s="11"/>
      <c r="BI113" s="11"/>
      <c r="BJ113" s="11"/>
      <c r="BK113" s="11"/>
      <c r="BL113" s="11"/>
      <c r="BM113" s="11"/>
      <c r="BN113" s="11"/>
    </row>
    <row r="114" spans="1:66" s="1" customFormat="1" x14ac:dyDescent="0.3">
      <c r="A114" s="11"/>
      <c r="B114" s="1">
        <f t="shared" si="21"/>
        <v>4270</v>
      </c>
      <c r="C114" s="1">
        <v>101</v>
      </c>
      <c r="D114" s="1">
        <v>45728</v>
      </c>
      <c r="E114" s="1">
        <v>220</v>
      </c>
      <c r="F114" s="1">
        <v>0</v>
      </c>
      <c r="G114" s="1">
        <v>3822</v>
      </c>
      <c r="H114" s="1">
        <v>0</v>
      </c>
      <c r="I114" s="1">
        <v>228</v>
      </c>
      <c r="J114" s="1">
        <v>36.770000000000003</v>
      </c>
      <c r="K114" s="1">
        <v>1.1599999999999999</v>
      </c>
      <c r="L114" s="1">
        <v>25.7</v>
      </c>
      <c r="M114" s="1">
        <v>1.03</v>
      </c>
      <c r="N114" s="1">
        <v>1779</v>
      </c>
      <c r="O114" s="1">
        <v>2481</v>
      </c>
      <c r="P114" s="1">
        <v>1461</v>
      </c>
      <c r="Q114" s="1">
        <v>1003</v>
      </c>
      <c r="R114" s="1">
        <v>16</v>
      </c>
      <c r="S114" s="1">
        <v>191</v>
      </c>
      <c r="T114" s="1">
        <v>20</v>
      </c>
      <c r="U114" s="1">
        <v>0</v>
      </c>
      <c r="V114" s="1">
        <f t="shared" si="35"/>
        <v>-14</v>
      </c>
      <c r="W114" s="1">
        <f t="shared" si="36"/>
        <v>17</v>
      </c>
      <c r="X114" s="1">
        <f t="shared" si="36"/>
        <v>0</v>
      </c>
      <c r="Y114" s="1">
        <f t="shared" si="36"/>
        <v>1</v>
      </c>
      <c r="Z114" s="1">
        <f t="shared" si="37"/>
        <v>4</v>
      </c>
      <c r="AA114" s="3"/>
      <c r="AB114" s="13">
        <f t="shared" si="22"/>
        <v>5.3395784543325525E-2</v>
      </c>
      <c r="AC114" s="13">
        <f t="shared" si="23"/>
        <v>8.5400000000000004E-2</v>
      </c>
      <c r="AD114" s="13">
        <f t="shared" si="24"/>
        <v>4.4000000000000003E-3</v>
      </c>
      <c r="AE114" s="13">
        <f t="shared" si="25"/>
        <v>7.6439999999999994E-2</v>
      </c>
      <c r="AF114" s="13">
        <f t="shared" si="26"/>
        <v>4.5599999999999998E-3</v>
      </c>
      <c r="AG114" s="13">
        <f t="shared" si="27"/>
        <v>8.0000000000000007E-5</v>
      </c>
      <c r="AI114" s="11"/>
      <c r="AJ114" s="11"/>
      <c r="AK114" s="11"/>
      <c r="AL114" s="11"/>
      <c r="AM114" s="11"/>
      <c r="AN114" s="11"/>
      <c r="AO114" s="11"/>
      <c r="AP114" s="11"/>
      <c r="AQ114" s="11">
        <f t="shared" si="40"/>
        <v>112</v>
      </c>
      <c r="AR114" s="11">
        <f t="shared" si="40"/>
        <v>101</v>
      </c>
      <c r="AT114" s="107"/>
      <c r="AY114" s="1">
        <f t="shared" si="33"/>
        <v>243886.41207093629</v>
      </c>
      <c r="BA114" s="11"/>
      <c r="BB114" s="11"/>
      <c r="BC114" s="11"/>
      <c r="BD114" s="11"/>
      <c r="BE114" s="11"/>
      <c r="BH114" s="11"/>
      <c r="BI114" s="11"/>
      <c r="BJ114" s="11"/>
      <c r="BK114" s="11"/>
      <c r="BL114" s="11"/>
      <c r="BM114" s="11"/>
      <c r="BN114" s="11"/>
    </row>
    <row r="115" spans="1:66" s="1" customFormat="1" x14ac:dyDescent="0.3">
      <c r="A115" s="11"/>
      <c r="B115" s="1">
        <f t="shared" si="21"/>
        <v>4276</v>
      </c>
      <c r="C115" s="1">
        <v>102</v>
      </c>
      <c r="D115" s="1">
        <v>45723</v>
      </c>
      <c r="E115" s="1">
        <v>209</v>
      </c>
      <c r="F115" s="1">
        <v>0</v>
      </c>
      <c r="G115" s="1">
        <v>3838</v>
      </c>
      <c r="H115" s="1">
        <v>0</v>
      </c>
      <c r="I115" s="1">
        <v>229</v>
      </c>
      <c r="J115" s="1">
        <v>36.69</v>
      </c>
      <c r="K115" s="1">
        <v>1.1599999999999999</v>
      </c>
      <c r="L115" s="1">
        <v>25.7</v>
      </c>
      <c r="M115" s="1">
        <v>1.03</v>
      </c>
      <c r="N115" s="1">
        <v>1781</v>
      </c>
      <c r="O115" s="1">
        <v>2484</v>
      </c>
      <c r="P115" s="1">
        <v>1457</v>
      </c>
      <c r="Q115" s="1">
        <v>1009</v>
      </c>
      <c r="R115" s="1">
        <v>16</v>
      </c>
      <c r="S115" s="1">
        <v>179</v>
      </c>
      <c r="T115" s="1">
        <v>18</v>
      </c>
      <c r="U115" s="1">
        <v>0</v>
      </c>
      <c r="V115" s="1">
        <f t="shared" si="35"/>
        <v>-11</v>
      </c>
      <c r="W115" s="1">
        <f t="shared" si="36"/>
        <v>16</v>
      </c>
      <c r="X115" s="1">
        <f t="shared" si="36"/>
        <v>0</v>
      </c>
      <c r="Y115" s="1">
        <f t="shared" si="36"/>
        <v>1</v>
      </c>
      <c r="Z115" s="1">
        <f t="shared" si="37"/>
        <v>6</v>
      </c>
      <c r="AA115" s="3"/>
      <c r="AB115" s="13">
        <f t="shared" si="22"/>
        <v>5.3554724041159962E-2</v>
      </c>
      <c r="AC115" s="13">
        <f t="shared" si="23"/>
        <v>8.5519999999999999E-2</v>
      </c>
      <c r="AD115" s="13">
        <f t="shared" si="24"/>
        <v>4.1799999999999997E-3</v>
      </c>
      <c r="AE115" s="13">
        <f t="shared" si="25"/>
        <v>7.6759999999999995E-2</v>
      </c>
      <c r="AF115" s="13">
        <f t="shared" si="26"/>
        <v>4.5799999999999999E-3</v>
      </c>
      <c r="AG115" s="13">
        <f t="shared" si="27"/>
        <v>1.2E-4</v>
      </c>
      <c r="AI115" s="11"/>
      <c r="AJ115" s="11"/>
      <c r="AK115" s="11"/>
      <c r="AL115" s="11"/>
      <c r="AM115" s="11"/>
      <c r="AN115" s="11"/>
      <c r="AO115" s="11"/>
      <c r="AP115" s="11"/>
      <c r="AQ115" s="11">
        <f t="shared" si="40"/>
        <v>113</v>
      </c>
      <c r="AR115" s="11">
        <f t="shared" si="40"/>
        <v>102</v>
      </c>
      <c r="AT115" s="107"/>
      <c r="AY115" s="1">
        <f t="shared" si="33"/>
        <v>244229.1096054622</v>
      </c>
      <c r="BA115" s="11"/>
      <c r="BB115" s="11"/>
      <c r="BC115" s="11"/>
      <c r="BD115" s="11"/>
      <c r="BE115" s="11"/>
      <c r="BH115" s="11"/>
      <c r="BI115" s="11"/>
      <c r="BJ115" s="11"/>
      <c r="BK115" s="11"/>
      <c r="BL115" s="11"/>
      <c r="BM115" s="11"/>
      <c r="BN115" s="11"/>
    </row>
    <row r="116" spans="1:66" s="1" customFormat="1" x14ac:dyDescent="0.3">
      <c r="A116" s="11"/>
      <c r="B116" s="1">
        <f t="shared" si="21"/>
        <v>4280</v>
      </c>
      <c r="C116" s="1">
        <v>103</v>
      </c>
      <c r="D116" s="1">
        <v>45719</v>
      </c>
      <c r="E116" s="1">
        <v>197</v>
      </c>
      <c r="F116" s="1">
        <v>0</v>
      </c>
      <c r="G116" s="1">
        <v>3853</v>
      </c>
      <c r="H116" s="1">
        <v>0</v>
      </c>
      <c r="I116" s="1">
        <v>230</v>
      </c>
      <c r="J116" s="1">
        <v>36.61</v>
      </c>
      <c r="K116" s="1">
        <v>1.1599999999999999</v>
      </c>
      <c r="L116" s="1">
        <v>25.7</v>
      </c>
      <c r="M116" s="1">
        <v>1.03</v>
      </c>
      <c r="N116" s="1">
        <v>1783</v>
      </c>
      <c r="O116" s="1">
        <v>2487</v>
      </c>
      <c r="P116" s="1">
        <v>1455</v>
      </c>
      <c r="Q116" s="1">
        <v>1014</v>
      </c>
      <c r="R116" s="1">
        <v>17</v>
      </c>
      <c r="S116" s="1">
        <v>168</v>
      </c>
      <c r="T116" s="1">
        <v>17</v>
      </c>
      <c r="U116" s="1">
        <v>0</v>
      </c>
      <c r="V116" s="1">
        <f t="shared" si="35"/>
        <v>-12</v>
      </c>
      <c r="W116" s="1">
        <f t="shared" si="36"/>
        <v>15</v>
      </c>
      <c r="X116" s="1">
        <f t="shared" si="36"/>
        <v>0</v>
      </c>
      <c r="Y116" s="1">
        <f t="shared" si="36"/>
        <v>1</v>
      </c>
      <c r="Z116" s="1">
        <f t="shared" si="37"/>
        <v>4</v>
      </c>
      <c r="AA116" s="3"/>
      <c r="AB116" s="13">
        <f t="shared" si="22"/>
        <v>5.3738317757009345E-2</v>
      </c>
      <c r="AC116" s="13">
        <f t="shared" si="23"/>
        <v>8.5599999999999996E-2</v>
      </c>
      <c r="AD116" s="13">
        <f t="shared" si="24"/>
        <v>3.9399999999999999E-3</v>
      </c>
      <c r="AE116" s="13">
        <f t="shared" si="25"/>
        <v>7.7060000000000003E-2</v>
      </c>
      <c r="AF116" s="13">
        <f t="shared" si="26"/>
        <v>4.5999999999999999E-3</v>
      </c>
      <c r="AG116" s="13">
        <f t="shared" si="27"/>
        <v>8.0000000000000007E-5</v>
      </c>
      <c r="AI116" s="11"/>
      <c r="AJ116" s="11"/>
      <c r="AK116" s="11"/>
      <c r="AL116" s="11"/>
      <c r="AM116" s="11"/>
      <c r="AN116" s="11"/>
      <c r="AO116" s="11"/>
      <c r="AP116" s="11"/>
      <c r="AQ116" s="11">
        <f t="shared" si="40"/>
        <v>114</v>
      </c>
      <c r="AR116" s="11">
        <f t="shared" si="40"/>
        <v>103</v>
      </c>
      <c r="AT116" s="107"/>
      <c r="AY116" s="1">
        <f t="shared" si="33"/>
        <v>244457.57462847949</v>
      </c>
      <c r="BA116" s="11"/>
      <c r="BB116" s="11"/>
      <c r="BC116" s="11"/>
      <c r="BD116" s="11"/>
      <c r="BE116" s="11"/>
      <c r="BH116" s="11"/>
      <c r="BI116" s="11"/>
      <c r="BJ116" s="11"/>
      <c r="BK116" s="11"/>
      <c r="BL116" s="11"/>
      <c r="BM116" s="11"/>
      <c r="BN116" s="11"/>
    </row>
    <row r="117" spans="1:66" s="1" customFormat="1" x14ac:dyDescent="0.3">
      <c r="A117" s="11"/>
      <c r="B117" s="1">
        <f t="shared" si="21"/>
        <v>4285</v>
      </c>
      <c r="C117" s="1">
        <v>104</v>
      </c>
      <c r="D117" s="1">
        <v>45713</v>
      </c>
      <c r="E117" s="1">
        <v>189</v>
      </c>
      <c r="F117" s="1">
        <v>0</v>
      </c>
      <c r="G117" s="1">
        <v>3865</v>
      </c>
      <c r="H117" s="1">
        <v>0</v>
      </c>
      <c r="I117" s="1">
        <v>231</v>
      </c>
      <c r="J117" s="1">
        <v>36.53</v>
      </c>
      <c r="K117" s="1">
        <v>1.1599999999999999</v>
      </c>
      <c r="L117" s="1">
        <v>25.7</v>
      </c>
      <c r="M117" s="1">
        <v>1.03</v>
      </c>
      <c r="N117" s="1">
        <v>1785</v>
      </c>
      <c r="O117" s="1">
        <v>2490</v>
      </c>
      <c r="P117" s="1">
        <v>1453</v>
      </c>
      <c r="Q117" s="1">
        <v>1019</v>
      </c>
      <c r="R117" s="1">
        <v>17</v>
      </c>
      <c r="S117" s="1">
        <v>159</v>
      </c>
      <c r="T117" s="1">
        <v>16</v>
      </c>
      <c r="U117" s="1">
        <v>0</v>
      </c>
      <c r="V117" s="1">
        <f t="shared" si="35"/>
        <v>-8</v>
      </c>
      <c r="W117" s="1">
        <f t="shared" si="36"/>
        <v>12</v>
      </c>
      <c r="X117" s="1">
        <f t="shared" si="36"/>
        <v>0</v>
      </c>
      <c r="Y117" s="1">
        <f t="shared" si="36"/>
        <v>1</v>
      </c>
      <c r="Z117" s="1">
        <f t="shared" si="37"/>
        <v>5</v>
      </c>
      <c r="AA117" s="3"/>
      <c r="AB117" s="13">
        <f t="shared" si="22"/>
        <v>5.3908984830805133E-2</v>
      </c>
      <c r="AC117" s="13">
        <f t="shared" si="23"/>
        <v>8.5699999999999998E-2</v>
      </c>
      <c r="AD117" s="13">
        <f t="shared" si="24"/>
        <v>3.7799999999999999E-3</v>
      </c>
      <c r="AE117" s="13">
        <f t="shared" si="25"/>
        <v>7.7299999999999994E-2</v>
      </c>
      <c r="AF117" s="13">
        <f t="shared" si="26"/>
        <v>4.62E-3</v>
      </c>
      <c r="AG117" s="13">
        <f t="shared" si="27"/>
        <v>1E-4</v>
      </c>
      <c r="AI117" s="11"/>
      <c r="AJ117" s="11"/>
      <c r="AK117" s="11"/>
      <c r="AL117" s="11"/>
      <c r="AM117" s="11"/>
      <c r="AN117" s="11"/>
      <c r="AO117" s="11"/>
      <c r="AP117" s="11"/>
      <c r="AQ117" s="11">
        <f t="shared" si="40"/>
        <v>115</v>
      </c>
      <c r="AR117" s="11">
        <f t="shared" si="40"/>
        <v>104</v>
      </c>
      <c r="AT117" s="107"/>
      <c r="AY117" s="1">
        <f t="shared" si="33"/>
        <v>244743.15590725106</v>
      </c>
      <c r="BA117" s="11"/>
      <c r="BB117" s="11"/>
      <c r="BC117" s="11"/>
      <c r="BD117" s="11"/>
      <c r="BE117" s="11"/>
      <c r="BH117" s="11"/>
      <c r="BI117" s="11"/>
      <c r="BJ117" s="11"/>
      <c r="BK117" s="11"/>
      <c r="BL117" s="11"/>
      <c r="BM117" s="11"/>
      <c r="BN117" s="11"/>
    </row>
    <row r="118" spans="1:66" s="1" customFormat="1" x14ac:dyDescent="0.3">
      <c r="A118" s="11"/>
      <c r="B118" s="1">
        <f t="shared" si="21"/>
        <v>4290</v>
      </c>
      <c r="C118" s="1">
        <v>105</v>
      </c>
      <c r="D118" s="1">
        <v>45707</v>
      </c>
      <c r="E118" s="1">
        <v>181</v>
      </c>
      <c r="F118" s="1">
        <v>0</v>
      </c>
      <c r="G118" s="1">
        <v>3878</v>
      </c>
      <c r="H118" s="1">
        <v>0</v>
      </c>
      <c r="I118" s="1">
        <v>231</v>
      </c>
      <c r="J118" s="1">
        <v>36.46</v>
      </c>
      <c r="K118" s="1">
        <v>1.1599999999999999</v>
      </c>
      <c r="L118" s="1">
        <v>25.8</v>
      </c>
      <c r="M118" s="1">
        <v>1.02</v>
      </c>
      <c r="N118" s="1">
        <v>1788</v>
      </c>
      <c r="O118" s="1">
        <v>2494</v>
      </c>
      <c r="P118" s="1">
        <v>1452</v>
      </c>
      <c r="Q118" s="1">
        <v>1024</v>
      </c>
      <c r="R118" s="1">
        <v>17</v>
      </c>
      <c r="S118" s="1">
        <v>151</v>
      </c>
      <c r="T118" s="1">
        <v>15</v>
      </c>
      <c r="U118" s="1">
        <v>0</v>
      </c>
      <c r="V118" s="1">
        <f t="shared" si="35"/>
        <v>-8</v>
      </c>
      <c r="W118" s="1">
        <f t="shared" si="36"/>
        <v>13</v>
      </c>
      <c r="X118" s="1">
        <f t="shared" si="36"/>
        <v>0</v>
      </c>
      <c r="Y118" s="1">
        <f t="shared" si="36"/>
        <v>0</v>
      </c>
      <c r="Z118" s="1">
        <f t="shared" si="37"/>
        <v>5</v>
      </c>
      <c r="AA118" s="3"/>
      <c r="AB118" s="13">
        <f t="shared" si="22"/>
        <v>5.3846153846153849E-2</v>
      </c>
      <c r="AC118" s="13">
        <f t="shared" si="23"/>
        <v>8.5800000000000001E-2</v>
      </c>
      <c r="AD118" s="13">
        <f t="shared" si="24"/>
        <v>3.62E-3</v>
      </c>
      <c r="AE118" s="13">
        <f t="shared" si="25"/>
        <v>7.7560000000000004E-2</v>
      </c>
      <c r="AF118" s="13">
        <f t="shared" si="26"/>
        <v>4.62E-3</v>
      </c>
      <c r="AG118" s="13">
        <f t="shared" si="27"/>
        <v>1E-4</v>
      </c>
      <c r="AI118" s="11"/>
      <c r="AJ118" s="11"/>
      <c r="AK118" s="11"/>
      <c r="AL118" s="11"/>
      <c r="AM118" s="11"/>
      <c r="AN118" s="11"/>
      <c r="AO118" s="11"/>
      <c r="AP118" s="11"/>
      <c r="AQ118" s="11">
        <f t="shared" si="40"/>
        <v>116</v>
      </c>
      <c r="AR118" s="11">
        <f t="shared" si="40"/>
        <v>105</v>
      </c>
      <c r="AT118" s="107"/>
      <c r="AY118" s="1">
        <f t="shared" si="33"/>
        <v>245028.73718602266</v>
      </c>
      <c r="BA118" s="11"/>
      <c r="BB118" s="11"/>
      <c r="BC118" s="11"/>
      <c r="BD118" s="11"/>
      <c r="BE118" s="11"/>
      <c r="BH118" s="11"/>
      <c r="BI118" s="11"/>
      <c r="BJ118" s="11"/>
      <c r="BK118" s="11"/>
      <c r="BL118" s="11"/>
      <c r="BM118" s="11"/>
      <c r="BN118" s="11"/>
    </row>
    <row r="119" spans="1:66" s="1" customFormat="1" x14ac:dyDescent="0.3">
      <c r="A119" s="11"/>
      <c r="B119" s="1">
        <f t="shared" si="21"/>
        <v>4296</v>
      </c>
      <c r="C119" s="1">
        <v>106</v>
      </c>
      <c r="D119" s="1">
        <v>45702</v>
      </c>
      <c r="E119" s="1">
        <v>174</v>
      </c>
      <c r="F119" s="1">
        <v>0</v>
      </c>
      <c r="G119" s="1">
        <v>3890</v>
      </c>
      <c r="H119" s="1">
        <v>0</v>
      </c>
      <c r="I119" s="1">
        <v>232</v>
      </c>
      <c r="J119" s="1">
        <v>36.380000000000003</v>
      </c>
      <c r="K119" s="1">
        <v>1.1599999999999999</v>
      </c>
      <c r="L119" s="1">
        <v>25.8</v>
      </c>
      <c r="M119" s="1">
        <v>1.02</v>
      </c>
      <c r="N119" s="1">
        <v>1790</v>
      </c>
      <c r="O119" s="1">
        <v>2496</v>
      </c>
      <c r="P119" s="1">
        <v>1451</v>
      </c>
      <c r="Q119" s="1">
        <v>1028</v>
      </c>
      <c r="R119" s="1">
        <v>17</v>
      </c>
      <c r="S119" s="1">
        <v>143</v>
      </c>
      <c r="T119" s="1">
        <v>14</v>
      </c>
      <c r="U119" s="1">
        <v>0</v>
      </c>
      <c r="V119" s="1">
        <f t="shared" si="35"/>
        <v>-7</v>
      </c>
      <c r="W119" s="1">
        <f t="shared" si="36"/>
        <v>12</v>
      </c>
      <c r="X119" s="1">
        <f t="shared" si="36"/>
        <v>0</v>
      </c>
      <c r="Y119" s="1">
        <f t="shared" si="36"/>
        <v>1</v>
      </c>
      <c r="Z119" s="1">
        <f t="shared" si="37"/>
        <v>6</v>
      </c>
      <c r="AA119" s="3"/>
      <c r="AB119" s="13">
        <f t="shared" si="22"/>
        <v>5.4003724394785846E-2</v>
      </c>
      <c r="AC119" s="13">
        <f t="shared" si="23"/>
        <v>8.5919999999999996E-2</v>
      </c>
      <c r="AD119" s="13">
        <f t="shared" si="24"/>
        <v>3.48E-3</v>
      </c>
      <c r="AE119" s="13">
        <f t="shared" si="25"/>
        <v>7.7799999999999994E-2</v>
      </c>
      <c r="AF119" s="13">
        <f t="shared" si="26"/>
        <v>4.64E-3</v>
      </c>
      <c r="AG119" s="13">
        <f t="shared" si="27"/>
        <v>1.2E-4</v>
      </c>
      <c r="AI119" s="11"/>
      <c r="AJ119" s="11"/>
      <c r="AK119" s="11"/>
      <c r="AL119" s="11"/>
      <c r="AM119" s="11"/>
      <c r="AN119" s="11"/>
      <c r="AO119" s="11"/>
      <c r="AP119" s="11"/>
      <c r="AQ119" s="11">
        <f t="shared" si="40"/>
        <v>117</v>
      </c>
      <c r="AR119" s="11">
        <f t="shared" si="40"/>
        <v>106</v>
      </c>
      <c r="AT119" s="107"/>
      <c r="AY119" s="1">
        <f t="shared" si="33"/>
        <v>245371.43472054857</v>
      </c>
      <c r="BA119" s="11"/>
      <c r="BB119" s="11"/>
      <c r="BC119" s="11"/>
      <c r="BD119" s="11"/>
      <c r="BE119" s="11"/>
      <c r="BH119" s="11"/>
      <c r="BI119" s="11"/>
      <c r="BJ119" s="11"/>
      <c r="BK119" s="11"/>
      <c r="BL119" s="11"/>
      <c r="BM119" s="11"/>
      <c r="BN119" s="11"/>
    </row>
    <row r="120" spans="1:66" s="1" customFormat="1" x14ac:dyDescent="0.3">
      <c r="A120" s="11"/>
      <c r="B120" s="1">
        <f t="shared" si="21"/>
        <v>4300</v>
      </c>
      <c r="C120" s="1">
        <v>107</v>
      </c>
      <c r="D120" s="1">
        <v>45698</v>
      </c>
      <c r="E120" s="1">
        <v>165</v>
      </c>
      <c r="F120" s="1">
        <v>0</v>
      </c>
      <c r="G120" s="1">
        <v>3902</v>
      </c>
      <c r="H120" s="1">
        <v>0</v>
      </c>
      <c r="I120" s="1">
        <v>233</v>
      </c>
      <c r="J120" s="1">
        <v>36.31</v>
      </c>
      <c r="K120" s="1">
        <v>1.1599999999999999</v>
      </c>
      <c r="L120" s="1">
        <v>25.8</v>
      </c>
      <c r="M120" s="1">
        <v>1.02</v>
      </c>
      <c r="N120" s="1">
        <v>1792</v>
      </c>
      <c r="O120" s="1">
        <v>2498</v>
      </c>
      <c r="P120" s="1">
        <v>1449</v>
      </c>
      <c r="Q120" s="1">
        <v>1031</v>
      </c>
      <c r="R120" s="1">
        <v>17</v>
      </c>
      <c r="S120" s="1">
        <v>135</v>
      </c>
      <c r="T120" s="1">
        <v>13</v>
      </c>
      <c r="U120" s="1">
        <v>0</v>
      </c>
      <c r="V120" s="1">
        <f t="shared" si="35"/>
        <v>-9</v>
      </c>
      <c r="W120" s="1">
        <f t="shared" si="36"/>
        <v>12</v>
      </c>
      <c r="X120" s="1">
        <f t="shared" si="36"/>
        <v>0</v>
      </c>
      <c r="Y120" s="1">
        <f t="shared" si="36"/>
        <v>1</v>
      </c>
      <c r="Z120" s="1">
        <f t="shared" si="37"/>
        <v>4</v>
      </c>
      <c r="AA120" s="3"/>
      <c r="AB120" s="13">
        <f t="shared" si="22"/>
        <v>5.4186046511627908E-2</v>
      </c>
      <c r="AC120" s="13">
        <f t="shared" si="23"/>
        <v>8.5999999999999993E-2</v>
      </c>
      <c r="AD120" s="13">
        <f t="shared" si="24"/>
        <v>3.3E-3</v>
      </c>
      <c r="AE120" s="13">
        <f t="shared" si="25"/>
        <v>7.8039999999999998E-2</v>
      </c>
      <c r="AF120" s="13">
        <f t="shared" si="26"/>
        <v>4.6600000000000001E-3</v>
      </c>
      <c r="AG120" s="13">
        <f t="shared" si="27"/>
        <v>8.0000000000000007E-5</v>
      </c>
      <c r="AI120" s="11"/>
      <c r="AJ120" s="11"/>
      <c r="AK120" s="11"/>
      <c r="AL120" s="11"/>
      <c r="AM120" s="11"/>
      <c r="AN120" s="11"/>
      <c r="AO120" s="11"/>
      <c r="AP120" s="11"/>
      <c r="AQ120" s="11">
        <f t="shared" si="40"/>
        <v>118</v>
      </c>
      <c r="AR120" s="11">
        <f t="shared" si="40"/>
        <v>107</v>
      </c>
      <c r="AT120" s="107"/>
      <c r="AY120" s="1">
        <f t="shared" si="33"/>
        <v>245599.89974356582</v>
      </c>
      <c r="BA120" s="11"/>
      <c r="BB120" s="11"/>
      <c r="BC120" s="11"/>
      <c r="BD120" s="11"/>
      <c r="BE120" s="11"/>
      <c r="BH120" s="11"/>
      <c r="BI120" s="11"/>
      <c r="BJ120" s="11"/>
      <c r="BK120" s="11"/>
      <c r="BL120" s="11"/>
      <c r="BM120" s="11"/>
      <c r="BN120" s="11"/>
    </row>
    <row r="121" spans="1:66" s="1" customFormat="1" x14ac:dyDescent="0.3">
      <c r="A121" s="11"/>
      <c r="B121" s="1">
        <f t="shared" si="21"/>
        <v>4304</v>
      </c>
      <c r="C121" s="1">
        <v>108</v>
      </c>
      <c r="D121" s="1">
        <v>45695</v>
      </c>
      <c r="E121" s="1">
        <v>159</v>
      </c>
      <c r="F121" s="1">
        <v>0</v>
      </c>
      <c r="G121" s="1">
        <v>3912</v>
      </c>
      <c r="H121" s="1">
        <v>0</v>
      </c>
      <c r="I121" s="1">
        <v>233</v>
      </c>
      <c r="J121" s="1">
        <v>36.24</v>
      </c>
      <c r="K121" s="1">
        <v>1.1599999999999999</v>
      </c>
      <c r="L121" s="1">
        <v>25.8</v>
      </c>
      <c r="M121" s="1">
        <v>1.02</v>
      </c>
      <c r="N121" s="1">
        <v>1794</v>
      </c>
      <c r="O121" s="1">
        <v>2500</v>
      </c>
      <c r="P121" s="1">
        <v>1448</v>
      </c>
      <c r="Q121" s="1">
        <v>1034</v>
      </c>
      <c r="R121" s="1">
        <v>17</v>
      </c>
      <c r="S121" s="1">
        <v>130</v>
      </c>
      <c r="T121" s="1">
        <v>13</v>
      </c>
      <c r="U121" s="1">
        <v>0</v>
      </c>
      <c r="V121" s="1">
        <f t="shared" si="35"/>
        <v>-6</v>
      </c>
      <c r="W121" s="1">
        <f t="shared" si="36"/>
        <v>10</v>
      </c>
      <c r="X121" s="1">
        <f t="shared" si="36"/>
        <v>0</v>
      </c>
      <c r="Y121" s="1">
        <f t="shared" si="36"/>
        <v>0</v>
      </c>
      <c r="Z121" s="1">
        <f t="shared" si="37"/>
        <v>4</v>
      </c>
      <c r="AA121" s="3"/>
      <c r="AB121" s="13">
        <f t="shared" si="22"/>
        <v>5.4135687732342008E-2</v>
      </c>
      <c r="AC121" s="13">
        <f t="shared" si="23"/>
        <v>8.6080000000000004E-2</v>
      </c>
      <c r="AD121" s="13">
        <f t="shared" si="24"/>
        <v>3.1800000000000001E-3</v>
      </c>
      <c r="AE121" s="13">
        <f t="shared" si="25"/>
        <v>7.8240000000000004E-2</v>
      </c>
      <c r="AF121" s="13">
        <f t="shared" si="26"/>
        <v>4.6600000000000001E-3</v>
      </c>
      <c r="AG121" s="13">
        <f t="shared" si="27"/>
        <v>8.0000000000000007E-5</v>
      </c>
      <c r="AI121" s="11"/>
      <c r="AJ121" s="11"/>
      <c r="AK121" s="11"/>
      <c r="AL121" s="11"/>
      <c r="AM121" s="11"/>
      <c r="AN121" s="11"/>
      <c r="AO121" s="11"/>
      <c r="AP121" s="11"/>
      <c r="AQ121" s="11">
        <f t="shared" si="40"/>
        <v>119</v>
      </c>
      <c r="AR121" s="11">
        <f t="shared" si="40"/>
        <v>108</v>
      </c>
      <c r="AT121" s="107"/>
      <c r="AY121" s="1">
        <f t="shared" si="33"/>
        <v>245828.36476658311</v>
      </c>
      <c r="BA121" s="11"/>
      <c r="BB121" s="11"/>
      <c r="BC121" s="11"/>
      <c r="BD121" s="11"/>
      <c r="BE121" s="11"/>
      <c r="BH121" s="11"/>
      <c r="BI121" s="11"/>
      <c r="BJ121" s="11"/>
      <c r="BK121" s="11"/>
      <c r="BL121" s="11"/>
      <c r="BM121" s="11"/>
      <c r="BN121" s="11"/>
    </row>
    <row r="122" spans="1:66" s="1" customFormat="1" x14ac:dyDescent="0.3">
      <c r="A122" s="11"/>
      <c r="B122" s="1">
        <f t="shared" si="21"/>
        <v>4307</v>
      </c>
      <c r="C122" s="1">
        <v>109</v>
      </c>
      <c r="D122" s="1">
        <v>45691</v>
      </c>
      <c r="E122" s="1">
        <v>152</v>
      </c>
      <c r="F122" s="1">
        <v>0</v>
      </c>
      <c r="G122" s="1">
        <v>3921</v>
      </c>
      <c r="H122" s="1">
        <v>0</v>
      </c>
      <c r="I122" s="1">
        <v>234</v>
      </c>
      <c r="J122" s="1">
        <v>36.17</v>
      </c>
      <c r="K122" s="1">
        <v>1.1599999999999999</v>
      </c>
      <c r="L122" s="1">
        <v>25.8</v>
      </c>
      <c r="M122" s="1">
        <v>1.02</v>
      </c>
      <c r="N122" s="1">
        <v>1797</v>
      </c>
      <c r="O122" s="1">
        <v>2501</v>
      </c>
      <c r="P122" s="1">
        <v>1446</v>
      </c>
      <c r="Q122" s="1">
        <v>1037</v>
      </c>
      <c r="R122" s="1">
        <v>17</v>
      </c>
      <c r="S122" s="1">
        <v>124</v>
      </c>
      <c r="T122" s="1">
        <v>12</v>
      </c>
      <c r="U122" s="1">
        <v>0</v>
      </c>
      <c r="V122" s="1">
        <f t="shared" si="35"/>
        <v>-7</v>
      </c>
      <c r="W122" s="1">
        <f t="shared" si="36"/>
        <v>9</v>
      </c>
      <c r="X122" s="1">
        <f t="shared" si="36"/>
        <v>0</v>
      </c>
      <c r="Y122" s="1">
        <f t="shared" si="36"/>
        <v>1</v>
      </c>
      <c r="Z122" s="1">
        <f t="shared" si="37"/>
        <v>3</v>
      </c>
      <c r="AA122" s="3"/>
      <c r="AB122" s="13">
        <f t="shared" si="22"/>
        <v>5.4330160204318551E-2</v>
      </c>
      <c r="AC122" s="13">
        <f t="shared" si="23"/>
        <v>8.6139999999999994E-2</v>
      </c>
      <c r="AD122" s="13">
        <f t="shared" si="24"/>
        <v>3.0400000000000002E-3</v>
      </c>
      <c r="AE122" s="13">
        <f t="shared" si="25"/>
        <v>7.8420000000000004E-2</v>
      </c>
      <c r="AF122" s="13">
        <f t="shared" si="26"/>
        <v>4.6800000000000001E-3</v>
      </c>
      <c r="AG122" s="13">
        <f t="shared" si="27"/>
        <v>6.0000000000000002E-5</v>
      </c>
      <c r="AI122" s="11"/>
      <c r="AJ122" s="11"/>
      <c r="AK122" s="11"/>
      <c r="AL122" s="11"/>
      <c r="AM122" s="11"/>
      <c r="AN122" s="11"/>
      <c r="AO122" s="11"/>
      <c r="AP122" s="11"/>
      <c r="AQ122" s="11">
        <f t="shared" si="40"/>
        <v>120</v>
      </c>
      <c r="AR122" s="11">
        <f t="shared" si="40"/>
        <v>109</v>
      </c>
      <c r="AT122" s="107"/>
      <c r="AY122" s="1">
        <f t="shared" si="33"/>
        <v>245999.71353384605</v>
      </c>
      <c r="BA122" s="11"/>
      <c r="BB122" s="11"/>
      <c r="BC122" s="11"/>
      <c r="BD122" s="11"/>
      <c r="BE122" s="11"/>
      <c r="BH122" s="11"/>
      <c r="BI122" s="11"/>
      <c r="BJ122" s="11"/>
      <c r="BK122" s="11"/>
      <c r="BL122" s="11"/>
      <c r="BM122" s="11"/>
      <c r="BN122" s="11"/>
    </row>
    <row r="123" spans="1:66" s="1" customFormat="1" x14ac:dyDescent="0.3">
      <c r="A123" s="11"/>
      <c r="B123" s="1">
        <f t="shared" si="21"/>
        <v>4310</v>
      </c>
      <c r="C123" s="1">
        <v>110</v>
      </c>
      <c r="D123" s="1">
        <v>45689</v>
      </c>
      <c r="E123" s="1">
        <v>145</v>
      </c>
      <c r="F123" s="1">
        <v>0</v>
      </c>
      <c r="G123" s="1">
        <v>3930</v>
      </c>
      <c r="H123" s="1">
        <v>0</v>
      </c>
      <c r="I123" s="1">
        <v>235</v>
      </c>
      <c r="J123" s="1">
        <v>36.1</v>
      </c>
      <c r="K123" s="1">
        <v>1.1599999999999999</v>
      </c>
      <c r="L123" s="1">
        <v>25.8</v>
      </c>
      <c r="M123" s="1">
        <v>1.02</v>
      </c>
      <c r="N123" s="1">
        <v>1798</v>
      </c>
      <c r="O123" s="1">
        <v>2501</v>
      </c>
      <c r="P123" s="1">
        <v>1444</v>
      </c>
      <c r="Q123" s="1">
        <v>1039</v>
      </c>
      <c r="R123" s="1">
        <v>17</v>
      </c>
      <c r="S123" s="1">
        <v>121</v>
      </c>
      <c r="T123" s="1">
        <v>11</v>
      </c>
      <c r="U123" s="1">
        <v>0</v>
      </c>
      <c r="V123" s="1">
        <f t="shared" si="35"/>
        <v>-7</v>
      </c>
      <c r="W123" s="1">
        <f t="shared" si="36"/>
        <v>9</v>
      </c>
      <c r="X123" s="1">
        <f t="shared" si="36"/>
        <v>0</v>
      </c>
      <c r="Y123" s="1">
        <f t="shared" si="36"/>
        <v>1</v>
      </c>
      <c r="Z123" s="1">
        <f t="shared" si="37"/>
        <v>3</v>
      </c>
      <c r="AA123" s="3"/>
      <c r="AB123" s="13">
        <f t="shared" si="22"/>
        <v>5.4524361948955914E-2</v>
      </c>
      <c r="AC123" s="13">
        <f t="shared" si="23"/>
        <v>8.6199999999999999E-2</v>
      </c>
      <c r="AD123" s="13">
        <f t="shared" si="24"/>
        <v>2.8999999999999998E-3</v>
      </c>
      <c r="AE123" s="13">
        <f t="shared" si="25"/>
        <v>7.8600000000000003E-2</v>
      </c>
      <c r="AF123" s="13">
        <f t="shared" si="26"/>
        <v>4.7000000000000002E-3</v>
      </c>
      <c r="AG123" s="13">
        <f t="shared" si="27"/>
        <v>6.0000000000000002E-5</v>
      </c>
      <c r="AI123" s="11"/>
      <c r="AJ123" s="11"/>
      <c r="AK123" s="11"/>
      <c r="AL123" s="11"/>
      <c r="AM123" s="11"/>
      <c r="AN123" s="11"/>
      <c r="AO123" s="11"/>
      <c r="AP123" s="11"/>
      <c r="AQ123" s="11">
        <f t="shared" si="40"/>
        <v>121</v>
      </c>
      <c r="AR123" s="11">
        <f t="shared" si="40"/>
        <v>110</v>
      </c>
      <c r="AT123" s="107"/>
      <c r="AY123" s="1">
        <f t="shared" si="33"/>
        <v>246171.06230110899</v>
      </c>
      <c r="BA123" s="11"/>
      <c r="BB123" s="11"/>
      <c r="BC123" s="11"/>
      <c r="BD123" s="11"/>
      <c r="BE123" s="11"/>
      <c r="BH123" s="11"/>
      <c r="BI123" s="11"/>
      <c r="BJ123" s="11"/>
      <c r="BK123" s="11"/>
      <c r="BL123" s="11"/>
      <c r="BM123" s="11"/>
      <c r="BN123" s="11"/>
    </row>
    <row r="124" spans="1:66" s="1" customFormat="1" x14ac:dyDescent="0.3">
      <c r="A124" s="11"/>
      <c r="B124" s="1">
        <f t="shared" si="21"/>
        <v>4312</v>
      </c>
      <c r="C124" s="1">
        <v>111</v>
      </c>
      <c r="D124" s="1">
        <v>45686</v>
      </c>
      <c r="E124" s="1">
        <v>139</v>
      </c>
      <c r="F124" s="1">
        <v>0</v>
      </c>
      <c r="G124" s="1">
        <v>3938</v>
      </c>
      <c r="H124" s="1">
        <v>0</v>
      </c>
      <c r="I124" s="1">
        <v>235</v>
      </c>
      <c r="J124" s="1">
        <v>36.03</v>
      </c>
      <c r="K124" s="1">
        <v>1.1599999999999999</v>
      </c>
      <c r="L124" s="1">
        <v>25.8</v>
      </c>
      <c r="M124" s="1">
        <v>1.02</v>
      </c>
      <c r="N124" s="1">
        <v>1800</v>
      </c>
      <c r="O124" s="1">
        <v>2502</v>
      </c>
      <c r="P124" s="1">
        <v>1443</v>
      </c>
      <c r="Q124" s="1">
        <v>1041</v>
      </c>
      <c r="R124" s="1">
        <v>17</v>
      </c>
      <c r="S124" s="1">
        <v>119</v>
      </c>
      <c r="T124" s="1">
        <v>11</v>
      </c>
      <c r="U124" s="1">
        <v>0</v>
      </c>
      <c r="V124" s="1">
        <f t="shared" si="35"/>
        <v>-6</v>
      </c>
      <c r="W124" s="1">
        <f t="shared" si="36"/>
        <v>8</v>
      </c>
      <c r="X124" s="1">
        <f t="shared" si="36"/>
        <v>0</v>
      </c>
      <c r="Y124" s="1">
        <f t="shared" si="36"/>
        <v>0</v>
      </c>
      <c r="Z124" s="1">
        <f t="shared" si="37"/>
        <v>2</v>
      </c>
      <c r="AA124" s="3"/>
      <c r="AB124" s="13">
        <f t="shared" si="22"/>
        <v>5.4499072356215213E-2</v>
      </c>
      <c r="AC124" s="13">
        <f t="shared" si="23"/>
        <v>8.6239999999999997E-2</v>
      </c>
      <c r="AD124" s="13">
        <f t="shared" si="24"/>
        <v>2.7799999999999999E-3</v>
      </c>
      <c r="AE124" s="13">
        <f t="shared" si="25"/>
        <v>7.8759999999999997E-2</v>
      </c>
      <c r="AF124" s="13">
        <f t="shared" si="26"/>
        <v>4.7000000000000002E-3</v>
      </c>
      <c r="AG124" s="13">
        <f t="shared" si="27"/>
        <v>4.0000000000000003E-5</v>
      </c>
      <c r="AI124" s="11"/>
      <c r="AJ124" s="11"/>
      <c r="AK124" s="11"/>
      <c r="AL124" s="11"/>
      <c r="AM124" s="11"/>
      <c r="AN124" s="11"/>
      <c r="AO124" s="11"/>
      <c r="AP124" s="11"/>
      <c r="AQ124" s="11">
        <f t="shared" si="40"/>
        <v>122</v>
      </c>
      <c r="AR124" s="11">
        <f t="shared" si="40"/>
        <v>111</v>
      </c>
      <c r="AT124" s="107"/>
      <c r="AY124" s="1">
        <f t="shared" si="33"/>
        <v>246285.29481261765</v>
      </c>
      <c r="BA124" s="11"/>
      <c r="BB124" s="11"/>
      <c r="BC124" s="11"/>
      <c r="BD124" s="11"/>
      <c r="BE124" s="11"/>
      <c r="BH124" s="11"/>
      <c r="BI124" s="11"/>
      <c r="BJ124" s="11"/>
      <c r="BK124" s="11"/>
      <c r="BL124" s="11"/>
      <c r="BM124" s="11"/>
      <c r="BN124" s="11"/>
    </row>
    <row r="125" spans="1:66" s="1" customFormat="1" x14ac:dyDescent="0.3">
      <c r="A125" s="11"/>
      <c r="B125" s="1">
        <f t="shared" si="21"/>
        <v>4314</v>
      </c>
      <c r="C125" s="1">
        <v>112</v>
      </c>
      <c r="D125" s="1">
        <v>45685</v>
      </c>
      <c r="E125" s="1">
        <v>133</v>
      </c>
      <c r="F125" s="1">
        <v>0</v>
      </c>
      <c r="G125" s="1">
        <v>3945</v>
      </c>
      <c r="H125" s="1">
        <v>0</v>
      </c>
      <c r="I125" s="1">
        <v>236</v>
      </c>
      <c r="J125" s="1">
        <v>35.97</v>
      </c>
      <c r="K125" s="1">
        <v>1.1599999999999999</v>
      </c>
      <c r="L125" s="1">
        <v>25.8</v>
      </c>
      <c r="M125" s="1">
        <v>1.02</v>
      </c>
      <c r="N125" s="1">
        <v>1802</v>
      </c>
      <c r="O125" s="1">
        <v>2502</v>
      </c>
      <c r="P125" s="1">
        <v>1441</v>
      </c>
      <c r="Q125" s="1">
        <v>1044</v>
      </c>
      <c r="R125" s="1">
        <v>17</v>
      </c>
      <c r="S125" s="1">
        <v>115</v>
      </c>
      <c r="T125" s="1">
        <v>11</v>
      </c>
      <c r="U125" s="1">
        <v>0</v>
      </c>
      <c r="V125" s="1">
        <f t="shared" si="35"/>
        <v>-6</v>
      </c>
      <c r="W125" s="1">
        <f t="shared" si="36"/>
        <v>7</v>
      </c>
      <c r="X125" s="1">
        <f t="shared" si="36"/>
        <v>0</v>
      </c>
      <c r="Y125" s="1">
        <f t="shared" si="36"/>
        <v>1</v>
      </c>
      <c r="Z125" s="1">
        <f t="shared" si="37"/>
        <v>2</v>
      </c>
      <c r="AA125" s="3"/>
      <c r="AB125" s="13">
        <f t="shared" si="22"/>
        <v>5.4705609643022714E-2</v>
      </c>
      <c r="AC125" s="13">
        <f t="shared" si="23"/>
        <v>8.6279999999999996E-2</v>
      </c>
      <c r="AD125" s="13">
        <f t="shared" si="24"/>
        <v>2.66E-3</v>
      </c>
      <c r="AE125" s="13">
        <f t="shared" si="25"/>
        <v>7.8899999999999998E-2</v>
      </c>
      <c r="AF125" s="13">
        <f t="shared" si="26"/>
        <v>4.7200000000000002E-3</v>
      </c>
      <c r="AG125" s="13">
        <f t="shared" si="27"/>
        <v>4.0000000000000003E-5</v>
      </c>
      <c r="AI125" s="11"/>
      <c r="AJ125" s="11"/>
      <c r="AK125" s="11"/>
      <c r="AL125" s="11"/>
      <c r="AM125" s="11"/>
      <c r="AN125" s="11"/>
      <c r="AO125" s="11"/>
      <c r="AP125" s="11"/>
      <c r="AQ125" s="11">
        <f t="shared" si="40"/>
        <v>123</v>
      </c>
      <c r="AR125" s="11">
        <f t="shared" si="40"/>
        <v>112</v>
      </c>
      <c r="AT125" s="107"/>
      <c r="AY125" s="1">
        <f t="shared" si="33"/>
        <v>246399.52732412628</v>
      </c>
      <c r="BA125" s="11"/>
      <c r="BB125" s="11"/>
      <c r="BC125" s="11"/>
      <c r="BD125" s="11"/>
      <c r="BE125" s="11"/>
      <c r="BH125" s="11"/>
      <c r="BI125" s="11"/>
      <c r="BJ125" s="11"/>
      <c r="BK125" s="11"/>
      <c r="BL125" s="11"/>
      <c r="BM125" s="11"/>
      <c r="BN125" s="11"/>
    </row>
    <row r="126" spans="1:66" s="1" customFormat="1" x14ac:dyDescent="0.3">
      <c r="A126" s="11"/>
      <c r="B126" s="1">
        <f t="shared" si="21"/>
        <v>4316</v>
      </c>
      <c r="C126" s="1">
        <v>113</v>
      </c>
      <c r="D126" s="1">
        <v>45683</v>
      </c>
      <c r="E126" s="1">
        <v>127</v>
      </c>
      <c r="F126" s="1">
        <v>0</v>
      </c>
      <c r="G126" s="1">
        <v>3953</v>
      </c>
      <c r="H126" s="1">
        <v>0</v>
      </c>
      <c r="I126" s="1">
        <v>236</v>
      </c>
      <c r="J126" s="1">
        <v>35.9</v>
      </c>
      <c r="K126" s="1">
        <v>1.1599999999999999</v>
      </c>
      <c r="L126" s="1">
        <v>25.8</v>
      </c>
      <c r="M126" s="1">
        <v>1.01</v>
      </c>
      <c r="N126" s="1">
        <v>1804</v>
      </c>
      <c r="O126" s="1">
        <v>2502</v>
      </c>
      <c r="P126" s="1">
        <v>1439</v>
      </c>
      <c r="Q126" s="1">
        <v>1046</v>
      </c>
      <c r="R126" s="1">
        <v>17</v>
      </c>
      <c r="S126" s="1">
        <v>111</v>
      </c>
      <c r="T126" s="1">
        <v>10</v>
      </c>
      <c r="U126" s="1">
        <v>0</v>
      </c>
      <c r="V126" s="1">
        <f t="shared" si="35"/>
        <v>-6</v>
      </c>
      <c r="W126" s="1">
        <f t="shared" si="36"/>
        <v>8</v>
      </c>
      <c r="X126" s="1">
        <f t="shared" si="36"/>
        <v>0</v>
      </c>
      <c r="Y126" s="1">
        <f t="shared" si="36"/>
        <v>0</v>
      </c>
      <c r="Z126" s="1">
        <f t="shared" si="37"/>
        <v>2</v>
      </c>
      <c r="AA126" s="3"/>
      <c r="AB126" s="13">
        <f t="shared" si="22"/>
        <v>5.4680259499536608E-2</v>
      </c>
      <c r="AC126" s="13">
        <f t="shared" si="23"/>
        <v>8.6319999999999994E-2</v>
      </c>
      <c r="AD126" s="13">
        <f t="shared" si="24"/>
        <v>2.5400000000000002E-3</v>
      </c>
      <c r="AE126" s="13">
        <f t="shared" si="25"/>
        <v>7.9060000000000005E-2</v>
      </c>
      <c r="AF126" s="13">
        <f t="shared" si="26"/>
        <v>4.7200000000000002E-3</v>
      </c>
      <c r="AG126" s="13">
        <f t="shared" si="27"/>
        <v>4.0000000000000003E-5</v>
      </c>
      <c r="AI126" s="11"/>
      <c r="AJ126" s="11"/>
      <c r="AK126" s="11"/>
      <c r="AL126" s="11"/>
      <c r="AM126" s="11"/>
      <c r="AN126" s="11"/>
      <c r="AO126" s="11"/>
      <c r="AP126" s="11"/>
      <c r="AQ126" s="11">
        <f t="shared" si="40"/>
        <v>124</v>
      </c>
      <c r="AR126" s="11">
        <f t="shared" si="40"/>
        <v>113</v>
      </c>
      <c r="AT126" s="107"/>
      <c r="AY126" s="1">
        <f t="shared" si="33"/>
        <v>246513.7598356349</v>
      </c>
      <c r="BA126" s="11"/>
      <c r="BB126" s="11"/>
      <c r="BC126" s="11"/>
      <c r="BD126" s="11"/>
      <c r="BE126" s="11"/>
      <c r="BH126" s="11"/>
      <c r="BI126" s="11"/>
      <c r="BJ126" s="11"/>
      <c r="BK126" s="11"/>
      <c r="BL126" s="11"/>
      <c r="BM126" s="11"/>
      <c r="BN126" s="11"/>
    </row>
    <row r="127" spans="1:66" s="1" customFormat="1" x14ac:dyDescent="0.3">
      <c r="A127" s="11"/>
      <c r="B127" s="1">
        <f t="shared" si="21"/>
        <v>4317</v>
      </c>
      <c r="C127" s="1">
        <v>114</v>
      </c>
      <c r="D127" s="1">
        <v>45681</v>
      </c>
      <c r="E127" s="1">
        <v>121</v>
      </c>
      <c r="F127" s="1">
        <v>0</v>
      </c>
      <c r="G127" s="1">
        <v>3959</v>
      </c>
      <c r="H127" s="1">
        <v>0</v>
      </c>
      <c r="I127" s="1">
        <v>237</v>
      </c>
      <c r="J127" s="1">
        <v>35.840000000000003</v>
      </c>
      <c r="K127" s="1">
        <v>1.1599999999999999</v>
      </c>
      <c r="L127" s="1">
        <v>25.8</v>
      </c>
      <c r="M127" s="1">
        <v>1.01</v>
      </c>
      <c r="N127" s="1">
        <v>1805</v>
      </c>
      <c r="O127" s="1">
        <v>2502</v>
      </c>
      <c r="P127" s="1">
        <v>1437</v>
      </c>
      <c r="Q127" s="1">
        <v>1047</v>
      </c>
      <c r="R127" s="1">
        <v>17</v>
      </c>
      <c r="S127" s="1">
        <v>108</v>
      </c>
      <c r="T127" s="1">
        <v>9</v>
      </c>
      <c r="U127" s="1">
        <v>0</v>
      </c>
      <c r="V127" s="1">
        <f t="shared" si="35"/>
        <v>-6</v>
      </c>
      <c r="W127" s="1">
        <f t="shared" si="36"/>
        <v>6</v>
      </c>
      <c r="X127" s="1">
        <f t="shared" si="36"/>
        <v>0</v>
      </c>
      <c r="Y127" s="1">
        <f t="shared" si="36"/>
        <v>1</v>
      </c>
      <c r="Z127" s="1">
        <f t="shared" si="37"/>
        <v>1</v>
      </c>
      <c r="AA127" s="3"/>
      <c r="AB127" s="13">
        <f t="shared" si="22"/>
        <v>5.4899235580264071E-2</v>
      </c>
      <c r="AC127" s="13">
        <f t="shared" si="23"/>
        <v>8.634E-2</v>
      </c>
      <c r="AD127" s="13">
        <f t="shared" si="24"/>
        <v>2.4199999999999998E-3</v>
      </c>
      <c r="AE127" s="13">
        <f t="shared" si="25"/>
        <v>7.918E-2</v>
      </c>
      <c r="AF127" s="13">
        <f t="shared" si="26"/>
        <v>4.7400000000000003E-3</v>
      </c>
      <c r="AG127" s="13">
        <f t="shared" si="27"/>
        <v>2.0000000000000002E-5</v>
      </c>
      <c r="AI127" s="11"/>
      <c r="AJ127" s="11"/>
      <c r="AK127" s="11"/>
      <c r="AL127" s="11"/>
      <c r="AM127" s="11"/>
      <c r="AN127" s="11"/>
      <c r="AO127" s="11"/>
      <c r="AP127" s="11"/>
      <c r="AQ127" s="11">
        <f t="shared" si="40"/>
        <v>125</v>
      </c>
      <c r="AR127" s="11">
        <f t="shared" si="40"/>
        <v>114</v>
      </c>
      <c r="AT127" s="107"/>
      <c r="AY127" s="1">
        <f t="shared" si="33"/>
        <v>246570.87609138922</v>
      </c>
      <c r="BA127" s="11"/>
      <c r="BB127" s="11"/>
      <c r="BC127" s="11"/>
      <c r="BD127" s="11"/>
      <c r="BE127" s="11"/>
      <c r="BH127" s="11"/>
      <c r="BI127" s="11"/>
      <c r="BJ127" s="11"/>
      <c r="BK127" s="11"/>
      <c r="BL127" s="11"/>
      <c r="BM127" s="11"/>
      <c r="BN127" s="11"/>
    </row>
    <row r="128" spans="1:66" s="1" customFormat="1" x14ac:dyDescent="0.3">
      <c r="A128" s="11"/>
      <c r="B128" s="1">
        <f t="shared" si="21"/>
        <v>4318</v>
      </c>
      <c r="C128" s="1">
        <v>115</v>
      </c>
      <c r="D128" s="1">
        <v>45680</v>
      </c>
      <c r="E128" s="1">
        <v>116</v>
      </c>
      <c r="F128" s="1">
        <v>0</v>
      </c>
      <c r="G128" s="1">
        <v>3965</v>
      </c>
      <c r="H128" s="1">
        <v>0</v>
      </c>
      <c r="I128" s="1">
        <v>237</v>
      </c>
      <c r="J128" s="1">
        <v>35.770000000000003</v>
      </c>
      <c r="K128" s="1">
        <v>1.1599999999999999</v>
      </c>
      <c r="L128" s="1">
        <v>25.8</v>
      </c>
      <c r="M128" s="1">
        <v>1.01</v>
      </c>
      <c r="N128" s="1">
        <v>1806</v>
      </c>
      <c r="O128" s="1">
        <v>2502</v>
      </c>
      <c r="P128" s="1">
        <v>1435</v>
      </c>
      <c r="Q128" s="1">
        <v>1049</v>
      </c>
      <c r="R128" s="1">
        <v>17</v>
      </c>
      <c r="S128" s="1">
        <v>104</v>
      </c>
      <c r="T128" s="1">
        <v>9</v>
      </c>
      <c r="U128" s="1">
        <v>0</v>
      </c>
      <c r="V128" s="1">
        <f t="shared" si="35"/>
        <v>-5</v>
      </c>
      <c r="W128" s="1">
        <f t="shared" si="36"/>
        <v>6</v>
      </c>
      <c r="X128" s="1">
        <f t="shared" si="36"/>
        <v>0</v>
      </c>
      <c r="Y128" s="1">
        <f t="shared" si="36"/>
        <v>0</v>
      </c>
      <c r="Z128" s="1">
        <f t="shared" si="37"/>
        <v>1</v>
      </c>
      <c r="AA128" s="3"/>
      <c r="AB128" s="13">
        <f t="shared" si="22"/>
        <v>5.4886521537748957E-2</v>
      </c>
      <c r="AC128" s="13">
        <f t="shared" si="23"/>
        <v>8.6360000000000006E-2</v>
      </c>
      <c r="AD128" s="13">
        <f t="shared" si="24"/>
        <v>2.32E-3</v>
      </c>
      <c r="AE128" s="13">
        <f t="shared" si="25"/>
        <v>7.9299999999999995E-2</v>
      </c>
      <c r="AF128" s="13">
        <f t="shared" si="26"/>
        <v>4.7400000000000003E-3</v>
      </c>
      <c r="AG128" s="13">
        <f t="shared" si="27"/>
        <v>2.0000000000000002E-5</v>
      </c>
      <c r="AI128" s="11"/>
      <c r="AJ128" s="11"/>
      <c r="AK128" s="11"/>
      <c r="AL128" s="11"/>
      <c r="AM128" s="11"/>
      <c r="AN128" s="11"/>
      <c r="AO128" s="11"/>
      <c r="AP128" s="11"/>
      <c r="AQ128" s="11">
        <f t="shared" ref="AQ128:AR143" si="41">+AQ127+1</f>
        <v>126</v>
      </c>
      <c r="AR128" s="11">
        <f t="shared" si="41"/>
        <v>115</v>
      </c>
      <c r="AT128" s="107"/>
      <c r="AY128" s="1">
        <f t="shared" si="33"/>
        <v>246627.99234714356</v>
      </c>
      <c r="BA128" s="11"/>
      <c r="BB128" s="11"/>
      <c r="BC128" s="11"/>
      <c r="BD128" s="11"/>
      <c r="BE128" s="11"/>
      <c r="BH128" s="11"/>
      <c r="BI128" s="11"/>
      <c r="BJ128" s="11"/>
      <c r="BK128" s="11"/>
      <c r="BL128" s="11"/>
      <c r="BM128" s="11"/>
      <c r="BN128" s="11"/>
    </row>
    <row r="129" spans="1:66" s="1" customFormat="1" x14ac:dyDescent="0.3">
      <c r="A129" s="11"/>
      <c r="B129" s="1">
        <f t="shared" si="21"/>
        <v>4320</v>
      </c>
      <c r="C129" s="1">
        <v>116</v>
      </c>
      <c r="D129" s="1">
        <v>45678</v>
      </c>
      <c r="E129" s="1">
        <v>110</v>
      </c>
      <c r="F129" s="1">
        <v>0</v>
      </c>
      <c r="G129" s="1">
        <v>3972</v>
      </c>
      <c r="H129" s="1">
        <v>0</v>
      </c>
      <c r="I129" s="1">
        <v>238</v>
      </c>
      <c r="J129" s="1">
        <v>35.71</v>
      </c>
      <c r="K129" s="1">
        <v>1.1599999999999999</v>
      </c>
      <c r="L129" s="1">
        <v>25.8</v>
      </c>
      <c r="M129" s="1">
        <v>1.01</v>
      </c>
      <c r="N129" s="1">
        <v>1808</v>
      </c>
      <c r="O129" s="1">
        <v>2503</v>
      </c>
      <c r="P129" s="1">
        <v>1433</v>
      </c>
      <c r="Q129" s="1">
        <v>1052</v>
      </c>
      <c r="R129" s="1">
        <v>17</v>
      </c>
      <c r="S129" s="1">
        <v>99</v>
      </c>
      <c r="T129" s="1">
        <v>9</v>
      </c>
      <c r="U129" s="1">
        <v>0</v>
      </c>
      <c r="V129" s="1">
        <f t="shared" si="35"/>
        <v>-6</v>
      </c>
      <c r="W129" s="1">
        <f t="shared" si="36"/>
        <v>7</v>
      </c>
      <c r="X129" s="1">
        <f t="shared" si="36"/>
        <v>0</v>
      </c>
      <c r="Y129" s="1">
        <f t="shared" si="36"/>
        <v>1</v>
      </c>
      <c r="Z129" s="1">
        <f t="shared" si="37"/>
        <v>2</v>
      </c>
      <c r="AA129" s="3"/>
      <c r="AB129" s="13">
        <f t="shared" si="22"/>
        <v>5.5092592592592596E-2</v>
      </c>
      <c r="AC129" s="13">
        <f t="shared" si="23"/>
        <v>8.6400000000000005E-2</v>
      </c>
      <c r="AD129" s="13">
        <f t="shared" si="24"/>
        <v>2.2000000000000001E-3</v>
      </c>
      <c r="AE129" s="13">
        <f t="shared" si="25"/>
        <v>7.9439999999999997E-2</v>
      </c>
      <c r="AF129" s="13">
        <f t="shared" si="26"/>
        <v>4.7600000000000003E-3</v>
      </c>
      <c r="AG129" s="13">
        <f t="shared" si="27"/>
        <v>4.0000000000000003E-5</v>
      </c>
      <c r="AI129" s="11"/>
      <c r="AJ129" s="11"/>
      <c r="AK129" s="11"/>
      <c r="AL129" s="11"/>
      <c r="AM129" s="11"/>
      <c r="AN129" s="11"/>
      <c r="AO129" s="11"/>
      <c r="AP129" s="11"/>
      <c r="AQ129" s="11">
        <f t="shared" si="41"/>
        <v>127</v>
      </c>
      <c r="AR129" s="11">
        <f t="shared" si="41"/>
        <v>116</v>
      </c>
      <c r="AT129" s="107"/>
      <c r="AY129" s="1">
        <f t="shared" si="33"/>
        <v>246742.22485865219</v>
      </c>
      <c r="BA129" s="11"/>
      <c r="BB129" s="11"/>
      <c r="BC129" s="11"/>
      <c r="BD129" s="11"/>
      <c r="BE129" s="11"/>
      <c r="BH129" s="11"/>
      <c r="BI129" s="11"/>
      <c r="BJ129" s="11"/>
      <c r="BK129" s="11"/>
      <c r="BL129" s="11"/>
      <c r="BM129" s="11"/>
      <c r="BN129" s="11"/>
    </row>
    <row r="130" spans="1:66" s="1" customFormat="1" x14ac:dyDescent="0.3">
      <c r="A130" s="11"/>
      <c r="B130" s="1">
        <f t="shared" si="21"/>
        <v>4321</v>
      </c>
      <c r="C130" s="1">
        <v>117</v>
      </c>
      <c r="D130" s="1">
        <v>45677</v>
      </c>
      <c r="E130" s="1">
        <v>104</v>
      </c>
      <c r="F130" s="1">
        <v>0</v>
      </c>
      <c r="G130" s="1">
        <v>3979</v>
      </c>
      <c r="H130" s="1">
        <v>0</v>
      </c>
      <c r="I130" s="1">
        <v>238</v>
      </c>
      <c r="J130" s="1">
        <v>35.65</v>
      </c>
      <c r="K130" s="1">
        <v>1.1599999999999999</v>
      </c>
      <c r="L130" s="1">
        <v>25.8</v>
      </c>
      <c r="M130" s="1">
        <v>1.01</v>
      </c>
      <c r="N130" s="1">
        <v>1809</v>
      </c>
      <c r="O130" s="1">
        <v>2503</v>
      </c>
      <c r="P130" s="1">
        <v>1432</v>
      </c>
      <c r="Q130" s="1">
        <v>1054</v>
      </c>
      <c r="R130" s="1">
        <v>17</v>
      </c>
      <c r="S130" s="1">
        <v>95</v>
      </c>
      <c r="T130" s="1">
        <v>8</v>
      </c>
      <c r="U130" s="1">
        <v>0</v>
      </c>
      <c r="V130" s="1">
        <f t="shared" si="35"/>
        <v>-6</v>
      </c>
      <c r="W130" s="1">
        <f t="shared" si="36"/>
        <v>7</v>
      </c>
      <c r="X130" s="1">
        <f t="shared" si="36"/>
        <v>0</v>
      </c>
      <c r="Y130" s="1">
        <f t="shared" si="36"/>
        <v>0</v>
      </c>
      <c r="Z130" s="1">
        <f t="shared" si="37"/>
        <v>1</v>
      </c>
      <c r="AA130" s="3"/>
      <c r="AB130" s="13">
        <f t="shared" si="22"/>
        <v>5.5079842629021061E-2</v>
      </c>
      <c r="AC130" s="13">
        <f t="shared" si="23"/>
        <v>8.6419999999999997E-2</v>
      </c>
      <c r="AD130" s="13">
        <f t="shared" si="24"/>
        <v>2.0799999999999998E-3</v>
      </c>
      <c r="AE130" s="13">
        <f t="shared" si="25"/>
        <v>7.9579999999999998E-2</v>
      </c>
      <c r="AF130" s="13">
        <f t="shared" si="26"/>
        <v>4.7600000000000003E-3</v>
      </c>
      <c r="AG130" s="13">
        <f t="shared" si="27"/>
        <v>2.0000000000000002E-5</v>
      </c>
      <c r="AI130" s="11"/>
      <c r="AJ130" s="11"/>
      <c r="AK130" s="11"/>
      <c r="AL130" s="11"/>
      <c r="AM130" s="11"/>
      <c r="AN130" s="11"/>
      <c r="AO130" s="11"/>
      <c r="AP130" s="11"/>
      <c r="AQ130" s="11">
        <f t="shared" si="41"/>
        <v>128</v>
      </c>
      <c r="AR130" s="11">
        <f t="shared" si="41"/>
        <v>117</v>
      </c>
      <c r="AT130" s="107"/>
      <c r="AY130" s="1">
        <f t="shared" si="33"/>
        <v>246799.3411144065</v>
      </c>
      <c r="BA130" s="11"/>
      <c r="BB130" s="11"/>
      <c r="BC130" s="11"/>
      <c r="BD130" s="11"/>
      <c r="BE130" s="11"/>
      <c r="BH130" s="11"/>
      <c r="BI130" s="11"/>
      <c r="BJ130" s="11"/>
      <c r="BK130" s="11"/>
      <c r="BL130" s="11"/>
      <c r="BM130" s="11"/>
      <c r="BN130" s="11"/>
    </row>
    <row r="131" spans="1:66" s="1" customFormat="1" x14ac:dyDescent="0.3">
      <c r="A131" s="11"/>
      <c r="B131" s="1">
        <f t="shared" si="21"/>
        <v>4324</v>
      </c>
      <c r="C131" s="1">
        <v>118</v>
      </c>
      <c r="D131" s="1">
        <v>45675</v>
      </c>
      <c r="E131" s="1">
        <v>100</v>
      </c>
      <c r="F131" s="1">
        <v>0</v>
      </c>
      <c r="G131" s="1">
        <v>3985</v>
      </c>
      <c r="H131" s="1">
        <v>0</v>
      </c>
      <c r="I131" s="1">
        <v>239</v>
      </c>
      <c r="J131" s="1">
        <v>35.590000000000003</v>
      </c>
      <c r="K131" s="1">
        <v>1.1599999999999999</v>
      </c>
      <c r="L131" s="1">
        <v>25.8</v>
      </c>
      <c r="M131" s="1">
        <v>1.01</v>
      </c>
      <c r="N131" s="1">
        <v>1810</v>
      </c>
      <c r="O131" s="1">
        <v>2503</v>
      </c>
      <c r="P131" s="1">
        <v>1431</v>
      </c>
      <c r="Q131" s="1">
        <v>1055</v>
      </c>
      <c r="R131" s="1">
        <v>17</v>
      </c>
      <c r="S131" s="1">
        <v>90</v>
      </c>
      <c r="T131" s="1">
        <v>8</v>
      </c>
      <c r="U131" s="1">
        <v>0</v>
      </c>
      <c r="V131" s="1">
        <f t="shared" si="35"/>
        <v>-4</v>
      </c>
      <c r="W131" s="1">
        <f t="shared" si="36"/>
        <v>6</v>
      </c>
      <c r="X131" s="1">
        <f t="shared" si="36"/>
        <v>0</v>
      </c>
      <c r="Y131" s="1">
        <f t="shared" si="36"/>
        <v>1</v>
      </c>
      <c r="Z131" s="1">
        <f t="shared" si="37"/>
        <v>3</v>
      </c>
      <c r="AA131" s="3"/>
      <c r="AB131" s="13">
        <f t="shared" si="22"/>
        <v>5.5272895467160035E-2</v>
      </c>
      <c r="AC131" s="13">
        <f t="shared" si="23"/>
        <v>8.6480000000000001E-2</v>
      </c>
      <c r="AD131" s="13">
        <f t="shared" si="24"/>
        <v>2E-3</v>
      </c>
      <c r="AE131" s="13">
        <f t="shared" si="25"/>
        <v>7.9699999999999993E-2</v>
      </c>
      <c r="AF131" s="13">
        <f t="shared" si="26"/>
        <v>4.7800000000000004E-3</v>
      </c>
      <c r="AG131" s="13">
        <f t="shared" si="27"/>
        <v>6.0000000000000002E-5</v>
      </c>
      <c r="AI131" s="11"/>
      <c r="AJ131" s="11"/>
      <c r="AK131" s="11"/>
      <c r="AL131" s="11"/>
      <c r="AM131" s="11"/>
      <c r="AN131" s="11"/>
      <c r="AO131" s="11"/>
      <c r="AP131" s="11"/>
      <c r="AQ131" s="11">
        <f t="shared" si="41"/>
        <v>129</v>
      </c>
      <c r="AR131" s="11">
        <f t="shared" si="41"/>
        <v>118</v>
      </c>
      <c r="AT131" s="107"/>
      <c r="AY131" s="1">
        <f t="shared" si="33"/>
        <v>246970.68988166944</v>
      </c>
      <c r="BA131" s="11"/>
      <c r="BB131" s="11"/>
      <c r="BC131" s="11"/>
      <c r="BD131" s="11"/>
      <c r="BE131" s="11"/>
      <c r="BH131" s="11"/>
      <c r="BI131" s="11"/>
      <c r="BJ131" s="11"/>
      <c r="BK131" s="11"/>
      <c r="BL131" s="11"/>
      <c r="BM131" s="11"/>
      <c r="BN131" s="11"/>
    </row>
    <row r="132" spans="1:66" s="1" customFormat="1" x14ac:dyDescent="0.3">
      <c r="A132" s="11"/>
      <c r="B132" s="1">
        <f t="shared" si="21"/>
        <v>4326</v>
      </c>
      <c r="C132" s="1">
        <v>119</v>
      </c>
      <c r="D132" s="1">
        <v>45673</v>
      </c>
      <c r="E132" s="1">
        <v>97</v>
      </c>
      <c r="F132" s="1">
        <v>0</v>
      </c>
      <c r="G132" s="1">
        <v>3990</v>
      </c>
      <c r="H132" s="1">
        <v>0</v>
      </c>
      <c r="I132" s="1">
        <v>239</v>
      </c>
      <c r="J132" s="1">
        <v>35.53</v>
      </c>
      <c r="K132" s="1">
        <v>1.1599999999999999</v>
      </c>
      <c r="L132" s="1">
        <v>25.8</v>
      </c>
      <c r="M132" s="1">
        <v>1.01</v>
      </c>
      <c r="N132" s="1">
        <v>1812</v>
      </c>
      <c r="O132" s="1">
        <v>2504</v>
      </c>
      <c r="P132" s="1">
        <v>1430</v>
      </c>
      <c r="Q132" s="1">
        <v>1057</v>
      </c>
      <c r="R132" s="1">
        <v>17</v>
      </c>
      <c r="S132" s="1">
        <v>87</v>
      </c>
      <c r="T132" s="1">
        <v>8</v>
      </c>
      <c r="U132" s="1">
        <v>0</v>
      </c>
      <c r="V132" s="1">
        <f t="shared" si="35"/>
        <v>-3</v>
      </c>
      <c r="W132" s="1">
        <f t="shared" si="36"/>
        <v>5</v>
      </c>
      <c r="X132" s="1">
        <f t="shared" si="36"/>
        <v>0</v>
      </c>
      <c r="Y132" s="1">
        <f t="shared" si="36"/>
        <v>0</v>
      </c>
      <c r="Z132" s="1">
        <f t="shared" si="37"/>
        <v>2</v>
      </c>
      <c r="AA132" s="3"/>
      <c r="AB132" s="13">
        <f t="shared" si="22"/>
        <v>5.5247341655108646E-2</v>
      </c>
      <c r="AC132" s="13">
        <f t="shared" si="23"/>
        <v>8.652E-2</v>
      </c>
      <c r="AD132" s="13">
        <f t="shared" si="24"/>
        <v>1.9400000000000001E-3</v>
      </c>
      <c r="AE132" s="13">
        <f t="shared" si="25"/>
        <v>7.9799999999999996E-2</v>
      </c>
      <c r="AF132" s="13">
        <f t="shared" si="26"/>
        <v>4.7800000000000004E-3</v>
      </c>
      <c r="AG132" s="13">
        <f t="shared" si="27"/>
        <v>4.0000000000000003E-5</v>
      </c>
      <c r="AI132" s="11"/>
      <c r="AJ132" s="11"/>
      <c r="AK132" s="11"/>
      <c r="AL132" s="11"/>
      <c r="AM132" s="11"/>
      <c r="AN132" s="11"/>
      <c r="AO132" s="11"/>
      <c r="AP132" s="11"/>
      <c r="AQ132" s="11">
        <f t="shared" si="41"/>
        <v>130</v>
      </c>
      <c r="AR132" s="11">
        <f t="shared" si="41"/>
        <v>119</v>
      </c>
      <c r="AT132" s="107"/>
      <c r="AY132" s="1">
        <f t="shared" si="33"/>
        <v>247084.9223931781</v>
      </c>
      <c r="BA132" s="11"/>
      <c r="BB132" s="11"/>
      <c r="BC132" s="11"/>
      <c r="BD132" s="11"/>
      <c r="BE132" s="11"/>
      <c r="BH132" s="11"/>
      <c r="BI132" s="11"/>
      <c r="BJ132" s="11"/>
      <c r="BK132" s="11"/>
      <c r="BL132" s="11"/>
      <c r="BM132" s="11"/>
      <c r="BN132" s="11"/>
    </row>
    <row r="133" spans="1:66" s="1" customFormat="1" x14ac:dyDescent="0.3">
      <c r="A133" s="11"/>
      <c r="B133" s="1">
        <f t="shared" si="21"/>
        <v>4327</v>
      </c>
      <c r="C133" s="1">
        <v>120</v>
      </c>
      <c r="D133" s="1">
        <v>45671</v>
      </c>
      <c r="E133" s="1">
        <v>92</v>
      </c>
      <c r="F133" s="1">
        <v>0</v>
      </c>
      <c r="G133" s="1">
        <v>3996</v>
      </c>
      <c r="H133" s="1">
        <v>0</v>
      </c>
      <c r="I133" s="1">
        <v>239</v>
      </c>
      <c r="J133" s="1">
        <v>35.47</v>
      </c>
      <c r="K133" s="1">
        <v>1.1599999999999999</v>
      </c>
      <c r="L133" s="1">
        <v>25.8</v>
      </c>
      <c r="M133" s="1">
        <v>1.01</v>
      </c>
      <c r="N133" s="1">
        <v>1813</v>
      </c>
      <c r="O133" s="1">
        <v>2505</v>
      </c>
      <c r="P133" s="1">
        <v>1428</v>
      </c>
      <c r="Q133" s="1">
        <v>1059</v>
      </c>
      <c r="R133" s="1">
        <v>17</v>
      </c>
      <c r="S133" s="1">
        <v>82</v>
      </c>
      <c r="T133" s="1">
        <v>7</v>
      </c>
      <c r="U133" s="1">
        <v>0</v>
      </c>
      <c r="V133" s="1">
        <f t="shared" si="35"/>
        <v>-5</v>
      </c>
      <c r="W133" s="1">
        <f t="shared" si="36"/>
        <v>6</v>
      </c>
      <c r="X133" s="1">
        <f t="shared" si="36"/>
        <v>0</v>
      </c>
      <c r="Y133" s="1">
        <f t="shared" si="36"/>
        <v>0</v>
      </c>
      <c r="Z133" s="1">
        <f t="shared" si="37"/>
        <v>1</v>
      </c>
      <c r="AA133" s="3"/>
      <c r="AB133" s="13">
        <f t="shared" si="22"/>
        <v>5.5234573607580308E-2</v>
      </c>
      <c r="AC133" s="13">
        <f t="shared" si="23"/>
        <v>8.6540000000000006E-2</v>
      </c>
      <c r="AD133" s="13">
        <f t="shared" si="24"/>
        <v>1.8400000000000001E-3</v>
      </c>
      <c r="AE133" s="13">
        <f t="shared" si="25"/>
        <v>7.9920000000000005E-2</v>
      </c>
      <c r="AF133" s="13">
        <f t="shared" si="26"/>
        <v>4.7800000000000004E-3</v>
      </c>
      <c r="AG133" s="13">
        <f t="shared" si="27"/>
        <v>2.0000000000000002E-5</v>
      </c>
      <c r="AI133" s="11"/>
      <c r="AJ133" s="11"/>
      <c r="AK133" s="11"/>
      <c r="AL133" s="11"/>
      <c r="AM133" s="11"/>
      <c r="AN133" s="11"/>
      <c r="AO133" s="11"/>
      <c r="AP133" s="11"/>
      <c r="AQ133" s="11">
        <f t="shared" si="41"/>
        <v>131</v>
      </c>
      <c r="AR133" s="11">
        <f t="shared" si="41"/>
        <v>120</v>
      </c>
      <c r="AT133" s="107"/>
      <c r="AY133" s="1">
        <f t="shared" si="33"/>
        <v>247142.03864893242</v>
      </c>
      <c r="BA133" s="11"/>
      <c r="BB133" s="11"/>
      <c r="BC133" s="11"/>
      <c r="BD133" s="11"/>
      <c r="BE133" s="11"/>
      <c r="BH133" s="11"/>
      <c r="BI133" s="11"/>
      <c r="BJ133" s="11"/>
      <c r="BK133" s="11"/>
      <c r="BL133" s="11"/>
      <c r="BM133" s="11"/>
      <c r="BN133" s="11"/>
    </row>
    <row r="134" spans="1:66" s="1" customFormat="1" x14ac:dyDescent="0.3">
      <c r="A134" s="11"/>
      <c r="B134" s="1">
        <f t="shared" si="21"/>
        <v>4329</v>
      </c>
      <c r="C134" s="1">
        <v>121</v>
      </c>
      <c r="D134" s="1">
        <v>45669</v>
      </c>
      <c r="E134" s="1">
        <v>88</v>
      </c>
      <c r="F134" s="1">
        <v>0</v>
      </c>
      <c r="G134" s="1">
        <v>4001</v>
      </c>
      <c r="H134" s="1">
        <v>0</v>
      </c>
      <c r="I134" s="1">
        <v>240</v>
      </c>
      <c r="J134" s="1">
        <v>35.409999999999997</v>
      </c>
      <c r="K134" s="1">
        <v>1.1599999999999999</v>
      </c>
      <c r="L134" s="1">
        <v>25.8</v>
      </c>
      <c r="M134" s="1">
        <v>1.01</v>
      </c>
      <c r="N134" s="1">
        <v>1814</v>
      </c>
      <c r="O134" s="1">
        <v>2505</v>
      </c>
      <c r="P134" s="1">
        <v>1427</v>
      </c>
      <c r="Q134" s="1">
        <v>1061</v>
      </c>
      <c r="R134" s="1">
        <v>17</v>
      </c>
      <c r="S134" s="1">
        <v>77</v>
      </c>
      <c r="T134" s="1">
        <v>7</v>
      </c>
      <c r="U134" s="1">
        <v>0</v>
      </c>
      <c r="V134" s="1">
        <f t="shared" si="35"/>
        <v>-4</v>
      </c>
      <c r="W134" s="1">
        <f t="shared" si="36"/>
        <v>5</v>
      </c>
      <c r="X134" s="1">
        <f t="shared" si="36"/>
        <v>0</v>
      </c>
      <c r="Y134" s="1">
        <f t="shared" si="36"/>
        <v>1</v>
      </c>
      <c r="Z134" s="1">
        <f t="shared" si="37"/>
        <v>2</v>
      </c>
      <c r="AA134" s="3"/>
      <c r="AB134" s="13">
        <f t="shared" si="22"/>
        <v>5.5440055440055439E-2</v>
      </c>
      <c r="AC134" s="13">
        <f t="shared" si="23"/>
        <v>8.6580000000000004E-2</v>
      </c>
      <c r="AD134" s="13">
        <f t="shared" si="24"/>
        <v>1.7600000000000001E-3</v>
      </c>
      <c r="AE134" s="13">
        <f t="shared" si="25"/>
        <v>8.0019999999999994E-2</v>
      </c>
      <c r="AF134" s="13">
        <f t="shared" si="26"/>
        <v>4.7999999999999996E-3</v>
      </c>
      <c r="AG134" s="13">
        <f t="shared" si="27"/>
        <v>4.0000000000000003E-5</v>
      </c>
      <c r="AI134" s="11"/>
      <c r="AJ134" s="11"/>
      <c r="AK134" s="11"/>
      <c r="AL134" s="11"/>
      <c r="AM134" s="11"/>
      <c r="AN134" s="11"/>
      <c r="AO134" s="11"/>
      <c r="AP134" s="11"/>
      <c r="AQ134" s="11">
        <f t="shared" si="41"/>
        <v>132</v>
      </c>
      <c r="AR134" s="11">
        <f t="shared" si="41"/>
        <v>121</v>
      </c>
      <c r="AT134" s="107"/>
      <c r="AY134" s="1">
        <f t="shared" si="33"/>
        <v>247256.27116044104</v>
      </c>
      <c r="BA134" s="11"/>
      <c r="BB134" s="11"/>
      <c r="BC134" s="11"/>
      <c r="BD134" s="11"/>
      <c r="BE134" s="11"/>
      <c r="BH134" s="11"/>
      <c r="BI134" s="11"/>
      <c r="BJ134" s="11"/>
      <c r="BK134" s="11"/>
      <c r="BL134" s="11"/>
      <c r="BM134" s="11"/>
      <c r="BN134" s="11"/>
    </row>
    <row r="135" spans="1:66" s="1" customFormat="1" x14ac:dyDescent="0.3">
      <c r="A135" s="11"/>
      <c r="B135" s="1">
        <f t="shared" si="21"/>
        <v>4330</v>
      </c>
      <c r="C135" s="1">
        <v>122</v>
      </c>
      <c r="D135" s="1">
        <v>45668</v>
      </c>
      <c r="E135" s="1">
        <v>84</v>
      </c>
      <c r="F135" s="1">
        <v>0</v>
      </c>
      <c r="G135" s="1">
        <v>4006</v>
      </c>
      <c r="H135" s="1">
        <v>0</v>
      </c>
      <c r="I135" s="1">
        <v>240</v>
      </c>
      <c r="J135" s="1">
        <v>35.36</v>
      </c>
      <c r="K135" s="1">
        <v>1.1599999999999999</v>
      </c>
      <c r="L135" s="1">
        <v>25.8</v>
      </c>
      <c r="M135" s="1">
        <v>1.01</v>
      </c>
      <c r="N135" s="1">
        <v>1815</v>
      </c>
      <c r="O135" s="1">
        <v>2506</v>
      </c>
      <c r="P135" s="1">
        <v>1426</v>
      </c>
      <c r="Q135" s="1">
        <v>1062</v>
      </c>
      <c r="R135" s="1">
        <v>17</v>
      </c>
      <c r="S135" s="1">
        <v>74</v>
      </c>
      <c r="T135" s="1">
        <v>7</v>
      </c>
      <c r="U135" s="1">
        <v>0</v>
      </c>
      <c r="V135" s="1">
        <f t="shared" si="35"/>
        <v>-4</v>
      </c>
      <c r="W135" s="1">
        <f t="shared" si="36"/>
        <v>5</v>
      </c>
      <c r="X135" s="1">
        <f t="shared" si="36"/>
        <v>0</v>
      </c>
      <c r="Y135" s="1">
        <f t="shared" si="36"/>
        <v>0</v>
      </c>
      <c r="Z135" s="1">
        <f t="shared" si="37"/>
        <v>1</v>
      </c>
      <c r="AA135" s="3"/>
      <c r="AB135" s="13">
        <f t="shared" si="22"/>
        <v>5.5427251732101619E-2</v>
      </c>
      <c r="AC135" s="13">
        <f t="shared" si="23"/>
        <v>8.6599999999999996E-2</v>
      </c>
      <c r="AD135" s="13">
        <f t="shared" si="24"/>
        <v>1.6800000000000001E-3</v>
      </c>
      <c r="AE135" s="13">
        <f t="shared" si="25"/>
        <v>8.0119999999999997E-2</v>
      </c>
      <c r="AF135" s="13">
        <f t="shared" si="26"/>
        <v>4.7999999999999996E-3</v>
      </c>
      <c r="AG135" s="13">
        <f t="shared" si="27"/>
        <v>2.0000000000000002E-5</v>
      </c>
      <c r="AI135" s="11"/>
      <c r="AJ135" s="11"/>
      <c r="AK135" s="11"/>
      <c r="AL135" s="11"/>
      <c r="AM135" s="11"/>
      <c r="AN135" s="11"/>
      <c r="AO135" s="11"/>
      <c r="AP135" s="11"/>
      <c r="AQ135" s="11">
        <f t="shared" si="41"/>
        <v>133</v>
      </c>
      <c r="AR135" s="11">
        <f t="shared" si="41"/>
        <v>122</v>
      </c>
      <c r="AT135" s="107"/>
      <c r="AY135" s="1">
        <f t="shared" si="33"/>
        <v>247313.38741619536</v>
      </c>
      <c r="BA135" s="11"/>
      <c r="BB135" s="11"/>
      <c r="BC135" s="11"/>
      <c r="BD135" s="11"/>
      <c r="BE135" s="11"/>
      <c r="BH135" s="11"/>
      <c r="BI135" s="11"/>
      <c r="BJ135" s="11"/>
      <c r="BK135" s="11"/>
      <c r="BL135" s="11"/>
      <c r="BM135" s="11"/>
      <c r="BN135" s="11"/>
    </row>
    <row r="136" spans="1:66" s="1" customFormat="1" x14ac:dyDescent="0.3">
      <c r="A136" s="11"/>
      <c r="B136" s="1">
        <f t="shared" si="21"/>
        <v>4333</v>
      </c>
      <c r="C136" s="1">
        <v>123</v>
      </c>
      <c r="D136" s="1">
        <v>45666</v>
      </c>
      <c r="E136" s="1">
        <v>80</v>
      </c>
      <c r="F136" s="1">
        <v>0</v>
      </c>
      <c r="G136" s="1">
        <v>4012</v>
      </c>
      <c r="H136" s="1">
        <v>0</v>
      </c>
      <c r="I136" s="1">
        <v>241</v>
      </c>
      <c r="J136" s="1">
        <v>35.299999999999997</v>
      </c>
      <c r="K136" s="1">
        <v>1.1599999999999999</v>
      </c>
      <c r="L136" s="1">
        <v>25.8</v>
      </c>
      <c r="M136" s="1">
        <v>1.01</v>
      </c>
      <c r="N136" s="1">
        <v>1816</v>
      </c>
      <c r="O136" s="1">
        <v>2507</v>
      </c>
      <c r="P136" s="1">
        <v>1425</v>
      </c>
      <c r="Q136" s="1">
        <v>1064</v>
      </c>
      <c r="R136" s="1">
        <v>17</v>
      </c>
      <c r="S136" s="1">
        <v>69</v>
      </c>
      <c r="T136" s="1">
        <v>6</v>
      </c>
      <c r="U136" s="1">
        <v>0</v>
      </c>
      <c r="V136" s="1">
        <f t="shared" si="35"/>
        <v>-4</v>
      </c>
      <c r="W136" s="1">
        <f t="shared" si="36"/>
        <v>6</v>
      </c>
      <c r="X136" s="1">
        <f t="shared" si="36"/>
        <v>0</v>
      </c>
      <c r="Y136" s="1">
        <f t="shared" si="36"/>
        <v>1</v>
      </c>
      <c r="Z136" s="1">
        <f t="shared" si="37"/>
        <v>3</v>
      </c>
      <c r="AA136" s="3"/>
      <c r="AB136" s="13">
        <f t="shared" si="22"/>
        <v>5.5619663051003923E-2</v>
      </c>
      <c r="AC136" s="13">
        <f t="shared" si="23"/>
        <v>8.6660000000000001E-2</v>
      </c>
      <c r="AD136" s="13">
        <f t="shared" si="24"/>
        <v>1.6000000000000001E-3</v>
      </c>
      <c r="AE136" s="13">
        <f t="shared" si="25"/>
        <v>8.0240000000000006E-2</v>
      </c>
      <c r="AF136" s="13">
        <f t="shared" si="26"/>
        <v>4.8199999999999996E-3</v>
      </c>
      <c r="AG136" s="13">
        <f t="shared" si="27"/>
        <v>6.0000000000000002E-5</v>
      </c>
      <c r="AI136" s="11"/>
      <c r="AJ136" s="11"/>
      <c r="AK136" s="11"/>
      <c r="AL136" s="11"/>
      <c r="AM136" s="11"/>
      <c r="AN136" s="11"/>
      <c r="AO136" s="11"/>
      <c r="AP136" s="11"/>
      <c r="AQ136" s="11">
        <f t="shared" si="41"/>
        <v>134</v>
      </c>
      <c r="AR136" s="11">
        <f t="shared" si="41"/>
        <v>123</v>
      </c>
      <c r="AT136" s="107"/>
      <c r="AY136" s="1">
        <f t="shared" si="33"/>
        <v>247484.7361834583</v>
      </c>
      <c r="BA136" s="11"/>
      <c r="BB136" s="11"/>
      <c r="BC136" s="11"/>
      <c r="BD136" s="11"/>
      <c r="BE136" s="11"/>
      <c r="BH136" s="11"/>
      <c r="BI136" s="11"/>
      <c r="BJ136" s="11"/>
      <c r="BK136" s="11"/>
      <c r="BL136" s="11"/>
      <c r="BM136" s="11"/>
      <c r="BN136" s="11"/>
    </row>
    <row r="137" spans="1:66" s="1" customFormat="1" x14ac:dyDescent="0.3">
      <c r="A137" s="11"/>
      <c r="B137" s="1">
        <f t="shared" si="21"/>
        <v>4333</v>
      </c>
      <c r="C137" s="1">
        <v>124</v>
      </c>
      <c r="D137" s="1">
        <v>45665</v>
      </c>
      <c r="E137" s="1">
        <v>76</v>
      </c>
      <c r="F137" s="1">
        <v>0</v>
      </c>
      <c r="G137" s="1">
        <v>4016</v>
      </c>
      <c r="H137" s="1">
        <v>0</v>
      </c>
      <c r="I137" s="1">
        <v>241</v>
      </c>
      <c r="J137" s="1">
        <v>35.25</v>
      </c>
      <c r="K137" s="1">
        <v>1.1599999999999999</v>
      </c>
      <c r="L137" s="1">
        <v>25.8</v>
      </c>
      <c r="M137" s="1">
        <v>1.01</v>
      </c>
      <c r="N137" s="1">
        <v>1817</v>
      </c>
      <c r="O137" s="1">
        <v>2507</v>
      </c>
      <c r="P137" s="1">
        <v>1423</v>
      </c>
      <c r="Q137" s="1">
        <v>1066</v>
      </c>
      <c r="R137" s="1">
        <v>17</v>
      </c>
      <c r="S137" s="1">
        <v>66</v>
      </c>
      <c r="T137" s="1">
        <v>6</v>
      </c>
      <c r="U137" s="1">
        <v>0</v>
      </c>
      <c r="V137" s="1">
        <f t="shared" si="35"/>
        <v>-4</v>
      </c>
      <c r="W137" s="1">
        <f t="shared" si="36"/>
        <v>4</v>
      </c>
      <c r="X137" s="1">
        <f t="shared" si="36"/>
        <v>0</v>
      </c>
      <c r="Y137" s="1">
        <f t="shared" si="36"/>
        <v>0</v>
      </c>
      <c r="Z137" s="1">
        <f t="shared" si="37"/>
        <v>0</v>
      </c>
      <c r="AA137" s="3"/>
      <c r="AB137" s="13">
        <f t="shared" si="22"/>
        <v>5.5619663051003923E-2</v>
      </c>
      <c r="AC137" s="13">
        <f t="shared" si="23"/>
        <v>8.6660000000000001E-2</v>
      </c>
      <c r="AD137" s="13">
        <f t="shared" si="24"/>
        <v>1.5200000000000001E-3</v>
      </c>
      <c r="AE137" s="13">
        <f t="shared" si="25"/>
        <v>8.0320000000000003E-2</v>
      </c>
      <c r="AF137" s="13">
        <f t="shared" si="26"/>
        <v>4.8199999999999996E-3</v>
      </c>
      <c r="AG137" s="13">
        <f t="shared" si="27"/>
        <v>0</v>
      </c>
      <c r="AI137" s="11"/>
      <c r="AJ137" s="11"/>
      <c r="AK137" s="11"/>
      <c r="AL137" s="11"/>
      <c r="AM137" s="11"/>
      <c r="AN137" s="11"/>
      <c r="AO137" s="11"/>
      <c r="AP137" s="11"/>
      <c r="AQ137" s="11">
        <f t="shared" si="41"/>
        <v>135</v>
      </c>
      <c r="AR137" s="11">
        <f t="shared" si="41"/>
        <v>124</v>
      </c>
      <c r="AT137" s="107"/>
      <c r="AY137" s="1">
        <f t="shared" si="33"/>
        <v>247484.7361834583</v>
      </c>
      <c r="BA137" s="11"/>
      <c r="BB137" s="11"/>
      <c r="BC137" s="11"/>
      <c r="BD137" s="11"/>
      <c r="BE137" s="11"/>
      <c r="BH137" s="11"/>
      <c r="BI137" s="11"/>
      <c r="BJ137" s="11"/>
      <c r="BK137" s="11"/>
      <c r="BL137" s="11"/>
      <c r="BM137" s="11"/>
      <c r="BN137" s="11"/>
    </row>
    <row r="138" spans="1:66" s="1" customFormat="1" x14ac:dyDescent="0.3">
      <c r="A138" s="11"/>
      <c r="B138" s="1">
        <f t="shared" si="21"/>
        <v>4335</v>
      </c>
      <c r="C138" s="1">
        <v>125</v>
      </c>
      <c r="D138" s="1">
        <v>45663</v>
      </c>
      <c r="E138" s="1">
        <v>74</v>
      </c>
      <c r="F138" s="1">
        <v>0</v>
      </c>
      <c r="G138" s="1">
        <v>4020</v>
      </c>
      <c r="H138" s="1">
        <v>0</v>
      </c>
      <c r="I138" s="1">
        <v>241</v>
      </c>
      <c r="J138" s="1">
        <v>35.19</v>
      </c>
      <c r="K138" s="1">
        <v>1.1599999999999999</v>
      </c>
      <c r="L138" s="1">
        <v>25.8</v>
      </c>
      <c r="M138" s="1">
        <v>1.01</v>
      </c>
      <c r="N138" s="1">
        <v>1818</v>
      </c>
      <c r="O138" s="1">
        <v>2508</v>
      </c>
      <c r="P138" s="1">
        <v>1422</v>
      </c>
      <c r="Q138" s="1">
        <v>1067</v>
      </c>
      <c r="R138" s="1">
        <v>17</v>
      </c>
      <c r="S138" s="1">
        <v>64</v>
      </c>
      <c r="T138" s="1">
        <v>6</v>
      </c>
      <c r="U138" s="1">
        <v>0</v>
      </c>
      <c r="V138" s="1">
        <f t="shared" si="35"/>
        <v>-2</v>
      </c>
      <c r="W138" s="1">
        <f t="shared" si="36"/>
        <v>4</v>
      </c>
      <c r="X138" s="1">
        <f t="shared" si="36"/>
        <v>0</v>
      </c>
      <c r="Y138" s="1">
        <f t="shared" si="36"/>
        <v>0</v>
      </c>
      <c r="Z138" s="1">
        <f t="shared" si="37"/>
        <v>2</v>
      </c>
      <c r="AA138" s="3"/>
      <c r="AB138" s="13">
        <f t="shared" si="22"/>
        <v>5.5594002306805078E-2</v>
      </c>
      <c r="AC138" s="13">
        <f t="shared" si="23"/>
        <v>8.6699999999999999E-2</v>
      </c>
      <c r="AD138" s="13">
        <f t="shared" si="24"/>
        <v>1.48E-3</v>
      </c>
      <c r="AE138" s="13">
        <f t="shared" si="25"/>
        <v>8.0399999999999999E-2</v>
      </c>
      <c r="AF138" s="13">
        <f t="shared" si="26"/>
        <v>4.8199999999999996E-3</v>
      </c>
      <c r="AG138" s="13">
        <f t="shared" si="27"/>
        <v>4.0000000000000003E-5</v>
      </c>
      <c r="AI138" s="11"/>
      <c r="AJ138" s="11"/>
      <c r="AK138" s="11"/>
      <c r="AL138" s="11"/>
      <c r="AM138" s="11"/>
      <c r="AN138" s="11"/>
      <c r="AO138" s="11"/>
      <c r="AP138" s="11"/>
      <c r="AQ138" s="11">
        <f t="shared" si="41"/>
        <v>136</v>
      </c>
      <c r="AR138" s="11">
        <f t="shared" si="41"/>
        <v>125</v>
      </c>
      <c r="AT138" s="107"/>
      <c r="AY138" s="1">
        <f t="shared" si="33"/>
        <v>247598.96869496696</v>
      </c>
      <c r="BA138" s="11"/>
      <c r="BB138" s="11"/>
      <c r="BC138" s="11"/>
      <c r="BD138" s="11"/>
      <c r="BE138" s="11"/>
      <c r="BH138" s="11"/>
      <c r="BI138" s="11"/>
      <c r="BJ138" s="11"/>
      <c r="BK138" s="11"/>
      <c r="BL138" s="11"/>
      <c r="BM138" s="11"/>
      <c r="BN138" s="11"/>
    </row>
    <row r="139" spans="1:66" s="1" customFormat="1" x14ac:dyDescent="0.3">
      <c r="A139" s="11"/>
      <c r="B139" s="1">
        <f t="shared" si="21"/>
        <v>4336</v>
      </c>
      <c r="C139" s="1">
        <v>126</v>
      </c>
      <c r="D139" s="1">
        <v>45661</v>
      </c>
      <c r="E139" s="1">
        <v>70</v>
      </c>
      <c r="F139" s="1">
        <v>0</v>
      </c>
      <c r="G139" s="1">
        <v>4025</v>
      </c>
      <c r="H139" s="1">
        <v>0</v>
      </c>
      <c r="I139" s="1">
        <v>241</v>
      </c>
      <c r="J139" s="1">
        <v>35.14</v>
      </c>
      <c r="K139" s="1">
        <v>1.1599999999999999</v>
      </c>
      <c r="L139" s="1">
        <v>25.8</v>
      </c>
      <c r="M139" s="1">
        <v>1.01</v>
      </c>
      <c r="N139" s="1">
        <v>1819</v>
      </c>
      <c r="O139" s="1">
        <v>2509</v>
      </c>
      <c r="P139" s="1">
        <v>1421</v>
      </c>
      <c r="Q139" s="1">
        <v>1069</v>
      </c>
      <c r="R139" s="1">
        <v>17</v>
      </c>
      <c r="S139" s="1">
        <v>61</v>
      </c>
      <c r="T139" s="1">
        <v>6</v>
      </c>
      <c r="U139" s="1">
        <v>0</v>
      </c>
      <c r="V139" s="1">
        <f t="shared" si="35"/>
        <v>-4</v>
      </c>
      <c r="W139" s="1">
        <f t="shared" si="36"/>
        <v>5</v>
      </c>
      <c r="X139" s="1">
        <f t="shared" si="36"/>
        <v>0</v>
      </c>
      <c r="Y139" s="1">
        <f t="shared" si="36"/>
        <v>0</v>
      </c>
      <c r="Z139" s="1">
        <f t="shared" si="37"/>
        <v>1</v>
      </c>
      <c r="AA139" s="3"/>
      <c r="AB139" s="13">
        <f t="shared" si="22"/>
        <v>5.5581180811808115E-2</v>
      </c>
      <c r="AC139" s="13">
        <f t="shared" si="23"/>
        <v>8.6720000000000005E-2</v>
      </c>
      <c r="AD139" s="13">
        <f t="shared" si="24"/>
        <v>1.4E-3</v>
      </c>
      <c r="AE139" s="13">
        <f t="shared" si="25"/>
        <v>8.0500000000000002E-2</v>
      </c>
      <c r="AF139" s="13">
        <f t="shared" si="26"/>
        <v>4.8199999999999996E-3</v>
      </c>
      <c r="AG139" s="13">
        <f t="shared" si="27"/>
        <v>2.0000000000000002E-5</v>
      </c>
      <c r="AI139" s="11"/>
      <c r="AJ139" s="11"/>
      <c r="AK139" s="11"/>
      <c r="AL139" s="11"/>
      <c r="AM139" s="11"/>
      <c r="AN139" s="11"/>
      <c r="AO139" s="11"/>
      <c r="AP139" s="11"/>
      <c r="AQ139" s="11">
        <f t="shared" si="41"/>
        <v>137</v>
      </c>
      <c r="AR139" s="11">
        <f t="shared" si="41"/>
        <v>126</v>
      </c>
      <c r="AT139" s="107"/>
      <c r="AY139" s="1">
        <f t="shared" si="33"/>
        <v>247656.08495072127</v>
      </c>
      <c r="BA139" s="11"/>
      <c r="BB139" s="11"/>
      <c r="BC139" s="11"/>
      <c r="BD139" s="11"/>
      <c r="BE139" s="11"/>
      <c r="BH139" s="11"/>
      <c r="BI139" s="11"/>
      <c r="BJ139" s="11"/>
      <c r="BK139" s="11"/>
      <c r="BL139" s="11"/>
      <c r="BM139" s="11"/>
      <c r="BN139" s="11"/>
    </row>
    <row r="140" spans="1:66" s="1" customFormat="1" x14ac:dyDescent="0.3">
      <c r="A140" s="11"/>
      <c r="B140" s="1">
        <f t="shared" si="21"/>
        <v>4339</v>
      </c>
      <c r="C140" s="1">
        <v>127</v>
      </c>
      <c r="D140" s="1">
        <v>45660</v>
      </c>
      <c r="E140" s="1">
        <v>68</v>
      </c>
      <c r="F140" s="1">
        <v>0</v>
      </c>
      <c r="G140" s="1">
        <v>4029</v>
      </c>
      <c r="H140" s="1">
        <v>0</v>
      </c>
      <c r="I140" s="1">
        <v>242</v>
      </c>
      <c r="J140" s="1">
        <v>35.090000000000003</v>
      </c>
      <c r="K140" s="1">
        <v>1.1599999999999999</v>
      </c>
      <c r="L140" s="1">
        <v>25.8</v>
      </c>
      <c r="M140" s="1">
        <v>1.01</v>
      </c>
      <c r="N140" s="1">
        <v>1819</v>
      </c>
      <c r="O140" s="1">
        <v>2509</v>
      </c>
      <c r="P140" s="1">
        <v>1420</v>
      </c>
      <c r="Q140" s="1">
        <v>1071</v>
      </c>
      <c r="R140" s="1">
        <v>17</v>
      </c>
      <c r="S140" s="1">
        <v>59</v>
      </c>
      <c r="T140" s="1">
        <v>5</v>
      </c>
      <c r="U140" s="1">
        <v>0</v>
      </c>
      <c r="V140" s="1">
        <f t="shared" si="35"/>
        <v>-2</v>
      </c>
      <c r="W140" s="1">
        <f t="shared" si="36"/>
        <v>4</v>
      </c>
      <c r="X140" s="1">
        <f t="shared" si="36"/>
        <v>0</v>
      </c>
      <c r="Y140" s="1">
        <f t="shared" si="36"/>
        <v>1</v>
      </c>
      <c r="Z140" s="1">
        <f t="shared" si="37"/>
        <v>3</v>
      </c>
      <c r="AA140" s="3"/>
      <c r="AB140" s="13">
        <f t="shared" si="22"/>
        <v>5.57732196358608E-2</v>
      </c>
      <c r="AC140" s="13">
        <f t="shared" si="23"/>
        <v>8.6779999999999996E-2</v>
      </c>
      <c r="AD140" s="13">
        <f t="shared" si="24"/>
        <v>1.3600000000000001E-3</v>
      </c>
      <c r="AE140" s="13">
        <f t="shared" si="25"/>
        <v>8.0579999999999999E-2</v>
      </c>
      <c r="AF140" s="13">
        <f t="shared" si="26"/>
        <v>4.8399999999999997E-3</v>
      </c>
      <c r="AG140" s="13">
        <f t="shared" si="27"/>
        <v>6.0000000000000002E-5</v>
      </c>
      <c r="AI140" s="11"/>
      <c r="AJ140" s="11"/>
      <c r="AK140" s="11"/>
      <c r="AL140" s="11"/>
      <c r="AM140" s="11"/>
      <c r="AN140" s="11"/>
      <c r="AO140" s="11"/>
      <c r="AP140" s="11"/>
      <c r="AQ140" s="11">
        <f t="shared" si="41"/>
        <v>138</v>
      </c>
      <c r="AR140" s="11">
        <f t="shared" si="41"/>
        <v>127</v>
      </c>
      <c r="AT140" s="107"/>
      <c r="AY140" s="1">
        <f t="shared" si="33"/>
        <v>247827.43371798421</v>
      </c>
      <c r="BA140" s="11"/>
      <c r="BB140" s="11"/>
      <c r="BC140" s="11"/>
      <c r="BD140" s="11"/>
      <c r="BE140" s="11"/>
      <c r="BH140" s="11"/>
      <c r="BI140" s="11"/>
      <c r="BJ140" s="11"/>
      <c r="BK140" s="11"/>
      <c r="BL140" s="11"/>
      <c r="BM140" s="11"/>
      <c r="BN140" s="11"/>
    </row>
    <row r="141" spans="1:66" s="1" customFormat="1" x14ac:dyDescent="0.3">
      <c r="A141" s="11"/>
      <c r="B141" s="1">
        <f t="shared" si="21"/>
        <v>4339</v>
      </c>
      <c r="C141" s="1">
        <v>128</v>
      </c>
      <c r="D141" s="1">
        <v>45659</v>
      </c>
      <c r="E141" s="1">
        <v>64</v>
      </c>
      <c r="F141" s="1">
        <v>0</v>
      </c>
      <c r="G141" s="1">
        <v>4033</v>
      </c>
      <c r="H141" s="1">
        <v>0</v>
      </c>
      <c r="I141" s="1">
        <v>242</v>
      </c>
      <c r="J141" s="1">
        <v>35.04</v>
      </c>
      <c r="K141" s="1">
        <v>1.1599999999999999</v>
      </c>
      <c r="L141" s="1">
        <v>25.8</v>
      </c>
      <c r="M141" s="1">
        <v>1.01</v>
      </c>
      <c r="N141" s="1">
        <v>1820</v>
      </c>
      <c r="O141" s="1">
        <v>2509</v>
      </c>
      <c r="P141" s="1">
        <v>1419</v>
      </c>
      <c r="Q141" s="1">
        <v>1073</v>
      </c>
      <c r="R141" s="1">
        <v>17</v>
      </c>
      <c r="S141" s="1">
        <v>56</v>
      </c>
      <c r="T141" s="1">
        <v>5</v>
      </c>
      <c r="U141" s="1">
        <v>0</v>
      </c>
      <c r="V141" s="1">
        <f t="shared" si="35"/>
        <v>-4</v>
      </c>
      <c r="W141" s="1">
        <f t="shared" si="36"/>
        <v>4</v>
      </c>
      <c r="X141" s="1">
        <f t="shared" si="36"/>
        <v>0</v>
      </c>
      <c r="Y141" s="1">
        <f t="shared" si="36"/>
        <v>0</v>
      </c>
      <c r="Z141" s="1">
        <f t="shared" si="37"/>
        <v>0</v>
      </c>
      <c r="AA141" s="3"/>
      <c r="AB141" s="13">
        <f t="shared" si="22"/>
        <v>5.57732196358608E-2</v>
      </c>
      <c r="AC141" s="13">
        <f t="shared" si="23"/>
        <v>8.6779999999999996E-2</v>
      </c>
      <c r="AD141" s="13">
        <f t="shared" si="24"/>
        <v>1.2800000000000001E-3</v>
      </c>
      <c r="AE141" s="13">
        <f t="shared" si="25"/>
        <v>8.0659999999999996E-2</v>
      </c>
      <c r="AF141" s="13">
        <f t="shared" si="26"/>
        <v>4.8399999999999997E-3</v>
      </c>
      <c r="AG141" s="13">
        <f t="shared" si="27"/>
        <v>0</v>
      </c>
      <c r="AI141" s="11"/>
      <c r="AJ141" s="11"/>
      <c r="AK141" s="11"/>
      <c r="AL141" s="11"/>
      <c r="AM141" s="11"/>
      <c r="AN141" s="11"/>
      <c r="AO141" s="11"/>
      <c r="AP141" s="11"/>
      <c r="AQ141" s="11">
        <f t="shared" si="41"/>
        <v>139</v>
      </c>
      <c r="AR141" s="11">
        <f t="shared" si="41"/>
        <v>128</v>
      </c>
      <c r="AT141" s="107"/>
      <c r="AY141" s="1">
        <f t="shared" si="33"/>
        <v>247827.43371798421</v>
      </c>
      <c r="BA141" s="11"/>
      <c r="BB141" s="11"/>
      <c r="BC141" s="11"/>
      <c r="BD141" s="11"/>
      <c r="BE141" s="11"/>
      <c r="BH141" s="11"/>
      <c r="BI141" s="11"/>
      <c r="BJ141" s="11"/>
      <c r="BK141" s="11"/>
      <c r="BL141" s="11"/>
      <c r="BM141" s="11"/>
      <c r="BN141" s="11"/>
    </row>
    <row r="142" spans="1:66" s="1" customFormat="1" x14ac:dyDescent="0.3">
      <c r="A142" s="11"/>
      <c r="B142" s="1">
        <f t="shared" ref="B142:B205" si="42">IF(C142="",NA(),E142+G142+H142+I142)</f>
        <v>4340</v>
      </c>
      <c r="C142" s="1">
        <v>129</v>
      </c>
      <c r="D142" s="1">
        <v>45658</v>
      </c>
      <c r="E142" s="1">
        <v>61</v>
      </c>
      <c r="F142" s="1">
        <v>0</v>
      </c>
      <c r="G142" s="1">
        <v>4037</v>
      </c>
      <c r="H142" s="1">
        <v>0</v>
      </c>
      <c r="I142" s="1">
        <v>242</v>
      </c>
      <c r="J142" s="1">
        <v>34.99</v>
      </c>
      <c r="K142" s="1">
        <v>1.1599999999999999</v>
      </c>
      <c r="L142" s="1">
        <v>25.8</v>
      </c>
      <c r="M142" s="1">
        <v>1.01</v>
      </c>
      <c r="N142" s="1">
        <v>1821</v>
      </c>
      <c r="O142" s="1">
        <v>2509</v>
      </c>
      <c r="P142" s="1">
        <v>1417</v>
      </c>
      <c r="Q142" s="1">
        <v>1075</v>
      </c>
      <c r="R142" s="1">
        <v>17</v>
      </c>
      <c r="S142" s="1">
        <v>53</v>
      </c>
      <c r="T142" s="1">
        <v>5</v>
      </c>
      <c r="U142" s="1">
        <v>0</v>
      </c>
      <c r="V142" s="1">
        <f t="shared" si="35"/>
        <v>-3</v>
      </c>
      <c r="W142" s="1">
        <f t="shared" si="36"/>
        <v>4</v>
      </c>
      <c r="X142" s="1">
        <f t="shared" si="36"/>
        <v>0</v>
      </c>
      <c r="Y142" s="1">
        <f t="shared" si="36"/>
        <v>0</v>
      </c>
      <c r="Z142" s="1">
        <f t="shared" si="37"/>
        <v>1</v>
      </c>
      <c r="AA142" s="3"/>
      <c r="AB142" s="13">
        <f t="shared" ref="AB142:AB205" si="43">IF(OR(ISNA(B142),B142=0),NA(),I142/B142)</f>
        <v>5.5760368663594469E-2</v>
      </c>
      <c r="AC142" s="13">
        <f t="shared" ref="AC142:AC205" si="44">IF(OR(ISNA(B142),B142=0),NA(),B142/$AC$11)</f>
        <v>8.6800000000000002E-2</v>
      </c>
      <c r="AD142" s="13">
        <f t="shared" ref="AD142:AD205" si="45">IF(OR(ISNA(B142),B142=0),NA(),E142/$AC$11)</f>
        <v>1.2199999999999999E-3</v>
      </c>
      <c r="AE142" s="13">
        <f t="shared" ref="AE142:AE205" si="46">IF(OR(ISNA(B142),B142=0),NA(),G142/$AC$11)</f>
        <v>8.0740000000000006E-2</v>
      </c>
      <c r="AF142" s="13">
        <f t="shared" ref="AF142:AF205" si="47">IF(OR(ISNA(B142),B142=0),NA(),I142/$AC$11)</f>
        <v>4.8399999999999997E-3</v>
      </c>
      <c r="AG142" s="13">
        <f t="shared" ref="AG142:AG205" si="48">+IF(OR(ISNA(B142),B142=0),NA(),Z142/$AC$11)</f>
        <v>2.0000000000000002E-5</v>
      </c>
      <c r="AI142" s="11"/>
      <c r="AJ142" s="11"/>
      <c r="AK142" s="11"/>
      <c r="AL142" s="11"/>
      <c r="AM142" s="11"/>
      <c r="AN142" s="11"/>
      <c r="AO142" s="11"/>
      <c r="AP142" s="11"/>
      <c r="AQ142" s="11">
        <f t="shared" si="41"/>
        <v>140</v>
      </c>
      <c r="AR142" s="11">
        <f t="shared" si="41"/>
        <v>129</v>
      </c>
      <c r="AT142" s="107"/>
      <c r="AY142" s="1">
        <f t="shared" si="33"/>
        <v>247884.54997373853</v>
      </c>
      <c r="BA142" s="11"/>
      <c r="BB142" s="11"/>
      <c r="BC142" s="11"/>
      <c r="BD142" s="11"/>
      <c r="BE142" s="11"/>
      <c r="BH142" s="11"/>
      <c r="BI142" s="11"/>
      <c r="BJ142" s="11"/>
      <c r="BK142" s="11"/>
      <c r="BL142" s="11"/>
      <c r="BM142" s="11"/>
      <c r="BN142" s="11"/>
    </row>
    <row r="143" spans="1:66" s="1" customFormat="1" x14ac:dyDescent="0.3">
      <c r="A143" s="11"/>
      <c r="B143" s="1">
        <f t="shared" si="42"/>
        <v>4340</v>
      </c>
      <c r="C143" s="1">
        <v>130</v>
      </c>
      <c r="D143" s="1">
        <v>45657</v>
      </c>
      <c r="E143" s="1">
        <v>57</v>
      </c>
      <c r="F143" s="1">
        <v>0</v>
      </c>
      <c r="G143" s="1">
        <v>4041</v>
      </c>
      <c r="H143" s="1">
        <v>0</v>
      </c>
      <c r="I143" s="1">
        <v>242</v>
      </c>
      <c r="J143" s="1">
        <v>34.94</v>
      </c>
      <c r="K143" s="1">
        <v>1.1599999999999999</v>
      </c>
      <c r="L143" s="1">
        <v>25.8</v>
      </c>
      <c r="M143" s="1">
        <v>1.01</v>
      </c>
      <c r="N143" s="1">
        <v>1822</v>
      </c>
      <c r="O143" s="1">
        <v>2510</v>
      </c>
      <c r="P143" s="1">
        <v>1415</v>
      </c>
      <c r="Q143" s="1">
        <v>1077</v>
      </c>
      <c r="R143" s="1">
        <v>17</v>
      </c>
      <c r="S143" s="1">
        <v>50</v>
      </c>
      <c r="T143" s="1">
        <v>4</v>
      </c>
      <c r="U143" s="1">
        <v>0</v>
      </c>
      <c r="V143" s="1">
        <f t="shared" si="35"/>
        <v>-4</v>
      </c>
      <c r="W143" s="1">
        <f t="shared" si="36"/>
        <v>4</v>
      </c>
      <c r="X143" s="1">
        <f t="shared" si="36"/>
        <v>0</v>
      </c>
      <c r="Y143" s="1">
        <f t="shared" si="36"/>
        <v>0</v>
      </c>
      <c r="Z143" s="1">
        <f t="shared" si="37"/>
        <v>0</v>
      </c>
      <c r="AA143" s="3"/>
      <c r="AB143" s="13">
        <f t="shared" si="43"/>
        <v>5.5760368663594469E-2</v>
      </c>
      <c r="AC143" s="13">
        <f t="shared" si="44"/>
        <v>8.6800000000000002E-2</v>
      </c>
      <c r="AD143" s="13">
        <f t="shared" si="45"/>
        <v>1.14E-3</v>
      </c>
      <c r="AE143" s="13">
        <f t="shared" si="46"/>
        <v>8.0820000000000003E-2</v>
      </c>
      <c r="AF143" s="13">
        <f t="shared" si="47"/>
        <v>4.8399999999999997E-3</v>
      </c>
      <c r="AG143" s="13">
        <f t="shared" si="48"/>
        <v>0</v>
      </c>
      <c r="AI143" s="11"/>
      <c r="AJ143" s="11"/>
      <c r="AK143" s="11"/>
      <c r="AL143" s="11"/>
      <c r="AM143" s="11"/>
      <c r="AN143" s="11"/>
      <c r="AO143" s="11"/>
      <c r="AP143" s="11"/>
      <c r="AQ143" s="11">
        <f t="shared" si="41"/>
        <v>141</v>
      </c>
      <c r="AR143" s="11">
        <f t="shared" si="41"/>
        <v>130</v>
      </c>
      <c r="AT143" s="107"/>
      <c r="AY143" s="1">
        <f t="shared" ref="AY143:AY152" si="49">+$BB$14*B143</f>
        <v>247884.54997373853</v>
      </c>
      <c r="BA143" s="11"/>
      <c r="BB143" s="11"/>
      <c r="BC143" s="11"/>
      <c r="BD143" s="11"/>
      <c r="BE143" s="11"/>
      <c r="BH143" s="11"/>
      <c r="BI143" s="11"/>
      <c r="BJ143" s="11"/>
      <c r="BK143" s="11"/>
      <c r="BL143" s="11"/>
      <c r="BM143" s="11"/>
      <c r="BN143" s="11"/>
    </row>
    <row r="144" spans="1:66" s="1" customFormat="1" x14ac:dyDescent="0.3">
      <c r="A144" s="11"/>
      <c r="B144" s="1">
        <f t="shared" si="42"/>
        <v>4341</v>
      </c>
      <c r="C144" s="1">
        <v>131</v>
      </c>
      <c r="D144" s="1">
        <v>45656</v>
      </c>
      <c r="E144" s="1">
        <v>54</v>
      </c>
      <c r="F144" s="1">
        <v>0</v>
      </c>
      <c r="G144" s="1">
        <v>4045</v>
      </c>
      <c r="H144" s="1">
        <v>0</v>
      </c>
      <c r="I144" s="1">
        <v>242</v>
      </c>
      <c r="J144" s="1">
        <v>34.89</v>
      </c>
      <c r="K144" s="1">
        <v>1.1599999999999999</v>
      </c>
      <c r="L144" s="1">
        <v>25.8</v>
      </c>
      <c r="M144" s="1">
        <v>1.01</v>
      </c>
      <c r="N144" s="1">
        <v>1823</v>
      </c>
      <c r="O144" s="1">
        <v>2510</v>
      </c>
      <c r="P144" s="1">
        <v>1414</v>
      </c>
      <c r="Q144" s="1">
        <v>1078</v>
      </c>
      <c r="R144" s="1">
        <v>17</v>
      </c>
      <c r="S144" s="1">
        <v>47</v>
      </c>
      <c r="T144" s="1">
        <v>4</v>
      </c>
      <c r="U144" s="1">
        <v>0</v>
      </c>
      <c r="V144" s="1">
        <f t="shared" ref="V144:V207" si="50">IF($C144="","",E144-E143)</f>
        <v>-3</v>
      </c>
      <c r="W144" s="1">
        <f t="shared" ref="W144:Y207" si="51">IF($C144="","",G144-G143)</f>
        <v>4</v>
      </c>
      <c r="X144" s="1">
        <f t="shared" si="51"/>
        <v>0</v>
      </c>
      <c r="Y144" s="1">
        <f t="shared" si="51"/>
        <v>0</v>
      </c>
      <c r="Z144" s="1">
        <f t="shared" ref="Z144:Z207" si="52">IF(OR($C144="",ISNA($C144)),NA(),V144+W144+X144+Y144)</f>
        <v>1</v>
      </c>
      <c r="AA144" s="3"/>
      <c r="AB144" s="13">
        <f t="shared" si="43"/>
        <v>5.574752361207095E-2</v>
      </c>
      <c r="AC144" s="13">
        <f t="shared" si="44"/>
        <v>8.6819999999999994E-2</v>
      </c>
      <c r="AD144" s="13">
        <f t="shared" si="45"/>
        <v>1.08E-3</v>
      </c>
      <c r="AE144" s="13">
        <f t="shared" si="46"/>
        <v>8.09E-2</v>
      </c>
      <c r="AF144" s="13">
        <f t="shared" si="47"/>
        <v>4.8399999999999997E-3</v>
      </c>
      <c r="AG144" s="13">
        <f t="shared" si="48"/>
        <v>2.0000000000000002E-5</v>
      </c>
      <c r="AI144" s="11"/>
      <c r="AJ144" s="11"/>
      <c r="AK144" s="11"/>
      <c r="AL144" s="11"/>
      <c r="AM144" s="11"/>
      <c r="AN144" s="11"/>
      <c r="AO144" s="11"/>
      <c r="AP144" s="11"/>
      <c r="AQ144" s="11">
        <f t="shared" ref="AQ144:AR159" si="53">+AQ143+1</f>
        <v>142</v>
      </c>
      <c r="AR144" s="11">
        <f t="shared" si="53"/>
        <v>131</v>
      </c>
      <c r="AT144" s="107"/>
      <c r="AY144" s="1">
        <f t="shared" si="49"/>
        <v>247941.66622949284</v>
      </c>
      <c r="BA144" s="11"/>
      <c r="BB144" s="11"/>
      <c r="BC144" s="11"/>
      <c r="BD144" s="11"/>
      <c r="BE144" s="11"/>
      <c r="BH144" s="11"/>
      <c r="BI144" s="11"/>
      <c r="BJ144" s="11"/>
      <c r="BK144" s="11"/>
      <c r="BL144" s="11"/>
      <c r="BM144" s="11"/>
      <c r="BN144" s="11"/>
    </row>
    <row r="145" spans="1:66" s="1" customFormat="1" x14ac:dyDescent="0.3">
      <c r="A145" s="11"/>
      <c r="B145" s="1">
        <f t="shared" si="42"/>
        <v>4343</v>
      </c>
      <c r="C145" s="1">
        <v>132</v>
      </c>
      <c r="D145" s="1">
        <v>45655</v>
      </c>
      <c r="E145" s="1">
        <v>51</v>
      </c>
      <c r="F145" s="1">
        <v>0</v>
      </c>
      <c r="G145" s="1">
        <v>4049</v>
      </c>
      <c r="H145" s="1">
        <v>0</v>
      </c>
      <c r="I145" s="1">
        <v>243</v>
      </c>
      <c r="J145" s="1">
        <v>34.840000000000003</v>
      </c>
      <c r="K145" s="1">
        <v>1.1599999999999999</v>
      </c>
      <c r="L145" s="1">
        <v>25.8</v>
      </c>
      <c r="M145" s="1">
        <v>1.01</v>
      </c>
      <c r="N145" s="1">
        <v>1823</v>
      </c>
      <c r="O145" s="1">
        <v>2510</v>
      </c>
      <c r="P145" s="1">
        <v>1412</v>
      </c>
      <c r="Q145" s="1">
        <v>1080</v>
      </c>
      <c r="R145" s="1">
        <v>17</v>
      </c>
      <c r="S145" s="1">
        <v>45</v>
      </c>
      <c r="T145" s="1">
        <v>4</v>
      </c>
      <c r="U145" s="1">
        <v>0</v>
      </c>
      <c r="V145" s="1">
        <f t="shared" si="50"/>
        <v>-3</v>
      </c>
      <c r="W145" s="1">
        <f t="shared" si="51"/>
        <v>4</v>
      </c>
      <c r="X145" s="1">
        <f t="shared" si="51"/>
        <v>0</v>
      </c>
      <c r="Y145" s="1">
        <f t="shared" si="51"/>
        <v>1</v>
      </c>
      <c r="Z145" s="1">
        <f t="shared" si="52"/>
        <v>2</v>
      </c>
      <c r="AA145" s="3"/>
      <c r="AB145" s="13">
        <f t="shared" si="43"/>
        <v>5.5952106838590837E-2</v>
      </c>
      <c r="AC145" s="13">
        <f t="shared" si="44"/>
        <v>8.6860000000000007E-2</v>
      </c>
      <c r="AD145" s="13">
        <f t="shared" si="45"/>
        <v>1.0200000000000001E-3</v>
      </c>
      <c r="AE145" s="13">
        <f t="shared" si="46"/>
        <v>8.0979999999999996E-2</v>
      </c>
      <c r="AF145" s="13">
        <f t="shared" si="47"/>
        <v>4.8599999999999997E-3</v>
      </c>
      <c r="AG145" s="13">
        <f t="shared" si="48"/>
        <v>4.0000000000000003E-5</v>
      </c>
      <c r="AI145" s="11"/>
      <c r="AJ145" s="11"/>
      <c r="AK145" s="11"/>
      <c r="AL145" s="11"/>
      <c r="AM145" s="11"/>
      <c r="AN145" s="11"/>
      <c r="AO145" s="11"/>
      <c r="AP145" s="11"/>
      <c r="AQ145" s="11">
        <f t="shared" si="53"/>
        <v>143</v>
      </c>
      <c r="AR145" s="11">
        <f t="shared" si="53"/>
        <v>132</v>
      </c>
      <c r="AT145" s="107"/>
      <c r="AY145" s="1">
        <f t="shared" si="49"/>
        <v>248055.8987410015</v>
      </c>
      <c r="BA145" s="11"/>
      <c r="BB145" s="11"/>
      <c r="BC145" s="11"/>
      <c r="BD145" s="11"/>
      <c r="BE145" s="11"/>
      <c r="BH145" s="11"/>
      <c r="BI145" s="11"/>
      <c r="BJ145" s="11"/>
      <c r="BK145" s="11"/>
      <c r="BL145" s="11"/>
      <c r="BM145" s="11"/>
      <c r="BN145" s="11"/>
    </row>
    <row r="146" spans="1:66" s="1" customFormat="1" x14ac:dyDescent="0.3">
      <c r="A146" s="11"/>
      <c r="B146" s="1">
        <f t="shared" si="42"/>
        <v>4343</v>
      </c>
      <c r="C146" s="1">
        <v>133</v>
      </c>
      <c r="D146" s="1">
        <v>45655</v>
      </c>
      <c r="E146" s="1">
        <v>47</v>
      </c>
      <c r="F146" s="1">
        <v>0</v>
      </c>
      <c r="G146" s="1">
        <v>4053</v>
      </c>
      <c r="H146" s="1">
        <v>0</v>
      </c>
      <c r="I146" s="1">
        <v>243</v>
      </c>
      <c r="J146" s="1">
        <v>34.79</v>
      </c>
      <c r="K146" s="1">
        <v>1.1599999999999999</v>
      </c>
      <c r="L146" s="1">
        <v>25.8</v>
      </c>
      <c r="M146" s="1">
        <v>1.01</v>
      </c>
      <c r="N146" s="1">
        <v>1823</v>
      </c>
      <c r="O146" s="1">
        <v>2510</v>
      </c>
      <c r="P146" s="1">
        <v>1410</v>
      </c>
      <c r="Q146" s="1">
        <v>1082</v>
      </c>
      <c r="R146" s="1">
        <v>17</v>
      </c>
      <c r="S146" s="1">
        <v>42</v>
      </c>
      <c r="T146" s="1">
        <v>3</v>
      </c>
      <c r="U146" s="1">
        <v>0</v>
      </c>
      <c r="V146" s="1">
        <f t="shared" si="50"/>
        <v>-4</v>
      </c>
      <c r="W146" s="1">
        <f t="shared" si="51"/>
        <v>4</v>
      </c>
      <c r="X146" s="1">
        <f t="shared" si="51"/>
        <v>0</v>
      </c>
      <c r="Y146" s="1">
        <f t="shared" si="51"/>
        <v>0</v>
      </c>
      <c r="Z146" s="1">
        <f t="shared" si="52"/>
        <v>0</v>
      </c>
      <c r="AA146" s="3"/>
      <c r="AB146" s="13">
        <f t="shared" si="43"/>
        <v>5.5952106838590837E-2</v>
      </c>
      <c r="AC146" s="13">
        <f t="shared" si="44"/>
        <v>8.6860000000000007E-2</v>
      </c>
      <c r="AD146" s="13">
        <f t="shared" si="45"/>
        <v>9.3999999999999997E-4</v>
      </c>
      <c r="AE146" s="13">
        <f t="shared" si="46"/>
        <v>8.1059999999999993E-2</v>
      </c>
      <c r="AF146" s="13">
        <f t="shared" si="47"/>
        <v>4.8599999999999997E-3</v>
      </c>
      <c r="AG146" s="13">
        <f t="shared" si="48"/>
        <v>0</v>
      </c>
      <c r="AI146" s="11"/>
      <c r="AJ146" s="11"/>
      <c r="AK146" s="11"/>
      <c r="AL146" s="11"/>
      <c r="AM146" s="11"/>
      <c r="AN146" s="11"/>
      <c r="AO146" s="11"/>
      <c r="AP146" s="11"/>
      <c r="AQ146" s="11">
        <f t="shared" si="53"/>
        <v>144</v>
      </c>
      <c r="AR146" s="11">
        <f t="shared" si="53"/>
        <v>133</v>
      </c>
      <c r="AT146" s="107"/>
      <c r="AY146" s="1">
        <f t="shared" si="49"/>
        <v>248055.8987410015</v>
      </c>
      <c r="BA146" s="11"/>
      <c r="BB146" s="11"/>
      <c r="BC146" s="11"/>
      <c r="BD146" s="11"/>
      <c r="BE146" s="11"/>
      <c r="BH146" s="11"/>
      <c r="BI146" s="11"/>
      <c r="BJ146" s="11"/>
      <c r="BK146" s="11"/>
      <c r="BL146" s="11"/>
      <c r="BM146" s="11"/>
      <c r="BN146" s="11"/>
    </row>
    <row r="147" spans="1:66" s="1" customFormat="1" x14ac:dyDescent="0.3">
      <c r="A147" s="11"/>
      <c r="B147" s="1">
        <f t="shared" si="42"/>
        <v>4344</v>
      </c>
      <c r="C147" s="1">
        <v>134</v>
      </c>
      <c r="D147" s="1">
        <v>45654</v>
      </c>
      <c r="E147" s="1">
        <v>45</v>
      </c>
      <c r="F147" s="1">
        <v>0</v>
      </c>
      <c r="G147" s="1">
        <v>4056</v>
      </c>
      <c r="H147" s="1">
        <v>0</v>
      </c>
      <c r="I147" s="1">
        <v>243</v>
      </c>
      <c r="J147" s="1">
        <v>34.74</v>
      </c>
      <c r="K147" s="1">
        <v>1.1599999999999999</v>
      </c>
      <c r="L147" s="1">
        <v>25.8</v>
      </c>
      <c r="M147" s="1">
        <v>1.01</v>
      </c>
      <c r="N147" s="1">
        <v>1824</v>
      </c>
      <c r="O147" s="1">
        <v>2511</v>
      </c>
      <c r="P147" s="1">
        <v>1409</v>
      </c>
      <c r="Q147" s="1">
        <v>1084</v>
      </c>
      <c r="R147" s="1">
        <v>17</v>
      </c>
      <c r="S147" s="1">
        <v>40</v>
      </c>
      <c r="T147" s="1">
        <v>3</v>
      </c>
      <c r="U147" s="1">
        <v>0</v>
      </c>
      <c r="V147" s="1">
        <f t="shared" si="50"/>
        <v>-2</v>
      </c>
      <c r="W147" s="1">
        <f t="shared" si="51"/>
        <v>3</v>
      </c>
      <c r="X147" s="1">
        <f t="shared" si="51"/>
        <v>0</v>
      </c>
      <c r="Y147" s="1">
        <f t="shared" si="51"/>
        <v>0</v>
      </c>
      <c r="Z147" s="1">
        <f t="shared" si="52"/>
        <v>1</v>
      </c>
      <c r="AA147" s="3"/>
      <c r="AB147" s="13">
        <f t="shared" si="43"/>
        <v>5.5939226519337019E-2</v>
      </c>
      <c r="AC147" s="13">
        <f t="shared" si="44"/>
        <v>8.6879999999999999E-2</v>
      </c>
      <c r="AD147" s="13">
        <f t="shared" si="45"/>
        <v>8.9999999999999998E-4</v>
      </c>
      <c r="AE147" s="13">
        <f t="shared" si="46"/>
        <v>8.1119999999999998E-2</v>
      </c>
      <c r="AF147" s="13">
        <f t="shared" si="47"/>
        <v>4.8599999999999997E-3</v>
      </c>
      <c r="AG147" s="13">
        <f t="shared" si="48"/>
        <v>2.0000000000000002E-5</v>
      </c>
      <c r="AI147" s="11"/>
      <c r="AJ147" s="11"/>
      <c r="AK147" s="11"/>
      <c r="AL147" s="11"/>
      <c r="AM147" s="11"/>
      <c r="AN147" s="11"/>
      <c r="AO147" s="11"/>
      <c r="AP147" s="11"/>
      <c r="AQ147" s="11">
        <f t="shared" si="53"/>
        <v>145</v>
      </c>
      <c r="AR147" s="11">
        <f t="shared" si="53"/>
        <v>134</v>
      </c>
      <c r="AT147" s="107"/>
      <c r="AY147" s="1">
        <f t="shared" si="49"/>
        <v>248113.01499675581</v>
      </c>
      <c r="BA147" s="11"/>
      <c r="BB147" s="11"/>
      <c r="BC147" s="11"/>
      <c r="BD147" s="11"/>
      <c r="BE147" s="11"/>
      <c r="BH147" s="11"/>
      <c r="BI147" s="11"/>
      <c r="BJ147" s="11"/>
      <c r="BK147" s="11"/>
      <c r="BL147" s="11"/>
      <c r="BM147" s="11"/>
      <c r="BN147" s="11"/>
    </row>
    <row r="148" spans="1:66" s="1" customFormat="1" x14ac:dyDescent="0.3">
      <c r="A148" s="11"/>
      <c r="B148" s="1">
        <f t="shared" si="42"/>
        <v>4413</v>
      </c>
      <c r="C148" s="1">
        <v>135</v>
      </c>
      <c r="D148" s="1">
        <v>45585</v>
      </c>
      <c r="E148" s="1">
        <v>34</v>
      </c>
      <c r="F148" s="1">
        <v>0</v>
      </c>
      <c r="G148" s="1">
        <v>4131</v>
      </c>
      <c r="H148" s="1">
        <v>0</v>
      </c>
      <c r="I148" s="1">
        <v>248</v>
      </c>
      <c r="J148" s="1">
        <v>34.71</v>
      </c>
      <c r="K148" s="1">
        <v>1.1499999999999999</v>
      </c>
      <c r="L148" s="1">
        <v>25.8</v>
      </c>
      <c r="M148" s="1">
        <v>1</v>
      </c>
      <c r="N148" s="1">
        <v>1854</v>
      </c>
      <c r="O148" s="1">
        <v>2550</v>
      </c>
      <c r="P148" s="1">
        <v>1446</v>
      </c>
      <c r="Q148" s="1">
        <v>1087</v>
      </c>
      <c r="R148" s="1">
        <v>17</v>
      </c>
      <c r="S148" s="1">
        <v>28</v>
      </c>
      <c r="T148" s="1">
        <v>2</v>
      </c>
      <c r="U148" s="1">
        <v>0</v>
      </c>
      <c r="V148" s="1">
        <f t="shared" si="50"/>
        <v>-11</v>
      </c>
      <c r="W148" s="1">
        <f t="shared" si="51"/>
        <v>75</v>
      </c>
      <c r="X148" s="1">
        <f t="shared" si="51"/>
        <v>0</v>
      </c>
      <c r="Y148" s="1">
        <f t="shared" si="51"/>
        <v>5</v>
      </c>
      <c r="Z148" s="1">
        <f t="shared" si="52"/>
        <v>69</v>
      </c>
      <c r="AA148" s="3"/>
      <c r="AB148" s="13">
        <f t="shared" si="43"/>
        <v>5.6197598005891684E-2</v>
      </c>
      <c r="AC148" s="13">
        <f t="shared" si="44"/>
        <v>8.8260000000000005E-2</v>
      </c>
      <c r="AD148" s="13">
        <f t="shared" si="45"/>
        <v>6.8000000000000005E-4</v>
      </c>
      <c r="AE148" s="13">
        <f t="shared" si="46"/>
        <v>8.2619999999999999E-2</v>
      </c>
      <c r="AF148" s="13">
        <f t="shared" si="47"/>
        <v>4.96E-3</v>
      </c>
      <c r="AG148" s="13">
        <f t="shared" si="48"/>
        <v>1.3799999999999999E-3</v>
      </c>
      <c r="AI148" s="11"/>
      <c r="AJ148" s="11"/>
      <c r="AK148" s="11"/>
      <c r="AL148" s="11"/>
      <c r="AM148" s="11"/>
      <c r="AN148" s="11"/>
      <c r="AO148" s="11"/>
      <c r="AP148" s="11"/>
      <c r="AQ148" s="11">
        <f t="shared" si="53"/>
        <v>146</v>
      </c>
      <c r="AR148" s="11">
        <f t="shared" si="53"/>
        <v>135</v>
      </c>
      <c r="AT148" s="107"/>
      <c r="AY148" s="1">
        <f t="shared" si="49"/>
        <v>252054.03664380373</v>
      </c>
      <c r="BA148" s="11"/>
      <c r="BB148" s="11"/>
      <c r="BC148" s="11"/>
      <c r="BD148" s="11"/>
      <c r="BE148" s="11"/>
      <c r="BH148" s="11"/>
      <c r="BI148" s="11"/>
      <c r="BJ148" s="11"/>
      <c r="BK148" s="11"/>
      <c r="BL148" s="11"/>
      <c r="BM148" s="11"/>
      <c r="BN148" s="11"/>
    </row>
    <row r="149" spans="1:66" s="1" customFormat="1" x14ac:dyDescent="0.3">
      <c r="A149" s="11"/>
      <c r="B149" s="1">
        <f t="shared" si="42"/>
        <v>4416</v>
      </c>
      <c r="C149" s="1">
        <v>136</v>
      </c>
      <c r="D149" s="1">
        <v>45583</v>
      </c>
      <c r="E149" s="1">
        <v>32</v>
      </c>
      <c r="F149" s="1">
        <v>0</v>
      </c>
      <c r="G149" s="1">
        <v>4135</v>
      </c>
      <c r="H149" s="1">
        <v>0</v>
      </c>
      <c r="I149" s="1">
        <v>249</v>
      </c>
      <c r="J149" s="1">
        <v>34.659999999999997</v>
      </c>
      <c r="K149" s="1">
        <v>1.1499999999999999</v>
      </c>
      <c r="L149" s="1">
        <v>25.8</v>
      </c>
      <c r="M149" s="1">
        <v>1</v>
      </c>
      <c r="N149" s="1">
        <v>1854</v>
      </c>
      <c r="O149" s="1">
        <v>2551</v>
      </c>
      <c r="P149" s="1">
        <v>1445</v>
      </c>
      <c r="Q149" s="1">
        <v>1088</v>
      </c>
      <c r="R149" s="1">
        <v>17</v>
      </c>
      <c r="S149" s="1">
        <v>26</v>
      </c>
      <c r="T149" s="1">
        <v>2</v>
      </c>
      <c r="U149" s="1">
        <v>0</v>
      </c>
      <c r="V149" s="1">
        <f t="shared" si="50"/>
        <v>-2</v>
      </c>
      <c r="W149" s="1">
        <f t="shared" si="51"/>
        <v>4</v>
      </c>
      <c r="X149" s="1">
        <f t="shared" si="51"/>
        <v>0</v>
      </c>
      <c r="Y149" s="1">
        <f t="shared" si="51"/>
        <v>1</v>
      </c>
      <c r="Z149" s="1">
        <f t="shared" si="52"/>
        <v>3</v>
      </c>
      <c r="AA149" s="3"/>
      <c r="AB149" s="13">
        <f t="shared" si="43"/>
        <v>5.6385869565217392E-2</v>
      </c>
      <c r="AC149" s="13">
        <f t="shared" si="44"/>
        <v>8.8319999999999996E-2</v>
      </c>
      <c r="AD149" s="13">
        <f t="shared" si="45"/>
        <v>6.4000000000000005E-4</v>
      </c>
      <c r="AE149" s="13">
        <f t="shared" si="46"/>
        <v>8.2699999999999996E-2</v>
      </c>
      <c r="AF149" s="13">
        <f t="shared" si="47"/>
        <v>4.9800000000000001E-3</v>
      </c>
      <c r="AG149" s="13">
        <f t="shared" si="48"/>
        <v>6.0000000000000002E-5</v>
      </c>
      <c r="AI149" s="11"/>
      <c r="AJ149" s="11"/>
      <c r="AK149" s="11"/>
      <c r="AL149" s="11"/>
      <c r="AM149" s="11"/>
      <c r="AN149" s="11"/>
      <c r="AO149" s="11"/>
      <c r="AP149" s="11"/>
      <c r="AQ149" s="11">
        <f t="shared" si="53"/>
        <v>147</v>
      </c>
      <c r="AR149" s="11">
        <f t="shared" si="53"/>
        <v>136</v>
      </c>
      <c r="AT149" s="107"/>
      <c r="AY149" s="1">
        <f t="shared" si="49"/>
        <v>252225.38541106667</v>
      </c>
      <c r="BA149" s="11"/>
      <c r="BB149" s="11"/>
      <c r="BC149" s="11"/>
      <c r="BD149" s="11"/>
      <c r="BE149" s="11"/>
      <c r="BH149" s="11"/>
      <c r="BI149" s="11"/>
      <c r="BJ149" s="11"/>
      <c r="BK149" s="11"/>
      <c r="BL149" s="11"/>
      <c r="BM149" s="11"/>
      <c r="BN149" s="11"/>
    </row>
    <row r="150" spans="1:66" s="1" customFormat="1" x14ac:dyDescent="0.3">
      <c r="A150" s="11"/>
      <c r="B150" s="1">
        <f t="shared" si="42"/>
        <v>4417</v>
      </c>
      <c r="C150" s="1">
        <v>137</v>
      </c>
      <c r="D150" s="1">
        <v>45581</v>
      </c>
      <c r="E150" s="1">
        <v>31</v>
      </c>
      <c r="F150" s="1">
        <v>0</v>
      </c>
      <c r="G150" s="1">
        <v>4137</v>
      </c>
      <c r="H150" s="1">
        <v>0</v>
      </c>
      <c r="I150" s="1">
        <v>249</v>
      </c>
      <c r="J150" s="1">
        <v>34.619999999999997</v>
      </c>
      <c r="K150" s="1">
        <v>1.1499999999999999</v>
      </c>
      <c r="L150" s="1">
        <v>25.8</v>
      </c>
      <c r="M150" s="1">
        <v>1</v>
      </c>
      <c r="N150" s="1">
        <v>1855</v>
      </c>
      <c r="O150" s="1">
        <v>2552</v>
      </c>
      <c r="P150" s="1">
        <v>1446</v>
      </c>
      <c r="Q150" s="1">
        <v>1089</v>
      </c>
      <c r="R150" s="1">
        <v>17</v>
      </c>
      <c r="S150" s="1">
        <v>24</v>
      </c>
      <c r="T150" s="1">
        <v>1</v>
      </c>
      <c r="U150" s="1">
        <v>0</v>
      </c>
      <c r="V150" s="1">
        <f t="shared" si="50"/>
        <v>-1</v>
      </c>
      <c r="W150" s="1">
        <f t="shared" si="51"/>
        <v>2</v>
      </c>
      <c r="X150" s="1">
        <f t="shared" si="51"/>
        <v>0</v>
      </c>
      <c r="Y150" s="1">
        <f t="shared" si="51"/>
        <v>0</v>
      </c>
      <c r="Z150" s="1">
        <f t="shared" si="52"/>
        <v>1</v>
      </c>
      <c r="AA150" s="3"/>
      <c r="AB150" s="13">
        <f t="shared" si="43"/>
        <v>5.6373103916685534E-2</v>
      </c>
      <c r="AC150" s="13">
        <f t="shared" si="44"/>
        <v>8.8340000000000002E-2</v>
      </c>
      <c r="AD150" s="13">
        <f t="shared" si="45"/>
        <v>6.2E-4</v>
      </c>
      <c r="AE150" s="13">
        <f t="shared" si="46"/>
        <v>8.2739999999999994E-2</v>
      </c>
      <c r="AF150" s="13">
        <f t="shared" si="47"/>
        <v>4.9800000000000001E-3</v>
      </c>
      <c r="AG150" s="13">
        <f t="shared" si="48"/>
        <v>2.0000000000000002E-5</v>
      </c>
      <c r="AI150" s="11"/>
      <c r="AJ150" s="11"/>
      <c r="AK150" s="11"/>
      <c r="AL150" s="11"/>
      <c r="AM150" s="11"/>
      <c r="AN150" s="11"/>
      <c r="AO150" s="11"/>
      <c r="AP150" s="11"/>
      <c r="AQ150" s="11">
        <f t="shared" si="53"/>
        <v>148</v>
      </c>
      <c r="AR150" s="11">
        <f t="shared" si="53"/>
        <v>137</v>
      </c>
      <c r="AT150" s="107"/>
      <c r="AY150" s="1">
        <f t="shared" si="49"/>
        <v>252282.50166682099</v>
      </c>
      <c r="BA150" s="11"/>
      <c r="BB150" s="11"/>
      <c r="BC150" s="11"/>
      <c r="BD150" s="11"/>
      <c r="BE150" s="11"/>
      <c r="BH150" s="11"/>
      <c r="BI150" s="11"/>
      <c r="BJ150" s="11"/>
      <c r="BK150" s="11"/>
      <c r="BL150" s="11"/>
      <c r="BM150" s="11"/>
      <c r="BN150" s="11"/>
    </row>
    <row r="151" spans="1:66" s="1" customFormat="1" x14ac:dyDescent="0.3">
      <c r="A151" s="11"/>
      <c r="B151" s="1">
        <f t="shared" si="42"/>
        <v>4482</v>
      </c>
      <c r="C151" s="1">
        <v>138</v>
      </c>
      <c r="D151" s="1">
        <v>45517</v>
      </c>
      <c r="E151" s="1">
        <v>32</v>
      </c>
      <c r="F151" s="1">
        <v>0</v>
      </c>
      <c r="G151" s="1">
        <v>4199</v>
      </c>
      <c r="H151" s="1">
        <v>0</v>
      </c>
      <c r="I151" s="1">
        <v>251</v>
      </c>
      <c r="J151" s="1">
        <v>34.58</v>
      </c>
      <c r="K151" s="1">
        <v>1.1499999999999999</v>
      </c>
      <c r="L151" s="1">
        <v>25.8</v>
      </c>
      <c r="M151" s="1">
        <v>1</v>
      </c>
      <c r="N151" s="1">
        <v>1880</v>
      </c>
      <c r="O151" s="1">
        <v>2592</v>
      </c>
      <c r="P151" s="1">
        <v>1464</v>
      </c>
      <c r="Q151" s="1">
        <v>1109</v>
      </c>
      <c r="R151" s="1">
        <v>17</v>
      </c>
      <c r="S151" s="1">
        <v>24</v>
      </c>
      <c r="T151" s="1">
        <v>1</v>
      </c>
      <c r="U151" s="1">
        <v>0</v>
      </c>
      <c r="V151" s="1">
        <f t="shared" si="50"/>
        <v>1</v>
      </c>
      <c r="W151" s="1">
        <f t="shared" si="51"/>
        <v>62</v>
      </c>
      <c r="X151" s="1">
        <f t="shared" si="51"/>
        <v>0</v>
      </c>
      <c r="Y151" s="1">
        <f t="shared" si="51"/>
        <v>2</v>
      </c>
      <c r="Z151" s="1">
        <f t="shared" si="52"/>
        <v>65</v>
      </c>
      <c r="AA151" s="3"/>
      <c r="AB151" s="13">
        <f t="shared" si="43"/>
        <v>5.6001784917447568E-2</v>
      </c>
      <c r="AC151" s="13">
        <f t="shared" si="44"/>
        <v>8.9639999999999997E-2</v>
      </c>
      <c r="AD151" s="13">
        <f t="shared" si="45"/>
        <v>6.4000000000000005E-4</v>
      </c>
      <c r="AE151" s="13">
        <f t="shared" si="46"/>
        <v>8.3979999999999999E-2</v>
      </c>
      <c r="AF151" s="13">
        <f t="shared" si="47"/>
        <v>5.0200000000000002E-3</v>
      </c>
      <c r="AG151" s="13">
        <f t="shared" si="48"/>
        <v>1.2999999999999999E-3</v>
      </c>
      <c r="AI151" s="11"/>
      <c r="AJ151" s="11"/>
      <c r="AK151" s="11"/>
      <c r="AL151" s="11"/>
      <c r="AM151" s="11"/>
      <c r="AN151" s="11"/>
      <c r="AO151" s="11"/>
      <c r="AP151" s="11"/>
      <c r="AQ151" s="11">
        <f t="shared" si="53"/>
        <v>149</v>
      </c>
      <c r="AR151" s="11">
        <f t="shared" si="53"/>
        <v>138</v>
      </c>
      <c r="AT151" s="107"/>
      <c r="AY151" s="1">
        <f t="shared" si="49"/>
        <v>255995.05829085165</v>
      </c>
      <c r="BA151" s="11"/>
      <c r="BB151" s="11"/>
      <c r="BC151" s="11"/>
      <c r="BD151" s="11"/>
      <c r="BE151" s="11"/>
      <c r="BH151" s="11"/>
      <c r="BI151" s="11"/>
      <c r="BJ151" s="11"/>
      <c r="BK151" s="11"/>
      <c r="BL151" s="11"/>
      <c r="BM151" s="11"/>
      <c r="BN151" s="11"/>
    </row>
    <row r="152" spans="1:66" s="1" customFormat="1" x14ac:dyDescent="0.3">
      <c r="A152" s="11"/>
      <c r="B152" s="1">
        <f t="shared" si="42"/>
        <v>4524</v>
      </c>
      <c r="C152" s="1">
        <v>139</v>
      </c>
      <c r="D152" s="1">
        <v>45473</v>
      </c>
      <c r="E152" s="1">
        <v>28</v>
      </c>
      <c r="F152" s="1">
        <v>0</v>
      </c>
      <c r="G152" s="1">
        <v>4242</v>
      </c>
      <c r="H152" s="1">
        <v>0</v>
      </c>
      <c r="I152" s="1">
        <v>254</v>
      </c>
      <c r="J152" s="1">
        <v>34.54</v>
      </c>
      <c r="K152" s="1">
        <v>1.1499999999999999</v>
      </c>
      <c r="L152" s="1">
        <v>25.8</v>
      </c>
      <c r="M152" s="1">
        <v>1</v>
      </c>
      <c r="N152" s="1">
        <v>1901</v>
      </c>
      <c r="O152" s="1">
        <v>2614</v>
      </c>
      <c r="P152" s="1">
        <v>1486</v>
      </c>
      <c r="Q152" s="1">
        <v>1111</v>
      </c>
      <c r="R152" s="1">
        <v>17</v>
      </c>
      <c r="S152" s="1">
        <v>22</v>
      </c>
      <c r="T152" s="1">
        <v>1</v>
      </c>
      <c r="U152" s="1">
        <v>0</v>
      </c>
      <c r="V152" s="1">
        <f t="shared" si="50"/>
        <v>-4</v>
      </c>
      <c r="W152" s="1">
        <f t="shared" si="51"/>
        <v>43</v>
      </c>
      <c r="X152" s="1">
        <f t="shared" si="51"/>
        <v>0</v>
      </c>
      <c r="Y152" s="1">
        <f t="shared" si="51"/>
        <v>3</v>
      </c>
      <c r="Z152" s="1">
        <f t="shared" si="52"/>
        <v>42</v>
      </c>
      <c r="AA152" s="3"/>
      <c r="AB152" s="13">
        <f t="shared" si="43"/>
        <v>5.6145004420866493E-2</v>
      </c>
      <c r="AC152" s="13">
        <f t="shared" si="44"/>
        <v>9.0480000000000005E-2</v>
      </c>
      <c r="AD152" s="13">
        <f t="shared" si="45"/>
        <v>5.5999999999999995E-4</v>
      </c>
      <c r="AE152" s="13">
        <f t="shared" si="46"/>
        <v>8.4839999999999999E-2</v>
      </c>
      <c r="AF152" s="13">
        <f t="shared" si="47"/>
        <v>5.0800000000000003E-3</v>
      </c>
      <c r="AG152" s="13">
        <f t="shared" si="48"/>
        <v>8.4000000000000003E-4</v>
      </c>
      <c r="AI152" s="11"/>
      <c r="AJ152" s="11"/>
      <c r="AK152" s="11"/>
      <c r="AL152" s="11"/>
      <c r="AM152" s="11"/>
      <c r="AN152" s="11"/>
      <c r="AO152" s="11"/>
      <c r="AP152" s="11"/>
      <c r="AQ152" s="11">
        <f t="shared" si="53"/>
        <v>150</v>
      </c>
      <c r="AR152" s="11">
        <f t="shared" si="53"/>
        <v>139</v>
      </c>
      <c r="AT152" s="107"/>
      <c r="AY152" s="1">
        <f t="shared" si="49"/>
        <v>258393.94103253298</v>
      </c>
      <c r="BA152" s="11"/>
      <c r="BB152" s="11"/>
      <c r="BC152" s="11"/>
      <c r="BD152" s="11"/>
      <c r="BE152" s="11"/>
      <c r="BH152" s="11"/>
      <c r="BI152" s="11"/>
      <c r="BJ152" s="11"/>
      <c r="BK152" s="11"/>
      <c r="BL152" s="11"/>
      <c r="BM152" s="11"/>
      <c r="BN152" s="11"/>
    </row>
    <row r="153" spans="1:66" s="1" customFormat="1" x14ac:dyDescent="0.3">
      <c r="A153" s="11"/>
      <c r="B153" s="1">
        <f t="shared" si="42"/>
        <v>4581</v>
      </c>
      <c r="C153" s="1">
        <v>140</v>
      </c>
      <c r="D153" s="1">
        <v>45418</v>
      </c>
      <c r="E153" s="1">
        <v>28</v>
      </c>
      <c r="F153" s="1">
        <v>0</v>
      </c>
      <c r="G153" s="1">
        <v>4296</v>
      </c>
      <c r="H153" s="1">
        <v>0</v>
      </c>
      <c r="I153" s="1">
        <v>257</v>
      </c>
      <c r="J153" s="1">
        <v>34.5</v>
      </c>
      <c r="K153" s="1">
        <v>1.1499999999999999</v>
      </c>
      <c r="L153" s="1">
        <v>25.8</v>
      </c>
      <c r="M153" s="1">
        <v>1</v>
      </c>
      <c r="N153" s="1">
        <v>1924</v>
      </c>
      <c r="O153" s="1">
        <v>2647</v>
      </c>
      <c r="P153" s="1">
        <v>1514</v>
      </c>
      <c r="Q153" s="1">
        <v>1116</v>
      </c>
      <c r="R153" s="1">
        <v>17</v>
      </c>
      <c r="S153" s="1">
        <v>20</v>
      </c>
      <c r="T153" s="1">
        <v>1</v>
      </c>
      <c r="U153" s="1">
        <v>0</v>
      </c>
      <c r="V153" s="1">
        <f t="shared" si="50"/>
        <v>0</v>
      </c>
      <c r="W153" s="1">
        <f t="shared" si="51"/>
        <v>54</v>
      </c>
      <c r="X153" s="1">
        <f t="shared" si="51"/>
        <v>0</v>
      </c>
      <c r="Y153" s="1">
        <f t="shared" si="51"/>
        <v>3</v>
      </c>
      <c r="Z153" s="1">
        <f t="shared" si="52"/>
        <v>57</v>
      </c>
      <c r="AA153" s="3"/>
      <c r="AB153" s="13">
        <f t="shared" si="43"/>
        <v>5.6101287928399912E-2</v>
      </c>
      <c r="AC153" s="13">
        <f t="shared" si="44"/>
        <v>9.1619999999999993E-2</v>
      </c>
      <c r="AD153" s="13">
        <f t="shared" si="45"/>
        <v>5.5999999999999995E-4</v>
      </c>
      <c r="AE153" s="13">
        <f t="shared" si="46"/>
        <v>8.5919999999999996E-2</v>
      </c>
      <c r="AF153" s="13">
        <f t="shared" si="47"/>
        <v>5.1399999999999996E-3</v>
      </c>
      <c r="AG153" s="13">
        <f t="shared" si="48"/>
        <v>1.14E-3</v>
      </c>
      <c r="AI153" s="11"/>
      <c r="AJ153" s="11"/>
      <c r="AK153" s="11"/>
      <c r="AL153" s="11"/>
      <c r="AM153" s="11"/>
      <c r="AN153" s="11"/>
      <c r="AO153" s="11"/>
      <c r="AP153" s="11"/>
      <c r="AQ153" s="11">
        <f t="shared" si="53"/>
        <v>151</v>
      </c>
      <c r="AR153" s="11">
        <f t="shared" si="53"/>
        <v>140</v>
      </c>
      <c r="AT153" s="107"/>
      <c r="BA153" s="11"/>
      <c r="BB153" s="11"/>
      <c r="BC153" s="11"/>
      <c r="BD153" s="11"/>
      <c r="BE153" s="11"/>
      <c r="BH153" s="11"/>
      <c r="BI153" s="11"/>
      <c r="BJ153" s="11"/>
      <c r="BK153" s="11"/>
      <c r="BL153" s="11"/>
      <c r="BM153" s="11"/>
      <c r="BN153" s="11"/>
    </row>
    <row r="154" spans="1:66" s="1" customFormat="1" x14ac:dyDescent="0.3">
      <c r="A154" s="11"/>
      <c r="B154" s="1">
        <f t="shared" si="42"/>
        <v>4633</v>
      </c>
      <c r="C154" s="1">
        <v>141</v>
      </c>
      <c r="D154" s="1">
        <v>45365</v>
      </c>
      <c r="E154" s="1">
        <v>24</v>
      </c>
      <c r="F154" s="1">
        <v>0</v>
      </c>
      <c r="G154" s="1">
        <v>4349</v>
      </c>
      <c r="H154" s="1">
        <v>0</v>
      </c>
      <c r="I154" s="1">
        <v>260</v>
      </c>
      <c r="J154" s="1">
        <v>34.46</v>
      </c>
      <c r="K154" s="1">
        <v>1.1499999999999999</v>
      </c>
      <c r="L154" s="1">
        <v>25.8</v>
      </c>
      <c r="M154" s="1">
        <v>1</v>
      </c>
      <c r="N154" s="1">
        <v>1944</v>
      </c>
      <c r="O154" s="1">
        <v>2679</v>
      </c>
      <c r="P154" s="1">
        <v>1543</v>
      </c>
      <c r="Q154" s="1">
        <v>1118</v>
      </c>
      <c r="R154" s="1">
        <v>16</v>
      </c>
      <c r="S154" s="1">
        <v>19</v>
      </c>
      <c r="T154" s="1">
        <v>1</v>
      </c>
      <c r="U154" s="1">
        <v>0</v>
      </c>
      <c r="V154" s="1">
        <f t="shared" si="50"/>
        <v>-4</v>
      </c>
      <c r="W154" s="1">
        <f t="shared" si="51"/>
        <v>53</v>
      </c>
      <c r="X154" s="1">
        <f t="shared" si="51"/>
        <v>0</v>
      </c>
      <c r="Y154" s="1">
        <f t="shared" si="51"/>
        <v>3</v>
      </c>
      <c r="Z154" s="1">
        <f t="shared" si="52"/>
        <v>52</v>
      </c>
      <c r="AA154" s="3"/>
      <c r="AB154" s="13">
        <f t="shared" si="43"/>
        <v>5.6119145262249086E-2</v>
      </c>
      <c r="AC154" s="13">
        <f t="shared" si="44"/>
        <v>9.2660000000000006E-2</v>
      </c>
      <c r="AD154" s="13">
        <f t="shared" si="45"/>
        <v>4.8000000000000001E-4</v>
      </c>
      <c r="AE154" s="13">
        <f t="shared" si="46"/>
        <v>8.6980000000000002E-2</v>
      </c>
      <c r="AF154" s="13">
        <f t="shared" si="47"/>
        <v>5.1999999999999998E-3</v>
      </c>
      <c r="AG154" s="13">
        <f t="shared" si="48"/>
        <v>1.0399999999999999E-3</v>
      </c>
      <c r="AI154" s="11"/>
      <c r="AJ154" s="11"/>
      <c r="AK154" s="11"/>
      <c r="AL154" s="11"/>
      <c r="AM154" s="11"/>
      <c r="AN154" s="11"/>
      <c r="AO154" s="11"/>
      <c r="AP154" s="11"/>
      <c r="AQ154" s="11">
        <f t="shared" si="53"/>
        <v>152</v>
      </c>
      <c r="AR154" s="11">
        <f t="shared" si="53"/>
        <v>141</v>
      </c>
      <c r="AT154" s="107"/>
      <c r="BA154" s="11"/>
      <c r="BB154" s="11"/>
      <c r="BC154" s="11"/>
      <c r="BD154" s="11"/>
      <c r="BE154" s="11"/>
      <c r="BH154" s="11"/>
      <c r="BI154" s="11"/>
      <c r="BJ154" s="11"/>
      <c r="BK154" s="11"/>
      <c r="BL154" s="11"/>
      <c r="BM154" s="11"/>
      <c r="BN154" s="11"/>
    </row>
    <row r="155" spans="1:66" s="1" customFormat="1" x14ac:dyDescent="0.3">
      <c r="A155" s="11"/>
      <c r="B155" s="1">
        <f t="shared" si="42"/>
        <v>4709</v>
      </c>
      <c r="C155" s="1">
        <v>142</v>
      </c>
      <c r="D155" s="1">
        <v>45289</v>
      </c>
      <c r="E155" s="1">
        <v>25</v>
      </c>
      <c r="F155" s="1">
        <v>0</v>
      </c>
      <c r="G155" s="1">
        <v>4422</v>
      </c>
      <c r="H155" s="1">
        <v>0</v>
      </c>
      <c r="I155" s="1">
        <v>262</v>
      </c>
      <c r="J155" s="1">
        <v>34.43</v>
      </c>
      <c r="K155" s="1">
        <v>1.1499999999999999</v>
      </c>
      <c r="L155" s="1">
        <v>25.8</v>
      </c>
      <c r="M155" s="1">
        <v>1</v>
      </c>
      <c r="N155" s="1">
        <v>1975</v>
      </c>
      <c r="O155" s="1">
        <v>2724</v>
      </c>
      <c r="P155" s="1">
        <v>1568</v>
      </c>
      <c r="Q155" s="1">
        <v>1140</v>
      </c>
      <c r="R155" s="1">
        <v>16</v>
      </c>
      <c r="S155" s="1">
        <v>19</v>
      </c>
      <c r="T155" s="1">
        <v>1</v>
      </c>
      <c r="U155" s="1">
        <v>0</v>
      </c>
      <c r="V155" s="1">
        <f t="shared" si="50"/>
        <v>1</v>
      </c>
      <c r="W155" s="1">
        <f t="shared" si="51"/>
        <v>73</v>
      </c>
      <c r="X155" s="1">
        <f t="shared" si="51"/>
        <v>0</v>
      </c>
      <c r="Y155" s="1">
        <f t="shared" si="51"/>
        <v>2</v>
      </c>
      <c r="Z155" s="1">
        <f t="shared" si="52"/>
        <v>76</v>
      </c>
      <c r="AA155" s="3"/>
      <c r="AB155" s="13">
        <f t="shared" si="43"/>
        <v>5.5638139732427268E-2</v>
      </c>
      <c r="AC155" s="13">
        <f t="shared" si="44"/>
        <v>9.418E-2</v>
      </c>
      <c r="AD155" s="13">
        <f t="shared" si="45"/>
        <v>5.0000000000000001E-4</v>
      </c>
      <c r="AE155" s="13">
        <f t="shared" si="46"/>
        <v>8.8440000000000005E-2</v>
      </c>
      <c r="AF155" s="13">
        <f t="shared" si="47"/>
        <v>5.2399999999999999E-3</v>
      </c>
      <c r="AG155" s="13">
        <f t="shared" si="48"/>
        <v>1.5200000000000001E-3</v>
      </c>
      <c r="AI155" s="11"/>
      <c r="AJ155" s="11"/>
      <c r="AK155" s="11"/>
      <c r="AL155" s="11"/>
      <c r="AM155" s="11"/>
      <c r="AN155" s="11"/>
      <c r="AO155" s="11"/>
      <c r="AP155" s="11"/>
      <c r="AQ155" s="11">
        <f t="shared" si="53"/>
        <v>153</v>
      </c>
      <c r="AR155" s="11">
        <f t="shared" si="53"/>
        <v>142</v>
      </c>
      <c r="AT155" s="107"/>
      <c r="BA155" s="11"/>
      <c r="BB155" s="11"/>
      <c r="BC155" s="11"/>
      <c r="BD155" s="11"/>
      <c r="BE155" s="11"/>
      <c r="BH155" s="11"/>
      <c r="BI155" s="11"/>
      <c r="BJ155" s="11"/>
      <c r="BK155" s="11"/>
      <c r="BL155" s="11"/>
      <c r="BM155" s="11"/>
      <c r="BN155" s="11"/>
    </row>
    <row r="156" spans="1:66" s="1" customFormat="1" x14ac:dyDescent="0.3">
      <c r="A156" s="11"/>
      <c r="B156" s="1">
        <f t="shared" si="42"/>
        <v>4710</v>
      </c>
      <c r="C156" s="1">
        <v>143</v>
      </c>
      <c r="D156" s="1">
        <v>45289</v>
      </c>
      <c r="E156" s="1">
        <v>24</v>
      </c>
      <c r="F156" s="1">
        <v>0</v>
      </c>
      <c r="G156" s="1">
        <v>4424</v>
      </c>
      <c r="H156" s="1">
        <v>0</v>
      </c>
      <c r="I156" s="1">
        <v>262</v>
      </c>
      <c r="J156" s="1">
        <v>34.380000000000003</v>
      </c>
      <c r="K156" s="1">
        <v>1.1499999999999999</v>
      </c>
      <c r="L156" s="1">
        <v>25.8</v>
      </c>
      <c r="M156" s="1">
        <v>1</v>
      </c>
      <c r="N156" s="1">
        <v>1976</v>
      </c>
      <c r="O156" s="1">
        <v>2724</v>
      </c>
      <c r="P156" s="1">
        <v>1568</v>
      </c>
      <c r="Q156" s="1">
        <v>1140</v>
      </c>
      <c r="R156" s="1">
        <v>16</v>
      </c>
      <c r="S156" s="1">
        <v>18</v>
      </c>
      <c r="T156" s="1">
        <v>1</v>
      </c>
      <c r="U156" s="1">
        <v>0</v>
      </c>
      <c r="V156" s="1">
        <f t="shared" si="50"/>
        <v>-1</v>
      </c>
      <c r="W156" s="1">
        <f t="shared" si="51"/>
        <v>2</v>
      </c>
      <c r="X156" s="1">
        <f t="shared" si="51"/>
        <v>0</v>
      </c>
      <c r="Y156" s="1">
        <f t="shared" si="51"/>
        <v>0</v>
      </c>
      <c r="Z156" s="1">
        <f t="shared" si="52"/>
        <v>1</v>
      </c>
      <c r="AA156" s="3"/>
      <c r="AB156" s="13">
        <f t="shared" si="43"/>
        <v>5.5626326963906583E-2</v>
      </c>
      <c r="AC156" s="13">
        <f t="shared" si="44"/>
        <v>9.4200000000000006E-2</v>
      </c>
      <c r="AD156" s="13">
        <f t="shared" si="45"/>
        <v>4.8000000000000001E-4</v>
      </c>
      <c r="AE156" s="13">
        <f t="shared" si="46"/>
        <v>8.8480000000000003E-2</v>
      </c>
      <c r="AF156" s="13">
        <f t="shared" si="47"/>
        <v>5.2399999999999999E-3</v>
      </c>
      <c r="AG156" s="13">
        <f t="shared" si="48"/>
        <v>2.0000000000000002E-5</v>
      </c>
      <c r="AI156" s="11"/>
      <c r="AJ156" s="11"/>
      <c r="AK156" s="11"/>
      <c r="AL156" s="11"/>
      <c r="AM156" s="11"/>
      <c r="AN156" s="11"/>
      <c r="AO156" s="11"/>
      <c r="AP156" s="11"/>
      <c r="AQ156" s="11">
        <f t="shared" si="53"/>
        <v>154</v>
      </c>
      <c r="AR156" s="11">
        <f t="shared" si="53"/>
        <v>143</v>
      </c>
      <c r="AT156" s="107"/>
      <c r="BA156" s="11"/>
      <c r="BB156" s="11"/>
      <c r="BC156" s="11"/>
      <c r="BD156" s="11"/>
      <c r="BE156" s="11"/>
      <c r="BH156" s="11"/>
      <c r="BI156" s="11"/>
      <c r="BJ156" s="11"/>
      <c r="BK156" s="11"/>
      <c r="BL156" s="11"/>
      <c r="BM156" s="11"/>
      <c r="BN156" s="11"/>
    </row>
    <row r="157" spans="1:66" s="1" customFormat="1" x14ac:dyDescent="0.3">
      <c r="A157" s="11"/>
      <c r="B157" s="1">
        <f t="shared" si="42"/>
        <v>4792</v>
      </c>
      <c r="C157" s="1">
        <v>144</v>
      </c>
      <c r="D157" s="1">
        <v>45207</v>
      </c>
      <c r="E157" s="1">
        <v>19</v>
      </c>
      <c r="F157" s="1">
        <v>0</v>
      </c>
      <c r="G157" s="1">
        <v>4505</v>
      </c>
      <c r="H157" s="1">
        <v>0</v>
      </c>
      <c r="I157" s="1">
        <v>268</v>
      </c>
      <c r="J157" s="1">
        <v>34.35</v>
      </c>
      <c r="K157" s="1">
        <v>1.1599999999999999</v>
      </c>
      <c r="L157" s="1">
        <v>25.8</v>
      </c>
      <c r="M157" s="1">
        <v>1</v>
      </c>
      <c r="N157" s="1">
        <v>2010</v>
      </c>
      <c r="O157" s="1">
        <v>2772</v>
      </c>
      <c r="P157" s="1">
        <v>1572</v>
      </c>
      <c r="Q157" s="1">
        <v>1183</v>
      </c>
      <c r="R157" s="1">
        <v>16</v>
      </c>
      <c r="S157" s="1">
        <v>17</v>
      </c>
      <c r="T157" s="1">
        <v>1</v>
      </c>
      <c r="U157" s="1">
        <v>0</v>
      </c>
      <c r="V157" s="1">
        <f t="shared" si="50"/>
        <v>-5</v>
      </c>
      <c r="W157" s="1">
        <f t="shared" si="51"/>
        <v>81</v>
      </c>
      <c r="X157" s="1">
        <f t="shared" si="51"/>
        <v>0</v>
      </c>
      <c r="Y157" s="1">
        <f t="shared" si="51"/>
        <v>6</v>
      </c>
      <c r="Z157" s="1">
        <f t="shared" si="52"/>
        <v>82</v>
      </c>
      <c r="AA157" s="3"/>
      <c r="AB157" s="13">
        <f t="shared" si="43"/>
        <v>5.5926544240400666E-2</v>
      </c>
      <c r="AC157" s="13">
        <f t="shared" si="44"/>
        <v>9.5839999999999995E-2</v>
      </c>
      <c r="AD157" s="13">
        <f t="shared" si="45"/>
        <v>3.8000000000000002E-4</v>
      </c>
      <c r="AE157" s="13">
        <f t="shared" si="46"/>
        <v>9.01E-2</v>
      </c>
      <c r="AF157" s="13">
        <f t="shared" si="47"/>
        <v>5.3600000000000002E-3</v>
      </c>
      <c r="AG157" s="13">
        <f t="shared" si="48"/>
        <v>1.64E-3</v>
      </c>
      <c r="AI157" s="11"/>
      <c r="AJ157" s="11"/>
      <c r="AK157" s="11"/>
      <c r="AL157" s="11"/>
      <c r="AM157" s="11"/>
      <c r="AN157" s="11"/>
      <c r="AO157" s="11"/>
      <c r="AP157" s="11"/>
      <c r="AQ157" s="11">
        <f t="shared" si="53"/>
        <v>155</v>
      </c>
      <c r="AR157" s="11">
        <f t="shared" si="53"/>
        <v>144</v>
      </c>
      <c r="AT157" s="107"/>
      <c r="BA157" s="11"/>
      <c r="BB157" s="11"/>
      <c r="BC157" s="11"/>
      <c r="BD157" s="11"/>
      <c r="BE157" s="11"/>
      <c r="BH157" s="11"/>
      <c r="BI157" s="11"/>
      <c r="BJ157" s="11"/>
      <c r="BK157" s="11"/>
      <c r="BL157" s="11"/>
      <c r="BM157" s="11"/>
      <c r="BN157" s="11"/>
    </row>
    <row r="158" spans="1:66" s="1" customFormat="1" x14ac:dyDescent="0.3">
      <c r="A158" s="11"/>
      <c r="B158" s="1">
        <f t="shared" si="42"/>
        <v>4791</v>
      </c>
      <c r="C158" s="1">
        <v>145</v>
      </c>
      <c r="D158" s="1">
        <v>45206</v>
      </c>
      <c r="E158" s="1">
        <v>18</v>
      </c>
      <c r="F158" s="1">
        <v>0</v>
      </c>
      <c r="G158" s="1">
        <v>4504</v>
      </c>
      <c r="H158" s="1">
        <v>0</v>
      </c>
      <c r="I158" s="1">
        <v>269</v>
      </c>
      <c r="J158" s="1">
        <v>34.31</v>
      </c>
      <c r="K158" s="1">
        <v>1.1499999999999999</v>
      </c>
      <c r="L158" s="1">
        <v>25.8</v>
      </c>
      <c r="M158" s="1">
        <v>1</v>
      </c>
      <c r="N158" s="1">
        <v>2011</v>
      </c>
      <c r="O158" s="1">
        <v>2771</v>
      </c>
      <c r="P158" s="1">
        <v>1552</v>
      </c>
      <c r="Q158" s="1">
        <v>1201</v>
      </c>
      <c r="R158" s="1">
        <v>17</v>
      </c>
      <c r="S158" s="1">
        <v>17</v>
      </c>
      <c r="T158" s="1">
        <v>1</v>
      </c>
      <c r="U158" s="1">
        <v>0</v>
      </c>
      <c r="V158" s="1">
        <f t="shared" si="50"/>
        <v>-1</v>
      </c>
      <c r="W158" s="1">
        <f t="shared" si="51"/>
        <v>-1</v>
      </c>
      <c r="X158" s="1">
        <f t="shared" si="51"/>
        <v>0</v>
      </c>
      <c r="Y158" s="1">
        <f t="shared" si="51"/>
        <v>1</v>
      </c>
      <c r="Z158" s="1">
        <f t="shared" si="52"/>
        <v>-1</v>
      </c>
      <c r="AA158" s="3"/>
      <c r="AB158" s="13">
        <f t="shared" si="43"/>
        <v>5.614694218326028E-2</v>
      </c>
      <c r="AC158" s="13">
        <f t="shared" si="44"/>
        <v>9.5820000000000002E-2</v>
      </c>
      <c r="AD158" s="13">
        <f t="shared" si="45"/>
        <v>3.6000000000000002E-4</v>
      </c>
      <c r="AE158" s="13">
        <f t="shared" si="46"/>
        <v>9.0079999999999993E-2</v>
      </c>
      <c r="AF158" s="13">
        <f t="shared" si="47"/>
        <v>5.3800000000000002E-3</v>
      </c>
      <c r="AG158" s="13">
        <f t="shared" si="48"/>
        <v>-2.0000000000000002E-5</v>
      </c>
      <c r="AI158" s="11"/>
      <c r="AJ158" s="11"/>
      <c r="AK158" s="11"/>
      <c r="AL158" s="11"/>
      <c r="AM158" s="11"/>
      <c r="AN158" s="11"/>
      <c r="AO158" s="11"/>
      <c r="AP158" s="11"/>
      <c r="AQ158" s="11">
        <f t="shared" si="53"/>
        <v>156</v>
      </c>
      <c r="AR158" s="11">
        <f t="shared" si="53"/>
        <v>145</v>
      </c>
      <c r="AT158" s="107"/>
      <c r="BA158" s="11"/>
      <c r="BB158" s="11"/>
      <c r="BC158" s="11"/>
      <c r="BD158" s="11"/>
      <c r="BE158" s="11"/>
      <c r="BH158" s="11"/>
      <c r="BI158" s="11"/>
      <c r="BJ158" s="11"/>
      <c r="BK158" s="11"/>
      <c r="BL158" s="11"/>
      <c r="BM158" s="11"/>
      <c r="BN158" s="11"/>
    </row>
    <row r="159" spans="1:66" s="1" customFormat="1" x14ac:dyDescent="0.3">
      <c r="A159" s="11"/>
      <c r="B159" s="1">
        <f t="shared" si="42"/>
        <v>4757</v>
      </c>
      <c r="C159" s="1">
        <v>146</v>
      </c>
      <c r="D159" s="1">
        <v>45241</v>
      </c>
      <c r="E159" s="1">
        <v>9</v>
      </c>
      <c r="F159" s="1">
        <v>0</v>
      </c>
      <c r="G159" s="1">
        <v>4477</v>
      </c>
      <c r="H159" s="1">
        <v>0</v>
      </c>
      <c r="I159" s="1">
        <v>271</v>
      </c>
      <c r="J159" s="1">
        <v>34.270000000000003</v>
      </c>
      <c r="K159" s="1">
        <v>1.1599999999999999</v>
      </c>
      <c r="L159" s="1">
        <v>25.8</v>
      </c>
      <c r="M159" s="1">
        <v>1</v>
      </c>
      <c r="N159" s="1">
        <v>2000</v>
      </c>
      <c r="O159" s="1">
        <v>2748</v>
      </c>
      <c r="P159" s="1">
        <v>1553</v>
      </c>
      <c r="Q159" s="1">
        <v>1177</v>
      </c>
      <c r="R159" s="1">
        <v>17</v>
      </c>
      <c r="S159" s="1">
        <v>9</v>
      </c>
      <c r="T159" s="1">
        <v>0</v>
      </c>
      <c r="U159" s="1">
        <v>0</v>
      </c>
      <c r="V159" s="1">
        <f t="shared" si="50"/>
        <v>-9</v>
      </c>
      <c r="W159" s="1">
        <f t="shared" si="51"/>
        <v>-27</v>
      </c>
      <c r="X159" s="1">
        <f t="shared" si="51"/>
        <v>0</v>
      </c>
      <c r="Y159" s="1">
        <f t="shared" si="51"/>
        <v>2</v>
      </c>
      <c r="Z159" s="1">
        <f t="shared" si="52"/>
        <v>-34</v>
      </c>
      <c r="AA159" s="3"/>
      <c r="AB159" s="13">
        <f t="shared" si="43"/>
        <v>5.6968677738070211E-2</v>
      </c>
      <c r="AC159" s="13">
        <f t="shared" si="44"/>
        <v>9.5140000000000002E-2</v>
      </c>
      <c r="AD159" s="13">
        <f t="shared" si="45"/>
        <v>1.8000000000000001E-4</v>
      </c>
      <c r="AE159" s="13">
        <f t="shared" si="46"/>
        <v>8.9539999999999995E-2</v>
      </c>
      <c r="AF159" s="13">
        <f t="shared" si="47"/>
        <v>5.4200000000000003E-3</v>
      </c>
      <c r="AG159" s="13">
        <f t="shared" si="48"/>
        <v>-6.8000000000000005E-4</v>
      </c>
      <c r="AI159" s="11"/>
      <c r="AJ159" s="11"/>
      <c r="AK159" s="11"/>
      <c r="AL159" s="11"/>
      <c r="AM159" s="11"/>
      <c r="AN159" s="11"/>
      <c r="AO159" s="11"/>
      <c r="AP159" s="11"/>
      <c r="AQ159" s="11">
        <f t="shared" si="53"/>
        <v>157</v>
      </c>
      <c r="AR159" s="11">
        <f t="shared" si="53"/>
        <v>146</v>
      </c>
      <c r="AT159" s="107"/>
      <c r="BA159" s="11"/>
      <c r="BB159" s="11"/>
      <c r="BC159" s="11"/>
      <c r="BD159" s="11"/>
      <c r="BE159" s="11"/>
      <c r="BH159" s="11"/>
      <c r="BI159" s="11"/>
      <c r="BJ159" s="11"/>
      <c r="BK159" s="11"/>
      <c r="BL159" s="11"/>
      <c r="BM159" s="11"/>
      <c r="BN159" s="11"/>
    </row>
    <row r="160" spans="1:66" s="1" customFormat="1" x14ac:dyDescent="0.3">
      <c r="A160" s="11"/>
      <c r="B160" s="1">
        <f t="shared" si="42"/>
        <v>4744</v>
      </c>
      <c r="C160" s="1">
        <v>147</v>
      </c>
      <c r="D160" s="1">
        <v>45254</v>
      </c>
      <c r="E160" s="1">
        <v>10</v>
      </c>
      <c r="F160" s="1">
        <v>0</v>
      </c>
      <c r="G160" s="1">
        <v>4467</v>
      </c>
      <c r="H160" s="1">
        <v>0</v>
      </c>
      <c r="I160" s="1">
        <v>267</v>
      </c>
      <c r="J160" s="1">
        <v>34.229999999999997</v>
      </c>
      <c r="K160" s="1">
        <v>1.1599999999999999</v>
      </c>
      <c r="L160" s="1">
        <v>25.8</v>
      </c>
      <c r="M160" s="1">
        <v>1</v>
      </c>
      <c r="N160" s="1">
        <v>1997</v>
      </c>
      <c r="O160" s="1">
        <v>2737</v>
      </c>
      <c r="P160" s="1">
        <v>1561</v>
      </c>
      <c r="Q160" s="1">
        <v>1159</v>
      </c>
      <c r="R160" s="1">
        <v>16</v>
      </c>
      <c r="S160" s="1">
        <v>10</v>
      </c>
      <c r="T160" s="1">
        <v>1</v>
      </c>
      <c r="U160" s="1">
        <v>0</v>
      </c>
      <c r="V160" s="1">
        <f t="shared" si="50"/>
        <v>1</v>
      </c>
      <c r="W160" s="1">
        <f t="shared" si="51"/>
        <v>-10</v>
      </c>
      <c r="X160" s="1">
        <f t="shared" si="51"/>
        <v>0</v>
      </c>
      <c r="Y160" s="1">
        <f t="shared" si="51"/>
        <v>-4</v>
      </c>
      <c r="Z160" s="1">
        <f t="shared" si="52"/>
        <v>-13</v>
      </c>
      <c r="AA160" s="3"/>
      <c r="AB160" s="13">
        <f t="shared" si="43"/>
        <v>5.6281618887015175E-2</v>
      </c>
      <c r="AC160" s="13">
        <f t="shared" si="44"/>
        <v>9.4880000000000006E-2</v>
      </c>
      <c r="AD160" s="13">
        <f t="shared" si="45"/>
        <v>2.0000000000000001E-4</v>
      </c>
      <c r="AE160" s="13">
        <f t="shared" si="46"/>
        <v>8.9340000000000003E-2</v>
      </c>
      <c r="AF160" s="13">
        <f t="shared" si="47"/>
        <v>5.3400000000000001E-3</v>
      </c>
      <c r="AG160" s="13">
        <f t="shared" si="48"/>
        <v>-2.5999999999999998E-4</v>
      </c>
      <c r="AI160" s="11"/>
      <c r="AJ160" s="11"/>
      <c r="AK160" s="11"/>
      <c r="AL160" s="11"/>
      <c r="AM160" s="11"/>
      <c r="AN160" s="11"/>
      <c r="AO160" s="11"/>
      <c r="AP160" s="11"/>
      <c r="AQ160" s="11">
        <f t="shared" ref="AQ160:AR175" si="54">+AQ159+1</f>
        <v>158</v>
      </c>
      <c r="AR160" s="11">
        <f t="shared" si="54"/>
        <v>147</v>
      </c>
      <c r="AT160" s="107"/>
      <c r="BA160" s="11"/>
      <c r="BB160" s="11"/>
      <c r="BC160" s="11"/>
      <c r="BD160" s="11"/>
      <c r="BE160" s="11"/>
      <c r="BH160" s="11"/>
      <c r="BI160" s="11"/>
      <c r="BJ160" s="11"/>
      <c r="BK160" s="11"/>
      <c r="BL160" s="11"/>
      <c r="BM160" s="11"/>
      <c r="BN160" s="11"/>
    </row>
    <row r="161" spans="1:66" s="1" customFormat="1" x14ac:dyDescent="0.3">
      <c r="A161" s="11"/>
      <c r="B161" s="1">
        <f t="shared" si="42"/>
        <v>5038</v>
      </c>
      <c r="C161" s="1">
        <v>148</v>
      </c>
      <c r="D161" s="1">
        <v>44960</v>
      </c>
      <c r="E161" s="1">
        <v>11</v>
      </c>
      <c r="F161" s="1">
        <v>0</v>
      </c>
      <c r="G161" s="1">
        <v>4741</v>
      </c>
      <c r="H161" s="1">
        <v>0</v>
      </c>
      <c r="I161" s="1">
        <v>286</v>
      </c>
      <c r="J161" s="1">
        <v>34.22</v>
      </c>
      <c r="K161" s="1">
        <v>1.1599999999999999</v>
      </c>
      <c r="L161" s="1">
        <v>25.8</v>
      </c>
      <c r="M161" s="1">
        <v>1</v>
      </c>
      <c r="N161" s="1">
        <v>2121</v>
      </c>
      <c r="O161" s="1">
        <v>2908</v>
      </c>
      <c r="P161" s="1">
        <v>1709</v>
      </c>
      <c r="Q161" s="1">
        <v>1181</v>
      </c>
      <c r="R161" s="1">
        <v>17</v>
      </c>
      <c r="S161" s="1">
        <v>10</v>
      </c>
      <c r="T161" s="1">
        <v>1</v>
      </c>
      <c r="U161" s="1">
        <v>0</v>
      </c>
      <c r="V161" s="1">
        <f t="shared" si="50"/>
        <v>1</v>
      </c>
      <c r="W161" s="1">
        <f t="shared" si="51"/>
        <v>274</v>
      </c>
      <c r="X161" s="1">
        <f t="shared" si="51"/>
        <v>0</v>
      </c>
      <c r="Y161" s="1">
        <f t="shared" si="51"/>
        <v>19</v>
      </c>
      <c r="Z161" s="1">
        <f t="shared" si="52"/>
        <v>294</v>
      </c>
      <c r="AA161" s="3"/>
      <c r="AB161" s="13">
        <f t="shared" si="43"/>
        <v>5.6768558951965066E-2</v>
      </c>
      <c r="AC161" s="13">
        <f t="shared" si="44"/>
        <v>0.10076</v>
      </c>
      <c r="AD161" s="13">
        <f t="shared" si="45"/>
        <v>2.2000000000000001E-4</v>
      </c>
      <c r="AE161" s="13">
        <f t="shared" si="46"/>
        <v>9.4820000000000002E-2</v>
      </c>
      <c r="AF161" s="13">
        <f t="shared" si="47"/>
        <v>5.7200000000000003E-3</v>
      </c>
      <c r="AG161" s="13">
        <f t="shared" si="48"/>
        <v>5.8799999999999998E-3</v>
      </c>
      <c r="AI161" s="11"/>
      <c r="AJ161" s="11"/>
      <c r="AK161" s="11"/>
      <c r="AL161" s="11"/>
      <c r="AM161" s="11"/>
      <c r="AN161" s="11"/>
      <c r="AO161" s="11"/>
      <c r="AP161" s="11"/>
      <c r="AQ161" s="11">
        <f t="shared" si="54"/>
        <v>159</v>
      </c>
      <c r="AR161" s="11">
        <f t="shared" si="54"/>
        <v>148</v>
      </c>
      <c r="AT161" s="107"/>
      <c r="BA161" s="11"/>
      <c r="BB161" s="11"/>
      <c r="BC161" s="11"/>
      <c r="BD161" s="11"/>
      <c r="BE161" s="11"/>
      <c r="BH161" s="11"/>
      <c r="BI161" s="11"/>
      <c r="BJ161" s="11"/>
      <c r="BK161" s="11"/>
      <c r="BL161" s="11"/>
      <c r="BM161" s="11"/>
      <c r="BN161" s="11"/>
    </row>
    <row r="162" spans="1:66" s="1" customFormat="1" x14ac:dyDescent="0.3">
      <c r="A162" s="11"/>
      <c r="B162" s="1">
        <f t="shared" si="42"/>
        <v>5038</v>
      </c>
      <c r="C162" s="1">
        <v>149</v>
      </c>
      <c r="D162" s="1">
        <v>44960</v>
      </c>
      <c r="E162" s="1">
        <v>10</v>
      </c>
      <c r="F162" s="1">
        <v>0</v>
      </c>
      <c r="G162" s="1">
        <v>4742</v>
      </c>
      <c r="H162" s="1">
        <v>0</v>
      </c>
      <c r="I162" s="1">
        <v>286</v>
      </c>
      <c r="J162" s="1">
        <v>34.18</v>
      </c>
      <c r="K162" s="1">
        <v>1.1599999999999999</v>
      </c>
      <c r="L162" s="1">
        <v>25.8</v>
      </c>
      <c r="M162" s="1">
        <v>1</v>
      </c>
      <c r="N162" s="1">
        <v>2121</v>
      </c>
      <c r="O162" s="1">
        <v>2908</v>
      </c>
      <c r="P162" s="1">
        <v>1709</v>
      </c>
      <c r="Q162" s="1">
        <v>1181</v>
      </c>
      <c r="R162" s="1">
        <v>17</v>
      </c>
      <c r="S162" s="1">
        <v>9</v>
      </c>
      <c r="T162" s="1">
        <v>1</v>
      </c>
      <c r="U162" s="1">
        <v>0</v>
      </c>
      <c r="V162" s="1">
        <f t="shared" si="50"/>
        <v>-1</v>
      </c>
      <c r="W162" s="1">
        <f t="shared" si="51"/>
        <v>1</v>
      </c>
      <c r="X162" s="1">
        <f t="shared" si="51"/>
        <v>0</v>
      </c>
      <c r="Y162" s="1">
        <f t="shared" si="51"/>
        <v>0</v>
      </c>
      <c r="Z162" s="1">
        <f t="shared" si="52"/>
        <v>0</v>
      </c>
      <c r="AA162" s="3"/>
      <c r="AB162" s="13">
        <f t="shared" si="43"/>
        <v>5.6768558951965066E-2</v>
      </c>
      <c r="AC162" s="13">
        <f t="shared" si="44"/>
        <v>0.10076</v>
      </c>
      <c r="AD162" s="13">
        <f t="shared" si="45"/>
        <v>2.0000000000000001E-4</v>
      </c>
      <c r="AE162" s="13">
        <f t="shared" si="46"/>
        <v>9.4839999999999994E-2</v>
      </c>
      <c r="AF162" s="13">
        <f t="shared" si="47"/>
        <v>5.7200000000000003E-3</v>
      </c>
      <c r="AG162" s="13">
        <f t="shared" si="48"/>
        <v>0</v>
      </c>
      <c r="AI162" s="11"/>
      <c r="AJ162" s="11"/>
      <c r="AK162" s="11"/>
      <c r="AL162" s="11"/>
      <c r="AM162" s="11"/>
      <c r="AN162" s="11"/>
      <c r="AO162" s="11"/>
      <c r="AP162" s="11"/>
      <c r="AQ162" s="11">
        <f t="shared" si="54"/>
        <v>160</v>
      </c>
      <c r="AR162" s="11">
        <f t="shared" si="54"/>
        <v>149</v>
      </c>
      <c r="AT162" s="107"/>
      <c r="BA162" s="11"/>
      <c r="BB162" s="11"/>
      <c r="BC162" s="11"/>
      <c r="BD162" s="11"/>
      <c r="BE162" s="11"/>
      <c r="BH162" s="11"/>
      <c r="BI162" s="11"/>
      <c r="BJ162" s="11"/>
      <c r="BK162" s="11"/>
      <c r="BL162" s="11"/>
      <c r="BM162" s="11"/>
      <c r="BN162" s="11"/>
    </row>
    <row r="163" spans="1:66" s="1" customFormat="1" x14ac:dyDescent="0.3">
      <c r="A163" s="11"/>
      <c r="B163" s="1">
        <f t="shared" si="42"/>
        <v>4952</v>
      </c>
      <c r="C163" s="1">
        <v>150</v>
      </c>
      <c r="D163" s="1">
        <v>45046</v>
      </c>
      <c r="E163" s="1">
        <v>12</v>
      </c>
      <c r="F163" s="1">
        <v>0</v>
      </c>
      <c r="G163" s="1">
        <v>4658</v>
      </c>
      <c r="H163" s="1">
        <v>0</v>
      </c>
      <c r="I163" s="1">
        <v>282</v>
      </c>
      <c r="J163" s="1">
        <v>34.130000000000003</v>
      </c>
      <c r="K163" s="1">
        <v>1.17</v>
      </c>
      <c r="L163" s="1">
        <v>25.8</v>
      </c>
      <c r="M163" s="1">
        <v>1</v>
      </c>
      <c r="N163" s="1">
        <v>2100</v>
      </c>
      <c r="O163" s="1">
        <v>2843</v>
      </c>
      <c r="P163" s="1">
        <v>1669</v>
      </c>
      <c r="Q163" s="1">
        <v>1158</v>
      </c>
      <c r="R163" s="1">
        <v>16</v>
      </c>
      <c r="S163" s="1">
        <v>12</v>
      </c>
      <c r="T163" s="1">
        <v>1</v>
      </c>
      <c r="U163" s="1">
        <v>0</v>
      </c>
      <c r="V163" s="1">
        <f t="shared" si="50"/>
        <v>2</v>
      </c>
      <c r="W163" s="1">
        <f t="shared" si="51"/>
        <v>-84</v>
      </c>
      <c r="X163" s="1">
        <f t="shared" si="51"/>
        <v>0</v>
      </c>
      <c r="Y163" s="1">
        <f t="shared" si="51"/>
        <v>-4</v>
      </c>
      <c r="Z163" s="1">
        <f t="shared" si="52"/>
        <v>-86</v>
      </c>
      <c r="AA163" s="3"/>
      <c r="AB163" s="13">
        <f t="shared" si="43"/>
        <v>5.694668820678514E-2</v>
      </c>
      <c r="AC163" s="13">
        <f t="shared" si="44"/>
        <v>9.9040000000000003E-2</v>
      </c>
      <c r="AD163" s="13">
        <f t="shared" si="45"/>
        <v>2.4000000000000001E-4</v>
      </c>
      <c r="AE163" s="13">
        <f t="shared" si="46"/>
        <v>9.3160000000000007E-2</v>
      </c>
      <c r="AF163" s="13">
        <f t="shared" si="47"/>
        <v>5.64E-3</v>
      </c>
      <c r="AG163" s="13">
        <f t="shared" si="48"/>
        <v>-1.72E-3</v>
      </c>
      <c r="AI163" s="11"/>
      <c r="AJ163" s="11"/>
      <c r="AK163" s="11"/>
      <c r="AL163" s="11"/>
      <c r="AM163" s="11"/>
      <c r="AN163" s="11"/>
      <c r="AO163" s="11"/>
      <c r="AP163" s="11"/>
      <c r="AQ163" s="11">
        <f t="shared" si="54"/>
        <v>161</v>
      </c>
      <c r="AR163" s="11">
        <f t="shared" si="54"/>
        <v>150</v>
      </c>
      <c r="AT163" s="107"/>
      <c r="BA163" s="11"/>
      <c r="BB163" s="11"/>
      <c r="BC163" s="11"/>
      <c r="BD163" s="11"/>
      <c r="BE163" s="11"/>
      <c r="BH163" s="11"/>
      <c r="BI163" s="11"/>
      <c r="BJ163" s="11"/>
      <c r="BK163" s="11"/>
      <c r="BL163" s="11"/>
      <c r="BM163" s="11"/>
      <c r="BN163" s="11"/>
    </row>
    <row r="164" spans="1:66" s="1" customFormat="1" x14ac:dyDescent="0.3">
      <c r="A164" s="11"/>
      <c r="B164" s="1" t="e">
        <f t="shared" si="42"/>
        <v>#N/A</v>
      </c>
      <c r="V164" s="1" t="str">
        <f t="shared" si="50"/>
        <v/>
      </c>
      <c r="W164" s="1" t="str">
        <f t="shared" si="51"/>
        <v/>
      </c>
      <c r="X164" s="1" t="str">
        <f t="shared" si="51"/>
        <v/>
      </c>
      <c r="Y164" s="1" t="str">
        <f t="shared" si="51"/>
        <v/>
      </c>
      <c r="Z164" s="1" t="e">
        <f t="shared" si="52"/>
        <v>#N/A</v>
      </c>
      <c r="AA164" s="3"/>
      <c r="AB164" s="13" t="e">
        <f t="shared" si="43"/>
        <v>#N/A</v>
      </c>
      <c r="AC164" s="13" t="e">
        <f t="shared" si="44"/>
        <v>#N/A</v>
      </c>
      <c r="AD164" s="13" t="e">
        <f t="shared" si="45"/>
        <v>#N/A</v>
      </c>
      <c r="AE164" s="13" t="e">
        <f t="shared" si="46"/>
        <v>#N/A</v>
      </c>
      <c r="AF164" s="13" t="e">
        <f t="shared" si="47"/>
        <v>#N/A</v>
      </c>
      <c r="AG164" s="13" t="e">
        <f t="shared" si="48"/>
        <v>#N/A</v>
      </c>
      <c r="AI164" s="11"/>
      <c r="AJ164" s="11"/>
      <c r="AK164" s="11"/>
      <c r="AL164" s="11"/>
      <c r="AM164" s="11"/>
      <c r="AN164" s="11"/>
      <c r="AO164" s="11"/>
      <c r="AP164" s="11"/>
      <c r="AQ164" s="11">
        <f t="shared" si="54"/>
        <v>162</v>
      </c>
      <c r="AR164" s="11">
        <f t="shared" si="54"/>
        <v>151</v>
      </c>
      <c r="AT164" s="107"/>
      <c r="BA164" s="11"/>
      <c r="BB164" s="11"/>
      <c r="BC164" s="11"/>
      <c r="BD164" s="11"/>
      <c r="BE164" s="11"/>
      <c r="BH164" s="11"/>
      <c r="BI164" s="11"/>
      <c r="BJ164" s="11"/>
      <c r="BK164" s="11"/>
      <c r="BL164" s="11"/>
      <c r="BM164" s="11"/>
      <c r="BN164" s="11"/>
    </row>
    <row r="165" spans="1:66" s="1" customFormat="1" x14ac:dyDescent="0.3">
      <c r="A165" s="11"/>
      <c r="B165" s="1" t="e">
        <f t="shared" si="42"/>
        <v>#N/A</v>
      </c>
      <c r="V165" s="1" t="str">
        <f t="shared" si="50"/>
        <v/>
      </c>
      <c r="W165" s="1" t="str">
        <f t="shared" si="51"/>
        <v/>
      </c>
      <c r="X165" s="1" t="str">
        <f t="shared" si="51"/>
        <v/>
      </c>
      <c r="Y165" s="1" t="str">
        <f t="shared" si="51"/>
        <v/>
      </c>
      <c r="Z165" s="1" t="e">
        <f t="shared" si="52"/>
        <v>#N/A</v>
      </c>
      <c r="AA165" s="3"/>
      <c r="AB165" s="13" t="e">
        <f t="shared" si="43"/>
        <v>#N/A</v>
      </c>
      <c r="AC165" s="13" t="e">
        <f t="shared" si="44"/>
        <v>#N/A</v>
      </c>
      <c r="AD165" s="13" t="e">
        <f t="shared" si="45"/>
        <v>#N/A</v>
      </c>
      <c r="AE165" s="13" t="e">
        <f t="shared" si="46"/>
        <v>#N/A</v>
      </c>
      <c r="AF165" s="13" t="e">
        <f t="shared" si="47"/>
        <v>#N/A</v>
      </c>
      <c r="AG165" s="13" t="e">
        <f t="shared" si="48"/>
        <v>#N/A</v>
      </c>
      <c r="AI165" s="11"/>
      <c r="AJ165" s="11"/>
      <c r="AK165" s="11"/>
      <c r="AL165" s="11"/>
      <c r="AM165" s="11"/>
      <c r="AN165" s="11"/>
      <c r="AO165" s="11"/>
      <c r="AP165" s="11"/>
      <c r="AQ165" s="11">
        <f t="shared" si="54"/>
        <v>163</v>
      </c>
      <c r="AR165" s="11">
        <f t="shared" si="54"/>
        <v>152</v>
      </c>
      <c r="AT165" s="107"/>
      <c r="BA165" s="11"/>
      <c r="BB165" s="11"/>
      <c r="BC165" s="11"/>
      <c r="BD165" s="11"/>
      <c r="BE165" s="11"/>
      <c r="BH165" s="11"/>
      <c r="BI165" s="11"/>
      <c r="BJ165" s="11"/>
      <c r="BK165" s="11"/>
      <c r="BL165" s="11"/>
      <c r="BM165" s="11"/>
      <c r="BN165" s="11"/>
    </row>
    <row r="166" spans="1:66" s="1" customFormat="1" x14ac:dyDescent="0.3">
      <c r="A166" s="11"/>
      <c r="B166" s="1" t="e">
        <f t="shared" si="42"/>
        <v>#N/A</v>
      </c>
      <c r="V166" s="1" t="str">
        <f t="shared" si="50"/>
        <v/>
      </c>
      <c r="W166" s="1" t="str">
        <f t="shared" si="51"/>
        <v/>
      </c>
      <c r="X166" s="1" t="str">
        <f t="shared" si="51"/>
        <v/>
      </c>
      <c r="Y166" s="1" t="str">
        <f t="shared" si="51"/>
        <v/>
      </c>
      <c r="Z166" s="1" t="e">
        <f t="shared" si="52"/>
        <v>#N/A</v>
      </c>
      <c r="AA166" s="3"/>
      <c r="AB166" s="13" t="e">
        <f t="shared" si="43"/>
        <v>#N/A</v>
      </c>
      <c r="AC166" s="13" t="e">
        <f t="shared" si="44"/>
        <v>#N/A</v>
      </c>
      <c r="AD166" s="13" t="e">
        <f t="shared" si="45"/>
        <v>#N/A</v>
      </c>
      <c r="AE166" s="13" t="e">
        <f t="shared" si="46"/>
        <v>#N/A</v>
      </c>
      <c r="AF166" s="13" t="e">
        <f t="shared" si="47"/>
        <v>#N/A</v>
      </c>
      <c r="AG166" s="13" t="e">
        <f t="shared" si="48"/>
        <v>#N/A</v>
      </c>
      <c r="AI166" s="11"/>
      <c r="AJ166" s="11"/>
      <c r="AK166" s="11"/>
      <c r="AL166" s="11"/>
      <c r="AM166" s="11"/>
      <c r="AN166" s="11"/>
      <c r="AO166" s="11"/>
      <c r="AP166" s="11"/>
      <c r="AQ166" s="11">
        <f t="shared" si="54"/>
        <v>164</v>
      </c>
      <c r="AR166" s="11">
        <f t="shared" si="54"/>
        <v>153</v>
      </c>
      <c r="AT166" s="107"/>
      <c r="BA166" s="11"/>
      <c r="BB166" s="11"/>
      <c r="BC166" s="11"/>
      <c r="BD166" s="11"/>
      <c r="BE166" s="11"/>
      <c r="BH166" s="11"/>
      <c r="BI166" s="11"/>
      <c r="BJ166" s="11"/>
      <c r="BK166" s="11"/>
      <c r="BL166" s="11"/>
      <c r="BM166" s="11"/>
      <c r="BN166" s="11"/>
    </row>
    <row r="167" spans="1:66" s="1" customFormat="1" x14ac:dyDescent="0.3">
      <c r="A167" s="11"/>
      <c r="B167" s="1" t="e">
        <f t="shared" si="42"/>
        <v>#N/A</v>
      </c>
      <c r="V167" s="1" t="str">
        <f t="shared" si="50"/>
        <v/>
      </c>
      <c r="W167" s="1" t="str">
        <f t="shared" si="51"/>
        <v/>
      </c>
      <c r="X167" s="1" t="str">
        <f t="shared" si="51"/>
        <v/>
      </c>
      <c r="Y167" s="1" t="str">
        <f t="shared" si="51"/>
        <v/>
      </c>
      <c r="Z167" s="1" t="e">
        <f t="shared" si="52"/>
        <v>#N/A</v>
      </c>
      <c r="AA167" s="3"/>
      <c r="AB167" s="13" t="e">
        <f t="shared" si="43"/>
        <v>#N/A</v>
      </c>
      <c r="AC167" s="13" t="e">
        <f t="shared" si="44"/>
        <v>#N/A</v>
      </c>
      <c r="AD167" s="13" t="e">
        <f t="shared" si="45"/>
        <v>#N/A</v>
      </c>
      <c r="AE167" s="13" t="e">
        <f t="shared" si="46"/>
        <v>#N/A</v>
      </c>
      <c r="AF167" s="13" t="e">
        <f t="shared" si="47"/>
        <v>#N/A</v>
      </c>
      <c r="AG167" s="13" t="e">
        <f t="shared" si="48"/>
        <v>#N/A</v>
      </c>
      <c r="AI167" s="11"/>
      <c r="AJ167" s="11"/>
      <c r="AK167" s="11"/>
      <c r="AL167" s="11"/>
      <c r="AM167" s="11"/>
      <c r="AN167" s="11"/>
      <c r="AO167" s="11"/>
      <c r="AP167" s="11"/>
      <c r="AQ167" s="11">
        <f t="shared" si="54"/>
        <v>165</v>
      </c>
      <c r="AR167" s="11">
        <f t="shared" si="54"/>
        <v>154</v>
      </c>
      <c r="AT167" s="107"/>
      <c r="BA167" s="11"/>
      <c r="BB167" s="11"/>
      <c r="BC167" s="11"/>
      <c r="BD167" s="11"/>
      <c r="BE167" s="11"/>
      <c r="BH167" s="11"/>
      <c r="BI167" s="11"/>
      <c r="BJ167" s="11"/>
      <c r="BK167" s="11"/>
      <c r="BL167" s="11"/>
      <c r="BM167" s="11"/>
      <c r="BN167" s="11"/>
    </row>
    <row r="168" spans="1:66" s="1" customFormat="1" x14ac:dyDescent="0.3">
      <c r="A168" s="11"/>
      <c r="B168" s="1" t="e">
        <f t="shared" si="42"/>
        <v>#N/A</v>
      </c>
      <c r="V168" s="1" t="str">
        <f t="shared" si="50"/>
        <v/>
      </c>
      <c r="W168" s="1" t="str">
        <f t="shared" si="51"/>
        <v/>
      </c>
      <c r="X168" s="1" t="str">
        <f t="shared" si="51"/>
        <v/>
      </c>
      <c r="Y168" s="1" t="str">
        <f t="shared" si="51"/>
        <v/>
      </c>
      <c r="Z168" s="1" t="e">
        <f t="shared" si="52"/>
        <v>#N/A</v>
      </c>
      <c r="AA168" s="3"/>
      <c r="AB168" s="13" t="e">
        <f t="shared" si="43"/>
        <v>#N/A</v>
      </c>
      <c r="AC168" s="13" t="e">
        <f t="shared" si="44"/>
        <v>#N/A</v>
      </c>
      <c r="AD168" s="13" t="e">
        <f t="shared" si="45"/>
        <v>#N/A</v>
      </c>
      <c r="AE168" s="13" t="e">
        <f t="shared" si="46"/>
        <v>#N/A</v>
      </c>
      <c r="AF168" s="13" t="e">
        <f t="shared" si="47"/>
        <v>#N/A</v>
      </c>
      <c r="AG168" s="13" t="e">
        <f t="shared" si="48"/>
        <v>#N/A</v>
      </c>
      <c r="AI168" s="11"/>
      <c r="AJ168" s="11"/>
      <c r="AK168" s="11"/>
      <c r="AL168" s="11"/>
      <c r="AM168" s="11"/>
      <c r="AN168" s="11"/>
      <c r="AO168" s="11"/>
      <c r="AP168" s="11"/>
      <c r="AQ168" s="11">
        <f t="shared" si="54"/>
        <v>166</v>
      </c>
      <c r="AR168" s="11">
        <f t="shared" si="54"/>
        <v>155</v>
      </c>
      <c r="AT168" s="107"/>
      <c r="BA168" s="11"/>
      <c r="BB168" s="11"/>
      <c r="BC168" s="11"/>
      <c r="BD168" s="11"/>
      <c r="BE168" s="11"/>
      <c r="BH168" s="11"/>
      <c r="BI168" s="11"/>
      <c r="BJ168" s="11"/>
      <c r="BK168" s="11"/>
      <c r="BL168" s="11"/>
      <c r="BM168" s="11"/>
      <c r="BN168" s="11"/>
    </row>
    <row r="169" spans="1:66" s="1" customFormat="1" x14ac:dyDescent="0.3">
      <c r="A169" s="11"/>
      <c r="B169" s="1" t="e">
        <f t="shared" si="42"/>
        <v>#N/A</v>
      </c>
      <c r="V169" s="1" t="str">
        <f t="shared" si="50"/>
        <v/>
      </c>
      <c r="W169" s="1" t="str">
        <f t="shared" si="51"/>
        <v/>
      </c>
      <c r="X169" s="1" t="str">
        <f t="shared" si="51"/>
        <v/>
      </c>
      <c r="Y169" s="1" t="str">
        <f t="shared" si="51"/>
        <v/>
      </c>
      <c r="Z169" s="1" t="e">
        <f t="shared" si="52"/>
        <v>#N/A</v>
      </c>
      <c r="AA169" s="3"/>
      <c r="AB169" s="13" t="e">
        <f t="shared" si="43"/>
        <v>#N/A</v>
      </c>
      <c r="AC169" s="13" t="e">
        <f t="shared" si="44"/>
        <v>#N/A</v>
      </c>
      <c r="AD169" s="13" t="e">
        <f t="shared" si="45"/>
        <v>#N/A</v>
      </c>
      <c r="AE169" s="13" t="e">
        <f t="shared" si="46"/>
        <v>#N/A</v>
      </c>
      <c r="AF169" s="13" t="e">
        <f t="shared" si="47"/>
        <v>#N/A</v>
      </c>
      <c r="AG169" s="13" t="e">
        <f t="shared" si="48"/>
        <v>#N/A</v>
      </c>
      <c r="AI169" s="11"/>
      <c r="AJ169" s="11"/>
      <c r="AK169" s="11"/>
      <c r="AL169" s="11"/>
      <c r="AM169" s="11"/>
      <c r="AN169" s="11"/>
      <c r="AO169" s="11"/>
      <c r="AP169" s="11"/>
      <c r="AQ169" s="11">
        <f t="shared" si="54"/>
        <v>167</v>
      </c>
      <c r="AR169" s="11">
        <f t="shared" si="54"/>
        <v>156</v>
      </c>
      <c r="AT169" s="107"/>
      <c r="BA169" s="11"/>
      <c r="BB169" s="11"/>
      <c r="BC169" s="11"/>
      <c r="BD169" s="11"/>
      <c r="BE169" s="11"/>
      <c r="BH169" s="11"/>
      <c r="BI169" s="11"/>
      <c r="BJ169" s="11"/>
      <c r="BK169" s="11"/>
      <c r="BL169" s="11"/>
      <c r="BM169" s="11"/>
      <c r="BN169" s="11"/>
    </row>
    <row r="170" spans="1:66" s="1" customFormat="1" x14ac:dyDescent="0.3">
      <c r="A170" s="11"/>
      <c r="B170" s="1" t="e">
        <f t="shared" si="42"/>
        <v>#N/A</v>
      </c>
      <c r="V170" s="1" t="str">
        <f t="shared" si="50"/>
        <v/>
      </c>
      <c r="W170" s="1" t="str">
        <f t="shared" si="51"/>
        <v/>
      </c>
      <c r="X170" s="1" t="str">
        <f t="shared" si="51"/>
        <v/>
      </c>
      <c r="Y170" s="1" t="str">
        <f t="shared" si="51"/>
        <v/>
      </c>
      <c r="Z170" s="1" t="e">
        <f t="shared" si="52"/>
        <v>#N/A</v>
      </c>
      <c r="AA170" s="3"/>
      <c r="AB170" s="13" t="e">
        <f t="shared" si="43"/>
        <v>#N/A</v>
      </c>
      <c r="AC170" s="13" t="e">
        <f t="shared" si="44"/>
        <v>#N/A</v>
      </c>
      <c r="AD170" s="13" t="e">
        <f t="shared" si="45"/>
        <v>#N/A</v>
      </c>
      <c r="AE170" s="13" t="e">
        <f t="shared" si="46"/>
        <v>#N/A</v>
      </c>
      <c r="AF170" s="13" t="e">
        <f t="shared" si="47"/>
        <v>#N/A</v>
      </c>
      <c r="AG170" s="13" t="e">
        <f t="shared" si="48"/>
        <v>#N/A</v>
      </c>
      <c r="AI170" s="11"/>
      <c r="AJ170" s="11"/>
      <c r="AK170" s="11"/>
      <c r="AL170" s="11"/>
      <c r="AM170" s="11"/>
      <c r="AN170" s="11"/>
      <c r="AO170" s="11"/>
      <c r="AP170" s="11"/>
      <c r="AQ170" s="11">
        <f t="shared" si="54"/>
        <v>168</v>
      </c>
      <c r="AR170" s="11">
        <f t="shared" si="54"/>
        <v>157</v>
      </c>
      <c r="AT170" s="107"/>
      <c r="BA170" s="11"/>
      <c r="BB170" s="11"/>
      <c r="BC170" s="11"/>
      <c r="BD170" s="11"/>
      <c r="BE170" s="11"/>
      <c r="BH170" s="11"/>
      <c r="BI170" s="11"/>
      <c r="BJ170" s="11"/>
      <c r="BK170" s="11"/>
      <c r="BL170" s="11"/>
      <c r="BM170" s="11"/>
      <c r="BN170" s="11"/>
    </row>
    <row r="171" spans="1:66" s="1" customFormat="1" x14ac:dyDescent="0.3">
      <c r="A171" s="11"/>
      <c r="B171" s="1" t="e">
        <f t="shared" si="42"/>
        <v>#N/A</v>
      </c>
      <c r="V171" s="1" t="str">
        <f t="shared" si="50"/>
        <v/>
      </c>
      <c r="W171" s="1" t="str">
        <f t="shared" si="51"/>
        <v/>
      </c>
      <c r="X171" s="1" t="str">
        <f t="shared" si="51"/>
        <v/>
      </c>
      <c r="Y171" s="1" t="str">
        <f t="shared" si="51"/>
        <v/>
      </c>
      <c r="Z171" s="1" t="e">
        <f t="shared" si="52"/>
        <v>#N/A</v>
      </c>
      <c r="AA171" s="3"/>
      <c r="AB171" s="13" t="e">
        <f t="shared" si="43"/>
        <v>#N/A</v>
      </c>
      <c r="AC171" s="13" t="e">
        <f t="shared" si="44"/>
        <v>#N/A</v>
      </c>
      <c r="AD171" s="13" t="e">
        <f t="shared" si="45"/>
        <v>#N/A</v>
      </c>
      <c r="AE171" s="13" t="e">
        <f t="shared" si="46"/>
        <v>#N/A</v>
      </c>
      <c r="AF171" s="13" t="e">
        <f t="shared" si="47"/>
        <v>#N/A</v>
      </c>
      <c r="AG171" s="13" t="e">
        <f t="shared" si="48"/>
        <v>#N/A</v>
      </c>
      <c r="AI171" s="11"/>
      <c r="AJ171" s="11"/>
      <c r="AK171" s="11"/>
      <c r="AL171" s="11"/>
      <c r="AM171" s="11"/>
      <c r="AN171" s="11"/>
      <c r="AO171" s="11"/>
      <c r="AP171" s="11"/>
      <c r="AQ171" s="11">
        <f t="shared" si="54"/>
        <v>169</v>
      </c>
      <c r="AR171" s="11">
        <f t="shared" si="54"/>
        <v>158</v>
      </c>
      <c r="AT171" s="107"/>
      <c r="BA171" s="11"/>
      <c r="BB171" s="11"/>
      <c r="BC171" s="11"/>
      <c r="BD171" s="11"/>
      <c r="BE171" s="11"/>
      <c r="BH171" s="11"/>
      <c r="BI171" s="11"/>
      <c r="BJ171" s="11"/>
      <c r="BK171" s="11"/>
      <c r="BL171" s="11"/>
      <c r="BM171" s="11"/>
      <c r="BN171" s="11"/>
    </row>
    <row r="172" spans="1:66" s="1" customFormat="1" x14ac:dyDescent="0.3">
      <c r="A172" s="11"/>
      <c r="B172" s="1" t="e">
        <f t="shared" si="42"/>
        <v>#N/A</v>
      </c>
      <c r="V172" s="1" t="str">
        <f t="shared" si="50"/>
        <v/>
      </c>
      <c r="W172" s="1" t="str">
        <f t="shared" si="51"/>
        <v/>
      </c>
      <c r="X172" s="1" t="str">
        <f t="shared" si="51"/>
        <v/>
      </c>
      <c r="Y172" s="1" t="str">
        <f t="shared" si="51"/>
        <v/>
      </c>
      <c r="Z172" s="1" t="e">
        <f t="shared" si="52"/>
        <v>#N/A</v>
      </c>
      <c r="AA172" s="3"/>
      <c r="AB172" s="13" t="e">
        <f t="shared" si="43"/>
        <v>#N/A</v>
      </c>
      <c r="AC172" s="13" t="e">
        <f t="shared" si="44"/>
        <v>#N/A</v>
      </c>
      <c r="AD172" s="13" t="e">
        <f t="shared" si="45"/>
        <v>#N/A</v>
      </c>
      <c r="AE172" s="13" t="e">
        <f t="shared" si="46"/>
        <v>#N/A</v>
      </c>
      <c r="AF172" s="13" t="e">
        <f t="shared" si="47"/>
        <v>#N/A</v>
      </c>
      <c r="AG172" s="13" t="e">
        <f t="shared" si="48"/>
        <v>#N/A</v>
      </c>
      <c r="AI172" s="11"/>
      <c r="AJ172" s="11"/>
      <c r="AK172" s="11"/>
      <c r="AL172" s="11"/>
      <c r="AM172" s="11"/>
      <c r="AN172" s="11"/>
      <c r="AO172" s="11"/>
      <c r="AP172" s="11"/>
      <c r="AQ172" s="11">
        <f t="shared" si="54"/>
        <v>170</v>
      </c>
      <c r="AR172" s="11">
        <f t="shared" si="54"/>
        <v>159</v>
      </c>
      <c r="AT172" s="107"/>
      <c r="BA172" s="11"/>
      <c r="BB172" s="11"/>
      <c r="BC172" s="11"/>
      <c r="BD172" s="11"/>
      <c r="BE172" s="11"/>
      <c r="BH172" s="11"/>
      <c r="BI172" s="11"/>
      <c r="BJ172" s="11"/>
      <c r="BK172" s="11"/>
      <c r="BL172" s="11"/>
      <c r="BM172" s="11"/>
      <c r="BN172" s="11"/>
    </row>
    <row r="173" spans="1:66" s="1" customFormat="1" x14ac:dyDescent="0.3">
      <c r="A173" s="11"/>
      <c r="B173" s="1" t="e">
        <f t="shared" si="42"/>
        <v>#N/A</v>
      </c>
      <c r="V173" s="1" t="str">
        <f t="shared" si="50"/>
        <v/>
      </c>
      <c r="W173" s="1" t="str">
        <f t="shared" si="51"/>
        <v/>
      </c>
      <c r="X173" s="1" t="str">
        <f t="shared" si="51"/>
        <v/>
      </c>
      <c r="Y173" s="1" t="str">
        <f t="shared" si="51"/>
        <v/>
      </c>
      <c r="Z173" s="1" t="e">
        <f t="shared" si="52"/>
        <v>#N/A</v>
      </c>
      <c r="AA173" s="3"/>
      <c r="AB173" s="13" t="e">
        <f t="shared" si="43"/>
        <v>#N/A</v>
      </c>
      <c r="AC173" s="13" t="e">
        <f t="shared" si="44"/>
        <v>#N/A</v>
      </c>
      <c r="AD173" s="13" t="e">
        <f t="shared" si="45"/>
        <v>#N/A</v>
      </c>
      <c r="AE173" s="13" t="e">
        <f t="shared" si="46"/>
        <v>#N/A</v>
      </c>
      <c r="AF173" s="13" t="e">
        <f t="shared" si="47"/>
        <v>#N/A</v>
      </c>
      <c r="AG173" s="13" t="e">
        <f t="shared" si="48"/>
        <v>#N/A</v>
      </c>
      <c r="AI173" s="11"/>
      <c r="AJ173" s="11"/>
      <c r="AK173" s="11"/>
      <c r="AL173" s="11"/>
      <c r="AM173" s="11"/>
      <c r="AN173" s="11"/>
      <c r="AO173" s="11"/>
      <c r="AP173" s="11"/>
      <c r="AQ173" s="11">
        <f t="shared" si="54"/>
        <v>171</v>
      </c>
      <c r="AR173" s="11">
        <f t="shared" si="54"/>
        <v>160</v>
      </c>
      <c r="AT173" s="107"/>
      <c r="BA173" s="11"/>
      <c r="BB173" s="11"/>
      <c r="BC173" s="11"/>
      <c r="BD173" s="11"/>
      <c r="BE173" s="11"/>
      <c r="BH173" s="11"/>
      <c r="BI173" s="11"/>
      <c r="BJ173" s="11"/>
      <c r="BK173" s="11"/>
      <c r="BL173" s="11"/>
      <c r="BM173" s="11"/>
      <c r="BN173" s="11"/>
    </row>
    <row r="174" spans="1:66" s="1" customFormat="1" x14ac:dyDescent="0.3">
      <c r="A174" s="11"/>
      <c r="B174" s="1" t="e">
        <f t="shared" si="42"/>
        <v>#N/A</v>
      </c>
      <c r="V174" s="1" t="str">
        <f t="shared" si="50"/>
        <v/>
      </c>
      <c r="W174" s="1" t="str">
        <f t="shared" si="51"/>
        <v/>
      </c>
      <c r="X174" s="1" t="str">
        <f t="shared" si="51"/>
        <v/>
      </c>
      <c r="Y174" s="1" t="str">
        <f t="shared" si="51"/>
        <v/>
      </c>
      <c r="Z174" s="1" t="e">
        <f t="shared" si="52"/>
        <v>#N/A</v>
      </c>
      <c r="AA174" s="3"/>
      <c r="AB174" s="13" t="e">
        <f t="shared" si="43"/>
        <v>#N/A</v>
      </c>
      <c r="AC174" s="13" t="e">
        <f t="shared" si="44"/>
        <v>#N/A</v>
      </c>
      <c r="AD174" s="13" t="e">
        <f t="shared" si="45"/>
        <v>#N/A</v>
      </c>
      <c r="AE174" s="13" t="e">
        <f t="shared" si="46"/>
        <v>#N/A</v>
      </c>
      <c r="AF174" s="13" t="e">
        <f t="shared" si="47"/>
        <v>#N/A</v>
      </c>
      <c r="AG174" s="13" t="e">
        <f t="shared" si="48"/>
        <v>#N/A</v>
      </c>
      <c r="AI174" s="11"/>
      <c r="AJ174" s="11"/>
      <c r="AK174" s="11"/>
      <c r="AL174" s="11"/>
      <c r="AM174" s="11"/>
      <c r="AN174" s="11"/>
      <c r="AO174" s="11"/>
      <c r="AP174" s="11"/>
      <c r="AQ174" s="11">
        <f t="shared" si="54"/>
        <v>172</v>
      </c>
      <c r="AR174" s="11">
        <f t="shared" si="54"/>
        <v>161</v>
      </c>
      <c r="AT174" s="107"/>
      <c r="BA174" s="11"/>
      <c r="BB174" s="11"/>
      <c r="BC174" s="11"/>
      <c r="BD174" s="11"/>
      <c r="BE174" s="11"/>
      <c r="BH174" s="11"/>
      <c r="BI174" s="11"/>
      <c r="BJ174" s="11"/>
      <c r="BK174" s="11"/>
      <c r="BL174" s="11"/>
      <c r="BM174" s="11"/>
      <c r="BN174" s="11"/>
    </row>
    <row r="175" spans="1:66" s="1" customFormat="1" x14ac:dyDescent="0.3">
      <c r="A175" s="11"/>
      <c r="B175" s="1" t="e">
        <f t="shared" si="42"/>
        <v>#N/A</v>
      </c>
      <c r="V175" s="1" t="str">
        <f t="shared" si="50"/>
        <v/>
      </c>
      <c r="W175" s="1" t="str">
        <f t="shared" si="51"/>
        <v/>
      </c>
      <c r="X175" s="1" t="str">
        <f t="shared" si="51"/>
        <v/>
      </c>
      <c r="Y175" s="1" t="str">
        <f t="shared" si="51"/>
        <v/>
      </c>
      <c r="Z175" s="1" t="e">
        <f t="shared" si="52"/>
        <v>#N/A</v>
      </c>
      <c r="AA175" s="3"/>
      <c r="AB175" s="13" t="e">
        <f t="shared" si="43"/>
        <v>#N/A</v>
      </c>
      <c r="AC175" s="13" t="e">
        <f t="shared" si="44"/>
        <v>#N/A</v>
      </c>
      <c r="AD175" s="13" t="e">
        <f t="shared" si="45"/>
        <v>#N/A</v>
      </c>
      <c r="AE175" s="13" t="e">
        <f t="shared" si="46"/>
        <v>#N/A</v>
      </c>
      <c r="AF175" s="13" t="e">
        <f t="shared" si="47"/>
        <v>#N/A</v>
      </c>
      <c r="AG175" s="13" t="e">
        <f t="shared" si="48"/>
        <v>#N/A</v>
      </c>
      <c r="AI175" s="11"/>
      <c r="AJ175" s="11"/>
      <c r="AK175" s="11"/>
      <c r="AL175" s="11"/>
      <c r="AM175" s="11"/>
      <c r="AN175" s="11"/>
      <c r="AO175" s="11"/>
      <c r="AP175" s="11"/>
      <c r="AQ175" s="11">
        <f t="shared" si="54"/>
        <v>173</v>
      </c>
      <c r="AR175" s="11">
        <f t="shared" si="54"/>
        <v>162</v>
      </c>
      <c r="AT175" s="107"/>
      <c r="BA175" s="11"/>
      <c r="BB175" s="11"/>
      <c r="BC175" s="11"/>
      <c r="BD175" s="11"/>
      <c r="BE175" s="11"/>
      <c r="BH175" s="11"/>
      <c r="BI175" s="11"/>
      <c r="BJ175" s="11"/>
      <c r="BK175" s="11"/>
      <c r="BL175" s="11"/>
      <c r="BM175" s="11"/>
      <c r="BN175" s="11"/>
    </row>
    <row r="176" spans="1:66" s="1" customFormat="1" x14ac:dyDescent="0.3">
      <c r="A176" s="11"/>
      <c r="B176" s="1" t="e">
        <f t="shared" si="42"/>
        <v>#N/A</v>
      </c>
      <c r="V176" s="1" t="str">
        <f t="shared" si="50"/>
        <v/>
      </c>
      <c r="W176" s="1" t="str">
        <f t="shared" si="51"/>
        <v/>
      </c>
      <c r="X176" s="1" t="str">
        <f t="shared" si="51"/>
        <v/>
      </c>
      <c r="Y176" s="1" t="str">
        <f t="shared" si="51"/>
        <v/>
      </c>
      <c r="Z176" s="1" t="e">
        <f t="shared" si="52"/>
        <v>#N/A</v>
      </c>
      <c r="AA176" s="3"/>
      <c r="AB176" s="13" t="e">
        <f t="shared" si="43"/>
        <v>#N/A</v>
      </c>
      <c r="AC176" s="13" t="e">
        <f t="shared" si="44"/>
        <v>#N/A</v>
      </c>
      <c r="AD176" s="13" t="e">
        <f t="shared" si="45"/>
        <v>#N/A</v>
      </c>
      <c r="AE176" s="13" t="e">
        <f t="shared" si="46"/>
        <v>#N/A</v>
      </c>
      <c r="AF176" s="13" t="e">
        <f t="shared" si="47"/>
        <v>#N/A</v>
      </c>
      <c r="AG176" s="13" t="e">
        <f t="shared" si="48"/>
        <v>#N/A</v>
      </c>
      <c r="AI176" s="11"/>
      <c r="AJ176" s="11"/>
      <c r="AK176" s="11"/>
      <c r="AL176" s="11"/>
      <c r="AM176" s="11"/>
      <c r="AN176" s="11"/>
      <c r="AO176" s="11"/>
      <c r="AP176" s="11"/>
      <c r="AQ176" s="11">
        <f t="shared" ref="AQ176:AR191" si="55">+AQ175+1</f>
        <v>174</v>
      </c>
      <c r="AR176" s="11">
        <f t="shared" si="55"/>
        <v>163</v>
      </c>
      <c r="AT176" s="107"/>
      <c r="BA176" s="11"/>
      <c r="BB176" s="11"/>
      <c r="BC176" s="11"/>
      <c r="BD176" s="11"/>
      <c r="BE176" s="11"/>
      <c r="BH176" s="11"/>
      <c r="BI176" s="11"/>
      <c r="BJ176" s="11"/>
      <c r="BK176" s="11"/>
      <c r="BL176" s="11"/>
      <c r="BM176" s="11"/>
      <c r="BN176" s="11"/>
    </row>
    <row r="177" spans="1:66" s="1" customFormat="1" x14ac:dyDescent="0.3">
      <c r="A177" s="11"/>
      <c r="B177" s="1" t="e">
        <f t="shared" si="42"/>
        <v>#N/A</v>
      </c>
      <c r="V177" s="1" t="str">
        <f t="shared" si="50"/>
        <v/>
      </c>
      <c r="W177" s="1" t="str">
        <f t="shared" si="51"/>
        <v/>
      </c>
      <c r="X177" s="1" t="str">
        <f t="shared" si="51"/>
        <v/>
      </c>
      <c r="Y177" s="1" t="str">
        <f t="shared" si="51"/>
        <v/>
      </c>
      <c r="Z177" s="1" t="e">
        <f t="shared" si="52"/>
        <v>#N/A</v>
      </c>
      <c r="AA177" s="3"/>
      <c r="AB177" s="13" t="e">
        <f t="shared" si="43"/>
        <v>#N/A</v>
      </c>
      <c r="AC177" s="13" t="e">
        <f t="shared" si="44"/>
        <v>#N/A</v>
      </c>
      <c r="AD177" s="13" t="e">
        <f t="shared" si="45"/>
        <v>#N/A</v>
      </c>
      <c r="AE177" s="13" t="e">
        <f t="shared" si="46"/>
        <v>#N/A</v>
      </c>
      <c r="AF177" s="13" t="e">
        <f t="shared" si="47"/>
        <v>#N/A</v>
      </c>
      <c r="AG177" s="13" t="e">
        <f t="shared" si="48"/>
        <v>#N/A</v>
      </c>
      <c r="AI177" s="11"/>
      <c r="AJ177" s="11"/>
      <c r="AK177" s="11"/>
      <c r="AL177" s="11"/>
      <c r="AM177" s="11"/>
      <c r="AN177" s="11"/>
      <c r="AO177" s="11"/>
      <c r="AP177" s="11"/>
      <c r="AQ177" s="11">
        <f t="shared" si="55"/>
        <v>175</v>
      </c>
      <c r="AR177" s="11">
        <f t="shared" si="55"/>
        <v>164</v>
      </c>
      <c r="AT177" s="107"/>
      <c r="BA177" s="11"/>
      <c r="BB177" s="11"/>
      <c r="BC177" s="11"/>
      <c r="BD177" s="11"/>
      <c r="BE177" s="11"/>
      <c r="BH177" s="11"/>
      <c r="BI177" s="11"/>
      <c r="BJ177" s="11"/>
      <c r="BK177" s="11"/>
      <c r="BL177" s="11"/>
      <c r="BM177" s="11"/>
      <c r="BN177" s="11"/>
    </row>
    <row r="178" spans="1:66" s="1" customFormat="1" x14ac:dyDescent="0.3">
      <c r="A178" s="11"/>
      <c r="B178" s="1" t="e">
        <f t="shared" si="42"/>
        <v>#N/A</v>
      </c>
      <c r="V178" s="1" t="str">
        <f t="shared" si="50"/>
        <v/>
      </c>
      <c r="W178" s="1" t="str">
        <f t="shared" si="51"/>
        <v/>
      </c>
      <c r="X178" s="1" t="str">
        <f t="shared" si="51"/>
        <v/>
      </c>
      <c r="Y178" s="1" t="str">
        <f t="shared" si="51"/>
        <v/>
      </c>
      <c r="Z178" s="1" t="e">
        <f t="shared" si="52"/>
        <v>#N/A</v>
      </c>
      <c r="AA178" s="3"/>
      <c r="AB178" s="13" t="e">
        <f t="shared" si="43"/>
        <v>#N/A</v>
      </c>
      <c r="AC178" s="13" t="e">
        <f t="shared" si="44"/>
        <v>#N/A</v>
      </c>
      <c r="AD178" s="13" t="e">
        <f t="shared" si="45"/>
        <v>#N/A</v>
      </c>
      <c r="AE178" s="13" t="e">
        <f t="shared" si="46"/>
        <v>#N/A</v>
      </c>
      <c r="AF178" s="13" t="e">
        <f t="shared" si="47"/>
        <v>#N/A</v>
      </c>
      <c r="AG178" s="13" t="e">
        <f t="shared" si="48"/>
        <v>#N/A</v>
      </c>
      <c r="AI178" s="11"/>
      <c r="AJ178" s="11"/>
      <c r="AK178" s="11"/>
      <c r="AL178" s="11"/>
      <c r="AM178" s="11"/>
      <c r="AN178" s="11"/>
      <c r="AO178" s="11"/>
      <c r="AP178" s="11"/>
      <c r="AQ178" s="11">
        <f t="shared" si="55"/>
        <v>176</v>
      </c>
      <c r="AR178" s="11">
        <f t="shared" si="55"/>
        <v>165</v>
      </c>
      <c r="AT178" s="107"/>
      <c r="BA178" s="11"/>
      <c r="BB178" s="11"/>
      <c r="BC178" s="11"/>
      <c r="BD178" s="11"/>
      <c r="BE178" s="11"/>
      <c r="BH178" s="11"/>
      <c r="BI178" s="11"/>
      <c r="BJ178" s="11"/>
      <c r="BK178" s="11"/>
      <c r="BL178" s="11"/>
      <c r="BM178" s="11"/>
      <c r="BN178" s="11"/>
    </row>
    <row r="179" spans="1:66" s="1" customFormat="1" x14ac:dyDescent="0.3">
      <c r="A179" s="11"/>
      <c r="B179" s="1" t="e">
        <f t="shared" si="42"/>
        <v>#N/A</v>
      </c>
      <c r="V179" s="1" t="str">
        <f t="shared" si="50"/>
        <v/>
      </c>
      <c r="W179" s="1" t="str">
        <f t="shared" si="51"/>
        <v/>
      </c>
      <c r="X179" s="1" t="str">
        <f t="shared" si="51"/>
        <v/>
      </c>
      <c r="Y179" s="1" t="str">
        <f t="shared" si="51"/>
        <v/>
      </c>
      <c r="Z179" s="1" t="e">
        <f t="shared" si="52"/>
        <v>#N/A</v>
      </c>
      <c r="AA179" s="3"/>
      <c r="AB179" s="13" t="e">
        <f t="shared" si="43"/>
        <v>#N/A</v>
      </c>
      <c r="AC179" s="13" t="e">
        <f t="shared" si="44"/>
        <v>#N/A</v>
      </c>
      <c r="AD179" s="13" t="e">
        <f t="shared" si="45"/>
        <v>#N/A</v>
      </c>
      <c r="AE179" s="13" t="e">
        <f t="shared" si="46"/>
        <v>#N/A</v>
      </c>
      <c r="AF179" s="13" t="e">
        <f t="shared" si="47"/>
        <v>#N/A</v>
      </c>
      <c r="AG179" s="13" t="e">
        <f t="shared" si="48"/>
        <v>#N/A</v>
      </c>
      <c r="AI179" s="11"/>
      <c r="AJ179" s="11"/>
      <c r="AK179" s="11"/>
      <c r="AL179" s="11"/>
      <c r="AM179" s="11"/>
      <c r="AN179" s="11"/>
      <c r="AO179" s="11"/>
      <c r="AP179" s="11"/>
      <c r="AQ179" s="11">
        <f t="shared" si="55"/>
        <v>177</v>
      </c>
      <c r="AR179" s="11">
        <f t="shared" si="55"/>
        <v>166</v>
      </c>
      <c r="AT179" s="107"/>
      <c r="BA179" s="11"/>
      <c r="BB179" s="11"/>
      <c r="BC179" s="11"/>
      <c r="BD179" s="11"/>
      <c r="BE179" s="11"/>
      <c r="BH179" s="11"/>
      <c r="BI179" s="11"/>
      <c r="BJ179" s="11"/>
      <c r="BK179" s="11"/>
      <c r="BL179" s="11"/>
      <c r="BM179" s="11"/>
      <c r="BN179" s="11"/>
    </row>
    <row r="180" spans="1:66" s="1" customFormat="1" x14ac:dyDescent="0.3">
      <c r="A180" s="11"/>
      <c r="B180" s="1" t="e">
        <f t="shared" si="42"/>
        <v>#N/A</v>
      </c>
      <c r="V180" s="1" t="str">
        <f t="shared" si="50"/>
        <v/>
      </c>
      <c r="W180" s="1" t="str">
        <f t="shared" si="51"/>
        <v/>
      </c>
      <c r="X180" s="1" t="str">
        <f t="shared" si="51"/>
        <v/>
      </c>
      <c r="Y180" s="1" t="str">
        <f t="shared" si="51"/>
        <v/>
      </c>
      <c r="Z180" s="1" t="e">
        <f t="shared" si="52"/>
        <v>#N/A</v>
      </c>
      <c r="AA180" s="3"/>
      <c r="AB180" s="13" t="e">
        <f t="shared" si="43"/>
        <v>#N/A</v>
      </c>
      <c r="AC180" s="13" t="e">
        <f t="shared" si="44"/>
        <v>#N/A</v>
      </c>
      <c r="AD180" s="13" t="e">
        <f t="shared" si="45"/>
        <v>#N/A</v>
      </c>
      <c r="AE180" s="13" t="e">
        <f t="shared" si="46"/>
        <v>#N/A</v>
      </c>
      <c r="AF180" s="13" t="e">
        <f t="shared" si="47"/>
        <v>#N/A</v>
      </c>
      <c r="AG180" s="13" t="e">
        <f t="shared" si="48"/>
        <v>#N/A</v>
      </c>
      <c r="AI180" s="11"/>
      <c r="AJ180" s="11"/>
      <c r="AK180" s="11"/>
      <c r="AL180" s="11"/>
      <c r="AM180" s="11"/>
      <c r="AN180" s="11"/>
      <c r="AO180" s="11"/>
      <c r="AP180" s="11"/>
      <c r="AQ180" s="11">
        <f t="shared" si="55"/>
        <v>178</v>
      </c>
      <c r="AR180" s="11">
        <f t="shared" si="55"/>
        <v>167</v>
      </c>
      <c r="AT180" s="107"/>
      <c r="BA180" s="11"/>
      <c r="BB180" s="11"/>
      <c r="BC180" s="11"/>
      <c r="BD180" s="11"/>
      <c r="BE180" s="11"/>
      <c r="BH180" s="11"/>
      <c r="BI180" s="11"/>
      <c r="BJ180" s="11"/>
      <c r="BK180" s="11"/>
      <c r="BL180" s="11"/>
      <c r="BM180" s="11"/>
      <c r="BN180" s="11"/>
    </row>
    <row r="181" spans="1:66" s="1" customFormat="1" x14ac:dyDescent="0.3">
      <c r="A181" s="11"/>
      <c r="B181" s="1" t="e">
        <f t="shared" si="42"/>
        <v>#N/A</v>
      </c>
      <c r="V181" s="1" t="str">
        <f t="shared" si="50"/>
        <v/>
      </c>
      <c r="W181" s="1" t="str">
        <f t="shared" si="51"/>
        <v/>
      </c>
      <c r="X181" s="1" t="str">
        <f t="shared" si="51"/>
        <v/>
      </c>
      <c r="Y181" s="1" t="str">
        <f t="shared" si="51"/>
        <v/>
      </c>
      <c r="Z181" s="1" t="e">
        <f t="shared" si="52"/>
        <v>#N/A</v>
      </c>
      <c r="AA181" s="3"/>
      <c r="AB181" s="13" t="e">
        <f t="shared" si="43"/>
        <v>#N/A</v>
      </c>
      <c r="AC181" s="13" t="e">
        <f t="shared" si="44"/>
        <v>#N/A</v>
      </c>
      <c r="AD181" s="13" t="e">
        <f t="shared" si="45"/>
        <v>#N/A</v>
      </c>
      <c r="AE181" s="13" t="e">
        <f t="shared" si="46"/>
        <v>#N/A</v>
      </c>
      <c r="AF181" s="13" t="e">
        <f t="shared" si="47"/>
        <v>#N/A</v>
      </c>
      <c r="AG181" s="13" t="e">
        <f t="shared" si="48"/>
        <v>#N/A</v>
      </c>
      <c r="AI181" s="11"/>
      <c r="AJ181" s="11"/>
      <c r="AK181" s="11"/>
      <c r="AL181" s="11"/>
      <c r="AM181" s="11"/>
      <c r="AN181" s="11"/>
      <c r="AO181" s="11"/>
      <c r="AP181" s="11"/>
      <c r="AQ181" s="11">
        <f t="shared" si="55"/>
        <v>179</v>
      </c>
      <c r="AR181" s="11">
        <f t="shared" si="55"/>
        <v>168</v>
      </c>
      <c r="AT181" s="107"/>
      <c r="BA181" s="11"/>
      <c r="BB181" s="11"/>
      <c r="BC181" s="11"/>
      <c r="BD181" s="11"/>
      <c r="BE181" s="11"/>
      <c r="BH181" s="11"/>
      <c r="BI181" s="11"/>
      <c r="BJ181" s="11"/>
      <c r="BK181" s="11"/>
      <c r="BL181" s="11"/>
      <c r="BM181" s="11"/>
      <c r="BN181" s="11"/>
    </row>
    <row r="182" spans="1:66" s="1" customFormat="1" x14ac:dyDescent="0.3">
      <c r="A182" s="11"/>
      <c r="B182" s="1" t="e">
        <f t="shared" si="42"/>
        <v>#N/A</v>
      </c>
      <c r="V182" s="1" t="str">
        <f t="shared" si="50"/>
        <v/>
      </c>
      <c r="W182" s="1" t="str">
        <f t="shared" si="51"/>
        <v/>
      </c>
      <c r="X182" s="1" t="str">
        <f t="shared" si="51"/>
        <v/>
      </c>
      <c r="Y182" s="1" t="str">
        <f t="shared" si="51"/>
        <v/>
      </c>
      <c r="Z182" s="1" t="e">
        <f t="shared" si="52"/>
        <v>#N/A</v>
      </c>
      <c r="AA182" s="3"/>
      <c r="AB182" s="13" t="e">
        <f t="shared" si="43"/>
        <v>#N/A</v>
      </c>
      <c r="AC182" s="13" t="e">
        <f t="shared" si="44"/>
        <v>#N/A</v>
      </c>
      <c r="AD182" s="13" t="e">
        <f t="shared" si="45"/>
        <v>#N/A</v>
      </c>
      <c r="AE182" s="13" t="e">
        <f t="shared" si="46"/>
        <v>#N/A</v>
      </c>
      <c r="AF182" s="13" t="e">
        <f t="shared" si="47"/>
        <v>#N/A</v>
      </c>
      <c r="AG182" s="13" t="e">
        <f t="shared" si="48"/>
        <v>#N/A</v>
      </c>
      <c r="AI182" s="11"/>
      <c r="AJ182" s="11"/>
      <c r="AK182" s="11"/>
      <c r="AL182" s="11"/>
      <c r="AM182" s="11"/>
      <c r="AN182" s="11"/>
      <c r="AO182" s="11"/>
      <c r="AP182" s="11"/>
      <c r="AQ182" s="11">
        <f t="shared" si="55"/>
        <v>180</v>
      </c>
      <c r="AR182" s="11">
        <f t="shared" si="55"/>
        <v>169</v>
      </c>
      <c r="AT182" s="107"/>
      <c r="BA182" s="11"/>
      <c r="BB182" s="11"/>
      <c r="BC182" s="11"/>
      <c r="BD182" s="11"/>
      <c r="BE182" s="11"/>
      <c r="BH182" s="11"/>
      <c r="BI182" s="11"/>
      <c r="BJ182" s="11"/>
      <c r="BK182" s="11"/>
      <c r="BL182" s="11"/>
      <c r="BM182" s="11"/>
      <c r="BN182" s="11"/>
    </row>
    <row r="183" spans="1:66" s="1" customFormat="1" x14ac:dyDescent="0.3">
      <c r="A183" s="11"/>
      <c r="B183" s="1" t="e">
        <f t="shared" si="42"/>
        <v>#N/A</v>
      </c>
      <c r="V183" s="1" t="str">
        <f t="shared" si="50"/>
        <v/>
      </c>
      <c r="W183" s="1" t="str">
        <f t="shared" si="51"/>
        <v/>
      </c>
      <c r="X183" s="1" t="str">
        <f t="shared" si="51"/>
        <v/>
      </c>
      <c r="Y183" s="1" t="str">
        <f t="shared" si="51"/>
        <v/>
      </c>
      <c r="Z183" s="1" t="e">
        <f t="shared" si="52"/>
        <v>#N/A</v>
      </c>
      <c r="AA183" s="3"/>
      <c r="AB183" s="13" t="e">
        <f t="shared" si="43"/>
        <v>#N/A</v>
      </c>
      <c r="AC183" s="13" t="e">
        <f t="shared" si="44"/>
        <v>#N/A</v>
      </c>
      <c r="AD183" s="13" t="e">
        <f t="shared" si="45"/>
        <v>#N/A</v>
      </c>
      <c r="AE183" s="13" t="e">
        <f t="shared" si="46"/>
        <v>#N/A</v>
      </c>
      <c r="AF183" s="13" t="e">
        <f t="shared" si="47"/>
        <v>#N/A</v>
      </c>
      <c r="AG183" s="13" t="e">
        <f t="shared" si="48"/>
        <v>#N/A</v>
      </c>
      <c r="AI183" s="11"/>
      <c r="AJ183" s="11"/>
      <c r="AK183" s="11"/>
      <c r="AL183" s="11"/>
      <c r="AM183" s="11"/>
      <c r="AN183" s="11"/>
      <c r="AO183" s="11"/>
      <c r="AP183" s="11"/>
      <c r="AQ183" s="11">
        <f t="shared" si="55"/>
        <v>181</v>
      </c>
      <c r="AR183" s="11">
        <f t="shared" si="55"/>
        <v>170</v>
      </c>
      <c r="AT183" s="107"/>
      <c r="BA183" s="11"/>
      <c r="BB183" s="11"/>
      <c r="BC183" s="11"/>
      <c r="BD183" s="11"/>
      <c r="BE183" s="11"/>
      <c r="BH183" s="11"/>
      <c r="BI183" s="11"/>
      <c r="BJ183" s="11"/>
      <c r="BK183" s="11"/>
      <c r="BL183" s="11"/>
      <c r="BM183" s="11"/>
      <c r="BN183" s="11"/>
    </row>
    <row r="184" spans="1:66" s="1" customFormat="1" x14ac:dyDescent="0.3">
      <c r="A184" s="11"/>
      <c r="B184" s="1" t="e">
        <f t="shared" si="42"/>
        <v>#N/A</v>
      </c>
      <c r="V184" s="1" t="str">
        <f t="shared" si="50"/>
        <v/>
      </c>
      <c r="W184" s="1" t="str">
        <f t="shared" si="51"/>
        <v/>
      </c>
      <c r="X184" s="1" t="str">
        <f t="shared" si="51"/>
        <v/>
      </c>
      <c r="Y184" s="1" t="str">
        <f t="shared" si="51"/>
        <v/>
      </c>
      <c r="Z184" s="1" t="e">
        <f t="shared" si="52"/>
        <v>#N/A</v>
      </c>
      <c r="AA184" s="3"/>
      <c r="AB184" s="13" t="e">
        <f t="shared" si="43"/>
        <v>#N/A</v>
      </c>
      <c r="AC184" s="13" t="e">
        <f t="shared" si="44"/>
        <v>#N/A</v>
      </c>
      <c r="AD184" s="13" t="e">
        <f t="shared" si="45"/>
        <v>#N/A</v>
      </c>
      <c r="AE184" s="13" t="e">
        <f t="shared" si="46"/>
        <v>#N/A</v>
      </c>
      <c r="AF184" s="13" t="e">
        <f t="shared" si="47"/>
        <v>#N/A</v>
      </c>
      <c r="AG184" s="13" t="e">
        <f t="shared" si="48"/>
        <v>#N/A</v>
      </c>
      <c r="AI184" s="11"/>
      <c r="AJ184" s="11"/>
      <c r="AK184" s="11"/>
      <c r="AL184" s="11"/>
      <c r="AM184" s="11"/>
      <c r="AN184" s="11"/>
      <c r="AO184" s="11"/>
      <c r="AP184" s="11"/>
      <c r="AQ184" s="11">
        <f t="shared" si="55"/>
        <v>182</v>
      </c>
      <c r="AR184" s="11">
        <f t="shared" si="55"/>
        <v>171</v>
      </c>
      <c r="AT184" s="107"/>
      <c r="BA184" s="11"/>
      <c r="BB184" s="11"/>
      <c r="BC184" s="11"/>
      <c r="BD184" s="11"/>
      <c r="BE184" s="11"/>
      <c r="BH184" s="11"/>
      <c r="BI184" s="11"/>
      <c r="BJ184" s="11"/>
      <c r="BK184" s="11"/>
      <c r="BL184" s="11"/>
      <c r="BM184" s="11"/>
      <c r="BN184" s="11"/>
    </row>
    <row r="185" spans="1:66" s="1" customFormat="1" x14ac:dyDescent="0.3">
      <c r="A185" s="11"/>
      <c r="B185" s="1" t="e">
        <f t="shared" si="42"/>
        <v>#N/A</v>
      </c>
      <c r="V185" s="1" t="str">
        <f t="shared" si="50"/>
        <v/>
      </c>
      <c r="W185" s="1" t="str">
        <f t="shared" si="51"/>
        <v/>
      </c>
      <c r="X185" s="1" t="str">
        <f t="shared" si="51"/>
        <v/>
      </c>
      <c r="Y185" s="1" t="str">
        <f t="shared" si="51"/>
        <v/>
      </c>
      <c r="Z185" s="1" t="e">
        <f t="shared" si="52"/>
        <v>#N/A</v>
      </c>
      <c r="AA185" s="3"/>
      <c r="AB185" s="13" t="e">
        <f t="shared" si="43"/>
        <v>#N/A</v>
      </c>
      <c r="AC185" s="13" t="e">
        <f t="shared" si="44"/>
        <v>#N/A</v>
      </c>
      <c r="AD185" s="13" t="e">
        <f t="shared" si="45"/>
        <v>#N/A</v>
      </c>
      <c r="AE185" s="13" t="e">
        <f t="shared" si="46"/>
        <v>#N/A</v>
      </c>
      <c r="AF185" s="13" t="e">
        <f t="shared" si="47"/>
        <v>#N/A</v>
      </c>
      <c r="AG185" s="13" t="e">
        <f t="shared" si="48"/>
        <v>#N/A</v>
      </c>
      <c r="AI185" s="11"/>
      <c r="AJ185" s="11"/>
      <c r="AK185" s="11"/>
      <c r="AL185" s="11"/>
      <c r="AM185" s="11"/>
      <c r="AN185" s="11"/>
      <c r="AO185" s="11"/>
      <c r="AP185" s="11"/>
      <c r="AQ185" s="11">
        <f t="shared" si="55"/>
        <v>183</v>
      </c>
      <c r="AR185" s="11">
        <f t="shared" si="55"/>
        <v>172</v>
      </c>
      <c r="AT185" s="107"/>
      <c r="BA185" s="11"/>
      <c r="BB185" s="11"/>
      <c r="BC185" s="11"/>
      <c r="BD185" s="11"/>
      <c r="BE185" s="11"/>
      <c r="BH185" s="11"/>
      <c r="BI185" s="11"/>
      <c r="BJ185" s="11"/>
      <c r="BK185" s="11"/>
      <c r="BL185" s="11"/>
      <c r="BM185" s="11"/>
      <c r="BN185" s="11"/>
    </row>
    <row r="186" spans="1:66" s="1" customFormat="1" x14ac:dyDescent="0.3">
      <c r="A186" s="11"/>
      <c r="B186" s="1" t="e">
        <f t="shared" si="42"/>
        <v>#N/A</v>
      </c>
      <c r="V186" s="1" t="str">
        <f t="shared" si="50"/>
        <v/>
      </c>
      <c r="W186" s="1" t="str">
        <f t="shared" si="51"/>
        <v/>
      </c>
      <c r="X186" s="1" t="str">
        <f t="shared" si="51"/>
        <v/>
      </c>
      <c r="Y186" s="1" t="str">
        <f t="shared" si="51"/>
        <v/>
      </c>
      <c r="Z186" s="1" t="e">
        <f t="shared" si="52"/>
        <v>#N/A</v>
      </c>
      <c r="AA186" s="3"/>
      <c r="AB186" s="13" t="e">
        <f t="shared" si="43"/>
        <v>#N/A</v>
      </c>
      <c r="AC186" s="13" t="e">
        <f t="shared" si="44"/>
        <v>#N/A</v>
      </c>
      <c r="AD186" s="13" t="e">
        <f t="shared" si="45"/>
        <v>#N/A</v>
      </c>
      <c r="AE186" s="13" t="e">
        <f t="shared" si="46"/>
        <v>#N/A</v>
      </c>
      <c r="AF186" s="13" t="e">
        <f t="shared" si="47"/>
        <v>#N/A</v>
      </c>
      <c r="AG186" s="13" t="e">
        <f t="shared" si="48"/>
        <v>#N/A</v>
      </c>
      <c r="AI186" s="11"/>
      <c r="AJ186" s="11"/>
      <c r="AK186" s="11"/>
      <c r="AL186" s="11"/>
      <c r="AM186" s="11"/>
      <c r="AN186" s="11"/>
      <c r="AO186" s="11"/>
      <c r="AP186" s="11"/>
      <c r="AQ186" s="11">
        <f t="shared" si="55"/>
        <v>184</v>
      </c>
      <c r="AR186" s="11">
        <f t="shared" si="55"/>
        <v>173</v>
      </c>
      <c r="AT186" s="107"/>
      <c r="BA186" s="11"/>
      <c r="BB186" s="11"/>
      <c r="BC186" s="11"/>
      <c r="BD186" s="11"/>
      <c r="BE186" s="11"/>
      <c r="BH186" s="11"/>
      <c r="BI186" s="11"/>
      <c r="BJ186" s="11"/>
      <c r="BK186" s="11"/>
      <c r="BL186" s="11"/>
      <c r="BM186" s="11"/>
      <c r="BN186" s="11"/>
    </row>
    <row r="187" spans="1:66" s="1" customFormat="1" x14ac:dyDescent="0.3">
      <c r="A187" s="11"/>
      <c r="B187" s="1" t="e">
        <f t="shared" si="42"/>
        <v>#N/A</v>
      </c>
      <c r="V187" s="1" t="str">
        <f t="shared" si="50"/>
        <v/>
      </c>
      <c r="W187" s="1" t="str">
        <f t="shared" si="51"/>
        <v/>
      </c>
      <c r="X187" s="1" t="str">
        <f t="shared" si="51"/>
        <v/>
      </c>
      <c r="Y187" s="1" t="str">
        <f t="shared" si="51"/>
        <v/>
      </c>
      <c r="Z187" s="1" t="e">
        <f t="shared" si="52"/>
        <v>#N/A</v>
      </c>
      <c r="AA187" s="3"/>
      <c r="AB187" s="13" t="e">
        <f t="shared" si="43"/>
        <v>#N/A</v>
      </c>
      <c r="AC187" s="13" t="e">
        <f t="shared" si="44"/>
        <v>#N/A</v>
      </c>
      <c r="AD187" s="13" t="e">
        <f t="shared" si="45"/>
        <v>#N/A</v>
      </c>
      <c r="AE187" s="13" t="e">
        <f t="shared" si="46"/>
        <v>#N/A</v>
      </c>
      <c r="AF187" s="13" t="e">
        <f t="shared" si="47"/>
        <v>#N/A</v>
      </c>
      <c r="AG187" s="13" t="e">
        <f t="shared" si="48"/>
        <v>#N/A</v>
      </c>
      <c r="AI187" s="11"/>
      <c r="AJ187" s="11"/>
      <c r="AK187" s="11"/>
      <c r="AL187" s="11"/>
      <c r="AM187" s="11"/>
      <c r="AN187" s="11"/>
      <c r="AO187" s="11"/>
      <c r="AP187" s="11"/>
      <c r="AQ187" s="11">
        <f t="shared" si="55"/>
        <v>185</v>
      </c>
      <c r="AR187" s="11">
        <f t="shared" si="55"/>
        <v>174</v>
      </c>
      <c r="AT187" s="107"/>
      <c r="BA187" s="11"/>
      <c r="BB187" s="11"/>
      <c r="BC187" s="11"/>
      <c r="BD187" s="11"/>
      <c r="BE187" s="11"/>
      <c r="BH187" s="11"/>
      <c r="BI187" s="11"/>
      <c r="BJ187" s="11"/>
      <c r="BK187" s="11"/>
      <c r="BL187" s="11"/>
      <c r="BM187" s="11"/>
      <c r="BN187" s="11"/>
    </row>
    <row r="188" spans="1:66" s="1" customFormat="1" x14ac:dyDescent="0.3">
      <c r="A188" s="11"/>
      <c r="B188" s="1" t="e">
        <f t="shared" si="42"/>
        <v>#N/A</v>
      </c>
      <c r="V188" s="1" t="str">
        <f t="shared" si="50"/>
        <v/>
      </c>
      <c r="W188" s="1" t="str">
        <f t="shared" si="51"/>
        <v/>
      </c>
      <c r="X188" s="1" t="str">
        <f t="shared" si="51"/>
        <v/>
      </c>
      <c r="Y188" s="1" t="str">
        <f t="shared" si="51"/>
        <v/>
      </c>
      <c r="Z188" s="1" t="e">
        <f t="shared" si="52"/>
        <v>#N/A</v>
      </c>
      <c r="AA188" s="3"/>
      <c r="AB188" s="13" t="e">
        <f t="shared" si="43"/>
        <v>#N/A</v>
      </c>
      <c r="AC188" s="13" t="e">
        <f t="shared" si="44"/>
        <v>#N/A</v>
      </c>
      <c r="AD188" s="13" t="e">
        <f t="shared" si="45"/>
        <v>#N/A</v>
      </c>
      <c r="AE188" s="13" t="e">
        <f t="shared" si="46"/>
        <v>#N/A</v>
      </c>
      <c r="AF188" s="13" t="e">
        <f t="shared" si="47"/>
        <v>#N/A</v>
      </c>
      <c r="AG188" s="13" t="e">
        <f t="shared" si="48"/>
        <v>#N/A</v>
      </c>
      <c r="AI188" s="11"/>
      <c r="AJ188" s="11"/>
      <c r="AK188" s="11"/>
      <c r="AL188" s="11"/>
      <c r="AM188" s="11"/>
      <c r="AN188" s="11"/>
      <c r="AO188" s="11"/>
      <c r="AP188" s="11"/>
      <c r="AQ188" s="11">
        <f t="shared" si="55"/>
        <v>186</v>
      </c>
      <c r="AR188" s="11">
        <f t="shared" si="55"/>
        <v>175</v>
      </c>
      <c r="AT188" s="107"/>
      <c r="BA188" s="11"/>
      <c r="BB188" s="11"/>
      <c r="BC188" s="11"/>
      <c r="BD188" s="11"/>
      <c r="BE188" s="11"/>
      <c r="BH188" s="11"/>
      <c r="BI188" s="11"/>
      <c r="BJ188" s="11"/>
      <c r="BK188" s="11"/>
      <c r="BL188" s="11"/>
      <c r="BM188" s="11"/>
      <c r="BN188" s="11"/>
    </row>
    <row r="189" spans="1:66" s="1" customFormat="1" x14ac:dyDescent="0.3">
      <c r="A189" s="11"/>
      <c r="B189" s="1" t="e">
        <f t="shared" si="42"/>
        <v>#N/A</v>
      </c>
      <c r="V189" s="1" t="str">
        <f t="shared" si="50"/>
        <v/>
      </c>
      <c r="W189" s="1" t="str">
        <f t="shared" si="51"/>
        <v/>
      </c>
      <c r="X189" s="1" t="str">
        <f t="shared" si="51"/>
        <v/>
      </c>
      <c r="Y189" s="1" t="str">
        <f t="shared" si="51"/>
        <v/>
      </c>
      <c r="Z189" s="1" t="e">
        <f t="shared" si="52"/>
        <v>#N/A</v>
      </c>
      <c r="AA189" s="3"/>
      <c r="AB189" s="13" t="e">
        <f t="shared" si="43"/>
        <v>#N/A</v>
      </c>
      <c r="AC189" s="13" t="e">
        <f t="shared" si="44"/>
        <v>#N/A</v>
      </c>
      <c r="AD189" s="13" t="e">
        <f t="shared" si="45"/>
        <v>#N/A</v>
      </c>
      <c r="AE189" s="13" t="e">
        <f t="shared" si="46"/>
        <v>#N/A</v>
      </c>
      <c r="AF189" s="13" t="e">
        <f t="shared" si="47"/>
        <v>#N/A</v>
      </c>
      <c r="AG189" s="13" t="e">
        <f t="shared" si="48"/>
        <v>#N/A</v>
      </c>
      <c r="AI189" s="11"/>
      <c r="AJ189" s="11"/>
      <c r="AK189" s="11"/>
      <c r="AL189" s="11"/>
      <c r="AM189" s="11"/>
      <c r="AN189" s="11"/>
      <c r="AO189" s="11"/>
      <c r="AP189" s="11"/>
      <c r="AQ189" s="11">
        <f t="shared" si="55"/>
        <v>187</v>
      </c>
      <c r="AR189" s="11">
        <f t="shared" si="55"/>
        <v>176</v>
      </c>
      <c r="AT189" s="107"/>
      <c r="BA189" s="11"/>
      <c r="BB189" s="11"/>
      <c r="BC189" s="11"/>
      <c r="BD189" s="11"/>
      <c r="BE189" s="11"/>
      <c r="BH189" s="11"/>
      <c r="BI189" s="11"/>
      <c r="BJ189" s="11"/>
      <c r="BK189" s="11"/>
      <c r="BL189" s="11"/>
      <c r="BM189" s="11"/>
      <c r="BN189" s="11"/>
    </row>
    <row r="190" spans="1:66" s="1" customFormat="1" x14ac:dyDescent="0.3">
      <c r="A190" s="11"/>
      <c r="B190" s="1" t="e">
        <f t="shared" si="42"/>
        <v>#N/A</v>
      </c>
      <c r="V190" s="1" t="str">
        <f t="shared" si="50"/>
        <v/>
      </c>
      <c r="W190" s="1" t="str">
        <f t="shared" si="51"/>
        <v/>
      </c>
      <c r="X190" s="1" t="str">
        <f t="shared" si="51"/>
        <v/>
      </c>
      <c r="Y190" s="1" t="str">
        <f t="shared" si="51"/>
        <v/>
      </c>
      <c r="Z190" s="1" t="e">
        <f t="shared" si="52"/>
        <v>#N/A</v>
      </c>
      <c r="AA190" s="3"/>
      <c r="AB190" s="13" t="e">
        <f t="shared" si="43"/>
        <v>#N/A</v>
      </c>
      <c r="AC190" s="13" t="e">
        <f t="shared" si="44"/>
        <v>#N/A</v>
      </c>
      <c r="AD190" s="13" t="e">
        <f t="shared" si="45"/>
        <v>#N/A</v>
      </c>
      <c r="AE190" s="13" t="e">
        <f t="shared" si="46"/>
        <v>#N/A</v>
      </c>
      <c r="AF190" s="13" t="e">
        <f t="shared" si="47"/>
        <v>#N/A</v>
      </c>
      <c r="AG190" s="13" t="e">
        <f t="shared" si="48"/>
        <v>#N/A</v>
      </c>
      <c r="AI190" s="11"/>
      <c r="AJ190" s="11"/>
      <c r="AK190" s="11"/>
      <c r="AL190" s="11"/>
      <c r="AM190" s="11"/>
      <c r="AN190" s="11"/>
      <c r="AO190" s="11"/>
      <c r="AP190" s="11"/>
      <c r="AQ190" s="11">
        <f t="shared" si="55"/>
        <v>188</v>
      </c>
      <c r="AR190" s="11">
        <f t="shared" si="55"/>
        <v>177</v>
      </c>
      <c r="AT190" s="107"/>
      <c r="BA190" s="11"/>
      <c r="BB190" s="11"/>
      <c r="BC190" s="11"/>
      <c r="BD190" s="11"/>
      <c r="BE190" s="11"/>
      <c r="BH190" s="11"/>
      <c r="BI190" s="11"/>
      <c r="BJ190" s="11"/>
      <c r="BK190" s="11"/>
      <c r="BL190" s="11"/>
      <c r="BM190" s="11"/>
      <c r="BN190" s="11"/>
    </row>
    <row r="191" spans="1:66" s="1" customFormat="1" x14ac:dyDescent="0.3">
      <c r="A191" s="11"/>
      <c r="B191" s="1" t="e">
        <f t="shared" si="42"/>
        <v>#N/A</v>
      </c>
      <c r="V191" s="1" t="str">
        <f t="shared" si="50"/>
        <v/>
      </c>
      <c r="W191" s="1" t="str">
        <f t="shared" si="51"/>
        <v/>
      </c>
      <c r="X191" s="1" t="str">
        <f t="shared" si="51"/>
        <v/>
      </c>
      <c r="Y191" s="1" t="str">
        <f t="shared" si="51"/>
        <v/>
      </c>
      <c r="Z191" s="1" t="e">
        <f t="shared" si="52"/>
        <v>#N/A</v>
      </c>
      <c r="AA191" s="3"/>
      <c r="AB191" s="13" t="e">
        <f t="shared" si="43"/>
        <v>#N/A</v>
      </c>
      <c r="AC191" s="13" t="e">
        <f t="shared" si="44"/>
        <v>#N/A</v>
      </c>
      <c r="AD191" s="13" t="e">
        <f t="shared" si="45"/>
        <v>#N/A</v>
      </c>
      <c r="AE191" s="13" t="e">
        <f t="shared" si="46"/>
        <v>#N/A</v>
      </c>
      <c r="AF191" s="13" t="e">
        <f t="shared" si="47"/>
        <v>#N/A</v>
      </c>
      <c r="AG191" s="13" t="e">
        <f t="shared" si="48"/>
        <v>#N/A</v>
      </c>
      <c r="AI191" s="11"/>
      <c r="AJ191" s="11"/>
      <c r="AK191" s="11"/>
      <c r="AL191" s="11"/>
      <c r="AM191" s="11"/>
      <c r="AN191" s="11"/>
      <c r="AO191" s="11"/>
      <c r="AP191" s="11"/>
      <c r="AQ191" s="11">
        <f t="shared" si="55"/>
        <v>189</v>
      </c>
      <c r="AR191" s="11">
        <f t="shared" si="55"/>
        <v>178</v>
      </c>
      <c r="AT191" s="107"/>
      <c r="BA191" s="11"/>
      <c r="BB191" s="11"/>
      <c r="BC191" s="11"/>
      <c r="BD191" s="11"/>
      <c r="BE191" s="11"/>
      <c r="BH191" s="11"/>
      <c r="BI191" s="11"/>
      <c r="BJ191" s="11"/>
      <c r="BK191" s="11"/>
      <c r="BL191" s="11"/>
      <c r="BM191" s="11"/>
      <c r="BN191" s="11"/>
    </row>
    <row r="192" spans="1:66" s="1" customFormat="1" x14ac:dyDescent="0.3">
      <c r="A192" s="11"/>
      <c r="B192" s="1" t="e">
        <f t="shared" si="42"/>
        <v>#N/A</v>
      </c>
      <c r="V192" s="1" t="str">
        <f t="shared" si="50"/>
        <v/>
      </c>
      <c r="W192" s="1" t="str">
        <f t="shared" si="51"/>
        <v/>
      </c>
      <c r="X192" s="1" t="str">
        <f t="shared" si="51"/>
        <v/>
      </c>
      <c r="Y192" s="1" t="str">
        <f t="shared" si="51"/>
        <v/>
      </c>
      <c r="Z192" s="1" t="e">
        <f t="shared" si="52"/>
        <v>#N/A</v>
      </c>
      <c r="AA192" s="3"/>
      <c r="AB192" s="13" t="e">
        <f t="shared" si="43"/>
        <v>#N/A</v>
      </c>
      <c r="AC192" s="13" t="e">
        <f t="shared" si="44"/>
        <v>#N/A</v>
      </c>
      <c r="AD192" s="13" t="e">
        <f t="shared" si="45"/>
        <v>#N/A</v>
      </c>
      <c r="AE192" s="13" t="e">
        <f t="shared" si="46"/>
        <v>#N/A</v>
      </c>
      <c r="AF192" s="13" t="e">
        <f t="shared" si="47"/>
        <v>#N/A</v>
      </c>
      <c r="AG192" s="13" t="e">
        <f t="shared" si="48"/>
        <v>#N/A</v>
      </c>
      <c r="AI192" s="11"/>
      <c r="AJ192" s="11"/>
      <c r="AK192" s="11"/>
      <c r="AL192" s="11"/>
      <c r="AM192" s="11"/>
      <c r="AN192" s="11"/>
      <c r="AO192" s="11"/>
      <c r="AP192" s="11"/>
      <c r="AQ192" s="11">
        <f t="shared" ref="AQ192:AR196" si="56">+AQ191+1</f>
        <v>190</v>
      </c>
      <c r="AR192" s="11">
        <f t="shared" si="56"/>
        <v>179</v>
      </c>
      <c r="AT192" s="107"/>
      <c r="BA192" s="11"/>
      <c r="BB192" s="11"/>
      <c r="BC192" s="11"/>
      <c r="BD192" s="11"/>
      <c r="BE192" s="11"/>
      <c r="BH192" s="11"/>
      <c r="BI192" s="11"/>
      <c r="BJ192" s="11"/>
      <c r="BK192" s="11"/>
      <c r="BL192" s="11"/>
      <c r="BM192" s="11"/>
      <c r="BN192" s="11"/>
    </row>
    <row r="193" spans="1:66" s="1" customFormat="1" x14ac:dyDescent="0.3">
      <c r="A193" s="11"/>
      <c r="B193" s="1" t="e">
        <f t="shared" si="42"/>
        <v>#N/A</v>
      </c>
      <c r="V193" s="1" t="str">
        <f t="shared" si="50"/>
        <v/>
      </c>
      <c r="W193" s="1" t="str">
        <f t="shared" si="51"/>
        <v/>
      </c>
      <c r="X193" s="1" t="str">
        <f t="shared" si="51"/>
        <v/>
      </c>
      <c r="Y193" s="1" t="str">
        <f t="shared" si="51"/>
        <v/>
      </c>
      <c r="Z193" s="1" t="e">
        <f t="shared" si="52"/>
        <v>#N/A</v>
      </c>
      <c r="AA193" s="3"/>
      <c r="AB193" s="13" t="e">
        <f t="shared" si="43"/>
        <v>#N/A</v>
      </c>
      <c r="AC193" s="13" t="e">
        <f t="shared" si="44"/>
        <v>#N/A</v>
      </c>
      <c r="AD193" s="13" t="e">
        <f t="shared" si="45"/>
        <v>#N/A</v>
      </c>
      <c r="AE193" s="13" t="e">
        <f t="shared" si="46"/>
        <v>#N/A</v>
      </c>
      <c r="AF193" s="13" t="e">
        <f t="shared" si="47"/>
        <v>#N/A</v>
      </c>
      <c r="AG193" s="13" t="e">
        <f t="shared" si="48"/>
        <v>#N/A</v>
      </c>
      <c r="AI193" s="11"/>
      <c r="AJ193" s="11"/>
      <c r="AK193" s="11"/>
      <c r="AL193" s="11"/>
      <c r="AM193" s="11"/>
      <c r="AN193" s="11"/>
      <c r="AO193" s="11"/>
      <c r="AP193" s="11"/>
      <c r="AQ193" s="11">
        <f t="shared" si="56"/>
        <v>191</v>
      </c>
      <c r="AR193" s="11">
        <f t="shared" si="56"/>
        <v>180</v>
      </c>
      <c r="AT193" s="107"/>
      <c r="BA193" s="11"/>
      <c r="BB193" s="11"/>
      <c r="BC193" s="11"/>
      <c r="BD193" s="11"/>
      <c r="BE193" s="11"/>
      <c r="BH193" s="11"/>
      <c r="BI193" s="11"/>
      <c r="BJ193" s="11"/>
      <c r="BK193" s="11"/>
      <c r="BL193" s="11"/>
      <c r="BM193" s="11"/>
      <c r="BN193" s="11"/>
    </row>
    <row r="194" spans="1:66" s="1" customFormat="1" x14ac:dyDescent="0.3">
      <c r="A194" s="11"/>
      <c r="B194" s="1" t="e">
        <f t="shared" si="42"/>
        <v>#N/A</v>
      </c>
      <c r="V194" s="1" t="str">
        <f t="shared" si="50"/>
        <v/>
      </c>
      <c r="W194" s="1" t="str">
        <f t="shared" si="51"/>
        <v/>
      </c>
      <c r="X194" s="1" t="str">
        <f t="shared" si="51"/>
        <v/>
      </c>
      <c r="Y194" s="1" t="str">
        <f t="shared" si="51"/>
        <v/>
      </c>
      <c r="Z194" s="1" t="e">
        <f t="shared" si="52"/>
        <v>#N/A</v>
      </c>
      <c r="AA194" s="3"/>
      <c r="AB194" s="13" t="e">
        <f t="shared" si="43"/>
        <v>#N/A</v>
      </c>
      <c r="AC194" s="13" t="e">
        <f t="shared" si="44"/>
        <v>#N/A</v>
      </c>
      <c r="AD194" s="13" t="e">
        <f t="shared" si="45"/>
        <v>#N/A</v>
      </c>
      <c r="AE194" s="13" t="e">
        <f t="shared" si="46"/>
        <v>#N/A</v>
      </c>
      <c r="AF194" s="13" t="e">
        <f t="shared" si="47"/>
        <v>#N/A</v>
      </c>
      <c r="AG194" s="13" t="e">
        <f t="shared" si="48"/>
        <v>#N/A</v>
      </c>
      <c r="AI194" s="11"/>
      <c r="AJ194" s="11"/>
      <c r="AK194" s="11"/>
      <c r="AL194" s="11"/>
      <c r="AM194" s="11"/>
      <c r="AN194" s="11"/>
      <c r="AO194" s="11"/>
      <c r="AP194" s="11"/>
      <c r="AQ194" s="11">
        <f t="shared" si="56"/>
        <v>192</v>
      </c>
      <c r="AR194" s="11">
        <f t="shared" si="56"/>
        <v>181</v>
      </c>
      <c r="AT194" s="107"/>
      <c r="BA194" s="11"/>
      <c r="BB194" s="11"/>
      <c r="BC194" s="11"/>
      <c r="BD194" s="11"/>
      <c r="BE194" s="11"/>
      <c r="BH194" s="11"/>
      <c r="BI194" s="11"/>
      <c r="BJ194" s="11"/>
      <c r="BK194" s="11"/>
      <c r="BL194" s="11"/>
      <c r="BM194" s="11"/>
      <c r="BN194" s="11"/>
    </row>
    <row r="195" spans="1:66" s="1" customFormat="1" x14ac:dyDescent="0.3">
      <c r="A195" s="11"/>
      <c r="B195" s="1" t="e">
        <f t="shared" si="42"/>
        <v>#N/A</v>
      </c>
      <c r="V195" s="1" t="str">
        <f t="shared" si="50"/>
        <v/>
      </c>
      <c r="W195" s="1" t="str">
        <f t="shared" si="51"/>
        <v/>
      </c>
      <c r="X195" s="1" t="str">
        <f t="shared" si="51"/>
        <v/>
      </c>
      <c r="Y195" s="1" t="str">
        <f t="shared" si="51"/>
        <v/>
      </c>
      <c r="Z195" s="1" t="e">
        <f t="shared" si="52"/>
        <v>#N/A</v>
      </c>
      <c r="AA195" s="3"/>
      <c r="AB195" s="13" t="e">
        <f t="shared" si="43"/>
        <v>#N/A</v>
      </c>
      <c r="AC195" s="13" t="e">
        <f t="shared" si="44"/>
        <v>#N/A</v>
      </c>
      <c r="AD195" s="13" t="e">
        <f t="shared" si="45"/>
        <v>#N/A</v>
      </c>
      <c r="AE195" s="13" t="e">
        <f t="shared" si="46"/>
        <v>#N/A</v>
      </c>
      <c r="AF195" s="13" t="e">
        <f t="shared" si="47"/>
        <v>#N/A</v>
      </c>
      <c r="AG195" s="13" t="e">
        <f t="shared" si="48"/>
        <v>#N/A</v>
      </c>
      <c r="AI195" s="11"/>
      <c r="AJ195" s="11"/>
      <c r="AK195" s="11"/>
      <c r="AL195" s="11"/>
      <c r="AM195" s="11"/>
      <c r="AN195" s="11"/>
      <c r="AO195" s="11"/>
      <c r="AP195" s="11"/>
      <c r="AQ195" s="11">
        <f t="shared" si="56"/>
        <v>193</v>
      </c>
      <c r="AR195" s="11">
        <f t="shared" si="56"/>
        <v>182</v>
      </c>
      <c r="AT195" s="107"/>
      <c r="BA195" s="11"/>
      <c r="BB195" s="11"/>
      <c r="BC195" s="11"/>
      <c r="BD195" s="11"/>
      <c r="BE195" s="11"/>
      <c r="BH195" s="11"/>
      <c r="BI195" s="11"/>
      <c r="BJ195" s="11"/>
      <c r="BK195" s="11"/>
      <c r="BL195" s="11"/>
      <c r="BM195" s="11"/>
      <c r="BN195" s="11"/>
    </row>
    <row r="196" spans="1:66" s="1" customFormat="1" x14ac:dyDescent="0.3">
      <c r="A196" s="11"/>
      <c r="B196" s="1" t="e">
        <f t="shared" si="42"/>
        <v>#N/A</v>
      </c>
      <c r="V196" s="1" t="str">
        <f t="shared" si="50"/>
        <v/>
      </c>
      <c r="W196" s="1" t="str">
        <f t="shared" si="51"/>
        <v/>
      </c>
      <c r="X196" s="1" t="str">
        <f t="shared" si="51"/>
        <v/>
      </c>
      <c r="Y196" s="1" t="str">
        <f t="shared" si="51"/>
        <v/>
      </c>
      <c r="Z196" s="1" t="e">
        <f t="shared" si="52"/>
        <v>#N/A</v>
      </c>
      <c r="AA196" s="3"/>
      <c r="AB196" s="13" t="e">
        <f t="shared" si="43"/>
        <v>#N/A</v>
      </c>
      <c r="AC196" s="13" t="e">
        <f t="shared" si="44"/>
        <v>#N/A</v>
      </c>
      <c r="AD196" s="13" t="e">
        <f t="shared" si="45"/>
        <v>#N/A</v>
      </c>
      <c r="AE196" s="13" t="e">
        <f t="shared" si="46"/>
        <v>#N/A</v>
      </c>
      <c r="AF196" s="13" t="e">
        <f t="shared" si="47"/>
        <v>#N/A</v>
      </c>
      <c r="AG196" s="13" t="e">
        <f t="shared" si="48"/>
        <v>#N/A</v>
      </c>
      <c r="AI196" s="11"/>
      <c r="AJ196" s="11"/>
      <c r="AK196" s="11"/>
      <c r="AL196" s="11"/>
      <c r="AM196" s="11"/>
      <c r="AN196" s="11"/>
      <c r="AO196" s="11"/>
      <c r="AP196" s="11"/>
      <c r="AQ196" s="11">
        <f t="shared" si="56"/>
        <v>194</v>
      </c>
      <c r="AR196" s="11">
        <f t="shared" si="56"/>
        <v>183</v>
      </c>
      <c r="AT196" s="107"/>
      <c r="BA196" s="11"/>
      <c r="BB196" s="11"/>
      <c r="BC196" s="11"/>
      <c r="BD196" s="11"/>
      <c r="BE196" s="11"/>
      <c r="BH196" s="11"/>
      <c r="BI196" s="11"/>
      <c r="BJ196" s="11"/>
      <c r="BK196" s="11"/>
      <c r="BL196" s="11"/>
      <c r="BM196" s="11"/>
      <c r="BN196" s="11"/>
    </row>
    <row r="197" spans="1:66" s="1" customFormat="1" x14ac:dyDescent="0.3">
      <c r="A197" s="11"/>
      <c r="B197" s="1" t="e">
        <f t="shared" si="42"/>
        <v>#N/A</v>
      </c>
      <c r="V197" s="1" t="str">
        <f t="shared" si="50"/>
        <v/>
      </c>
      <c r="W197" s="1" t="str">
        <f t="shared" si="51"/>
        <v/>
      </c>
      <c r="X197" s="1" t="str">
        <f t="shared" si="51"/>
        <v/>
      </c>
      <c r="Y197" s="1" t="str">
        <f t="shared" si="51"/>
        <v/>
      </c>
      <c r="Z197" s="1" t="e">
        <f t="shared" si="52"/>
        <v>#N/A</v>
      </c>
      <c r="AA197" s="3"/>
      <c r="AB197" s="13" t="e">
        <f t="shared" si="43"/>
        <v>#N/A</v>
      </c>
      <c r="AC197" s="13" t="e">
        <f t="shared" si="44"/>
        <v>#N/A</v>
      </c>
      <c r="AD197" s="13" t="e">
        <f t="shared" si="45"/>
        <v>#N/A</v>
      </c>
      <c r="AE197" s="13" t="e">
        <f t="shared" si="46"/>
        <v>#N/A</v>
      </c>
      <c r="AF197" s="13" t="e">
        <f t="shared" si="47"/>
        <v>#N/A</v>
      </c>
      <c r="AG197" s="13" t="e">
        <f t="shared" si="48"/>
        <v>#N/A</v>
      </c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T197" s="107"/>
      <c r="BA197" s="11"/>
      <c r="BB197" s="11"/>
      <c r="BC197" s="11"/>
      <c r="BD197" s="11"/>
      <c r="BE197" s="11"/>
      <c r="BH197" s="11"/>
      <c r="BI197" s="11"/>
      <c r="BJ197" s="11"/>
      <c r="BK197" s="11"/>
      <c r="BL197" s="11"/>
      <c r="BM197" s="11"/>
      <c r="BN197" s="11"/>
    </row>
    <row r="198" spans="1:66" s="1" customFormat="1" x14ac:dyDescent="0.3">
      <c r="A198" s="11"/>
      <c r="B198" s="1" t="e">
        <f t="shared" si="42"/>
        <v>#N/A</v>
      </c>
      <c r="V198" s="1" t="str">
        <f t="shared" si="50"/>
        <v/>
      </c>
      <c r="W198" s="1" t="str">
        <f t="shared" si="51"/>
        <v/>
      </c>
      <c r="X198" s="1" t="str">
        <f t="shared" si="51"/>
        <v/>
      </c>
      <c r="Y198" s="1" t="str">
        <f t="shared" si="51"/>
        <v/>
      </c>
      <c r="Z198" s="1" t="e">
        <f t="shared" si="52"/>
        <v>#N/A</v>
      </c>
      <c r="AA198" s="3"/>
      <c r="AB198" s="13" t="e">
        <f t="shared" si="43"/>
        <v>#N/A</v>
      </c>
      <c r="AC198" s="13" t="e">
        <f t="shared" si="44"/>
        <v>#N/A</v>
      </c>
      <c r="AD198" s="13" t="e">
        <f t="shared" si="45"/>
        <v>#N/A</v>
      </c>
      <c r="AE198" s="13" t="e">
        <f t="shared" si="46"/>
        <v>#N/A</v>
      </c>
      <c r="AF198" s="13" t="e">
        <f t="shared" si="47"/>
        <v>#N/A</v>
      </c>
      <c r="AG198" s="13" t="e">
        <f t="shared" si="48"/>
        <v>#N/A</v>
      </c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T198" s="107"/>
      <c r="BA198" s="11"/>
      <c r="BB198" s="11"/>
      <c r="BC198" s="11"/>
      <c r="BD198" s="11"/>
      <c r="BE198" s="11"/>
      <c r="BH198" s="11"/>
      <c r="BI198" s="11"/>
      <c r="BJ198" s="11"/>
      <c r="BK198" s="11"/>
      <c r="BL198" s="11"/>
      <c r="BM198" s="11"/>
      <c r="BN198" s="11"/>
    </row>
    <row r="199" spans="1:66" s="1" customFormat="1" x14ac:dyDescent="0.3">
      <c r="A199" s="11"/>
      <c r="B199" s="1" t="e">
        <f t="shared" si="42"/>
        <v>#N/A</v>
      </c>
      <c r="V199" s="1" t="str">
        <f t="shared" si="50"/>
        <v/>
      </c>
      <c r="W199" s="1" t="str">
        <f t="shared" si="51"/>
        <v/>
      </c>
      <c r="X199" s="1" t="str">
        <f t="shared" si="51"/>
        <v/>
      </c>
      <c r="Y199" s="1" t="str">
        <f t="shared" si="51"/>
        <v/>
      </c>
      <c r="Z199" s="1" t="e">
        <f t="shared" si="52"/>
        <v>#N/A</v>
      </c>
      <c r="AA199" s="3"/>
      <c r="AB199" s="13" t="e">
        <f t="shared" si="43"/>
        <v>#N/A</v>
      </c>
      <c r="AC199" s="13" t="e">
        <f t="shared" si="44"/>
        <v>#N/A</v>
      </c>
      <c r="AD199" s="13" t="e">
        <f t="shared" si="45"/>
        <v>#N/A</v>
      </c>
      <c r="AE199" s="13" t="e">
        <f t="shared" si="46"/>
        <v>#N/A</v>
      </c>
      <c r="AF199" s="13" t="e">
        <f t="shared" si="47"/>
        <v>#N/A</v>
      </c>
      <c r="AG199" s="13" t="e">
        <f t="shared" si="48"/>
        <v>#N/A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T199" s="107"/>
      <c r="BA199" s="11"/>
      <c r="BB199" s="11"/>
      <c r="BC199" s="11"/>
      <c r="BD199" s="11"/>
      <c r="BE199" s="11"/>
      <c r="BH199" s="11"/>
      <c r="BI199" s="11"/>
      <c r="BJ199" s="11"/>
      <c r="BK199" s="11"/>
      <c r="BL199" s="11"/>
      <c r="BM199" s="11"/>
      <c r="BN199" s="11"/>
    </row>
    <row r="200" spans="1:66" s="1" customFormat="1" x14ac:dyDescent="0.3">
      <c r="A200" s="11"/>
      <c r="B200" s="1" t="e">
        <f t="shared" si="42"/>
        <v>#N/A</v>
      </c>
      <c r="V200" s="1" t="str">
        <f t="shared" si="50"/>
        <v/>
      </c>
      <c r="W200" s="1" t="str">
        <f t="shared" si="51"/>
        <v/>
      </c>
      <c r="X200" s="1" t="str">
        <f t="shared" si="51"/>
        <v/>
      </c>
      <c r="Y200" s="1" t="str">
        <f t="shared" si="51"/>
        <v/>
      </c>
      <c r="Z200" s="1" t="e">
        <f t="shared" si="52"/>
        <v>#N/A</v>
      </c>
      <c r="AA200" s="3"/>
      <c r="AB200" s="13" t="e">
        <f t="shared" si="43"/>
        <v>#N/A</v>
      </c>
      <c r="AC200" s="13" t="e">
        <f t="shared" si="44"/>
        <v>#N/A</v>
      </c>
      <c r="AD200" s="13" t="e">
        <f t="shared" si="45"/>
        <v>#N/A</v>
      </c>
      <c r="AE200" s="13" t="e">
        <f t="shared" si="46"/>
        <v>#N/A</v>
      </c>
      <c r="AF200" s="13" t="e">
        <f t="shared" si="47"/>
        <v>#N/A</v>
      </c>
      <c r="AG200" s="13" t="e">
        <f t="shared" si="48"/>
        <v>#N/A</v>
      </c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T200" s="107"/>
      <c r="BA200" s="11"/>
      <c r="BB200" s="11"/>
      <c r="BC200" s="11"/>
      <c r="BD200" s="11"/>
      <c r="BE200" s="11"/>
      <c r="BH200" s="11"/>
      <c r="BI200" s="11"/>
      <c r="BJ200" s="11"/>
      <c r="BK200" s="11"/>
      <c r="BL200" s="11"/>
      <c r="BM200" s="11"/>
      <c r="BN200" s="11"/>
    </row>
    <row r="201" spans="1:66" s="1" customFormat="1" x14ac:dyDescent="0.3">
      <c r="A201" s="11"/>
      <c r="B201" s="1" t="e">
        <f t="shared" si="42"/>
        <v>#N/A</v>
      </c>
      <c r="V201" s="1" t="str">
        <f t="shared" si="50"/>
        <v/>
      </c>
      <c r="W201" s="1" t="str">
        <f t="shared" si="51"/>
        <v/>
      </c>
      <c r="X201" s="1" t="str">
        <f t="shared" si="51"/>
        <v/>
      </c>
      <c r="Y201" s="1" t="str">
        <f t="shared" si="51"/>
        <v/>
      </c>
      <c r="Z201" s="1" t="e">
        <f t="shared" si="52"/>
        <v>#N/A</v>
      </c>
      <c r="AA201" s="3"/>
      <c r="AB201" s="13" t="e">
        <f t="shared" si="43"/>
        <v>#N/A</v>
      </c>
      <c r="AC201" s="13" t="e">
        <f t="shared" si="44"/>
        <v>#N/A</v>
      </c>
      <c r="AD201" s="13" t="e">
        <f t="shared" si="45"/>
        <v>#N/A</v>
      </c>
      <c r="AE201" s="13" t="e">
        <f t="shared" si="46"/>
        <v>#N/A</v>
      </c>
      <c r="AF201" s="13" t="e">
        <f t="shared" si="47"/>
        <v>#N/A</v>
      </c>
      <c r="AG201" s="13" t="e">
        <f t="shared" si="48"/>
        <v>#N/A</v>
      </c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T201" s="107"/>
      <c r="BA201" s="11"/>
      <c r="BB201" s="11"/>
      <c r="BC201" s="11"/>
      <c r="BD201" s="11"/>
      <c r="BE201" s="11"/>
      <c r="BH201" s="11"/>
      <c r="BI201" s="11"/>
      <c r="BJ201" s="11"/>
      <c r="BK201" s="11"/>
      <c r="BL201" s="11"/>
      <c r="BM201" s="11"/>
      <c r="BN201" s="11"/>
    </row>
    <row r="202" spans="1:66" s="1" customFormat="1" x14ac:dyDescent="0.3">
      <c r="A202" s="11"/>
      <c r="B202" s="1" t="e">
        <f t="shared" si="42"/>
        <v>#N/A</v>
      </c>
      <c r="V202" s="1" t="str">
        <f t="shared" si="50"/>
        <v/>
      </c>
      <c r="W202" s="1" t="str">
        <f t="shared" si="51"/>
        <v/>
      </c>
      <c r="X202" s="1" t="str">
        <f t="shared" si="51"/>
        <v/>
      </c>
      <c r="Y202" s="1" t="str">
        <f t="shared" si="51"/>
        <v/>
      </c>
      <c r="Z202" s="1" t="e">
        <f t="shared" si="52"/>
        <v>#N/A</v>
      </c>
      <c r="AA202" s="3"/>
      <c r="AB202" s="13" t="e">
        <f t="shared" si="43"/>
        <v>#N/A</v>
      </c>
      <c r="AC202" s="13" t="e">
        <f t="shared" si="44"/>
        <v>#N/A</v>
      </c>
      <c r="AD202" s="13" t="e">
        <f t="shared" si="45"/>
        <v>#N/A</v>
      </c>
      <c r="AE202" s="13" t="e">
        <f t="shared" si="46"/>
        <v>#N/A</v>
      </c>
      <c r="AF202" s="13" t="e">
        <f t="shared" si="47"/>
        <v>#N/A</v>
      </c>
      <c r="AG202" s="13" t="e">
        <f t="shared" si="48"/>
        <v>#N/A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T202" s="107"/>
      <c r="BA202" s="11"/>
      <c r="BB202" s="11"/>
      <c r="BC202" s="11"/>
      <c r="BD202" s="11"/>
      <c r="BE202" s="11"/>
      <c r="BH202" s="11"/>
      <c r="BI202" s="11"/>
      <c r="BJ202" s="11"/>
      <c r="BK202" s="11"/>
      <c r="BL202" s="11"/>
      <c r="BM202" s="11"/>
      <c r="BN202" s="11"/>
    </row>
    <row r="203" spans="1:66" s="1" customFormat="1" x14ac:dyDescent="0.3">
      <c r="A203" s="11"/>
      <c r="B203" s="1" t="e">
        <f t="shared" si="42"/>
        <v>#N/A</v>
      </c>
      <c r="V203" s="1" t="str">
        <f t="shared" si="50"/>
        <v/>
      </c>
      <c r="W203" s="1" t="str">
        <f t="shared" si="51"/>
        <v/>
      </c>
      <c r="X203" s="1" t="str">
        <f t="shared" si="51"/>
        <v/>
      </c>
      <c r="Y203" s="1" t="str">
        <f t="shared" si="51"/>
        <v/>
      </c>
      <c r="Z203" s="1" t="e">
        <f t="shared" si="52"/>
        <v>#N/A</v>
      </c>
      <c r="AA203" s="3"/>
      <c r="AB203" s="13" t="e">
        <f t="shared" si="43"/>
        <v>#N/A</v>
      </c>
      <c r="AC203" s="13" t="e">
        <f t="shared" si="44"/>
        <v>#N/A</v>
      </c>
      <c r="AD203" s="13" t="e">
        <f t="shared" si="45"/>
        <v>#N/A</v>
      </c>
      <c r="AE203" s="13" t="e">
        <f t="shared" si="46"/>
        <v>#N/A</v>
      </c>
      <c r="AF203" s="13" t="e">
        <f t="shared" si="47"/>
        <v>#N/A</v>
      </c>
      <c r="AG203" s="13" t="e">
        <f t="shared" si="48"/>
        <v>#N/A</v>
      </c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T203" s="107"/>
      <c r="BA203" s="11"/>
      <c r="BB203" s="11"/>
      <c r="BC203" s="11"/>
      <c r="BD203" s="11"/>
      <c r="BE203" s="11"/>
      <c r="BH203" s="11"/>
      <c r="BI203" s="11"/>
      <c r="BJ203" s="11"/>
      <c r="BK203" s="11"/>
      <c r="BL203" s="11"/>
      <c r="BM203" s="11"/>
      <c r="BN203" s="11"/>
    </row>
    <row r="204" spans="1:66" s="1" customFormat="1" x14ac:dyDescent="0.3">
      <c r="A204" s="11"/>
      <c r="B204" s="1" t="e">
        <f t="shared" si="42"/>
        <v>#N/A</v>
      </c>
      <c r="V204" s="1" t="str">
        <f t="shared" si="50"/>
        <v/>
      </c>
      <c r="W204" s="1" t="str">
        <f t="shared" si="51"/>
        <v/>
      </c>
      <c r="X204" s="1" t="str">
        <f t="shared" si="51"/>
        <v/>
      </c>
      <c r="Y204" s="1" t="str">
        <f t="shared" si="51"/>
        <v/>
      </c>
      <c r="Z204" s="1" t="e">
        <f t="shared" si="52"/>
        <v>#N/A</v>
      </c>
      <c r="AA204" s="3"/>
      <c r="AB204" s="13" t="e">
        <f t="shared" si="43"/>
        <v>#N/A</v>
      </c>
      <c r="AC204" s="13" t="e">
        <f t="shared" si="44"/>
        <v>#N/A</v>
      </c>
      <c r="AD204" s="13" t="e">
        <f t="shared" si="45"/>
        <v>#N/A</v>
      </c>
      <c r="AE204" s="13" t="e">
        <f t="shared" si="46"/>
        <v>#N/A</v>
      </c>
      <c r="AF204" s="13" t="e">
        <f t="shared" si="47"/>
        <v>#N/A</v>
      </c>
      <c r="AG204" s="13" t="e">
        <f t="shared" si="48"/>
        <v>#N/A</v>
      </c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T204" s="107"/>
      <c r="BA204" s="11"/>
      <c r="BB204" s="11"/>
      <c r="BC204" s="11"/>
      <c r="BD204" s="11"/>
      <c r="BE204" s="11"/>
      <c r="BH204" s="11"/>
      <c r="BI204" s="11"/>
      <c r="BJ204" s="11"/>
      <c r="BK204" s="11"/>
      <c r="BL204" s="11"/>
      <c r="BM204" s="11"/>
      <c r="BN204" s="11"/>
    </row>
    <row r="205" spans="1:66" s="1" customFormat="1" x14ac:dyDescent="0.3">
      <c r="A205" s="11"/>
      <c r="B205" s="1" t="e">
        <f t="shared" si="42"/>
        <v>#N/A</v>
      </c>
      <c r="V205" s="1" t="str">
        <f t="shared" si="50"/>
        <v/>
      </c>
      <c r="W205" s="1" t="str">
        <f t="shared" si="51"/>
        <v/>
      </c>
      <c r="X205" s="1" t="str">
        <f t="shared" si="51"/>
        <v/>
      </c>
      <c r="Y205" s="1" t="str">
        <f t="shared" si="51"/>
        <v/>
      </c>
      <c r="Z205" s="1" t="e">
        <f t="shared" si="52"/>
        <v>#N/A</v>
      </c>
      <c r="AA205" s="3"/>
      <c r="AB205" s="13" t="e">
        <f t="shared" si="43"/>
        <v>#N/A</v>
      </c>
      <c r="AC205" s="13" t="e">
        <f t="shared" si="44"/>
        <v>#N/A</v>
      </c>
      <c r="AD205" s="13" t="e">
        <f t="shared" si="45"/>
        <v>#N/A</v>
      </c>
      <c r="AE205" s="13" t="e">
        <f t="shared" si="46"/>
        <v>#N/A</v>
      </c>
      <c r="AF205" s="13" t="e">
        <f t="shared" si="47"/>
        <v>#N/A</v>
      </c>
      <c r="AG205" s="13" t="e">
        <f t="shared" si="48"/>
        <v>#N/A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T205" s="107"/>
      <c r="BA205" s="11"/>
      <c r="BB205" s="11"/>
      <c r="BC205" s="11"/>
      <c r="BD205" s="11"/>
      <c r="BE205" s="11"/>
      <c r="BH205" s="11"/>
      <c r="BI205" s="11"/>
      <c r="BJ205" s="11"/>
      <c r="BK205" s="11"/>
      <c r="BL205" s="11"/>
      <c r="BM205" s="11"/>
      <c r="BN205" s="11"/>
    </row>
    <row r="206" spans="1:66" s="1" customFormat="1" x14ac:dyDescent="0.3">
      <c r="A206" s="11"/>
      <c r="B206" s="1" t="e">
        <f t="shared" ref="B206:B269" si="57">IF(C206="",NA(),E206+G206+H206+I206)</f>
        <v>#N/A</v>
      </c>
      <c r="V206" s="1" t="str">
        <f t="shared" si="50"/>
        <v/>
      </c>
      <c r="W206" s="1" t="str">
        <f t="shared" si="51"/>
        <v/>
      </c>
      <c r="X206" s="1" t="str">
        <f t="shared" si="51"/>
        <v/>
      </c>
      <c r="Y206" s="1" t="str">
        <f t="shared" si="51"/>
        <v/>
      </c>
      <c r="Z206" s="1" t="e">
        <f t="shared" si="52"/>
        <v>#N/A</v>
      </c>
      <c r="AA206" s="3"/>
      <c r="AB206" s="13" t="e">
        <f t="shared" ref="AB206:AB269" si="58">IF(OR(ISNA(B206),B206=0),NA(),I206/B206)</f>
        <v>#N/A</v>
      </c>
      <c r="AC206" s="13" t="e">
        <f t="shared" ref="AC206:AC269" si="59">IF(OR(ISNA(B206),B206=0),NA(),B206/$AC$11)</f>
        <v>#N/A</v>
      </c>
      <c r="AD206" s="13" t="e">
        <f t="shared" ref="AD206:AD269" si="60">IF(OR(ISNA(B206),B206=0),NA(),E206/$AC$11)</f>
        <v>#N/A</v>
      </c>
      <c r="AE206" s="13" t="e">
        <f t="shared" ref="AE206:AE269" si="61">IF(OR(ISNA(B206),B206=0),NA(),G206/$AC$11)</f>
        <v>#N/A</v>
      </c>
      <c r="AF206" s="13" t="e">
        <f t="shared" ref="AF206:AF269" si="62">IF(OR(ISNA(B206),B206=0),NA(),I206/$AC$11)</f>
        <v>#N/A</v>
      </c>
      <c r="AG206" s="13" t="e">
        <f t="shared" ref="AG206:AG269" si="63">+IF(OR(ISNA(B206),B206=0),NA(),Z206/$AC$11)</f>
        <v>#N/A</v>
      </c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T206" s="107"/>
      <c r="BA206" s="11"/>
      <c r="BB206" s="11"/>
      <c r="BC206" s="11"/>
      <c r="BD206" s="11"/>
      <c r="BE206" s="11"/>
      <c r="BH206" s="11"/>
      <c r="BI206" s="11"/>
      <c r="BJ206" s="11"/>
      <c r="BK206" s="11"/>
      <c r="BL206" s="11"/>
      <c r="BM206" s="11"/>
      <c r="BN206" s="11"/>
    </row>
    <row r="207" spans="1:66" s="1" customFormat="1" x14ac:dyDescent="0.3">
      <c r="A207" s="11"/>
      <c r="B207" s="1" t="e">
        <f t="shared" si="57"/>
        <v>#N/A</v>
      </c>
      <c r="V207" s="1" t="str">
        <f t="shared" si="50"/>
        <v/>
      </c>
      <c r="W207" s="1" t="str">
        <f t="shared" si="51"/>
        <v/>
      </c>
      <c r="X207" s="1" t="str">
        <f t="shared" si="51"/>
        <v/>
      </c>
      <c r="Y207" s="1" t="str">
        <f t="shared" si="51"/>
        <v/>
      </c>
      <c r="Z207" s="1" t="e">
        <f t="shared" si="52"/>
        <v>#N/A</v>
      </c>
      <c r="AA207" s="3"/>
      <c r="AB207" s="13" t="e">
        <f t="shared" si="58"/>
        <v>#N/A</v>
      </c>
      <c r="AC207" s="13" t="e">
        <f t="shared" si="59"/>
        <v>#N/A</v>
      </c>
      <c r="AD207" s="13" t="e">
        <f t="shared" si="60"/>
        <v>#N/A</v>
      </c>
      <c r="AE207" s="13" t="e">
        <f t="shared" si="61"/>
        <v>#N/A</v>
      </c>
      <c r="AF207" s="13" t="e">
        <f t="shared" si="62"/>
        <v>#N/A</v>
      </c>
      <c r="AG207" s="13" t="e">
        <f t="shared" si="63"/>
        <v>#N/A</v>
      </c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T207" s="107"/>
      <c r="BA207" s="11"/>
      <c r="BB207" s="11"/>
      <c r="BC207" s="11"/>
      <c r="BD207" s="11"/>
      <c r="BE207" s="11"/>
      <c r="BH207" s="11"/>
      <c r="BI207" s="11"/>
      <c r="BJ207" s="11"/>
      <c r="BK207" s="11"/>
      <c r="BL207" s="11"/>
      <c r="BM207" s="11"/>
      <c r="BN207" s="11"/>
    </row>
    <row r="208" spans="1:66" s="1" customFormat="1" x14ac:dyDescent="0.3">
      <c r="A208" s="11"/>
      <c r="B208" s="1" t="e">
        <f t="shared" si="57"/>
        <v>#N/A</v>
      </c>
      <c r="V208" s="1" t="str">
        <f t="shared" ref="V208:V271" si="64">IF($C208="","",E208-E207)</f>
        <v/>
      </c>
      <c r="W208" s="1" t="str">
        <f t="shared" ref="W208:Y271" si="65">IF($C208="","",G208-G207)</f>
        <v/>
      </c>
      <c r="X208" s="1" t="str">
        <f t="shared" si="65"/>
        <v/>
      </c>
      <c r="Y208" s="1" t="str">
        <f t="shared" si="65"/>
        <v/>
      </c>
      <c r="Z208" s="1" t="e">
        <f t="shared" ref="Z208:Z271" si="66">IF(OR($C208="",ISNA($C208)),NA(),V208+W208+X208+Y208)</f>
        <v>#N/A</v>
      </c>
      <c r="AA208" s="3"/>
      <c r="AB208" s="13" t="e">
        <f t="shared" si="58"/>
        <v>#N/A</v>
      </c>
      <c r="AC208" s="13" t="e">
        <f t="shared" si="59"/>
        <v>#N/A</v>
      </c>
      <c r="AD208" s="13" t="e">
        <f t="shared" si="60"/>
        <v>#N/A</v>
      </c>
      <c r="AE208" s="13" t="e">
        <f t="shared" si="61"/>
        <v>#N/A</v>
      </c>
      <c r="AF208" s="13" t="e">
        <f t="shared" si="62"/>
        <v>#N/A</v>
      </c>
      <c r="AG208" s="13" t="e">
        <f t="shared" si="63"/>
        <v>#N/A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T208" s="107"/>
      <c r="BA208" s="11"/>
      <c r="BB208" s="11"/>
      <c r="BC208" s="11"/>
      <c r="BD208" s="11"/>
      <c r="BE208" s="11"/>
      <c r="BH208" s="11"/>
      <c r="BI208" s="11"/>
      <c r="BJ208" s="11"/>
      <c r="BK208" s="11"/>
      <c r="BL208" s="11"/>
      <c r="BM208" s="11"/>
      <c r="BN208" s="11"/>
    </row>
    <row r="209" spans="1:66" s="1" customFormat="1" x14ac:dyDescent="0.3">
      <c r="A209" s="11"/>
      <c r="B209" s="1" t="e">
        <f t="shared" si="57"/>
        <v>#N/A</v>
      </c>
      <c r="V209" s="1" t="str">
        <f t="shared" si="64"/>
        <v/>
      </c>
      <c r="W209" s="1" t="str">
        <f t="shared" si="65"/>
        <v/>
      </c>
      <c r="X209" s="1" t="str">
        <f t="shared" si="65"/>
        <v/>
      </c>
      <c r="Y209" s="1" t="str">
        <f t="shared" si="65"/>
        <v/>
      </c>
      <c r="Z209" s="1" t="e">
        <f t="shared" si="66"/>
        <v>#N/A</v>
      </c>
      <c r="AA209" s="3"/>
      <c r="AB209" s="13" t="e">
        <f t="shared" si="58"/>
        <v>#N/A</v>
      </c>
      <c r="AC209" s="13" t="e">
        <f t="shared" si="59"/>
        <v>#N/A</v>
      </c>
      <c r="AD209" s="13" t="e">
        <f t="shared" si="60"/>
        <v>#N/A</v>
      </c>
      <c r="AE209" s="13" t="e">
        <f t="shared" si="61"/>
        <v>#N/A</v>
      </c>
      <c r="AF209" s="13" t="e">
        <f t="shared" si="62"/>
        <v>#N/A</v>
      </c>
      <c r="AG209" s="13" t="e">
        <f t="shared" si="63"/>
        <v>#N/A</v>
      </c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T209" s="107"/>
      <c r="BA209" s="11"/>
      <c r="BB209" s="11"/>
      <c r="BC209" s="11"/>
      <c r="BD209" s="11"/>
      <c r="BE209" s="11"/>
      <c r="BH209" s="11"/>
      <c r="BI209" s="11"/>
      <c r="BJ209" s="11"/>
      <c r="BK209" s="11"/>
      <c r="BL209" s="11"/>
      <c r="BM209" s="11"/>
      <c r="BN209" s="11"/>
    </row>
    <row r="210" spans="1:66" s="1" customFormat="1" x14ac:dyDescent="0.3">
      <c r="A210" s="11"/>
      <c r="B210" s="1" t="e">
        <f t="shared" si="57"/>
        <v>#N/A</v>
      </c>
      <c r="V210" s="1" t="str">
        <f t="shared" si="64"/>
        <v/>
      </c>
      <c r="W210" s="1" t="str">
        <f t="shared" si="65"/>
        <v/>
      </c>
      <c r="X210" s="1" t="str">
        <f t="shared" si="65"/>
        <v/>
      </c>
      <c r="Y210" s="1" t="str">
        <f t="shared" si="65"/>
        <v/>
      </c>
      <c r="Z210" s="1" t="e">
        <f t="shared" si="66"/>
        <v>#N/A</v>
      </c>
      <c r="AA210" s="3"/>
      <c r="AB210" s="13" t="e">
        <f t="shared" si="58"/>
        <v>#N/A</v>
      </c>
      <c r="AC210" s="13" t="e">
        <f t="shared" si="59"/>
        <v>#N/A</v>
      </c>
      <c r="AD210" s="13" t="e">
        <f t="shared" si="60"/>
        <v>#N/A</v>
      </c>
      <c r="AE210" s="13" t="e">
        <f t="shared" si="61"/>
        <v>#N/A</v>
      </c>
      <c r="AF210" s="13" t="e">
        <f t="shared" si="62"/>
        <v>#N/A</v>
      </c>
      <c r="AG210" s="13" t="e">
        <f t="shared" si="63"/>
        <v>#N/A</v>
      </c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T210" s="107"/>
      <c r="BA210" s="11"/>
      <c r="BB210" s="11"/>
      <c r="BC210" s="11"/>
      <c r="BD210" s="11"/>
      <c r="BE210" s="11"/>
      <c r="BH210" s="11"/>
      <c r="BI210" s="11"/>
      <c r="BJ210" s="11"/>
      <c r="BK210" s="11"/>
      <c r="BL210" s="11"/>
      <c r="BM210" s="11"/>
      <c r="BN210" s="11"/>
    </row>
    <row r="211" spans="1:66" s="1" customFormat="1" x14ac:dyDescent="0.3">
      <c r="A211" s="11"/>
      <c r="B211" s="1" t="e">
        <f t="shared" si="57"/>
        <v>#N/A</v>
      </c>
      <c r="V211" s="1" t="str">
        <f t="shared" si="64"/>
        <v/>
      </c>
      <c r="W211" s="1" t="str">
        <f t="shared" si="65"/>
        <v/>
      </c>
      <c r="X211" s="1" t="str">
        <f t="shared" si="65"/>
        <v/>
      </c>
      <c r="Y211" s="1" t="str">
        <f t="shared" si="65"/>
        <v/>
      </c>
      <c r="Z211" s="1" t="e">
        <f t="shared" si="66"/>
        <v>#N/A</v>
      </c>
      <c r="AA211" s="3"/>
      <c r="AB211" s="13" t="e">
        <f t="shared" si="58"/>
        <v>#N/A</v>
      </c>
      <c r="AC211" s="13" t="e">
        <f t="shared" si="59"/>
        <v>#N/A</v>
      </c>
      <c r="AD211" s="13" t="e">
        <f t="shared" si="60"/>
        <v>#N/A</v>
      </c>
      <c r="AE211" s="13" t="e">
        <f t="shared" si="61"/>
        <v>#N/A</v>
      </c>
      <c r="AF211" s="13" t="e">
        <f t="shared" si="62"/>
        <v>#N/A</v>
      </c>
      <c r="AG211" s="13" t="e">
        <f t="shared" si="63"/>
        <v>#N/A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T211" s="107"/>
      <c r="BA211" s="11"/>
      <c r="BB211" s="11"/>
      <c r="BC211" s="11"/>
      <c r="BD211" s="11"/>
      <c r="BE211" s="11"/>
      <c r="BH211" s="11"/>
      <c r="BI211" s="11"/>
      <c r="BJ211" s="11"/>
      <c r="BK211" s="11"/>
      <c r="BL211" s="11"/>
      <c r="BM211" s="11"/>
      <c r="BN211" s="11"/>
    </row>
    <row r="212" spans="1:66" s="1" customFormat="1" x14ac:dyDescent="0.3">
      <c r="A212" s="11"/>
      <c r="B212" s="1" t="e">
        <f t="shared" si="57"/>
        <v>#N/A</v>
      </c>
      <c r="V212" s="1" t="str">
        <f t="shared" si="64"/>
        <v/>
      </c>
      <c r="W212" s="1" t="str">
        <f t="shared" si="65"/>
        <v/>
      </c>
      <c r="X212" s="1" t="str">
        <f t="shared" si="65"/>
        <v/>
      </c>
      <c r="Y212" s="1" t="str">
        <f t="shared" si="65"/>
        <v/>
      </c>
      <c r="Z212" s="1" t="e">
        <f t="shared" si="66"/>
        <v>#N/A</v>
      </c>
      <c r="AA212" s="3"/>
      <c r="AB212" s="13" t="e">
        <f t="shared" si="58"/>
        <v>#N/A</v>
      </c>
      <c r="AC212" s="13" t="e">
        <f t="shared" si="59"/>
        <v>#N/A</v>
      </c>
      <c r="AD212" s="13" t="e">
        <f t="shared" si="60"/>
        <v>#N/A</v>
      </c>
      <c r="AE212" s="13" t="e">
        <f t="shared" si="61"/>
        <v>#N/A</v>
      </c>
      <c r="AF212" s="13" t="e">
        <f t="shared" si="62"/>
        <v>#N/A</v>
      </c>
      <c r="AG212" s="13" t="e">
        <f t="shared" si="63"/>
        <v>#N/A</v>
      </c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T212" s="107"/>
      <c r="BA212" s="11"/>
      <c r="BB212" s="11"/>
      <c r="BC212" s="11"/>
      <c r="BD212" s="11"/>
      <c r="BE212" s="11"/>
      <c r="BH212" s="11"/>
      <c r="BI212" s="11"/>
      <c r="BJ212" s="11"/>
      <c r="BK212" s="11"/>
      <c r="BL212" s="11"/>
      <c r="BM212" s="11"/>
      <c r="BN212" s="11"/>
    </row>
    <row r="213" spans="1:66" s="1" customFormat="1" x14ac:dyDescent="0.3">
      <c r="A213" s="11"/>
      <c r="B213" s="1" t="e">
        <f t="shared" si="57"/>
        <v>#N/A</v>
      </c>
      <c r="V213" s="1" t="str">
        <f t="shared" si="64"/>
        <v/>
      </c>
      <c r="W213" s="1" t="str">
        <f t="shared" si="65"/>
        <v/>
      </c>
      <c r="X213" s="1" t="str">
        <f t="shared" si="65"/>
        <v/>
      </c>
      <c r="Y213" s="1" t="str">
        <f t="shared" si="65"/>
        <v/>
      </c>
      <c r="Z213" s="1" t="e">
        <f t="shared" si="66"/>
        <v>#N/A</v>
      </c>
      <c r="AA213" s="3"/>
      <c r="AB213" s="13" t="e">
        <f t="shared" si="58"/>
        <v>#N/A</v>
      </c>
      <c r="AC213" s="13" t="e">
        <f t="shared" si="59"/>
        <v>#N/A</v>
      </c>
      <c r="AD213" s="13" t="e">
        <f t="shared" si="60"/>
        <v>#N/A</v>
      </c>
      <c r="AE213" s="13" t="e">
        <f t="shared" si="61"/>
        <v>#N/A</v>
      </c>
      <c r="AF213" s="13" t="e">
        <f t="shared" si="62"/>
        <v>#N/A</v>
      </c>
      <c r="AG213" s="13" t="e">
        <f t="shared" si="63"/>
        <v>#N/A</v>
      </c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T213" s="107"/>
      <c r="BA213" s="11"/>
      <c r="BB213" s="11"/>
      <c r="BC213" s="11"/>
      <c r="BD213" s="11"/>
      <c r="BE213" s="11"/>
      <c r="BH213" s="11"/>
      <c r="BI213" s="11"/>
      <c r="BJ213" s="11"/>
      <c r="BK213" s="11"/>
      <c r="BL213" s="11"/>
      <c r="BM213" s="11"/>
      <c r="BN213" s="11"/>
    </row>
    <row r="214" spans="1:66" s="1" customFormat="1" x14ac:dyDescent="0.3">
      <c r="A214" s="11"/>
      <c r="B214" s="1" t="e">
        <f t="shared" si="57"/>
        <v>#N/A</v>
      </c>
      <c r="V214" s="1" t="str">
        <f t="shared" si="64"/>
        <v/>
      </c>
      <c r="W214" s="1" t="str">
        <f t="shared" si="65"/>
        <v/>
      </c>
      <c r="X214" s="1" t="str">
        <f t="shared" si="65"/>
        <v/>
      </c>
      <c r="Y214" s="1" t="str">
        <f t="shared" si="65"/>
        <v/>
      </c>
      <c r="Z214" s="1" t="e">
        <f t="shared" si="66"/>
        <v>#N/A</v>
      </c>
      <c r="AA214" s="3"/>
      <c r="AB214" s="13" t="e">
        <f t="shared" si="58"/>
        <v>#N/A</v>
      </c>
      <c r="AC214" s="13" t="e">
        <f t="shared" si="59"/>
        <v>#N/A</v>
      </c>
      <c r="AD214" s="13" t="e">
        <f t="shared" si="60"/>
        <v>#N/A</v>
      </c>
      <c r="AE214" s="13" t="e">
        <f t="shared" si="61"/>
        <v>#N/A</v>
      </c>
      <c r="AF214" s="13" t="e">
        <f t="shared" si="62"/>
        <v>#N/A</v>
      </c>
      <c r="AG214" s="13" t="e">
        <f t="shared" si="63"/>
        <v>#N/A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T214" s="107"/>
      <c r="BA214" s="11"/>
      <c r="BB214" s="11"/>
      <c r="BC214" s="11"/>
      <c r="BD214" s="11"/>
      <c r="BE214" s="11"/>
      <c r="BH214" s="11"/>
      <c r="BI214" s="11"/>
      <c r="BJ214" s="11"/>
      <c r="BK214" s="11"/>
      <c r="BL214" s="11"/>
      <c r="BM214" s="11"/>
      <c r="BN214" s="11"/>
    </row>
    <row r="215" spans="1:66" s="1" customFormat="1" x14ac:dyDescent="0.3">
      <c r="A215" s="11"/>
      <c r="B215" s="1" t="e">
        <f t="shared" si="57"/>
        <v>#N/A</v>
      </c>
      <c r="M215" s="7"/>
      <c r="V215" s="1" t="str">
        <f t="shared" si="64"/>
        <v/>
      </c>
      <c r="W215" s="1" t="str">
        <f t="shared" si="65"/>
        <v/>
      </c>
      <c r="X215" s="1" t="str">
        <f t="shared" si="65"/>
        <v/>
      </c>
      <c r="Y215" s="1" t="str">
        <f t="shared" si="65"/>
        <v/>
      </c>
      <c r="Z215" s="1" t="e">
        <f t="shared" si="66"/>
        <v>#N/A</v>
      </c>
      <c r="AA215" s="3"/>
      <c r="AB215" s="13" t="e">
        <f t="shared" si="58"/>
        <v>#N/A</v>
      </c>
      <c r="AC215" s="13" t="e">
        <f t="shared" si="59"/>
        <v>#N/A</v>
      </c>
      <c r="AD215" s="13" t="e">
        <f t="shared" si="60"/>
        <v>#N/A</v>
      </c>
      <c r="AE215" s="13" t="e">
        <f t="shared" si="61"/>
        <v>#N/A</v>
      </c>
      <c r="AF215" s="13" t="e">
        <f t="shared" si="62"/>
        <v>#N/A</v>
      </c>
      <c r="AG215" s="13" t="e">
        <f t="shared" si="63"/>
        <v>#N/A</v>
      </c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T215" s="107"/>
      <c r="BA215" s="11"/>
      <c r="BB215" s="11"/>
      <c r="BC215" s="11"/>
      <c r="BD215" s="11"/>
      <c r="BE215" s="11"/>
      <c r="BH215" s="11"/>
      <c r="BI215" s="11"/>
      <c r="BJ215" s="11"/>
      <c r="BK215" s="11"/>
      <c r="BL215" s="11"/>
      <c r="BM215" s="11"/>
      <c r="BN215" s="11"/>
    </row>
    <row r="216" spans="1:66" s="1" customFormat="1" x14ac:dyDescent="0.3">
      <c r="A216" s="11"/>
      <c r="B216" s="1" t="e">
        <f t="shared" si="57"/>
        <v>#N/A</v>
      </c>
      <c r="M216" s="7"/>
      <c r="V216" s="1" t="str">
        <f t="shared" si="64"/>
        <v/>
      </c>
      <c r="W216" s="1" t="str">
        <f t="shared" si="65"/>
        <v/>
      </c>
      <c r="X216" s="1" t="str">
        <f t="shared" si="65"/>
        <v/>
      </c>
      <c r="Y216" s="1" t="str">
        <f t="shared" si="65"/>
        <v/>
      </c>
      <c r="Z216" s="1" t="e">
        <f t="shared" si="66"/>
        <v>#N/A</v>
      </c>
      <c r="AA216" s="3"/>
      <c r="AB216" s="13" t="e">
        <f t="shared" si="58"/>
        <v>#N/A</v>
      </c>
      <c r="AC216" s="13" t="e">
        <f t="shared" si="59"/>
        <v>#N/A</v>
      </c>
      <c r="AD216" s="13" t="e">
        <f t="shared" si="60"/>
        <v>#N/A</v>
      </c>
      <c r="AE216" s="13" t="e">
        <f t="shared" si="61"/>
        <v>#N/A</v>
      </c>
      <c r="AF216" s="13" t="e">
        <f t="shared" si="62"/>
        <v>#N/A</v>
      </c>
      <c r="AG216" s="13" t="e">
        <f t="shared" si="63"/>
        <v>#N/A</v>
      </c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T216" s="107"/>
      <c r="BA216" s="11"/>
      <c r="BB216" s="11"/>
      <c r="BC216" s="11"/>
      <c r="BD216" s="11"/>
      <c r="BE216" s="11"/>
      <c r="BH216" s="11"/>
      <c r="BI216" s="11"/>
      <c r="BJ216" s="11"/>
      <c r="BK216" s="11"/>
      <c r="BL216" s="11"/>
      <c r="BM216" s="11"/>
      <c r="BN216" s="11"/>
    </row>
    <row r="217" spans="1:66" s="1" customFormat="1" x14ac:dyDescent="0.3">
      <c r="A217" s="11"/>
      <c r="B217" s="1" t="e">
        <f t="shared" si="57"/>
        <v>#N/A</v>
      </c>
      <c r="M217" s="7"/>
      <c r="V217" s="1" t="str">
        <f t="shared" si="64"/>
        <v/>
      </c>
      <c r="W217" s="1" t="str">
        <f t="shared" si="65"/>
        <v/>
      </c>
      <c r="X217" s="1" t="str">
        <f t="shared" si="65"/>
        <v/>
      </c>
      <c r="Y217" s="1" t="str">
        <f t="shared" si="65"/>
        <v/>
      </c>
      <c r="Z217" s="1" t="e">
        <f t="shared" si="66"/>
        <v>#N/A</v>
      </c>
      <c r="AA217" s="3"/>
      <c r="AB217" s="13" t="e">
        <f t="shared" si="58"/>
        <v>#N/A</v>
      </c>
      <c r="AC217" s="13" t="e">
        <f t="shared" si="59"/>
        <v>#N/A</v>
      </c>
      <c r="AD217" s="13" t="e">
        <f t="shared" si="60"/>
        <v>#N/A</v>
      </c>
      <c r="AE217" s="13" t="e">
        <f t="shared" si="61"/>
        <v>#N/A</v>
      </c>
      <c r="AF217" s="13" t="e">
        <f t="shared" si="62"/>
        <v>#N/A</v>
      </c>
      <c r="AG217" s="13" t="e">
        <f t="shared" si="63"/>
        <v>#N/A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T217" s="107"/>
      <c r="BA217" s="11"/>
      <c r="BB217" s="11"/>
      <c r="BC217" s="11"/>
      <c r="BD217" s="11"/>
      <c r="BE217" s="11"/>
      <c r="BH217" s="11"/>
      <c r="BI217" s="11"/>
      <c r="BJ217" s="11"/>
      <c r="BK217" s="11"/>
      <c r="BL217" s="11"/>
      <c r="BM217" s="11"/>
      <c r="BN217" s="11"/>
    </row>
    <row r="218" spans="1:66" s="1" customFormat="1" x14ac:dyDescent="0.3">
      <c r="A218" s="11"/>
      <c r="B218" s="1" t="e">
        <f t="shared" si="57"/>
        <v>#N/A</v>
      </c>
      <c r="M218" s="7"/>
      <c r="V218" s="1" t="str">
        <f t="shared" si="64"/>
        <v/>
      </c>
      <c r="W218" s="1" t="str">
        <f t="shared" si="65"/>
        <v/>
      </c>
      <c r="X218" s="1" t="str">
        <f t="shared" si="65"/>
        <v/>
      </c>
      <c r="Y218" s="1" t="str">
        <f t="shared" si="65"/>
        <v/>
      </c>
      <c r="Z218" s="1" t="e">
        <f t="shared" si="66"/>
        <v>#N/A</v>
      </c>
      <c r="AA218" s="3"/>
      <c r="AB218" s="13" t="e">
        <f t="shared" si="58"/>
        <v>#N/A</v>
      </c>
      <c r="AC218" s="13" t="e">
        <f t="shared" si="59"/>
        <v>#N/A</v>
      </c>
      <c r="AD218" s="13" t="e">
        <f t="shared" si="60"/>
        <v>#N/A</v>
      </c>
      <c r="AE218" s="13" t="e">
        <f t="shared" si="61"/>
        <v>#N/A</v>
      </c>
      <c r="AF218" s="13" t="e">
        <f t="shared" si="62"/>
        <v>#N/A</v>
      </c>
      <c r="AG218" s="13" t="e">
        <f t="shared" si="63"/>
        <v>#N/A</v>
      </c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T218" s="107"/>
      <c r="BA218" s="11"/>
      <c r="BB218" s="11"/>
      <c r="BC218" s="11"/>
      <c r="BD218" s="11"/>
      <c r="BE218" s="11"/>
      <c r="BH218" s="11"/>
      <c r="BI218" s="11"/>
      <c r="BJ218" s="11"/>
      <c r="BK218" s="11"/>
      <c r="BL218" s="11"/>
      <c r="BM218" s="11"/>
      <c r="BN218" s="11"/>
    </row>
    <row r="219" spans="1:66" s="1" customFormat="1" x14ac:dyDescent="0.3">
      <c r="A219" s="11"/>
      <c r="B219" s="1" t="e">
        <f t="shared" si="57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118"/>
      <c r="N219" s="5"/>
      <c r="O219" s="5"/>
      <c r="P219" s="5"/>
      <c r="Q219" s="5"/>
      <c r="R219" s="5"/>
      <c r="S219" s="5"/>
      <c r="T219" s="5"/>
      <c r="U219" s="5"/>
      <c r="V219" s="1" t="str">
        <f t="shared" si="64"/>
        <v/>
      </c>
      <c r="W219" s="1" t="str">
        <f t="shared" si="65"/>
        <v/>
      </c>
      <c r="X219" s="1" t="str">
        <f t="shared" si="65"/>
        <v/>
      </c>
      <c r="Y219" s="1" t="str">
        <f t="shared" si="65"/>
        <v/>
      </c>
      <c r="Z219" s="1" t="e">
        <f t="shared" si="66"/>
        <v>#N/A</v>
      </c>
      <c r="AA219" s="3"/>
      <c r="AB219" s="13" t="e">
        <f t="shared" si="58"/>
        <v>#N/A</v>
      </c>
      <c r="AC219" s="13" t="e">
        <f t="shared" si="59"/>
        <v>#N/A</v>
      </c>
      <c r="AD219" s="13" t="e">
        <f t="shared" si="60"/>
        <v>#N/A</v>
      </c>
      <c r="AE219" s="13" t="e">
        <f t="shared" si="61"/>
        <v>#N/A</v>
      </c>
      <c r="AF219" s="13" t="e">
        <f t="shared" si="62"/>
        <v>#N/A</v>
      </c>
      <c r="AG219" s="13" t="e">
        <f t="shared" si="63"/>
        <v>#N/A</v>
      </c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T219" s="107"/>
      <c r="BA219" s="11"/>
      <c r="BB219" s="11"/>
      <c r="BC219" s="11"/>
      <c r="BD219" s="11"/>
      <c r="BE219" s="11"/>
      <c r="BH219" s="11"/>
      <c r="BI219" s="11"/>
      <c r="BJ219" s="11"/>
      <c r="BK219" s="11"/>
      <c r="BL219" s="11"/>
      <c r="BM219" s="11"/>
      <c r="BN219" s="11"/>
    </row>
    <row r="220" spans="1:66" s="1" customFormat="1" x14ac:dyDescent="0.3">
      <c r="A220" s="11"/>
      <c r="B220" s="1" t="e">
        <f t="shared" si="57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118"/>
      <c r="N220" s="5"/>
      <c r="O220" s="5"/>
      <c r="P220" s="5"/>
      <c r="Q220" s="5"/>
      <c r="R220" s="5"/>
      <c r="S220" s="5"/>
      <c r="T220" s="5"/>
      <c r="U220" s="5"/>
      <c r="V220" s="1" t="str">
        <f t="shared" si="64"/>
        <v/>
      </c>
      <c r="W220" s="1" t="str">
        <f t="shared" si="65"/>
        <v/>
      </c>
      <c r="X220" s="1" t="str">
        <f t="shared" si="65"/>
        <v/>
      </c>
      <c r="Y220" s="1" t="str">
        <f t="shared" si="65"/>
        <v/>
      </c>
      <c r="Z220" s="1" t="e">
        <f t="shared" si="66"/>
        <v>#N/A</v>
      </c>
      <c r="AA220" s="3"/>
      <c r="AB220" s="13" t="e">
        <f t="shared" si="58"/>
        <v>#N/A</v>
      </c>
      <c r="AC220" s="13" t="e">
        <f t="shared" si="59"/>
        <v>#N/A</v>
      </c>
      <c r="AD220" s="13" t="e">
        <f t="shared" si="60"/>
        <v>#N/A</v>
      </c>
      <c r="AE220" s="13" t="e">
        <f t="shared" si="61"/>
        <v>#N/A</v>
      </c>
      <c r="AF220" s="13" t="e">
        <f t="shared" si="62"/>
        <v>#N/A</v>
      </c>
      <c r="AG220" s="13" t="e">
        <f t="shared" si="63"/>
        <v>#N/A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T220" s="107"/>
      <c r="BA220" s="11"/>
      <c r="BB220" s="11"/>
      <c r="BC220" s="11"/>
      <c r="BD220" s="11"/>
      <c r="BE220" s="11"/>
      <c r="BH220" s="11"/>
      <c r="BI220" s="11"/>
      <c r="BJ220" s="11"/>
      <c r="BK220" s="11"/>
      <c r="BL220" s="11"/>
      <c r="BM220" s="11"/>
      <c r="BN220" s="11"/>
    </row>
    <row r="221" spans="1:66" s="1" customFormat="1" x14ac:dyDescent="0.3">
      <c r="A221" s="11"/>
      <c r="B221" s="1" t="e">
        <f t="shared" si="57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118"/>
      <c r="N221" s="5"/>
      <c r="O221" s="5"/>
      <c r="P221" s="5"/>
      <c r="Q221" s="5"/>
      <c r="R221" s="5"/>
      <c r="S221" s="5"/>
      <c r="T221" s="5"/>
      <c r="U221" s="5"/>
      <c r="V221" s="1" t="str">
        <f t="shared" si="64"/>
        <v/>
      </c>
      <c r="W221" s="1" t="str">
        <f t="shared" si="65"/>
        <v/>
      </c>
      <c r="X221" s="1" t="str">
        <f t="shared" si="65"/>
        <v/>
      </c>
      <c r="Y221" s="1" t="str">
        <f t="shared" si="65"/>
        <v/>
      </c>
      <c r="Z221" s="1" t="e">
        <f t="shared" si="66"/>
        <v>#N/A</v>
      </c>
      <c r="AA221" s="3"/>
      <c r="AB221" s="13" t="e">
        <f t="shared" si="58"/>
        <v>#N/A</v>
      </c>
      <c r="AC221" s="13" t="e">
        <f t="shared" si="59"/>
        <v>#N/A</v>
      </c>
      <c r="AD221" s="13" t="e">
        <f t="shared" si="60"/>
        <v>#N/A</v>
      </c>
      <c r="AE221" s="13" t="e">
        <f t="shared" si="61"/>
        <v>#N/A</v>
      </c>
      <c r="AF221" s="13" t="e">
        <f t="shared" si="62"/>
        <v>#N/A</v>
      </c>
      <c r="AG221" s="13" t="e">
        <f t="shared" si="63"/>
        <v>#N/A</v>
      </c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T221" s="107"/>
      <c r="BA221" s="11"/>
      <c r="BB221" s="11"/>
      <c r="BC221" s="11"/>
      <c r="BD221" s="11"/>
      <c r="BE221" s="11"/>
      <c r="BH221" s="11"/>
      <c r="BI221" s="11"/>
      <c r="BJ221" s="11"/>
      <c r="BK221" s="11"/>
      <c r="BL221" s="11"/>
      <c r="BM221" s="11"/>
      <c r="BN221" s="11"/>
    </row>
    <row r="222" spans="1:66" s="1" customFormat="1" x14ac:dyDescent="0.3">
      <c r="A222" s="11"/>
      <c r="B222" s="1" t="e">
        <f t="shared" si="57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118"/>
      <c r="N222" s="5"/>
      <c r="O222" s="5"/>
      <c r="P222" s="5"/>
      <c r="Q222" s="5"/>
      <c r="R222" s="5"/>
      <c r="S222" s="5"/>
      <c r="T222" s="5"/>
      <c r="U222" s="5"/>
      <c r="V222" s="1" t="str">
        <f t="shared" si="64"/>
        <v/>
      </c>
      <c r="W222" s="1" t="str">
        <f t="shared" si="65"/>
        <v/>
      </c>
      <c r="X222" s="1" t="str">
        <f t="shared" si="65"/>
        <v/>
      </c>
      <c r="Y222" s="1" t="str">
        <f t="shared" si="65"/>
        <v/>
      </c>
      <c r="Z222" s="1" t="e">
        <f t="shared" si="66"/>
        <v>#N/A</v>
      </c>
      <c r="AA222" s="3"/>
      <c r="AB222" s="13" t="e">
        <f t="shared" si="58"/>
        <v>#N/A</v>
      </c>
      <c r="AC222" s="13" t="e">
        <f t="shared" si="59"/>
        <v>#N/A</v>
      </c>
      <c r="AD222" s="13" t="e">
        <f t="shared" si="60"/>
        <v>#N/A</v>
      </c>
      <c r="AE222" s="13" t="e">
        <f t="shared" si="61"/>
        <v>#N/A</v>
      </c>
      <c r="AF222" s="13" t="e">
        <f t="shared" si="62"/>
        <v>#N/A</v>
      </c>
      <c r="AG222" s="13" t="e">
        <f t="shared" si="63"/>
        <v>#N/A</v>
      </c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T222" s="107"/>
      <c r="BA222" s="11"/>
      <c r="BB222" s="11"/>
      <c r="BC222" s="11"/>
      <c r="BD222" s="11"/>
      <c r="BE222" s="11"/>
      <c r="BH222" s="11"/>
      <c r="BI222" s="11"/>
      <c r="BJ222" s="11"/>
      <c r="BK222" s="11"/>
      <c r="BL222" s="11"/>
      <c r="BM222" s="11"/>
      <c r="BN222" s="11"/>
    </row>
    <row r="223" spans="1:66" s="1" customFormat="1" x14ac:dyDescent="0.3">
      <c r="A223" s="11"/>
      <c r="B223" s="1" t="e">
        <f t="shared" si="57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118"/>
      <c r="N223" s="5"/>
      <c r="O223" s="5"/>
      <c r="P223" s="5"/>
      <c r="Q223" s="5"/>
      <c r="R223" s="5"/>
      <c r="S223" s="5"/>
      <c r="T223" s="5"/>
      <c r="U223" s="5"/>
      <c r="V223" s="1" t="str">
        <f t="shared" si="64"/>
        <v/>
      </c>
      <c r="W223" s="1" t="str">
        <f t="shared" si="65"/>
        <v/>
      </c>
      <c r="X223" s="1" t="str">
        <f t="shared" si="65"/>
        <v/>
      </c>
      <c r="Y223" s="1" t="str">
        <f t="shared" si="65"/>
        <v/>
      </c>
      <c r="Z223" s="1" t="e">
        <f t="shared" si="66"/>
        <v>#N/A</v>
      </c>
      <c r="AA223" s="3"/>
      <c r="AB223" s="13" t="e">
        <f t="shared" si="58"/>
        <v>#N/A</v>
      </c>
      <c r="AC223" s="13" t="e">
        <f t="shared" si="59"/>
        <v>#N/A</v>
      </c>
      <c r="AD223" s="13" t="e">
        <f t="shared" si="60"/>
        <v>#N/A</v>
      </c>
      <c r="AE223" s="13" t="e">
        <f t="shared" si="61"/>
        <v>#N/A</v>
      </c>
      <c r="AF223" s="13" t="e">
        <f t="shared" si="62"/>
        <v>#N/A</v>
      </c>
      <c r="AG223" s="13" t="e">
        <f t="shared" si="63"/>
        <v>#N/A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T223" s="107"/>
      <c r="BA223" s="11"/>
      <c r="BB223" s="11"/>
      <c r="BC223" s="11"/>
      <c r="BD223" s="11"/>
      <c r="BE223" s="11"/>
      <c r="BH223" s="11"/>
      <c r="BI223" s="11"/>
      <c r="BJ223" s="11"/>
      <c r="BK223" s="11"/>
      <c r="BL223" s="11"/>
      <c r="BM223" s="11"/>
      <c r="BN223" s="11"/>
    </row>
    <row r="224" spans="1:66" s="1" customFormat="1" x14ac:dyDescent="0.3">
      <c r="A224" s="11"/>
      <c r="B224" s="1" t="e">
        <f t="shared" si="57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118"/>
      <c r="N224" s="5"/>
      <c r="O224" s="5"/>
      <c r="P224" s="5"/>
      <c r="Q224" s="5"/>
      <c r="R224" s="5"/>
      <c r="S224" s="5"/>
      <c r="T224" s="5"/>
      <c r="U224" s="5"/>
      <c r="V224" s="1" t="str">
        <f t="shared" si="64"/>
        <v/>
      </c>
      <c r="W224" s="1" t="str">
        <f t="shared" si="65"/>
        <v/>
      </c>
      <c r="X224" s="1" t="str">
        <f t="shared" si="65"/>
        <v/>
      </c>
      <c r="Y224" s="1" t="str">
        <f t="shared" si="65"/>
        <v/>
      </c>
      <c r="Z224" s="1" t="e">
        <f t="shared" si="66"/>
        <v>#N/A</v>
      </c>
      <c r="AA224" s="3"/>
      <c r="AB224" s="13" t="e">
        <f t="shared" si="58"/>
        <v>#N/A</v>
      </c>
      <c r="AC224" s="13" t="e">
        <f t="shared" si="59"/>
        <v>#N/A</v>
      </c>
      <c r="AD224" s="13" t="e">
        <f t="shared" si="60"/>
        <v>#N/A</v>
      </c>
      <c r="AE224" s="13" t="e">
        <f t="shared" si="61"/>
        <v>#N/A</v>
      </c>
      <c r="AF224" s="13" t="e">
        <f t="shared" si="62"/>
        <v>#N/A</v>
      </c>
      <c r="AG224" s="13" t="e">
        <f t="shared" si="63"/>
        <v>#N/A</v>
      </c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T224" s="107"/>
      <c r="BA224" s="11"/>
      <c r="BB224" s="11"/>
      <c r="BC224" s="11"/>
      <c r="BD224" s="11"/>
      <c r="BE224" s="11"/>
      <c r="BH224" s="11"/>
      <c r="BI224" s="11"/>
      <c r="BJ224" s="11"/>
      <c r="BK224" s="11"/>
      <c r="BL224" s="11"/>
      <c r="BM224" s="11"/>
      <c r="BN224" s="11"/>
    </row>
    <row r="225" spans="1:66" s="1" customFormat="1" x14ac:dyDescent="0.3">
      <c r="A225" s="11"/>
      <c r="B225" s="1" t="e">
        <f t="shared" si="57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118"/>
      <c r="N225" s="5"/>
      <c r="O225" s="5"/>
      <c r="P225" s="5"/>
      <c r="Q225" s="5"/>
      <c r="R225" s="5"/>
      <c r="S225" s="5"/>
      <c r="T225" s="5"/>
      <c r="U225" s="5"/>
      <c r="V225" s="1" t="str">
        <f t="shared" si="64"/>
        <v/>
      </c>
      <c r="W225" s="1" t="str">
        <f t="shared" si="65"/>
        <v/>
      </c>
      <c r="X225" s="1" t="str">
        <f t="shared" si="65"/>
        <v/>
      </c>
      <c r="Y225" s="1" t="str">
        <f t="shared" si="65"/>
        <v/>
      </c>
      <c r="Z225" s="1" t="e">
        <f t="shared" si="66"/>
        <v>#N/A</v>
      </c>
      <c r="AA225" s="3"/>
      <c r="AB225" s="13" t="e">
        <f t="shared" si="58"/>
        <v>#N/A</v>
      </c>
      <c r="AC225" s="13" t="e">
        <f t="shared" si="59"/>
        <v>#N/A</v>
      </c>
      <c r="AD225" s="13" t="e">
        <f t="shared" si="60"/>
        <v>#N/A</v>
      </c>
      <c r="AE225" s="13" t="e">
        <f t="shared" si="61"/>
        <v>#N/A</v>
      </c>
      <c r="AF225" s="13" t="e">
        <f t="shared" si="62"/>
        <v>#N/A</v>
      </c>
      <c r="AG225" s="13" t="e">
        <f t="shared" si="63"/>
        <v>#N/A</v>
      </c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T225" s="107"/>
      <c r="BA225" s="11"/>
      <c r="BB225" s="11"/>
      <c r="BC225" s="11"/>
      <c r="BD225" s="11"/>
      <c r="BE225" s="11"/>
      <c r="BH225" s="11"/>
      <c r="BI225" s="11"/>
      <c r="BJ225" s="11"/>
      <c r="BK225" s="11"/>
      <c r="BL225" s="11"/>
      <c r="BM225" s="11"/>
      <c r="BN225" s="11"/>
    </row>
    <row r="226" spans="1:66" s="1" customFormat="1" x14ac:dyDescent="0.3">
      <c r="A226" s="11"/>
      <c r="B226" s="1" t="e">
        <f t="shared" si="57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118"/>
      <c r="N226" s="5"/>
      <c r="O226" s="5"/>
      <c r="P226" s="5"/>
      <c r="Q226" s="5"/>
      <c r="R226" s="5"/>
      <c r="S226" s="5"/>
      <c r="T226" s="5"/>
      <c r="U226" s="5"/>
      <c r="V226" s="1" t="str">
        <f t="shared" si="64"/>
        <v/>
      </c>
      <c r="W226" s="1" t="str">
        <f t="shared" si="65"/>
        <v/>
      </c>
      <c r="X226" s="1" t="str">
        <f t="shared" si="65"/>
        <v/>
      </c>
      <c r="Y226" s="1" t="str">
        <f t="shared" si="65"/>
        <v/>
      </c>
      <c r="Z226" s="1" t="e">
        <f t="shared" si="66"/>
        <v>#N/A</v>
      </c>
      <c r="AA226" s="3"/>
      <c r="AB226" s="13" t="e">
        <f t="shared" si="58"/>
        <v>#N/A</v>
      </c>
      <c r="AC226" s="13" t="e">
        <f t="shared" si="59"/>
        <v>#N/A</v>
      </c>
      <c r="AD226" s="13" t="e">
        <f t="shared" si="60"/>
        <v>#N/A</v>
      </c>
      <c r="AE226" s="13" t="e">
        <f t="shared" si="61"/>
        <v>#N/A</v>
      </c>
      <c r="AF226" s="13" t="e">
        <f t="shared" si="62"/>
        <v>#N/A</v>
      </c>
      <c r="AG226" s="13" t="e">
        <f t="shared" si="63"/>
        <v>#N/A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T226" s="107"/>
      <c r="BA226" s="11"/>
      <c r="BB226" s="11"/>
      <c r="BC226" s="11"/>
      <c r="BD226" s="11"/>
      <c r="BE226" s="11"/>
      <c r="BH226" s="11"/>
      <c r="BI226" s="11"/>
      <c r="BJ226" s="11"/>
      <c r="BK226" s="11"/>
      <c r="BL226" s="11"/>
      <c r="BM226" s="11"/>
      <c r="BN226" s="11"/>
    </row>
    <row r="227" spans="1:66" s="1" customFormat="1" x14ac:dyDescent="0.3">
      <c r="A227" s="11"/>
      <c r="B227" s="1" t="e">
        <f t="shared" si="57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118"/>
      <c r="N227" s="5"/>
      <c r="O227" s="5"/>
      <c r="P227" s="5"/>
      <c r="Q227" s="5"/>
      <c r="R227" s="5"/>
      <c r="S227" s="5"/>
      <c r="T227" s="5"/>
      <c r="U227" s="5"/>
      <c r="V227" s="1" t="str">
        <f t="shared" si="64"/>
        <v/>
      </c>
      <c r="W227" s="1" t="str">
        <f t="shared" si="65"/>
        <v/>
      </c>
      <c r="X227" s="1" t="str">
        <f t="shared" si="65"/>
        <v/>
      </c>
      <c r="Y227" s="1" t="str">
        <f t="shared" si="65"/>
        <v/>
      </c>
      <c r="Z227" s="1" t="e">
        <f t="shared" si="66"/>
        <v>#N/A</v>
      </c>
      <c r="AA227" s="3"/>
      <c r="AB227" s="13" t="e">
        <f t="shared" si="58"/>
        <v>#N/A</v>
      </c>
      <c r="AC227" s="13" t="e">
        <f t="shared" si="59"/>
        <v>#N/A</v>
      </c>
      <c r="AD227" s="13" t="e">
        <f t="shared" si="60"/>
        <v>#N/A</v>
      </c>
      <c r="AE227" s="13" t="e">
        <f t="shared" si="61"/>
        <v>#N/A</v>
      </c>
      <c r="AF227" s="13" t="e">
        <f t="shared" si="62"/>
        <v>#N/A</v>
      </c>
      <c r="AG227" s="13" t="e">
        <f t="shared" si="63"/>
        <v>#N/A</v>
      </c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T227" s="107"/>
      <c r="BA227" s="11"/>
      <c r="BB227" s="11"/>
      <c r="BC227" s="11"/>
      <c r="BD227" s="11"/>
      <c r="BE227" s="11"/>
      <c r="BH227" s="11"/>
      <c r="BI227" s="11"/>
      <c r="BJ227" s="11"/>
      <c r="BK227" s="11"/>
      <c r="BL227" s="11"/>
      <c r="BM227" s="11"/>
      <c r="BN227" s="11"/>
    </row>
    <row r="228" spans="1:66" s="1" customFormat="1" x14ac:dyDescent="0.3">
      <c r="A228" s="11"/>
      <c r="B228" s="1" t="e">
        <f t="shared" si="57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118"/>
      <c r="N228" s="5"/>
      <c r="O228" s="5"/>
      <c r="P228" s="5"/>
      <c r="Q228" s="5"/>
      <c r="R228" s="5"/>
      <c r="S228" s="5"/>
      <c r="T228" s="5"/>
      <c r="U228" s="5"/>
      <c r="V228" s="1" t="str">
        <f t="shared" si="64"/>
        <v/>
      </c>
      <c r="W228" s="1" t="str">
        <f t="shared" si="65"/>
        <v/>
      </c>
      <c r="X228" s="1" t="str">
        <f t="shared" si="65"/>
        <v/>
      </c>
      <c r="Y228" s="1" t="str">
        <f t="shared" si="65"/>
        <v/>
      </c>
      <c r="Z228" s="1" t="e">
        <f t="shared" si="66"/>
        <v>#N/A</v>
      </c>
      <c r="AA228" s="3"/>
      <c r="AB228" s="13" t="e">
        <f t="shared" si="58"/>
        <v>#N/A</v>
      </c>
      <c r="AC228" s="13" t="e">
        <f t="shared" si="59"/>
        <v>#N/A</v>
      </c>
      <c r="AD228" s="13" t="e">
        <f t="shared" si="60"/>
        <v>#N/A</v>
      </c>
      <c r="AE228" s="13" t="e">
        <f t="shared" si="61"/>
        <v>#N/A</v>
      </c>
      <c r="AF228" s="13" t="e">
        <f t="shared" si="62"/>
        <v>#N/A</v>
      </c>
      <c r="AG228" s="13" t="e">
        <f t="shared" si="63"/>
        <v>#N/A</v>
      </c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T228" s="107"/>
      <c r="BA228" s="11"/>
      <c r="BB228" s="11"/>
      <c r="BC228" s="11"/>
      <c r="BD228" s="11"/>
      <c r="BE228" s="11"/>
      <c r="BH228" s="11"/>
      <c r="BI228" s="11"/>
      <c r="BJ228" s="11"/>
      <c r="BK228" s="11"/>
      <c r="BL228" s="11"/>
      <c r="BM228" s="11"/>
      <c r="BN228" s="11"/>
    </row>
    <row r="229" spans="1:66" s="1" customFormat="1" x14ac:dyDescent="0.3">
      <c r="A229" s="11"/>
      <c r="B229" s="1" t="e">
        <f t="shared" si="57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118"/>
      <c r="N229" s="5"/>
      <c r="O229" s="5"/>
      <c r="P229" s="5"/>
      <c r="Q229" s="5"/>
      <c r="R229" s="5"/>
      <c r="S229" s="5"/>
      <c r="T229" s="5"/>
      <c r="U229" s="5"/>
      <c r="V229" s="1" t="str">
        <f t="shared" si="64"/>
        <v/>
      </c>
      <c r="W229" s="1" t="str">
        <f t="shared" si="65"/>
        <v/>
      </c>
      <c r="X229" s="1" t="str">
        <f t="shared" si="65"/>
        <v/>
      </c>
      <c r="Y229" s="1" t="str">
        <f t="shared" si="65"/>
        <v/>
      </c>
      <c r="Z229" s="1" t="e">
        <f t="shared" si="66"/>
        <v>#N/A</v>
      </c>
      <c r="AA229" s="3"/>
      <c r="AB229" s="13" t="e">
        <f t="shared" si="58"/>
        <v>#N/A</v>
      </c>
      <c r="AC229" s="13" t="e">
        <f t="shared" si="59"/>
        <v>#N/A</v>
      </c>
      <c r="AD229" s="13" t="e">
        <f t="shared" si="60"/>
        <v>#N/A</v>
      </c>
      <c r="AE229" s="13" t="e">
        <f t="shared" si="61"/>
        <v>#N/A</v>
      </c>
      <c r="AF229" s="13" t="e">
        <f t="shared" si="62"/>
        <v>#N/A</v>
      </c>
      <c r="AG229" s="13" t="e">
        <f t="shared" si="63"/>
        <v>#N/A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T229" s="107"/>
      <c r="BA229" s="11"/>
      <c r="BB229" s="11"/>
      <c r="BC229" s="11"/>
      <c r="BD229" s="11"/>
      <c r="BE229" s="11"/>
      <c r="BH229" s="11"/>
      <c r="BI229" s="11"/>
      <c r="BJ229" s="11"/>
      <c r="BK229" s="11"/>
      <c r="BL229" s="11"/>
      <c r="BM229" s="11"/>
      <c r="BN229" s="11"/>
    </row>
    <row r="230" spans="1:66" s="1" customFormat="1" x14ac:dyDescent="0.3">
      <c r="A230" s="11"/>
      <c r="B230" s="1" t="e">
        <f t="shared" si="57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118"/>
      <c r="N230" s="5"/>
      <c r="O230" s="5"/>
      <c r="P230" s="5"/>
      <c r="Q230" s="5"/>
      <c r="R230" s="5"/>
      <c r="S230" s="5"/>
      <c r="T230" s="5"/>
      <c r="U230" s="5"/>
      <c r="V230" s="1" t="str">
        <f t="shared" si="64"/>
        <v/>
      </c>
      <c r="W230" s="1" t="str">
        <f t="shared" si="65"/>
        <v/>
      </c>
      <c r="X230" s="1" t="str">
        <f t="shared" si="65"/>
        <v/>
      </c>
      <c r="Y230" s="1" t="str">
        <f t="shared" si="65"/>
        <v/>
      </c>
      <c r="Z230" s="1" t="e">
        <f t="shared" si="66"/>
        <v>#N/A</v>
      </c>
      <c r="AA230" s="3"/>
      <c r="AB230" s="13" t="e">
        <f t="shared" si="58"/>
        <v>#N/A</v>
      </c>
      <c r="AC230" s="13" t="e">
        <f t="shared" si="59"/>
        <v>#N/A</v>
      </c>
      <c r="AD230" s="13" t="e">
        <f t="shared" si="60"/>
        <v>#N/A</v>
      </c>
      <c r="AE230" s="13" t="e">
        <f t="shared" si="61"/>
        <v>#N/A</v>
      </c>
      <c r="AF230" s="13" t="e">
        <f t="shared" si="62"/>
        <v>#N/A</v>
      </c>
      <c r="AG230" s="13" t="e">
        <f t="shared" si="63"/>
        <v>#N/A</v>
      </c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T230" s="107"/>
      <c r="BA230" s="11"/>
      <c r="BB230" s="11"/>
      <c r="BC230" s="11"/>
      <c r="BD230" s="11"/>
      <c r="BE230" s="11"/>
      <c r="BH230" s="11"/>
      <c r="BI230" s="11"/>
      <c r="BJ230" s="11"/>
      <c r="BK230" s="11"/>
      <c r="BL230" s="11"/>
      <c r="BM230" s="11"/>
      <c r="BN230" s="11"/>
    </row>
    <row r="231" spans="1:66" s="1" customFormat="1" x14ac:dyDescent="0.3">
      <c r="A231" s="11"/>
      <c r="B231" s="1" t="e">
        <f t="shared" si="57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118"/>
      <c r="N231" s="5"/>
      <c r="O231" s="5"/>
      <c r="P231" s="5"/>
      <c r="Q231" s="5"/>
      <c r="R231" s="5"/>
      <c r="S231" s="5"/>
      <c r="T231" s="5"/>
      <c r="U231" s="5"/>
      <c r="V231" s="1" t="str">
        <f t="shared" si="64"/>
        <v/>
      </c>
      <c r="W231" s="1" t="str">
        <f t="shared" si="65"/>
        <v/>
      </c>
      <c r="X231" s="1" t="str">
        <f t="shared" si="65"/>
        <v/>
      </c>
      <c r="Y231" s="1" t="str">
        <f t="shared" si="65"/>
        <v/>
      </c>
      <c r="Z231" s="1" t="e">
        <f t="shared" si="66"/>
        <v>#N/A</v>
      </c>
      <c r="AA231" s="3"/>
      <c r="AB231" s="13" t="e">
        <f t="shared" si="58"/>
        <v>#N/A</v>
      </c>
      <c r="AC231" s="13" t="e">
        <f t="shared" si="59"/>
        <v>#N/A</v>
      </c>
      <c r="AD231" s="13" t="e">
        <f t="shared" si="60"/>
        <v>#N/A</v>
      </c>
      <c r="AE231" s="13" t="e">
        <f t="shared" si="61"/>
        <v>#N/A</v>
      </c>
      <c r="AF231" s="13" t="e">
        <f t="shared" si="62"/>
        <v>#N/A</v>
      </c>
      <c r="AG231" s="13" t="e">
        <f t="shared" si="63"/>
        <v>#N/A</v>
      </c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T231" s="107"/>
      <c r="BA231" s="11"/>
      <c r="BB231" s="11"/>
      <c r="BC231" s="11"/>
      <c r="BD231" s="11"/>
      <c r="BE231" s="11"/>
      <c r="BH231" s="11"/>
      <c r="BI231" s="11"/>
      <c r="BJ231" s="11"/>
      <c r="BK231" s="11"/>
      <c r="BL231" s="11"/>
      <c r="BM231" s="11"/>
      <c r="BN231" s="11"/>
    </row>
    <row r="232" spans="1:66" s="1" customFormat="1" x14ac:dyDescent="0.3">
      <c r="A232" s="11"/>
      <c r="B232" s="1" t="e">
        <f t="shared" si="57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118"/>
      <c r="N232" s="5"/>
      <c r="O232" s="5"/>
      <c r="P232" s="5"/>
      <c r="Q232" s="5"/>
      <c r="R232" s="5"/>
      <c r="S232" s="5"/>
      <c r="T232" s="5"/>
      <c r="U232" s="5"/>
      <c r="V232" s="1" t="str">
        <f t="shared" si="64"/>
        <v/>
      </c>
      <c r="W232" s="1" t="str">
        <f t="shared" si="65"/>
        <v/>
      </c>
      <c r="X232" s="1" t="str">
        <f t="shared" si="65"/>
        <v/>
      </c>
      <c r="Y232" s="1" t="str">
        <f t="shared" si="65"/>
        <v/>
      </c>
      <c r="Z232" s="1" t="e">
        <f t="shared" si="66"/>
        <v>#N/A</v>
      </c>
      <c r="AA232" s="3"/>
      <c r="AB232" s="13" t="e">
        <f t="shared" si="58"/>
        <v>#N/A</v>
      </c>
      <c r="AC232" s="13" t="e">
        <f t="shared" si="59"/>
        <v>#N/A</v>
      </c>
      <c r="AD232" s="13" t="e">
        <f t="shared" si="60"/>
        <v>#N/A</v>
      </c>
      <c r="AE232" s="13" t="e">
        <f t="shared" si="61"/>
        <v>#N/A</v>
      </c>
      <c r="AF232" s="13" t="e">
        <f t="shared" si="62"/>
        <v>#N/A</v>
      </c>
      <c r="AG232" s="13" t="e">
        <f t="shared" si="63"/>
        <v>#N/A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T232" s="107"/>
      <c r="BA232" s="11"/>
      <c r="BB232" s="11"/>
      <c r="BC232" s="11"/>
      <c r="BD232" s="11"/>
      <c r="BE232" s="11"/>
      <c r="BH232" s="11"/>
      <c r="BI232" s="11"/>
      <c r="BJ232" s="11"/>
      <c r="BK232" s="11"/>
      <c r="BL232" s="11"/>
      <c r="BM232" s="11"/>
      <c r="BN232" s="11"/>
    </row>
    <row r="233" spans="1:66" s="1" customFormat="1" x14ac:dyDescent="0.3">
      <c r="A233" s="11"/>
      <c r="B233" s="1" t="e">
        <f t="shared" si="57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118"/>
      <c r="N233" s="5"/>
      <c r="O233" s="5"/>
      <c r="P233" s="5"/>
      <c r="Q233" s="5"/>
      <c r="R233" s="5"/>
      <c r="S233" s="5"/>
      <c r="T233" s="5"/>
      <c r="U233" s="5"/>
      <c r="V233" s="1" t="str">
        <f t="shared" si="64"/>
        <v/>
      </c>
      <c r="W233" s="1" t="str">
        <f t="shared" si="65"/>
        <v/>
      </c>
      <c r="X233" s="1" t="str">
        <f t="shared" si="65"/>
        <v/>
      </c>
      <c r="Y233" s="1" t="str">
        <f t="shared" si="65"/>
        <v/>
      </c>
      <c r="Z233" s="1" t="e">
        <f t="shared" si="66"/>
        <v>#N/A</v>
      </c>
      <c r="AA233" s="3"/>
      <c r="AB233" s="13" t="e">
        <f t="shared" si="58"/>
        <v>#N/A</v>
      </c>
      <c r="AC233" s="13" t="e">
        <f t="shared" si="59"/>
        <v>#N/A</v>
      </c>
      <c r="AD233" s="13" t="e">
        <f t="shared" si="60"/>
        <v>#N/A</v>
      </c>
      <c r="AE233" s="13" t="e">
        <f t="shared" si="61"/>
        <v>#N/A</v>
      </c>
      <c r="AF233" s="13" t="e">
        <f t="shared" si="62"/>
        <v>#N/A</v>
      </c>
      <c r="AG233" s="13" t="e">
        <f t="shared" si="63"/>
        <v>#N/A</v>
      </c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T233" s="107"/>
      <c r="BA233" s="11"/>
      <c r="BB233" s="11"/>
      <c r="BC233" s="11"/>
      <c r="BD233" s="11"/>
      <c r="BE233" s="11"/>
      <c r="BH233" s="11"/>
      <c r="BI233" s="11"/>
      <c r="BJ233" s="11"/>
      <c r="BK233" s="11"/>
      <c r="BL233" s="11"/>
      <c r="BM233" s="11"/>
      <c r="BN233" s="11"/>
    </row>
    <row r="234" spans="1:66" s="1" customFormat="1" x14ac:dyDescent="0.3">
      <c r="A234" s="11"/>
      <c r="B234" s="1" t="e">
        <f t="shared" si="57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118"/>
      <c r="N234" s="5"/>
      <c r="O234" s="5"/>
      <c r="P234" s="5"/>
      <c r="Q234" s="5"/>
      <c r="R234" s="5"/>
      <c r="S234" s="5"/>
      <c r="T234" s="5"/>
      <c r="U234" s="5"/>
      <c r="V234" s="1" t="str">
        <f t="shared" si="64"/>
        <v/>
      </c>
      <c r="W234" s="1" t="str">
        <f t="shared" si="65"/>
        <v/>
      </c>
      <c r="X234" s="1" t="str">
        <f t="shared" si="65"/>
        <v/>
      </c>
      <c r="Y234" s="1" t="str">
        <f t="shared" si="65"/>
        <v/>
      </c>
      <c r="Z234" s="1" t="e">
        <f t="shared" si="66"/>
        <v>#N/A</v>
      </c>
      <c r="AA234" s="3"/>
      <c r="AB234" s="13" t="e">
        <f t="shared" si="58"/>
        <v>#N/A</v>
      </c>
      <c r="AC234" s="13" t="e">
        <f t="shared" si="59"/>
        <v>#N/A</v>
      </c>
      <c r="AD234" s="13" t="e">
        <f t="shared" si="60"/>
        <v>#N/A</v>
      </c>
      <c r="AE234" s="13" t="e">
        <f t="shared" si="61"/>
        <v>#N/A</v>
      </c>
      <c r="AF234" s="13" t="e">
        <f t="shared" si="62"/>
        <v>#N/A</v>
      </c>
      <c r="AG234" s="13" t="e">
        <f t="shared" si="63"/>
        <v>#N/A</v>
      </c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T234" s="107"/>
      <c r="BA234" s="11"/>
      <c r="BB234" s="11"/>
      <c r="BC234" s="11"/>
      <c r="BD234" s="11"/>
      <c r="BE234" s="11"/>
      <c r="BH234" s="11"/>
      <c r="BI234" s="11"/>
      <c r="BJ234" s="11"/>
      <c r="BK234" s="11"/>
      <c r="BL234" s="11"/>
      <c r="BM234" s="11"/>
      <c r="BN234" s="11"/>
    </row>
    <row r="235" spans="1:66" s="1" customFormat="1" x14ac:dyDescent="0.3">
      <c r="A235" s="11"/>
      <c r="B235" s="1" t="e">
        <f t="shared" si="57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118"/>
      <c r="N235" s="5"/>
      <c r="O235" s="5"/>
      <c r="P235" s="5"/>
      <c r="Q235" s="5"/>
      <c r="R235" s="5"/>
      <c r="S235" s="5"/>
      <c r="T235" s="5"/>
      <c r="U235" s="5"/>
      <c r="V235" s="1" t="str">
        <f t="shared" si="64"/>
        <v/>
      </c>
      <c r="W235" s="1" t="str">
        <f t="shared" si="65"/>
        <v/>
      </c>
      <c r="X235" s="1" t="str">
        <f t="shared" si="65"/>
        <v/>
      </c>
      <c r="Y235" s="1" t="str">
        <f t="shared" si="65"/>
        <v/>
      </c>
      <c r="Z235" s="1" t="e">
        <f t="shared" si="66"/>
        <v>#N/A</v>
      </c>
      <c r="AA235" s="3"/>
      <c r="AB235" s="13" t="e">
        <f t="shared" si="58"/>
        <v>#N/A</v>
      </c>
      <c r="AC235" s="13" t="e">
        <f t="shared" si="59"/>
        <v>#N/A</v>
      </c>
      <c r="AD235" s="13" t="e">
        <f t="shared" si="60"/>
        <v>#N/A</v>
      </c>
      <c r="AE235" s="13" t="e">
        <f t="shared" si="61"/>
        <v>#N/A</v>
      </c>
      <c r="AF235" s="13" t="e">
        <f t="shared" si="62"/>
        <v>#N/A</v>
      </c>
      <c r="AG235" s="13" t="e">
        <f t="shared" si="63"/>
        <v>#N/A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T235" s="107"/>
      <c r="BA235" s="11"/>
      <c r="BB235" s="11"/>
      <c r="BC235" s="11"/>
      <c r="BD235" s="11"/>
      <c r="BE235" s="11"/>
      <c r="BH235" s="11"/>
      <c r="BI235" s="11"/>
      <c r="BJ235" s="11"/>
      <c r="BK235" s="11"/>
      <c r="BL235" s="11"/>
      <c r="BM235" s="11"/>
      <c r="BN235" s="11"/>
    </row>
    <row r="236" spans="1:66" s="1" customFormat="1" x14ac:dyDescent="0.3">
      <c r="A236" s="11"/>
      <c r="B236" s="1" t="e">
        <f t="shared" si="57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118"/>
      <c r="N236" s="5"/>
      <c r="O236" s="5"/>
      <c r="P236" s="5"/>
      <c r="Q236" s="5"/>
      <c r="R236" s="5"/>
      <c r="S236" s="5"/>
      <c r="T236" s="5"/>
      <c r="U236" s="5"/>
      <c r="V236" s="1" t="str">
        <f t="shared" si="64"/>
        <v/>
      </c>
      <c r="W236" s="1" t="str">
        <f t="shared" si="65"/>
        <v/>
      </c>
      <c r="X236" s="1" t="str">
        <f t="shared" si="65"/>
        <v/>
      </c>
      <c r="Y236" s="1" t="str">
        <f t="shared" si="65"/>
        <v/>
      </c>
      <c r="Z236" s="1" t="e">
        <f t="shared" si="66"/>
        <v>#N/A</v>
      </c>
      <c r="AA236" s="3"/>
      <c r="AB236" s="13" t="e">
        <f t="shared" si="58"/>
        <v>#N/A</v>
      </c>
      <c r="AC236" s="13" t="e">
        <f t="shared" si="59"/>
        <v>#N/A</v>
      </c>
      <c r="AD236" s="13" t="e">
        <f t="shared" si="60"/>
        <v>#N/A</v>
      </c>
      <c r="AE236" s="13" t="e">
        <f t="shared" si="61"/>
        <v>#N/A</v>
      </c>
      <c r="AF236" s="13" t="e">
        <f t="shared" si="62"/>
        <v>#N/A</v>
      </c>
      <c r="AG236" s="13" t="e">
        <f t="shared" si="63"/>
        <v>#N/A</v>
      </c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T236" s="107"/>
      <c r="BA236" s="11"/>
      <c r="BB236" s="11"/>
      <c r="BC236" s="11"/>
      <c r="BD236" s="11"/>
      <c r="BE236" s="11"/>
      <c r="BH236" s="11"/>
      <c r="BI236" s="11"/>
      <c r="BJ236" s="11"/>
      <c r="BK236" s="11"/>
      <c r="BL236" s="11"/>
      <c r="BM236" s="11"/>
      <c r="BN236" s="11"/>
    </row>
    <row r="237" spans="1:66" s="1" customFormat="1" x14ac:dyDescent="0.3">
      <c r="A237" s="11"/>
      <c r="B237" s="1" t="e">
        <f t="shared" si="57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118"/>
      <c r="N237" s="5"/>
      <c r="O237" s="5"/>
      <c r="P237" s="5"/>
      <c r="Q237" s="5"/>
      <c r="R237" s="5"/>
      <c r="S237" s="5"/>
      <c r="T237" s="5"/>
      <c r="U237" s="5"/>
      <c r="V237" s="1" t="str">
        <f t="shared" si="64"/>
        <v/>
      </c>
      <c r="W237" s="1" t="str">
        <f t="shared" si="65"/>
        <v/>
      </c>
      <c r="X237" s="1" t="str">
        <f t="shared" si="65"/>
        <v/>
      </c>
      <c r="Y237" s="1" t="str">
        <f t="shared" si="65"/>
        <v/>
      </c>
      <c r="Z237" s="1" t="e">
        <f t="shared" si="66"/>
        <v>#N/A</v>
      </c>
      <c r="AA237" s="3"/>
      <c r="AB237" s="13" t="e">
        <f t="shared" si="58"/>
        <v>#N/A</v>
      </c>
      <c r="AC237" s="13" t="e">
        <f t="shared" si="59"/>
        <v>#N/A</v>
      </c>
      <c r="AD237" s="13" t="e">
        <f t="shared" si="60"/>
        <v>#N/A</v>
      </c>
      <c r="AE237" s="13" t="e">
        <f t="shared" si="61"/>
        <v>#N/A</v>
      </c>
      <c r="AF237" s="13" t="e">
        <f t="shared" si="62"/>
        <v>#N/A</v>
      </c>
      <c r="AG237" s="13" t="e">
        <f t="shared" si="63"/>
        <v>#N/A</v>
      </c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T237" s="107"/>
      <c r="BA237" s="11"/>
      <c r="BB237" s="11"/>
      <c r="BC237" s="11"/>
      <c r="BD237" s="11"/>
      <c r="BE237" s="11"/>
      <c r="BH237" s="11"/>
      <c r="BI237" s="11"/>
      <c r="BJ237" s="11"/>
      <c r="BK237" s="11"/>
      <c r="BL237" s="11"/>
      <c r="BM237" s="11"/>
      <c r="BN237" s="11"/>
    </row>
    <row r="238" spans="1:66" s="1" customFormat="1" x14ac:dyDescent="0.3">
      <c r="A238" s="11"/>
      <c r="B238" s="1" t="e">
        <f t="shared" si="57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118"/>
      <c r="N238" s="5"/>
      <c r="O238" s="5"/>
      <c r="P238" s="5"/>
      <c r="Q238" s="5"/>
      <c r="R238" s="5"/>
      <c r="S238" s="5"/>
      <c r="T238" s="5"/>
      <c r="U238" s="5"/>
      <c r="V238" s="1" t="str">
        <f t="shared" si="64"/>
        <v/>
      </c>
      <c r="W238" s="1" t="str">
        <f t="shared" si="65"/>
        <v/>
      </c>
      <c r="X238" s="1" t="str">
        <f t="shared" si="65"/>
        <v/>
      </c>
      <c r="Y238" s="1" t="str">
        <f t="shared" si="65"/>
        <v/>
      </c>
      <c r="Z238" s="1" t="e">
        <f t="shared" si="66"/>
        <v>#N/A</v>
      </c>
      <c r="AA238" s="3"/>
      <c r="AB238" s="13" t="e">
        <f t="shared" si="58"/>
        <v>#N/A</v>
      </c>
      <c r="AC238" s="13" t="e">
        <f t="shared" si="59"/>
        <v>#N/A</v>
      </c>
      <c r="AD238" s="13" t="e">
        <f t="shared" si="60"/>
        <v>#N/A</v>
      </c>
      <c r="AE238" s="13" t="e">
        <f t="shared" si="61"/>
        <v>#N/A</v>
      </c>
      <c r="AF238" s="13" t="e">
        <f t="shared" si="62"/>
        <v>#N/A</v>
      </c>
      <c r="AG238" s="13" t="e">
        <f t="shared" si="63"/>
        <v>#N/A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T238" s="107"/>
      <c r="BA238" s="11"/>
      <c r="BB238" s="11"/>
      <c r="BC238" s="11"/>
      <c r="BD238" s="11"/>
      <c r="BE238" s="11"/>
      <c r="BH238" s="11"/>
      <c r="BI238" s="11"/>
      <c r="BJ238" s="11"/>
      <c r="BK238" s="11"/>
      <c r="BL238" s="11"/>
      <c r="BM238" s="11"/>
      <c r="BN238" s="11"/>
    </row>
    <row r="239" spans="1:66" s="1" customFormat="1" x14ac:dyDescent="0.3">
      <c r="A239" s="11"/>
      <c r="B239" s="1" t="e">
        <f t="shared" si="57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118"/>
      <c r="N239" s="5"/>
      <c r="O239" s="5"/>
      <c r="P239" s="5"/>
      <c r="Q239" s="5"/>
      <c r="R239" s="5"/>
      <c r="S239" s="5"/>
      <c r="T239" s="5"/>
      <c r="U239" s="5"/>
      <c r="V239" s="1" t="str">
        <f t="shared" si="64"/>
        <v/>
      </c>
      <c r="W239" s="1" t="str">
        <f t="shared" si="65"/>
        <v/>
      </c>
      <c r="X239" s="1" t="str">
        <f t="shared" si="65"/>
        <v/>
      </c>
      <c r="Y239" s="1" t="str">
        <f t="shared" si="65"/>
        <v/>
      </c>
      <c r="Z239" s="1" t="e">
        <f t="shared" si="66"/>
        <v>#N/A</v>
      </c>
      <c r="AA239" s="3"/>
      <c r="AB239" s="13" t="e">
        <f t="shared" si="58"/>
        <v>#N/A</v>
      </c>
      <c r="AC239" s="13" t="e">
        <f t="shared" si="59"/>
        <v>#N/A</v>
      </c>
      <c r="AD239" s="13" t="e">
        <f t="shared" si="60"/>
        <v>#N/A</v>
      </c>
      <c r="AE239" s="13" t="e">
        <f t="shared" si="61"/>
        <v>#N/A</v>
      </c>
      <c r="AF239" s="13" t="e">
        <f t="shared" si="62"/>
        <v>#N/A</v>
      </c>
      <c r="AG239" s="13" t="e">
        <f t="shared" si="63"/>
        <v>#N/A</v>
      </c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T239" s="107"/>
      <c r="BA239" s="11"/>
      <c r="BB239" s="11"/>
      <c r="BC239" s="11"/>
      <c r="BD239" s="11"/>
      <c r="BE239" s="11"/>
      <c r="BH239" s="11"/>
      <c r="BI239" s="11"/>
      <c r="BJ239" s="11"/>
      <c r="BK239" s="11"/>
      <c r="BL239" s="11"/>
      <c r="BM239" s="11"/>
      <c r="BN239" s="11"/>
    </row>
    <row r="240" spans="1:66" s="1" customFormat="1" x14ac:dyDescent="0.3">
      <c r="A240" s="11"/>
      <c r="B240" s="1" t="e">
        <f t="shared" si="57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118"/>
      <c r="N240" s="5"/>
      <c r="O240" s="5"/>
      <c r="P240" s="5"/>
      <c r="Q240" s="5"/>
      <c r="R240" s="5"/>
      <c r="S240" s="5"/>
      <c r="T240" s="5"/>
      <c r="U240" s="5"/>
      <c r="V240" s="1" t="str">
        <f t="shared" si="64"/>
        <v/>
      </c>
      <c r="W240" s="1" t="str">
        <f t="shared" si="65"/>
        <v/>
      </c>
      <c r="X240" s="1" t="str">
        <f t="shared" si="65"/>
        <v/>
      </c>
      <c r="Y240" s="1" t="str">
        <f t="shared" si="65"/>
        <v/>
      </c>
      <c r="Z240" s="1" t="e">
        <f t="shared" si="66"/>
        <v>#N/A</v>
      </c>
      <c r="AA240" s="3"/>
      <c r="AB240" s="13" t="e">
        <f t="shared" si="58"/>
        <v>#N/A</v>
      </c>
      <c r="AC240" s="13" t="e">
        <f t="shared" si="59"/>
        <v>#N/A</v>
      </c>
      <c r="AD240" s="13" t="e">
        <f t="shared" si="60"/>
        <v>#N/A</v>
      </c>
      <c r="AE240" s="13" t="e">
        <f t="shared" si="61"/>
        <v>#N/A</v>
      </c>
      <c r="AF240" s="13" t="e">
        <f t="shared" si="62"/>
        <v>#N/A</v>
      </c>
      <c r="AG240" s="13" t="e">
        <f t="shared" si="63"/>
        <v>#N/A</v>
      </c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T240" s="107"/>
      <c r="BA240" s="11"/>
      <c r="BB240" s="11"/>
      <c r="BC240" s="11"/>
      <c r="BD240" s="11"/>
      <c r="BE240" s="11"/>
      <c r="BH240" s="11"/>
      <c r="BI240" s="11"/>
      <c r="BJ240" s="11"/>
      <c r="BK240" s="11"/>
      <c r="BL240" s="11"/>
      <c r="BM240" s="11"/>
      <c r="BN240" s="11"/>
    </row>
    <row r="241" spans="1:66" s="1" customFormat="1" x14ac:dyDescent="0.3">
      <c r="A241" s="11"/>
      <c r="B241" s="1" t="e">
        <f t="shared" si="57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118"/>
      <c r="N241" s="5"/>
      <c r="O241" s="5"/>
      <c r="P241" s="5"/>
      <c r="Q241" s="5"/>
      <c r="R241" s="5"/>
      <c r="S241" s="5"/>
      <c r="T241" s="5"/>
      <c r="U241" s="5"/>
      <c r="V241" s="1" t="str">
        <f t="shared" si="64"/>
        <v/>
      </c>
      <c r="W241" s="1" t="str">
        <f t="shared" si="65"/>
        <v/>
      </c>
      <c r="X241" s="1" t="str">
        <f t="shared" si="65"/>
        <v/>
      </c>
      <c r="Y241" s="1" t="str">
        <f t="shared" si="65"/>
        <v/>
      </c>
      <c r="Z241" s="1" t="e">
        <f t="shared" si="66"/>
        <v>#N/A</v>
      </c>
      <c r="AA241" s="3"/>
      <c r="AB241" s="13" t="e">
        <f t="shared" si="58"/>
        <v>#N/A</v>
      </c>
      <c r="AC241" s="13" t="e">
        <f t="shared" si="59"/>
        <v>#N/A</v>
      </c>
      <c r="AD241" s="13" t="e">
        <f t="shared" si="60"/>
        <v>#N/A</v>
      </c>
      <c r="AE241" s="13" t="e">
        <f t="shared" si="61"/>
        <v>#N/A</v>
      </c>
      <c r="AF241" s="13" t="e">
        <f t="shared" si="62"/>
        <v>#N/A</v>
      </c>
      <c r="AG241" s="13" t="e">
        <f t="shared" si="63"/>
        <v>#N/A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T241" s="107"/>
      <c r="BA241" s="11"/>
      <c r="BB241" s="11"/>
      <c r="BC241" s="11"/>
      <c r="BD241" s="11"/>
      <c r="BE241" s="11"/>
      <c r="BH241" s="11"/>
      <c r="BI241" s="11"/>
      <c r="BJ241" s="11"/>
      <c r="BK241" s="11"/>
      <c r="BL241" s="11"/>
      <c r="BM241" s="11"/>
      <c r="BN241" s="11"/>
    </row>
    <row r="242" spans="1:66" s="1" customFormat="1" x14ac:dyDescent="0.3">
      <c r="A242" s="11"/>
      <c r="B242" s="1" t="e">
        <f t="shared" si="57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118"/>
      <c r="N242" s="5"/>
      <c r="O242" s="5"/>
      <c r="P242" s="5"/>
      <c r="Q242" s="5"/>
      <c r="R242" s="5"/>
      <c r="S242" s="5"/>
      <c r="T242" s="5"/>
      <c r="U242" s="5"/>
      <c r="V242" s="1" t="str">
        <f t="shared" si="64"/>
        <v/>
      </c>
      <c r="W242" s="1" t="str">
        <f t="shared" si="65"/>
        <v/>
      </c>
      <c r="X242" s="1" t="str">
        <f t="shared" si="65"/>
        <v/>
      </c>
      <c r="Y242" s="1" t="str">
        <f t="shared" si="65"/>
        <v/>
      </c>
      <c r="Z242" s="1" t="e">
        <f t="shared" si="66"/>
        <v>#N/A</v>
      </c>
      <c r="AA242" s="3"/>
      <c r="AB242" s="13" t="e">
        <f t="shared" si="58"/>
        <v>#N/A</v>
      </c>
      <c r="AC242" s="13" t="e">
        <f t="shared" si="59"/>
        <v>#N/A</v>
      </c>
      <c r="AD242" s="13" t="e">
        <f t="shared" si="60"/>
        <v>#N/A</v>
      </c>
      <c r="AE242" s="13" t="e">
        <f t="shared" si="61"/>
        <v>#N/A</v>
      </c>
      <c r="AF242" s="13" t="e">
        <f t="shared" si="62"/>
        <v>#N/A</v>
      </c>
      <c r="AG242" s="13" t="e">
        <f t="shared" si="63"/>
        <v>#N/A</v>
      </c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T242" s="107"/>
      <c r="BA242" s="11"/>
      <c r="BB242" s="11"/>
      <c r="BC242" s="11"/>
      <c r="BD242" s="11"/>
      <c r="BE242" s="11"/>
      <c r="BH242" s="11"/>
      <c r="BI242" s="11"/>
      <c r="BJ242" s="11"/>
      <c r="BK242" s="11"/>
      <c r="BL242" s="11"/>
      <c r="BM242" s="11"/>
      <c r="BN242" s="11"/>
    </row>
    <row r="243" spans="1:66" s="1" customFormat="1" x14ac:dyDescent="0.3">
      <c r="A243" s="11"/>
      <c r="B243" s="1" t="e">
        <f t="shared" si="57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118"/>
      <c r="N243" s="5"/>
      <c r="O243" s="5"/>
      <c r="P243" s="5"/>
      <c r="Q243" s="5"/>
      <c r="R243" s="5"/>
      <c r="S243" s="5"/>
      <c r="T243" s="5"/>
      <c r="U243" s="5"/>
      <c r="V243" s="1" t="str">
        <f t="shared" si="64"/>
        <v/>
      </c>
      <c r="W243" s="1" t="str">
        <f t="shared" si="65"/>
        <v/>
      </c>
      <c r="X243" s="1" t="str">
        <f t="shared" si="65"/>
        <v/>
      </c>
      <c r="Y243" s="1" t="str">
        <f t="shared" si="65"/>
        <v/>
      </c>
      <c r="Z243" s="1" t="e">
        <f t="shared" si="66"/>
        <v>#N/A</v>
      </c>
      <c r="AA243" s="3"/>
      <c r="AB243" s="13" t="e">
        <f t="shared" si="58"/>
        <v>#N/A</v>
      </c>
      <c r="AC243" s="13" t="e">
        <f t="shared" si="59"/>
        <v>#N/A</v>
      </c>
      <c r="AD243" s="13" t="e">
        <f t="shared" si="60"/>
        <v>#N/A</v>
      </c>
      <c r="AE243" s="13" t="e">
        <f t="shared" si="61"/>
        <v>#N/A</v>
      </c>
      <c r="AF243" s="13" t="e">
        <f t="shared" si="62"/>
        <v>#N/A</v>
      </c>
      <c r="AG243" s="13" t="e">
        <f t="shared" si="63"/>
        <v>#N/A</v>
      </c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T243" s="107"/>
      <c r="BA243" s="11"/>
      <c r="BB243" s="11"/>
      <c r="BC243" s="11"/>
      <c r="BD243" s="11"/>
      <c r="BE243" s="11"/>
      <c r="BH243" s="11"/>
      <c r="BI243" s="11"/>
      <c r="BJ243" s="11"/>
      <c r="BK243" s="11"/>
      <c r="BL243" s="11"/>
      <c r="BM243" s="11"/>
      <c r="BN243" s="11"/>
    </row>
    <row r="244" spans="1:66" s="1" customFormat="1" x14ac:dyDescent="0.3">
      <c r="A244" s="11"/>
      <c r="B244" s="1" t="e">
        <f t="shared" si="57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118"/>
      <c r="N244" s="5"/>
      <c r="O244" s="5"/>
      <c r="P244" s="5"/>
      <c r="Q244" s="5"/>
      <c r="R244" s="5"/>
      <c r="S244" s="5"/>
      <c r="T244" s="5"/>
      <c r="U244" s="5"/>
      <c r="V244" s="1" t="str">
        <f t="shared" si="64"/>
        <v/>
      </c>
      <c r="W244" s="1" t="str">
        <f t="shared" si="65"/>
        <v/>
      </c>
      <c r="X244" s="1" t="str">
        <f t="shared" si="65"/>
        <v/>
      </c>
      <c r="Y244" s="1" t="str">
        <f t="shared" si="65"/>
        <v/>
      </c>
      <c r="Z244" s="1" t="e">
        <f t="shared" si="66"/>
        <v>#N/A</v>
      </c>
      <c r="AA244" s="3"/>
      <c r="AB244" s="13" t="e">
        <f t="shared" si="58"/>
        <v>#N/A</v>
      </c>
      <c r="AC244" s="13" t="e">
        <f t="shared" si="59"/>
        <v>#N/A</v>
      </c>
      <c r="AD244" s="13" t="e">
        <f t="shared" si="60"/>
        <v>#N/A</v>
      </c>
      <c r="AE244" s="13" t="e">
        <f t="shared" si="61"/>
        <v>#N/A</v>
      </c>
      <c r="AF244" s="13" t="e">
        <f t="shared" si="62"/>
        <v>#N/A</v>
      </c>
      <c r="AG244" s="13" t="e">
        <f t="shared" si="63"/>
        <v>#N/A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T244" s="107"/>
      <c r="BA244" s="11"/>
      <c r="BB244" s="11"/>
      <c r="BC244" s="11"/>
      <c r="BD244" s="11"/>
      <c r="BE244" s="11"/>
      <c r="BH244" s="11"/>
      <c r="BI244" s="11"/>
      <c r="BJ244" s="11"/>
      <c r="BK244" s="11"/>
      <c r="BL244" s="11"/>
      <c r="BM244" s="11"/>
      <c r="BN244" s="11"/>
    </row>
    <row r="245" spans="1:66" s="1" customFormat="1" x14ac:dyDescent="0.3">
      <c r="A245" s="11"/>
      <c r="B245" s="1" t="e">
        <f t="shared" si="57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118"/>
      <c r="N245" s="5"/>
      <c r="O245" s="5"/>
      <c r="P245" s="5"/>
      <c r="Q245" s="5"/>
      <c r="R245" s="5"/>
      <c r="S245" s="5"/>
      <c r="T245" s="5"/>
      <c r="U245" s="5"/>
      <c r="V245" s="1" t="str">
        <f t="shared" si="64"/>
        <v/>
      </c>
      <c r="W245" s="1" t="str">
        <f t="shared" si="65"/>
        <v/>
      </c>
      <c r="X245" s="1" t="str">
        <f t="shared" si="65"/>
        <v/>
      </c>
      <c r="Y245" s="1" t="str">
        <f t="shared" si="65"/>
        <v/>
      </c>
      <c r="Z245" s="1" t="e">
        <f t="shared" si="66"/>
        <v>#N/A</v>
      </c>
      <c r="AA245" s="3"/>
      <c r="AB245" s="13" t="e">
        <f t="shared" si="58"/>
        <v>#N/A</v>
      </c>
      <c r="AC245" s="13" t="e">
        <f t="shared" si="59"/>
        <v>#N/A</v>
      </c>
      <c r="AD245" s="13" t="e">
        <f t="shared" si="60"/>
        <v>#N/A</v>
      </c>
      <c r="AE245" s="13" t="e">
        <f t="shared" si="61"/>
        <v>#N/A</v>
      </c>
      <c r="AF245" s="13" t="e">
        <f t="shared" si="62"/>
        <v>#N/A</v>
      </c>
      <c r="AG245" s="13" t="e">
        <f t="shared" si="63"/>
        <v>#N/A</v>
      </c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T245" s="107"/>
      <c r="BA245" s="11"/>
      <c r="BB245" s="11"/>
      <c r="BC245" s="11"/>
      <c r="BD245" s="11"/>
      <c r="BE245" s="11"/>
      <c r="BH245" s="11"/>
      <c r="BI245" s="11"/>
      <c r="BJ245" s="11"/>
      <c r="BK245" s="11"/>
      <c r="BL245" s="11"/>
      <c r="BM245" s="11"/>
      <c r="BN245" s="11"/>
    </row>
    <row r="246" spans="1:66" s="1" customFormat="1" x14ac:dyDescent="0.3">
      <c r="A246" s="11"/>
      <c r="B246" s="1" t="e">
        <f t="shared" si="57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118"/>
      <c r="N246" s="5"/>
      <c r="O246" s="5"/>
      <c r="P246" s="5"/>
      <c r="Q246" s="5"/>
      <c r="R246" s="5"/>
      <c r="S246" s="5"/>
      <c r="T246" s="5"/>
      <c r="U246" s="5"/>
      <c r="V246" s="1" t="str">
        <f t="shared" si="64"/>
        <v/>
      </c>
      <c r="W246" s="1" t="str">
        <f t="shared" si="65"/>
        <v/>
      </c>
      <c r="X246" s="1" t="str">
        <f t="shared" si="65"/>
        <v/>
      </c>
      <c r="Y246" s="1" t="str">
        <f t="shared" si="65"/>
        <v/>
      </c>
      <c r="Z246" s="1" t="e">
        <f t="shared" si="66"/>
        <v>#N/A</v>
      </c>
      <c r="AA246" s="3"/>
      <c r="AB246" s="13" t="e">
        <f t="shared" si="58"/>
        <v>#N/A</v>
      </c>
      <c r="AC246" s="13" t="e">
        <f t="shared" si="59"/>
        <v>#N/A</v>
      </c>
      <c r="AD246" s="13" t="e">
        <f t="shared" si="60"/>
        <v>#N/A</v>
      </c>
      <c r="AE246" s="13" t="e">
        <f t="shared" si="61"/>
        <v>#N/A</v>
      </c>
      <c r="AF246" s="13" t="e">
        <f t="shared" si="62"/>
        <v>#N/A</v>
      </c>
      <c r="AG246" s="13" t="e">
        <f t="shared" si="63"/>
        <v>#N/A</v>
      </c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T246" s="107"/>
      <c r="BA246" s="11"/>
      <c r="BB246" s="11"/>
      <c r="BC246" s="11"/>
      <c r="BD246" s="11"/>
      <c r="BE246" s="11"/>
      <c r="BH246" s="11"/>
      <c r="BI246" s="11"/>
      <c r="BJ246" s="11"/>
      <c r="BK246" s="11"/>
      <c r="BL246" s="11"/>
      <c r="BM246" s="11"/>
      <c r="BN246" s="11"/>
    </row>
    <row r="247" spans="1:66" s="1" customFormat="1" x14ac:dyDescent="0.3">
      <c r="A247" s="11"/>
      <c r="B247" s="1" t="e">
        <f t="shared" si="57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118"/>
      <c r="N247" s="5"/>
      <c r="O247" s="5"/>
      <c r="P247" s="5"/>
      <c r="Q247" s="5"/>
      <c r="R247" s="5"/>
      <c r="S247" s="5"/>
      <c r="T247" s="5"/>
      <c r="U247" s="5"/>
      <c r="V247" s="1" t="str">
        <f t="shared" si="64"/>
        <v/>
      </c>
      <c r="W247" s="1" t="str">
        <f t="shared" si="65"/>
        <v/>
      </c>
      <c r="X247" s="1" t="str">
        <f t="shared" si="65"/>
        <v/>
      </c>
      <c r="Y247" s="1" t="str">
        <f t="shared" si="65"/>
        <v/>
      </c>
      <c r="Z247" s="1" t="e">
        <f t="shared" si="66"/>
        <v>#N/A</v>
      </c>
      <c r="AA247" s="3"/>
      <c r="AB247" s="13" t="e">
        <f t="shared" si="58"/>
        <v>#N/A</v>
      </c>
      <c r="AC247" s="13" t="e">
        <f t="shared" si="59"/>
        <v>#N/A</v>
      </c>
      <c r="AD247" s="13" t="e">
        <f t="shared" si="60"/>
        <v>#N/A</v>
      </c>
      <c r="AE247" s="13" t="e">
        <f t="shared" si="61"/>
        <v>#N/A</v>
      </c>
      <c r="AF247" s="13" t="e">
        <f t="shared" si="62"/>
        <v>#N/A</v>
      </c>
      <c r="AG247" s="13" t="e">
        <f t="shared" si="63"/>
        <v>#N/A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T247" s="107"/>
      <c r="BA247" s="11"/>
      <c r="BB247" s="11"/>
      <c r="BC247" s="11"/>
      <c r="BD247" s="11"/>
      <c r="BE247" s="11"/>
      <c r="BH247" s="11"/>
      <c r="BI247" s="11"/>
      <c r="BJ247" s="11"/>
      <c r="BK247" s="11"/>
      <c r="BL247" s="11"/>
      <c r="BM247" s="11"/>
      <c r="BN247" s="11"/>
    </row>
    <row r="248" spans="1:66" s="1" customFormat="1" x14ac:dyDescent="0.3">
      <c r="A248" s="11"/>
      <c r="B248" s="1" t="e">
        <f t="shared" si="57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118"/>
      <c r="N248" s="5"/>
      <c r="O248" s="5"/>
      <c r="P248" s="5"/>
      <c r="Q248" s="5"/>
      <c r="R248" s="5"/>
      <c r="S248" s="5"/>
      <c r="T248" s="5"/>
      <c r="U248" s="5"/>
      <c r="V248" s="1" t="str">
        <f t="shared" si="64"/>
        <v/>
      </c>
      <c r="W248" s="1" t="str">
        <f t="shared" si="65"/>
        <v/>
      </c>
      <c r="X248" s="1" t="str">
        <f t="shared" si="65"/>
        <v/>
      </c>
      <c r="Y248" s="1" t="str">
        <f t="shared" si="65"/>
        <v/>
      </c>
      <c r="Z248" s="1" t="e">
        <f t="shared" si="66"/>
        <v>#N/A</v>
      </c>
      <c r="AA248" s="3"/>
      <c r="AB248" s="13" t="e">
        <f t="shared" si="58"/>
        <v>#N/A</v>
      </c>
      <c r="AC248" s="13" t="e">
        <f t="shared" si="59"/>
        <v>#N/A</v>
      </c>
      <c r="AD248" s="13" t="e">
        <f t="shared" si="60"/>
        <v>#N/A</v>
      </c>
      <c r="AE248" s="13" t="e">
        <f t="shared" si="61"/>
        <v>#N/A</v>
      </c>
      <c r="AF248" s="13" t="e">
        <f t="shared" si="62"/>
        <v>#N/A</v>
      </c>
      <c r="AG248" s="13" t="e">
        <f t="shared" si="63"/>
        <v>#N/A</v>
      </c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T248" s="107"/>
      <c r="BA248" s="11"/>
      <c r="BB248" s="11"/>
      <c r="BC248" s="11"/>
      <c r="BD248" s="11"/>
      <c r="BE248" s="11"/>
      <c r="BH248" s="11"/>
      <c r="BI248" s="11"/>
      <c r="BJ248" s="11"/>
      <c r="BK248" s="11"/>
      <c r="BL248" s="11"/>
      <c r="BM248" s="11"/>
      <c r="BN248" s="11"/>
    </row>
    <row r="249" spans="1:66" s="1" customFormat="1" x14ac:dyDescent="0.3">
      <c r="A249" s="11"/>
      <c r="B249" s="1" t="e">
        <f t="shared" si="57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118"/>
      <c r="N249" s="5"/>
      <c r="O249" s="5"/>
      <c r="P249" s="5"/>
      <c r="Q249" s="5"/>
      <c r="R249" s="5"/>
      <c r="S249" s="5"/>
      <c r="T249" s="5"/>
      <c r="U249" s="5"/>
      <c r="V249" s="1" t="str">
        <f t="shared" si="64"/>
        <v/>
      </c>
      <c r="W249" s="1" t="str">
        <f t="shared" si="65"/>
        <v/>
      </c>
      <c r="X249" s="1" t="str">
        <f t="shared" si="65"/>
        <v/>
      </c>
      <c r="Y249" s="1" t="str">
        <f t="shared" si="65"/>
        <v/>
      </c>
      <c r="Z249" s="1" t="e">
        <f t="shared" si="66"/>
        <v>#N/A</v>
      </c>
      <c r="AA249" s="3"/>
      <c r="AB249" s="13" t="e">
        <f t="shared" si="58"/>
        <v>#N/A</v>
      </c>
      <c r="AC249" s="13" t="e">
        <f t="shared" si="59"/>
        <v>#N/A</v>
      </c>
      <c r="AD249" s="13" t="e">
        <f t="shared" si="60"/>
        <v>#N/A</v>
      </c>
      <c r="AE249" s="13" t="e">
        <f t="shared" si="61"/>
        <v>#N/A</v>
      </c>
      <c r="AF249" s="13" t="e">
        <f t="shared" si="62"/>
        <v>#N/A</v>
      </c>
      <c r="AG249" s="13" t="e">
        <f t="shared" si="63"/>
        <v>#N/A</v>
      </c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T249" s="107"/>
      <c r="BA249" s="11"/>
      <c r="BB249" s="11"/>
      <c r="BC249" s="11"/>
      <c r="BD249" s="11"/>
      <c r="BE249" s="11"/>
      <c r="BH249" s="11"/>
      <c r="BI249" s="11"/>
      <c r="BJ249" s="11"/>
      <c r="BK249" s="11"/>
      <c r="BL249" s="11"/>
      <c r="BM249" s="11"/>
      <c r="BN249" s="11"/>
    </row>
    <row r="250" spans="1:66" s="1" customFormat="1" x14ac:dyDescent="0.3">
      <c r="A250" s="11"/>
      <c r="B250" s="1" t="e">
        <f t="shared" si="57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118"/>
      <c r="N250" s="5"/>
      <c r="O250" s="5"/>
      <c r="P250" s="5"/>
      <c r="Q250" s="5"/>
      <c r="R250" s="5"/>
      <c r="S250" s="5"/>
      <c r="T250" s="5"/>
      <c r="U250" s="5"/>
      <c r="V250" s="1" t="str">
        <f t="shared" si="64"/>
        <v/>
      </c>
      <c r="W250" s="1" t="str">
        <f t="shared" si="65"/>
        <v/>
      </c>
      <c r="X250" s="1" t="str">
        <f t="shared" si="65"/>
        <v/>
      </c>
      <c r="Y250" s="1" t="str">
        <f t="shared" si="65"/>
        <v/>
      </c>
      <c r="Z250" s="1" t="e">
        <f t="shared" si="66"/>
        <v>#N/A</v>
      </c>
      <c r="AA250" s="3"/>
      <c r="AB250" s="13" t="e">
        <f t="shared" si="58"/>
        <v>#N/A</v>
      </c>
      <c r="AC250" s="13" t="e">
        <f t="shared" si="59"/>
        <v>#N/A</v>
      </c>
      <c r="AD250" s="13" t="e">
        <f t="shared" si="60"/>
        <v>#N/A</v>
      </c>
      <c r="AE250" s="13" t="e">
        <f t="shared" si="61"/>
        <v>#N/A</v>
      </c>
      <c r="AF250" s="13" t="e">
        <f t="shared" si="62"/>
        <v>#N/A</v>
      </c>
      <c r="AG250" s="13" t="e">
        <f t="shared" si="63"/>
        <v>#N/A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T250" s="107"/>
      <c r="BA250" s="11"/>
      <c r="BB250" s="11"/>
      <c r="BC250" s="11"/>
      <c r="BD250" s="11"/>
      <c r="BE250" s="11"/>
      <c r="BH250" s="11"/>
      <c r="BI250" s="11"/>
      <c r="BJ250" s="11"/>
      <c r="BK250" s="11"/>
      <c r="BL250" s="11"/>
      <c r="BM250" s="11"/>
      <c r="BN250" s="11"/>
    </row>
    <row r="251" spans="1:66" s="1" customFormat="1" x14ac:dyDescent="0.3">
      <c r="A251" s="11"/>
      <c r="B251" s="1" t="e">
        <f t="shared" si="57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118"/>
      <c r="N251" s="5"/>
      <c r="O251" s="5"/>
      <c r="P251" s="5"/>
      <c r="Q251" s="5"/>
      <c r="R251" s="5"/>
      <c r="S251" s="5"/>
      <c r="T251" s="5"/>
      <c r="U251" s="5"/>
      <c r="V251" s="1" t="str">
        <f t="shared" si="64"/>
        <v/>
      </c>
      <c r="W251" s="1" t="str">
        <f t="shared" si="65"/>
        <v/>
      </c>
      <c r="X251" s="1" t="str">
        <f t="shared" si="65"/>
        <v/>
      </c>
      <c r="Y251" s="1" t="str">
        <f t="shared" si="65"/>
        <v/>
      </c>
      <c r="Z251" s="1" t="e">
        <f t="shared" si="66"/>
        <v>#N/A</v>
      </c>
      <c r="AA251" s="3"/>
      <c r="AB251" s="13" t="e">
        <f t="shared" si="58"/>
        <v>#N/A</v>
      </c>
      <c r="AC251" s="13" t="e">
        <f t="shared" si="59"/>
        <v>#N/A</v>
      </c>
      <c r="AD251" s="13" t="e">
        <f t="shared" si="60"/>
        <v>#N/A</v>
      </c>
      <c r="AE251" s="13" t="e">
        <f t="shared" si="61"/>
        <v>#N/A</v>
      </c>
      <c r="AF251" s="13" t="e">
        <f t="shared" si="62"/>
        <v>#N/A</v>
      </c>
      <c r="AG251" s="13" t="e">
        <f t="shared" si="63"/>
        <v>#N/A</v>
      </c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T251" s="107"/>
      <c r="BA251" s="11"/>
      <c r="BB251" s="11"/>
      <c r="BC251" s="11"/>
      <c r="BD251" s="11"/>
      <c r="BE251" s="11"/>
      <c r="BH251" s="11"/>
      <c r="BI251" s="11"/>
      <c r="BJ251" s="11"/>
      <c r="BK251" s="11"/>
      <c r="BL251" s="11"/>
      <c r="BM251" s="11"/>
      <c r="BN251" s="11"/>
    </row>
    <row r="252" spans="1:66" s="1" customFormat="1" x14ac:dyDescent="0.3">
      <c r="A252" s="11"/>
      <c r="B252" s="1" t="e">
        <f t="shared" si="57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118"/>
      <c r="N252" s="5"/>
      <c r="O252" s="5"/>
      <c r="P252" s="5"/>
      <c r="Q252" s="5"/>
      <c r="R252" s="5"/>
      <c r="S252" s="5"/>
      <c r="T252" s="5"/>
      <c r="U252" s="5"/>
      <c r="V252" s="1" t="str">
        <f t="shared" si="64"/>
        <v/>
      </c>
      <c r="W252" s="1" t="str">
        <f t="shared" si="65"/>
        <v/>
      </c>
      <c r="X252" s="1" t="str">
        <f t="shared" si="65"/>
        <v/>
      </c>
      <c r="Y252" s="1" t="str">
        <f t="shared" si="65"/>
        <v/>
      </c>
      <c r="Z252" s="1" t="e">
        <f t="shared" si="66"/>
        <v>#N/A</v>
      </c>
      <c r="AA252" s="3"/>
      <c r="AB252" s="13" t="e">
        <f t="shared" si="58"/>
        <v>#N/A</v>
      </c>
      <c r="AC252" s="13" t="e">
        <f t="shared" si="59"/>
        <v>#N/A</v>
      </c>
      <c r="AD252" s="13" t="e">
        <f t="shared" si="60"/>
        <v>#N/A</v>
      </c>
      <c r="AE252" s="13" t="e">
        <f t="shared" si="61"/>
        <v>#N/A</v>
      </c>
      <c r="AF252" s="13" t="e">
        <f t="shared" si="62"/>
        <v>#N/A</v>
      </c>
      <c r="AG252" s="13" t="e">
        <f t="shared" si="63"/>
        <v>#N/A</v>
      </c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T252" s="107"/>
      <c r="BA252" s="11"/>
      <c r="BB252" s="11"/>
      <c r="BC252" s="11"/>
      <c r="BD252" s="11"/>
      <c r="BE252" s="11"/>
      <c r="BH252" s="11"/>
      <c r="BI252" s="11"/>
      <c r="BJ252" s="11"/>
      <c r="BK252" s="11"/>
      <c r="BL252" s="11"/>
      <c r="BM252" s="11"/>
      <c r="BN252" s="11"/>
    </row>
    <row r="253" spans="1:66" s="1" customFormat="1" x14ac:dyDescent="0.3">
      <c r="A253" s="11"/>
      <c r="B253" s="1" t="e">
        <f t="shared" si="57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118"/>
      <c r="N253" s="5"/>
      <c r="O253" s="5"/>
      <c r="P253" s="5"/>
      <c r="Q253" s="5"/>
      <c r="R253" s="5"/>
      <c r="S253" s="5"/>
      <c r="T253" s="5"/>
      <c r="U253" s="5"/>
      <c r="V253" s="1" t="str">
        <f t="shared" si="64"/>
        <v/>
      </c>
      <c r="W253" s="1" t="str">
        <f t="shared" si="65"/>
        <v/>
      </c>
      <c r="X253" s="1" t="str">
        <f t="shared" si="65"/>
        <v/>
      </c>
      <c r="Y253" s="1" t="str">
        <f t="shared" si="65"/>
        <v/>
      </c>
      <c r="Z253" s="1" t="e">
        <f t="shared" si="66"/>
        <v>#N/A</v>
      </c>
      <c r="AA253" s="3"/>
      <c r="AB253" s="13" t="e">
        <f t="shared" si="58"/>
        <v>#N/A</v>
      </c>
      <c r="AC253" s="13" t="e">
        <f t="shared" si="59"/>
        <v>#N/A</v>
      </c>
      <c r="AD253" s="13" t="e">
        <f t="shared" si="60"/>
        <v>#N/A</v>
      </c>
      <c r="AE253" s="13" t="e">
        <f t="shared" si="61"/>
        <v>#N/A</v>
      </c>
      <c r="AF253" s="13" t="e">
        <f t="shared" si="62"/>
        <v>#N/A</v>
      </c>
      <c r="AG253" s="13" t="e">
        <f t="shared" si="63"/>
        <v>#N/A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T253" s="107"/>
      <c r="BA253" s="11"/>
      <c r="BB253" s="11"/>
      <c r="BC253" s="11"/>
      <c r="BD253" s="11"/>
      <c r="BE253" s="11"/>
      <c r="BH253" s="11"/>
      <c r="BI253" s="11"/>
      <c r="BJ253" s="11"/>
      <c r="BK253" s="11"/>
      <c r="BL253" s="11"/>
      <c r="BM253" s="11"/>
      <c r="BN253" s="11"/>
    </row>
    <row r="254" spans="1:66" s="1" customFormat="1" x14ac:dyDescent="0.3">
      <c r="A254" s="11"/>
      <c r="B254" s="1" t="e">
        <f t="shared" si="57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118"/>
      <c r="N254" s="5"/>
      <c r="O254" s="5"/>
      <c r="P254" s="5"/>
      <c r="Q254" s="5"/>
      <c r="R254" s="5"/>
      <c r="S254" s="5"/>
      <c r="T254" s="5"/>
      <c r="U254" s="5"/>
      <c r="V254" s="1" t="str">
        <f t="shared" si="64"/>
        <v/>
      </c>
      <c r="W254" s="1" t="str">
        <f t="shared" si="65"/>
        <v/>
      </c>
      <c r="X254" s="1" t="str">
        <f t="shared" si="65"/>
        <v/>
      </c>
      <c r="Y254" s="1" t="str">
        <f t="shared" si="65"/>
        <v/>
      </c>
      <c r="Z254" s="1" t="e">
        <f t="shared" si="66"/>
        <v>#N/A</v>
      </c>
      <c r="AA254" s="3"/>
      <c r="AB254" s="13" t="e">
        <f t="shared" si="58"/>
        <v>#N/A</v>
      </c>
      <c r="AC254" s="13" t="e">
        <f t="shared" si="59"/>
        <v>#N/A</v>
      </c>
      <c r="AD254" s="13" t="e">
        <f t="shared" si="60"/>
        <v>#N/A</v>
      </c>
      <c r="AE254" s="13" t="e">
        <f t="shared" si="61"/>
        <v>#N/A</v>
      </c>
      <c r="AF254" s="13" t="e">
        <f t="shared" si="62"/>
        <v>#N/A</v>
      </c>
      <c r="AG254" s="13" t="e">
        <f t="shared" si="63"/>
        <v>#N/A</v>
      </c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T254" s="107"/>
      <c r="BA254" s="11"/>
      <c r="BB254" s="11"/>
      <c r="BC254" s="11"/>
      <c r="BD254" s="11"/>
      <c r="BE254" s="11"/>
      <c r="BH254" s="11"/>
      <c r="BI254" s="11"/>
      <c r="BJ254" s="11"/>
      <c r="BK254" s="11"/>
      <c r="BL254" s="11"/>
      <c r="BM254" s="11"/>
      <c r="BN254" s="11"/>
    </row>
    <row r="255" spans="1:66" s="1" customFormat="1" x14ac:dyDescent="0.3">
      <c r="A255" s="11"/>
      <c r="B255" s="1" t="e">
        <f t="shared" si="57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118"/>
      <c r="N255" s="5"/>
      <c r="O255" s="5"/>
      <c r="P255" s="5"/>
      <c r="Q255" s="5"/>
      <c r="R255" s="5"/>
      <c r="S255" s="5"/>
      <c r="T255" s="5"/>
      <c r="U255" s="5"/>
      <c r="V255" s="1" t="str">
        <f t="shared" si="64"/>
        <v/>
      </c>
      <c r="W255" s="1" t="str">
        <f t="shared" si="65"/>
        <v/>
      </c>
      <c r="X255" s="1" t="str">
        <f t="shared" si="65"/>
        <v/>
      </c>
      <c r="Y255" s="1" t="str">
        <f t="shared" si="65"/>
        <v/>
      </c>
      <c r="Z255" s="1" t="e">
        <f t="shared" si="66"/>
        <v>#N/A</v>
      </c>
      <c r="AA255" s="3"/>
      <c r="AB255" s="13" t="e">
        <f t="shared" si="58"/>
        <v>#N/A</v>
      </c>
      <c r="AC255" s="13" t="e">
        <f t="shared" si="59"/>
        <v>#N/A</v>
      </c>
      <c r="AD255" s="13" t="e">
        <f t="shared" si="60"/>
        <v>#N/A</v>
      </c>
      <c r="AE255" s="13" t="e">
        <f t="shared" si="61"/>
        <v>#N/A</v>
      </c>
      <c r="AF255" s="13" t="e">
        <f t="shared" si="62"/>
        <v>#N/A</v>
      </c>
      <c r="AG255" s="13" t="e">
        <f t="shared" si="63"/>
        <v>#N/A</v>
      </c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T255" s="107"/>
      <c r="BA255" s="11"/>
      <c r="BB255" s="11"/>
      <c r="BC255" s="11"/>
      <c r="BD255" s="11"/>
      <c r="BE255" s="11"/>
      <c r="BH255" s="11"/>
      <c r="BI255" s="11"/>
      <c r="BJ255" s="11"/>
      <c r="BK255" s="11"/>
      <c r="BL255" s="11"/>
      <c r="BM255" s="11"/>
      <c r="BN255" s="11"/>
    </row>
    <row r="256" spans="1:66" s="1" customFormat="1" x14ac:dyDescent="0.3">
      <c r="A256" s="11"/>
      <c r="B256" s="1" t="e">
        <f t="shared" si="57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118"/>
      <c r="N256" s="5"/>
      <c r="O256" s="5"/>
      <c r="P256" s="5"/>
      <c r="Q256" s="5"/>
      <c r="R256" s="5"/>
      <c r="S256" s="5"/>
      <c r="T256" s="5"/>
      <c r="U256" s="5"/>
      <c r="V256" s="1" t="str">
        <f t="shared" si="64"/>
        <v/>
      </c>
      <c r="W256" s="1" t="str">
        <f t="shared" si="65"/>
        <v/>
      </c>
      <c r="X256" s="1" t="str">
        <f t="shared" si="65"/>
        <v/>
      </c>
      <c r="Y256" s="1" t="str">
        <f t="shared" si="65"/>
        <v/>
      </c>
      <c r="Z256" s="1" t="e">
        <f t="shared" si="66"/>
        <v>#N/A</v>
      </c>
      <c r="AA256" s="3"/>
      <c r="AB256" s="13" t="e">
        <f t="shared" si="58"/>
        <v>#N/A</v>
      </c>
      <c r="AC256" s="13" t="e">
        <f t="shared" si="59"/>
        <v>#N/A</v>
      </c>
      <c r="AD256" s="13" t="e">
        <f t="shared" si="60"/>
        <v>#N/A</v>
      </c>
      <c r="AE256" s="13" t="e">
        <f t="shared" si="61"/>
        <v>#N/A</v>
      </c>
      <c r="AF256" s="13" t="e">
        <f t="shared" si="62"/>
        <v>#N/A</v>
      </c>
      <c r="AG256" s="13" t="e">
        <f t="shared" si="63"/>
        <v>#N/A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T256" s="107"/>
      <c r="BA256" s="11"/>
      <c r="BB256" s="11"/>
      <c r="BC256" s="11"/>
      <c r="BD256" s="11"/>
      <c r="BE256" s="11"/>
      <c r="BH256" s="11"/>
      <c r="BI256" s="11"/>
      <c r="BJ256" s="11"/>
      <c r="BK256" s="11"/>
      <c r="BL256" s="11"/>
      <c r="BM256" s="11"/>
      <c r="BN256" s="11"/>
    </row>
    <row r="257" spans="1:66" s="1" customFormat="1" x14ac:dyDescent="0.3">
      <c r="A257" s="11"/>
      <c r="B257" s="1" t="e">
        <f t="shared" si="57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118"/>
      <c r="N257" s="5"/>
      <c r="O257" s="5"/>
      <c r="P257" s="5"/>
      <c r="Q257" s="5"/>
      <c r="R257" s="5"/>
      <c r="S257" s="5"/>
      <c r="T257" s="5"/>
      <c r="U257" s="5"/>
      <c r="V257" s="1" t="str">
        <f t="shared" si="64"/>
        <v/>
      </c>
      <c r="W257" s="1" t="str">
        <f t="shared" si="65"/>
        <v/>
      </c>
      <c r="X257" s="1" t="str">
        <f t="shared" si="65"/>
        <v/>
      </c>
      <c r="Y257" s="1" t="str">
        <f t="shared" si="65"/>
        <v/>
      </c>
      <c r="Z257" s="1" t="e">
        <f t="shared" si="66"/>
        <v>#N/A</v>
      </c>
      <c r="AA257" s="3"/>
      <c r="AB257" s="13" t="e">
        <f t="shared" si="58"/>
        <v>#N/A</v>
      </c>
      <c r="AC257" s="13" t="e">
        <f t="shared" si="59"/>
        <v>#N/A</v>
      </c>
      <c r="AD257" s="13" t="e">
        <f t="shared" si="60"/>
        <v>#N/A</v>
      </c>
      <c r="AE257" s="13" t="e">
        <f t="shared" si="61"/>
        <v>#N/A</v>
      </c>
      <c r="AF257" s="13" t="e">
        <f t="shared" si="62"/>
        <v>#N/A</v>
      </c>
      <c r="AG257" s="13" t="e">
        <f t="shared" si="63"/>
        <v>#N/A</v>
      </c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T257" s="107"/>
      <c r="BA257" s="11"/>
      <c r="BB257" s="11"/>
      <c r="BC257" s="11"/>
      <c r="BD257" s="11"/>
      <c r="BE257" s="11"/>
      <c r="BH257" s="11"/>
      <c r="BI257" s="11"/>
      <c r="BJ257" s="11"/>
      <c r="BK257" s="11"/>
      <c r="BL257" s="11"/>
      <c r="BM257" s="11"/>
      <c r="BN257" s="11"/>
    </row>
    <row r="258" spans="1:66" s="1" customFormat="1" x14ac:dyDescent="0.3">
      <c r="A258" s="11"/>
      <c r="B258" s="1" t="e">
        <f t="shared" si="57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118"/>
      <c r="N258" s="5"/>
      <c r="O258" s="5"/>
      <c r="P258" s="5"/>
      <c r="Q258" s="5"/>
      <c r="R258" s="5"/>
      <c r="S258" s="5"/>
      <c r="T258" s="5"/>
      <c r="U258" s="5"/>
      <c r="V258" s="1" t="str">
        <f t="shared" si="64"/>
        <v/>
      </c>
      <c r="W258" s="1" t="str">
        <f t="shared" si="65"/>
        <v/>
      </c>
      <c r="X258" s="1" t="str">
        <f t="shared" si="65"/>
        <v/>
      </c>
      <c r="Y258" s="1" t="str">
        <f t="shared" si="65"/>
        <v/>
      </c>
      <c r="Z258" s="1" t="e">
        <f t="shared" si="66"/>
        <v>#N/A</v>
      </c>
      <c r="AA258" s="3"/>
      <c r="AB258" s="13" t="e">
        <f t="shared" si="58"/>
        <v>#N/A</v>
      </c>
      <c r="AC258" s="13" t="e">
        <f t="shared" si="59"/>
        <v>#N/A</v>
      </c>
      <c r="AD258" s="13" t="e">
        <f t="shared" si="60"/>
        <v>#N/A</v>
      </c>
      <c r="AE258" s="13" t="e">
        <f t="shared" si="61"/>
        <v>#N/A</v>
      </c>
      <c r="AF258" s="13" t="e">
        <f t="shared" si="62"/>
        <v>#N/A</v>
      </c>
      <c r="AG258" s="13" t="e">
        <f t="shared" si="63"/>
        <v>#N/A</v>
      </c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T258" s="107"/>
      <c r="BA258" s="11"/>
      <c r="BB258" s="11"/>
      <c r="BC258" s="11"/>
      <c r="BD258" s="11"/>
      <c r="BE258" s="11"/>
      <c r="BH258" s="11"/>
      <c r="BI258" s="11"/>
      <c r="BJ258" s="11"/>
      <c r="BK258" s="11"/>
      <c r="BL258" s="11"/>
      <c r="BM258" s="11"/>
      <c r="BN258" s="11"/>
    </row>
    <row r="259" spans="1:66" s="1" customFormat="1" x14ac:dyDescent="0.3">
      <c r="A259" s="11"/>
      <c r="B259" s="1" t="e">
        <f t="shared" si="57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118"/>
      <c r="N259" s="5"/>
      <c r="O259" s="5"/>
      <c r="P259" s="5"/>
      <c r="Q259" s="5"/>
      <c r="R259" s="5"/>
      <c r="S259" s="5"/>
      <c r="T259" s="5"/>
      <c r="U259" s="5"/>
      <c r="V259" s="1" t="str">
        <f t="shared" si="64"/>
        <v/>
      </c>
      <c r="W259" s="1" t="str">
        <f t="shared" si="65"/>
        <v/>
      </c>
      <c r="X259" s="1" t="str">
        <f t="shared" si="65"/>
        <v/>
      </c>
      <c r="Y259" s="1" t="str">
        <f t="shared" si="65"/>
        <v/>
      </c>
      <c r="Z259" s="1" t="e">
        <f t="shared" si="66"/>
        <v>#N/A</v>
      </c>
      <c r="AA259" s="3"/>
      <c r="AB259" s="13" t="e">
        <f t="shared" si="58"/>
        <v>#N/A</v>
      </c>
      <c r="AC259" s="13" t="e">
        <f t="shared" si="59"/>
        <v>#N/A</v>
      </c>
      <c r="AD259" s="13" t="e">
        <f t="shared" si="60"/>
        <v>#N/A</v>
      </c>
      <c r="AE259" s="13" t="e">
        <f t="shared" si="61"/>
        <v>#N/A</v>
      </c>
      <c r="AF259" s="13" t="e">
        <f t="shared" si="62"/>
        <v>#N/A</v>
      </c>
      <c r="AG259" s="13" t="e">
        <f t="shared" si="63"/>
        <v>#N/A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T259" s="107"/>
      <c r="BA259" s="11"/>
      <c r="BB259" s="11"/>
      <c r="BC259" s="11"/>
      <c r="BD259" s="11"/>
      <c r="BE259" s="11"/>
      <c r="BH259" s="11"/>
      <c r="BI259" s="11"/>
      <c r="BJ259" s="11"/>
      <c r="BK259" s="11"/>
      <c r="BL259" s="11"/>
      <c r="BM259" s="11"/>
      <c r="BN259" s="11"/>
    </row>
    <row r="260" spans="1:66" s="1" customFormat="1" x14ac:dyDescent="0.3">
      <c r="A260" s="11"/>
      <c r="B260" s="1" t="e">
        <f t="shared" si="57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118"/>
      <c r="N260" s="5"/>
      <c r="O260" s="5"/>
      <c r="P260" s="5"/>
      <c r="Q260" s="5"/>
      <c r="R260" s="5"/>
      <c r="S260" s="5"/>
      <c r="T260" s="5"/>
      <c r="U260" s="5"/>
      <c r="V260" s="1" t="str">
        <f t="shared" si="64"/>
        <v/>
      </c>
      <c r="W260" s="1" t="str">
        <f t="shared" si="65"/>
        <v/>
      </c>
      <c r="X260" s="1" t="str">
        <f t="shared" si="65"/>
        <v/>
      </c>
      <c r="Y260" s="1" t="str">
        <f t="shared" si="65"/>
        <v/>
      </c>
      <c r="Z260" s="1" t="e">
        <f t="shared" si="66"/>
        <v>#N/A</v>
      </c>
      <c r="AA260" s="3"/>
      <c r="AB260" s="13" t="e">
        <f t="shared" si="58"/>
        <v>#N/A</v>
      </c>
      <c r="AC260" s="13" t="e">
        <f t="shared" si="59"/>
        <v>#N/A</v>
      </c>
      <c r="AD260" s="13" t="e">
        <f t="shared" si="60"/>
        <v>#N/A</v>
      </c>
      <c r="AE260" s="13" t="e">
        <f t="shared" si="61"/>
        <v>#N/A</v>
      </c>
      <c r="AF260" s="13" t="e">
        <f t="shared" si="62"/>
        <v>#N/A</v>
      </c>
      <c r="AG260" s="13" t="e">
        <f t="shared" si="63"/>
        <v>#N/A</v>
      </c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T260" s="107"/>
      <c r="BA260" s="11"/>
      <c r="BB260" s="11"/>
      <c r="BC260" s="11"/>
      <c r="BD260" s="11"/>
      <c r="BE260" s="11"/>
      <c r="BH260" s="11"/>
      <c r="BI260" s="11"/>
      <c r="BJ260" s="11"/>
      <c r="BK260" s="11"/>
      <c r="BL260" s="11"/>
      <c r="BM260" s="11"/>
      <c r="BN260" s="11"/>
    </row>
    <row r="261" spans="1:66" s="1" customFormat="1" x14ac:dyDescent="0.3">
      <c r="A261" s="11"/>
      <c r="B261" s="1" t="e">
        <f t="shared" si="57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118"/>
      <c r="N261" s="5"/>
      <c r="O261" s="5"/>
      <c r="P261" s="5"/>
      <c r="Q261" s="5"/>
      <c r="R261" s="5"/>
      <c r="S261" s="5"/>
      <c r="T261" s="5"/>
      <c r="U261" s="5"/>
      <c r="V261" s="1" t="str">
        <f t="shared" si="64"/>
        <v/>
      </c>
      <c r="W261" s="1" t="str">
        <f t="shared" si="65"/>
        <v/>
      </c>
      <c r="X261" s="1" t="str">
        <f t="shared" si="65"/>
        <v/>
      </c>
      <c r="Y261" s="1" t="str">
        <f t="shared" si="65"/>
        <v/>
      </c>
      <c r="Z261" s="1" t="e">
        <f t="shared" si="66"/>
        <v>#N/A</v>
      </c>
      <c r="AA261" s="3"/>
      <c r="AB261" s="13" t="e">
        <f t="shared" si="58"/>
        <v>#N/A</v>
      </c>
      <c r="AC261" s="13" t="e">
        <f t="shared" si="59"/>
        <v>#N/A</v>
      </c>
      <c r="AD261" s="13" t="e">
        <f t="shared" si="60"/>
        <v>#N/A</v>
      </c>
      <c r="AE261" s="13" t="e">
        <f t="shared" si="61"/>
        <v>#N/A</v>
      </c>
      <c r="AF261" s="13" t="e">
        <f t="shared" si="62"/>
        <v>#N/A</v>
      </c>
      <c r="AG261" s="13" t="e">
        <f t="shared" si="63"/>
        <v>#N/A</v>
      </c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T261" s="107"/>
      <c r="BA261" s="11"/>
      <c r="BB261" s="11"/>
      <c r="BC261" s="11"/>
      <c r="BD261" s="11"/>
      <c r="BE261" s="11"/>
      <c r="BH261" s="11"/>
      <c r="BI261" s="11"/>
      <c r="BJ261" s="11"/>
      <c r="BK261" s="11"/>
      <c r="BL261" s="11"/>
      <c r="BM261" s="11"/>
      <c r="BN261" s="11"/>
    </row>
    <row r="262" spans="1:66" s="1" customFormat="1" x14ac:dyDescent="0.3">
      <c r="A262" s="11"/>
      <c r="B262" s="1" t="e">
        <f t="shared" si="57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118"/>
      <c r="N262" s="5"/>
      <c r="O262" s="5"/>
      <c r="P262" s="5"/>
      <c r="Q262" s="5"/>
      <c r="R262" s="5"/>
      <c r="S262" s="5"/>
      <c r="T262" s="5"/>
      <c r="U262" s="5"/>
      <c r="V262" s="1" t="str">
        <f t="shared" si="64"/>
        <v/>
      </c>
      <c r="W262" s="1" t="str">
        <f t="shared" si="65"/>
        <v/>
      </c>
      <c r="X262" s="1" t="str">
        <f t="shared" si="65"/>
        <v/>
      </c>
      <c r="Y262" s="1" t="str">
        <f t="shared" si="65"/>
        <v/>
      </c>
      <c r="Z262" s="1" t="e">
        <f t="shared" si="66"/>
        <v>#N/A</v>
      </c>
      <c r="AA262" s="3"/>
      <c r="AB262" s="13" t="e">
        <f t="shared" si="58"/>
        <v>#N/A</v>
      </c>
      <c r="AC262" s="13" t="e">
        <f t="shared" si="59"/>
        <v>#N/A</v>
      </c>
      <c r="AD262" s="13" t="e">
        <f t="shared" si="60"/>
        <v>#N/A</v>
      </c>
      <c r="AE262" s="13" t="e">
        <f t="shared" si="61"/>
        <v>#N/A</v>
      </c>
      <c r="AF262" s="13" t="e">
        <f t="shared" si="62"/>
        <v>#N/A</v>
      </c>
      <c r="AG262" s="13" t="e">
        <f t="shared" si="63"/>
        <v>#N/A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T262" s="107"/>
      <c r="BA262" s="11"/>
      <c r="BB262" s="11"/>
      <c r="BC262" s="11"/>
      <c r="BD262" s="11"/>
      <c r="BE262" s="11"/>
      <c r="BH262" s="11"/>
      <c r="BI262" s="11"/>
      <c r="BJ262" s="11"/>
      <c r="BK262" s="11"/>
      <c r="BL262" s="11"/>
      <c r="BM262" s="11"/>
      <c r="BN262" s="11"/>
    </row>
    <row r="263" spans="1:66" s="1" customFormat="1" x14ac:dyDescent="0.3">
      <c r="A263" s="11"/>
      <c r="B263" s="1" t="e">
        <f t="shared" si="57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118"/>
      <c r="N263" s="5"/>
      <c r="O263" s="5"/>
      <c r="P263" s="5"/>
      <c r="Q263" s="5"/>
      <c r="R263" s="5"/>
      <c r="S263" s="5"/>
      <c r="T263" s="5"/>
      <c r="U263" s="5"/>
      <c r="V263" s="1" t="str">
        <f t="shared" si="64"/>
        <v/>
      </c>
      <c r="W263" s="1" t="str">
        <f t="shared" si="65"/>
        <v/>
      </c>
      <c r="X263" s="1" t="str">
        <f t="shared" si="65"/>
        <v/>
      </c>
      <c r="Y263" s="1" t="str">
        <f t="shared" si="65"/>
        <v/>
      </c>
      <c r="Z263" s="1" t="e">
        <f t="shared" si="66"/>
        <v>#N/A</v>
      </c>
      <c r="AA263" s="3"/>
      <c r="AB263" s="13" t="e">
        <f t="shared" si="58"/>
        <v>#N/A</v>
      </c>
      <c r="AC263" s="13" t="e">
        <f t="shared" si="59"/>
        <v>#N/A</v>
      </c>
      <c r="AD263" s="13" t="e">
        <f t="shared" si="60"/>
        <v>#N/A</v>
      </c>
      <c r="AE263" s="13" t="e">
        <f t="shared" si="61"/>
        <v>#N/A</v>
      </c>
      <c r="AF263" s="13" t="e">
        <f t="shared" si="62"/>
        <v>#N/A</v>
      </c>
      <c r="AG263" s="13" t="e">
        <f t="shared" si="63"/>
        <v>#N/A</v>
      </c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T263" s="107"/>
      <c r="BA263" s="11"/>
      <c r="BB263" s="11"/>
      <c r="BC263" s="11"/>
      <c r="BD263" s="11"/>
      <c r="BE263" s="11"/>
      <c r="BH263" s="11"/>
      <c r="BI263" s="11"/>
      <c r="BJ263" s="11"/>
      <c r="BK263" s="11"/>
      <c r="BL263" s="11"/>
      <c r="BM263" s="11"/>
      <c r="BN263" s="11"/>
    </row>
    <row r="264" spans="1:66" s="1" customFormat="1" x14ac:dyDescent="0.3">
      <c r="A264" s="11"/>
      <c r="B264" s="1" t="e">
        <f t="shared" si="57"/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118"/>
      <c r="N264" s="5"/>
      <c r="O264" s="5"/>
      <c r="P264" s="5"/>
      <c r="Q264" s="5"/>
      <c r="R264" s="5"/>
      <c r="S264" s="5"/>
      <c r="T264" s="5"/>
      <c r="U264" s="5"/>
      <c r="V264" s="1" t="str">
        <f t="shared" si="64"/>
        <v/>
      </c>
      <c r="W264" s="1" t="str">
        <f t="shared" si="65"/>
        <v/>
      </c>
      <c r="X264" s="1" t="str">
        <f t="shared" si="65"/>
        <v/>
      </c>
      <c r="Y264" s="1" t="str">
        <f t="shared" si="65"/>
        <v/>
      </c>
      <c r="Z264" s="1" t="e">
        <f t="shared" si="66"/>
        <v>#N/A</v>
      </c>
      <c r="AA264" s="3"/>
      <c r="AB264" s="13" t="e">
        <f t="shared" si="58"/>
        <v>#N/A</v>
      </c>
      <c r="AC264" s="13" t="e">
        <f t="shared" si="59"/>
        <v>#N/A</v>
      </c>
      <c r="AD264" s="13" t="e">
        <f t="shared" si="60"/>
        <v>#N/A</v>
      </c>
      <c r="AE264" s="13" t="e">
        <f t="shared" si="61"/>
        <v>#N/A</v>
      </c>
      <c r="AF264" s="13" t="e">
        <f t="shared" si="62"/>
        <v>#N/A</v>
      </c>
      <c r="AG264" s="13" t="e">
        <f t="shared" si="63"/>
        <v>#N/A</v>
      </c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T264" s="107"/>
      <c r="BA264" s="11"/>
      <c r="BB264" s="11"/>
      <c r="BC264" s="11"/>
      <c r="BD264" s="11"/>
      <c r="BE264" s="11"/>
      <c r="BH264" s="11"/>
      <c r="BI264" s="11"/>
      <c r="BJ264" s="11"/>
      <c r="BK264" s="11"/>
      <c r="BL264" s="11"/>
      <c r="BM264" s="11"/>
      <c r="BN264" s="11"/>
    </row>
    <row r="265" spans="1:66" s="1" customFormat="1" x14ac:dyDescent="0.3">
      <c r="A265" s="11"/>
      <c r="B265" s="1" t="e">
        <f t="shared" si="57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118"/>
      <c r="N265" s="5"/>
      <c r="O265" s="5"/>
      <c r="P265" s="5"/>
      <c r="Q265" s="5"/>
      <c r="R265" s="5"/>
      <c r="S265" s="5"/>
      <c r="T265" s="5"/>
      <c r="U265" s="5"/>
      <c r="V265" s="1" t="str">
        <f t="shared" si="64"/>
        <v/>
      </c>
      <c r="W265" s="1" t="str">
        <f t="shared" si="65"/>
        <v/>
      </c>
      <c r="X265" s="1" t="str">
        <f t="shared" si="65"/>
        <v/>
      </c>
      <c r="Y265" s="1" t="str">
        <f t="shared" si="65"/>
        <v/>
      </c>
      <c r="Z265" s="1" t="e">
        <f t="shared" si="66"/>
        <v>#N/A</v>
      </c>
      <c r="AA265" s="3"/>
      <c r="AB265" s="13" t="e">
        <f t="shared" si="58"/>
        <v>#N/A</v>
      </c>
      <c r="AC265" s="13" t="e">
        <f t="shared" si="59"/>
        <v>#N/A</v>
      </c>
      <c r="AD265" s="13" t="e">
        <f t="shared" si="60"/>
        <v>#N/A</v>
      </c>
      <c r="AE265" s="13" t="e">
        <f t="shared" si="61"/>
        <v>#N/A</v>
      </c>
      <c r="AF265" s="13" t="e">
        <f t="shared" si="62"/>
        <v>#N/A</v>
      </c>
      <c r="AG265" s="13" t="e">
        <f t="shared" si="63"/>
        <v>#N/A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T265" s="107"/>
      <c r="BA265" s="11"/>
      <c r="BB265" s="11"/>
      <c r="BC265" s="11"/>
      <c r="BD265" s="11"/>
      <c r="BE265" s="11"/>
      <c r="BH265" s="11"/>
      <c r="BI265" s="11"/>
      <c r="BJ265" s="11"/>
      <c r="BK265" s="11"/>
      <c r="BL265" s="11"/>
      <c r="BM265" s="11"/>
      <c r="BN265" s="11"/>
    </row>
    <row r="266" spans="1:66" s="1" customFormat="1" x14ac:dyDescent="0.3">
      <c r="A266" s="11"/>
      <c r="B266" s="1" t="e">
        <f t="shared" si="57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118"/>
      <c r="N266" s="5"/>
      <c r="O266" s="5"/>
      <c r="P266" s="5"/>
      <c r="Q266" s="5"/>
      <c r="R266" s="5"/>
      <c r="S266" s="5"/>
      <c r="T266" s="5"/>
      <c r="U266" s="5"/>
      <c r="V266" s="1" t="str">
        <f t="shared" si="64"/>
        <v/>
      </c>
      <c r="W266" s="1" t="str">
        <f t="shared" si="65"/>
        <v/>
      </c>
      <c r="X266" s="1" t="str">
        <f t="shared" si="65"/>
        <v/>
      </c>
      <c r="Y266" s="1" t="str">
        <f t="shared" si="65"/>
        <v/>
      </c>
      <c r="Z266" s="1" t="e">
        <f t="shared" si="66"/>
        <v>#N/A</v>
      </c>
      <c r="AA266" s="3"/>
      <c r="AB266" s="13" t="e">
        <f t="shared" si="58"/>
        <v>#N/A</v>
      </c>
      <c r="AC266" s="13" t="e">
        <f t="shared" si="59"/>
        <v>#N/A</v>
      </c>
      <c r="AD266" s="13" t="e">
        <f t="shared" si="60"/>
        <v>#N/A</v>
      </c>
      <c r="AE266" s="13" t="e">
        <f t="shared" si="61"/>
        <v>#N/A</v>
      </c>
      <c r="AF266" s="13" t="e">
        <f t="shared" si="62"/>
        <v>#N/A</v>
      </c>
      <c r="AG266" s="13" t="e">
        <f t="shared" si="63"/>
        <v>#N/A</v>
      </c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T266" s="107"/>
      <c r="BA266" s="11"/>
      <c r="BB266" s="11"/>
      <c r="BC266" s="11"/>
      <c r="BD266" s="11"/>
      <c r="BE266" s="11"/>
      <c r="BH266" s="11"/>
      <c r="BI266" s="11"/>
      <c r="BJ266" s="11"/>
      <c r="BK266" s="11"/>
      <c r="BL266" s="11"/>
      <c r="BM266" s="11"/>
      <c r="BN266" s="11"/>
    </row>
    <row r="267" spans="1:66" s="1" customFormat="1" x14ac:dyDescent="0.3">
      <c r="A267" s="11"/>
      <c r="B267" s="1" t="e">
        <f t="shared" si="57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118"/>
      <c r="N267" s="5"/>
      <c r="O267" s="5"/>
      <c r="P267" s="5"/>
      <c r="Q267" s="5"/>
      <c r="R267" s="5"/>
      <c r="S267" s="5"/>
      <c r="T267" s="5"/>
      <c r="U267" s="5"/>
      <c r="V267" s="1" t="str">
        <f t="shared" si="64"/>
        <v/>
      </c>
      <c r="W267" s="1" t="str">
        <f t="shared" si="65"/>
        <v/>
      </c>
      <c r="X267" s="1" t="str">
        <f t="shared" si="65"/>
        <v/>
      </c>
      <c r="Y267" s="1" t="str">
        <f t="shared" si="65"/>
        <v/>
      </c>
      <c r="Z267" s="1" t="e">
        <f t="shared" si="66"/>
        <v>#N/A</v>
      </c>
      <c r="AA267" s="3"/>
      <c r="AB267" s="13" t="e">
        <f t="shared" si="58"/>
        <v>#N/A</v>
      </c>
      <c r="AC267" s="13" t="e">
        <f t="shared" si="59"/>
        <v>#N/A</v>
      </c>
      <c r="AD267" s="13" t="e">
        <f t="shared" si="60"/>
        <v>#N/A</v>
      </c>
      <c r="AE267" s="13" t="e">
        <f t="shared" si="61"/>
        <v>#N/A</v>
      </c>
      <c r="AF267" s="13" t="e">
        <f t="shared" si="62"/>
        <v>#N/A</v>
      </c>
      <c r="AG267" s="13" t="e">
        <f t="shared" si="63"/>
        <v>#N/A</v>
      </c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T267" s="107"/>
      <c r="BA267" s="11"/>
      <c r="BB267" s="11"/>
      <c r="BC267" s="11"/>
      <c r="BD267" s="11"/>
      <c r="BE267" s="11"/>
      <c r="BH267" s="11"/>
      <c r="BI267" s="11"/>
      <c r="BJ267" s="11"/>
      <c r="BK267" s="11"/>
      <c r="BL267" s="11"/>
      <c r="BM267" s="11"/>
      <c r="BN267" s="11"/>
    </row>
    <row r="268" spans="1:66" s="1" customFormat="1" x14ac:dyDescent="0.3">
      <c r="A268" s="11"/>
      <c r="B268" s="1" t="e">
        <f t="shared" si="57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118"/>
      <c r="N268" s="5"/>
      <c r="O268" s="5"/>
      <c r="P268" s="5"/>
      <c r="Q268" s="5"/>
      <c r="R268" s="5"/>
      <c r="S268" s="5"/>
      <c r="T268" s="5"/>
      <c r="U268" s="5"/>
      <c r="V268" s="1" t="str">
        <f t="shared" si="64"/>
        <v/>
      </c>
      <c r="W268" s="1" t="str">
        <f t="shared" si="65"/>
        <v/>
      </c>
      <c r="X268" s="1" t="str">
        <f t="shared" si="65"/>
        <v/>
      </c>
      <c r="Y268" s="1" t="str">
        <f t="shared" si="65"/>
        <v/>
      </c>
      <c r="Z268" s="1" t="e">
        <f t="shared" si="66"/>
        <v>#N/A</v>
      </c>
      <c r="AA268" s="3"/>
      <c r="AB268" s="13" t="e">
        <f t="shared" si="58"/>
        <v>#N/A</v>
      </c>
      <c r="AC268" s="13" t="e">
        <f t="shared" si="59"/>
        <v>#N/A</v>
      </c>
      <c r="AD268" s="13" t="e">
        <f t="shared" si="60"/>
        <v>#N/A</v>
      </c>
      <c r="AE268" s="13" t="e">
        <f t="shared" si="61"/>
        <v>#N/A</v>
      </c>
      <c r="AF268" s="13" t="e">
        <f t="shared" si="62"/>
        <v>#N/A</v>
      </c>
      <c r="AG268" s="13" t="e">
        <f t="shared" si="63"/>
        <v>#N/A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T268" s="107"/>
      <c r="BA268" s="11"/>
      <c r="BB268" s="11"/>
      <c r="BC268" s="11"/>
      <c r="BD268" s="11"/>
      <c r="BE268" s="11"/>
      <c r="BH268" s="11"/>
      <c r="BI268" s="11"/>
      <c r="BJ268" s="11"/>
      <c r="BK268" s="11"/>
      <c r="BL268" s="11"/>
      <c r="BM268" s="11"/>
      <c r="BN268" s="11"/>
    </row>
    <row r="269" spans="1:66" s="1" customFormat="1" x14ac:dyDescent="0.3">
      <c r="A269" s="11"/>
      <c r="B269" s="1" t="e">
        <f t="shared" si="57"/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118"/>
      <c r="N269" s="5"/>
      <c r="O269" s="5"/>
      <c r="P269" s="5"/>
      <c r="Q269" s="5"/>
      <c r="R269" s="5"/>
      <c r="S269" s="5"/>
      <c r="T269" s="5"/>
      <c r="U269" s="5"/>
      <c r="V269" s="1" t="str">
        <f t="shared" si="64"/>
        <v/>
      </c>
      <c r="W269" s="1" t="str">
        <f t="shared" si="65"/>
        <v/>
      </c>
      <c r="X269" s="1" t="str">
        <f t="shared" si="65"/>
        <v/>
      </c>
      <c r="Y269" s="1" t="str">
        <f t="shared" si="65"/>
        <v/>
      </c>
      <c r="Z269" s="1" t="e">
        <f t="shared" si="66"/>
        <v>#N/A</v>
      </c>
      <c r="AA269" s="3"/>
      <c r="AB269" s="13" t="e">
        <f t="shared" si="58"/>
        <v>#N/A</v>
      </c>
      <c r="AC269" s="13" t="e">
        <f t="shared" si="59"/>
        <v>#N/A</v>
      </c>
      <c r="AD269" s="13" t="e">
        <f t="shared" si="60"/>
        <v>#N/A</v>
      </c>
      <c r="AE269" s="13" t="e">
        <f t="shared" si="61"/>
        <v>#N/A</v>
      </c>
      <c r="AF269" s="13" t="e">
        <f t="shared" si="62"/>
        <v>#N/A</v>
      </c>
      <c r="AG269" s="13" t="e">
        <f t="shared" si="63"/>
        <v>#N/A</v>
      </c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T269" s="107"/>
      <c r="BA269" s="11"/>
      <c r="BB269" s="11"/>
      <c r="BC269" s="11"/>
      <c r="BD269" s="11"/>
      <c r="BE269" s="11"/>
      <c r="BH269" s="11"/>
      <c r="BI269" s="11"/>
      <c r="BJ269" s="11"/>
      <c r="BK269" s="11"/>
      <c r="BL269" s="11"/>
      <c r="BM269" s="11"/>
      <c r="BN269" s="11"/>
    </row>
    <row r="270" spans="1:66" s="1" customFormat="1" x14ac:dyDescent="0.3">
      <c r="A270" s="11"/>
      <c r="B270" s="1" t="e">
        <f t="shared" ref="B270:B333" si="67">IF(C270="",NA(),E270+G270+H270+I270)</f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118"/>
      <c r="N270" s="5"/>
      <c r="O270" s="5"/>
      <c r="P270" s="5"/>
      <c r="Q270" s="5"/>
      <c r="R270" s="5"/>
      <c r="S270" s="5"/>
      <c r="T270" s="5"/>
      <c r="U270" s="5"/>
      <c r="V270" s="1" t="str">
        <f t="shared" si="64"/>
        <v/>
      </c>
      <c r="W270" s="1" t="str">
        <f t="shared" si="65"/>
        <v/>
      </c>
      <c r="X270" s="1" t="str">
        <f t="shared" si="65"/>
        <v/>
      </c>
      <c r="Y270" s="1" t="str">
        <f t="shared" si="65"/>
        <v/>
      </c>
      <c r="Z270" s="1" t="e">
        <f t="shared" si="66"/>
        <v>#N/A</v>
      </c>
      <c r="AA270" s="3"/>
      <c r="AB270" s="13" t="e">
        <f t="shared" ref="AB270:AB333" si="68">IF(OR(ISNA(B270),B270=0),NA(),I270/B270)</f>
        <v>#N/A</v>
      </c>
      <c r="AC270" s="13" t="e">
        <f t="shared" ref="AC270:AC333" si="69">IF(OR(ISNA(B270),B270=0),NA(),B270/$AC$11)</f>
        <v>#N/A</v>
      </c>
      <c r="AD270" s="13" t="e">
        <f t="shared" ref="AD270:AD333" si="70">IF(OR(ISNA(B270),B270=0),NA(),E270/$AC$11)</f>
        <v>#N/A</v>
      </c>
      <c r="AE270" s="13" t="e">
        <f t="shared" ref="AE270:AE333" si="71">IF(OR(ISNA(B270),B270=0),NA(),G270/$AC$11)</f>
        <v>#N/A</v>
      </c>
      <c r="AF270" s="13" t="e">
        <f t="shared" ref="AF270:AF333" si="72">IF(OR(ISNA(B270),B270=0),NA(),I270/$AC$11)</f>
        <v>#N/A</v>
      </c>
      <c r="AG270" s="13" t="e">
        <f t="shared" ref="AG270:AG333" si="73">+IF(OR(ISNA(B270),B270=0),NA(),Z270/$AC$11)</f>
        <v>#N/A</v>
      </c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T270" s="107"/>
      <c r="BA270" s="11"/>
      <c r="BB270" s="11"/>
      <c r="BC270" s="11"/>
      <c r="BD270" s="11"/>
      <c r="BE270" s="11"/>
      <c r="BH270" s="11"/>
      <c r="BI270" s="11"/>
      <c r="BJ270" s="11"/>
      <c r="BK270" s="11"/>
      <c r="BL270" s="11"/>
      <c r="BM270" s="11"/>
      <c r="BN270" s="11"/>
    </row>
    <row r="271" spans="1:66" s="1" customFormat="1" x14ac:dyDescent="0.3">
      <c r="A271" s="11"/>
      <c r="B271" s="1" t="e">
        <f t="shared" si="67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118"/>
      <c r="N271" s="5"/>
      <c r="O271" s="5"/>
      <c r="P271" s="5"/>
      <c r="Q271" s="5"/>
      <c r="R271" s="5"/>
      <c r="S271" s="5"/>
      <c r="T271" s="5"/>
      <c r="U271" s="5"/>
      <c r="V271" s="1" t="str">
        <f t="shared" si="64"/>
        <v/>
      </c>
      <c r="W271" s="1" t="str">
        <f t="shared" si="65"/>
        <v/>
      </c>
      <c r="X271" s="1" t="str">
        <f t="shared" si="65"/>
        <v/>
      </c>
      <c r="Y271" s="1" t="str">
        <f t="shared" si="65"/>
        <v/>
      </c>
      <c r="Z271" s="1" t="e">
        <f t="shared" si="66"/>
        <v>#N/A</v>
      </c>
      <c r="AA271" s="3"/>
      <c r="AB271" s="13" t="e">
        <f t="shared" si="68"/>
        <v>#N/A</v>
      </c>
      <c r="AC271" s="13" t="e">
        <f t="shared" si="69"/>
        <v>#N/A</v>
      </c>
      <c r="AD271" s="13" t="e">
        <f t="shared" si="70"/>
        <v>#N/A</v>
      </c>
      <c r="AE271" s="13" t="e">
        <f t="shared" si="71"/>
        <v>#N/A</v>
      </c>
      <c r="AF271" s="13" t="e">
        <f t="shared" si="72"/>
        <v>#N/A</v>
      </c>
      <c r="AG271" s="13" t="e">
        <f t="shared" si="73"/>
        <v>#N/A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T271" s="107"/>
      <c r="BA271" s="11"/>
      <c r="BB271" s="11"/>
      <c r="BC271" s="11"/>
      <c r="BD271" s="11"/>
      <c r="BE271" s="11"/>
      <c r="BH271" s="11"/>
      <c r="BI271" s="11"/>
      <c r="BJ271" s="11"/>
      <c r="BK271" s="11"/>
      <c r="BL271" s="11"/>
      <c r="BM271" s="11"/>
      <c r="BN271" s="11"/>
    </row>
    <row r="272" spans="1:66" s="1" customFormat="1" x14ac:dyDescent="0.3">
      <c r="A272" s="11"/>
      <c r="B272" s="1" t="e">
        <f t="shared" si="67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118"/>
      <c r="N272" s="5"/>
      <c r="O272" s="5"/>
      <c r="P272" s="5"/>
      <c r="Q272" s="5"/>
      <c r="R272" s="5"/>
      <c r="S272" s="5"/>
      <c r="T272" s="5"/>
      <c r="U272" s="5"/>
      <c r="V272" s="1" t="str">
        <f t="shared" ref="V272:V335" si="74">IF($C272="","",E272-E271)</f>
        <v/>
      </c>
      <c r="W272" s="1" t="str">
        <f t="shared" ref="W272:Y335" si="75">IF($C272="","",G272-G271)</f>
        <v/>
      </c>
      <c r="X272" s="1" t="str">
        <f t="shared" si="75"/>
        <v/>
      </c>
      <c r="Y272" s="1" t="str">
        <f t="shared" si="75"/>
        <v/>
      </c>
      <c r="Z272" s="1" t="e">
        <f t="shared" ref="Z272:Z335" si="76">IF(OR($C272="",ISNA($C272)),NA(),V272+W272+X272+Y272)</f>
        <v>#N/A</v>
      </c>
      <c r="AA272" s="3"/>
      <c r="AB272" s="13" t="e">
        <f t="shared" si="68"/>
        <v>#N/A</v>
      </c>
      <c r="AC272" s="13" t="e">
        <f t="shared" si="69"/>
        <v>#N/A</v>
      </c>
      <c r="AD272" s="13" t="e">
        <f t="shared" si="70"/>
        <v>#N/A</v>
      </c>
      <c r="AE272" s="13" t="e">
        <f t="shared" si="71"/>
        <v>#N/A</v>
      </c>
      <c r="AF272" s="13" t="e">
        <f t="shared" si="72"/>
        <v>#N/A</v>
      </c>
      <c r="AG272" s="13" t="e">
        <f t="shared" si="73"/>
        <v>#N/A</v>
      </c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T272" s="107"/>
      <c r="BA272" s="11"/>
      <c r="BB272" s="11"/>
      <c r="BC272" s="11"/>
      <c r="BD272" s="11"/>
      <c r="BE272" s="11"/>
      <c r="BH272" s="11"/>
      <c r="BI272" s="11"/>
      <c r="BJ272" s="11"/>
      <c r="BK272" s="11"/>
      <c r="BL272" s="11"/>
      <c r="BM272" s="11"/>
      <c r="BN272" s="11"/>
    </row>
    <row r="273" spans="1:66" s="1" customFormat="1" x14ac:dyDescent="0.3">
      <c r="A273" s="11"/>
      <c r="B273" s="1" t="e">
        <f t="shared" si="67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118"/>
      <c r="N273" s="5"/>
      <c r="O273" s="5"/>
      <c r="P273" s="5"/>
      <c r="Q273" s="5"/>
      <c r="R273" s="5"/>
      <c r="S273" s="5"/>
      <c r="T273" s="5"/>
      <c r="U273" s="5"/>
      <c r="V273" s="1" t="str">
        <f t="shared" si="74"/>
        <v/>
      </c>
      <c r="W273" s="1" t="str">
        <f t="shared" si="75"/>
        <v/>
      </c>
      <c r="X273" s="1" t="str">
        <f t="shared" si="75"/>
        <v/>
      </c>
      <c r="Y273" s="1" t="str">
        <f t="shared" si="75"/>
        <v/>
      </c>
      <c r="Z273" s="1" t="e">
        <f t="shared" si="76"/>
        <v>#N/A</v>
      </c>
      <c r="AA273" s="3"/>
      <c r="AB273" s="13" t="e">
        <f t="shared" si="68"/>
        <v>#N/A</v>
      </c>
      <c r="AC273" s="13" t="e">
        <f t="shared" si="69"/>
        <v>#N/A</v>
      </c>
      <c r="AD273" s="13" t="e">
        <f t="shared" si="70"/>
        <v>#N/A</v>
      </c>
      <c r="AE273" s="13" t="e">
        <f t="shared" si="71"/>
        <v>#N/A</v>
      </c>
      <c r="AF273" s="13" t="e">
        <f t="shared" si="72"/>
        <v>#N/A</v>
      </c>
      <c r="AG273" s="13" t="e">
        <f t="shared" si="73"/>
        <v>#N/A</v>
      </c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T273" s="107"/>
      <c r="BA273" s="11"/>
      <c r="BB273" s="11"/>
      <c r="BC273" s="11"/>
      <c r="BD273" s="11"/>
      <c r="BE273" s="11"/>
      <c r="BH273" s="11"/>
      <c r="BI273" s="11"/>
      <c r="BJ273" s="11"/>
      <c r="BK273" s="11"/>
      <c r="BL273" s="11"/>
      <c r="BM273" s="11"/>
      <c r="BN273" s="11"/>
    </row>
    <row r="274" spans="1:66" s="1" customFormat="1" x14ac:dyDescent="0.3">
      <c r="A274" s="11"/>
      <c r="B274" s="1" t="e">
        <f t="shared" si="67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118"/>
      <c r="N274" s="5"/>
      <c r="O274" s="5"/>
      <c r="P274" s="5"/>
      <c r="Q274" s="5"/>
      <c r="R274" s="5"/>
      <c r="S274" s="5"/>
      <c r="T274" s="5"/>
      <c r="U274" s="5"/>
      <c r="V274" s="1" t="str">
        <f t="shared" si="74"/>
        <v/>
      </c>
      <c r="W274" s="1" t="str">
        <f t="shared" si="75"/>
        <v/>
      </c>
      <c r="X274" s="1" t="str">
        <f t="shared" si="75"/>
        <v/>
      </c>
      <c r="Y274" s="1" t="str">
        <f t="shared" si="75"/>
        <v/>
      </c>
      <c r="Z274" s="1" t="e">
        <f t="shared" si="76"/>
        <v>#N/A</v>
      </c>
      <c r="AA274" s="3"/>
      <c r="AB274" s="13" t="e">
        <f t="shared" si="68"/>
        <v>#N/A</v>
      </c>
      <c r="AC274" s="13" t="e">
        <f t="shared" si="69"/>
        <v>#N/A</v>
      </c>
      <c r="AD274" s="13" t="e">
        <f t="shared" si="70"/>
        <v>#N/A</v>
      </c>
      <c r="AE274" s="13" t="e">
        <f t="shared" si="71"/>
        <v>#N/A</v>
      </c>
      <c r="AF274" s="13" t="e">
        <f t="shared" si="72"/>
        <v>#N/A</v>
      </c>
      <c r="AG274" s="13" t="e">
        <f t="shared" si="73"/>
        <v>#N/A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T274" s="107"/>
      <c r="BA274" s="11"/>
      <c r="BB274" s="11"/>
      <c r="BC274" s="11"/>
      <c r="BD274" s="11"/>
      <c r="BE274" s="11"/>
      <c r="BH274" s="11"/>
      <c r="BI274" s="11"/>
      <c r="BJ274" s="11"/>
      <c r="BK274" s="11"/>
      <c r="BL274" s="11"/>
      <c r="BM274" s="11"/>
      <c r="BN274" s="11"/>
    </row>
    <row r="275" spans="1:66" s="1" customFormat="1" x14ac:dyDescent="0.3">
      <c r="A275" s="11"/>
      <c r="B275" s="1" t="e">
        <f t="shared" si="67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118"/>
      <c r="N275" s="5"/>
      <c r="O275" s="5"/>
      <c r="P275" s="5"/>
      <c r="Q275" s="5"/>
      <c r="R275" s="5"/>
      <c r="S275" s="5"/>
      <c r="T275" s="5"/>
      <c r="U275" s="5"/>
      <c r="V275" s="1" t="str">
        <f t="shared" si="74"/>
        <v/>
      </c>
      <c r="W275" s="1" t="str">
        <f t="shared" si="75"/>
        <v/>
      </c>
      <c r="X275" s="1" t="str">
        <f t="shared" si="75"/>
        <v/>
      </c>
      <c r="Y275" s="1" t="str">
        <f t="shared" si="75"/>
        <v/>
      </c>
      <c r="Z275" s="1" t="e">
        <f t="shared" si="76"/>
        <v>#N/A</v>
      </c>
      <c r="AA275" s="3"/>
      <c r="AB275" s="13" t="e">
        <f t="shared" si="68"/>
        <v>#N/A</v>
      </c>
      <c r="AC275" s="13" t="e">
        <f t="shared" si="69"/>
        <v>#N/A</v>
      </c>
      <c r="AD275" s="13" t="e">
        <f t="shared" si="70"/>
        <v>#N/A</v>
      </c>
      <c r="AE275" s="13" t="e">
        <f t="shared" si="71"/>
        <v>#N/A</v>
      </c>
      <c r="AF275" s="13" t="e">
        <f t="shared" si="72"/>
        <v>#N/A</v>
      </c>
      <c r="AG275" s="13" t="e">
        <f t="shared" si="73"/>
        <v>#N/A</v>
      </c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T275" s="107"/>
      <c r="BA275" s="11"/>
      <c r="BB275" s="11"/>
      <c r="BC275" s="11"/>
      <c r="BD275" s="11"/>
      <c r="BE275" s="11"/>
      <c r="BH275" s="11"/>
      <c r="BI275" s="11"/>
      <c r="BJ275" s="11"/>
      <c r="BK275" s="11"/>
      <c r="BL275" s="11"/>
      <c r="BM275" s="11"/>
      <c r="BN275" s="11"/>
    </row>
    <row r="276" spans="1:66" s="1" customFormat="1" x14ac:dyDescent="0.3">
      <c r="A276" s="11"/>
      <c r="B276" s="1" t="e">
        <f t="shared" si="67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118"/>
      <c r="N276" s="5"/>
      <c r="O276" s="5"/>
      <c r="P276" s="5"/>
      <c r="Q276" s="5"/>
      <c r="R276" s="5"/>
      <c r="S276" s="5"/>
      <c r="T276" s="5"/>
      <c r="U276" s="5"/>
      <c r="V276" s="1" t="str">
        <f t="shared" si="74"/>
        <v/>
      </c>
      <c r="W276" s="1" t="str">
        <f t="shared" si="75"/>
        <v/>
      </c>
      <c r="X276" s="1" t="str">
        <f t="shared" si="75"/>
        <v/>
      </c>
      <c r="Y276" s="1" t="str">
        <f t="shared" si="75"/>
        <v/>
      </c>
      <c r="Z276" s="1" t="e">
        <f t="shared" si="76"/>
        <v>#N/A</v>
      </c>
      <c r="AA276" s="3"/>
      <c r="AB276" s="13" t="e">
        <f t="shared" si="68"/>
        <v>#N/A</v>
      </c>
      <c r="AC276" s="13" t="e">
        <f t="shared" si="69"/>
        <v>#N/A</v>
      </c>
      <c r="AD276" s="13" t="e">
        <f t="shared" si="70"/>
        <v>#N/A</v>
      </c>
      <c r="AE276" s="13" t="e">
        <f t="shared" si="71"/>
        <v>#N/A</v>
      </c>
      <c r="AF276" s="13" t="e">
        <f t="shared" si="72"/>
        <v>#N/A</v>
      </c>
      <c r="AG276" s="13" t="e">
        <f t="shared" si="73"/>
        <v>#N/A</v>
      </c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T276" s="107"/>
      <c r="BA276" s="11"/>
      <c r="BB276" s="11"/>
      <c r="BC276" s="11"/>
      <c r="BD276" s="11"/>
      <c r="BE276" s="11"/>
      <c r="BH276" s="11"/>
      <c r="BI276" s="11"/>
      <c r="BJ276" s="11"/>
      <c r="BK276" s="11"/>
      <c r="BL276" s="11"/>
      <c r="BM276" s="11"/>
      <c r="BN276" s="11"/>
    </row>
    <row r="277" spans="1:66" s="1" customFormat="1" x14ac:dyDescent="0.3">
      <c r="A277" s="11"/>
      <c r="B277" s="1" t="e">
        <f t="shared" si="67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118"/>
      <c r="N277" s="5"/>
      <c r="O277" s="5"/>
      <c r="P277" s="5"/>
      <c r="Q277" s="5"/>
      <c r="R277" s="5"/>
      <c r="S277" s="5"/>
      <c r="T277" s="5"/>
      <c r="U277" s="5"/>
      <c r="V277" s="1" t="str">
        <f t="shared" si="74"/>
        <v/>
      </c>
      <c r="W277" s="1" t="str">
        <f t="shared" si="75"/>
        <v/>
      </c>
      <c r="X277" s="1" t="str">
        <f t="shared" si="75"/>
        <v/>
      </c>
      <c r="Y277" s="1" t="str">
        <f t="shared" si="75"/>
        <v/>
      </c>
      <c r="Z277" s="1" t="e">
        <f t="shared" si="76"/>
        <v>#N/A</v>
      </c>
      <c r="AA277" s="3"/>
      <c r="AB277" s="13" t="e">
        <f t="shared" si="68"/>
        <v>#N/A</v>
      </c>
      <c r="AC277" s="13" t="e">
        <f t="shared" si="69"/>
        <v>#N/A</v>
      </c>
      <c r="AD277" s="13" t="e">
        <f t="shared" si="70"/>
        <v>#N/A</v>
      </c>
      <c r="AE277" s="13" t="e">
        <f t="shared" si="71"/>
        <v>#N/A</v>
      </c>
      <c r="AF277" s="13" t="e">
        <f t="shared" si="72"/>
        <v>#N/A</v>
      </c>
      <c r="AG277" s="13" t="e">
        <f t="shared" si="73"/>
        <v>#N/A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T277" s="107"/>
      <c r="BA277" s="11"/>
      <c r="BB277" s="11"/>
      <c r="BC277" s="11"/>
      <c r="BD277" s="11"/>
      <c r="BE277" s="11"/>
      <c r="BH277" s="11"/>
      <c r="BI277" s="11"/>
      <c r="BJ277" s="11"/>
      <c r="BK277" s="11"/>
      <c r="BL277" s="11"/>
      <c r="BM277" s="11"/>
      <c r="BN277" s="11"/>
    </row>
    <row r="278" spans="1:66" s="1" customFormat="1" x14ac:dyDescent="0.3">
      <c r="A278" s="11"/>
      <c r="B278" s="1" t="e">
        <f t="shared" si="67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118"/>
      <c r="N278" s="5"/>
      <c r="O278" s="5"/>
      <c r="P278" s="5"/>
      <c r="Q278" s="5"/>
      <c r="R278" s="5"/>
      <c r="S278" s="5"/>
      <c r="T278" s="5"/>
      <c r="U278" s="5"/>
      <c r="V278" s="1" t="str">
        <f t="shared" si="74"/>
        <v/>
      </c>
      <c r="W278" s="1" t="str">
        <f t="shared" si="75"/>
        <v/>
      </c>
      <c r="X278" s="1" t="str">
        <f t="shared" si="75"/>
        <v/>
      </c>
      <c r="Y278" s="1" t="str">
        <f t="shared" si="75"/>
        <v/>
      </c>
      <c r="Z278" s="1" t="e">
        <f t="shared" si="76"/>
        <v>#N/A</v>
      </c>
      <c r="AA278" s="3"/>
      <c r="AB278" s="13" t="e">
        <f t="shared" si="68"/>
        <v>#N/A</v>
      </c>
      <c r="AC278" s="13" t="e">
        <f t="shared" si="69"/>
        <v>#N/A</v>
      </c>
      <c r="AD278" s="13" t="e">
        <f t="shared" si="70"/>
        <v>#N/A</v>
      </c>
      <c r="AE278" s="13" t="e">
        <f t="shared" si="71"/>
        <v>#N/A</v>
      </c>
      <c r="AF278" s="13" t="e">
        <f t="shared" si="72"/>
        <v>#N/A</v>
      </c>
      <c r="AG278" s="13" t="e">
        <f t="shared" si="73"/>
        <v>#N/A</v>
      </c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T278" s="107"/>
      <c r="BA278" s="11"/>
      <c r="BB278" s="11"/>
      <c r="BC278" s="11"/>
      <c r="BD278" s="11"/>
      <c r="BE278" s="11"/>
      <c r="BH278" s="11"/>
      <c r="BI278" s="11"/>
      <c r="BJ278" s="11"/>
      <c r="BK278" s="11"/>
      <c r="BL278" s="11"/>
      <c r="BM278" s="11"/>
      <c r="BN278" s="11"/>
    </row>
    <row r="279" spans="1:66" s="1" customFormat="1" x14ac:dyDescent="0.3">
      <c r="A279" s="11"/>
      <c r="B279" s="1" t="e">
        <f t="shared" si="67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118"/>
      <c r="N279" s="5"/>
      <c r="O279" s="5"/>
      <c r="P279" s="5"/>
      <c r="Q279" s="5"/>
      <c r="R279" s="5"/>
      <c r="S279" s="5"/>
      <c r="T279" s="5"/>
      <c r="U279" s="5"/>
      <c r="V279" s="1" t="str">
        <f t="shared" si="74"/>
        <v/>
      </c>
      <c r="W279" s="1" t="str">
        <f t="shared" si="75"/>
        <v/>
      </c>
      <c r="X279" s="1" t="str">
        <f t="shared" si="75"/>
        <v/>
      </c>
      <c r="Y279" s="1" t="str">
        <f t="shared" si="75"/>
        <v/>
      </c>
      <c r="Z279" s="1" t="e">
        <f t="shared" si="76"/>
        <v>#N/A</v>
      </c>
      <c r="AA279" s="3"/>
      <c r="AB279" s="13" t="e">
        <f t="shared" si="68"/>
        <v>#N/A</v>
      </c>
      <c r="AC279" s="13" t="e">
        <f t="shared" si="69"/>
        <v>#N/A</v>
      </c>
      <c r="AD279" s="13" t="e">
        <f t="shared" si="70"/>
        <v>#N/A</v>
      </c>
      <c r="AE279" s="13" t="e">
        <f t="shared" si="71"/>
        <v>#N/A</v>
      </c>
      <c r="AF279" s="13" t="e">
        <f t="shared" si="72"/>
        <v>#N/A</v>
      </c>
      <c r="AG279" s="13" t="e">
        <f t="shared" si="73"/>
        <v>#N/A</v>
      </c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T279" s="107"/>
      <c r="BA279" s="11"/>
      <c r="BB279" s="11"/>
      <c r="BC279" s="11"/>
      <c r="BD279" s="11"/>
      <c r="BE279" s="11"/>
      <c r="BH279" s="11"/>
      <c r="BI279" s="11"/>
      <c r="BJ279" s="11"/>
      <c r="BK279" s="11"/>
      <c r="BL279" s="11"/>
      <c r="BM279" s="11"/>
      <c r="BN279" s="11"/>
    </row>
    <row r="280" spans="1:66" s="1" customFormat="1" x14ac:dyDescent="0.3">
      <c r="A280" s="11"/>
      <c r="B280" s="1" t="e">
        <f t="shared" si="67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118"/>
      <c r="N280" s="5"/>
      <c r="O280" s="5"/>
      <c r="P280" s="5"/>
      <c r="Q280" s="5"/>
      <c r="R280" s="5"/>
      <c r="S280" s="5"/>
      <c r="T280" s="5"/>
      <c r="U280" s="5"/>
      <c r="V280" s="1" t="str">
        <f t="shared" si="74"/>
        <v/>
      </c>
      <c r="W280" s="1" t="str">
        <f t="shared" si="75"/>
        <v/>
      </c>
      <c r="X280" s="1" t="str">
        <f t="shared" si="75"/>
        <v/>
      </c>
      <c r="Y280" s="1" t="str">
        <f t="shared" si="75"/>
        <v/>
      </c>
      <c r="Z280" s="1" t="e">
        <f t="shared" si="76"/>
        <v>#N/A</v>
      </c>
      <c r="AA280" s="3"/>
      <c r="AB280" s="13" t="e">
        <f t="shared" si="68"/>
        <v>#N/A</v>
      </c>
      <c r="AC280" s="13" t="e">
        <f t="shared" si="69"/>
        <v>#N/A</v>
      </c>
      <c r="AD280" s="13" t="e">
        <f t="shared" si="70"/>
        <v>#N/A</v>
      </c>
      <c r="AE280" s="13" t="e">
        <f t="shared" si="71"/>
        <v>#N/A</v>
      </c>
      <c r="AF280" s="13" t="e">
        <f t="shared" si="72"/>
        <v>#N/A</v>
      </c>
      <c r="AG280" s="13" t="e">
        <f t="shared" si="73"/>
        <v>#N/A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T280" s="107"/>
      <c r="BA280" s="11"/>
      <c r="BB280" s="11"/>
      <c r="BC280" s="11"/>
      <c r="BD280" s="11"/>
      <c r="BE280" s="11"/>
      <c r="BH280" s="11"/>
      <c r="BI280" s="11"/>
      <c r="BJ280" s="11"/>
      <c r="BK280" s="11"/>
      <c r="BL280" s="11"/>
      <c r="BM280" s="11"/>
      <c r="BN280" s="11"/>
    </row>
    <row r="281" spans="1:66" s="1" customFormat="1" x14ac:dyDescent="0.3">
      <c r="A281" s="11"/>
      <c r="B281" s="1" t="e">
        <f t="shared" si="67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118"/>
      <c r="N281" s="5"/>
      <c r="O281" s="5"/>
      <c r="P281" s="5"/>
      <c r="Q281" s="5"/>
      <c r="R281" s="5"/>
      <c r="S281" s="5"/>
      <c r="T281" s="5"/>
      <c r="U281" s="5"/>
      <c r="V281" s="1" t="str">
        <f t="shared" si="74"/>
        <v/>
      </c>
      <c r="W281" s="1" t="str">
        <f t="shared" si="75"/>
        <v/>
      </c>
      <c r="X281" s="1" t="str">
        <f t="shared" si="75"/>
        <v/>
      </c>
      <c r="Y281" s="1" t="str">
        <f t="shared" si="75"/>
        <v/>
      </c>
      <c r="Z281" s="1" t="e">
        <f t="shared" si="76"/>
        <v>#N/A</v>
      </c>
      <c r="AA281" s="3"/>
      <c r="AB281" s="13" t="e">
        <f t="shared" si="68"/>
        <v>#N/A</v>
      </c>
      <c r="AC281" s="13" t="e">
        <f t="shared" si="69"/>
        <v>#N/A</v>
      </c>
      <c r="AD281" s="13" t="e">
        <f t="shared" si="70"/>
        <v>#N/A</v>
      </c>
      <c r="AE281" s="13" t="e">
        <f t="shared" si="71"/>
        <v>#N/A</v>
      </c>
      <c r="AF281" s="13" t="e">
        <f t="shared" si="72"/>
        <v>#N/A</v>
      </c>
      <c r="AG281" s="13" t="e">
        <f t="shared" si="73"/>
        <v>#N/A</v>
      </c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T281" s="107"/>
      <c r="BA281" s="11"/>
      <c r="BB281" s="11"/>
      <c r="BC281" s="11"/>
      <c r="BD281" s="11"/>
      <c r="BE281" s="11"/>
      <c r="BH281" s="11"/>
      <c r="BI281" s="11"/>
      <c r="BJ281" s="11"/>
      <c r="BK281" s="11"/>
      <c r="BL281" s="11"/>
      <c r="BM281" s="11"/>
      <c r="BN281" s="11"/>
    </row>
    <row r="282" spans="1:66" s="1" customFormat="1" x14ac:dyDescent="0.3">
      <c r="A282" s="11"/>
      <c r="B282" s="1" t="e">
        <f t="shared" si="67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118"/>
      <c r="N282" s="5"/>
      <c r="O282" s="5"/>
      <c r="P282" s="5"/>
      <c r="Q282" s="5"/>
      <c r="R282" s="5"/>
      <c r="S282" s="5"/>
      <c r="T282" s="5"/>
      <c r="U282" s="5"/>
      <c r="V282" s="1" t="str">
        <f t="shared" si="74"/>
        <v/>
      </c>
      <c r="W282" s="1" t="str">
        <f t="shared" si="75"/>
        <v/>
      </c>
      <c r="X282" s="1" t="str">
        <f t="shared" si="75"/>
        <v/>
      </c>
      <c r="Y282" s="1" t="str">
        <f t="shared" si="75"/>
        <v/>
      </c>
      <c r="Z282" s="1" t="e">
        <f t="shared" si="76"/>
        <v>#N/A</v>
      </c>
      <c r="AA282" s="3"/>
      <c r="AB282" s="13" t="e">
        <f t="shared" si="68"/>
        <v>#N/A</v>
      </c>
      <c r="AC282" s="13" t="e">
        <f t="shared" si="69"/>
        <v>#N/A</v>
      </c>
      <c r="AD282" s="13" t="e">
        <f t="shared" si="70"/>
        <v>#N/A</v>
      </c>
      <c r="AE282" s="13" t="e">
        <f t="shared" si="71"/>
        <v>#N/A</v>
      </c>
      <c r="AF282" s="13" t="e">
        <f t="shared" si="72"/>
        <v>#N/A</v>
      </c>
      <c r="AG282" s="13" t="e">
        <f t="shared" si="73"/>
        <v>#N/A</v>
      </c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T282" s="107"/>
      <c r="BA282" s="11"/>
      <c r="BB282" s="11"/>
      <c r="BC282" s="11"/>
      <c r="BD282" s="11"/>
      <c r="BE282" s="11"/>
      <c r="BH282" s="11"/>
      <c r="BI282" s="11"/>
      <c r="BJ282" s="11"/>
      <c r="BK282" s="11"/>
      <c r="BL282" s="11"/>
      <c r="BM282" s="11"/>
      <c r="BN282" s="11"/>
    </row>
    <row r="283" spans="1:66" s="1" customFormat="1" x14ac:dyDescent="0.3">
      <c r="A283" s="11"/>
      <c r="B283" s="1" t="e">
        <f t="shared" si="67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118"/>
      <c r="N283" s="5"/>
      <c r="O283" s="5"/>
      <c r="P283" s="5"/>
      <c r="Q283" s="5"/>
      <c r="R283" s="5"/>
      <c r="S283" s="5"/>
      <c r="T283" s="5"/>
      <c r="U283" s="5"/>
      <c r="V283" s="1" t="str">
        <f t="shared" si="74"/>
        <v/>
      </c>
      <c r="W283" s="1" t="str">
        <f t="shared" si="75"/>
        <v/>
      </c>
      <c r="X283" s="1" t="str">
        <f t="shared" si="75"/>
        <v/>
      </c>
      <c r="Y283" s="1" t="str">
        <f t="shared" si="75"/>
        <v/>
      </c>
      <c r="Z283" s="1" t="e">
        <f t="shared" si="76"/>
        <v>#N/A</v>
      </c>
      <c r="AA283" s="3"/>
      <c r="AB283" s="13" t="e">
        <f t="shared" si="68"/>
        <v>#N/A</v>
      </c>
      <c r="AC283" s="13" t="e">
        <f t="shared" si="69"/>
        <v>#N/A</v>
      </c>
      <c r="AD283" s="13" t="e">
        <f t="shared" si="70"/>
        <v>#N/A</v>
      </c>
      <c r="AE283" s="13" t="e">
        <f t="shared" si="71"/>
        <v>#N/A</v>
      </c>
      <c r="AF283" s="13" t="e">
        <f t="shared" si="72"/>
        <v>#N/A</v>
      </c>
      <c r="AG283" s="13" t="e">
        <f t="shared" si="73"/>
        <v>#N/A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T283" s="107"/>
      <c r="BA283" s="11"/>
      <c r="BB283" s="11"/>
      <c r="BC283" s="11"/>
      <c r="BD283" s="11"/>
      <c r="BE283" s="11"/>
      <c r="BH283" s="11"/>
      <c r="BI283" s="11"/>
      <c r="BJ283" s="11"/>
      <c r="BK283" s="11"/>
      <c r="BL283" s="11"/>
      <c r="BM283" s="11"/>
      <c r="BN283" s="11"/>
    </row>
    <row r="284" spans="1:66" s="1" customFormat="1" x14ac:dyDescent="0.3">
      <c r="A284" s="11"/>
      <c r="B284" s="1" t="e">
        <f t="shared" si="67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118"/>
      <c r="N284" s="5"/>
      <c r="O284" s="5"/>
      <c r="P284" s="5"/>
      <c r="Q284" s="5"/>
      <c r="R284" s="5"/>
      <c r="S284" s="5"/>
      <c r="T284" s="5"/>
      <c r="U284" s="5"/>
      <c r="V284" s="1" t="str">
        <f t="shared" si="74"/>
        <v/>
      </c>
      <c r="W284" s="1" t="str">
        <f t="shared" si="75"/>
        <v/>
      </c>
      <c r="X284" s="1" t="str">
        <f t="shared" si="75"/>
        <v/>
      </c>
      <c r="Y284" s="1" t="str">
        <f t="shared" si="75"/>
        <v/>
      </c>
      <c r="Z284" s="1" t="e">
        <f t="shared" si="76"/>
        <v>#N/A</v>
      </c>
      <c r="AA284" s="3"/>
      <c r="AB284" s="13" t="e">
        <f t="shared" si="68"/>
        <v>#N/A</v>
      </c>
      <c r="AC284" s="13" t="e">
        <f t="shared" si="69"/>
        <v>#N/A</v>
      </c>
      <c r="AD284" s="13" t="e">
        <f t="shared" si="70"/>
        <v>#N/A</v>
      </c>
      <c r="AE284" s="13" t="e">
        <f t="shared" si="71"/>
        <v>#N/A</v>
      </c>
      <c r="AF284" s="13" t="e">
        <f t="shared" si="72"/>
        <v>#N/A</v>
      </c>
      <c r="AG284" s="13" t="e">
        <f t="shared" si="73"/>
        <v>#N/A</v>
      </c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T284" s="107"/>
      <c r="BA284" s="11"/>
      <c r="BB284" s="11"/>
      <c r="BC284" s="11"/>
      <c r="BD284" s="11"/>
      <c r="BE284" s="11"/>
      <c r="BH284" s="11"/>
      <c r="BI284" s="11"/>
      <c r="BJ284" s="11"/>
      <c r="BK284" s="11"/>
      <c r="BL284" s="11"/>
      <c r="BM284" s="11"/>
      <c r="BN284" s="11"/>
    </row>
    <row r="285" spans="1:66" s="1" customFormat="1" x14ac:dyDescent="0.3">
      <c r="A285" s="11"/>
      <c r="B285" s="1" t="e">
        <f t="shared" si="67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118"/>
      <c r="N285" s="5"/>
      <c r="O285" s="5"/>
      <c r="P285" s="5"/>
      <c r="Q285" s="5"/>
      <c r="R285" s="5"/>
      <c r="S285" s="5"/>
      <c r="T285" s="5"/>
      <c r="U285" s="5"/>
      <c r="V285" s="1" t="str">
        <f t="shared" si="74"/>
        <v/>
      </c>
      <c r="W285" s="1" t="str">
        <f t="shared" si="75"/>
        <v/>
      </c>
      <c r="X285" s="1" t="str">
        <f t="shared" si="75"/>
        <v/>
      </c>
      <c r="Y285" s="1" t="str">
        <f t="shared" si="75"/>
        <v/>
      </c>
      <c r="Z285" s="1" t="e">
        <f t="shared" si="76"/>
        <v>#N/A</v>
      </c>
      <c r="AA285" s="3"/>
      <c r="AB285" s="13" t="e">
        <f t="shared" si="68"/>
        <v>#N/A</v>
      </c>
      <c r="AC285" s="13" t="e">
        <f t="shared" si="69"/>
        <v>#N/A</v>
      </c>
      <c r="AD285" s="13" t="e">
        <f t="shared" si="70"/>
        <v>#N/A</v>
      </c>
      <c r="AE285" s="13" t="e">
        <f t="shared" si="71"/>
        <v>#N/A</v>
      </c>
      <c r="AF285" s="13" t="e">
        <f t="shared" si="72"/>
        <v>#N/A</v>
      </c>
      <c r="AG285" s="13" t="e">
        <f t="shared" si="73"/>
        <v>#N/A</v>
      </c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T285" s="107"/>
      <c r="BA285" s="11"/>
      <c r="BB285" s="11"/>
      <c r="BC285" s="11"/>
      <c r="BD285" s="11"/>
      <c r="BE285" s="11"/>
      <c r="BH285" s="11"/>
      <c r="BI285" s="11"/>
      <c r="BJ285" s="11"/>
      <c r="BK285" s="11"/>
      <c r="BL285" s="11"/>
      <c r="BM285" s="11"/>
      <c r="BN285" s="11"/>
    </row>
    <row r="286" spans="1:66" s="1" customFormat="1" x14ac:dyDescent="0.3">
      <c r="A286" s="11"/>
      <c r="B286" s="1" t="e">
        <f t="shared" si="67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118"/>
      <c r="N286" s="5"/>
      <c r="O286" s="5"/>
      <c r="P286" s="5"/>
      <c r="Q286" s="5"/>
      <c r="R286" s="5"/>
      <c r="S286" s="5"/>
      <c r="T286" s="5"/>
      <c r="U286" s="5"/>
      <c r="V286" s="1" t="str">
        <f t="shared" si="74"/>
        <v/>
      </c>
      <c r="W286" s="1" t="str">
        <f t="shared" si="75"/>
        <v/>
      </c>
      <c r="X286" s="1" t="str">
        <f t="shared" si="75"/>
        <v/>
      </c>
      <c r="Y286" s="1" t="str">
        <f t="shared" si="75"/>
        <v/>
      </c>
      <c r="Z286" s="1" t="e">
        <f t="shared" si="76"/>
        <v>#N/A</v>
      </c>
      <c r="AA286" s="3"/>
      <c r="AB286" s="13" t="e">
        <f t="shared" si="68"/>
        <v>#N/A</v>
      </c>
      <c r="AC286" s="13" t="e">
        <f t="shared" si="69"/>
        <v>#N/A</v>
      </c>
      <c r="AD286" s="13" t="e">
        <f t="shared" si="70"/>
        <v>#N/A</v>
      </c>
      <c r="AE286" s="13" t="e">
        <f t="shared" si="71"/>
        <v>#N/A</v>
      </c>
      <c r="AF286" s="13" t="e">
        <f t="shared" si="72"/>
        <v>#N/A</v>
      </c>
      <c r="AG286" s="13" t="e">
        <f t="shared" si="73"/>
        <v>#N/A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T286" s="107"/>
      <c r="BA286" s="11"/>
      <c r="BB286" s="11"/>
      <c r="BC286" s="11"/>
      <c r="BD286" s="11"/>
      <c r="BE286" s="11"/>
      <c r="BH286" s="11"/>
      <c r="BI286" s="11"/>
      <c r="BJ286" s="11"/>
      <c r="BK286" s="11"/>
      <c r="BL286" s="11"/>
      <c r="BM286" s="11"/>
      <c r="BN286" s="11"/>
    </row>
    <row r="287" spans="1:66" s="1" customFormat="1" x14ac:dyDescent="0.3">
      <c r="A287" s="11"/>
      <c r="B287" s="1" t="e">
        <f t="shared" si="67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118"/>
      <c r="N287" s="5"/>
      <c r="O287" s="5"/>
      <c r="P287" s="5"/>
      <c r="Q287" s="5"/>
      <c r="R287" s="5"/>
      <c r="S287" s="5"/>
      <c r="T287" s="5"/>
      <c r="U287" s="5"/>
      <c r="V287" s="1" t="str">
        <f t="shared" si="74"/>
        <v/>
      </c>
      <c r="W287" s="1" t="str">
        <f t="shared" si="75"/>
        <v/>
      </c>
      <c r="X287" s="1" t="str">
        <f t="shared" si="75"/>
        <v/>
      </c>
      <c r="Y287" s="1" t="str">
        <f t="shared" si="75"/>
        <v/>
      </c>
      <c r="Z287" s="1" t="e">
        <f t="shared" si="76"/>
        <v>#N/A</v>
      </c>
      <c r="AA287" s="3"/>
      <c r="AB287" s="13" t="e">
        <f t="shared" si="68"/>
        <v>#N/A</v>
      </c>
      <c r="AC287" s="13" t="e">
        <f t="shared" si="69"/>
        <v>#N/A</v>
      </c>
      <c r="AD287" s="13" t="e">
        <f t="shared" si="70"/>
        <v>#N/A</v>
      </c>
      <c r="AE287" s="13" t="e">
        <f t="shared" si="71"/>
        <v>#N/A</v>
      </c>
      <c r="AF287" s="13" t="e">
        <f t="shared" si="72"/>
        <v>#N/A</v>
      </c>
      <c r="AG287" s="13" t="e">
        <f t="shared" si="73"/>
        <v>#N/A</v>
      </c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T287" s="107"/>
      <c r="BA287" s="11"/>
      <c r="BB287" s="11"/>
      <c r="BC287" s="11"/>
      <c r="BD287" s="11"/>
      <c r="BE287" s="11"/>
      <c r="BH287" s="11"/>
      <c r="BI287" s="11"/>
      <c r="BJ287" s="11"/>
      <c r="BK287" s="11"/>
      <c r="BL287" s="11"/>
      <c r="BM287" s="11"/>
      <c r="BN287" s="11"/>
    </row>
    <row r="288" spans="1:66" s="1" customFormat="1" x14ac:dyDescent="0.3">
      <c r="A288" s="11"/>
      <c r="B288" s="1" t="e">
        <f t="shared" si="67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118"/>
      <c r="N288" s="5"/>
      <c r="O288" s="5"/>
      <c r="P288" s="5"/>
      <c r="Q288" s="5"/>
      <c r="R288" s="5"/>
      <c r="S288" s="5"/>
      <c r="T288" s="5"/>
      <c r="U288" s="5"/>
      <c r="V288" s="1" t="str">
        <f t="shared" si="74"/>
        <v/>
      </c>
      <c r="W288" s="1" t="str">
        <f t="shared" si="75"/>
        <v/>
      </c>
      <c r="X288" s="1" t="str">
        <f t="shared" si="75"/>
        <v/>
      </c>
      <c r="Y288" s="1" t="str">
        <f t="shared" si="75"/>
        <v/>
      </c>
      <c r="Z288" s="1" t="e">
        <f t="shared" si="76"/>
        <v>#N/A</v>
      </c>
      <c r="AA288" s="3"/>
      <c r="AB288" s="13" t="e">
        <f t="shared" si="68"/>
        <v>#N/A</v>
      </c>
      <c r="AC288" s="13" t="e">
        <f t="shared" si="69"/>
        <v>#N/A</v>
      </c>
      <c r="AD288" s="13" t="e">
        <f t="shared" si="70"/>
        <v>#N/A</v>
      </c>
      <c r="AE288" s="13" t="e">
        <f t="shared" si="71"/>
        <v>#N/A</v>
      </c>
      <c r="AF288" s="13" t="e">
        <f t="shared" si="72"/>
        <v>#N/A</v>
      </c>
      <c r="AG288" s="13" t="e">
        <f t="shared" si="73"/>
        <v>#N/A</v>
      </c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T288" s="107"/>
      <c r="BA288" s="11"/>
      <c r="BB288" s="11"/>
      <c r="BC288" s="11"/>
      <c r="BD288" s="11"/>
      <c r="BE288" s="11"/>
      <c r="BH288" s="11"/>
      <c r="BI288" s="11"/>
      <c r="BJ288" s="11"/>
      <c r="BK288" s="11"/>
      <c r="BL288" s="11"/>
      <c r="BM288" s="11"/>
      <c r="BN288" s="11"/>
    </row>
    <row r="289" spans="1:66" s="1" customFormat="1" x14ac:dyDescent="0.3">
      <c r="A289" s="11"/>
      <c r="B289" s="1" t="e">
        <f t="shared" si="67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118"/>
      <c r="N289" s="5"/>
      <c r="O289" s="5"/>
      <c r="P289" s="5"/>
      <c r="Q289" s="5"/>
      <c r="R289" s="5"/>
      <c r="S289" s="5"/>
      <c r="T289" s="5"/>
      <c r="U289" s="5"/>
      <c r="V289" s="1" t="str">
        <f t="shared" si="74"/>
        <v/>
      </c>
      <c r="W289" s="1" t="str">
        <f t="shared" si="75"/>
        <v/>
      </c>
      <c r="X289" s="1" t="str">
        <f t="shared" si="75"/>
        <v/>
      </c>
      <c r="Y289" s="1" t="str">
        <f t="shared" si="75"/>
        <v/>
      </c>
      <c r="Z289" s="1" t="e">
        <f t="shared" si="76"/>
        <v>#N/A</v>
      </c>
      <c r="AA289" s="3"/>
      <c r="AB289" s="13" t="e">
        <f t="shared" si="68"/>
        <v>#N/A</v>
      </c>
      <c r="AC289" s="13" t="e">
        <f t="shared" si="69"/>
        <v>#N/A</v>
      </c>
      <c r="AD289" s="13" t="e">
        <f t="shared" si="70"/>
        <v>#N/A</v>
      </c>
      <c r="AE289" s="13" t="e">
        <f t="shared" si="71"/>
        <v>#N/A</v>
      </c>
      <c r="AF289" s="13" t="e">
        <f t="shared" si="72"/>
        <v>#N/A</v>
      </c>
      <c r="AG289" s="13" t="e">
        <f t="shared" si="73"/>
        <v>#N/A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T289" s="107"/>
      <c r="BA289" s="11"/>
      <c r="BB289" s="11"/>
      <c r="BC289" s="11"/>
      <c r="BD289" s="11"/>
      <c r="BE289" s="11"/>
      <c r="BH289" s="11"/>
      <c r="BI289" s="11"/>
      <c r="BJ289" s="11"/>
      <c r="BK289" s="11"/>
      <c r="BL289" s="11"/>
      <c r="BM289" s="11"/>
      <c r="BN289" s="11"/>
    </row>
    <row r="290" spans="1:66" s="1" customFormat="1" x14ac:dyDescent="0.3">
      <c r="A290" s="11"/>
      <c r="B290" s="1" t="e">
        <f t="shared" si="67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118"/>
      <c r="N290" s="5"/>
      <c r="O290" s="5"/>
      <c r="P290" s="5"/>
      <c r="Q290" s="5"/>
      <c r="R290" s="5"/>
      <c r="S290" s="5"/>
      <c r="T290" s="5"/>
      <c r="U290" s="5"/>
      <c r="V290" s="1" t="str">
        <f t="shared" si="74"/>
        <v/>
      </c>
      <c r="W290" s="1" t="str">
        <f t="shared" si="75"/>
        <v/>
      </c>
      <c r="X290" s="1" t="str">
        <f t="shared" si="75"/>
        <v/>
      </c>
      <c r="Y290" s="1" t="str">
        <f t="shared" si="75"/>
        <v/>
      </c>
      <c r="Z290" s="1" t="e">
        <f t="shared" si="76"/>
        <v>#N/A</v>
      </c>
      <c r="AA290" s="3"/>
      <c r="AB290" s="13" t="e">
        <f t="shared" si="68"/>
        <v>#N/A</v>
      </c>
      <c r="AC290" s="13" t="e">
        <f t="shared" si="69"/>
        <v>#N/A</v>
      </c>
      <c r="AD290" s="13" t="e">
        <f t="shared" si="70"/>
        <v>#N/A</v>
      </c>
      <c r="AE290" s="13" t="e">
        <f t="shared" si="71"/>
        <v>#N/A</v>
      </c>
      <c r="AF290" s="13" t="e">
        <f t="shared" si="72"/>
        <v>#N/A</v>
      </c>
      <c r="AG290" s="13" t="e">
        <f t="shared" si="73"/>
        <v>#N/A</v>
      </c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T290" s="107"/>
      <c r="BA290" s="11"/>
      <c r="BB290" s="11"/>
      <c r="BC290" s="11"/>
      <c r="BD290" s="11"/>
      <c r="BE290" s="11"/>
      <c r="BH290" s="11"/>
      <c r="BI290" s="11"/>
      <c r="BJ290" s="11"/>
      <c r="BK290" s="11"/>
      <c r="BL290" s="11"/>
      <c r="BM290" s="11"/>
      <c r="BN290" s="11"/>
    </row>
    <row r="291" spans="1:66" s="1" customFormat="1" x14ac:dyDescent="0.3">
      <c r="A291" s="11"/>
      <c r="B291" s="1" t="e">
        <f t="shared" si="67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118"/>
      <c r="N291" s="5"/>
      <c r="O291" s="5"/>
      <c r="P291" s="5"/>
      <c r="Q291" s="5"/>
      <c r="R291" s="5"/>
      <c r="S291" s="5"/>
      <c r="T291" s="5"/>
      <c r="U291" s="5"/>
      <c r="V291" s="1" t="str">
        <f t="shared" si="74"/>
        <v/>
      </c>
      <c r="W291" s="1" t="str">
        <f t="shared" si="75"/>
        <v/>
      </c>
      <c r="X291" s="1" t="str">
        <f t="shared" si="75"/>
        <v/>
      </c>
      <c r="Y291" s="1" t="str">
        <f t="shared" si="75"/>
        <v/>
      </c>
      <c r="Z291" s="1" t="e">
        <f t="shared" si="76"/>
        <v>#N/A</v>
      </c>
      <c r="AA291" s="3"/>
      <c r="AB291" s="13" t="e">
        <f t="shared" si="68"/>
        <v>#N/A</v>
      </c>
      <c r="AC291" s="13" t="e">
        <f t="shared" si="69"/>
        <v>#N/A</v>
      </c>
      <c r="AD291" s="13" t="e">
        <f t="shared" si="70"/>
        <v>#N/A</v>
      </c>
      <c r="AE291" s="13" t="e">
        <f t="shared" si="71"/>
        <v>#N/A</v>
      </c>
      <c r="AF291" s="13" t="e">
        <f t="shared" si="72"/>
        <v>#N/A</v>
      </c>
      <c r="AG291" s="13" t="e">
        <f t="shared" si="73"/>
        <v>#N/A</v>
      </c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T291" s="107"/>
      <c r="BA291" s="11"/>
      <c r="BB291" s="11"/>
      <c r="BC291" s="11"/>
      <c r="BD291" s="11"/>
      <c r="BE291" s="11"/>
      <c r="BH291" s="11"/>
      <c r="BI291" s="11"/>
      <c r="BJ291" s="11"/>
      <c r="BK291" s="11"/>
      <c r="BL291" s="11"/>
      <c r="BM291" s="11"/>
      <c r="BN291" s="11"/>
    </row>
    <row r="292" spans="1:66" s="1" customFormat="1" x14ac:dyDescent="0.3">
      <c r="A292" s="11"/>
      <c r="B292" s="1" t="e">
        <f t="shared" si="67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118"/>
      <c r="N292" s="5"/>
      <c r="O292" s="5"/>
      <c r="P292" s="5"/>
      <c r="Q292" s="5"/>
      <c r="R292" s="5"/>
      <c r="S292" s="5"/>
      <c r="T292" s="5"/>
      <c r="U292" s="5"/>
      <c r="V292" s="1" t="str">
        <f t="shared" si="74"/>
        <v/>
      </c>
      <c r="W292" s="1" t="str">
        <f t="shared" si="75"/>
        <v/>
      </c>
      <c r="X292" s="1" t="str">
        <f t="shared" si="75"/>
        <v/>
      </c>
      <c r="Y292" s="1" t="str">
        <f t="shared" si="75"/>
        <v/>
      </c>
      <c r="Z292" s="1" t="e">
        <f t="shared" si="76"/>
        <v>#N/A</v>
      </c>
      <c r="AA292" s="3"/>
      <c r="AB292" s="13" t="e">
        <f t="shared" si="68"/>
        <v>#N/A</v>
      </c>
      <c r="AC292" s="13" t="e">
        <f t="shared" si="69"/>
        <v>#N/A</v>
      </c>
      <c r="AD292" s="13" t="e">
        <f t="shared" si="70"/>
        <v>#N/A</v>
      </c>
      <c r="AE292" s="13" t="e">
        <f t="shared" si="71"/>
        <v>#N/A</v>
      </c>
      <c r="AF292" s="13" t="e">
        <f t="shared" si="72"/>
        <v>#N/A</v>
      </c>
      <c r="AG292" s="13" t="e">
        <f t="shared" si="73"/>
        <v>#N/A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T292" s="107"/>
      <c r="BA292" s="11"/>
      <c r="BB292" s="11"/>
      <c r="BC292" s="11"/>
      <c r="BD292" s="11"/>
      <c r="BE292" s="11"/>
      <c r="BH292" s="11"/>
      <c r="BI292" s="11"/>
      <c r="BJ292" s="11"/>
      <c r="BK292" s="11"/>
      <c r="BL292" s="11"/>
      <c r="BM292" s="11"/>
      <c r="BN292" s="11"/>
    </row>
    <row r="293" spans="1:66" s="1" customFormat="1" x14ac:dyDescent="0.3">
      <c r="A293" s="11"/>
      <c r="B293" s="1" t="e">
        <f t="shared" si="67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118"/>
      <c r="N293" s="5"/>
      <c r="O293" s="5"/>
      <c r="P293" s="5"/>
      <c r="Q293" s="5"/>
      <c r="R293" s="5"/>
      <c r="S293" s="5"/>
      <c r="T293" s="5"/>
      <c r="U293" s="5"/>
      <c r="V293" s="1" t="str">
        <f t="shared" si="74"/>
        <v/>
      </c>
      <c r="W293" s="1" t="str">
        <f t="shared" si="75"/>
        <v/>
      </c>
      <c r="X293" s="1" t="str">
        <f t="shared" si="75"/>
        <v/>
      </c>
      <c r="Y293" s="1" t="str">
        <f t="shared" si="75"/>
        <v/>
      </c>
      <c r="Z293" s="1" t="e">
        <f t="shared" si="76"/>
        <v>#N/A</v>
      </c>
      <c r="AA293" s="3"/>
      <c r="AB293" s="13" t="e">
        <f t="shared" si="68"/>
        <v>#N/A</v>
      </c>
      <c r="AC293" s="13" t="e">
        <f t="shared" si="69"/>
        <v>#N/A</v>
      </c>
      <c r="AD293" s="13" t="e">
        <f t="shared" si="70"/>
        <v>#N/A</v>
      </c>
      <c r="AE293" s="13" t="e">
        <f t="shared" si="71"/>
        <v>#N/A</v>
      </c>
      <c r="AF293" s="13" t="e">
        <f t="shared" si="72"/>
        <v>#N/A</v>
      </c>
      <c r="AG293" s="13" t="e">
        <f t="shared" si="73"/>
        <v>#N/A</v>
      </c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T293" s="107"/>
      <c r="BA293" s="11"/>
      <c r="BB293" s="11"/>
      <c r="BC293" s="11"/>
      <c r="BD293" s="11"/>
      <c r="BE293" s="11"/>
      <c r="BH293" s="11"/>
      <c r="BI293" s="11"/>
      <c r="BJ293" s="11"/>
      <c r="BK293" s="11"/>
      <c r="BL293" s="11"/>
      <c r="BM293" s="11"/>
      <c r="BN293" s="11"/>
    </row>
    <row r="294" spans="1:66" s="1" customFormat="1" x14ac:dyDescent="0.3">
      <c r="A294" s="11"/>
      <c r="B294" s="1" t="e">
        <f t="shared" si="67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118"/>
      <c r="N294" s="5"/>
      <c r="O294" s="5"/>
      <c r="P294" s="5"/>
      <c r="Q294" s="5"/>
      <c r="R294" s="5"/>
      <c r="S294" s="5"/>
      <c r="T294" s="5"/>
      <c r="U294" s="5"/>
      <c r="V294" s="1" t="str">
        <f t="shared" si="74"/>
        <v/>
      </c>
      <c r="W294" s="1" t="str">
        <f t="shared" si="75"/>
        <v/>
      </c>
      <c r="X294" s="1" t="str">
        <f t="shared" si="75"/>
        <v/>
      </c>
      <c r="Y294" s="1" t="str">
        <f t="shared" si="75"/>
        <v/>
      </c>
      <c r="Z294" s="1" t="e">
        <f t="shared" si="76"/>
        <v>#N/A</v>
      </c>
      <c r="AA294" s="3"/>
      <c r="AB294" s="13" t="e">
        <f t="shared" si="68"/>
        <v>#N/A</v>
      </c>
      <c r="AC294" s="13" t="e">
        <f t="shared" si="69"/>
        <v>#N/A</v>
      </c>
      <c r="AD294" s="13" t="e">
        <f t="shared" si="70"/>
        <v>#N/A</v>
      </c>
      <c r="AE294" s="13" t="e">
        <f t="shared" si="71"/>
        <v>#N/A</v>
      </c>
      <c r="AF294" s="13" t="e">
        <f t="shared" si="72"/>
        <v>#N/A</v>
      </c>
      <c r="AG294" s="13" t="e">
        <f t="shared" si="73"/>
        <v>#N/A</v>
      </c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T294" s="107"/>
      <c r="BA294" s="11"/>
      <c r="BB294" s="11"/>
      <c r="BC294" s="11"/>
      <c r="BD294" s="11"/>
      <c r="BE294" s="11"/>
      <c r="BH294" s="11"/>
      <c r="BI294" s="11"/>
      <c r="BJ294" s="11"/>
      <c r="BK294" s="11"/>
      <c r="BL294" s="11"/>
      <c r="BM294" s="11"/>
      <c r="BN294" s="11"/>
    </row>
    <row r="295" spans="1:66" s="1" customFormat="1" x14ac:dyDescent="0.3">
      <c r="A295" s="11"/>
      <c r="B295" s="1" t="e">
        <f t="shared" si="67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118"/>
      <c r="N295" s="5"/>
      <c r="O295" s="5"/>
      <c r="P295" s="5"/>
      <c r="Q295" s="5"/>
      <c r="R295" s="5"/>
      <c r="S295" s="5"/>
      <c r="T295" s="5"/>
      <c r="U295" s="5"/>
      <c r="V295" s="1" t="str">
        <f t="shared" si="74"/>
        <v/>
      </c>
      <c r="W295" s="1" t="str">
        <f t="shared" si="75"/>
        <v/>
      </c>
      <c r="X295" s="1" t="str">
        <f t="shared" si="75"/>
        <v/>
      </c>
      <c r="Y295" s="1" t="str">
        <f t="shared" si="75"/>
        <v/>
      </c>
      <c r="Z295" s="1" t="e">
        <f t="shared" si="76"/>
        <v>#N/A</v>
      </c>
      <c r="AA295" s="3"/>
      <c r="AB295" s="13" t="e">
        <f t="shared" si="68"/>
        <v>#N/A</v>
      </c>
      <c r="AC295" s="13" t="e">
        <f t="shared" si="69"/>
        <v>#N/A</v>
      </c>
      <c r="AD295" s="13" t="e">
        <f t="shared" si="70"/>
        <v>#N/A</v>
      </c>
      <c r="AE295" s="13" t="e">
        <f t="shared" si="71"/>
        <v>#N/A</v>
      </c>
      <c r="AF295" s="13" t="e">
        <f t="shared" si="72"/>
        <v>#N/A</v>
      </c>
      <c r="AG295" s="13" t="e">
        <f t="shared" si="73"/>
        <v>#N/A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T295" s="107"/>
      <c r="BA295" s="11"/>
      <c r="BB295" s="11"/>
      <c r="BC295" s="11"/>
      <c r="BD295" s="11"/>
      <c r="BE295" s="11"/>
      <c r="BH295" s="11"/>
      <c r="BI295" s="11"/>
      <c r="BJ295" s="11"/>
      <c r="BK295" s="11"/>
      <c r="BL295" s="11"/>
      <c r="BM295" s="11"/>
      <c r="BN295" s="11"/>
    </row>
    <row r="296" spans="1:66" s="1" customFormat="1" x14ac:dyDescent="0.3">
      <c r="A296" s="11"/>
      <c r="B296" s="1" t="e">
        <f t="shared" si="67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118"/>
      <c r="N296" s="5"/>
      <c r="O296" s="5"/>
      <c r="P296" s="5"/>
      <c r="Q296" s="5"/>
      <c r="R296" s="5"/>
      <c r="S296" s="5"/>
      <c r="T296" s="5"/>
      <c r="U296" s="5"/>
      <c r="V296" s="1" t="str">
        <f t="shared" si="74"/>
        <v/>
      </c>
      <c r="W296" s="1" t="str">
        <f t="shared" si="75"/>
        <v/>
      </c>
      <c r="X296" s="1" t="str">
        <f t="shared" si="75"/>
        <v/>
      </c>
      <c r="Y296" s="1" t="str">
        <f t="shared" si="75"/>
        <v/>
      </c>
      <c r="Z296" s="1" t="e">
        <f t="shared" si="76"/>
        <v>#N/A</v>
      </c>
      <c r="AA296" s="3"/>
      <c r="AB296" s="13" t="e">
        <f t="shared" si="68"/>
        <v>#N/A</v>
      </c>
      <c r="AC296" s="13" t="e">
        <f t="shared" si="69"/>
        <v>#N/A</v>
      </c>
      <c r="AD296" s="13" t="e">
        <f t="shared" si="70"/>
        <v>#N/A</v>
      </c>
      <c r="AE296" s="13" t="e">
        <f t="shared" si="71"/>
        <v>#N/A</v>
      </c>
      <c r="AF296" s="13" t="e">
        <f t="shared" si="72"/>
        <v>#N/A</v>
      </c>
      <c r="AG296" s="13" t="e">
        <f t="shared" si="73"/>
        <v>#N/A</v>
      </c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T296" s="107"/>
      <c r="BA296" s="11"/>
      <c r="BB296" s="11"/>
      <c r="BC296" s="11"/>
      <c r="BD296" s="11"/>
      <c r="BE296" s="11"/>
      <c r="BH296" s="11"/>
      <c r="BI296" s="11"/>
      <c r="BJ296" s="11"/>
      <c r="BK296" s="11"/>
      <c r="BL296" s="11"/>
      <c r="BM296" s="11"/>
      <c r="BN296" s="11"/>
    </row>
    <row r="297" spans="1:66" s="1" customFormat="1" x14ac:dyDescent="0.3">
      <c r="A297" s="11"/>
      <c r="B297" s="1" t="e">
        <f t="shared" si="67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118"/>
      <c r="N297" s="5"/>
      <c r="O297" s="5"/>
      <c r="P297" s="5"/>
      <c r="Q297" s="5"/>
      <c r="R297" s="5"/>
      <c r="S297" s="5"/>
      <c r="T297" s="5"/>
      <c r="U297" s="5"/>
      <c r="V297" s="1" t="str">
        <f t="shared" si="74"/>
        <v/>
      </c>
      <c r="W297" s="1" t="str">
        <f t="shared" si="75"/>
        <v/>
      </c>
      <c r="X297" s="1" t="str">
        <f t="shared" si="75"/>
        <v/>
      </c>
      <c r="Y297" s="1" t="str">
        <f t="shared" si="75"/>
        <v/>
      </c>
      <c r="Z297" s="1" t="e">
        <f t="shared" si="76"/>
        <v>#N/A</v>
      </c>
      <c r="AA297" s="3"/>
      <c r="AB297" s="13" t="e">
        <f t="shared" si="68"/>
        <v>#N/A</v>
      </c>
      <c r="AC297" s="13" t="e">
        <f t="shared" si="69"/>
        <v>#N/A</v>
      </c>
      <c r="AD297" s="13" t="e">
        <f t="shared" si="70"/>
        <v>#N/A</v>
      </c>
      <c r="AE297" s="13" t="e">
        <f t="shared" si="71"/>
        <v>#N/A</v>
      </c>
      <c r="AF297" s="13" t="e">
        <f t="shared" si="72"/>
        <v>#N/A</v>
      </c>
      <c r="AG297" s="13" t="e">
        <f t="shared" si="73"/>
        <v>#N/A</v>
      </c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T297" s="107"/>
      <c r="BA297" s="11"/>
      <c r="BB297" s="11"/>
      <c r="BC297" s="11"/>
      <c r="BD297" s="11"/>
      <c r="BE297" s="11"/>
      <c r="BH297" s="11"/>
      <c r="BI297" s="11"/>
      <c r="BJ297" s="11"/>
      <c r="BK297" s="11"/>
      <c r="BL297" s="11"/>
      <c r="BM297" s="11"/>
      <c r="BN297" s="11"/>
    </row>
    <row r="298" spans="1:66" s="1" customFormat="1" x14ac:dyDescent="0.3">
      <c r="A298" s="11"/>
      <c r="B298" s="1" t="e">
        <f t="shared" si="67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118"/>
      <c r="N298" s="5"/>
      <c r="O298" s="5"/>
      <c r="P298" s="5"/>
      <c r="Q298" s="5"/>
      <c r="R298" s="5"/>
      <c r="S298" s="5"/>
      <c r="T298" s="5"/>
      <c r="U298" s="5"/>
      <c r="V298" s="1" t="str">
        <f t="shared" si="74"/>
        <v/>
      </c>
      <c r="W298" s="1" t="str">
        <f t="shared" si="75"/>
        <v/>
      </c>
      <c r="X298" s="1" t="str">
        <f t="shared" si="75"/>
        <v/>
      </c>
      <c r="Y298" s="1" t="str">
        <f t="shared" si="75"/>
        <v/>
      </c>
      <c r="Z298" s="1" t="e">
        <f t="shared" si="76"/>
        <v>#N/A</v>
      </c>
      <c r="AA298" s="3"/>
      <c r="AB298" s="13" t="e">
        <f t="shared" si="68"/>
        <v>#N/A</v>
      </c>
      <c r="AC298" s="13" t="e">
        <f t="shared" si="69"/>
        <v>#N/A</v>
      </c>
      <c r="AD298" s="13" t="e">
        <f t="shared" si="70"/>
        <v>#N/A</v>
      </c>
      <c r="AE298" s="13" t="e">
        <f t="shared" si="71"/>
        <v>#N/A</v>
      </c>
      <c r="AF298" s="13" t="e">
        <f t="shared" si="72"/>
        <v>#N/A</v>
      </c>
      <c r="AG298" s="13" t="e">
        <f t="shared" si="73"/>
        <v>#N/A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T298" s="107"/>
      <c r="BA298" s="11"/>
      <c r="BB298" s="11"/>
      <c r="BC298" s="11"/>
      <c r="BD298" s="11"/>
      <c r="BE298" s="11"/>
      <c r="BH298" s="11"/>
      <c r="BI298" s="11"/>
      <c r="BJ298" s="11"/>
      <c r="BK298" s="11"/>
      <c r="BL298" s="11"/>
      <c r="BM298" s="11"/>
      <c r="BN298" s="11"/>
    </row>
    <row r="299" spans="1:66" s="1" customFormat="1" x14ac:dyDescent="0.3">
      <c r="A299" s="11"/>
      <c r="B299" s="1" t="e">
        <f t="shared" si="67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118"/>
      <c r="N299" s="5"/>
      <c r="O299" s="5"/>
      <c r="P299" s="5"/>
      <c r="Q299" s="5"/>
      <c r="R299" s="5"/>
      <c r="S299" s="5"/>
      <c r="T299" s="5"/>
      <c r="U299" s="5"/>
      <c r="V299" s="1" t="str">
        <f t="shared" si="74"/>
        <v/>
      </c>
      <c r="W299" s="1" t="str">
        <f t="shared" si="75"/>
        <v/>
      </c>
      <c r="X299" s="1" t="str">
        <f t="shared" si="75"/>
        <v/>
      </c>
      <c r="Y299" s="1" t="str">
        <f t="shared" si="75"/>
        <v/>
      </c>
      <c r="Z299" s="1" t="e">
        <f t="shared" si="76"/>
        <v>#N/A</v>
      </c>
      <c r="AA299" s="3"/>
      <c r="AB299" s="13" t="e">
        <f t="shared" si="68"/>
        <v>#N/A</v>
      </c>
      <c r="AC299" s="13" t="e">
        <f t="shared" si="69"/>
        <v>#N/A</v>
      </c>
      <c r="AD299" s="13" t="e">
        <f t="shared" si="70"/>
        <v>#N/A</v>
      </c>
      <c r="AE299" s="13" t="e">
        <f t="shared" si="71"/>
        <v>#N/A</v>
      </c>
      <c r="AF299" s="13" t="e">
        <f t="shared" si="72"/>
        <v>#N/A</v>
      </c>
      <c r="AG299" s="13" t="e">
        <f t="shared" si="73"/>
        <v>#N/A</v>
      </c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T299" s="107"/>
      <c r="BA299" s="11"/>
      <c r="BB299" s="11"/>
      <c r="BC299" s="11"/>
      <c r="BD299" s="11"/>
      <c r="BE299" s="11"/>
      <c r="BH299" s="11"/>
      <c r="BI299" s="11"/>
      <c r="BJ299" s="11"/>
      <c r="BK299" s="11"/>
      <c r="BL299" s="11"/>
      <c r="BM299" s="11"/>
      <c r="BN299" s="11"/>
    </row>
    <row r="300" spans="1:66" s="1" customFormat="1" x14ac:dyDescent="0.3">
      <c r="A300" s="11"/>
      <c r="B300" s="1" t="e">
        <f t="shared" si="67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118"/>
      <c r="N300" s="5"/>
      <c r="O300" s="5"/>
      <c r="P300" s="5"/>
      <c r="Q300" s="5"/>
      <c r="R300" s="5"/>
      <c r="S300" s="5"/>
      <c r="T300" s="5"/>
      <c r="U300" s="5"/>
      <c r="V300" s="1" t="str">
        <f t="shared" si="74"/>
        <v/>
      </c>
      <c r="W300" s="1" t="str">
        <f t="shared" si="75"/>
        <v/>
      </c>
      <c r="X300" s="1" t="str">
        <f t="shared" si="75"/>
        <v/>
      </c>
      <c r="Y300" s="1" t="str">
        <f t="shared" si="75"/>
        <v/>
      </c>
      <c r="Z300" s="1" t="e">
        <f t="shared" si="76"/>
        <v>#N/A</v>
      </c>
      <c r="AA300" s="3"/>
      <c r="AB300" s="13" t="e">
        <f t="shared" si="68"/>
        <v>#N/A</v>
      </c>
      <c r="AC300" s="13" t="e">
        <f t="shared" si="69"/>
        <v>#N/A</v>
      </c>
      <c r="AD300" s="13" t="e">
        <f t="shared" si="70"/>
        <v>#N/A</v>
      </c>
      <c r="AE300" s="13" t="e">
        <f t="shared" si="71"/>
        <v>#N/A</v>
      </c>
      <c r="AF300" s="13" t="e">
        <f t="shared" si="72"/>
        <v>#N/A</v>
      </c>
      <c r="AG300" s="13" t="e">
        <f t="shared" si="73"/>
        <v>#N/A</v>
      </c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T300" s="107"/>
      <c r="BA300" s="11"/>
      <c r="BB300" s="11"/>
      <c r="BC300" s="11"/>
      <c r="BD300" s="11"/>
      <c r="BE300" s="11"/>
      <c r="BH300" s="11"/>
      <c r="BI300" s="11"/>
      <c r="BJ300" s="11"/>
      <c r="BK300" s="11"/>
      <c r="BL300" s="11"/>
      <c r="BM300" s="11"/>
      <c r="BN300" s="11"/>
    </row>
    <row r="301" spans="1:66" s="1" customFormat="1" x14ac:dyDescent="0.3">
      <c r="A301" s="11"/>
      <c r="B301" s="1" t="e">
        <f t="shared" si="67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118"/>
      <c r="N301" s="5"/>
      <c r="O301" s="5"/>
      <c r="P301" s="5"/>
      <c r="Q301" s="5"/>
      <c r="R301" s="5"/>
      <c r="S301" s="5"/>
      <c r="T301" s="5"/>
      <c r="U301" s="5"/>
      <c r="V301" s="1" t="str">
        <f t="shared" si="74"/>
        <v/>
      </c>
      <c r="W301" s="1" t="str">
        <f t="shared" si="75"/>
        <v/>
      </c>
      <c r="X301" s="1" t="str">
        <f t="shared" si="75"/>
        <v/>
      </c>
      <c r="Y301" s="1" t="str">
        <f t="shared" si="75"/>
        <v/>
      </c>
      <c r="Z301" s="1" t="e">
        <f t="shared" si="76"/>
        <v>#N/A</v>
      </c>
      <c r="AA301" s="3"/>
      <c r="AB301" s="13" t="e">
        <f t="shared" si="68"/>
        <v>#N/A</v>
      </c>
      <c r="AC301" s="13" t="e">
        <f t="shared" si="69"/>
        <v>#N/A</v>
      </c>
      <c r="AD301" s="13" t="e">
        <f t="shared" si="70"/>
        <v>#N/A</v>
      </c>
      <c r="AE301" s="13" t="e">
        <f t="shared" si="71"/>
        <v>#N/A</v>
      </c>
      <c r="AF301" s="13" t="e">
        <f t="shared" si="72"/>
        <v>#N/A</v>
      </c>
      <c r="AG301" s="13" t="e">
        <f t="shared" si="73"/>
        <v>#N/A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T301" s="107"/>
      <c r="BA301" s="11"/>
      <c r="BB301" s="11"/>
      <c r="BC301" s="11"/>
      <c r="BD301" s="11"/>
      <c r="BE301" s="11"/>
      <c r="BH301" s="11"/>
      <c r="BI301" s="11"/>
      <c r="BJ301" s="11"/>
      <c r="BK301" s="11"/>
      <c r="BL301" s="11"/>
      <c r="BM301" s="11"/>
      <c r="BN301" s="11"/>
    </row>
    <row r="302" spans="1:66" s="1" customFormat="1" x14ac:dyDescent="0.3">
      <c r="A302" s="11"/>
      <c r="B302" s="1" t="e">
        <f t="shared" si="67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118"/>
      <c r="N302" s="5"/>
      <c r="O302" s="5"/>
      <c r="P302" s="5"/>
      <c r="Q302" s="5"/>
      <c r="R302" s="5"/>
      <c r="S302" s="5"/>
      <c r="T302" s="5"/>
      <c r="U302" s="5"/>
      <c r="V302" s="1" t="str">
        <f t="shared" si="74"/>
        <v/>
      </c>
      <c r="W302" s="1" t="str">
        <f t="shared" si="75"/>
        <v/>
      </c>
      <c r="X302" s="1" t="str">
        <f t="shared" si="75"/>
        <v/>
      </c>
      <c r="Y302" s="1" t="str">
        <f t="shared" si="75"/>
        <v/>
      </c>
      <c r="Z302" s="1" t="e">
        <f t="shared" si="76"/>
        <v>#N/A</v>
      </c>
      <c r="AA302" s="3"/>
      <c r="AB302" s="13" t="e">
        <f t="shared" si="68"/>
        <v>#N/A</v>
      </c>
      <c r="AC302" s="13" t="e">
        <f t="shared" si="69"/>
        <v>#N/A</v>
      </c>
      <c r="AD302" s="13" t="e">
        <f t="shared" si="70"/>
        <v>#N/A</v>
      </c>
      <c r="AE302" s="13" t="e">
        <f t="shared" si="71"/>
        <v>#N/A</v>
      </c>
      <c r="AF302" s="13" t="e">
        <f t="shared" si="72"/>
        <v>#N/A</v>
      </c>
      <c r="AG302" s="13" t="e">
        <f t="shared" si="73"/>
        <v>#N/A</v>
      </c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T302" s="107"/>
      <c r="BA302" s="11"/>
      <c r="BB302" s="11"/>
      <c r="BC302" s="11"/>
      <c r="BD302" s="11"/>
      <c r="BE302" s="11"/>
      <c r="BH302" s="11"/>
      <c r="BI302" s="11"/>
      <c r="BJ302" s="11"/>
      <c r="BK302" s="11"/>
      <c r="BL302" s="11"/>
      <c r="BM302" s="11"/>
      <c r="BN302" s="11"/>
    </row>
    <row r="303" spans="1:66" s="1" customFormat="1" x14ac:dyDescent="0.3">
      <c r="A303" s="11"/>
      <c r="B303" s="1" t="e">
        <f t="shared" si="67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118"/>
      <c r="N303" s="5"/>
      <c r="O303" s="5"/>
      <c r="P303" s="5"/>
      <c r="Q303" s="5"/>
      <c r="R303" s="5"/>
      <c r="S303" s="5"/>
      <c r="T303" s="5"/>
      <c r="U303" s="5"/>
      <c r="V303" s="1" t="str">
        <f t="shared" si="74"/>
        <v/>
      </c>
      <c r="W303" s="1" t="str">
        <f t="shared" si="75"/>
        <v/>
      </c>
      <c r="X303" s="1" t="str">
        <f t="shared" si="75"/>
        <v/>
      </c>
      <c r="Y303" s="1" t="str">
        <f t="shared" si="75"/>
        <v/>
      </c>
      <c r="Z303" s="1" t="e">
        <f t="shared" si="76"/>
        <v>#N/A</v>
      </c>
      <c r="AA303" s="3"/>
      <c r="AB303" s="13" t="e">
        <f t="shared" si="68"/>
        <v>#N/A</v>
      </c>
      <c r="AC303" s="13" t="e">
        <f t="shared" si="69"/>
        <v>#N/A</v>
      </c>
      <c r="AD303" s="13" t="e">
        <f t="shared" si="70"/>
        <v>#N/A</v>
      </c>
      <c r="AE303" s="13" t="e">
        <f t="shared" si="71"/>
        <v>#N/A</v>
      </c>
      <c r="AF303" s="13" t="e">
        <f t="shared" si="72"/>
        <v>#N/A</v>
      </c>
      <c r="AG303" s="13" t="e">
        <f t="shared" si="73"/>
        <v>#N/A</v>
      </c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T303" s="107"/>
      <c r="BA303" s="11"/>
      <c r="BB303" s="11"/>
      <c r="BC303" s="11"/>
      <c r="BD303" s="11"/>
      <c r="BE303" s="11"/>
      <c r="BH303" s="11"/>
      <c r="BI303" s="11"/>
      <c r="BJ303" s="11"/>
      <c r="BK303" s="11"/>
      <c r="BL303" s="11"/>
      <c r="BM303" s="11"/>
      <c r="BN303" s="11"/>
    </row>
    <row r="304" spans="1:66" s="1" customFormat="1" x14ac:dyDescent="0.3">
      <c r="A304" s="11"/>
      <c r="B304" s="1" t="e">
        <f t="shared" si="67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118"/>
      <c r="N304" s="5"/>
      <c r="O304" s="5"/>
      <c r="P304" s="5"/>
      <c r="Q304" s="5"/>
      <c r="R304" s="5"/>
      <c r="S304" s="5"/>
      <c r="T304" s="5"/>
      <c r="U304" s="5"/>
      <c r="V304" s="1" t="str">
        <f t="shared" si="74"/>
        <v/>
      </c>
      <c r="W304" s="1" t="str">
        <f t="shared" si="75"/>
        <v/>
      </c>
      <c r="X304" s="1" t="str">
        <f t="shared" si="75"/>
        <v/>
      </c>
      <c r="Y304" s="1" t="str">
        <f t="shared" si="75"/>
        <v/>
      </c>
      <c r="Z304" s="1" t="e">
        <f t="shared" si="76"/>
        <v>#N/A</v>
      </c>
      <c r="AA304" s="3"/>
      <c r="AB304" s="13" t="e">
        <f t="shared" si="68"/>
        <v>#N/A</v>
      </c>
      <c r="AC304" s="13" t="e">
        <f t="shared" si="69"/>
        <v>#N/A</v>
      </c>
      <c r="AD304" s="13" t="e">
        <f t="shared" si="70"/>
        <v>#N/A</v>
      </c>
      <c r="AE304" s="13" t="e">
        <f t="shared" si="71"/>
        <v>#N/A</v>
      </c>
      <c r="AF304" s="13" t="e">
        <f t="shared" si="72"/>
        <v>#N/A</v>
      </c>
      <c r="AG304" s="13" t="e">
        <f t="shared" si="73"/>
        <v>#N/A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T304" s="107"/>
      <c r="BA304" s="11"/>
      <c r="BB304" s="11"/>
      <c r="BC304" s="11"/>
      <c r="BD304" s="11"/>
      <c r="BE304" s="11"/>
      <c r="BH304" s="11"/>
      <c r="BI304" s="11"/>
      <c r="BJ304" s="11"/>
      <c r="BK304" s="11"/>
      <c r="BL304" s="11"/>
      <c r="BM304" s="11"/>
      <c r="BN304" s="11"/>
    </row>
    <row r="305" spans="1:66" s="1" customFormat="1" x14ac:dyDescent="0.3">
      <c r="A305" s="11"/>
      <c r="B305" s="1" t="e">
        <f t="shared" si="67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118"/>
      <c r="N305" s="5"/>
      <c r="O305" s="5"/>
      <c r="P305" s="5"/>
      <c r="Q305" s="5"/>
      <c r="R305" s="5"/>
      <c r="S305" s="5"/>
      <c r="T305" s="5"/>
      <c r="U305" s="5"/>
      <c r="V305" s="1" t="str">
        <f t="shared" si="74"/>
        <v/>
      </c>
      <c r="W305" s="1" t="str">
        <f t="shared" si="75"/>
        <v/>
      </c>
      <c r="X305" s="1" t="str">
        <f t="shared" si="75"/>
        <v/>
      </c>
      <c r="Y305" s="1" t="str">
        <f t="shared" si="75"/>
        <v/>
      </c>
      <c r="Z305" s="1" t="e">
        <f t="shared" si="76"/>
        <v>#N/A</v>
      </c>
      <c r="AA305" s="3"/>
      <c r="AB305" s="13" t="e">
        <f t="shared" si="68"/>
        <v>#N/A</v>
      </c>
      <c r="AC305" s="13" t="e">
        <f t="shared" si="69"/>
        <v>#N/A</v>
      </c>
      <c r="AD305" s="13" t="e">
        <f t="shared" si="70"/>
        <v>#N/A</v>
      </c>
      <c r="AE305" s="13" t="e">
        <f t="shared" si="71"/>
        <v>#N/A</v>
      </c>
      <c r="AF305" s="13" t="e">
        <f t="shared" si="72"/>
        <v>#N/A</v>
      </c>
      <c r="AG305" s="13" t="e">
        <f t="shared" si="73"/>
        <v>#N/A</v>
      </c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T305" s="107"/>
      <c r="BA305" s="11"/>
      <c r="BB305" s="11"/>
      <c r="BC305" s="11"/>
      <c r="BD305" s="11"/>
      <c r="BE305" s="11"/>
      <c r="BH305" s="11"/>
      <c r="BI305" s="11"/>
      <c r="BJ305" s="11"/>
      <c r="BK305" s="11"/>
      <c r="BL305" s="11"/>
      <c r="BM305" s="11"/>
      <c r="BN305" s="11"/>
    </row>
    <row r="306" spans="1:66" s="1" customFormat="1" x14ac:dyDescent="0.3">
      <c r="A306" s="11"/>
      <c r="B306" s="1" t="e">
        <f t="shared" si="67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118"/>
      <c r="N306" s="5"/>
      <c r="O306" s="5"/>
      <c r="P306" s="5"/>
      <c r="Q306" s="5"/>
      <c r="R306" s="5"/>
      <c r="S306" s="5"/>
      <c r="T306" s="5"/>
      <c r="U306" s="5"/>
      <c r="V306" s="1" t="str">
        <f t="shared" si="74"/>
        <v/>
      </c>
      <c r="W306" s="1" t="str">
        <f t="shared" si="75"/>
        <v/>
      </c>
      <c r="X306" s="1" t="str">
        <f t="shared" si="75"/>
        <v/>
      </c>
      <c r="Y306" s="1" t="str">
        <f t="shared" si="75"/>
        <v/>
      </c>
      <c r="Z306" s="1" t="e">
        <f t="shared" si="76"/>
        <v>#N/A</v>
      </c>
      <c r="AA306" s="3"/>
      <c r="AB306" s="13" t="e">
        <f t="shared" si="68"/>
        <v>#N/A</v>
      </c>
      <c r="AC306" s="13" t="e">
        <f t="shared" si="69"/>
        <v>#N/A</v>
      </c>
      <c r="AD306" s="13" t="e">
        <f t="shared" si="70"/>
        <v>#N/A</v>
      </c>
      <c r="AE306" s="13" t="e">
        <f t="shared" si="71"/>
        <v>#N/A</v>
      </c>
      <c r="AF306" s="13" t="e">
        <f t="shared" si="72"/>
        <v>#N/A</v>
      </c>
      <c r="AG306" s="13" t="e">
        <f t="shared" si="73"/>
        <v>#N/A</v>
      </c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T306" s="107"/>
      <c r="BA306" s="11"/>
      <c r="BB306" s="11"/>
      <c r="BC306" s="11"/>
      <c r="BD306" s="11"/>
      <c r="BE306" s="11"/>
      <c r="BH306" s="11"/>
      <c r="BI306" s="11"/>
      <c r="BJ306" s="11"/>
      <c r="BK306" s="11"/>
      <c r="BL306" s="11"/>
      <c r="BM306" s="11"/>
      <c r="BN306" s="11"/>
    </row>
    <row r="307" spans="1:66" s="1" customFormat="1" x14ac:dyDescent="0.3">
      <c r="A307" s="11"/>
      <c r="B307" s="1" t="e">
        <f t="shared" si="67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118"/>
      <c r="N307" s="5"/>
      <c r="O307" s="5"/>
      <c r="P307" s="5"/>
      <c r="Q307" s="5"/>
      <c r="R307" s="5"/>
      <c r="S307" s="5"/>
      <c r="T307" s="5"/>
      <c r="U307" s="5"/>
      <c r="V307" s="1" t="str">
        <f t="shared" si="74"/>
        <v/>
      </c>
      <c r="W307" s="1" t="str">
        <f t="shared" si="75"/>
        <v/>
      </c>
      <c r="X307" s="1" t="str">
        <f t="shared" si="75"/>
        <v/>
      </c>
      <c r="Y307" s="1" t="str">
        <f t="shared" si="75"/>
        <v/>
      </c>
      <c r="Z307" s="1" t="e">
        <f t="shared" si="76"/>
        <v>#N/A</v>
      </c>
      <c r="AA307" s="3"/>
      <c r="AB307" s="13" t="e">
        <f t="shared" si="68"/>
        <v>#N/A</v>
      </c>
      <c r="AC307" s="13" t="e">
        <f t="shared" si="69"/>
        <v>#N/A</v>
      </c>
      <c r="AD307" s="13" t="e">
        <f t="shared" si="70"/>
        <v>#N/A</v>
      </c>
      <c r="AE307" s="13" t="e">
        <f t="shared" si="71"/>
        <v>#N/A</v>
      </c>
      <c r="AF307" s="13" t="e">
        <f t="shared" si="72"/>
        <v>#N/A</v>
      </c>
      <c r="AG307" s="13" t="e">
        <f t="shared" si="73"/>
        <v>#N/A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T307" s="107"/>
      <c r="BA307" s="11"/>
      <c r="BB307" s="11"/>
      <c r="BC307" s="11"/>
      <c r="BD307" s="11"/>
      <c r="BE307" s="11"/>
      <c r="BH307" s="11"/>
      <c r="BI307" s="11"/>
      <c r="BJ307" s="11"/>
      <c r="BK307" s="11"/>
      <c r="BL307" s="11"/>
      <c r="BM307" s="11"/>
      <c r="BN307" s="11"/>
    </row>
    <row r="308" spans="1:66" s="1" customFormat="1" x14ac:dyDescent="0.3">
      <c r="A308" s="11"/>
      <c r="B308" s="1" t="e">
        <f t="shared" si="67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118"/>
      <c r="N308" s="5"/>
      <c r="O308" s="5"/>
      <c r="P308" s="5"/>
      <c r="Q308" s="5"/>
      <c r="R308" s="5"/>
      <c r="S308" s="5"/>
      <c r="T308" s="5"/>
      <c r="U308" s="5"/>
      <c r="V308" s="1" t="str">
        <f t="shared" si="74"/>
        <v/>
      </c>
      <c r="W308" s="1" t="str">
        <f t="shared" si="75"/>
        <v/>
      </c>
      <c r="X308" s="1" t="str">
        <f t="shared" si="75"/>
        <v/>
      </c>
      <c r="Y308" s="1" t="str">
        <f t="shared" si="75"/>
        <v/>
      </c>
      <c r="Z308" s="1" t="e">
        <f t="shared" si="76"/>
        <v>#N/A</v>
      </c>
      <c r="AA308" s="3"/>
      <c r="AB308" s="13" t="e">
        <f t="shared" si="68"/>
        <v>#N/A</v>
      </c>
      <c r="AC308" s="13" t="e">
        <f t="shared" si="69"/>
        <v>#N/A</v>
      </c>
      <c r="AD308" s="13" t="e">
        <f t="shared" si="70"/>
        <v>#N/A</v>
      </c>
      <c r="AE308" s="13" t="e">
        <f t="shared" si="71"/>
        <v>#N/A</v>
      </c>
      <c r="AF308" s="13" t="e">
        <f t="shared" si="72"/>
        <v>#N/A</v>
      </c>
      <c r="AG308" s="13" t="e">
        <f t="shared" si="73"/>
        <v>#N/A</v>
      </c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T308" s="107"/>
      <c r="BA308" s="11"/>
      <c r="BB308" s="11"/>
      <c r="BC308" s="11"/>
      <c r="BD308" s="11"/>
      <c r="BE308" s="11"/>
      <c r="BH308" s="11"/>
      <c r="BI308" s="11"/>
      <c r="BJ308" s="11"/>
      <c r="BK308" s="11"/>
      <c r="BL308" s="11"/>
      <c r="BM308" s="11"/>
      <c r="BN308" s="11"/>
    </row>
    <row r="309" spans="1:66" s="1" customFormat="1" x14ac:dyDescent="0.3">
      <c r="A309" s="11"/>
      <c r="B309" s="1" t="e">
        <f t="shared" si="67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118"/>
      <c r="N309" s="5"/>
      <c r="O309" s="5"/>
      <c r="P309" s="5"/>
      <c r="Q309" s="5"/>
      <c r="R309" s="5"/>
      <c r="S309" s="5"/>
      <c r="T309" s="5"/>
      <c r="U309" s="5"/>
      <c r="V309" s="1" t="str">
        <f t="shared" si="74"/>
        <v/>
      </c>
      <c r="W309" s="1" t="str">
        <f t="shared" si="75"/>
        <v/>
      </c>
      <c r="X309" s="1" t="str">
        <f t="shared" si="75"/>
        <v/>
      </c>
      <c r="Y309" s="1" t="str">
        <f t="shared" si="75"/>
        <v/>
      </c>
      <c r="Z309" s="1" t="e">
        <f t="shared" si="76"/>
        <v>#N/A</v>
      </c>
      <c r="AA309" s="3"/>
      <c r="AB309" s="13" t="e">
        <f t="shared" si="68"/>
        <v>#N/A</v>
      </c>
      <c r="AC309" s="13" t="e">
        <f t="shared" si="69"/>
        <v>#N/A</v>
      </c>
      <c r="AD309" s="13" t="e">
        <f t="shared" si="70"/>
        <v>#N/A</v>
      </c>
      <c r="AE309" s="13" t="e">
        <f t="shared" si="71"/>
        <v>#N/A</v>
      </c>
      <c r="AF309" s="13" t="e">
        <f t="shared" si="72"/>
        <v>#N/A</v>
      </c>
      <c r="AG309" s="13" t="e">
        <f t="shared" si="73"/>
        <v>#N/A</v>
      </c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T309" s="107"/>
      <c r="BA309" s="11"/>
      <c r="BB309" s="11"/>
      <c r="BC309" s="11"/>
      <c r="BD309" s="11"/>
      <c r="BE309" s="11"/>
      <c r="BH309" s="11"/>
      <c r="BI309" s="11"/>
      <c r="BJ309" s="11"/>
      <c r="BK309" s="11"/>
      <c r="BL309" s="11"/>
      <c r="BM309" s="11"/>
      <c r="BN309" s="11"/>
    </row>
    <row r="310" spans="1:66" s="1" customFormat="1" x14ac:dyDescent="0.3">
      <c r="A310" s="11"/>
      <c r="B310" s="1" t="e">
        <f t="shared" si="67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118"/>
      <c r="N310" s="5"/>
      <c r="O310" s="5"/>
      <c r="P310" s="5"/>
      <c r="Q310" s="5"/>
      <c r="R310" s="5"/>
      <c r="S310" s="5"/>
      <c r="T310" s="5"/>
      <c r="U310" s="5"/>
      <c r="V310" s="1" t="str">
        <f t="shared" si="74"/>
        <v/>
      </c>
      <c r="W310" s="1" t="str">
        <f t="shared" si="75"/>
        <v/>
      </c>
      <c r="X310" s="1" t="str">
        <f t="shared" si="75"/>
        <v/>
      </c>
      <c r="Y310" s="1" t="str">
        <f t="shared" si="75"/>
        <v/>
      </c>
      <c r="Z310" s="1" t="e">
        <f t="shared" si="76"/>
        <v>#N/A</v>
      </c>
      <c r="AA310" s="3"/>
      <c r="AB310" s="13" t="e">
        <f t="shared" si="68"/>
        <v>#N/A</v>
      </c>
      <c r="AC310" s="13" t="e">
        <f t="shared" si="69"/>
        <v>#N/A</v>
      </c>
      <c r="AD310" s="13" t="e">
        <f t="shared" si="70"/>
        <v>#N/A</v>
      </c>
      <c r="AE310" s="13" t="e">
        <f t="shared" si="71"/>
        <v>#N/A</v>
      </c>
      <c r="AF310" s="13" t="e">
        <f t="shared" si="72"/>
        <v>#N/A</v>
      </c>
      <c r="AG310" s="13" t="e">
        <f t="shared" si="73"/>
        <v>#N/A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T310" s="107"/>
      <c r="BA310" s="11"/>
      <c r="BB310" s="11"/>
      <c r="BC310" s="11"/>
      <c r="BD310" s="11"/>
      <c r="BE310" s="11"/>
      <c r="BH310" s="11"/>
      <c r="BI310" s="11"/>
      <c r="BJ310" s="11"/>
      <c r="BK310" s="11"/>
      <c r="BL310" s="11"/>
      <c r="BM310" s="11"/>
      <c r="BN310" s="11"/>
    </row>
    <row r="311" spans="1:66" s="1" customFormat="1" x14ac:dyDescent="0.3">
      <c r="A311" s="11"/>
      <c r="B311" s="1" t="e">
        <f t="shared" si="67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118"/>
      <c r="N311" s="5"/>
      <c r="O311" s="5"/>
      <c r="P311" s="5"/>
      <c r="Q311" s="5"/>
      <c r="R311" s="5"/>
      <c r="S311" s="5"/>
      <c r="T311" s="5"/>
      <c r="U311" s="5"/>
      <c r="V311" s="1" t="str">
        <f t="shared" si="74"/>
        <v/>
      </c>
      <c r="W311" s="1" t="str">
        <f t="shared" si="75"/>
        <v/>
      </c>
      <c r="X311" s="1" t="str">
        <f t="shared" si="75"/>
        <v/>
      </c>
      <c r="Y311" s="1" t="str">
        <f t="shared" si="75"/>
        <v/>
      </c>
      <c r="Z311" s="1" t="e">
        <f t="shared" si="76"/>
        <v>#N/A</v>
      </c>
      <c r="AA311" s="3"/>
      <c r="AB311" s="13" t="e">
        <f t="shared" si="68"/>
        <v>#N/A</v>
      </c>
      <c r="AC311" s="13" t="e">
        <f t="shared" si="69"/>
        <v>#N/A</v>
      </c>
      <c r="AD311" s="13" t="e">
        <f t="shared" si="70"/>
        <v>#N/A</v>
      </c>
      <c r="AE311" s="13" t="e">
        <f t="shared" si="71"/>
        <v>#N/A</v>
      </c>
      <c r="AF311" s="13" t="e">
        <f t="shared" si="72"/>
        <v>#N/A</v>
      </c>
      <c r="AG311" s="13" t="e">
        <f t="shared" si="73"/>
        <v>#N/A</v>
      </c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T311" s="107"/>
      <c r="BA311" s="11"/>
      <c r="BB311" s="11"/>
      <c r="BC311" s="11"/>
      <c r="BD311" s="11"/>
      <c r="BE311" s="11"/>
      <c r="BH311" s="11"/>
      <c r="BI311" s="11"/>
      <c r="BJ311" s="11"/>
      <c r="BK311" s="11"/>
      <c r="BL311" s="11"/>
      <c r="BM311" s="11"/>
      <c r="BN311" s="11"/>
    </row>
    <row r="312" spans="1:66" s="1" customFormat="1" x14ac:dyDescent="0.3">
      <c r="A312" s="11"/>
      <c r="B312" s="1" t="e">
        <f t="shared" si="67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118"/>
      <c r="N312" s="5"/>
      <c r="O312" s="5"/>
      <c r="P312" s="5"/>
      <c r="Q312" s="5"/>
      <c r="R312" s="5"/>
      <c r="S312" s="5"/>
      <c r="T312" s="5"/>
      <c r="U312" s="5"/>
      <c r="V312" s="1" t="str">
        <f t="shared" si="74"/>
        <v/>
      </c>
      <c r="W312" s="1" t="str">
        <f t="shared" si="75"/>
        <v/>
      </c>
      <c r="X312" s="1" t="str">
        <f t="shared" si="75"/>
        <v/>
      </c>
      <c r="Y312" s="1" t="str">
        <f t="shared" si="75"/>
        <v/>
      </c>
      <c r="Z312" s="1" t="e">
        <f t="shared" si="76"/>
        <v>#N/A</v>
      </c>
      <c r="AA312" s="3"/>
      <c r="AB312" s="13" t="e">
        <f t="shared" si="68"/>
        <v>#N/A</v>
      </c>
      <c r="AC312" s="13" t="e">
        <f t="shared" si="69"/>
        <v>#N/A</v>
      </c>
      <c r="AD312" s="13" t="e">
        <f t="shared" si="70"/>
        <v>#N/A</v>
      </c>
      <c r="AE312" s="13" t="e">
        <f t="shared" si="71"/>
        <v>#N/A</v>
      </c>
      <c r="AF312" s="13" t="e">
        <f t="shared" si="72"/>
        <v>#N/A</v>
      </c>
      <c r="AG312" s="13" t="e">
        <f t="shared" si="73"/>
        <v>#N/A</v>
      </c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T312" s="107"/>
      <c r="BA312" s="11"/>
      <c r="BB312" s="11"/>
      <c r="BC312" s="11"/>
      <c r="BD312" s="11"/>
      <c r="BE312" s="11"/>
      <c r="BH312" s="11"/>
      <c r="BI312" s="11"/>
      <c r="BJ312" s="11"/>
      <c r="BK312" s="11"/>
      <c r="BL312" s="11"/>
      <c r="BM312" s="11"/>
      <c r="BN312" s="11"/>
    </row>
    <row r="313" spans="1:66" s="1" customFormat="1" x14ac:dyDescent="0.3">
      <c r="A313" s="11"/>
      <c r="B313" s="1" t="e">
        <f t="shared" si="67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118"/>
      <c r="N313" s="5"/>
      <c r="O313" s="5"/>
      <c r="P313" s="5"/>
      <c r="Q313" s="5"/>
      <c r="R313" s="5"/>
      <c r="S313" s="5"/>
      <c r="T313" s="5"/>
      <c r="U313" s="5"/>
      <c r="V313" s="1" t="str">
        <f t="shared" si="74"/>
        <v/>
      </c>
      <c r="W313" s="1" t="str">
        <f t="shared" si="75"/>
        <v/>
      </c>
      <c r="X313" s="1" t="str">
        <f t="shared" si="75"/>
        <v/>
      </c>
      <c r="Y313" s="1" t="str">
        <f t="shared" si="75"/>
        <v/>
      </c>
      <c r="Z313" s="1" t="e">
        <f t="shared" si="76"/>
        <v>#N/A</v>
      </c>
      <c r="AA313" s="3"/>
      <c r="AB313" s="13" t="e">
        <f t="shared" si="68"/>
        <v>#N/A</v>
      </c>
      <c r="AC313" s="13" t="e">
        <f t="shared" si="69"/>
        <v>#N/A</v>
      </c>
      <c r="AD313" s="13" t="e">
        <f t="shared" si="70"/>
        <v>#N/A</v>
      </c>
      <c r="AE313" s="13" t="e">
        <f t="shared" si="71"/>
        <v>#N/A</v>
      </c>
      <c r="AF313" s="13" t="e">
        <f t="shared" si="72"/>
        <v>#N/A</v>
      </c>
      <c r="AG313" s="13" t="e">
        <f t="shared" si="73"/>
        <v>#N/A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T313" s="107"/>
      <c r="BA313" s="11"/>
      <c r="BB313" s="11"/>
      <c r="BC313" s="11"/>
      <c r="BD313" s="11"/>
      <c r="BE313" s="11"/>
      <c r="BH313" s="11"/>
      <c r="BI313" s="11"/>
      <c r="BJ313" s="11"/>
      <c r="BK313" s="11"/>
      <c r="BL313" s="11"/>
      <c r="BM313" s="11"/>
      <c r="BN313" s="11"/>
    </row>
    <row r="314" spans="1:66" s="1" customFormat="1" x14ac:dyDescent="0.3">
      <c r="A314" s="11"/>
      <c r="B314" s="1" t="e">
        <f t="shared" si="67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118"/>
      <c r="N314" s="5"/>
      <c r="O314" s="5"/>
      <c r="P314" s="5"/>
      <c r="Q314" s="5"/>
      <c r="R314" s="5"/>
      <c r="S314" s="5"/>
      <c r="T314" s="5"/>
      <c r="U314" s="5"/>
      <c r="V314" s="1" t="str">
        <f t="shared" si="74"/>
        <v/>
      </c>
      <c r="W314" s="1" t="str">
        <f t="shared" si="75"/>
        <v/>
      </c>
      <c r="X314" s="1" t="str">
        <f t="shared" si="75"/>
        <v/>
      </c>
      <c r="Y314" s="1" t="str">
        <f t="shared" si="75"/>
        <v/>
      </c>
      <c r="Z314" s="1" t="e">
        <f t="shared" si="76"/>
        <v>#N/A</v>
      </c>
      <c r="AA314" s="3"/>
      <c r="AB314" s="13" t="e">
        <f t="shared" si="68"/>
        <v>#N/A</v>
      </c>
      <c r="AC314" s="13" t="e">
        <f t="shared" si="69"/>
        <v>#N/A</v>
      </c>
      <c r="AD314" s="13" t="e">
        <f t="shared" si="70"/>
        <v>#N/A</v>
      </c>
      <c r="AE314" s="13" t="e">
        <f t="shared" si="71"/>
        <v>#N/A</v>
      </c>
      <c r="AF314" s="13" t="e">
        <f t="shared" si="72"/>
        <v>#N/A</v>
      </c>
      <c r="AG314" s="13" t="e">
        <f t="shared" si="73"/>
        <v>#N/A</v>
      </c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T314" s="107"/>
      <c r="BA314" s="11"/>
      <c r="BB314" s="11"/>
      <c r="BC314" s="11"/>
      <c r="BD314" s="11"/>
      <c r="BE314" s="11"/>
      <c r="BH314" s="11"/>
      <c r="BI314" s="11"/>
      <c r="BJ314" s="11"/>
      <c r="BK314" s="11"/>
      <c r="BL314" s="11"/>
      <c r="BM314" s="11"/>
      <c r="BN314" s="11"/>
    </row>
    <row r="315" spans="1:66" s="1" customFormat="1" x14ac:dyDescent="0.3">
      <c r="A315" s="11"/>
      <c r="B315" s="1" t="e">
        <f t="shared" si="67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118"/>
      <c r="N315" s="5"/>
      <c r="O315" s="5"/>
      <c r="P315" s="5"/>
      <c r="Q315" s="5"/>
      <c r="R315" s="5"/>
      <c r="S315" s="5"/>
      <c r="T315" s="5"/>
      <c r="U315" s="5"/>
      <c r="V315" s="1" t="str">
        <f t="shared" si="74"/>
        <v/>
      </c>
      <c r="W315" s="1" t="str">
        <f t="shared" si="75"/>
        <v/>
      </c>
      <c r="X315" s="1" t="str">
        <f t="shared" si="75"/>
        <v/>
      </c>
      <c r="Y315" s="1" t="str">
        <f t="shared" si="75"/>
        <v/>
      </c>
      <c r="Z315" s="1" t="e">
        <f t="shared" si="76"/>
        <v>#N/A</v>
      </c>
      <c r="AA315" s="3"/>
      <c r="AB315" s="13" t="e">
        <f t="shared" si="68"/>
        <v>#N/A</v>
      </c>
      <c r="AC315" s="13" t="e">
        <f t="shared" si="69"/>
        <v>#N/A</v>
      </c>
      <c r="AD315" s="13" t="e">
        <f t="shared" si="70"/>
        <v>#N/A</v>
      </c>
      <c r="AE315" s="13" t="e">
        <f t="shared" si="71"/>
        <v>#N/A</v>
      </c>
      <c r="AF315" s="13" t="e">
        <f t="shared" si="72"/>
        <v>#N/A</v>
      </c>
      <c r="AG315" s="13" t="e">
        <f t="shared" si="73"/>
        <v>#N/A</v>
      </c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T315" s="107"/>
      <c r="BA315" s="11"/>
      <c r="BB315" s="11"/>
      <c r="BC315" s="11"/>
      <c r="BD315" s="11"/>
      <c r="BE315" s="11"/>
      <c r="BH315" s="11"/>
      <c r="BI315" s="11"/>
      <c r="BJ315" s="11"/>
      <c r="BK315" s="11"/>
      <c r="BL315" s="11"/>
      <c r="BM315" s="11"/>
      <c r="BN315" s="11"/>
    </row>
    <row r="316" spans="1:66" s="1" customFormat="1" x14ac:dyDescent="0.3">
      <c r="A316" s="11"/>
      <c r="B316" s="1" t="e">
        <f t="shared" si="67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118"/>
      <c r="N316" s="5"/>
      <c r="O316" s="5"/>
      <c r="P316" s="5"/>
      <c r="Q316" s="5"/>
      <c r="R316" s="5"/>
      <c r="S316" s="5"/>
      <c r="T316" s="5"/>
      <c r="U316" s="5"/>
      <c r="V316" s="1" t="str">
        <f t="shared" si="74"/>
        <v/>
      </c>
      <c r="W316" s="1" t="str">
        <f t="shared" si="75"/>
        <v/>
      </c>
      <c r="X316" s="1" t="str">
        <f t="shared" si="75"/>
        <v/>
      </c>
      <c r="Y316" s="1" t="str">
        <f t="shared" si="75"/>
        <v/>
      </c>
      <c r="Z316" s="1" t="e">
        <f t="shared" si="76"/>
        <v>#N/A</v>
      </c>
      <c r="AA316" s="3"/>
      <c r="AB316" s="13" t="e">
        <f t="shared" si="68"/>
        <v>#N/A</v>
      </c>
      <c r="AC316" s="13" t="e">
        <f t="shared" si="69"/>
        <v>#N/A</v>
      </c>
      <c r="AD316" s="13" t="e">
        <f t="shared" si="70"/>
        <v>#N/A</v>
      </c>
      <c r="AE316" s="13" t="e">
        <f t="shared" si="71"/>
        <v>#N/A</v>
      </c>
      <c r="AF316" s="13" t="e">
        <f t="shared" si="72"/>
        <v>#N/A</v>
      </c>
      <c r="AG316" s="13" t="e">
        <f t="shared" si="73"/>
        <v>#N/A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T316" s="107"/>
      <c r="BA316" s="11"/>
      <c r="BB316" s="11"/>
      <c r="BC316" s="11"/>
      <c r="BD316" s="11"/>
      <c r="BE316" s="11"/>
      <c r="BH316" s="11"/>
      <c r="BI316" s="11"/>
      <c r="BJ316" s="11"/>
      <c r="BK316" s="11"/>
      <c r="BL316" s="11"/>
      <c r="BM316" s="11"/>
      <c r="BN316" s="11"/>
    </row>
    <row r="317" spans="1:66" s="1" customFormat="1" x14ac:dyDescent="0.3">
      <c r="A317" s="11"/>
      <c r="B317" s="1" t="e">
        <f t="shared" si="67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118"/>
      <c r="N317" s="5"/>
      <c r="O317" s="5"/>
      <c r="P317" s="5"/>
      <c r="Q317" s="5"/>
      <c r="R317" s="5"/>
      <c r="S317" s="5"/>
      <c r="T317" s="5"/>
      <c r="U317" s="5"/>
      <c r="V317" s="1" t="str">
        <f t="shared" si="74"/>
        <v/>
      </c>
      <c r="W317" s="1" t="str">
        <f t="shared" si="75"/>
        <v/>
      </c>
      <c r="X317" s="1" t="str">
        <f t="shared" si="75"/>
        <v/>
      </c>
      <c r="Y317" s="1" t="str">
        <f t="shared" si="75"/>
        <v/>
      </c>
      <c r="Z317" s="1" t="e">
        <f t="shared" si="76"/>
        <v>#N/A</v>
      </c>
      <c r="AA317" s="3"/>
      <c r="AB317" s="13" t="e">
        <f t="shared" si="68"/>
        <v>#N/A</v>
      </c>
      <c r="AC317" s="13" t="e">
        <f t="shared" si="69"/>
        <v>#N/A</v>
      </c>
      <c r="AD317" s="13" t="e">
        <f t="shared" si="70"/>
        <v>#N/A</v>
      </c>
      <c r="AE317" s="13" t="e">
        <f t="shared" si="71"/>
        <v>#N/A</v>
      </c>
      <c r="AF317" s="13" t="e">
        <f t="shared" si="72"/>
        <v>#N/A</v>
      </c>
      <c r="AG317" s="13" t="e">
        <f t="shared" si="73"/>
        <v>#N/A</v>
      </c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T317" s="107"/>
      <c r="BA317" s="11"/>
      <c r="BB317" s="11"/>
      <c r="BC317" s="11"/>
      <c r="BD317" s="11"/>
      <c r="BE317" s="11"/>
      <c r="BH317" s="11"/>
      <c r="BI317" s="11"/>
      <c r="BJ317" s="11"/>
      <c r="BK317" s="11"/>
      <c r="BL317" s="11"/>
      <c r="BM317" s="11"/>
      <c r="BN317" s="11"/>
    </row>
    <row r="318" spans="1:66" s="1" customFormat="1" x14ac:dyDescent="0.3">
      <c r="A318" s="11"/>
      <c r="B318" s="1" t="e">
        <f t="shared" si="67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118"/>
      <c r="N318" s="5"/>
      <c r="O318" s="5"/>
      <c r="P318" s="5"/>
      <c r="Q318" s="5"/>
      <c r="R318" s="5"/>
      <c r="S318" s="5"/>
      <c r="T318" s="5"/>
      <c r="U318" s="5"/>
      <c r="V318" s="1" t="str">
        <f t="shared" si="74"/>
        <v/>
      </c>
      <c r="W318" s="1" t="str">
        <f t="shared" si="75"/>
        <v/>
      </c>
      <c r="X318" s="1" t="str">
        <f t="shared" si="75"/>
        <v/>
      </c>
      <c r="Y318" s="1" t="str">
        <f t="shared" si="75"/>
        <v/>
      </c>
      <c r="Z318" s="1" t="e">
        <f t="shared" si="76"/>
        <v>#N/A</v>
      </c>
      <c r="AA318" s="3"/>
      <c r="AB318" s="13" t="e">
        <f t="shared" si="68"/>
        <v>#N/A</v>
      </c>
      <c r="AC318" s="13" t="e">
        <f t="shared" si="69"/>
        <v>#N/A</v>
      </c>
      <c r="AD318" s="13" t="e">
        <f t="shared" si="70"/>
        <v>#N/A</v>
      </c>
      <c r="AE318" s="13" t="e">
        <f t="shared" si="71"/>
        <v>#N/A</v>
      </c>
      <c r="AF318" s="13" t="e">
        <f t="shared" si="72"/>
        <v>#N/A</v>
      </c>
      <c r="AG318" s="13" t="e">
        <f t="shared" si="73"/>
        <v>#N/A</v>
      </c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T318" s="107"/>
      <c r="BA318" s="11"/>
      <c r="BB318" s="11"/>
      <c r="BC318" s="11"/>
      <c r="BD318" s="11"/>
      <c r="BE318" s="11"/>
      <c r="BH318" s="11"/>
      <c r="BI318" s="11"/>
      <c r="BJ318" s="11"/>
      <c r="BK318" s="11"/>
      <c r="BL318" s="11"/>
      <c r="BM318" s="11"/>
      <c r="BN318" s="11"/>
    </row>
    <row r="319" spans="1:66" s="1" customFormat="1" x14ac:dyDescent="0.3">
      <c r="A319" s="11"/>
      <c r="B319" s="1" t="e">
        <f t="shared" si="67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118"/>
      <c r="N319" s="5"/>
      <c r="O319" s="5"/>
      <c r="P319" s="5"/>
      <c r="Q319" s="5"/>
      <c r="R319" s="5"/>
      <c r="S319" s="5"/>
      <c r="T319" s="5"/>
      <c r="U319" s="5"/>
      <c r="V319" s="1" t="str">
        <f t="shared" si="74"/>
        <v/>
      </c>
      <c r="W319" s="1" t="str">
        <f t="shared" si="75"/>
        <v/>
      </c>
      <c r="X319" s="1" t="str">
        <f t="shared" si="75"/>
        <v/>
      </c>
      <c r="Y319" s="1" t="str">
        <f t="shared" si="75"/>
        <v/>
      </c>
      <c r="Z319" s="1" t="e">
        <f t="shared" si="76"/>
        <v>#N/A</v>
      </c>
      <c r="AA319" s="3"/>
      <c r="AB319" s="13" t="e">
        <f t="shared" si="68"/>
        <v>#N/A</v>
      </c>
      <c r="AC319" s="13" t="e">
        <f t="shared" si="69"/>
        <v>#N/A</v>
      </c>
      <c r="AD319" s="13" t="e">
        <f t="shared" si="70"/>
        <v>#N/A</v>
      </c>
      <c r="AE319" s="13" t="e">
        <f t="shared" si="71"/>
        <v>#N/A</v>
      </c>
      <c r="AF319" s="13" t="e">
        <f t="shared" si="72"/>
        <v>#N/A</v>
      </c>
      <c r="AG319" s="13" t="e">
        <f t="shared" si="73"/>
        <v>#N/A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T319" s="107"/>
      <c r="BA319" s="11"/>
      <c r="BB319" s="11"/>
      <c r="BC319" s="11"/>
      <c r="BD319" s="11"/>
      <c r="BE319" s="11"/>
      <c r="BH319" s="11"/>
      <c r="BI319" s="11"/>
      <c r="BJ319" s="11"/>
      <c r="BK319" s="11"/>
      <c r="BL319" s="11"/>
      <c r="BM319" s="11"/>
      <c r="BN319" s="11"/>
    </row>
    <row r="320" spans="1:66" s="1" customFormat="1" x14ac:dyDescent="0.3">
      <c r="A320" s="11"/>
      <c r="B320" s="1" t="e">
        <f t="shared" si="67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118"/>
      <c r="N320" s="5"/>
      <c r="O320" s="5"/>
      <c r="P320" s="5"/>
      <c r="Q320" s="5"/>
      <c r="R320" s="5"/>
      <c r="S320" s="5"/>
      <c r="T320" s="5"/>
      <c r="U320" s="5"/>
      <c r="V320" s="1" t="str">
        <f t="shared" si="74"/>
        <v/>
      </c>
      <c r="W320" s="1" t="str">
        <f t="shared" si="75"/>
        <v/>
      </c>
      <c r="X320" s="1" t="str">
        <f t="shared" si="75"/>
        <v/>
      </c>
      <c r="Y320" s="1" t="str">
        <f t="shared" si="75"/>
        <v/>
      </c>
      <c r="Z320" s="1" t="e">
        <f t="shared" si="76"/>
        <v>#N/A</v>
      </c>
      <c r="AA320" s="3"/>
      <c r="AB320" s="13" t="e">
        <f t="shared" si="68"/>
        <v>#N/A</v>
      </c>
      <c r="AC320" s="13" t="e">
        <f t="shared" si="69"/>
        <v>#N/A</v>
      </c>
      <c r="AD320" s="13" t="e">
        <f t="shared" si="70"/>
        <v>#N/A</v>
      </c>
      <c r="AE320" s="13" t="e">
        <f t="shared" si="71"/>
        <v>#N/A</v>
      </c>
      <c r="AF320" s="13" t="e">
        <f t="shared" si="72"/>
        <v>#N/A</v>
      </c>
      <c r="AG320" s="13" t="e">
        <f t="shared" si="73"/>
        <v>#N/A</v>
      </c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T320" s="107"/>
      <c r="BA320" s="11"/>
      <c r="BB320" s="11"/>
      <c r="BC320" s="11"/>
      <c r="BD320" s="11"/>
      <c r="BE320" s="11"/>
      <c r="BH320" s="11"/>
      <c r="BI320" s="11"/>
      <c r="BJ320" s="11"/>
      <c r="BK320" s="11"/>
      <c r="BL320" s="11"/>
      <c r="BM320" s="11"/>
      <c r="BN320" s="11"/>
    </row>
    <row r="321" spans="1:66" s="1" customFormat="1" x14ac:dyDescent="0.3">
      <c r="A321" s="11"/>
      <c r="B321" s="1" t="e">
        <f t="shared" si="67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118"/>
      <c r="N321" s="5"/>
      <c r="O321" s="5"/>
      <c r="P321" s="5"/>
      <c r="Q321" s="5"/>
      <c r="R321" s="5"/>
      <c r="S321" s="5"/>
      <c r="T321" s="5"/>
      <c r="U321" s="5"/>
      <c r="V321" s="1" t="str">
        <f t="shared" si="74"/>
        <v/>
      </c>
      <c r="W321" s="1" t="str">
        <f t="shared" si="75"/>
        <v/>
      </c>
      <c r="X321" s="1" t="str">
        <f t="shared" si="75"/>
        <v/>
      </c>
      <c r="Y321" s="1" t="str">
        <f t="shared" si="75"/>
        <v/>
      </c>
      <c r="Z321" s="1" t="e">
        <f t="shared" si="76"/>
        <v>#N/A</v>
      </c>
      <c r="AA321" s="3"/>
      <c r="AB321" s="13" t="e">
        <f t="shared" si="68"/>
        <v>#N/A</v>
      </c>
      <c r="AC321" s="13" t="e">
        <f t="shared" si="69"/>
        <v>#N/A</v>
      </c>
      <c r="AD321" s="13" t="e">
        <f t="shared" si="70"/>
        <v>#N/A</v>
      </c>
      <c r="AE321" s="13" t="e">
        <f t="shared" si="71"/>
        <v>#N/A</v>
      </c>
      <c r="AF321" s="13" t="e">
        <f t="shared" si="72"/>
        <v>#N/A</v>
      </c>
      <c r="AG321" s="13" t="e">
        <f t="shared" si="73"/>
        <v>#N/A</v>
      </c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T321" s="107"/>
      <c r="BA321" s="11"/>
      <c r="BB321" s="11"/>
      <c r="BC321" s="11"/>
      <c r="BD321" s="11"/>
      <c r="BE321" s="11"/>
      <c r="BH321" s="11"/>
      <c r="BI321" s="11"/>
      <c r="BJ321" s="11"/>
      <c r="BK321" s="11"/>
      <c r="BL321" s="11"/>
      <c r="BM321" s="11"/>
      <c r="BN321" s="11"/>
    </row>
    <row r="322" spans="1:66" s="1" customFormat="1" x14ac:dyDescent="0.3">
      <c r="A322" s="11"/>
      <c r="B322" s="1" t="e">
        <f t="shared" si="67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118"/>
      <c r="N322" s="5"/>
      <c r="O322" s="5"/>
      <c r="P322" s="5"/>
      <c r="Q322" s="5"/>
      <c r="R322" s="5"/>
      <c r="S322" s="5"/>
      <c r="T322" s="5"/>
      <c r="U322" s="5"/>
      <c r="V322" s="1" t="str">
        <f t="shared" si="74"/>
        <v/>
      </c>
      <c r="W322" s="1" t="str">
        <f t="shared" si="75"/>
        <v/>
      </c>
      <c r="X322" s="1" t="str">
        <f t="shared" si="75"/>
        <v/>
      </c>
      <c r="Y322" s="1" t="str">
        <f t="shared" si="75"/>
        <v/>
      </c>
      <c r="Z322" s="1" t="e">
        <f t="shared" si="76"/>
        <v>#N/A</v>
      </c>
      <c r="AA322" s="3"/>
      <c r="AB322" s="13" t="e">
        <f t="shared" si="68"/>
        <v>#N/A</v>
      </c>
      <c r="AC322" s="13" t="e">
        <f t="shared" si="69"/>
        <v>#N/A</v>
      </c>
      <c r="AD322" s="13" t="e">
        <f t="shared" si="70"/>
        <v>#N/A</v>
      </c>
      <c r="AE322" s="13" t="e">
        <f t="shared" si="71"/>
        <v>#N/A</v>
      </c>
      <c r="AF322" s="13" t="e">
        <f t="shared" si="72"/>
        <v>#N/A</v>
      </c>
      <c r="AG322" s="13" t="e">
        <f t="shared" si="73"/>
        <v>#N/A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T322" s="107"/>
      <c r="BA322" s="11"/>
      <c r="BB322" s="11"/>
      <c r="BC322" s="11"/>
      <c r="BD322" s="11"/>
      <c r="BE322" s="11"/>
      <c r="BH322" s="11"/>
      <c r="BI322" s="11"/>
      <c r="BJ322" s="11"/>
      <c r="BK322" s="11"/>
      <c r="BL322" s="11"/>
      <c r="BM322" s="11"/>
      <c r="BN322" s="11"/>
    </row>
    <row r="323" spans="1:66" s="1" customFormat="1" x14ac:dyDescent="0.3">
      <c r="A323" s="11"/>
      <c r="B323" s="1" t="e">
        <f t="shared" si="67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118"/>
      <c r="N323" s="5"/>
      <c r="O323" s="5"/>
      <c r="P323" s="5"/>
      <c r="Q323" s="5"/>
      <c r="R323" s="5"/>
      <c r="S323" s="5"/>
      <c r="T323" s="5"/>
      <c r="U323" s="5"/>
      <c r="V323" s="1" t="str">
        <f t="shared" si="74"/>
        <v/>
      </c>
      <c r="W323" s="1" t="str">
        <f t="shared" si="75"/>
        <v/>
      </c>
      <c r="X323" s="1" t="str">
        <f t="shared" si="75"/>
        <v/>
      </c>
      <c r="Y323" s="1" t="str">
        <f t="shared" si="75"/>
        <v/>
      </c>
      <c r="Z323" s="1" t="e">
        <f t="shared" si="76"/>
        <v>#N/A</v>
      </c>
      <c r="AA323" s="3"/>
      <c r="AB323" s="13" t="e">
        <f t="shared" si="68"/>
        <v>#N/A</v>
      </c>
      <c r="AC323" s="13" t="e">
        <f t="shared" si="69"/>
        <v>#N/A</v>
      </c>
      <c r="AD323" s="13" t="e">
        <f t="shared" si="70"/>
        <v>#N/A</v>
      </c>
      <c r="AE323" s="13" t="e">
        <f t="shared" si="71"/>
        <v>#N/A</v>
      </c>
      <c r="AF323" s="13" t="e">
        <f t="shared" si="72"/>
        <v>#N/A</v>
      </c>
      <c r="AG323" s="13" t="e">
        <f t="shared" si="73"/>
        <v>#N/A</v>
      </c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T323" s="107"/>
      <c r="BA323" s="11"/>
      <c r="BB323" s="11"/>
      <c r="BC323" s="11"/>
      <c r="BD323" s="11"/>
      <c r="BE323" s="11"/>
      <c r="BH323" s="11"/>
      <c r="BI323" s="11"/>
      <c r="BJ323" s="11"/>
      <c r="BK323" s="11"/>
      <c r="BL323" s="11"/>
      <c r="BM323" s="11"/>
      <c r="BN323" s="11"/>
    </row>
    <row r="324" spans="1:66" s="1" customFormat="1" x14ac:dyDescent="0.3">
      <c r="A324" s="11"/>
      <c r="B324" s="1" t="e">
        <f t="shared" si="67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118"/>
      <c r="N324" s="5"/>
      <c r="O324" s="5"/>
      <c r="P324" s="5"/>
      <c r="Q324" s="5"/>
      <c r="R324" s="5"/>
      <c r="S324" s="5"/>
      <c r="T324" s="5"/>
      <c r="U324" s="5"/>
      <c r="V324" s="1" t="str">
        <f t="shared" si="74"/>
        <v/>
      </c>
      <c r="W324" s="1" t="str">
        <f t="shared" si="75"/>
        <v/>
      </c>
      <c r="X324" s="1" t="str">
        <f t="shared" si="75"/>
        <v/>
      </c>
      <c r="Y324" s="1" t="str">
        <f t="shared" si="75"/>
        <v/>
      </c>
      <c r="Z324" s="1" t="e">
        <f t="shared" si="76"/>
        <v>#N/A</v>
      </c>
      <c r="AA324" s="3"/>
      <c r="AB324" s="13" t="e">
        <f t="shared" si="68"/>
        <v>#N/A</v>
      </c>
      <c r="AC324" s="13" t="e">
        <f t="shared" si="69"/>
        <v>#N/A</v>
      </c>
      <c r="AD324" s="13" t="e">
        <f t="shared" si="70"/>
        <v>#N/A</v>
      </c>
      <c r="AE324" s="13" t="e">
        <f t="shared" si="71"/>
        <v>#N/A</v>
      </c>
      <c r="AF324" s="13" t="e">
        <f t="shared" si="72"/>
        <v>#N/A</v>
      </c>
      <c r="AG324" s="13" t="e">
        <f t="shared" si="73"/>
        <v>#N/A</v>
      </c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T324" s="107"/>
      <c r="BA324" s="11"/>
      <c r="BB324" s="11"/>
      <c r="BC324" s="11"/>
      <c r="BD324" s="11"/>
      <c r="BE324" s="11"/>
      <c r="BH324" s="11"/>
      <c r="BI324" s="11"/>
      <c r="BJ324" s="11"/>
      <c r="BK324" s="11"/>
      <c r="BL324" s="11"/>
      <c r="BM324" s="11"/>
      <c r="BN324" s="11"/>
    </row>
    <row r="325" spans="1:66" s="1" customFormat="1" x14ac:dyDescent="0.3">
      <c r="A325" s="11"/>
      <c r="B325" s="1" t="e">
        <f t="shared" si="67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118"/>
      <c r="N325" s="5"/>
      <c r="O325" s="5"/>
      <c r="P325" s="5"/>
      <c r="Q325" s="5"/>
      <c r="R325" s="5"/>
      <c r="S325" s="5"/>
      <c r="T325" s="5"/>
      <c r="U325" s="5"/>
      <c r="V325" s="1" t="str">
        <f t="shared" si="74"/>
        <v/>
      </c>
      <c r="W325" s="1" t="str">
        <f t="shared" si="75"/>
        <v/>
      </c>
      <c r="X325" s="1" t="str">
        <f t="shared" si="75"/>
        <v/>
      </c>
      <c r="Y325" s="1" t="str">
        <f t="shared" si="75"/>
        <v/>
      </c>
      <c r="Z325" s="1" t="e">
        <f t="shared" si="76"/>
        <v>#N/A</v>
      </c>
      <c r="AA325" s="3"/>
      <c r="AB325" s="13" t="e">
        <f t="shared" si="68"/>
        <v>#N/A</v>
      </c>
      <c r="AC325" s="13" t="e">
        <f t="shared" si="69"/>
        <v>#N/A</v>
      </c>
      <c r="AD325" s="13" t="e">
        <f t="shared" si="70"/>
        <v>#N/A</v>
      </c>
      <c r="AE325" s="13" t="e">
        <f t="shared" si="71"/>
        <v>#N/A</v>
      </c>
      <c r="AF325" s="13" t="e">
        <f t="shared" si="72"/>
        <v>#N/A</v>
      </c>
      <c r="AG325" s="13" t="e">
        <f t="shared" si="73"/>
        <v>#N/A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T325" s="107"/>
      <c r="BA325" s="11"/>
      <c r="BB325" s="11"/>
      <c r="BC325" s="11"/>
      <c r="BD325" s="11"/>
      <c r="BE325" s="11"/>
      <c r="BH325" s="11"/>
      <c r="BI325" s="11"/>
      <c r="BJ325" s="11"/>
      <c r="BK325" s="11"/>
      <c r="BL325" s="11"/>
      <c r="BM325" s="11"/>
      <c r="BN325" s="11"/>
    </row>
    <row r="326" spans="1:66" s="1" customFormat="1" x14ac:dyDescent="0.3">
      <c r="A326" s="11"/>
      <c r="B326" s="1" t="e">
        <f t="shared" si="67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118"/>
      <c r="N326" s="5"/>
      <c r="O326" s="5"/>
      <c r="P326" s="5"/>
      <c r="Q326" s="5"/>
      <c r="R326" s="5"/>
      <c r="S326" s="5"/>
      <c r="T326" s="5"/>
      <c r="U326" s="5"/>
      <c r="V326" s="1" t="str">
        <f t="shared" si="74"/>
        <v/>
      </c>
      <c r="W326" s="1" t="str">
        <f t="shared" si="75"/>
        <v/>
      </c>
      <c r="X326" s="1" t="str">
        <f t="shared" si="75"/>
        <v/>
      </c>
      <c r="Y326" s="1" t="str">
        <f t="shared" si="75"/>
        <v/>
      </c>
      <c r="Z326" s="1" t="e">
        <f t="shared" si="76"/>
        <v>#N/A</v>
      </c>
      <c r="AA326" s="3"/>
      <c r="AB326" s="13" t="e">
        <f t="shared" si="68"/>
        <v>#N/A</v>
      </c>
      <c r="AC326" s="13" t="e">
        <f t="shared" si="69"/>
        <v>#N/A</v>
      </c>
      <c r="AD326" s="13" t="e">
        <f t="shared" si="70"/>
        <v>#N/A</v>
      </c>
      <c r="AE326" s="13" t="e">
        <f t="shared" si="71"/>
        <v>#N/A</v>
      </c>
      <c r="AF326" s="13" t="e">
        <f t="shared" si="72"/>
        <v>#N/A</v>
      </c>
      <c r="AG326" s="13" t="e">
        <f t="shared" si="73"/>
        <v>#N/A</v>
      </c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T326" s="107"/>
      <c r="BA326" s="11"/>
      <c r="BB326" s="11"/>
      <c r="BC326" s="11"/>
      <c r="BD326" s="11"/>
      <c r="BE326" s="11"/>
      <c r="BH326" s="11"/>
      <c r="BI326" s="11"/>
      <c r="BJ326" s="11"/>
      <c r="BK326" s="11"/>
      <c r="BL326" s="11"/>
      <c r="BM326" s="11"/>
      <c r="BN326" s="11"/>
    </row>
    <row r="327" spans="1:66" s="1" customFormat="1" x14ac:dyDescent="0.3">
      <c r="A327" s="11"/>
      <c r="B327" s="1" t="e">
        <f t="shared" si="67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118"/>
      <c r="N327" s="5"/>
      <c r="O327" s="5"/>
      <c r="P327" s="5"/>
      <c r="Q327" s="5"/>
      <c r="R327" s="5"/>
      <c r="S327" s="5"/>
      <c r="T327" s="5"/>
      <c r="U327" s="5"/>
      <c r="V327" s="1" t="str">
        <f t="shared" si="74"/>
        <v/>
      </c>
      <c r="W327" s="1" t="str">
        <f t="shared" si="75"/>
        <v/>
      </c>
      <c r="X327" s="1" t="str">
        <f t="shared" si="75"/>
        <v/>
      </c>
      <c r="Y327" s="1" t="str">
        <f t="shared" si="75"/>
        <v/>
      </c>
      <c r="Z327" s="1" t="e">
        <f t="shared" si="76"/>
        <v>#N/A</v>
      </c>
      <c r="AA327" s="3"/>
      <c r="AB327" s="13" t="e">
        <f t="shared" si="68"/>
        <v>#N/A</v>
      </c>
      <c r="AC327" s="13" t="e">
        <f t="shared" si="69"/>
        <v>#N/A</v>
      </c>
      <c r="AD327" s="13" t="e">
        <f t="shared" si="70"/>
        <v>#N/A</v>
      </c>
      <c r="AE327" s="13" t="e">
        <f t="shared" si="71"/>
        <v>#N/A</v>
      </c>
      <c r="AF327" s="13" t="e">
        <f t="shared" si="72"/>
        <v>#N/A</v>
      </c>
      <c r="AG327" s="13" t="e">
        <f t="shared" si="73"/>
        <v>#N/A</v>
      </c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T327" s="107"/>
      <c r="BA327" s="11"/>
      <c r="BB327" s="11"/>
      <c r="BC327" s="11"/>
      <c r="BD327" s="11"/>
      <c r="BE327" s="11"/>
      <c r="BH327" s="11"/>
      <c r="BI327" s="11"/>
      <c r="BJ327" s="11"/>
      <c r="BK327" s="11"/>
      <c r="BL327" s="11"/>
      <c r="BM327" s="11"/>
      <c r="BN327" s="11"/>
    </row>
    <row r="328" spans="1:66" s="1" customFormat="1" x14ac:dyDescent="0.3">
      <c r="A328" s="11"/>
      <c r="B328" s="1" t="e">
        <f t="shared" si="67"/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118"/>
      <c r="N328" s="5"/>
      <c r="O328" s="5"/>
      <c r="P328" s="5"/>
      <c r="Q328" s="5"/>
      <c r="R328" s="5"/>
      <c r="S328" s="5"/>
      <c r="T328" s="5"/>
      <c r="U328" s="5"/>
      <c r="V328" s="1" t="str">
        <f t="shared" si="74"/>
        <v/>
      </c>
      <c r="W328" s="1" t="str">
        <f t="shared" si="75"/>
        <v/>
      </c>
      <c r="X328" s="1" t="str">
        <f t="shared" si="75"/>
        <v/>
      </c>
      <c r="Y328" s="1" t="str">
        <f t="shared" si="75"/>
        <v/>
      </c>
      <c r="Z328" s="1" t="e">
        <f t="shared" si="76"/>
        <v>#N/A</v>
      </c>
      <c r="AA328" s="3"/>
      <c r="AB328" s="13" t="e">
        <f t="shared" si="68"/>
        <v>#N/A</v>
      </c>
      <c r="AC328" s="13" t="e">
        <f t="shared" si="69"/>
        <v>#N/A</v>
      </c>
      <c r="AD328" s="13" t="e">
        <f t="shared" si="70"/>
        <v>#N/A</v>
      </c>
      <c r="AE328" s="13" t="e">
        <f t="shared" si="71"/>
        <v>#N/A</v>
      </c>
      <c r="AF328" s="13" t="e">
        <f t="shared" si="72"/>
        <v>#N/A</v>
      </c>
      <c r="AG328" s="13" t="e">
        <f t="shared" si="73"/>
        <v>#N/A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T328" s="107"/>
      <c r="BA328" s="11"/>
      <c r="BB328" s="11"/>
      <c r="BC328" s="11"/>
      <c r="BD328" s="11"/>
      <c r="BE328" s="11"/>
      <c r="BH328" s="11"/>
      <c r="BI328" s="11"/>
      <c r="BJ328" s="11"/>
      <c r="BK328" s="11"/>
      <c r="BL328" s="11"/>
      <c r="BM328" s="11"/>
      <c r="BN328" s="11"/>
    </row>
    <row r="329" spans="1:66" s="1" customFormat="1" x14ac:dyDescent="0.3">
      <c r="A329" s="11"/>
      <c r="B329" s="1" t="e">
        <f t="shared" si="67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118"/>
      <c r="N329" s="5"/>
      <c r="O329" s="5"/>
      <c r="P329" s="5"/>
      <c r="Q329" s="5"/>
      <c r="R329" s="5"/>
      <c r="S329" s="5"/>
      <c r="T329" s="5"/>
      <c r="U329" s="5"/>
      <c r="V329" s="1" t="str">
        <f t="shared" si="74"/>
        <v/>
      </c>
      <c r="W329" s="1" t="str">
        <f t="shared" si="75"/>
        <v/>
      </c>
      <c r="X329" s="1" t="str">
        <f t="shared" si="75"/>
        <v/>
      </c>
      <c r="Y329" s="1" t="str">
        <f t="shared" si="75"/>
        <v/>
      </c>
      <c r="Z329" s="1" t="e">
        <f t="shared" si="76"/>
        <v>#N/A</v>
      </c>
      <c r="AA329" s="3"/>
      <c r="AB329" s="13" t="e">
        <f t="shared" si="68"/>
        <v>#N/A</v>
      </c>
      <c r="AC329" s="13" t="e">
        <f t="shared" si="69"/>
        <v>#N/A</v>
      </c>
      <c r="AD329" s="13" t="e">
        <f t="shared" si="70"/>
        <v>#N/A</v>
      </c>
      <c r="AE329" s="13" t="e">
        <f t="shared" si="71"/>
        <v>#N/A</v>
      </c>
      <c r="AF329" s="13" t="e">
        <f t="shared" si="72"/>
        <v>#N/A</v>
      </c>
      <c r="AG329" s="13" t="e">
        <f t="shared" si="73"/>
        <v>#N/A</v>
      </c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T329" s="107"/>
      <c r="BA329" s="11"/>
      <c r="BB329" s="11"/>
      <c r="BC329" s="11"/>
      <c r="BD329" s="11"/>
      <c r="BE329" s="11"/>
      <c r="BH329" s="11"/>
      <c r="BI329" s="11"/>
      <c r="BJ329" s="11"/>
      <c r="BK329" s="11"/>
      <c r="BL329" s="11"/>
      <c r="BM329" s="11"/>
      <c r="BN329" s="11"/>
    </row>
    <row r="330" spans="1:66" s="1" customFormat="1" x14ac:dyDescent="0.3">
      <c r="A330" s="11"/>
      <c r="B330" s="1" t="e">
        <f t="shared" si="67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118"/>
      <c r="N330" s="5"/>
      <c r="O330" s="5"/>
      <c r="P330" s="5"/>
      <c r="Q330" s="5"/>
      <c r="R330" s="5"/>
      <c r="S330" s="5"/>
      <c r="T330" s="5"/>
      <c r="U330" s="5"/>
      <c r="V330" s="1" t="str">
        <f t="shared" si="74"/>
        <v/>
      </c>
      <c r="W330" s="1" t="str">
        <f t="shared" si="75"/>
        <v/>
      </c>
      <c r="X330" s="1" t="str">
        <f t="shared" si="75"/>
        <v/>
      </c>
      <c r="Y330" s="1" t="str">
        <f t="shared" si="75"/>
        <v/>
      </c>
      <c r="Z330" s="1" t="e">
        <f t="shared" si="76"/>
        <v>#N/A</v>
      </c>
      <c r="AA330" s="3"/>
      <c r="AB330" s="13" t="e">
        <f t="shared" si="68"/>
        <v>#N/A</v>
      </c>
      <c r="AC330" s="13" t="e">
        <f t="shared" si="69"/>
        <v>#N/A</v>
      </c>
      <c r="AD330" s="13" t="e">
        <f t="shared" si="70"/>
        <v>#N/A</v>
      </c>
      <c r="AE330" s="13" t="e">
        <f t="shared" si="71"/>
        <v>#N/A</v>
      </c>
      <c r="AF330" s="13" t="e">
        <f t="shared" si="72"/>
        <v>#N/A</v>
      </c>
      <c r="AG330" s="13" t="e">
        <f t="shared" si="73"/>
        <v>#N/A</v>
      </c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T330" s="107"/>
      <c r="BA330" s="11"/>
      <c r="BB330" s="11"/>
      <c r="BC330" s="11"/>
      <c r="BD330" s="11"/>
      <c r="BE330" s="11"/>
      <c r="BH330" s="11"/>
      <c r="BI330" s="11"/>
      <c r="BJ330" s="11"/>
      <c r="BK330" s="11"/>
      <c r="BL330" s="11"/>
      <c r="BM330" s="11"/>
      <c r="BN330" s="11"/>
    </row>
    <row r="331" spans="1:66" s="1" customFormat="1" x14ac:dyDescent="0.3">
      <c r="A331" s="11"/>
      <c r="B331" s="1" t="e">
        <f t="shared" si="67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118"/>
      <c r="N331" s="5"/>
      <c r="O331" s="5"/>
      <c r="P331" s="5"/>
      <c r="Q331" s="5"/>
      <c r="R331" s="5"/>
      <c r="S331" s="5"/>
      <c r="T331" s="5"/>
      <c r="U331" s="5"/>
      <c r="V331" s="1" t="str">
        <f t="shared" si="74"/>
        <v/>
      </c>
      <c r="W331" s="1" t="str">
        <f t="shared" si="75"/>
        <v/>
      </c>
      <c r="X331" s="1" t="str">
        <f t="shared" si="75"/>
        <v/>
      </c>
      <c r="Y331" s="1" t="str">
        <f t="shared" si="75"/>
        <v/>
      </c>
      <c r="Z331" s="1" t="e">
        <f t="shared" si="76"/>
        <v>#N/A</v>
      </c>
      <c r="AA331" s="3"/>
      <c r="AB331" s="13" t="e">
        <f t="shared" si="68"/>
        <v>#N/A</v>
      </c>
      <c r="AC331" s="13" t="e">
        <f t="shared" si="69"/>
        <v>#N/A</v>
      </c>
      <c r="AD331" s="13" t="e">
        <f t="shared" si="70"/>
        <v>#N/A</v>
      </c>
      <c r="AE331" s="13" t="e">
        <f t="shared" si="71"/>
        <v>#N/A</v>
      </c>
      <c r="AF331" s="13" t="e">
        <f t="shared" si="72"/>
        <v>#N/A</v>
      </c>
      <c r="AG331" s="13" t="e">
        <f t="shared" si="73"/>
        <v>#N/A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T331" s="107"/>
      <c r="BA331" s="11"/>
      <c r="BB331" s="11"/>
      <c r="BC331" s="11"/>
      <c r="BD331" s="11"/>
      <c r="BE331" s="11"/>
      <c r="BH331" s="11"/>
      <c r="BI331" s="11"/>
      <c r="BJ331" s="11"/>
      <c r="BK331" s="11"/>
      <c r="BL331" s="11"/>
      <c r="BM331" s="11"/>
      <c r="BN331" s="11"/>
    </row>
    <row r="332" spans="1:66" s="1" customFormat="1" x14ac:dyDescent="0.3">
      <c r="A332" s="11"/>
      <c r="B332" s="1" t="e">
        <f t="shared" si="67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118"/>
      <c r="N332" s="5"/>
      <c r="O332" s="5"/>
      <c r="P332" s="5"/>
      <c r="Q332" s="5"/>
      <c r="R332" s="5"/>
      <c r="S332" s="5"/>
      <c r="T332" s="5"/>
      <c r="U332" s="5"/>
      <c r="V332" s="1" t="str">
        <f t="shared" si="74"/>
        <v/>
      </c>
      <c r="W332" s="1" t="str">
        <f t="shared" si="75"/>
        <v/>
      </c>
      <c r="X332" s="1" t="str">
        <f t="shared" si="75"/>
        <v/>
      </c>
      <c r="Y332" s="1" t="str">
        <f t="shared" si="75"/>
        <v/>
      </c>
      <c r="Z332" s="1" t="e">
        <f t="shared" si="76"/>
        <v>#N/A</v>
      </c>
      <c r="AA332" s="3"/>
      <c r="AB332" s="13" t="e">
        <f t="shared" si="68"/>
        <v>#N/A</v>
      </c>
      <c r="AC332" s="13" t="e">
        <f t="shared" si="69"/>
        <v>#N/A</v>
      </c>
      <c r="AD332" s="13" t="e">
        <f t="shared" si="70"/>
        <v>#N/A</v>
      </c>
      <c r="AE332" s="13" t="e">
        <f t="shared" si="71"/>
        <v>#N/A</v>
      </c>
      <c r="AF332" s="13" t="e">
        <f t="shared" si="72"/>
        <v>#N/A</v>
      </c>
      <c r="AG332" s="13" t="e">
        <f t="shared" si="73"/>
        <v>#N/A</v>
      </c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T332" s="107"/>
      <c r="BA332" s="11"/>
      <c r="BB332" s="11"/>
      <c r="BC332" s="11"/>
      <c r="BD332" s="11"/>
      <c r="BE332" s="11"/>
      <c r="BH332" s="11"/>
      <c r="BI332" s="11"/>
      <c r="BJ332" s="11"/>
      <c r="BK332" s="11"/>
      <c r="BL332" s="11"/>
      <c r="BM332" s="11"/>
      <c r="BN332" s="11"/>
    </row>
    <row r="333" spans="1:66" s="1" customFormat="1" x14ac:dyDescent="0.3">
      <c r="A333" s="11"/>
      <c r="B333" s="1" t="e">
        <f t="shared" si="67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118"/>
      <c r="N333" s="5"/>
      <c r="O333" s="5"/>
      <c r="P333" s="5"/>
      <c r="Q333" s="5"/>
      <c r="R333" s="5"/>
      <c r="S333" s="5"/>
      <c r="T333" s="5"/>
      <c r="U333" s="5"/>
      <c r="V333" s="1" t="str">
        <f t="shared" si="74"/>
        <v/>
      </c>
      <c r="W333" s="1" t="str">
        <f t="shared" si="75"/>
        <v/>
      </c>
      <c r="X333" s="1" t="str">
        <f t="shared" si="75"/>
        <v/>
      </c>
      <c r="Y333" s="1" t="str">
        <f t="shared" si="75"/>
        <v/>
      </c>
      <c r="Z333" s="1" t="e">
        <f t="shared" si="76"/>
        <v>#N/A</v>
      </c>
      <c r="AA333" s="3"/>
      <c r="AB333" s="13" t="e">
        <f t="shared" si="68"/>
        <v>#N/A</v>
      </c>
      <c r="AC333" s="13" t="e">
        <f t="shared" si="69"/>
        <v>#N/A</v>
      </c>
      <c r="AD333" s="13" t="e">
        <f t="shared" si="70"/>
        <v>#N/A</v>
      </c>
      <c r="AE333" s="13" t="e">
        <f t="shared" si="71"/>
        <v>#N/A</v>
      </c>
      <c r="AF333" s="13" t="e">
        <f t="shared" si="72"/>
        <v>#N/A</v>
      </c>
      <c r="AG333" s="13" t="e">
        <f t="shared" si="73"/>
        <v>#N/A</v>
      </c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T333" s="107"/>
      <c r="BA333" s="11"/>
      <c r="BB333" s="11"/>
      <c r="BC333" s="11"/>
      <c r="BD333" s="11"/>
      <c r="BE333" s="11"/>
      <c r="BH333" s="11"/>
      <c r="BI333" s="11"/>
      <c r="BJ333" s="11"/>
      <c r="BK333" s="11"/>
      <c r="BL333" s="11"/>
      <c r="BM333" s="11"/>
      <c r="BN333" s="11"/>
    </row>
    <row r="334" spans="1:66" s="1" customFormat="1" x14ac:dyDescent="0.3">
      <c r="A334" s="11"/>
      <c r="B334" s="1" t="e">
        <f t="shared" ref="B334:B373" si="77">IF(C334="",NA(),E334+G334+H334+I334)</f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118"/>
      <c r="N334" s="5"/>
      <c r="O334" s="5"/>
      <c r="P334" s="5"/>
      <c r="Q334" s="5"/>
      <c r="R334" s="5"/>
      <c r="S334" s="5"/>
      <c r="T334" s="5"/>
      <c r="U334" s="5"/>
      <c r="V334" s="1" t="str">
        <f t="shared" si="74"/>
        <v/>
      </c>
      <c r="W334" s="1" t="str">
        <f t="shared" si="75"/>
        <v/>
      </c>
      <c r="X334" s="1" t="str">
        <f t="shared" si="75"/>
        <v/>
      </c>
      <c r="Y334" s="1" t="str">
        <f t="shared" si="75"/>
        <v/>
      </c>
      <c r="Z334" s="1" t="e">
        <f t="shared" si="76"/>
        <v>#N/A</v>
      </c>
      <c r="AA334" s="3"/>
      <c r="AB334" s="13" t="e">
        <f t="shared" ref="AB334:AB373" si="78">IF(OR(ISNA(B334),B334=0),NA(),I334/B334)</f>
        <v>#N/A</v>
      </c>
      <c r="AC334" s="13" t="e">
        <f t="shared" ref="AC334:AC373" si="79">IF(OR(ISNA(B334),B334=0),NA(),B334/$AC$11)</f>
        <v>#N/A</v>
      </c>
      <c r="AD334" s="13" t="e">
        <f t="shared" ref="AD334:AD373" si="80">IF(OR(ISNA(B334),B334=0),NA(),E334/$AC$11)</f>
        <v>#N/A</v>
      </c>
      <c r="AE334" s="13" t="e">
        <f t="shared" ref="AE334:AE373" si="81">IF(OR(ISNA(B334),B334=0),NA(),G334/$AC$11)</f>
        <v>#N/A</v>
      </c>
      <c r="AF334" s="13" t="e">
        <f t="shared" ref="AF334:AF373" si="82">IF(OR(ISNA(B334),B334=0),NA(),I334/$AC$11)</f>
        <v>#N/A</v>
      </c>
      <c r="AG334" s="13" t="e">
        <f t="shared" ref="AG334:AG373" si="83">+IF(OR(ISNA(B334),B334=0),NA(),Z334/$AC$11)</f>
        <v>#N/A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T334" s="107"/>
      <c r="BA334" s="11"/>
      <c r="BB334" s="11"/>
      <c r="BC334" s="11"/>
      <c r="BD334" s="11"/>
      <c r="BE334" s="11"/>
      <c r="BH334" s="11"/>
      <c r="BI334" s="11"/>
      <c r="BJ334" s="11"/>
      <c r="BK334" s="11"/>
      <c r="BL334" s="11"/>
      <c r="BM334" s="11"/>
      <c r="BN334" s="11"/>
    </row>
    <row r="335" spans="1:66" s="1" customFormat="1" x14ac:dyDescent="0.3">
      <c r="A335" s="11"/>
      <c r="B335" s="1" t="e">
        <f t="shared" si="77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118"/>
      <c r="N335" s="5"/>
      <c r="O335" s="5"/>
      <c r="P335" s="5"/>
      <c r="Q335" s="5"/>
      <c r="R335" s="5"/>
      <c r="S335" s="5"/>
      <c r="T335" s="5"/>
      <c r="U335" s="5"/>
      <c r="V335" s="1" t="str">
        <f t="shared" si="74"/>
        <v/>
      </c>
      <c r="W335" s="1" t="str">
        <f t="shared" si="75"/>
        <v/>
      </c>
      <c r="X335" s="1" t="str">
        <f t="shared" si="75"/>
        <v/>
      </c>
      <c r="Y335" s="1" t="str">
        <f t="shared" si="75"/>
        <v/>
      </c>
      <c r="Z335" s="1" t="e">
        <f t="shared" si="76"/>
        <v>#N/A</v>
      </c>
      <c r="AA335" s="3"/>
      <c r="AB335" s="13" t="e">
        <f t="shared" si="78"/>
        <v>#N/A</v>
      </c>
      <c r="AC335" s="13" t="e">
        <f t="shared" si="79"/>
        <v>#N/A</v>
      </c>
      <c r="AD335" s="13" t="e">
        <f t="shared" si="80"/>
        <v>#N/A</v>
      </c>
      <c r="AE335" s="13" t="e">
        <f t="shared" si="81"/>
        <v>#N/A</v>
      </c>
      <c r="AF335" s="13" t="e">
        <f t="shared" si="82"/>
        <v>#N/A</v>
      </c>
      <c r="AG335" s="13" t="e">
        <f t="shared" si="83"/>
        <v>#N/A</v>
      </c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T335" s="107"/>
      <c r="BA335" s="11"/>
      <c r="BB335" s="11"/>
      <c r="BC335" s="11"/>
      <c r="BD335" s="11"/>
      <c r="BE335" s="11"/>
      <c r="BH335" s="11"/>
      <c r="BI335" s="11"/>
      <c r="BJ335" s="11"/>
      <c r="BK335" s="11"/>
      <c r="BL335" s="11"/>
      <c r="BM335" s="11"/>
      <c r="BN335" s="11"/>
    </row>
    <row r="336" spans="1:66" s="1" customFormat="1" x14ac:dyDescent="0.3">
      <c r="A336" s="11"/>
      <c r="B336" s="1" t="e">
        <f t="shared" si="77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118"/>
      <c r="N336" s="5"/>
      <c r="O336" s="5"/>
      <c r="P336" s="5"/>
      <c r="Q336" s="5"/>
      <c r="R336" s="5"/>
      <c r="S336" s="5"/>
      <c r="T336" s="5"/>
      <c r="U336" s="5"/>
      <c r="V336" s="1" t="str">
        <f t="shared" ref="V336:V373" si="84">IF($C336="","",E336-E335)</f>
        <v/>
      </c>
      <c r="W336" s="1" t="str">
        <f t="shared" ref="W336:Y373" si="85">IF($C336="","",G336-G335)</f>
        <v/>
      </c>
      <c r="X336" s="1" t="str">
        <f t="shared" si="85"/>
        <v/>
      </c>
      <c r="Y336" s="1" t="str">
        <f t="shared" si="85"/>
        <v/>
      </c>
      <c r="Z336" s="1" t="e">
        <f t="shared" ref="Z336:Z373" si="86">IF(OR($C336="",ISNA($C336)),NA(),V336+W336+X336+Y336)</f>
        <v>#N/A</v>
      </c>
      <c r="AA336" s="3"/>
      <c r="AB336" s="13" t="e">
        <f t="shared" si="78"/>
        <v>#N/A</v>
      </c>
      <c r="AC336" s="13" t="e">
        <f t="shared" si="79"/>
        <v>#N/A</v>
      </c>
      <c r="AD336" s="13" t="e">
        <f t="shared" si="80"/>
        <v>#N/A</v>
      </c>
      <c r="AE336" s="13" t="e">
        <f t="shared" si="81"/>
        <v>#N/A</v>
      </c>
      <c r="AF336" s="13" t="e">
        <f t="shared" si="82"/>
        <v>#N/A</v>
      </c>
      <c r="AG336" s="13" t="e">
        <f t="shared" si="83"/>
        <v>#N/A</v>
      </c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T336" s="107"/>
      <c r="BA336" s="11"/>
      <c r="BB336" s="11"/>
      <c r="BC336" s="11"/>
      <c r="BD336" s="11"/>
      <c r="BE336" s="11"/>
      <c r="BH336" s="11"/>
      <c r="BI336" s="11"/>
      <c r="BJ336" s="11"/>
      <c r="BK336" s="11"/>
      <c r="BL336" s="11"/>
      <c r="BM336" s="11"/>
      <c r="BN336" s="11"/>
    </row>
    <row r="337" spans="1:66" s="1" customFormat="1" x14ac:dyDescent="0.3">
      <c r="A337" s="11"/>
      <c r="B337" s="1" t="e">
        <f t="shared" si="77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118"/>
      <c r="N337" s="5"/>
      <c r="O337" s="5"/>
      <c r="P337" s="5"/>
      <c r="Q337" s="5"/>
      <c r="R337" s="5"/>
      <c r="S337" s="5"/>
      <c r="T337" s="5"/>
      <c r="U337" s="5"/>
      <c r="V337" s="1" t="str">
        <f t="shared" si="84"/>
        <v/>
      </c>
      <c r="W337" s="1" t="str">
        <f t="shared" si="85"/>
        <v/>
      </c>
      <c r="X337" s="1" t="str">
        <f t="shared" si="85"/>
        <v/>
      </c>
      <c r="Y337" s="1" t="str">
        <f t="shared" si="85"/>
        <v/>
      </c>
      <c r="Z337" s="1" t="e">
        <f t="shared" si="86"/>
        <v>#N/A</v>
      </c>
      <c r="AA337" s="3"/>
      <c r="AB337" s="13" t="e">
        <f t="shared" si="78"/>
        <v>#N/A</v>
      </c>
      <c r="AC337" s="13" t="e">
        <f t="shared" si="79"/>
        <v>#N/A</v>
      </c>
      <c r="AD337" s="13" t="e">
        <f t="shared" si="80"/>
        <v>#N/A</v>
      </c>
      <c r="AE337" s="13" t="e">
        <f t="shared" si="81"/>
        <v>#N/A</v>
      </c>
      <c r="AF337" s="13" t="e">
        <f t="shared" si="82"/>
        <v>#N/A</v>
      </c>
      <c r="AG337" s="13" t="e">
        <f t="shared" si="83"/>
        <v>#N/A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T337" s="107"/>
      <c r="BA337" s="11"/>
      <c r="BB337" s="11"/>
      <c r="BC337" s="11"/>
      <c r="BD337" s="11"/>
      <c r="BE337" s="11"/>
      <c r="BH337" s="11"/>
      <c r="BI337" s="11"/>
      <c r="BJ337" s="11"/>
      <c r="BK337" s="11"/>
      <c r="BL337" s="11"/>
      <c r="BM337" s="11"/>
      <c r="BN337" s="11"/>
    </row>
    <row r="338" spans="1:66" s="1" customFormat="1" x14ac:dyDescent="0.3">
      <c r="A338" s="11"/>
      <c r="B338" s="1" t="e">
        <f t="shared" si="77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118"/>
      <c r="N338" s="5"/>
      <c r="O338" s="5"/>
      <c r="P338" s="5"/>
      <c r="Q338" s="5"/>
      <c r="R338" s="5"/>
      <c r="S338" s="5"/>
      <c r="T338" s="5"/>
      <c r="U338" s="5"/>
      <c r="V338" s="1" t="str">
        <f t="shared" si="84"/>
        <v/>
      </c>
      <c r="W338" s="1" t="str">
        <f t="shared" si="85"/>
        <v/>
      </c>
      <c r="X338" s="1" t="str">
        <f t="shared" si="85"/>
        <v/>
      </c>
      <c r="Y338" s="1" t="str">
        <f t="shared" si="85"/>
        <v/>
      </c>
      <c r="Z338" s="1" t="e">
        <f t="shared" si="86"/>
        <v>#N/A</v>
      </c>
      <c r="AA338" s="3"/>
      <c r="AB338" s="13" t="e">
        <f t="shared" si="78"/>
        <v>#N/A</v>
      </c>
      <c r="AC338" s="13" t="e">
        <f t="shared" si="79"/>
        <v>#N/A</v>
      </c>
      <c r="AD338" s="13" t="e">
        <f t="shared" si="80"/>
        <v>#N/A</v>
      </c>
      <c r="AE338" s="13" t="e">
        <f t="shared" si="81"/>
        <v>#N/A</v>
      </c>
      <c r="AF338" s="13" t="e">
        <f t="shared" si="82"/>
        <v>#N/A</v>
      </c>
      <c r="AG338" s="13" t="e">
        <f t="shared" si="83"/>
        <v>#N/A</v>
      </c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T338" s="107"/>
      <c r="BA338" s="11"/>
      <c r="BB338" s="11"/>
      <c r="BC338" s="11"/>
      <c r="BD338" s="11"/>
      <c r="BE338" s="11"/>
      <c r="BH338" s="11"/>
      <c r="BI338" s="11"/>
      <c r="BJ338" s="11"/>
      <c r="BK338" s="11"/>
      <c r="BL338" s="11"/>
      <c r="BM338" s="11"/>
      <c r="BN338" s="11"/>
    </row>
    <row r="339" spans="1:66" s="1" customFormat="1" x14ac:dyDescent="0.3">
      <c r="A339" s="11"/>
      <c r="B339" s="1" t="e">
        <f t="shared" si="77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118"/>
      <c r="N339" s="5"/>
      <c r="O339" s="5"/>
      <c r="P339" s="5"/>
      <c r="Q339" s="5"/>
      <c r="R339" s="5"/>
      <c r="S339" s="5"/>
      <c r="T339" s="5"/>
      <c r="U339" s="5"/>
      <c r="V339" s="1" t="str">
        <f t="shared" si="84"/>
        <v/>
      </c>
      <c r="W339" s="1" t="str">
        <f t="shared" si="85"/>
        <v/>
      </c>
      <c r="X339" s="1" t="str">
        <f t="shared" si="85"/>
        <v/>
      </c>
      <c r="Y339" s="1" t="str">
        <f t="shared" si="85"/>
        <v/>
      </c>
      <c r="Z339" s="1" t="e">
        <f t="shared" si="86"/>
        <v>#N/A</v>
      </c>
      <c r="AA339" s="3"/>
      <c r="AB339" s="13" t="e">
        <f t="shared" si="78"/>
        <v>#N/A</v>
      </c>
      <c r="AC339" s="13" t="e">
        <f t="shared" si="79"/>
        <v>#N/A</v>
      </c>
      <c r="AD339" s="13" t="e">
        <f t="shared" si="80"/>
        <v>#N/A</v>
      </c>
      <c r="AE339" s="13" t="e">
        <f t="shared" si="81"/>
        <v>#N/A</v>
      </c>
      <c r="AF339" s="13" t="e">
        <f t="shared" si="82"/>
        <v>#N/A</v>
      </c>
      <c r="AG339" s="13" t="e">
        <f t="shared" si="83"/>
        <v>#N/A</v>
      </c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T339" s="107"/>
      <c r="BA339" s="11"/>
      <c r="BB339" s="11"/>
      <c r="BC339" s="11"/>
      <c r="BD339" s="11"/>
      <c r="BE339" s="11"/>
      <c r="BH339" s="11"/>
      <c r="BI339" s="11"/>
      <c r="BJ339" s="11"/>
      <c r="BK339" s="11"/>
      <c r="BL339" s="11"/>
      <c r="BM339" s="11"/>
      <c r="BN339" s="11"/>
    </row>
    <row r="340" spans="1:66" s="1" customFormat="1" x14ac:dyDescent="0.3">
      <c r="A340" s="11"/>
      <c r="B340" s="1" t="e">
        <f t="shared" si="77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118"/>
      <c r="N340" s="5"/>
      <c r="O340" s="5"/>
      <c r="P340" s="5"/>
      <c r="Q340" s="5"/>
      <c r="R340" s="5"/>
      <c r="S340" s="5"/>
      <c r="T340" s="5"/>
      <c r="U340" s="5"/>
      <c r="V340" s="1" t="str">
        <f t="shared" si="84"/>
        <v/>
      </c>
      <c r="W340" s="1" t="str">
        <f t="shared" si="85"/>
        <v/>
      </c>
      <c r="X340" s="1" t="str">
        <f t="shared" si="85"/>
        <v/>
      </c>
      <c r="Y340" s="1" t="str">
        <f t="shared" si="85"/>
        <v/>
      </c>
      <c r="Z340" s="1" t="e">
        <f t="shared" si="86"/>
        <v>#N/A</v>
      </c>
      <c r="AA340" s="3"/>
      <c r="AB340" s="13" t="e">
        <f t="shared" si="78"/>
        <v>#N/A</v>
      </c>
      <c r="AC340" s="13" t="e">
        <f t="shared" si="79"/>
        <v>#N/A</v>
      </c>
      <c r="AD340" s="13" t="e">
        <f t="shared" si="80"/>
        <v>#N/A</v>
      </c>
      <c r="AE340" s="13" t="e">
        <f t="shared" si="81"/>
        <v>#N/A</v>
      </c>
      <c r="AF340" s="13" t="e">
        <f t="shared" si="82"/>
        <v>#N/A</v>
      </c>
      <c r="AG340" s="13" t="e">
        <f t="shared" si="83"/>
        <v>#N/A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T340" s="107"/>
      <c r="BA340" s="11"/>
      <c r="BB340" s="11"/>
      <c r="BC340" s="11"/>
      <c r="BD340" s="11"/>
      <c r="BE340" s="11"/>
      <c r="BH340" s="11"/>
      <c r="BI340" s="11"/>
      <c r="BJ340" s="11"/>
      <c r="BK340" s="11"/>
      <c r="BL340" s="11"/>
      <c r="BM340" s="11"/>
      <c r="BN340" s="11"/>
    </row>
    <row r="341" spans="1:66" s="1" customFormat="1" x14ac:dyDescent="0.3">
      <c r="A341" s="11"/>
      <c r="B341" s="1" t="e">
        <f t="shared" si="77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118"/>
      <c r="N341" s="5"/>
      <c r="O341" s="5"/>
      <c r="P341" s="5"/>
      <c r="Q341" s="5"/>
      <c r="R341" s="5"/>
      <c r="S341" s="5"/>
      <c r="T341" s="5"/>
      <c r="U341" s="5"/>
      <c r="V341" s="1" t="str">
        <f t="shared" si="84"/>
        <v/>
      </c>
      <c r="W341" s="1" t="str">
        <f t="shared" si="85"/>
        <v/>
      </c>
      <c r="X341" s="1" t="str">
        <f t="shared" si="85"/>
        <v/>
      </c>
      <c r="Y341" s="1" t="str">
        <f t="shared" si="85"/>
        <v/>
      </c>
      <c r="Z341" s="1" t="e">
        <f t="shared" si="86"/>
        <v>#N/A</v>
      </c>
      <c r="AA341" s="3"/>
      <c r="AB341" s="13" t="e">
        <f t="shared" si="78"/>
        <v>#N/A</v>
      </c>
      <c r="AC341" s="13" t="e">
        <f t="shared" si="79"/>
        <v>#N/A</v>
      </c>
      <c r="AD341" s="13" t="e">
        <f t="shared" si="80"/>
        <v>#N/A</v>
      </c>
      <c r="AE341" s="13" t="e">
        <f t="shared" si="81"/>
        <v>#N/A</v>
      </c>
      <c r="AF341" s="13" t="e">
        <f t="shared" si="82"/>
        <v>#N/A</v>
      </c>
      <c r="AG341" s="13" t="e">
        <f t="shared" si="83"/>
        <v>#N/A</v>
      </c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T341" s="107"/>
      <c r="BA341" s="11"/>
      <c r="BB341" s="11"/>
      <c r="BC341" s="11"/>
      <c r="BD341" s="11"/>
      <c r="BE341" s="11"/>
      <c r="BH341" s="11"/>
      <c r="BI341" s="11"/>
      <c r="BJ341" s="11"/>
      <c r="BK341" s="11"/>
      <c r="BL341" s="11"/>
      <c r="BM341" s="11"/>
      <c r="BN341" s="11"/>
    </row>
    <row r="342" spans="1:66" s="1" customFormat="1" x14ac:dyDescent="0.3">
      <c r="A342" s="11"/>
      <c r="B342" s="1" t="e">
        <f t="shared" si="77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118"/>
      <c r="N342" s="5"/>
      <c r="O342" s="5"/>
      <c r="P342" s="5"/>
      <c r="Q342" s="5"/>
      <c r="R342" s="5"/>
      <c r="S342" s="5"/>
      <c r="T342" s="5"/>
      <c r="U342" s="5"/>
      <c r="V342" s="1" t="str">
        <f t="shared" si="84"/>
        <v/>
      </c>
      <c r="W342" s="1" t="str">
        <f t="shared" si="85"/>
        <v/>
      </c>
      <c r="X342" s="1" t="str">
        <f t="shared" si="85"/>
        <v/>
      </c>
      <c r="Y342" s="1" t="str">
        <f t="shared" si="85"/>
        <v/>
      </c>
      <c r="Z342" s="1" t="e">
        <f t="shared" si="86"/>
        <v>#N/A</v>
      </c>
      <c r="AA342" s="3"/>
      <c r="AB342" s="13" t="e">
        <f t="shared" si="78"/>
        <v>#N/A</v>
      </c>
      <c r="AC342" s="13" t="e">
        <f t="shared" si="79"/>
        <v>#N/A</v>
      </c>
      <c r="AD342" s="13" t="e">
        <f t="shared" si="80"/>
        <v>#N/A</v>
      </c>
      <c r="AE342" s="13" t="e">
        <f t="shared" si="81"/>
        <v>#N/A</v>
      </c>
      <c r="AF342" s="13" t="e">
        <f t="shared" si="82"/>
        <v>#N/A</v>
      </c>
      <c r="AG342" s="13" t="e">
        <f t="shared" si="83"/>
        <v>#N/A</v>
      </c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T342" s="107"/>
      <c r="BA342" s="11"/>
      <c r="BB342" s="11"/>
      <c r="BC342" s="11"/>
      <c r="BD342" s="11"/>
      <c r="BE342" s="11"/>
      <c r="BH342" s="11"/>
      <c r="BI342" s="11"/>
      <c r="BJ342" s="11"/>
      <c r="BK342" s="11"/>
      <c r="BL342" s="11"/>
      <c r="BM342" s="11"/>
      <c r="BN342" s="11"/>
    </row>
    <row r="343" spans="1:66" s="1" customFormat="1" x14ac:dyDescent="0.3">
      <c r="A343" s="11"/>
      <c r="B343" s="1" t="e">
        <f t="shared" si="77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118"/>
      <c r="N343" s="5"/>
      <c r="O343" s="5"/>
      <c r="P343" s="5"/>
      <c r="Q343" s="5"/>
      <c r="R343" s="5"/>
      <c r="S343" s="5"/>
      <c r="T343" s="5"/>
      <c r="U343" s="5"/>
      <c r="V343" s="1" t="str">
        <f t="shared" si="84"/>
        <v/>
      </c>
      <c r="W343" s="1" t="str">
        <f t="shared" si="85"/>
        <v/>
      </c>
      <c r="X343" s="1" t="str">
        <f t="shared" si="85"/>
        <v/>
      </c>
      <c r="Y343" s="1" t="str">
        <f t="shared" si="85"/>
        <v/>
      </c>
      <c r="Z343" s="1" t="e">
        <f t="shared" si="86"/>
        <v>#N/A</v>
      </c>
      <c r="AA343" s="3"/>
      <c r="AB343" s="13" t="e">
        <f t="shared" si="78"/>
        <v>#N/A</v>
      </c>
      <c r="AC343" s="13" t="e">
        <f t="shared" si="79"/>
        <v>#N/A</v>
      </c>
      <c r="AD343" s="13" t="e">
        <f t="shared" si="80"/>
        <v>#N/A</v>
      </c>
      <c r="AE343" s="13" t="e">
        <f t="shared" si="81"/>
        <v>#N/A</v>
      </c>
      <c r="AF343" s="13" t="e">
        <f t="shared" si="82"/>
        <v>#N/A</v>
      </c>
      <c r="AG343" s="13" t="e">
        <f t="shared" si="83"/>
        <v>#N/A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T343" s="107"/>
      <c r="BA343" s="11"/>
      <c r="BB343" s="11"/>
      <c r="BC343" s="11"/>
      <c r="BD343" s="11"/>
      <c r="BE343" s="11"/>
      <c r="BH343" s="11"/>
      <c r="BI343" s="11"/>
      <c r="BJ343" s="11"/>
      <c r="BK343" s="11"/>
      <c r="BL343" s="11"/>
      <c r="BM343" s="11"/>
      <c r="BN343" s="11"/>
    </row>
    <row r="344" spans="1:66" s="1" customFormat="1" x14ac:dyDescent="0.3">
      <c r="A344" s="11"/>
      <c r="B344" s="1" t="e">
        <f t="shared" si="77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118"/>
      <c r="N344" s="5"/>
      <c r="O344" s="5"/>
      <c r="P344" s="5"/>
      <c r="Q344" s="5"/>
      <c r="R344" s="5"/>
      <c r="S344" s="5"/>
      <c r="T344" s="5"/>
      <c r="U344" s="5"/>
      <c r="V344" s="1" t="str">
        <f t="shared" si="84"/>
        <v/>
      </c>
      <c r="W344" s="1" t="str">
        <f t="shared" si="85"/>
        <v/>
      </c>
      <c r="X344" s="1" t="str">
        <f t="shared" si="85"/>
        <v/>
      </c>
      <c r="Y344" s="1" t="str">
        <f t="shared" si="85"/>
        <v/>
      </c>
      <c r="Z344" s="1" t="e">
        <f t="shared" si="86"/>
        <v>#N/A</v>
      </c>
      <c r="AA344" s="3"/>
      <c r="AB344" s="13" t="e">
        <f t="shared" si="78"/>
        <v>#N/A</v>
      </c>
      <c r="AC344" s="13" t="e">
        <f t="shared" si="79"/>
        <v>#N/A</v>
      </c>
      <c r="AD344" s="13" t="e">
        <f t="shared" si="80"/>
        <v>#N/A</v>
      </c>
      <c r="AE344" s="13" t="e">
        <f t="shared" si="81"/>
        <v>#N/A</v>
      </c>
      <c r="AF344" s="13" t="e">
        <f t="shared" si="82"/>
        <v>#N/A</v>
      </c>
      <c r="AG344" s="13" t="e">
        <f t="shared" si="83"/>
        <v>#N/A</v>
      </c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T344" s="107"/>
      <c r="BA344" s="11"/>
      <c r="BB344" s="11"/>
      <c r="BC344" s="11"/>
      <c r="BD344" s="11"/>
      <c r="BE344" s="11"/>
      <c r="BH344" s="11"/>
      <c r="BI344" s="11"/>
      <c r="BJ344" s="11"/>
      <c r="BK344" s="11"/>
      <c r="BL344" s="11"/>
      <c r="BM344" s="11"/>
      <c r="BN344" s="11"/>
    </row>
    <row r="345" spans="1:66" s="1" customFormat="1" x14ac:dyDescent="0.3">
      <c r="A345" s="11"/>
      <c r="B345" s="1" t="e">
        <f t="shared" si="77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118"/>
      <c r="N345" s="5"/>
      <c r="O345" s="5"/>
      <c r="P345" s="5"/>
      <c r="Q345" s="5"/>
      <c r="R345" s="5"/>
      <c r="S345" s="5"/>
      <c r="T345" s="5"/>
      <c r="U345" s="5"/>
      <c r="V345" s="1" t="str">
        <f t="shared" si="84"/>
        <v/>
      </c>
      <c r="W345" s="1" t="str">
        <f t="shared" si="85"/>
        <v/>
      </c>
      <c r="X345" s="1" t="str">
        <f t="shared" si="85"/>
        <v/>
      </c>
      <c r="Y345" s="1" t="str">
        <f t="shared" si="85"/>
        <v/>
      </c>
      <c r="Z345" s="1" t="e">
        <f t="shared" si="86"/>
        <v>#N/A</v>
      </c>
      <c r="AA345" s="3"/>
      <c r="AB345" s="13" t="e">
        <f t="shared" si="78"/>
        <v>#N/A</v>
      </c>
      <c r="AC345" s="13" t="e">
        <f t="shared" si="79"/>
        <v>#N/A</v>
      </c>
      <c r="AD345" s="13" t="e">
        <f t="shared" si="80"/>
        <v>#N/A</v>
      </c>
      <c r="AE345" s="13" t="e">
        <f t="shared" si="81"/>
        <v>#N/A</v>
      </c>
      <c r="AF345" s="13" t="e">
        <f t="shared" si="82"/>
        <v>#N/A</v>
      </c>
      <c r="AG345" s="13" t="e">
        <f t="shared" si="83"/>
        <v>#N/A</v>
      </c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T345" s="107"/>
      <c r="BA345" s="11"/>
      <c r="BB345" s="11"/>
      <c r="BC345" s="11"/>
      <c r="BD345" s="11"/>
      <c r="BE345" s="11"/>
      <c r="BH345" s="11"/>
      <c r="BI345" s="11"/>
      <c r="BJ345" s="11"/>
      <c r="BK345" s="11"/>
      <c r="BL345" s="11"/>
      <c r="BM345" s="11"/>
      <c r="BN345" s="11"/>
    </row>
    <row r="346" spans="1:66" s="1" customFormat="1" x14ac:dyDescent="0.3">
      <c r="A346" s="11"/>
      <c r="B346" s="1" t="e">
        <f t="shared" si="77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118"/>
      <c r="N346" s="5"/>
      <c r="O346" s="5"/>
      <c r="P346" s="5"/>
      <c r="Q346" s="5"/>
      <c r="R346" s="5"/>
      <c r="S346" s="5"/>
      <c r="T346" s="5"/>
      <c r="U346" s="5"/>
      <c r="V346" s="1" t="str">
        <f t="shared" si="84"/>
        <v/>
      </c>
      <c r="W346" s="1" t="str">
        <f t="shared" si="85"/>
        <v/>
      </c>
      <c r="X346" s="1" t="str">
        <f t="shared" si="85"/>
        <v/>
      </c>
      <c r="Y346" s="1" t="str">
        <f t="shared" si="85"/>
        <v/>
      </c>
      <c r="Z346" s="1" t="e">
        <f t="shared" si="86"/>
        <v>#N/A</v>
      </c>
      <c r="AA346" s="3"/>
      <c r="AB346" s="13" t="e">
        <f t="shared" si="78"/>
        <v>#N/A</v>
      </c>
      <c r="AC346" s="13" t="e">
        <f t="shared" si="79"/>
        <v>#N/A</v>
      </c>
      <c r="AD346" s="13" t="e">
        <f t="shared" si="80"/>
        <v>#N/A</v>
      </c>
      <c r="AE346" s="13" t="e">
        <f t="shared" si="81"/>
        <v>#N/A</v>
      </c>
      <c r="AF346" s="13" t="e">
        <f t="shared" si="82"/>
        <v>#N/A</v>
      </c>
      <c r="AG346" s="13" t="e">
        <f t="shared" si="83"/>
        <v>#N/A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T346" s="107"/>
      <c r="BA346" s="11"/>
      <c r="BB346" s="11"/>
      <c r="BC346" s="11"/>
      <c r="BD346" s="11"/>
      <c r="BE346" s="11"/>
      <c r="BH346" s="11"/>
      <c r="BI346" s="11"/>
      <c r="BJ346" s="11"/>
      <c r="BK346" s="11"/>
      <c r="BL346" s="11"/>
      <c r="BM346" s="11"/>
      <c r="BN346" s="11"/>
    </row>
    <row r="347" spans="1:66" s="1" customFormat="1" x14ac:dyDescent="0.3">
      <c r="A347" s="11"/>
      <c r="B347" s="1" t="e">
        <f t="shared" si="77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118"/>
      <c r="N347" s="5"/>
      <c r="O347" s="5"/>
      <c r="P347" s="5"/>
      <c r="Q347" s="5"/>
      <c r="R347" s="5"/>
      <c r="S347" s="5"/>
      <c r="T347" s="5"/>
      <c r="U347" s="5"/>
      <c r="V347" s="1" t="str">
        <f t="shared" si="84"/>
        <v/>
      </c>
      <c r="W347" s="1" t="str">
        <f t="shared" si="85"/>
        <v/>
      </c>
      <c r="X347" s="1" t="str">
        <f t="shared" si="85"/>
        <v/>
      </c>
      <c r="Y347" s="1" t="str">
        <f t="shared" si="85"/>
        <v/>
      </c>
      <c r="Z347" s="1" t="e">
        <f t="shared" si="86"/>
        <v>#N/A</v>
      </c>
      <c r="AA347" s="3"/>
      <c r="AB347" s="13" t="e">
        <f t="shared" si="78"/>
        <v>#N/A</v>
      </c>
      <c r="AC347" s="13" t="e">
        <f t="shared" si="79"/>
        <v>#N/A</v>
      </c>
      <c r="AD347" s="13" t="e">
        <f t="shared" si="80"/>
        <v>#N/A</v>
      </c>
      <c r="AE347" s="13" t="e">
        <f t="shared" si="81"/>
        <v>#N/A</v>
      </c>
      <c r="AF347" s="13" t="e">
        <f t="shared" si="82"/>
        <v>#N/A</v>
      </c>
      <c r="AG347" s="13" t="e">
        <f t="shared" si="83"/>
        <v>#N/A</v>
      </c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T347" s="107"/>
      <c r="BA347" s="11"/>
      <c r="BB347" s="11"/>
      <c r="BC347" s="11"/>
      <c r="BD347" s="11"/>
      <c r="BE347" s="11"/>
      <c r="BH347" s="11"/>
      <c r="BI347" s="11"/>
      <c r="BJ347" s="11"/>
      <c r="BK347" s="11"/>
      <c r="BL347" s="11"/>
      <c r="BM347" s="11"/>
      <c r="BN347" s="11"/>
    </row>
    <row r="348" spans="1:66" s="1" customFormat="1" x14ac:dyDescent="0.3">
      <c r="A348" s="11"/>
      <c r="B348" s="1" t="e">
        <f t="shared" si="77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118"/>
      <c r="N348" s="5"/>
      <c r="O348" s="5"/>
      <c r="P348" s="5"/>
      <c r="Q348" s="5"/>
      <c r="R348" s="5"/>
      <c r="S348" s="5"/>
      <c r="T348" s="5"/>
      <c r="U348" s="5"/>
      <c r="V348" s="1" t="str">
        <f t="shared" si="84"/>
        <v/>
      </c>
      <c r="W348" s="1" t="str">
        <f t="shared" si="85"/>
        <v/>
      </c>
      <c r="X348" s="1" t="str">
        <f t="shared" si="85"/>
        <v/>
      </c>
      <c r="Y348" s="1" t="str">
        <f t="shared" si="85"/>
        <v/>
      </c>
      <c r="Z348" s="1" t="e">
        <f t="shared" si="86"/>
        <v>#N/A</v>
      </c>
      <c r="AA348" s="3"/>
      <c r="AB348" s="13" t="e">
        <f t="shared" si="78"/>
        <v>#N/A</v>
      </c>
      <c r="AC348" s="13" t="e">
        <f t="shared" si="79"/>
        <v>#N/A</v>
      </c>
      <c r="AD348" s="13" t="e">
        <f t="shared" si="80"/>
        <v>#N/A</v>
      </c>
      <c r="AE348" s="13" t="e">
        <f t="shared" si="81"/>
        <v>#N/A</v>
      </c>
      <c r="AF348" s="13" t="e">
        <f t="shared" si="82"/>
        <v>#N/A</v>
      </c>
      <c r="AG348" s="13" t="e">
        <f t="shared" si="83"/>
        <v>#N/A</v>
      </c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T348" s="107"/>
      <c r="BA348" s="11"/>
      <c r="BB348" s="11"/>
      <c r="BC348" s="11"/>
      <c r="BD348" s="11"/>
      <c r="BE348" s="11"/>
      <c r="BH348" s="11"/>
      <c r="BI348" s="11"/>
      <c r="BJ348" s="11"/>
      <c r="BK348" s="11"/>
      <c r="BL348" s="11"/>
      <c r="BM348" s="11"/>
      <c r="BN348" s="11"/>
    </row>
    <row r="349" spans="1:66" s="1" customFormat="1" x14ac:dyDescent="0.3">
      <c r="A349" s="11"/>
      <c r="B349" s="1" t="e">
        <f t="shared" si="77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118"/>
      <c r="N349" s="5"/>
      <c r="O349" s="5"/>
      <c r="P349" s="5"/>
      <c r="Q349" s="5"/>
      <c r="R349" s="5"/>
      <c r="S349" s="5"/>
      <c r="T349" s="5"/>
      <c r="U349" s="5"/>
      <c r="V349" s="1" t="str">
        <f t="shared" si="84"/>
        <v/>
      </c>
      <c r="W349" s="1" t="str">
        <f t="shared" si="85"/>
        <v/>
      </c>
      <c r="X349" s="1" t="str">
        <f t="shared" si="85"/>
        <v/>
      </c>
      <c r="Y349" s="1" t="str">
        <f t="shared" si="85"/>
        <v/>
      </c>
      <c r="Z349" s="1" t="e">
        <f t="shared" si="86"/>
        <v>#N/A</v>
      </c>
      <c r="AA349" s="3"/>
      <c r="AB349" s="13" t="e">
        <f t="shared" si="78"/>
        <v>#N/A</v>
      </c>
      <c r="AC349" s="13" t="e">
        <f t="shared" si="79"/>
        <v>#N/A</v>
      </c>
      <c r="AD349" s="13" t="e">
        <f t="shared" si="80"/>
        <v>#N/A</v>
      </c>
      <c r="AE349" s="13" t="e">
        <f t="shared" si="81"/>
        <v>#N/A</v>
      </c>
      <c r="AF349" s="13" t="e">
        <f t="shared" si="82"/>
        <v>#N/A</v>
      </c>
      <c r="AG349" s="13" t="e">
        <f t="shared" si="83"/>
        <v>#N/A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T349" s="107"/>
      <c r="BA349" s="11"/>
      <c r="BB349" s="11"/>
      <c r="BC349" s="11"/>
      <c r="BD349" s="11"/>
      <c r="BE349" s="11"/>
      <c r="BH349" s="11"/>
      <c r="BI349" s="11"/>
      <c r="BJ349" s="11"/>
      <c r="BK349" s="11"/>
      <c r="BL349" s="11"/>
      <c r="BM349" s="11"/>
      <c r="BN349" s="11"/>
    </row>
    <row r="350" spans="1:66" s="1" customFormat="1" x14ac:dyDescent="0.3">
      <c r="A350" s="11"/>
      <c r="B350" s="1" t="e">
        <f t="shared" si="77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118"/>
      <c r="N350" s="5"/>
      <c r="O350" s="5"/>
      <c r="P350" s="5"/>
      <c r="Q350" s="5"/>
      <c r="R350" s="5"/>
      <c r="S350" s="5"/>
      <c r="T350" s="5"/>
      <c r="U350" s="5"/>
      <c r="V350" s="1" t="str">
        <f t="shared" si="84"/>
        <v/>
      </c>
      <c r="W350" s="1" t="str">
        <f t="shared" si="85"/>
        <v/>
      </c>
      <c r="X350" s="1" t="str">
        <f t="shared" si="85"/>
        <v/>
      </c>
      <c r="Y350" s="1" t="str">
        <f t="shared" si="85"/>
        <v/>
      </c>
      <c r="Z350" s="1" t="e">
        <f t="shared" si="86"/>
        <v>#N/A</v>
      </c>
      <c r="AA350" s="3"/>
      <c r="AB350" s="13" t="e">
        <f t="shared" si="78"/>
        <v>#N/A</v>
      </c>
      <c r="AC350" s="13" t="e">
        <f t="shared" si="79"/>
        <v>#N/A</v>
      </c>
      <c r="AD350" s="13" t="e">
        <f t="shared" si="80"/>
        <v>#N/A</v>
      </c>
      <c r="AE350" s="13" t="e">
        <f t="shared" si="81"/>
        <v>#N/A</v>
      </c>
      <c r="AF350" s="13" t="e">
        <f t="shared" si="82"/>
        <v>#N/A</v>
      </c>
      <c r="AG350" s="13" t="e">
        <f t="shared" si="83"/>
        <v>#N/A</v>
      </c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T350" s="107"/>
      <c r="BA350" s="11"/>
      <c r="BB350" s="11"/>
      <c r="BC350" s="11"/>
      <c r="BD350" s="11"/>
      <c r="BE350" s="11"/>
      <c r="BH350" s="11"/>
      <c r="BI350" s="11"/>
      <c r="BJ350" s="11"/>
      <c r="BK350" s="11"/>
      <c r="BL350" s="11"/>
      <c r="BM350" s="11"/>
      <c r="BN350" s="11"/>
    </row>
    <row r="351" spans="1:66" s="1" customFormat="1" x14ac:dyDescent="0.3">
      <c r="A351" s="11"/>
      <c r="B351" s="1" t="e">
        <f t="shared" si="77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118"/>
      <c r="N351" s="5"/>
      <c r="O351" s="5"/>
      <c r="P351" s="5"/>
      <c r="Q351" s="5"/>
      <c r="R351" s="5"/>
      <c r="S351" s="5"/>
      <c r="T351" s="5"/>
      <c r="U351" s="5"/>
      <c r="V351" s="1" t="str">
        <f t="shared" si="84"/>
        <v/>
      </c>
      <c r="W351" s="1" t="str">
        <f t="shared" si="85"/>
        <v/>
      </c>
      <c r="X351" s="1" t="str">
        <f t="shared" si="85"/>
        <v/>
      </c>
      <c r="Y351" s="1" t="str">
        <f t="shared" si="85"/>
        <v/>
      </c>
      <c r="Z351" s="1" t="e">
        <f t="shared" si="86"/>
        <v>#N/A</v>
      </c>
      <c r="AA351" s="3"/>
      <c r="AB351" s="13" t="e">
        <f t="shared" si="78"/>
        <v>#N/A</v>
      </c>
      <c r="AC351" s="13" t="e">
        <f t="shared" si="79"/>
        <v>#N/A</v>
      </c>
      <c r="AD351" s="13" t="e">
        <f t="shared" si="80"/>
        <v>#N/A</v>
      </c>
      <c r="AE351" s="13" t="e">
        <f t="shared" si="81"/>
        <v>#N/A</v>
      </c>
      <c r="AF351" s="13" t="e">
        <f t="shared" si="82"/>
        <v>#N/A</v>
      </c>
      <c r="AG351" s="13" t="e">
        <f t="shared" si="83"/>
        <v>#N/A</v>
      </c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T351" s="107"/>
      <c r="BA351" s="11"/>
      <c r="BB351" s="11"/>
      <c r="BC351" s="11"/>
      <c r="BD351" s="11"/>
      <c r="BE351" s="11"/>
      <c r="BH351" s="11"/>
      <c r="BI351" s="11"/>
      <c r="BJ351" s="11"/>
      <c r="BK351" s="11"/>
      <c r="BL351" s="11"/>
      <c r="BM351" s="11"/>
      <c r="BN351" s="11"/>
    </row>
    <row r="352" spans="1:66" s="1" customFormat="1" x14ac:dyDescent="0.3">
      <c r="A352" s="11"/>
      <c r="B352" s="1" t="e">
        <f t="shared" si="77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118"/>
      <c r="N352" s="5"/>
      <c r="O352" s="5"/>
      <c r="P352" s="5"/>
      <c r="Q352" s="5"/>
      <c r="R352" s="5"/>
      <c r="S352" s="5"/>
      <c r="T352" s="5"/>
      <c r="U352" s="5"/>
      <c r="V352" s="1" t="str">
        <f t="shared" si="84"/>
        <v/>
      </c>
      <c r="W352" s="1" t="str">
        <f t="shared" si="85"/>
        <v/>
      </c>
      <c r="X352" s="1" t="str">
        <f t="shared" si="85"/>
        <v/>
      </c>
      <c r="Y352" s="1" t="str">
        <f t="shared" si="85"/>
        <v/>
      </c>
      <c r="Z352" s="1" t="e">
        <f t="shared" si="86"/>
        <v>#N/A</v>
      </c>
      <c r="AA352" s="3"/>
      <c r="AB352" s="13" t="e">
        <f t="shared" si="78"/>
        <v>#N/A</v>
      </c>
      <c r="AC352" s="13" t="e">
        <f t="shared" si="79"/>
        <v>#N/A</v>
      </c>
      <c r="AD352" s="13" t="e">
        <f t="shared" si="80"/>
        <v>#N/A</v>
      </c>
      <c r="AE352" s="13" t="e">
        <f t="shared" si="81"/>
        <v>#N/A</v>
      </c>
      <c r="AF352" s="13" t="e">
        <f t="shared" si="82"/>
        <v>#N/A</v>
      </c>
      <c r="AG352" s="13" t="e">
        <f t="shared" si="83"/>
        <v>#N/A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T352" s="107"/>
      <c r="BA352" s="11"/>
      <c r="BB352" s="11"/>
      <c r="BC352" s="11"/>
      <c r="BD352" s="11"/>
      <c r="BE352" s="11"/>
      <c r="BH352" s="11"/>
      <c r="BI352" s="11"/>
      <c r="BJ352" s="11"/>
      <c r="BK352" s="11"/>
      <c r="BL352" s="11"/>
      <c r="BM352" s="11"/>
      <c r="BN352" s="11"/>
    </row>
    <row r="353" spans="1:66" s="1" customFormat="1" x14ac:dyDescent="0.3">
      <c r="A353" s="11"/>
      <c r="B353" s="1" t="e">
        <f t="shared" si="77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118"/>
      <c r="N353" s="5"/>
      <c r="O353" s="5"/>
      <c r="P353" s="5"/>
      <c r="Q353" s="5"/>
      <c r="R353" s="5"/>
      <c r="S353" s="5"/>
      <c r="T353" s="5"/>
      <c r="U353" s="5"/>
      <c r="V353" s="1" t="str">
        <f t="shared" si="84"/>
        <v/>
      </c>
      <c r="W353" s="1" t="str">
        <f t="shared" si="85"/>
        <v/>
      </c>
      <c r="X353" s="1" t="str">
        <f t="shared" si="85"/>
        <v/>
      </c>
      <c r="Y353" s="1" t="str">
        <f t="shared" si="85"/>
        <v/>
      </c>
      <c r="Z353" s="1" t="e">
        <f t="shared" si="86"/>
        <v>#N/A</v>
      </c>
      <c r="AA353" s="3"/>
      <c r="AB353" s="13" t="e">
        <f t="shared" si="78"/>
        <v>#N/A</v>
      </c>
      <c r="AC353" s="13" t="e">
        <f t="shared" si="79"/>
        <v>#N/A</v>
      </c>
      <c r="AD353" s="13" t="e">
        <f t="shared" si="80"/>
        <v>#N/A</v>
      </c>
      <c r="AE353" s="13" t="e">
        <f t="shared" si="81"/>
        <v>#N/A</v>
      </c>
      <c r="AF353" s="13" t="e">
        <f t="shared" si="82"/>
        <v>#N/A</v>
      </c>
      <c r="AG353" s="13" t="e">
        <f t="shared" si="83"/>
        <v>#N/A</v>
      </c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T353" s="107"/>
      <c r="BA353" s="11"/>
      <c r="BB353" s="11"/>
      <c r="BC353" s="11"/>
      <c r="BD353" s="11"/>
      <c r="BE353" s="11"/>
      <c r="BH353" s="11"/>
      <c r="BI353" s="11"/>
      <c r="BJ353" s="11"/>
      <c r="BK353" s="11"/>
      <c r="BL353" s="11"/>
      <c r="BM353" s="11"/>
      <c r="BN353" s="11"/>
    </row>
    <row r="354" spans="1:66" s="1" customFormat="1" x14ac:dyDescent="0.3">
      <c r="A354" s="11"/>
      <c r="B354" s="1" t="e">
        <f t="shared" si="77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118"/>
      <c r="N354" s="5"/>
      <c r="O354" s="5"/>
      <c r="P354" s="5"/>
      <c r="Q354" s="5"/>
      <c r="R354" s="5"/>
      <c r="S354" s="5"/>
      <c r="T354" s="5"/>
      <c r="U354" s="5"/>
      <c r="V354" s="1" t="str">
        <f t="shared" si="84"/>
        <v/>
      </c>
      <c r="W354" s="1" t="str">
        <f t="shared" si="85"/>
        <v/>
      </c>
      <c r="X354" s="1" t="str">
        <f t="shared" si="85"/>
        <v/>
      </c>
      <c r="Y354" s="1" t="str">
        <f t="shared" si="85"/>
        <v/>
      </c>
      <c r="Z354" s="1" t="e">
        <f t="shared" si="86"/>
        <v>#N/A</v>
      </c>
      <c r="AA354" s="3"/>
      <c r="AB354" s="13" t="e">
        <f t="shared" si="78"/>
        <v>#N/A</v>
      </c>
      <c r="AC354" s="13" t="e">
        <f t="shared" si="79"/>
        <v>#N/A</v>
      </c>
      <c r="AD354" s="13" t="e">
        <f t="shared" si="80"/>
        <v>#N/A</v>
      </c>
      <c r="AE354" s="13" t="e">
        <f t="shared" si="81"/>
        <v>#N/A</v>
      </c>
      <c r="AF354" s="13" t="e">
        <f t="shared" si="82"/>
        <v>#N/A</v>
      </c>
      <c r="AG354" s="13" t="e">
        <f t="shared" si="83"/>
        <v>#N/A</v>
      </c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T354" s="107"/>
      <c r="BA354" s="11"/>
      <c r="BB354" s="11"/>
      <c r="BC354" s="11"/>
      <c r="BD354" s="11"/>
      <c r="BE354" s="11"/>
      <c r="BH354" s="11"/>
      <c r="BI354" s="11"/>
      <c r="BJ354" s="11"/>
      <c r="BK354" s="11"/>
      <c r="BL354" s="11"/>
      <c r="BM354" s="11"/>
      <c r="BN354" s="11"/>
    </row>
    <row r="355" spans="1:66" s="1" customFormat="1" x14ac:dyDescent="0.3">
      <c r="A355" s="11"/>
      <c r="B355" s="1" t="e">
        <f t="shared" si="77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118"/>
      <c r="N355" s="5"/>
      <c r="O355" s="5"/>
      <c r="P355" s="5"/>
      <c r="Q355" s="5"/>
      <c r="R355" s="5"/>
      <c r="S355" s="5"/>
      <c r="T355" s="5"/>
      <c r="U355" s="5"/>
      <c r="V355" s="1" t="str">
        <f t="shared" si="84"/>
        <v/>
      </c>
      <c r="W355" s="1" t="str">
        <f t="shared" si="85"/>
        <v/>
      </c>
      <c r="X355" s="1" t="str">
        <f t="shared" si="85"/>
        <v/>
      </c>
      <c r="Y355" s="1" t="str">
        <f t="shared" si="85"/>
        <v/>
      </c>
      <c r="Z355" s="1" t="e">
        <f t="shared" si="86"/>
        <v>#N/A</v>
      </c>
      <c r="AA355" s="3"/>
      <c r="AB355" s="13" t="e">
        <f t="shared" si="78"/>
        <v>#N/A</v>
      </c>
      <c r="AC355" s="13" t="e">
        <f t="shared" si="79"/>
        <v>#N/A</v>
      </c>
      <c r="AD355" s="13" t="e">
        <f t="shared" si="80"/>
        <v>#N/A</v>
      </c>
      <c r="AE355" s="13" t="e">
        <f t="shared" si="81"/>
        <v>#N/A</v>
      </c>
      <c r="AF355" s="13" t="e">
        <f t="shared" si="82"/>
        <v>#N/A</v>
      </c>
      <c r="AG355" s="13" t="e">
        <f t="shared" si="83"/>
        <v>#N/A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T355" s="107"/>
      <c r="BA355" s="11"/>
      <c r="BB355" s="11"/>
      <c r="BC355" s="11"/>
      <c r="BD355" s="11"/>
      <c r="BE355" s="11"/>
      <c r="BH355" s="11"/>
      <c r="BI355" s="11"/>
      <c r="BJ355" s="11"/>
      <c r="BK355" s="11"/>
      <c r="BL355" s="11"/>
      <c r="BM355" s="11"/>
      <c r="BN355" s="11"/>
    </row>
    <row r="356" spans="1:66" s="1" customFormat="1" x14ac:dyDescent="0.3">
      <c r="A356" s="11"/>
      <c r="B356" s="1" t="e">
        <f t="shared" si="77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118"/>
      <c r="N356" s="5"/>
      <c r="O356" s="5"/>
      <c r="P356" s="5"/>
      <c r="Q356" s="5"/>
      <c r="R356" s="5"/>
      <c r="S356" s="5"/>
      <c r="T356" s="5"/>
      <c r="U356" s="5"/>
      <c r="V356" s="1" t="str">
        <f t="shared" si="84"/>
        <v/>
      </c>
      <c r="W356" s="1" t="str">
        <f t="shared" si="85"/>
        <v/>
      </c>
      <c r="X356" s="1" t="str">
        <f t="shared" si="85"/>
        <v/>
      </c>
      <c r="Y356" s="1" t="str">
        <f t="shared" si="85"/>
        <v/>
      </c>
      <c r="Z356" s="1" t="e">
        <f t="shared" si="86"/>
        <v>#N/A</v>
      </c>
      <c r="AA356" s="3"/>
      <c r="AB356" s="13" t="e">
        <f t="shared" si="78"/>
        <v>#N/A</v>
      </c>
      <c r="AC356" s="13" t="e">
        <f t="shared" si="79"/>
        <v>#N/A</v>
      </c>
      <c r="AD356" s="13" t="e">
        <f t="shared" si="80"/>
        <v>#N/A</v>
      </c>
      <c r="AE356" s="13" t="e">
        <f t="shared" si="81"/>
        <v>#N/A</v>
      </c>
      <c r="AF356" s="13" t="e">
        <f t="shared" si="82"/>
        <v>#N/A</v>
      </c>
      <c r="AG356" s="13" t="e">
        <f t="shared" si="83"/>
        <v>#N/A</v>
      </c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T356" s="107"/>
      <c r="BA356" s="11"/>
      <c r="BB356" s="11"/>
      <c r="BC356" s="11"/>
      <c r="BD356" s="11"/>
      <c r="BE356" s="11"/>
      <c r="BH356" s="11"/>
      <c r="BI356" s="11"/>
      <c r="BJ356" s="11"/>
      <c r="BK356" s="11"/>
      <c r="BL356" s="11"/>
      <c r="BM356" s="11"/>
      <c r="BN356" s="11"/>
    </row>
    <row r="357" spans="1:66" s="1" customFormat="1" x14ac:dyDescent="0.3">
      <c r="A357" s="11"/>
      <c r="B357" s="1" t="e">
        <f t="shared" si="77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118"/>
      <c r="N357" s="5"/>
      <c r="O357" s="5"/>
      <c r="P357" s="5"/>
      <c r="Q357" s="5"/>
      <c r="R357" s="5"/>
      <c r="S357" s="5"/>
      <c r="T357" s="5"/>
      <c r="U357" s="5"/>
      <c r="V357" s="1" t="str">
        <f t="shared" si="84"/>
        <v/>
      </c>
      <c r="W357" s="1" t="str">
        <f t="shared" si="85"/>
        <v/>
      </c>
      <c r="X357" s="1" t="str">
        <f t="shared" si="85"/>
        <v/>
      </c>
      <c r="Y357" s="1" t="str">
        <f t="shared" si="85"/>
        <v/>
      </c>
      <c r="Z357" s="1" t="e">
        <f t="shared" si="86"/>
        <v>#N/A</v>
      </c>
      <c r="AA357" s="3"/>
      <c r="AB357" s="13" t="e">
        <f t="shared" si="78"/>
        <v>#N/A</v>
      </c>
      <c r="AC357" s="13" t="e">
        <f t="shared" si="79"/>
        <v>#N/A</v>
      </c>
      <c r="AD357" s="13" t="e">
        <f t="shared" si="80"/>
        <v>#N/A</v>
      </c>
      <c r="AE357" s="13" t="e">
        <f t="shared" si="81"/>
        <v>#N/A</v>
      </c>
      <c r="AF357" s="13" t="e">
        <f t="shared" si="82"/>
        <v>#N/A</v>
      </c>
      <c r="AG357" s="13" t="e">
        <f t="shared" si="83"/>
        <v>#N/A</v>
      </c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T357" s="107"/>
      <c r="BA357" s="11"/>
      <c r="BB357" s="11"/>
      <c r="BC357" s="11"/>
      <c r="BD357" s="11"/>
      <c r="BE357" s="11"/>
      <c r="BH357" s="11"/>
      <c r="BI357" s="11"/>
      <c r="BJ357" s="11"/>
      <c r="BK357" s="11"/>
      <c r="BL357" s="11"/>
      <c r="BM357" s="11"/>
      <c r="BN357" s="11"/>
    </row>
    <row r="358" spans="1:66" s="1" customFormat="1" x14ac:dyDescent="0.3">
      <c r="A358" s="11"/>
      <c r="B358" s="1" t="e">
        <f t="shared" si="77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118"/>
      <c r="N358" s="5"/>
      <c r="O358" s="5"/>
      <c r="P358" s="5"/>
      <c r="Q358" s="5"/>
      <c r="R358" s="5"/>
      <c r="S358" s="5"/>
      <c r="T358" s="5"/>
      <c r="U358" s="5"/>
      <c r="V358" s="1" t="str">
        <f t="shared" si="84"/>
        <v/>
      </c>
      <c r="W358" s="1" t="str">
        <f t="shared" si="85"/>
        <v/>
      </c>
      <c r="X358" s="1" t="str">
        <f t="shared" si="85"/>
        <v/>
      </c>
      <c r="Y358" s="1" t="str">
        <f t="shared" si="85"/>
        <v/>
      </c>
      <c r="Z358" s="1" t="e">
        <f t="shared" si="86"/>
        <v>#N/A</v>
      </c>
      <c r="AA358" s="3"/>
      <c r="AB358" s="13" t="e">
        <f t="shared" si="78"/>
        <v>#N/A</v>
      </c>
      <c r="AC358" s="13" t="e">
        <f t="shared" si="79"/>
        <v>#N/A</v>
      </c>
      <c r="AD358" s="13" t="e">
        <f t="shared" si="80"/>
        <v>#N/A</v>
      </c>
      <c r="AE358" s="13" t="e">
        <f t="shared" si="81"/>
        <v>#N/A</v>
      </c>
      <c r="AF358" s="13" t="e">
        <f t="shared" si="82"/>
        <v>#N/A</v>
      </c>
      <c r="AG358" s="13" t="e">
        <f t="shared" si="83"/>
        <v>#N/A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T358" s="107"/>
      <c r="BA358" s="11"/>
      <c r="BB358" s="11"/>
      <c r="BC358" s="11"/>
      <c r="BD358" s="11"/>
      <c r="BE358" s="11"/>
      <c r="BH358" s="11"/>
      <c r="BI358" s="11"/>
      <c r="BJ358" s="11"/>
      <c r="BK358" s="11"/>
      <c r="BL358" s="11"/>
      <c r="BM358" s="11"/>
      <c r="BN358" s="11"/>
    </row>
    <row r="359" spans="1:66" s="1" customFormat="1" x14ac:dyDescent="0.3">
      <c r="A359" s="11"/>
      <c r="B359" s="1" t="e">
        <f t="shared" si="77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118"/>
      <c r="N359" s="5"/>
      <c r="O359" s="5"/>
      <c r="P359" s="5"/>
      <c r="Q359" s="5"/>
      <c r="R359" s="5"/>
      <c r="S359" s="5"/>
      <c r="T359" s="5"/>
      <c r="U359" s="5"/>
      <c r="V359" s="1" t="str">
        <f t="shared" si="84"/>
        <v/>
      </c>
      <c r="W359" s="1" t="str">
        <f t="shared" si="85"/>
        <v/>
      </c>
      <c r="X359" s="1" t="str">
        <f t="shared" si="85"/>
        <v/>
      </c>
      <c r="Y359" s="1" t="str">
        <f t="shared" si="85"/>
        <v/>
      </c>
      <c r="Z359" s="1" t="e">
        <f t="shared" si="86"/>
        <v>#N/A</v>
      </c>
      <c r="AA359" s="3"/>
      <c r="AB359" s="13" t="e">
        <f t="shared" si="78"/>
        <v>#N/A</v>
      </c>
      <c r="AC359" s="13" t="e">
        <f t="shared" si="79"/>
        <v>#N/A</v>
      </c>
      <c r="AD359" s="13" t="e">
        <f t="shared" si="80"/>
        <v>#N/A</v>
      </c>
      <c r="AE359" s="13" t="e">
        <f t="shared" si="81"/>
        <v>#N/A</v>
      </c>
      <c r="AF359" s="13" t="e">
        <f t="shared" si="82"/>
        <v>#N/A</v>
      </c>
      <c r="AG359" s="13" t="e">
        <f t="shared" si="83"/>
        <v>#N/A</v>
      </c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T359" s="107"/>
      <c r="BA359" s="11"/>
      <c r="BB359" s="11"/>
      <c r="BC359" s="11"/>
      <c r="BD359" s="11"/>
      <c r="BE359" s="11"/>
      <c r="BH359" s="11"/>
      <c r="BI359" s="11"/>
      <c r="BJ359" s="11"/>
      <c r="BK359" s="11"/>
      <c r="BL359" s="11"/>
      <c r="BM359" s="11"/>
      <c r="BN359" s="11"/>
    </row>
    <row r="360" spans="1:66" s="1" customFormat="1" x14ac:dyDescent="0.3">
      <c r="A360" s="11"/>
      <c r="B360" s="1" t="e">
        <f t="shared" si="77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118"/>
      <c r="N360" s="5"/>
      <c r="O360" s="5"/>
      <c r="P360" s="5"/>
      <c r="Q360" s="5"/>
      <c r="R360" s="5"/>
      <c r="S360" s="5"/>
      <c r="T360" s="5"/>
      <c r="U360" s="5"/>
      <c r="V360" s="1" t="str">
        <f t="shared" si="84"/>
        <v/>
      </c>
      <c r="W360" s="1" t="str">
        <f t="shared" si="85"/>
        <v/>
      </c>
      <c r="X360" s="1" t="str">
        <f t="shared" si="85"/>
        <v/>
      </c>
      <c r="Y360" s="1" t="str">
        <f t="shared" si="85"/>
        <v/>
      </c>
      <c r="Z360" s="1" t="e">
        <f t="shared" si="86"/>
        <v>#N/A</v>
      </c>
      <c r="AA360" s="3"/>
      <c r="AB360" s="13" t="e">
        <f t="shared" si="78"/>
        <v>#N/A</v>
      </c>
      <c r="AC360" s="13" t="e">
        <f t="shared" si="79"/>
        <v>#N/A</v>
      </c>
      <c r="AD360" s="13" t="e">
        <f t="shared" si="80"/>
        <v>#N/A</v>
      </c>
      <c r="AE360" s="13" t="e">
        <f t="shared" si="81"/>
        <v>#N/A</v>
      </c>
      <c r="AF360" s="13" t="e">
        <f t="shared" si="82"/>
        <v>#N/A</v>
      </c>
      <c r="AG360" s="13" t="e">
        <f t="shared" si="83"/>
        <v>#N/A</v>
      </c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T360" s="107"/>
      <c r="BA360" s="11"/>
      <c r="BB360" s="11"/>
      <c r="BC360" s="11"/>
      <c r="BD360" s="11"/>
      <c r="BE360" s="11"/>
      <c r="BH360" s="11"/>
      <c r="BI360" s="11"/>
      <c r="BJ360" s="11"/>
      <c r="BK360" s="11"/>
      <c r="BL360" s="11"/>
      <c r="BM360" s="11"/>
      <c r="BN360" s="11"/>
    </row>
    <row r="361" spans="1:66" s="1" customFormat="1" x14ac:dyDescent="0.3">
      <c r="A361" s="11"/>
      <c r="B361" s="1" t="e">
        <f t="shared" si="77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118"/>
      <c r="N361" s="5"/>
      <c r="O361" s="5"/>
      <c r="P361" s="5"/>
      <c r="Q361" s="5"/>
      <c r="R361" s="5"/>
      <c r="S361" s="5"/>
      <c r="T361" s="5"/>
      <c r="U361" s="5"/>
      <c r="V361" s="1" t="str">
        <f t="shared" si="84"/>
        <v/>
      </c>
      <c r="W361" s="1" t="str">
        <f t="shared" si="85"/>
        <v/>
      </c>
      <c r="X361" s="1" t="str">
        <f t="shared" si="85"/>
        <v/>
      </c>
      <c r="Y361" s="1" t="str">
        <f t="shared" si="85"/>
        <v/>
      </c>
      <c r="Z361" s="1" t="e">
        <f t="shared" si="86"/>
        <v>#N/A</v>
      </c>
      <c r="AA361" s="3"/>
      <c r="AB361" s="13" t="e">
        <f t="shared" si="78"/>
        <v>#N/A</v>
      </c>
      <c r="AC361" s="13" t="e">
        <f t="shared" si="79"/>
        <v>#N/A</v>
      </c>
      <c r="AD361" s="13" t="e">
        <f t="shared" si="80"/>
        <v>#N/A</v>
      </c>
      <c r="AE361" s="13" t="e">
        <f t="shared" si="81"/>
        <v>#N/A</v>
      </c>
      <c r="AF361" s="13" t="e">
        <f t="shared" si="82"/>
        <v>#N/A</v>
      </c>
      <c r="AG361" s="13" t="e">
        <f t="shared" si="83"/>
        <v>#N/A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T361" s="107"/>
      <c r="BA361" s="11"/>
      <c r="BB361" s="11"/>
      <c r="BC361" s="11"/>
      <c r="BD361" s="11"/>
      <c r="BE361" s="11"/>
      <c r="BH361" s="11"/>
      <c r="BI361" s="11"/>
      <c r="BJ361" s="11"/>
      <c r="BK361" s="11"/>
      <c r="BL361" s="11"/>
      <c r="BM361" s="11"/>
      <c r="BN361" s="11"/>
    </row>
    <row r="362" spans="1:66" s="1" customFormat="1" x14ac:dyDescent="0.3">
      <c r="A362" s="11"/>
      <c r="B362" s="1" t="e">
        <f t="shared" si="77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118"/>
      <c r="N362" s="5"/>
      <c r="O362" s="5"/>
      <c r="P362" s="5"/>
      <c r="Q362" s="5"/>
      <c r="R362" s="5"/>
      <c r="S362" s="5"/>
      <c r="T362" s="5"/>
      <c r="U362" s="5"/>
      <c r="V362" s="1" t="str">
        <f t="shared" si="84"/>
        <v/>
      </c>
      <c r="W362" s="1" t="str">
        <f t="shared" si="85"/>
        <v/>
      </c>
      <c r="X362" s="1" t="str">
        <f t="shared" si="85"/>
        <v/>
      </c>
      <c r="Y362" s="1" t="str">
        <f t="shared" si="85"/>
        <v/>
      </c>
      <c r="Z362" s="1" t="e">
        <f t="shared" si="86"/>
        <v>#N/A</v>
      </c>
      <c r="AA362" s="3"/>
      <c r="AB362" s="13" t="e">
        <f t="shared" si="78"/>
        <v>#N/A</v>
      </c>
      <c r="AC362" s="13" t="e">
        <f t="shared" si="79"/>
        <v>#N/A</v>
      </c>
      <c r="AD362" s="13" t="e">
        <f t="shared" si="80"/>
        <v>#N/A</v>
      </c>
      <c r="AE362" s="13" t="e">
        <f t="shared" si="81"/>
        <v>#N/A</v>
      </c>
      <c r="AF362" s="13" t="e">
        <f t="shared" si="82"/>
        <v>#N/A</v>
      </c>
      <c r="AG362" s="13" t="e">
        <f t="shared" si="83"/>
        <v>#N/A</v>
      </c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T362" s="107"/>
      <c r="BA362" s="11"/>
      <c r="BB362" s="11"/>
      <c r="BC362" s="11"/>
      <c r="BD362" s="11"/>
      <c r="BE362" s="11"/>
      <c r="BH362" s="11"/>
      <c r="BI362" s="11"/>
      <c r="BJ362" s="11"/>
      <c r="BK362" s="11"/>
      <c r="BL362" s="11"/>
      <c r="BM362" s="11"/>
      <c r="BN362" s="11"/>
    </row>
    <row r="363" spans="1:66" s="1" customFormat="1" x14ac:dyDescent="0.3">
      <c r="A363" s="11"/>
      <c r="B363" s="1" t="e">
        <f t="shared" si="77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118"/>
      <c r="N363" s="5"/>
      <c r="O363" s="5"/>
      <c r="P363" s="5"/>
      <c r="Q363" s="5"/>
      <c r="R363" s="5"/>
      <c r="S363" s="5"/>
      <c r="T363" s="5"/>
      <c r="U363" s="5"/>
      <c r="V363" s="1" t="str">
        <f t="shared" si="84"/>
        <v/>
      </c>
      <c r="W363" s="1" t="str">
        <f t="shared" si="85"/>
        <v/>
      </c>
      <c r="X363" s="1" t="str">
        <f t="shared" si="85"/>
        <v/>
      </c>
      <c r="Y363" s="1" t="str">
        <f t="shared" si="85"/>
        <v/>
      </c>
      <c r="Z363" s="1" t="e">
        <f t="shared" si="86"/>
        <v>#N/A</v>
      </c>
      <c r="AA363" s="3"/>
      <c r="AB363" s="13" t="e">
        <f t="shared" si="78"/>
        <v>#N/A</v>
      </c>
      <c r="AC363" s="13" t="e">
        <f t="shared" si="79"/>
        <v>#N/A</v>
      </c>
      <c r="AD363" s="13" t="e">
        <f t="shared" si="80"/>
        <v>#N/A</v>
      </c>
      <c r="AE363" s="13" t="e">
        <f t="shared" si="81"/>
        <v>#N/A</v>
      </c>
      <c r="AF363" s="13" t="e">
        <f t="shared" si="82"/>
        <v>#N/A</v>
      </c>
      <c r="AG363" s="13" t="e">
        <f t="shared" si="83"/>
        <v>#N/A</v>
      </c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T363" s="107"/>
      <c r="BA363" s="11"/>
      <c r="BB363" s="11"/>
      <c r="BC363" s="11"/>
      <c r="BD363" s="11"/>
      <c r="BE363" s="11"/>
      <c r="BH363" s="11"/>
      <c r="BI363" s="11"/>
      <c r="BJ363" s="11"/>
      <c r="BK363" s="11"/>
      <c r="BL363" s="11"/>
      <c r="BM363" s="11"/>
      <c r="BN363" s="11"/>
    </row>
    <row r="364" spans="1:66" s="1" customFormat="1" x14ac:dyDescent="0.3">
      <c r="A364" s="11"/>
      <c r="B364" s="1" t="e">
        <f t="shared" si="77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118"/>
      <c r="N364" s="5"/>
      <c r="O364" s="5"/>
      <c r="P364" s="5"/>
      <c r="Q364" s="5"/>
      <c r="R364" s="5"/>
      <c r="S364" s="5"/>
      <c r="T364" s="5"/>
      <c r="U364" s="5"/>
      <c r="V364" s="1" t="str">
        <f t="shared" si="84"/>
        <v/>
      </c>
      <c r="W364" s="1" t="str">
        <f t="shared" si="85"/>
        <v/>
      </c>
      <c r="X364" s="1" t="str">
        <f t="shared" si="85"/>
        <v/>
      </c>
      <c r="Y364" s="1" t="str">
        <f t="shared" si="85"/>
        <v/>
      </c>
      <c r="Z364" s="1" t="e">
        <f t="shared" si="86"/>
        <v>#N/A</v>
      </c>
      <c r="AA364" s="3"/>
      <c r="AB364" s="13" t="e">
        <f t="shared" si="78"/>
        <v>#N/A</v>
      </c>
      <c r="AC364" s="13" t="e">
        <f t="shared" si="79"/>
        <v>#N/A</v>
      </c>
      <c r="AD364" s="13" t="e">
        <f t="shared" si="80"/>
        <v>#N/A</v>
      </c>
      <c r="AE364" s="13" t="e">
        <f t="shared" si="81"/>
        <v>#N/A</v>
      </c>
      <c r="AF364" s="13" t="e">
        <f t="shared" si="82"/>
        <v>#N/A</v>
      </c>
      <c r="AG364" s="13" t="e">
        <f t="shared" si="83"/>
        <v>#N/A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T364" s="107"/>
      <c r="BA364" s="11"/>
      <c r="BB364" s="11"/>
      <c r="BC364" s="11"/>
      <c r="BD364" s="11"/>
      <c r="BE364" s="11"/>
      <c r="BH364" s="11"/>
      <c r="BI364" s="11"/>
      <c r="BJ364" s="11"/>
      <c r="BK364" s="11"/>
      <c r="BL364" s="11"/>
      <c r="BM364" s="11"/>
      <c r="BN364" s="11"/>
    </row>
    <row r="365" spans="1:66" s="1" customFormat="1" x14ac:dyDescent="0.3">
      <c r="A365" s="11"/>
      <c r="B365" s="1" t="e">
        <f t="shared" si="77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118"/>
      <c r="N365" s="5"/>
      <c r="O365" s="5"/>
      <c r="P365" s="5"/>
      <c r="Q365" s="5"/>
      <c r="R365" s="5"/>
      <c r="S365" s="5"/>
      <c r="T365" s="5"/>
      <c r="U365" s="5"/>
      <c r="V365" s="1" t="str">
        <f t="shared" si="84"/>
        <v/>
      </c>
      <c r="W365" s="1" t="str">
        <f t="shared" si="85"/>
        <v/>
      </c>
      <c r="X365" s="1" t="str">
        <f t="shared" si="85"/>
        <v/>
      </c>
      <c r="Y365" s="1" t="str">
        <f t="shared" si="85"/>
        <v/>
      </c>
      <c r="Z365" s="1" t="e">
        <f t="shared" si="86"/>
        <v>#N/A</v>
      </c>
      <c r="AA365" s="3"/>
      <c r="AB365" s="13" t="e">
        <f t="shared" si="78"/>
        <v>#N/A</v>
      </c>
      <c r="AC365" s="13" t="e">
        <f t="shared" si="79"/>
        <v>#N/A</v>
      </c>
      <c r="AD365" s="13" t="e">
        <f t="shared" si="80"/>
        <v>#N/A</v>
      </c>
      <c r="AE365" s="13" t="e">
        <f t="shared" si="81"/>
        <v>#N/A</v>
      </c>
      <c r="AF365" s="13" t="e">
        <f t="shared" si="82"/>
        <v>#N/A</v>
      </c>
      <c r="AG365" s="13" t="e">
        <f t="shared" si="83"/>
        <v>#N/A</v>
      </c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T365" s="107"/>
      <c r="BA365" s="11"/>
      <c r="BB365" s="11"/>
      <c r="BC365" s="11"/>
      <c r="BD365" s="11"/>
      <c r="BE365" s="11"/>
      <c r="BH365" s="11"/>
      <c r="BI365" s="11"/>
      <c r="BJ365" s="11"/>
      <c r="BK365" s="11"/>
      <c r="BL365" s="11"/>
      <c r="BM365" s="11"/>
      <c r="BN365" s="11"/>
    </row>
    <row r="366" spans="1:66" s="1" customFormat="1" x14ac:dyDescent="0.3">
      <c r="A366" s="11"/>
      <c r="B366" s="1" t="e">
        <f t="shared" si="77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118"/>
      <c r="N366" s="5"/>
      <c r="O366" s="5"/>
      <c r="P366" s="5"/>
      <c r="Q366" s="5"/>
      <c r="R366" s="5"/>
      <c r="S366" s="5"/>
      <c r="T366" s="5"/>
      <c r="U366" s="5"/>
      <c r="V366" s="1" t="str">
        <f t="shared" si="84"/>
        <v/>
      </c>
      <c r="W366" s="1" t="str">
        <f t="shared" si="85"/>
        <v/>
      </c>
      <c r="X366" s="1" t="str">
        <f t="shared" si="85"/>
        <v/>
      </c>
      <c r="Y366" s="1" t="str">
        <f t="shared" si="85"/>
        <v/>
      </c>
      <c r="Z366" s="1" t="e">
        <f t="shared" si="86"/>
        <v>#N/A</v>
      </c>
      <c r="AA366" s="3"/>
      <c r="AB366" s="13" t="e">
        <f t="shared" si="78"/>
        <v>#N/A</v>
      </c>
      <c r="AC366" s="13" t="e">
        <f t="shared" si="79"/>
        <v>#N/A</v>
      </c>
      <c r="AD366" s="13" t="e">
        <f t="shared" si="80"/>
        <v>#N/A</v>
      </c>
      <c r="AE366" s="13" t="e">
        <f t="shared" si="81"/>
        <v>#N/A</v>
      </c>
      <c r="AF366" s="13" t="e">
        <f t="shared" si="82"/>
        <v>#N/A</v>
      </c>
      <c r="AG366" s="13" t="e">
        <f t="shared" si="83"/>
        <v>#N/A</v>
      </c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T366" s="107"/>
      <c r="BA366" s="11"/>
      <c r="BB366" s="11"/>
      <c r="BC366" s="11"/>
      <c r="BD366" s="11"/>
      <c r="BE366" s="11"/>
      <c r="BH366" s="11"/>
      <c r="BI366" s="11"/>
      <c r="BJ366" s="11"/>
      <c r="BK366" s="11"/>
      <c r="BL366" s="11"/>
      <c r="BM366" s="11"/>
      <c r="BN366" s="11"/>
    </row>
    <row r="367" spans="1:66" s="1" customFormat="1" x14ac:dyDescent="0.3">
      <c r="A367" s="11"/>
      <c r="B367" s="1" t="e">
        <f t="shared" si="77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118"/>
      <c r="N367" s="5"/>
      <c r="O367" s="5"/>
      <c r="P367" s="5"/>
      <c r="Q367" s="5"/>
      <c r="R367" s="5"/>
      <c r="S367" s="5"/>
      <c r="T367" s="5"/>
      <c r="U367" s="5"/>
      <c r="V367" s="1" t="str">
        <f t="shared" si="84"/>
        <v/>
      </c>
      <c r="W367" s="1" t="str">
        <f t="shared" si="85"/>
        <v/>
      </c>
      <c r="X367" s="1" t="str">
        <f t="shared" si="85"/>
        <v/>
      </c>
      <c r="Y367" s="1" t="str">
        <f t="shared" si="85"/>
        <v/>
      </c>
      <c r="Z367" s="1" t="e">
        <f t="shared" si="86"/>
        <v>#N/A</v>
      </c>
      <c r="AA367" s="3"/>
      <c r="AB367" s="13" t="e">
        <f t="shared" si="78"/>
        <v>#N/A</v>
      </c>
      <c r="AC367" s="13" t="e">
        <f t="shared" si="79"/>
        <v>#N/A</v>
      </c>
      <c r="AD367" s="13" t="e">
        <f t="shared" si="80"/>
        <v>#N/A</v>
      </c>
      <c r="AE367" s="13" t="e">
        <f t="shared" si="81"/>
        <v>#N/A</v>
      </c>
      <c r="AF367" s="13" t="e">
        <f t="shared" si="82"/>
        <v>#N/A</v>
      </c>
      <c r="AG367" s="13" t="e">
        <f t="shared" si="83"/>
        <v>#N/A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T367" s="107"/>
      <c r="BA367" s="11"/>
      <c r="BB367" s="11"/>
      <c r="BC367" s="11"/>
      <c r="BD367" s="11"/>
      <c r="BE367" s="11"/>
      <c r="BH367" s="11"/>
      <c r="BI367" s="11"/>
      <c r="BJ367" s="11"/>
      <c r="BK367" s="11"/>
      <c r="BL367" s="11"/>
      <c r="BM367" s="11"/>
      <c r="BN367" s="11"/>
    </row>
    <row r="368" spans="1:66" s="1" customFormat="1" x14ac:dyDescent="0.3">
      <c r="A368" s="11"/>
      <c r="B368" s="1" t="e">
        <f t="shared" si="77"/>
        <v>#N/A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118"/>
      <c r="N368" s="5"/>
      <c r="O368" s="5"/>
      <c r="P368" s="5"/>
      <c r="Q368" s="5"/>
      <c r="R368" s="5"/>
      <c r="S368" s="5"/>
      <c r="T368" s="5"/>
      <c r="U368" s="5"/>
      <c r="V368" s="1" t="str">
        <f t="shared" si="84"/>
        <v/>
      </c>
      <c r="W368" s="1" t="str">
        <f t="shared" si="85"/>
        <v/>
      </c>
      <c r="X368" s="1" t="str">
        <f t="shared" si="85"/>
        <v/>
      </c>
      <c r="Y368" s="1" t="str">
        <f t="shared" si="85"/>
        <v/>
      </c>
      <c r="Z368" s="1" t="e">
        <f t="shared" si="86"/>
        <v>#N/A</v>
      </c>
      <c r="AA368" s="3"/>
      <c r="AB368" s="13" t="e">
        <f t="shared" si="78"/>
        <v>#N/A</v>
      </c>
      <c r="AC368" s="13" t="e">
        <f t="shared" si="79"/>
        <v>#N/A</v>
      </c>
      <c r="AD368" s="13" t="e">
        <f t="shared" si="80"/>
        <v>#N/A</v>
      </c>
      <c r="AE368" s="13" t="e">
        <f t="shared" si="81"/>
        <v>#N/A</v>
      </c>
      <c r="AF368" s="13" t="e">
        <f t="shared" si="82"/>
        <v>#N/A</v>
      </c>
      <c r="AG368" s="13" t="e">
        <f t="shared" si="83"/>
        <v>#N/A</v>
      </c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T368" s="107"/>
      <c r="BA368" s="11"/>
      <c r="BB368" s="11"/>
      <c r="BC368" s="11"/>
      <c r="BD368" s="11"/>
      <c r="BE368" s="11"/>
      <c r="BH368" s="11"/>
      <c r="BI368" s="11"/>
      <c r="BJ368" s="11"/>
      <c r="BK368" s="11"/>
      <c r="BL368" s="11"/>
      <c r="BM368" s="11"/>
      <c r="BN368" s="11"/>
    </row>
    <row r="369" spans="1:66" s="1" customFormat="1" x14ac:dyDescent="0.3">
      <c r="A369" s="11"/>
      <c r="B369" s="1" t="e">
        <f t="shared" si="77"/>
        <v>#N/A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118"/>
      <c r="N369" s="5"/>
      <c r="O369" s="5"/>
      <c r="P369" s="5"/>
      <c r="Q369" s="5"/>
      <c r="R369" s="5"/>
      <c r="S369" s="5"/>
      <c r="T369" s="5"/>
      <c r="U369" s="5"/>
      <c r="V369" s="1" t="str">
        <f t="shared" si="84"/>
        <v/>
      </c>
      <c r="W369" s="1" t="str">
        <f t="shared" si="85"/>
        <v/>
      </c>
      <c r="X369" s="1" t="str">
        <f t="shared" si="85"/>
        <v/>
      </c>
      <c r="Y369" s="1" t="str">
        <f t="shared" si="85"/>
        <v/>
      </c>
      <c r="Z369" s="1" t="e">
        <f t="shared" si="86"/>
        <v>#N/A</v>
      </c>
      <c r="AA369" s="3"/>
      <c r="AB369" s="13" t="e">
        <f t="shared" si="78"/>
        <v>#N/A</v>
      </c>
      <c r="AC369" s="13" t="e">
        <f t="shared" si="79"/>
        <v>#N/A</v>
      </c>
      <c r="AD369" s="13" t="e">
        <f t="shared" si="80"/>
        <v>#N/A</v>
      </c>
      <c r="AE369" s="13" t="e">
        <f t="shared" si="81"/>
        <v>#N/A</v>
      </c>
      <c r="AF369" s="13" t="e">
        <f t="shared" si="82"/>
        <v>#N/A</v>
      </c>
      <c r="AG369" s="13" t="e">
        <f t="shared" si="83"/>
        <v>#N/A</v>
      </c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T369" s="107"/>
      <c r="BA369" s="11"/>
      <c r="BB369" s="11"/>
      <c r="BC369" s="11"/>
      <c r="BD369" s="11"/>
      <c r="BE369" s="11"/>
      <c r="BH369" s="11"/>
      <c r="BI369" s="11"/>
      <c r="BJ369" s="11"/>
      <c r="BK369" s="11"/>
      <c r="BL369" s="11"/>
      <c r="BM369" s="11"/>
      <c r="BN369" s="11"/>
    </row>
    <row r="370" spans="1:66" s="1" customFormat="1" x14ac:dyDescent="0.3">
      <c r="A370" s="11"/>
      <c r="B370" s="1" t="e">
        <f t="shared" si="77"/>
        <v>#N/A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118"/>
      <c r="N370" s="5"/>
      <c r="O370" s="5"/>
      <c r="P370" s="5"/>
      <c r="Q370" s="5"/>
      <c r="R370" s="5"/>
      <c r="S370" s="5"/>
      <c r="T370" s="5"/>
      <c r="U370" s="5"/>
      <c r="V370" s="1" t="str">
        <f t="shared" si="84"/>
        <v/>
      </c>
      <c r="W370" s="1" t="str">
        <f t="shared" si="85"/>
        <v/>
      </c>
      <c r="X370" s="1" t="str">
        <f t="shared" si="85"/>
        <v/>
      </c>
      <c r="Y370" s="1" t="str">
        <f t="shared" si="85"/>
        <v/>
      </c>
      <c r="Z370" s="1" t="e">
        <f t="shared" si="86"/>
        <v>#N/A</v>
      </c>
      <c r="AA370" s="3"/>
      <c r="AB370" s="13" t="e">
        <f t="shared" si="78"/>
        <v>#N/A</v>
      </c>
      <c r="AC370" s="13" t="e">
        <f t="shared" si="79"/>
        <v>#N/A</v>
      </c>
      <c r="AD370" s="13" t="e">
        <f t="shared" si="80"/>
        <v>#N/A</v>
      </c>
      <c r="AE370" s="13" t="e">
        <f t="shared" si="81"/>
        <v>#N/A</v>
      </c>
      <c r="AF370" s="13" t="e">
        <f t="shared" si="82"/>
        <v>#N/A</v>
      </c>
      <c r="AG370" s="13" t="e">
        <f t="shared" si="83"/>
        <v>#N/A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T370" s="107"/>
      <c r="BA370" s="11"/>
      <c r="BB370" s="11"/>
      <c r="BC370" s="11"/>
      <c r="BD370" s="11"/>
      <c r="BE370" s="11"/>
      <c r="BH370" s="11"/>
      <c r="BI370" s="11"/>
      <c r="BJ370" s="11"/>
      <c r="BK370" s="11"/>
      <c r="BL370" s="11"/>
      <c r="BM370" s="11"/>
      <c r="BN370" s="11"/>
    </row>
    <row r="371" spans="1:66" s="1" customFormat="1" x14ac:dyDescent="0.3">
      <c r="A371" s="11"/>
      <c r="B371" s="1" t="e">
        <f t="shared" si="77"/>
        <v>#N/A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118"/>
      <c r="N371" s="5"/>
      <c r="O371" s="5"/>
      <c r="P371" s="5"/>
      <c r="Q371" s="5"/>
      <c r="R371" s="5"/>
      <c r="S371" s="5"/>
      <c r="T371" s="5"/>
      <c r="U371" s="5"/>
      <c r="V371" s="1" t="str">
        <f t="shared" si="84"/>
        <v/>
      </c>
      <c r="W371" s="1" t="str">
        <f t="shared" si="85"/>
        <v/>
      </c>
      <c r="X371" s="1" t="str">
        <f t="shared" si="85"/>
        <v/>
      </c>
      <c r="Y371" s="1" t="str">
        <f t="shared" si="85"/>
        <v/>
      </c>
      <c r="Z371" s="1" t="e">
        <f t="shared" si="86"/>
        <v>#N/A</v>
      </c>
      <c r="AA371" s="3"/>
      <c r="AB371" s="13" t="e">
        <f t="shared" si="78"/>
        <v>#N/A</v>
      </c>
      <c r="AC371" s="13" t="e">
        <f t="shared" si="79"/>
        <v>#N/A</v>
      </c>
      <c r="AD371" s="13" t="e">
        <f t="shared" si="80"/>
        <v>#N/A</v>
      </c>
      <c r="AE371" s="13" t="e">
        <f t="shared" si="81"/>
        <v>#N/A</v>
      </c>
      <c r="AF371" s="13" t="e">
        <f t="shared" si="82"/>
        <v>#N/A</v>
      </c>
      <c r="AG371" s="13" t="e">
        <f t="shared" si="83"/>
        <v>#N/A</v>
      </c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T371" s="107"/>
      <c r="BA371" s="11"/>
      <c r="BB371" s="11"/>
      <c r="BC371" s="11"/>
      <c r="BD371" s="11"/>
      <c r="BE371" s="11"/>
      <c r="BH371" s="11"/>
      <c r="BI371" s="11"/>
      <c r="BJ371" s="11"/>
      <c r="BK371" s="11"/>
      <c r="BL371" s="11"/>
      <c r="BM371" s="11"/>
      <c r="BN371" s="11"/>
    </row>
    <row r="372" spans="1:66" s="1" customFormat="1" x14ac:dyDescent="0.3">
      <c r="A372" s="11"/>
      <c r="B372" s="1" t="e">
        <f t="shared" si="77"/>
        <v>#N/A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118"/>
      <c r="N372" s="5"/>
      <c r="O372" s="5"/>
      <c r="P372" s="5"/>
      <c r="Q372" s="5"/>
      <c r="R372" s="5"/>
      <c r="S372" s="5"/>
      <c r="T372" s="5"/>
      <c r="U372" s="5"/>
      <c r="V372" s="1" t="str">
        <f t="shared" si="84"/>
        <v/>
      </c>
      <c r="W372" s="1" t="str">
        <f t="shared" si="85"/>
        <v/>
      </c>
      <c r="X372" s="1" t="str">
        <f t="shared" si="85"/>
        <v/>
      </c>
      <c r="Y372" s="1" t="str">
        <f t="shared" si="85"/>
        <v/>
      </c>
      <c r="Z372" s="1" t="e">
        <f t="shared" si="86"/>
        <v>#N/A</v>
      </c>
      <c r="AA372" s="3"/>
      <c r="AB372" s="13" t="e">
        <f t="shared" si="78"/>
        <v>#N/A</v>
      </c>
      <c r="AC372" s="13" t="e">
        <f t="shared" si="79"/>
        <v>#N/A</v>
      </c>
      <c r="AD372" s="13" t="e">
        <f t="shared" si="80"/>
        <v>#N/A</v>
      </c>
      <c r="AE372" s="13" t="e">
        <f t="shared" si="81"/>
        <v>#N/A</v>
      </c>
      <c r="AF372" s="13" t="e">
        <f t="shared" si="82"/>
        <v>#N/A</v>
      </c>
      <c r="AG372" s="13" t="e">
        <f t="shared" si="83"/>
        <v>#N/A</v>
      </c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T372" s="107"/>
      <c r="BA372" s="11"/>
      <c r="BB372" s="11"/>
      <c r="BC372" s="11"/>
      <c r="BD372" s="11"/>
      <c r="BE372" s="11"/>
      <c r="BH372" s="11"/>
      <c r="BI372" s="11"/>
      <c r="BJ372" s="11"/>
      <c r="BK372" s="11"/>
      <c r="BL372" s="11"/>
      <c r="BM372" s="11"/>
      <c r="BN372" s="11"/>
    </row>
    <row r="373" spans="1:66" s="1" customFormat="1" x14ac:dyDescent="0.3">
      <c r="A373" s="11"/>
      <c r="B373" s="1" t="e">
        <f t="shared" si="77"/>
        <v>#N/A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118"/>
      <c r="N373" s="5"/>
      <c r="O373" s="5"/>
      <c r="P373" s="5"/>
      <c r="Q373" s="5"/>
      <c r="R373" s="5"/>
      <c r="S373" s="5"/>
      <c r="T373" s="5"/>
      <c r="U373" s="5"/>
      <c r="V373" s="1" t="str">
        <f t="shared" si="84"/>
        <v/>
      </c>
      <c r="W373" s="1" t="str">
        <f t="shared" si="85"/>
        <v/>
      </c>
      <c r="X373" s="1" t="str">
        <f t="shared" si="85"/>
        <v/>
      </c>
      <c r="Y373" s="1" t="str">
        <f t="shared" si="85"/>
        <v/>
      </c>
      <c r="Z373" s="1" t="e">
        <f t="shared" si="86"/>
        <v>#N/A</v>
      </c>
      <c r="AA373" s="3"/>
      <c r="AB373" s="13" t="e">
        <f t="shared" si="78"/>
        <v>#N/A</v>
      </c>
      <c r="AC373" s="13" t="e">
        <f t="shared" si="79"/>
        <v>#N/A</v>
      </c>
      <c r="AD373" s="13" t="e">
        <f t="shared" si="80"/>
        <v>#N/A</v>
      </c>
      <c r="AE373" s="13" t="e">
        <f t="shared" si="81"/>
        <v>#N/A</v>
      </c>
      <c r="AF373" s="13" t="e">
        <f t="shared" si="82"/>
        <v>#N/A</v>
      </c>
      <c r="AG373" s="13" t="e">
        <f t="shared" si="83"/>
        <v>#N/A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T373" s="107"/>
      <c r="BA373" s="11"/>
      <c r="BB373" s="11"/>
      <c r="BC373" s="11"/>
      <c r="BD373" s="11"/>
      <c r="BE373" s="11"/>
      <c r="BH373" s="11"/>
      <c r="BI373" s="11"/>
      <c r="BJ373" s="11"/>
      <c r="BK373" s="11"/>
      <c r="BL373" s="11"/>
      <c r="BM373" s="11"/>
      <c r="BN373" s="11"/>
    </row>
    <row r="374" spans="1:66" s="1" customFormat="1" x14ac:dyDescent="0.3">
      <c r="A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118"/>
      <c r="N374" s="5"/>
      <c r="O374" s="5"/>
      <c r="P374" s="5"/>
      <c r="Q374" s="5"/>
      <c r="R374" s="5"/>
      <c r="S374" s="5"/>
      <c r="T374" s="5"/>
      <c r="U374" s="5"/>
      <c r="AA374" s="3"/>
      <c r="AB374" s="13"/>
      <c r="AC374" s="13"/>
      <c r="AD374" s="13"/>
      <c r="AE374" s="13"/>
      <c r="AF374" s="13"/>
      <c r="AG374" s="13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T374" s="107"/>
      <c r="BA374" s="11"/>
      <c r="BB374" s="11"/>
      <c r="BC374" s="11"/>
      <c r="BD374" s="11"/>
      <c r="BE374" s="11"/>
      <c r="BH374" s="11"/>
      <c r="BI374" s="11"/>
      <c r="BJ374" s="11"/>
      <c r="BK374" s="11"/>
      <c r="BL374" s="11"/>
      <c r="BM374" s="11"/>
      <c r="BN374" s="11"/>
    </row>
    <row r="375" spans="1:66" s="1" customFormat="1" x14ac:dyDescent="0.3">
      <c r="A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118"/>
      <c r="N375" s="5"/>
      <c r="O375" s="5"/>
      <c r="P375" s="5"/>
      <c r="Q375" s="5"/>
      <c r="R375" s="5"/>
      <c r="S375" s="5"/>
      <c r="T375" s="5"/>
      <c r="U375" s="5"/>
      <c r="AA375" s="3"/>
      <c r="AB375" s="13"/>
      <c r="AC375" s="13"/>
      <c r="AD375" s="13"/>
      <c r="AE375" s="13"/>
      <c r="AF375" s="13"/>
      <c r="AG375" s="13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T375" s="107"/>
      <c r="BA375" s="11"/>
      <c r="BB375" s="11"/>
      <c r="BC375" s="11"/>
      <c r="BD375" s="11"/>
      <c r="BE375" s="11"/>
      <c r="BH375" s="11"/>
      <c r="BI375" s="11"/>
      <c r="BJ375" s="11"/>
      <c r="BK375" s="11"/>
      <c r="BL375" s="11"/>
      <c r="BM375" s="11"/>
      <c r="BN375" s="11"/>
    </row>
    <row r="376" spans="1:66" s="1" customFormat="1" x14ac:dyDescent="0.3">
      <c r="A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118"/>
      <c r="N376" s="5"/>
      <c r="O376" s="5"/>
      <c r="P376" s="5"/>
      <c r="Q376" s="5"/>
      <c r="R376" s="5"/>
      <c r="S376" s="5"/>
      <c r="T376" s="5"/>
      <c r="U376" s="5"/>
      <c r="AA376" s="3"/>
      <c r="AB376" s="13"/>
      <c r="AC376" s="13"/>
      <c r="AD376" s="13"/>
      <c r="AE376" s="13"/>
      <c r="AF376" s="13"/>
      <c r="AG376" s="13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T376" s="107"/>
      <c r="BA376" s="11"/>
      <c r="BB376" s="11"/>
      <c r="BC376" s="11"/>
      <c r="BD376" s="11"/>
      <c r="BE376" s="11"/>
      <c r="BH376" s="11"/>
      <c r="BI376" s="11"/>
      <c r="BJ376" s="11"/>
      <c r="BK376" s="11"/>
      <c r="BL376" s="11"/>
      <c r="BM376" s="11"/>
      <c r="BN376" s="11"/>
    </row>
    <row r="377" spans="1:66" s="1" customFormat="1" x14ac:dyDescent="0.3">
      <c r="A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118"/>
      <c r="N377" s="5"/>
      <c r="O377" s="5"/>
      <c r="P377" s="5"/>
      <c r="Q377" s="5"/>
      <c r="R377" s="5"/>
      <c r="S377" s="5"/>
      <c r="T377" s="5"/>
      <c r="U377" s="5"/>
      <c r="AA377" s="3"/>
      <c r="AB377" s="13"/>
      <c r="AC377" s="13"/>
      <c r="AD377" s="13"/>
      <c r="AE377" s="13"/>
      <c r="AF377" s="13"/>
      <c r="AG377" s="13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T377" s="107"/>
      <c r="BA377" s="11"/>
      <c r="BB377" s="11"/>
      <c r="BC377" s="11"/>
      <c r="BD377" s="11"/>
      <c r="BE377" s="11"/>
      <c r="BH377" s="11"/>
      <c r="BI377" s="11"/>
      <c r="BJ377" s="11"/>
      <c r="BK377" s="11"/>
      <c r="BL377" s="11"/>
      <c r="BM377" s="11"/>
      <c r="BN377" s="11"/>
    </row>
    <row r="378" spans="1:66" s="1" customFormat="1" x14ac:dyDescent="0.3">
      <c r="A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118"/>
      <c r="N378" s="5"/>
      <c r="O378" s="5"/>
      <c r="P378" s="5"/>
      <c r="Q378" s="5"/>
      <c r="R378" s="5"/>
      <c r="S378" s="5"/>
      <c r="T378" s="5"/>
      <c r="U378" s="5"/>
      <c r="AA378" s="3"/>
      <c r="AB378" s="13"/>
      <c r="AC378" s="13"/>
      <c r="AD378" s="13"/>
      <c r="AE378" s="13"/>
      <c r="AF378" s="13"/>
      <c r="AG378" s="13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T378" s="107"/>
      <c r="BA378" s="11"/>
      <c r="BB378" s="11"/>
      <c r="BC378" s="11"/>
      <c r="BD378" s="11"/>
      <c r="BE378" s="11"/>
      <c r="BH378" s="11"/>
      <c r="BI378" s="11"/>
      <c r="BJ378" s="11"/>
      <c r="BK378" s="11"/>
      <c r="BL378" s="11"/>
      <c r="BM378" s="11"/>
      <c r="BN378" s="11"/>
    </row>
    <row r="379" spans="1:66" s="1" customFormat="1" x14ac:dyDescent="0.3">
      <c r="A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118"/>
      <c r="N379" s="5"/>
      <c r="O379" s="5"/>
      <c r="P379" s="5"/>
      <c r="Q379" s="5"/>
      <c r="R379" s="5"/>
      <c r="S379" s="5"/>
      <c r="T379" s="5"/>
      <c r="U379" s="5"/>
      <c r="AA379" s="3"/>
      <c r="AB379" s="13"/>
      <c r="AC379" s="13"/>
      <c r="AD379" s="13"/>
      <c r="AE379" s="13"/>
      <c r="AF379" s="13"/>
      <c r="AG379" s="13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T379" s="107"/>
      <c r="BA379" s="11"/>
      <c r="BB379" s="11"/>
      <c r="BC379" s="11"/>
      <c r="BD379" s="11"/>
      <c r="BE379" s="11"/>
      <c r="BH379" s="11"/>
      <c r="BI379" s="11"/>
      <c r="BJ379" s="11"/>
      <c r="BK379" s="11"/>
      <c r="BL379" s="11"/>
      <c r="BM379" s="11"/>
      <c r="BN379" s="11"/>
    </row>
    <row r="380" spans="1:66" s="1" customFormat="1" x14ac:dyDescent="0.3">
      <c r="A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118"/>
      <c r="N380" s="5"/>
      <c r="O380" s="5"/>
      <c r="P380" s="5"/>
      <c r="Q380" s="5"/>
      <c r="R380" s="5"/>
      <c r="S380" s="5"/>
      <c r="T380" s="5"/>
      <c r="U380" s="5"/>
      <c r="AA380" s="3"/>
      <c r="AB380" s="13"/>
      <c r="AC380" s="13"/>
      <c r="AD380" s="13"/>
      <c r="AE380" s="13"/>
      <c r="AF380" s="13"/>
      <c r="AG380" s="13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T380" s="107"/>
      <c r="BA380" s="11"/>
      <c r="BB380" s="11"/>
      <c r="BC380" s="11"/>
      <c r="BD380" s="11"/>
      <c r="BE380" s="11"/>
      <c r="BH380" s="11"/>
      <c r="BI380" s="11"/>
      <c r="BJ380" s="11"/>
      <c r="BK380" s="11"/>
      <c r="BL380" s="11"/>
      <c r="BM380" s="11"/>
      <c r="BN380" s="11"/>
    </row>
    <row r="381" spans="1:66" s="1" customFormat="1" x14ac:dyDescent="0.3">
      <c r="A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118"/>
      <c r="N381" s="5"/>
      <c r="O381" s="5"/>
      <c r="P381" s="5"/>
      <c r="Q381" s="5"/>
      <c r="R381" s="5"/>
      <c r="S381" s="5"/>
      <c r="T381" s="5"/>
      <c r="U381" s="5"/>
      <c r="AA381" s="3"/>
      <c r="AB381" s="13"/>
      <c r="AC381" s="13"/>
      <c r="AD381" s="13"/>
      <c r="AE381" s="13"/>
      <c r="AF381" s="13"/>
      <c r="AG381" s="13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T381" s="107"/>
      <c r="BA381" s="11"/>
      <c r="BB381" s="11"/>
      <c r="BC381" s="11"/>
      <c r="BD381" s="11"/>
      <c r="BE381" s="11"/>
      <c r="BH381" s="11"/>
      <c r="BI381" s="11"/>
      <c r="BJ381" s="11"/>
      <c r="BK381" s="11"/>
      <c r="BL381" s="11"/>
      <c r="BM381" s="11"/>
      <c r="BN381" s="11"/>
    </row>
    <row r="382" spans="1:66" s="1" customFormat="1" x14ac:dyDescent="0.3">
      <c r="A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118"/>
      <c r="N382" s="5"/>
      <c r="O382" s="5"/>
      <c r="P382" s="5"/>
      <c r="Q382" s="5"/>
      <c r="R382" s="5"/>
      <c r="S382" s="5"/>
      <c r="T382" s="5"/>
      <c r="U382" s="5"/>
      <c r="AA382" s="3"/>
      <c r="AB382" s="13"/>
      <c r="AC382" s="13"/>
      <c r="AD382" s="13"/>
      <c r="AE382" s="13"/>
      <c r="AF382" s="13"/>
      <c r="AG382" s="13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T382" s="107"/>
      <c r="BA382" s="11"/>
      <c r="BB382" s="11"/>
      <c r="BC382" s="11"/>
      <c r="BD382" s="11"/>
      <c r="BE382" s="11"/>
      <c r="BH382" s="11"/>
      <c r="BI382" s="11"/>
      <c r="BJ382" s="11"/>
      <c r="BK382" s="11"/>
      <c r="BL382" s="11"/>
      <c r="BM382" s="11"/>
      <c r="BN382" s="11"/>
    </row>
    <row r="383" spans="1:66" s="1" customFormat="1" x14ac:dyDescent="0.3">
      <c r="A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118"/>
      <c r="N383" s="5"/>
      <c r="O383" s="5"/>
      <c r="P383" s="5"/>
      <c r="Q383" s="5"/>
      <c r="R383" s="5"/>
      <c r="S383" s="5"/>
      <c r="T383" s="5"/>
      <c r="U383" s="5"/>
      <c r="AA383" s="3"/>
      <c r="AB383" s="13"/>
      <c r="AC383" s="13"/>
      <c r="AD383" s="13"/>
      <c r="AE383" s="13"/>
      <c r="AF383" s="13"/>
      <c r="AG383" s="13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T383" s="107"/>
      <c r="BA383" s="11"/>
      <c r="BB383" s="11"/>
      <c r="BC383" s="11"/>
      <c r="BD383" s="11"/>
      <c r="BE383" s="11"/>
      <c r="BH383" s="11"/>
      <c r="BI383" s="11"/>
      <c r="BJ383" s="11"/>
      <c r="BK383" s="11"/>
      <c r="BL383" s="11"/>
      <c r="BM383" s="11"/>
      <c r="BN383" s="11"/>
    </row>
    <row r="384" spans="1:66" s="1" customFormat="1" x14ac:dyDescent="0.3">
      <c r="A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118"/>
      <c r="N384" s="5"/>
      <c r="O384" s="5"/>
      <c r="P384" s="5"/>
      <c r="Q384" s="5"/>
      <c r="R384" s="5"/>
      <c r="S384" s="5"/>
      <c r="T384" s="5"/>
      <c r="U384" s="5"/>
      <c r="AA384" s="3"/>
      <c r="AB384" s="13"/>
      <c r="AC384" s="13"/>
      <c r="AD384" s="13"/>
      <c r="AE384" s="13"/>
      <c r="AF384" s="13"/>
      <c r="AG384" s="13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T384" s="107"/>
      <c r="BA384" s="11"/>
      <c r="BB384" s="11"/>
      <c r="BC384" s="11"/>
      <c r="BD384" s="11"/>
      <c r="BE384" s="11"/>
      <c r="BH384" s="11"/>
      <c r="BI384" s="11"/>
      <c r="BJ384" s="11"/>
      <c r="BK384" s="11"/>
      <c r="BL384" s="11"/>
      <c r="BM384" s="11"/>
      <c r="BN384" s="11"/>
    </row>
    <row r="385" spans="1:66" s="1" customFormat="1" x14ac:dyDescent="0.3">
      <c r="A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118"/>
      <c r="N385" s="5"/>
      <c r="O385" s="5"/>
      <c r="P385" s="5"/>
      <c r="Q385" s="5"/>
      <c r="R385" s="5"/>
      <c r="S385" s="5"/>
      <c r="T385" s="5"/>
      <c r="U385" s="5"/>
      <c r="AA385" s="3"/>
      <c r="AB385" s="13"/>
      <c r="AC385" s="13"/>
      <c r="AD385" s="13"/>
      <c r="AE385" s="13"/>
      <c r="AF385" s="13"/>
      <c r="AG385" s="13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T385" s="107"/>
      <c r="BA385" s="11"/>
      <c r="BB385" s="11"/>
      <c r="BC385" s="11"/>
      <c r="BD385" s="11"/>
      <c r="BE385" s="11"/>
      <c r="BH385" s="11"/>
      <c r="BI385" s="11"/>
      <c r="BJ385" s="11"/>
      <c r="BK385" s="11"/>
      <c r="BL385" s="11"/>
      <c r="BM385" s="11"/>
      <c r="BN385" s="11"/>
    </row>
    <row r="386" spans="1:66" s="1" customFormat="1" x14ac:dyDescent="0.3">
      <c r="A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118"/>
      <c r="N386" s="5"/>
      <c r="O386" s="5"/>
      <c r="P386" s="5"/>
      <c r="Q386" s="5"/>
      <c r="R386" s="5"/>
      <c r="S386" s="5"/>
      <c r="T386" s="5"/>
      <c r="U386" s="5"/>
      <c r="AA386" s="3"/>
      <c r="AB386" s="13"/>
      <c r="AC386" s="13"/>
      <c r="AD386" s="13"/>
      <c r="AE386" s="13"/>
      <c r="AF386" s="13"/>
      <c r="AG386" s="13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T386" s="107"/>
      <c r="BA386" s="11"/>
      <c r="BB386" s="11"/>
      <c r="BC386" s="11"/>
      <c r="BD386" s="11"/>
      <c r="BE386" s="11"/>
      <c r="BH386" s="11"/>
      <c r="BI386" s="11"/>
      <c r="BJ386" s="11"/>
      <c r="BK386" s="11"/>
      <c r="BL386" s="11"/>
      <c r="BM386" s="11"/>
      <c r="BN386" s="11"/>
    </row>
    <row r="387" spans="1:66" s="1" customFormat="1" x14ac:dyDescent="0.3">
      <c r="A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118"/>
      <c r="N387" s="5"/>
      <c r="O387" s="5"/>
      <c r="P387" s="5"/>
      <c r="Q387" s="5"/>
      <c r="R387" s="5"/>
      <c r="S387" s="5"/>
      <c r="T387" s="5"/>
      <c r="U387" s="5"/>
      <c r="AA387" s="3"/>
      <c r="AB387" s="13"/>
      <c r="AC387" s="13"/>
      <c r="AD387" s="13"/>
      <c r="AE387" s="13"/>
      <c r="AF387" s="13"/>
      <c r="AG387" s="13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T387" s="107"/>
      <c r="BA387" s="11"/>
      <c r="BB387" s="11"/>
      <c r="BC387" s="11"/>
      <c r="BD387" s="11"/>
      <c r="BE387" s="11"/>
      <c r="BH387" s="11"/>
      <c r="BI387" s="11"/>
      <c r="BJ387" s="11"/>
      <c r="BK387" s="11"/>
      <c r="BL387" s="11"/>
      <c r="BM387" s="11"/>
      <c r="BN387" s="11"/>
    </row>
    <row r="388" spans="1:66" s="1" customFormat="1" x14ac:dyDescent="0.3">
      <c r="A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118"/>
      <c r="N388" s="5"/>
      <c r="O388" s="5"/>
      <c r="P388" s="5"/>
      <c r="Q388" s="5"/>
      <c r="R388" s="5"/>
      <c r="S388" s="5"/>
      <c r="T388" s="5"/>
      <c r="U388" s="5"/>
      <c r="AA388" s="3"/>
      <c r="AB388" s="13"/>
      <c r="AC388" s="13"/>
      <c r="AD388" s="13"/>
      <c r="AE388" s="13"/>
      <c r="AF388" s="13"/>
      <c r="AG388" s="13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T388" s="107"/>
      <c r="BA388" s="11"/>
      <c r="BB388" s="11"/>
      <c r="BC388" s="11"/>
      <c r="BD388" s="11"/>
      <c r="BE388" s="11"/>
      <c r="BH388" s="11"/>
      <c r="BI388" s="11"/>
      <c r="BJ388" s="11"/>
      <c r="BK388" s="11"/>
      <c r="BL388" s="11"/>
      <c r="BM388" s="11"/>
      <c r="BN388" s="11"/>
    </row>
    <row r="389" spans="1:66" s="1" customFormat="1" x14ac:dyDescent="0.3">
      <c r="A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118"/>
      <c r="N389" s="5"/>
      <c r="O389" s="5"/>
      <c r="P389" s="5"/>
      <c r="Q389" s="5"/>
      <c r="R389" s="5"/>
      <c r="S389" s="5"/>
      <c r="T389" s="5"/>
      <c r="U389" s="5"/>
      <c r="AA389" s="3"/>
      <c r="AB389" s="13"/>
      <c r="AC389" s="13"/>
      <c r="AD389" s="13"/>
      <c r="AE389" s="13"/>
      <c r="AF389" s="13"/>
      <c r="AG389" s="13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T389" s="107"/>
      <c r="BA389" s="11"/>
      <c r="BB389" s="11"/>
      <c r="BC389" s="11"/>
      <c r="BD389" s="11"/>
      <c r="BE389" s="11"/>
      <c r="BH389" s="11"/>
      <c r="BI389" s="11"/>
      <c r="BJ389" s="11"/>
      <c r="BK389" s="11"/>
      <c r="BL389" s="11"/>
      <c r="BM389" s="11"/>
      <c r="BN389" s="11"/>
    </row>
    <row r="390" spans="1:66" s="1" customFormat="1" x14ac:dyDescent="0.3">
      <c r="A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118"/>
      <c r="N390" s="5"/>
      <c r="O390" s="5"/>
      <c r="P390" s="5"/>
      <c r="Q390" s="5"/>
      <c r="R390" s="5"/>
      <c r="S390" s="5"/>
      <c r="T390" s="5"/>
      <c r="U390" s="5"/>
      <c r="AA390" s="3"/>
      <c r="AB390" s="13"/>
      <c r="AC390" s="13"/>
      <c r="AD390" s="13"/>
      <c r="AE390" s="13"/>
      <c r="AF390" s="13"/>
      <c r="AG390" s="13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T390" s="107"/>
      <c r="BA390" s="11"/>
      <c r="BB390" s="11"/>
      <c r="BC390" s="11"/>
      <c r="BD390" s="11"/>
      <c r="BE390" s="11"/>
      <c r="BH390" s="11"/>
      <c r="BI390" s="11"/>
      <c r="BJ390" s="11"/>
      <c r="BK390" s="11"/>
      <c r="BL390" s="11"/>
      <c r="BM390" s="11"/>
      <c r="BN390" s="11"/>
    </row>
    <row r="391" spans="1:66" s="1" customFormat="1" x14ac:dyDescent="0.3">
      <c r="A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118"/>
      <c r="N391" s="5"/>
      <c r="O391" s="5"/>
      <c r="P391" s="5"/>
      <c r="Q391" s="5"/>
      <c r="R391" s="5"/>
      <c r="S391" s="5"/>
      <c r="T391" s="5"/>
      <c r="U391" s="5"/>
      <c r="AA391" s="3"/>
      <c r="AB391" s="13"/>
      <c r="AC391" s="13"/>
      <c r="AD391" s="13"/>
      <c r="AE391" s="13"/>
      <c r="AF391" s="13"/>
      <c r="AG391" s="13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T391" s="107"/>
      <c r="BA391" s="11"/>
      <c r="BB391" s="11"/>
      <c r="BC391" s="11"/>
      <c r="BD391" s="11"/>
      <c r="BE391" s="11"/>
      <c r="BH391" s="11"/>
      <c r="BI391" s="11"/>
      <c r="BJ391" s="11"/>
      <c r="BK391" s="11"/>
      <c r="BL391" s="11"/>
      <c r="BM391" s="11"/>
      <c r="BN391" s="11"/>
    </row>
    <row r="392" spans="1:66" s="1" customFormat="1" x14ac:dyDescent="0.3">
      <c r="A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118"/>
      <c r="N392" s="5"/>
      <c r="O392" s="5"/>
      <c r="P392" s="5"/>
      <c r="Q392" s="5"/>
      <c r="R392" s="5"/>
      <c r="S392" s="5"/>
      <c r="T392" s="5"/>
      <c r="U392" s="5"/>
      <c r="AA392" s="3"/>
      <c r="AB392" s="13"/>
      <c r="AC392" s="13"/>
      <c r="AD392" s="13"/>
      <c r="AE392" s="13"/>
      <c r="AF392" s="13"/>
      <c r="AG392" s="13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T392" s="107"/>
      <c r="BA392" s="11"/>
      <c r="BB392" s="11"/>
      <c r="BC392" s="11"/>
      <c r="BD392" s="11"/>
      <c r="BE392" s="11"/>
      <c r="BH392" s="11"/>
      <c r="BI392" s="11"/>
      <c r="BJ392" s="11"/>
      <c r="BK392" s="11"/>
      <c r="BL392" s="11"/>
      <c r="BM392" s="11"/>
      <c r="BN392" s="11"/>
    </row>
    <row r="393" spans="1:66" s="1" customFormat="1" x14ac:dyDescent="0.3">
      <c r="A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118"/>
      <c r="N393" s="5"/>
      <c r="O393" s="5"/>
      <c r="P393" s="5"/>
      <c r="Q393" s="5"/>
      <c r="R393" s="5"/>
      <c r="S393" s="5"/>
      <c r="T393" s="5"/>
      <c r="U393" s="5"/>
      <c r="AA393" s="3"/>
      <c r="AB393" s="13"/>
      <c r="AC393" s="13"/>
      <c r="AD393" s="13"/>
      <c r="AE393" s="13"/>
      <c r="AF393" s="13"/>
      <c r="AG393" s="13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T393" s="107"/>
      <c r="BA393" s="11"/>
      <c r="BB393" s="11"/>
      <c r="BC393" s="11"/>
      <c r="BD393" s="11"/>
      <c r="BE393" s="11"/>
      <c r="BH393" s="11"/>
      <c r="BI393" s="11"/>
      <c r="BJ393" s="11"/>
      <c r="BK393" s="11"/>
      <c r="BL393" s="11"/>
      <c r="BM393" s="11"/>
      <c r="BN393" s="11"/>
    </row>
    <row r="394" spans="1:66" s="1" customFormat="1" x14ac:dyDescent="0.3">
      <c r="A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118"/>
      <c r="N394" s="5"/>
      <c r="O394" s="5"/>
      <c r="P394" s="5"/>
      <c r="Q394" s="5"/>
      <c r="R394" s="5"/>
      <c r="S394" s="5"/>
      <c r="T394" s="5"/>
      <c r="U394" s="5"/>
      <c r="AA394" s="3"/>
      <c r="AB394" s="13"/>
      <c r="AC394" s="13"/>
      <c r="AD394" s="13"/>
      <c r="AE394" s="13"/>
      <c r="AF394" s="13"/>
      <c r="AG394" s="13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T394" s="107"/>
      <c r="BA394" s="11"/>
      <c r="BB394" s="11"/>
      <c r="BC394" s="11"/>
      <c r="BD394" s="11"/>
      <c r="BE394" s="11"/>
      <c r="BH394" s="11"/>
      <c r="BI394" s="11"/>
      <c r="BJ394" s="11"/>
      <c r="BK394" s="11"/>
      <c r="BL394" s="11"/>
      <c r="BM394" s="11"/>
      <c r="BN394" s="11"/>
    </row>
    <row r="395" spans="1:66" s="1" customFormat="1" x14ac:dyDescent="0.3">
      <c r="A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118"/>
      <c r="N395" s="5"/>
      <c r="O395" s="5"/>
      <c r="P395" s="5"/>
      <c r="Q395" s="5"/>
      <c r="R395" s="5"/>
      <c r="S395" s="5"/>
      <c r="T395" s="5"/>
      <c r="U395" s="5"/>
      <c r="AA395" s="3"/>
      <c r="AB395" s="13"/>
      <c r="AC395" s="13"/>
      <c r="AD395" s="13"/>
      <c r="AE395" s="13"/>
      <c r="AF395" s="13"/>
      <c r="AG395" s="13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T395" s="107"/>
      <c r="BA395" s="11"/>
      <c r="BB395" s="11"/>
      <c r="BC395" s="11"/>
      <c r="BD395" s="11"/>
      <c r="BE395" s="11"/>
      <c r="BH395" s="11"/>
      <c r="BI395" s="11"/>
      <c r="BJ395" s="11"/>
      <c r="BK395" s="11"/>
      <c r="BL395" s="11"/>
      <c r="BM395" s="11"/>
      <c r="BN395" s="11"/>
    </row>
    <row r="396" spans="1:66" s="1" customFormat="1" x14ac:dyDescent="0.3">
      <c r="A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118"/>
      <c r="N396" s="5"/>
      <c r="O396" s="5"/>
      <c r="P396" s="5"/>
      <c r="Q396" s="5"/>
      <c r="R396" s="5"/>
      <c r="S396" s="5"/>
      <c r="T396" s="5"/>
      <c r="U396" s="5"/>
      <c r="AA396" s="3"/>
      <c r="AB396" s="13"/>
      <c r="AC396" s="13"/>
      <c r="AD396" s="13"/>
      <c r="AE396" s="13"/>
      <c r="AF396" s="13"/>
      <c r="AG396" s="13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T396" s="107"/>
      <c r="BA396" s="11"/>
      <c r="BB396" s="11"/>
      <c r="BC396" s="11"/>
      <c r="BD396" s="11"/>
      <c r="BE396" s="11"/>
      <c r="BH396" s="11"/>
      <c r="BI396" s="11"/>
      <c r="BJ396" s="11"/>
      <c r="BK396" s="11"/>
      <c r="BL396" s="11"/>
      <c r="BM396" s="11"/>
      <c r="BN396" s="11"/>
    </row>
    <row r="397" spans="1:66" s="1" customFormat="1" x14ac:dyDescent="0.3">
      <c r="A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118"/>
      <c r="N397" s="5"/>
      <c r="O397" s="5"/>
      <c r="P397" s="5"/>
      <c r="Q397" s="5"/>
      <c r="R397" s="5"/>
      <c r="S397" s="5"/>
      <c r="T397" s="5"/>
      <c r="U397" s="5"/>
      <c r="AA397" s="3"/>
      <c r="AB397" s="13"/>
      <c r="AC397" s="13"/>
      <c r="AD397" s="13"/>
      <c r="AE397" s="13"/>
      <c r="AF397" s="13"/>
      <c r="AG397" s="13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T397" s="107"/>
      <c r="BA397" s="11"/>
      <c r="BB397" s="11"/>
      <c r="BC397" s="11"/>
      <c r="BD397" s="11"/>
      <c r="BE397" s="11"/>
      <c r="BH397" s="11"/>
      <c r="BI397" s="11"/>
      <c r="BJ397" s="11"/>
      <c r="BK397" s="11"/>
      <c r="BL397" s="11"/>
      <c r="BM397" s="11"/>
      <c r="BN397" s="11"/>
    </row>
    <row r="398" spans="1:66" s="1" customFormat="1" x14ac:dyDescent="0.3">
      <c r="A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118"/>
      <c r="N398" s="5"/>
      <c r="O398" s="5"/>
      <c r="P398" s="5"/>
      <c r="Q398" s="5"/>
      <c r="R398" s="5"/>
      <c r="S398" s="5"/>
      <c r="T398" s="5"/>
      <c r="U398" s="5"/>
      <c r="AA398" s="3"/>
      <c r="AB398" s="13"/>
      <c r="AC398" s="13"/>
      <c r="AD398" s="13"/>
      <c r="AE398" s="13"/>
      <c r="AF398" s="13"/>
      <c r="AG398" s="13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T398" s="107"/>
      <c r="BA398" s="11"/>
      <c r="BB398" s="11"/>
      <c r="BC398" s="11"/>
      <c r="BD398" s="11"/>
      <c r="BE398" s="11"/>
      <c r="BH398" s="11"/>
      <c r="BI398" s="11"/>
      <c r="BJ398" s="11"/>
      <c r="BK398" s="11"/>
      <c r="BL398" s="11"/>
      <c r="BM398" s="11"/>
      <c r="BN398" s="11"/>
    </row>
    <row r="399" spans="1:66" s="1" customFormat="1" x14ac:dyDescent="0.3">
      <c r="A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118"/>
      <c r="N399" s="5"/>
      <c r="O399" s="5"/>
      <c r="P399" s="5"/>
      <c r="Q399" s="5"/>
      <c r="R399" s="5"/>
      <c r="S399" s="5"/>
      <c r="T399" s="5"/>
      <c r="U399" s="5"/>
      <c r="AA399" s="3"/>
      <c r="AB399" s="13"/>
      <c r="AC399" s="13"/>
      <c r="AD399" s="13"/>
      <c r="AE399" s="13"/>
      <c r="AF399" s="13"/>
      <c r="AG399" s="13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T399" s="107"/>
      <c r="BA399" s="11"/>
      <c r="BB399" s="11"/>
      <c r="BC399" s="11"/>
      <c r="BD399" s="11"/>
      <c r="BE399" s="11"/>
      <c r="BH399" s="11"/>
      <c r="BI399" s="11"/>
      <c r="BJ399" s="11"/>
      <c r="BK399" s="11"/>
      <c r="BL399" s="11"/>
      <c r="BM399" s="11"/>
      <c r="BN399" s="11"/>
    </row>
    <row r="400" spans="1:66" s="1" customFormat="1" x14ac:dyDescent="0.3">
      <c r="A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118"/>
      <c r="N400" s="5"/>
      <c r="O400" s="5"/>
      <c r="P400" s="5"/>
      <c r="Q400" s="5"/>
      <c r="R400" s="5"/>
      <c r="S400" s="5"/>
      <c r="T400" s="5"/>
      <c r="U400" s="5"/>
      <c r="AA400" s="3"/>
      <c r="AB400" s="13"/>
      <c r="AC400" s="13"/>
      <c r="AD400" s="13"/>
      <c r="AE400" s="13"/>
      <c r="AF400" s="13"/>
      <c r="AG400" s="13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T400" s="107"/>
      <c r="BA400" s="11"/>
      <c r="BB400" s="11"/>
      <c r="BC400" s="11"/>
      <c r="BD400" s="11"/>
      <c r="BE400" s="11"/>
      <c r="BH400" s="11"/>
      <c r="BI400" s="11"/>
      <c r="BJ400" s="11"/>
      <c r="BK400" s="11"/>
      <c r="BL400" s="11"/>
      <c r="BM400" s="11"/>
      <c r="BN400" s="11"/>
    </row>
    <row r="401" spans="1:66" s="1" customFormat="1" x14ac:dyDescent="0.3">
      <c r="A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118"/>
      <c r="N401" s="5"/>
      <c r="O401" s="5"/>
      <c r="P401" s="5"/>
      <c r="Q401" s="5"/>
      <c r="R401" s="5"/>
      <c r="S401" s="5"/>
      <c r="T401" s="5"/>
      <c r="U401" s="5"/>
      <c r="AA401" s="3"/>
      <c r="AB401" s="13"/>
      <c r="AC401" s="13"/>
      <c r="AD401" s="13"/>
      <c r="AE401" s="13"/>
      <c r="AF401" s="13"/>
      <c r="AG401" s="13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T401" s="107"/>
      <c r="BA401" s="11"/>
      <c r="BB401" s="11"/>
      <c r="BC401" s="11"/>
      <c r="BD401" s="11"/>
      <c r="BE401" s="11"/>
      <c r="BH401" s="11"/>
      <c r="BI401" s="11"/>
      <c r="BJ401" s="11"/>
      <c r="BK401" s="11"/>
      <c r="BL401" s="11"/>
      <c r="BM401" s="11"/>
      <c r="BN401" s="11"/>
    </row>
    <row r="402" spans="1:66" s="1" customFormat="1" x14ac:dyDescent="0.3">
      <c r="A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118"/>
      <c r="N402" s="5"/>
      <c r="O402" s="5"/>
      <c r="P402" s="5"/>
      <c r="Q402" s="5"/>
      <c r="R402" s="5"/>
      <c r="S402" s="5"/>
      <c r="T402" s="5"/>
      <c r="U402" s="5"/>
      <c r="AA402" s="3"/>
      <c r="AB402" s="13"/>
      <c r="AC402" s="13"/>
      <c r="AD402" s="13"/>
      <c r="AE402" s="13"/>
      <c r="AF402" s="13"/>
      <c r="AG402" s="13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T402" s="107"/>
      <c r="BA402" s="11"/>
      <c r="BB402" s="11"/>
      <c r="BC402" s="11"/>
      <c r="BD402" s="11"/>
      <c r="BE402" s="11"/>
      <c r="BH402" s="11"/>
      <c r="BI402" s="11"/>
      <c r="BJ402" s="11"/>
      <c r="BK402" s="11"/>
      <c r="BL402" s="11"/>
      <c r="BM402" s="11"/>
      <c r="BN402" s="11"/>
    </row>
    <row r="403" spans="1:66" s="1" customFormat="1" x14ac:dyDescent="0.3">
      <c r="A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118"/>
      <c r="N403" s="5"/>
      <c r="O403" s="5"/>
      <c r="P403" s="5"/>
      <c r="Q403" s="5"/>
      <c r="R403" s="5"/>
      <c r="S403" s="5"/>
      <c r="T403" s="5"/>
      <c r="U403" s="5"/>
      <c r="AA403" s="3"/>
      <c r="AB403" s="13"/>
      <c r="AC403" s="13"/>
      <c r="AD403" s="13"/>
      <c r="AE403" s="13"/>
      <c r="AF403" s="13"/>
      <c r="AG403" s="13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T403" s="107"/>
      <c r="BA403" s="11"/>
      <c r="BB403" s="11"/>
      <c r="BC403" s="11"/>
      <c r="BD403" s="11"/>
      <c r="BE403" s="11"/>
      <c r="BH403" s="11"/>
      <c r="BI403" s="11"/>
      <c r="BJ403" s="11"/>
      <c r="BK403" s="11"/>
      <c r="BL403" s="11"/>
      <c r="BM403" s="11"/>
      <c r="BN403" s="11"/>
    </row>
    <row r="404" spans="1:66" s="1" customFormat="1" x14ac:dyDescent="0.3">
      <c r="A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118"/>
      <c r="N404" s="5"/>
      <c r="O404" s="5"/>
      <c r="P404" s="5"/>
      <c r="Q404" s="5"/>
      <c r="R404" s="5"/>
      <c r="S404" s="5"/>
      <c r="T404" s="5"/>
      <c r="U404" s="5"/>
      <c r="AA404" s="3"/>
      <c r="AB404" s="13"/>
      <c r="AC404" s="13"/>
      <c r="AD404" s="13"/>
      <c r="AE404" s="13"/>
      <c r="AF404" s="13"/>
      <c r="AG404" s="13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T404" s="107"/>
      <c r="BA404" s="11"/>
      <c r="BB404" s="11"/>
      <c r="BC404" s="11"/>
      <c r="BD404" s="11"/>
      <c r="BE404" s="11"/>
      <c r="BH404" s="11"/>
      <c r="BI404" s="11"/>
      <c r="BJ404" s="11"/>
      <c r="BK404" s="11"/>
      <c r="BL404" s="11"/>
      <c r="BM404" s="11"/>
      <c r="BN404" s="11"/>
    </row>
    <row r="405" spans="1:66" s="1" customFormat="1" x14ac:dyDescent="0.3">
      <c r="A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118"/>
      <c r="N405" s="5"/>
      <c r="O405" s="5"/>
      <c r="P405" s="5"/>
      <c r="Q405" s="5"/>
      <c r="R405" s="5"/>
      <c r="S405" s="5"/>
      <c r="T405" s="5"/>
      <c r="U405" s="5"/>
      <c r="AA405" s="3"/>
      <c r="AB405" s="13"/>
      <c r="AC405" s="13"/>
      <c r="AD405" s="13"/>
      <c r="AE405" s="13"/>
      <c r="AF405" s="13"/>
      <c r="AG405" s="13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T405" s="107"/>
      <c r="BA405" s="11"/>
      <c r="BB405" s="11"/>
      <c r="BC405" s="11"/>
      <c r="BD405" s="11"/>
      <c r="BE405" s="11"/>
      <c r="BH405" s="11"/>
      <c r="BI405" s="11"/>
      <c r="BJ405" s="11"/>
      <c r="BK405" s="11"/>
      <c r="BL405" s="11"/>
      <c r="BM405" s="11"/>
      <c r="BN405" s="11"/>
    </row>
    <row r="406" spans="1:66" s="1" customFormat="1" x14ac:dyDescent="0.3">
      <c r="A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118"/>
      <c r="N406" s="5"/>
      <c r="O406" s="5"/>
      <c r="P406" s="5"/>
      <c r="Q406" s="5"/>
      <c r="R406" s="5"/>
      <c r="S406" s="5"/>
      <c r="T406" s="5"/>
      <c r="U406" s="5"/>
      <c r="AA406" s="3"/>
      <c r="AB406" s="13"/>
      <c r="AC406" s="13"/>
      <c r="AD406" s="13"/>
      <c r="AE406" s="13"/>
      <c r="AF406" s="13"/>
      <c r="AG406" s="13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T406" s="107"/>
      <c r="BA406" s="11"/>
      <c r="BB406" s="11"/>
      <c r="BC406" s="11"/>
      <c r="BD406" s="11"/>
      <c r="BE406" s="11"/>
      <c r="BH406" s="11"/>
      <c r="BI406" s="11"/>
      <c r="BJ406" s="11"/>
      <c r="BK406" s="11"/>
      <c r="BL406" s="11"/>
      <c r="BM406" s="11"/>
      <c r="BN406" s="11"/>
    </row>
    <row r="407" spans="1:66" s="1" customFormat="1" x14ac:dyDescent="0.3">
      <c r="A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118"/>
      <c r="N407" s="5"/>
      <c r="O407" s="5"/>
      <c r="P407" s="5"/>
      <c r="Q407" s="5"/>
      <c r="R407" s="5"/>
      <c r="S407" s="5"/>
      <c r="T407" s="5"/>
      <c r="U407" s="5"/>
      <c r="AA407" s="3"/>
      <c r="AB407" s="13"/>
      <c r="AC407" s="13"/>
      <c r="AD407" s="13"/>
      <c r="AE407" s="13"/>
      <c r="AF407" s="13"/>
      <c r="AG407" s="13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T407" s="107"/>
      <c r="BA407" s="11"/>
      <c r="BB407" s="11"/>
      <c r="BC407" s="11"/>
      <c r="BD407" s="11"/>
      <c r="BE407" s="11"/>
      <c r="BH407" s="11"/>
      <c r="BI407" s="11"/>
      <c r="BJ407" s="11"/>
      <c r="BK407" s="11"/>
      <c r="BL407" s="11"/>
      <c r="BM407" s="11"/>
      <c r="BN407" s="11"/>
    </row>
    <row r="408" spans="1:66" s="1" customFormat="1" x14ac:dyDescent="0.3">
      <c r="A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118"/>
      <c r="N408" s="5"/>
      <c r="O408" s="5"/>
      <c r="P408" s="5"/>
      <c r="Q408" s="5"/>
      <c r="R408" s="5"/>
      <c r="S408" s="5"/>
      <c r="T408" s="5"/>
      <c r="U408" s="5"/>
      <c r="AA408" s="3"/>
      <c r="AB408" s="13"/>
      <c r="AC408" s="13"/>
      <c r="AD408" s="13"/>
      <c r="AE408" s="13"/>
      <c r="AF408" s="13"/>
      <c r="AG408" s="13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T408" s="107"/>
      <c r="BA408" s="11"/>
      <c r="BB408" s="11"/>
      <c r="BC408" s="11"/>
      <c r="BD408" s="11"/>
      <c r="BE408" s="11"/>
      <c r="BH408" s="11"/>
      <c r="BI408" s="11"/>
      <c r="BJ408" s="11"/>
      <c r="BK408" s="11"/>
      <c r="BL408" s="11"/>
      <c r="BM408" s="11"/>
      <c r="BN408" s="11"/>
    </row>
    <row r="409" spans="1:66" s="1" customFormat="1" x14ac:dyDescent="0.3">
      <c r="A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118"/>
      <c r="N409" s="5"/>
      <c r="O409" s="5"/>
      <c r="P409" s="5"/>
      <c r="Q409" s="5"/>
      <c r="R409" s="5"/>
      <c r="S409" s="5"/>
      <c r="T409" s="5"/>
      <c r="U409" s="5"/>
      <c r="AA409" s="3"/>
      <c r="AB409" s="13"/>
      <c r="AC409" s="13"/>
      <c r="AD409" s="13"/>
      <c r="AE409" s="13"/>
      <c r="AF409" s="13"/>
      <c r="AG409" s="13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T409" s="107"/>
      <c r="BA409" s="11"/>
      <c r="BB409" s="11"/>
      <c r="BC409" s="11"/>
      <c r="BD409" s="11"/>
      <c r="BE409" s="11"/>
      <c r="BH409" s="11"/>
      <c r="BI409" s="11"/>
      <c r="BJ409" s="11"/>
      <c r="BK409" s="11"/>
      <c r="BL409" s="11"/>
      <c r="BM409" s="11"/>
      <c r="BN409" s="11"/>
    </row>
    <row r="410" spans="1:66" s="1" customFormat="1" x14ac:dyDescent="0.3">
      <c r="A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118"/>
      <c r="N410" s="5"/>
      <c r="O410" s="5"/>
      <c r="P410" s="5"/>
      <c r="Q410" s="5"/>
      <c r="R410" s="5"/>
      <c r="S410" s="5"/>
      <c r="T410" s="5"/>
      <c r="U410" s="5"/>
      <c r="AA410" s="3"/>
      <c r="AB410" s="13"/>
      <c r="AC410" s="13"/>
      <c r="AD410" s="13"/>
      <c r="AE410" s="13"/>
      <c r="AF410" s="13"/>
      <c r="AG410" s="13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T410" s="107"/>
      <c r="BA410" s="11"/>
      <c r="BB410" s="11"/>
      <c r="BC410" s="11"/>
      <c r="BD410" s="11"/>
      <c r="BE410" s="11"/>
      <c r="BH410" s="11"/>
      <c r="BI410" s="11"/>
      <c r="BJ410" s="11"/>
      <c r="BK410" s="11"/>
      <c r="BL410" s="11"/>
      <c r="BM410" s="11"/>
      <c r="BN410" s="11"/>
    </row>
    <row r="411" spans="1:66" s="1" customFormat="1" x14ac:dyDescent="0.3">
      <c r="A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118"/>
      <c r="N411" s="5"/>
      <c r="O411" s="5"/>
      <c r="P411" s="5"/>
      <c r="Q411" s="5"/>
      <c r="R411" s="5"/>
      <c r="S411" s="5"/>
      <c r="T411" s="5"/>
      <c r="U411" s="5"/>
      <c r="AA411" s="3"/>
      <c r="AB411" s="13"/>
      <c r="AC411" s="13"/>
      <c r="AD411" s="13"/>
      <c r="AE411" s="13"/>
      <c r="AF411" s="13"/>
      <c r="AG411" s="13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T411" s="107"/>
      <c r="BA411" s="11"/>
      <c r="BB411" s="11"/>
      <c r="BC411" s="11"/>
      <c r="BD411" s="11"/>
      <c r="BE411" s="11"/>
      <c r="BH411" s="11"/>
      <c r="BI411" s="11"/>
      <c r="BJ411" s="11"/>
      <c r="BK411" s="11"/>
      <c r="BL411" s="11"/>
      <c r="BM411" s="11"/>
      <c r="BN411" s="11"/>
    </row>
    <row r="412" spans="1:66" s="1" customFormat="1" x14ac:dyDescent="0.3">
      <c r="A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118"/>
      <c r="N412" s="5"/>
      <c r="O412" s="5"/>
      <c r="P412" s="5"/>
      <c r="Q412" s="5"/>
      <c r="R412" s="5"/>
      <c r="S412" s="5"/>
      <c r="T412" s="5"/>
      <c r="U412" s="5"/>
      <c r="AA412" s="3"/>
      <c r="AB412" s="13"/>
      <c r="AC412" s="13"/>
      <c r="AD412" s="13"/>
      <c r="AE412" s="13"/>
      <c r="AF412" s="13"/>
      <c r="AG412" s="13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T412" s="107"/>
      <c r="BA412" s="11"/>
      <c r="BB412" s="11"/>
      <c r="BC412" s="11"/>
      <c r="BD412" s="11"/>
      <c r="BE412" s="11"/>
      <c r="BH412" s="11"/>
      <c r="BI412" s="11"/>
      <c r="BJ412" s="11"/>
      <c r="BK412" s="11"/>
      <c r="BL412" s="11"/>
      <c r="BM412" s="11"/>
      <c r="BN412" s="11"/>
    </row>
    <row r="413" spans="1:66" s="1" customFormat="1" x14ac:dyDescent="0.3">
      <c r="A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118"/>
      <c r="N413" s="5"/>
      <c r="O413" s="5"/>
      <c r="P413" s="5"/>
      <c r="Q413" s="5"/>
      <c r="R413" s="5"/>
      <c r="S413" s="5"/>
      <c r="T413" s="5"/>
      <c r="U413" s="5"/>
      <c r="AA413" s="3"/>
      <c r="AB413" s="13"/>
      <c r="AC413" s="13"/>
      <c r="AD413" s="13"/>
      <c r="AE413" s="13"/>
      <c r="AF413" s="13"/>
      <c r="AG413" s="13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T413" s="107"/>
      <c r="BA413" s="11"/>
      <c r="BB413" s="11"/>
      <c r="BC413" s="11"/>
      <c r="BD413" s="11"/>
      <c r="BE413" s="11"/>
      <c r="BH413" s="11"/>
      <c r="BI413" s="11"/>
      <c r="BJ413" s="11"/>
      <c r="BK413" s="11"/>
      <c r="BL413" s="11"/>
      <c r="BM413" s="11"/>
      <c r="BN413" s="11"/>
    </row>
    <row r="414" spans="1:66" s="1" customFormat="1" x14ac:dyDescent="0.3">
      <c r="A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118"/>
      <c r="N414" s="5"/>
      <c r="O414" s="5"/>
      <c r="P414" s="5"/>
      <c r="Q414" s="5"/>
      <c r="R414" s="5"/>
      <c r="S414" s="5"/>
      <c r="T414" s="5"/>
      <c r="U414" s="5"/>
      <c r="AA414" s="3"/>
      <c r="AB414" s="13"/>
      <c r="AC414" s="13"/>
      <c r="AD414" s="13"/>
      <c r="AE414" s="13"/>
      <c r="AF414" s="13"/>
      <c r="AG414" s="13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T414" s="107"/>
      <c r="BA414" s="11"/>
      <c r="BB414" s="11"/>
      <c r="BC414" s="11"/>
      <c r="BD414" s="11"/>
      <c r="BE414" s="11"/>
      <c r="BH414" s="11"/>
      <c r="BI414" s="11"/>
      <c r="BJ414" s="11"/>
      <c r="BK414" s="11"/>
      <c r="BL414" s="11"/>
      <c r="BM414" s="11"/>
      <c r="BN414" s="11"/>
    </row>
    <row r="415" spans="1:66" s="1" customFormat="1" x14ac:dyDescent="0.3">
      <c r="A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118"/>
      <c r="N415" s="5"/>
      <c r="O415" s="5"/>
      <c r="P415" s="5"/>
      <c r="Q415" s="5"/>
      <c r="R415" s="5"/>
      <c r="S415" s="5"/>
      <c r="T415" s="5"/>
      <c r="U415" s="5"/>
      <c r="AA415" s="3"/>
      <c r="AB415" s="13"/>
      <c r="AC415" s="13"/>
      <c r="AD415" s="13"/>
      <c r="AE415" s="13"/>
      <c r="AF415" s="13"/>
      <c r="AG415" s="13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T415" s="107"/>
      <c r="BA415" s="11"/>
      <c r="BB415" s="11"/>
      <c r="BC415" s="11"/>
      <c r="BD415" s="11"/>
      <c r="BE415" s="11"/>
      <c r="BH415" s="11"/>
      <c r="BI415" s="11"/>
      <c r="BJ415" s="11"/>
      <c r="BK415" s="11"/>
      <c r="BL415" s="11"/>
      <c r="BM415" s="11"/>
      <c r="BN415" s="11"/>
    </row>
    <row r="416" spans="1:66" s="1" customFormat="1" x14ac:dyDescent="0.3">
      <c r="A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118"/>
      <c r="N416" s="5"/>
      <c r="O416" s="5"/>
      <c r="P416" s="5"/>
      <c r="Q416" s="5"/>
      <c r="R416" s="5"/>
      <c r="S416" s="5"/>
      <c r="T416" s="5"/>
      <c r="U416" s="5"/>
      <c r="AA416" s="3"/>
      <c r="AB416" s="13"/>
      <c r="AC416" s="13"/>
      <c r="AD416" s="13"/>
      <c r="AE416" s="13"/>
      <c r="AF416" s="13"/>
      <c r="AG416" s="13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T416" s="107"/>
      <c r="BA416" s="11"/>
      <c r="BB416" s="11"/>
      <c r="BC416" s="11"/>
      <c r="BD416" s="11"/>
      <c r="BE416" s="11"/>
      <c r="BH416" s="11"/>
      <c r="BI416" s="11"/>
      <c r="BJ416" s="11"/>
      <c r="BK416" s="11"/>
      <c r="BL416" s="11"/>
      <c r="BM416" s="11"/>
      <c r="BN416" s="11"/>
    </row>
    <row r="417" spans="1:66" s="1" customFormat="1" x14ac:dyDescent="0.3">
      <c r="A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118"/>
      <c r="N417" s="5"/>
      <c r="O417" s="5"/>
      <c r="P417" s="5"/>
      <c r="Q417" s="5"/>
      <c r="R417" s="5"/>
      <c r="S417" s="5"/>
      <c r="T417" s="5"/>
      <c r="U417" s="5"/>
      <c r="AA417" s="3"/>
      <c r="AB417" s="13"/>
      <c r="AC417" s="13"/>
      <c r="AD417" s="13"/>
      <c r="AE417" s="13"/>
      <c r="AF417" s="13"/>
      <c r="AG417" s="13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T417" s="107"/>
      <c r="BA417" s="11"/>
      <c r="BB417" s="11"/>
      <c r="BC417" s="11"/>
      <c r="BD417" s="11"/>
      <c r="BE417" s="11"/>
      <c r="BH417" s="11"/>
      <c r="BI417" s="11"/>
      <c r="BJ417" s="11"/>
      <c r="BK417" s="11"/>
      <c r="BL417" s="11"/>
      <c r="BM417" s="11"/>
      <c r="BN417" s="11"/>
    </row>
    <row r="418" spans="1:66" s="1" customFormat="1" x14ac:dyDescent="0.3">
      <c r="A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118"/>
      <c r="N418" s="5"/>
      <c r="O418" s="5"/>
      <c r="P418" s="5"/>
      <c r="Q418" s="5"/>
      <c r="R418" s="5"/>
      <c r="S418" s="5"/>
      <c r="T418" s="5"/>
      <c r="U418" s="5"/>
      <c r="AA418" s="3"/>
      <c r="AB418" s="13"/>
      <c r="AC418" s="13"/>
      <c r="AD418" s="13"/>
      <c r="AE418" s="13"/>
      <c r="AF418" s="13"/>
      <c r="AG418" s="13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T418" s="107"/>
      <c r="BA418" s="11"/>
      <c r="BB418" s="11"/>
      <c r="BC418" s="11"/>
      <c r="BD418" s="11"/>
      <c r="BE418" s="11"/>
      <c r="BH418" s="11"/>
      <c r="BI418" s="11"/>
      <c r="BJ418" s="11"/>
      <c r="BK418" s="11"/>
      <c r="BL418" s="11"/>
      <c r="BM418" s="11"/>
      <c r="BN418" s="11"/>
    </row>
    <row r="419" spans="1:66" s="1" customFormat="1" x14ac:dyDescent="0.3">
      <c r="A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118"/>
      <c r="N419" s="5"/>
      <c r="O419" s="5"/>
      <c r="P419" s="5"/>
      <c r="Q419" s="5"/>
      <c r="R419" s="5"/>
      <c r="S419" s="5"/>
      <c r="T419" s="5"/>
      <c r="U419" s="5"/>
      <c r="AA419" s="3"/>
      <c r="AB419" s="13"/>
      <c r="AC419" s="13"/>
      <c r="AD419" s="13"/>
      <c r="AE419" s="13"/>
      <c r="AF419" s="13"/>
      <c r="AG419" s="13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T419" s="107"/>
      <c r="BA419" s="11"/>
      <c r="BB419" s="11"/>
      <c r="BC419" s="11"/>
      <c r="BD419" s="11"/>
      <c r="BE419" s="11"/>
      <c r="BH419" s="11"/>
      <c r="BI419" s="11"/>
      <c r="BJ419" s="11"/>
      <c r="BK419" s="11"/>
      <c r="BL419" s="11"/>
      <c r="BM419" s="11"/>
      <c r="BN419" s="11"/>
    </row>
    <row r="420" spans="1:66" s="1" customFormat="1" x14ac:dyDescent="0.3">
      <c r="A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118"/>
      <c r="N420" s="5"/>
      <c r="O420" s="5"/>
      <c r="P420" s="5"/>
      <c r="Q420" s="5"/>
      <c r="R420" s="5"/>
      <c r="S420" s="5"/>
      <c r="T420" s="5"/>
      <c r="U420" s="5"/>
      <c r="AA420" s="3"/>
      <c r="AB420" s="13"/>
      <c r="AC420" s="13"/>
      <c r="AD420" s="13"/>
      <c r="AE420" s="13"/>
      <c r="AF420" s="13"/>
      <c r="AG420" s="13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T420" s="107"/>
      <c r="BA420" s="11"/>
      <c r="BB420" s="11"/>
      <c r="BC420" s="11"/>
      <c r="BD420" s="11"/>
      <c r="BE420" s="11"/>
      <c r="BH420" s="11"/>
      <c r="BI420" s="11"/>
      <c r="BJ420" s="11"/>
      <c r="BK420" s="11"/>
      <c r="BL420" s="11"/>
      <c r="BM420" s="11"/>
      <c r="BN420" s="11"/>
    </row>
    <row r="421" spans="1:66" s="1" customFormat="1" x14ac:dyDescent="0.3">
      <c r="A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118"/>
      <c r="N421" s="5"/>
      <c r="O421" s="5"/>
      <c r="P421" s="5"/>
      <c r="Q421" s="5"/>
      <c r="R421" s="5"/>
      <c r="S421" s="5"/>
      <c r="T421" s="5"/>
      <c r="U421" s="5"/>
      <c r="AA421" s="3"/>
      <c r="AB421" s="13"/>
      <c r="AC421" s="13"/>
      <c r="AD421" s="13"/>
      <c r="AE421" s="13"/>
      <c r="AF421" s="13"/>
      <c r="AG421" s="13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T421" s="107"/>
      <c r="BA421" s="11"/>
      <c r="BB421" s="11"/>
      <c r="BC421" s="11"/>
      <c r="BD421" s="11"/>
      <c r="BE421" s="11"/>
      <c r="BH421" s="11"/>
      <c r="BI421" s="11"/>
      <c r="BJ421" s="11"/>
      <c r="BK421" s="11"/>
      <c r="BL421" s="11"/>
      <c r="BM421" s="11"/>
      <c r="BN421" s="11"/>
    </row>
    <row r="422" spans="1:66" s="1" customFormat="1" x14ac:dyDescent="0.3">
      <c r="A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118"/>
      <c r="N422" s="5"/>
      <c r="O422" s="5"/>
      <c r="P422" s="5"/>
      <c r="Q422" s="5"/>
      <c r="R422" s="5"/>
      <c r="S422" s="5"/>
      <c r="T422" s="5"/>
      <c r="U422" s="5"/>
      <c r="AA422" s="3"/>
      <c r="AB422" s="13"/>
      <c r="AC422" s="13"/>
      <c r="AD422" s="13"/>
      <c r="AE422" s="13"/>
      <c r="AF422" s="13"/>
      <c r="AG422" s="13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T422" s="107"/>
      <c r="BA422" s="11"/>
      <c r="BB422" s="11"/>
      <c r="BC422" s="11"/>
      <c r="BD422" s="11"/>
      <c r="BE422" s="11"/>
      <c r="BH422" s="11"/>
      <c r="BI422" s="11"/>
      <c r="BJ422" s="11"/>
      <c r="BK422" s="11"/>
      <c r="BL422" s="11"/>
      <c r="BM422" s="11"/>
      <c r="BN422" s="11"/>
    </row>
    <row r="423" spans="1:66" s="1" customFormat="1" x14ac:dyDescent="0.3">
      <c r="A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118"/>
      <c r="N423" s="5"/>
      <c r="O423" s="5"/>
      <c r="P423" s="5"/>
      <c r="Q423" s="5"/>
      <c r="R423" s="5"/>
      <c r="S423" s="5"/>
      <c r="T423" s="5"/>
      <c r="U423" s="5"/>
      <c r="AA423" s="3"/>
      <c r="AB423" s="13"/>
      <c r="AC423" s="13"/>
      <c r="AD423" s="13"/>
      <c r="AE423" s="13"/>
      <c r="AF423" s="13"/>
      <c r="AG423" s="13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T423" s="107"/>
      <c r="BA423" s="11"/>
      <c r="BB423" s="11"/>
      <c r="BC423" s="11"/>
      <c r="BD423" s="11"/>
      <c r="BE423" s="11"/>
      <c r="BH423" s="11"/>
      <c r="BI423" s="11"/>
      <c r="BJ423" s="11"/>
      <c r="BK423" s="11"/>
      <c r="BL423" s="11"/>
      <c r="BM423" s="11"/>
      <c r="BN423" s="11"/>
    </row>
    <row r="424" spans="1:66" s="1" customFormat="1" x14ac:dyDescent="0.3">
      <c r="A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118"/>
      <c r="N424" s="5"/>
      <c r="O424" s="5"/>
      <c r="P424" s="5"/>
      <c r="Q424" s="5"/>
      <c r="R424" s="5"/>
      <c r="S424" s="5"/>
      <c r="T424" s="5"/>
      <c r="U424" s="5"/>
      <c r="AA424" s="3"/>
      <c r="AB424" s="13"/>
      <c r="AC424" s="13"/>
      <c r="AD424" s="13"/>
      <c r="AE424" s="13"/>
      <c r="AF424" s="13"/>
      <c r="AG424" s="13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T424" s="107"/>
      <c r="BA424" s="11"/>
      <c r="BB424" s="11"/>
      <c r="BC424" s="11"/>
      <c r="BD424" s="11"/>
      <c r="BE424" s="11"/>
      <c r="BH424" s="11"/>
      <c r="BI424" s="11"/>
      <c r="BJ424" s="11"/>
      <c r="BK424" s="11"/>
      <c r="BL424" s="11"/>
      <c r="BM424" s="11"/>
      <c r="BN424" s="11"/>
    </row>
    <row r="425" spans="1:66" s="1" customFormat="1" x14ac:dyDescent="0.3">
      <c r="A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118"/>
      <c r="N425" s="5"/>
      <c r="O425" s="5"/>
      <c r="P425" s="5"/>
      <c r="Q425" s="5"/>
      <c r="R425" s="5"/>
      <c r="S425" s="5"/>
      <c r="T425" s="5"/>
      <c r="U425" s="5"/>
      <c r="AA425" s="3"/>
      <c r="AB425" s="13"/>
      <c r="AC425" s="13"/>
      <c r="AD425" s="13"/>
      <c r="AE425" s="13"/>
      <c r="AF425" s="13"/>
      <c r="AG425" s="13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T425" s="107"/>
      <c r="BA425" s="11"/>
      <c r="BB425" s="11"/>
      <c r="BC425" s="11"/>
      <c r="BD425" s="11"/>
      <c r="BE425" s="11"/>
      <c r="BH425" s="11"/>
      <c r="BI425" s="11"/>
      <c r="BJ425" s="11"/>
      <c r="BK425" s="11"/>
      <c r="BL425" s="11"/>
      <c r="BM425" s="11"/>
      <c r="BN425" s="11"/>
    </row>
    <row r="426" spans="1:66" s="1" customFormat="1" x14ac:dyDescent="0.3">
      <c r="A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118"/>
      <c r="N426" s="5"/>
      <c r="O426" s="5"/>
      <c r="P426" s="5"/>
      <c r="Q426" s="5"/>
      <c r="R426" s="5"/>
      <c r="S426" s="5"/>
      <c r="T426" s="5"/>
      <c r="U426" s="5"/>
      <c r="AA426" s="3"/>
      <c r="AB426" s="13"/>
      <c r="AC426" s="13"/>
      <c r="AD426" s="13"/>
      <c r="AE426" s="13"/>
      <c r="AF426" s="13"/>
      <c r="AG426" s="13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T426" s="107"/>
      <c r="BA426" s="11"/>
      <c r="BB426" s="11"/>
      <c r="BC426" s="11"/>
      <c r="BD426" s="11"/>
      <c r="BE426" s="11"/>
      <c r="BH426" s="11"/>
      <c r="BI426" s="11"/>
      <c r="BJ426" s="11"/>
      <c r="BK426" s="11"/>
      <c r="BL426" s="11"/>
      <c r="BM426" s="11"/>
      <c r="BN426" s="11"/>
    </row>
    <row r="427" spans="1:66" s="1" customFormat="1" x14ac:dyDescent="0.3">
      <c r="A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118"/>
      <c r="N427" s="5"/>
      <c r="O427" s="5"/>
      <c r="P427" s="5"/>
      <c r="Q427" s="5"/>
      <c r="R427" s="5"/>
      <c r="S427" s="5"/>
      <c r="T427" s="5"/>
      <c r="U427" s="5"/>
      <c r="AA427" s="3"/>
      <c r="AB427" s="13"/>
      <c r="AC427" s="13"/>
      <c r="AD427" s="13"/>
      <c r="AE427" s="13"/>
      <c r="AF427" s="13"/>
      <c r="AG427" s="13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T427" s="107"/>
      <c r="BA427" s="11"/>
      <c r="BB427" s="11"/>
      <c r="BC427" s="11"/>
      <c r="BD427" s="11"/>
      <c r="BE427" s="11"/>
      <c r="BH427" s="11"/>
      <c r="BI427" s="11"/>
      <c r="BJ427" s="11"/>
      <c r="BK427" s="11"/>
      <c r="BL427" s="11"/>
      <c r="BM427" s="11"/>
      <c r="BN427" s="11"/>
    </row>
    <row r="428" spans="1:66" s="1" customFormat="1" x14ac:dyDescent="0.3">
      <c r="A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118"/>
      <c r="N428" s="5"/>
      <c r="O428" s="5"/>
      <c r="P428" s="5"/>
      <c r="Q428" s="5"/>
      <c r="R428" s="5"/>
      <c r="S428" s="5"/>
      <c r="T428" s="5"/>
      <c r="U428" s="5"/>
      <c r="AA428" s="3"/>
      <c r="AB428" s="13"/>
      <c r="AC428" s="13"/>
      <c r="AD428" s="13"/>
      <c r="AE428" s="13"/>
      <c r="AF428" s="13"/>
      <c r="AG428" s="13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T428" s="107"/>
      <c r="BA428" s="11"/>
      <c r="BB428" s="11"/>
      <c r="BC428" s="11"/>
      <c r="BD428" s="11"/>
      <c r="BE428" s="11"/>
      <c r="BH428" s="11"/>
      <c r="BI428" s="11"/>
      <c r="BJ428" s="11"/>
      <c r="BK428" s="11"/>
      <c r="BL428" s="11"/>
      <c r="BM428" s="11"/>
      <c r="BN428" s="11"/>
    </row>
    <row r="429" spans="1:66" s="1" customFormat="1" x14ac:dyDescent="0.3">
      <c r="A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118"/>
      <c r="N429" s="5"/>
      <c r="O429" s="5"/>
      <c r="P429" s="5"/>
      <c r="Q429" s="5"/>
      <c r="R429" s="5"/>
      <c r="S429" s="5"/>
      <c r="T429" s="5"/>
      <c r="U429" s="5"/>
      <c r="AA429" s="3"/>
      <c r="AB429" s="13"/>
      <c r="AC429" s="13"/>
      <c r="AD429" s="13"/>
      <c r="AE429" s="13"/>
      <c r="AF429" s="13"/>
      <c r="AG429" s="13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T429" s="107"/>
      <c r="BA429" s="11"/>
      <c r="BB429" s="11"/>
      <c r="BC429" s="11"/>
      <c r="BD429" s="11"/>
      <c r="BE429" s="11"/>
      <c r="BH429" s="11"/>
      <c r="BI429" s="11"/>
      <c r="BJ429" s="11"/>
      <c r="BK429" s="11"/>
      <c r="BL429" s="11"/>
      <c r="BM429" s="11"/>
      <c r="BN429" s="11"/>
    </row>
    <row r="430" spans="1:66" s="1" customFormat="1" x14ac:dyDescent="0.3">
      <c r="A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118"/>
      <c r="N430" s="5"/>
      <c r="O430" s="5"/>
      <c r="P430" s="5"/>
      <c r="Q430" s="5"/>
      <c r="R430" s="5"/>
      <c r="S430" s="5"/>
      <c r="T430" s="5"/>
      <c r="U430" s="5"/>
      <c r="AA430" s="3"/>
      <c r="AB430" s="13"/>
      <c r="AC430" s="13"/>
      <c r="AD430" s="13"/>
      <c r="AE430" s="13"/>
      <c r="AF430" s="13"/>
      <c r="AG430" s="13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T430" s="107"/>
      <c r="BA430" s="11"/>
      <c r="BB430" s="11"/>
      <c r="BC430" s="11"/>
      <c r="BD430" s="11"/>
      <c r="BE430" s="11"/>
      <c r="BH430" s="11"/>
      <c r="BI430" s="11"/>
      <c r="BJ430" s="11"/>
      <c r="BK430" s="11"/>
      <c r="BL430" s="11"/>
      <c r="BM430" s="11"/>
      <c r="BN430" s="11"/>
    </row>
    <row r="431" spans="1:66" s="1" customFormat="1" x14ac:dyDescent="0.3">
      <c r="A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118"/>
      <c r="N431" s="5"/>
      <c r="O431" s="5"/>
      <c r="P431" s="5"/>
      <c r="Q431" s="5"/>
      <c r="R431" s="5"/>
      <c r="S431" s="5"/>
      <c r="T431" s="5"/>
      <c r="U431" s="5"/>
      <c r="AA431" s="3"/>
      <c r="AB431" s="13"/>
      <c r="AC431" s="13"/>
      <c r="AD431" s="13"/>
      <c r="AE431" s="13"/>
      <c r="AF431" s="13"/>
      <c r="AG431" s="13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T431" s="107"/>
      <c r="BA431" s="11"/>
      <c r="BB431" s="11"/>
      <c r="BC431" s="11"/>
      <c r="BD431" s="11"/>
      <c r="BE431" s="11"/>
      <c r="BH431" s="11"/>
      <c r="BI431" s="11"/>
      <c r="BJ431" s="11"/>
      <c r="BK431" s="11"/>
      <c r="BL431" s="11"/>
      <c r="BM431" s="11"/>
      <c r="BN431" s="11"/>
    </row>
    <row r="432" spans="1:66" s="1" customFormat="1" x14ac:dyDescent="0.3">
      <c r="A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118"/>
      <c r="N432" s="5"/>
      <c r="O432" s="5"/>
      <c r="P432" s="5"/>
      <c r="Q432" s="5"/>
      <c r="R432" s="5"/>
      <c r="S432" s="5"/>
      <c r="T432" s="5"/>
      <c r="U432" s="5"/>
      <c r="AA432" s="3"/>
      <c r="AB432" s="13"/>
      <c r="AC432" s="13"/>
      <c r="AD432" s="13"/>
      <c r="AE432" s="13"/>
      <c r="AF432" s="13"/>
      <c r="AG432" s="13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T432" s="107"/>
      <c r="BA432" s="11"/>
      <c r="BB432" s="11"/>
      <c r="BC432" s="11"/>
      <c r="BD432" s="11"/>
      <c r="BE432" s="11"/>
      <c r="BH432" s="11"/>
      <c r="BI432" s="11"/>
      <c r="BJ432" s="11"/>
      <c r="BK432" s="11"/>
      <c r="BL432" s="11"/>
      <c r="BM432" s="11"/>
      <c r="BN432" s="11"/>
    </row>
    <row r="433" spans="1:66" s="1" customFormat="1" x14ac:dyDescent="0.3">
      <c r="A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118"/>
      <c r="N433" s="5"/>
      <c r="O433" s="5"/>
      <c r="P433" s="5"/>
      <c r="Q433" s="5"/>
      <c r="R433" s="5"/>
      <c r="S433" s="5"/>
      <c r="T433" s="5"/>
      <c r="U433" s="5"/>
      <c r="AA433" s="3"/>
      <c r="AB433" s="13"/>
      <c r="AC433" s="13"/>
      <c r="AD433" s="13"/>
      <c r="AE433" s="13"/>
      <c r="AF433" s="13"/>
      <c r="AG433" s="13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T433" s="107"/>
      <c r="BA433" s="11"/>
      <c r="BB433" s="11"/>
      <c r="BC433" s="11"/>
      <c r="BD433" s="11"/>
      <c r="BE433" s="11"/>
      <c r="BH433" s="11"/>
      <c r="BI433" s="11"/>
      <c r="BJ433" s="11"/>
      <c r="BK433" s="11"/>
      <c r="BL433" s="11"/>
      <c r="BM433" s="11"/>
      <c r="BN433" s="11"/>
    </row>
    <row r="434" spans="1:66" s="1" customFormat="1" x14ac:dyDescent="0.3">
      <c r="A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118"/>
      <c r="N434" s="5"/>
      <c r="O434" s="5"/>
      <c r="P434" s="5"/>
      <c r="Q434" s="5"/>
      <c r="R434" s="5"/>
      <c r="S434" s="5"/>
      <c r="T434" s="5"/>
      <c r="U434" s="5"/>
      <c r="AA434" s="3"/>
      <c r="AB434" s="13"/>
      <c r="AC434" s="13"/>
      <c r="AD434" s="13"/>
      <c r="AE434" s="13"/>
      <c r="AF434" s="13"/>
      <c r="AG434" s="13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T434" s="107"/>
      <c r="BA434" s="11"/>
      <c r="BB434" s="11"/>
      <c r="BC434" s="11"/>
      <c r="BD434" s="11"/>
      <c r="BE434" s="11"/>
      <c r="BH434" s="11"/>
      <c r="BI434" s="11"/>
      <c r="BJ434" s="11"/>
      <c r="BK434" s="11"/>
      <c r="BL434" s="11"/>
      <c r="BM434" s="11"/>
      <c r="BN434" s="11"/>
    </row>
    <row r="435" spans="1:66" s="1" customFormat="1" x14ac:dyDescent="0.3">
      <c r="A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118"/>
      <c r="N435" s="5"/>
      <c r="O435" s="5"/>
      <c r="P435" s="5"/>
      <c r="Q435" s="5"/>
      <c r="R435" s="5"/>
      <c r="S435" s="5"/>
      <c r="T435" s="5"/>
      <c r="U435" s="5"/>
      <c r="AA435" s="3"/>
      <c r="AB435" s="13"/>
      <c r="AC435" s="13"/>
      <c r="AD435" s="13"/>
      <c r="AE435" s="13"/>
      <c r="AF435" s="13"/>
      <c r="AG435" s="13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T435" s="107"/>
      <c r="BA435" s="11"/>
      <c r="BB435" s="11"/>
      <c r="BC435" s="11"/>
      <c r="BD435" s="11"/>
      <c r="BE435" s="11"/>
      <c r="BH435" s="11"/>
      <c r="BI435" s="11"/>
      <c r="BJ435" s="11"/>
      <c r="BK435" s="11"/>
      <c r="BL435" s="11"/>
      <c r="BM435" s="11"/>
      <c r="BN435" s="11"/>
    </row>
    <row r="436" spans="1:66" s="1" customFormat="1" x14ac:dyDescent="0.3">
      <c r="A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118"/>
      <c r="N436" s="5"/>
      <c r="O436" s="5"/>
      <c r="P436" s="5"/>
      <c r="Q436" s="5"/>
      <c r="R436" s="5"/>
      <c r="S436" s="5"/>
      <c r="T436" s="5"/>
      <c r="U436" s="5"/>
      <c r="AA436" s="3"/>
      <c r="AB436" s="13"/>
      <c r="AC436" s="13"/>
      <c r="AD436" s="13"/>
      <c r="AE436" s="13"/>
      <c r="AF436" s="13"/>
      <c r="AG436" s="13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T436" s="107"/>
      <c r="BA436" s="11"/>
      <c r="BB436" s="11"/>
      <c r="BC436" s="11"/>
      <c r="BD436" s="11"/>
      <c r="BE436" s="11"/>
      <c r="BH436" s="11"/>
      <c r="BI436" s="11"/>
      <c r="BJ436" s="11"/>
      <c r="BK436" s="11"/>
      <c r="BL436" s="11"/>
      <c r="BM436" s="11"/>
      <c r="BN436" s="11"/>
    </row>
    <row r="437" spans="1:66" s="1" customFormat="1" x14ac:dyDescent="0.3">
      <c r="A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118"/>
      <c r="N437" s="5"/>
      <c r="O437" s="5"/>
      <c r="P437" s="5"/>
      <c r="Q437" s="5"/>
      <c r="R437" s="5"/>
      <c r="S437" s="5"/>
      <c r="T437" s="5"/>
      <c r="U437" s="5"/>
      <c r="AA437" s="3"/>
      <c r="AB437" s="13"/>
      <c r="AC437" s="13"/>
      <c r="AD437" s="13"/>
      <c r="AE437" s="13"/>
      <c r="AF437" s="13"/>
      <c r="AG437" s="13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T437" s="107"/>
      <c r="BA437" s="11"/>
      <c r="BB437" s="11"/>
      <c r="BC437" s="11"/>
      <c r="BD437" s="11"/>
      <c r="BE437" s="11"/>
      <c r="BH437" s="11"/>
      <c r="BI437" s="11"/>
      <c r="BJ437" s="11"/>
      <c r="BK437" s="11"/>
      <c r="BL437" s="11"/>
      <c r="BM437" s="11"/>
      <c r="BN437" s="11"/>
    </row>
    <row r="438" spans="1:66" s="1" customFormat="1" x14ac:dyDescent="0.3">
      <c r="A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118"/>
      <c r="N438" s="5"/>
      <c r="O438" s="5"/>
      <c r="P438" s="5"/>
      <c r="Q438" s="5"/>
      <c r="R438" s="5"/>
      <c r="S438" s="5"/>
      <c r="T438" s="5"/>
      <c r="U438" s="5"/>
      <c r="AA438" s="3"/>
      <c r="AB438" s="13"/>
      <c r="AC438" s="13"/>
      <c r="AD438" s="13"/>
      <c r="AE438" s="13"/>
      <c r="AF438" s="13"/>
      <c r="AG438" s="13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T438" s="107"/>
      <c r="BA438" s="11"/>
      <c r="BB438" s="11"/>
      <c r="BC438" s="11"/>
      <c r="BD438" s="11"/>
      <c r="BE438" s="11"/>
      <c r="BH438" s="11"/>
      <c r="BI438" s="11"/>
      <c r="BJ438" s="11"/>
      <c r="BK438" s="11"/>
      <c r="BL438" s="11"/>
      <c r="BM438" s="11"/>
      <c r="BN438" s="11"/>
    </row>
    <row r="439" spans="1:66" s="1" customFormat="1" x14ac:dyDescent="0.3">
      <c r="A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118"/>
      <c r="N439" s="5"/>
      <c r="O439" s="5"/>
      <c r="P439" s="5"/>
      <c r="Q439" s="5"/>
      <c r="R439" s="5"/>
      <c r="S439" s="5"/>
      <c r="T439" s="5"/>
      <c r="U439" s="5"/>
      <c r="AA439" s="3"/>
      <c r="AB439" s="13"/>
      <c r="AC439" s="13"/>
      <c r="AD439" s="13"/>
      <c r="AE439" s="13"/>
      <c r="AF439" s="13"/>
      <c r="AG439" s="13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T439" s="107"/>
      <c r="BA439" s="11"/>
      <c r="BB439" s="11"/>
      <c r="BC439" s="11"/>
      <c r="BD439" s="11"/>
      <c r="BE439" s="11"/>
      <c r="BH439" s="11"/>
      <c r="BI439" s="11"/>
      <c r="BJ439" s="11"/>
      <c r="BK439" s="11"/>
      <c r="BL439" s="11"/>
      <c r="BM439" s="11"/>
      <c r="BN439" s="11"/>
    </row>
    <row r="440" spans="1:66" s="1" customFormat="1" x14ac:dyDescent="0.3">
      <c r="A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118"/>
      <c r="N440" s="5"/>
      <c r="O440" s="5"/>
      <c r="P440" s="5"/>
      <c r="Q440" s="5"/>
      <c r="R440" s="5"/>
      <c r="S440" s="5"/>
      <c r="T440" s="5"/>
      <c r="U440" s="5"/>
      <c r="AA440" s="3"/>
      <c r="AB440" s="13"/>
      <c r="AC440" s="13"/>
      <c r="AD440" s="13"/>
      <c r="AE440" s="13"/>
      <c r="AF440" s="13"/>
      <c r="AG440" s="13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T440" s="107"/>
      <c r="BA440" s="11"/>
      <c r="BB440" s="11"/>
      <c r="BC440" s="11"/>
      <c r="BD440" s="11"/>
      <c r="BE440" s="11"/>
      <c r="BH440" s="11"/>
      <c r="BI440" s="11"/>
      <c r="BJ440" s="11"/>
      <c r="BK440" s="11"/>
      <c r="BL440" s="11"/>
      <c r="BM440" s="11"/>
      <c r="BN440" s="11"/>
    </row>
    <row r="441" spans="1:66" s="1" customFormat="1" x14ac:dyDescent="0.3">
      <c r="A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118"/>
      <c r="N441" s="5"/>
      <c r="O441" s="5"/>
      <c r="P441" s="5"/>
      <c r="Q441" s="5"/>
      <c r="R441" s="5"/>
      <c r="S441" s="5"/>
      <c r="T441" s="5"/>
      <c r="U441" s="5"/>
      <c r="AA441" s="3"/>
      <c r="AB441" s="13"/>
      <c r="AC441" s="13"/>
      <c r="AD441" s="13"/>
      <c r="AE441" s="13"/>
      <c r="AF441" s="13"/>
      <c r="AG441" s="13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T441" s="107"/>
      <c r="BA441" s="11"/>
      <c r="BB441" s="11"/>
      <c r="BC441" s="11"/>
      <c r="BD441" s="11"/>
      <c r="BE441" s="11"/>
      <c r="BH441" s="11"/>
      <c r="BI441" s="11"/>
      <c r="BJ441" s="11"/>
      <c r="BK441" s="11"/>
      <c r="BL441" s="11"/>
      <c r="BM441" s="11"/>
      <c r="BN441" s="11"/>
    </row>
    <row r="442" spans="1:66" s="1" customFormat="1" x14ac:dyDescent="0.3">
      <c r="A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118"/>
      <c r="N442" s="5"/>
      <c r="O442" s="5"/>
      <c r="P442" s="5"/>
      <c r="Q442" s="5"/>
      <c r="R442" s="5"/>
      <c r="S442" s="5"/>
      <c r="T442" s="5"/>
      <c r="U442" s="5"/>
      <c r="AA442" s="3"/>
      <c r="AB442" s="13"/>
      <c r="AC442" s="13"/>
      <c r="AD442" s="13"/>
      <c r="AE442" s="13"/>
      <c r="AF442" s="13"/>
      <c r="AG442" s="13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T442" s="107"/>
      <c r="BA442" s="11"/>
      <c r="BB442" s="11"/>
      <c r="BC442" s="11"/>
      <c r="BD442" s="11"/>
      <c r="BE442" s="11"/>
      <c r="BH442" s="11"/>
      <c r="BI442" s="11"/>
      <c r="BJ442" s="11"/>
      <c r="BK442" s="11"/>
      <c r="BL442" s="11"/>
      <c r="BM442" s="11"/>
      <c r="BN442" s="11"/>
    </row>
    <row r="443" spans="1:66" s="1" customFormat="1" x14ac:dyDescent="0.3">
      <c r="A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118"/>
      <c r="N443" s="5"/>
      <c r="O443" s="5"/>
      <c r="P443" s="5"/>
      <c r="Q443" s="5"/>
      <c r="R443" s="5"/>
      <c r="S443" s="5"/>
      <c r="T443" s="5"/>
      <c r="U443" s="5"/>
      <c r="AA443" s="3"/>
      <c r="AB443" s="13"/>
      <c r="AC443" s="13"/>
      <c r="AD443" s="13"/>
      <c r="AE443" s="13"/>
      <c r="AF443" s="13"/>
      <c r="AG443" s="13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T443" s="107"/>
      <c r="BA443" s="11"/>
      <c r="BB443" s="11"/>
      <c r="BC443" s="11"/>
      <c r="BD443" s="11"/>
      <c r="BE443" s="11"/>
      <c r="BH443" s="11"/>
      <c r="BI443" s="11"/>
      <c r="BJ443" s="11"/>
      <c r="BK443" s="11"/>
      <c r="BL443" s="11"/>
      <c r="BM443" s="11"/>
      <c r="BN443" s="11"/>
    </row>
    <row r="444" spans="1:66" s="1" customFormat="1" x14ac:dyDescent="0.3">
      <c r="A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118"/>
      <c r="N444" s="5"/>
      <c r="O444" s="5"/>
      <c r="P444" s="5"/>
      <c r="Q444" s="5"/>
      <c r="R444" s="5"/>
      <c r="S444" s="5"/>
      <c r="T444" s="5"/>
      <c r="U444" s="5"/>
      <c r="AA444" s="3"/>
      <c r="AB444" s="13"/>
      <c r="AC444" s="13"/>
      <c r="AD444" s="13"/>
      <c r="AE444" s="13"/>
      <c r="AF444" s="13"/>
      <c r="AG444" s="13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T444" s="107"/>
      <c r="BA444" s="11"/>
      <c r="BB444" s="11"/>
      <c r="BC444" s="11"/>
      <c r="BD444" s="11"/>
      <c r="BE444" s="11"/>
      <c r="BH444" s="11"/>
      <c r="BI444" s="11"/>
      <c r="BJ444" s="11"/>
      <c r="BK444" s="11"/>
      <c r="BL444" s="11"/>
      <c r="BM444" s="11"/>
      <c r="BN444" s="11"/>
    </row>
    <row r="445" spans="1:66" s="1" customFormat="1" x14ac:dyDescent="0.3">
      <c r="A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118"/>
      <c r="N445" s="5"/>
      <c r="O445" s="5"/>
      <c r="P445" s="5"/>
      <c r="Q445" s="5"/>
      <c r="R445" s="5"/>
      <c r="S445" s="5"/>
      <c r="T445" s="5"/>
      <c r="U445" s="5"/>
      <c r="AA445" s="3"/>
      <c r="AB445" s="13"/>
      <c r="AC445" s="13"/>
      <c r="AD445" s="13"/>
      <c r="AE445" s="13"/>
      <c r="AF445" s="13"/>
      <c r="AG445" s="13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T445" s="107"/>
      <c r="BA445" s="11"/>
      <c r="BB445" s="11"/>
      <c r="BC445" s="11"/>
      <c r="BD445" s="11"/>
      <c r="BE445" s="11"/>
      <c r="BH445" s="11"/>
      <c r="BI445" s="11"/>
      <c r="BJ445" s="11"/>
      <c r="BK445" s="11"/>
      <c r="BL445" s="11"/>
      <c r="BM445" s="11"/>
      <c r="BN445" s="11"/>
    </row>
    <row r="446" spans="1:66" s="1" customFormat="1" x14ac:dyDescent="0.3">
      <c r="A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118"/>
      <c r="N446" s="5"/>
      <c r="O446" s="5"/>
      <c r="P446" s="5"/>
      <c r="Q446" s="5"/>
      <c r="R446" s="5"/>
      <c r="S446" s="5"/>
      <c r="T446" s="5"/>
      <c r="U446" s="5"/>
      <c r="AA446" s="3"/>
      <c r="AB446" s="13"/>
      <c r="AC446" s="13"/>
      <c r="AD446" s="13"/>
      <c r="AE446" s="13"/>
      <c r="AF446" s="13"/>
      <c r="AG446" s="13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T446" s="107"/>
      <c r="BA446" s="11"/>
      <c r="BB446" s="11"/>
      <c r="BC446" s="11"/>
      <c r="BD446" s="11"/>
      <c r="BE446" s="11"/>
      <c r="BH446" s="11"/>
      <c r="BI446" s="11"/>
      <c r="BJ446" s="11"/>
      <c r="BK446" s="11"/>
      <c r="BL446" s="11"/>
      <c r="BM446" s="11"/>
      <c r="BN446" s="11"/>
    </row>
    <row r="447" spans="1:66" s="1" customFormat="1" x14ac:dyDescent="0.3">
      <c r="A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118"/>
      <c r="N447" s="5"/>
      <c r="O447" s="5"/>
      <c r="P447" s="5"/>
      <c r="Q447" s="5"/>
      <c r="R447" s="5"/>
      <c r="S447" s="5"/>
      <c r="T447" s="5"/>
      <c r="U447" s="5"/>
      <c r="AA447" s="3"/>
      <c r="AB447" s="13"/>
      <c r="AC447" s="13"/>
      <c r="AD447" s="13"/>
      <c r="AE447" s="13"/>
      <c r="AF447" s="13"/>
      <c r="AG447" s="13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T447" s="107"/>
      <c r="BA447" s="11"/>
      <c r="BB447" s="11"/>
      <c r="BC447" s="11"/>
      <c r="BD447" s="11"/>
      <c r="BE447" s="11"/>
      <c r="BH447" s="11"/>
      <c r="BI447" s="11"/>
      <c r="BJ447" s="11"/>
      <c r="BK447" s="11"/>
      <c r="BL447" s="11"/>
      <c r="BM447" s="11"/>
      <c r="BN447" s="11"/>
    </row>
    <row r="448" spans="1:66" s="1" customFormat="1" x14ac:dyDescent="0.3">
      <c r="A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118"/>
      <c r="N448" s="5"/>
      <c r="O448" s="5"/>
      <c r="P448" s="5"/>
      <c r="Q448" s="5"/>
      <c r="R448" s="5"/>
      <c r="S448" s="5"/>
      <c r="T448" s="5"/>
      <c r="U448" s="5"/>
      <c r="AA448" s="3"/>
      <c r="AB448" s="13"/>
      <c r="AC448" s="13"/>
      <c r="AD448" s="13"/>
      <c r="AE448" s="13"/>
      <c r="AF448" s="13"/>
      <c r="AG448" s="13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T448" s="107"/>
      <c r="BA448" s="11"/>
      <c r="BB448" s="11"/>
      <c r="BC448" s="11"/>
      <c r="BD448" s="11"/>
      <c r="BE448" s="11"/>
      <c r="BH448" s="11"/>
      <c r="BI448" s="11"/>
      <c r="BJ448" s="11"/>
      <c r="BK448" s="11"/>
      <c r="BL448" s="11"/>
      <c r="BM448" s="11"/>
      <c r="BN448" s="11"/>
    </row>
    <row r="449" spans="1:66" s="1" customFormat="1" x14ac:dyDescent="0.3">
      <c r="A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118"/>
      <c r="N449" s="5"/>
      <c r="O449" s="5"/>
      <c r="P449" s="5"/>
      <c r="Q449" s="5"/>
      <c r="R449" s="5"/>
      <c r="S449" s="5"/>
      <c r="T449" s="5"/>
      <c r="U449" s="5"/>
      <c r="AA449" s="3"/>
      <c r="AB449" s="13"/>
      <c r="AC449" s="13"/>
      <c r="AD449" s="13"/>
      <c r="AE449" s="13"/>
      <c r="AF449" s="13"/>
      <c r="AG449" s="13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T449" s="107"/>
      <c r="BA449" s="11"/>
      <c r="BB449" s="11"/>
      <c r="BC449" s="11"/>
      <c r="BD449" s="11"/>
      <c r="BE449" s="11"/>
      <c r="BH449" s="11"/>
      <c r="BI449" s="11"/>
      <c r="BJ449" s="11"/>
      <c r="BK449" s="11"/>
      <c r="BL449" s="11"/>
      <c r="BM449" s="11"/>
      <c r="BN449" s="11"/>
    </row>
    <row r="450" spans="1:66" s="1" customFormat="1" x14ac:dyDescent="0.3">
      <c r="A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118"/>
      <c r="N450" s="5"/>
      <c r="O450" s="5"/>
      <c r="P450" s="5"/>
      <c r="Q450" s="5"/>
      <c r="R450" s="5"/>
      <c r="S450" s="5"/>
      <c r="T450" s="5"/>
      <c r="U450" s="5"/>
      <c r="AA450" s="3"/>
      <c r="AB450" s="13"/>
      <c r="AC450" s="13"/>
      <c r="AD450" s="13"/>
      <c r="AE450" s="13"/>
      <c r="AF450" s="13"/>
      <c r="AG450" s="13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T450" s="107"/>
      <c r="BA450" s="11"/>
      <c r="BB450" s="11"/>
      <c r="BC450" s="11"/>
      <c r="BD450" s="11"/>
      <c r="BE450" s="11"/>
      <c r="BH450" s="11"/>
      <c r="BI450" s="11"/>
      <c r="BJ450" s="11"/>
      <c r="BK450" s="11"/>
      <c r="BL450" s="11"/>
      <c r="BM450" s="11"/>
      <c r="BN450" s="11"/>
    </row>
    <row r="451" spans="1:66" s="1" customFormat="1" x14ac:dyDescent="0.3">
      <c r="A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118"/>
      <c r="N451" s="5"/>
      <c r="O451" s="5"/>
      <c r="P451" s="5"/>
      <c r="Q451" s="5"/>
      <c r="R451" s="5"/>
      <c r="S451" s="5"/>
      <c r="T451" s="5"/>
      <c r="U451" s="5"/>
      <c r="AA451" s="3"/>
      <c r="AB451" s="13"/>
      <c r="AC451" s="13"/>
      <c r="AD451" s="13"/>
      <c r="AE451" s="13"/>
      <c r="AF451" s="13"/>
      <c r="AG451" s="13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T451" s="107"/>
      <c r="BA451" s="11"/>
      <c r="BB451" s="11"/>
      <c r="BC451" s="11"/>
      <c r="BD451" s="11"/>
      <c r="BE451" s="11"/>
      <c r="BH451" s="11"/>
      <c r="BI451" s="11"/>
      <c r="BJ451" s="11"/>
      <c r="BK451" s="11"/>
      <c r="BL451" s="11"/>
      <c r="BM451" s="11"/>
      <c r="BN451" s="11"/>
    </row>
    <row r="452" spans="1:66" s="1" customFormat="1" x14ac:dyDescent="0.3">
      <c r="A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118"/>
      <c r="N452" s="5"/>
      <c r="O452" s="5"/>
      <c r="P452" s="5"/>
      <c r="Q452" s="5"/>
      <c r="R452" s="5"/>
      <c r="S452" s="5"/>
      <c r="T452" s="5"/>
      <c r="U452" s="5"/>
      <c r="AA452" s="3"/>
      <c r="AB452" s="13"/>
      <c r="AC452" s="13"/>
      <c r="AD452" s="13"/>
      <c r="AE452" s="13"/>
      <c r="AF452" s="13"/>
      <c r="AG452" s="13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T452" s="107"/>
      <c r="BA452" s="11"/>
      <c r="BB452" s="11"/>
      <c r="BC452" s="11"/>
      <c r="BD452" s="11"/>
      <c r="BE452" s="11"/>
      <c r="BH452" s="11"/>
      <c r="BI452" s="11"/>
      <c r="BJ452" s="11"/>
      <c r="BK452" s="11"/>
      <c r="BL452" s="11"/>
      <c r="BM452" s="11"/>
      <c r="BN452" s="11"/>
    </row>
    <row r="453" spans="1:66" s="1" customFormat="1" x14ac:dyDescent="0.3">
      <c r="A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118"/>
      <c r="N453" s="5"/>
      <c r="O453" s="5"/>
      <c r="P453" s="5"/>
      <c r="Q453" s="5"/>
      <c r="R453" s="5"/>
      <c r="S453" s="5"/>
      <c r="T453" s="5"/>
      <c r="U453" s="5"/>
      <c r="AA453" s="3"/>
      <c r="AB453" s="13"/>
      <c r="AC453" s="13"/>
      <c r="AD453" s="13"/>
      <c r="AE453" s="13"/>
      <c r="AF453" s="13"/>
      <c r="AG453" s="13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T453" s="107"/>
      <c r="BA453" s="11"/>
      <c r="BB453" s="11"/>
      <c r="BC453" s="11"/>
      <c r="BD453" s="11"/>
      <c r="BE453" s="11"/>
      <c r="BH453" s="11"/>
      <c r="BI453" s="11"/>
      <c r="BJ453" s="11"/>
      <c r="BK453" s="11"/>
      <c r="BL453" s="11"/>
      <c r="BM453" s="11"/>
      <c r="BN453" s="11"/>
    </row>
    <row r="454" spans="1:66" s="1" customFormat="1" x14ac:dyDescent="0.3">
      <c r="A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118"/>
      <c r="N454" s="5"/>
      <c r="O454" s="5"/>
      <c r="P454" s="5"/>
      <c r="Q454" s="5"/>
      <c r="R454" s="5"/>
      <c r="S454" s="5"/>
      <c r="T454" s="5"/>
      <c r="U454" s="5"/>
      <c r="AA454" s="3"/>
      <c r="AB454" s="13"/>
      <c r="AC454" s="13"/>
      <c r="AD454" s="13"/>
      <c r="AE454" s="13"/>
      <c r="AF454" s="13"/>
      <c r="AG454" s="13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T454" s="107"/>
      <c r="BA454" s="11"/>
      <c r="BB454" s="11"/>
      <c r="BC454" s="11"/>
      <c r="BD454" s="11"/>
      <c r="BE454" s="11"/>
      <c r="BH454" s="11"/>
      <c r="BI454" s="11"/>
      <c r="BJ454" s="11"/>
      <c r="BK454" s="11"/>
      <c r="BL454" s="11"/>
      <c r="BM454" s="11"/>
      <c r="BN454" s="11"/>
    </row>
    <row r="455" spans="1:66" s="1" customFormat="1" x14ac:dyDescent="0.3">
      <c r="A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118"/>
      <c r="N455" s="5"/>
      <c r="O455" s="5"/>
      <c r="P455" s="5"/>
      <c r="Q455" s="5"/>
      <c r="R455" s="5"/>
      <c r="S455" s="5"/>
      <c r="T455" s="5"/>
      <c r="U455" s="5"/>
      <c r="AA455" s="3"/>
      <c r="AB455" s="13"/>
      <c r="AC455" s="13"/>
      <c r="AD455" s="13"/>
      <c r="AE455" s="13"/>
      <c r="AF455" s="13"/>
      <c r="AG455" s="13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T455" s="107"/>
      <c r="BA455" s="11"/>
      <c r="BB455" s="11"/>
      <c r="BC455" s="11"/>
      <c r="BD455" s="11"/>
      <c r="BE455" s="11"/>
      <c r="BH455" s="11"/>
      <c r="BI455" s="11"/>
      <c r="BJ455" s="11"/>
      <c r="BK455" s="11"/>
      <c r="BL455" s="11"/>
      <c r="BM455" s="11"/>
      <c r="BN455" s="11"/>
    </row>
    <row r="456" spans="1:66" s="1" customFormat="1" x14ac:dyDescent="0.3">
      <c r="A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118"/>
      <c r="N456" s="5"/>
      <c r="O456" s="5"/>
      <c r="P456" s="5"/>
      <c r="Q456" s="5"/>
      <c r="R456" s="5"/>
      <c r="S456" s="5"/>
      <c r="T456" s="5"/>
      <c r="U456" s="5"/>
      <c r="AA456" s="3"/>
      <c r="AB456" s="13"/>
      <c r="AC456" s="13"/>
      <c r="AD456" s="13"/>
      <c r="AE456" s="13"/>
      <c r="AF456" s="13"/>
      <c r="AG456" s="13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T456" s="107"/>
      <c r="BA456" s="11"/>
      <c r="BB456" s="11"/>
      <c r="BC456" s="11"/>
      <c r="BD456" s="11"/>
      <c r="BE456" s="11"/>
      <c r="BH456" s="11"/>
      <c r="BI456" s="11"/>
      <c r="BJ456" s="11"/>
      <c r="BK456" s="11"/>
      <c r="BL456" s="11"/>
      <c r="BM456" s="11"/>
      <c r="BN456" s="11"/>
    </row>
    <row r="457" spans="1:66" s="1" customFormat="1" x14ac:dyDescent="0.3">
      <c r="A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118"/>
      <c r="N457" s="5"/>
      <c r="O457" s="5"/>
      <c r="P457" s="5"/>
      <c r="Q457" s="5"/>
      <c r="R457" s="5"/>
      <c r="S457" s="5"/>
      <c r="T457" s="5"/>
      <c r="U457" s="5"/>
      <c r="AA457" s="3"/>
      <c r="AB457" s="13"/>
      <c r="AC457" s="13"/>
      <c r="AD457" s="13"/>
      <c r="AE457" s="13"/>
      <c r="AF457" s="13"/>
      <c r="AG457" s="13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T457" s="107"/>
      <c r="BA457" s="11"/>
      <c r="BB457" s="11"/>
      <c r="BC457" s="11"/>
      <c r="BD457" s="11"/>
      <c r="BE457" s="11"/>
      <c r="BH457" s="11"/>
      <c r="BI457" s="11"/>
      <c r="BJ457" s="11"/>
      <c r="BK457" s="11"/>
      <c r="BL457" s="11"/>
      <c r="BM457" s="11"/>
      <c r="BN457" s="11"/>
    </row>
    <row r="458" spans="1:66" s="1" customFormat="1" x14ac:dyDescent="0.3">
      <c r="A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118"/>
      <c r="N458" s="5"/>
      <c r="O458" s="5"/>
      <c r="P458" s="5"/>
      <c r="Q458" s="5"/>
      <c r="R458" s="5"/>
      <c r="S458" s="5"/>
      <c r="T458" s="5"/>
      <c r="U458" s="5"/>
      <c r="AA458" s="3"/>
      <c r="AB458" s="13"/>
      <c r="AC458" s="13"/>
      <c r="AD458" s="13"/>
      <c r="AE458" s="13"/>
      <c r="AF458" s="13"/>
      <c r="AG458" s="13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T458" s="107"/>
      <c r="BA458" s="11"/>
      <c r="BB458" s="11"/>
      <c r="BC458" s="11"/>
      <c r="BD458" s="11"/>
      <c r="BE458" s="11"/>
      <c r="BH458" s="11"/>
      <c r="BI458" s="11"/>
      <c r="BJ458" s="11"/>
      <c r="BK458" s="11"/>
      <c r="BL458" s="11"/>
      <c r="BM458" s="11"/>
      <c r="BN458" s="11"/>
    </row>
    <row r="459" spans="1:66" s="1" customFormat="1" x14ac:dyDescent="0.3">
      <c r="A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118"/>
      <c r="N459" s="5"/>
      <c r="O459" s="5"/>
      <c r="P459" s="5"/>
      <c r="Q459" s="5"/>
      <c r="R459" s="5"/>
      <c r="S459" s="5"/>
      <c r="T459" s="5"/>
      <c r="U459" s="5"/>
      <c r="AA459" s="3"/>
      <c r="AB459" s="13"/>
      <c r="AC459" s="13"/>
      <c r="AD459" s="13"/>
      <c r="AE459" s="13"/>
      <c r="AF459" s="13"/>
      <c r="AG459" s="13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T459" s="107"/>
      <c r="BA459" s="11"/>
      <c r="BB459" s="11"/>
      <c r="BC459" s="11"/>
      <c r="BD459" s="11"/>
      <c r="BE459" s="11"/>
      <c r="BH459" s="11"/>
      <c r="BI459" s="11"/>
      <c r="BJ459" s="11"/>
      <c r="BK459" s="11"/>
      <c r="BL459" s="11"/>
      <c r="BM459" s="11"/>
      <c r="BN459" s="11"/>
    </row>
    <row r="460" spans="1:66" s="1" customFormat="1" x14ac:dyDescent="0.3">
      <c r="A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118"/>
      <c r="N460" s="5"/>
      <c r="O460" s="5"/>
      <c r="P460" s="5"/>
      <c r="Q460" s="5"/>
      <c r="R460" s="5"/>
      <c r="S460" s="5"/>
      <c r="T460" s="5"/>
      <c r="U460" s="5"/>
      <c r="AA460" s="3"/>
      <c r="AB460" s="13"/>
      <c r="AC460" s="13"/>
      <c r="AD460" s="13"/>
      <c r="AE460" s="13"/>
      <c r="AF460" s="13"/>
      <c r="AG460" s="13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T460" s="107"/>
      <c r="BA460" s="11"/>
      <c r="BB460" s="11"/>
      <c r="BC460" s="11"/>
      <c r="BD460" s="11"/>
      <c r="BE460" s="11"/>
      <c r="BH460" s="11"/>
      <c r="BI460" s="11"/>
      <c r="BJ460" s="11"/>
      <c r="BK460" s="11"/>
      <c r="BL460" s="11"/>
      <c r="BM460" s="11"/>
      <c r="BN460" s="11"/>
    </row>
    <row r="461" spans="1:66" s="1" customFormat="1" x14ac:dyDescent="0.3">
      <c r="A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118"/>
      <c r="N461" s="5"/>
      <c r="O461" s="5"/>
      <c r="P461" s="5"/>
      <c r="Q461" s="5"/>
      <c r="R461" s="5"/>
      <c r="S461" s="5"/>
      <c r="T461" s="5"/>
      <c r="U461" s="5"/>
      <c r="AA461" s="3"/>
      <c r="AB461" s="13"/>
      <c r="AC461" s="13"/>
      <c r="AD461" s="13"/>
      <c r="AE461" s="13"/>
      <c r="AF461" s="13"/>
      <c r="AG461" s="13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T461" s="107"/>
      <c r="BA461" s="11"/>
      <c r="BB461" s="11"/>
      <c r="BC461" s="11"/>
      <c r="BD461" s="11"/>
      <c r="BE461" s="11"/>
      <c r="BH461" s="11"/>
      <c r="BI461" s="11"/>
      <c r="BJ461" s="11"/>
      <c r="BK461" s="11"/>
      <c r="BL461" s="11"/>
      <c r="BM461" s="11"/>
      <c r="BN461" s="11"/>
    </row>
    <row r="462" spans="1:66" s="1" customFormat="1" x14ac:dyDescent="0.3">
      <c r="A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118"/>
      <c r="N462" s="5"/>
      <c r="O462" s="5"/>
      <c r="P462" s="5"/>
      <c r="Q462" s="5"/>
      <c r="R462" s="5"/>
      <c r="S462" s="5"/>
      <c r="T462" s="5"/>
      <c r="U462" s="5"/>
      <c r="AA462" s="3"/>
      <c r="AB462" s="13"/>
      <c r="AC462" s="13"/>
      <c r="AD462" s="13"/>
      <c r="AE462" s="13"/>
      <c r="AF462" s="13"/>
      <c r="AG462" s="13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T462" s="107"/>
      <c r="BA462" s="11"/>
      <c r="BB462" s="11"/>
      <c r="BC462" s="11"/>
      <c r="BD462" s="11"/>
      <c r="BE462" s="11"/>
      <c r="BH462" s="11"/>
      <c r="BI462" s="11"/>
      <c r="BJ462" s="11"/>
      <c r="BK462" s="11"/>
      <c r="BL462" s="11"/>
      <c r="BM462" s="11"/>
      <c r="BN462" s="11"/>
    </row>
    <row r="463" spans="1:66" s="1" customFormat="1" x14ac:dyDescent="0.3">
      <c r="A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118"/>
      <c r="N463" s="5"/>
      <c r="O463" s="5"/>
      <c r="P463" s="5"/>
      <c r="Q463" s="5"/>
      <c r="R463" s="5"/>
      <c r="S463" s="5"/>
      <c r="T463" s="5"/>
      <c r="U463" s="5"/>
      <c r="AA463" s="3"/>
      <c r="AB463" s="13"/>
      <c r="AC463" s="13"/>
      <c r="AD463" s="13"/>
      <c r="AE463" s="13"/>
      <c r="AF463" s="13"/>
      <c r="AG463" s="13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T463" s="107"/>
      <c r="BA463" s="11"/>
      <c r="BB463" s="11"/>
      <c r="BC463" s="11"/>
      <c r="BD463" s="11"/>
      <c r="BE463" s="11"/>
      <c r="BH463" s="11"/>
      <c r="BI463" s="11"/>
      <c r="BJ463" s="11"/>
      <c r="BK463" s="11"/>
      <c r="BL463" s="11"/>
      <c r="BM463" s="11"/>
      <c r="BN463" s="11"/>
    </row>
    <row r="464" spans="1:66" s="1" customFormat="1" x14ac:dyDescent="0.3">
      <c r="A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118"/>
      <c r="N464" s="5"/>
      <c r="O464" s="5"/>
      <c r="P464" s="5"/>
      <c r="Q464" s="5"/>
      <c r="R464" s="5"/>
      <c r="S464" s="5"/>
      <c r="T464" s="5"/>
      <c r="U464" s="5"/>
      <c r="AA464" s="3"/>
      <c r="AB464" s="13"/>
      <c r="AC464" s="13"/>
      <c r="AD464" s="13"/>
      <c r="AE464" s="13"/>
      <c r="AF464" s="13"/>
      <c r="AG464" s="13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T464" s="107"/>
      <c r="BA464" s="11"/>
      <c r="BB464" s="11"/>
      <c r="BC464" s="11"/>
      <c r="BD464" s="11"/>
      <c r="BE464" s="11"/>
      <c r="BH464" s="11"/>
      <c r="BI464" s="11"/>
      <c r="BJ464" s="11"/>
      <c r="BK464" s="11"/>
      <c r="BL464" s="11"/>
      <c r="BM464" s="11"/>
      <c r="BN464" s="11"/>
    </row>
    <row r="465" spans="1:66" s="1" customFormat="1" x14ac:dyDescent="0.3">
      <c r="A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118"/>
      <c r="N465" s="5"/>
      <c r="O465" s="5"/>
      <c r="P465" s="5"/>
      <c r="Q465" s="5"/>
      <c r="R465" s="5"/>
      <c r="S465" s="5"/>
      <c r="T465" s="5"/>
      <c r="U465" s="5"/>
      <c r="AA465" s="3"/>
      <c r="AB465" s="13"/>
      <c r="AC465" s="13"/>
      <c r="AD465" s="13"/>
      <c r="AE465" s="13"/>
      <c r="AF465" s="13"/>
      <c r="AG465" s="13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T465" s="107"/>
      <c r="BA465" s="11"/>
      <c r="BB465" s="11"/>
      <c r="BC465" s="11"/>
      <c r="BD465" s="11"/>
      <c r="BE465" s="11"/>
      <c r="BH465" s="11"/>
      <c r="BI465" s="11"/>
      <c r="BJ465" s="11"/>
      <c r="BK465" s="11"/>
      <c r="BL465" s="11"/>
      <c r="BM465" s="11"/>
      <c r="BN465" s="11"/>
    </row>
    <row r="466" spans="1:66" s="1" customFormat="1" x14ac:dyDescent="0.3">
      <c r="A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118"/>
      <c r="N466" s="5"/>
      <c r="O466" s="5"/>
      <c r="P466" s="5"/>
      <c r="Q466" s="5"/>
      <c r="R466" s="5"/>
      <c r="S466" s="5"/>
      <c r="T466" s="5"/>
      <c r="U466" s="5"/>
      <c r="AA466" s="3"/>
      <c r="AB466" s="13"/>
      <c r="AC466" s="13"/>
      <c r="AD466" s="13"/>
      <c r="AE466" s="13"/>
      <c r="AF466" s="13"/>
      <c r="AG466" s="13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T466" s="107"/>
      <c r="BA466" s="11"/>
      <c r="BB466" s="11"/>
      <c r="BC466" s="11"/>
      <c r="BD466" s="11"/>
      <c r="BE466" s="11"/>
      <c r="BH466" s="11"/>
      <c r="BI466" s="11"/>
      <c r="BJ466" s="11"/>
      <c r="BK466" s="11"/>
      <c r="BL466" s="11"/>
      <c r="BM466" s="11"/>
      <c r="BN466" s="11"/>
    </row>
    <row r="467" spans="1:66" s="1" customFormat="1" x14ac:dyDescent="0.3">
      <c r="A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118"/>
      <c r="N467" s="5"/>
      <c r="O467" s="5"/>
      <c r="P467" s="5"/>
      <c r="Q467" s="5"/>
      <c r="R467" s="5"/>
      <c r="S467" s="5"/>
      <c r="T467" s="5"/>
      <c r="U467" s="5"/>
      <c r="AA467" s="3"/>
      <c r="AB467" s="13"/>
      <c r="AC467" s="13"/>
      <c r="AD467" s="13"/>
      <c r="AE467" s="13"/>
      <c r="AF467" s="13"/>
      <c r="AG467" s="13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T467" s="107"/>
      <c r="BA467" s="11"/>
      <c r="BB467" s="11"/>
      <c r="BC467" s="11"/>
      <c r="BD467" s="11"/>
      <c r="BE467" s="11"/>
      <c r="BH467" s="11"/>
      <c r="BI467" s="11"/>
      <c r="BJ467" s="11"/>
      <c r="BK467" s="11"/>
      <c r="BL467" s="11"/>
      <c r="BM467" s="11"/>
      <c r="BN467" s="11"/>
    </row>
    <row r="468" spans="1:66" s="1" customFormat="1" x14ac:dyDescent="0.3">
      <c r="A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118"/>
      <c r="N468" s="5"/>
      <c r="O468" s="5"/>
      <c r="P468" s="5"/>
      <c r="Q468" s="5"/>
      <c r="R468" s="5"/>
      <c r="S468" s="5"/>
      <c r="T468" s="5"/>
      <c r="U468" s="5"/>
      <c r="AA468" s="3"/>
      <c r="AB468" s="13"/>
      <c r="AC468" s="13"/>
      <c r="AD468" s="13"/>
      <c r="AE468" s="13"/>
      <c r="AF468" s="13"/>
      <c r="AG468" s="13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T468" s="107"/>
      <c r="BA468" s="11"/>
      <c r="BB468" s="11"/>
      <c r="BC468" s="11"/>
      <c r="BD468" s="11"/>
      <c r="BE468" s="11"/>
      <c r="BH468" s="11"/>
      <c r="BI468" s="11"/>
      <c r="BJ468" s="11"/>
      <c r="BK468" s="11"/>
      <c r="BL468" s="11"/>
      <c r="BM468" s="11"/>
      <c r="BN468" s="11"/>
    </row>
    <row r="469" spans="1:66" s="1" customFormat="1" x14ac:dyDescent="0.3">
      <c r="A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118"/>
      <c r="N469" s="5"/>
      <c r="O469" s="5"/>
      <c r="P469" s="5"/>
      <c r="Q469" s="5"/>
      <c r="R469" s="5"/>
      <c r="S469" s="5"/>
      <c r="T469" s="5"/>
      <c r="U469" s="5"/>
      <c r="AA469" s="3"/>
      <c r="AB469" s="13"/>
      <c r="AC469" s="13"/>
      <c r="AD469" s="13"/>
      <c r="AE469" s="13"/>
      <c r="AF469" s="13"/>
      <c r="AG469" s="13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T469" s="107"/>
      <c r="BA469" s="11"/>
      <c r="BB469" s="11"/>
      <c r="BC469" s="11"/>
      <c r="BD469" s="11"/>
      <c r="BE469" s="11"/>
      <c r="BH469" s="11"/>
      <c r="BI469" s="11"/>
      <c r="BJ469" s="11"/>
      <c r="BK469" s="11"/>
      <c r="BL469" s="11"/>
      <c r="BM469" s="11"/>
      <c r="BN469" s="11"/>
    </row>
    <row r="470" spans="1:66" s="1" customFormat="1" x14ac:dyDescent="0.3">
      <c r="A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118"/>
      <c r="N470" s="5"/>
      <c r="O470" s="5"/>
      <c r="P470" s="5"/>
      <c r="Q470" s="5"/>
      <c r="R470" s="5"/>
      <c r="S470" s="5"/>
      <c r="T470" s="5"/>
      <c r="U470" s="5"/>
      <c r="AA470" s="3"/>
      <c r="AB470" s="13"/>
      <c r="AC470" s="13"/>
      <c r="AD470" s="13"/>
      <c r="AE470" s="13"/>
      <c r="AF470" s="13"/>
      <c r="AG470" s="13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T470" s="107"/>
      <c r="BA470" s="11"/>
      <c r="BB470" s="11"/>
      <c r="BC470" s="11"/>
      <c r="BD470" s="11"/>
      <c r="BE470" s="11"/>
      <c r="BH470" s="11"/>
      <c r="BI470" s="11"/>
      <c r="BJ470" s="11"/>
      <c r="BK470" s="11"/>
      <c r="BL470" s="11"/>
      <c r="BM470" s="11"/>
      <c r="BN470" s="11"/>
    </row>
    <row r="471" spans="1:66" s="1" customFormat="1" x14ac:dyDescent="0.3">
      <c r="A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118"/>
      <c r="N471" s="5"/>
      <c r="O471" s="5"/>
      <c r="P471" s="5"/>
      <c r="Q471" s="5"/>
      <c r="R471" s="5"/>
      <c r="S471" s="5"/>
      <c r="T471" s="5"/>
      <c r="U471" s="5"/>
      <c r="AA471" s="3"/>
      <c r="AB471" s="13"/>
      <c r="AC471" s="13"/>
      <c r="AD471" s="13"/>
      <c r="AE471" s="13"/>
      <c r="AF471" s="13"/>
      <c r="AG471" s="13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T471" s="107"/>
      <c r="BA471" s="11"/>
      <c r="BB471" s="11"/>
      <c r="BC471" s="11"/>
      <c r="BD471" s="11"/>
      <c r="BE471" s="11"/>
      <c r="BH471" s="11"/>
      <c r="BI471" s="11"/>
      <c r="BJ471" s="11"/>
      <c r="BK471" s="11"/>
      <c r="BL471" s="11"/>
      <c r="BM471" s="11"/>
      <c r="BN471" s="11"/>
    </row>
    <row r="472" spans="1:66" s="1" customFormat="1" x14ac:dyDescent="0.3">
      <c r="A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118"/>
      <c r="N472" s="5"/>
      <c r="O472" s="5"/>
      <c r="P472" s="5"/>
      <c r="Q472" s="5"/>
      <c r="R472" s="5"/>
      <c r="S472" s="5"/>
      <c r="T472" s="5"/>
      <c r="U472" s="5"/>
      <c r="AA472" s="3"/>
      <c r="AB472" s="13"/>
      <c r="AC472" s="13"/>
      <c r="AD472" s="13"/>
      <c r="AE472" s="13"/>
      <c r="AF472" s="13"/>
      <c r="AG472" s="13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T472" s="107"/>
      <c r="BA472" s="11"/>
      <c r="BB472" s="11"/>
      <c r="BC472" s="11"/>
      <c r="BD472" s="11"/>
      <c r="BE472" s="11"/>
      <c r="BH472" s="11"/>
      <c r="BI472" s="11"/>
      <c r="BJ472" s="11"/>
      <c r="BK472" s="11"/>
      <c r="BL472" s="11"/>
      <c r="BM472" s="11"/>
      <c r="BN472" s="11"/>
    </row>
    <row r="473" spans="1:66" s="1" customFormat="1" x14ac:dyDescent="0.3">
      <c r="A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118"/>
      <c r="N473" s="5"/>
      <c r="O473" s="5"/>
      <c r="P473" s="5"/>
      <c r="Q473" s="5"/>
      <c r="R473" s="5"/>
      <c r="S473" s="5"/>
      <c r="T473" s="5"/>
      <c r="U473" s="5"/>
      <c r="AA473" s="3"/>
      <c r="AB473" s="13"/>
      <c r="AC473" s="13"/>
      <c r="AD473" s="13"/>
      <c r="AE473" s="13"/>
      <c r="AF473" s="13"/>
      <c r="AG473" s="13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T473" s="107"/>
      <c r="BA473" s="11"/>
      <c r="BB473" s="11"/>
      <c r="BC473" s="11"/>
      <c r="BD473" s="11"/>
      <c r="BE473" s="11"/>
      <c r="BH473" s="11"/>
      <c r="BI473" s="11"/>
      <c r="BJ473" s="11"/>
      <c r="BK473" s="11"/>
      <c r="BL473" s="11"/>
      <c r="BM473" s="11"/>
      <c r="BN473" s="11"/>
    </row>
    <row r="474" spans="1:66" s="1" customFormat="1" x14ac:dyDescent="0.3">
      <c r="A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118"/>
      <c r="N474" s="5"/>
      <c r="O474" s="5"/>
      <c r="P474" s="5"/>
      <c r="Q474" s="5"/>
      <c r="R474" s="5"/>
      <c r="S474" s="5"/>
      <c r="T474" s="5"/>
      <c r="U474" s="5"/>
      <c r="AA474" s="3"/>
      <c r="AB474" s="13"/>
      <c r="AC474" s="13"/>
      <c r="AD474" s="13"/>
      <c r="AE474" s="13"/>
      <c r="AF474" s="13"/>
      <c r="AG474" s="13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T474" s="107"/>
      <c r="BA474" s="11"/>
      <c r="BB474" s="11"/>
      <c r="BC474" s="11"/>
      <c r="BD474" s="11"/>
      <c r="BE474" s="11"/>
      <c r="BH474" s="11"/>
      <c r="BI474" s="11"/>
      <c r="BJ474" s="11"/>
      <c r="BK474" s="11"/>
      <c r="BL474" s="11"/>
      <c r="BM474" s="11"/>
      <c r="BN474" s="11"/>
    </row>
    <row r="475" spans="1:66" s="1" customFormat="1" x14ac:dyDescent="0.3">
      <c r="A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118"/>
      <c r="N475" s="5"/>
      <c r="O475" s="5"/>
      <c r="P475" s="5"/>
      <c r="Q475" s="5"/>
      <c r="R475" s="5"/>
      <c r="S475" s="5"/>
      <c r="T475" s="5"/>
      <c r="U475" s="5"/>
      <c r="AA475" s="3"/>
      <c r="AB475" s="13"/>
      <c r="AC475" s="13"/>
      <c r="AD475" s="13"/>
      <c r="AE475" s="13"/>
      <c r="AF475" s="13"/>
      <c r="AG475" s="13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T475" s="107"/>
      <c r="BA475" s="11"/>
      <c r="BB475" s="11"/>
      <c r="BC475" s="11"/>
      <c r="BD475" s="11"/>
      <c r="BE475" s="11"/>
      <c r="BH475" s="11"/>
      <c r="BI475" s="11"/>
      <c r="BJ475" s="11"/>
      <c r="BK475" s="11"/>
      <c r="BL475" s="11"/>
      <c r="BM475" s="11"/>
      <c r="BN475" s="11"/>
    </row>
    <row r="476" spans="1:66" s="1" customFormat="1" x14ac:dyDescent="0.3">
      <c r="A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118"/>
      <c r="N476" s="5"/>
      <c r="O476" s="5"/>
      <c r="P476" s="5"/>
      <c r="Q476" s="5"/>
      <c r="R476" s="5"/>
      <c r="S476" s="5"/>
      <c r="T476" s="5"/>
      <c r="U476" s="5"/>
      <c r="AA476" s="3"/>
      <c r="AB476" s="13"/>
      <c r="AC476" s="13"/>
      <c r="AD476" s="13"/>
      <c r="AE476" s="13"/>
      <c r="AF476" s="13"/>
      <c r="AG476" s="13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T476" s="107"/>
      <c r="BA476" s="11"/>
      <c r="BB476" s="11"/>
      <c r="BC476" s="11"/>
      <c r="BD476" s="11"/>
      <c r="BE476" s="11"/>
      <c r="BH476" s="11"/>
      <c r="BI476" s="11"/>
      <c r="BJ476" s="11"/>
      <c r="BK476" s="11"/>
      <c r="BL476" s="11"/>
      <c r="BM476" s="11"/>
      <c r="BN476" s="11"/>
    </row>
    <row r="477" spans="1:66" s="1" customFormat="1" x14ac:dyDescent="0.3">
      <c r="A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118"/>
      <c r="N477" s="5"/>
      <c r="O477" s="5"/>
      <c r="P477" s="5"/>
      <c r="Q477" s="5"/>
      <c r="R477" s="5"/>
      <c r="S477" s="5"/>
      <c r="T477" s="5"/>
      <c r="U477" s="5"/>
      <c r="AA477" s="3"/>
      <c r="AB477" s="13"/>
      <c r="AC477" s="13"/>
      <c r="AD477" s="13"/>
      <c r="AE477" s="13"/>
      <c r="AF477" s="13"/>
      <c r="AG477" s="13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T477" s="107"/>
      <c r="BA477" s="11"/>
      <c r="BB477" s="11"/>
      <c r="BC477" s="11"/>
      <c r="BD477" s="11"/>
      <c r="BE477" s="11"/>
      <c r="BH477" s="11"/>
      <c r="BI477" s="11"/>
      <c r="BJ477" s="11"/>
      <c r="BK477" s="11"/>
      <c r="BL477" s="11"/>
      <c r="BM477" s="11"/>
      <c r="BN477" s="11"/>
    </row>
    <row r="478" spans="1:66" s="1" customFormat="1" x14ac:dyDescent="0.3">
      <c r="A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118"/>
      <c r="N478" s="5"/>
      <c r="O478" s="5"/>
      <c r="P478" s="5"/>
      <c r="Q478" s="5"/>
      <c r="R478" s="5"/>
      <c r="S478" s="5"/>
      <c r="T478" s="5"/>
      <c r="U478" s="5"/>
      <c r="AA478" s="3"/>
      <c r="AB478" s="13"/>
      <c r="AC478" s="13"/>
      <c r="AD478" s="13"/>
      <c r="AE478" s="13"/>
      <c r="AF478" s="13"/>
      <c r="AG478" s="13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T478" s="107"/>
      <c r="BA478" s="11"/>
      <c r="BB478" s="11"/>
      <c r="BC478" s="11"/>
      <c r="BD478" s="11"/>
      <c r="BE478" s="11"/>
      <c r="BH478" s="11"/>
      <c r="BI478" s="11"/>
      <c r="BJ478" s="11"/>
      <c r="BK478" s="11"/>
      <c r="BL478" s="11"/>
      <c r="BM478" s="11"/>
      <c r="BN478" s="11"/>
    </row>
    <row r="479" spans="1:66" s="1" customFormat="1" x14ac:dyDescent="0.3">
      <c r="A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118"/>
      <c r="N479" s="5"/>
      <c r="O479" s="5"/>
      <c r="P479" s="5"/>
      <c r="Q479" s="5"/>
      <c r="R479" s="5"/>
      <c r="S479" s="5"/>
      <c r="T479" s="5"/>
      <c r="U479" s="5"/>
      <c r="AA479" s="3"/>
      <c r="AB479" s="13"/>
      <c r="AC479" s="13"/>
      <c r="AD479" s="13"/>
      <c r="AE479" s="13"/>
      <c r="AF479" s="13"/>
      <c r="AG479" s="13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T479" s="107"/>
      <c r="BA479" s="11"/>
      <c r="BB479" s="11"/>
      <c r="BC479" s="11"/>
      <c r="BD479" s="11"/>
      <c r="BE479" s="11"/>
      <c r="BH479" s="11"/>
      <c r="BI479" s="11"/>
      <c r="BJ479" s="11"/>
      <c r="BK479" s="11"/>
      <c r="BL479" s="11"/>
      <c r="BM479" s="11"/>
      <c r="BN479" s="11"/>
    </row>
    <row r="480" spans="1:66" s="1" customFormat="1" x14ac:dyDescent="0.3">
      <c r="A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118"/>
      <c r="N480" s="5"/>
      <c r="O480" s="5"/>
      <c r="P480" s="5"/>
      <c r="Q480" s="5"/>
      <c r="R480" s="5"/>
      <c r="S480" s="5"/>
      <c r="T480" s="5"/>
      <c r="U480" s="5"/>
      <c r="AA480" s="3"/>
      <c r="AB480" s="13"/>
      <c r="AC480" s="13"/>
      <c r="AD480" s="13"/>
      <c r="AE480" s="13"/>
      <c r="AF480" s="13"/>
      <c r="AG480" s="13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T480" s="107"/>
      <c r="BA480" s="11"/>
      <c r="BB480" s="11"/>
      <c r="BC480" s="11"/>
      <c r="BD480" s="11"/>
      <c r="BE480" s="11"/>
      <c r="BH480" s="11"/>
      <c r="BI480" s="11"/>
      <c r="BJ480" s="11"/>
      <c r="BK480" s="11"/>
      <c r="BL480" s="11"/>
      <c r="BM480" s="11"/>
      <c r="BN480" s="11"/>
    </row>
    <row r="481" spans="1:66" s="1" customFormat="1" x14ac:dyDescent="0.3">
      <c r="A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118"/>
      <c r="N481" s="5"/>
      <c r="O481" s="5"/>
      <c r="P481" s="5"/>
      <c r="Q481" s="5"/>
      <c r="R481" s="5"/>
      <c r="S481" s="5"/>
      <c r="T481" s="5"/>
      <c r="U481" s="5"/>
      <c r="AA481" s="3"/>
      <c r="AB481" s="13"/>
      <c r="AC481" s="13"/>
      <c r="AD481" s="13"/>
      <c r="AE481" s="13"/>
      <c r="AF481" s="13"/>
      <c r="AG481" s="13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T481" s="107"/>
      <c r="BA481" s="11"/>
      <c r="BB481" s="11"/>
      <c r="BC481" s="11"/>
      <c r="BD481" s="11"/>
      <c r="BE481" s="11"/>
      <c r="BH481" s="11"/>
      <c r="BI481" s="11"/>
      <c r="BJ481" s="11"/>
      <c r="BK481" s="11"/>
      <c r="BL481" s="11"/>
      <c r="BM481" s="11"/>
      <c r="BN481" s="11"/>
    </row>
    <row r="482" spans="1:66" s="1" customFormat="1" x14ac:dyDescent="0.3">
      <c r="A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118"/>
      <c r="N482" s="5"/>
      <c r="O482" s="5"/>
      <c r="P482" s="5"/>
      <c r="Q482" s="5"/>
      <c r="R482" s="5"/>
      <c r="S482" s="5"/>
      <c r="T482" s="5"/>
      <c r="U482" s="5"/>
      <c r="AA482" s="3"/>
      <c r="AB482" s="13"/>
      <c r="AC482" s="13"/>
      <c r="AD482" s="13"/>
      <c r="AE482" s="13"/>
      <c r="AF482" s="13"/>
      <c r="AG482" s="13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T482" s="107"/>
      <c r="BA482" s="11"/>
      <c r="BB482" s="11"/>
      <c r="BC482" s="11"/>
      <c r="BD482" s="11"/>
      <c r="BE482" s="11"/>
      <c r="BH482" s="11"/>
      <c r="BI482" s="11"/>
      <c r="BJ482" s="11"/>
      <c r="BK482" s="11"/>
      <c r="BL482" s="11"/>
      <c r="BM482" s="11"/>
      <c r="BN482" s="11"/>
    </row>
    <row r="483" spans="1:66" s="1" customFormat="1" x14ac:dyDescent="0.3">
      <c r="A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118"/>
      <c r="N483" s="5"/>
      <c r="O483" s="5"/>
      <c r="P483" s="5"/>
      <c r="Q483" s="5"/>
      <c r="R483" s="5"/>
      <c r="S483" s="5"/>
      <c r="T483" s="5"/>
      <c r="U483" s="5"/>
      <c r="AA483" s="3"/>
      <c r="AB483" s="13"/>
      <c r="AC483" s="13"/>
      <c r="AD483" s="13"/>
      <c r="AE483" s="13"/>
      <c r="AF483" s="13"/>
      <c r="AG483" s="13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T483" s="107"/>
      <c r="BA483" s="11"/>
      <c r="BB483" s="11"/>
      <c r="BC483" s="11"/>
      <c r="BD483" s="11"/>
      <c r="BE483" s="11"/>
      <c r="BH483" s="11"/>
      <c r="BI483" s="11"/>
      <c r="BJ483" s="11"/>
      <c r="BK483" s="11"/>
      <c r="BL483" s="11"/>
      <c r="BM483" s="11"/>
      <c r="BN483" s="11"/>
    </row>
    <row r="484" spans="1:66" s="1" customFormat="1" x14ac:dyDescent="0.3">
      <c r="A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118"/>
      <c r="N484" s="5"/>
      <c r="O484" s="5"/>
      <c r="P484" s="5"/>
      <c r="Q484" s="5"/>
      <c r="R484" s="5"/>
      <c r="S484" s="5"/>
      <c r="T484" s="5"/>
      <c r="U484" s="5"/>
      <c r="AA484" s="3"/>
      <c r="AB484" s="13"/>
      <c r="AC484" s="13"/>
      <c r="AD484" s="13"/>
      <c r="AE484" s="13"/>
      <c r="AF484" s="13"/>
      <c r="AG484" s="13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T484" s="107"/>
      <c r="BA484" s="11"/>
      <c r="BB484" s="11"/>
      <c r="BC484" s="11"/>
      <c r="BD484" s="11"/>
      <c r="BE484" s="11"/>
      <c r="BH484" s="11"/>
      <c r="BI484" s="11"/>
      <c r="BJ484" s="11"/>
      <c r="BK484" s="11"/>
      <c r="BL484" s="11"/>
      <c r="BM484" s="11"/>
      <c r="BN484" s="11"/>
    </row>
    <row r="485" spans="1:66" s="1" customFormat="1" x14ac:dyDescent="0.3">
      <c r="A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118"/>
      <c r="N485" s="5"/>
      <c r="O485" s="5"/>
      <c r="P485" s="5"/>
      <c r="Q485" s="5"/>
      <c r="R485" s="5"/>
      <c r="S485" s="5"/>
      <c r="T485" s="5"/>
      <c r="U485" s="5"/>
      <c r="AA485" s="3"/>
      <c r="AB485" s="13"/>
      <c r="AC485" s="13"/>
      <c r="AD485" s="13"/>
      <c r="AE485" s="13"/>
      <c r="AF485" s="13"/>
      <c r="AG485" s="13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T485" s="107"/>
      <c r="BA485" s="11"/>
      <c r="BB485" s="11"/>
      <c r="BC485" s="11"/>
      <c r="BD485" s="11"/>
      <c r="BE485" s="11"/>
      <c r="BH485" s="11"/>
      <c r="BI485" s="11"/>
      <c r="BJ485" s="11"/>
      <c r="BK485" s="11"/>
      <c r="BL485" s="11"/>
      <c r="BM485" s="11"/>
      <c r="BN485" s="11"/>
    </row>
    <row r="486" spans="1:66" s="1" customFormat="1" x14ac:dyDescent="0.3">
      <c r="A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118"/>
      <c r="N486" s="5"/>
      <c r="O486" s="5"/>
      <c r="P486" s="5"/>
      <c r="Q486" s="5"/>
      <c r="R486" s="5"/>
      <c r="S486" s="5"/>
      <c r="T486" s="5"/>
      <c r="U486" s="5"/>
      <c r="AA486" s="3"/>
      <c r="AB486" s="13"/>
      <c r="AC486" s="13"/>
      <c r="AD486" s="13"/>
      <c r="AE486" s="13"/>
      <c r="AF486" s="13"/>
      <c r="AG486" s="13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T486" s="107"/>
      <c r="BA486" s="11"/>
      <c r="BB486" s="11"/>
      <c r="BC486" s="11"/>
      <c r="BD486" s="11"/>
      <c r="BE486" s="11"/>
      <c r="BH486" s="11"/>
      <c r="BI486" s="11"/>
      <c r="BJ486" s="11"/>
      <c r="BK486" s="11"/>
      <c r="BL486" s="11"/>
      <c r="BM486" s="11"/>
      <c r="BN486" s="11"/>
    </row>
    <row r="487" spans="1:66" s="1" customFormat="1" x14ac:dyDescent="0.3">
      <c r="A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118"/>
      <c r="N487" s="5"/>
      <c r="O487" s="5"/>
      <c r="P487" s="5"/>
      <c r="Q487" s="5"/>
      <c r="R487" s="5"/>
      <c r="S487" s="5"/>
      <c r="T487" s="5"/>
      <c r="U487" s="5"/>
      <c r="AA487" s="3"/>
      <c r="AB487" s="13"/>
      <c r="AC487" s="13"/>
      <c r="AD487" s="13"/>
      <c r="AE487" s="13"/>
      <c r="AF487" s="13"/>
      <c r="AG487" s="13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T487" s="107"/>
      <c r="BA487" s="11"/>
      <c r="BB487" s="11"/>
      <c r="BC487" s="11"/>
      <c r="BD487" s="11"/>
      <c r="BE487" s="11"/>
      <c r="BH487" s="11"/>
      <c r="BI487" s="11"/>
      <c r="BJ487" s="11"/>
      <c r="BK487" s="11"/>
      <c r="BL487" s="11"/>
      <c r="BM487" s="11"/>
      <c r="BN487" s="11"/>
    </row>
    <row r="488" spans="1:66" s="1" customFormat="1" x14ac:dyDescent="0.3">
      <c r="A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118"/>
      <c r="N488" s="5"/>
      <c r="O488" s="5"/>
      <c r="P488" s="5"/>
      <c r="Q488" s="5"/>
      <c r="R488" s="5"/>
      <c r="S488" s="5"/>
      <c r="T488" s="5"/>
      <c r="U488" s="5"/>
      <c r="AA488" s="3"/>
      <c r="AB488" s="13"/>
      <c r="AC488" s="13"/>
      <c r="AD488" s="13"/>
      <c r="AE488" s="13"/>
      <c r="AF488" s="13"/>
      <c r="AG488" s="13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T488" s="107"/>
      <c r="BA488" s="11"/>
      <c r="BB488" s="11"/>
      <c r="BC488" s="11"/>
      <c r="BD488" s="11"/>
      <c r="BE488" s="11"/>
      <c r="BH488" s="11"/>
      <c r="BI488" s="11"/>
      <c r="BJ488" s="11"/>
      <c r="BK488" s="11"/>
      <c r="BL488" s="11"/>
      <c r="BM488" s="11"/>
      <c r="BN488" s="11"/>
    </row>
    <row r="489" spans="1:66" s="1" customFormat="1" x14ac:dyDescent="0.3">
      <c r="A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118"/>
      <c r="N489" s="5"/>
      <c r="O489" s="5"/>
      <c r="P489" s="5"/>
      <c r="Q489" s="5"/>
      <c r="R489" s="5"/>
      <c r="S489" s="5"/>
      <c r="T489" s="5"/>
      <c r="U489" s="5"/>
      <c r="AA489" s="3"/>
      <c r="AB489" s="13"/>
      <c r="AC489" s="13"/>
      <c r="AD489" s="13"/>
      <c r="AE489" s="13"/>
      <c r="AF489" s="13"/>
      <c r="AG489" s="13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T489" s="107"/>
      <c r="BA489" s="11"/>
      <c r="BB489" s="11"/>
      <c r="BC489" s="11"/>
      <c r="BD489" s="11"/>
      <c r="BE489" s="11"/>
      <c r="BH489" s="11"/>
      <c r="BI489" s="11"/>
      <c r="BJ489" s="11"/>
      <c r="BK489" s="11"/>
      <c r="BL489" s="11"/>
      <c r="BM489" s="11"/>
      <c r="BN489" s="11"/>
    </row>
    <row r="490" spans="1:66" s="1" customFormat="1" x14ac:dyDescent="0.3">
      <c r="A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118"/>
      <c r="N490" s="5"/>
      <c r="O490" s="5"/>
      <c r="P490" s="5"/>
      <c r="Q490" s="5"/>
      <c r="R490" s="5"/>
      <c r="S490" s="5"/>
      <c r="T490" s="5"/>
      <c r="U490" s="5"/>
      <c r="AA490" s="3"/>
      <c r="AB490" s="13"/>
      <c r="AC490" s="13"/>
      <c r="AD490" s="13"/>
      <c r="AE490" s="13"/>
      <c r="AF490" s="13"/>
      <c r="AG490" s="13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T490" s="107"/>
      <c r="BA490" s="11"/>
      <c r="BB490" s="11"/>
      <c r="BC490" s="11"/>
      <c r="BD490" s="11"/>
      <c r="BE490" s="11"/>
      <c r="BH490" s="11"/>
      <c r="BI490" s="11"/>
      <c r="BJ490" s="11"/>
      <c r="BK490" s="11"/>
      <c r="BL490" s="11"/>
      <c r="BM490" s="11"/>
      <c r="BN490" s="11"/>
    </row>
    <row r="491" spans="1:66" s="1" customFormat="1" x14ac:dyDescent="0.3">
      <c r="A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118"/>
      <c r="N491" s="5"/>
      <c r="O491" s="5"/>
      <c r="P491" s="5"/>
      <c r="Q491" s="5"/>
      <c r="R491" s="5"/>
      <c r="S491" s="5"/>
      <c r="T491" s="5"/>
      <c r="U491" s="5"/>
      <c r="AA491" s="3"/>
      <c r="AB491" s="13"/>
      <c r="AC491" s="13"/>
      <c r="AD491" s="13"/>
      <c r="AE491" s="13"/>
      <c r="AF491" s="13"/>
      <c r="AG491" s="13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T491" s="107"/>
      <c r="BA491" s="11"/>
      <c r="BB491" s="11"/>
      <c r="BC491" s="11"/>
      <c r="BD491" s="11"/>
      <c r="BE491" s="11"/>
      <c r="BH491" s="11"/>
      <c r="BI491" s="11"/>
      <c r="BJ491" s="11"/>
      <c r="BK491" s="11"/>
      <c r="BL491" s="11"/>
      <c r="BM491" s="11"/>
      <c r="BN491" s="11"/>
    </row>
    <row r="492" spans="1:66" s="1" customFormat="1" x14ac:dyDescent="0.3">
      <c r="A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118"/>
      <c r="N492" s="5"/>
      <c r="O492" s="5"/>
      <c r="P492" s="5"/>
      <c r="Q492" s="5"/>
      <c r="R492" s="5"/>
      <c r="S492" s="5"/>
      <c r="T492" s="5"/>
      <c r="U492" s="5"/>
      <c r="AA492" s="3"/>
      <c r="AB492" s="13"/>
      <c r="AC492" s="13"/>
      <c r="AD492" s="13"/>
      <c r="AE492" s="13"/>
      <c r="AF492" s="13"/>
      <c r="AG492" s="13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T492" s="107"/>
      <c r="BA492" s="11"/>
      <c r="BB492" s="11"/>
      <c r="BC492" s="11"/>
      <c r="BD492" s="11"/>
      <c r="BE492" s="11"/>
      <c r="BH492" s="11"/>
      <c r="BI492" s="11"/>
      <c r="BJ492" s="11"/>
      <c r="BK492" s="11"/>
      <c r="BL492" s="11"/>
      <c r="BM492" s="11"/>
      <c r="BN492" s="11"/>
    </row>
    <row r="493" spans="1:66" s="1" customFormat="1" x14ac:dyDescent="0.3">
      <c r="A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118"/>
      <c r="N493" s="5"/>
      <c r="O493" s="5"/>
      <c r="P493" s="5"/>
      <c r="Q493" s="5"/>
      <c r="R493" s="5"/>
      <c r="S493" s="5"/>
      <c r="T493" s="5"/>
      <c r="U493" s="5"/>
      <c r="AA493" s="3"/>
      <c r="AB493" s="13"/>
      <c r="AC493" s="13"/>
      <c r="AD493" s="13"/>
      <c r="AE493" s="13"/>
      <c r="AF493" s="13"/>
      <c r="AG493" s="13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T493" s="107"/>
      <c r="BA493" s="11"/>
      <c r="BB493" s="11"/>
      <c r="BC493" s="11"/>
      <c r="BD493" s="11"/>
      <c r="BE493" s="11"/>
      <c r="BH493" s="11"/>
      <c r="BI493" s="11"/>
      <c r="BJ493" s="11"/>
      <c r="BK493" s="11"/>
      <c r="BL493" s="11"/>
      <c r="BM493" s="11"/>
      <c r="BN493" s="11"/>
    </row>
    <row r="494" spans="1:66" s="1" customFormat="1" x14ac:dyDescent="0.3">
      <c r="A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118"/>
      <c r="N494" s="5"/>
      <c r="O494" s="5"/>
      <c r="P494" s="5"/>
      <c r="Q494" s="5"/>
      <c r="R494" s="5"/>
      <c r="S494" s="5"/>
      <c r="T494" s="5"/>
      <c r="U494" s="5"/>
      <c r="AA494" s="3"/>
      <c r="AB494" s="13"/>
      <c r="AC494" s="13"/>
      <c r="AD494" s="13"/>
      <c r="AE494" s="13"/>
      <c r="AF494" s="13"/>
      <c r="AG494" s="13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T494" s="107"/>
      <c r="BA494" s="11"/>
      <c r="BB494" s="11"/>
      <c r="BC494" s="11"/>
      <c r="BD494" s="11"/>
      <c r="BE494" s="11"/>
      <c r="BH494" s="11"/>
      <c r="BI494" s="11"/>
      <c r="BJ494" s="11"/>
      <c r="BK494" s="11"/>
      <c r="BL494" s="11"/>
      <c r="BM494" s="11"/>
      <c r="BN494" s="11"/>
    </row>
    <row r="495" spans="1:66" s="1" customFormat="1" x14ac:dyDescent="0.3">
      <c r="A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118"/>
      <c r="N495" s="5"/>
      <c r="O495" s="5"/>
      <c r="P495" s="5"/>
      <c r="Q495" s="5"/>
      <c r="R495" s="5"/>
      <c r="S495" s="5"/>
      <c r="T495" s="5"/>
      <c r="U495" s="5"/>
      <c r="AA495" s="3"/>
      <c r="AB495" s="13"/>
      <c r="AC495" s="13"/>
      <c r="AD495" s="13"/>
      <c r="AE495" s="13"/>
      <c r="AF495" s="13"/>
      <c r="AG495" s="13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T495" s="107"/>
      <c r="BA495" s="11"/>
      <c r="BB495" s="11"/>
      <c r="BC495" s="11"/>
      <c r="BD495" s="11"/>
      <c r="BE495" s="11"/>
      <c r="BH495" s="11"/>
      <c r="BI495" s="11"/>
      <c r="BJ495" s="11"/>
      <c r="BK495" s="11"/>
      <c r="BL495" s="11"/>
      <c r="BM495" s="11"/>
      <c r="BN495" s="11"/>
    </row>
    <row r="496" spans="1:66" s="1" customFormat="1" x14ac:dyDescent="0.3">
      <c r="A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118"/>
      <c r="N496" s="5"/>
      <c r="O496" s="5"/>
      <c r="P496" s="5"/>
      <c r="Q496" s="5"/>
      <c r="R496" s="5"/>
      <c r="S496" s="5"/>
      <c r="T496" s="5"/>
      <c r="U496" s="5"/>
      <c r="AA496" s="3"/>
      <c r="AB496" s="13"/>
      <c r="AC496" s="13"/>
      <c r="AD496" s="13"/>
      <c r="AE496" s="13"/>
      <c r="AF496" s="13"/>
      <c r="AG496" s="13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T496" s="107"/>
      <c r="BA496" s="11"/>
      <c r="BB496" s="11"/>
      <c r="BC496" s="11"/>
      <c r="BD496" s="11"/>
      <c r="BE496" s="11"/>
      <c r="BH496" s="11"/>
      <c r="BI496" s="11"/>
      <c r="BJ496" s="11"/>
      <c r="BK496" s="11"/>
      <c r="BL496" s="11"/>
      <c r="BM496" s="11"/>
      <c r="BN496" s="11"/>
    </row>
    <row r="497" spans="1:66" s="1" customFormat="1" x14ac:dyDescent="0.3">
      <c r="A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118"/>
      <c r="N497" s="5"/>
      <c r="O497" s="5"/>
      <c r="P497" s="5"/>
      <c r="Q497" s="5"/>
      <c r="R497" s="5"/>
      <c r="S497" s="5"/>
      <c r="T497" s="5"/>
      <c r="U497" s="5"/>
      <c r="AA497" s="3"/>
      <c r="AB497" s="13"/>
      <c r="AC497" s="13"/>
      <c r="AD497" s="13"/>
      <c r="AE497" s="13"/>
      <c r="AF497" s="13"/>
      <c r="AG497" s="13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T497" s="107"/>
      <c r="BA497" s="11"/>
      <c r="BB497" s="11"/>
      <c r="BC497" s="11"/>
      <c r="BD497" s="11"/>
      <c r="BE497" s="11"/>
      <c r="BH497" s="11"/>
      <c r="BI497" s="11"/>
      <c r="BJ497" s="11"/>
      <c r="BK497" s="11"/>
      <c r="BL497" s="11"/>
      <c r="BM497" s="11"/>
      <c r="BN497" s="11"/>
    </row>
    <row r="498" spans="1:66" s="1" customFormat="1" x14ac:dyDescent="0.3">
      <c r="A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118"/>
      <c r="N498" s="5"/>
      <c r="O498" s="5"/>
      <c r="P498" s="5"/>
      <c r="Q498" s="5"/>
      <c r="R498" s="5"/>
      <c r="S498" s="5"/>
      <c r="T498" s="5"/>
      <c r="U498" s="5"/>
      <c r="AA498" s="3"/>
      <c r="AB498" s="13"/>
      <c r="AC498" s="13"/>
      <c r="AD498" s="13"/>
      <c r="AE498" s="13"/>
      <c r="AF498" s="13"/>
      <c r="AG498" s="13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T498" s="107"/>
      <c r="BA498" s="11"/>
      <c r="BB498" s="11"/>
      <c r="BC498" s="11"/>
      <c r="BD498" s="11"/>
      <c r="BE498" s="11"/>
      <c r="BH498" s="11"/>
      <c r="BI498" s="11"/>
      <c r="BJ498" s="11"/>
      <c r="BK498" s="11"/>
      <c r="BL498" s="11"/>
      <c r="BM498" s="11"/>
      <c r="BN498" s="11"/>
    </row>
    <row r="499" spans="1:66" s="1" customFormat="1" x14ac:dyDescent="0.3">
      <c r="A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118"/>
      <c r="N499" s="5"/>
      <c r="O499" s="5"/>
      <c r="P499" s="5"/>
      <c r="Q499" s="5"/>
      <c r="R499" s="5"/>
      <c r="S499" s="5"/>
      <c r="T499" s="5"/>
      <c r="U499" s="5"/>
      <c r="AA499" s="3"/>
      <c r="AB499" s="13"/>
      <c r="AC499" s="13"/>
      <c r="AD499" s="13"/>
      <c r="AE499" s="13"/>
      <c r="AF499" s="13"/>
      <c r="AG499" s="13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T499" s="107"/>
      <c r="BA499" s="11"/>
      <c r="BB499" s="11"/>
      <c r="BC499" s="11"/>
      <c r="BD499" s="11"/>
      <c r="BE499" s="11"/>
      <c r="BH499" s="11"/>
      <c r="BI499" s="11"/>
      <c r="BJ499" s="11"/>
      <c r="BK499" s="11"/>
      <c r="BL499" s="11"/>
      <c r="BM499" s="11"/>
      <c r="BN499" s="11"/>
    </row>
    <row r="500" spans="1:66" s="1" customFormat="1" x14ac:dyDescent="0.3">
      <c r="A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118"/>
      <c r="N500" s="5"/>
      <c r="O500" s="5"/>
      <c r="P500" s="5"/>
      <c r="Q500" s="5"/>
      <c r="R500" s="5"/>
      <c r="S500" s="5"/>
      <c r="T500" s="5"/>
      <c r="U500" s="5"/>
      <c r="AA500" s="3"/>
      <c r="AB500" s="13"/>
      <c r="AC500" s="13"/>
      <c r="AD500" s="13"/>
      <c r="AE500" s="13"/>
      <c r="AF500" s="13"/>
      <c r="AG500" s="13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T500" s="107"/>
      <c r="BA500" s="11"/>
      <c r="BB500" s="11"/>
      <c r="BC500" s="11"/>
      <c r="BD500" s="11"/>
      <c r="BE500" s="11"/>
      <c r="BH500" s="11"/>
      <c r="BI500" s="11"/>
      <c r="BJ500" s="11"/>
      <c r="BK500" s="11"/>
      <c r="BL500" s="11"/>
      <c r="BM500" s="11"/>
      <c r="BN500" s="11"/>
    </row>
    <row r="501" spans="1:66" s="1" customFormat="1" x14ac:dyDescent="0.3">
      <c r="A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118"/>
      <c r="N501" s="5"/>
      <c r="O501" s="5"/>
      <c r="P501" s="5"/>
      <c r="Q501" s="5"/>
      <c r="R501" s="5"/>
      <c r="S501" s="5"/>
      <c r="T501" s="5"/>
      <c r="U501" s="5"/>
      <c r="AA501" s="3"/>
      <c r="AB501" s="13"/>
      <c r="AC501" s="13"/>
      <c r="AD501" s="13"/>
      <c r="AE501" s="13"/>
      <c r="AF501" s="13"/>
      <c r="AG501" s="13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T501" s="107"/>
      <c r="BA501" s="11"/>
      <c r="BB501" s="11"/>
      <c r="BC501" s="11"/>
      <c r="BD501" s="11"/>
      <c r="BE501" s="11"/>
      <c r="BH501" s="11"/>
      <c r="BI501" s="11"/>
      <c r="BJ501" s="11"/>
      <c r="BK501" s="11"/>
      <c r="BL501" s="11"/>
      <c r="BM501" s="11"/>
      <c r="BN501" s="11"/>
    </row>
    <row r="502" spans="1:66" s="1" customFormat="1" x14ac:dyDescent="0.3">
      <c r="A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118"/>
      <c r="N502" s="5"/>
      <c r="O502" s="5"/>
      <c r="P502" s="5"/>
      <c r="Q502" s="5"/>
      <c r="R502" s="5"/>
      <c r="S502" s="5"/>
      <c r="T502" s="5"/>
      <c r="U502" s="5"/>
      <c r="AA502" s="3"/>
      <c r="AB502" s="13"/>
      <c r="AC502" s="13"/>
      <c r="AD502" s="13"/>
      <c r="AE502" s="13"/>
      <c r="AF502" s="13"/>
      <c r="AG502" s="13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T502" s="107"/>
      <c r="BA502" s="11"/>
      <c r="BB502" s="11"/>
      <c r="BC502" s="11"/>
      <c r="BD502" s="11"/>
      <c r="BE502" s="11"/>
      <c r="BH502" s="11"/>
      <c r="BI502" s="11"/>
      <c r="BJ502" s="11"/>
      <c r="BK502" s="11"/>
      <c r="BL502" s="11"/>
      <c r="BM502" s="11"/>
      <c r="BN502" s="11"/>
    </row>
    <row r="503" spans="1:66" s="1" customFormat="1" x14ac:dyDescent="0.3">
      <c r="A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118"/>
      <c r="N503" s="5"/>
      <c r="O503" s="5"/>
      <c r="P503" s="5"/>
      <c r="Q503" s="5"/>
      <c r="R503" s="5"/>
      <c r="S503" s="5"/>
      <c r="T503" s="5"/>
      <c r="U503" s="5"/>
      <c r="AA503" s="3"/>
      <c r="AB503" s="13"/>
      <c r="AC503" s="13"/>
      <c r="AD503" s="13"/>
      <c r="AE503" s="13"/>
      <c r="AF503" s="13"/>
      <c r="AG503" s="13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T503" s="107"/>
      <c r="BA503" s="11"/>
      <c r="BB503" s="11"/>
      <c r="BC503" s="11"/>
      <c r="BD503" s="11"/>
      <c r="BE503" s="11"/>
      <c r="BH503" s="11"/>
      <c r="BI503" s="11"/>
      <c r="BJ503" s="11"/>
      <c r="BK503" s="11"/>
      <c r="BL503" s="11"/>
      <c r="BM503" s="11"/>
      <c r="BN503" s="11"/>
    </row>
    <row r="504" spans="1:66" s="1" customFormat="1" x14ac:dyDescent="0.3">
      <c r="A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118"/>
      <c r="N504" s="5"/>
      <c r="O504" s="5"/>
      <c r="P504" s="5"/>
      <c r="Q504" s="5"/>
      <c r="R504" s="5"/>
      <c r="S504" s="5"/>
      <c r="T504" s="5"/>
      <c r="U504" s="5"/>
      <c r="AA504" s="3"/>
      <c r="AB504" s="13"/>
      <c r="AC504" s="13"/>
      <c r="AD504" s="13"/>
      <c r="AE504" s="13"/>
      <c r="AF504" s="13"/>
      <c r="AG504" s="13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T504" s="107"/>
      <c r="BA504" s="11"/>
      <c r="BB504" s="11"/>
      <c r="BC504" s="11"/>
      <c r="BD504" s="11"/>
      <c r="BE504" s="11"/>
      <c r="BH504" s="11"/>
      <c r="BI504" s="11"/>
      <c r="BJ504" s="11"/>
      <c r="BK504" s="11"/>
      <c r="BL504" s="11"/>
      <c r="BM504" s="11"/>
      <c r="BN504" s="11"/>
    </row>
    <row r="505" spans="1:66" s="1" customFormat="1" x14ac:dyDescent="0.3">
      <c r="A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118"/>
      <c r="N505" s="5"/>
      <c r="O505" s="5"/>
      <c r="P505" s="5"/>
      <c r="Q505" s="5"/>
      <c r="R505" s="5"/>
      <c r="S505" s="5"/>
      <c r="T505" s="5"/>
      <c r="U505" s="5"/>
      <c r="AA505" s="3"/>
      <c r="AB505" s="13"/>
      <c r="AC505" s="13"/>
      <c r="AD505" s="13"/>
      <c r="AE505" s="13"/>
      <c r="AF505" s="13"/>
      <c r="AG505" s="13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T505" s="107"/>
      <c r="BA505" s="11"/>
      <c r="BB505" s="11"/>
      <c r="BC505" s="11"/>
      <c r="BD505" s="11"/>
      <c r="BE505" s="11"/>
      <c r="BH505" s="11"/>
      <c r="BI505" s="11"/>
      <c r="BJ505" s="11"/>
      <c r="BK505" s="11"/>
      <c r="BL505" s="11"/>
      <c r="BM505" s="11"/>
      <c r="BN505" s="11"/>
    </row>
    <row r="506" spans="1:66" s="1" customFormat="1" x14ac:dyDescent="0.3">
      <c r="A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118"/>
      <c r="N506" s="5"/>
      <c r="O506" s="5"/>
      <c r="P506" s="5"/>
      <c r="Q506" s="5"/>
      <c r="R506" s="5"/>
      <c r="S506" s="5"/>
      <c r="T506" s="5"/>
      <c r="U506" s="5"/>
      <c r="AA506" s="3"/>
      <c r="AB506" s="13"/>
      <c r="AC506" s="13"/>
      <c r="AD506" s="13"/>
      <c r="AE506" s="13"/>
      <c r="AF506" s="13"/>
      <c r="AG506" s="13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T506" s="107"/>
      <c r="BA506" s="11"/>
      <c r="BB506" s="11"/>
      <c r="BC506" s="11"/>
      <c r="BD506" s="11"/>
      <c r="BE506" s="11"/>
      <c r="BH506" s="11"/>
      <c r="BI506" s="11"/>
      <c r="BJ506" s="11"/>
      <c r="BK506" s="11"/>
      <c r="BL506" s="11"/>
      <c r="BM506" s="11"/>
      <c r="BN506" s="11"/>
    </row>
    <row r="507" spans="1:66" s="1" customFormat="1" x14ac:dyDescent="0.3">
      <c r="A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118"/>
      <c r="N507" s="5"/>
      <c r="O507" s="5"/>
      <c r="P507" s="5"/>
      <c r="Q507" s="5"/>
      <c r="R507" s="5"/>
      <c r="S507" s="5"/>
      <c r="T507" s="5"/>
      <c r="U507" s="5"/>
      <c r="AA507" s="3"/>
      <c r="AB507" s="13"/>
      <c r="AC507" s="13"/>
      <c r="AD507" s="13"/>
      <c r="AE507" s="13"/>
      <c r="AF507" s="13"/>
      <c r="AG507" s="13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T507" s="107"/>
      <c r="BA507" s="11"/>
      <c r="BB507" s="11"/>
      <c r="BC507" s="11"/>
      <c r="BD507" s="11"/>
      <c r="BE507" s="11"/>
      <c r="BH507" s="11"/>
      <c r="BI507" s="11"/>
      <c r="BJ507" s="11"/>
      <c r="BK507" s="11"/>
      <c r="BL507" s="11"/>
      <c r="BM507" s="11"/>
      <c r="BN507" s="11"/>
    </row>
    <row r="508" spans="1:66" s="1" customFormat="1" x14ac:dyDescent="0.3">
      <c r="A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118"/>
      <c r="N508" s="5"/>
      <c r="O508" s="5"/>
      <c r="P508" s="5"/>
      <c r="Q508" s="5"/>
      <c r="R508" s="5"/>
      <c r="S508" s="5"/>
      <c r="T508" s="5"/>
      <c r="U508" s="5"/>
      <c r="AA508" s="3"/>
      <c r="AB508" s="13"/>
      <c r="AC508" s="13"/>
      <c r="AD508" s="13"/>
      <c r="AE508" s="13"/>
      <c r="AF508" s="13"/>
      <c r="AG508" s="13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T508" s="107"/>
      <c r="BA508" s="11"/>
      <c r="BB508" s="11"/>
      <c r="BC508" s="11"/>
      <c r="BD508" s="11"/>
      <c r="BE508" s="11"/>
      <c r="BH508" s="11"/>
      <c r="BI508" s="11"/>
      <c r="BJ508" s="11"/>
      <c r="BK508" s="11"/>
      <c r="BL508" s="11"/>
      <c r="BM508" s="11"/>
      <c r="BN508" s="11"/>
    </row>
    <row r="509" spans="1:66" s="1" customFormat="1" x14ac:dyDescent="0.3">
      <c r="A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118"/>
      <c r="N509" s="5"/>
      <c r="O509" s="5"/>
      <c r="P509" s="5"/>
      <c r="Q509" s="5"/>
      <c r="R509" s="5"/>
      <c r="S509" s="5"/>
      <c r="T509" s="5"/>
      <c r="U509" s="5"/>
      <c r="AA509" s="3"/>
      <c r="AB509" s="13"/>
      <c r="AC509" s="13"/>
      <c r="AD509" s="13"/>
      <c r="AE509" s="13"/>
      <c r="AF509" s="13"/>
      <c r="AG509" s="13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T509" s="107"/>
      <c r="BA509" s="11"/>
      <c r="BB509" s="11"/>
      <c r="BC509" s="11"/>
      <c r="BD509" s="11"/>
      <c r="BE509" s="11"/>
      <c r="BH509" s="11"/>
      <c r="BI509" s="11"/>
      <c r="BJ509" s="11"/>
      <c r="BK509" s="11"/>
      <c r="BL509" s="11"/>
      <c r="BM509" s="11"/>
      <c r="BN509" s="11"/>
    </row>
    <row r="510" spans="1:66" s="1" customFormat="1" x14ac:dyDescent="0.3">
      <c r="A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118"/>
      <c r="N510" s="5"/>
      <c r="O510" s="5"/>
      <c r="P510" s="5"/>
      <c r="Q510" s="5"/>
      <c r="R510" s="5"/>
      <c r="S510" s="5"/>
      <c r="T510" s="5"/>
      <c r="U510" s="5"/>
      <c r="AA510" s="3"/>
      <c r="AB510" s="13"/>
      <c r="AC510" s="13"/>
      <c r="AD510" s="13"/>
      <c r="AE510" s="13"/>
      <c r="AF510" s="13"/>
      <c r="AG510" s="13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T510" s="107"/>
      <c r="BA510" s="11"/>
      <c r="BB510" s="11"/>
      <c r="BC510" s="11"/>
      <c r="BD510" s="11"/>
      <c r="BE510" s="11"/>
      <c r="BH510" s="11"/>
      <c r="BI510" s="11"/>
      <c r="BJ510" s="11"/>
      <c r="BK510" s="11"/>
      <c r="BL510" s="11"/>
      <c r="BM510" s="11"/>
      <c r="BN510" s="11"/>
    </row>
    <row r="511" spans="1:66" s="1" customFormat="1" x14ac:dyDescent="0.3">
      <c r="A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118"/>
      <c r="N511" s="5"/>
      <c r="O511" s="5"/>
      <c r="P511" s="5"/>
      <c r="Q511" s="5"/>
      <c r="R511" s="5"/>
      <c r="S511" s="5"/>
      <c r="T511" s="5"/>
      <c r="U511" s="5"/>
      <c r="AA511" s="3"/>
      <c r="AB511" s="13"/>
      <c r="AC511" s="13"/>
      <c r="AD511" s="13"/>
      <c r="AE511" s="13"/>
      <c r="AF511" s="13"/>
      <c r="AG511" s="13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T511" s="107"/>
      <c r="BA511" s="11"/>
      <c r="BB511" s="11"/>
      <c r="BC511" s="11"/>
      <c r="BD511" s="11"/>
      <c r="BE511" s="11"/>
      <c r="BH511" s="11"/>
      <c r="BI511" s="11"/>
      <c r="BJ511" s="11"/>
      <c r="BK511" s="11"/>
      <c r="BL511" s="11"/>
      <c r="BM511" s="11"/>
      <c r="BN511" s="11"/>
    </row>
    <row r="512" spans="1:66" s="1" customFormat="1" x14ac:dyDescent="0.3">
      <c r="A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118"/>
      <c r="N512" s="5"/>
      <c r="O512" s="5"/>
      <c r="P512" s="5"/>
      <c r="Q512" s="5"/>
      <c r="R512" s="5"/>
      <c r="S512" s="5"/>
      <c r="T512" s="5"/>
      <c r="U512" s="5"/>
      <c r="AA512" s="3"/>
      <c r="AB512" s="13"/>
      <c r="AC512" s="13"/>
      <c r="AD512" s="13"/>
      <c r="AE512" s="13"/>
      <c r="AF512" s="13"/>
      <c r="AG512" s="13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T512" s="107"/>
      <c r="BA512" s="11"/>
      <c r="BB512" s="11"/>
      <c r="BC512" s="11"/>
      <c r="BD512" s="11"/>
      <c r="BE512" s="11"/>
      <c r="BH512" s="11"/>
      <c r="BI512" s="11"/>
      <c r="BJ512" s="11"/>
      <c r="BK512" s="11"/>
      <c r="BL512" s="11"/>
      <c r="BM512" s="11"/>
      <c r="BN512" s="11"/>
    </row>
    <row r="513" spans="1:66" s="1" customFormat="1" x14ac:dyDescent="0.3">
      <c r="A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118"/>
      <c r="N513" s="5"/>
      <c r="O513" s="5"/>
      <c r="P513" s="5"/>
      <c r="Q513" s="5"/>
      <c r="R513" s="5"/>
      <c r="S513" s="5"/>
      <c r="T513" s="5"/>
      <c r="U513" s="5"/>
      <c r="AA513" s="3"/>
      <c r="AB513" s="13"/>
      <c r="AC513" s="13"/>
      <c r="AD513" s="13"/>
      <c r="AE513" s="13"/>
      <c r="AF513" s="13"/>
      <c r="AG513" s="13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T513" s="107"/>
      <c r="BA513" s="11"/>
      <c r="BB513" s="11"/>
      <c r="BC513" s="11"/>
      <c r="BD513" s="11"/>
      <c r="BE513" s="11"/>
      <c r="BH513" s="11"/>
      <c r="BI513" s="11"/>
      <c r="BJ513" s="11"/>
      <c r="BK513" s="11"/>
      <c r="BL513" s="11"/>
      <c r="BM513" s="11"/>
      <c r="BN513" s="11"/>
    </row>
    <row r="514" spans="1:66" s="1" customFormat="1" x14ac:dyDescent="0.3">
      <c r="A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118"/>
      <c r="N514" s="5"/>
      <c r="O514" s="5"/>
      <c r="P514" s="5"/>
      <c r="Q514" s="5"/>
      <c r="R514" s="5"/>
      <c r="S514" s="5"/>
      <c r="T514" s="5"/>
      <c r="U514" s="5"/>
      <c r="AA514" s="3"/>
      <c r="AB514" s="13"/>
      <c r="AC514" s="13"/>
      <c r="AD514" s="13"/>
      <c r="AE514" s="13"/>
      <c r="AF514" s="13"/>
      <c r="AG514" s="13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T514" s="107"/>
      <c r="BA514" s="11"/>
      <c r="BB514" s="11"/>
      <c r="BC514" s="11"/>
      <c r="BD514" s="11"/>
      <c r="BE514" s="11"/>
      <c r="BH514" s="11"/>
      <c r="BI514" s="11"/>
      <c r="BJ514" s="11"/>
      <c r="BK514" s="11"/>
      <c r="BL514" s="11"/>
      <c r="BM514" s="11"/>
      <c r="BN514" s="11"/>
    </row>
    <row r="515" spans="1:66" s="1" customFormat="1" x14ac:dyDescent="0.3">
      <c r="A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118"/>
      <c r="N515" s="5"/>
      <c r="O515" s="5"/>
      <c r="P515" s="5"/>
      <c r="Q515" s="5"/>
      <c r="R515" s="5"/>
      <c r="S515" s="5"/>
      <c r="T515" s="5"/>
      <c r="U515" s="5"/>
      <c r="AA515" s="3"/>
      <c r="AB515" s="13"/>
      <c r="AC515" s="13"/>
      <c r="AD515" s="13"/>
      <c r="AE515" s="13"/>
      <c r="AF515" s="13"/>
      <c r="AG515" s="13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T515" s="107"/>
      <c r="BA515" s="11"/>
      <c r="BB515" s="11"/>
      <c r="BC515" s="11"/>
      <c r="BD515" s="11"/>
      <c r="BE515" s="11"/>
      <c r="BH515" s="11"/>
      <c r="BI515" s="11"/>
      <c r="BJ515" s="11"/>
      <c r="BK515" s="11"/>
      <c r="BL515" s="11"/>
      <c r="BM515" s="11"/>
      <c r="BN515" s="11"/>
    </row>
    <row r="516" spans="1:66" s="1" customFormat="1" x14ac:dyDescent="0.3">
      <c r="A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118"/>
      <c r="N516" s="5"/>
      <c r="O516" s="5"/>
      <c r="P516" s="5"/>
      <c r="Q516" s="5"/>
      <c r="R516" s="5"/>
      <c r="S516" s="5"/>
      <c r="T516" s="5"/>
      <c r="U516" s="5"/>
      <c r="AA516" s="3"/>
      <c r="AB516" s="13"/>
      <c r="AC516" s="13"/>
      <c r="AD516" s="13"/>
      <c r="AE516" s="13"/>
      <c r="AF516" s="13"/>
      <c r="AG516" s="13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T516" s="107"/>
      <c r="BA516" s="11"/>
      <c r="BB516" s="11"/>
      <c r="BC516" s="11"/>
      <c r="BD516" s="11"/>
      <c r="BE516" s="11"/>
      <c r="BH516" s="11"/>
      <c r="BI516" s="11"/>
      <c r="BJ516" s="11"/>
      <c r="BK516" s="11"/>
      <c r="BL516" s="11"/>
      <c r="BM516" s="11"/>
      <c r="BN516" s="11"/>
    </row>
    <row r="517" spans="1:66" s="1" customFormat="1" x14ac:dyDescent="0.3">
      <c r="A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118"/>
      <c r="N517" s="5"/>
      <c r="O517" s="5"/>
      <c r="P517" s="5"/>
      <c r="Q517" s="5"/>
      <c r="R517" s="5"/>
      <c r="S517" s="5"/>
      <c r="T517" s="5"/>
      <c r="U517" s="5"/>
      <c r="AA517" s="3"/>
      <c r="AB517" s="13"/>
      <c r="AC517" s="13"/>
      <c r="AD517" s="13"/>
      <c r="AE517" s="13"/>
      <c r="AF517" s="13"/>
      <c r="AG517" s="13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T517" s="107"/>
      <c r="BA517" s="11"/>
      <c r="BB517" s="11"/>
      <c r="BC517" s="11"/>
      <c r="BD517" s="11"/>
      <c r="BE517" s="11"/>
      <c r="BH517" s="11"/>
      <c r="BI517" s="11"/>
      <c r="BJ517" s="11"/>
      <c r="BK517" s="11"/>
      <c r="BL517" s="11"/>
      <c r="BM517" s="11"/>
      <c r="BN517" s="11"/>
    </row>
    <row r="518" spans="1:66" s="1" customFormat="1" x14ac:dyDescent="0.3">
      <c r="A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118"/>
      <c r="N518" s="5"/>
      <c r="O518" s="5"/>
      <c r="P518" s="5"/>
      <c r="Q518" s="5"/>
      <c r="R518" s="5"/>
      <c r="S518" s="5"/>
      <c r="T518" s="5"/>
      <c r="U518" s="5"/>
      <c r="AA518" s="3"/>
      <c r="AB518" s="13"/>
      <c r="AC518" s="13"/>
      <c r="AD518" s="13"/>
      <c r="AE518" s="13"/>
      <c r="AF518" s="13"/>
      <c r="AG518" s="13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T518" s="107"/>
      <c r="BA518" s="11"/>
      <c r="BB518" s="11"/>
      <c r="BC518" s="11"/>
      <c r="BD518" s="11"/>
      <c r="BE518" s="11"/>
      <c r="BH518" s="11"/>
      <c r="BI518" s="11"/>
      <c r="BJ518" s="11"/>
      <c r="BK518" s="11"/>
      <c r="BL518" s="11"/>
      <c r="BM518" s="11"/>
      <c r="BN518" s="11"/>
    </row>
    <row r="519" spans="1:66" s="1" customFormat="1" x14ac:dyDescent="0.3">
      <c r="A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118"/>
      <c r="N519" s="5"/>
      <c r="O519" s="5"/>
      <c r="P519" s="5"/>
      <c r="Q519" s="5"/>
      <c r="R519" s="5"/>
      <c r="S519" s="5"/>
      <c r="T519" s="5"/>
      <c r="U519" s="5"/>
      <c r="AA519" s="3"/>
      <c r="AB519" s="13"/>
      <c r="AC519" s="13"/>
      <c r="AD519" s="13"/>
      <c r="AE519" s="13"/>
      <c r="AF519" s="13"/>
      <c r="AG519" s="13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T519" s="107"/>
      <c r="BA519" s="11"/>
      <c r="BB519" s="11"/>
      <c r="BC519" s="11"/>
      <c r="BD519" s="11"/>
      <c r="BE519" s="11"/>
      <c r="BH519" s="11"/>
      <c r="BI519" s="11"/>
      <c r="BJ519" s="11"/>
      <c r="BK519" s="11"/>
      <c r="BL519" s="11"/>
      <c r="BM519" s="11"/>
      <c r="BN519" s="11"/>
    </row>
    <row r="520" spans="1:66" s="1" customFormat="1" x14ac:dyDescent="0.3">
      <c r="A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118"/>
      <c r="N520" s="5"/>
      <c r="O520" s="5"/>
      <c r="P520" s="5"/>
      <c r="Q520" s="5"/>
      <c r="R520" s="5"/>
      <c r="S520" s="5"/>
      <c r="T520" s="5"/>
      <c r="U520" s="5"/>
      <c r="AA520" s="3"/>
      <c r="AB520" s="13"/>
      <c r="AC520" s="13"/>
      <c r="AD520" s="13"/>
      <c r="AE520" s="13"/>
      <c r="AF520" s="13"/>
      <c r="AG520" s="13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T520" s="107"/>
      <c r="BA520" s="11"/>
      <c r="BB520" s="11"/>
      <c r="BC520" s="11"/>
      <c r="BD520" s="11"/>
      <c r="BE520" s="11"/>
      <c r="BH520" s="11"/>
      <c r="BI520" s="11"/>
      <c r="BJ520" s="11"/>
      <c r="BK520" s="11"/>
      <c r="BL520" s="11"/>
      <c r="BM520" s="11"/>
      <c r="BN520" s="11"/>
    </row>
    <row r="521" spans="1:66" s="1" customFormat="1" x14ac:dyDescent="0.3">
      <c r="A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118"/>
      <c r="N521" s="5"/>
      <c r="O521" s="5"/>
      <c r="P521" s="5"/>
      <c r="Q521" s="5"/>
      <c r="R521" s="5"/>
      <c r="S521" s="5"/>
      <c r="T521" s="5"/>
      <c r="U521" s="5"/>
      <c r="AA521" s="3"/>
      <c r="AB521" s="13"/>
      <c r="AC521" s="13"/>
      <c r="AD521" s="13"/>
      <c r="AE521" s="13"/>
      <c r="AF521" s="13"/>
      <c r="AG521" s="13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T521" s="107"/>
      <c r="BA521" s="11"/>
      <c r="BB521" s="11"/>
      <c r="BC521" s="11"/>
      <c r="BD521" s="11"/>
      <c r="BE521" s="11"/>
      <c r="BH521" s="11"/>
      <c r="BI521" s="11"/>
      <c r="BJ521" s="11"/>
      <c r="BK521" s="11"/>
      <c r="BL521" s="11"/>
      <c r="BM521" s="11"/>
      <c r="BN521" s="11"/>
    </row>
    <row r="522" spans="1:66" s="1" customFormat="1" x14ac:dyDescent="0.3">
      <c r="A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118"/>
      <c r="N522" s="5"/>
      <c r="O522" s="5"/>
      <c r="P522" s="5"/>
      <c r="Q522" s="5"/>
      <c r="R522" s="5"/>
      <c r="S522" s="5"/>
      <c r="T522" s="5"/>
      <c r="U522" s="5"/>
      <c r="AA522" s="3"/>
      <c r="AB522" s="13"/>
      <c r="AC522" s="13"/>
      <c r="AD522" s="13"/>
      <c r="AE522" s="13"/>
      <c r="AF522" s="13"/>
      <c r="AG522" s="13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T522" s="107"/>
      <c r="BA522" s="11"/>
      <c r="BB522" s="11"/>
      <c r="BC522" s="11"/>
      <c r="BD522" s="11"/>
      <c r="BE522" s="11"/>
      <c r="BH522" s="11"/>
      <c r="BI522" s="11"/>
      <c r="BJ522" s="11"/>
      <c r="BK522" s="11"/>
      <c r="BL522" s="11"/>
      <c r="BM522" s="11"/>
      <c r="BN522" s="11"/>
    </row>
    <row r="523" spans="1:66" s="1" customFormat="1" x14ac:dyDescent="0.3">
      <c r="A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118"/>
      <c r="N523" s="5"/>
      <c r="O523" s="5"/>
      <c r="P523" s="5"/>
      <c r="Q523" s="5"/>
      <c r="R523" s="5"/>
      <c r="S523" s="5"/>
      <c r="T523" s="5"/>
      <c r="U523" s="5"/>
      <c r="AA523" s="3"/>
      <c r="AB523" s="13"/>
      <c r="AC523" s="13"/>
      <c r="AD523" s="13"/>
      <c r="AE523" s="13"/>
      <c r="AF523" s="13"/>
      <c r="AG523" s="13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T523" s="107"/>
      <c r="BA523" s="11"/>
      <c r="BB523" s="11"/>
      <c r="BC523" s="11"/>
      <c r="BD523" s="11"/>
      <c r="BE523" s="11"/>
      <c r="BH523" s="11"/>
      <c r="BI523" s="11"/>
      <c r="BJ523" s="11"/>
      <c r="BK523" s="11"/>
      <c r="BL523" s="11"/>
      <c r="BM523" s="11"/>
      <c r="BN523" s="11"/>
    </row>
    <row r="524" spans="1:66" s="1" customFormat="1" x14ac:dyDescent="0.3">
      <c r="A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118"/>
      <c r="N524" s="5"/>
      <c r="O524" s="5"/>
      <c r="P524" s="5"/>
      <c r="Q524" s="5"/>
      <c r="R524" s="5"/>
      <c r="S524" s="5"/>
      <c r="T524" s="5"/>
      <c r="U524" s="5"/>
      <c r="AA524" s="3"/>
      <c r="AB524" s="13"/>
      <c r="AC524" s="13"/>
      <c r="AD524" s="13"/>
      <c r="AE524" s="13"/>
      <c r="AF524" s="13"/>
      <c r="AG524" s="13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T524" s="107"/>
      <c r="BA524" s="11"/>
      <c r="BB524" s="11"/>
      <c r="BC524" s="11"/>
      <c r="BD524" s="11"/>
      <c r="BE524" s="11"/>
      <c r="BH524" s="11"/>
      <c r="BI524" s="11"/>
      <c r="BJ524" s="11"/>
      <c r="BK524" s="11"/>
      <c r="BL524" s="11"/>
      <c r="BM524" s="11"/>
      <c r="BN524" s="11"/>
    </row>
    <row r="525" spans="1:66" s="1" customFormat="1" x14ac:dyDescent="0.3">
      <c r="A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118"/>
      <c r="N525" s="5"/>
      <c r="O525" s="5"/>
      <c r="P525" s="5"/>
      <c r="Q525" s="5"/>
      <c r="R525" s="5"/>
      <c r="S525" s="5"/>
      <c r="T525" s="5"/>
      <c r="U525" s="5"/>
      <c r="AA525" s="3"/>
      <c r="AB525" s="13"/>
      <c r="AC525" s="13"/>
      <c r="AD525" s="13"/>
      <c r="AE525" s="13"/>
      <c r="AF525" s="13"/>
      <c r="AG525" s="13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T525" s="107"/>
      <c r="BA525" s="11"/>
      <c r="BB525" s="11"/>
      <c r="BC525" s="11"/>
      <c r="BD525" s="11"/>
      <c r="BE525" s="11"/>
      <c r="BH525" s="11"/>
      <c r="BI525" s="11"/>
      <c r="BJ525" s="11"/>
      <c r="BK525" s="11"/>
      <c r="BL525" s="11"/>
      <c r="BM525" s="11"/>
      <c r="BN525" s="11"/>
    </row>
    <row r="526" spans="1:66" s="1" customFormat="1" x14ac:dyDescent="0.3">
      <c r="A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118"/>
      <c r="N526" s="5"/>
      <c r="O526" s="5"/>
      <c r="P526" s="5"/>
      <c r="Q526" s="5"/>
      <c r="R526" s="5"/>
      <c r="S526" s="5"/>
      <c r="T526" s="5"/>
      <c r="U526" s="5"/>
      <c r="AA526" s="3"/>
      <c r="AB526" s="13"/>
      <c r="AC526" s="13"/>
      <c r="AD526" s="13"/>
      <c r="AE526" s="13"/>
      <c r="AF526" s="13"/>
      <c r="AG526" s="13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T526" s="107"/>
      <c r="BA526" s="11"/>
      <c r="BB526" s="11"/>
      <c r="BC526" s="11"/>
      <c r="BD526" s="11"/>
      <c r="BE526" s="11"/>
      <c r="BH526" s="11"/>
      <c r="BI526" s="11"/>
      <c r="BJ526" s="11"/>
      <c r="BK526" s="11"/>
      <c r="BL526" s="11"/>
      <c r="BM526" s="11"/>
      <c r="BN526" s="11"/>
    </row>
    <row r="527" spans="1:66" s="1" customFormat="1" x14ac:dyDescent="0.3">
      <c r="A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118"/>
      <c r="N527" s="5"/>
      <c r="O527" s="5"/>
      <c r="P527" s="5"/>
      <c r="Q527" s="5"/>
      <c r="R527" s="5"/>
      <c r="S527" s="5"/>
      <c r="T527" s="5"/>
      <c r="U527" s="5"/>
      <c r="AA527" s="3"/>
      <c r="AB527" s="13"/>
      <c r="AC527" s="13"/>
      <c r="AD527" s="13"/>
      <c r="AE527" s="13"/>
      <c r="AF527" s="13"/>
      <c r="AG527" s="13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T527" s="107"/>
      <c r="BA527" s="11"/>
      <c r="BB527" s="11"/>
      <c r="BC527" s="11"/>
      <c r="BD527" s="11"/>
      <c r="BE527" s="11"/>
      <c r="BH527" s="11"/>
      <c r="BI527" s="11"/>
      <c r="BJ527" s="11"/>
      <c r="BK527" s="11"/>
      <c r="BL527" s="11"/>
      <c r="BM527" s="11"/>
      <c r="BN527" s="11"/>
    </row>
    <row r="528" spans="1:66" s="1" customFormat="1" x14ac:dyDescent="0.3">
      <c r="A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118"/>
      <c r="N528" s="5"/>
      <c r="O528" s="5"/>
      <c r="P528" s="5"/>
      <c r="Q528" s="5"/>
      <c r="R528" s="5"/>
      <c r="S528" s="5"/>
      <c r="T528" s="5"/>
      <c r="U528" s="5"/>
      <c r="AA528" s="3"/>
      <c r="AB528" s="13"/>
      <c r="AC528" s="13"/>
      <c r="AD528" s="13"/>
      <c r="AE528" s="13"/>
      <c r="AF528" s="13"/>
      <c r="AG528" s="13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T528" s="107"/>
      <c r="BA528" s="11"/>
      <c r="BB528" s="11"/>
      <c r="BC528" s="11"/>
      <c r="BD528" s="11"/>
      <c r="BE528" s="11"/>
      <c r="BH528" s="11"/>
      <c r="BI528" s="11"/>
      <c r="BJ528" s="11"/>
      <c r="BK528" s="11"/>
      <c r="BL528" s="11"/>
      <c r="BM528" s="11"/>
      <c r="BN528" s="11"/>
    </row>
    <row r="529" spans="1:66" s="1" customFormat="1" x14ac:dyDescent="0.3">
      <c r="A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118"/>
      <c r="N529" s="5"/>
      <c r="O529" s="5"/>
      <c r="P529" s="5"/>
      <c r="Q529" s="5"/>
      <c r="R529" s="5"/>
      <c r="S529" s="5"/>
      <c r="T529" s="5"/>
      <c r="U529" s="5"/>
      <c r="AA529" s="3"/>
      <c r="AB529" s="13"/>
      <c r="AC529" s="13"/>
      <c r="AD529" s="13"/>
      <c r="AE529" s="13"/>
      <c r="AF529" s="13"/>
      <c r="AG529" s="13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T529" s="107"/>
      <c r="BA529" s="11"/>
      <c r="BB529" s="11"/>
      <c r="BC529" s="11"/>
      <c r="BD529" s="11"/>
      <c r="BE529" s="11"/>
      <c r="BH529" s="11"/>
      <c r="BI529" s="11"/>
      <c r="BJ529" s="11"/>
      <c r="BK529" s="11"/>
      <c r="BL529" s="11"/>
      <c r="BM529" s="11"/>
      <c r="BN529" s="11"/>
    </row>
    <row r="530" spans="1:66" s="1" customFormat="1" x14ac:dyDescent="0.3">
      <c r="A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118"/>
      <c r="N530" s="5"/>
      <c r="O530" s="5"/>
      <c r="P530" s="5"/>
      <c r="Q530" s="5"/>
      <c r="R530" s="5"/>
      <c r="S530" s="5"/>
      <c r="T530" s="5"/>
      <c r="U530" s="5"/>
      <c r="AA530" s="3"/>
      <c r="AB530" s="13"/>
      <c r="AC530" s="13"/>
      <c r="AD530" s="13"/>
      <c r="AE530" s="13"/>
      <c r="AF530" s="13"/>
      <c r="AG530" s="13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T530" s="107"/>
      <c r="BA530" s="11"/>
      <c r="BB530" s="11"/>
      <c r="BC530" s="11"/>
      <c r="BD530" s="11"/>
      <c r="BE530" s="11"/>
      <c r="BH530" s="11"/>
      <c r="BI530" s="11"/>
      <c r="BJ530" s="11"/>
      <c r="BK530" s="11"/>
      <c r="BL530" s="11"/>
      <c r="BM530" s="11"/>
      <c r="BN530" s="11"/>
    </row>
    <row r="531" spans="1:66" s="1" customFormat="1" x14ac:dyDescent="0.3">
      <c r="A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118"/>
      <c r="N531" s="5"/>
      <c r="O531" s="5"/>
      <c r="P531" s="5"/>
      <c r="Q531" s="5"/>
      <c r="R531" s="5"/>
      <c r="S531" s="5"/>
      <c r="T531" s="5"/>
      <c r="U531" s="5"/>
      <c r="AA531" s="3"/>
      <c r="AB531" s="13"/>
      <c r="AC531" s="13"/>
      <c r="AD531" s="13"/>
      <c r="AE531" s="13"/>
      <c r="AF531" s="13"/>
      <c r="AG531" s="13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T531" s="107"/>
      <c r="BA531" s="11"/>
      <c r="BB531" s="11"/>
      <c r="BC531" s="11"/>
      <c r="BD531" s="11"/>
      <c r="BE531" s="11"/>
      <c r="BH531" s="11"/>
      <c r="BI531" s="11"/>
      <c r="BJ531" s="11"/>
      <c r="BK531" s="11"/>
      <c r="BL531" s="11"/>
      <c r="BM531" s="11"/>
      <c r="BN531" s="11"/>
    </row>
    <row r="532" spans="1:66" s="1" customFormat="1" x14ac:dyDescent="0.3">
      <c r="A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118"/>
      <c r="N532" s="5"/>
      <c r="O532" s="5"/>
      <c r="P532" s="5"/>
      <c r="Q532" s="5"/>
      <c r="R532" s="5"/>
      <c r="S532" s="5"/>
      <c r="T532" s="5"/>
      <c r="U532" s="5"/>
      <c r="AA532" s="3"/>
      <c r="AB532" s="13"/>
      <c r="AC532" s="13"/>
      <c r="AD532" s="13"/>
      <c r="AE532" s="13"/>
      <c r="AF532" s="13"/>
      <c r="AG532" s="13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T532" s="107"/>
      <c r="BA532" s="11"/>
      <c r="BB532" s="11"/>
      <c r="BC532" s="11"/>
      <c r="BD532" s="11"/>
      <c r="BE532" s="11"/>
      <c r="BH532" s="11"/>
      <c r="BI532" s="11"/>
      <c r="BJ532" s="11"/>
      <c r="BK532" s="11"/>
      <c r="BL532" s="11"/>
      <c r="BM532" s="11"/>
      <c r="BN532" s="11"/>
    </row>
    <row r="533" spans="1:66" s="1" customFormat="1" x14ac:dyDescent="0.3">
      <c r="A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118"/>
      <c r="N533" s="5"/>
      <c r="O533" s="5"/>
      <c r="P533" s="5"/>
      <c r="Q533" s="5"/>
      <c r="R533" s="5"/>
      <c r="S533" s="5"/>
      <c r="T533" s="5"/>
      <c r="U533" s="5"/>
      <c r="AA533" s="3"/>
      <c r="AB533" s="13"/>
      <c r="AC533" s="13"/>
      <c r="AD533" s="13"/>
      <c r="AE533" s="13"/>
      <c r="AF533" s="13"/>
      <c r="AG533" s="13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T533" s="107"/>
      <c r="BA533" s="11"/>
      <c r="BB533" s="11"/>
      <c r="BC533" s="11"/>
      <c r="BD533" s="11"/>
      <c r="BE533" s="11"/>
      <c r="BH533" s="11"/>
      <c r="BI533" s="11"/>
      <c r="BJ533" s="11"/>
      <c r="BK533" s="11"/>
      <c r="BL533" s="11"/>
      <c r="BM533" s="11"/>
      <c r="BN533" s="11"/>
    </row>
    <row r="534" spans="1:66" s="1" customFormat="1" x14ac:dyDescent="0.3">
      <c r="A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118"/>
      <c r="N534" s="5"/>
      <c r="O534" s="5"/>
      <c r="P534" s="5"/>
      <c r="Q534" s="5"/>
      <c r="R534" s="5"/>
      <c r="S534" s="5"/>
      <c r="T534" s="5"/>
      <c r="U534" s="5"/>
      <c r="AA534" s="3"/>
      <c r="AB534" s="13"/>
      <c r="AC534" s="13"/>
      <c r="AD534" s="13"/>
      <c r="AE534" s="13"/>
      <c r="AF534" s="13"/>
      <c r="AG534" s="13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T534" s="107"/>
      <c r="BA534" s="11"/>
      <c r="BB534" s="11"/>
      <c r="BC534" s="11"/>
      <c r="BD534" s="11"/>
      <c r="BE534" s="11"/>
      <c r="BH534" s="11"/>
      <c r="BI534" s="11"/>
      <c r="BJ534" s="11"/>
      <c r="BK534" s="11"/>
      <c r="BL534" s="11"/>
      <c r="BM534" s="11"/>
      <c r="BN534" s="11"/>
    </row>
    <row r="535" spans="1:66" s="1" customFormat="1" x14ac:dyDescent="0.3">
      <c r="A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118"/>
      <c r="N535" s="5"/>
      <c r="O535" s="5"/>
      <c r="P535" s="5"/>
      <c r="Q535" s="5"/>
      <c r="R535" s="5"/>
      <c r="S535" s="5"/>
      <c r="T535" s="5"/>
      <c r="U535" s="5"/>
      <c r="AA535" s="3"/>
      <c r="AB535" s="13"/>
      <c r="AC535" s="13"/>
      <c r="AD535" s="13"/>
      <c r="AE535" s="13"/>
      <c r="AF535" s="13"/>
      <c r="AG535" s="13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T535" s="107"/>
      <c r="BA535" s="11"/>
      <c r="BB535" s="11"/>
      <c r="BC535" s="11"/>
      <c r="BD535" s="11"/>
      <c r="BE535" s="11"/>
      <c r="BH535" s="11"/>
      <c r="BI535" s="11"/>
      <c r="BJ535" s="11"/>
      <c r="BK535" s="11"/>
      <c r="BL535" s="11"/>
      <c r="BM535" s="11"/>
      <c r="BN535" s="11"/>
    </row>
    <row r="536" spans="1:66" s="1" customFormat="1" x14ac:dyDescent="0.3">
      <c r="A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118"/>
      <c r="N536" s="5"/>
      <c r="O536" s="5"/>
      <c r="P536" s="5"/>
      <c r="Q536" s="5"/>
      <c r="R536" s="5"/>
      <c r="S536" s="5"/>
      <c r="T536" s="5"/>
      <c r="U536" s="5"/>
      <c r="AA536" s="3"/>
      <c r="AB536" s="13"/>
      <c r="AC536" s="13"/>
      <c r="AD536" s="13"/>
      <c r="AE536" s="13"/>
      <c r="AF536" s="13"/>
      <c r="AG536" s="13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T536" s="107"/>
      <c r="BA536" s="11"/>
      <c r="BB536" s="11"/>
      <c r="BC536" s="11"/>
      <c r="BD536" s="11"/>
      <c r="BE536" s="11"/>
      <c r="BH536" s="11"/>
      <c r="BI536" s="11"/>
      <c r="BJ536" s="11"/>
      <c r="BK536" s="11"/>
      <c r="BL536" s="11"/>
      <c r="BM536" s="11"/>
      <c r="BN536" s="11"/>
    </row>
    <row r="537" spans="1:66" s="1" customFormat="1" x14ac:dyDescent="0.3">
      <c r="A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118"/>
      <c r="N537" s="5"/>
      <c r="O537" s="5"/>
      <c r="P537" s="5"/>
      <c r="Q537" s="5"/>
      <c r="R537" s="5"/>
      <c r="S537" s="5"/>
      <c r="T537" s="5"/>
      <c r="U537" s="5"/>
      <c r="AA537" s="3"/>
      <c r="AB537" s="13"/>
      <c r="AC537" s="13"/>
      <c r="AD537" s="13"/>
      <c r="AE537" s="13"/>
      <c r="AF537" s="13"/>
      <c r="AG537" s="13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T537" s="107"/>
      <c r="BA537" s="11"/>
      <c r="BB537" s="11"/>
      <c r="BC537" s="11"/>
      <c r="BD537" s="11"/>
      <c r="BE537" s="11"/>
      <c r="BH537" s="11"/>
      <c r="BI537" s="11"/>
      <c r="BJ537" s="11"/>
      <c r="BK537" s="11"/>
      <c r="BL537" s="11"/>
      <c r="BM537" s="11"/>
      <c r="BN537" s="11"/>
    </row>
    <row r="538" spans="1:66" s="1" customFormat="1" x14ac:dyDescent="0.3">
      <c r="A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118"/>
      <c r="N538" s="5"/>
      <c r="O538" s="5"/>
      <c r="P538" s="5"/>
      <c r="Q538" s="5"/>
      <c r="R538" s="5"/>
      <c r="S538" s="5"/>
      <c r="T538" s="5"/>
      <c r="U538" s="5"/>
      <c r="AA538" s="3"/>
      <c r="AB538" s="13"/>
      <c r="AC538" s="13"/>
      <c r="AD538" s="13"/>
      <c r="AE538" s="13"/>
      <c r="AF538" s="13"/>
      <c r="AG538" s="13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T538" s="107"/>
      <c r="BA538" s="11"/>
      <c r="BB538" s="11"/>
      <c r="BC538" s="11"/>
      <c r="BD538" s="11"/>
      <c r="BE538" s="11"/>
      <c r="BH538" s="11"/>
      <c r="BI538" s="11"/>
      <c r="BJ538" s="11"/>
      <c r="BK538" s="11"/>
      <c r="BL538" s="11"/>
      <c r="BM538" s="11"/>
      <c r="BN538" s="11"/>
    </row>
    <row r="539" spans="1:66" s="1" customFormat="1" x14ac:dyDescent="0.3">
      <c r="A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118"/>
      <c r="N539" s="5"/>
      <c r="O539" s="5"/>
      <c r="P539" s="5"/>
      <c r="Q539" s="5"/>
      <c r="R539" s="5"/>
      <c r="S539" s="5"/>
      <c r="T539" s="5"/>
      <c r="U539" s="5"/>
      <c r="AA539" s="3"/>
      <c r="AB539" s="13"/>
      <c r="AC539" s="13"/>
      <c r="AD539" s="13"/>
      <c r="AE539" s="13"/>
      <c r="AF539" s="13"/>
      <c r="AG539" s="13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T539" s="107"/>
      <c r="BA539" s="11"/>
      <c r="BB539" s="11"/>
      <c r="BC539" s="11"/>
      <c r="BD539" s="11"/>
      <c r="BE539" s="11"/>
      <c r="BH539" s="11"/>
      <c r="BI539" s="11"/>
      <c r="BJ539" s="11"/>
      <c r="BK539" s="11"/>
      <c r="BL539" s="11"/>
      <c r="BM539" s="11"/>
      <c r="BN539" s="11"/>
    </row>
    <row r="540" spans="1:66" s="1" customFormat="1" x14ac:dyDescent="0.3">
      <c r="A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118"/>
      <c r="N540" s="5"/>
      <c r="O540" s="5"/>
      <c r="P540" s="5"/>
      <c r="Q540" s="5"/>
      <c r="R540" s="5"/>
      <c r="S540" s="5"/>
      <c r="T540" s="5"/>
      <c r="U540" s="5"/>
      <c r="AA540" s="3"/>
      <c r="AB540" s="13"/>
      <c r="AC540" s="13"/>
      <c r="AD540" s="13"/>
      <c r="AE540" s="13"/>
      <c r="AF540" s="13"/>
      <c r="AG540" s="13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T540" s="107"/>
      <c r="BA540" s="11"/>
      <c r="BB540" s="11"/>
      <c r="BC540" s="11"/>
      <c r="BD540" s="11"/>
      <c r="BE540" s="11"/>
      <c r="BH540" s="11"/>
      <c r="BI540" s="11"/>
      <c r="BJ540" s="11"/>
      <c r="BK540" s="11"/>
      <c r="BL540" s="11"/>
      <c r="BM540" s="11"/>
      <c r="BN540" s="11"/>
    </row>
    <row r="541" spans="1:66" s="1" customFormat="1" x14ac:dyDescent="0.3">
      <c r="A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118"/>
      <c r="N541" s="5"/>
      <c r="O541" s="5"/>
      <c r="P541" s="5"/>
      <c r="Q541" s="5"/>
      <c r="R541" s="5"/>
      <c r="S541" s="5"/>
      <c r="T541" s="5"/>
      <c r="U541" s="5"/>
      <c r="AA541" s="3"/>
      <c r="AB541" s="13"/>
      <c r="AC541" s="13"/>
      <c r="AD541" s="13"/>
      <c r="AE541" s="13"/>
      <c r="AF541" s="13"/>
      <c r="AG541" s="13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T541" s="107"/>
      <c r="BA541" s="11"/>
      <c r="BB541" s="11"/>
      <c r="BC541" s="11"/>
      <c r="BD541" s="11"/>
      <c r="BE541" s="11"/>
      <c r="BH541" s="11"/>
      <c r="BI541" s="11"/>
      <c r="BJ541" s="11"/>
      <c r="BK541" s="11"/>
      <c r="BL541" s="11"/>
      <c r="BM541" s="11"/>
      <c r="BN541" s="11"/>
    </row>
    <row r="542" spans="1:66" s="1" customFormat="1" x14ac:dyDescent="0.3">
      <c r="A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118"/>
      <c r="N542" s="5"/>
      <c r="O542" s="5"/>
      <c r="P542" s="5"/>
      <c r="Q542" s="5"/>
      <c r="R542" s="5"/>
      <c r="S542" s="5"/>
      <c r="T542" s="5"/>
      <c r="U542" s="5"/>
      <c r="AA542" s="3"/>
      <c r="AB542" s="13"/>
      <c r="AC542" s="13"/>
      <c r="AD542" s="13"/>
      <c r="AE542" s="13"/>
      <c r="AF542" s="13"/>
      <c r="AG542" s="13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T542" s="107"/>
      <c r="BA542" s="11"/>
      <c r="BB542" s="11"/>
      <c r="BC542" s="11"/>
      <c r="BD542" s="11"/>
      <c r="BE542" s="11"/>
      <c r="BH542" s="11"/>
      <c r="BI542" s="11"/>
      <c r="BJ542" s="11"/>
      <c r="BK542" s="11"/>
      <c r="BL542" s="11"/>
      <c r="BM542" s="11"/>
      <c r="BN542" s="11"/>
    </row>
    <row r="543" spans="1:66" s="1" customFormat="1" x14ac:dyDescent="0.3">
      <c r="A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118"/>
      <c r="N543" s="5"/>
      <c r="O543" s="5"/>
      <c r="P543" s="5"/>
      <c r="Q543" s="5"/>
      <c r="R543" s="5"/>
      <c r="S543" s="5"/>
      <c r="T543" s="5"/>
      <c r="U543" s="5"/>
      <c r="AA543" s="3"/>
      <c r="AB543" s="13"/>
      <c r="AC543" s="13"/>
      <c r="AD543" s="13"/>
      <c r="AE543" s="13"/>
      <c r="AF543" s="13"/>
      <c r="AG543" s="13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T543" s="107"/>
      <c r="BA543" s="11"/>
      <c r="BB543" s="11"/>
      <c r="BC543" s="11"/>
      <c r="BD543" s="11"/>
      <c r="BE543" s="11"/>
      <c r="BH543" s="11"/>
      <c r="BI543" s="11"/>
      <c r="BJ543" s="11"/>
      <c r="BK543" s="11"/>
      <c r="BL543" s="11"/>
      <c r="BM543" s="11"/>
      <c r="BN543" s="11"/>
    </row>
    <row r="544" spans="1:66" s="1" customFormat="1" x14ac:dyDescent="0.3">
      <c r="A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118"/>
      <c r="N544" s="5"/>
      <c r="O544" s="5"/>
      <c r="P544" s="5"/>
      <c r="Q544" s="5"/>
      <c r="R544" s="5"/>
      <c r="S544" s="5"/>
      <c r="T544" s="5"/>
      <c r="U544" s="5"/>
      <c r="AA544" s="3"/>
      <c r="AB544" s="13"/>
      <c r="AC544" s="13"/>
      <c r="AD544" s="13"/>
      <c r="AE544" s="13"/>
      <c r="AF544" s="13"/>
      <c r="AG544" s="13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T544" s="107"/>
      <c r="BA544" s="11"/>
      <c r="BB544" s="11"/>
      <c r="BC544" s="11"/>
      <c r="BD544" s="11"/>
      <c r="BE544" s="11"/>
      <c r="BH544" s="11"/>
      <c r="BI544" s="11"/>
      <c r="BJ544" s="11"/>
      <c r="BK544" s="11"/>
      <c r="BL544" s="11"/>
      <c r="BM544" s="11"/>
      <c r="BN544" s="11"/>
    </row>
    <row r="545" spans="1:66" s="1" customFormat="1" x14ac:dyDescent="0.3">
      <c r="A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118"/>
      <c r="N545" s="5"/>
      <c r="O545" s="5"/>
      <c r="P545" s="5"/>
      <c r="Q545" s="5"/>
      <c r="R545" s="5"/>
      <c r="S545" s="5"/>
      <c r="T545" s="5"/>
      <c r="U545" s="5"/>
      <c r="AA545" s="3"/>
      <c r="AB545" s="13"/>
      <c r="AC545" s="13"/>
      <c r="AD545" s="13"/>
      <c r="AE545" s="13"/>
      <c r="AF545" s="13"/>
      <c r="AG545" s="13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T545" s="107"/>
      <c r="BA545" s="11"/>
      <c r="BB545" s="11"/>
      <c r="BC545" s="11"/>
      <c r="BD545" s="11"/>
      <c r="BE545" s="11"/>
      <c r="BH545" s="11"/>
      <c r="BI545" s="11"/>
      <c r="BJ545" s="11"/>
      <c r="BK545" s="11"/>
      <c r="BL545" s="11"/>
      <c r="BM545" s="11"/>
      <c r="BN545" s="11"/>
    </row>
    <row r="546" spans="1:66" s="1" customFormat="1" x14ac:dyDescent="0.3">
      <c r="A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118"/>
      <c r="N546" s="5"/>
      <c r="O546" s="5"/>
      <c r="P546" s="5"/>
      <c r="Q546" s="5"/>
      <c r="R546" s="5"/>
      <c r="S546" s="5"/>
      <c r="T546" s="5"/>
      <c r="U546" s="5"/>
      <c r="AA546" s="3"/>
      <c r="AB546" s="13"/>
      <c r="AC546" s="13"/>
      <c r="AD546" s="13"/>
      <c r="AE546" s="13"/>
      <c r="AF546" s="13"/>
      <c r="AG546" s="13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T546" s="107"/>
      <c r="BA546" s="11"/>
      <c r="BB546" s="11"/>
      <c r="BC546" s="11"/>
      <c r="BD546" s="11"/>
      <c r="BE546" s="11"/>
      <c r="BH546" s="11"/>
      <c r="BI546" s="11"/>
      <c r="BJ546" s="11"/>
      <c r="BK546" s="11"/>
      <c r="BL546" s="11"/>
      <c r="BM546" s="11"/>
      <c r="BN546" s="11"/>
    </row>
    <row r="547" spans="1:66" s="1" customFormat="1" x14ac:dyDescent="0.3">
      <c r="A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118"/>
      <c r="N547" s="5"/>
      <c r="O547" s="5"/>
      <c r="P547" s="5"/>
      <c r="Q547" s="5"/>
      <c r="R547" s="5"/>
      <c r="S547" s="5"/>
      <c r="T547" s="5"/>
      <c r="U547" s="5"/>
      <c r="AA547" s="3"/>
      <c r="AB547" s="13"/>
      <c r="AC547" s="13"/>
      <c r="AD547" s="13"/>
      <c r="AE547" s="13"/>
      <c r="AF547" s="13"/>
      <c r="AG547" s="13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T547" s="107"/>
      <c r="BA547" s="11"/>
      <c r="BB547" s="11"/>
      <c r="BC547" s="11"/>
      <c r="BD547" s="11"/>
      <c r="BE547" s="11"/>
      <c r="BH547" s="11"/>
      <c r="BI547" s="11"/>
      <c r="BJ547" s="11"/>
      <c r="BK547" s="11"/>
      <c r="BL547" s="11"/>
      <c r="BM547" s="11"/>
      <c r="BN547" s="11"/>
    </row>
    <row r="548" spans="1:66" s="1" customFormat="1" x14ac:dyDescent="0.3">
      <c r="A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118"/>
      <c r="N548" s="5"/>
      <c r="O548" s="5"/>
      <c r="P548" s="5"/>
      <c r="Q548" s="5"/>
      <c r="R548" s="5"/>
      <c r="S548" s="5"/>
      <c r="T548" s="5"/>
      <c r="U548" s="5"/>
      <c r="AA548" s="3"/>
      <c r="AB548" s="13"/>
      <c r="AC548" s="13"/>
      <c r="AD548" s="13"/>
      <c r="AE548" s="13"/>
      <c r="AF548" s="13"/>
      <c r="AG548" s="13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T548" s="107"/>
      <c r="BA548" s="11"/>
      <c r="BB548" s="11"/>
      <c r="BC548" s="11"/>
      <c r="BD548" s="11"/>
      <c r="BE548" s="11"/>
      <c r="BH548" s="11"/>
      <c r="BI548" s="11"/>
      <c r="BJ548" s="11"/>
      <c r="BK548" s="11"/>
      <c r="BL548" s="11"/>
      <c r="BM548" s="11"/>
      <c r="BN548" s="11"/>
    </row>
    <row r="549" spans="1:66" s="1" customFormat="1" x14ac:dyDescent="0.3">
      <c r="A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118"/>
      <c r="N549" s="5"/>
      <c r="O549" s="5"/>
      <c r="P549" s="5"/>
      <c r="Q549" s="5"/>
      <c r="R549" s="5"/>
      <c r="S549" s="5"/>
      <c r="T549" s="5"/>
      <c r="U549" s="5"/>
      <c r="AA549" s="3"/>
      <c r="AB549" s="13"/>
      <c r="AC549" s="13"/>
      <c r="AD549" s="13"/>
      <c r="AE549" s="13"/>
      <c r="AF549" s="13"/>
      <c r="AG549" s="13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T549" s="107"/>
      <c r="BA549" s="11"/>
      <c r="BB549" s="11"/>
      <c r="BC549" s="11"/>
      <c r="BD549" s="11"/>
      <c r="BE549" s="11"/>
      <c r="BH549" s="11"/>
      <c r="BI549" s="11"/>
      <c r="BJ549" s="11"/>
      <c r="BK549" s="11"/>
      <c r="BL549" s="11"/>
      <c r="BM549" s="11"/>
      <c r="BN549" s="11"/>
    </row>
    <row r="550" spans="1:66" s="1" customFormat="1" x14ac:dyDescent="0.3">
      <c r="A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118"/>
      <c r="N550" s="5"/>
      <c r="O550" s="5"/>
      <c r="P550" s="5"/>
      <c r="Q550" s="5"/>
      <c r="R550" s="5"/>
      <c r="S550" s="5"/>
      <c r="T550" s="5"/>
      <c r="U550" s="5"/>
      <c r="AA550" s="3"/>
      <c r="AB550" s="13"/>
      <c r="AC550" s="13"/>
      <c r="AD550" s="13"/>
      <c r="AE550" s="13"/>
      <c r="AF550" s="13"/>
      <c r="AG550" s="13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T550" s="107"/>
      <c r="BA550" s="11"/>
      <c r="BB550" s="11"/>
      <c r="BC550" s="11"/>
      <c r="BD550" s="11"/>
      <c r="BE550" s="11"/>
      <c r="BH550" s="11"/>
      <c r="BI550" s="11"/>
      <c r="BJ550" s="11"/>
      <c r="BK550" s="11"/>
      <c r="BL550" s="11"/>
      <c r="BM550" s="11"/>
      <c r="BN550" s="11"/>
    </row>
    <row r="551" spans="1:66" s="1" customFormat="1" x14ac:dyDescent="0.3">
      <c r="A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118"/>
      <c r="N551" s="5"/>
      <c r="O551" s="5"/>
      <c r="P551" s="5"/>
      <c r="Q551" s="5"/>
      <c r="R551" s="5"/>
      <c r="S551" s="5"/>
      <c r="T551" s="5"/>
      <c r="U551" s="5"/>
      <c r="AA551" s="3"/>
      <c r="AB551" s="13"/>
      <c r="AC551" s="13"/>
      <c r="AD551" s="13"/>
      <c r="AE551" s="13"/>
      <c r="AF551" s="13"/>
      <c r="AG551" s="13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T551" s="107"/>
      <c r="BA551" s="11"/>
      <c r="BB551" s="11"/>
      <c r="BC551" s="11"/>
      <c r="BD551" s="11"/>
      <c r="BE551" s="11"/>
      <c r="BH551" s="11"/>
      <c r="BI551" s="11"/>
      <c r="BJ551" s="11"/>
      <c r="BK551" s="11"/>
      <c r="BL551" s="11"/>
      <c r="BM551" s="11"/>
      <c r="BN551" s="11"/>
    </row>
    <row r="552" spans="1:66" s="1" customFormat="1" x14ac:dyDescent="0.3">
      <c r="A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118"/>
      <c r="N552" s="5"/>
      <c r="O552" s="5"/>
      <c r="P552" s="5"/>
      <c r="Q552" s="5"/>
      <c r="R552" s="5"/>
      <c r="S552" s="5"/>
      <c r="T552" s="5"/>
      <c r="U552" s="5"/>
      <c r="AA552" s="3"/>
      <c r="AB552" s="13"/>
      <c r="AC552" s="13"/>
      <c r="AD552" s="13"/>
      <c r="AE552" s="13"/>
      <c r="AF552" s="13"/>
      <c r="AG552" s="13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T552" s="107"/>
      <c r="BA552" s="11"/>
      <c r="BB552" s="11"/>
      <c r="BC552" s="11"/>
      <c r="BD552" s="11"/>
      <c r="BE552" s="11"/>
      <c r="BH552" s="11"/>
      <c r="BI552" s="11"/>
      <c r="BJ552" s="11"/>
      <c r="BK552" s="11"/>
      <c r="BL552" s="11"/>
      <c r="BM552" s="11"/>
      <c r="BN552" s="11"/>
    </row>
    <row r="553" spans="1:66" s="1" customFormat="1" x14ac:dyDescent="0.3">
      <c r="A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118"/>
      <c r="N553" s="5"/>
      <c r="O553" s="5"/>
      <c r="P553" s="5"/>
      <c r="Q553" s="5"/>
      <c r="R553" s="5"/>
      <c r="S553" s="5"/>
      <c r="T553" s="5"/>
      <c r="U553" s="5"/>
      <c r="AA553" s="3"/>
      <c r="AB553" s="13"/>
      <c r="AC553" s="13"/>
      <c r="AD553" s="13"/>
      <c r="AE553" s="13"/>
      <c r="AF553" s="13"/>
      <c r="AG553" s="13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T553" s="107"/>
      <c r="BA553" s="11"/>
      <c r="BB553" s="11"/>
      <c r="BC553" s="11"/>
      <c r="BD553" s="11"/>
      <c r="BE553" s="11"/>
      <c r="BH553" s="11"/>
      <c r="BI553" s="11"/>
      <c r="BJ553" s="11"/>
      <c r="BK553" s="11"/>
      <c r="BL553" s="11"/>
      <c r="BM553" s="11"/>
      <c r="BN553" s="11"/>
    </row>
    <row r="554" spans="1:66" s="1" customFormat="1" x14ac:dyDescent="0.3">
      <c r="A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118"/>
      <c r="N554" s="5"/>
      <c r="O554" s="5"/>
      <c r="P554" s="5"/>
      <c r="Q554" s="5"/>
      <c r="R554" s="5"/>
      <c r="S554" s="5"/>
      <c r="T554" s="5"/>
      <c r="U554" s="5"/>
      <c r="AA554" s="3"/>
      <c r="AB554" s="13"/>
      <c r="AC554" s="13"/>
      <c r="AD554" s="13"/>
      <c r="AE554" s="13"/>
      <c r="AF554" s="13"/>
      <c r="AG554" s="13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T554" s="107"/>
      <c r="BA554" s="11"/>
      <c r="BB554" s="11"/>
      <c r="BC554" s="11"/>
      <c r="BD554" s="11"/>
      <c r="BE554" s="11"/>
      <c r="BH554" s="11"/>
      <c r="BI554" s="11"/>
      <c r="BJ554" s="11"/>
      <c r="BK554" s="11"/>
      <c r="BL554" s="11"/>
      <c r="BM554" s="11"/>
      <c r="BN554" s="11"/>
    </row>
    <row r="555" spans="1:66" s="1" customFormat="1" x14ac:dyDescent="0.3">
      <c r="A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118"/>
      <c r="N555" s="5"/>
      <c r="O555" s="5"/>
      <c r="P555" s="5"/>
      <c r="Q555" s="5"/>
      <c r="R555" s="5"/>
      <c r="S555" s="5"/>
      <c r="T555" s="5"/>
      <c r="U555" s="5"/>
      <c r="AA555" s="3"/>
      <c r="AB555" s="13"/>
      <c r="AC555" s="13"/>
      <c r="AD555" s="13"/>
      <c r="AE555" s="13"/>
      <c r="AF555" s="13"/>
      <c r="AG555" s="13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T555" s="107"/>
      <c r="BA555" s="11"/>
      <c r="BB555" s="11"/>
      <c r="BC555" s="11"/>
      <c r="BD555" s="11"/>
      <c r="BE555" s="11"/>
      <c r="BH555" s="11"/>
      <c r="BI555" s="11"/>
      <c r="BJ555" s="11"/>
      <c r="BK555" s="11"/>
      <c r="BL555" s="11"/>
      <c r="BM555" s="11"/>
      <c r="BN555" s="11"/>
    </row>
    <row r="556" spans="1:66" s="1" customFormat="1" x14ac:dyDescent="0.3">
      <c r="A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118"/>
      <c r="N556" s="5"/>
      <c r="O556" s="5"/>
      <c r="P556" s="5"/>
      <c r="Q556" s="5"/>
      <c r="R556" s="5"/>
      <c r="S556" s="5"/>
      <c r="T556" s="5"/>
      <c r="U556" s="5"/>
      <c r="AA556" s="3"/>
      <c r="AB556" s="13"/>
      <c r="AC556" s="13"/>
      <c r="AD556" s="13"/>
      <c r="AE556" s="13"/>
      <c r="AF556" s="13"/>
      <c r="AG556" s="13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T556" s="107"/>
      <c r="BA556" s="11"/>
      <c r="BB556" s="11"/>
      <c r="BC556" s="11"/>
      <c r="BD556" s="11"/>
      <c r="BE556" s="11"/>
      <c r="BH556" s="11"/>
      <c r="BI556" s="11"/>
      <c r="BJ556" s="11"/>
      <c r="BK556" s="11"/>
      <c r="BL556" s="11"/>
      <c r="BM556" s="11"/>
      <c r="BN556" s="11"/>
    </row>
    <row r="557" spans="1:66" s="1" customFormat="1" x14ac:dyDescent="0.3">
      <c r="A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118"/>
      <c r="N557" s="5"/>
      <c r="O557" s="5"/>
      <c r="P557" s="5"/>
      <c r="Q557" s="5"/>
      <c r="R557" s="5"/>
      <c r="S557" s="5"/>
      <c r="T557" s="5"/>
      <c r="U557" s="5"/>
      <c r="AA557" s="3"/>
      <c r="AB557" s="13"/>
      <c r="AC557" s="13"/>
      <c r="AD557" s="13"/>
      <c r="AE557" s="13"/>
      <c r="AF557" s="13"/>
      <c r="AG557" s="13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T557" s="107"/>
      <c r="BA557" s="11"/>
      <c r="BB557" s="11"/>
      <c r="BC557" s="11"/>
      <c r="BD557" s="11"/>
      <c r="BE557" s="11"/>
      <c r="BH557" s="11"/>
      <c r="BI557" s="11"/>
      <c r="BJ557" s="11"/>
      <c r="BK557" s="11"/>
      <c r="BL557" s="11"/>
      <c r="BM557" s="11"/>
      <c r="BN557" s="11"/>
    </row>
    <row r="558" spans="1:66" s="1" customFormat="1" x14ac:dyDescent="0.3">
      <c r="A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118"/>
      <c r="N558" s="5"/>
      <c r="O558" s="5"/>
      <c r="P558" s="5"/>
      <c r="Q558" s="5"/>
      <c r="R558" s="5"/>
      <c r="S558" s="5"/>
      <c r="T558" s="5"/>
      <c r="U558" s="5"/>
      <c r="AA558" s="3"/>
      <c r="AB558" s="13"/>
      <c r="AC558" s="13"/>
      <c r="AD558" s="13"/>
      <c r="AE558" s="13"/>
      <c r="AF558" s="13"/>
      <c r="AG558" s="13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T558" s="107"/>
      <c r="BA558" s="11"/>
      <c r="BB558" s="11"/>
      <c r="BC558" s="11"/>
      <c r="BD558" s="11"/>
      <c r="BE558" s="11"/>
      <c r="BH558" s="11"/>
      <c r="BI558" s="11"/>
      <c r="BJ558" s="11"/>
      <c r="BK558" s="11"/>
      <c r="BL558" s="11"/>
      <c r="BM558" s="11"/>
      <c r="BN558" s="11"/>
    </row>
    <row r="559" spans="1:66" s="1" customFormat="1" x14ac:dyDescent="0.3">
      <c r="A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118"/>
      <c r="N559" s="5"/>
      <c r="O559" s="5"/>
      <c r="P559" s="5"/>
      <c r="Q559" s="5"/>
      <c r="R559" s="5"/>
      <c r="S559" s="5"/>
      <c r="T559" s="5"/>
      <c r="U559" s="5"/>
      <c r="AA559" s="3"/>
      <c r="AB559" s="13"/>
      <c r="AC559" s="13"/>
      <c r="AD559" s="13"/>
      <c r="AE559" s="13"/>
      <c r="AF559" s="13"/>
      <c r="AG559" s="13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T559" s="107"/>
      <c r="BA559" s="11"/>
      <c r="BB559" s="11"/>
      <c r="BC559" s="11"/>
      <c r="BD559" s="11"/>
      <c r="BE559" s="11"/>
      <c r="BH559" s="11"/>
      <c r="BI559" s="11"/>
      <c r="BJ559" s="11"/>
      <c r="BK559" s="11"/>
      <c r="BL559" s="11"/>
      <c r="BM559" s="11"/>
      <c r="BN559" s="11"/>
    </row>
    <row r="560" spans="1:66" s="1" customFormat="1" x14ac:dyDescent="0.3">
      <c r="A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118"/>
      <c r="N560" s="5"/>
      <c r="O560" s="5"/>
      <c r="P560" s="5"/>
      <c r="Q560" s="5"/>
      <c r="R560" s="5"/>
      <c r="S560" s="5"/>
      <c r="T560" s="5"/>
      <c r="U560" s="5"/>
      <c r="AA560" s="3"/>
      <c r="AB560" s="13"/>
      <c r="AC560" s="13"/>
      <c r="AD560" s="13"/>
      <c r="AE560" s="13"/>
      <c r="AF560" s="13"/>
      <c r="AG560" s="13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T560" s="107"/>
      <c r="BA560" s="11"/>
      <c r="BB560" s="11"/>
      <c r="BC560" s="11"/>
      <c r="BD560" s="11"/>
      <c r="BE560" s="11"/>
      <c r="BH560" s="11"/>
      <c r="BI560" s="11"/>
      <c r="BJ560" s="11"/>
      <c r="BK560" s="11"/>
      <c r="BL560" s="11"/>
      <c r="BM560" s="11"/>
      <c r="BN560" s="11"/>
    </row>
    <row r="561" spans="1:66" s="1" customFormat="1" x14ac:dyDescent="0.3">
      <c r="A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118"/>
      <c r="N561" s="5"/>
      <c r="O561" s="5"/>
      <c r="P561" s="5"/>
      <c r="Q561" s="5"/>
      <c r="R561" s="5"/>
      <c r="S561" s="5"/>
      <c r="T561" s="5"/>
      <c r="U561" s="5"/>
      <c r="AA561" s="3"/>
      <c r="AB561" s="13"/>
      <c r="AC561" s="13"/>
      <c r="AD561" s="13"/>
      <c r="AE561" s="13"/>
      <c r="AF561" s="13"/>
      <c r="AG561" s="13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T561" s="107"/>
      <c r="BA561" s="11"/>
      <c r="BB561" s="11"/>
      <c r="BC561" s="11"/>
      <c r="BD561" s="11"/>
      <c r="BE561" s="11"/>
      <c r="BH561" s="11"/>
      <c r="BI561" s="11"/>
      <c r="BJ561" s="11"/>
      <c r="BK561" s="11"/>
      <c r="BL561" s="11"/>
      <c r="BM561" s="11"/>
      <c r="BN561" s="11"/>
    </row>
    <row r="562" spans="1:66" s="1" customFormat="1" x14ac:dyDescent="0.3">
      <c r="A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118"/>
      <c r="N562" s="5"/>
      <c r="O562" s="5"/>
      <c r="P562" s="5"/>
      <c r="Q562" s="5"/>
      <c r="R562" s="5"/>
      <c r="S562" s="5"/>
      <c r="T562" s="5"/>
      <c r="U562" s="5"/>
      <c r="AA562" s="3"/>
      <c r="AB562" s="13"/>
      <c r="AC562" s="13"/>
      <c r="AD562" s="13"/>
      <c r="AE562" s="13"/>
      <c r="AF562" s="13"/>
      <c r="AG562" s="13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T562" s="107"/>
      <c r="BA562" s="11"/>
      <c r="BB562" s="11"/>
      <c r="BC562" s="11"/>
      <c r="BD562" s="11"/>
      <c r="BE562" s="11"/>
      <c r="BH562" s="11"/>
      <c r="BI562" s="11"/>
      <c r="BJ562" s="11"/>
      <c r="BK562" s="11"/>
      <c r="BL562" s="11"/>
      <c r="BM562" s="11"/>
      <c r="BN562" s="11"/>
    </row>
    <row r="563" spans="1:66" s="1" customFormat="1" x14ac:dyDescent="0.3">
      <c r="A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118"/>
      <c r="N563" s="5"/>
      <c r="O563" s="5"/>
      <c r="P563" s="5"/>
      <c r="Q563" s="5"/>
      <c r="R563" s="5"/>
      <c r="S563" s="5"/>
      <c r="T563" s="5"/>
      <c r="U563" s="5"/>
      <c r="AA563" s="3"/>
      <c r="AB563" s="13"/>
      <c r="AC563" s="13"/>
      <c r="AD563" s="13"/>
      <c r="AE563" s="13"/>
      <c r="AF563" s="13"/>
      <c r="AG563" s="13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T563" s="107"/>
      <c r="BA563" s="11"/>
      <c r="BB563" s="11"/>
      <c r="BC563" s="11"/>
      <c r="BD563" s="11"/>
      <c r="BE563" s="11"/>
      <c r="BH563" s="11"/>
      <c r="BI563" s="11"/>
      <c r="BJ563" s="11"/>
      <c r="BK563" s="11"/>
      <c r="BL563" s="11"/>
      <c r="BM563" s="11"/>
      <c r="BN563" s="11"/>
    </row>
    <row r="564" spans="1:66" s="1" customFormat="1" x14ac:dyDescent="0.3">
      <c r="A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118"/>
      <c r="N564" s="5"/>
      <c r="O564" s="5"/>
      <c r="P564" s="5"/>
      <c r="Q564" s="5"/>
      <c r="R564" s="5"/>
      <c r="S564" s="5"/>
      <c r="T564" s="5"/>
      <c r="U564" s="5"/>
      <c r="AA564" s="3"/>
      <c r="AB564" s="13"/>
      <c r="AC564" s="13"/>
      <c r="AD564" s="13"/>
      <c r="AE564" s="13"/>
      <c r="AF564" s="13"/>
      <c r="AG564" s="13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T564" s="107"/>
      <c r="BA564" s="11"/>
      <c r="BB564" s="11"/>
      <c r="BC564" s="11"/>
      <c r="BD564" s="11"/>
      <c r="BE564" s="11"/>
      <c r="BH564" s="11"/>
      <c r="BI564" s="11"/>
      <c r="BJ564" s="11"/>
      <c r="BK564" s="11"/>
      <c r="BL564" s="11"/>
      <c r="BM564" s="11"/>
      <c r="BN564" s="11"/>
    </row>
    <row r="565" spans="1:66" s="1" customFormat="1" x14ac:dyDescent="0.3">
      <c r="A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118"/>
      <c r="N565" s="5"/>
      <c r="O565" s="5"/>
      <c r="P565" s="5"/>
      <c r="Q565" s="5"/>
      <c r="R565" s="5"/>
      <c r="S565" s="5"/>
      <c r="T565" s="5"/>
      <c r="U565" s="5"/>
      <c r="AA565" s="3"/>
      <c r="AB565" s="13"/>
      <c r="AC565" s="13"/>
      <c r="AD565" s="13"/>
      <c r="AE565" s="13"/>
      <c r="AF565" s="13"/>
      <c r="AG565" s="13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T565" s="107"/>
      <c r="BA565" s="11"/>
      <c r="BB565" s="11"/>
      <c r="BC565" s="11"/>
      <c r="BD565" s="11"/>
      <c r="BE565" s="11"/>
      <c r="BH565" s="11"/>
      <c r="BI565" s="11"/>
      <c r="BJ565" s="11"/>
      <c r="BK565" s="11"/>
      <c r="BL565" s="11"/>
      <c r="BM565" s="11"/>
      <c r="BN565" s="11"/>
    </row>
    <row r="566" spans="1:66" s="1" customFormat="1" x14ac:dyDescent="0.3">
      <c r="A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118"/>
      <c r="N566" s="5"/>
      <c r="O566" s="5"/>
      <c r="P566" s="5"/>
      <c r="Q566" s="5"/>
      <c r="R566" s="5"/>
      <c r="S566" s="5"/>
      <c r="T566" s="5"/>
      <c r="U566" s="5"/>
      <c r="AA566" s="3"/>
      <c r="AB566" s="13"/>
      <c r="AC566" s="13"/>
      <c r="AD566" s="13"/>
      <c r="AE566" s="13"/>
      <c r="AF566" s="13"/>
      <c r="AG566" s="13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T566" s="107"/>
      <c r="BA566" s="11"/>
      <c r="BB566" s="11"/>
      <c r="BC566" s="11"/>
      <c r="BD566" s="11"/>
      <c r="BE566" s="11"/>
      <c r="BH566" s="11"/>
      <c r="BI566" s="11"/>
      <c r="BJ566" s="11"/>
      <c r="BK566" s="11"/>
      <c r="BL566" s="11"/>
      <c r="BM566" s="11"/>
      <c r="BN566" s="11"/>
    </row>
    <row r="567" spans="1:66" s="1" customFormat="1" x14ac:dyDescent="0.3">
      <c r="A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118"/>
      <c r="N567" s="5"/>
      <c r="O567" s="5"/>
      <c r="P567" s="5"/>
      <c r="Q567" s="5"/>
      <c r="R567" s="5"/>
      <c r="S567" s="5"/>
      <c r="T567" s="5"/>
      <c r="U567" s="5"/>
      <c r="AA567" s="3"/>
      <c r="AB567" s="13"/>
      <c r="AC567" s="13"/>
      <c r="AD567" s="13"/>
      <c r="AE567" s="13"/>
      <c r="AF567" s="13"/>
      <c r="AG567" s="13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T567" s="107"/>
      <c r="BA567" s="11"/>
      <c r="BB567" s="11"/>
      <c r="BC567" s="11"/>
      <c r="BD567" s="11"/>
      <c r="BE567" s="11"/>
      <c r="BH567" s="11"/>
      <c r="BI567" s="11"/>
      <c r="BJ567" s="11"/>
      <c r="BK567" s="11"/>
      <c r="BL567" s="11"/>
      <c r="BM567" s="11"/>
      <c r="BN567" s="11"/>
    </row>
    <row r="568" spans="1:66" s="1" customFormat="1" x14ac:dyDescent="0.3">
      <c r="A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118"/>
      <c r="N568" s="5"/>
      <c r="O568" s="5"/>
      <c r="P568" s="5"/>
      <c r="Q568" s="5"/>
      <c r="R568" s="5"/>
      <c r="S568" s="5"/>
      <c r="T568" s="5"/>
      <c r="U568" s="5"/>
      <c r="AA568" s="3"/>
      <c r="AB568" s="13"/>
      <c r="AC568" s="13"/>
      <c r="AD568" s="13"/>
      <c r="AE568" s="13"/>
      <c r="AF568" s="13"/>
      <c r="AG568" s="13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T568" s="107"/>
      <c r="BA568" s="11"/>
      <c r="BB568" s="11"/>
      <c r="BC568" s="11"/>
      <c r="BD568" s="11"/>
      <c r="BE568" s="11"/>
      <c r="BH568" s="11"/>
      <c r="BI568" s="11"/>
      <c r="BJ568" s="11"/>
      <c r="BK568" s="11"/>
      <c r="BL568" s="11"/>
      <c r="BM568" s="11"/>
      <c r="BN568" s="11"/>
    </row>
    <row r="569" spans="1:66" s="1" customFormat="1" x14ac:dyDescent="0.3">
      <c r="A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118"/>
      <c r="N569" s="5"/>
      <c r="O569" s="5"/>
      <c r="P569" s="5"/>
      <c r="Q569" s="5"/>
      <c r="R569" s="5"/>
      <c r="S569" s="5"/>
      <c r="T569" s="5"/>
      <c r="U569" s="5"/>
      <c r="AA569" s="3"/>
      <c r="AB569" s="13"/>
      <c r="AC569" s="13"/>
      <c r="AD569" s="13"/>
      <c r="AE569" s="13"/>
      <c r="AF569" s="13"/>
      <c r="AG569" s="13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T569" s="107"/>
      <c r="BA569" s="11"/>
      <c r="BB569" s="11"/>
      <c r="BC569" s="11"/>
      <c r="BD569" s="11"/>
      <c r="BE569" s="11"/>
      <c r="BH569" s="11"/>
      <c r="BI569" s="11"/>
      <c r="BJ569" s="11"/>
      <c r="BK569" s="11"/>
      <c r="BL569" s="11"/>
      <c r="BM569" s="11"/>
      <c r="BN569" s="11"/>
    </row>
    <row r="570" spans="1:66" s="1" customFormat="1" x14ac:dyDescent="0.3">
      <c r="A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118"/>
      <c r="N570" s="5"/>
      <c r="O570" s="5"/>
      <c r="P570" s="5"/>
      <c r="Q570" s="5"/>
      <c r="R570" s="5"/>
      <c r="S570" s="5"/>
      <c r="T570" s="5"/>
      <c r="U570" s="5"/>
      <c r="AA570" s="3"/>
      <c r="AB570" s="13"/>
      <c r="AC570" s="13"/>
      <c r="AD570" s="13"/>
      <c r="AE570" s="13"/>
      <c r="AF570" s="13"/>
      <c r="AG570" s="13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T570" s="107"/>
      <c r="BA570" s="11"/>
      <c r="BB570" s="11"/>
      <c r="BC570" s="11"/>
      <c r="BD570" s="11"/>
      <c r="BE570" s="11"/>
      <c r="BH570" s="11"/>
      <c r="BI570" s="11"/>
      <c r="BJ570" s="11"/>
      <c r="BK570" s="11"/>
      <c r="BL570" s="11"/>
      <c r="BM570" s="11"/>
      <c r="BN570" s="11"/>
    </row>
    <row r="571" spans="1:66" s="1" customFormat="1" x14ac:dyDescent="0.3">
      <c r="A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118"/>
      <c r="N571" s="5"/>
      <c r="O571" s="5"/>
      <c r="P571" s="5"/>
      <c r="Q571" s="5"/>
      <c r="R571" s="5"/>
      <c r="S571" s="5"/>
      <c r="T571" s="5"/>
      <c r="U571" s="5"/>
      <c r="AA571" s="3"/>
      <c r="AB571" s="13"/>
      <c r="AC571" s="13"/>
      <c r="AD571" s="13"/>
      <c r="AE571" s="13"/>
      <c r="AF571" s="13"/>
      <c r="AG571" s="13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T571" s="107"/>
      <c r="BA571" s="11"/>
      <c r="BB571" s="11"/>
      <c r="BC571" s="11"/>
      <c r="BD571" s="11"/>
      <c r="BE571" s="11"/>
      <c r="BH571" s="11"/>
      <c r="BI571" s="11"/>
      <c r="BJ571" s="11"/>
      <c r="BK571" s="11"/>
      <c r="BL571" s="11"/>
      <c r="BM571" s="11"/>
      <c r="BN571" s="11"/>
    </row>
    <row r="572" spans="1:66" s="1" customFormat="1" x14ac:dyDescent="0.3">
      <c r="A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118"/>
      <c r="N572" s="5"/>
      <c r="O572" s="5"/>
      <c r="P572" s="5"/>
      <c r="Q572" s="5"/>
      <c r="R572" s="5"/>
      <c r="S572" s="5"/>
      <c r="T572" s="5"/>
      <c r="U572" s="5"/>
      <c r="AA572" s="3"/>
      <c r="AB572" s="13"/>
      <c r="AC572" s="13"/>
      <c r="AD572" s="13"/>
      <c r="AE572" s="13"/>
      <c r="AF572" s="13"/>
      <c r="AG572" s="13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T572" s="107"/>
      <c r="BA572" s="11"/>
      <c r="BB572" s="11"/>
      <c r="BC572" s="11"/>
      <c r="BD572" s="11"/>
      <c r="BE572" s="11"/>
      <c r="BH572" s="11"/>
      <c r="BI572" s="11"/>
      <c r="BJ572" s="11"/>
      <c r="BK572" s="11"/>
      <c r="BL572" s="11"/>
      <c r="BM572" s="11"/>
      <c r="BN572" s="11"/>
    </row>
    <row r="573" spans="1:66" s="1" customFormat="1" x14ac:dyDescent="0.3">
      <c r="A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118"/>
      <c r="N573" s="5"/>
      <c r="O573" s="5"/>
      <c r="P573" s="5"/>
      <c r="Q573" s="5"/>
      <c r="R573" s="5"/>
      <c r="S573" s="5"/>
      <c r="T573" s="5"/>
      <c r="U573" s="5"/>
      <c r="AA573" s="3"/>
      <c r="AB573" s="13"/>
      <c r="AC573" s="13"/>
      <c r="AD573" s="13"/>
      <c r="AE573" s="13"/>
      <c r="AF573" s="13"/>
      <c r="AG573" s="13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T573" s="107"/>
      <c r="BA573" s="11"/>
      <c r="BB573" s="11"/>
      <c r="BC573" s="11"/>
      <c r="BD573" s="11"/>
      <c r="BE573" s="11"/>
      <c r="BH573" s="11"/>
      <c r="BI573" s="11"/>
      <c r="BJ573" s="11"/>
      <c r="BK573" s="11"/>
      <c r="BL573" s="11"/>
      <c r="BM573" s="11"/>
      <c r="BN573" s="11"/>
    </row>
    <row r="574" spans="1:66" s="1" customFormat="1" x14ac:dyDescent="0.3">
      <c r="A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118"/>
      <c r="N574" s="5"/>
      <c r="O574" s="5"/>
      <c r="P574" s="5"/>
      <c r="Q574" s="5"/>
      <c r="R574" s="5"/>
      <c r="S574" s="5"/>
      <c r="T574" s="5"/>
      <c r="U574" s="5"/>
      <c r="AA574" s="3"/>
      <c r="AB574" s="13"/>
      <c r="AC574" s="13"/>
      <c r="AD574" s="13"/>
      <c r="AE574" s="13"/>
      <c r="AF574" s="13"/>
      <c r="AG574" s="13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T574" s="107"/>
      <c r="BA574" s="11"/>
      <c r="BB574" s="11"/>
      <c r="BC574" s="11"/>
      <c r="BD574" s="11"/>
      <c r="BE574" s="11"/>
      <c r="BH574" s="11"/>
      <c r="BI574" s="11"/>
      <c r="BJ574" s="11"/>
      <c r="BK574" s="11"/>
      <c r="BL574" s="11"/>
      <c r="BM574" s="11"/>
      <c r="BN574" s="11"/>
    </row>
    <row r="575" spans="1:66" s="1" customFormat="1" x14ac:dyDescent="0.3">
      <c r="A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118"/>
      <c r="N575" s="5"/>
      <c r="O575" s="5"/>
      <c r="P575" s="5"/>
      <c r="Q575" s="5"/>
      <c r="R575" s="5"/>
      <c r="S575" s="5"/>
      <c r="T575" s="5"/>
      <c r="U575" s="5"/>
      <c r="AA575" s="3"/>
      <c r="AB575" s="13"/>
      <c r="AC575" s="13"/>
      <c r="AD575" s="13"/>
      <c r="AE575" s="13"/>
      <c r="AF575" s="13"/>
      <c r="AG575" s="13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T575" s="107"/>
      <c r="BA575" s="11"/>
      <c r="BB575" s="11"/>
      <c r="BC575" s="11"/>
      <c r="BD575" s="11"/>
      <c r="BE575" s="11"/>
      <c r="BH575" s="11"/>
      <c r="BI575" s="11"/>
      <c r="BJ575" s="11"/>
      <c r="BK575" s="11"/>
      <c r="BL575" s="11"/>
      <c r="BM575" s="11"/>
      <c r="BN575" s="11"/>
    </row>
    <row r="576" spans="1:66" s="1" customFormat="1" x14ac:dyDescent="0.3">
      <c r="A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118"/>
      <c r="N576" s="5"/>
      <c r="O576" s="5"/>
      <c r="P576" s="5"/>
      <c r="Q576" s="5"/>
      <c r="R576" s="5"/>
      <c r="S576" s="5"/>
      <c r="T576" s="5"/>
      <c r="U576" s="5"/>
      <c r="AA576" s="3"/>
      <c r="AB576" s="13"/>
      <c r="AC576" s="13"/>
      <c r="AD576" s="13"/>
      <c r="AE576" s="13"/>
      <c r="AF576" s="13"/>
      <c r="AG576" s="13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T576" s="107"/>
      <c r="BA576" s="11"/>
      <c r="BB576" s="11"/>
      <c r="BC576" s="11"/>
      <c r="BD576" s="11"/>
      <c r="BE576" s="11"/>
      <c r="BH576" s="11"/>
      <c r="BI576" s="11"/>
      <c r="BJ576" s="11"/>
      <c r="BK576" s="11"/>
      <c r="BL576" s="11"/>
      <c r="BM576" s="11"/>
      <c r="BN576" s="11"/>
    </row>
    <row r="577" spans="1:66" s="1" customFormat="1" x14ac:dyDescent="0.3">
      <c r="A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118"/>
      <c r="N577" s="5"/>
      <c r="O577" s="5"/>
      <c r="P577" s="5"/>
      <c r="Q577" s="5"/>
      <c r="R577" s="5"/>
      <c r="S577" s="5"/>
      <c r="T577" s="5"/>
      <c r="U577" s="5"/>
      <c r="AA577" s="3"/>
      <c r="AB577" s="13"/>
      <c r="AC577" s="13"/>
      <c r="AD577" s="13"/>
      <c r="AE577" s="13"/>
      <c r="AF577" s="13"/>
      <c r="AG577" s="13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T577" s="107"/>
      <c r="BA577" s="11"/>
      <c r="BB577" s="11"/>
      <c r="BC577" s="11"/>
      <c r="BD577" s="11"/>
      <c r="BE577" s="11"/>
      <c r="BH577" s="11"/>
      <c r="BI577" s="11"/>
      <c r="BJ577" s="11"/>
      <c r="BK577" s="11"/>
      <c r="BL577" s="11"/>
      <c r="BM577" s="11"/>
      <c r="BN577" s="11"/>
    </row>
    <row r="578" spans="1:66" s="1" customFormat="1" x14ac:dyDescent="0.3">
      <c r="A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118"/>
      <c r="N578" s="5"/>
      <c r="O578" s="5"/>
      <c r="P578" s="5"/>
      <c r="Q578" s="5"/>
      <c r="R578" s="5"/>
      <c r="S578" s="5"/>
      <c r="T578" s="5"/>
      <c r="U578" s="5"/>
      <c r="AA578" s="3"/>
      <c r="AB578" s="13"/>
      <c r="AC578" s="13"/>
      <c r="AD578" s="13"/>
      <c r="AE578" s="13"/>
      <c r="AF578" s="13"/>
      <c r="AG578" s="13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T578" s="107"/>
      <c r="BA578" s="11"/>
      <c r="BB578" s="11"/>
      <c r="BC578" s="11"/>
      <c r="BD578" s="11"/>
      <c r="BE578" s="11"/>
      <c r="BH578" s="11"/>
      <c r="BI578" s="11"/>
      <c r="BJ578" s="11"/>
      <c r="BK578" s="11"/>
      <c r="BL578" s="11"/>
      <c r="BM578" s="11"/>
      <c r="BN578" s="11"/>
    </row>
    <row r="579" spans="1:66" s="1" customFormat="1" x14ac:dyDescent="0.3">
      <c r="A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118"/>
      <c r="N579" s="5"/>
      <c r="O579" s="5"/>
      <c r="P579" s="5"/>
      <c r="Q579" s="5"/>
      <c r="R579" s="5"/>
      <c r="S579" s="5"/>
      <c r="T579" s="5"/>
      <c r="U579" s="5"/>
      <c r="AA579" s="3"/>
      <c r="AB579" s="13"/>
      <c r="AC579" s="13"/>
      <c r="AD579" s="13"/>
      <c r="AE579" s="13"/>
      <c r="AF579" s="13"/>
      <c r="AG579" s="13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T579" s="107"/>
      <c r="BA579" s="11"/>
      <c r="BB579" s="11"/>
      <c r="BC579" s="11"/>
      <c r="BD579" s="11"/>
      <c r="BE579" s="11"/>
      <c r="BH579" s="11"/>
      <c r="BI579" s="11"/>
      <c r="BJ579" s="11"/>
      <c r="BK579" s="11"/>
      <c r="BL579" s="11"/>
      <c r="BM579" s="11"/>
      <c r="BN579" s="11"/>
    </row>
    <row r="580" spans="1:66" s="1" customFormat="1" x14ac:dyDescent="0.3">
      <c r="A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118"/>
      <c r="N580" s="5"/>
      <c r="O580" s="5"/>
      <c r="P580" s="5"/>
      <c r="Q580" s="5"/>
      <c r="R580" s="5"/>
      <c r="S580" s="5"/>
      <c r="T580" s="5"/>
      <c r="U580" s="5"/>
      <c r="AA580" s="3"/>
      <c r="AB580" s="13"/>
      <c r="AC580" s="13"/>
      <c r="AD580" s="13"/>
      <c r="AE580" s="13"/>
      <c r="AF580" s="13"/>
      <c r="AG580" s="13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T580" s="107"/>
      <c r="BA580" s="11"/>
      <c r="BB580" s="11"/>
      <c r="BC580" s="11"/>
      <c r="BD580" s="11"/>
      <c r="BE580" s="11"/>
      <c r="BH580" s="11"/>
      <c r="BI580" s="11"/>
      <c r="BJ580" s="11"/>
      <c r="BK580" s="11"/>
      <c r="BL580" s="11"/>
      <c r="BM580" s="11"/>
      <c r="BN580" s="11"/>
    </row>
    <row r="581" spans="1:66" s="1" customFormat="1" x14ac:dyDescent="0.3">
      <c r="A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118"/>
      <c r="N581" s="5"/>
      <c r="O581" s="5"/>
      <c r="P581" s="5"/>
      <c r="Q581" s="5"/>
      <c r="R581" s="5"/>
      <c r="S581" s="5"/>
      <c r="T581" s="5"/>
      <c r="U581" s="5"/>
      <c r="AA581" s="3"/>
      <c r="AB581" s="13"/>
      <c r="AC581" s="13"/>
      <c r="AD581" s="13"/>
      <c r="AE581" s="13"/>
      <c r="AF581" s="13"/>
      <c r="AG581" s="13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T581" s="107"/>
      <c r="BA581" s="11"/>
      <c r="BB581" s="11"/>
      <c r="BC581" s="11"/>
      <c r="BD581" s="11"/>
      <c r="BE581" s="11"/>
      <c r="BH581" s="11"/>
      <c r="BI581" s="11"/>
      <c r="BJ581" s="11"/>
      <c r="BK581" s="11"/>
      <c r="BL581" s="11"/>
      <c r="BM581" s="11"/>
      <c r="BN581" s="11"/>
    </row>
    <row r="582" spans="1:66" s="1" customFormat="1" x14ac:dyDescent="0.3">
      <c r="A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118"/>
      <c r="N582" s="5"/>
      <c r="O582" s="5"/>
      <c r="P582" s="5"/>
      <c r="Q582" s="5"/>
      <c r="R582" s="5"/>
      <c r="S582" s="5"/>
      <c r="T582" s="5"/>
      <c r="U582" s="5"/>
      <c r="AA582" s="3"/>
      <c r="AB582" s="13"/>
      <c r="AC582" s="13"/>
      <c r="AD582" s="13"/>
      <c r="AE582" s="13"/>
      <c r="AF582" s="13"/>
      <c r="AG582" s="13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T582" s="107"/>
      <c r="BA582" s="11"/>
      <c r="BB582" s="11"/>
      <c r="BC582" s="11"/>
      <c r="BD582" s="11"/>
      <c r="BE582" s="11"/>
      <c r="BH582" s="11"/>
      <c r="BI582" s="11"/>
      <c r="BJ582" s="11"/>
      <c r="BK582" s="11"/>
      <c r="BL582" s="11"/>
      <c r="BM582" s="11"/>
      <c r="BN582" s="11"/>
    </row>
    <row r="583" spans="1:66" s="1" customFormat="1" x14ac:dyDescent="0.3">
      <c r="A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118"/>
      <c r="N583" s="5"/>
      <c r="O583" s="5"/>
      <c r="P583" s="5"/>
      <c r="Q583" s="5"/>
      <c r="R583" s="5"/>
      <c r="S583" s="5"/>
      <c r="T583" s="5"/>
      <c r="U583" s="5"/>
      <c r="AA583" s="3"/>
      <c r="AB583" s="13"/>
      <c r="AC583" s="13"/>
      <c r="AD583" s="13"/>
      <c r="AE583" s="13"/>
      <c r="AF583" s="13"/>
      <c r="AG583" s="13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T583" s="107"/>
      <c r="BA583" s="11"/>
      <c r="BB583" s="11"/>
      <c r="BC583" s="11"/>
      <c r="BD583" s="11"/>
      <c r="BE583" s="11"/>
      <c r="BH583" s="11"/>
      <c r="BI583" s="11"/>
      <c r="BJ583" s="11"/>
      <c r="BK583" s="11"/>
      <c r="BL583" s="11"/>
      <c r="BM583" s="11"/>
      <c r="BN583" s="11"/>
    </row>
    <row r="584" spans="1:66" s="1" customFormat="1" x14ac:dyDescent="0.3">
      <c r="A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118"/>
      <c r="N584" s="5"/>
      <c r="O584" s="5"/>
      <c r="P584" s="5"/>
      <c r="Q584" s="5"/>
      <c r="R584" s="5"/>
      <c r="S584" s="5"/>
      <c r="T584" s="5"/>
      <c r="U584" s="5"/>
      <c r="AA584" s="3"/>
      <c r="AB584" s="13"/>
      <c r="AC584" s="13"/>
      <c r="AD584" s="13"/>
      <c r="AE584" s="13"/>
      <c r="AF584" s="13"/>
      <c r="AG584" s="13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T584" s="107"/>
      <c r="BA584" s="11"/>
      <c r="BB584" s="11"/>
      <c r="BC584" s="11"/>
      <c r="BD584" s="11"/>
      <c r="BE584" s="11"/>
      <c r="BH584" s="11"/>
      <c r="BI584" s="11"/>
      <c r="BJ584" s="11"/>
      <c r="BK584" s="11"/>
      <c r="BL584" s="11"/>
      <c r="BM584" s="11"/>
      <c r="BN584" s="11"/>
    </row>
    <row r="585" spans="1:66" s="1" customFormat="1" x14ac:dyDescent="0.3">
      <c r="A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118"/>
      <c r="N585" s="5"/>
      <c r="O585" s="5"/>
      <c r="P585" s="5"/>
      <c r="Q585" s="5"/>
      <c r="R585" s="5"/>
      <c r="S585" s="5"/>
      <c r="T585" s="5"/>
      <c r="U585" s="5"/>
      <c r="AA585" s="3"/>
      <c r="AB585" s="13"/>
      <c r="AC585" s="13"/>
      <c r="AD585" s="13"/>
      <c r="AE585" s="13"/>
      <c r="AF585" s="13"/>
      <c r="AG585" s="13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T585" s="107"/>
      <c r="BA585" s="11"/>
      <c r="BB585" s="11"/>
      <c r="BC585" s="11"/>
      <c r="BD585" s="11"/>
      <c r="BE585" s="11"/>
      <c r="BH585" s="11"/>
      <c r="BI585" s="11"/>
      <c r="BJ585" s="11"/>
      <c r="BK585" s="11"/>
      <c r="BL585" s="11"/>
      <c r="BM585" s="11"/>
      <c r="BN585" s="11"/>
    </row>
    <row r="586" spans="1:66" s="1" customFormat="1" x14ac:dyDescent="0.3">
      <c r="A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118"/>
      <c r="N586" s="5"/>
      <c r="O586" s="5"/>
      <c r="P586" s="5"/>
      <c r="Q586" s="5"/>
      <c r="R586" s="5"/>
      <c r="S586" s="5"/>
      <c r="T586" s="5"/>
      <c r="U586" s="5"/>
      <c r="AA586" s="3"/>
      <c r="AB586" s="13"/>
      <c r="AC586" s="13"/>
      <c r="AD586" s="13"/>
      <c r="AE586" s="13"/>
      <c r="AF586" s="13"/>
      <c r="AG586" s="13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T586" s="107"/>
      <c r="BA586" s="11"/>
      <c r="BB586" s="11"/>
      <c r="BC586" s="11"/>
      <c r="BD586" s="11"/>
      <c r="BE586" s="11"/>
      <c r="BH586" s="11"/>
      <c r="BI586" s="11"/>
      <c r="BJ586" s="11"/>
      <c r="BK586" s="11"/>
      <c r="BL586" s="11"/>
      <c r="BM586" s="11"/>
      <c r="BN586" s="11"/>
    </row>
    <row r="587" spans="1:66" s="1" customFormat="1" x14ac:dyDescent="0.3">
      <c r="A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118"/>
      <c r="N587" s="5"/>
      <c r="O587" s="5"/>
      <c r="P587" s="5"/>
      <c r="Q587" s="5"/>
      <c r="R587" s="5"/>
      <c r="S587" s="5"/>
      <c r="T587" s="5"/>
      <c r="U587" s="5"/>
      <c r="AA587" s="3"/>
      <c r="AB587" s="13"/>
      <c r="AC587" s="13"/>
      <c r="AD587" s="13"/>
      <c r="AE587" s="13"/>
      <c r="AF587" s="13"/>
      <c r="AG587" s="13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T587" s="107"/>
      <c r="BA587" s="11"/>
      <c r="BB587" s="11"/>
      <c r="BC587" s="11"/>
      <c r="BD587" s="11"/>
      <c r="BE587" s="11"/>
      <c r="BH587" s="11"/>
      <c r="BI587" s="11"/>
      <c r="BJ587" s="11"/>
      <c r="BK587" s="11"/>
      <c r="BL587" s="11"/>
      <c r="BM587" s="11"/>
      <c r="BN587" s="11"/>
    </row>
    <row r="588" spans="1:66" s="1" customFormat="1" x14ac:dyDescent="0.3">
      <c r="A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118"/>
      <c r="N588" s="5"/>
      <c r="O588" s="5"/>
      <c r="P588" s="5"/>
      <c r="Q588" s="5"/>
      <c r="R588" s="5"/>
      <c r="S588" s="5"/>
      <c r="T588" s="5"/>
      <c r="U588" s="5"/>
      <c r="AA588" s="3"/>
      <c r="AB588" s="13"/>
      <c r="AC588" s="13"/>
      <c r="AD588" s="13"/>
      <c r="AE588" s="13"/>
      <c r="AF588" s="13"/>
      <c r="AG588" s="13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T588" s="107"/>
      <c r="BA588" s="11"/>
      <c r="BB588" s="11"/>
      <c r="BC588" s="11"/>
      <c r="BD588" s="11"/>
      <c r="BE588" s="11"/>
      <c r="BH588" s="11"/>
      <c r="BI588" s="11"/>
      <c r="BJ588" s="11"/>
      <c r="BK588" s="11"/>
      <c r="BL588" s="11"/>
      <c r="BM588" s="11"/>
      <c r="BN588" s="11"/>
    </row>
    <row r="589" spans="1:66" s="1" customFormat="1" x14ac:dyDescent="0.3">
      <c r="A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118"/>
      <c r="N589" s="5"/>
      <c r="O589" s="5"/>
      <c r="P589" s="5"/>
      <c r="Q589" s="5"/>
      <c r="R589" s="5"/>
      <c r="S589" s="5"/>
      <c r="T589" s="5"/>
      <c r="U589" s="5"/>
      <c r="AA589" s="3"/>
      <c r="AB589" s="13"/>
      <c r="AC589" s="13"/>
      <c r="AD589" s="13"/>
      <c r="AE589" s="13"/>
      <c r="AF589" s="13"/>
      <c r="AG589" s="13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T589" s="107"/>
      <c r="BA589" s="11"/>
      <c r="BB589" s="11"/>
      <c r="BC589" s="11"/>
      <c r="BD589" s="11"/>
      <c r="BE589" s="11"/>
      <c r="BH589" s="11"/>
      <c r="BI589" s="11"/>
      <c r="BJ589" s="11"/>
      <c r="BK589" s="11"/>
      <c r="BL589" s="11"/>
      <c r="BM589" s="11"/>
      <c r="BN589" s="11"/>
    </row>
    <row r="590" spans="1:66" s="1" customFormat="1" x14ac:dyDescent="0.3">
      <c r="A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118"/>
      <c r="N590" s="5"/>
      <c r="O590" s="5"/>
      <c r="P590" s="5"/>
      <c r="Q590" s="5"/>
      <c r="R590" s="5"/>
      <c r="S590" s="5"/>
      <c r="T590" s="5"/>
      <c r="U590" s="5"/>
      <c r="AA590" s="3"/>
      <c r="AB590" s="13"/>
      <c r="AC590" s="13"/>
      <c r="AD590" s="13"/>
      <c r="AE590" s="13"/>
      <c r="AF590" s="13"/>
      <c r="AG590" s="13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T590" s="107"/>
      <c r="BA590" s="11"/>
      <c r="BB590" s="11"/>
      <c r="BC590" s="11"/>
      <c r="BD590" s="11"/>
      <c r="BE590" s="11"/>
      <c r="BH590" s="11"/>
      <c r="BI590" s="11"/>
      <c r="BJ590" s="11"/>
      <c r="BK590" s="11"/>
      <c r="BL590" s="11"/>
      <c r="BM590" s="11"/>
      <c r="BN590" s="11"/>
    </row>
    <row r="591" spans="1:66" s="1" customFormat="1" x14ac:dyDescent="0.3">
      <c r="A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118"/>
      <c r="N591" s="5"/>
      <c r="O591" s="5"/>
      <c r="P591" s="5"/>
      <c r="Q591" s="5"/>
      <c r="R591" s="5"/>
      <c r="S591" s="5"/>
      <c r="T591" s="5"/>
      <c r="U591" s="5"/>
      <c r="AA591" s="3"/>
      <c r="AB591" s="13"/>
      <c r="AC591" s="13"/>
      <c r="AD591" s="13"/>
      <c r="AE591" s="13"/>
      <c r="AF591" s="13"/>
      <c r="AG591" s="13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T591" s="107"/>
      <c r="BA591" s="11"/>
      <c r="BB591" s="11"/>
      <c r="BC591" s="11"/>
      <c r="BD591" s="11"/>
      <c r="BE591" s="11"/>
      <c r="BH591" s="11"/>
      <c r="BI591" s="11"/>
      <c r="BJ591" s="11"/>
      <c r="BK591" s="11"/>
      <c r="BL591" s="11"/>
      <c r="BM591" s="11"/>
      <c r="BN591" s="11"/>
    </row>
    <row r="592" spans="1:66" s="1" customFormat="1" x14ac:dyDescent="0.3">
      <c r="A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118"/>
      <c r="N592" s="5"/>
      <c r="O592" s="5"/>
      <c r="P592" s="5"/>
      <c r="Q592" s="5"/>
      <c r="R592" s="5"/>
      <c r="S592" s="5"/>
      <c r="T592" s="5"/>
      <c r="U592" s="5"/>
      <c r="AA592" s="3"/>
      <c r="AB592" s="13"/>
      <c r="AC592" s="13"/>
      <c r="AD592" s="13"/>
      <c r="AE592" s="13"/>
      <c r="AF592" s="13"/>
      <c r="AG592" s="13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T592" s="107"/>
      <c r="BA592" s="11"/>
      <c r="BB592" s="11"/>
      <c r="BC592" s="11"/>
      <c r="BD592" s="11"/>
      <c r="BE592" s="11"/>
      <c r="BH592" s="11"/>
      <c r="BI592" s="11"/>
      <c r="BJ592" s="11"/>
      <c r="BK592" s="11"/>
      <c r="BL592" s="11"/>
      <c r="BM592" s="11"/>
      <c r="BN592" s="11"/>
    </row>
    <row r="593" spans="1:66" s="1" customFormat="1" x14ac:dyDescent="0.3">
      <c r="A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118"/>
      <c r="N593" s="5"/>
      <c r="O593" s="5"/>
      <c r="P593" s="5"/>
      <c r="Q593" s="5"/>
      <c r="R593" s="5"/>
      <c r="S593" s="5"/>
      <c r="T593" s="5"/>
      <c r="U593" s="5"/>
      <c r="AA593" s="3"/>
      <c r="AB593" s="13"/>
      <c r="AC593" s="13"/>
      <c r="AD593" s="13"/>
      <c r="AE593" s="13"/>
      <c r="AF593" s="13"/>
      <c r="AG593" s="13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T593" s="107"/>
      <c r="BA593" s="11"/>
      <c r="BB593" s="11"/>
      <c r="BC593" s="11"/>
      <c r="BD593" s="11"/>
      <c r="BE593" s="11"/>
      <c r="BH593" s="11"/>
      <c r="BI593" s="11"/>
      <c r="BJ593" s="11"/>
      <c r="BK593" s="11"/>
      <c r="BL593" s="11"/>
      <c r="BM593" s="11"/>
      <c r="BN593" s="11"/>
    </row>
    <row r="594" spans="1:66" s="1" customFormat="1" x14ac:dyDescent="0.3">
      <c r="A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118"/>
      <c r="N594" s="5"/>
      <c r="O594" s="5"/>
      <c r="P594" s="5"/>
      <c r="Q594" s="5"/>
      <c r="R594" s="5"/>
      <c r="S594" s="5"/>
      <c r="T594" s="5"/>
      <c r="U594" s="5"/>
      <c r="AA594" s="3"/>
      <c r="AB594" s="13"/>
      <c r="AC594" s="13"/>
      <c r="AD594" s="13"/>
      <c r="AE594" s="13"/>
      <c r="AF594" s="13"/>
      <c r="AG594" s="13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T594" s="107"/>
      <c r="BA594" s="11"/>
      <c r="BB594" s="11"/>
      <c r="BC594" s="11"/>
      <c r="BD594" s="11"/>
      <c r="BE594" s="11"/>
      <c r="BH594" s="11"/>
      <c r="BI594" s="11"/>
      <c r="BJ594" s="11"/>
      <c r="BK594" s="11"/>
      <c r="BL594" s="11"/>
      <c r="BM594" s="11"/>
      <c r="BN594" s="11"/>
    </row>
    <row r="595" spans="1:66" s="1" customFormat="1" x14ac:dyDescent="0.3">
      <c r="A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118"/>
      <c r="N595" s="5"/>
      <c r="O595" s="5"/>
      <c r="P595" s="5"/>
      <c r="Q595" s="5"/>
      <c r="R595" s="5"/>
      <c r="S595" s="5"/>
      <c r="T595" s="5"/>
      <c r="U595" s="5"/>
      <c r="AA595" s="3"/>
      <c r="AB595" s="13"/>
      <c r="AC595" s="13"/>
      <c r="AD595" s="13"/>
      <c r="AE595" s="13"/>
      <c r="AF595" s="13"/>
      <c r="AG595" s="13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T595" s="107"/>
      <c r="BA595" s="11"/>
      <c r="BB595" s="11"/>
      <c r="BC595" s="11"/>
      <c r="BD595" s="11"/>
      <c r="BE595" s="11"/>
      <c r="BH595" s="11"/>
      <c r="BI595" s="11"/>
      <c r="BJ595" s="11"/>
      <c r="BK595" s="11"/>
      <c r="BL595" s="11"/>
      <c r="BM595" s="11"/>
      <c r="BN595" s="11"/>
    </row>
    <row r="596" spans="1:66" s="1" customFormat="1" x14ac:dyDescent="0.3">
      <c r="A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118"/>
      <c r="N596" s="5"/>
      <c r="O596" s="5"/>
      <c r="P596" s="5"/>
      <c r="Q596" s="5"/>
      <c r="R596" s="5"/>
      <c r="S596" s="5"/>
      <c r="T596" s="5"/>
      <c r="U596" s="5"/>
      <c r="AA596" s="3"/>
      <c r="AB596" s="13"/>
      <c r="AC596" s="13"/>
      <c r="AD596" s="13"/>
      <c r="AE596" s="13"/>
      <c r="AF596" s="13"/>
      <c r="AG596" s="13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T596" s="107"/>
      <c r="BA596" s="11"/>
      <c r="BB596" s="11"/>
      <c r="BC596" s="11"/>
      <c r="BD596" s="11"/>
      <c r="BE596" s="11"/>
      <c r="BH596" s="11"/>
      <c r="BI596" s="11"/>
      <c r="BJ596" s="11"/>
      <c r="BK596" s="11"/>
      <c r="BL596" s="11"/>
      <c r="BM596" s="11"/>
      <c r="BN596" s="11"/>
    </row>
    <row r="597" spans="1:66" s="1" customFormat="1" x14ac:dyDescent="0.3">
      <c r="A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118"/>
      <c r="N597" s="5"/>
      <c r="O597" s="5"/>
      <c r="P597" s="5"/>
      <c r="Q597" s="5"/>
      <c r="R597" s="5"/>
      <c r="S597" s="5"/>
      <c r="T597" s="5"/>
      <c r="U597" s="5"/>
      <c r="AA597" s="3"/>
      <c r="AB597" s="13"/>
      <c r="AC597" s="13"/>
      <c r="AD597" s="13"/>
      <c r="AE597" s="13"/>
      <c r="AF597" s="13"/>
      <c r="AG597" s="13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T597" s="107"/>
      <c r="BA597" s="11"/>
      <c r="BB597" s="11"/>
      <c r="BC597" s="11"/>
      <c r="BD597" s="11"/>
      <c r="BE597" s="11"/>
      <c r="BH597" s="11"/>
      <c r="BI597" s="11"/>
      <c r="BJ597" s="11"/>
      <c r="BK597" s="11"/>
      <c r="BL597" s="11"/>
      <c r="BM597" s="11"/>
      <c r="BN597" s="11"/>
    </row>
    <row r="598" spans="1:66" s="1" customFormat="1" x14ac:dyDescent="0.3">
      <c r="A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118"/>
      <c r="N598" s="5"/>
      <c r="O598" s="5"/>
      <c r="P598" s="5"/>
      <c r="Q598" s="5"/>
      <c r="R598" s="5"/>
      <c r="S598" s="5"/>
      <c r="T598" s="5"/>
      <c r="U598" s="5"/>
      <c r="AA598" s="3"/>
      <c r="AB598" s="13"/>
      <c r="AC598" s="13"/>
      <c r="AD598" s="13"/>
      <c r="AE598" s="13"/>
      <c r="AF598" s="13"/>
      <c r="AG598" s="13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T598" s="107"/>
      <c r="BA598" s="11"/>
      <c r="BB598" s="11"/>
      <c r="BC598" s="11"/>
      <c r="BD598" s="11"/>
      <c r="BE598" s="11"/>
      <c r="BH598" s="11"/>
      <c r="BI598" s="11"/>
      <c r="BJ598" s="11"/>
      <c r="BK598" s="11"/>
      <c r="BL598" s="11"/>
      <c r="BM598" s="11"/>
      <c r="BN598" s="11"/>
    </row>
    <row r="599" spans="1:66" s="1" customFormat="1" x14ac:dyDescent="0.3">
      <c r="A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118"/>
      <c r="N599" s="5"/>
      <c r="O599" s="5"/>
      <c r="P599" s="5"/>
      <c r="Q599" s="5"/>
      <c r="R599" s="5"/>
      <c r="S599" s="5"/>
      <c r="T599" s="5"/>
      <c r="U599" s="5"/>
      <c r="AA599" s="3"/>
      <c r="AB599" s="13"/>
      <c r="AC599" s="13"/>
      <c r="AD599" s="13"/>
      <c r="AE599" s="13"/>
      <c r="AF599" s="13"/>
      <c r="AG599" s="13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T599" s="107"/>
      <c r="BA599" s="11"/>
      <c r="BB599" s="11"/>
      <c r="BC599" s="11"/>
      <c r="BD599" s="11"/>
      <c r="BE599" s="11"/>
      <c r="BH599" s="11"/>
      <c r="BI599" s="11"/>
      <c r="BJ599" s="11"/>
      <c r="BK599" s="11"/>
      <c r="BL599" s="11"/>
      <c r="BM599" s="11"/>
      <c r="BN599" s="11"/>
    </row>
    <row r="600" spans="1:66" s="1" customFormat="1" x14ac:dyDescent="0.3">
      <c r="A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118"/>
      <c r="N600" s="5"/>
      <c r="O600" s="5"/>
      <c r="P600" s="5"/>
      <c r="Q600" s="5"/>
      <c r="R600" s="5"/>
      <c r="S600" s="5"/>
      <c r="T600" s="5"/>
      <c r="U600" s="5"/>
      <c r="AA600" s="3"/>
      <c r="AB600" s="13"/>
      <c r="AC600" s="13"/>
      <c r="AD600" s="13"/>
      <c r="AE600" s="13"/>
      <c r="AF600" s="13"/>
      <c r="AG600" s="13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T600" s="107"/>
      <c r="BA600" s="11"/>
      <c r="BB600" s="11"/>
      <c r="BC600" s="11"/>
      <c r="BD600" s="11"/>
      <c r="BE600" s="11"/>
      <c r="BH600" s="11"/>
      <c r="BI600" s="11"/>
      <c r="BJ600" s="11"/>
      <c r="BK600" s="11"/>
      <c r="BL600" s="11"/>
      <c r="BM600" s="11"/>
      <c r="BN600" s="11"/>
    </row>
    <row r="601" spans="1:66" s="1" customFormat="1" x14ac:dyDescent="0.3">
      <c r="A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118"/>
      <c r="N601" s="5"/>
      <c r="O601" s="5"/>
      <c r="P601" s="5"/>
      <c r="Q601" s="5"/>
      <c r="R601" s="5"/>
      <c r="S601" s="5"/>
      <c r="T601" s="5"/>
      <c r="U601" s="5"/>
      <c r="AA601" s="3"/>
      <c r="AB601" s="13"/>
      <c r="AC601" s="13"/>
      <c r="AD601" s="13"/>
      <c r="AE601" s="13"/>
      <c r="AF601" s="13"/>
      <c r="AG601" s="13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T601" s="107"/>
      <c r="BA601" s="11"/>
      <c r="BB601" s="11"/>
      <c r="BC601" s="11"/>
      <c r="BD601" s="11"/>
      <c r="BE601" s="11"/>
      <c r="BH601" s="11"/>
      <c r="BI601" s="11"/>
      <c r="BJ601" s="11"/>
      <c r="BK601" s="11"/>
      <c r="BL601" s="11"/>
      <c r="BM601" s="11"/>
      <c r="BN601" s="11"/>
    </row>
    <row r="602" spans="1:66" s="1" customFormat="1" x14ac:dyDescent="0.3">
      <c r="A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118"/>
      <c r="N602" s="5"/>
      <c r="O602" s="5"/>
      <c r="P602" s="5"/>
      <c r="Q602" s="5"/>
      <c r="R602" s="5"/>
      <c r="S602" s="5"/>
      <c r="T602" s="5"/>
      <c r="U602" s="5"/>
      <c r="AA602" s="3"/>
      <c r="AB602" s="13"/>
      <c r="AC602" s="13"/>
      <c r="AD602" s="13"/>
      <c r="AE602" s="13"/>
      <c r="AF602" s="13"/>
      <c r="AG602" s="13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T602" s="107"/>
      <c r="BA602" s="11"/>
      <c r="BB602" s="11"/>
      <c r="BC602" s="11"/>
      <c r="BD602" s="11"/>
      <c r="BE602" s="11"/>
      <c r="BH602" s="11"/>
      <c r="BI602" s="11"/>
      <c r="BJ602" s="11"/>
      <c r="BK602" s="11"/>
      <c r="BL602" s="11"/>
      <c r="BM602" s="11"/>
      <c r="BN602" s="11"/>
    </row>
    <row r="603" spans="1:66" s="1" customFormat="1" x14ac:dyDescent="0.3">
      <c r="A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118"/>
      <c r="N603" s="5"/>
      <c r="O603" s="5"/>
      <c r="P603" s="5"/>
      <c r="Q603" s="5"/>
      <c r="R603" s="5"/>
      <c r="S603" s="5"/>
      <c r="T603" s="5"/>
      <c r="U603" s="5"/>
      <c r="AA603" s="3"/>
      <c r="AB603" s="13"/>
      <c r="AC603" s="13"/>
      <c r="AD603" s="13"/>
      <c r="AE603" s="13"/>
      <c r="AF603" s="13"/>
      <c r="AG603" s="13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T603" s="107"/>
      <c r="BA603" s="11"/>
      <c r="BB603" s="11"/>
      <c r="BC603" s="11"/>
      <c r="BD603" s="11"/>
      <c r="BE603" s="11"/>
      <c r="BH603" s="11"/>
      <c r="BI603" s="11"/>
      <c r="BJ603" s="11"/>
      <c r="BK603" s="11"/>
      <c r="BL603" s="11"/>
      <c r="BM603" s="11"/>
      <c r="BN603" s="11"/>
    </row>
    <row r="604" spans="1:66" s="1" customFormat="1" x14ac:dyDescent="0.3">
      <c r="A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118"/>
      <c r="N604" s="5"/>
      <c r="O604" s="5"/>
      <c r="P604" s="5"/>
      <c r="Q604" s="5"/>
      <c r="R604" s="5"/>
      <c r="S604" s="5"/>
      <c r="T604" s="5"/>
      <c r="U604" s="5"/>
      <c r="AA604" s="3"/>
      <c r="AB604" s="13"/>
      <c r="AC604" s="13"/>
      <c r="AD604" s="13"/>
      <c r="AE604" s="13"/>
      <c r="AF604" s="13"/>
      <c r="AG604" s="13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T604" s="107"/>
      <c r="BA604" s="11"/>
      <c r="BB604" s="11"/>
      <c r="BC604" s="11"/>
      <c r="BD604" s="11"/>
      <c r="BE604" s="11"/>
      <c r="BH604" s="11"/>
      <c r="BI604" s="11"/>
      <c r="BJ604" s="11"/>
      <c r="BK604" s="11"/>
      <c r="BL604" s="11"/>
      <c r="BM604" s="11"/>
      <c r="BN604" s="11"/>
    </row>
    <row r="605" spans="1:66" s="1" customFormat="1" x14ac:dyDescent="0.3">
      <c r="A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118"/>
      <c r="N605" s="5"/>
      <c r="O605" s="5"/>
      <c r="P605" s="5"/>
      <c r="Q605" s="5"/>
      <c r="R605" s="5"/>
      <c r="S605" s="5"/>
      <c r="T605" s="5"/>
      <c r="U605" s="5"/>
      <c r="AA605" s="3"/>
      <c r="AB605" s="13"/>
      <c r="AC605" s="13"/>
      <c r="AD605" s="13"/>
      <c r="AE605" s="13"/>
      <c r="AF605" s="13"/>
      <c r="AG605" s="13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T605" s="107"/>
      <c r="BA605" s="11"/>
      <c r="BB605" s="11"/>
      <c r="BC605" s="11"/>
      <c r="BD605" s="11"/>
      <c r="BE605" s="11"/>
      <c r="BH605" s="11"/>
      <c r="BI605" s="11"/>
      <c r="BJ605" s="11"/>
      <c r="BK605" s="11"/>
      <c r="BL605" s="11"/>
      <c r="BM605" s="11"/>
      <c r="BN605" s="11"/>
    </row>
    <row r="606" spans="1:66" s="1" customFormat="1" x14ac:dyDescent="0.3">
      <c r="A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118"/>
      <c r="N606" s="5"/>
      <c r="O606" s="5"/>
      <c r="P606" s="5"/>
      <c r="Q606" s="5"/>
      <c r="R606" s="5"/>
      <c r="S606" s="5"/>
      <c r="T606" s="5"/>
      <c r="U606" s="5"/>
      <c r="AA606" s="3"/>
      <c r="AB606" s="13"/>
      <c r="AC606" s="13"/>
      <c r="AD606" s="13"/>
      <c r="AE606" s="13"/>
      <c r="AF606" s="13"/>
      <c r="AG606" s="13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T606" s="107"/>
      <c r="BA606" s="11"/>
      <c r="BB606" s="11"/>
      <c r="BC606" s="11"/>
      <c r="BD606" s="11"/>
      <c r="BE606" s="11"/>
      <c r="BH606" s="11"/>
      <c r="BI606" s="11"/>
      <c r="BJ606" s="11"/>
      <c r="BK606" s="11"/>
      <c r="BL606" s="11"/>
      <c r="BM606" s="11"/>
      <c r="BN606" s="11"/>
    </row>
    <row r="607" spans="1:66" s="1" customFormat="1" x14ac:dyDescent="0.3">
      <c r="A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118"/>
      <c r="N607" s="5"/>
      <c r="O607" s="5"/>
      <c r="P607" s="5"/>
      <c r="Q607" s="5"/>
      <c r="R607" s="5"/>
      <c r="S607" s="5"/>
      <c r="T607" s="5"/>
      <c r="U607" s="5"/>
      <c r="AA607" s="3"/>
      <c r="AB607" s="13"/>
      <c r="AC607" s="13"/>
      <c r="AD607" s="13"/>
      <c r="AE607" s="13"/>
      <c r="AF607" s="13"/>
      <c r="AG607" s="13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T607" s="107"/>
      <c r="BA607" s="11"/>
      <c r="BB607" s="11"/>
      <c r="BC607" s="11"/>
      <c r="BD607" s="11"/>
      <c r="BE607" s="11"/>
      <c r="BH607" s="11"/>
      <c r="BI607" s="11"/>
      <c r="BJ607" s="11"/>
      <c r="BK607" s="11"/>
      <c r="BL607" s="11"/>
      <c r="BM607" s="11"/>
      <c r="BN607" s="11"/>
    </row>
    <row r="608" spans="1:66" s="1" customFormat="1" x14ac:dyDescent="0.3">
      <c r="A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118"/>
      <c r="N608" s="5"/>
      <c r="O608" s="5"/>
      <c r="P608" s="5"/>
      <c r="Q608" s="5"/>
      <c r="R608" s="5"/>
      <c r="S608" s="5"/>
      <c r="T608" s="5"/>
      <c r="U608" s="5"/>
      <c r="AA608" s="3"/>
      <c r="AB608" s="13"/>
      <c r="AC608" s="13"/>
      <c r="AD608" s="13"/>
      <c r="AE608" s="13"/>
      <c r="AF608" s="13"/>
      <c r="AG608" s="13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T608" s="107"/>
      <c r="BA608" s="11"/>
      <c r="BB608" s="11"/>
      <c r="BC608" s="11"/>
      <c r="BD608" s="11"/>
      <c r="BE608" s="11"/>
      <c r="BH608" s="11"/>
      <c r="BI608" s="11"/>
      <c r="BJ608" s="11"/>
      <c r="BK608" s="11"/>
      <c r="BL608" s="11"/>
      <c r="BM608" s="11"/>
      <c r="BN608" s="11"/>
    </row>
    <row r="609" spans="1:66" s="1" customFormat="1" x14ac:dyDescent="0.3">
      <c r="A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118"/>
      <c r="N609" s="5"/>
      <c r="O609" s="5"/>
      <c r="P609" s="5"/>
      <c r="Q609" s="5"/>
      <c r="R609" s="5"/>
      <c r="S609" s="5"/>
      <c r="T609" s="5"/>
      <c r="U609" s="5"/>
      <c r="AA609" s="3"/>
      <c r="AB609" s="13"/>
      <c r="AC609" s="13"/>
      <c r="AD609" s="13"/>
      <c r="AE609" s="13"/>
      <c r="AF609" s="13"/>
      <c r="AG609" s="13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T609" s="107"/>
      <c r="BA609" s="11"/>
      <c r="BB609" s="11"/>
      <c r="BC609" s="11"/>
      <c r="BD609" s="11"/>
      <c r="BE609" s="11"/>
      <c r="BH609" s="11"/>
      <c r="BI609" s="11"/>
      <c r="BJ609" s="11"/>
      <c r="BK609" s="11"/>
      <c r="BL609" s="11"/>
      <c r="BM609" s="11"/>
      <c r="BN609" s="11"/>
    </row>
    <row r="610" spans="1:66" s="1" customFormat="1" x14ac:dyDescent="0.3">
      <c r="A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118"/>
      <c r="N610" s="5"/>
      <c r="O610" s="5"/>
      <c r="P610" s="5"/>
      <c r="Q610" s="5"/>
      <c r="R610" s="5"/>
      <c r="S610" s="5"/>
      <c r="T610" s="5"/>
      <c r="U610" s="5"/>
      <c r="AA610" s="3"/>
      <c r="AB610" s="13"/>
      <c r="AC610" s="13"/>
      <c r="AD610" s="13"/>
      <c r="AE610" s="13"/>
      <c r="AF610" s="13"/>
      <c r="AG610" s="13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T610" s="107"/>
      <c r="BA610" s="11"/>
      <c r="BB610" s="11"/>
      <c r="BC610" s="11"/>
      <c r="BD610" s="11"/>
      <c r="BE610" s="11"/>
      <c r="BH610" s="11"/>
      <c r="BI610" s="11"/>
      <c r="BJ610" s="11"/>
      <c r="BK610" s="11"/>
      <c r="BL610" s="11"/>
      <c r="BM610" s="11"/>
      <c r="BN610" s="11"/>
    </row>
    <row r="611" spans="1:66" s="1" customFormat="1" x14ac:dyDescent="0.3">
      <c r="A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118"/>
      <c r="N611" s="5"/>
      <c r="O611" s="5"/>
      <c r="P611" s="5"/>
      <c r="Q611" s="5"/>
      <c r="R611" s="5"/>
      <c r="S611" s="5"/>
      <c r="T611" s="5"/>
      <c r="U611" s="5"/>
      <c r="AA611" s="3"/>
      <c r="AB611" s="13"/>
      <c r="AC611" s="13"/>
      <c r="AD611" s="13"/>
      <c r="AE611" s="13"/>
      <c r="AF611" s="13"/>
      <c r="AG611" s="13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T611" s="107"/>
      <c r="BA611" s="11"/>
      <c r="BB611" s="11"/>
      <c r="BC611" s="11"/>
      <c r="BD611" s="11"/>
      <c r="BE611" s="11"/>
      <c r="BH611" s="11"/>
      <c r="BI611" s="11"/>
      <c r="BJ611" s="11"/>
      <c r="BK611" s="11"/>
      <c r="BL611" s="11"/>
      <c r="BM611" s="11"/>
      <c r="BN611" s="11"/>
    </row>
    <row r="612" spans="1:66" s="1" customFormat="1" x14ac:dyDescent="0.3">
      <c r="A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118"/>
      <c r="N612" s="5"/>
      <c r="O612" s="5"/>
      <c r="P612" s="5"/>
      <c r="Q612" s="5"/>
      <c r="R612" s="5"/>
      <c r="S612" s="5"/>
      <c r="T612" s="5"/>
      <c r="U612" s="5"/>
      <c r="AA612" s="3"/>
      <c r="AB612" s="13"/>
      <c r="AC612" s="13"/>
      <c r="AD612" s="13"/>
      <c r="AE612" s="13"/>
      <c r="AF612" s="13"/>
      <c r="AG612" s="13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T612" s="107"/>
      <c r="BA612" s="11"/>
      <c r="BB612" s="11"/>
      <c r="BC612" s="11"/>
      <c r="BD612" s="11"/>
      <c r="BE612" s="11"/>
      <c r="BH612" s="11"/>
      <c r="BI612" s="11"/>
      <c r="BJ612" s="11"/>
      <c r="BK612" s="11"/>
      <c r="BL612" s="11"/>
      <c r="BM612" s="11"/>
      <c r="BN612" s="11"/>
    </row>
    <row r="613" spans="1:66" s="1" customFormat="1" x14ac:dyDescent="0.3">
      <c r="A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118"/>
      <c r="N613" s="5"/>
      <c r="O613" s="5"/>
      <c r="P613" s="5"/>
      <c r="Q613" s="5"/>
      <c r="R613" s="5"/>
      <c r="S613" s="5"/>
      <c r="T613" s="5"/>
      <c r="U613" s="5"/>
      <c r="AA613" s="3"/>
      <c r="AB613" s="13"/>
      <c r="AC613" s="13"/>
      <c r="AD613" s="13"/>
      <c r="AE613" s="13"/>
      <c r="AF613" s="13"/>
      <c r="AG613" s="13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T613" s="107"/>
      <c r="BA613" s="11"/>
      <c r="BB613" s="11"/>
      <c r="BC613" s="11"/>
      <c r="BD613" s="11"/>
      <c r="BE613" s="11"/>
      <c r="BH613" s="11"/>
      <c r="BI613" s="11"/>
      <c r="BJ613" s="11"/>
      <c r="BK613" s="11"/>
      <c r="BL613" s="11"/>
      <c r="BM613" s="11"/>
      <c r="BN613" s="11"/>
    </row>
    <row r="614" spans="1:66" s="1" customFormat="1" x14ac:dyDescent="0.3">
      <c r="A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118"/>
      <c r="N614" s="5"/>
      <c r="O614" s="5"/>
      <c r="P614" s="5"/>
      <c r="Q614" s="5"/>
      <c r="R614" s="5"/>
      <c r="S614" s="5"/>
      <c r="T614" s="5"/>
      <c r="U614" s="5"/>
      <c r="AA614" s="3"/>
      <c r="AB614" s="13"/>
      <c r="AC614" s="13"/>
      <c r="AD614" s="13"/>
      <c r="AE614" s="13"/>
      <c r="AF614" s="13"/>
      <c r="AG614" s="13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T614" s="107"/>
      <c r="BA614" s="11"/>
      <c r="BB614" s="11"/>
      <c r="BC614" s="11"/>
      <c r="BD614" s="11"/>
      <c r="BE614" s="11"/>
      <c r="BH614" s="11"/>
      <c r="BI614" s="11"/>
      <c r="BJ614" s="11"/>
      <c r="BK614" s="11"/>
      <c r="BL614" s="11"/>
      <c r="BM614" s="11"/>
      <c r="BN614" s="11"/>
    </row>
    <row r="615" spans="1:66" s="1" customFormat="1" x14ac:dyDescent="0.3">
      <c r="A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118"/>
      <c r="N615" s="5"/>
      <c r="O615" s="5"/>
      <c r="P615" s="5"/>
      <c r="Q615" s="5"/>
      <c r="R615" s="5"/>
      <c r="S615" s="5"/>
      <c r="T615" s="5"/>
      <c r="U615" s="5"/>
      <c r="AA615" s="3"/>
      <c r="AB615" s="13"/>
      <c r="AC615" s="13"/>
      <c r="AD615" s="13"/>
      <c r="AE615" s="13"/>
      <c r="AF615" s="13"/>
      <c r="AG615" s="13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T615" s="107"/>
      <c r="BA615" s="11"/>
      <c r="BB615" s="11"/>
      <c r="BC615" s="11"/>
      <c r="BD615" s="11"/>
      <c r="BE615" s="11"/>
      <c r="BH615" s="11"/>
      <c r="BI615" s="11"/>
      <c r="BJ615" s="11"/>
      <c r="BK615" s="11"/>
      <c r="BL615" s="11"/>
      <c r="BM615" s="11"/>
      <c r="BN615" s="11"/>
    </row>
    <row r="616" spans="1:66" s="1" customFormat="1" x14ac:dyDescent="0.3">
      <c r="A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118"/>
      <c r="N616" s="5"/>
      <c r="O616" s="5"/>
      <c r="P616" s="5"/>
      <c r="Q616" s="5"/>
      <c r="R616" s="5"/>
      <c r="S616" s="5"/>
      <c r="T616" s="5"/>
      <c r="U616" s="5"/>
      <c r="AA616" s="3"/>
      <c r="AB616" s="13"/>
      <c r="AC616" s="13"/>
      <c r="AD616" s="13"/>
      <c r="AE616" s="13"/>
      <c r="AF616" s="13"/>
      <c r="AG616" s="13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T616" s="107"/>
      <c r="BA616" s="11"/>
      <c r="BB616" s="11"/>
      <c r="BC616" s="11"/>
      <c r="BD616" s="11"/>
      <c r="BE616" s="11"/>
      <c r="BH616" s="11"/>
      <c r="BI616" s="11"/>
      <c r="BJ616" s="11"/>
      <c r="BK616" s="11"/>
      <c r="BL616" s="11"/>
      <c r="BM616" s="11"/>
      <c r="BN616" s="11"/>
    </row>
    <row r="617" spans="1:66" s="1" customFormat="1" x14ac:dyDescent="0.3">
      <c r="A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118"/>
      <c r="N617" s="5"/>
      <c r="O617" s="5"/>
      <c r="P617" s="5"/>
      <c r="Q617" s="5"/>
      <c r="R617" s="5"/>
      <c r="S617" s="5"/>
      <c r="T617" s="5"/>
      <c r="U617" s="5"/>
      <c r="AA617" s="3"/>
      <c r="AB617" s="13"/>
      <c r="AC617" s="13"/>
      <c r="AD617" s="13"/>
      <c r="AE617" s="13"/>
      <c r="AF617" s="13"/>
      <c r="AG617" s="13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T617" s="107"/>
      <c r="BA617" s="11"/>
      <c r="BB617" s="11"/>
      <c r="BC617" s="11"/>
      <c r="BD617" s="11"/>
      <c r="BE617" s="11"/>
      <c r="BH617" s="11"/>
      <c r="BI617" s="11"/>
      <c r="BJ617" s="11"/>
      <c r="BK617" s="11"/>
      <c r="BL617" s="11"/>
      <c r="BM617" s="11"/>
      <c r="BN617" s="11"/>
    </row>
    <row r="618" spans="1:66" s="1" customFormat="1" x14ac:dyDescent="0.3">
      <c r="A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118"/>
      <c r="N618" s="5"/>
      <c r="O618" s="5"/>
      <c r="P618" s="5"/>
      <c r="Q618" s="5"/>
      <c r="R618" s="5"/>
      <c r="S618" s="5"/>
      <c r="T618" s="5"/>
      <c r="U618" s="5"/>
      <c r="AA618" s="3"/>
      <c r="AB618" s="13"/>
      <c r="AC618" s="13"/>
      <c r="AD618" s="13"/>
      <c r="AE618" s="13"/>
      <c r="AF618" s="13"/>
      <c r="AG618" s="13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T618" s="107"/>
      <c r="BA618" s="11"/>
      <c r="BB618" s="11"/>
      <c r="BC618" s="11"/>
      <c r="BD618" s="11"/>
      <c r="BE618" s="11"/>
      <c r="BH618" s="11"/>
      <c r="BI618" s="11"/>
      <c r="BJ618" s="11"/>
      <c r="BK618" s="11"/>
      <c r="BL618" s="11"/>
      <c r="BM618" s="11"/>
      <c r="BN618" s="11"/>
    </row>
    <row r="619" spans="1:66" s="1" customFormat="1" x14ac:dyDescent="0.3">
      <c r="A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118"/>
      <c r="N619" s="5"/>
      <c r="O619" s="5"/>
      <c r="P619" s="5"/>
      <c r="Q619" s="5"/>
      <c r="R619" s="5"/>
      <c r="S619" s="5"/>
      <c r="T619" s="5"/>
      <c r="U619" s="5"/>
      <c r="AA619" s="3"/>
      <c r="AB619" s="13"/>
      <c r="AC619" s="13"/>
      <c r="AD619" s="13"/>
      <c r="AE619" s="13"/>
      <c r="AF619" s="13"/>
      <c r="AG619" s="13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T619" s="107"/>
      <c r="BA619" s="11"/>
      <c r="BB619" s="11"/>
      <c r="BC619" s="11"/>
      <c r="BD619" s="11"/>
      <c r="BE619" s="11"/>
      <c r="BH619" s="11"/>
      <c r="BI619" s="11"/>
      <c r="BJ619" s="11"/>
      <c r="BK619" s="11"/>
      <c r="BL619" s="11"/>
      <c r="BM619" s="11"/>
      <c r="BN619" s="11"/>
    </row>
    <row r="620" spans="1:66" s="1" customFormat="1" x14ac:dyDescent="0.3">
      <c r="A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118"/>
      <c r="N620" s="5"/>
      <c r="O620" s="5"/>
      <c r="P620" s="5"/>
      <c r="Q620" s="5"/>
      <c r="R620" s="5"/>
      <c r="S620" s="5"/>
      <c r="T620" s="5"/>
      <c r="U620" s="5"/>
      <c r="AA620" s="3"/>
      <c r="AB620" s="13"/>
      <c r="AC620" s="13"/>
      <c r="AD620" s="13"/>
      <c r="AE620" s="13"/>
      <c r="AF620" s="13"/>
      <c r="AG620" s="13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T620" s="107"/>
      <c r="BA620" s="11"/>
      <c r="BB620" s="11"/>
      <c r="BC620" s="11"/>
      <c r="BD620" s="11"/>
      <c r="BE620" s="11"/>
      <c r="BH620" s="11"/>
      <c r="BI620" s="11"/>
      <c r="BJ620" s="11"/>
      <c r="BK620" s="11"/>
      <c r="BL620" s="11"/>
      <c r="BM620" s="11"/>
      <c r="BN620" s="11"/>
    </row>
    <row r="621" spans="1:66" s="1" customFormat="1" x14ac:dyDescent="0.3">
      <c r="A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118"/>
      <c r="N621" s="5"/>
      <c r="O621" s="5"/>
      <c r="P621" s="5"/>
      <c r="Q621" s="5"/>
      <c r="R621" s="5"/>
      <c r="S621" s="5"/>
      <c r="T621" s="5"/>
      <c r="U621" s="5"/>
      <c r="AA621" s="3"/>
      <c r="AB621" s="13"/>
      <c r="AC621" s="13"/>
      <c r="AD621" s="13"/>
      <c r="AE621" s="13"/>
      <c r="AF621" s="13"/>
      <c r="AG621" s="13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T621" s="107"/>
      <c r="BA621" s="11"/>
      <c r="BB621" s="11"/>
      <c r="BC621" s="11"/>
      <c r="BD621" s="11"/>
      <c r="BE621" s="11"/>
      <c r="BH621" s="11"/>
      <c r="BI621" s="11"/>
      <c r="BJ621" s="11"/>
      <c r="BK621" s="11"/>
      <c r="BL621" s="11"/>
      <c r="BM621" s="11"/>
      <c r="BN621" s="11"/>
    </row>
    <row r="622" spans="1:66" s="1" customFormat="1" x14ac:dyDescent="0.3">
      <c r="A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118"/>
      <c r="N622" s="5"/>
      <c r="O622" s="5"/>
      <c r="P622" s="5"/>
      <c r="Q622" s="5"/>
      <c r="R622" s="5"/>
      <c r="S622" s="5"/>
      <c r="T622" s="5"/>
      <c r="U622" s="5"/>
      <c r="AA622" s="3"/>
      <c r="AB622" s="13"/>
      <c r="AC622" s="13"/>
      <c r="AD622" s="13"/>
      <c r="AE622" s="13"/>
      <c r="AF622" s="13"/>
      <c r="AG622" s="13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T622" s="107"/>
      <c r="BA622" s="11"/>
      <c r="BB622" s="11"/>
      <c r="BC622" s="11"/>
      <c r="BD622" s="11"/>
      <c r="BE622" s="11"/>
      <c r="BH622" s="11"/>
      <c r="BI622" s="11"/>
      <c r="BJ622" s="11"/>
      <c r="BK622" s="11"/>
      <c r="BL622" s="11"/>
      <c r="BM622" s="11"/>
      <c r="BN622" s="11"/>
    </row>
    <row r="623" spans="1:66" s="1" customFormat="1" x14ac:dyDescent="0.3">
      <c r="A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118"/>
      <c r="N623" s="5"/>
      <c r="O623" s="5"/>
      <c r="P623" s="5"/>
      <c r="Q623" s="5"/>
      <c r="R623" s="5"/>
      <c r="S623" s="5"/>
      <c r="T623" s="5"/>
      <c r="U623" s="5"/>
      <c r="AA623" s="3"/>
      <c r="AB623" s="13"/>
      <c r="AC623" s="13"/>
      <c r="AD623" s="13"/>
      <c r="AE623" s="13"/>
      <c r="AF623" s="13"/>
      <c r="AG623" s="13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T623" s="107"/>
      <c r="BA623" s="11"/>
      <c r="BB623" s="11"/>
      <c r="BC623" s="11"/>
      <c r="BD623" s="11"/>
      <c r="BE623" s="11"/>
      <c r="BH623" s="11"/>
      <c r="BI623" s="11"/>
      <c r="BJ623" s="11"/>
      <c r="BK623" s="11"/>
      <c r="BL623" s="11"/>
      <c r="BM623" s="11"/>
      <c r="BN623" s="11"/>
    </row>
    <row r="624" spans="1:66" s="1" customFormat="1" x14ac:dyDescent="0.3">
      <c r="A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118"/>
      <c r="N624" s="5"/>
      <c r="O624" s="5"/>
      <c r="P624" s="5"/>
      <c r="Q624" s="5"/>
      <c r="R624" s="5"/>
      <c r="S624" s="5"/>
      <c r="T624" s="5"/>
      <c r="U624" s="5"/>
      <c r="AA624" s="3"/>
      <c r="AB624" s="13"/>
      <c r="AC624" s="13"/>
      <c r="AD624" s="13"/>
      <c r="AE624" s="13"/>
      <c r="AF624" s="13"/>
      <c r="AG624" s="13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T624" s="107"/>
      <c r="BA624" s="11"/>
      <c r="BB624" s="11"/>
      <c r="BC624" s="11"/>
      <c r="BD624" s="11"/>
      <c r="BE624" s="11"/>
      <c r="BH624" s="11"/>
      <c r="BI624" s="11"/>
      <c r="BJ624" s="11"/>
      <c r="BK624" s="11"/>
      <c r="BL624" s="11"/>
      <c r="BM624" s="11"/>
      <c r="BN624" s="11"/>
    </row>
    <row r="625" spans="1:66" s="1" customFormat="1" x14ac:dyDescent="0.3">
      <c r="A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118"/>
      <c r="N625" s="5"/>
      <c r="O625" s="5"/>
      <c r="P625" s="5"/>
      <c r="Q625" s="5"/>
      <c r="R625" s="5"/>
      <c r="S625" s="5"/>
      <c r="T625" s="5"/>
      <c r="U625" s="5"/>
      <c r="AA625" s="3"/>
      <c r="AB625" s="13"/>
      <c r="AC625" s="13"/>
      <c r="AD625" s="13"/>
      <c r="AE625" s="13"/>
      <c r="AF625" s="13"/>
      <c r="AG625" s="13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T625" s="107"/>
      <c r="BA625" s="11"/>
      <c r="BB625" s="11"/>
      <c r="BC625" s="11"/>
      <c r="BD625" s="11"/>
      <c r="BE625" s="11"/>
      <c r="BH625" s="11"/>
      <c r="BI625" s="11"/>
      <c r="BJ625" s="11"/>
      <c r="BK625" s="11"/>
      <c r="BL625" s="11"/>
      <c r="BM625" s="11"/>
      <c r="BN625" s="11"/>
    </row>
    <row r="626" spans="1:66" s="1" customFormat="1" x14ac:dyDescent="0.3">
      <c r="A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118"/>
      <c r="N626" s="5"/>
      <c r="O626" s="5"/>
      <c r="P626" s="5"/>
      <c r="Q626" s="5"/>
      <c r="R626" s="5"/>
      <c r="S626" s="5"/>
      <c r="T626" s="5"/>
      <c r="U626" s="5"/>
      <c r="AA626" s="3"/>
      <c r="AB626" s="13"/>
      <c r="AC626" s="13"/>
      <c r="AD626" s="13"/>
      <c r="AE626" s="13"/>
      <c r="AF626" s="13"/>
      <c r="AG626" s="13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T626" s="107"/>
      <c r="BA626" s="11"/>
      <c r="BB626" s="11"/>
      <c r="BC626" s="11"/>
      <c r="BD626" s="11"/>
      <c r="BE626" s="11"/>
      <c r="BH626" s="11"/>
      <c r="BI626" s="11"/>
      <c r="BJ626" s="11"/>
      <c r="BK626" s="11"/>
      <c r="BL626" s="11"/>
      <c r="BM626" s="11"/>
      <c r="BN626" s="11"/>
    </row>
    <row r="627" spans="1:66" s="1" customFormat="1" x14ac:dyDescent="0.3">
      <c r="A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118"/>
      <c r="N627" s="5"/>
      <c r="O627" s="5"/>
      <c r="P627" s="5"/>
      <c r="Q627" s="5"/>
      <c r="R627" s="5"/>
      <c r="S627" s="5"/>
      <c r="T627" s="5"/>
      <c r="U627" s="5"/>
      <c r="AA627" s="3"/>
      <c r="AB627" s="13"/>
      <c r="AC627" s="13"/>
      <c r="AD627" s="13"/>
      <c r="AE627" s="13"/>
      <c r="AF627" s="13"/>
      <c r="AG627" s="13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T627" s="107"/>
      <c r="BA627" s="11"/>
      <c r="BB627" s="11"/>
      <c r="BC627" s="11"/>
      <c r="BD627" s="11"/>
      <c r="BE627" s="11"/>
      <c r="BH627" s="11"/>
      <c r="BI627" s="11"/>
      <c r="BJ627" s="11"/>
      <c r="BK627" s="11"/>
      <c r="BL627" s="11"/>
      <c r="BM627" s="11"/>
      <c r="BN627" s="11"/>
    </row>
    <row r="628" spans="1:66" s="1" customFormat="1" x14ac:dyDescent="0.3">
      <c r="A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118"/>
      <c r="N628" s="5"/>
      <c r="O628" s="5"/>
      <c r="P628" s="5"/>
      <c r="Q628" s="5"/>
      <c r="R628" s="5"/>
      <c r="S628" s="5"/>
      <c r="T628" s="5"/>
      <c r="U628" s="5"/>
      <c r="AA628" s="3"/>
      <c r="AB628" s="13"/>
      <c r="AC628" s="13"/>
      <c r="AD628" s="13"/>
      <c r="AE628" s="13"/>
      <c r="AF628" s="13"/>
      <c r="AG628" s="13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T628" s="107"/>
      <c r="BA628" s="11"/>
      <c r="BB628" s="11"/>
      <c r="BC628" s="11"/>
      <c r="BD628" s="11"/>
      <c r="BE628" s="11"/>
      <c r="BH628" s="11"/>
      <c r="BI628" s="11"/>
      <c r="BJ628" s="11"/>
      <c r="BK628" s="11"/>
      <c r="BL628" s="11"/>
      <c r="BM628" s="11"/>
      <c r="BN628" s="11"/>
    </row>
    <row r="629" spans="1:66" s="1" customFormat="1" x14ac:dyDescent="0.3">
      <c r="A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118"/>
      <c r="N629" s="5"/>
      <c r="O629" s="5"/>
      <c r="P629" s="5"/>
      <c r="Q629" s="5"/>
      <c r="R629" s="5"/>
      <c r="S629" s="5"/>
      <c r="T629" s="5"/>
      <c r="U629" s="5"/>
      <c r="AA629" s="3"/>
      <c r="AB629" s="13"/>
      <c r="AC629" s="13"/>
      <c r="AD629" s="13"/>
      <c r="AE629" s="13"/>
      <c r="AF629" s="13"/>
      <c r="AG629" s="13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T629" s="107"/>
      <c r="BA629" s="11"/>
      <c r="BB629" s="11"/>
      <c r="BC629" s="11"/>
      <c r="BD629" s="11"/>
      <c r="BE629" s="11"/>
      <c r="BH629" s="11"/>
      <c r="BI629" s="11"/>
      <c r="BJ629" s="11"/>
      <c r="BK629" s="11"/>
      <c r="BL629" s="11"/>
      <c r="BM629" s="11"/>
      <c r="BN629" s="11"/>
    </row>
    <row r="630" spans="1:66" s="1" customFormat="1" x14ac:dyDescent="0.3">
      <c r="A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118"/>
      <c r="N630" s="5"/>
      <c r="O630" s="5"/>
      <c r="P630" s="5"/>
      <c r="Q630" s="5"/>
      <c r="R630" s="5"/>
      <c r="S630" s="5"/>
      <c r="T630" s="5"/>
      <c r="U630" s="5"/>
      <c r="AA630" s="3"/>
      <c r="AB630" s="13"/>
      <c r="AC630" s="13"/>
      <c r="AD630" s="13"/>
      <c r="AE630" s="13"/>
      <c r="AF630" s="13"/>
      <c r="AG630" s="13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T630" s="107"/>
      <c r="BA630" s="11"/>
      <c r="BB630" s="11"/>
      <c r="BC630" s="11"/>
      <c r="BD630" s="11"/>
      <c r="BE630" s="11"/>
      <c r="BH630" s="11"/>
      <c r="BI630" s="11"/>
      <c r="BJ630" s="11"/>
      <c r="BK630" s="11"/>
      <c r="BL630" s="11"/>
      <c r="BM630" s="11"/>
      <c r="BN630" s="11"/>
    </row>
    <row r="631" spans="1:66" s="1" customFormat="1" x14ac:dyDescent="0.3">
      <c r="A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118"/>
      <c r="N631" s="5"/>
      <c r="O631" s="5"/>
      <c r="P631" s="5"/>
      <c r="Q631" s="5"/>
      <c r="R631" s="5"/>
      <c r="S631" s="5"/>
      <c r="T631" s="5"/>
      <c r="U631" s="5"/>
      <c r="AA631" s="3"/>
      <c r="AB631" s="13"/>
      <c r="AC631" s="13"/>
      <c r="AD631" s="13"/>
      <c r="AE631" s="13"/>
      <c r="AF631" s="13"/>
      <c r="AG631" s="13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T631" s="107"/>
      <c r="BA631" s="11"/>
      <c r="BB631" s="11"/>
      <c r="BC631" s="11"/>
      <c r="BD631" s="11"/>
      <c r="BE631" s="11"/>
      <c r="BH631" s="11"/>
      <c r="BI631" s="11"/>
      <c r="BJ631" s="11"/>
      <c r="BK631" s="11"/>
      <c r="BL631" s="11"/>
      <c r="BM631" s="11"/>
      <c r="BN631" s="11"/>
    </row>
    <row r="632" spans="1:66" s="1" customFormat="1" x14ac:dyDescent="0.3">
      <c r="A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118"/>
      <c r="N632" s="5"/>
      <c r="O632" s="5"/>
      <c r="P632" s="5"/>
      <c r="Q632" s="5"/>
      <c r="R632" s="5"/>
      <c r="S632" s="5"/>
      <c r="T632" s="5"/>
      <c r="U632" s="5"/>
      <c r="AA632" s="3"/>
      <c r="AB632" s="13"/>
      <c r="AC632" s="13"/>
      <c r="AD632" s="13"/>
      <c r="AE632" s="13"/>
      <c r="AF632" s="13"/>
      <c r="AG632" s="13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T632" s="107"/>
      <c r="BA632" s="11"/>
      <c r="BB632" s="11"/>
      <c r="BC632" s="11"/>
      <c r="BD632" s="11"/>
      <c r="BE632" s="11"/>
      <c r="BH632" s="11"/>
      <c r="BI632" s="11"/>
      <c r="BJ632" s="11"/>
      <c r="BK632" s="11"/>
      <c r="BL632" s="11"/>
      <c r="BM632" s="11"/>
      <c r="BN632" s="11"/>
    </row>
    <row r="633" spans="1:66" s="1" customFormat="1" x14ac:dyDescent="0.3">
      <c r="A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118"/>
      <c r="N633" s="5"/>
      <c r="O633" s="5"/>
      <c r="P633" s="5"/>
      <c r="Q633" s="5"/>
      <c r="R633" s="5"/>
      <c r="S633" s="5"/>
      <c r="T633" s="5"/>
      <c r="U633" s="5"/>
      <c r="AA633" s="3"/>
      <c r="AB633" s="13"/>
      <c r="AC633" s="13"/>
      <c r="AD633" s="13"/>
      <c r="AE633" s="13"/>
      <c r="AF633" s="13"/>
      <c r="AG633" s="13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T633" s="107"/>
      <c r="BA633" s="11"/>
      <c r="BB633" s="11"/>
      <c r="BC633" s="11"/>
      <c r="BD633" s="11"/>
      <c r="BE633" s="11"/>
      <c r="BH633" s="11"/>
      <c r="BI633" s="11"/>
      <c r="BJ633" s="11"/>
      <c r="BK633" s="11"/>
      <c r="BL633" s="11"/>
      <c r="BM633" s="11"/>
      <c r="BN633" s="11"/>
    </row>
    <row r="634" spans="1:66" s="1" customFormat="1" x14ac:dyDescent="0.3">
      <c r="A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118"/>
      <c r="N634" s="5"/>
      <c r="O634" s="5"/>
      <c r="P634" s="5"/>
      <c r="Q634" s="5"/>
      <c r="R634" s="5"/>
      <c r="S634" s="5"/>
      <c r="T634" s="5"/>
      <c r="U634" s="5"/>
      <c r="AA634" s="3"/>
      <c r="AB634" s="13"/>
      <c r="AC634" s="13"/>
      <c r="AD634" s="13"/>
      <c r="AE634" s="13"/>
      <c r="AF634" s="13"/>
      <c r="AG634" s="13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T634" s="107"/>
      <c r="BA634" s="11"/>
      <c r="BB634" s="11"/>
      <c r="BC634" s="11"/>
      <c r="BD634" s="11"/>
      <c r="BE634" s="11"/>
      <c r="BH634" s="11"/>
      <c r="BI634" s="11"/>
      <c r="BJ634" s="11"/>
      <c r="BK634" s="11"/>
      <c r="BL634" s="11"/>
      <c r="BM634" s="11"/>
      <c r="BN634" s="11"/>
    </row>
    <row r="635" spans="1:66" s="1" customFormat="1" x14ac:dyDescent="0.3">
      <c r="A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118"/>
      <c r="N635" s="5"/>
      <c r="O635" s="5"/>
      <c r="P635" s="5"/>
      <c r="Q635" s="5"/>
      <c r="R635" s="5"/>
      <c r="S635" s="5"/>
      <c r="T635" s="5"/>
      <c r="U635" s="5"/>
      <c r="AA635" s="3"/>
      <c r="AB635" s="13"/>
      <c r="AC635" s="13"/>
      <c r="AD635" s="13"/>
      <c r="AE635" s="13"/>
      <c r="AF635" s="13"/>
      <c r="AG635" s="13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T635" s="107"/>
      <c r="BA635" s="11"/>
      <c r="BB635" s="11"/>
      <c r="BC635" s="11"/>
      <c r="BD635" s="11"/>
      <c r="BE635" s="11"/>
      <c r="BH635" s="11"/>
      <c r="BI635" s="11"/>
      <c r="BJ635" s="11"/>
      <c r="BK635" s="11"/>
      <c r="BL635" s="11"/>
      <c r="BM635" s="11"/>
      <c r="BN635" s="11"/>
    </row>
    <row r="636" spans="1:66" s="1" customFormat="1" x14ac:dyDescent="0.3">
      <c r="A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118"/>
      <c r="N636" s="5"/>
      <c r="O636" s="5"/>
      <c r="P636" s="5"/>
      <c r="Q636" s="5"/>
      <c r="R636" s="5"/>
      <c r="S636" s="5"/>
      <c r="T636" s="5"/>
      <c r="U636" s="5"/>
      <c r="AA636" s="3"/>
      <c r="AB636" s="13"/>
      <c r="AC636" s="13"/>
      <c r="AD636" s="13"/>
      <c r="AE636" s="13"/>
      <c r="AF636" s="13"/>
      <c r="AG636" s="13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T636" s="107"/>
      <c r="BA636" s="11"/>
      <c r="BB636" s="11"/>
      <c r="BC636" s="11"/>
      <c r="BD636" s="11"/>
      <c r="BE636" s="11"/>
      <c r="BH636" s="11"/>
      <c r="BI636" s="11"/>
      <c r="BJ636" s="11"/>
      <c r="BK636" s="11"/>
      <c r="BL636" s="11"/>
      <c r="BM636" s="11"/>
      <c r="BN636" s="11"/>
    </row>
    <row r="637" spans="1:66" s="1" customFormat="1" x14ac:dyDescent="0.3">
      <c r="A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118"/>
      <c r="N637" s="5"/>
      <c r="O637" s="5"/>
      <c r="P637" s="5"/>
      <c r="Q637" s="5"/>
      <c r="R637" s="5"/>
      <c r="S637" s="5"/>
      <c r="T637" s="5"/>
      <c r="U637" s="5"/>
      <c r="AA637" s="3"/>
      <c r="AB637" s="13"/>
      <c r="AC637" s="13"/>
      <c r="AD637" s="13"/>
      <c r="AE637" s="13"/>
      <c r="AF637" s="13"/>
      <c r="AG637" s="13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T637" s="107"/>
      <c r="BA637" s="11"/>
      <c r="BB637" s="11"/>
      <c r="BC637" s="11"/>
      <c r="BD637" s="11"/>
      <c r="BE637" s="11"/>
      <c r="BH637" s="11"/>
      <c r="BI637" s="11"/>
      <c r="BJ637" s="11"/>
      <c r="BK637" s="11"/>
      <c r="BL637" s="11"/>
      <c r="BM637" s="11"/>
      <c r="BN637" s="11"/>
    </row>
    <row r="638" spans="1:66" s="1" customFormat="1" x14ac:dyDescent="0.3">
      <c r="A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118"/>
      <c r="N638" s="5"/>
      <c r="O638" s="5"/>
      <c r="P638" s="5"/>
      <c r="Q638" s="5"/>
      <c r="R638" s="5"/>
      <c r="S638" s="5"/>
      <c r="T638" s="5"/>
      <c r="U638" s="5"/>
      <c r="AA638" s="3"/>
      <c r="AB638" s="13"/>
      <c r="AC638" s="13"/>
      <c r="AD638" s="13"/>
      <c r="AE638" s="13"/>
      <c r="AF638" s="13"/>
      <c r="AG638" s="13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T638" s="107"/>
      <c r="BA638" s="11"/>
      <c r="BB638" s="11"/>
      <c r="BC638" s="11"/>
      <c r="BD638" s="11"/>
      <c r="BE638" s="11"/>
      <c r="BH638" s="11"/>
      <c r="BI638" s="11"/>
      <c r="BJ638" s="11"/>
      <c r="BK638" s="11"/>
      <c r="BL638" s="11"/>
      <c r="BM638" s="11"/>
      <c r="BN638" s="11"/>
    </row>
    <row r="639" spans="1:66" s="1" customFormat="1" x14ac:dyDescent="0.3">
      <c r="A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118"/>
      <c r="N639" s="5"/>
      <c r="O639" s="5"/>
      <c r="P639" s="5"/>
      <c r="Q639" s="5"/>
      <c r="R639" s="5"/>
      <c r="S639" s="5"/>
      <c r="T639" s="5"/>
      <c r="U639" s="5"/>
      <c r="AA639" s="3"/>
      <c r="AB639" s="13"/>
      <c r="AC639" s="13"/>
      <c r="AD639" s="13"/>
      <c r="AE639" s="13"/>
      <c r="AF639" s="13"/>
      <c r="AG639" s="13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T639" s="107"/>
      <c r="BA639" s="11"/>
      <c r="BB639" s="11"/>
      <c r="BC639" s="11"/>
      <c r="BD639" s="11"/>
      <c r="BE639" s="11"/>
      <c r="BH639" s="11"/>
      <c r="BI639" s="11"/>
      <c r="BJ639" s="11"/>
      <c r="BK639" s="11"/>
      <c r="BL639" s="11"/>
      <c r="BM639" s="11"/>
      <c r="BN639" s="11"/>
    </row>
    <row r="640" spans="1:66" s="1" customFormat="1" x14ac:dyDescent="0.3">
      <c r="A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118"/>
      <c r="N640" s="5"/>
      <c r="O640" s="5"/>
      <c r="P640" s="5"/>
      <c r="Q640" s="5"/>
      <c r="R640" s="5"/>
      <c r="S640" s="5"/>
      <c r="T640" s="5"/>
      <c r="U640" s="5"/>
      <c r="AA640" s="3"/>
      <c r="AB640" s="13"/>
      <c r="AC640" s="13"/>
      <c r="AD640" s="13"/>
      <c r="AE640" s="13"/>
      <c r="AF640" s="13"/>
      <c r="AG640" s="13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T640" s="107"/>
      <c r="BA640" s="11"/>
      <c r="BB640" s="11"/>
      <c r="BC640" s="11"/>
      <c r="BD640" s="11"/>
      <c r="BE640" s="11"/>
      <c r="BH640" s="11"/>
      <c r="BI640" s="11"/>
      <c r="BJ640" s="11"/>
      <c r="BK640" s="11"/>
      <c r="BL640" s="11"/>
      <c r="BM640" s="11"/>
      <c r="BN640" s="11"/>
    </row>
    <row r="641" spans="1:66" s="1" customFormat="1" x14ac:dyDescent="0.3">
      <c r="A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118"/>
      <c r="N641" s="5"/>
      <c r="O641" s="5"/>
      <c r="P641" s="5"/>
      <c r="Q641" s="5"/>
      <c r="R641" s="5"/>
      <c r="S641" s="5"/>
      <c r="T641" s="5"/>
      <c r="U641" s="5"/>
      <c r="AA641" s="3"/>
      <c r="AB641" s="13"/>
      <c r="AC641" s="13"/>
      <c r="AD641" s="13"/>
      <c r="AE641" s="13"/>
      <c r="AF641" s="13"/>
      <c r="AG641" s="13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T641" s="107"/>
      <c r="BA641" s="11"/>
      <c r="BB641" s="11"/>
      <c r="BC641" s="11"/>
      <c r="BD641" s="11"/>
      <c r="BE641" s="11"/>
      <c r="BH641" s="11"/>
      <c r="BI641" s="11"/>
      <c r="BJ641" s="11"/>
      <c r="BK641" s="11"/>
      <c r="BL641" s="11"/>
      <c r="BM641" s="11"/>
      <c r="BN641" s="11"/>
    </row>
    <row r="642" spans="1:66" s="1" customFormat="1" x14ac:dyDescent="0.3">
      <c r="A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118"/>
      <c r="N642" s="5"/>
      <c r="O642" s="5"/>
      <c r="P642" s="5"/>
      <c r="Q642" s="5"/>
      <c r="R642" s="5"/>
      <c r="S642" s="5"/>
      <c r="T642" s="5"/>
      <c r="U642" s="5"/>
      <c r="AA642" s="3"/>
      <c r="AB642" s="13"/>
      <c r="AC642" s="13"/>
      <c r="AD642" s="13"/>
      <c r="AE642" s="13"/>
      <c r="AF642" s="13"/>
      <c r="AG642" s="13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T642" s="107"/>
      <c r="BA642" s="11"/>
      <c r="BB642" s="11"/>
      <c r="BC642" s="11"/>
      <c r="BD642" s="11"/>
      <c r="BE642" s="11"/>
      <c r="BH642" s="11"/>
      <c r="BI642" s="11"/>
      <c r="BJ642" s="11"/>
      <c r="BK642" s="11"/>
      <c r="BL642" s="11"/>
      <c r="BM642" s="11"/>
      <c r="BN642" s="11"/>
    </row>
    <row r="643" spans="1:66" s="1" customFormat="1" x14ac:dyDescent="0.3">
      <c r="A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118"/>
      <c r="N643" s="5"/>
      <c r="O643" s="5"/>
      <c r="P643" s="5"/>
      <c r="Q643" s="5"/>
      <c r="R643" s="5"/>
      <c r="S643" s="5"/>
      <c r="T643" s="5"/>
      <c r="U643" s="5"/>
      <c r="AA643" s="3"/>
      <c r="AB643" s="13"/>
      <c r="AC643" s="13"/>
      <c r="AD643" s="13"/>
      <c r="AE643" s="13"/>
      <c r="AF643" s="13"/>
      <c r="AG643" s="13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T643" s="107"/>
      <c r="BA643" s="11"/>
      <c r="BB643" s="11"/>
      <c r="BC643" s="11"/>
      <c r="BD643" s="11"/>
      <c r="BE643" s="11"/>
      <c r="BH643" s="11"/>
      <c r="BI643" s="11"/>
      <c r="BJ643" s="11"/>
      <c r="BK643" s="11"/>
      <c r="BL643" s="11"/>
      <c r="BM643" s="11"/>
      <c r="BN643" s="11"/>
    </row>
    <row r="644" spans="1:66" s="1" customFormat="1" x14ac:dyDescent="0.3">
      <c r="A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118"/>
      <c r="N644" s="5"/>
      <c r="O644" s="5"/>
      <c r="P644" s="5"/>
      <c r="Q644" s="5"/>
      <c r="R644" s="5"/>
      <c r="S644" s="5"/>
      <c r="T644" s="5"/>
      <c r="U644" s="5"/>
      <c r="AA644" s="3"/>
      <c r="AB644" s="13"/>
      <c r="AC644" s="13"/>
      <c r="AD644" s="13"/>
      <c r="AE644" s="13"/>
      <c r="AF644" s="13"/>
      <c r="AG644" s="13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T644" s="107"/>
      <c r="BA644" s="11"/>
      <c r="BB644" s="11"/>
      <c r="BC644" s="11"/>
      <c r="BD644" s="11"/>
      <c r="BE644" s="11"/>
      <c r="BH644" s="11"/>
      <c r="BI644" s="11"/>
      <c r="BJ644" s="11"/>
      <c r="BK644" s="11"/>
      <c r="BL644" s="11"/>
      <c r="BM644" s="11"/>
      <c r="BN644" s="11"/>
    </row>
    <row r="645" spans="1:66" s="1" customFormat="1" x14ac:dyDescent="0.3">
      <c r="A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118"/>
      <c r="N645" s="5"/>
      <c r="O645" s="5"/>
      <c r="P645" s="5"/>
      <c r="Q645" s="5"/>
      <c r="R645" s="5"/>
      <c r="S645" s="5"/>
      <c r="T645" s="5"/>
      <c r="U645" s="5"/>
      <c r="AA645" s="3"/>
      <c r="AB645" s="13"/>
      <c r="AC645" s="13"/>
      <c r="AD645" s="13"/>
      <c r="AE645" s="13"/>
      <c r="AF645" s="13"/>
      <c r="AG645" s="13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T645" s="107"/>
      <c r="BA645" s="11"/>
      <c r="BB645" s="11"/>
      <c r="BC645" s="11"/>
      <c r="BD645" s="11"/>
      <c r="BE645" s="11"/>
      <c r="BH645" s="11"/>
      <c r="BI645" s="11"/>
      <c r="BJ645" s="11"/>
      <c r="BK645" s="11"/>
      <c r="BL645" s="11"/>
      <c r="BM645" s="11"/>
      <c r="BN645" s="11"/>
    </row>
    <row r="646" spans="1:66" s="1" customFormat="1" x14ac:dyDescent="0.3">
      <c r="A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118"/>
      <c r="N646" s="5"/>
      <c r="O646" s="5"/>
      <c r="P646" s="5"/>
      <c r="Q646" s="5"/>
      <c r="R646" s="5"/>
      <c r="S646" s="5"/>
      <c r="T646" s="5"/>
      <c r="U646" s="5"/>
      <c r="AA646" s="3"/>
      <c r="AB646" s="13"/>
      <c r="AC646" s="13"/>
      <c r="AD646" s="13"/>
      <c r="AE646" s="13"/>
      <c r="AF646" s="13"/>
      <c r="AG646" s="13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T646" s="107"/>
      <c r="BA646" s="11"/>
      <c r="BB646" s="11"/>
      <c r="BC646" s="11"/>
      <c r="BD646" s="11"/>
      <c r="BE646" s="11"/>
      <c r="BH646" s="11"/>
      <c r="BI646" s="11"/>
      <c r="BJ646" s="11"/>
      <c r="BK646" s="11"/>
      <c r="BL646" s="11"/>
      <c r="BM646" s="11"/>
      <c r="BN646" s="11"/>
    </row>
    <row r="647" spans="1:66" s="1" customFormat="1" x14ac:dyDescent="0.3">
      <c r="A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118"/>
      <c r="N647" s="5"/>
      <c r="O647" s="5"/>
      <c r="P647" s="5"/>
      <c r="Q647" s="5"/>
      <c r="R647" s="5"/>
      <c r="S647" s="5"/>
      <c r="T647" s="5"/>
      <c r="U647" s="5"/>
      <c r="AA647" s="3"/>
      <c r="AB647" s="13"/>
      <c r="AC647" s="13"/>
      <c r="AD647" s="13"/>
      <c r="AE647" s="13"/>
      <c r="AF647" s="13"/>
      <c r="AG647" s="13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T647" s="107"/>
      <c r="BA647" s="11"/>
      <c r="BB647" s="11"/>
      <c r="BC647" s="11"/>
      <c r="BD647" s="11"/>
      <c r="BE647" s="11"/>
      <c r="BH647" s="11"/>
      <c r="BI647" s="11"/>
      <c r="BJ647" s="11"/>
      <c r="BK647" s="11"/>
      <c r="BL647" s="11"/>
      <c r="BM647" s="11"/>
      <c r="BN647" s="11"/>
    </row>
    <row r="648" spans="1:66" s="1" customFormat="1" x14ac:dyDescent="0.3">
      <c r="A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118"/>
      <c r="N648" s="5"/>
      <c r="O648" s="5"/>
      <c r="P648" s="5"/>
      <c r="Q648" s="5"/>
      <c r="R648" s="5"/>
      <c r="S648" s="5"/>
      <c r="T648" s="5"/>
      <c r="U648" s="5"/>
      <c r="AA648" s="3"/>
      <c r="AB648" s="13"/>
      <c r="AC648" s="13"/>
      <c r="AD648" s="13"/>
      <c r="AE648" s="13"/>
      <c r="AF648" s="13"/>
      <c r="AG648" s="13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T648" s="107"/>
      <c r="BA648" s="11"/>
      <c r="BB648" s="11"/>
      <c r="BC648" s="11"/>
      <c r="BD648" s="11"/>
      <c r="BE648" s="11"/>
      <c r="BH648" s="11"/>
      <c r="BI648" s="11"/>
      <c r="BJ648" s="11"/>
      <c r="BK648" s="11"/>
      <c r="BL648" s="11"/>
      <c r="BM648" s="11"/>
      <c r="BN648" s="11"/>
    </row>
    <row r="649" spans="1:66" s="1" customFormat="1" x14ac:dyDescent="0.3">
      <c r="A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118"/>
      <c r="N649" s="5"/>
      <c r="O649" s="5"/>
      <c r="P649" s="5"/>
      <c r="Q649" s="5"/>
      <c r="R649" s="5"/>
      <c r="S649" s="5"/>
      <c r="T649" s="5"/>
      <c r="U649" s="5"/>
      <c r="AA649" s="3"/>
      <c r="AB649" s="13"/>
      <c r="AC649" s="13"/>
      <c r="AD649" s="13"/>
      <c r="AE649" s="13"/>
      <c r="AF649" s="13"/>
      <c r="AG649" s="13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T649" s="107"/>
      <c r="BA649" s="11"/>
      <c r="BB649" s="11"/>
      <c r="BC649" s="11"/>
      <c r="BD649" s="11"/>
      <c r="BE649" s="11"/>
      <c r="BH649" s="11"/>
      <c r="BI649" s="11"/>
      <c r="BJ649" s="11"/>
      <c r="BK649" s="11"/>
      <c r="BL649" s="11"/>
      <c r="BM649" s="11"/>
      <c r="BN649" s="11"/>
    </row>
  </sheetData>
  <mergeCells count="7">
    <mergeCell ref="AS12:AT12"/>
    <mergeCell ref="AC11:AG11"/>
    <mergeCell ref="N12:O12"/>
    <mergeCell ref="P12:R12"/>
    <mergeCell ref="V12:Y12"/>
    <mergeCell ref="AC12:AG12"/>
    <mergeCell ref="AQ12:AR12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B1F29-ADCA-4730-A26C-C23237E7AE64}">
  <dimension ref="A1:BP649"/>
  <sheetViews>
    <sheetView topLeftCell="X13" workbookViewId="0"/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3.6640625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1" bestFit="1" customWidth="1"/>
    <col min="11" max="11" width="10.44140625" style="1" bestFit="1" customWidth="1"/>
    <col min="12" max="12" width="8.6640625" style="1" bestFit="1" customWidth="1"/>
    <col min="13" max="13" width="3.44140625" style="7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1.44140625" style="1" bestFit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5" width="11.5546875" style="1"/>
    <col min="46" max="46" width="11.5546875" style="107"/>
    <col min="47" max="49" width="11.5546875" style="1"/>
    <col min="50" max="50" width="13.6640625" style="1" bestFit="1" customWidth="1"/>
    <col min="51" max="51" width="13.6640625" style="1" customWidth="1"/>
    <col min="52" max="52" width="11.44140625" style="1" bestFit="1" customWidth="1"/>
    <col min="53" max="54" width="14.33203125" style="11" bestFit="1" customWidth="1"/>
    <col min="55" max="55" width="12.6640625" style="11" bestFit="1" customWidth="1"/>
    <col min="56" max="57" width="11.109375" style="11" bestFit="1" customWidth="1"/>
    <col min="58" max="59" width="11.44140625" style="1" bestFit="1" customWidth="1"/>
    <col min="60" max="60" width="9.44140625" style="11" bestFit="1" customWidth="1"/>
    <col min="61" max="61" width="3" style="11" bestFit="1" customWidth="1"/>
    <col min="62" max="62" width="14.33203125" style="11" bestFit="1" customWidth="1"/>
    <col min="63" max="63" width="6.109375" style="11" bestFit="1" customWidth="1"/>
    <col min="64" max="64" width="12.6640625" style="11" bestFit="1" customWidth="1"/>
    <col min="65" max="65" width="3" style="11" bestFit="1" customWidth="1"/>
    <col min="66" max="66" width="11.109375" style="11" bestFit="1" customWidth="1"/>
    <col min="67" max="67" width="11.44140625" style="11" bestFit="1" customWidth="1"/>
    <col min="68" max="68" width="9.44140625" style="11" bestFit="1" customWidth="1"/>
    <col min="69" max="16384" width="11.5546875" style="11"/>
  </cols>
  <sheetData>
    <row r="1" spans="1:68" x14ac:dyDescent="0.3">
      <c r="AS1" s="11"/>
      <c r="AT1" s="11"/>
      <c r="AU1" s="11"/>
      <c r="AV1" s="11"/>
      <c r="AW1" s="11"/>
      <c r="AX1" s="11"/>
      <c r="AY1" s="11"/>
      <c r="BF1" s="11"/>
      <c r="BG1" s="49" t="s">
        <v>147</v>
      </c>
      <c r="BH1" s="49" t="s">
        <v>147</v>
      </c>
      <c r="BI1" s="1"/>
      <c r="BO1" s="49" t="s">
        <v>147</v>
      </c>
      <c r="BP1" s="49" t="s">
        <v>147</v>
      </c>
    </row>
    <row r="2" spans="1:68" x14ac:dyDescent="0.3">
      <c r="AS2" s="11"/>
      <c r="AT2" s="11"/>
      <c r="AU2" s="11"/>
      <c r="AV2" s="11"/>
      <c r="AW2" s="11"/>
      <c r="AX2" s="11"/>
      <c r="AY2" s="11"/>
      <c r="BB2" s="112" t="s">
        <v>145</v>
      </c>
      <c r="BC2" s="112" t="s">
        <v>144</v>
      </c>
      <c r="BD2" s="112" t="s">
        <v>138</v>
      </c>
      <c r="BE2" s="112" t="s">
        <v>150</v>
      </c>
      <c r="BF2" s="112" t="s">
        <v>149</v>
      </c>
      <c r="BG2" s="101" t="s">
        <v>74</v>
      </c>
      <c r="BH2" s="101" t="s">
        <v>19</v>
      </c>
      <c r="BI2" s="1"/>
      <c r="BJ2" s="112" t="s">
        <v>145</v>
      </c>
      <c r="BK2" s="112" t="s">
        <v>144</v>
      </c>
      <c r="BL2" s="112" t="s">
        <v>138</v>
      </c>
      <c r="BM2" s="112" t="s">
        <v>150</v>
      </c>
      <c r="BN2" s="112" t="s">
        <v>149</v>
      </c>
      <c r="BO2" s="101" t="s">
        <v>74</v>
      </c>
      <c r="BP2" s="101" t="s">
        <v>19</v>
      </c>
    </row>
    <row r="3" spans="1:68" x14ac:dyDescent="0.3">
      <c r="AS3" s="11"/>
      <c r="AT3" s="11"/>
      <c r="AU3" s="11"/>
      <c r="AV3" s="11"/>
      <c r="AW3" s="11"/>
      <c r="AX3" s="11"/>
      <c r="AY3" s="11"/>
      <c r="BA3" s="11">
        <v>0</v>
      </c>
      <c r="BB3" s="99">
        <v>16</v>
      </c>
      <c r="BC3" s="120">
        <v>93.474717838955428</v>
      </c>
      <c r="BD3" s="1">
        <v>14911565.616651077</v>
      </c>
      <c r="BE3" s="11">
        <v>18</v>
      </c>
      <c r="BF3" s="1">
        <v>828420.31203617097</v>
      </c>
      <c r="BG3" s="64">
        <v>816034.28673408087</v>
      </c>
      <c r="BH3" s="64">
        <v>1113657.7883333149</v>
      </c>
      <c r="BI3" s="1">
        <f>+BB12</f>
        <v>34</v>
      </c>
      <c r="BJ3" s="99">
        <v>12</v>
      </c>
      <c r="BK3" s="120">
        <v>60.874058617743565</v>
      </c>
      <c r="BL3" s="1">
        <v>190808559.76576078</v>
      </c>
      <c r="BM3" s="11">
        <v>13</v>
      </c>
      <c r="BN3" s="1">
        <v>14677581.520443138</v>
      </c>
      <c r="BO3" s="64">
        <v>135749.15071756815</v>
      </c>
      <c r="BP3" s="64">
        <v>163203.35115417049</v>
      </c>
    </row>
    <row r="4" spans="1:68" x14ac:dyDescent="0.3">
      <c r="AS4" s="11"/>
      <c r="AT4" s="11"/>
      <c r="AU4" s="11"/>
      <c r="AV4" s="11"/>
      <c r="AW4" s="11"/>
      <c r="AX4" s="11"/>
      <c r="AY4" s="11"/>
      <c r="BA4" s="11">
        <v>34</v>
      </c>
      <c r="BB4" s="121"/>
      <c r="BC4" s="122"/>
      <c r="BD4" s="123"/>
      <c r="BE4" s="124"/>
      <c r="BF4" s="123"/>
      <c r="BG4" s="125"/>
      <c r="BH4" s="125"/>
      <c r="BI4" s="1">
        <f>+BD12</f>
        <v>47</v>
      </c>
      <c r="BO4" s="1"/>
      <c r="BP4" s="1"/>
    </row>
    <row r="5" spans="1:68" x14ac:dyDescent="0.3">
      <c r="AS5" s="11"/>
      <c r="AT5" s="11"/>
      <c r="AU5" s="11"/>
      <c r="AV5" s="11"/>
      <c r="AW5" s="11"/>
      <c r="AX5" s="11"/>
      <c r="AY5" s="11"/>
      <c r="BB5" s="99">
        <v>9</v>
      </c>
      <c r="BC5" s="120">
        <v>33.478509257978125</v>
      </c>
      <c r="BD5" s="1">
        <v>123748837.50767776</v>
      </c>
      <c r="BE5" s="11">
        <v>25</v>
      </c>
      <c r="BF5" s="1">
        <v>4949953.5003071101</v>
      </c>
      <c r="BG5" s="64">
        <v>292267.38582214905</v>
      </c>
      <c r="BH5" s="64">
        <v>398862.95929955138</v>
      </c>
      <c r="BI5" s="1"/>
      <c r="BJ5" s="99">
        <v>3</v>
      </c>
      <c r="BK5" s="120">
        <v>22.564208579185536</v>
      </c>
      <c r="BL5" s="1">
        <v>383386453.58592069</v>
      </c>
      <c r="BM5" s="11">
        <v>8</v>
      </c>
      <c r="BN5" s="1">
        <v>47923306.698240086</v>
      </c>
      <c r="BO5" s="64">
        <v>117243.62777744804</v>
      </c>
      <c r="BP5" s="64">
        <v>138363.7270075657</v>
      </c>
    </row>
    <row r="6" spans="1:68" x14ac:dyDescent="0.3">
      <c r="AS6" s="11"/>
      <c r="AT6" s="11"/>
      <c r="AU6" s="11"/>
      <c r="AV6" s="11"/>
      <c r="AW6" s="11"/>
      <c r="AX6" s="11"/>
      <c r="AY6" s="11"/>
      <c r="BB6" s="121">
        <v>10</v>
      </c>
      <c r="BC6" s="122">
        <v>38.317217185935917</v>
      </c>
      <c r="BD6" s="123">
        <v>99833405.998773292</v>
      </c>
      <c r="BE6" s="124">
        <v>24</v>
      </c>
      <c r="BF6" s="123">
        <v>4159725.2499488872</v>
      </c>
      <c r="BG6" s="125">
        <v>334509.30603322055</v>
      </c>
      <c r="BH6" s="125">
        <v>456511.32555324049</v>
      </c>
      <c r="BI6" s="1"/>
      <c r="BJ6" s="99">
        <v>4</v>
      </c>
      <c r="BK6" s="120">
        <v>23.83224586063119</v>
      </c>
      <c r="BL6" s="1">
        <v>100753633.69742435</v>
      </c>
      <c r="BM6" s="11">
        <v>9</v>
      </c>
      <c r="BN6" s="1">
        <v>11194848.188602706</v>
      </c>
      <c r="BO6" s="64">
        <v>123832.34949183966</v>
      </c>
      <c r="BP6" s="64">
        <v>146139.33161739045</v>
      </c>
    </row>
    <row r="7" spans="1:68" x14ac:dyDescent="0.3">
      <c r="B7" s="40"/>
      <c r="AS7" s="11"/>
      <c r="AT7" s="11"/>
      <c r="AU7" s="11"/>
      <c r="AV7" s="11"/>
      <c r="AW7" s="11"/>
      <c r="AX7" s="11"/>
      <c r="AY7" s="11"/>
      <c r="BB7" s="99">
        <v>11</v>
      </c>
      <c r="BC7" s="120">
        <v>43.978798247076185</v>
      </c>
      <c r="BD7" s="1">
        <v>75375315.095693275</v>
      </c>
      <c r="BE7" s="11">
        <v>23</v>
      </c>
      <c r="BF7" s="1">
        <v>3277187.6128562293</v>
      </c>
      <c r="BG7" s="64">
        <v>383934.90869697509</v>
      </c>
      <c r="BH7" s="64">
        <v>523963.40231566568</v>
      </c>
      <c r="BI7" s="1"/>
      <c r="BJ7" s="99">
        <v>5</v>
      </c>
      <c r="BK7" s="120">
        <v>25.285995914926914</v>
      </c>
      <c r="BL7" s="1">
        <v>87240165.95931454</v>
      </c>
      <c r="BM7" s="11">
        <v>10</v>
      </c>
      <c r="BN7" s="1">
        <v>8724016.5959314536</v>
      </c>
      <c r="BO7" s="64">
        <v>131386.03477396024</v>
      </c>
      <c r="BP7" s="64">
        <v>155053.72695033185</v>
      </c>
    </row>
    <row r="8" spans="1:68" x14ac:dyDescent="0.3">
      <c r="B8" s="6"/>
      <c r="M8" s="1"/>
      <c r="AS8" s="11"/>
      <c r="AT8" s="11"/>
      <c r="AU8" s="11"/>
      <c r="AV8" s="11"/>
      <c r="AW8" s="11"/>
      <c r="AX8" s="11"/>
      <c r="AY8" s="11"/>
      <c r="BB8" s="99">
        <v>12</v>
      </c>
      <c r="BC8" s="120">
        <v>50.740782115260942</v>
      </c>
      <c r="BD8" s="1">
        <v>55706103.873040162</v>
      </c>
      <c r="BE8" s="11">
        <v>22</v>
      </c>
      <c r="BF8" s="1">
        <v>2532095.6305927346</v>
      </c>
      <c r="BG8" s="64">
        <v>442967.02786622802</v>
      </c>
      <c r="BH8" s="64">
        <v>604525.67812121881</v>
      </c>
      <c r="BI8" s="1"/>
      <c r="BJ8" s="99">
        <v>6</v>
      </c>
      <c r="BK8" s="120">
        <v>26.967918915052362</v>
      </c>
      <c r="BL8" s="1">
        <v>341087324.62998778</v>
      </c>
      <c r="BM8" s="11">
        <v>11</v>
      </c>
      <c r="BN8" s="1">
        <v>31007938.602726161</v>
      </c>
      <c r="BO8" s="64">
        <v>140125.30668261208</v>
      </c>
      <c r="BP8" s="64">
        <v>165367.2787871011</v>
      </c>
    </row>
    <row r="9" spans="1:68" x14ac:dyDescent="0.3">
      <c r="M9" s="1"/>
      <c r="AS9" s="11"/>
      <c r="AT9" s="11"/>
      <c r="AU9" s="11"/>
      <c r="AV9" s="11"/>
      <c r="AW9" s="11"/>
      <c r="AX9" s="11"/>
      <c r="AY9" s="11"/>
      <c r="BB9" s="99">
        <v>13</v>
      </c>
      <c r="BC9" s="120">
        <v>58.834477011897093</v>
      </c>
      <c r="BD9" s="1">
        <v>40269555.975550056</v>
      </c>
      <c r="BE9" s="11">
        <v>21</v>
      </c>
      <c r="BF9" s="1">
        <v>1917597.9035976217</v>
      </c>
      <c r="BG9" s="64">
        <v>513624.98431386164</v>
      </c>
      <c r="BH9" s="64">
        <v>700953.95911974192</v>
      </c>
      <c r="BI9" s="1"/>
      <c r="BJ9" s="99"/>
      <c r="BK9" s="120"/>
      <c r="BL9" s="1"/>
      <c r="BN9" s="1"/>
      <c r="BO9" s="64"/>
      <c r="BP9" s="64"/>
    </row>
    <row r="10" spans="1:68" x14ac:dyDescent="0.3">
      <c r="B10" s="8"/>
      <c r="M10" s="1"/>
      <c r="AS10" s="131" t="s">
        <v>142</v>
      </c>
      <c r="BB10" s="99">
        <v>14</v>
      </c>
      <c r="BC10" s="120">
        <v>68.439198779972813</v>
      </c>
      <c r="BD10" s="1">
        <v>27338990.931688618</v>
      </c>
      <c r="BE10" s="11">
        <v>20</v>
      </c>
      <c r="BF10" s="1">
        <v>1366949.5465844308</v>
      </c>
      <c r="BG10" s="64">
        <v>597474.20534916269</v>
      </c>
      <c r="BH10" s="64">
        <v>815384.61426459614</v>
      </c>
      <c r="BJ10" s="121"/>
      <c r="BK10" s="122"/>
      <c r="BL10" s="123"/>
      <c r="BM10" s="124"/>
      <c r="BN10" s="123"/>
      <c r="BO10" s="125"/>
      <c r="BP10" s="125"/>
    </row>
    <row r="11" spans="1:68" x14ac:dyDescent="0.3">
      <c r="A11" s="2"/>
      <c r="C11" s="98"/>
      <c r="D11" s="5"/>
      <c r="E11" s="5"/>
      <c r="F11" s="5"/>
      <c r="N11" s="72"/>
      <c r="O11" s="72"/>
      <c r="P11" s="72"/>
      <c r="AA11" s="9"/>
      <c r="AB11" s="1"/>
      <c r="AC11" s="142">
        <v>50000</v>
      </c>
      <c r="AD11" s="142"/>
      <c r="AE11" s="142"/>
      <c r="AF11" s="142"/>
      <c r="AG11" s="142"/>
      <c r="AS11" s="103">
        <f>+BB14</f>
        <v>25.285995914926914</v>
      </c>
      <c r="BC11" s="1"/>
      <c r="BD11" s="1"/>
      <c r="BE11" s="1"/>
    </row>
    <row r="12" spans="1:68" x14ac:dyDescent="0.3"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116"/>
      <c r="N12" s="143" t="s">
        <v>19</v>
      </c>
      <c r="O12" s="143"/>
      <c r="P12" s="144" t="s">
        <v>29</v>
      </c>
      <c r="Q12" s="144"/>
      <c r="R12" s="144"/>
      <c r="S12" s="130"/>
      <c r="T12" s="130"/>
      <c r="U12" s="130"/>
      <c r="V12" s="145" t="s">
        <v>14</v>
      </c>
      <c r="W12" s="145"/>
      <c r="X12" s="145"/>
      <c r="Y12" s="145"/>
      <c r="Z12" s="49" t="s">
        <v>72</v>
      </c>
      <c r="AA12" s="68"/>
      <c r="AC12" s="146" t="s">
        <v>71</v>
      </c>
      <c r="AD12" s="146"/>
      <c r="AE12" s="146"/>
      <c r="AF12" s="146"/>
      <c r="AG12" s="146"/>
      <c r="AQ12" s="147" t="s">
        <v>139</v>
      </c>
      <c r="AR12" s="147"/>
      <c r="AS12" s="141" t="s">
        <v>19</v>
      </c>
      <c r="AT12" s="141"/>
      <c r="AU12" s="102" t="s">
        <v>140</v>
      </c>
      <c r="AV12" s="100"/>
      <c r="AW12" s="100"/>
      <c r="AX12" s="100"/>
      <c r="AY12" s="100"/>
      <c r="AZ12" s="100"/>
      <c r="BA12" s="23" t="s">
        <v>152</v>
      </c>
      <c r="BB12" s="99">
        <v>34</v>
      </c>
      <c r="BC12" s="23" t="s">
        <v>146</v>
      </c>
      <c r="BD12" s="99">
        <v>47</v>
      </c>
      <c r="BE12" s="1"/>
      <c r="BF12" s="49" t="s">
        <v>147</v>
      </c>
      <c r="BG12" s="49" t="s">
        <v>147</v>
      </c>
      <c r="BI12" s="99"/>
      <c r="BJ12" s="120"/>
      <c r="BK12" s="1"/>
      <c r="BM12" s="1"/>
      <c r="BN12" s="64"/>
      <c r="BO12" s="64"/>
    </row>
    <row r="13" spans="1:68" x14ac:dyDescent="0.3">
      <c r="B13" s="4" t="s">
        <v>19</v>
      </c>
      <c r="C13" s="130" t="s">
        <v>5</v>
      </c>
      <c r="D13" s="130" t="s">
        <v>6</v>
      </c>
      <c r="E13" s="130" t="s">
        <v>30</v>
      </c>
      <c r="F13" s="130" t="s">
        <v>18</v>
      </c>
      <c r="G13" s="130" t="s">
        <v>7</v>
      </c>
      <c r="H13" s="130" t="s">
        <v>17</v>
      </c>
      <c r="I13" s="130" t="s">
        <v>8</v>
      </c>
      <c r="J13" s="130" t="s">
        <v>9</v>
      </c>
      <c r="K13" s="130" t="s">
        <v>10</v>
      </c>
      <c r="L13" s="130" t="s">
        <v>12</v>
      </c>
      <c r="M13" s="117" t="s">
        <v>13</v>
      </c>
      <c r="N13" s="130" t="s">
        <v>106</v>
      </c>
      <c r="O13" s="130" t="s">
        <v>29</v>
      </c>
      <c r="P13" s="130" t="s">
        <v>30</v>
      </c>
      <c r="Q13" s="130" t="s">
        <v>7</v>
      </c>
      <c r="R13" s="130" t="s">
        <v>8</v>
      </c>
      <c r="S13" s="130" t="s">
        <v>107</v>
      </c>
      <c r="T13" s="130" t="s">
        <v>78</v>
      </c>
      <c r="U13" s="130" t="s">
        <v>129</v>
      </c>
      <c r="V13" s="131" t="s">
        <v>51</v>
      </c>
      <c r="W13" s="131" t="s">
        <v>15</v>
      </c>
      <c r="X13" s="131" t="s">
        <v>50</v>
      </c>
      <c r="Y13" s="131" t="s">
        <v>16</v>
      </c>
      <c r="Z13" s="131" t="s">
        <v>73</v>
      </c>
      <c r="AA13" s="131"/>
      <c r="AB13" s="131" t="s">
        <v>21</v>
      </c>
      <c r="AC13" s="47" t="s">
        <v>19</v>
      </c>
      <c r="AD13" s="47" t="s">
        <v>30</v>
      </c>
      <c r="AE13" s="47" t="s">
        <v>7</v>
      </c>
      <c r="AF13" s="47" t="s">
        <v>8</v>
      </c>
      <c r="AG13" s="47" t="s">
        <v>11</v>
      </c>
      <c r="AQ13" s="101" t="s">
        <v>136</v>
      </c>
      <c r="AR13" s="101" t="s">
        <v>135</v>
      </c>
      <c r="AS13" s="101" t="s">
        <v>141</v>
      </c>
      <c r="AT13" s="108" t="s">
        <v>135</v>
      </c>
      <c r="AU13" s="101" t="s">
        <v>135</v>
      </c>
      <c r="AV13" s="101" t="s">
        <v>137</v>
      </c>
      <c r="AW13" s="101"/>
      <c r="AX13" s="101" t="s">
        <v>148</v>
      </c>
      <c r="AY13" s="101" t="s">
        <v>19</v>
      </c>
      <c r="AZ13" s="101" t="s">
        <v>74</v>
      </c>
      <c r="BA13" s="112" t="s">
        <v>145</v>
      </c>
      <c r="BB13" s="112" t="s">
        <v>144</v>
      </c>
      <c r="BC13" s="112" t="s">
        <v>138</v>
      </c>
      <c r="BD13" s="112" t="s">
        <v>150</v>
      </c>
      <c r="BE13" s="112" t="s">
        <v>149</v>
      </c>
      <c r="BF13" s="101" t="s">
        <v>74</v>
      </c>
      <c r="BG13" s="101" t="s">
        <v>19</v>
      </c>
      <c r="BI13" s="99"/>
      <c r="BJ13" s="120"/>
      <c r="BK13" s="1"/>
      <c r="BM13" s="1"/>
      <c r="BN13" s="64"/>
      <c r="BO13" s="64"/>
    </row>
    <row r="14" spans="1:68" x14ac:dyDescent="0.3"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1">
        <v>56.37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B14" s="13">
        <f t="shared" ref="AB14:AB77" si="1">IF(OR(ISNA(B14),B14=0),NA(),I14/B14)</f>
        <v>0</v>
      </c>
      <c r="AC14" s="13">
        <f t="shared" ref="AC14:AC77" si="2">IF(OR(ISNA(B14),B14=0),NA(),B14/$AC$11)</f>
        <v>2.0000000000000001E-4</v>
      </c>
      <c r="AD14" s="13">
        <f t="shared" ref="AD14:AD77" si="3">IF(OR(ISNA(B14),B14=0),NA(),E14/$AC$11)</f>
        <v>2.0000000000000001E-4</v>
      </c>
      <c r="AE14" s="13">
        <f t="shared" ref="AE14:AE77" si="4">IF(OR(ISNA(B14),B14=0),NA(),G14/$AC$11)</f>
        <v>0</v>
      </c>
      <c r="AF14" s="13">
        <f t="shared" ref="AF14:AF77" si="5">IF(OR(ISNA(B14),B14=0),NA(),I14/$AC$11)</f>
        <v>0</v>
      </c>
      <c r="AG14" s="13">
        <f t="shared" ref="AG14:AG77" si="6">+IF(OR(ISNA(B14),B14=0),NA(),Z14/$AC$11)</f>
        <v>0</v>
      </c>
      <c r="AQ14" s="11">
        <f>+BA14</f>
        <v>5</v>
      </c>
      <c r="AR14" s="11">
        <v>1</v>
      </c>
      <c r="AS14" s="1">
        <f t="shared" ref="AS14:AS77" si="7">IF(OR(AQ14&lt;$BB$12,AQ14&gt;$BD$12),0,$BB$14*B14)</f>
        <v>0</v>
      </c>
      <c r="AT14" s="107">
        <f>+EvolOf!H3</f>
        <v>2</v>
      </c>
      <c r="AU14" s="1">
        <f t="shared" ref="AU14:AU77" si="8">IF(OR(AQ14&lt;$BB$12,AQ14&gt;$BD$12),0,IF(AQ14&gt;$BD$12,0,VLOOKUP(AQ14,$AR$14:$AT$87,3)))</f>
        <v>0</v>
      </c>
      <c r="AV14" s="1">
        <f>+AS14-AU14</f>
        <v>0</v>
      </c>
      <c r="AW14" s="40">
        <f>IF(AU14=0,0,AS14/AU14-1)</f>
        <v>0</v>
      </c>
      <c r="AX14" s="1">
        <f t="shared" ref="AX14:AX77" si="9">+AV14*AV14</f>
        <v>0</v>
      </c>
      <c r="AY14" s="1">
        <f>+$BB$14*B14</f>
        <v>252.85995914926914</v>
      </c>
      <c r="AZ14" s="1">
        <f>+$BB$14*E14</f>
        <v>252.85995914926914</v>
      </c>
      <c r="BA14" s="99">
        <v>5</v>
      </c>
      <c r="BB14" s="120">
        <v>25.285995914926914</v>
      </c>
      <c r="BC14" s="1">
        <f>SUM(AX14:AX71)</f>
        <v>87240165.95931454</v>
      </c>
      <c r="BD14" s="11">
        <f>COUNTIF(AX14:AX52,"&gt;0")</f>
        <v>10</v>
      </c>
      <c r="BE14" s="1">
        <f>+BC14/BD14</f>
        <v>8724016.5959314536</v>
      </c>
      <c r="BF14" s="64">
        <f>MAX(AZ14:AZ91)</f>
        <v>131386.03477396024</v>
      </c>
      <c r="BG14" s="64">
        <f>INDEX(AY14:AY88,MATCH(BF14,AZ14:AZ88,0),1)</f>
        <v>155053.72695033185</v>
      </c>
      <c r="BI14" s="99"/>
      <c r="BJ14" s="120"/>
      <c r="BK14" s="1"/>
      <c r="BM14" s="1"/>
      <c r="BN14" s="64"/>
      <c r="BO14" s="64"/>
    </row>
    <row r="15" spans="1:68" x14ac:dyDescent="0.3"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1">
        <v>56.36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f>IF($C15="","",E15-E14)</f>
        <v>0</v>
      </c>
      <c r="W15" s="1">
        <f>IF($C15="","",G15-G14)</f>
        <v>0</v>
      </c>
      <c r="X15" s="1">
        <f>IF($C15="","",H15-H14)</f>
        <v>0</v>
      </c>
      <c r="Y15" s="1">
        <f>IF($C15="","",I15-I14)</f>
        <v>0</v>
      </c>
      <c r="Z15" s="1">
        <f>IF(OR($C15="",ISNA($C15)),NA(),V15+W15+X15+Y15)</f>
        <v>0</v>
      </c>
      <c r="AB15" s="13">
        <f t="shared" si="1"/>
        <v>0</v>
      </c>
      <c r="AC15" s="13">
        <f t="shared" si="2"/>
        <v>2.0000000000000001E-4</v>
      </c>
      <c r="AD15" s="13">
        <f t="shared" si="3"/>
        <v>2.0000000000000001E-4</v>
      </c>
      <c r="AE15" s="13">
        <f t="shared" si="4"/>
        <v>0</v>
      </c>
      <c r="AF15" s="13">
        <f t="shared" si="5"/>
        <v>0</v>
      </c>
      <c r="AG15" s="13">
        <f t="shared" si="6"/>
        <v>0</v>
      </c>
      <c r="AQ15" s="11">
        <f>+AQ14+1</f>
        <v>6</v>
      </c>
      <c r="AR15" s="11">
        <f>+AR14+1</f>
        <v>2</v>
      </c>
      <c r="AS15" s="1">
        <f t="shared" si="7"/>
        <v>0</v>
      </c>
      <c r="AT15" s="107">
        <f>+EvolOf!H4</f>
        <v>2</v>
      </c>
      <c r="AU15" s="1">
        <f t="shared" si="8"/>
        <v>0</v>
      </c>
      <c r="AV15" s="1">
        <f t="shared" ref="AV15:AV78" si="10">+AS15-AU15</f>
        <v>0</v>
      </c>
      <c r="AW15" s="40">
        <f t="shared" ref="AW15:AW78" si="11">IF(AU15=0,0,AS15/AU15-1)</f>
        <v>0</v>
      </c>
      <c r="AX15" s="1">
        <f t="shared" si="9"/>
        <v>0</v>
      </c>
      <c r="AY15" s="1">
        <f t="shared" ref="AY15:AY78" si="12">+$BB$14*B15</f>
        <v>252.85995914926914</v>
      </c>
      <c r="AZ15" s="1">
        <f t="shared" ref="AZ15:AZ78" si="13">+$BB$14*E15</f>
        <v>252.85995914926914</v>
      </c>
      <c r="BI15" s="99"/>
      <c r="BJ15" s="120"/>
      <c r="BK15" s="1"/>
      <c r="BM15" s="1"/>
      <c r="BN15" s="64"/>
      <c r="BO15" s="64"/>
    </row>
    <row r="16" spans="1:68" x14ac:dyDescent="0.3"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1">
        <v>56.35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f t="shared" ref="V16:V79" si="14">IF($C16="","",E16-E15)</f>
        <v>0</v>
      </c>
      <c r="W16" s="1">
        <f t="shared" ref="W16:Y79" si="15">IF($C16="","",G16-G15)</f>
        <v>0</v>
      </c>
      <c r="X16" s="1">
        <f t="shared" si="15"/>
        <v>0</v>
      </c>
      <c r="Y16" s="1">
        <f t="shared" si="15"/>
        <v>0</v>
      </c>
      <c r="Z16" s="1">
        <f t="shared" ref="Z16:Z79" si="16">IF(OR($C16="",ISNA($C16)),NA(),V16+W16+X16+Y16)</f>
        <v>0</v>
      </c>
      <c r="AB16" s="13">
        <f t="shared" si="1"/>
        <v>0</v>
      </c>
      <c r="AC16" s="13">
        <f t="shared" si="2"/>
        <v>2.0000000000000001E-4</v>
      </c>
      <c r="AD16" s="13">
        <f t="shared" si="3"/>
        <v>2.0000000000000001E-4</v>
      </c>
      <c r="AE16" s="13">
        <f t="shared" si="4"/>
        <v>0</v>
      </c>
      <c r="AF16" s="13">
        <f t="shared" si="5"/>
        <v>0</v>
      </c>
      <c r="AG16" s="13">
        <f t="shared" si="6"/>
        <v>0</v>
      </c>
      <c r="AQ16" s="11">
        <f t="shared" ref="AQ16:AR31" si="17">+AQ15+1</f>
        <v>7</v>
      </c>
      <c r="AR16" s="11">
        <f t="shared" si="17"/>
        <v>3</v>
      </c>
      <c r="AS16" s="1">
        <f t="shared" si="7"/>
        <v>0</v>
      </c>
      <c r="AT16" s="107">
        <f>+EvolOf!H5</f>
        <v>2</v>
      </c>
      <c r="AU16" s="1">
        <f t="shared" si="8"/>
        <v>0</v>
      </c>
      <c r="AV16" s="1">
        <f t="shared" si="10"/>
        <v>0</v>
      </c>
      <c r="AW16" s="40">
        <f t="shared" si="11"/>
        <v>0</v>
      </c>
      <c r="AX16" s="1">
        <f t="shared" si="9"/>
        <v>0</v>
      </c>
      <c r="AY16" s="1">
        <f t="shared" si="12"/>
        <v>252.85995914926914</v>
      </c>
      <c r="AZ16" s="1">
        <f t="shared" si="13"/>
        <v>252.85995914926914</v>
      </c>
      <c r="BI16" s="99"/>
      <c r="BJ16" s="120"/>
      <c r="BK16" s="1"/>
      <c r="BM16" s="1"/>
      <c r="BN16" s="64"/>
      <c r="BO16" s="64"/>
    </row>
    <row r="17" spans="2:66" x14ac:dyDescent="0.3">
      <c r="B17" s="1">
        <f t="shared" si="0"/>
        <v>16</v>
      </c>
      <c r="C17" s="1">
        <v>4</v>
      </c>
      <c r="D17" s="1">
        <v>49983</v>
      </c>
      <c r="E17" s="1">
        <v>16</v>
      </c>
      <c r="F17" s="1">
        <v>0</v>
      </c>
      <c r="G17" s="1">
        <v>0</v>
      </c>
      <c r="H17" s="1">
        <v>0</v>
      </c>
      <c r="I17" s="1">
        <v>0</v>
      </c>
      <c r="J17" s="1">
        <v>56.35</v>
      </c>
      <c r="K17" s="1">
        <v>0.42</v>
      </c>
      <c r="L17" s="1">
        <v>0</v>
      </c>
      <c r="M17" s="1">
        <v>0</v>
      </c>
      <c r="N17" s="1">
        <v>0</v>
      </c>
      <c r="O17" s="1">
        <v>5</v>
      </c>
      <c r="P17" s="1">
        <v>5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f t="shared" si="14"/>
        <v>6</v>
      </c>
      <c r="W17" s="1">
        <f t="shared" si="15"/>
        <v>0</v>
      </c>
      <c r="X17" s="1">
        <f t="shared" si="15"/>
        <v>0</v>
      </c>
      <c r="Y17" s="1">
        <f t="shared" si="15"/>
        <v>0</v>
      </c>
      <c r="Z17" s="1">
        <f t="shared" si="16"/>
        <v>6</v>
      </c>
      <c r="AB17" s="13">
        <f t="shared" si="1"/>
        <v>0</v>
      </c>
      <c r="AC17" s="13">
        <f t="shared" si="2"/>
        <v>3.2000000000000003E-4</v>
      </c>
      <c r="AD17" s="13">
        <f t="shared" si="3"/>
        <v>3.2000000000000003E-4</v>
      </c>
      <c r="AE17" s="13">
        <f t="shared" si="4"/>
        <v>0</v>
      </c>
      <c r="AF17" s="13">
        <f t="shared" si="5"/>
        <v>0</v>
      </c>
      <c r="AG17" s="13">
        <f t="shared" si="6"/>
        <v>1.2E-4</v>
      </c>
      <c r="AQ17" s="11">
        <f t="shared" si="17"/>
        <v>8</v>
      </c>
      <c r="AR17" s="11">
        <f t="shared" si="17"/>
        <v>4</v>
      </c>
      <c r="AS17" s="1">
        <f t="shared" si="7"/>
        <v>0</v>
      </c>
      <c r="AT17" s="107">
        <f>+EvolOf!H6</f>
        <v>2</v>
      </c>
      <c r="AU17" s="1">
        <f t="shared" si="8"/>
        <v>0</v>
      </c>
      <c r="AV17" s="1">
        <f t="shared" si="10"/>
        <v>0</v>
      </c>
      <c r="AW17" s="40">
        <f t="shared" si="11"/>
        <v>0</v>
      </c>
      <c r="AX17" s="1">
        <f t="shared" si="9"/>
        <v>0</v>
      </c>
      <c r="AY17" s="1">
        <f t="shared" si="12"/>
        <v>404.57593463883063</v>
      </c>
      <c r="AZ17" s="1">
        <f t="shared" si="13"/>
        <v>404.57593463883063</v>
      </c>
      <c r="BJ17" s="1"/>
      <c r="BK17" s="1"/>
      <c r="BL17" s="1"/>
      <c r="BM17" s="1"/>
    </row>
    <row r="18" spans="2:66" x14ac:dyDescent="0.3">
      <c r="B18" s="1">
        <f t="shared" si="0"/>
        <v>21</v>
      </c>
      <c r="C18" s="1">
        <v>5</v>
      </c>
      <c r="D18" s="1">
        <v>49978</v>
      </c>
      <c r="E18" s="1">
        <v>21</v>
      </c>
      <c r="F18" s="1">
        <v>0</v>
      </c>
      <c r="G18" s="1">
        <v>0</v>
      </c>
      <c r="H18" s="1">
        <v>0</v>
      </c>
      <c r="I18" s="1">
        <v>0</v>
      </c>
      <c r="J18" s="1">
        <v>56.35</v>
      </c>
      <c r="K18" s="1">
        <v>0.56000000000000005</v>
      </c>
      <c r="L18" s="1">
        <v>0</v>
      </c>
      <c r="M18" s="1">
        <v>0</v>
      </c>
      <c r="N18" s="1">
        <v>1</v>
      </c>
      <c r="O18" s="1">
        <v>9</v>
      </c>
      <c r="P18" s="1">
        <v>9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f t="shared" si="14"/>
        <v>5</v>
      </c>
      <c r="W18" s="1">
        <f t="shared" si="15"/>
        <v>0</v>
      </c>
      <c r="X18" s="1">
        <f t="shared" si="15"/>
        <v>0</v>
      </c>
      <c r="Y18" s="1">
        <f t="shared" si="15"/>
        <v>0</v>
      </c>
      <c r="Z18" s="1">
        <f t="shared" si="16"/>
        <v>5</v>
      </c>
      <c r="AB18" s="13">
        <f t="shared" si="1"/>
        <v>0</v>
      </c>
      <c r="AC18" s="13">
        <f t="shared" si="2"/>
        <v>4.2000000000000002E-4</v>
      </c>
      <c r="AD18" s="13">
        <f t="shared" si="3"/>
        <v>4.2000000000000002E-4</v>
      </c>
      <c r="AE18" s="13">
        <f t="shared" si="4"/>
        <v>0</v>
      </c>
      <c r="AF18" s="13">
        <f t="shared" si="5"/>
        <v>0</v>
      </c>
      <c r="AG18" s="13">
        <f t="shared" si="6"/>
        <v>1E-4</v>
      </c>
      <c r="AQ18" s="11">
        <f t="shared" si="17"/>
        <v>9</v>
      </c>
      <c r="AR18" s="11">
        <f t="shared" si="17"/>
        <v>5</v>
      </c>
      <c r="AS18" s="1">
        <f t="shared" si="7"/>
        <v>0</v>
      </c>
      <c r="AT18" s="107">
        <f>+EvolOf!H7</f>
        <v>3</v>
      </c>
      <c r="AU18" s="1">
        <f t="shared" si="8"/>
        <v>0</v>
      </c>
      <c r="AV18" s="1">
        <f t="shared" si="10"/>
        <v>0</v>
      </c>
      <c r="AW18" s="40">
        <f t="shared" si="11"/>
        <v>0</v>
      </c>
      <c r="AX18" s="1">
        <f t="shared" si="9"/>
        <v>0</v>
      </c>
      <c r="AY18" s="1">
        <f t="shared" si="12"/>
        <v>531.00591421346519</v>
      </c>
      <c r="AZ18" s="1">
        <f t="shared" si="13"/>
        <v>531.00591421346519</v>
      </c>
    </row>
    <row r="19" spans="2:66" x14ac:dyDescent="0.3">
      <c r="B19" s="1">
        <f t="shared" si="0"/>
        <v>25</v>
      </c>
      <c r="C19" s="1">
        <v>6</v>
      </c>
      <c r="D19" s="1">
        <v>49974</v>
      </c>
      <c r="E19" s="1">
        <v>25</v>
      </c>
      <c r="F19" s="1">
        <v>0</v>
      </c>
      <c r="G19" s="1">
        <v>0</v>
      </c>
      <c r="H19" s="1">
        <v>0</v>
      </c>
      <c r="I19" s="1">
        <v>0</v>
      </c>
      <c r="J19" s="1">
        <v>56.35</v>
      </c>
      <c r="K19" s="1">
        <v>0.68</v>
      </c>
      <c r="L19" s="1">
        <v>0</v>
      </c>
      <c r="M19" s="1">
        <v>0</v>
      </c>
      <c r="N19" s="1">
        <v>2</v>
      </c>
      <c r="O19" s="1">
        <v>12</v>
      </c>
      <c r="P19" s="1">
        <v>12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f t="shared" si="14"/>
        <v>4</v>
      </c>
      <c r="W19" s="1">
        <f t="shared" si="15"/>
        <v>0</v>
      </c>
      <c r="X19" s="1">
        <f t="shared" si="15"/>
        <v>0</v>
      </c>
      <c r="Y19" s="1">
        <f t="shared" si="15"/>
        <v>0</v>
      </c>
      <c r="Z19" s="1">
        <f t="shared" si="16"/>
        <v>4</v>
      </c>
      <c r="AB19" s="13">
        <f t="shared" si="1"/>
        <v>0</v>
      </c>
      <c r="AC19" s="13">
        <f t="shared" si="2"/>
        <v>5.0000000000000001E-4</v>
      </c>
      <c r="AD19" s="13">
        <f t="shared" si="3"/>
        <v>5.0000000000000001E-4</v>
      </c>
      <c r="AE19" s="13">
        <f t="shared" si="4"/>
        <v>0</v>
      </c>
      <c r="AF19" s="13">
        <f t="shared" si="5"/>
        <v>0</v>
      </c>
      <c r="AG19" s="13">
        <f t="shared" si="6"/>
        <v>8.0000000000000007E-5</v>
      </c>
      <c r="AQ19" s="11">
        <f t="shared" si="17"/>
        <v>10</v>
      </c>
      <c r="AR19" s="11">
        <f t="shared" si="17"/>
        <v>6</v>
      </c>
      <c r="AS19" s="1">
        <f t="shared" si="7"/>
        <v>0</v>
      </c>
      <c r="AT19" s="107">
        <f>+EvolOf!H8</f>
        <v>10</v>
      </c>
      <c r="AU19" s="1">
        <f t="shared" si="8"/>
        <v>0</v>
      </c>
      <c r="AV19" s="1">
        <f t="shared" si="10"/>
        <v>0</v>
      </c>
      <c r="AW19" s="40">
        <f t="shared" si="11"/>
        <v>0</v>
      </c>
      <c r="AX19" s="1">
        <f t="shared" si="9"/>
        <v>0</v>
      </c>
      <c r="AY19" s="1">
        <f t="shared" si="12"/>
        <v>632.1498978731729</v>
      </c>
      <c r="AZ19" s="1">
        <f t="shared" si="13"/>
        <v>632.1498978731729</v>
      </c>
    </row>
    <row r="20" spans="2:66" x14ac:dyDescent="0.3">
      <c r="B20" s="1">
        <f t="shared" si="0"/>
        <v>37</v>
      </c>
      <c r="C20" s="1">
        <v>7</v>
      </c>
      <c r="D20" s="1">
        <v>49962</v>
      </c>
      <c r="E20" s="1">
        <v>37</v>
      </c>
      <c r="F20" s="1">
        <v>0</v>
      </c>
      <c r="G20" s="1">
        <v>0</v>
      </c>
      <c r="H20" s="1">
        <v>0</v>
      </c>
      <c r="I20" s="1">
        <v>0</v>
      </c>
      <c r="J20" s="1">
        <v>56.35</v>
      </c>
      <c r="K20" s="1">
        <v>0.76</v>
      </c>
      <c r="L20" s="1">
        <v>0</v>
      </c>
      <c r="M20" s="1">
        <v>0</v>
      </c>
      <c r="N20" s="1">
        <v>3</v>
      </c>
      <c r="O20" s="1">
        <v>23</v>
      </c>
      <c r="P20" s="1">
        <v>23</v>
      </c>
      <c r="Q20" s="1">
        <v>0</v>
      </c>
      <c r="R20" s="1">
        <v>0</v>
      </c>
      <c r="S20" s="1">
        <v>10</v>
      </c>
      <c r="T20" s="1">
        <v>0</v>
      </c>
      <c r="U20" s="1">
        <v>0</v>
      </c>
      <c r="V20" s="1">
        <f t="shared" si="14"/>
        <v>12</v>
      </c>
      <c r="W20" s="1">
        <f t="shared" si="15"/>
        <v>0</v>
      </c>
      <c r="X20" s="1">
        <f t="shared" si="15"/>
        <v>0</v>
      </c>
      <c r="Y20" s="1">
        <f t="shared" si="15"/>
        <v>0</v>
      </c>
      <c r="Z20" s="1">
        <f t="shared" si="16"/>
        <v>12</v>
      </c>
      <c r="AB20" s="13">
        <f t="shared" si="1"/>
        <v>0</v>
      </c>
      <c r="AC20" s="13">
        <f t="shared" si="2"/>
        <v>7.3999999999999999E-4</v>
      </c>
      <c r="AD20" s="13">
        <f t="shared" si="3"/>
        <v>7.3999999999999999E-4</v>
      </c>
      <c r="AE20" s="13">
        <f t="shared" si="4"/>
        <v>0</v>
      </c>
      <c r="AF20" s="13">
        <f t="shared" si="5"/>
        <v>0</v>
      </c>
      <c r="AG20" s="13">
        <f t="shared" si="6"/>
        <v>2.4000000000000001E-4</v>
      </c>
      <c r="AQ20" s="11">
        <f t="shared" si="17"/>
        <v>11</v>
      </c>
      <c r="AR20" s="11">
        <f t="shared" si="17"/>
        <v>7</v>
      </c>
      <c r="AS20" s="1">
        <f t="shared" si="7"/>
        <v>0</v>
      </c>
      <c r="AT20" s="107">
        <f>+EvolOf!H9</f>
        <v>16</v>
      </c>
      <c r="AU20" s="1">
        <f t="shared" si="8"/>
        <v>0</v>
      </c>
      <c r="AV20" s="1">
        <f t="shared" si="10"/>
        <v>0</v>
      </c>
      <c r="AW20" s="40">
        <f t="shared" si="11"/>
        <v>0</v>
      </c>
      <c r="AX20" s="1">
        <f t="shared" si="9"/>
        <v>0</v>
      </c>
      <c r="AY20" s="1">
        <f t="shared" si="12"/>
        <v>935.58184885229582</v>
      </c>
      <c r="AZ20" s="1">
        <f t="shared" si="13"/>
        <v>935.58184885229582</v>
      </c>
    </row>
    <row r="21" spans="2:66" x14ac:dyDescent="0.3">
      <c r="B21" s="1">
        <f t="shared" si="0"/>
        <v>50</v>
      </c>
      <c r="C21" s="1">
        <v>8</v>
      </c>
      <c r="D21" s="1">
        <v>49949</v>
      </c>
      <c r="E21" s="1">
        <v>50</v>
      </c>
      <c r="F21" s="1">
        <v>0</v>
      </c>
      <c r="G21" s="1">
        <v>0</v>
      </c>
      <c r="H21" s="1">
        <v>0</v>
      </c>
      <c r="I21" s="1">
        <v>0</v>
      </c>
      <c r="J21" s="1">
        <v>56.35</v>
      </c>
      <c r="K21" s="1">
        <v>0.82</v>
      </c>
      <c r="L21" s="1">
        <v>0</v>
      </c>
      <c r="M21" s="1">
        <v>0</v>
      </c>
      <c r="N21" s="1">
        <v>5</v>
      </c>
      <c r="O21" s="1">
        <v>35</v>
      </c>
      <c r="P21" s="1">
        <v>35</v>
      </c>
      <c r="Q21" s="1">
        <v>0</v>
      </c>
      <c r="R21" s="1">
        <v>0</v>
      </c>
      <c r="S21" s="1">
        <v>10</v>
      </c>
      <c r="T21" s="1">
        <v>0</v>
      </c>
      <c r="U21" s="1">
        <v>0</v>
      </c>
      <c r="V21" s="1">
        <f t="shared" si="14"/>
        <v>13</v>
      </c>
      <c r="W21" s="1">
        <f t="shared" si="15"/>
        <v>0</v>
      </c>
      <c r="X21" s="1">
        <f t="shared" si="15"/>
        <v>0</v>
      </c>
      <c r="Y21" s="1">
        <f t="shared" si="15"/>
        <v>0</v>
      </c>
      <c r="Z21" s="1">
        <f t="shared" si="16"/>
        <v>13</v>
      </c>
      <c r="AB21" s="13">
        <f t="shared" si="1"/>
        <v>0</v>
      </c>
      <c r="AC21" s="13">
        <f t="shared" si="2"/>
        <v>1E-3</v>
      </c>
      <c r="AD21" s="13">
        <f t="shared" si="3"/>
        <v>1E-3</v>
      </c>
      <c r="AE21" s="13">
        <f t="shared" si="4"/>
        <v>0</v>
      </c>
      <c r="AF21" s="13">
        <f t="shared" si="5"/>
        <v>0</v>
      </c>
      <c r="AG21" s="13">
        <f t="shared" si="6"/>
        <v>2.5999999999999998E-4</v>
      </c>
      <c r="AQ21" s="11">
        <f t="shared" si="17"/>
        <v>12</v>
      </c>
      <c r="AR21" s="11">
        <f t="shared" si="17"/>
        <v>8</v>
      </c>
      <c r="AS21" s="1">
        <f t="shared" si="7"/>
        <v>0</v>
      </c>
      <c r="AT21" s="107">
        <f>+EvolOf!H10</f>
        <v>29</v>
      </c>
      <c r="AU21" s="1">
        <f t="shared" si="8"/>
        <v>0</v>
      </c>
      <c r="AV21" s="1">
        <f t="shared" si="10"/>
        <v>0</v>
      </c>
      <c r="AW21" s="40">
        <f t="shared" si="11"/>
        <v>0</v>
      </c>
      <c r="AX21" s="1">
        <f t="shared" si="9"/>
        <v>0</v>
      </c>
      <c r="AY21" s="1">
        <f t="shared" si="12"/>
        <v>1264.2997957463458</v>
      </c>
      <c r="AZ21" s="1">
        <f t="shared" si="13"/>
        <v>1264.2997957463458</v>
      </c>
    </row>
    <row r="22" spans="2:66" x14ac:dyDescent="0.3">
      <c r="B22" s="1">
        <f t="shared" si="0"/>
        <v>66</v>
      </c>
      <c r="C22" s="1">
        <v>9</v>
      </c>
      <c r="D22" s="1">
        <v>49933</v>
      </c>
      <c r="E22" s="1">
        <v>66</v>
      </c>
      <c r="F22" s="1">
        <v>0</v>
      </c>
      <c r="G22" s="1">
        <v>0</v>
      </c>
      <c r="H22" s="1">
        <v>0</v>
      </c>
      <c r="I22" s="1">
        <v>0</v>
      </c>
      <c r="J22" s="1">
        <v>56.35</v>
      </c>
      <c r="K22" s="1">
        <v>0.85</v>
      </c>
      <c r="L22" s="1">
        <v>0.9</v>
      </c>
      <c r="M22" s="1">
        <v>0.61</v>
      </c>
      <c r="N22" s="1">
        <v>6</v>
      </c>
      <c r="O22" s="1">
        <v>49</v>
      </c>
      <c r="P22" s="1">
        <v>49</v>
      </c>
      <c r="Q22" s="1">
        <v>0</v>
      </c>
      <c r="R22" s="1">
        <v>0</v>
      </c>
      <c r="S22" s="1">
        <v>9</v>
      </c>
      <c r="T22" s="1">
        <v>0</v>
      </c>
      <c r="U22" s="1">
        <v>0</v>
      </c>
      <c r="V22" s="1">
        <f t="shared" si="14"/>
        <v>16</v>
      </c>
      <c r="W22" s="1">
        <f t="shared" si="15"/>
        <v>0</v>
      </c>
      <c r="X22" s="1">
        <f t="shared" si="15"/>
        <v>0</v>
      </c>
      <c r="Y22" s="1">
        <f t="shared" si="15"/>
        <v>0</v>
      </c>
      <c r="Z22" s="1">
        <f t="shared" si="16"/>
        <v>16</v>
      </c>
      <c r="AB22" s="13">
        <f t="shared" si="1"/>
        <v>0</v>
      </c>
      <c r="AC22" s="13">
        <f t="shared" si="2"/>
        <v>1.32E-3</v>
      </c>
      <c r="AD22" s="13">
        <f t="shared" si="3"/>
        <v>1.32E-3</v>
      </c>
      <c r="AE22" s="13">
        <f t="shared" si="4"/>
        <v>0</v>
      </c>
      <c r="AF22" s="13">
        <f t="shared" si="5"/>
        <v>0</v>
      </c>
      <c r="AG22" s="13">
        <f t="shared" si="6"/>
        <v>3.2000000000000003E-4</v>
      </c>
      <c r="AQ22" s="11">
        <f t="shared" si="17"/>
        <v>13</v>
      </c>
      <c r="AR22" s="11">
        <f t="shared" si="17"/>
        <v>9</v>
      </c>
      <c r="AS22" s="1">
        <f t="shared" si="7"/>
        <v>0</v>
      </c>
      <c r="AT22" s="107">
        <f>+EvolOf!H11</f>
        <v>43</v>
      </c>
      <c r="AU22" s="1">
        <f t="shared" si="8"/>
        <v>0</v>
      </c>
      <c r="AV22" s="1">
        <f t="shared" si="10"/>
        <v>0</v>
      </c>
      <c r="AW22" s="40">
        <f t="shared" si="11"/>
        <v>0</v>
      </c>
      <c r="AX22" s="1">
        <f t="shared" si="9"/>
        <v>0</v>
      </c>
      <c r="AY22" s="1">
        <f t="shared" si="12"/>
        <v>1668.8757303851764</v>
      </c>
      <c r="AZ22" s="1">
        <f t="shared" si="13"/>
        <v>1668.8757303851764</v>
      </c>
    </row>
    <row r="23" spans="2:66" x14ac:dyDescent="0.3">
      <c r="B23" s="1">
        <f t="shared" si="0"/>
        <v>95</v>
      </c>
      <c r="C23" s="1">
        <v>10</v>
      </c>
      <c r="D23" s="1">
        <v>49904</v>
      </c>
      <c r="E23" s="1">
        <v>95</v>
      </c>
      <c r="F23" s="1">
        <v>0</v>
      </c>
      <c r="G23" s="1">
        <v>0</v>
      </c>
      <c r="H23" s="1">
        <v>0</v>
      </c>
      <c r="I23" s="1">
        <v>0</v>
      </c>
      <c r="J23" s="1">
        <v>56.34</v>
      </c>
      <c r="K23" s="1">
        <v>0.88</v>
      </c>
      <c r="L23" s="1">
        <v>1.1000000000000001</v>
      </c>
      <c r="M23" s="1">
        <v>0.64</v>
      </c>
      <c r="N23" s="1">
        <v>10</v>
      </c>
      <c r="O23" s="1">
        <v>75</v>
      </c>
      <c r="P23" s="1">
        <v>74</v>
      </c>
      <c r="Q23" s="1">
        <v>0</v>
      </c>
      <c r="R23" s="1">
        <v>0</v>
      </c>
      <c r="S23" s="1">
        <v>16</v>
      </c>
      <c r="T23" s="1">
        <v>1</v>
      </c>
      <c r="U23" s="1">
        <v>0</v>
      </c>
      <c r="V23" s="1">
        <f t="shared" si="14"/>
        <v>29</v>
      </c>
      <c r="W23" s="1">
        <f t="shared" si="15"/>
        <v>0</v>
      </c>
      <c r="X23" s="1">
        <f t="shared" si="15"/>
        <v>0</v>
      </c>
      <c r="Y23" s="1">
        <f t="shared" si="15"/>
        <v>0</v>
      </c>
      <c r="Z23" s="1">
        <f t="shared" si="16"/>
        <v>29</v>
      </c>
      <c r="AB23" s="13">
        <f t="shared" si="1"/>
        <v>0</v>
      </c>
      <c r="AC23" s="13">
        <f t="shared" si="2"/>
        <v>1.9E-3</v>
      </c>
      <c r="AD23" s="13">
        <f t="shared" si="3"/>
        <v>1.9E-3</v>
      </c>
      <c r="AE23" s="13">
        <f t="shared" si="4"/>
        <v>0</v>
      </c>
      <c r="AF23" s="13">
        <f t="shared" si="5"/>
        <v>0</v>
      </c>
      <c r="AG23" s="13">
        <f t="shared" si="6"/>
        <v>5.8E-4</v>
      </c>
      <c r="AQ23" s="11">
        <f t="shared" si="17"/>
        <v>14</v>
      </c>
      <c r="AR23" s="11">
        <f t="shared" si="17"/>
        <v>10</v>
      </c>
      <c r="AS23" s="1">
        <f t="shared" si="7"/>
        <v>0</v>
      </c>
      <c r="AT23" s="107">
        <f>+EvolOf!H12</f>
        <v>65</v>
      </c>
      <c r="AU23" s="1">
        <f t="shared" si="8"/>
        <v>0</v>
      </c>
      <c r="AV23" s="1">
        <f t="shared" si="10"/>
        <v>0</v>
      </c>
      <c r="AW23" s="40">
        <f t="shared" si="11"/>
        <v>0</v>
      </c>
      <c r="AX23" s="1">
        <f t="shared" si="9"/>
        <v>0</v>
      </c>
      <c r="AY23" s="1">
        <f t="shared" si="12"/>
        <v>2402.1696119180569</v>
      </c>
      <c r="AZ23" s="1">
        <f t="shared" si="13"/>
        <v>2402.1696119180569</v>
      </c>
    </row>
    <row r="24" spans="2:66" x14ac:dyDescent="0.3">
      <c r="B24" s="1">
        <f t="shared" si="0"/>
        <v>126</v>
      </c>
      <c r="C24" s="1">
        <v>11</v>
      </c>
      <c r="D24" s="1">
        <v>49873</v>
      </c>
      <c r="E24" s="1">
        <v>126</v>
      </c>
      <c r="F24" s="1">
        <v>0</v>
      </c>
      <c r="G24" s="1">
        <v>0</v>
      </c>
      <c r="H24" s="1">
        <v>0</v>
      </c>
      <c r="I24" s="1">
        <v>0</v>
      </c>
      <c r="J24" s="1">
        <v>56.34</v>
      </c>
      <c r="K24" s="1">
        <v>0.92</v>
      </c>
      <c r="L24" s="1">
        <v>1.4</v>
      </c>
      <c r="M24" s="1">
        <v>0.45</v>
      </c>
      <c r="N24" s="1">
        <v>14</v>
      </c>
      <c r="O24" s="1">
        <v>102</v>
      </c>
      <c r="P24" s="1">
        <v>102</v>
      </c>
      <c r="Q24" s="1">
        <v>0</v>
      </c>
      <c r="R24" s="1">
        <v>0</v>
      </c>
      <c r="S24" s="1">
        <v>20</v>
      </c>
      <c r="T24" s="1">
        <v>1</v>
      </c>
      <c r="U24" s="1">
        <v>0</v>
      </c>
      <c r="V24" s="1">
        <f t="shared" si="14"/>
        <v>31</v>
      </c>
      <c r="W24" s="1">
        <f t="shared" si="15"/>
        <v>0</v>
      </c>
      <c r="X24" s="1">
        <f t="shared" si="15"/>
        <v>0</v>
      </c>
      <c r="Y24" s="1">
        <f t="shared" si="15"/>
        <v>0</v>
      </c>
      <c r="Z24" s="1">
        <f t="shared" si="16"/>
        <v>31</v>
      </c>
      <c r="AB24" s="13">
        <f t="shared" si="1"/>
        <v>0</v>
      </c>
      <c r="AC24" s="13">
        <f t="shared" si="2"/>
        <v>2.5200000000000001E-3</v>
      </c>
      <c r="AD24" s="13">
        <f t="shared" si="3"/>
        <v>2.5200000000000001E-3</v>
      </c>
      <c r="AE24" s="13">
        <f t="shared" si="4"/>
        <v>0</v>
      </c>
      <c r="AF24" s="13">
        <f t="shared" si="5"/>
        <v>0</v>
      </c>
      <c r="AG24" s="13">
        <f t="shared" si="6"/>
        <v>6.2E-4</v>
      </c>
      <c r="AQ24" s="11">
        <f t="shared" si="17"/>
        <v>15</v>
      </c>
      <c r="AR24" s="11">
        <f t="shared" si="17"/>
        <v>11</v>
      </c>
      <c r="AS24" s="1">
        <f t="shared" si="7"/>
        <v>0</v>
      </c>
      <c r="AT24" s="107">
        <f>+EvolOf!H13</f>
        <v>113</v>
      </c>
      <c r="AU24" s="1">
        <f t="shared" si="8"/>
        <v>0</v>
      </c>
      <c r="AV24" s="1">
        <f t="shared" si="10"/>
        <v>0</v>
      </c>
      <c r="AW24" s="40">
        <f t="shared" si="11"/>
        <v>0</v>
      </c>
      <c r="AX24" s="1">
        <f t="shared" si="9"/>
        <v>0</v>
      </c>
      <c r="AY24" s="1">
        <f t="shared" si="12"/>
        <v>3186.0354852807914</v>
      </c>
      <c r="AZ24" s="1">
        <f t="shared" si="13"/>
        <v>3186.0354852807914</v>
      </c>
    </row>
    <row r="25" spans="2:66" x14ac:dyDescent="0.3">
      <c r="B25" s="1">
        <f t="shared" si="0"/>
        <v>157</v>
      </c>
      <c r="C25" s="1">
        <v>12</v>
      </c>
      <c r="D25" s="1">
        <v>49841</v>
      </c>
      <c r="E25" s="1">
        <v>157</v>
      </c>
      <c r="F25" s="1">
        <v>0</v>
      </c>
      <c r="G25" s="1">
        <v>0</v>
      </c>
      <c r="H25" s="1">
        <v>0</v>
      </c>
      <c r="I25" s="1">
        <v>0</v>
      </c>
      <c r="J25" s="1">
        <v>56.34</v>
      </c>
      <c r="K25" s="1">
        <v>0.93</v>
      </c>
      <c r="L25" s="1">
        <v>2.8</v>
      </c>
      <c r="M25" s="1">
        <v>0.57999999999999996</v>
      </c>
      <c r="N25" s="1">
        <v>18</v>
      </c>
      <c r="O25" s="1">
        <v>129</v>
      </c>
      <c r="P25" s="1">
        <v>129</v>
      </c>
      <c r="Q25" s="1">
        <v>0</v>
      </c>
      <c r="R25" s="1">
        <v>0</v>
      </c>
      <c r="S25" s="1">
        <v>24</v>
      </c>
      <c r="T25" s="1">
        <v>2</v>
      </c>
      <c r="U25" s="1">
        <v>0</v>
      </c>
      <c r="V25" s="1">
        <f t="shared" si="14"/>
        <v>31</v>
      </c>
      <c r="W25" s="1">
        <f t="shared" si="15"/>
        <v>0</v>
      </c>
      <c r="X25" s="1">
        <f t="shared" si="15"/>
        <v>0</v>
      </c>
      <c r="Y25" s="1">
        <f t="shared" si="15"/>
        <v>0</v>
      </c>
      <c r="Z25" s="1">
        <f t="shared" si="16"/>
        <v>31</v>
      </c>
      <c r="AB25" s="13">
        <f t="shared" si="1"/>
        <v>0</v>
      </c>
      <c r="AC25" s="13">
        <f t="shared" si="2"/>
        <v>3.14E-3</v>
      </c>
      <c r="AD25" s="13">
        <f t="shared" si="3"/>
        <v>3.14E-3</v>
      </c>
      <c r="AE25" s="13">
        <f t="shared" si="4"/>
        <v>0</v>
      </c>
      <c r="AF25" s="13">
        <f t="shared" si="5"/>
        <v>0</v>
      </c>
      <c r="AG25" s="13">
        <f t="shared" si="6"/>
        <v>6.2E-4</v>
      </c>
      <c r="AQ25" s="11">
        <f t="shared" si="17"/>
        <v>16</v>
      </c>
      <c r="AR25" s="11">
        <f t="shared" si="17"/>
        <v>12</v>
      </c>
      <c r="AS25" s="1">
        <f t="shared" si="7"/>
        <v>0</v>
      </c>
      <c r="AT25" s="107">
        <f>+EvolOf!H14</f>
        <v>148</v>
      </c>
      <c r="AU25" s="1">
        <f t="shared" si="8"/>
        <v>0</v>
      </c>
      <c r="AV25" s="1">
        <f t="shared" si="10"/>
        <v>0</v>
      </c>
      <c r="AW25" s="40">
        <f t="shared" si="11"/>
        <v>0</v>
      </c>
      <c r="AX25" s="1">
        <f t="shared" si="9"/>
        <v>0</v>
      </c>
      <c r="AY25" s="1">
        <f t="shared" si="12"/>
        <v>3969.9013586435258</v>
      </c>
      <c r="AZ25" s="1">
        <f t="shared" si="13"/>
        <v>3969.9013586435258</v>
      </c>
    </row>
    <row r="26" spans="2:66" x14ac:dyDescent="0.3">
      <c r="B26" s="1">
        <f t="shared" si="0"/>
        <v>193</v>
      </c>
      <c r="C26" s="1">
        <v>13</v>
      </c>
      <c r="D26" s="1">
        <v>49805</v>
      </c>
      <c r="E26" s="1">
        <v>193</v>
      </c>
      <c r="F26" s="1">
        <v>0</v>
      </c>
      <c r="G26" s="1">
        <v>0</v>
      </c>
      <c r="H26" s="1">
        <v>0</v>
      </c>
      <c r="I26" s="1">
        <v>0</v>
      </c>
      <c r="J26" s="1">
        <v>56.34</v>
      </c>
      <c r="K26" s="1">
        <v>0.99</v>
      </c>
      <c r="L26" s="1">
        <v>5.6</v>
      </c>
      <c r="M26" s="1">
        <v>1.01</v>
      </c>
      <c r="N26" s="1">
        <v>26</v>
      </c>
      <c r="O26" s="1">
        <v>158</v>
      </c>
      <c r="P26" s="1">
        <v>158</v>
      </c>
      <c r="Q26" s="1">
        <v>0</v>
      </c>
      <c r="R26" s="1">
        <v>0</v>
      </c>
      <c r="S26" s="1">
        <v>36</v>
      </c>
      <c r="T26" s="1">
        <v>3</v>
      </c>
      <c r="U26" s="1">
        <v>0</v>
      </c>
      <c r="V26" s="1">
        <f t="shared" si="14"/>
        <v>36</v>
      </c>
      <c r="W26" s="1">
        <f t="shared" si="15"/>
        <v>0</v>
      </c>
      <c r="X26" s="1">
        <f t="shared" si="15"/>
        <v>0</v>
      </c>
      <c r="Y26" s="1">
        <f t="shared" si="15"/>
        <v>0</v>
      </c>
      <c r="Z26" s="1">
        <f t="shared" si="16"/>
        <v>36</v>
      </c>
      <c r="AB26" s="13">
        <f t="shared" si="1"/>
        <v>0</v>
      </c>
      <c r="AC26" s="13">
        <f t="shared" si="2"/>
        <v>3.8600000000000001E-3</v>
      </c>
      <c r="AD26" s="13">
        <f t="shared" si="3"/>
        <v>3.8600000000000001E-3</v>
      </c>
      <c r="AE26" s="13">
        <f t="shared" si="4"/>
        <v>0</v>
      </c>
      <c r="AF26" s="13">
        <f t="shared" si="5"/>
        <v>0</v>
      </c>
      <c r="AG26" s="13">
        <f t="shared" si="6"/>
        <v>7.2000000000000005E-4</v>
      </c>
      <c r="AQ26" s="11">
        <f t="shared" si="17"/>
        <v>17</v>
      </c>
      <c r="AR26" s="11">
        <f t="shared" si="17"/>
        <v>13</v>
      </c>
      <c r="AS26" s="1">
        <f t="shared" si="7"/>
        <v>0</v>
      </c>
      <c r="AT26" s="107">
        <f>+EvolOf!H15</f>
        <v>194</v>
      </c>
      <c r="AU26" s="1">
        <f t="shared" si="8"/>
        <v>0</v>
      </c>
      <c r="AV26" s="1">
        <f t="shared" si="10"/>
        <v>0</v>
      </c>
      <c r="AW26" s="40">
        <f t="shared" si="11"/>
        <v>0</v>
      </c>
      <c r="AX26" s="1">
        <f t="shared" si="9"/>
        <v>0</v>
      </c>
      <c r="AY26" s="1">
        <f t="shared" si="12"/>
        <v>4880.1972115808949</v>
      </c>
      <c r="AZ26" s="1">
        <f t="shared" si="13"/>
        <v>4880.1972115808949</v>
      </c>
    </row>
    <row r="27" spans="2:66" x14ac:dyDescent="0.3">
      <c r="B27" s="1">
        <f t="shared" si="0"/>
        <v>229</v>
      </c>
      <c r="C27" s="1">
        <v>14</v>
      </c>
      <c r="D27" s="1">
        <v>49770</v>
      </c>
      <c r="E27" s="1">
        <v>228</v>
      </c>
      <c r="F27" s="1">
        <v>0</v>
      </c>
      <c r="G27" s="1">
        <v>1</v>
      </c>
      <c r="H27" s="1">
        <v>0</v>
      </c>
      <c r="I27" s="1">
        <v>0</v>
      </c>
      <c r="J27" s="1">
        <v>56.34</v>
      </c>
      <c r="K27" s="1">
        <v>1.07</v>
      </c>
      <c r="L27" s="1">
        <v>7.2</v>
      </c>
      <c r="M27" s="1">
        <v>1.49</v>
      </c>
      <c r="N27" s="1">
        <v>34</v>
      </c>
      <c r="O27" s="1">
        <v>184</v>
      </c>
      <c r="P27" s="1">
        <v>184</v>
      </c>
      <c r="Q27" s="1">
        <v>0</v>
      </c>
      <c r="R27" s="1">
        <v>0</v>
      </c>
      <c r="S27" s="1">
        <v>49</v>
      </c>
      <c r="T27" s="1">
        <v>5</v>
      </c>
      <c r="U27" s="1">
        <v>0</v>
      </c>
      <c r="V27" s="1">
        <f t="shared" si="14"/>
        <v>35</v>
      </c>
      <c r="W27" s="1">
        <f t="shared" si="15"/>
        <v>1</v>
      </c>
      <c r="X27" s="1">
        <f t="shared" si="15"/>
        <v>0</v>
      </c>
      <c r="Y27" s="1">
        <f t="shared" si="15"/>
        <v>0</v>
      </c>
      <c r="Z27" s="1">
        <f t="shared" si="16"/>
        <v>36</v>
      </c>
      <c r="AB27" s="13">
        <f t="shared" si="1"/>
        <v>0</v>
      </c>
      <c r="AC27" s="13">
        <f t="shared" si="2"/>
        <v>4.5799999999999999E-3</v>
      </c>
      <c r="AD27" s="13">
        <f t="shared" si="3"/>
        <v>4.5599999999999998E-3</v>
      </c>
      <c r="AE27" s="13">
        <f t="shared" si="4"/>
        <v>2.0000000000000002E-5</v>
      </c>
      <c r="AF27" s="13">
        <f t="shared" si="5"/>
        <v>0</v>
      </c>
      <c r="AG27" s="13">
        <f t="shared" si="6"/>
        <v>7.2000000000000005E-4</v>
      </c>
      <c r="AQ27" s="11">
        <f t="shared" si="17"/>
        <v>18</v>
      </c>
      <c r="AR27" s="11">
        <f t="shared" si="17"/>
        <v>14</v>
      </c>
      <c r="AS27" s="1">
        <f t="shared" si="7"/>
        <v>0</v>
      </c>
      <c r="AT27" s="107">
        <f>+EvolOf!H16</f>
        <v>238</v>
      </c>
      <c r="AU27" s="1">
        <f t="shared" si="8"/>
        <v>0</v>
      </c>
      <c r="AV27" s="1">
        <f t="shared" si="10"/>
        <v>0</v>
      </c>
      <c r="AW27" s="40">
        <f t="shared" si="11"/>
        <v>0</v>
      </c>
      <c r="AX27" s="1">
        <f t="shared" si="9"/>
        <v>0</v>
      </c>
      <c r="AY27" s="1">
        <f t="shared" si="12"/>
        <v>5790.4930645182631</v>
      </c>
      <c r="AZ27" s="1">
        <f t="shared" si="13"/>
        <v>5765.2070686033367</v>
      </c>
      <c r="BK27" s="1"/>
      <c r="BL27" s="1"/>
      <c r="BM27" s="1"/>
      <c r="BN27" s="1"/>
    </row>
    <row r="28" spans="2:66" x14ac:dyDescent="0.3">
      <c r="B28" s="1">
        <f t="shared" si="0"/>
        <v>266</v>
      </c>
      <c r="C28" s="1">
        <v>15</v>
      </c>
      <c r="D28" s="1">
        <v>49732</v>
      </c>
      <c r="E28" s="1">
        <v>265</v>
      </c>
      <c r="F28" s="1">
        <v>0</v>
      </c>
      <c r="G28" s="1">
        <v>1</v>
      </c>
      <c r="H28" s="1">
        <v>0</v>
      </c>
      <c r="I28" s="1">
        <v>0</v>
      </c>
      <c r="J28" s="1">
        <v>56.35</v>
      </c>
      <c r="K28" s="1">
        <v>1.17</v>
      </c>
      <c r="L28" s="1">
        <v>8.1999999999999993</v>
      </c>
      <c r="M28" s="1">
        <v>1.95</v>
      </c>
      <c r="N28" s="1">
        <v>47</v>
      </c>
      <c r="O28" s="1">
        <v>209</v>
      </c>
      <c r="P28" s="1">
        <v>209</v>
      </c>
      <c r="Q28" s="1">
        <v>0</v>
      </c>
      <c r="R28" s="1">
        <v>0</v>
      </c>
      <c r="S28" s="1">
        <v>64</v>
      </c>
      <c r="T28" s="1">
        <v>6</v>
      </c>
      <c r="U28" s="1">
        <v>0</v>
      </c>
      <c r="V28" s="1">
        <f t="shared" si="14"/>
        <v>37</v>
      </c>
      <c r="W28" s="1">
        <f t="shared" si="15"/>
        <v>0</v>
      </c>
      <c r="X28" s="1">
        <f t="shared" si="15"/>
        <v>0</v>
      </c>
      <c r="Y28" s="1">
        <f t="shared" si="15"/>
        <v>0</v>
      </c>
      <c r="Z28" s="1">
        <f t="shared" si="16"/>
        <v>37</v>
      </c>
      <c r="AB28" s="13">
        <f t="shared" si="1"/>
        <v>0</v>
      </c>
      <c r="AC28" s="13">
        <f t="shared" si="2"/>
        <v>5.3200000000000001E-3</v>
      </c>
      <c r="AD28" s="13">
        <f t="shared" si="3"/>
        <v>5.3E-3</v>
      </c>
      <c r="AE28" s="13">
        <f t="shared" si="4"/>
        <v>2.0000000000000002E-5</v>
      </c>
      <c r="AF28" s="13">
        <f t="shared" si="5"/>
        <v>0</v>
      </c>
      <c r="AG28" s="13">
        <f t="shared" si="6"/>
        <v>7.3999999999999999E-4</v>
      </c>
      <c r="AQ28" s="11">
        <f t="shared" si="17"/>
        <v>19</v>
      </c>
      <c r="AR28" s="11">
        <f t="shared" si="17"/>
        <v>15</v>
      </c>
      <c r="AS28" s="1">
        <f t="shared" si="7"/>
        <v>0</v>
      </c>
      <c r="AT28" s="107">
        <f>+EvolOf!H17</f>
        <v>364</v>
      </c>
      <c r="AU28" s="1">
        <f t="shared" si="8"/>
        <v>0</v>
      </c>
      <c r="AV28" s="1">
        <f t="shared" si="10"/>
        <v>0</v>
      </c>
      <c r="AW28" s="40">
        <f t="shared" si="11"/>
        <v>0</v>
      </c>
      <c r="AX28" s="1">
        <f t="shared" si="9"/>
        <v>0</v>
      </c>
      <c r="AY28" s="1">
        <f t="shared" si="12"/>
        <v>6726.0749133705594</v>
      </c>
      <c r="AZ28" s="1">
        <f t="shared" si="13"/>
        <v>6700.7889174556321</v>
      </c>
      <c r="BK28" s="1"/>
      <c r="BL28" s="1"/>
      <c r="BM28" s="1"/>
      <c r="BN28" s="1"/>
    </row>
    <row r="29" spans="2:66" x14ac:dyDescent="0.3">
      <c r="B29" s="1">
        <f t="shared" si="0"/>
        <v>305</v>
      </c>
      <c r="C29" s="1">
        <v>16</v>
      </c>
      <c r="D29" s="1">
        <v>49693</v>
      </c>
      <c r="E29" s="1">
        <v>304</v>
      </c>
      <c r="F29" s="1">
        <v>0</v>
      </c>
      <c r="G29" s="1">
        <v>1</v>
      </c>
      <c r="H29" s="1">
        <v>0</v>
      </c>
      <c r="I29" s="1">
        <v>0</v>
      </c>
      <c r="J29" s="1">
        <v>56.35</v>
      </c>
      <c r="K29" s="1">
        <v>1.22</v>
      </c>
      <c r="L29" s="1">
        <v>9.6</v>
      </c>
      <c r="M29" s="1">
        <v>1.77</v>
      </c>
      <c r="N29" s="1">
        <v>61</v>
      </c>
      <c r="O29" s="1">
        <v>235</v>
      </c>
      <c r="P29" s="1">
        <v>234</v>
      </c>
      <c r="Q29" s="1">
        <v>0</v>
      </c>
      <c r="R29" s="1">
        <v>0</v>
      </c>
      <c r="S29" s="1">
        <v>93</v>
      </c>
      <c r="T29" s="1">
        <v>9</v>
      </c>
      <c r="U29" s="1">
        <v>0</v>
      </c>
      <c r="V29" s="1">
        <f t="shared" si="14"/>
        <v>39</v>
      </c>
      <c r="W29" s="1">
        <f t="shared" si="15"/>
        <v>0</v>
      </c>
      <c r="X29" s="1">
        <f t="shared" si="15"/>
        <v>0</v>
      </c>
      <c r="Y29" s="1">
        <f t="shared" si="15"/>
        <v>0</v>
      </c>
      <c r="Z29" s="1">
        <f t="shared" si="16"/>
        <v>39</v>
      </c>
      <c r="AB29" s="13">
        <f t="shared" si="1"/>
        <v>0</v>
      </c>
      <c r="AC29" s="13">
        <f t="shared" si="2"/>
        <v>6.1000000000000004E-3</v>
      </c>
      <c r="AD29" s="13">
        <f t="shared" si="3"/>
        <v>6.0800000000000003E-3</v>
      </c>
      <c r="AE29" s="13">
        <f t="shared" si="4"/>
        <v>2.0000000000000002E-5</v>
      </c>
      <c r="AF29" s="13">
        <f t="shared" si="5"/>
        <v>0</v>
      </c>
      <c r="AG29" s="13">
        <f t="shared" si="6"/>
        <v>7.7999999999999999E-4</v>
      </c>
      <c r="AQ29" s="11">
        <f t="shared" si="17"/>
        <v>20</v>
      </c>
      <c r="AR29" s="11">
        <f t="shared" si="17"/>
        <v>16</v>
      </c>
      <c r="AS29" s="1">
        <f t="shared" si="7"/>
        <v>0</v>
      </c>
      <c r="AT29" s="107">
        <f>+EvolOf!H18</f>
        <v>386</v>
      </c>
      <c r="AU29" s="1">
        <f t="shared" si="8"/>
        <v>0</v>
      </c>
      <c r="AV29" s="1">
        <f t="shared" si="10"/>
        <v>0</v>
      </c>
      <c r="AW29" s="40">
        <f t="shared" si="11"/>
        <v>0</v>
      </c>
      <c r="AX29" s="1">
        <f t="shared" si="9"/>
        <v>0</v>
      </c>
      <c r="AY29" s="1">
        <f t="shared" si="12"/>
        <v>7712.2287540527086</v>
      </c>
      <c r="AZ29" s="1">
        <f t="shared" si="13"/>
        <v>7686.9427581377822</v>
      </c>
      <c r="BK29" s="1"/>
      <c r="BL29" s="1"/>
      <c r="BM29" s="1"/>
      <c r="BN29" s="1"/>
    </row>
    <row r="30" spans="2:66" x14ac:dyDescent="0.3">
      <c r="B30" s="1">
        <f t="shared" si="0"/>
        <v>348</v>
      </c>
      <c r="C30" s="1">
        <v>17</v>
      </c>
      <c r="D30" s="1">
        <v>49651</v>
      </c>
      <c r="E30" s="1">
        <v>346</v>
      </c>
      <c r="F30" s="1">
        <v>0</v>
      </c>
      <c r="G30" s="1">
        <v>2</v>
      </c>
      <c r="H30" s="1">
        <v>0</v>
      </c>
      <c r="I30" s="1">
        <v>0</v>
      </c>
      <c r="J30" s="1">
        <v>56.34</v>
      </c>
      <c r="K30" s="1">
        <v>1.29</v>
      </c>
      <c r="L30" s="1">
        <v>10.5</v>
      </c>
      <c r="M30" s="1">
        <v>2.0299999999999998</v>
      </c>
      <c r="N30" s="1">
        <v>76</v>
      </c>
      <c r="O30" s="1">
        <v>262</v>
      </c>
      <c r="P30" s="1">
        <v>261</v>
      </c>
      <c r="Q30" s="1">
        <v>1</v>
      </c>
      <c r="R30" s="1">
        <v>0</v>
      </c>
      <c r="S30" s="1">
        <v>123</v>
      </c>
      <c r="T30" s="1">
        <v>12</v>
      </c>
      <c r="U30" s="1">
        <v>0</v>
      </c>
      <c r="V30" s="1">
        <f t="shared" si="14"/>
        <v>42</v>
      </c>
      <c r="W30" s="1">
        <f t="shared" si="15"/>
        <v>1</v>
      </c>
      <c r="X30" s="1">
        <f t="shared" si="15"/>
        <v>0</v>
      </c>
      <c r="Y30" s="1">
        <f t="shared" si="15"/>
        <v>0</v>
      </c>
      <c r="Z30" s="1">
        <f t="shared" si="16"/>
        <v>43</v>
      </c>
      <c r="AB30" s="13">
        <f t="shared" si="1"/>
        <v>0</v>
      </c>
      <c r="AC30" s="13">
        <f t="shared" si="2"/>
        <v>6.96E-3</v>
      </c>
      <c r="AD30" s="13">
        <f t="shared" si="3"/>
        <v>6.9199999999999999E-3</v>
      </c>
      <c r="AE30" s="13">
        <f t="shared" si="4"/>
        <v>4.0000000000000003E-5</v>
      </c>
      <c r="AF30" s="13">
        <f t="shared" si="5"/>
        <v>0</v>
      </c>
      <c r="AG30" s="13">
        <f t="shared" si="6"/>
        <v>8.5999999999999998E-4</v>
      </c>
      <c r="AQ30" s="11">
        <f t="shared" si="17"/>
        <v>21</v>
      </c>
      <c r="AR30" s="11">
        <f t="shared" si="17"/>
        <v>17</v>
      </c>
      <c r="AS30" s="1">
        <f t="shared" si="7"/>
        <v>0</v>
      </c>
      <c r="AT30" s="107">
        <f>+EvolOf!H19</f>
        <v>526</v>
      </c>
      <c r="AU30" s="1">
        <f t="shared" si="8"/>
        <v>0</v>
      </c>
      <c r="AV30" s="1">
        <f t="shared" si="10"/>
        <v>0</v>
      </c>
      <c r="AW30" s="40">
        <f t="shared" si="11"/>
        <v>0</v>
      </c>
      <c r="AX30" s="1">
        <f t="shared" si="9"/>
        <v>0</v>
      </c>
      <c r="AY30" s="1">
        <f t="shared" si="12"/>
        <v>8799.526578394567</v>
      </c>
      <c r="AZ30" s="1">
        <f t="shared" si="13"/>
        <v>8748.9545865647124</v>
      </c>
    </row>
    <row r="31" spans="2:66" x14ac:dyDescent="0.3">
      <c r="B31" s="1">
        <f t="shared" si="0"/>
        <v>405</v>
      </c>
      <c r="C31" s="1">
        <v>18</v>
      </c>
      <c r="D31" s="1">
        <v>49594</v>
      </c>
      <c r="E31" s="1">
        <v>402</v>
      </c>
      <c r="F31" s="1">
        <v>0</v>
      </c>
      <c r="G31" s="1">
        <v>3</v>
      </c>
      <c r="H31" s="1">
        <v>0</v>
      </c>
      <c r="I31" s="1">
        <v>0</v>
      </c>
      <c r="J31" s="1">
        <v>56.35</v>
      </c>
      <c r="K31" s="1">
        <v>1.33</v>
      </c>
      <c r="L31" s="1">
        <v>11.3</v>
      </c>
      <c r="M31" s="1">
        <v>2.39</v>
      </c>
      <c r="N31" s="1">
        <v>91</v>
      </c>
      <c r="O31" s="1">
        <v>304</v>
      </c>
      <c r="P31" s="1">
        <v>302</v>
      </c>
      <c r="Q31" s="1">
        <v>1</v>
      </c>
      <c r="R31" s="1">
        <v>0</v>
      </c>
      <c r="S31" s="1">
        <v>154</v>
      </c>
      <c r="T31" s="1">
        <v>15</v>
      </c>
      <c r="U31" s="1">
        <v>0</v>
      </c>
      <c r="V31" s="1">
        <f t="shared" si="14"/>
        <v>56</v>
      </c>
      <c r="W31" s="1">
        <f t="shared" si="15"/>
        <v>1</v>
      </c>
      <c r="X31" s="1">
        <f t="shared" si="15"/>
        <v>0</v>
      </c>
      <c r="Y31" s="1">
        <f t="shared" si="15"/>
        <v>0</v>
      </c>
      <c r="Z31" s="1">
        <f t="shared" si="16"/>
        <v>57</v>
      </c>
      <c r="AB31" s="13">
        <f t="shared" si="1"/>
        <v>0</v>
      </c>
      <c r="AC31" s="13">
        <f t="shared" si="2"/>
        <v>8.0999999999999996E-3</v>
      </c>
      <c r="AD31" s="13">
        <f t="shared" si="3"/>
        <v>8.0400000000000003E-3</v>
      </c>
      <c r="AE31" s="13">
        <f t="shared" si="4"/>
        <v>6.0000000000000002E-5</v>
      </c>
      <c r="AF31" s="13">
        <f t="shared" si="5"/>
        <v>0</v>
      </c>
      <c r="AG31" s="13">
        <f t="shared" si="6"/>
        <v>1.14E-3</v>
      </c>
      <c r="AQ31" s="11">
        <f t="shared" si="17"/>
        <v>22</v>
      </c>
      <c r="AR31" s="11">
        <f t="shared" si="17"/>
        <v>18</v>
      </c>
      <c r="AS31" s="1">
        <f t="shared" si="7"/>
        <v>0</v>
      </c>
      <c r="AT31" s="107">
        <f>+EvolOf!H20</f>
        <v>1006</v>
      </c>
      <c r="AU31" s="1">
        <f t="shared" si="8"/>
        <v>0</v>
      </c>
      <c r="AV31" s="1">
        <f t="shared" si="10"/>
        <v>0</v>
      </c>
      <c r="AW31" s="40">
        <f t="shared" si="11"/>
        <v>0</v>
      </c>
      <c r="AX31" s="1">
        <f t="shared" si="9"/>
        <v>0</v>
      </c>
      <c r="AY31" s="1">
        <f t="shared" si="12"/>
        <v>10240.8283455454</v>
      </c>
      <c r="AZ31" s="1">
        <f t="shared" si="13"/>
        <v>10164.970357800619</v>
      </c>
    </row>
    <row r="32" spans="2:66" x14ac:dyDescent="0.3">
      <c r="B32" s="1">
        <f t="shared" si="0"/>
        <v>468</v>
      </c>
      <c r="C32" s="1">
        <v>19</v>
      </c>
      <c r="D32" s="1">
        <v>49530</v>
      </c>
      <c r="E32" s="1">
        <v>464</v>
      </c>
      <c r="F32" s="1">
        <v>0</v>
      </c>
      <c r="G32" s="1">
        <v>4</v>
      </c>
      <c r="H32" s="1">
        <v>0</v>
      </c>
      <c r="I32" s="1">
        <v>0</v>
      </c>
      <c r="J32" s="1">
        <v>56.34</v>
      </c>
      <c r="K32" s="1">
        <v>1.36</v>
      </c>
      <c r="L32" s="1">
        <v>11.5</v>
      </c>
      <c r="M32" s="1">
        <v>2.0099999999999998</v>
      </c>
      <c r="N32" s="1">
        <v>107</v>
      </c>
      <c r="O32" s="1">
        <v>352</v>
      </c>
      <c r="P32" s="1">
        <v>349</v>
      </c>
      <c r="Q32" s="1">
        <v>2</v>
      </c>
      <c r="R32" s="1">
        <v>0</v>
      </c>
      <c r="S32" s="1">
        <v>189</v>
      </c>
      <c r="T32" s="1">
        <v>18</v>
      </c>
      <c r="U32" s="1">
        <v>0</v>
      </c>
      <c r="V32" s="1">
        <f t="shared" si="14"/>
        <v>62</v>
      </c>
      <c r="W32" s="1">
        <f t="shared" si="15"/>
        <v>1</v>
      </c>
      <c r="X32" s="1">
        <f t="shared" si="15"/>
        <v>0</v>
      </c>
      <c r="Y32" s="1">
        <f t="shared" si="15"/>
        <v>0</v>
      </c>
      <c r="Z32" s="1">
        <f t="shared" si="16"/>
        <v>63</v>
      </c>
      <c r="AB32" s="13">
        <f t="shared" si="1"/>
        <v>0</v>
      </c>
      <c r="AC32" s="13">
        <f t="shared" si="2"/>
        <v>9.3600000000000003E-3</v>
      </c>
      <c r="AD32" s="13">
        <f t="shared" si="3"/>
        <v>9.2800000000000001E-3</v>
      </c>
      <c r="AE32" s="13">
        <f t="shared" si="4"/>
        <v>8.0000000000000007E-5</v>
      </c>
      <c r="AF32" s="13">
        <f t="shared" si="5"/>
        <v>0</v>
      </c>
      <c r="AG32" s="13">
        <f t="shared" si="6"/>
        <v>1.2600000000000001E-3</v>
      </c>
      <c r="AQ32" s="11">
        <f t="shared" ref="AQ32:AR47" si="18">+AQ31+1</f>
        <v>23</v>
      </c>
      <c r="AR32" s="11">
        <f t="shared" si="18"/>
        <v>19</v>
      </c>
      <c r="AS32" s="1">
        <f t="shared" si="7"/>
        <v>0</v>
      </c>
      <c r="AT32" s="107">
        <f>+EvolOf!H21</f>
        <v>1606</v>
      </c>
      <c r="AU32" s="1">
        <f t="shared" si="8"/>
        <v>0</v>
      </c>
      <c r="AV32" s="1">
        <f t="shared" si="10"/>
        <v>0</v>
      </c>
      <c r="AW32" s="40">
        <f t="shared" si="11"/>
        <v>0</v>
      </c>
      <c r="AX32" s="1">
        <f t="shared" si="9"/>
        <v>0</v>
      </c>
      <c r="AY32" s="1">
        <f t="shared" si="12"/>
        <v>11833.846088185795</v>
      </c>
      <c r="AZ32" s="1">
        <f t="shared" si="13"/>
        <v>11732.702104526088</v>
      </c>
    </row>
    <row r="33" spans="1:66" x14ac:dyDescent="0.3">
      <c r="B33" s="1">
        <f t="shared" si="0"/>
        <v>539</v>
      </c>
      <c r="C33" s="1">
        <v>20</v>
      </c>
      <c r="D33" s="1">
        <v>49460</v>
      </c>
      <c r="E33" s="1">
        <v>534</v>
      </c>
      <c r="F33" s="1">
        <v>0</v>
      </c>
      <c r="G33" s="1">
        <v>5</v>
      </c>
      <c r="H33" s="1">
        <v>0</v>
      </c>
      <c r="I33" s="1">
        <v>0</v>
      </c>
      <c r="J33" s="1">
        <v>56.34</v>
      </c>
      <c r="K33" s="1">
        <v>1.38</v>
      </c>
      <c r="L33" s="1">
        <v>11.7</v>
      </c>
      <c r="M33" s="1">
        <v>1.91</v>
      </c>
      <c r="N33" s="1">
        <v>125</v>
      </c>
      <c r="O33" s="1">
        <v>404</v>
      </c>
      <c r="P33" s="1">
        <v>401</v>
      </c>
      <c r="Q33" s="1">
        <v>3</v>
      </c>
      <c r="R33" s="1">
        <v>0</v>
      </c>
      <c r="S33" s="1">
        <v>223</v>
      </c>
      <c r="T33" s="1">
        <v>21</v>
      </c>
      <c r="U33" s="1">
        <v>0</v>
      </c>
      <c r="V33" s="1">
        <f t="shared" si="14"/>
        <v>70</v>
      </c>
      <c r="W33" s="1">
        <f t="shared" si="15"/>
        <v>1</v>
      </c>
      <c r="X33" s="1">
        <f t="shared" si="15"/>
        <v>0</v>
      </c>
      <c r="Y33" s="1">
        <f t="shared" si="15"/>
        <v>0</v>
      </c>
      <c r="Z33" s="1">
        <f t="shared" si="16"/>
        <v>71</v>
      </c>
      <c r="AB33" s="13">
        <f t="shared" si="1"/>
        <v>0</v>
      </c>
      <c r="AC33" s="13">
        <f t="shared" si="2"/>
        <v>1.078E-2</v>
      </c>
      <c r="AD33" s="13">
        <f t="shared" si="3"/>
        <v>1.068E-2</v>
      </c>
      <c r="AE33" s="13">
        <f t="shared" si="4"/>
        <v>1E-4</v>
      </c>
      <c r="AF33" s="13">
        <f t="shared" si="5"/>
        <v>0</v>
      </c>
      <c r="AG33" s="13">
        <f t="shared" si="6"/>
        <v>1.42E-3</v>
      </c>
      <c r="AQ33" s="11">
        <f t="shared" si="18"/>
        <v>24</v>
      </c>
      <c r="AR33" s="11">
        <f t="shared" si="18"/>
        <v>20</v>
      </c>
      <c r="AS33" s="1">
        <f t="shared" si="7"/>
        <v>0</v>
      </c>
      <c r="AT33" s="107">
        <f>+EvolOf!H22</f>
        <v>2117</v>
      </c>
      <c r="AU33" s="1">
        <f t="shared" si="8"/>
        <v>0</v>
      </c>
      <c r="AV33" s="1">
        <f t="shared" si="10"/>
        <v>0</v>
      </c>
      <c r="AW33" s="40">
        <f t="shared" si="11"/>
        <v>0</v>
      </c>
      <c r="AX33" s="1">
        <f t="shared" si="9"/>
        <v>0</v>
      </c>
      <c r="AY33" s="1">
        <f t="shared" si="12"/>
        <v>13629.151798145607</v>
      </c>
      <c r="AZ33" s="1">
        <f t="shared" si="13"/>
        <v>13502.721818570972</v>
      </c>
    </row>
    <row r="34" spans="1:66" x14ac:dyDescent="0.3">
      <c r="B34" s="1">
        <f t="shared" si="0"/>
        <v>621</v>
      </c>
      <c r="C34" s="1">
        <v>21</v>
      </c>
      <c r="D34" s="1">
        <v>49378</v>
      </c>
      <c r="E34" s="1">
        <v>614</v>
      </c>
      <c r="F34" s="1">
        <v>0</v>
      </c>
      <c r="G34" s="1">
        <v>7</v>
      </c>
      <c r="H34" s="1">
        <v>0</v>
      </c>
      <c r="I34" s="1">
        <v>0</v>
      </c>
      <c r="J34" s="1">
        <v>56.34</v>
      </c>
      <c r="K34" s="1">
        <v>1.4</v>
      </c>
      <c r="L34" s="1">
        <v>12</v>
      </c>
      <c r="M34" s="1">
        <v>1.96</v>
      </c>
      <c r="N34" s="1">
        <v>146</v>
      </c>
      <c r="O34" s="1">
        <v>465</v>
      </c>
      <c r="P34" s="1">
        <v>461</v>
      </c>
      <c r="Q34" s="1">
        <v>4</v>
      </c>
      <c r="R34" s="1">
        <v>0</v>
      </c>
      <c r="S34" s="1">
        <v>260</v>
      </c>
      <c r="T34" s="1">
        <v>24</v>
      </c>
      <c r="U34" s="1">
        <v>0</v>
      </c>
      <c r="V34" s="1">
        <f t="shared" si="14"/>
        <v>80</v>
      </c>
      <c r="W34" s="1">
        <f t="shared" si="15"/>
        <v>2</v>
      </c>
      <c r="X34" s="1">
        <f t="shared" si="15"/>
        <v>0</v>
      </c>
      <c r="Y34" s="1">
        <f t="shared" si="15"/>
        <v>0</v>
      </c>
      <c r="Z34" s="1">
        <f t="shared" si="16"/>
        <v>82</v>
      </c>
      <c r="AB34" s="13">
        <f t="shared" si="1"/>
        <v>0</v>
      </c>
      <c r="AC34" s="13">
        <f t="shared" si="2"/>
        <v>1.242E-2</v>
      </c>
      <c r="AD34" s="13">
        <f t="shared" si="3"/>
        <v>1.2279999999999999E-2</v>
      </c>
      <c r="AE34" s="13">
        <f t="shared" si="4"/>
        <v>1.3999999999999999E-4</v>
      </c>
      <c r="AF34" s="13">
        <f t="shared" si="5"/>
        <v>0</v>
      </c>
      <c r="AG34" s="13">
        <f t="shared" si="6"/>
        <v>1.64E-3</v>
      </c>
      <c r="AQ34" s="11">
        <f t="shared" si="18"/>
        <v>25</v>
      </c>
      <c r="AR34" s="11">
        <f t="shared" si="18"/>
        <v>21</v>
      </c>
      <c r="AS34" s="1">
        <f t="shared" si="7"/>
        <v>0</v>
      </c>
      <c r="AT34" s="107">
        <f>+EvolOf!H23</f>
        <v>2929</v>
      </c>
      <c r="AU34" s="1">
        <f t="shared" si="8"/>
        <v>0</v>
      </c>
      <c r="AV34" s="1">
        <f t="shared" si="10"/>
        <v>0</v>
      </c>
      <c r="AW34" s="40">
        <f t="shared" si="11"/>
        <v>0</v>
      </c>
      <c r="AX34" s="1">
        <f t="shared" si="9"/>
        <v>0</v>
      </c>
      <c r="AY34" s="1">
        <f t="shared" si="12"/>
        <v>15702.603463169615</v>
      </c>
      <c r="AZ34" s="1">
        <f t="shared" si="13"/>
        <v>15525.601491765125</v>
      </c>
    </row>
    <row r="35" spans="1:66" x14ac:dyDescent="0.3">
      <c r="B35" s="1">
        <f t="shared" si="0"/>
        <v>708</v>
      </c>
      <c r="C35" s="1">
        <v>22</v>
      </c>
      <c r="D35" s="1">
        <v>49290</v>
      </c>
      <c r="E35" s="1">
        <v>700</v>
      </c>
      <c r="F35" s="1">
        <v>0</v>
      </c>
      <c r="G35" s="1">
        <v>8</v>
      </c>
      <c r="H35" s="1">
        <v>0</v>
      </c>
      <c r="I35" s="1">
        <v>0</v>
      </c>
      <c r="J35" s="1">
        <v>56.34</v>
      </c>
      <c r="K35" s="1">
        <v>1.43</v>
      </c>
      <c r="L35" s="1">
        <v>12.3</v>
      </c>
      <c r="M35" s="1">
        <v>1.95</v>
      </c>
      <c r="N35" s="1">
        <v>168</v>
      </c>
      <c r="O35" s="1">
        <v>530</v>
      </c>
      <c r="P35" s="1">
        <v>525</v>
      </c>
      <c r="Q35" s="1">
        <v>5</v>
      </c>
      <c r="R35" s="1">
        <v>0</v>
      </c>
      <c r="S35" s="1">
        <v>297</v>
      </c>
      <c r="T35" s="1">
        <v>28</v>
      </c>
      <c r="U35" s="1">
        <v>0</v>
      </c>
      <c r="V35" s="1">
        <f t="shared" si="14"/>
        <v>86</v>
      </c>
      <c r="W35" s="1">
        <f t="shared" si="15"/>
        <v>1</v>
      </c>
      <c r="X35" s="1">
        <f t="shared" si="15"/>
        <v>0</v>
      </c>
      <c r="Y35" s="1">
        <f t="shared" si="15"/>
        <v>0</v>
      </c>
      <c r="Z35" s="1">
        <f t="shared" si="16"/>
        <v>87</v>
      </c>
      <c r="AB35" s="13">
        <f t="shared" si="1"/>
        <v>0</v>
      </c>
      <c r="AC35" s="13">
        <f t="shared" si="2"/>
        <v>1.4160000000000001E-2</v>
      </c>
      <c r="AD35" s="13">
        <f t="shared" si="3"/>
        <v>1.4E-2</v>
      </c>
      <c r="AE35" s="13">
        <f t="shared" si="4"/>
        <v>1.6000000000000001E-4</v>
      </c>
      <c r="AF35" s="13">
        <f t="shared" si="5"/>
        <v>0</v>
      </c>
      <c r="AG35" s="13">
        <f t="shared" si="6"/>
        <v>1.74E-3</v>
      </c>
      <c r="AQ35" s="11">
        <f t="shared" si="18"/>
        <v>26</v>
      </c>
      <c r="AR35" s="11">
        <f t="shared" si="18"/>
        <v>22</v>
      </c>
      <c r="AS35" s="1">
        <f t="shared" si="7"/>
        <v>0</v>
      </c>
      <c r="AT35" s="107">
        <f>+EvolOf!H24</f>
        <v>4130</v>
      </c>
      <c r="AU35" s="1">
        <f t="shared" si="8"/>
        <v>0</v>
      </c>
      <c r="AV35" s="1">
        <f t="shared" si="10"/>
        <v>0</v>
      </c>
      <c r="AW35" s="40">
        <f t="shared" si="11"/>
        <v>0</v>
      </c>
      <c r="AX35" s="1">
        <f t="shared" si="9"/>
        <v>0</v>
      </c>
      <c r="AY35" s="1">
        <f t="shared" si="12"/>
        <v>17902.485107768254</v>
      </c>
      <c r="AZ35" s="1">
        <f t="shared" si="13"/>
        <v>17700.197140448839</v>
      </c>
    </row>
    <row r="36" spans="1:66" x14ac:dyDescent="0.3">
      <c r="B36" s="1">
        <f t="shared" si="0"/>
        <v>807</v>
      </c>
      <c r="C36" s="1">
        <v>23</v>
      </c>
      <c r="D36" s="1">
        <v>49191</v>
      </c>
      <c r="E36" s="1">
        <v>796</v>
      </c>
      <c r="F36" s="1">
        <v>0</v>
      </c>
      <c r="G36" s="1">
        <v>11</v>
      </c>
      <c r="H36" s="1">
        <v>0</v>
      </c>
      <c r="I36" s="1">
        <v>0</v>
      </c>
      <c r="J36" s="1">
        <v>56.34</v>
      </c>
      <c r="K36" s="1">
        <v>1.44</v>
      </c>
      <c r="L36" s="1">
        <v>13</v>
      </c>
      <c r="M36" s="1">
        <v>1.84</v>
      </c>
      <c r="N36" s="1">
        <v>195</v>
      </c>
      <c r="O36" s="1">
        <v>602</v>
      </c>
      <c r="P36" s="1">
        <v>594</v>
      </c>
      <c r="Q36" s="1">
        <v>7</v>
      </c>
      <c r="R36" s="1">
        <v>0</v>
      </c>
      <c r="S36" s="1">
        <v>336</v>
      </c>
      <c r="T36" s="1">
        <v>32</v>
      </c>
      <c r="U36" s="1">
        <v>0</v>
      </c>
      <c r="V36" s="1">
        <f t="shared" si="14"/>
        <v>96</v>
      </c>
      <c r="W36" s="1">
        <f t="shared" si="15"/>
        <v>3</v>
      </c>
      <c r="X36" s="1">
        <f t="shared" si="15"/>
        <v>0</v>
      </c>
      <c r="Y36" s="1">
        <f t="shared" si="15"/>
        <v>0</v>
      </c>
      <c r="Z36" s="1">
        <f t="shared" si="16"/>
        <v>99</v>
      </c>
      <c r="AB36" s="13">
        <f t="shared" si="1"/>
        <v>0</v>
      </c>
      <c r="AC36" s="13">
        <f t="shared" si="2"/>
        <v>1.6140000000000002E-2</v>
      </c>
      <c r="AD36" s="13">
        <f t="shared" si="3"/>
        <v>1.592E-2</v>
      </c>
      <c r="AE36" s="13">
        <f t="shared" si="4"/>
        <v>2.2000000000000001E-4</v>
      </c>
      <c r="AF36" s="13">
        <f t="shared" si="5"/>
        <v>0</v>
      </c>
      <c r="AG36" s="13">
        <f t="shared" si="6"/>
        <v>1.98E-3</v>
      </c>
      <c r="AQ36" s="11">
        <f t="shared" si="18"/>
        <v>27</v>
      </c>
      <c r="AR36" s="11">
        <f t="shared" si="18"/>
        <v>23</v>
      </c>
      <c r="AS36" s="1">
        <f t="shared" si="7"/>
        <v>0</v>
      </c>
      <c r="AT36" s="107">
        <f>+EvolOf!H25</f>
        <v>5844</v>
      </c>
      <c r="AU36" s="1">
        <f t="shared" si="8"/>
        <v>0</v>
      </c>
      <c r="AV36" s="1">
        <f t="shared" si="10"/>
        <v>0</v>
      </c>
      <c r="AW36" s="40">
        <f t="shared" si="11"/>
        <v>0</v>
      </c>
      <c r="AX36" s="1">
        <f t="shared" si="9"/>
        <v>0</v>
      </c>
      <c r="AY36" s="1">
        <f t="shared" si="12"/>
        <v>20405.798703346019</v>
      </c>
      <c r="AZ36" s="1">
        <f t="shared" si="13"/>
        <v>20127.652748281824</v>
      </c>
      <c r="BK36" s="1"/>
      <c r="BL36" s="1"/>
      <c r="BM36" s="1"/>
      <c r="BN36" s="1"/>
    </row>
    <row r="37" spans="1:66" x14ac:dyDescent="0.3">
      <c r="B37" s="1">
        <f t="shared" si="0"/>
        <v>919</v>
      </c>
      <c r="C37" s="1">
        <v>24</v>
      </c>
      <c r="D37" s="1">
        <v>49079</v>
      </c>
      <c r="E37" s="1">
        <v>905</v>
      </c>
      <c r="F37" s="1">
        <v>0</v>
      </c>
      <c r="G37" s="1">
        <v>14</v>
      </c>
      <c r="H37" s="1">
        <v>0</v>
      </c>
      <c r="I37" s="1">
        <v>0</v>
      </c>
      <c r="J37" s="1">
        <v>56.35</v>
      </c>
      <c r="K37" s="1">
        <v>1.45</v>
      </c>
      <c r="L37" s="1">
        <v>13.4</v>
      </c>
      <c r="M37" s="1">
        <v>1.88</v>
      </c>
      <c r="N37" s="1">
        <v>224</v>
      </c>
      <c r="O37" s="1">
        <v>685</v>
      </c>
      <c r="P37" s="1">
        <v>675</v>
      </c>
      <c r="Q37" s="1">
        <v>9</v>
      </c>
      <c r="R37" s="1">
        <v>0</v>
      </c>
      <c r="S37" s="1">
        <v>390</v>
      </c>
      <c r="T37" s="1">
        <v>38</v>
      </c>
      <c r="U37" s="1">
        <v>0</v>
      </c>
      <c r="V37" s="1">
        <f t="shared" si="14"/>
        <v>109</v>
      </c>
      <c r="W37" s="1">
        <f t="shared" si="15"/>
        <v>3</v>
      </c>
      <c r="X37" s="1">
        <f t="shared" si="15"/>
        <v>0</v>
      </c>
      <c r="Y37" s="1">
        <f t="shared" si="15"/>
        <v>0</v>
      </c>
      <c r="Z37" s="1">
        <f t="shared" si="16"/>
        <v>112</v>
      </c>
      <c r="AB37" s="13">
        <f t="shared" si="1"/>
        <v>0</v>
      </c>
      <c r="AC37" s="13">
        <f t="shared" si="2"/>
        <v>1.8380000000000001E-2</v>
      </c>
      <c r="AD37" s="13">
        <f t="shared" si="3"/>
        <v>1.8100000000000002E-2</v>
      </c>
      <c r="AE37" s="13">
        <f t="shared" si="4"/>
        <v>2.7999999999999998E-4</v>
      </c>
      <c r="AF37" s="13">
        <f t="shared" si="5"/>
        <v>0</v>
      </c>
      <c r="AG37" s="13">
        <f t="shared" si="6"/>
        <v>2.2399999999999998E-3</v>
      </c>
      <c r="AQ37" s="11">
        <f t="shared" si="18"/>
        <v>28</v>
      </c>
      <c r="AR37" s="11">
        <f t="shared" si="18"/>
        <v>24</v>
      </c>
      <c r="AS37" s="1">
        <f t="shared" si="7"/>
        <v>0</v>
      </c>
      <c r="AT37" s="107">
        <f>+EvolOf!H26</f>
        <v>7698</v>
      </c>
      <c r="AU37" s="1">
        <f t="shared" si="8"/>
        <v>0</v>
      </c>
      <c r="AV37" s="1">
        <f t="shared" si="10"/>
        <v>0</v>
      </c>
      <c r="AW37" s="40">
        <f t="shared" si="11"/>
        <v>0</v>
      </c>
      <c r="AX37" s="1">
        <f t="shared" si="9"/>
        <v>0</v>
      </c>
      <c r="AY37" s="1">
        <f t="shared" si="12"/>
        <v>23237.830245817833</v>
      </c>
      <c r="AZ37" s="1">
        <f t="shared" si="13"/>
        <v>22883.826303008856</v>
      </c>
      <c r="BK37" s="1"/>
      <c r="BL37" s="1"/>
      <c r="BM37" s="1"/>
      <c r="BN37" s="1"/>
    </row>
    <row r="38" spans="1:66" x14ac:dyDescent="0.3">
      <c r="B38" s="1">
        <f t="shared" si="0"/>
        <v>1048</v>
      </c>
      <c r="C38" s="1">
        <v>25</v>
      </c>
      <c r="D38" s="1">
        <v>48950</v>
      </c>
      <c r="E38" s="1">
        <v>1030</v>
      </c>
      <c r="F38" s="1">
        <v>0</v>
      </c>
      <c r="G38" s="1">
        <v>18</v>
      </c>
      <c r="H38" s="1">
        <v>0</v>
      </c>
      <c r="I38" s="1">
        <v>0</v>
      </c>
      <c r="J38" s="1">
        <v>56.34</v>
      </c>
      <c r="K38" s="1">
        <v>1.46</v>
      </c>
      <c r="L38" s="1">
        <v>14</v>
      </c>
      <c r="M38" s="1">
        <v>1.93</v>
      </c>
      <c r="N38" s="1">
        <v>258</v>
      </c>
      <c r="O38" s="1">
        <v>780</v>
      </c>
      <c r="P38" s="1">
        <v>767</v>
      </c>
      <c r="Q38" s="1">
        <v>12</v>
      </c>
      <c r="R38" s="1">
        <v>0</v>
      </c>
      <c r="S38" s="1">
        <v>450</v>
      </c>
      <c r="T38" s="1">
        <v>44</v>
      </c>
      <c r="U38" s="1">
        <v>0</v>
      </c>
      <c r="V38" s="1">
        <f t="shared" si="14"/>
        <v>125</v>
      </c>
      <c r="W38" s="1">
        <f t="shared" si="15"/>
        <v>4</v>
      </c>
      <c r="X38" s="1">
        <f t="shared" si="15"/>
        <v>0</v>
      </c>
      <c r="Y38" s="1">
        <f t="shared" si="15"/>
        <v>0</v>
      </c>
      <c r="Z38" s="1">
        <f t="shared" si="16"/>
        <v>129</v>
      </c>
      <c r="AB38" s="13">
        <f t="shared" si="1"/>
        <v>0</v>
      </c>
      <c r="AC38" s="13">
        <f t="shared" si="2"/>
        <v>2.0959999999999999E-2</v>
      </c>
      <c r="AD38" s="13">
        <f t="shared" si="3"/>
        <v>2.06E-2</v>
      </c>
      <c r="AE38" s="13">
        <f t="shared" si="4"/>
        <v>3.6000000000000002E-4</v>
      </c>
      <c r="AF38" s="13">
        <f t="shared" si="5"/>
        <v>0</v>
      </c>
      <c r="AG38" s="13">
        <f t="shared" si="6"/>
        <v>2.5799999999999998E-3</v>
      </c>
      <c r="AQ38" s="11">
        <f t="shared" si="18"/>
        <v>29</v>
      </c>
      <c r="AR38" s="11">
        <f t="shared" si="18"/>
        <v>25</v>
      </c>
      <c r="AS38" s="1">
        <f t="shared" si="7"/>
        <v>0</v>
      </c>
      <c r="AT38" s="107">
        <f>+EvolOf!H27</f>
        <v>9149</v>
      </c>
      <c r="AU38" s="1">
        <f t="shared" si="8"/>
        <v>0</v>
      </c>
      <c r="AV38" s="1">
        <f t="shared" si="10"/>
        <v>0</v>
      </c>
      <c r="AW38" s="40">
        <f t="shared" si="11"/>
        <v>0</v>
      </c>
      <c r="AX38" s="1">
        <f t="shared" si="9"/>
        <v>0</v>
      </c>
      <c r="AY38" s="1">
        <f t="shared" si="12"/>
        <v>26499.723718843405</v>
      </c>
      <c r="AZ38" s="1">
        <f t="shared" si="13"/>
        <v>26044.575792374722</v>
      </c>
      <c r="BK38" s="1"/>
      <c r="BL38" s="1"/>
      <c r="BM38" s="1"/>
      <c r="BN38" s="1"/>
    </row>
    <row r="39" spans="1:66" x14ac:dyDescent="0.3">
      <c r="B39" s="1">
        <f t="shared" si="0"/>
        <v>1195</v>
      </c>
      <c r="C39" s="1">
        <v>26</v>
      </c>
      <c r="D39" s="1">
        <v>48803</v>
      </c>
      <c r="E39" s="1">
        <v>1172</v>
      </c>
      <c r="F39" s="1">
        <v>0</v>
      </c>
      <c r="G39" s="1">
        <v>23</v>
      </c>
      <c r="H39" s="1">
        <v>0</v>
      </c>
      <c r="I39" s="1">
        <v>0</v>
      </c>
      <c r="J39" s="1">
        <v>56.34</v>
      </c>
      <c r="K39" s="1">
        <v>1.47</v>
      </c>
      <c r="L39" s="1">
        <v>14.3</v>
      </c>
      <c r="M39" s="1">
        <v>1.92</v>
      </c>
      <c r="N39" s="1">
        <v>297</v>
      </c>
      <c r="O39" s="1">
        <v>889</v>
      </c>
      <c r="P39" s="1">
        <v>872</v>
      </c>
      <c r="Q39" s="1">
        <v>16</v>
      </c>
      <c r="R39" s="1">
        <v>0</v>
      </c>
      <c r="S39" s="1">
        <v>515</v>
      </c>
      <c r="T39" s="1">
        <v>51</v>
      </c>
      <c r="U39" s="1">
        <v>0</v>
      </c>
      <c r="V39" s="1">
        <f t="shared" si="14"/>
        <v>142</v>
      </c>
      <c r="W39" s="1">
        <f t="shared" si="15"/>
        <v>5</v>
      </c>
      <c r="X39" s="1">
        <f t="shared" si="15"/>
        <v>0</v>
      </c>
      <c r="Y39" s="1">
        <f t="shared" si="15"/>
        <v>0</v>
      </c>
      <c r="Z39" s="1">
        <f t="shared" si="16"/>
        <v>147</v>
      </c>
      <c r="AB39" s="13">
        <f t="shared" si="1"/>
        <v>0</v>
      </c>
      <c r="AC39" s="13">
        <f t="shared" si="2"/>
        <v>2.3900000000000001E-2</v>
      </c>
      <c r="AD39" s="13">
        <f t="shared" si="3"/>
        <v>2.3439999999999999E-2</v>
      </c>
      <c r="AE39" s="13">
        <f t="shared" si="4"/>
        <v>4.6000000000000001E-4</v>
      </c>
      <c r="AF39" s="13">
        <f t="shared" si="5"/>
        <v>0</v>
      </c>
      <c r="AG39" s="13">
        <f t="shared" si="6"/>
        <v>2.9399999999999999E-3</v>
      </c>
      <c r="AQ39" s="11">
        <f t="shared" si="18"/>
        <v>30</v>
      </c>
      <c r="AR39" s="11">
        <f t="shared" si="18"/>
        <v>26</v>
      </c>
      <c r="AS39" s="1">
        <f t="shared" si="7"/>
        <v>0</v>
      </c>
      <c r="AT39" s="107">
        <f>+EvolOf!H28</f>
        <v>11178</v>
      </c>
      <c r="AU39" s="1">
        <f t="shared" si="8"/>
        <v>0</v>
      </c>
      <c r="AV39" s="1">
        <f t="shared" si="10"/>
        <v>0</v>
      </c>
      <c r="AW39" s="40">
        <f t="shared" si="11"/>
        <v>0</v>
      </c>
      <c r="AX39" s="1">
        <f t="shared" si="9"/>
        <v>0</v>
      </c>
      <c r="AY39" s="1">
        <f t="shared" si="12"/>
        <v>30216.765118337662</v>
      </c>
      <c r="AZ39" s="1">
        <f t="shared" si="13"/>
        <v>29635.187212294342</v>
      </c>
      <c r="BK39" s="1"/>
      <c r="BL39" s="1"/>
      <c r="BM39" s="1"/>
      <c r="BN39" s="1"/>
    </row>
    <row r="40" spans="1:66" x14ac:dyDescent="0.3">
      <c r="B40" s="1">
        <f t="shared" si="0"/>
        <v>1356</v>
      </c>
      <c r="C40" s="1">
        <v>27</v>
      </c>
      <c r="D40" s="1">
        <v>48642</v>
      </c>
      <c r="E40" s="1">
        <v>1326</v>
      </c>
      <c r="F40" s="1">
        <v>0</v>
      </c>
      <c r="G40" s="1">
        <v>30</v>
      </c>
      <c r="H40" s="1">
        <v>0</v>
      </c>
      <c r="I40" s="1">
        <v>0</v>
      </c>
      <c r="J40" s="1">
        <v>56.34</v>
      </c>
      <c r="K40" s="1">
        <v>1.48</v>
      </c>
      <c r="L40" s="1">
        <v>14.7</v>
      </c>
      <c r="M40" s="1">
        <v>2.08</v>
      </c>
      <c r="N40" s="1">
        <v>339</v>
      </c>
      <c r="O40" s="1">
        <v>1007</v>
      </c>
      <c r="P40" s="1">
        <v>985</v>
      </c>
      <c r="Q40" s="1">
        <v>21</v>
      </c>
      <c r="R40" s="1">
        <v>0</v>
      </c>
      <c r="S40" s="1">
        <v>590</v>
      </c>
      <c r="T40" s="1">
        <v>58</v>
      </c>
      <c r="U40" s="1">
        <v>0</v>
      </c>
      <c r="V40" s="1">
        <f t="shared" si="14"/>
        <v>154</v>
      </c>
      <c r="W40" s="1">
        <f t="shared" si="15"/>
        <v>7</v>
      </c>
      <c r="X40" s="1">
        <f t="shared" si="15"/>
        <v>0</v>
      </c>
      <c r="Y40" s="1">
        <f t="shared" si="15"/>
        <v>0</v>
      </c>
      <c r="Z40" s="1">
        <f t="shared" si="16"/>
        <v>161</v>
      </c>
      <c r="AB40" s="13">
        <f t="shared" si="1"/>
        <v>0</v>
      </c>
      <c r="AC40" s="13">
        <f t="shared" si="2"/>
        <v>2.7119999999999998E-2</v>
      </c>
      <c r="AD40" s="13">
        <f t="shared" si="3"/>
        <v>2.6519999999999998E-2</v>
      </c>
      <c r="AE40" s="13">
        <f t="shared" si="4"/>
        <v>5.9999999999999995E-4</v>
      </c>
      <c r="AF40" s="13">
        <f t="shared" si="5"/>
        <v>0</v>
      </c>
      <c r="AG40" s="13">
        <f t="shared" si="6"/>
        <v>3.2200000000000002E-3</v>
      </c>
      <c r="AQ40" s="11">
        <f t="shared" si="18"/>
        <v>31</v>
      </c>
      <c r="AR40" s="11">
        <f t="shared" si="18"/>
        <v>27</v>
      </c>
      <c r="AS40" s="1">
        <f t="shared" si="7"/>
        <v>0</v>
      </c>
      <c r="AT40" s="107">
        <f>+EvolOf!H29</f>
        <v>13716</v>
      </c>
      <c r="AU40" s="1">
        <f t="shared" si="8"/>
        <v>0</v>
      </c>
      <c r="AV40" s="1">
        <f t="shared" si="10"/>
        <v>0</v>
      </c>
      <c r="AW40" s="40">
        <f t="shared" si="11"/>
        <v>0</v>
      </c>
      <c r="AX40" s="1">
        <f t="shared" si="9"/>
        <v>0</v>
      </c>
      <c r="AY40" s="1">
        <f t="shared" si="12"/>
        <v>34287.810460640896</v>
      </c>
      <c r="AZ40" s="1">
        <f t="shared" si="13"/>
        <v>33529.230583193086</v>
      </c>
      <c r="BK40" s="1"/>
      <c r="BL40" s="1"/>
      <c r="BM40" s="1"/>
      <c r="BN40" s="1"/>
    </row>
    <row r="41" spans="1:66" x14ac:dyDescent="0.3">
      <c r="B41" s="1">
        <f t="shared" si="0"/>
        <v>1529</v>
      </c>
      <c r="C41" s="1">
        <v>28</v>
      </c>
      <c r="D41" s="1">
        <v>48470</v>
      </c>
      <c r="E41" s="1">
        <v>1491</v>
      </c>
      <c r="F41" s="1">
        <v>0</v>
      </c>
      <c r="G41" s="1">
        <v>37</v>
      </c>
      <c r="H41" s="1">
        <v>0</v>
      </c>
      <c r="I41" s="1">
        <v>1</v>
      </c>
      <c r="J41" s="1">
        <v>56.34</v>
      </c>
      <c r="K41" s="1">
        <v>1.48</v>
      </c>
      <c r="L41" s="1">
        <v>15.2</v>
      </c>
      <c r="M41" s="1">
        <v>2.0499999999999998</v>
      </c>
      <c r="N41" s="1">
        <v>385</v>
      </c>
      <c r="O41" s="1">
        <v>1133</v>
      </c>
      <c r="P41" s="1">
        <v>1106</v>
      </c>
      <c r="Q41" s="1">
        <v>26</v>
      </c>
      <c r="R41" s="1">
        <v>0</v>
      </c>
      <c r="S41" s="1">
        <v>671</v>
      </c>
      <c r="T41" s="1">
        <v>66</v>
      </c>
      <c r="U41" s="1">
        <v>0</v>
      </c>
      <c r="V41" s="1">
        <f t="shared" si="14"/>
        <v>165</v>
      </c>
      <c r="W41" s="1">
        <f t="shared" si="15"/>
        <v>7</v>
      </c>
      <c r="X41" s="1">
        <f t="shared" si="15"/>
        <v>0</v>
      </c>
      <c r="Y41" s="1">
        <f t="shared" si="15"/>
        <v>1</v>
      </c>
      <c r="Z41" s="1">
        <f t="shared" si="16"/>
        <v>173</v>
      </c>
      <c r="AB41" s="13">
        <f t="shared" si="1"/>
        <v>6.5402223675604975E-4</v>
      </c>
      <c r="AC41" s="13">
        <f t="shared" si="2"/>
        <v>3.058E-2</v>
      </c>
      <c r="AD41" s="13">
        <f t="shared" si="3"/>
        <v>2.9819999999999999E-2</v>
      </c>
      <c r="AE41" s="13">
        <f t="shared" si="4"/>
        <v>7.3999999999999999E-4</v>
      </c>
      <c r="AF41" s="13">
        <f t="shared" si="5"/>
        <v>2.0000000000000002E-5</v>
      </c>
      <c r="AG41" s="13">
        <f t="shared" si="6"/>
        <v>3.46E-3</v>
      </c>
      <c r="AQ41" s="11">
        <f t="shared" si="18"/>
        <v>32</v>
      </c>
      <c r="AR41" s="11">
        <f t="shared" si="18"/>
        <v>28</v>
      </c>
      <c r="AS41" s="1">
        <f t="shared" si="7"/>
        <v>0</v>
      </c>
      <c r="AT41" s="107">
        <f>+EvolOf!H30</f>
        <v>17147</v>
      </c>
      <c r="AU41" s="1">
        <f t="shared" si="8"/>
        <v>0</v>
      </c>
      <c r="AV41" s="1">
        <f t="shared" si="10"/>
        <v>0</v>
      </c>
      <c r="AW41" s="40">
        <f t="shared" si="11"/>
        <v>0</v>
      </c>
      <c r="AX41" s="1">
        <f t="shared" si="9"/>
        <v>0</v>
      </c>
      <c r="AY41" s="1">
        <f t="shared" si="12"/>
        <v>38662.28775392325</v>
      </c>
      <c r="AZ41" s="1">
        <f t="shared" si="13"/>
        <v>37701.419909156029</v>
      </c>
      <c r="BK41" s="1"/>
      <c r="BL41" s="1"/>
      <c r="BM41" s="1"/>
      <c r="BN41" s="1"/>
    </row>
    <row r="42" spans="1:66" x14ac:dyDescent="0.3">
      <c r="B42" s="1">
        <f t="shared" si="0"/>
        <v>1727</v>
      </c>
      <c r="C42" s="1">
        <v>29</v>
      </c>
      <c r="D42" s="1">
        <v>48271</v>
      </c>
      <c r="E42" s="1">
        <v>1681</v>
      </c>
      <c r="F42" s="1">
        <v>0</v>
      </c>
      <c r="G42" s="1">
        <v>45</v>
      </c>
      <c r="H42" s="1">
        <v>0</v>
      </c>
      <c r="I42" s="1">
        <v>1</v>
      </c>
      <c r="J42" s="1">
        <v>56.34</v>
      </c>
      <c r="K42" s="1">
        <v>1.48</v>
      </c>
      <c r="L42" s="1">
        <v>15.6</v>
      </c>
      <c r="M42" s="1">
        <v>2.16</v>
      </c>
      <c r="N42" s="1">
        <v>439</v>
      </c>
      <c r="O42" s="1">
        <v>1279</v>
      </c>
      <c r="P42" s="1">
        <v>1245</v>
      </c>
      <c r="Q42" s="1">
        <v>33</v>
      </c>
      <c r="R42" s="1">
        <v>0</v>
      </c>
      <c r="S42" s="1">
        <v>761</v>
      </c>
      <c r="T42" s="1">
        <v>75</v>
      </c>
      <c r="U42" s="1">
        <v>0</v>
      </c>
      <c r="V42" s="1">
        <f t="shared" si="14"/>
        <v>190</v>
      </c>
      <c r="W42" s="1">
        <f t="shared" si="15"/>
        <v>8</v>
      </c>
      <c r="X42" s="1">
        <f t="shared" si="15"/>
        <v>0</v>
      </c>
      <c r="Y42" s="1">
        <f t="shared" si="15"/>
        <v>0</v>
      </c>
      <c r="Z42" s="1">
        <f t="shared" si="16"/>
        <v>198</v>
      </c>
      <c r="AB42" s="13">
        <f t="shared" si="1"/>
        <v>5.7903879559930511E-4</v>
      </c>
      <c r="AC42" s="13">
        <f t="shared" si="2"/>
        <v>3.4540000000000001E-2</v>
      </c>
      <c r="AD42" s="13">
        <f t="shared" si="3"/>
        <v>3.3619999999999997E-2</v>
      </c>
      <c r="AE42" s="13">
        <f t="shared" si="4"/>
        <v>8.9999999999999998E-4</v>
      </c>
      <c r="AF42" s="13">
        <f t="shared" si="5"/>
        <v>2.0000000000000002E-5</v>
      </c>
      <c r="AG42" s="13">
        <f t="shared" si="6"/>
        <v>3.96E-3</v>
      </c>
      <c r="AQ42" s="11">
        <f t="shared" si="18"/>
        <v>33</v>
      </c>
      <c r="AR42" s="11">
        <f t="shared" si="18"/>
        <v>29</v>
      </c>
      <c r="AS42" s="1">
        <f t="shared" si="7"/>
        <v>0</v>
      </c>
      <c r="AT42" s="107">
        <f>+EvolOf!H31</f>
        <v>19980</v>
      </c>
      <c r="AU42" s="1">
        <f t="shared" si="8"/>
        <v>0</v>
      </c>
      <c r="AV42" s="1">
        <f t="shared" si="10"/>
        <v>0</v>
      </c>
      <c r="AW42" s="40">
        <f t="shared" si="11"/>
        <v>0</v>
      </c>
      <c r="AX42" s="1">
        <f t="shared" si="9"/>
        <v>0</v>
      </c>
      <c r="AY42" s="1">
        <f t="shared" si="12"/>
        <v>43668.914945078781</v>
      </c>
      <c r="AZ42" s="1">
        <f t="shared" si="13"/>
        <v>42505.759132992142</v>
      </c>
      <c r="BK42" s="1"/>
      <c r="BL42" s="1"/>
      <c r="BM42" s="1"/>
      <c r="BN42" s="1"/>
    </row>
    <row r="43" spans="1:66" x14ac:dyDescent="0.3">
      <c r="B43" s="1">
        <f t="shared" si="0"/>
        <v>1944</v>
      </c>
      <c r="C43" s="1">
        <v>30</v>
      </c>
      <c r="D43" s="1">
        <v>48054</v>
      </c>
      <c r="E43" s="1">
        <v>1888</v>
      </c>
      <c r="F43" s="1">
        <v>0</v>
      </c>
      <c r="G43" s="1">
        <v>54</v>
      </c>
      <c r="H43" s="1">
        <v>0</v>
      </c>
      <c r="I43" s="1">
        <v>2</v>
      </c>
      <c r="J43" s="1">
        <v>56.34</v>
      </c>
      <c r="K43" s="1">
        <v>1.5</v>
      </c>
      <c r="L43" s="1">
        <v>15.9</v>
      </c>
      <c r="M43" s="1">
        <v>2.13</v>
      </c>
      <c r="N43" s="1">
        <v>500</v>
      </c>
      <c r="O43" s="1">
        <v>1435</v>
      </c>
      <c r="P43" s="1">
        <v>1393</v>
      </c>
      <c r="Q43" s="1">
        <v>40</v>
      </c>
      <c r="R43" s="1">
        <v>1</v>
      </c>
      <c r="S43" s="1">
        <v>864</v>
      </c>
      <c r="T43" s="1">
        <v>85</v>
      </c>
      <c r="U43" s="1">
        <v>0</v>
      </c>
      <c r="V43" s="1">
        <f t="shared" si="14"/>
        <v>207</v>
      </c>
      <c r="W43" s="1">
        <f t="shared" si="15"/>
        <v>9</v>
      </c>
      <c r="X43" s="1">
        <f t="shared" si="15"/>
        <v>0</v>
      </c>
      <c r="Y43" s="1">
        <f t="shared" si="15"/>
        <v>1</v>
      </c>
      <c r="Z43" s="1">
        <f t="shared" si="16"/>
        <v>217</v>
      </c>
      <c r="AB43" s="13">
        <f t="shared" si="1"/>
        <v>1.02880658436214E-3</v>
      </c>
      <c r="AC43" s="13">
        <f t="shared" si="2"/>
        <v>3.8879999999999998E-2</v>
      </c>
      <c r="AD43" s="13">
        <f t="shared" si="3"/>
        <v>3.7760000000000002E-2</v>
      </c>
      <c r="AE43" s="13">
        <f t="shared" si="4"/>
        <v>1.08E-3</v>
      </c>
      <c r="AF43" s="13">
        <f t="shared" si="5"/>
        <v>4.0000000000000003E-5</v>
      </c>
      <c r="AG43" s="13">
        <f t="shared" si="6"/>
        <v>4.3400000000000001E-3</v>
      </c>
      <c r="AQ43" s="11">
        <f t="shared" si="18"/>
        <v>34</v>
      </c>
      <c r="AR43" s="11">
        <f t="shared" si="18"/>
        <v>30</v>
      </c>
      <c r="AS43" s="1">
        <f t="shared" si="7"/>
        <v>49155.976058617918</v>
      </c>
      <c r="AT43" s="107">
        <f>+EvolOf!H32</f>
        <v>24926</v>
      </c>
      <c r="AU43" s="1">
        <f t="shared" si="8"/>
        <v>47610</v>
      </c>
      <c r="AV43" s="1">
        <f t="shared" si="10"/>
        <v>1545.9760586179182</v>
      </c>
      <c r="AW43" s="40">
        <f t="shared" si="11"/>
        <v>3.2471666847677438E-2</v>
      </c>
      <c r="AX43" s="1">
        <f t="shared" si="9"/>
        <v>2390041.9738197927</v>
      </c>
      <c r="AY43" s="1">
        <f t="shared" si="12"/>
        <v>49155.976058617918</v>
      </c>
      <c r="AZ43" s="1">
        <f t="shared" si="13"/>
        <v>47739.960287382011</v>
      </c>
      <c r="BK43" s="1"/>
      <c r="BL43" s="1"/>
      <c r="BM43" s="1"/>
      <c r="BN43" s="1"/>
    </row>
    <row r="44" spans="1:66" x14ac:dyDescent="0.3">
      <c r="B44" s="1">
        <f t="shared" si="0"/>
        <v>2177</v>
      </c>
      <c r="C44" s="1">
        <v>31</v>
      </c>
      <c r="D44" s="1">
        <v>47820</v>
      </c>
      <c r="E44" s="1">
        <v>2109</v>
      </c>
      <c r="F44" s="1">
        <v>0</v>
      </c>
      <c r="G44" s="1">
        <v>66</v>
      </c>
      <c r="H44" s="1">
        <v>0</v>
      </c>
      <c r="I44" s="1">
        <v>2</v>
      </c>
      <c r="J44" s="1">
        <v>56.34</v>
      </c>
      <c r="K44" s="1">
        <v>1.5</v>
      </c>
      <c r="L44" s="1">
        <v>16.5</v>
      </c>
      <c r="M44" s="1">
        <v>2.13</v>
      </c>
      <c r="N44" s="1">
        <v>570</v>
      </c>
      <c r="O44" s="1">
        <v>1599</v>
      </c>
      <c r="P44" s="1">
        <v>1547</v>
      </c>
      <c r="Q44" s="1">
        <v>50</v>
      </c>
      <c r="R44" s="1">
        <v>1</v>
      </c>
      <c r="S44" s="1">
        <v>980</v>
      </c>
      <c r="T44" s="1">
        <v>96</v>
      </c>
      <c r="U44" s="1">
        <v>0</v>
      </c>
      <c r="V44" s="1">
        <f t="shared" si="14"/>
        <v>221</v>
      </c>
      <c r="W44" s="1">
        <f t="shared" si="15"/>
        <v>12</v>
      </c>
      <c r="X44" s="1">
        <f t="shared" si="15"/>
        <v>0</v>
      </c>
      <c r="Y44" s="1">
        <f t="shared" si="15"/>
        <v>0</v>
      </c>
      <c r="Z44" s="1">
        <f t="shared" si="16"/>
        <v>233</v>
      </c>
      <c r="AB44" s="13">
        <f t="shared" si="1"/>
        <v>9.1869545245751034E-4</v>
      </c>
      <c r="AC44" s="13">
        <f t="shared" si="2"/>
        <v>4.3540000000000002E-2</v>
      </c>
      <c r="AD44" s="13">
        <f t="shared" si="3"/>
        <v>4.2180000000000002E-2</v>
      </c>
      <c r="AE44" s="13">
        <f t="shared" si="4"/>
        <v>1.32E-3</v>
      </c>
      <c r="AF44" s="13">
        <f t="shared" si="5"/>
        <v>4.0000000000000003E-5</v>
      </c>
      <c r="AG44" s="13">
        <f t="shared" si="6"/>
        <v>4.6600000000000001E-3</v>
      </c>
      <c r="AQ44" s="11">
        <f t="shared" si="18"/>
        <v>35</v>
      </c>
      <c r="AR44" s="11">
        <f t="shared" si="18"/>
        <v>31</v>
      </c>
      <c r="AS44" s="1">
        <f t="shared" si="7"/>
        <v>55047.613106795892</v>
      </c>
      <c r="AT44" s="107">
        <f>+EvolOf!H33</f>
        <v>28572</v>
      </c>
      <c r="AU44" s="1">
        <f t="shared" si="8"/>
        <v>56188</v>
      </c>
      <c r="AV44" s="1">
        <f t="shared" si="10"/>
        <v>-1140.3868932041078</v>
      </c>
      <c r="AW44" s="40">
        <f t="shared" si="11"/>
        <v>-2.0295915377021911E-2</v>
      </c>
      <c r="AX44" s="1">
        <f t="shared" si="9"/>
        <v>1300482.266191717</v>
      </c>
      <c r="AY44" s="1">
        <f t="shared" si="12"/>
        <v>55047.613106795892</v>
      </c>
      <c r="AZ44" s="1">
        <f t="shared" si="13"/>
        <v>53328.165384580861</v>
      </c>
      <c r="BK44" s="1"/>
      <c r="BL44" s="1"/>
      <c r="BM44" s="1"/>
      <c r="BN44" s="1"/>
    </row>
    <row r="45" spans="1:66" x14ac:dyDescent="0.3">
      <c r="B45" s="1">
        <f t="shared" si="0"/>
        <v>2427</v>
      </c>
      <c r="C45" s="1">
        <v>32</v>
      </c>
      <c r="D45" s="1">
        <v>47571</v>
      </c>
      <c r="E45" s="1">
        <v>2341</v>
      </c>
      <c r="F45" s="1">
        <v>0</v>
      </c>
      <c r="G45" s="1">
        <v>83</v>
      </c>
      <c r="H45" s="1">
        <v>0</v>
      </c>
      <c r="I45" s="1">
        <v>3</v>
      </c>
      <c r="J45" s="1">
        <v>56.34</v>
      </c>
      <c r="K45" s="1">
        <v>1.5</v>
      </c>
      <c r="L45" s="1">
        <v>17.3</v>
      </c>
      <c r="M45" s="1">
        <v>2.11</v>
      </c>
      <c r="N45" s="1">
        <v>647</v>
      </c>
      <c r="O45" s="1">
        <v>1771</v>
      </c>
      <c r="P45" s="1">
        <v>1709</v>
      </c>
      <c r="Q45" s="1">
        <v>60</v>
      </c>
      <c r="R45" s="1">
        <v>1</v>
      </c>
      <c r="S45" s="1">
        <v>1110</v>
      </c>
      <c r="T45" s="1">
        <v>109</v>
      </c>
      <c r="U45" s="1">
        <v>0</v>
      </c>
      <c r="V45" s="1">
        <f t="shared" si="14"/>
        <v>232</v>
      </c>
      <c r="W45" s="1">
        <f t="shared" si="15"/>
        <v>17</v>
      </c>
      <c r="X45" s="1">
        <f t="shared" si="15"/>
        <v>0</v>
      </c>
      <c r="Y45" s="1">
        <f t="shared" si="15"/>
        <v>1</v>
      </c>
      <c r="Z45" s="1">
        <f t="shared" si="16"/>
        <v>250</v>
      </c>
      <c r="AB45" s="13">
        <f t="shared" si="1"/>
        <v>1.2360939431396785E-3</v>
      </c>
      <c r="AC45" s="13">
        <f t="shared" si="2"/>
        <v>4.854E-2</v>
      </c>
      <c r="AD45" s="13">
        <f t="shared" si="3"/>
        <v>4.6820000000000001E-2</v>
      </c>
      <c r="AE45" s="13">
        <f t="shared" si="4"/>
        <v>1.66E-3</v>
      </c>
      <c r="AF45" s="13">
        <f t="shared" si="5"/>
        <v>6.0000000000000002E-5</v>
      </c>
      <c r="AG45" s="13">
        <f t="shared" si="6"/>
        <v>5.0000000000000001E-3</v>
      </c>
      <c r="AQ45" s="11">
        <f t="shared" si="18"/>
        <v>36</v>
      </c>
      <c r="AR45" s="11">
        <f t="shared" si="18"/>
        <v>32</v>
      </c>
      <c r="AS45" s="1">
        <f t="shared" si="7"/>
        <v>61369.112085527624</v>
      </c>
      <c r="AT45" s="107">
        <f>+EvolOf!H34</f>
        <v>33089</v>
      </c>
      <c r="AU45" s="1">
        <f t="shared" si="8"/>
        <v>64059</v>
      </c>
      <c r="AV45" s="1">
        <f t="shared" si="10"/>
        <v>-2689.887914472376</v>
      </c>
      <c r="AW45" s="40">
        <f t="shared" si="11"/>
        <v>-4.1990788405569468E-2</v>
      </c>
      <c r="AX45" s="1">
        <f t="shared" si="9"/>
        <v>7235496.9924245486</v>
      </c>
      <c r="AY45" s="1">
        <f t="shared" si="12"/>
        <v>61369.112085527624</v>
      </c>
      <c r="AZ45" s="1">
        <f t="shared" si="13"/>
        <v>59194.516436843907</v>
      </c>
      <c r="BK45" s="1"/>
      <c r="BL45" s="1"/>
      <c r="BM45" s="1"/>
      <c r="BN45" s="1"/>
    </row>
    <row r="46" spans="1:66" x14ac:dyDescent="0.3">
      <c r="B46" s="1">
        <f t="shared" si="0"/>
        <v>2694</v>
      </c>
      <c r="C46" s="1">
        <v>33</v>
      </c>
      <c r="D46" s="1">
        <v>47304</v>
      </c>
      <c r="E46" s="1">
        <v>2594</v>
      </c>
      <c r="F46" s="1">
        <v>0</v>
      </c>
      <c r="G46" s="1">
        <v>96</v>
      </c>
      <c r="H46" s="1">
        <v>0</v>
      </c>
      <c r="I46" s="1">
        <v>4</v>
      </c>
      <c r="J46" s="1">
        <v>56.34</v>
      </c>
      <c r="K46" s="1">
        <v>1.51</v>
      </c>
      <c r="L46" s="1">
        <v>17.5</v>
      </c>
      <c r="M46" s="1">
        <v>2.0699999999999998</v>
      </c>
      <c r="N46" s="1">
        <v>730</v>
      </c>
      <c r="O46" s="1">
        <v>1955</v>
      </c>
      <c r="P46" s="1">
        <v>1881</v>
      </c>
      <c r="Q46" s="1">
        <v>70</v>
      </c>
      <c r="R46" s="1">
        <v>2</v>
      </c>
      <c r="S46" s="1">
        <v>1255</v>
      </c>
      <c r="T46" s="1">
        <v>123</v>
      </c>
      <c r="U46" s="1">
        <v>0</v>
      </c>
      <c r="V46" s="1">
        <f t="shared" si="14"/>
        <v>253</v>
      </c>
      <c r="W46" s="1">
        <f t="shared" si="15"/>
        <v>13</v>
      </c>
      <c r="X46" s="1">
        <f t="shared" si="15"/>
        <v>0</v>
      </c>
      <c r="Y46" s="1">
        <f t="shared" si="15"/>
        <v>1</v>
      </c>
      <c r="Z46" s="1">
        <f t="shared" si="16"/>
        <v>267</v>
      </c>
      <c r="AB46" s="13">
        <f t="shared" si="1"/>
        <v>1.4847809948032665E-3</v>
      </c>
      <c r="AC46" s="13">
        <f t="shared" si="2"/>
        <v>5.3879999999999997E-2</v>
      </c>
      <c r="AD46" s="13">
        <f t="shared" si="3"/>
        <v>5.1880000000000003E-2</v>
      </c>
      <c r="AE46" s="13">
        <f t="shared" si="4"/>
        <v>1.92E-3</v>
      </c>
      <c r="AF46" s="13">
        <f t="shared" si="5"/>
        <v>8.0000000000000007E-5</v>
      </c>
      <c r="AG46" s="13">
        <f t="shared" si="6"/>
        <v>5.3400000000000001E-3</v>
      </c>
      <c r="AQ46" s="11">
        <f t="shared" si="18"/>
        <v>37</v>
      </c>
      <c r="AR46" s="11">
        <f t="shared" si="18"/>
        <v>33</v>
      </c>
      <c r="AS46" s="1">
        <f t="shared" si="7"/>
        <v>68120.472994813113</v>
      </c>
      <c r="AT46" s="107">
        <f>+EvolOf!H35</f>
        <v>39673</v>
      </c>
      <c r="AU46" s="1">
        <f t="shared" si="8"/>
        <v>72248</v>
      </c>
      <c r="AV46" s="1">
        <f t="shared" si="10"/>
        <v>-4127.5270051868865</v>
      </c>
      <c r="AW46" s="40">
        <f t="shared" si="11"/>
        <v>-5.7129982908687982E-2</v>
      </c>
      <c r="AX46" s="1">
        <f t="shared" si="9"/>
        <v>17036479.178547028</v>
      </c>
      <c r="AY46" s="1">
        <f t="shared" si="12"/>
        <v>68120.472994813113</v>
      </c>
      <c r="AZ46" s="1">
        <f t="shared" si="13"/>
        <v>65591.873403320409</v>
      </c>
      <c r="BK46" s="1"/>
      <c r="BL46" s="1"/>
      <c r="BM46" s="1"/>
      <c r="BN46" s="1"/>
    </row>
    <row r="47" spans="1:66" x14ac:dyDescent="0.3">
      <c r="A47" s="6"/>
      <c r="B47" s="1">
        <f t="shared" si="0"/>
        <v>2991</v>
      </c>
      <c r="C47" s="1">
        <v>34</v>
      </c>
      <c r="D47" s="1">
        <v>47007</v>
      </c>
      <c r="E47" s="1">
        <v>2871</v>
      </c>
      <c r="F47" s="1">
        <v>0</v>
      </c>
      <c r="G47" s="1">
        <v>115</v>
      </c>
      <c r="H47" s="1">
        <v>0</v>
      </c>
      <c r="I47" s="1">
        <v>5</v>
      </c>
      <c r="J47" s="1">
        <v>56.34</v>
      </c>
      <c r="K47" s="1">
        <v>1.52</v>
      </c>
      <c r="L47" s="1">
        <v>17.600000000000001</v>
      </c>
      <c r="M47" s="1">
        <v>2.0699999999999998</v>
      </c>
      <c r="N47" s="1">
        <v>819</v>
      </c>
      <c r="O47" s="1">
        <v>2162</v>
      </c>
      <c r="P47" s="1">
        <v>2073</v>
      </c>
      <c r="Q47" s="1">
        <v>85</v>
      </c>
      <c r="R47" s="1">
        <v>3</v>
      </c>
      <c r="S47" s="1">
        <v>1408</v>
      </c>
      <c r="T47" s="1">
        <v>138</v>
      </c>
      <c r="U47" s="1">
        <v>0</v>
      </c>
      <c r="V47" s="1">
        <f t="shared" si="14"/>
        <v>277</v>
      </c>
      <c r="W47" s="1">
        <f t="shared" si="15"/>
        <v>19</v>
      </c>
      <c r="X47" s="1">
        <f t="shared" si="15"/>
        <v>0</v>
      </c>
      <c r="Y47" s="1">
        <f t="shared" si="15"/>
        <v>1</v>
      </c>
      <c r="Z47" s="1">
        <f t="shared" si="16"/>
        <v>297</v>
      </c>
      <c r="AB47" s="13">
        <f t="shared" si="1"/>
        <v>1.671681711802073E-3</v>
      </c>
      <c r="AC47" s="13">
        <f t="shared" si="2"/>
        <v>5.9819999999999998E-2</v>
      </c>
      <c r="AD47" s="13">
        <f t="shared" si="3"/>
        <v>5.7419999999999999E-2</v>
      </c>
      <c r="AE47" s="13">
        <f t="shared" si="4"/>
        <v>2.3E-3</v>
      </c>
      <c r="AF47" s="13">
        <f t="shared" si="5"/>
        <v>1E-4</v>
      </c>
      <c r="AG47" s="13">
        <f t="shared" si="6"/>
        <v>5.94E-3</v>
      </c>
      <c r="AQ47" s="11">
        <f t="shared" si="18"/>
        <v>38</v>
      </c>
      <c r="AR47" s="11">
        <f t="shared" si="18"/>
        <v>34</v>
      </c>
      <c r="AS47" s="1">
        <f t="shared" si="7"/>
        <v>75630.413781546406</v>
      </c>
      <c r="AT47" s="107">
        <f>+EvolOf!H36</f>
        <v>47610</v>
      </c>
      <c r="AU47" s="1">
        <f t="shared" si="8"/>
        <v>78797</v>
      </c>
      <c r="AV47" s="1">
        <f t="shared" si="10"/>
        <v>-3166.5862184535945</v>
      </c>
      <c r="AW47" s="40">
        <f t="shared" si="11"/>
        <v>-4.0186634243100539E-2</v>
      </c>
      <c r="AX47" s="1">
        <f t="shared" si="9"/>
        <v>10027268.278900236</v>
      </c>
      <c r="AY47" s="1">
        <f t="shared" si="12"/>
        <v>75630.413781546406</v>
      </c>
      <c r="AZ47" s="1">
        <f t="shared" si="13"/>
        <v>72596.094271755166</v>
      </c>
    </row>
    <row r="48" spans="1:66" x14ac:dyDescent="0.3">
      <c r="B48" s="1">
        <f t="shared" si="0"/>
        <v>3303</v>
      </c>
      <c r="C48" s="1">
        <v>35</v>
      </c>
      <c r="D48" s="1">
        <v>46695</v>
      </c>
      <c r="E48" s="1">
        <v>3160</v>
      </c>
      <c r="F48" s="1">
        <v>0</v>
      </c>
      <c r="G48" s="1">
        <v>137</v>
      </c>
      <c r="H48" s="1">
        <v>0</v>
      </c>
      <c r="I48" s="1">
        <v>6</v>
      </c>
      <c r="J48" s="1">
        <v>56.34</v>
      </c>
      <c r="K48" s="1">
        <v>1.52</v>
      </c>
      <c r="L48" s="1">
        <v>17.899999999999999</v>
      </c>
      <c r="M48" s="1">
        <v>2.1</v>
      </c>
      <c r="N48" s="1">
        <v>920</v>
      </c>
      <c r="O48" s="1">
        <v>2373</v>
      </c>
      <c r="P48" s="1">
        <v>2266</v>
      </c>
      <c r="Q48" s="1">
        <v>103</v>
      </c>
      <c r="R48" s="1">
        <v>3</v>
      </c>
      <c r="S48" s="1">
        <v>1584</v>
      </c>
      <c r="T48" s="1">
        <v>154</v>
      </c>
      <c r="U48" s="1">
        <v>0</v>
      </c>
      <c r="V48" s="1">
        <f t="shared" si="14"/>
        <v>289</v>
      </c>
      <c r="W48" s="1">
        <f t="shared" si="15"/>
        <v>22</v>
      </c>
      <c r="X48" s="1">
        <f t="shared" si="15"/>
        <v>0</v>
      </c>
      <c r="Y48" s="1">
        <f t="shared" si="15"/>
        <v>1</v>
      </c>
      <c r="Z48" s="1">
        <f t="shared" si="16"/>
        <v>312</v>
      </c>
      <c r="AB48" s="13">
        <f t="shared" si="1"/>
        <v>1.8165304268846503E-3</v>
      </c>
      <c r="AC48" s="13">
        <f t="shared" si="2"/>
        <v>6.6059999999999994E-2</v>
      </c>
      <c r="AD48" s="13">
        <f t="shared" si="3"/>
        <v>6.3200000000000006E-2</v>
      </c>
      <c r="AE48" s="13">
        <f t="shared" si="4"/>
        <v>2.7399999999999998E-3</v>
      </c>
      <c r="AF48" s="13">
        <f t="shared" si="5"/>
        <v>1.2E-4</v>
      </c>
      <c r="AG48" s="13">
        <f t="shared" si="6"/>
        <v>6.2399999999999999E-3</v>
      </c>
      <c r="AQ48" s="11">
        <f t="shared" ref="AQ48:AR63" si="19">+AQ47+1</f>
        <v>39</v>
      </c>
      <c r="AR48" s="11">
        <f t="shared" si="19"/>
        <v>35</v>
      </c>
      <c r="AS48" s="1">
        <f t="shared" si="7"/>
        <v>83519.644507003599</v>
      </c>
      <c r="AT48" s="107">
        <f>+EvolOf!H37</f>
        <v>56188</v>
      </c>
      <c r="AU48" s="1">
        <f t="shared" si="8"/>
        <v>85195</v>
      </c>
      <c r="AV48" s="1">
        <f t="shared" si="10"/>
        <v>-1675.3554929964012</v>
      </c>
      <c r="AW48" s="40">
        <f t="shared" si="11"/>
        <v>-1.9664950912570034E-2</v>
      </c>
      <c r="AX48" s="1">
        <f t="shared" si="9"/>
        <v>2806816.0279132142</v>
      </c>
      <c r="AY48" s="1">
        <f t="shared" si="12"/>
        <v>83519.644507003599</v>
      </c>
      <c r="AZ48" s="1">
        <f t="shared" si="13"/>
        <v>79903.747091169047</v>
      </c>
    </row>
    <row r="49" spans="2:52" x14ac:dyDescent="0.3">
      <c r="B49" s="1">
        <f t="shared" si="0"/>
        <v>3623</v>
      </c>
      <c r="C49" s="1">
        <v>36</v>
      </c>
      <c r="D49" s="1">
        <v>46375</v>
      </c>
      <c r="E49" s="1">
        <v>3454</v>
      </c>
      <c r="F49" s="1">
        <v>0</v>
      </c>
      <c r="G49" s="1">
        <v>161</v>
      </c>
      <c r="H49" s="1">
        <v>0</v>
      </c>
      <c r="I49" s="1">
        <v>8</v>
      </c>
      <c r="J49" s="1">
        <v>56.34</v>
      </c>
      <c r="K49" s="1">
        <v>1.53</v>
      </c>
      <c r="L49" s="1">
        <v>18.2</v>
      </c>
      <c r="M49" s="1">
        <v>2.0699999999999998</v>
      </c>
      <c r="N49" s="1">
        <v>1026</v>
      </c>
      <c r="O49" s="1">
        <v>2587</v>
      </c>
      <c r="P49" s="1">
        <v>2459</v>
      </c>
      <c r="Q49" s="1">
        <v>122</v>
      </c>
      <c r="R49" s="1">
        <v>5</v>
      </c>
      <c r="S49" s="1">
        <v>1775</v>
      </c>
      <c r="T49" s="1">
        <v>173</v>
      </c>
      <c r="U49" s="1">
        <v>0</v>
      </c>
      <c r="V49" s="1">
        <f t="shared" si="14"/>
        <v>294</v>
      </c>
      <c r="W49" s="1">
        <f t="shared" si="15"/>
        <v>24</v>
      </c>
      <c r="X49" s="1">
        <f t="shared" si="15"/>
        <v>0</v>
      </c>
      <c r="Y49" s="1">
        <f t="shared" si="15"/>
        <v>2</v>
      </c>
      <c r="Z49" s="1">
        <f t="shared" si="16"/>
        <v>320</v>
      </c>
      <c r="AB49" s="13">
        <f t="shared" si="1"/>
        <v>2.2081148219707425E-3</v>
      </c>
      <c r="AC49" s="13">
        <f t="shared" si="2"/>
        <v>7.2459999999999997E-2</v>
      </c>
      <c r="AD49" s="13">
        <f t="shared" si="3"/>
        <v>6.9080000000000003E-2</v>
      </c>
      <c r="AE49" s="13">
        <f t="shared" si="4"/>
        <v>3.2200000000000002E-3</v>
      </c>
      <c r="AF49" s="13">
        <f t="shared" si="5"/>
        <v>1.6000000000000001E-4</v>
      </c>
      <c r="AG49" s="13">
        <f t="shared" si="6"/>
        <v>6.4000000000000003E-3</v>
      </c>
      <c r="AQ49" s="11">
        <f t="shared" si="19"/>
        <v>40</v>
      </c>
      <c r="AR49" s="11">
        <f t="shared" si="19"/>
        <v>36</v>
      </c>
      <c r="AS49" s="1">
        <f t="shared" si="7"/>
        <v>91611.163199780218</v>
      </c>
      <c r="AT49" s="107">
        <f>+EvolOf!H38</f>
        <v>64059</v>
      </c>
      <c r="AU49" s="1">
        <f t="shared" si="8"/>
        <v>94417</v>
      </c>
      <c r="AV49" s="1">
        <f t="shared" si="10"/>
        <v>-2805.8368002197822</v>
      </c>
      <c r="AW49" s="40">
        <f t="shared" si="11"/>
        <v>-2.971749579228089E-2</v>
      </c>
      <c r="AX49" s="1">
        <f t="shared" si="9"/>
        <v>7872720.1494675856</v>
      </c>
      <c r="AY49" s="1">
        <f t="shared" si="12"/>
        <v>91611.163199780218</v>
      </c>
      <c r="AZ49" s="1">
        <f t="shared" si="13"/>
        <v>87337.829890157562</v>
      </c>
    </row>
    <row r="50" spans="2:52" x14ac:dyDescent="0.3">
      <c r="B50" s="1">
        <f t="shared" si="0"/>
        <v>3978</v>
      </c>
      <c r="C50" s="1">
        <v>37</v>
      </c>
      <c r="D50" s="1">
        <v>46019</v>
      </c>
      <c r="E50" s="1">
        <v>3780</v>
      </c>
      <c r="F50" s="1">
        <v>0</v>
      </c>
      <c r="G50" s="1">
        <v>188</v>
      </c>
      <c r="H50" s="1">
        <v>0</v>
      </c>
      <c r="I50" s="1">
        <v>10</v>
      </c>
      <c r="J50" s="1">
        <v>56.34</v>
      </c>
      <c r="K50" s="1">
        <v>1.54</v>
      </c>
      <c r="L50" s="1">
        <v>18.399999999999999</v>
      </c>
      <c r="M50" s="1">
        <v>2.04</v>
      </c>
      <c r="N50" s="1">
        <v>1151</v>
      </c>
      <c r="O50" s="1">
        <v>2819</v>
      </c>
      <c r="P50" s="1">
        <v>2669</v>
      </c>
      <c r="Q50" s="1">
        <v>143</v>
      </c>
      <c r="R50" s="1">
        <v>6</v>
      </c>
      <c r="S50" s="1">
        <v>1980</v>
      </c>
      <c r="T50" s="1">
        <v>191</v>
      </c>
      <c r="U50" s="1">
        <v>0</v>
      </c>
      <c r="V50" s="1">
        <f t="shared" si="14"/>
        <v>326</v>
      </c>
      <c r="W50" s="1">
        <f t="shared" si="15"/>
        <v>27</v>
      </c>
      <c r="X50" s="1">
        <f t="shared" si="15"/>
        <v>0</v>
      </c>
      <c r="Y50" s="1">
        <f t="shared" si="15"/>
        <v>2</v>
      </c>
      <c r="Z50" s="1">
        <f t="shared" si="16"/>
        <v>355</v>
      </c>
      <c r="AB50" s="13">
        <f t="shared" si="1"/>
        <v>2.5138260432378081E-3</v>
      </c>
      <c r="AC50" s="13">
        <f t="shared" si="2"/>
        <v>7.9560000000000006E-2</v>
      </c>
      <c r="AD50" s="13">
        <f t="shared" si="3"/>
        <v>7.5600000000000001E-2</v>
      </c>
      <c r="AE50" s="13">
        <f t="shared" si="4"/>
        <v>3.7599999999999999E-3</v>
      </c>
      <c r="AF50" s="13">
        <f t="shared" si="5"/>
        <v>2.0000000000000001E-4</v>
      </c>
      <c r="AG50" s="13">
        <f t="shared" si="6"/>
        <v>7.1000000000000004E-3</v>
      </c>
      <c r="AQ50" s="11">
        <f t="shared" si="19"/>
        <v>41</v>
      </c>
      <c r="AR50" s="11">
        <f t="shared" si="19"/>
        <v>37</v>
      </c>
      <c r="AS50" s="1">
        <f t="shared" si="7"/>
        <v>100587.69174957926</v>
      </c>
      <c r="AT50" s="107">
        <f>+EvolOf!H39</f>
        <v>72248</v>
      </c>
      <c r="AU50" s="1">
        <f t="shared" si="8"/>
        <v>102136</v>
      </c>
      <c r="AV50" s="1">
        <f t="shared" si="10"/>
        <v>-1548.3082504207414</v>
      </c>
      <c r="AW50" s="40">
        <f t="shared" si="11"/>
        <v>-1.515928027748048E-2</v>
      </c>
      <c r="AX50" s="1">
        <f t="shared" si="9"/>
        <v>2397258.4383209371</v>
      </c>
      <c r="AY50" s="1">
        <f t="shared" si="12"/>
        <v>100587.69174957926</v>
      </c>
      <c r="AZ50" s="1">
        <f t="shared" si="13"/>
        <v>95581.064558423735</v>
      </c>
    </row>
    <row r="51" spans="2:52" x14ac:dyDescent="0.3">
      <c r="B51" s="1">
        <f t="shared" si="0"/>
        <v>4350</v>
      </c>
      <c r="C51" s="1">
        <v>38</v>
      </c>
      <c r="D51" s="1">
        <v>45649</v>
      </c>
      <c r="E51" s="1">
        <v>4116</v>
      </c>
      <c r="F51" s="1">
        <v>0</v>
      </c>
      <c r="G51" s="1">
        <v>222</v>
      </c>
      <c r="H51" s="1">
        <v>0</v>
      </c>
      <c r="I51" s="1">
        <v>12</v>
      </c>
      <c r="J51" s="1">
        <v>56.34</v>
      </c>
      <c r="K51" s="1">
        <v>1.54</v>
      </c>
      <c r="L51" s="1">
        <v>18.7</v>
      </c>
      <c r="M51" s="1">
        <v>2.0099999999999998</v>
      </c>
      <c r="N51" s="1">
        <v>1275</v>
      </c>
      <c r="O51" s="1">
        <v>3065</v>
      </c>
      <c r="P51" s="1">
        <v>2887</v>
      </c>
      <c r="Q51" s="1">
        <v>169</v>
      </c>
      <c r="R51" s="1">
        <v>7</v>
      </c>
      <c r="S51" s="1">
        <v>2194</v>
      </c>
      <c r="T51" s="1">
        <v>210</v>
      </c>
      <c r="U51" s="1">
        <v>0</v>
      </c>
      <c r="V51" s="1">
        <f t="shared" si="14"/>
        <v>336</v>
      </c>
      <c r="W51" s="1">
        <f t="shared" si="15"/>
        <v>34</v>
      </c>
      <c r="X51" s="1">
        <f t="shared" si="15"/>
        <v>0</v>
      </c>
      <c r="Y51" s="1">
        <f t="shared" si="15"/>
        <v>2</v>
      </c>
      <c r="Z51" s="1">
        <f t="shared" si="16"/>
        <v>372</v>
      </c>
      <c r="AB51" s="13">
        <f t="shared" si="1"/>
        <v>2.7586206896551722E-3</v>
      </c>
      <c r="AC51" s="13">
        <f t="shared" si="2"/>
        <v>8.6999999999999994E-2</v>
      </c>
      <c r="AD51" s="13">
        <f t="shared" si="3"/>
        <v>8.2320000000000004E-2</v>
      </c>
      <c r="AE51" s="13">
        <f t="shared" si="4"/>
        <v>4.4400000000000004E-3</v>
      </c>
      <c r="AF51" s="13">
        <f t="shared" si="5"/>
        <v>2.4000000000000001E-4</v>
      </c>
      <c r="AG51" s="13">
        <f t="shared" si="6"/>
        <v>7.4400000000000004E-3</v>
      </c>
      <c r="AQ51" s="11">
        <f t="shared" si="19"/>
        <v>42</v>
      </c>
      <c r="AR51" s="11">
        <f t="shared" si="19"/>
        <v>38</v>
      </c>
      <c r="AS51" s="1">
        <f t="shared" si="7"/>
        <v>109994.08222993207</v>
      </c>
      <c r="AT51" s="107">
        <f>+EvolOf!H40</f>
        <v>78797</v>
      </c>
      <c r="AU51" s="1">
        <f t="shared" si="8"/>
        <v>110238</v>
      </c>
      <c r="AV51" s="1">
        <f t="shared" si="10"/>
        <v>-243.91777006792836</v>
      </c>
      <c r="AW51" s="40">
        <f t="shared" si="11"/>
        <v>-2.2126469100304247E-3</v>
      </c>
      <c r="AX51" s="1">
        <f t="shared" si="9"/>
        <v>59495.878554910771</v>
      </c>
      <c r="AY51" s="1">
        <f t="shared" si="12"/>
        <v>109994.08222993207</v>
      </c>
      <c r="AZ51" s="1">
        <f t="shared" si="13"/>
        <v>104077.15918583918</v>
      </c>
    </row>
    <row r="52" spans="2:52" x14ac:dyDescent="0.3">
      <c r="B52" s="1">
        <f t="shared" si="0"/>
        <v>4737</v>
      </c>
      <c r="C52" s="1">
        <v>39</v>
      </c>
      <c r="D52" s="1">
        <v>45261</v>
      </c>
      <c r="E52" s="1">
        <v>4464</v>
      </c>
      <c r="F52" s="1">
        <v>0</v>
      </c>
      <c r="G52" s="1">
        <v>259</v>
      </c>
      <c r="H52" s="1">
        <v>0</v>
      </c>
      <c r="I52" s="1">
        <v>14</v>
      </c>
      <c r="J52" s="1">
        <v>56.34</v>
      </c>
      <c r="K52" s="1">
        <v>1.55</v>
      </c>
      <c r="L52" s="1">
        <v>19</v>
      </c>
      <c r="M52" s="1">
        <v>1.98</v>
      </c>
      <c r="N52" s="1">
        <v>1411</v>
      </c>
      <c r="O52" s="1">
        <v>3317</v>
      </c>
      <c r="P52" s="1">
        <v>3110</v>
      </c>
      <c r="Q52" s="1">
        <v>197</v>
      </c>
      <c r="R52" s="1">
        <v>8</v>
      </c>
      <c r="S52" s="1">
        <v>2422</v>
      </c>
      <c r="T52" s="1">
        <v>232</v>
      </c>
      <c r="U52" s="1">
        <v>0</v>
      </c>
      <c r="V52" s="1">
        <f t="shared" si="14"/>
        <v>348</v>
      </c>
      <c r="W52" s="1">
        <f t="shared" si="15"/>
        <v>37</v>
      </c>
      <c r="X52" s="1">
        <f t="shared" si="15"/>
        <v>0</v>
      </c>
      <c r="Y52" s="1">
        <f t="shared" si="15"/>
        <v>2</v>
      </c>
      <c r="Z52" s="1">
        <f t="shared" si="16"/>
        <v>387</v>
      </c>
      <c r="AB52" s="13">
        <f t="shared" si="1"/>
        <v>2.955457040320878E-3</v>
      </c>
      <c r="AC52" s="13">
        <f t="shared" si="2"/>
        <v>9.4740000000000005E-2</v>
      </c>
      <c r="AD52" s="13">
        <f t="shared" si="3"/>
        <v>8.9279999999999998E-2</v>
      </c>
      <c r="AE52" s="13">
        <f t="shared" si="4"/>
        <v>5.1799999999999997E-3</v>
      </c>
      <c r="AF52" s="13">
        <f t="shared" si="5"/>
        <v>2.7999999999999998E-4</v>
      </c>
      <c r="AG52" s="13">
        <f t="shared" si="6"/>
        <v>7.7400000000000004E-3</v>
      </c>
      <c r="AQ52" s="11">
        <f t="shared" si="19"/>
        <v>43</v>
      </c>
      <c r="AR52" s="11">
        <f t="shared" si="19"/>
        <v>39</v>
      </c>
      <c r="AS52" s="1">
        <f t="shared" si="7"/>
        <v>119779.7626490088</v>
      </c>
      <c r="AT52" s="107">
        <f>+EvolOf!H41</f>
        <v>85195</v>
      </c>
      <c r="AU52" s="1">
        <f t="shared" si="8"/>
        <v>117710</v>
      </c>
      <c r="AV52" s="1">
        <f t="shared" si="10"/>
        <v>2069.7626490088005</v>
      </c>
      <c r="AW52" s="40">
        <f t="shared" si="11"/>
        <v>1.758357530378718E-2</v>
      </c>
      <c r="AX52" s="1">
        <f t="shared" si="9"/>
        <v>4283917.4232319267</v>
      </c>
      <c r="AY52" s="1">
        <f t="shared" si="12"/>
        <v>119779.7626490088</v>
      </c>
      <c r="AZ52" s="1">
        <f t="shared" si="13"/>
        <v>112876.68576423374</v>
      </c>
    </row>
    <row r="53" spans="2:52" x14ac:dyDescent="0.3">
      <c r="B53" s="1">
        <f t="shared" si="0"/>
        <v>5131</v>
      </c>
      <c r="C53" s="1">
        <v>40</v>
      </c>
      <c r="D53" s="1">
        <v>44867</v>
      </c>
      <c r="E53" s="1">
        <v>4812</v>
      </c>
      <c r="F53" s="1">
        <v>0</v>
      </c>
      <c r="G53" s="1">
        <v>302</v>
      </c>
      <c r="H53" s="1">
        <v>0</v>
      </c>
      <c r="I53" s="1">
        <v>17</v>
      </c>
      <c r="J53" s="1">
        <v>56.34</v>
      </c>
      <c r="K53" s="1">
        <v>1.55</v>
      </c>
      <c r="L53" s="1">
        <v>19.3</v>
      </c>
      <c r="M53" s="1">
        <v>1.93</v>
      </c>
      <c r="N53" s="1">
        <v>1554</v>
      </c>
      <c r="O53" s="1">
        <v>3567</v>
      </c>
      <c r="P53" s="1">
        <v>3326</v>
      </c>
      <c r="Q53" s="1">
        <v>231</v>
      </c>
      <c r="R53" s="1">
        <v>10</v>
      </c>
      <c r="S53" s="1">
        <v>2673</v>
      </c>
      <c r="T53" s="1">
        <v>257</v>
      </c>
      <c r="U53" s="1">
        <v>0</v>
      </c>
      <c r="V53" s="1">
        <f t="shared" si="14"/>
        <v>348</v>
      </c>
      <c r="W53" s="1">
        <f t="shared" si="15"/>
        <v>43</v>
      </c>
      <c r="X53" s="1">
        <f t="shared" si="15"/>
        <v>0</v>
      </c>
      <c r="Y53" s="1">
        <f t="shared" si="15"/>
        <v>3</v>
      </c>
      <c r="Z53" s="1">
        <f t="shared" si="16"/>
        <v>394</v>
      </c>
      <c r="AB53" s="13">
        <f t="shared" si="1"/>
        <v>3.3131943091015397E-3</v>
      </c>
      <c r="AC53" s="13">
        <f t="shared" si="2"/>
        <v>0.10262</v>
      </c>
      <c r="AD53" s="13">
        <f t="shared" si="3"/>
        <v>9.6240000000000006E-2</v>
      </c>
      <c r="AE53" s="13">
        <f t="shared" si="4"/>
        <v>6.0400000000000002E-3</v>
      </c>
      <c r="AF53" s="13">
        <f t="shared" si="5"/>
        <v>3.4000000000000002E-4</v>
      </c>
      <c r="AG53" s="13">
        <f t="shared" si="6"/>
        <v>7.8799999999999999E-3</v>
      </c>
      <c r="AQ53" s="11">
        <f t="shared" si="19"/>
        <v>44</v>
      </c>
      <c r="AR53" s="11">
        <f t="shared" si="19"/>
        <v>40</v>
      </c>
      <c r="AS53" s="1">
        <f t="shared" si="7"/>
        <v>129742.44503949001</v>
      </c>
      <c r="AT53" s="107">
        <f>+EvolOf!H42</f>
        <v>94417</v>
      </c>
      <c r="AU53" s="1">
        <f t="shared" si="8"/>
        <v>124736</v>
      </c>
      <c r="AV53" s="1">
        <f t="shared" si="10"/>
        <v>5006.445039490005</v>
      </c>
      <c r="AW53" s="40">
        <f t="shared" si="11"/>
        <v>4.0136328241165309E-2</v>
      </c>
      <c r="AX53" s="1">
        <f t="shared" si="9"/>
        <v>25064491.933434077</v>
      </c>
      <c r="AY53" s="1">
        <f t="shared" si="12"/>
        <v>129742.44503949001</v>
      </c>
      <c r="AZ53" s="1">
        <f t="shared" si="13"/>
        <v>121676.21234262831</v>
      </c>
    </row>
    <row r="54" spans="2:52" x14ac:dyDescent="0.3">
      <c r="B54" s="1">
        <f t="shared" si="0"/>
        <v>5259</v>
      </c>
      <c r="C54" s="1">
        <v>41</v>
      </c>
      <c r="D54" s="1">
        <v>44739</v>
      </c>
      <c r="E54" s="1">
        <v>4886</v>
      </c>
      <c r="F54" s="1">
        <v>0</v>
      </c>
      <c r="G54" s="1">
        <v>353</v>
      </c>
      <c r="H54" s="1">
        <v>0</v>
      </c>
      <c r="I54" s="1">
        <v>20</v>
      </c>
      <c r="J54" s="1">
        <v>55.66</v>
      </c>
      <c r="K54" s="1">
        <v>1.49</v>
      </c>
      <c r="L54" s="1">
        <v>19.5</v>
      </c>
      <c r="M54" s="1">
        <v>1.93</v>
      </c>
      <c r="N54" s="1">
        <v>1634</v>
      </c>
      <c r="O54" s="1">
        <v>3615</v>
      </c>
      <c r="P54" s="1">
        <v>3374</v>
      </c>
      <c r="Q54" s="1">
        <v>231</v>
      </c>
      <c r="R54" s="1">
        <v>10</v>
      </c>
      <c r="S54" s="1">
        <v>2930</v>
      </c>
      <c r="T54" s="1">
        <v>284</v>
      </c>
      <c r="U54" s="1">
        <v>0</v>
      </c>
      <c r="V54" s="1">
        <f t="shared" si="14"/>
        <v>74</v>
      </c>
      <c r="W54" s="1">
        <f t="shared" si="15"/>
        <v>51</v>
      </c>
      <c r="X54" s="1">
        <f t="shared" si="15"/>
        <v>0</v>
      </c>
      <c r="Y54" s="1">
        <f t="shared" si="15"/>
        <v>3</v>
      </c>
      <c r="Z54" s="1">
        <f t="shared" si="16"/>
        <v>128</v>
      </c>
      <c r="AB54" s="13">
        <f t="shared" si="1"/>
        <v>3.8030043734550295E-3</v>
      </c>
      <c r="AC54" s="13">
        <f t="shared" si="2"/>
        <v>0.10518</v>
      </c>
      <c r="AD54" s="13">
        <f t="shared" si="3"/>
        <v>9.7720000000000001E-2</v>
      </c>
      <c r="AE54" s="13">
        <f t="shared" si="4"/>
        <v>7.0600000000000003E-3</v>
      </c>
      <c r="AF54" s="13">
        <f t="shared" si="5"/>
        <v>4.0000000000000002E-4</v>
      </c>
      <c r="AG54" s="13">
        <f t="shared" si="6"/>
        <v>2.5600000000000002E-3</v>
      </c>
      <c r="AQ54" s="11">
        <f t="shared" si="19"/>
        <v>45</v>
      </c>
      <c r="AR54" s="11">
        <f t="shared" si="19"/>
        <v>41</v>
      </c>
      <c r="AS54" s="1">
        <f t="shared" si="7"/>
        <v>132979.05251660064</v>
      </c>
      <c r="AT54" s="107">
        <f>+EvolOf!H43</f>
        <v>102136</v>
      </c>
      <c r="AU54" s="1">
        <f t="shared" si="8"/>
        <v>130759</v>
      </c>
      <c r="AV54" s="1">
        <f t="shared" si="10"/>
        <v>2220.052516600641</v>
      </c>
      <c r="AW54" s="40">
        <f t="shared" si="11"/>
        <v>1.6978200480277872E-2</v>
      </c>
      <c r="AX54" s="1">
        <f t="shared" si="9"/>
        <v>4928633.1764648389</v>
      </c>
      <c r="AY54" s="1">
        <f t="shared" si="12"/>
        <v>132979.05251660064</v>
      </c>
      <c r="AZ54" s="1">
        <f t="shared" si="13"/>
        <v>123547.37604033291</v>
      </c>
    </row>
    <row r="55" spans="2:52" x14ac:dyDescent="0.3">
      <c r="B55" s="1">
        <f t="shared" si="0"/>
        <v>5386</v>
      </c>
      <c r="C55" s="1">
        <v>42</v>
      </c>
      <c r="D55" s="1">
        <v>44612</v>
      </c>
      <c r="E55" s="1">
        <v>4951</v>
      </c>
      <c r="F55" s="1">
        <v>0</v>
      </c>
      <c r="G55" s="1">
        <v>412</v>
      </c>
      <c r="H55" s="1">
        <v>0</v>
      </c>
      <c r="I55" s="1">
        <v>23</v>
      </c>
      <c r="J55" s="1">
        <v>55.01</v>
      </c>
      <c r="K55" s="1">
        <v>1.45</v>
      </c>
      <c r="L55" s="1">
        <v>19.7</v>
      </c>
      <c r="M55" s="1">
        <v>1.89</v>
      </c>
      <c r="N55" s="1">
        <v>1717</v>
      </c>
      <c r="O55" s="1">
        <v>3660</v>
      </c>
      <c r="P55" s="1">
        <v>3418</v>
      </c>
      <c r="Q55" s="1">
        <v>231</v>
      </c>
      <c r="R55" s="1">
        <v>10</v>
      </c>
      <c r="S55" s="1">
        <v>3188</v>
      </c>
      <c r="T55" s="1">
        <v>310</v>
      </c>
      <c r="U55" s="1">
        <v>0</v>
      </c>
      <c r="V55" s="1">
        <f t="shared" si="14"/>
        <v>65</v>
      </c>
      <c r="W55" s="1">
        <f t="shared" si="15"/>
        <v>59</v>
      </c>
      <c r="X55" s="1">
        <f t="shared" si="15"/>
        <v>0</v>
      </c>
      <c r="Y55" s="1">
        <f t="shared" si="15"/>
        <v>3</v>
      </c>
      <c r="Z55" s="1">
        <f t="shared" si="16"/>
        <v>127</v>
      </c>
      <c r="AB55" s="13">
        <f t="shared" si="1"/>
        <v>4.2703304864463425E-3</v>
      </c>
      <c r="AC55" s="13">
        <f t="shared" si="2"/>
        <v>0.10772</v>
      </c>
      <c r="AD55" s="13">
        <f t="shared" si="3"/>
        <v>9.9019999999999997E-2</v>
      </c>
      <c r="AE55" s="13">
        <f t="shared" si="4"/>
        <v>8.2400000000000008E-3</v>
      </c>
      <c r="AF55" s="13">
        <f t="shared" si="5"/>
        <v>4.6000000000000001E-4</v>
      </c>
      <c r="AG55" s="13">
        <f t="shared" si="6"/>
        <v>2.5400000000000002E-3</v>
      </c>
      <c r="AQ55" s="11">
        <f t="shared" si="19"/>
        <v>46</v>
      </c>
      <c r="AR55" s="11">
        <f t="shared" si="19"/>
        <v>42</v>
      </c>
      <c r="AS55" s="1">
        <f t="shared" si="7"/>
        <v>136190.37399779636</v>
      </c>
      <c r="AT55" s="107">
        <f>+EvolOf!H44</f>
        <v>110238</v>
      </c>
      <c r="AU55" s="1">
        <f t="shared" si="8"/>
        <v>135032</v>
      </c>
      <c r="AV55" s="1">
        <f t="shared" si="10"/>
        <v>1158.373997796356</v>
      </c>
      <c r="AW55" s="40">
        <f t="shared" si="11"/>
        <v>8.5785147061168132E-3</v>
      </c>
      <c r="AX55" s="1">
        <f t="shared" si="9"/>
        <v>1341830.3187707122</v>
      </c>
      <c r="AY55" s="1">
        <f t="shared" si="12"/>
        <v>136190.37399779636</v>
      </c>
      <c r="AZ55" s="1">
        <f t="shared" si="13"/>
        <v>125190.96577480316</v>
      </c>
    </row>
    <row r="56" spans="2:52" x14ac:dyDescent="0.3">
      <c r="B56" s="1">
        <f t="shared" si="0"/>
        <v>5529</v>
      </c>
      <c r="C56" s="1">
        <v>43</v>
      </c>
      <c r="D56" s="1">
        <v>44470</v>
      </c>
      <c r="E56" s="1">
        <v>5026</v>
      </c>
      <c r="F56" s="1">
        <v>0</v>
      </c>
      <c r="G56" s="1">
        <v>476</v>
      </c>
      <c r="H56" s="1">
        <v>0</v>
      </c>
      <c r="I56" s="1">
        <v>27</v>
      </c>
      <c r="J56" s="1">
        <v>54.38</v>
      </c>
      <c r="K56" s="1">
        <v>1.41</v>
      </c>
      <c r="L56" s="1">
        <v>19.899999999999999</v>
      </c>
      <c r="M56" s="1">
        <v>1.88</v>
      </c>
      <c r="N56" s="1">
        <v>1808</v>
      </c>
      <c r="O56" s="1">
        <v>3711</v>
      </c>
      <c r="P56" s="1">
        <v>3469</v>
      </c>
      <c r="Q56" s="1">
        <v>231</v>
      </c>
      <c r="R56" s="1">
        <v>10</v>
      </c>
      <c r="S56" s="1">
        <v>3477</v>
      </c>
      <c r="T56" s="1">
        <v>341</v>
      </c>
      <c r="U56" s="1">
        <v>0</v>
      </c>
      <c r="V56" s="1">
        <f t="shared" si="14"/>
        <v>75</v>
      </c>
      <c r="W56" s="1">
        <f t="shared" si="15"/>
        <v>64</v>
      </c>
      <c r="X56" s="1">
        <f t="shared" si="15"/>
        <v>0</v>
      </c>
      <c r="Y56" s="1">
        <f t="shared" si="15"/>
        <v>4</v>
      </c>
      <c r="Z56" s="1">
        <f t="shared" si="16"/>
        <v>143</v>
      </c>
      <c r="AB56" s="13">
        <f t="shared" si="1"/>
        <v>4.8833423765599565E-3</v>
      </c>
      <c r="AC56" s="13">
        <f t="shared" si="2"/>
        <v>0.11058</v>
      </c>
      <c r="AD56" s="13">
        <f t="shared" si="3"/>
        <v>0.10052</v>
      </c>
      <c r="AE56" s="13">
        <f t="shared" si="4"/>
        <v>9.5200000000000007E-3</v>
      </c>
      <c r="AF56" s="13">
        <f t="shared" si="5"/>
        <v>5.4000000000000001E-4</v>
      </c>
      <c r="AG56" s="13">
        <f t="shared" si="6"/>
        <v>2.8600000000000001E-3</v>
      </c>
      <c r="AQ56" s="11">
        <f t="shared" si="19"/>
        <v>47</v>
      </c>
      <c r="AR56" s="11">
        <f t="shared" si="19"/>
        <v>43</v>
      </c>
      <c r="AS56" s="1">
        <f t="shared" si="7"/>
        <v>139806.27141363092</v>
      </c>
      <c r="AT56" s="107">
        <f>+EvolOf!H45</f>
        <v>117710</v>
      </c>
      <c r="AU56" s="1">
        <f t="shared" si="8"/>
        <v>140510</v>
      </c>
      <c r="AV56" s="1">
        <f t="shared" si="10"/>
        <v>-703.72858636907768</v>
      </c>
      <c r="AW56" s="40">
        <f t="shared" si="11"/>
        <v>-5.0083879180775615E-3</v>
      </c>
      <c r="AX56" s="1">
        <f t="shared" si="9"/>
        <v>495233.92327302042</v>
      </c>
      <c r="AY56" s="1">
        <f t="shared" si="12"/>
        <v>139806.27141363092</v>
      </c>
      <c r="AZ56" s="1">
        <f t="shared" si="13"/>
        <v>127087.41546842267</v>
      </c>
    </row>
    <row r="57" spans="2:52" x14ac:dyDescent="0.3">
      <c r="B57" s="1">
        <f t="shared" si="0"/>
        <v>5665</v>
      </c>
      <c r="C57" s="1">
        <v>44</v>
      </c>
      <c r="D57" s="1">
        <v>44334</v>
      </c>
      <c r="E57" s="1">
        <v>5089</v>
      </c>
      <c r="F57" s="1">
        <v>0</v>
      </c>
      <c r="G57" s="1">
        <v>545</v>
      </c>
      <c r="H57" s="1">
        <v>0</v>
      </c>
      <c r="I57" s="1">
        <v>31</v>
      </c>
      <c r="J57" s="1">
        <v>53.79</v>
      </c>
      <c r="K57" s="1">
        <v>1.38</v>
      </c>
      <c r="L57" s="1">
        <v>20</v>
      </c>
      <c r="M57" s="1">
        <v>1.84</v>
      </c>
      <c r="N57" s="1">
        <v>1893</v>
      </c>
      <c r="O57" s="1">
        <v>3762</v>
      </c>
      <c r="P57" s="1">
        <v>3521</v>
      </c>
      <c r="Q57" s="1">
        <v>231</v>
      </c>
      <c r="R57" s="1">
        <v>10</v>
      </c>
      <c r="S57" s="1">
        <v>3775</v>
      </c>
      <c r="T57" s="1">
        <v>373</v>
      </c>
      <c r="U57" s="1">
        <v>0</v>
      </c>
      <c r="V57" s="1">
        <f t="shared" si="14"/>
        <v>63</v>
      </c>
      <c r="W57" s="1">
        <f t="shared" si="15"/>
        <v>69</v>
      </c>
      <c r="X57" s="1">
        <f t="shared" si="15"/>
        <v>0</v>
      </c>
      <c r="Y57" s="1">
        <f t="shared" si="15"/>
        <v>4</v>
      </c>
      <c r="Z57" s="1">
        <f t="shared" si="16"/>
        <v>136</v>
      </c>
      <c r="AB57" s="13">
        <f t="shared" si="1"/>
        <v>5.472197705207414E-3</v>
      </c>
      <c r="AC57" s="13">
        <f t="shared" si="2"/>
        <v>0.1133</v>
      </c>
      <c r="AD57" s="13">
        <f t="shared" si="3"/>
        <v>0.10178</v>
      </c>
      <c r="AE57" s="13">
        <f t="shared" si="4"/>
        <v>1.09E-2</v>
      </c>
      <c r="AF57" s="13">
        <f t="shared" si="5"/>
        <v>6.2E-4</v>
      </c>
      <c r="AG57" s="13">
        <f t="shared" si="6"/>
        <v>2.7200000000000002E-3</v>
      </c>
      <c r="AQ57" s="11">
        <f t="shared" si="19"/>
        <v>48</v>
      </c>
      <c r="AR57" s="11">
        <f t="shared" si="19"/>
        <v>44</v>
      </c>
      <c r="AS57" s="1">
        <f t="shared" si="7"/>
        <v>0</v>
      </c>
      <c r="AT57" s="107">
        <f>+EvolOf!H46</f>
        <v>124736</v>
      </c>
      <c r="AU57" s="1">
        <f t="shared" si="8"/>
        <v>0</v>
      </c>
      <c r="AV57" s="1">
        <f t="shared" si="10"/>
        <v>0</v>
      </c>
      <c r="AW57" s="40">
        <f t="shared" si="11"/>
        <v>0</v>
      </c>
      <c r="AX57" s="1">
        <f t="shared" si="9"/>
        <v>0</v>
      </c>
      <c r="AY57" s="1">
        <f t="shared" si="12"/>
        <v>143245.16685806098</v>
      </c>
      <c r="AZ57" s="1">
        <f t="shared" si="13"/>
        <v>128680.43321106306</v>
      </c>
    </row>
    <row r="58" spans="2:52" x14ac:dyDescent="0.3">
      <c r="B58" s="1">
        <f t="shared" si="0"/>
        <v>5788</v>
      </c>
      <c r="C58" s="1">
        <v>45</v>
      </c>
      <c r="D58" s="1">
        <v>44210</v>
      </c>
      <c r="E58" s="1">
        <v>5136</v>
      </c>
      <c r="F58" s="1">
        <v>0</v>
      </c>
      <c r="G58" s="1">
        <v>616</v>
      </c>
      <c r="H58" s="1">
        <v>0</v>
      </c>
      <c r="I58" s="1">
        <v>36</v>
      </c>
      <c r="J58" s="1">
        <v>53.22</v>
      </c>
      <c r="K58" s="1">
        <v>1.36</v>
      </c>
      <c r="L58" s="1">
        <v>20.2</v>
      </c>
      <c r="M58" s="1">
        <v>1.83</v>
      </c>
      <c r="N58" s="1">
        <v>1970</v>
      </c>
      <c r="O58" s="1">
        <v>3809</v>
      </c>
      <c r="P58" s="1">
        <v>3567</v>
      </c>
      <c r="Q58" s="1">
        <v>231</v>
      </c>
      <c r="R58" s="1">
        <v>10</v>
      </c>
      <c r="S58" s="1">
        <v>4085</v>
      </c>
      <c r="T58" s="1">
        <v>404</v>
      </c>
      <c r="U58" s="1">
        <v>0</v>
      </c>
      <c r="V58" s="1">
        <f t="shared" si="14"/>
        <v>47</v>
      </c>
      <c r="W58" s="1">
        <f t="shared" si="15"/>
        <v>71</v>
      </c>
      <c r="X58" s="1">
        <f t="shared" si="15"/>
        <v>0</v>
      </c>
      <c r="Y58" s="1">
        <f t="shared" si="15"/>
        <v>5</v>
      </c>
      <c r="Z58" s="1">
        <f t="shared" si="16"/>
        <v>123</v>
      </c>
      <c r="AB58" s="13">
        <f t="shared" si="1"/>
        <v>6.2197650310988253E-3</v>
      </c>
      <c r="AC58" s="13">
        <f t="shared" si="2"/>
        <v>0.11576</v>
      </c>
      <c r="AD58" s="13">
        <f t="shared" si="3"/>
        <v>0.10272000000000001</v>
      </c>
      <c r="AE58" s="13">
        <f t="shared" si="4"/>
        <v>1.2319999999999999E-2</v>
      </c>
      <c r="AF58" s="13">
        <f t="shared" si="5"/>
        <v>7.2000000000000005E-4</v>
      </c>
      <c r="AG58" s="13">
        <f t="shared" si="6"/>
        <v>2.4599999999999999E-3</v>
      </c>
      <c r="AQ58" s="11">
        <f t="shared" si="19"/>
        <v>49</v>
      </c>
      <c r="AR58" s="11">
        <f t="shared" si="19"/>
        <v>45</v>
      </c>
      <c r="AS58" s="1">
        <f t="shared" si="7"/>
        <v>0</v>
      </c>
      <c r="AT58" s="107">
        <f>+EvolOf!H47</f>
        <v>130759</v>
      </c>
      <c r="AU58" s="1">
        <f t="shared" si="8"/>
        <v>0</v>
      </c>
      <c r="AV58" s="1">
        <f t="shared" si="10"/>
        <v>0</v>
      </c>
      <c r="AW58" s="40">
        <f t="shared" si="11"/>
        <v>0</v>
      </c>
      <c r="AX58" s="1">
        <f t="shared" si="9"/>
        <v>0</v>
      </c>
      <c r="AY58" s="1">
        <f t="shared" si="12"/>
        <v>146355.34435559699</v>
      </c>
      <c r="AZ58" s="1">
        <f t="shared" si="13"/>
        <v>129868.87501906464</v>
      </c>
    </row>
    <row r="59" spans="2:52" x14ac:dyDescent="0.3">
      <c r="B59" s="1">
        <f t="shared" si="0"/>
        <v>5908</v>
      </c>
      <c r="C59" s="1">
        <v>46</v>
      </c>
      <c r="D59" s="1">
        <v>44090</v>
      </c>
      <c r="E59" s="1">
        <v>5171</v>
      </c>
      <c r="F59" s="1">
        <v>0</v>
      </c>
      <c r="G59" s="1">
        <v>696</v>
      </c>
      <c r="H59" s="1">
        <v>0</v>
      </c>
      <c r="I59" s="1">
        <v>41</v>
      </c>
      <c r="J59" s="1">
        <v>52.68</v>
      </c>
      <c r="K59" s="1">
        <v>1.34</v>
      </c>
      <c r="L59" s="1">
        <v>20.3</v>
      </c>
      <c r="M59" s="1">
        <v>1.79</v>
      </c>
      <c r="N59" s="1">
        <v>2037</v>
      </c>
      <c r="O59" s="1">
        <v>3861</v>
      </c>
      <c r="P59" s="1">
        <v>3619</v>
      </c>
      <c r="Q59" s="1">
        <v>231</v>
      </c>
      <c r="R59" s="1">
        <v>10</v>
      </c>
      <c r="S59" s="1">
        <v>4394</v>
      </c>
      <c r="T59" s="1">
        <v>435</v>
      </c>
      <c r="U59" s="1">
        <v>0</v>
      </c>
      <c r="V59" s="1">
        <f t="shared" si="14"/>
        <v>35</v>
      </c>
      <c r="W59" s="1">
        <f t="shared" si="15"/>
        <v>80</v>
      </c>
      <c r="X59" s="1">
        <f t="shared" si="15"/>
        <v>0</v>
      </c>
      <c r="Y59" s="1">
        <f t="shared" si="15"/>
        <v>5</v>
      </c>
      <c r="Z59" s="1">
        <f t="shared" si="16"/>
        <v>120</v>
      </c>
      <c r="AB59" s="13">
        <f t="shared" si="1"/>
        <v>6.9397427217332431E-3</v>
      </c>
      <c r="AC59" s="13">
        <f t="shared" si="2"/>
        <v>0.11816</v>
      </c>
      <c r="AD59" s="13">
        <f t="shared" si="3"/>
        <v>0.10342</v>
      </c>
      <c r="AE59" s="13">
        <f t="shared" si="4"/>
        <v>1.392E-2</v>
      </c>
      <c r="AF59" s="13">
        <f t="shared" si="5"/>
        <v>8.1999999999999998E-4</v>
      </c>
      <c r="AG59" s="13">
        <f t="shared" si="6"/>
        <v>2.3999999999999998E-3</v>
      </c>
      <c r="AQ59" s="11">
        <f t="shared" si="19"/>
        <v>50</v>
      </c>
      <c r="AR59" s="11">
        <f t="shared" si="19"/>
        <v>46</v>
      </c>
      <c r="AS59" s="1">
        <f t="shared" si="7"/>
        <v>0</v>
      </c>
      <c r="AT59" s="107">
        <f>+EvolOf!H48</f>
        <v>135032</v>
      </c>
      <c r="AU59" s="1">
        <f t="shared" si="8"/>
        <v>0</v>
      </c>
      <c r="AV59" s="1">
        <f t="shared" si="10"/>
        <v>0</v>
      </c>
      <c r="AW59" s="40">
        <f t="shared" si="11"/>
        <v>0</v>
      </c>
      <c r="AX59" s="1">
        <f t="shared" si="9"/>
        <v>0</v>
      </c>
      <c r="AY59" s="1">
        <f t="shared" si="12"/>
        <v>149389.6638653882</v>
      </c>
      <c r="AZ59" s="1">
        <f t="shared" si="13"/>
        <v>130753.88487608708</v>
      </c>
    </row>
    <row r="60" spans="2:52" x14ac:dyDescent="0.3">
      <c r="B60" s="1">
        <f t="shared" si="0"/>
        <v>6022</v>
      </c>
      <c r="C60" s="1">
        <v>47</v>
      </c>
      <c r="D60" s="1">
        <v>43977</v>
      </c>
      <c r="E60" s="1">
        <v>5192</v>
      </c>
      <c r="F60" s="1">
        <v>0</v>
      </c>
      <c r="G60" s="1">
        <v>783</v>
      </c>
      <c r="H60" s="1">
        <v>0</v>
      </c>
      <c r="I60" s="1">
        <v>47</v>
      </c>
      <c r="J60" s="1">
        <v>52.16</v>
      </c>
      <c r="K60" s="1">
        <v>1.32</v>
      </c>
      <c r="L60" s="1">
        <v>20.399999999999999</v>
      </c>
      <c r="M60" s="1">
        <v>1.78</v>
      </c>
      <c r="N60" s="1">
        <v>2098</v>
      </c>
      <c r="O60" s="1">
        <v>3914</v>
      </c>
      <c r="P60" s="1">
        <v>3672</v>
      </c>
      <c r="Q60" s="1">
        <v>231</v>
      </c>
      <c r="R60" s="1">
        <v>10</v>
      </c>
      <c r="S60" s="1">
        <v>4429</v>
      </c>
      <c r="T60" s="1">
        <v>438</v>
      </c>
      <c r="U60" s="1">
        <v>0</v>
      </c>
      <c r="V60" s="1">
        <f t="shared" si="14"/>
        <v>21</v>
      </c>
      <c r="W60" s="1">
        <f t="shared" si="15"/>
        <v>87</v>
      </c>
      <c r="X60" s="1">
        <f t="shared" si="15"/>
        <v>0</v>
      </c>
      <c r="Y60" s="1">
        <f t="shared" si="15"/>
        <v>6</v>
      </c>
      <c r="Z60" s="1">
        <f t="shared" si="16"/>
        <v>114</v>
      </c>
      <c r="AB60" s="13">
        <f t="shared" si="1"/>
        <v>7.8047160411823316E-3</v>
      </c>
      <c r="AC60" s="13">
        <f t="shared" si="2"/>
        <v>0.12044000000000001</v>
      </c>
      <c r="AD60" s="13">
        <f t="shared" si="3"/>
        <v>0.10384</v>
      </c>
      <c r="AE60" s="13">
        <f t="shared" si="4"/>
        <v>1.566E-2</v>
      </c>
      <c r="AF60" s="13">
        <f t="shared" si="5"/>
        <v>9.3999999999999997E-4</v>
      </c>
      <c r="AG60" s="13">
        <f t="shared" si="6"/>
        <v>2.2799999999999999E-3</v>
      </c>
      <c r="AQ60" s="11">
        <f t="shared" si="19"/>
        <v>51</v>
      </c>
      <c r="AR60" s="11">
        <f t="shared" si="19"/>
        <v>47</v>
      </c>
      <c r="AS60" s="1">
        <f t="shared" si="7"/>
        <v>0</v>
      </c>
      <c r="AT60" s="107">
        <f>+EvolOf!H49</f>
        <v>140510</v>
      </c>
      <c r="AU60" s="1">
        <f t="shared" si="8"/>
        <v>0</v>
      </c>
      <c r="AV60" s="1">
        <f t="shared" si="10"/>
        <v>0</v>
      </c>
      <c r="AW60" s="40">
        <f t="shared" si="11"/>
        <v>0</v>
      </c>
      <c r="AX60" s="1">
        <f t="shared" si="9"/>
        <v>0</v>
      </c>
      <c r="AY60" s="1">
        <f t="shared" si="12"/>
        <v>152272.26739968988</v>
      </c>
      <c r="AZ60" s="1">
        <f t="shared" si="13"/>
        <v>131284.89079030053</v>
      </c>
    </row>
    <row r="61" spans="2:52" x14ac:dyDescent="0.3">
      <c r="B61" s="1">
        <f t="shared" si="0"/>
        <v>6132</v>
      </c>
      <c r="C61" s="1">
        <v>48</v>
      </c>
      <c r="D61" s="1">
        <v>43867</v>
      </c>
      <c r="E61" s="1">
        <v>5196</v>
      </c>
      <c r="F61" s="1">
        <v>0</v>
      </c>
      <c r="G61" s="1">
        <v>883</v>
      </c>
      <c r="H61" s="1">
        <v>0</v>
      </c>
      <c r="I61" s="1">
        <v>53</v>
      </c>
      <c r="J61" s="1">
        <v>51.67</v>
      </c>
      <c r="K61" s="1">
        <v>1.3</v>
      </c>
      <c r="L61" s="1">
        <v>20.6</v>
      </c>
      <c r="M61" s="1">
        <v>1.75</v>
      </c>
      <c r="N61" s="1">
        <v>2158</v>
      </c>
      <c r="O61" s="1">
        <v>3964</v>
      </c>
      <c r="P61" s="1">
        <v>3722</v>
      </c>
      <c r="Q61" s="1">
        <v>231</v>
      </c>
      <c r="R61" s="1">
        <v>10</v>
      </c>
      <c r="S61" s="1">
        <v>4451</v>
      </c>
      <c r="T61" s="1">
        <v>440</v>
      </c>
      <c r="U61" s="1">
        <v>0</v>
      </c>
      <c r="V61" s="1">
        <f t="shared" si="14"/>
        <v>4</v>
      </c>
      <c r="W61" s="1">
        <f t="shared" si="15"/>
        <v>100</v>
      </c>
      <c r="X61" s="1">
        <f t="shared" si="15"/>
        <v>0</v>
      </c>
      <c r="Y61" s="1">
        <f t="shared" si="15"/>
        <v>6</v>
      </c>
      <c r="Z61" s="1">
        <f t="shared" si="16"/>
        <v>110</v>
      </c>
      <c r="AB61" s="13">
        <f t="shared" si="1"/>
        <v>8.6431833007175468E-3</v>
      </c>
      <c r="AC61" s="13">
        <f t="shared" si="2"/>
        <v>0.12264</v>
      </c>
      <c r="AD61" s="13">
        <f t="shared" si="3"/>
        <v>0.10392</v>
      </c>
      <c r="AE61" s="13">
        <f t="shared" si="4"/>
        <v>1.7659999999999999E-2</v>
      </c>
      <c r="AF61" s="13">
        <f t="shared" si="5"/>
        <v>1.06E-3</v>
      </c>
      <c r="AG61" s="13">
        <f t="shared" si="6"/>
        <v>2.2000000000000001E-3</v>
      </c>
      <c r="AQ61" s="11">
        <f t="shared" si="19"/>
        <v>52</v>
      </c>
      <c r="AR61" s="11">
        <f t="shared" si="19"/>
        <v>48</v>
      </c>
      <c r="AS61" s="1">
        <f t="shared" si="7"/>
        <v>0</v>
      </c>
      <c r="AT61" s="107">
        <f>+EvolOf!H50</f>
        <v>0</v>
      </c>
      <c r="AU61" s="1">
        <f t="shared" si="8"/>
        <v>0</v>
      </c>
      <c r="AV61" s="1">
        <f t="shared" si="10"/>
        <v>0</v>
      </c>
      <c r="AW61" s="40">
        <f t="shared" si="11"/>
        <v>0</v>
      </c>
      <c r="AX61" s="1">
        <f t="shared" si="9"/>
        <v>0</v>
      </c>
      <c r="AY61" s="1">
        <f t="shared" si="12"/>
        <v>155053.72695033185</v>
      </c>
      <c r="AZ61" s="1">
        <f t="shared" si="13"/>
        <v>131386.03477396024</v>
      </c>
    </row>
    <row r="62" spans="2:52" x14ac:dyDescent="0.3">
      <c r="B62" s="1">
        <f t="shared" si="0"/>
        <v>6237</v>
      </c>
      <c r="C62" s="1">
        <v>49</v>
      </c>
      <c r="D62" s="1">
        <v>43761</v>
      </c>
      <c r="E62" s="1">
        <v>5185</v>
      </c>
      <c r="F62" s="1">
        <v>0</v>
      </c>
      <c r="G62" s="1">
        <v>992</v>
      </c>
      <c r="H62" s="1">
        <v>0</v>
      </c>
      <c r="I62" s="1">
        <v>60</v>
      </c>
      <c r="J62" s="1">
        <v>51.19</v>
      </c>
      <c r="K62" s="1">
        <v>1.29</v>
      </c>
      <c r="L62" s="1">
        <v>20.7</v>
      </c>
      <c r="M62" s="1">
        <v>1.74</v>
      </c>
      <c r="N62" s="1">
        <v>2217</v>
      </c>
      <c r="O62" s="1">
        <v>4010</v>
      </c>
      <c r="P62" s="1">
        <v>3768</v>
      </c>
      <c r="Q62" s="1">
        <v>231</v>
      </c>
      <c r="R62" s="1">
        <v>10</v>
      </c>
      <c r="S62" s="1">
        <v>4476</v>
      </c>
      <c r="T62" s="1">
        <v>443</v>
      </c>
      <c r="U62" s="1">
        <v>0</v>
      </c>
      <c r="V62" s="1">
        <f t="shared" si="14"/>
        <v>-11</v>
      </c>
      <c r="W62" s="1">
        <f t="shared" si="15"/>
        <v>109</v>
      </c>
      <c r="X62" s="1">
        <f t="shared" si="15"/>
        <v>0</v>
      </c>
      <c r="Y62" s="1">
        <f t="shared" si="15"/>
        <v>7</v>
      </c>
      <c r="Z62" s="1">
        <f t="shared" si="16"/>
        <v>105</v>
      </c>
      <c r="AB62" s="13">
        <f t="shared" si="1"/>
        <v>9.6200096200096206E-3</v>
      </c>
      <c r="AC62" s="13">
        <f t="shared" si="2"/>
        <v>0.12474</v>
      </c>
      <c r="AD62" s="13">
        <f t="shared" si="3"/>
        <v>0.1037</v>
      </c>
      <c r="AE62" s="13">
        <f t="shared" si="4"/>
        <v>1.984E-2</v>
      </c>
      <c r="AF62" s="13">
        <f t="shared" si="5"/>
        <v>1.1999999999999999E-3</v>
      </c>
      <c r="AG62" s="13">
        <f t="shared" si="6"/>
        <v>2.0999999999999999E-3</v>
      </c>
      <c r="AQ62" s="11">
        <f t="shared" si="19"/>
        <v>53</v>
      </c>
      <c r="AR62" s="11">
        <f t="shared" si="19"/>
        <v>49</v>
      </c>
      <c r="AS62" s="1">
        <f t="shared" si="7"/>
        <v>0</v>
      </c>
      <c r="AT62" s="107">
        <f>+EvolOf!H51</f>
        <v>0</v>
      </c>
      <c r="AU62" s="1">
        <f t="shared" si="8"/>
        <v>0</v>
      </c>
      <c r="AV62" s="1">
        <f t="shared" si="10"/>
        <v>0</v>
      </c>
      <c r="AW62" s="40">
        <f t="shared" si="11"/>
        <v>0</v>
      </c>
      <c r="AX62" s="1">
        <f t="shared" si="9"/>
        <v>0</v>
      </c>
      <c r="AY62" s="1">
        <f t="shared" si="12"/>
        <v>157708.75652139916</v>
      </c>
      <c r="AZ62" s="1">
        <f t="shared" si="13"/>
        <v>131107.88881889606</v>
      </c>
    </row>
    <row r="63" spans="2:52" x14ac:dyDescent="0.3">
      <c r="B63" s="1">
        <f t="shared" si="0"/>
        <v>6344</v>
      </c>
      <c r="C63" s="1">
        <v>50</v>
      </c>
      <c r="D63" s="1">
        <v>43654</v>
      </c>
      <c r="E63" s="1">
        <v>5162</v>
      </c>
      <c r="F63" s="1">
        <v>0</v>
      </c>
      <c r="G63" s="1">
        <v>1114</v>
      </c>
      <c r="H63" s="1">
        <v>0</v>
      </c>
      <c r="I63" s="1">
        <v>68</v>
      </c>
      <c r="J63" s="1">
        <v>50.74</v>
      </c>
      <c r="K63" s="1">
        <v>1.27</v>
      </c>
      <c r="L63" s="1">
        <v>20.9</v>
      </c>
      <c r="M63" s="1">
        <v>1.72</v>
      </c>
      <c r="N63" s="1">
        <v>2277</v>
      </c>
      <c r="O63" s="1">
        <v>4058</v>
      </c>
      <c r="P63" s="1">
        <v>3815</v>
      </c>
      <c r="Q63" s="1">
        <v>231</v>
      </c>
      <c r="R63" s="1">
        <v>10</v>
      </c>
      <c r="S63" s="1">
        <v>4483</v>
      </c>
      <c r="T63" s="1">
        <v>445</v>
      </c>
      <c r="U63" s="1">
        <v>0</v>
      </c>
      <c r="V63" s="1">
        <f t="shared" si="14"/>
        <v>-23</v>
      </c>
      <c r="W63" s="1">
        <f t="shared" si="15"/>
        <v>122</v>
      </c>
      <c r="X63" s="1">
        <f t="shared" si="15"/>
        <v>0</v>
      </c>
      <c r="Y63" s="1">
        <f t="shared" si="15"/>
        <v>8</v>
      </c>
      <c r="Z63" s="1">
        <f t="shared" si="16"/>
        <v>107</v>
      </c>
      <c r="AB63" s="13">
        <f t="shared" si="1"/>
        <v>1.0718789407313998E-2</v>
      </c>
      <c r="AC63" s="13">
        <f t="shared" si="2"/>
        <v>0.12687999999999999</v>
      </c>
      <c r="AD63" s="13">
        <f t="shared" si="3"/>
        <v>0.10324</v>
      </c>
      <c r="AE63" s="13">
        <f t="shared" si="4"/>
        <v>2.2280000000000001E-2</v>
      </c>
      <c r="AF63" s="13">
        <f t="shared" si="5"/>
        <v>1.3600000000000001E-3</v>
      </c>
      <c r="AG63" s="13">
        <f t="shared" si="6"/>
        <v>2.14E-3</v>
      </c>
      <c r="AQ63" s="11">
        <f t="shared" si="19"/>
        <v>54</v>
      </c>
      <c r="AR63" s="11">
        <f t="shared" si="19"/>
        <v>50</v>
      </c>
      <c r="AS63" s="1">
        <f t="shared" si="7"/>
        <v>0</v>
      </c>
      <c r="AT63" s="107">
        <f>+EvolOf!H52</f>
        <v>0</v>
      </c>
      <c r="AU63" s="1">
        <f t="shared" si="8"/>
        <v>0</v>
      </c>
      <c r="AV63" s="1">
        <f t="shared" si="10"/>
        <v>0</v>
      </c>
      <c r="AW63" s="40">
        <f t="shared" si="11"/>
        <v>0</v>
      </c>
      <c r="AX63" s="1">
        <f t="shared" si="9"/>
        <v>0</v>
      </c>
      <c r="AY63" s="1">
        <f t="shared" si="12"/>
        <v>160414.35808429634</v>
      </c>
      <c r="AZ63" s="1">
        <f t="shared" si="13"/>
        <v>130526.31091285273</v>
      </c>
    </row>
    <row r="64" spans="2:52" x14ac:dyDescent="0.3">
      <c r="B64" s="1">
        <f t="shared" si="0"/>
        <v>6441</v>
      </c>
      <c r="C64" s="1">
        <v>51</v>
      </c>
      <c r="D64" s="1">
        <v>43558</v>
      </c>
      <c r="E64" s="1">
        <v>5119</v>
      </c>
      <c r="F64" s="1">
        <v>0</v>
      </c>
      <c r="G64" s="1">
        <v>1246</v>
      </c>
      <c r="H64" s="1">
        <v>0</v>
      </c>
      <c r="I64" s="1">
        <v>76</v>
      </c>
      <c r="J64" s="1">
        <v>50.3</v>
      </c>
      <c r="K64" s="1">
        <v>1.26</v>
      </c>
      <c r="L64" s="1">
        <v>21</v>
      </c>
      <c r="M64" s="1">
        <v>1.69</v>
      </c>
      <c r="N64" s="1">
        <v>2332</v>
      </c>
      <c r="O64" s="1">
        <v>4099</v>
      </c>
      <c r="P64" s="1">
        <v>3855</v>
      </c>
      <c r="Q64" s="1">
        <v>232</v>
      </c>
      <c r="R64" s="1">
        <v>10</v>
      </c>
      <c r="S64" s="1">
        <v>4466</v>
      </c>
      <c r="T64" s="1">
        <v>443</v>
      </c>
      <c r="U64" s="1">
        <v>0</v>
      </c>
      <c r="V64" s="1">
        <f t="shared" si="14"/>
        <v>-43</v>
      </c>
      <c r="W64" s="1">
        <f t="shared" si="15"/>
        <v>132</v>
      </c>
      <c r="X64" s="1">
        <f t="shared" si="15"/>
        <v>0</v>
      </c>
      <c r="Y64" s="1">
        <f t="shared" si="15"/>
        <v>8</v>
      </c>
      <c r="Z64" s="1">
        <f t="shared" si="16"/>
        <v>97</v>
      </c>
      <c r="AB64" s="13">
        <f t="shared" si="1"/>
        <v>1.1799410029498525E-2</v>
      </c>
      <c r="AC64" s="13">
        <f t="shared" si="2"/>
        <v>0.12881999999999999</v>
      </c>
      <c r="AD64" s="13">
        <f t="shared" si="3"/>
        <v>0.10238</v>
      </c>
      <c r="AE64" s="13">
        <f t="shared" si="4"/>
        <v>2.4920000000000001E-2</v>
      </c>
      <c r="AF64" s="13">
        <f t="shared" si="5"/>
        <v>1.5200000000000001E-3</v>
      </c>
      <c r="AG64" s="13">
        <f t="shared" si="6"/>
        <v>1.9400000000000001E-3</v>
      </c>
      <c r="AQ64" s="11">
        <f t="shared" ref="AQ64:AR79" si="20">+AQ63+1</f>
        <v>55</v>
      </c>
      <c r="AR64" s="11">
        <f t="shared" si="20"/>
        <v>51</v>
      </c>
      <c r="AS64" s="1">
        <f t="shared" si="7"/>
        <v>0</v>
      </c>
      <c r="AT64" s="107">
        <f>+EvolOf!H53</f>
        <v>0</v>
      </c>
      <c r="AU64" s="1">
        <f t="shared" si="8"/>
        <v>0</v>
      </c>
      <c r="AV64" s="1">
        <f t="shared" si="10"/>
        <v>0</v>
      </c>
      <c r="AW64" s="40">
        <f t="shared" si="11"/>
        <v>0</v>
      </c>
      <c r="AX64" s="1">
        <f t="shared" si="9"/>
        <v>0</v>
      </c>
      <c r="AY64" s="1">
        <f t="shared" si="12"/>
        <v>162867.09968804425</v>
      </c>
      <c r="AZ64" s="1">
        <f t="shared" si="13"/>
        <v>129439.01308851088</v>
      </c>
    </row>
    <row r="65" spans="2:52" x14ac:dyDescent="0.3">
      <c r="B65" s="1">
        <f t="shared" si="0"/>
        <v>6533</v>
      </c>
      <c r="C65" s="1">
        <v>52</v>
      </c>
      <c r="D65" s="1">
        <v>43465</v>
      </c>
      <c r="E65" s="1">
        <v>5058</v>
      </c>
      <c r="F65" s="1">
        <v>0</v>
      </c>
      <c r="G65" s="1">
        <v>1390</v>
      </c>
      <c r="H65" s="1">
        <v>0</v>
      </c>
      <c r="I65" s="1">
        <v>85</v>
      </c>
      <c r="J65" s="1">
        <v>49.88</v>
      </c>
      <c r="K65" s="1">
        <v>1.25</v>
      </c>
      <c r="L65" s="1">
        <v>21.2</v>
      </c>
      <c r="M65" s="1">
        <v>1.66</v>
      </c>
      <c r="N65" s="1">
        <v>2388</v>
      </c>
      <c r="O65" s="1">
        <v>4136</v>
      </c>
      <c r="P65" s="1">
        <v>3892</v>
      </c>
      <c r="Q65" s="1">
        <v>233</v>
      </c>
      <c r="R65" s="1">
        <v>10</v>
      </c>
      <c r="S65" s="1">
        <v>4433</v>
      </c>
      <c r="T65" s="1">
        <v>440</v>
      </c>
      <c r="U65" s="1">
        <v>0</v>
      </c>
      <c r="V65" s="1">
        <f t="shared" si="14"/>
        <v>-61</v>
      </c>
      <c r="W65" s="1">
        <f t="shared" si="15"/>
        <v>144</v>
      </c>
      <c r="X65" s="1">
        <f t="shared" si="15"/>
        <v>0</v>
      </c>
      <c r="Y65" s="1">
        <f t="shared" si="15"/>
        <v>9</v>
      </c>
      <c r="Z65" s="1">
        <f t="shared" si="16"/>
        <v>92</v>
      </c>
      <c r="AB65" s="13">
        <f t="shared" si="1"/>
        <v>1.3010867901423542E-2</v>
      </c>
      <c r="AC65" s="13">
        <f t="shared" si="2"/>
        <v>0.13066</v>
      </c>
      <c r="AD65" s="13">
        <f t="shared" si="3"/>
        <v>0.10116</v>
      </c>
      <c r="AE65" s="13">
        <f t="shared" si="4"/>
        <v>2.7799999999999998E-2</v>
      </c>
      <c r="AF65" s="13">
        <f t="shared" si="5"/>
        <v>1.6999999999999999E-3</v>
      </c>
      <c r="AG65" s="13">
        <f t="shared" si="6"/>
        <v>1.8400000000000001E-3</v>
      </c>
      <c r="AQ65" s="11">
        <f t="shared" si="20"/>
        <v>56</v>
      </c>
      <c r="AR65" s="11">
        <f t="shared" si="20"/>
        <v>52</v>
      </c>
      <c r="AS65" s="1">
        <f t="shared" si="7"/>
        <v>0</v>
      </c>
      <c r="AT65" s="107">
        <f>+EvolOf!H54</f>
        <v>0</v>
      </c>
      <c r="AU65" s="1">
        <f t="shared" si="8"/>
        <v>0</v>
      </c>
      <c r="AV65" s="1">
        <f t="shared" si="10"/>
        <v>0</v>
      </c>
      <c r="AW65" s="40">
        <f t="shared" si="11"/>
        <v>0</v>
      </c>
      <c r="AX65" s="1">
        <f t="shared" si="9"/>
        <v>0</v>
      </c>
      <c r="AY65" s="1">
        <f t="shared" si="12"/>
        <v>165193.41131221753</v>
      </c>
      <c r="AZ65" s="1">
        <f t="shared" si="13"/>
        <v>127896.56733770034</v>
      </c>
    </row>
    <row r="66" spans="2:52" x14ac:dyDescent="0.3">
      <c r="B66" s="1">
        <f t="shared" si="0"/>
        <v>6624</v>
      </c>
      <c r="C66" s="1">
        <v>53</v>
      </c>
      <c r="D66" s="1">
        <v>43374</v>
      </c>
      <c r="E66" s="1">
        <v>4988</v>
      </c>
      <c r="F66" s="1">
        <v>0</v>
      </c>
      <c r="G66" s="1">
        <v>1543</v>
      </c>
      <c r="H66" s="1">
        <v>0</v>
      </c>
      <c r="I66" s="1">
        <v>93</v>
      </c>
      <c r="J66" s="1">
        <v>49.49</v>
      </c>
      <c r="K66" s="1">
        <v>1.24</v>
      </c>
      <c r="L66" s="1">
        <v>21.4</v>
      </c>
      <c r="M66" s="1">
        <v>1.64</v>
      </c>
      <c r="N66" s="1">
        <v>2446</v>
      </c>
      <c r="O66" s="1">
        <v>4168</v>
      </c>
      <c r="P66" s="1">
        <v>3922</v>
      </c>
      <c r="Q66" s="1">
        <v>235</v>
      </c>
      <c r="R66" s="1">
        <v>10</v>
      </c>
      <c r="S66" s="1">
        <v>4386</v>
      </c>
      <c r="T66" s="1">
        <v>435</v>
      </c>
      <c r="U66" s="1">
        <v>0</v>
      </c>
      <c r="V66" s="1">
        <f t="shared" si="14"/>
        <v>-70</v>
      </c>
      <c r="W66" s="1">
        <f t="shared" si="15"/>
        <v>153</v>
      </c>
      <c r="X66" s="1">
        <f t="shared" si="15"/>
        <v>0</v>
      </c>
      <c r="Y66" s="1">
        <f t="shared" si="15"/>
        <v>8</v>
      </c>
      <c r="Z66" s="1">
        <f t="shared" si="16"/>
        <v>91</v>
      </c>
      <c r="AB66" s="13">
        <f t="shared" si="1"/>
        <v>1.4039855072463768E-2</v>
      </c>
      <c r="AC66" s="13">
        <f t="shared" si="2"/>
        <v>0.13247999999999999</v>
      </c>
      <c r="AD66" s="13">
        <f t="shared" si="3"/>
        <v>9.9760000000000001E-2</v>
      </c>
      <c r="AE66" s="13">
        <f t="shared" si="4"/>
        <v>3.0859999999999999E-2</v>
      </c>
      <c r="AF66" s="13">
        <f t="shared" si="5"/>
        <v>1.8600000000000001E-3</v>
      </c>
      <c r="AG66" s="13">
        <f t="shared" si="6"/>
        <v>1.82E-3</v>
      </c>
      <c r="AQ66" s="11">
        <f t="shared" si="20"/>
        <v>57</v>
      </c>
      <c r="AR66" s="11">
        <f t="shared" si="20"/>
        <v>53</v>
      </c>
      <c r="AS66" s="1">
        <f t="shared" si="7"/>
        <v>0</v>
      </c>
      <c r="AT66" s="107">
        <f>+EvolOf!H55</f>
        <v>0</v>
      </c>
      <c r="AU66" s="1">
        <f t="shared" si="8"/>
        <v>0</v>
      </c>
      <c r="AV66" s="1">
        <f t="shared" si="10"/>
        <v>0</v>
      </c>
      <c r="AW66" s="40">
        <f t="shared" si="11"/>
        <v>0</v>
      </c>
      <c r="AX66" s="1">
        <f t="shared" si="9"/>
        <v>0</v>
      </c>
      <c r="AY66" s="1">
        <f t="shared" si="12"/>
        <v>167494.43694047589</v>
      </c>
      <c r="AZ66" s="1">
        <f t="shared" si="13"/>
        <v>126126.54762365545</v>
      </c>
    </row>
    <row r="67" spans="2:52" x14ac:dyDescent="0.3">
      <c r="B67" s="1">
        <f t="shared" si="0"/>
        <v>6705</v>
      </c>
      <c r="C67" s="1">
        <v>54</v>
      </c>
      <c r="D67" s="1">
        <v>43293</v>
      </c>
      <c r="E67" s="1">
        <v>4894</v>
      </c>
      <c r="F67" s="1">
        <v>0</v>
      </c>
      <c r="G67" s="1">
        <v>1708</v>
      </c>
      <c r="H67" s="1">
        <v>0</v>
      </c>
      <c r="I67" s="1">
        <v>103</v>
      </c>
      <c r="J67" s="1">
        <v>49.1</v>
      </c>
      <c r="K67" s="1">
        <v>1.23</v>
      </c>
      <c r="L67" s="1">
        <v>21.6</v>
      </c>
      <c r="M67" s="1">
        <v>1.62</v>
      </c>
      <c r="N67" s="1">
        <v>2502</v>
      </c>
      <c r="O67" s="1">
        <v>4194</v>
      </c>
      <c r="P67" s="1">
        <v>3946</v>
      </c>
      <c r="Q67" s="1">
        <v>237</v>
      </c>
      <c r="R67" s="1">
        <v>10</v>
      </c>
      <c r="S67" s="1">
        <v>4321</v>
      </c>
      <c r="T67" s="1">
        <v>430</v>
      </c>
      <c r="U67" s="1">
        <v>0</v>
      </c>
      <c r="V67" s="1">
        <f t="shared" si="14"/>
        <v>-94</v>
      </c>
      <c r="W67" s="1">
        <f t="shared" si="15"/>
        <v>165</v>
      </c>
      <c r="X67" s="1">
        <f t="shared" si="15"/>
        <v>0</v>
      </c>
      <c r="Y67" s="1">
        <f t="shared" si="15"/>
        <v>10</v>
      </c>
      <c r="Z67" s="1">
        <f t="shared" si="16"/>
        <v>81</v>
      </c>
      <c r="AB67" s="13">
        <f t="shared" si="1"/>
        <v>1.5361670395227442E-2</v>
      </c>
      <c r="AC67" s="13">
        <f t="shared" si="2"/>
        <v>0.1341</v>
      </c>
      <c r="AD67" s="13">
        <f t="shared" si="3"/>
        <v>9.7879999999999995E-2</v>
      </c>
      <c r="AE67" s="13">
        <f t="shared" si="4"/>
        <v>3.4160000000000003E-2</v>
      </c>
      <c r="AF67" s="13">
        <f t="shared" si="5"/>
        <v>2.0600000000000002E-3</v>
      </c>
      <c r="AG67" s="13">
        <f t="shared" si="6"/>
        <v>1.6199999999999999E-3</v>
      </c>
      <c r="AQ67" s="11">
        <f t="shared" si="20"/>
        <v>58</v>
      </c>
      <c r="AR67" s="11">
        <f t="shared" si="20"/>
        <v>54</v>
      </c>
      <c r="AS67" s="1">
        <f t="shared" si="7"/>
        <v>0</v>
      </c>
      <c r="AT67" s="107">
        <f>+EvolOf!H56</f>
        <v>0</v>
      </c>
      <c r="AU67" s="1">
        <f t="shared" si="8"/>
        <v>0</v>
      </c>
      <c r="AV67" s="1">
        <f t="shared" si="10"/>
        <v>0</v>
      </c>
      <c r="AW67" s="40">
        <f t="shared" si="11"/>
        <v>0</v>
      </c>
      <c r="AX67" s="1">
        <f t="shared" si="9"/>
        <v>0</v>
      </c>
      <c r="AY67" s="1">
        <f t="shared" si="12"/>
        <v>169542.60260958495</v>
      </c>
      <c r="AZ67" s="1">
        <f t="shared" si="13"/>
        <v>123749.66400765232</v>
      </c>
    </row>
    <row r="68" spans="2:52" x14ac:dyDescent="0.3">
      <c r="B68" s="1">
        <f t="shared" si="0"/>
        <v>6782</v>
      </c>
      <c r="C68" s="1">
        <v>55</v>
      </c>
      <c r="D68" s="1">
        <v>43216</v>
      </c>
      <c r="E68" s="1">
        <v>4789</v>
      </c>
      <c r="F68" s="1">
        <v>0</v>
      </c>
      <c r="G68" s="1">
        <v>1881</v>
      </c>
      <c r="H68" s="1">
        <v>0</v>
      </c>
      <c r="I68" s="1">
        <v>112</v>
      </c>
      <c r="J68" s="1">
        <v>48.73</v>
      </c>
      <c r="K68" s="1">
        <v>1.23</v>
      </c>
      <c r="L68" s="1">
        <v>21.8</v>
      </c>
      <c r="M68" s="1">
        <v>1.59</v>
      </c>
      <c r="N68" s="1">
        <v>2554</v>
      </c>
      <c r="O68" s="1">
        <v>4219</v>
      </c>
      <c r="P68" s="1">
        <v>3968</v>
      </c>
      <c r="Q68" s="1">
        <v>239</v>
      </c>
      <c r="R68" s="1">
        <v>10</v>
      </c>
      <c r="S68" s="1">
        <v>4244</v>
      </c>
      <c r="T68" s="1">
        <v>423</v>
      </c>
      <c r="U68" s="1">
        <v>0</v>
      </c>
      <c r="V68" s="1">
        <f t="shared" si="14"/>
        <v>-105</v>
      </c>
      <c r="W68" s="1">
        <f t="shared" si="15"/>
        <v>173</v>
      </c>
      <c r="X68" s="1">
        <f t="shared" si="15"/>
        <v>0</v>
      </c>
      <c r="Y68" s="1">
        <f t="shared" si="15"/>
        <v>9</v>
      </c>
      <c r="Z68" s="1">
        <f t="shared" si="16"/>
        <v>77</v>
      </c>
      <c r="AB68" s="13">
        <f t="shared" si="1"/>
        <v>1.6514302565614862E-2</v>
      </c>
      <c r="AC68" s="13">
        <f t="shared" si="2"/>
        <v>0.13564000000000001</v>
      </c>
      <c r="AD68" s="13">
        <f t="shared" si="3"/>
        <v>9.5780000000000004E-2</v>
      </c>
      <c r="AE68" s="13">
        <f t="shared" si="4"/>
        <v>3.7620000000000001E-2</v>
      </c>
      <c r="AF68" s="13">
        <f t="shared" si="5"/>
        <v>2.2399999999999998E-3</v>
      </c>
      <c r="AG68" s="13">
        <f t="shared" si="6"/>
        <v>1.5399999999999999E-3</v>
      </c>
      <c r="AQ68" s="11">
        <f t="shared" si="20"/>
        <v>59</v>
      </c>
      <c r="AR68" s="11">
        <f t="shared" si="20"/>
        <v>55</v>
      </c>
      <c r="AS68" s="1">
        <f t="shared" si="7"/>
        <v>0</v>
      </c>
      <c r="AT68" s="107">
        <f>+EvolOf!H57</f>
        <v>0</v>
      </c>
      <c r="AU68" s="1">
        <f t="shared" si="8"/>
        <v>0</v>
      </c>
      <c r="AV68" s="1">
        <f t="shared" si="10"/>
        <v>0</v>
      </c>
      <c r="AW68" s="40">
        <f t="shared" si="11"/>
        <v>0</v>
      </c>
      <c r="AX68" s="1">
        <f t="shared" si="9"/>
        <v>0</v>
      </c>
      <c r="AY68" s="1">
        <f t="shared" si="12"/>
        <v>171489.62429503433</v>
      </c>
      <c r="AZ68" s="1">
        <f t="shared" si="13"/>
        <v>121094.63443658499</v>
      </c>
    </row>
    <row r="69" spans="2:52" x14ac:dyDescent="0.3">
      <c r="B69" s="1">
        <f t="shared" si="0"/>
        <v>6853</v>
      </c>
      <c r="C69" s="1">
        <v>56</v>
      </c>
      <c r="D69" s="1">
        <v>43145</v>
      </c>
      <c r="E69" s="1">
        <v>4663</v>
      </c>
      <c r="F69" s="1">
        <v>0</v>
      </c>
      <c r="G69" s="1">
        <v>2067</v>
      </c>
      <c r="H69" s="1">
        <v>0</v>
      </c>
      <c r="I69" s="1">
        <v>123</v>
      </c>
      <c r="J69" s="1">
        <v>48.37</v>
      </c>
      <c r="K69" s="1">
        <v>1.22</v>
      </c>
      <c r="L69" s="1">
        <v>22</v>
      </c>
      <c r="M69" s="1">
        <v>1.57</v>
      </c>
      <c r="N69" s="1">
        <v>2605</v>
      </c>
      <c r="O69" s="1">
        <v>4239</v>
      </c>
      <c r="P69" s="1">
        <v>3985</v>
      </c>
      <c r="Q69" s="1">
        <v>242</v>
      </c>
      <c r="R69" s="1">
        <v>10</v>
      </c>
      <c r="S69" s="1">
        <v>4154</v>
      </c>
      <c r="T69" s="1">
        <v>414</v>
      </c>
      <c r="U69" s="1">
        <v>0</v>
      </c>
      <c r="V69" s="1">
        <f t="shared" si="14"/>
        <v>-126</v>
      </c>
      <c r="W69" s="1">
        <f t="shared" si="15"/>
        <v>186</v>
      </c>
      <c r="X69" s="1">
        <f t="shared" si="15"/>
        <v>0</v>
      </c>
      <c r="Y69" s="1">
        <f t="shared" si="15"/>
        <v>11</v>
      </c>
      <c r="Z69" s="1">
        <f t="shared" si="16"/>
        <v>71</v>
      </c>
      <c r="AB69" s="13">
        <f t="shared" si="1"/>
        <v>1.7948343791040419E-2</v>
      </c>
      <c r="AC69" s="13">
        <f t="shared" si="2"/>
        <v>0.13705999999999999</v>
      </c>
      <c r="AD69" s="13">
        <f t="shared" si="3"/>
        <v>9.3259999999999996E-2</v>
      </c>
      <c r="AE69" s="13">
        <f t="shared" si="4"/>
        <v>4.1340000000000002E-2</v>
      </c>
      <c r="AF69" s="13">
        <f t="shared" si="5"/>
        <v>2.4599999999999999E-3</v>
      </c>
      <c r="AG69" s="13">
        <f t="shared" si="6"/>
        <v>1.42E-3</v>
      </c>
      <c r="AQ69" s="11">
        <f t="shared" si="20"/>
        <v>60</v>
      </c>
      <c r="AR69" s="11">
        <f t="shared" si="20"/>
        <v>56</v>
      </c>
      <c r="AS69" s="1">
        <f t="shared" si="7"/>
        <v>0</v>
      </c>
      <c r="AT69" s="107">
        <f>+EvolOf!H58</f>
        <v>0</v>
      </c>
      <c r="AU69" s="1">
        <f t="shared" si="8"/>
        <v>0</v>
      </c>
      <c r="AV69" s="1">
        <f t="shared" si="10"/>
        <v>0</v>
      </c>
      <c r="AW69" s="40">
        <f t="shared" si="11"/>
        <v>0</v>
      </c>
      <c r="AX69" s="1">
        <f t="shared" si="9"/>
        <v>0</v>
      </c>
      <c r="AY69" s="1">
        <f t="shared" si="12"/>
        <v>173284.93000499415</v>
      </c>
      <c r="AZ69" s="1">
        <f t="shared" si="13"/>
        <v>117908.5989513042</v>
      </c>
    </row>
    <row r="70" spans="2:52" x14ac:dyDescent="0.3">
      <c r="B70" s="1">
        <f t="shared" si="0"/>
        <v>6916</v>
      </c>
      <c r="C70" s="1">
        <v>57</v>
      </c>
      <c r="D70" s="1">
        <v>43082</v>
      </c>
      <c r="E70" s="1">
        <v>4515</v>
      </c>
      <c r="F70" s="1">
        <v>0</v>
      </c>
      <c r="G70" s="1">
        <v>2268</v>
      </c>
      <c r="H70" s="1">
        <v>0</v>
      </c>
      <c r="I70" s="1">
        <v>133</v>
      </c>
      <c r="J70" s="1">
        <v>48.03</v>
      </c>
      <c r="K70" s="1">
        <v>1.21</v>
      </c>
      <c r="L70" s="1">
        <v>22.3</v>
      </c>
      <c r="M70" s="1">
        <v>1.54</v>
      </c>
      <c r="N70" s="1">
        <v>2653</v>
      </c>
      <c r="O70" s="1">
        <v>4254</v>
      </c>
      <c r="P70" s="1">
        <v>3996</v>
      </c>
      <c r="Q70" s="1">
        <v>247</v>
      </c>
      <c r="R70" s="1">
        <v>11</v>
      </c>
      <c r="S70" s="1">
        <v>4039</v>
      </c>
      <c r="T70" s="1">
        <v>404</v>
      </c>
      <c r="U70" s="1">
        <v>0</v>
      </c>
      <c r="V70" s="1">
        <f t="shared" si="14"/>
        <v>-148</v>
      </c>
      <c r="W70" s="1">
        <f t="shared" si="15"/>
        <v>201</v>
      </c>
      <c r="X70" s="1">
        <f t="shared" si="15"/>
        <v>0</v>
      </c>
      <c r="Y70" s="1">
        <f t="shared" si="15"/>
        <v>10</v>
      </c>
      <c r="Z70" s="1">
        <f t="shared" si="16"/>
        <v>63</v>
      </c>
      <c r="AB70" s="13">
        <f t="shared" si="1"/>
        <v>1.9230769230769232E-2</v>
      </c>
      <c r="AC70" s="13">
        <f t="shared" si="2"/>
        <v>0.13832</v>
      </c>
      <c r="AD70" s="13">
        <f t="shared" si="3"/>
        <v>9.0300000000000005E-2</v>
      </c>
      <c r="AE70" s="13">
        <f t="shared" si="4"/>
        <v>4.5359999999999998E-2</v>
      </c>
      <c r="AF70" s="13">
        <f t="shared" si="5"/>
        <v>2.66E-3</v>
      </c>
      <c r="AG70" s="13">
        <f t="shared" si="6"/>
        <v>1.2600000000000001E-3</v>
      </c>
      <c r="AQ70" s="11">
        <f t="shared" si="20"/>
        <v>61</v>
      </c>
      <c r="AR70" s="11">
        <f t="shared" si="20"/>
        <v>57</v>
      </c>
      <c r="AS70" s="1">
        <f t="shared" si="7"/>
        <v>0</v>
      </c>
      <c r="AT70" s="107">
        <f>+EvolOf!H59</f>
        <v>0</v>
      </c>
      <c r="AU70" s="1">
        <f t="shared" si="8"/>
        <v>0</v>
      </c>
      <c r="AV70" s="1">
        <f t="shared" si="10"/>
        <v>0</v>
      </c>
      <c r="AW70" s="40">
        <f t="shared" si="11"/>
        <v>0</v>
      </c>
      <c r="AX70" s="1">
        <f t="shared" si="9"/>
        <v>0</v>
      </c>
      <c r="AY70" s="1">
        <f t="shared" si="12"/>
        <v>174877.94774763455</v>
      </c>
      <c r="AZ70" s="1">
        <f t="shared" si="13"/>
        <v>114166.27155589501</v>
      </c>
    </row>
    <row r="71" spans="2:52" x14ac:dyDescent="0.3">
      <c r="B71" s="1">
        <f t="shared" si="0"/>
        <v>6976</v>
      </c>
      <c r="C71" s="1">
        <v>58</v>
      </c>
      <c r="D71" s="1">
        <v>43022</v>
      </c>
      <c r="E71" s="1">
        <v>4353</v>
      </c>
      <c r="F71" s="1">
        <v>0</v>
      </c>
      <c r="G71" s="1">
        <v>2479</v>
      </c>
      <c r="H71" s="1">
        <v>0</v>
      </c>
      <c r="I71" s="1">
        <v>144</v>
      </c>
      <c r="J71" s="1">
        <v>47.7</v>
      </c>
      <c r="K71" s="1">
        <v>1.21</v>
      </c>
      <c r="L71" s="1">
        <v>22.5</v>
      </c>
      <c r="M71" s="1">
        <v>1.51</v>
      </c>
      <c r="N71" s="1">
        <v>2698</v>
      </c>
      <c r="O71" s="1">
        <v>4269</v>
      </c>
      <c r="P71" s="1">
        <v>4005</v>
      </c>
      <c r="Q71" s="1">
        <v>252</v>
      </c>
      <c r="R71" s="1">
        <v>11</v>
      </c>
      <c r="S71" s="1">
        <v>3910</v>
      </c>
      <c r="T71" s="1">
        <v>391</v>
      </c>
      <c r="U71" s="1">
        <v>0</v>
      </c>
      <c r="V71" s="1">
        <f t="shared" si="14"/>
        <v>-162</v>
      </c>
      <c r="W71" s="1">
        <f t="shared" si="15"/>
        <v>211</v>
      </c>
      <c r="X71" s="1">
        <f t="shared" si="15"/>
        <v>0</v>
      </c>
      <c r="Y71" s="1">
        <f t="shared" si="15"/>
        <v>11</v>
      </c>
      <c r="Z71" s="1">
        <f t="shared" si="16"/>
        <v>60</v>
      </c>
      <c r="AB71" s="13">
        <f t="shared" si="1"/>
        <v>2.0642201834862386E-2</v>
      </c>
      <c r="AC71" s="13">
        <f t="shared" si="2"/>
        <v>0.13952000000000001</v>
      </c>
      <c r="AD71" s="13">
        <f t="shared" si="3"/>
        <v>8.7059999999999998E-2</v>
      </c>
      <c r="AE71" s="13">
        <f t="shared" si="4"/>
        <v>4.9579999999999999E-2</v>
      </c>
      <c r="AF71" s="13">
        <f t="shared" si="5"/>
        <v>2.8800000000000002E-3</v>
      </c>
      <c r="AG71" s="13">
        <f t="shared" si="6"/>
        <v>1.1999999999999999E-3</v>
      </c>
      <c r="AQ71" s="11">
        <f t="shared" si="20"/>
        <v>62</v>
      </c>
      <c r="AR71" s="11">
        <f t="shared" si="20"/>
        <v>58</v>
      </c>
      <c r="AS71" s="1">
        <f t="shared" si="7"/>
        <v>0</v>
      </c>
      <c r="AT71" s="107">
        <f>+EvolOf!H60</f>
        <v>0</v>
      </c>
      <c r="AU71" s="1">
        <f t="shared" si="8"/>
        <v>0</v>
      </c>
      <c r="AV71" s="1">
        <f t="shared" si="10"/>
        <v>0</v>
      </c>
      <c r="AW71" s="40">
        <f t="shared" si="11"/>
        <v>0</v>
      </c>
      <c r="AX71" s="1">
        <f t="shared" si="9"/>
        <v>0</v>
      </c>
      <c r="AY71" s="1">
        <f t="shared" si="12"/>
        <v>176395.10750253015</v>
      </c>
      <c r="AZ71" s="1">
        <f t="shared" si="13"/>
        <v>110069.94021767686</v>
      </c>
    </row>
    <row r="72" spans="2:52" x14ac:dyDescent="0.3">
      <c r="B72" s="1">
        <f t="shared" si="0"/>
        <v>7034</v>
      </c>
      <c r="C72" s="1">
        <v>59</v>
      </c>
      <c r="D72" s="1">
        <v>42965</v>
      </c>
      <c r="E72" s="1">
        <v>4184</v>
      </c>
      <c r="F72" s="1">
        <v>0</v>
      </c>
      <c r="G72" s="1">
        <v>2694</v>
      </c>
      <c r="H72" s="1">
        <v>0</v>
      </c>
      <c r="I72" s="1">
        <v>156</v>
      </c>
      <c r="J72" s="1">
        <v>47.38</v>
      </c>
      <c r="K72" s="1">
        <v>1.21</v>
      </c>
      <c r="L72" s="1">
        <v>22.8</v>
      </c>
      <c r="M72" s="1">
        <v>1.49</v>
      </c>
      <c r="N72" s="1">
        <v>2743</v>
      </c>
      <c r="O72" s="1">
        <v>4280</v>
      </c>
      <c r="P72" s="1">
        <v>4011</v>
      </c>
      <c r="Q72" s="1">
        <v>258</v>
      </c>
      <c r="R72" s="1">
        <v>11</v>
      </c>
      <c r="S72" s="1">
        <v>3774</v>
      </c>
      <c r="T72" s="1">
        <v>377</v>
      </c>
      <c r="U72" s="1">
        <v>0</v>
      </c>
      <c r="V72" s="1">
        <f t="shared" si="14"/>
        <v>-169</v>
      </c>
      <c r="W72" s="1">
        <f t="shared" si="15"/>
        <v>215</v>
      </c>
      <c r="X72" s="1">
        <f t="shared" si="15"/>
        <v>0</v>
      </c>
      <c r="Y72" s="1">
        <f t="shared" si="15"/>
        <v>12</v>
      </c>
      <c r="Z72" s="1">
        <f t="shared" si="16"/>
        <v>58</v>
      </c>
      <c r="AB72" s="13">
        <f t="shared" si="1"/>
        <v>2.2177992607335797E-2</v>
      </c>
      <c r="AC72" s="13">
        <f t="shared" si="2"/>
        <v>0.14068</v>
      </c>
      <c r="AD72" s="13">
        <f t="shared" si="3"/>
        <v>8.3680000000000004E-2</v>
      </c>
      <c r="AE72" s="13">
        <f t="shared" si="4"/>
        <v>5.3879999999999997E-2</v>
      </c>
      <c r="AF72" s="13">
        <f t="shared" si="5"/>
        <v>3.1199999999999999E-3</v>
      </c>
      <c r="AG72" s="13">
        <f t="shared" si="6"/>
        <v>1.16E-3</v>
      </c>
      <c r="AQ72" s="11">
        <f t="shared" si="20"/>
        <v>63</v>
      </c>
      <c r="AR72" s="11">
        <f t="shared" si="20"/>
        <v>59</v>
      </c>
      <c r="AS72" s="1">
        <f t="shared" si="7"/>
        <v>0</v>
      </c>
      <c r="AT72" s="107">
        <f>+EvolOf!H61</f>
        <v>0</v>
      </c>
      <c r="AU72" s="1">
        <f t="shared" si="8"/>
        <v>0</v>
      </c>
      <c r="AV72" s="1">
        <f t="shared" si="10"/>
        <v>0</v>
      </c>
      <c r="AW72" s="40">
        <f t="shared" si="11"/>
        <v>0</v>
      </c>
      <c r="AX72" s="1">
        <f t="shared" si="9"/>
        <v>0</v>
      </c>
      <c r="AY72" s="1">
        <f t="shared" si="12"/>
        <v>177861.69526559592</v>
      </c>
      <c r="AZ72" s="1">
        <f t="shared" si="13"/>
        <v>105796.60690805421</v>
      </c>
    </row>
    <row r="73" spans="2:52" x14ac:dyDescent="0.3">
      <c r="B73" s="1">
        <f t="shared" si="0"/>
        <v>7088</v>
      </c>
      <c r="C73" s="1">
        <v>60</v>
      </c>
      <c r="D73" s="1">
        <v>42911</v>
      </c>
      <c r="E73" s="1">
        <v>4005</v>
      </c>
      <c r="F73" s="1">
        <v>0</v>
      </c>
      <c r="G73" s="1">
        <v>2916</v>
      </c>
      <c r="H73" s="1">
        <v>0</v>
      </c>
      <c r="I73" s="1">
        <v>167</v>
      </c>
      <c r="J73" s="1">
        <v>47.08</v>
      </c>
      <c r="K73" s="1">
        <v>1.2</v>
      </c>
      <c r="L73" s="1">
        <v>23</v>
      </c>
      <c r="M73" s="1">
        <v>1.46</v>
      </c>
      <c r="N73" s="1">
        <v>2784</v>
      </c>
      <c r="O73" s="1">
        <v>4294</v>
      </c>
      <c r="P73" s="1">
        <v>4017</v>
      </c>
      <c r="Q73" s="1">
        <v>266</v>
      </c>
      <c r="R73" s="1">
        <v>11</v>
      </c>
      <c r="S73" s="1">
        <v>3623</v>
      </c>
      <c r="T73" s="1">
        <v>362</v>
      </c>
      <c r="U73" s="1">
        <v>0</v>
      </c>
      <c r="V73" s="1">
        <f t="shared" si="14"/>
        <v>-179</v>
      </c>
      <c r="W73" s="1">
        <f t="shared" si="15"/>
        <v>222</v>
      </c>
      <c r="X73" s="1">
        <f t="shared" si="15"/>
        <v>0</v>
      </c>
      <c r="Y73" s="1">
        <f t="shared" si="15"/>
        <v>11</v>
      </c>
      <c r="Z73" s="1">
        <f t="shared" si="16"/>
        <v>54</v>
      </c>
      <c r="AB73" s="13">
        <f t="shared" si="1"/>
        <v>2.3560948081264108E-2</v>
      </c>
      <c r="AC73" s="13">
        <f t="shared" si="2"/>
        <v>0.14176</v>
      </c>
      <c r="AD73" s="13">
        <f t="shared" si="3"/>
        <v>8.0100000000000005E-2</v>
      </c>
      <c r="AE73" s="13">
        <f t="shared" si="4"/>
        <v>5.8319999999999997E-2</v>
      </c>
      <c r="AF73" s="13">
        <f t="shared" si="5"/>
        <v>3.3400000000000001E-3</v>
      </c>
      <c r="AG73" s="13">
        <f t="shared" si="6"/>
        <v>1.08E-3</v>
      </c>
      <c r="AQ73" s="11">
        <f t="shared" si="20"/>
        <v>64</v>
      </c>
      <c r="AR73" s="11">
        <f t="shared" si="20"/>
        <v>60</v>
      </c>
      <c r="AS73" s="1">
        <f t="shared" si="7"/>
        <v>0</v>
      </c>
      <c r="AT73" s="107">
        <f>+EvolOf!H62</f>
        <v>0</v>
      </c>
      <c r="AU73" s="1">
        <f t="shared" si="8"/>
        <v>0</v>
      </c>
      <c r="AV73" s="1">
        <f t="shared" si="10"/>
        <v>0</v>
      </c>
      <c r="AW73" s="40">
        <f t="shared" si="11"/>
        <v>0</v>
      </c>
      <c r="AX73" s="1">
        <f t="shared" si="9"/>
        <v>0</v>
      </c>
      <c r="AY73" s="1">
        <f t="shared" si="12"/>
        <v>179227.13904500197</v>
      </c>
      <c r="AZ73" s="1">
        <f t="shared" si="13"/>
        <v>101270.4136392823</v>
      </c>
    </row>
    <row r="74" spans="2:52" x14ac:dyDescent="0.3">
      <c r="B74" s="1">
        <f t="shared" si="0"/>
        <v>7139</v>
      </c>
      <c r="C74" s="1">
        <v>61</v>
      </c>
      <c r="D74" s="1">
        <v>42860</v>
      </c>
      <c r="E74" s="1">
        <v>3813</v>
      </c>
      <c r="F74" s="1">
        <v>0</v>
      </c>
      <c r="G74" s="1">
        <v>3147</v>
      </c>
      <c r="H74" s="1">
        <v>0</v>
      </c>
      <c r="I74" s="1">
        <v>179</v>
      </c>
      <c r="J74" s="1">
        <v>46.78</v>
      </c>
      <c r="K74" s="1">
        <v>1.2</v>
      </c>
      <c r="L74" s="1">
        <v>23.3</v>
      </c>
      <c r="M74" s="1">
        <v>1.44</v>
      </c>
      <c r="N74" s="1">
        <v>2823</v>
      </c>
      <c r="O74" s="1">
        <v>4305</v>
      </c>
      <c r="P74" s="1">
        <v>4020</v>
      </c>
      <c r="Q74" s="1">
        <v>274</v>
      </c>
      <c r="R74" s="1">
        <v>11</v>
      </c>
      <c r="S74" s="1">
        <v>3457</v>
      </c>
      <c r="T74" s="1">
        <v>346</v>
      </c>
      <c r="U74" s="1">
        <v>0</v>
      </c>
      <c r="V74" s="1">
        <f t="shared" si="14"/>
        <v>-192</v>
      </c>
      <c r="W74" s="1">
        <f t="shared" si="15"/>
        <v>231</v>
      </c>
      <c r="X74" s="1">
        <f t="shared" si="15"/>
        <v>0</v>
      </c>
      <c r="Y74" s="1">
        <f t="shared" si="15"/>
        <v>12</v>
      </c>
      <c r="Z74" s="1">
        <f t="shared" si="16"/>
        <v>51</v>
      </c>
      <c r="AB74" s="13">
        <f t="shared" si="1"/>
        <v>2.507353971144418E-2</v>
      </c>
      <c r="AC74" s="13">
        <f t="shared" si="2"/>
        <v>0.14277999999999999</v>
      </c>
      <c r="AD74" s="13">
        <f t="shared" si="3"/>
        <v>7.6259999999999994E-2</v>
      </c>
      <c r="AE74" s="13">
        <f t="shared" si="4"/>
        <v>6.2939999999999996E-2</v>
      </c>
      <c r="AF74" s="13">
        <f t="shared" si="5"/>
        <v>3.5799999999999998E-3</v>
      </c>
      <c r="AG74" s="13">
        <f t="shared" si="6"/>
        <v>1.0200000000000001E-3</v>
      </c>
      <c r="AQ74" s="11">
        <f t="shared" si="20"/>
        <v>65</v>
      </c>
      <c r="AR74" s="11">
        <f t="shared" si="20"/>
        <v>61</v>
      </c>
      <c r="AS74" s="1">
        <f t="shared" si="7"/>
        <v>0</v>
      </c>
      <c r="AT74" s="107">
        <f>+EvolOf!H63</f>
        <v>0</v>
      </c>
      <c r="AU74" s="1">
        <f t="shared" si="8"/>
        <v>0</v>
      </c>
      <c r="AV74" s="1">
        <f t="shared" si="10"/>
        <v>0</v>
      </c>
      <c r="AW74" s="40">
        <f t="shared" si="11"/>
        <v>0</v>
      </c>
      <c r="AX74" s="1">
        <f t="shared" si="9"/>
        <v>0</v>
      </c>
      <c r="AY74" s="1">
        <f t="shared" si="12"/>
        <v>180516.72483666326</v>
      </c>
      <c r="AZ74" s="1">
        <f t="shared" si="13"/>
        <v>96415.50242361633</v>
      </c>
    </row>
    <row r="75" spans="2:52" x14ac:dyDescent="0.3">
      <c r="B75" s="1">
        <f t="shared" si="0"/>
        <v>7185</v>
      </c>
      <c r="C75" s="1">
        <v>62</v>
      </c>
      <c r="D75" s="1">
        <v>42813</v>
      </c>
      <c r="E75" s="1">
        <v>3608</v>
      </c>
      <c r="F75" s="1">
        <v>0</v>
      </c>
      <c r="G75" s="1">
        <v>3385</v>
      </c>
      <c r="H75" s="1">
        <v>0</v>
      </c>
      <c r="I75" s="1">
        <v>192</v>
      </c>
      <c r="J75" s="1">
        <v>46.5</v>
      </c>
      <c r="K75" s="1">
        <v>1.2</v>
      </c>
      <c r="L75" s="1">
        <v>23.5</v>
      </c>
      <c r="M75" s="1">
        <v>1.41</v>
      </c>
      <c r="N75" s="1">
        <v>2859</v>
      </c>
      <c r="O75" s="1">
        <v>4316</v>
      </c>
      <c r="P75" s="1">
        <v>4020</v>
      </c>
      <c r="Q75" s="1">
        <v>285</v>
      </c>
      <c r="R75" s="1">
        <v>11</v>
      </c>
      <c r="S75" s="1">
        <v>3276</v>
      </c>
      <c r="T75" s="1">
        <v>329</v>
      </c>
      <c r="U75" s="1">
        <v>0</v>
      </c>
      <c r="V75" s="1">
        <f t="shared" si="14"/>
        <v>-205</v>
      </c>
      <c r="W75" s="1">
        <f t="shared" si="15"/>
        <v>238</v>
      </c>
      <c r="X75" s="1">
        <f t="shared" si="15"/>
        <v>0</v>
      </c>
      <c r="Y75" s="1">
        <f t="shared" si="15"/>
        <v>13</v>
      </c>
      <c r="Z75" s="1">
        <f t="shared" si="16"/>
        <v>46</v>
      </c>
      <c r="AB75" s="13">
        <f t="shared" si="1"/>
        <v>2.6722338204592903E-2</v>
      </c>
      <c r="AC75" s="13">
        <f t="shared" si="2"/>
        <v>0.14369999999999999</v>
      </c>
      <c r="AD75" s="13">
        <f t="shared" si="3"/>
        <v>7.2160000000000002E-2</v>
      </c>
      <c r="AE75" s="13">
        <f t="shared" si="4"/>
        <v>6.7699999999999996E-2</v>
      </c>
      <c r="AF75" s="13">
        <f t="shared" si="5"/>
        <v>3.8400000000000001E-3</v>
      </c>
      <c r="AG75" s="13">
        <f t="shared" si="6"/>
        <v>9.2000000000000003E-4</v>
      </c>
      <c r="AQ75" s="11">
        <f t="shared" si="20"/>
        <v>66</v>
      </c>
      <c r="AR75" s="11">
        <f t="shared" si="20"/>
        <v>62</v>
      </c>
      <c r="AS75" s="1">
        <f t="shared" si="7"/>
        <v>0</v>
      </c>
      <c r="AT75" s="107">
        <f>+EvolOf!H64</f>
        <v>0</v>
      </c>
      <c r="AU75" s="1">
        <f t="shared" si="8"/>
        <v>0</v>
      </c>
      <c r="AV75" s="1">
        <f t="shared" si="10"/>
        <v>0</v>
      </c>
      <c r="AW75" s="40">
        <f t="shared" si="11"/>
        <v>0</v>
      </c>
      <c r="AX75" s="1">
        <f t="shared" si="9"/>
        <v>0</v>
      </c>
      <c r="AY75" s="1">
        <f t="shared" si="12"/>
        <v>181679.88064874988</v>
      </c>
      <c r="AZ75" s="1">
        <f t="shared" si="13"/>
        <v>91231.873261056302</v>
      </c>
    </row>
    <row r="76" spans="2:52" x14ac:dyDescent="0.3">
      <c r="B76" s="1">
        <f t="shared" si="0"/>
        <v>7232</v>
      </c>
      <c r="C76" s="1">
        <v>63</v>
      </c>
      <c r="D76" s="1">
        <v>42767</v>
      </c>
      <c r="E76" s="1">
        <v>3402</v>
      </c>
      <c r="F76" s="1">
        <v>0</v>
      </c>
      <c r="G76" s="1">
        <v>3626</v>
      </c>
      <c r="H76" s="1">
        <v>0</v>
      </c>
      <c r="I76" s="1">
        <v>204</v>
      </c>
      <c r="J76" s="1">
        <v>46.23</v>
      </c>
      <c r="K76" s="1">
        <v>1.2</v>
      </c>
      <c r="L76" s="1">
        <v>23.7</v>
      </c>
      <c r="M76" s="1">
        <v>1.38</v>
      </c>
      <c r="N76" s="1">
        <v>2895</v>
      </c>
      <c r="O76" s="1">
        <v>4326</v>
      </c>
      <c r="P76" s="1">
        <v>4016</v>
      </c>
      <c r="Q76" s="1">
        <v>298</v>
      </c>
      <c r="R76" s="1">
        <v>11</v>
      </c>
      <c r="S76" s="1">
        <v>3087</v>
      </c>
      <c r="T76" s="1">
        <v>310</v>
      </c>
      <c r="U76" s="1">
        <v>0</v>
      </c>
      <c r="V76" s="1">
        <f t="shared" si="14"/>
        <v>-206</v>
      </c>
      <c r="W76" s="1">
        <f t="shared" si="15"/>
        <v>241</v>
      </c>
      <c r="X76" s="1">
        <f t="shared" si="15"/>
        <v>0</v>
      </c>
      <c r="Y76" s="1">
        <f t="shared" si="15"/>
        <v>12</v>
      </c>
      <c r="Z76" s="1">
        <f t="shared" si="16"/>
        <v>47</v>
      </c>
      <c r="AB76" s="13">
        <f t="shared" si="1"/>
        <v>2.820796460176991E-2</v>
      </c>
      <c r="AC76" s="13">
        <f t="shared" si="2"/>
        <v>0.14463999999999999</v>
      </c>
      <c r="AD76" s="13">
        <f t="shared" si="3"/>
        <v>6.8040000000000003E-2</v>
      </c>
      <c r="AE76" s="13">
        <f t="shared" si="4"/>
        <v>7.2520000000000001E-2</v>
      </c>
      <c r="AF76" s="13">
        <f t="shared" si="5"/>
        <v>4.0800000000000003E-3</v>
      </c>
      <c r="AG76" s="13">
        <f t="shared" si="6"/>
        <v>9.3999999999999997E-4</v>
      </c>
      <c r="AQ76" s="11">
        <f t="shared" si="20"/>
        <v>67</v>
      </c>
      <c r="AR76" s="11">
        <f t="shared" si="20"/>
        <v>63</v>
      </c>
      <c r="AS76" s="1">
        <f t="shared" si="7"/>
        <v>0</v>
      </c>
      <c r="AT76" s="107">
        <f>+EvolOf!H65</f>
        <v>0</v>
      </c>
      <c r="AU76" s="1">
        <f t="shared" si="8"/>
        <v>0</v>
      </c>
      <c r="AV76" s="1">
        <f t="shared" si="10"/>
        <v>0</v>
      </c>
      <c r="AW76" s="40">
        <f t="shared" si="11"/>
        <v>0</v>
      </c>
      <c r="AX76" s="1">
        <f t="shared" si="9"/>
        <v>0</v>
      </c>
      <c r="AY76" s="1">
        <f t="shared" si="12"/>
        <v>182868.32245675146</v>
      </c>
      <c r="AZ76" s="1">
        <f t="shared" si="13"/>
        <v>86022.958102581368</v>
      </c>
    </row>
    <row r="77" spans="2:52" x14ac:dyDescent="0.3">
      <c r="B77" s="1">
        <f t="shared" si="0"/>
        <v>7271</v>
      </c>
      <c r="C77" s="1">
        <v>64</v>
      </c>
      <c r="D77" s="1">
        <v>42728</v>
      </c>
      <c r="E77" s="1">
        <v>3189</v>
      </c>
      <c r="F77" s="1">
        <v>0</v>
      </c>
      <c r="G77" s="1">
        <v>3867</v>
      </c>
      <c r="H77" s="1">
        <v>0</v>
      </c>
      <c r="I77" s="1">
        <v>215</v>
      </c>
      <c r="J77" s="1">
        <v>45.96</v>
      </c>
      <c r="K77" s="1">
        <v>1.19</v>
      </c>
      <c r="L77" s="1">
        <v>24</v>
      </c>
      <c r="M77" s="1">
        <v>1.36</v>
      </c>
      <c r="N77" s="1">
        <v>2927</v>
      </c>
      <c r="O77" s="1">
        <v>4334</v>
      </c>
      <c r="P77" s="1">
        <v>4010</v>
      </c>
      <c r="Q77" s="1">
        <v>312</v>
      </c>
      <c r="R77" s="1">
        <v>11</v>
      </c>
      <c r="S77" s="1">
        <v>2895</v>
      </c>
      <c r="T77" s="1">
        <v>290</v>
      </c>
      <c r="U77" s="1">
        <v>0</v>
      </c>
      <c r="V77" s="1">
        <f t="shared" si="14"/>
        <v>-213</v>
      </c>
      <c r="W77" s="1">
        <f t="shared" si="15"/>
        <v>241</v>
      </c>
      <c r="X77" s="1">
        <f t="shared" si="15"/>
        <v>0</v>
      </c>
      <c r="Y77" s="1">
        <f t="shared" si="15"/>
        <v>11</v>
      </c>
      <c r="Z77" s="1">
        <f t="shared" si="16"/>
        <v>39</v>
      </c>
      <c r="AB77" s="13">
        <f t="shared" si="1"/>
        <v>2.9569522761655892E-2</v>
      </c>
      <c r="AC77" s="13">
        <f t="shared" si="2"/>
        <v>0.14541999999999999</v>
      </c>
      <c r="AD77" s="13">
        <f t="shared" si="3"/>
        <v>6.3780000000000003E-2</v>
      </c>
      <c r="AE77" s="13">
        <f t="shared" si="4"/>
        <v>7.7340000000000006E-2</v>
      </c>
      <c r="AF77" s="13">
        <f t="shared" si="5"/>
        <v>4.3E-3</v>
      </c>
      <c r="AG77" s="13">
        <f t="shared" si="6"/>
        <v>7.7999999999999999E-4</v>
      </c>
      <c r="AQ77" s="11">
        <f t="shared" si="20"/>
        <v>68</v>
      </c>
      <c r="AR77" s="11">
        <f t="shared" si="20"/>
        <v>64</v>
      </c>
      <c r="AS77" s="1">
        <f t="shared" si="7"/>
        <v>0</v>
      </c>
      <c r="AT77" s="107">
        <f>+EvolOf!H66</f>
        <v>0</v>
      </c>
      <c r="AU77" s="1">
        <f t="shared" si="8"/>
        <v>0</v>
      </c>
      <c r="AV77" s="1">
        <f t="shared" si="10"/>
        <v>0</v>
      </c>
      <c r="AW77" s="40">
        <f t="shared" si="11"/>
        <v>0</v>
      </c>
      <c r="AX77" s="1">
        <f t="shared" si="9"/>
        <v>0</v>
      </c>
      <c r="AY77" s="1">
        <f t="shared" si="12"/>
        <v>183854.4762974336</v>
      </c>
      <c r="AZ77" s="1">
        <f t="shared" si="13"/>
        <v>80637.040972701929</v>
      </c>
    </row>
    <row r="78" spans="2:52" x14ac:dyDescent="0.3">
      <c r="B78" s="1">
        <f t="shared" ref="B78:B141" si="21">IF(C78="",NA(),E78+G78+H78+I78)</f>
        <v>7308</v>
      </c>
      <c r="C78" s="1">
        <v>65</v>
      </c>
      <c r="D78" s="1">
        <v>42689</v>
      </c>
      <c r="E78" s="1">
        <v>2973</v>
      </c>
      <c r="F78" s="1">
        <v>0</v>
      </c>
      <c r="G78" s="1">
        <v>4108</v>
      </c>
      <c r="H78" s="1">
        <v>0</v>
      </c>
      <c r="I78" s="1">
        <v>227</v>
      </c>
      <c r="J78" s="1">
        <v>45.71</v>
      </c>
      <c r="K78" s="1">
        <v>1.19</v>
      </c>
      <c r="L78" s="1">
        <v>24.2</v>
      </c>
      <c r="M78" s="1">
        <v>1.34</v>
      </c>
      <c r="N78" s="1">
        <v>2957</v>
      </c>
      <c r="O78" s="1">
        <v>4343</v>
      </c>
      <c r="P78" s="1">
        <v>4003</v>
      </c>
      <c r="Q78" s="1">
        <v>327</v>
      </c>
      <c r="R78" s="1">
        <v>11</v>
      </c>
      <c r="S78" s="1">
        <v>2698</v>
      </c>
      <c r="T78" s="1">
        <v>271</v>
      </c>
      <c r="U78" s="1">
        <v>0</v>
      </c>
      <c r="V78" s="1">
        <f t="shared" si="14"/>
        <v>-216</v>
      </c>
      <c r="W78" s="1">
        <f t="shared" si="15"/>
        <v>241</v>
      </c>
      <c r="X78" s="1">
        <f t="shared" si="15"/>
        <v>0</v>
      </c>
      <c r="Y78" s="1">
        <f t="shared" si="15"/>
        <v>12</v>
      </c>
      <c r="Z78" s="1">
        <f t="shared" si="16"/>
        <v>37</v>
      </c>
      <c r="AB78" s="13">
        <f t="shared" ref="AB78:AB141" si="22">IF(OR(ISNA(B78),B78=0),NA(),I78/B78)</f>
        <v>3.106185002736727E-2</v>
      </c>
      <c r="AC78" s="13">
        <f t="shared" ref="AC78:AC141" si="23">IF(OR(ISNA(B78),B78=0),NA(),B78/$AC$11)</f>
        <v>0.14616000000000001</v>
      </c>
      <c r="AD78" s="13">
        <f t="shared" ref="AD78:AD141" si="24">IF(OR(ISNA(B78),B78=0),NA(),E78/$AC$11)</f>
        <v>5.9459999999999999E-2</v>
      </c>
      <c r="AE78" s="13">
        <f t="shared" ref="AE78:AE141" si="25">IF(OR(ISNA(B78),B78=0),NA(),G78/$AC$11)</f>
        <v>8.2159999999999997E-2</v>
      </c>
      <c r="AF78" s="13">
        <f t="shared" ref="AF78:AF141" si="26">IF(OR(ISNA(B78),B78=0),NA(),I78/$AC$11)</f>
        <v>4.5399999999999998E-3</v>
      </c>
      <c r="AG78" s="13">
        <f t="shared" ref="AG78:AG141" si="27">+IF(OR(ISNA(B78),B78=0),NA(),Z78/$AC$11)</f>
        <v>7.3999999999999999E-4</v>
      </c>
      <c r="AQ78" s="11">
        <f t="shared" si="20"/>
        <v>69</v>
      </c>
      <c r="AR78" s="11">
        <f t="shared" si="20"/>
        <v>65</v>
      </c>
      <c r="AS78" s="1">
        <f t="shared" ref="AS78:AS88" si="28">IF(OR(AQ78&lt;$BB$12,AQ78&gt;$BD$12),0,$BB$14*B78)</f>
        <v>0</v>
      </c>
      <c r="AT78" s="107">
        <f>+EvolOf!H67</f>
        <v>0</v>
      </c>
      <c r="AU78" s="1">
        <f t="shared" ref="AU78:AU88" si="29">IF(OR(AQ78&lt;$BB$12,AQ78&gt;$BD$12),0,IF(AQ78&gt;$BD$12,0,VLOOKUP(AQ78,$AR$14:$AT$87,3)))</f>
        <v>0</v>
      </c>
      <c r="AV78" s="1">
        <f t="shared" si="10"/>
        <v>0</v>
      </c>
      <c r="AW78" s="40">
        <f t="shared" si="11"/>
        <v>0</v>
      </c>
      <c r="AX78" s="1">
        <f t="shared" ref="AX78:AX88" si="30">+AV78*AV78</f>
        <v>0</v>
      </c>
      <c r="AY78" s="1">
        <f t="shared" si="12"/>
        <v>184790.05814628588</v>
      </c>
      <c r="AZ78" s="1">
        <f t="shared" si="13"/>
        <v>75175.265855077712</v>
      </c>
    </row>
    <row r="79" spans="2:52" x14ac:dyDescent="0.3">
      <c r="B79" s="1">
        <f t="shared" si="21"/>
        <v>7343</v>
      </c>
      <c r="C79" s="1">
        <v>66</v>
      </c>
      <c r="D79" s="1">
        <v>42656</v>
      </c>
      <c r="E79" s="1">
        <v>2754</v>
      </c>
      <c r="F79" s="1">
        <v>0</v>
      </c>
      <c r="G79" s="1">
        <v>4350</v>
      </c>
      <c r="H79" s="1">
        <v>0</v>
      </c>
      <c r="I79" s="1">
        <v>239</v>
      </c>
      <c r="J79" s="1">
        <v>45.46</v>
      </c>
      <c r="K79" s="1">
        <v>1.19</v>
      </c>
      <c r="L79" s="1">
        <v>24.4</v>
      </c>
      <c r="M79" s="1">
        <v>1.32</v>
      </c>
      <c r="N79" s="1">
        <v>2984</v>
      </c>
      <c r="O79" s="1">
        <v>4349</v>
      </c>
      <c r="P79" s="1">
        <v>3990</v>
      </c>
      <c r="Q79" s="1">
        <v>347</v>
      </c>
      <c r="R79" s="1">
        <v>11</v>
      </c>
      <c r="S79" s="1">
        <v>2499</v>
      </c>
      <c r="T79" s="1">
        <v>250</v>
      </c>
      <c r="U79" s="1">
        <v>0</v>
      </c>
      <c r="V79" s="1">
        <f t="shared" si="14"/>
        <v>-219</v>
      </c>
      <c r="W79" s="1">
        <f t="shared" si="15"/>
        <v>242</v>
      </c>
      <c r="X79" s="1">
        <f t="shared" si="15"/>
        <v>0</v>
      </c>
      <c r="Y79" s="1">
        <f t="shared" si="15"/>
        <v>12</v>
      </c>
      <c r="Z79" s="1">
        <f t="shared" si="16"/>
        <v>35</v>
      </c>
      <c r="AB79" s="13">
        <f t="shared" si="22"/>
        <v>3.2548004902628352E-2</v>
      </c>
      <c r="AC79" s="13">
        <f t="shared" si="23"/>
        <v>0.14685999999999999</v>
      </c>
      <c r="AD79" s="13">
        <f t="shared" si="24"/>
        <v>5.5079999999999997E-2</v>
      </c>
      <c r="AE79" s="13">
        <f t="shared" si="25"/>
        <v>8.6999999999999994E-2</v>
      </c>
      <c r="AF79" s="13">
        <f t="shared" si="26"/>
        <v>4.7800000000000004E-3</v>
      </c>
      <c r="AG79" s="13">
        <f t="shared" si="27"/>
        <v>6.9999999999999999E-4</v>
      </c>
      <c r="AQ79" s="11">
        <f t="shared" si="20"/>
        <v>70</v>
      </c>
      <c r="AR79" s="11">
        <f t="shared" si="20"/>
        <v>66</v>
      </c>
      <c r="AS79" s="1">
        <f t="shared" si="28"/>
        <v>0</v>
      </c>
      <c r="AT79" s="107">
        <f>+EvolOf!H68</f>
        <v>0</v>
      </c>
      <c r="AU79" s="1">
        <f t="shared" si="29"/>
        <v>0</v>
      </c>
      <c r="AV79" s="1">
        <f t="shared" ref="AV79:AV88" si="31">+AS79-AU79</f>
        <v>0</v>
      </c>
      <c r="AW79" s="40">
        <f t="shared" ref="AW79:AW88" si="32">IF(AU79=0,0,AS79/AU79-1)</f>
        <v>0</v>
      </c>
      <c r="AX79" s="1">
        <f t="shared" si="30"/>
        <v>0</v>
      </c>
      <c r="AY79" s="1">
        <f t="shared" ref="AY79:AY88" si="33">+$BB$14*B79</f>
        <v>185675.06800330832</v>
      </c>
      <c r="AZ79" s="1">
        <f t="shared" ref="AZ79:AZ88" si="34">+$BB$14*E79</f>
        <v>69637.632749708719</v>
      </c>
    </row>
    <row r="80" spans="2:52" x14ac:dyDescent="0.3">
      <c r="B80" s="1">
        <f t="shared" si="21"/>
        <v>7376</v>
      </c>
      <c r="C80" s="1">
        <v>67</v>
      </c>
      <c r="D80" s="1">
        <v>42622</v>
      </c>
      <c r="E80" s="1">
        <v>2549</v>
      </c>
      <c r="F80" s="1">
        <v>0</v>
      </c>
      <c r="G80" s="1">
        <v>4576</v>
      </c>
      <c r="H80" s="1">
        <v>0</v>
      </c>
      <c r="I80" s="1">
        <v>251</v>
      </c>
      <c r="J80" s="1">
        <v>45.22</v>
      </c>
      <c r="K80" s="1">
        <v>1.19</v>
      </c>
      <c r="L80" s="1">
        <v>24.6</v>
      </c>
      <c r="M80" s="1">
        <v>1.29</v>
      </c>
      <c r="N80" s="1">
        <v>3010</v>
      </c>
      <c r="O80" s="1">
        <v>4357</v>
      </c>
      <c r="P80" s="1">
        <v>3978</v>
      </c>
      <c r="Q80" s="1">
        <v>365</v>
      </c>
      <c r="R80" s="1">
        <v>12</v>
      </c>
      <c r="S80" s="1">
        <v>2311</v>
      </c>
      <c r="T80" s="1">
        <v>233</v>
      </c>
      <c r="U80" s="1">
        <v>0</v>
      </c>
      <c r="V80" s="1">
        <f t="shared" ref="V80:V143" si="35">IF($C80="","",E80-E79)</f>
        <v>-205</v>
      </c>
      <c r="W80" s="1">
        <f t="shared" ref="W80:Y143" si="36">IF($C80="","",G80-G79)</f>
        <v>226</v>
      </c>
      <c r="X80" s="1">
        <f t="shared" si="36"/>
        <v>0</v>
      </c>
      <c r="Y80" s="1">
        <f t="shared" si="36"/>
        <v>12</v>
      </c>
      <c r="Z80" s="1">
        <f t="shared" ref="Z80:Z143" si="37">IF(OR($C80="",ISNA($C80)),NA(),V80+W80+X80+Y80)</f>
        <v>33</v>
      </c>
      <c r="AB80" s="13">
        <f t="shared" si="22"/>
        <v>3.4029284164859001E-2</v>
      </c>
      <c r="AC80" s="13">
        <f t="shared" si="23"/>
        <v>0.14752000000000001</v>
      </c>
      <c r="AD80" s="13">
        <f t="shared" si="24"/>
        <v>5.0979999999999998E-2</v>
      </c>
      <c r="AE80" s="13">
        <f t="shared" si="25"/>
        <v>9.1520000000000004E-2</v>
      </c>
      <c r="AF80" s="13">
        <f t="shared" si="26"/>
        <v>5.0200000000000002E-3</v>
      </c>
      <c r="AG80" s="13">
        <f t="shared" si="27"/>
        <v>6.6E-4</v>
      </c>
      <c r="AQ80" s="11">
        <f t="shared" ref="AQ80:AR95" si="38">+AQ79+1</f>
        <v>71</v>
      </c>
      <c r="AR80" s="11">
        <f t="shared" si="38"/>
        <v>67</v>
      </c>
      <c r="AS80" s="1">
        <f t="shared" si="28"/>
        <v>0</v>
      </c>
      <c r="AT80" s="107">
        <f>+EvolOf!H69</f>
        <v>0</v>
      </c>
      <c r="AU80" s="1">
        <f t="shared" si="29"/>
        <v>0</v>
      </c>
      <c r="AV80" s="1">
        <f t="shared" si="31"/>
        <v>0</v>
      </c>
      <c r="AW80" s="40">
        <f t="shared" si="32"/>
        <v>0</v>
      </c>
      <c r="AX80" s="1">
        <f t="shared" si="30"/>
        <v>0</v>
      </c>
      <c r="AY80" s="1">
        <f t="shared" si="33"/>
        <v>186509.50586850091</v>
      </c>
      <c r="AZ80" s="1">
        <f t="shared" si="34"/>
        <v>64454.003587148705</v>
      </c>
    </row>
    <row r="81" spans="1:66" x14ac:dyDescent="0.3">
      <c r="B81" s="1">
        <f t="shared" si="21"/>
        <v>7406</v>
      </c>
      <c r="C81" s="1">
        <v>68</v>
      </c>
      <c r="D81" s="1">
        <v>42592</v>
      </c>
      <c r="E81" s="1">
        <v>2341</v>
      </c>
      <c r="F81" s="1">
        <v>0</v>
      </c>
      <c r="G81" s="1">
        <v>4803</v>
      </c>
      <c r="H81" s="1">
        <v>0</v>
      </c>
      <c r="I81" s="1">
        <v>262</v>
      </c>
      <c r="J81" s="1">
        <v>44.99</v>
      </c>
      <c r="K81" s="1">
        <v>1.19</v>
      </c>
      <c r="L81" s="1">
        <v>24.7</v>
      </c>
      <c r="M81" s="1">
        <v>1.26</v>
      </c>
      <c r="N81" s="1">
        <v>3034</v>
      </c>
      <c r="O81" s="1">
        <v>4363</v>
      </c>
      <c r="P81" s="1">
        <v>3962</v>
      </c>
      <c r="Q81" s="1">
        <v>388</v>
      </c>
      <c r="R81" s="1">
        <v>12</v>
      </c>
      <c r="S81" s="1">
        <v>2120</v>
      </c>
      <c r="T81" s="1">
        <v>213</v>
      </c>
      <c r="U81" s="1">
        <v>0</v>
      </c>
      <c r="V81" s="1">
        <f t="shared" si="35"/>
        <v>-208</v>
      </c>
      <c r="W81" s="1">
        <f t="shared" si="36"/>
        <v>227</v>
      </c>
      <c r="X81" s="1">
        <f t="shared" si="36"/>
        <v>0</v>
      </c>
      <c r="Y81" s="1">
        <f t="shared" si="36"/>
        <v>11</v>
      </c>
      <c r="Z81" s="1">
        <f t="shared" si="37"/>
        <v>30</v>
      </c>
      <c r="AB81" s="13">
        <f t="shared" si="22"/>
        <v>3.5376721577099646E-2</v>
      </c>
      <c r="AC81" s="13">
        <f t="shared" si="23"/>
        <v>0.14812</v>
      </c>
      <c r="AD81" s="13">
        <f t="shared" si="24"/>
        <v>4.6820000000000001E-2</v>
      </c>
      <c r="AE81" s="13">
        <f t="shared" si="25"/>
        <v>9.6060000000000006E-2</v>
      </c>
      <c r="AF81" s="13">
        <f t="shared" si="26"/>
        <v>5.2399999999999999E-3</v>
      </c>
      <c r="AG81" s="13">
        <f t="shared" si="27"/>
        <v>5.9999999999999995E-4</v>
      </c>
      <c r="AQ81" s="11">
        <f t="shared" si="38"/>
        <v>72</v>
      </c>
      <c r="AR81" s="11">
        <f t="shared" si="38"/>
        <v>68</v>
      </c>
      <c r="AS81" s="1">
        <f t="shared" si="28"/>
        <v>0</v>
      </c>
      <c r="AT81" s="107">
        <f>+EvolOf!H70</f>
        <v>0</v>
      </c>
      <c r="AU81" s="1">
        <f t="shared" si="29"/>
        <v>0</v>
      </c>
      <c r="AV81" s="1">
        <f t="shared" si="31"/>
        <v>0</v>
      </c>
      <c r="AW81" s="40">
        <f t="shared" si="32"/>
        <v>0</v>
      </c>
      <c r="AX81" s="1">
        <f t="shared" si="30"/>
        <v>0</v>
      </c>
      <c r="AY81" s="1">
        <f t="shared" si="33"/>
        <v>187268.08574594872</v>
      </c>
      <c r="AZ81" s="1">
        <f t="shared" si="34"/>
        <v>59194.516436843907</v>
      </c>
    </row>
    <row r="82" spans="1:66" x14ac:dyDescent="0.3">
      <c r="B82" s="1">
        <f t="shared" si="21"/>
        <v>7432</v>
      </c>
      <c r="C82" s="1">
        <v>69</v>
      </c>
      <c r="D82" s="1">
        <v>42566</v>
      </c>
      <c r="E82" s="1">
        <v>2131</v>
      </c>
      <c r="F82" s="1">
        <v>0</v>
      </c>
      <c r="G82" s="1">
        <v>5028</v>
      </c>
      <c r="H82" s="1">
        <v>0</v>
      </c>
      <c r="I82" s="1">
        <v>273</v>
      </c>
      <c r="J82" s="1">
        <v>44.77</v>
      </c>
      <c r="K82" s="1">
        <v>1.19</v>
      </c>
      <c r="L82" s="1">
        <v>24.9</v>
      </c>
      <c r="M82" s="1">
        <v>1.23</v>
      </c>
      <c r="N82" s="1">
        <v>3054</v>
      </c>
      <c r="O82" s="1">
        <v>4368</v>
      </c>
      <c r="P82" s="1">
        <v>3943</v>
      </c>
      <c r="Q82" s="1">
        <v>412</v>
      </c>
      <c r="R82" s="1">
        <v>12</v>
      </c>
      <c r="S82" s="1">
        <v>1931</v>
      </c>
      <c r="T82" s="1">
        <v>192</v>
      </c>
      <c r="U82" s="1">
        <v>0</v>
      </c>
      <c r="V82" s="1">
        <f t="shared" si="35"/>
        <v>-210</v>
      </c>
      <c r="W82" s="1">
        <f t="shared" si="36"/>
        <v>225</v>
      </c>
      <c r="X82" s="1">
        <f t="shared" si="36"/>
        <v>0</v>
      </c>
      <c r="Y82" s="1">
        <f t="shared" si="36"/>
        <v>11</v>
      </c>
      <c r="Z82" s="1">
        <f t="shared" si="37"/>
        <v>26</v>
      </c>
      <c r="AB82" s="13">
        <f t="shared" si="22"/>
        <v>3.6733046286329389E-2</v>
      </c>
      <c r="AC82" s="13">
        <f t="shared" si="23"/>
        <v>0.14863999999999999</v>
      </c>
      <c r="AD82" s="13">
        <f t="shared" si="24"/>
        <v>4.2619999999999998E-2</v>
      </c>
      <c r="AE82" s="13">
        <f t="shared" si="25"/>
        <v>0.10056</v>
      </c>
      <c r="AF82" s="13">
        <f t="shared" si="26"/>
        <v>5.4599999999999996E-3</v>
      </c>
      <c r="AG82" s="13">
        <f t="shared" si="27"/>
        <v>5.1999999999999995E-4</v>
      </c>
      <c r="AQ82" s="11">
        <f t="shared" si="38"/>
        <v>73</v>
      </c>
      <c r="AR82" s="11">
        <f t="shared" si="38"/>
        <v>69</v>
      </c>
      <c r="AS82" s="1">
        <f t="shared" si="28"/>
        <v>0</v>
      </c>
      <c r="AT82" s="107">
        <f>+EvolOf!H71</f>
        <v>0</v>
      </c>
      <c r="AU82" s="1">
        <f t="shared" si="29"/>
        <v>0</v>
      </c>
      <c r="AV82" s="1">
        <f t="shared" si="31"/>
        <v>0</v>
      </c>
      <c r="AW82" s="40">
        <f t="shared" si="32"/>
        <v>0</v>
      </c>
      <c r="AX82" s="1">
        <f t="shared" si="30"/>
        <v>0</v>
      </c>
      <c r="AY82" s="1">
        <f t="shared" si="33"/>
        <v>187925.52163973683</v>
      </c>
      <c r="AZ82" s="1">
        <f t="shared" si="34"/>
        <v>53884.457294709253</v>
      </c>
    </row>
    <row r="83" spans="1:66" x14ac:dyDescent="0.3">
      <c r="B83" s="1">
        <f t="shared" si="21"/>
        <v>7459</v>
      </c>
      <c r="C83" s="1">
        <v>70</v>
      </c>
      <c r="D83" s="1">
        <v>42540</v>
      </c>
      <c r="E83" s="1">
        <v>1933</v>
      </c>
      <c r="F83" s="1">
        <v>0</v>
      </c>
      <c r="G83" s="1">
        <v>5241</v>
      </c>
      <c r="H83" s="1">
        <v>0</v>
      </c>
      <c r="I83" s="1">
        <v>285</v>
      </c>
      <c r="J83" s="1">
        <v>44.55</v>
      </c>
      <c r="K83" s="1">
        <v>1.19</v>
      </c>
      <c r="L83" s="1">
        <v>25.1</v>
      </c>
      <c r="M83" s="1">
        <v>1.2</v>
      </c>
      <c r="N83" s="1">
        <v>3075</v>
      </c>
      <c r="O83" s="1">
        <v>4374</v>
      </c>
      <c r="P83" s="1">
        <v>3924</v>
      </c>
      <c r="Q83" s="1">
        <v>437</v>
      </c>
      <c r="R83" s="1">
        <v>13</v>
      </c>
      <c r="S83" s="1">
        <v>1745</v>
      </c>
      <c r="T83" s="1">
        <v>175</v>
      </c>
      <c r="U83" s="1">
        <v>0</v>
      </c>
      <c r="V83" s="1">
        <f t="shared" si="35"/>
        <v>-198</v>
      </c>
      <c r="W83" s="1">
        <f t="shared" si="36"/>
        <v>213</v>
      </c>
      <c r="X83" s="1">
        <f t="shared" si="36"/>
        <v>0</v>
      </c>
      <c r="Y83" s="1">
        <f t="shared" si="36"/>
        <v>12</v>
      </c>
      <c r="Z83" s="1">
        <f t="shared" si="37"/>
        <v>27</v>
      </c>
      <c r="AB83" s="13">
        <f t="shared" si="22"/>
        <v>3.8208875184341066E-2</v>
      </c>
      <c r="AC83" s="13">
        <f t="shared" si="23"/>
        <v>0.14918000000000001</v>
      </c>
      <c r="AD83" s="13">
        <f t="shared" si="24"/>
        <v>3.866E-2</v>
      </c>
      <c r="AE83" s="13">
        <f t="shared" si="25"/>
        <v>0.10482</v>
      </c>
      <c r="AF83" s="13">
        <f t="shared" si="26"/>
        <v>5.7000000000000002E-3</v>
      </c>
      <c r="AG83" s="13">
        <f t="shared" si="27"/>
        <v>5.4000000000000001E-4</v>
      </c>
      <c r="AQ83" s="11">
        <f t="shared" si="38"/>
        <v>74</v>
      </c>
      <c r="AR83" s="11">
        <f t="shared" si="38"/>
        <v>70</v>
      </c>
      <c r="AS83" s="1">
        <f t="shared" si="28"/>
        <v>0</v>
      </c>
      <c r="AT83" s="107">
        <f>+EvolOf!H72</f>
        <v>0</v>
      </c>
      <c r="AU83" s="1">
        <f t="shared" si="29"/>
        <v>0</v>
      </c>
      <c r="AV83" s="1">
        <f t="shared" si="31"/>
        <v>0</v>
      </c>
      <c r="AW83" s="40">
        <f t="shared" si="32"/>
        <v>0</v>
      </c>
      <c r="AX83" s="1">
        <f t="shared" si="30"/>
        <v>0</v>
      </c>
      <c r="AY83" s="1">
        <f t="shared" si="33"/>
        <v>188608.24352943985</v>
      </c>
      <c r="AZ83" s="1">
        <f t="shared" si="34"/>
        <v>48877.830103553722</v>
      </c>
    </row>
    <row r="84" spans="1:66" x14ac:dyDescent="0.3">
      <c r="B84" s="1">
        <f t="shared" si="21"/>
        <v>7481</v>
      </c>
      <c r="C84" s="1">
        <v>71</v>
      </c>
      <c r="D84" s="1">
        <v>42516</v>
      </c>
      <c r="E84" s="1">
        <v>1747</v>
      </c>
      <c r="F84" s="1">
        <v>0</v>
      </c>
      <c r="G84" s="1">
        <v>5439</v>
      </c>
      <c r="H84" s="1">
        <v>0</v>
      </c>
      <c r="I84" s="1">
        <v>295</v>
      </c>
      <c r="J84" s="1">
        <v>44.34</v>
      </c>
      <c r="K84" s="1">
        <v>1.19</v>
      </c>
      <c r="L84" s="1">
        <v>25.2</v>
      </c>
      <c r="M84" s="1">
        <v>1.17</v>
      </c>
      <c r="N84" s="1">
        <v>3092</v>
      </c>
      <c r="O84" s="1">
        <v>4381</v>
      </c>
      <c r="P84" s="1">
        <v>3903</v>
      </c>
      <c r="Q84" s="1">
        <v>464</v>
      </c>
      <c r="R84" s="1">
        <v>13</v>
      </c>
      <c r="S84" s="1">
        <v>1574</v>
      </c>
      <c r="T84" s="1">
        <v>157</v>
      </c>
      <c r="U84" s="1">
        <v>0</v>
      </c>
      <c r="V84" s="1">
        <f t="shared" si="35"/>
        <v>-186</v>
      </c>
      <c r="W84" s="1">
        <f t="shared" si="36"/>
        <v>198</v>
      </c>
      <c r="X84" s="1">
        <f t="shared" si="36"/>
        <v>0</v>
      </c>
      <c r="Y84" s="1">
        <f t="shared" si="36"/>
        <v>10</v>
      </c>
      <c r="Z84" s="1">
        <f t="shared" si="37"/>
        <v>22</v>
      </c>
      <c r="AB84" s="13">
        <f t="shared" si="22"/>
        <v>3.943323085149044E-2</v>
      </c>
      <c r="AC84" s="13">
        <f t="shared" si="23"/>
        <v>0.14962</v>
      </c>
      <c r="AD84" s="13">
        <f t="shared" si="24"/>
        <v>3.4939999999999999E-2</v>
      </c>
      <c r="AE84" s="13">
        <f t="shared" si="25"/>
        <v>0.10878</v>
      </c>
      <c r="AF84" s="13">
        <f t="shared" si="26"/>
        <v>5.8999999999999999E-3</v>
      </c>
      <c r="AG84" s="13">
        <f t="shared" si="27"/>
        <v>4.4000000000000002E-4</v>
      </c>
      <c r="AQ84" s="11">
        <f t="shared" si="38"/>
        <v>75</v>
      </c>
      <c r="AR84" s="11">
        <f t="shared" si="38"/>
        <v>71</v>
      </c>
      <c r="AS84" s="1">
        <f t="shared" si="28"/>
        <v>0</v>
      </c>
      <c r="AT84" s="107">
        <f>+EvolOf!H73</f>
        <v>0</v>
      </c>
      <c r="AU84" s="1">
        <f t="shared" si="29"/>
        <v>0</v>
      </c>
      <c r="AV84" s="1">
        <f t="shared" si="31"/>
        <v>0</v>
      </c>
      <c r="AW84" s="40">
        <f t="shared" si="32"/>
        <v>0</v>
      </c>
      <c r="AX84" s="1">
        <f t="shared" si="30"/>
        <v>0</v>
      </c>
      <c r="AY84" s="1">
        <f t="shared" si="33"/>
        <v>189164.53543956825</v>
      </c>
      <c r="AZ84" s="1">
        <f t="shared" si="34"/>
        <v>44174.634863377316</v>
      </c>
    </row>
    <row r="85" spans="1:66" x14ac:dyDescent="0.3">
      <c r="B85" s="1">
        <f t="shared" si="21"/>
        <v>7505</v>
      </c>
      <c r="C85" s="1">
        <v>72</v>
      </c>
      <c r="D85" s="1">
        <v>42494</v>
      </c>
      <c r="E85" s="1">
        <v>1658</v>
      </c>
      <c r="F85" s="1">
        <v>0</v>
      </c>
      <c r="G85" s="1">
        <v>5545</v>
      </c>
      <c r="H85" s="1">
        <v>0</v>
      </c>
      <c r="I85" s="1">
        <v>302</v>
      </c>
      <c r="J85" s="1">
        <v>44.14</v>
      </c>
      <c r="K85" s="1">
        <v>1.18</v>
      </c>
      <c r="L85" s="1">
        <v>25.2</v>
      </c>
      <c r="M85" s="1">
        <v>1.1599999999999999</v>
      </c>
      <c r="N85" s="1">
        <v>3109</v>
      </c>
      <c r="O85" s="1">
        <v>4386</v>
      </c>
      <c r="P85" s="1">
        <v>3867</v>
      </c>
      <c r="Q85" s="1">
        <v>505</v>
      </c>
      <c r="R85" s="1">
        <v>14</v>
      </c>
      <c r="S85" s="1">
        <v>1496</v>
      </c>
      <c r="T85" s="1">
        <v>149</v>
      </c>
      <c r="U85" s="1">
        <v>0</v>
      </c>
      <c r="V85" s="1">
        <f t="shared" si="35"/>
        <v>-89</v>
      </c>
      <c r="W85" s="1">
        <f t="shared" si="36"/>
        <v>106</v>
      </c>
      <c r="X85" s="1">
        <f t="shared" si="36"/>
        <v>0</v>
      </c>
      <c r="Y85" s="1">
        <f t="shared" si="36"/>
        <v>7</v>
      </c>
      <c r="Z85" s="1">
        <f t="shared" si="37"/>
        <v>24</v>
      </c>
      <c r="AB85" s="13">
        <f t="shared" si="22"/>
        <v>4.0239840106595606E-2</v>
      </c>
      <c r="AC85" s="13">
        <f t="shared" si="23"/>
        <v>0.15010000000000001</v>
      </c>
      <c r="AD85" s="13">
        <f t="shared" si="24"/>
        <v>3.3160000000000002E-2</v>
      </c>
      <c r="AE85" s="13">
        <f t="shared" si="25"/>
        <v>0.1109</v>
      </c>
      <c r="AF85" s="13">
        <f t="shared" si="26"/>
        <v>6.0400000000000002E-3</v>
      </c>
      <c r="AG85" s="13">
        <f t="shared" si="27"/>
        <v>4.8000000000000001E-4</v>
      </c>
      <c r="AQ85" s="11">
        <f t="shared" si="38"/>
        <v>76</v>
      </c>
      <c r="AR85" s="11">
        <f t="shared" si="38"/>
        <v>72</v>
      </c>
      <c r="AS85" s="1">
        <f t="shared" si="28"/>
        <v>0</v>
      </c>
      <c r="AT85" s="107">
        <f>+EvolOf!H74</f>
        <v>0</v>
      </c>
      <c r="AU85" s="1">
        <f t="shared" si="29"/>
        <v>0</v>
      </c>
      <c r="AV85" s="1">
        <f t="shared" si="31"/>
        <v>0</v>
      </c>
      <c r="AW85" s="40">
        <f t="shared" si="32"/>
        <v>0</v>
      </c>
      <c r="AX85" s="1">
        <f t="shared" si="30"/>
        <v>0</v>
      </c>
      <c r="AY85" s="1">
        <f t="shared" si="33"/>
        <v>189771.3993415265</v>
      </c>
      <c r="AZ85" s="1">
        <f t="shared" si="34"/>
        <v>41924.181226948822</v>
      </c>
    </row>
    <row r="86" spans="1:66" x14ac:dyDescent="0.3">
      <c r="B86" s="1">
        <f t="shared" si="21"/>
        <v>7526</v>
      </c>
      <c r="C86" s="1">
        <v>73</v>
      </c>
      <c r="D86" s="1">
        <v>42472</v>
      </c>
      <c r="E86" s="1">
        <v>1565</v>
      </c>
      <c r="F86" s="1">
        <v>0</v>
      </c>
      <c r="G86" s="1">
        <v>5653</v>
      </c>
      <c r="H86" s="1">
        <v>0</v>
      </c>
      <c r="I86" s="1">
        <v>308</v>
      </c>
      <c r="J86" s="1">
        <v>43.94</v>
      </c>
      <c r="K86" s="1">
        <v>1.18</v>
      </c>
      <c r="L86" s="1">
        <v>25.3</v>
      </c>
      <c r="M86" s="1">
        <v>1.1499999999999999</v>
      </c>
      <c r="N86" s="1">
        <v>3125</v>
      </c>
      <c r="O86" s="1">
        <v>4392</v>
      </c>
      <c r="P86" s="1">
        <v>3829</v>
      </c>
      <c r="Q86" s="1">
        <v>549</v>
      </c>
      <c r="R86" s="1">
        <v>14</v>
      </c>
      <c r="S86" s="1">
        <v>1414</v>
      </c>
      <c r="T86" s="1">
        <v>140</v>
      </c>
      <c r="U86" s="1">
        <v>0</v>
      </c>
      <c r="V86" s="1">
        <f t="shared" si="35"/>
        <v>-93</v>
      </c>
      <c r="W86" s="1">
        <f t="shared" si="36"/>
        <v>108</v>
      </c>
      <c r="X86" s="1">
        <f t="shared" si="36"/>
        <v>0</v>
      </c>
      <c r="Y86" s="1">
        <f t="shared" si="36"/>
        <v>6</v>
      </c>
      <c r="Z86" s="1">
        <f t="shared" si="37"/>
        <v>21</v>
      </c>
      <c r="AB86" s="13">
        <f t="shared" si="22"/>
        <v>4.0924794047302683E-2</v>
      </c>
      <c r="AC86" s="13">
        <f t="shared" si="23"/>
        <v>0.15051999999999999</v>
      </c>
      <c r="AD86" s="13">
        <f t="shared" si="24"/>
        <v>3.1300000000000001E-2</v>
      </c>
      <c r="AE86" s="13">
        <f t="shared" si="25"/>
        <v>0.11305999999999999</v>
      </c>
      <c r="AF86" s="13">
        <f t="shared" si="26"/>
        <v>6.1599999999999997E-3</v>
      </c>
      <c r="AG86" s="13">
        <f t="shared" si="27"/>
        <v>4.2000000000000002E-4</v>
      </c>
      <c r="AQ86" s="11">
        <f t="shared" si="38"/>
        <v>77</v>
      </c>
      <c r="AR86" s="11">
        <f t="shared" si="38"/>
        <v>73</v>
      </c>
      <c r="AS86" s="1">
        <f t="shared" si="28"/>
        <v>0</v>
      </c>
      <c r="AT86" s="107">
        <f>+EvolOf!H75</f>
        <v>0</v>
      </c>
      <c r="AU86" s="1">
        <f t="shared" si="29"/>
        <v>0</v>
      </c>
      <c r="AV86" s="1">
        <f t="shared" si="31"/>
        <v>0</v>
      </c>
      <c r="AW86" s="40">
        <f t="shared" si="32"/>
        <v>0</v>
      </c>
      <c r="AX86" s="1">
        <f t="shared" si="30"/>
        <v>0</v>
      </c>
      <c r="AY86" s="1">
        <f t="shared" si="33"/>
        <v>190302.40525573996</v>
      </c>
      <c r="AZ86" s="1">
        <f t="shared" si="34"/>
        <v>39572.583606860622</v>
      </c>
    </row>
    <row r="87" spans="1:66" s="1" customFormat="1" x14ac:dyDescent="0.3">
      <c r="A87" s="11"/>
      <c r="B87" s="1">
        <f t="shared" si="21"/>
        <v>7547</v>
      </c>
      <c r="C87" s="1">
        <v>74</v>
      </c>
      <c r="D87" s="1">
        <v>42451</v>
      </c>
      <c r="E87" s="1">
        <v>1475</v>
      </c>
      <c r="F87" s="1">
        <v>0</v>
      </c>
      <c r="G87" s="1">
        <v>5757</v>
      </c>
      <c r="H87" s="1">
        <v>0</v>
      </c>
      <c r="I87" s="1">
        <v>315</v>
      </c>
      <c r="J87" s="1">
        <v>43.75</v>
      </c>
      <c r="K87" s="1">
        <v>1.18</v>
      </c>
      <c r="L87" s="1">
        <v>25.3</v>
      </c>
      <c r="M87" s="1">
        <v>1.1499999999999999</v>
      </c>
      <c r="N87" s="1">
        <v>3140</v>
      </c>
      <c r="O87" s="1">
        <v>4398</v>
      </c>
      <c r="P87" s="1">
        <v>3793</v>
      </c>
      <c r="Q87" s="1">
        <v>589</v>
      </c>
      <c r="R87" s="1">
        <v>14</v>
      </c>
      <c r="S87" s="1">
        <v>1334</v>
      </c>
      <c r="T87" s="1">
        <v>131</v>
      </c>
      <c r="U87" s="1">
        <v>0</v>
      </c>
      <c r="V87" s="1">
        <f t="shared" si="35"/>
        <v>-90</v>
      </c>
      <c r="W87" s="1">
        <f t="shared" si="36"/>
        <v>104</v>
      </c>
      <c r="X87" s="1">
        <f t="shared" si="36"/>
        <v>0</v>
      </c>
      <c r="Y87" s="1">
        <f t="shared" si="36"/>
        <v>7</v>
      </c>
      <c r="Z87" s="1">
        <f t="shared" si="37"/>
        <v>21</v>
      </c>
      <c r="AA87" s="3"/>
      <c r="AB87" s="13">
        <f t="shared" si="22"/>
        <v>4.1738439114880087E-2</v>
      </c>
      <c r="AC87" s="13">
        <f t="shared" si="23"/>
        <v>0.15093999999999999</v>
      </c>
      <c r="AD87" s="13">
        <f t="shared" si="24"/>
        <v>2.9499999999999998E-2</v>
      </c>
      <c r="AE87" s="13">
        <f t="shared" si="25"/>
        <v>0.11514000000000001</v>
      </c>
      <c r="AF87" s="13">
        <f t="shared" si="26"/>
        <v>6.3E-3</v>
      </c>
      <c r="AG87" s="13">
        <f t="shared" si="27"/>
        <v>4.2000000000000002E-4</v>
      </c>
      <c r="AI87" s="11"/>
      <c r="AJ87" s="11"/>
      <c r="AK87" s="11"/>
      <c r="AL87" s="11"/>
      <c r="AM87" s="11"/>
      <c r="AN87" s="11"/>
      <c r="AO87" s="11"/>
      <c r="AP87" s="11"/>
      <c r="AQ87" s="11">
        <f t="shared" si="38"/>
        <v>78</v>
      </c>
      <c r="AR87" s="11">
        <f t="shared" si="38"/>
        <v>74</v>
      </c>
      <c r="AS87" s="1">
        <f t="shared" si="28"/>
        <v>0</v>
      </c>
      <c r="AT87" s="107">
        <f>+EvolOf!H76</f>
        <v>0</v>
      </c>
      <c r="AU87" s="1">
        <f t="shared" si="29"/>
        <v>0</v>
      </c>
      <c r="AV87" s="1">
        <f t="shared" si="31"/>
        <v>0</v>
      </c>
      <c r="AW87" s="40">
        <f t="shared" si="32"/>
        <v>0</v>
      </c>
      <c r="AX87" s="1">
        <f t="shared" si="30"/>
        <v>0</v>
      </c>
      <c r="AY87" s="1">
        <f t="shared" si="33"/>
        <v>190833.41116995341</v>
      </c>
      <c r="AZ87" s="1">
        <f t="shared" si="34"/>
        <v>37296.8439745172</v>
      </c>
      <c r="BA87" s="11"/>
      <c r="BB87" s="11"/>
      <c r="BC87" s="11"/>
      <c r="BD87" s="11"/>
      <c r="BE87" s="11"/>
      <c r="BH87" s="11"/>
      <c r="BI87" s="11"/>
      <c r="BJ87" s="11"/>
      <c r="BK87" s="11"/>
      <c r="BL87" s="11"/>
      <c r="BM87" s="11"/>
      <c r="BN87" s="11"/>
    </row>
    <row r="88" spans="1:66" s="1" customFormat="1" x14ac:dyDescent="0.3">
      <c r="A88" s="11"/>
      <c r="B88" s="1">
        <f t="shared" si="21"/>
        <v>7565</v>
      </c>
      <c r="C88" s="1">
        <v>75</v>
      </c>
      <c r="D88" s="1">
        <v>42433</v>
      </c>
      <c r="E88" s="1">
        <v>1384</v>
      </c>
      <c r="F88" s="1">
        <v>0</v>
      </c>
      <c r="G88" s="1">
        <v>5859</v>
      </c>
      <c r="H88" s="1">
        <v>0</v>
      </c>
      <c r="I88" s="1">
        <v>322</v>
      </c>
      <c r="J88" s="1">
        <v>43.56</v>
      </c>
      <c r="K88" s="1">
        <v>1.18</v>
      </c>
      <c r="L88" s="1">
        <v>25.4</v>
      </c>
      <c r="M88" s="1">
        <v>1.1399999999999999</v>
      </c>
      <c r="N88" s="1">
        <v>3153</v>
      </c>
      <c r="O88" s="1">
        <v>4402</v>
      </c>
      <c r="P88" s="1">
        <v>3756</v>
      </c>
      <c r="Q88" s="1">
        <v>631</v>
      </c>
      <c r="R88" s="1">
        <v>15</v>
      </c>
      <c r="S88" s="1">
        <v>1251</v>
      </c>
      <c r="T88" s="1">
        <v>123</v>
      </c>
      <c r="U88" s="1">
        <v>0</v>
      </c>
      <c r="V88" s="1">
        <f t="shared" si="35"/>
        <v>-91</v>
      </c>
      <c r="W88" s="1">
        <f t="shared" si="36"/>
        <v>102</v>
      </c>
      <c r="X88" s="1">
        <f t="shared" si="36"/>
        <v>0</v>
      </c>
      <c r="Y88" s="1">
        <f t="shared" si="36"/>
        <v>7</v>
      </c>
      <c r="Z88" s="1">
        <f t="shared" si="37"/>
        <v>18</v>
      </c>
      <c r="AA88" s="3"/>
      <c r="AB88" s="13">
        <f t="shared" si="22"/>
        <v>4.2564441506939853E-2</v>
      </c>
      <c r="AC88" s="13">
        <f t="shared" si="23"/>
        <v>0.15129999999999999</v>
      </c>
      <c r="AD88" s="13">
        <f t="shared" si="24"/>
        <v>2.768E-2</v>
      </c>
      <c r="AE88" s="13">
        <f t="shared" si="25"/>
        <v>0.11718000000000001</v>
      </c>
      <c r="AF88" s="13">
        <f t="shared" si="26"/>
        <v>6.4400000000000004E-3</v>
      </c>
      <c r="AG88" s="13">
        <f t="shared" si="27"/>
        <v>3.6000000000000002E-4</v>
      </c>
      <c r="AI88" s="11"/>
      <c r="AJ88" s="11"/>
      <c r="AK88" s="11"/>
      <c r="AL88" s="11"/>
      <c r="AM88" s="11"/>
      <c r="AN88" s="11"/>
      <c r="AO88" s="11"/>
      <c r="AP88" s="11"/>
      <c r="AQ88" s="11">
        <f t="shared" si="38"/>
        <v>79</v>
      </c>
      <c r="AR88" s="11">
        <f t="shared" si="38"/>
        <v>75</v>
      </c>
      <c r="AS88" s="1">
        <f t="shared" si="28"/>
        <v>0</v>
      </c>
      <c r="AT88" s="107">
        <f>+EvolOf!H77</f>
        <v>0</v>
      </c>
      <c r="AU88" s="1">
        <f t="shared" si="29"/>
        <v>0</v>
      </c>
      <c r="AV88" s="1">
        <f t="shared" si="31"/>
        <v>0</v>
      </c>
      <c r="AW88" s="40">
        <f t="shared" si="32"/>
        <v>0</v>
      </c>
      <c r="AX88" s="1">
        <f t="shared" si="30"/>
        <v>0</v>
      </c>
      <c r="AY88" s="1">
        <f t="shared" si="33"/>
        <v>191288.5590964221</v>
      </c>
      <c r="AZ88" s="1">
        <f t="shared" si="34"/>
        <v>34995.818346258849</v>
      </c>
      <c r="BA88" s="11"/>
      <c r="BB88" s="11"/>
      <c r="BC88" s="11"/>
      <c r="BD88" s="11"/>
      <c r="BE88" s="11"/>
      <c r="BH88" s="11"/>
      <c r="BI88" s="11"/>
      <c r="BJ88" s="11"/>
      <c r="BK88" s="11"/>
      <c r="BL88" s="11"/>
      <c r="BM88" s="11"/>
      <c r="BN88" s="11"/>
    </row>
    <row r="89" spans="1:66" s="1" customFormat="1" x14ac:dyDescent="0.3">
      <c r="A89" s="11"/>
      <c r="B89" s="1">
        <f t="shared" si="21"/>
        <v>7584</v>
      </c>
      <c r="C89" s="1">
        <v>76</v>
      </c>
      <c r="D89" s="1">
        <v>42415</v>
      </c>
      <c r="E89" s="1">
        <v>1299</v>
      </c>
      <c r="F89" s="1">
        <v>0</v>
      </c>
      <c r="G89" s="1">
        <v>5957</v>
      </c>
      <c r="H89" s="1">
        <v>0</v>
      </c>
      <c r="I89" s="1">
        <v>328</v>
      </c>
      <c r="J89" s="1">
        <v>43.38</v>
      </c>
      <c r="K89" s="1">
        <v>1.18</v>
      </c>
      <c r="L89" s="1">
        <v>25.4</v>
      </c>
      <c r="M89" s="1">
        <v>1.1299999999999999</v>
      </c>
      <c r="N89" s="1">
        <v>3165</v>
      </c>
      <c r="O89" s="1">
        <v>4408</v>
      </c>
      <c r="P89" s="1">
        <v>3723</v>
      </c>
      <c r="Q89" s="1">
        <v>670</v>
      </c>
      <c r="R89" s="1">
        <v>15</v>
      </c>
      <c r="S89" s="1">
        <v>1173</v>
      </c>
      <c r="T89" s="1">
        <v>115</v>
      </c>
      <c r="U89" s="1">
        <v>0</v>
      </c>
      <c r="V89" s="1">
        <f t="shared" si="35"/>
        <v>-85</v>
      </c>
      <c r="W89" s="1">
        <f t="shared" si="36"/>
        <v>98</v>
      </c>
      <c r="X89" s="1">
        <f t="shared" si="36"/>
        <v>0</v>
      </c>
      <c r="Y89" s="1">
        <f t="shared" si="36"/>
        <v>6</v>
      </c>
      <c r="Z89" s="1">
        <f t="shared" si="37"/>
        <v>19</v>
      </c>
      <c r="AA89" s="3"/>
      <c r="AB89" s="13">
        <f t="shared" si="22"/>
        <v>4.3248945147679324E-2</v>
      </c>
      <c r="AC89" s="13">
        <f t="shared" si="23"/>
        <v>0.15168000000000001</v>
      </c>
      <c r="AD89" s="13">
        <f t="shared" si="24"/>
        <v>2.598E-2</v>
      </c>
      <c r="AE89" s="13">
        <f t="shared" si="25"/>
        <v>0.11914</v>
      </c>
      <c r="AF89" s="13">
        <f t="shared" si="26"/>
        <v>6.5599999999999999E-3</v>
      </c>
      <c r="AG89" s="13">
        <f t="shared" si="27"/>
        <v>3.8000000000000002E-4</v>
      </c>
      <c r="AI89" s="11"/>
      <c r="AJ89" s="11"/>
      <c r="AK89" s="11"/>
      <c r="AL89" s="11"/>
      <c r="AM89" s="11"/>
      <c r="AN89" s="11"/>
      <c r="AO89" s="11"/>
      <c r="AP89" s="11"/>
      <c r="AQ89" s="11">
        <f t="shared" si="38"/>
        <v>80</v>
      </c>
      <c r="AR89" s="11">
        <f t="shared" si="38"/>
        <v>76</v>
      </c>
      <c r="AT89" s="107"/>
      <c r="BA89" s="11"/>
      <c r="BB89" s="11"/>
      <c r="BC89" s="11"/>
      <c r="BD89" s="11"/>
      <c r="BE89" s="11"/>
      <c r="BH89" s="11"/>
      <c r="BI89" s="11"/>
      <c r="BJ89" s="11"/>
      <c r="BK89" s="11"/>
      <c r="BL89" s="11"/>
      <c r="BM89" s="11"/>
      <c r="BN89" s="11"/>
    </row>
    <row r="90" spans="1:66" s="1" customFormat="1" x14ac:dyDescent="0.3">
      <c r="A90" s="11"/>
      <c r="B90" s="1">
        <f t="shared" si="21"/>
        <v>7601</v>
      </c>
      <c r="C90" s="1">
        <v>77</v>
      </c>
      <c r="D90" s="1">
        <v>42397</v>
      </c>
      <c r="E90" s="1">
        <v>1219</v>
      </c>
      <c r="F90" s="1">
        <v>0</v>
      </c>
      <c r="G90" s="1">
        <v>6049</v>
      </c>
      <c r="H90" s="1">
        <v>0</v>
      </c>
      <c r="I90" s="1">
        <v>333</v>
      </c>
      <c r="J90" s="1">
        <v>43.2</v>
      </c>
      <c r="K90" s="1">
        <v>1.18</v>
      </c>
      <c r="L90" s="1">
        <v>25.4</v>
      </c>
      <c r="M90" s="1">
        <v>1.1200000000000001</v>
      </c>
      <c r="N90" s="1">
        <v>3179</v>
      </c>
      <c r="O90" s="1">
        <v>4413</v>
      </c>
      <c r="P90" s="1">
        <v>3689</v>
      </c>
      <c r="Q90" s="1">
        <v>708</v>
      </c>
      <c r="R90" s="1">
        <v>15</v>
      </c>
      <c r="S90" s="1">
        <v>1100</v>
      </c>
      <c r="T90" s="1">
        <v>107</v>
      </c>
      <c r="U90" s="1">
        <v>0</v>
      </c>
      <c r="V90" s="1">
        <f t="shared" si="35"/>
        <v>-80</v>
      </c>
      <c r="W90" s="1">
        <f t="shared" si="36"/>
        <v>92</v>
      </c>
      <c r="X90" s="1">
        <f t="shared" si="36"/>
        <v>0</v>
      </c>
      <c r="Y90" s="1">
        <f t="shared" si="36"/>
        <v>5</v>
      </c>
      <c r="Z90" s="1">
        <f t="shared" si="37"/>
        <v>17</v>
      </c>
      <c r="AA90" s="3"/>
      <c r="AB90" s="13">
        <f t="shared" si="22"/>
        <v>4.381002499671096E-2</v>
      </c>
      <c r="AC90" s="13">
        <f t="shared" si="23"/>
        <v>0.15201999999999999</v>
      </c>
      <c r="AD90" s="13">
        <f t="shared" si="24"/>
        <v>2.4379999999999999E-2</v>
      </c>
      <c r="AE90" s="13">
        <f t="shared" si="25"/>
        <v>0.12098</v>
      </c>
      <c r="AF90" s="13">
        <f t="shared" si="26"/>
        <v>6.6600000000000001E-3</v>
      </c>
      <c r="AG90" s="13">
        <f t="shared" si="27"/>
        <v>3.4000000000000002E-4</v>
      </c>
      <c r="AI90" s="11"/>
      <c r="AJ90" s="11"/>
      <c r="AK90" s="11"/>
      <c r="AL90" s="11"/>
      <c r="AM90" s="11"/>
      <c r="AN90" s="11"/>
      <c r="AO90" s="11"/>
      <c r="AP90" s="11"/>
      <c r="AQ90" s="11">
        <f t="shared" si="38"/>
        <v>81</v>
      </c>
      <c r="AR90" s="11">
        <f t="shared" si="38"/>
        <v>77</v>
      </c>
      <c r="AT90" s="107"/>
      <c r="BA90" s="11"/>
      <c r="BB90" s="11"/>
      <c r="BC90" s="11"/>
      <c r="BD90" s="11"/>
      <c r="BE90" s="11"/>
      <c r="BH90" s="11"/>
      <c r="BI90" s="11"/>
      <c r="BJ90" s="11"/>
      <c r="BK90" s="11"/>
      <c r="BL90" s="11"/>
      <c r="BM90" s="11"/>
      <c r="BN90" s="11"/>
    </row>
    <row r="91" spans="1:66" s="1" customFormat="1" x14ac:dyDescent="0.3">
      <c r="A91" s="11"/>
      <c r="B91" s="1">
        <f t="shared" si="21"/>
        <v>7617</v>
      </c>
      <c r="C91" s="1">
        <v>78</v>
      </c>
      <c r="D91" s="1">
        <v>42381</v>
      </c>
      <c r="E91" s="1">
        <v>1144</v>
      </c>
      <c r="F91" s="1">
        <v>0</v>
      </c>
      <c r="G91" s="1">
        <v>6135</v>
      </c>
      <c r="H91" s="1">
        <v>0</v>
      </c>
      <c r="I91" s="1">
        <v>338</v>
      </c>
      <c r="J91" s="1">
        <v>43.03</v>
      </c>
      <c r="K91" s="1">
        <v>1.18</v>
      </c>
      <c r="L91" s="1">
        <v>25.4</v>
      </c>
      <c r="M91" s="1">
        <v>1.1100000000000001</v>
      </c>
      <c r="N91" s="1">
        <v>3190</v>
      </c>
      <c r="O91" s="1">
        <v>4418</v>
      </c>
      <c r="P91" s="1">
        <v>3656</v>
      </c>
      <c r="Q91" s="1">
        <v>745</v>
      </c>
      <c r="R91" s="1">
        <v>15</v>
      </c>
      <c r="S91" s="1">
        <v>1032</v>
      </c>
      <c r="T91" s="1">
        <v>100</v>
      </c>
      <c r="U91" s="1">
        <v>0</v>
      </c>
      <c r="V91" s="1">
        <f t="shared" si="35"/>
        <v>-75</v>
      </c>
      <c r="W91" s="1">
        <f t="shared" si="36"/>
        <v>86</v>
      </c>
      <c r="X91" s="1">
        <f t="shared" si="36"/>
        <v>0</v>
      </c>
      <c r="Y91" s="1">
        <f t="shared" si="36"/>
        <v>5</v>
      </c>
      <c r="Z91" s="1">
        <f t="shared" si="37"/>
        <v>16</v>
      </c>
      <c r="AA91" s="3"/>
      <c r="AB91" s="13">
        <f t="shared" si="22"/>
        <v>4.4374425626887225E-2</v>
      </c>
      <c r="AC91" s="13">
        <f t="shared" si="23"/>
        <v>0.15234</v>
      </c>
      <c r="AD91" s="13">
        <f t="shared" si="24"/>
        <v>2.2880000000000001E-2</v>
      </c>
      <c r="AE91" s="13">
        <f t="shared" si="25"/>
        <v>0.1227</v>
      </c>
      <c r="AF91" s="13">
        <f t="shared" si="26"/>
        <v>6.7600000000000004E-3</v>
      </c>
      <c r="AG91" s="13">
        <f t="shared" si="27"/>
        <v>3.2000000000000003E-4</v>
      </c>
      <c r="AI91" s="11"/>
      <c r="AJ91" s="11"/>
      <c r="AK91" s="11"/>
      <c r="AL91" s="11"/>
      <c r="AM91" s="11"/>
      <c r="AN91" s="11"/>
      <c r="AO91" s="11"/>
      <c r="AP91" s="11"/>
      <c r="AQ91" s="11">
        <f t="shared" si="38"/>
        <v>82</v>
      </c>
      <c r="AR91" s="11">
        <f t="shared" si="38"/>
        <v>78</v>
      </c>
      <c r="AT91" s="107"/>
      <c r="BA91" s="11"/>
      <c r="BB91" s="11"/>
      <c r="BC91" s="11"/>
      <c r="BD91" s="11"/>
      <c r="BE91" s="11"/>
      <c r="BH91" s="11"/>
      <c r="BI91" s="11"/>
      <c r="BJ91" s="11"/>
      <c r="BK91" s="11"/>
      <c r="BL91" s="11"/>
      <c r="BM91" s="11"/>
      <c r="BN91" s="11"/>
    </row>
    <row r="92" spans="1:66" s="1" customFormat="1" x14ac:dyDescent="0.3">
      <c r="A92" s="11"/>
      <c r="B92" s="1">
        <f t="shared" si="21"/>
        <v>7632</v>
      </c>
      <c r="C92" s="1">
        <v>79</v>
      </c>
      <c r="D92" s="1">
        <v>42366</v>
      </c>
      <c r="E92" s="1">
        <v>1076</v>
      </c>
      <c r="F92" s="1">
        <v>0</v>
      </c>
      <c r="G92" s="1">
        <v>6213</v>
      </c>
      <c r="H92" s="1">
        <v>0</v>
      </c>
      <c r="I92" s="1">
        <v>343</v>
      </c>
      <c r="J92" s="1">
        <v>42.86</v>
      </c>
      <c r="K92" s="1">
        <v>1.18</v>
      </c>
      <c r="L92" s="1">
        <v>25.5</v>
      </c>
      <c r="M92" s="1">
        <v>1.1100000000000001</v>
      </c>
      <c r="N92" s="1">
        <v>3199</v>
      </c>
      <c r="O92" s="1">
        <v>4423</v>
      </c>
      <c r="P92" s="1">
        <v>3629</v>
      </c>
      <c r="Q92" s="1">
        <v>778</v>
      </c>
      <c r="R92" s="1">
        <v>16</v>
      </c>
      <c r="S92" s="1">
        <v>971</v>
      </c>
      <c r="T92" s="1">
        <v>94</v>
      </c>
      <c r="U92" s="1">
        <v>0</v>
      </c>
      <c r="V92" s="1">
        <f t="shared" si="35"/>
        <v>-68</v>
      </c>
      <c r="W92" s="1">
        <f t="shared" si="36"/>
        <v>78</v>
      </c>
      <c r="X92" s="1">
        <f t="shared" si="36"/>
        <v>0</v>
      </c>
      <c r="Y92" s="1">
        <f t="shared" si="36"/>
        <v>5</v>
      </c>
      <c r="Z92" s="1">
        <f t="shared" si="37"/>
        <v>15</v>
      </c>
      <c r="AA92" s="3"/>
      <c r="AB92" s="13">
        <f t="shared" si="22"/>
        <v>4.4942348008385744E-2</v>
      </c>
      <c r="AC92" s="13">
        <f t="shared" si="23"/>
        <v>0.15264</v>
      </c>
      <c r="AD92" s="13">
        <f t="shared" si="24"/>
        <v>2.1520000000000001E-2</v>
      </c>
      <c r="AE92" s="13">
        <f t="shared" si="25"/>
        <v>0.12426</v>
      </c>
      <c r="AF92" s="13">
        <f t="shared" si="26"/>
        <v>6.8599999999999998E-3</v>
      </c>
      <c r="AG92" s="13">
        <f t="shared" si="27"/>
        <v>2.9999999999999997E-4</v>
      </c>
      <c r="AI92" s="11"/>
      <c r="AJ92" s="11"/>
      <c r="AK92" s="11"/>
      <c r="AL92" s="11"/>
      <c r="AM92" s="11"/>
      <c r="AN92" s="11"/>
      <c r="AO92" s="11"/>
      <c r="AP92" s="11"/>
      <c r="AQ92" s="11">
        <f t="shared" si="38"/>
        <v>83</v>
      </c>
      <c r="AR92" s="11">
        <f t="shared" si="38"/>
        <v>79</v>
      </c>
      <c r="AT92" s="107"/>
      <c r="BA92" s="11"/>
      <c r="BB92" s="11"/>
      <c r="BC92" s="11"/>
      <c r="BD92" s="11"/>
      <c r="BE92" s="11"/>
      <c r="BH92" s="11"/>
      <c r="BI92" s="11"/>
      <c r="BJ92" s="11"/>
      <c r="BK92" s="11"/>
      <c r="BL92" s="11"/>
      <c r="BM92" s="11"/>
      <c r="BN92" s="11"/>
    </row>
    <row r="93" spans="1:66" s="1" customFormat="1" x14ac:dyDescent="0.3">
      <c r="A93" s="11"/>
      <c r="B93" s="1">
        <f t="shared" si="21"/>
        <v>7647</v>
      </c>
      <c r="C93" s="1">
        <v>80</v>
      </c>
      <c r="D93" s="1">
        <v>42351</v>
      </c>
      <c r="E93" s="1">
        <v>1010</v>
      </c>
      <c r="F93" s="1">
        <v>0</v>
      </c>
      <c r="G93" s="1">
        <v>6289</v>
      </c>
      <c r="H93" s="1">
        <v>0</v>
      </c>
      <c r="I93" s="1">
        <v>348</v>
      </c>
      <c r="J93" s="1">
        <v>42.7</v>
      </c>
      <c r="K93" s="1">
        <v>1.18</v>
      </c>
      <c r="L93" s="1">
        <v>25.5</v>
      </c>
      <c r="M93" s="1">
        <v>1.1000000000000001</v>
      </c>
      <c r="N93" s="1">
        <v>3209</v>
      </c>
      <c r="O93" s="1">
        <v>4429</v>
      </c>
      <c r="P93" s="1">
        <v>3602</v>
      </c>
      <c r="Q93" s="1">
        <v>810</v>
      </c>
      <c r="R93" s="1">
        <v>16</v>
      </c>
      <c r="S93" s="1">
        <v>910</v>
      </c>
      <c r="T93" s="1">
        <v>88</v>
      </c>
      <c r="U93" s="1">
        <v>0</v>
      </c>
      <c r="V93" s="1">
        <f t="shared" si="35"/>
        <v>-66</v>
      </c>
      <c r="W93" s="1">
        <f t="shared" si="36"/>
        <v>76</v>
      </c>
      <c r="X93" s="1">
        <f t="shared" si="36"/>
        <v>0</v>
      </c>
      <c r="Y93" s="1">
        <f t="shared" si="36"/>
        <v>5</v>
      </c>
      <c r="Z93" s="1">
        <f t="shared" si="37"/>
        <v>15</v>
      </c>
      <c r="AA93" s="3"/>
      <c r="AB93" s="13">
        <f t="shared" si="22"/>
        <v>4.5508042369556689E-2</v>
      </c>
      <c r="AC93" s="13">
        <f t="shared" si="23"/>
        <v>0.15293999999999999</v>
      </c>
      <c r="AD93" s="13">
        <f t="shared" si="24"/>
        <v>2.0199999999999999E-2</v>
      </c>
      <c r="AE93" s="13">
        <f t="shared" si="25"/>
        <v>0.12578</v>
      </c>
      <c r="AF93" s="13">
        <f t="shared" si="26"/>
        <v>6.96E-3</v>
      </c>
      <c r="AG93" s="13">
        <f t="shared" si="27"/>
        <v>2.9999999999999997E-4</v>
      </c>
      <c r="AI93" s="11"/>
      <c r="AJ93" s="11"/>
      <c r="AK93" s="11"/>
      <c r="AL93" s="11"/>
      <c r="AM93" s="11"/>
      <c r="AN93" s="11"/>
      <c r="AO93" s="11"/>
      <c r="AP93" s="11"/>
      <c r="AQ93" s="11">
        <f t="shared" si="38"/>
        <v>84</v>
      </c>
      <c r="AR93" s="11">
        <f t="shared" si="38"/>
        <v>80</v>
      </c>
      <c r="AT93" s="107"/>
      <c r="BA93" s="11"/>
      <c r="BB93" s="11"/>
      <c r="BC93" s="11"/>
      <c r="BD93" s="11"/>
      <c r="BE93" s="11"/>
      <c r="BH93" s="11"/>
      <c r="BI93" s="11"/>
      <c r="BJ93" s="11"/>
      <c r="BK93" s="11"/>
      <c r="BL93" s="11"/>
      <c r="BM93" s="11"/>
      <c r="BN93" s="11"/>
    </row>
    <row r="94" spans="1:66" s="1" customFormat="1" x14ac:dyDescent="0.3">
      <c r="A94" s="11"/>
      <c r="B94" s="1">
        <f t="shared" si="21"/>
        <v>7663</v>
      </c>
      <c r="C94" s="1">
        <v>81</v>
      </c>
      <c r="D94" s="1">
        <v>42336</v>
      </c>
      <c r="E94" s="1">
        <v>942</v>
      </c>
      <c r="F94" s="1">
        <v>0</v>
      </c>
      <c r="G94" s="1">
        <v>6367</v>
      </c>
      <c r="H94" s="1">
        <v>0</v>
      </c>
      <c r="I94" s="1">
        <v>354</v>
      </c>
      <c r="J94" s="1">
        <v>42.54</v>
      </c>
      <c r="K94" s="1">
        <v>1.18</v>
      </c>
      <c r="L94" s="1">
        <v>25.5</v>
      </c>
      <c r="M94" s="1">
        <v>1.0900000000000001</v>
      </c>
      <c r="N94" s="1">
        <v>3218</v>
      </c>
      <c r="O94" s="1">
        <v>4434</v>
      </c>
      <c r="P94" s="1">
        <v>3577</v>
      </c>
      <c r="Q94" s="1">
        <v>840</v>
      </c>
      <c r="R94" s="1">
        <v>16</v>
      </c>
      <c r="S94" s="1">
        <v>845</v>
      </c>
      <c r="T94" s="1">
        <v>81</v>
      </c>
      <c r="U94" s="1">
        <v>0</v>
      </c>
      <c r="V94" s="1">
        <f t="shared" si="35"/>
        <v>-68</v>
      </c>
      <c r="W94" s="1">
        <f t="shared" si="36"/>
        <v>78</v>
      </c>
      <c r="X94" s="1">
        <f t="shared" si="36"/>
        <v>0</v>
      </c>
      <c r="Y94" s="1">
        <f t="shared" si="36"/>
        <v>6</v>
      </c>
      <c r="Z94" s="1">
        <f t="shared" si="37"/>
        <v>16</v>
      </c>
      <c r="AA94" s="3"/>
      <c r="AB94" s="13">
        <f t="shared" si="22"/>
        <v>4.6196006785854102E-2</v>
      </c>
      <c r="AC94" s="13">
        <f t="shared" si="23"/>
        <v>0.15326000000000001</v>
      </c>
      <c r="AD94" s="13">
        <f t="shared" si="24"/>
        <v>1.8839999999999999E-2</v>
      </c>
      <c r="AE94" s="13">
        <f t="shared" si="25"/>
        <v>0.12734000000000001</v>
      </c>
      <c r="AF94" s="13">
        <f t="shared" si="26"/>
        <v>7.0800000000000004E-3</v>
      </c>
      <c r="AG94" s="13">
        <f t="shared" si="27"/>
        <v>3.2000000000000003E-4</v>
      </c>
      <c r="AI94" s="11"/>
      <c r="AJ94" s="11"/>
      <c r="AK94" s="11"/>
      <c r="AL94" s="11"/>
      <c r="AM94" s="11"/>
      <c r="AN94" s="11"/>
      <c r="AO94" s="11"/>
      <c r="AP94" s="11"/>
      <c r="AQ94" s="11">
        <f t="shared" si="38"/>
        <v>85</v>
      </c>
      <c r="AR94" s="11">
        <f t="shared" si="38"/>
        <v>81</v>
      </c>
      <c r="AT94" s="107"/>
      <c r="BA94" s="11"/>
      <c r="BB94" s="11"/>
      <c r="BC94" s="11"/>
      <c r="BD94" s="11"/>
      <c r="BE94" s="11"/>
      <c r="BH94" s="11"/>
      <c r="BI94" s="11"/>
      <c r="BJ94" s="11"/>
      <c r="BK94" s="11"/>
      <c r="BL94" s="11"/>
      <c r="BM94" s="11"/>
      <c r="BN94" s="11"/>
    </row>
    <row r="95" spans="1:66" s="1" customFormat="1" x14ac:dyDescent="0.3">
      <c r="A95" s="11"/>
      <c r="B95" s="1">
        <f t="shared" si="21"/>
        <v>7674</v>
      </c>
      <c r="C95" s="1">
        <v>82</v>
      </c>
      <c r="D95" s="1">
        <v>42323</v>
      </c>
      <c r="E95" s="1">
        <v>880</v>
      </c>
      <c r="F95" s="1">
        <v>0</v>
      </c>
      <c r="G95" s="1">
        <v>6436</v>
      </c>
      <c r="H95" s="1">
        <v>0</v>
      </c>
      <c r="I95" s="1">
        <v>358</v>
      </c>
      <c r="J95" s="1">
        <v>42.38</v>
      </c>
      <c r="K95" s="1">
        <v>1.18</v>
      </c>
      <c r="L95" s="1">
        <v>25.6</v>
      </c>
      <c r="M95" s="1">
        <v>1.08</v>
      </c>
      <c r="N95" s="1">
        <v>3226</v>
      </c>
      <c r="O95" s="1">
        <v>4439</v>
      </c>
      <c r="P95" s="1">
        <v>3556</v>
      </c>
      <c r="Q95" s="1">
        <v>866</v>
      </c>
      <c r="R95" s="1">
        <v>16</v>
      </c>
      <c r="S95" s="1">
        <v>789</v>
      </c>
      <c r="T95" s="1">
        <v>75</v>
      </c>
      <c r="U95" s="1">
        <v>0</v>
      </c>
      <c r="V95" s="1">
        <f t="shared" si="35"/>
        <v>-62</v>
      </c>
      <c r="W95" s="1">
        <f t="shared" si="36"/>
        <v>69</v>
      </c>
      <c r="X95" s="1">
        <f t="shared" si="36"/>
        <v>0</v>
      </c>
      <c r="Y95" s="1">
        <f t="shared" si="36"/>
        <v>4</v>
      </c>
      <c r="Z95" s="1">
        <f t="shared" si="37"/>
        <v>11</v>
      </c>
      <c r="AA95" s="3"/>
      <c r="AB95" s="13">
        <f t="shared" si="22"/>
        <v>4.6651029450091218E-2</v>
      </c>
      <c r="AC95" s="13">
        <f t="shared" si="23"/>
        <v>0.15348000000000001</v>
      </c>
      <c r="AD95" s="13">
        <f t="shared" si="24"/>
        <v>1.7600000000000001E-2</v>
      </c>
      <c r="AE95" s="13">
        <f t="shared" si="25"/>
        <v>0.12872</v>
      </c>
      <c r="AF95" s="13">
        <f t="shared" si="26"/>
        <v>7.1599999999999997E-3</v>
      </c>
      <c r="AG95" s="13">
        <f t="shared" si="27"/>
        <v>2.2000000000000001E-4</v>
      </c>
      <c r="AI95" s="11"/>
      <c r="AJ95" s="11"/>
      <c r="AK95" s="11"/>
      <c r="AL95" s="11"/>
      <c r="AM95" s="11"/>
      <c r="AN95" s="11"/>
      <c r="AO95" s="11"/>
      <c r="AP95" s="11"/>
      <c r="AQ95" s="11">
        <f t="shared" si="38"/>
        <v>86</v>
      </c>
      <c r="AR95" s="11">
        <f t="shared" si="38"/>
        <v>82</v>
      </c>
      <c r="AT95" s="107"/>
      <c r="BA95" s="11"/>
      <c r="BB95" s="11"/>
      <c r="BC95" s="11"/>
      <c r="BD95" s="11"/>
      <c r="BE95" s="11"/>
      <c r="BH95" s="11"/>
      <c r="BI95" s="11"/>
      <c r="BJ95" s="11"/>
      <c r="BK95" s="11"/>
      <c r="BL95" s="11"/>
      <c r="BM95" s="11"/>
      <c r="BN95" s="11"/>
    </row>
    <row r="96" spans="1:66" s="1" customFormat="1" x14ac:dyDescent="0.3">
      <c r="A96" s="11"/>
      <c r="B96" s="1">
        <f t="shared" si="21"/>
        <v>7689</v>
      </c>
      <c r="C96" s="1">
        <v>83</v>
      </c>
      <c r="D96" s="1">
        <v>42310</v>
      </c>
      <c r="E96" s="1">
        <v>825</v>
      </c>
      <c r="F96" s="1">
        <v>0</v>
      </c>
      <c r="G96" s="1">
        <v>6501</v>
      </c>
      <c r="H96" s="1">
        <v>0</v>
      </c>
      <c r="I96" s="1">
        <v>363</v>
      </c>
      <c r="J96" s="1">
        <v>42.23</v>
      </c>
      <c r="K96" s="1">
        <v>1.18</v>
      </c>
      <c r="L96" s="1">
        <v>25.6</v>
      </c>
      <c r="M96" s="1">
        <v>1.08</v>
      </c>
      <c r="N96" s="1">
        <v>3234</v>
      </c>
      <c r="O96" s="1">
        <v>4445</v>
      </c>
      <c r="P96" s="1">
        <v>3540</v>
      </c>
      <c r="Q96" s="1">
        <v>888</v>
      </c>
      <c r="R96" s="1">
        <v>16</v>
      </c>
      <c r="S96" s="1">
        <v>738</v>
      </c>
      <c r="T96" s="1">
        <v>71</v>
      </c>
      <c r="U96" s="1">
        <v>0</v>
      </c>
      <c r="V96" s="1">
        <f t="shared" si="35"/>
        <v>-55</v>
      </c>
      <c r="W96" s="1">
        <f t="shared" si="36"/>
        <v>65</v>
      </c>
      <c r="X96" s="1">
        <f t="shared" si="36"/>
        <v>0</v>
      </c>
      <c r="Y96" s="1">
        <f t="shared" si="36"/>
        <v>5</v>
      </c>
      <c r="Z96" s="1">
        <f t="shared" si="37"/>
        <v>15</v>
      </c>
      <c r="AA96" s="3"/>
      <c r="AB96" s="13">
        <f t="shared" si="22"/>
        <v>4.7210300429184553E-2</v>
      </c>
      <c r="AC96" s="13">
        <f t="shared" si="23"/>
        <v>0.15378</v>
      </c>
      <c r="AD96" s="13">
        <f t="shared" si="24"/>
        <v>1.6500000000000001E-2</v>
      </c>
      <c r="AE96" s="13">
        <f t="shared" si="25"/>
        <v>0.13002</v>
      </c>
      <c r="AF96" s="13">
        <f t="shared" si="26"/>
        <v>7.26E-3</v>
      </c>
      <c r="AG96" s="13">
        <f t="shared" si="27"/>
        <v>2.9999999999999997E-4</v>
      </c>
      <c r="AI96" s="11"/>
      <c r="AJ96" s="11"/>
      <c r="AK96" s="11"/>
      <c r="AL96" s="11"/>
      <c r="AM96" s="11"/>
      <c r="AN96" s="11"/>
      <c r="AO96" s="11"/>
      <c r="AP96" s="11"/>
      <c r="AQ96" s="11">
        <f t="shared" ref="AQ96:AR111" si="39">+AQ95+1</f>
        <v>87</v>
      </c>
      <c r="AR96" s="11">
        <f t="shared" si="39"/>
        <v>83</v>
      </c>
      <c r="AT96" s="107"/>
      <c r="BA96" s="11"/>
      <c r="BB96" s="11"/>
      <c r="BC96" s="11"/>
      <c r="BD96" s="11"/>
      <c r="BE96" s="11"/>
      <c r="BH96" s="11"/>
      <c r="BI96" s="11"/>
      <c r="BJ96" s="11"/>
      <c r="BK96" s="11"/>
      <c r="BL96" s="11"/>
      <c r="BM96" s="11"/>
      <c r="BN96" s="11"/>
    </row>
    <row r="97" spans="1:66" s="1" customFormat="1" x14ac:dyDescent="0.3">
      <c r="A97" s="11"/>
      <c r="B97" s="1">
        <f t="shared" si="21"/>
        <v>7700</v>
      </c>
      <c r="C97" s="1">
        <v>84</v>
      </c>
      <c r="D97" s="1">
        <v>42298</v>
      </c>
      <c r="E97" s="1">
        <v>773</v>
      </c>
      <c r="F97" s="1">
        <v>0</v>
      </c>
      <c r="G97" s="1">
        <v>6560</v>
      </c>
      <c r="H97" s="1">
        <v>0</v>
      </c>
      <c r="I97" s="1">
        <v>367</v>
      </c>
      <c r="J97" s="1">
        <v>42.08</v>
      </c>
      <c r="K97" s="1">
        <v>1.18</v>
      </c>
      <c r="L97" s="1">
        <v>25.6</v>
      </c>
      <c r="M97" s="1">
        <v>1.07</v>
      </c>
      <c r="N97" s="1">
        <v>3242</v>
      </c>
      <c r="O97" s="1">
        <v>4449</v>
      </c>
      <c r="P97" s="1">
        <v>3525</v>
      </c>
      <c r="Q97" s="1">
        <v>907</v>
      </c>
      <c r="R97" s="1">
        <v>16</v>
      </c>
      <c r="S97" s="1">
        <v>690</v>
      </c>
      <c r="T97" s="1">
        <v>66</v>
      </c>
      <c r="U97" s="1">
        <v>0</v>
      </c>
      <c r="V97" s="1">
        <f t="shared" si="35"/>
        <v>-52</v>
      </c>
      <c r="W97" s="1">
        <f t="shared" si="36"/>
        <v>59</v>
      </c>
      <c r="X97" s="1">
        <f t="shared" si="36"/>
        <v>0</v>
      </c>
      <c r="Y97" s="1">
        <f t="shared" si="36"/>
        <v>4</v>
      </c>
      <c r="Z97" s="1">
        <f t="shared" si="37"/>
        <v>11</v>
      </c>
      <c r="AA97" s="3"/>
      <c r="AB97" s="13">
        <f t="shared" si="22"/>
        <v>4.7662337662337663E-2</v>
      </c>
      <c r="AC97" s="13">
        <f t="shared" si="23"/>
        <v>0.154</v>
      </c>
      <c r="AD97" s="13">
        <f t="shared" si="24"/>
        <v>1.546E-2</v>
      </c>
      <c r="AE97" s="13">
        <f t="shared" si="25"/>
        <v>0.13120000000000001</v>
      </c>
      <c r="AF97" s="13">
        <f t="shared" si="26"/>
        <v>7.3400000000000002E-3</v>
      </c>
      <c r="AG97" s="13">
        <f t="shared" si="27"/>
        <v>2.2000000000000001E-4</v>
      </c>
      <c r="AI97" s="11"/>
      <c r="AJ97" s="11"/>
      <c r="AK97" s="11"/>
      <c r="AL97" s="11"/>
      <c r="AM97" s="11"/>
      <c r="AN97" s="11"/>
      <c r="AO97" s="11"/>
      <c r="AP97" s="11"/>
      <c r="AQ97" s="11">
        <f t="shared" si="39"/>
        <v>88</v>
      </c>
      <c r="AR97" s="11">
        <f t="shared" si="39"/>
        <v>84</v>
      </c>
      <c r="AT97" s="107"/>
      <c r="BA97" s="11"/>
      <c r="BB97" s="11"/>
      <c r="BC97" s="11"/>
      <c r="BD97" s="11"/>
      <c r="BE97" s="11"/>
      <c r="BH97" s="11"/>
      <c r="BI97" s="11"/>
      <c r="BJ97" s="11"/>
      <c r="BK97" s="11"/>
      <c r="BL97" s="11"/>
      <c r="BM97" s="11"/>
      <c r="BN97" s="11"/>
    </row>
    <row r="98" spans="1:66" s="1" customFormat="1" x14ac:dyDescent="0.3">
      <c r="A98" s="11"/>
      <c r="B98" s="1">
        <f t="shared" si="21"/>
        <v>7712</v>
      </c>
      <c r="C98" s="1">
        <v>85</v>
      </c>
      <c r="D98" s="1">
        <v>42287</v>
      </c>
      <c r="E98" s="1">
        <v>724</v>
      </c>
      <c r="F98" s="1">
        <v>0</v>
      </c>
      <c r="G98" s="1">
        <v>6616</v>
      </c>
      <c r="H98" s="1">
        <v>0</v>
      </c>
      <c r="I98" s="1">
        <v>372</v>
      </c>
      <c r="J98" s="1">
        <v>41.94</v>
      </c>
      <c r="K98" s="1">
        <v>1.18</v>
      </c>
      <c r="L98" s="1">
        <v>25.6</v>
      </c>
      <c r="M98" s="1">
        <v>1.06</v>
      </c>
      <c r="N98" s="1">
        <v>3249</v>
      </c>
      <c r="O98" s="1">
        <v>4452</v>
      </c>
      <c r="P98" s="1">
        <v>3511</v>
      </c>
      <c r="Q98" s="1">
        <v>924</v>
      </c>
      <c r="R98" s="1">
        <v>16</v>
      </c>
      <c r="S98" s="1">
        <v>645</v>
      </c>
      <c r="T98" s="1">
        <v>62</v>
      </c>
      <c r="U98" s="1">
        <v>0</v>
      </c>
      <c r="V98" s="1">
        <f t="shared" si="35"/>
        <v>-49</v>
      </c>
      <c r="W98" s="1">
        <f t="shared" si="36"/>
        <v>56</v>
      </c>
      <c r="X98" s="1">
        <f t="shared" si="36"/>
        <v>0</v>
      </c>
      <c r="Y98" s="1">
        <f t="shared" si="36"/>
        <v>5</v>
      </c>
      <c r="Z98" s="1">
        <f t="shared" si="37"/>
        <v>12</v>
      </c>
      <c r="AA98" s="3"/>
      <c r="AB98" s="13">
        <f t="shared" si="22"/>
        <v>4.8236514522821579E-2</v>
      </c>
      <c r="AC98" s="13">
        <f t="shared" si="23"/>
        <v>0.15423999999999999</v>
      </c>
      <c r="AD98" s="13">
        <f t="shared" si="24"/>
        <v>1.448E-2</v>
      </c>
      <c r="AE98" s="13">
        <f t="shared" si="25"/>
        <v>0.13231999999999999</v>
      </c>
      <c r="AF98" s="13">
        <f t="shared" si="26"/>
        <v>7.4400000000000004E-3</v>
      </c>
      <c r="AG98" s="13">
        <f t="shared" si="27"/>
        <v>2.4000000000000001E-4</v>
      </c>
      <c r="AI98" s="11"/>
      <c r="AJ98" s="11"/>
      <c r="AK98" s="11"/>
      <c r="AL98" s="11"/>
      <c r="AM98" s="11"/>
      <c r="AN98" s="11"/>
      <c r="AO98" s="11"/>
      <c r="AP98" s="11"/>
      <c r="AQ98" s="11">
        <f t="shared" si="39"/>
        <v>89</v>
      </c>
      <c r="AR98" s="11">
        <f t="shared" si="39"/>
        <v>85</v>
      </c>
      <c r="AT98" s="107"/>
      <c r="BA98" s="11"/>
      <c r="BB98" s="11"/>
      <c r="BC98" s="11"/>
      <c r="BD98" s="11"/>
      <c r="BE98" s="11"/>
      <c r="BH98" s="11"/>
      <c r="BI98" s="11"/>
      <c r="BJ98" s="11"/>
      <c r="BK98" s="11"/>
      <c r="BL98" s="11"/>
      <c r="BM98" s="11"/>
      <c r="BN98" s="11"/>
    </row>
    <row r="99" spans="1:66" s="1" customFormat="1" x14ac:dyDescent="0.3">
      <c r="A99" s="11"/>
      <c r="B99" s="1">
        <f t="shared" si="21"/>
        <v>7720</v>
      </c>
      <c r="C99" s="1">
        <v>86</v>
      </c>
      <c r="D99" s="1">
        <v>42278</v>
      </c>
      <c r="E99" s="1">
        <v>677</v>
      </c>
      <c r="F99" s="1">
        <v>0</v>
      </c>
      <c r="G99" s="1">
        <v>6668</v>
      </c>
      <c r="H99" s="1">
        <v>0</v>
      </c>
      <c r="I99" s="1">
        <v>375</v>
      </c>
      <c r="J99" s="1">
        <v>41.79</v>
      </c>
      <c r="K99" s="1">
        <v>1.17</v>
      </c>
      <c r="L99" s="1">
        <v>25.6</v>
      </c>
      <c r="M99" s="1">
        <v>1.06</v>
      </c>
      <c r="N99" s="1">
        <v>3256</v>
      </c>
      <c r="O99" s="1">
        <v>4455</v>
      </c>
      <c r="P99" s="1">
        <v>3499</v>
      </c>
      <c r="Q99" s="1">
        <v>938</v>
      </c>
      <c r="R99" s="1">
        <v>17</v>
      </c>
      <c r="S99" s="1">
        <v>604</v>
      </c>
      <c r="T99" s="1">
        <v>59</v>
      </c>
      <c r="U99" s="1">
        <v>0</v>
      </c>
      <c r="V99" s="1">
        <f t="shared" si="35"/>
        <v>-47</v>
      </c>
      <c r="W99" s="1">
        <f t="shared" si="36"/>
        <v>52</v>
      </c>
      <c r="X99" s="1">
        <f t="shared" si="36"/>
        <v>0</v>
      </c>
      <c r="Y99" s="1">
        <f t="shared" si="36"/>
        <v>3</v>
      </c>
      <c r="Z99" s="1">
        <f t="shared" si="37"/>
        <v>8</v>
      </c>
      <c r="AA99" s="3"/>
      <c r="AB99" s="13">
        <f t="shared" si="22"/>
        <v>4.8575129533678756E-2</v>
      </c>
      <c r="AC99" s="13">
        <f t="shared" si="23"/>
        <v>0.15440000000000001</v>
      </c>
      <c r="AD99" s="13">
        <f t="shared" si="24"/>
        <v>1.354E-2</v>
      </c>
      <c r="AE99" s="13">
        <f t="shared" si="25"/>
        <v>0.13336000000000001</v>
      </c>
      <c r="AF99" s="13">
        <f t="shared" si="26"/>
        <v>7.4999999999999997E-3</v>
      </c>
      <c r="AG99" s="13">
        <f t="shared" si="27"/>
        <v>1.6000000000000001E-4</v>
      </c>
      <c r="AI99" s="11"/>
      <c r="AJ99" s="11"/>
      <c r="AK99" s="11"/>
      <c r="AL99" s="11"/>
      <c r="AM99" s="11"/>
      <c r="AN99" s="11"/>
      <c r="AO99" s="11"/>
      <c r="AP99" s="11"/>
      <c r="AQ99" s="11">
        <f t="shared" si="39"/>
        <v>90</v>
      </c>
      <c r="AR99" s="11">
        <f t="shared" si="39"/>
        <v>86</v>
      </c>
      <c r="AT99" s="107"/>
      <c r="BA99" s="11"/>
      <c r="BB99" s="11"/>
      <c r="BC99" s="11"/>
      <c r="BD99" s="11"/>
      <c r="BE99" s="11"/>
      <c r="BH99" s="11"/>
      <c r="BI99" s="11"/>
      <c r="BJ99" s="11"/>
      <c r="BK99" s="11"/>
      <c r="BL99" s="11"/>
      <c r="BM99" s="11"/>
      <c r="BN99" s="11"/>
    </row>
    <row r="100" spans="1:66" s="1" customFormat="1" x14ac:dyDescent="0.3">
      <c r="A100" s="11"/>
      <c r="B100" s="1">
        <f t="shared" si="21"/>
        <v>7729</v>
      </c>
      <c r="C100" s="1">
        <v>87</v>
      </c>
      <c r="D100" s="1">
        <v>42269</v>
      </c>
      <c r="E100" s="1">
        <v>633</v>
      </c>
      <c r="F100" s="1">
        <v>0</v>
      </c>
      <c r="G100" s="1">
        <v>6717</v>
      </c>
      <c r="H100" s="1">
        <v>0</v>
      </c>
      <c r="I100" s="1">
        <v>379</v>
      </c>
      <c r="J100" s="1">
        <v>41.65</v>
      </c>
      <c r="K100" s="1">
        <v>1.17</v>
      </c>
      <c r="L100" s="1">
        <v>25.7</v>
      </c>
      <c r="M100" s="1">
        <v>1.06</v>
      </c>
      <c r="N100" s="1">
        <v>3263</v>
      </c>
      <c r="O100" s="1">
        <v>4457</v>
      </c>
      <c r="P100" s="1">
        <v>3488</v>
      </c>
      <c r="Q100" s="1">
        <v>952</v>
      </c>
      <c r="R100" s="1">
        <v>17</v>
      </c>
      <c r="S100" s="1">
        <v>566</v>
      </c>
      <c r="T100" s="1">
        <v>55</v>
      </c>
      <c r="U100" s="1">
        <v>0</v>
      </c>
      <c r="V100" s="1">
        <f t="shared" si="35"/>
        <v>-44</v>
      </c>
      <c r="W100" s="1">
        <f t="shared" si="36"/>
        <v>49</v>
      </c>
      <c r="X100" s="1">
        <f t="shared" si="36"/>
        <v>0</v>
      </c>
      <c r="Y100" s="1">
        <f t="shared" si="36"/>
        <v>4</v>
      </c>
      <c r="Z100" s="1">
        <f t="shared" si="37"/>
        <v>9</v>
      </c>
      <c r="AA100" s="3"/>
      <c r="AB100" s="13">
        <f t="shared" si="22"/>
        <v>4.9036097813429942E-2</v>
      </c>
      <c r="AC100" s="13">
        <f t="shared" si="23"/>
        <v>0.15458</v>
      </c>
      <c r="AD100" s="13">
        <f t="shared" si="24"/>
        <v>1.2659999999999999E-2</v>
      </c>
      <c r="AE100" s="13">
        <f t="shared" si="25"/>
        <v>0.13433999999999999</v>
      </c>
      <c r="AF100" s="13">
        <f t="shared" si="26"/>
        <v>7.5799999999999999E-3</v>
      </c>
      <c r="AG100" s="13">
        <f t="shared" si="27"/>
        <v>1.8000000000000001E-4</v>
      </c>
      <c r="AI100" s="11"/>
      <c r="AJ100" s="11"/>
      <c r="AK100" s="11"/>
      <c r="AL100" s="11"/>
      <c r="AM100" s="11"/>
      <c r="AN100" s="11"/>
      <c r="AO100" s="11"/>
      <c r="AP100" s="11"/>
      <c r="AQ100" s="11">
        <f t="shared" si="39"/>
        <v>91</v>
      </c>
      <c r="AR100" s="11">
        <f t="shared" si="39"/>
        <v>87</v>
      </c>
      <c r="AT100" s="107"/>
      <c r="BA100" s="11"/>
      <c r="BB100" s="11"/>
      <c r="BC100" s="11"/>
      <c r="BD100" s="11"/>
      <c r="BE100" s="11"/>
      <c r="BH100" s="11"/>
      <c r="BI100" s="11"/>
      <c r="BJ100" s="11"/>
      <c r="BK100" s="11"/>
      <c r="BL100" s="11"/>
      <c r="BM100" s="11"/>
      <c r="BN100" s="11"/>
    </row>
    <row r="101" spans="1:66" s="1" customFormat="1" x14ac:dyDescent="0.3">
      <c r="A101" s="11"/>
      <c r="B101" s="1">
        <f t="shared" si="21"/>
        <v>7737</v>
      </c>
      <c r="C101" s="1">
        <v>88</v>
      </c>
      <c r="D101" s="1">
        <v>42261</v>
      </c>
      <c r="E101" s="1">
        <v>592</v>
      </c>
      <c r="F101" s="1">
        <v>0</v>
      </c>
      <c r="G101" s="1">
        <v>6763</v>
      </c>
      <c r="H101" s="1">
        <v>0</v>
      </c>
      <c r="I101" s="1">
        <v>382</v>
      </c>
      <c r="J101" s="1">
        <v>41.52</v>
      </c>
      <c r="K101" s="1">
        <v>1.17</v>
      </c>
      <c r="L101" s="1">
        <v>25.7</v>
      </c>
      <c r="M101" s="1">
        <v>1.05</v>
      </c>
      <c r="N101" s="1">
        <v>3269</v>
      </c>
      <c r="O101" s="1">
        <v>4459</v>
      </c>
      <c r="P101" s="1">
        <v>3478</v>
      </c>
      <c r="Q101" s="1">
        <v>963</v>
      </c>
      <c r="R101" s="1">
        <v>17</v>
      </c>
      <c r="S101" s="1">
        <v>530</v>
      </c>
      <c r="T101" s="1">
        <v>51</v>
      </c>
      <c r="U101" s="1">
        <v>0</v>
      </c>
      <c r="V101" s="1">
        <f t="shared" si="35"/>
        <v>-41</v>
      </c>
      <c r="W101" s="1">
        <f t="shared" si="36"/>
        <v>46</v>
      </c>
      <c r="X101" s="1">
        <f t="shared" si="36"/>
        <v>0</v>
      </c>
      <c r="Y101" s="1">
        <f t="shared" si="36"/>
        <v>3</v>
      </c>
      <c r="Z101" s="1">
        <f t="shared" si="37"/>
        <v>8</v>
      </c>
      <c r="AA101" s="3"/>
      <c r="AB101" s="13">
        <f t="shared" si="22"/>
        <v>4.9373142044720174E-2</v>
      </c>
      <c r="AC101" s="13">
        <f t="shared" si="23"/>
        <v>0.15473999999999999</v>
      </c>
      <c r="AD101" s="13">
        <f t="shared" si="24"/>
        <v>1.184E-2</v>
      </c>
      <c r="AE101" s="13">
        <f t="shared" si="25"/>
        <v>0.13525999999999999</v>
      </c>
      <c r="AF101" s="13">
        <f t="shared" si="26"/>
        <v>7.6400000000000001E-3</v>
      </c>
      <c r="AG101" s="13">
        <f t="shared" si="27"/>
        <v>1.6000000000000001E-4</v>
      </c>
      <c r="AI101" s="11"/>
      <c r="AJ101" s="11"/>
      <c r="AK101" s="11"/>
      <c r="AL101" s="11"/>
      <c r="AM101" s="11"/>
      <c r="AN101" s="11"/>
      <c r="AO101" s="11"/>
      <c r="AP101" s="11"/>
      <c r="AQ101" s="11">
        <f t="shared" si="39"/>
        <v>92</v>
      </c>
      <c r="AR101" s="11">
        <f t="shared" si="39"/>
        <v>88</v>
      </c>
      <c r="AT101" s="107"/>
      <c r="BA101" s="11"/>
      <c r="BB101" s="11"/>
      <c r="BC101" s="11"/>
      <c r="BD101" s="11"/>
      <c r="BE101" s="11"/>
      <c r="BH101" s="11"/>
      <c r="BI101" s="11"/>
      <c r="BJ101" s="11"/>
      <c r="BK101" s="11"/>
      <c r="BL101" s="11"/>
      <c r="BM101" s="11"/>
      <c r="BN101" s="11"/>
    </row>
    <row r="102" spans="1:66" s="1" customFormat="1" x14ac:dyDescent="0.3">
      <c r="A102" s="11"/>
      <c r="B102" s="1">
        <f t="shared" si="21"/>
        <v>7745</v>
      </c>
      <c r="C102" s="1">
        <v>89</v>
      </c>
      <c r="D102" s="1">
        <v>42254</v>
      </c>
      <c r="E102" s="1">
        <v>554</v>
      </c>
      <c r="F102" s="1">
        <v>0</v>
      </c>
      <c r="G102" s="1">
        <v>6806</v>
      </c>
      <c r="H102" s="1">
        <v>0</v>
      </c>
      <c r="I102" s="1">
        <v>385</v>
      </c>
      <c r="J102" s="1">
        <v>41.38</v>
      </c>
      <c r="K102" s="1">
        <v>1.17</v>
      </c>
      <c r="L102" s="1">
        <v>25.7</v>
      </c>
      <c r="M102" s="1">
        <v>1.05</v>
      </c>
      <c r="N102" s="1">
        <v>3274</v>
      </c>
      <c r="O102" s="1">
        <v>4461</v>
      </c>
      <c r="P102" s="1">
        <v>3469</v>
      </c>
      <c r="Q102" s="1">
        <v>974</v>
      </c>
      <c r="R102" s="1">
        <v>17</v>
      </c>
      <c r="S102" s="1">
        <v>498</v>
      </c>
      <c r="T102" s="1">
        <v>48</v>
      </c>
      <c r="U102" s="1">
        <v>0</v>
      </c>
      <c r="V102" s="1">
        <f t="shared" si="35"/>
        <v>-38</v>
      </c>
      <c r="W102" s="1">
        <f t="shared" si="36"/>
        <v>43</v>
      </c>
      <c r="X102" s="1">
        <f t="shared" si="36"/>
        <v>0</v>
      </c>
      <c r="Y102" s="1">
        <f t="shared" si="36"/>
        <v>3</v>
      </c>
      <c r="Z102" s="1">
        <f t="shared" si="37"/>
        <v>8</v>
      </c>
      <c r="AA102" s="3"/>
      <c r="AB102" s="13">
        <f t="shared" si="22"/>
        <v>4.9709489993544222E-2</v>
      </c>
      <c r="AC102" s="13">
        <f t="shared" si="23"/>
        <v>0.15490000000000001</v>
      </c>
      <c r="AD102" s="13">
        <f t="shared" si="24"/>
        <v>1.108E-2</v>
      </c>
      <c r="AE102" s="13">
        <f t="shared" si="25"/>
        <v>0.13611999999999999</v>
      </c>
      <c r="AF102" s="13">
        <f t="shared" si="26"/>
        <v>7.7000000000000002E-3</v>
      </c>
      <c r="AG102" s="13">
        <f t="shared" si="27"/>
        <v>1.6000000000000001E-4</v>
      </c>
      <c r="AI102" s="11"/>
      <c r="AJ102" s="11"/>
      <c r="AK102" s="11"/>
      <c r="AL102" s="11"/>
      <c r="AM102" s="11"/>
      <c r="AN102" s="11"/>
      <c r="AO102" s="11"/>
      <c r="AP102" s="11"/>
      <c r="AQ102" s="11">
        <f t="shared" si="39"/>
        <v>93</v>
      </c>
      <c r="AR102" s="11">
        <f t="shared" si="39"/>
        <v>89</v>
      </c>
      <c r="AT102" s="107"/>
      <c r="BA102" s="11"/>
      <c r="BB102" s="11"/>
      <c r="BC102" s="11"/>
      <c r="BD102" s="11"/>
      <c r="BE102" s="11"/>
      <c r="BH102" s="11"/>
      <c r="BI102" s="11"/>
      <c r="BJ102" s="11"/>
      <c r="BK102" s="11"/>
      <c r="BL102" s="11"/>
      <c r="BM102" s="11"/>
      <c r="BN102" s="11"/>
    </row>
    <row r="103" spans="1:66" s="1" customFormat="1" x14ac:dyDescent="0.3">
      <c r="A103" s="11"/>
      <c r="B103" s="1">
        <f t="shared" si="21"/>
        <v>7751</v>
      </c>
      <c r="C103" s="1">
        <v>90</v>
      </c>
      <c r="D103" s="1">
        <v>42247</v>
      </c>
      <c r="E103" s="1">
        <v>519</v>
      </c>
      <c r="F103" s="1">
        <v>0</v>
      </c>
      <c r="G103" s="1">
        <v>6845</v>
      </c>
      <c r="H103" s="1">
        <v>0</v>
      </c>
      <c r="I103" s="1">
        <v>387</v>
      </c>
      <c r="J103" s="1">
        <v>41.25</v>
      </c>
      <c r="K103" s="1">
        <v>1.17</v>
      </c>
      <c r="L103" s="1">
        <v>25.7</v>
      </c>
      <c r="M103" s="1">
        <v>1.05</v>
      </c>
      <c r="N103" s="1">
        <v>3279</v>
      </c>
      <c r="O103" s="1">
        <v>4463</v>
      </c>
      <c r="P103" s="1">
        <v>3462</v>
      </c>
      <c r="Q103" s="1">
        <v>983</v>
      </c>
      <c r="R103" s="1">
        <v>17</v>
      </c>
      <c r="S103" s="1">
        <v>467</v>
      </c>
      <c r="T103" s="1">
        <v>46</v>
      </c>
      <c r="U103" s="1">
        <v>0</v>
      </c>
      <c r="V103" s="1">
        <f t="shared" si="35"/>
        <v>-35</v>
      </c>
      <c r="W103" s="1">
        <f t="shared" si="36"/>
        <v>39</v>
      </c>
      <c r="X103" s="1">
        <f t="shared" si="36"/>
        <v>0</v>
      </c>
      <c r="Y103" s="1">
        <f t="shared" si="36"/>
        <v>2</v>
      </c>
      <c r="Z103" s="1">
        <f t="shared" si="37"/>
        <v>6</v>
      </c>
      <c r="AA103" s="3"/>
      <c r="AB103" s="13">
        <f t="shared" si="22"/>
        <v>4.9929041414011097E-2</v>
      </c>
      <c r="AC103" s="13">
        <f t="shared" si="23"/>
        <v>0.15501999999999999</v>
      </c>
      <c r="AD103" s="13">
        <f t="shared" si="24"/>
        <v>1.038E-2</v>
      </c>
      <c r="AE103" s="13">
        <f t="shared" si="25"/>
        <v>0.13689999999999999</v>
      </c>
      <c r="AF103" s="13">
        <f t="shared" si="26"/>
        <v>7.7400000000000004E-3</v>
      </c>
      <c r="AG103" s="13">
        <f t="shared" si="27"/>
        <v>1.2E-4</v>
      </c>
      <c r="AI103" s="11"/>
      <c r="AJ103" s="11"/>
      <c r="AK103" s="11"/>
      <c r="AL103" s="11"/>
      <c r="AM103" s="11"/>
      <c r="AN103" s="11"/>
      <c r="AO103" s="11"/>
      <c r="AP103" s="11"/>
      <c r="AQ103" s="11">
        <f t="shared" si="39"/>
        <v>94</v>
      </c>
      <c r="AR103" s="11">
        <f t="shared" si="39"/>
        <v>90</v>
      </c>
      <c r="AT103" s="107"/>
      <c r="BA103" s="11"/>
      <c r="BB103" s="11"/>
      <c r="BC103" s="11"/>
      <c r="BD103" s="11"/>
      <c r="BE103" s="11"/>
      <c r="BH103" s="11"/>
      <c r="BI103" s="11"/>
      <c r="BJ103" s="11"/>
      <c r="BK103" s="11"/>
      <c r="BL103" s="11"/>
      <c r="BM103" s="11"/>
      <c r="BN103" s="11"/>
    </row>
    <row r="104" spans="1:66" s="1" customFormat="1" x14ac:dyDescent="0.3">
      <c r="A104" s="11"/>
      <c r="B104" s="1">
        <f t="shared" si="21"/>
        <v>7758</v>
      </c>
      <c r="C104" s="1">
        <v>91</v>
      </c>
      <c r="D104" s="1">
        <v>42240</v>
      </c>
      <c r="E104" s="1">
        <v>485</v>
      </c>
      <c r="F104" s="1">
        <v>0</v>
      </c>
      <c r="G104" s="1">
        <v>6883</v>
      </c>
      <c r="H104" s="1">
        <v>0</v>
      </c>
      <c r="I104" s="1">
        <v>390</v>
      </c>
      <c r="J104" s="1">
        <v>41.13</v>
      </c>
      <c r="K104" s="1">
        <v>1.17</v>
      </c>
      <c r="L104" s="1">
        <v>25.7</v>
      </c>
      <c r="M104" s="1">
        <v>1.04</v>
      </c>
      <c r="N104" s="1">
        <v>3284</v>
      </c>
      <c r="O104" s="1">
        <v>4465</v>
      </c>
      <c r="P104" s="1">
        <v>3455</v>
      </c>
      <c r="Q104" s="1">
        <v>992</v>
      </c>
      <c r="R104" s="1">
        <v>17</v>
      </c>
      <c r="S104" s="1">
        <v>438</v>
      </c>
      <c r="T104" s="1">
        <v>43</v>
      </c>
      <c r="U104" s="1">
        <v>0</v>
      </c>
      <c r="V104" s="1">
        <f t="shared" si="35"/>
        <v>-34</v>
      </c>
      <c r="W104" s="1">
        <f t="shared" si="36"/>
        <v>38</v>
      </c>
      <c r="X104" s="1">
        <f t="shared" si="36"/>
        <v>0</v>
      </c>
      <c r="Y104" s="1">
        <f t="shared" si="36"/>
        <v>3</v>
      </c>
      <c r="Z104" s="1">
        <f t="shared" si="37"/>
        <v>7</v>
      </c>
      <c r="AA104" s="3"/>
      <c r="AB104" s="13">
        <f t="shared" si="22"/>
        <v>5.0270688321732405E-2</v>
      </c>
      <c r="AC104" s="13">
        <f t="shared" si="23"/>
        <v>0.15515999999999999</v>
      </c>
      <c r="AD104" s="13">
        <f t="shared" si="24"/>
        <v>9.7000000000000003E-3</v>
      </c>
      <c r="AE104" s="13">
        <f t="shared" si="25"/>
        <v>0.13766</v>
      </c>
      <c r="AF104" s="13">
        <f t="shared" si="26"/>
        <v>7.7999999999999996E-3</v>
      </c>
      <c r="AG104" s="13">
        <f t="shared" si="27"/>
        <v>1.3999999999999999E-4</v>
      </c>
      <c r="AI104" s="11"/>
      <c r="AJ104" s="11"/>
      <c r="AK104" s="11"/>
      <c r="AL104" s="11"/>
      <c r="AM104" s="11"/>
      <c r="AN104" s="11"/>
      <c r="AO104" s="11"/>
      <c r="AP104" s="11"/>
      <c r="AQ104" s="11">
        <f t="shared" si="39"/>
        <v>95</v>
      </c>
      <c r="AR104" s="11">
        <f t="shared" si="39"/>
        <v>91</v>
      </c>
      <c r="AT104" s="107"/>
      <c r="BA104" s="11"/>
      <c r="BB104" s="11"/>
      <c r="BC104" s="11"/>
      <c r="BD104" s="11"/>
      <c r="BE104" s="11"/>
      <c r="BH104" s="11"/>
      <c r="BI104" s="11"/>
      <c r="BJ104" s="11"/>
      <c r="BK104" s="11"/>
      <c r="BL104" s="11"/>
      <c r="BM104" s="11"/>
      <c r="BN104" s="11"/>
    </row>
    <row r="105" spans="1:66" s="1" customFormat="1" x14ac:dyDescent="0.3">
      <c r="A105" s="11"/>
      <c r="B105" s="1">
        <f t="shared" si="21"/>
        <v>7765</v>
      </c>
      <c r="C105" s="1">
        <v>92</v>
      </c>
      <c r="D105" s="1">
        <v>42233</v>
      </c>
      <c r="E105" s="1">
        <v>455</v>
      </c>
      <c r="F105" s="1">
        <v>0</v>
      </c>
      <c r="G105" s="1">
        <v>6918</v>
      </c>
      <c r="H105" s="1">
        <v>0</v>
      </c>
      <c r="I105" s="1">
        <v>392</v>
      </c>
      <c r="J105" s="1">
        <v>41</v>
      </c>
      <c r="K105" s="1">
        <v>1.17</v>
      </c>
      <c r="L105" s="1">
        <v>25.7</v>
      </c>
      <c r="M105" s="1">
        <v>1.04</v>
      </c>
      <c r="N105" s="1">
        <v>3289</v>
      </c>
      <c r="O105" s="1">
        <v>4467</v>
      </c>
      <c r="P105" s="1">
        <v>3449</v>
      </c>
      <c r="Q105" s="1">
        <v>1000</v>
      </c>
      <c r="R105" s="1">
        <v>17</v>
      </c>
      <c r="S105" s="1">
        <v>409</v>
      </c>
      <c r="T105" s="1">
        <v>39</v>
      </c>
      <c r="U105" s="1">
        <v>0</v>
      </c>
      <c r="V105" s="1">
        <f t="shared" si="35"/>
        <v>-30</v>
      </c>
      <c r="W105" s="1">
        <f t="shared" si="36"/>
        <v>35</v>
      </c>
      <c r="X105" s="1">
        <f t="shared" si="36"/>
        <v>0</v>
      </c>
      <c r="Y105" s="1">
        <f t="shared" si="36"/>
        <v>2</v>
      </c>
      <c r="Z105" s="1">
        <f t="shared" si="37"/>
        <v>7</v>
      </c>
      <c r="AA105" s="3"/>
      <c r="AB105" s="13">
        <f t="shared" si="22"/>
        <v>5.0482936252414679E-2</v>
      </c>
      <c r="AC105" s="13">
        <f t="shared" si="23"/>
        <v>0.15529999999999999</v>
      </c>
      <c r="AD105" s="13">
        <f t="shared" si="24"/>
        <v>9.1000000000000004E-3</v>
      </c>
      <c r="AE105" s="13">
        <f t="shared" si="25"/>
        <v>0.13836000000000001</v>
      </c>
      <c r="AF105" s="13">
        <f t="shared" si="26"/>
        <v>7.8399999999999997E-3</v>
      </c>
      <c r="AG105" s="13">
        <f t="shared" si="27"/>
        <v>1.3999999999999999E-4</v>
      </c>
      <c r="AI105" s="11"/>
      <c r="AJ105" s="11"/>
      <c r="AK105" s="11"/>
      <c r="AL105" s="11"/>
      <c r="AM105" s="11"/>
      <c r="AN105" s="11"/>
      <c r="AO105" s="11"/>
      <c r="AP105" s="11"/>
      <c r="AQ105" s="11">
        <f t="shared" si="39"/>
        <v>96</v>
      </c>
      <c r="AR105" s="11">
        <f t="shared" si="39"/>
        <v>92</v>
      </c>
      <c r="AT105" s="107"/>
      <c r="BA105" s="11"/>
      <c r="BB105" s="11"/>
      <c r="BC105" s="11"/>
      <c r="BD105" s="11"/>
      <c r="BE105" s="11"/>
      <c r="BH105" s="11"/>
      <c r="BI105" s="11"/>
      <c r="BJ105" s="11"/>
      <c r="BK105" s="11"/>
      <c r="BL105" s="11"/>
      <c r="BM105" s="11"/>
      <c r="BN105" s="11"/>
    </row>
    <row r="106" spans="1:66" s="1" customFormat="1" x14ac:dyDescent="0.3">
      <c r="A106" s="11"/>
      <c r="B106" s="1">
        <f t="shared" si="21"/>
        <v>7771</v>
      </c>
      <c r="C106" s="1">
        <v>93</v>
      </c>
      <c r="D106" s="1">
        <v>42227</v>
      </c>
      <c r="E106" s="1">
        <v>424</v>
      </c>
      <c r="F106" s="1">
        <v>0</v>
      </c>
      <c r="G106" s="1">
        <v>6952</v>
      </c>
      <c r="H106" s="1">
        <v>0</v>
      </c>
      <c r="I106" s="1">
        <v>395</v>
      </c>
      <c r="J106" s="1">
        <v>40.880000000000003</v>
      </c>
      <c r="K106" s="1">
        <v>1.17</v>
      </c>
      <c r="L106" s="1">
        <v>25.7</v>
      </c>
      <c r="M106" s="1">
        <v>1.04</v>
      </c>
      <c r="N106" s="1">
        <v>3293</v>
      </c>
      <c r="O106" s="1">
        <v>4469</v>
      </c>
      <c r="P106" s="1">
        <v>3442</v>
      </c>
      <c r="Q106" s="1">
        <v>1008</v>
      </c>
      <c r="R106" s="1">
        <v>17</v>
      </c>
      <c r="S106" s="1">
        <v>382</v>
      </c>
      <c r="T106" s="1">
        <v>37</v>
      </c>
      <c r="U106" s="1">
        <v>0</v>
      </c>
      <c r="V106" s="1">
        <f t="shared" si="35"/>
        <v>-31</v>
      </c>
      <c r="W106" s="1">
        <f t="shared" si="36"/>
        <v>34</v>
      </c>
      <c r="X106" s="1">
        <f t="shared" si="36"/>
        <v>0</v>
      </c>
      <c r="Y106" s="1">
        <f t="shared" si="36"/>
        <v>3</v>
      </c>
      <c r="Z106" s="1">
        <f t="shared" si="37"/>
        <v>6</v>
      </c>
      <c r="AA106" s="3"/>
      <c r="AB106" s="13">
        <f t="shared" si="22"/>
        <v>5.0830009007849696E-2</v>
      </c>
      <c r="AC106" s="13">
        <f t="shared" si="23"/>
        <v>0.15542</v>
      </c>
      <c r="AD106" s="13">
        <f t="shared" si="24"/>
        <v>8.4799999999999997E-3</v>
      </c>
      <c r="AE106" s="13">
        <f t="shared" si="25"/>
        <v>0.13904</v>
      </c>
      <c r="AF106" s="13">
        <f t="shared" si="26"/>
        <v>7.9000000000000008E-3</v>
      </c>
      <c r="AG106" s="13">
        <f t="shared" si="27"/>
        <v>1.2E-4</v>
      </c>
      <c r="AI106" s="11"/>
      <c r="AJ106" s="11"/>
      <c r="AK106" s="11"/>
      <c r="AL106" s="11"/>
      <c r="AM106" s="11"/>
      <c r="AN106" s="11"/>
      <c r="AO106" s="11"/>
      <c r="AP106" s="11"/>
      <c r="AQ106" s="11">
        <f t="shared" si="39"/>
        <v>97</v>
      </c>
      <c r="AR106" s="11">
        <f t="shared" si="39"/>
        <v>93</v>
      </c>
      <c r="AT106" s="107"/>
      <c r="BA106" s="11"/>
      <c r="BB106" s="11"/>
      <c r="BC106" s="11"/>
      <c r="BD106" s="11"/>
      <c r="BE106" s="11"/>
      <c r="BH106" s="11"/>
      <c r="BI106" s="11"/>
      <c r="BJ106" s="11"/>
      <c r="BK106" s="11"/>
      <c r="BL106" s="11"/>
      <c r="BM106" s="11"/>
      <c r="BN106" s="11"/>
    </row>
    <row r="107" spans="1:66" s="1" customFormat="1" x14ac:dyDescent="0.3">
      <c r="A107" s="11"/>
      <c r="B107" s="1">
        <f t="shared" si="21"/>
        <v>7777</v>
      </c>
      <c r="C107" s="1">
        <v>94</v>
      </c>
      <c r="D107" s="1">
        <v>42221</v>
      </c>
      <c r="E107" s="1">
        <v>395</v>
      </c>
      <c r="F107" s="1">
        <v>0</v>
      </c>
      <c r="G107" s="1">
        <v>6984</v>
      </c>
      <c r="H107" s="1">
        <v>0</v>
      </c>
      <c r="I107" s="1">
        <v>398</v>
      </c>
      <c r="J107" s="1">
        <v>40.76</v>
      </c>
      <c r="K107" s="1">
        <v>1.17</v>
      </c>
      <c r="L107" s="1">
        <v>25.7</v>
      </c>
      <c r="M107" s="1">
        <v>1.03</v>
      </c>
      <c r="N107" s="1">
        <v>3298</v>
      </c>
      <c r="O107" s="1">
        <v>4470</v>
      </c>
      <c r="P107" s="1">
        <v>3436</v>
      </c>
      <c r="Q107" s="1">
        <v>1016</v>
      </c>
      <c r="R107" s="1">
        <v>17</v>
      </c>
      <c r="S107" s="1">
        <v>355</v>
      </c>
      <c r="T107" s="1">
        <v>35</v>
      </c>
      <c r="U107" s="1">
        <v>0</v>
      </c>
      <c r="V107" s="1">
        <f t="shared" si="35"/>
        <v>-29</v>
      </c>
      <c r="W107" s="1">
        <f t="shared" si="36"/>
        <v>32</v>
      </c>
      <c r="X107" s="1">
        <f t="shared" si="36"/>
        <v>0</v>
      </c>
      <c r="Y107" s="1">
        <f t="shared" si="36"/>
        <v>3</v>
      </c>
      <c r="Z107" s="1">
        <f t="shared" si="37"/>
        <v>6</v>
      </c>
      <c r="AA107" s="3"/>
      <c r="AB107" s="13">
        <f t="shared" si="22"/>
        <v>5.1176546226051174E-2</v>
      </c>
      <c r="AC107" s="13">
        <f t="shared" si="23"/>
        <v>0.15554000000000001</v>
      </c>
      <c r="AD107" s="13">
        <f t="shared" si="24"/>
        <v>7.9000000000000008E-3</v>
      </c>
      <c r="AE107" s="13">
        <f t="shared" si="25"/>
        <v>0.13968</v>
      </c>
      <c r="AF107" s="13">
        <f t="shared" si="26"/>
        <v>7.9600000000000001E-3</v>
      </c>
      <c r="AG107" s="13">
        <f t="shared" si="27"/>
        <v>1.2E-4</v>
      </c>
      <c r="AI107" s="11"/>
      <c r="AJ107" s="11"/>
      <c r="AK107" s="11"/>
      <c r="AL107" s="11"/>
      <c r="AM107" s="11"/>
      <c r="AN107" s="11"/>
      <c r="AO107" s="11"/>
      <c r="AP107" s="11"/>
      <c r="AQ107" s="11">
        <f t="shared" si="39"/>
        <v>98</v>
      </c>
      <c r="AR107" s="11">
        <f t="shared" si="39"/>
        <v>94</v>
      </c>
      <c r="AT107" s="107"/>
      <c r="BA107" s="11"/>
      <c r="BB107" s="11"/>
      <c r="BC107" s="11"/>
      <c r="BD107" s="11"/>
      <c r="BE107" s="11"/>
      <c r="BH107" s="11"/>
      <c r="BI107" s="11"/>
      <c r="BJ107" s="11"/>
      <c r="BK107" s="11"/>
      <c r="BL107" s="11"/>
      <c r="BM107" s="11"/>
      <c r="BN107" s="11"/>
    </row>
    <row r="108" spans="1:66" s="1" customFormat="1" x14ac:dyDescent="0.3">
      <c r="A108" s="11"/>
      <c r="B108" s="1">
        <f t="shared" si="21"/>
        <v>7782</v>
      </c>
      <c r="C108" s="1">
        <v>95</v>
      </c>
      <c r="D108" s="1">
        <v>42216</v>
      </c>
      <c r="E108" s="1">
        <v>371</v>
      </c>
      <c r="F108" s="1">
        <v>0</v>
      </c>
      <c r="G108" s="1">
        <v>7011</v>
      </c>
      <c r="H108" s="1">
        <v>0</v>
      </c>
      <c r="I108" s="1">
        <v>400</v>
      </c>
      <c r="J108" s="1">
        <v>40.64</v>
      </c>
      <c r="K108" s="1">
        <v>1.17</v>
      </c>
      <c r="L108" s="1">
        <v>25.7</v>
      </c>
      <c r="M108" s="1">
        <v>1.03</v>
      </c>
      <c r="N108" s="1">
        <v>3302</v>
      </c>
      <c r="O108" s="1">
        <v>4471</v>
      </c>
      <c r="P108" s="1">
        <v>3430</v>
      </c>
      <c r="Q108" s="1">
        <v>1023</v>
      </c>
      <c r="R108" s="1">
        <v>17</v>
      </c>
      <c r="S108" s="1">
        <v>333</v>
      </c>
      <c r="T108" s="1">
        <v>33</v>
      </c>
      <c r="U108" s="1">
        <v>0</v>
      </c>
      <c r="V108" s="1">
        <f t="shared" si="35"/>
        <v>-24</v>
      </c>
      <c r="W108" s="1">
        <f t="shared" si="36"/>
        <v>27</v>
      </c>
      <c r="X108" s="1">
        <f t="shared" si="36"/>
        <v>0</v>
      </c>
      <c r="Y108" s="1">
        <f t="shared" si="36"/>
        <v>2</v>
      </c>
      <c r="Z108" s="1">
        <f t="shared" si="37"/>
        <v>5</v>
      </c>
      <c r="AA108" s="3"/>
      <c r="AB108" s="13">
        <f t="shared" si="22"/>
        <v>5.140066820868671E-2</v>
      </c>
      <c r="AC108" s="13">
        <f t="shared" si="23"/>
        <v>0.15564</v>
      </c>
      <c r="AD108" s="13">
        <f t="shared" si="24"/>
        <v>7.4200000000000004E-3</v>
      </c>
      <c r="AE108" s="13">
        <f t="shared" si="25"/>
        <v>0.14022000000000001</v>
      </c>
      <c r="AF108" s="13">
        <f t="shared" si="26"/>
        <v>8.0000000000000002E-3</v>
      </c>
      <c r="AG108" s="13">
        <f t="shared" si="27"/>
        <v>1E-4</v>
      </c>
      <c r="AI108" s="11"/>
      <c r="AJ108" s="11"/>
      <c r="AK108" s="11"/>
      <c r="AL108" s="11"/>
      <c r="AM108" s="11"/>
      <c r="AN108" s="11"/>
      <c r="AO108" s="11"/>
      <c r="AP108" s="11"/>
      <c r="AQ108" s="11">
        <f t="shared" si="39"/>
        <v>99</v>
      </c>
      <c r="AR108" s="11">
        <f t="shared" si="39"/>
        <v>95</v>
      </c>
      <c r="AT108" s="107"/>
      <c r="BA108" s="11"/>
      <c r="BB108" s="11"/>
      <c r="BC108" s="11"/>
      <c r="BD108" s="11"/>
      <c r="BE108" s="11"/>
      <c r="BH108" s="11"/>
      <c r="BI108" s="11"/>
      <c r="BJ108" s="11"/>
      <c r="BK108" s="11"/>
      <c r="BL108" s="11"/>
      <c r="BM108" s="11"/>
      <c r="BN108" s="11"/>
    </row>
    <row r="109" spans="1:66" s="1" customFormat="1" x14ac:dyDescent="0.3">
      <c r="A109" s="11"/>
      <c r="B109" s="1">
        <f t="shared" si="21"/>
        <v>7787</v>
      </c>
      <c r="C109" s="1">
        <v>96</v>
      </c>
      <c r="D109" s="1">
        <v>42211</v>
      </c>
      <c r="E109" s="1">
        <v>346</v>
      </c>
      <c r="F109" s="1">
        <v>0</v>
      </c>
      <c r="G109" s="1">
        <v>7039</v>
      </c>
      <c r="H109" s="1">
        <v>0</v>
      </c>
      <c r="I109" s="1">
        <v>402</v>
      </c>
      <c r="J109" s="1">
        <v>40.53</v>
      </c>
      <c r="K109" s="1">
        <v>1.17</v>
      </c>
      <c r="L109" s="1">
        <v>25.7</v>
      </c>
      <c r="M109" s="1">
        <v>1.03</v>
      </c>
      <c r="N109" s="1">
        <v>3305</v>
      </c>
      <c r="O109" s="1">
        <v>4473</v>
      </c>
      <c r="P109" s="1">
        <v>3425</v>
      </c>
      <c r="Q109" s="1">
        <v>1030</v>
      </c>
      <c r="R109" s="1">
        <v>17</v>
      </c>
      <c r="S109" s="1">
        <v>311</v>
      </c>
      <c r="T109" s="1">
        <v>31</v>
      </c>
      <c r="U109" s="1">
        <v>0</v>
      </c>
      <c r="V109" s="1">
        <f t="shared" si="35"/>
        <v>-25</v>
      </c>
      <c r="W109" s="1">
        <f t="shared" si="36"/>
        <v>28</v>
      </c>
      <c r="X109" s="1">
        <f t="shared" si="36"/>
        <v>0</v>
      </c>
      <c r="Y109" s="1">
        <f t="shared" si="36"/>
        <v>2</v>
      </c>
      <c r="Z109" s="1">
        <f t="shared" si="37"/>
        <v>5</v>
      </c>
      <c r="AA109" s="3"/>
      <c r="AB109" s="13">
        <f t="shared" si="22"/>
        <v>5.1624502375754465E-2</v>
      </c>
      <c r="AC109" s="13">
        <f t="shared" si="23"/>
        <v>0.15573999999999999</v>
      </c>
      <c r="AD109" s="13">
        <f t="shared" si="24"/>
        <v>6.9199999999999999E-3</v>
      </c>
      <c r="AE109" s="13">
        <f t="shared" si="25"/>
        <v>0.14077999999999999</v>
      </c>
      <c r="AF109" s="13">
        <f t="shared" si="26"/>
        <v>8.0400000000000003E-3</v>
      </c>
      <c r="AG109" s="13">
        <f t="shared" si="27"/>
        <v>1E-4</v>
      </c>
      <c r="AI109" s="11"/>
      <c r="AJ109" s="11"/>
      <c r="AK109" s="11"/>
      <c r="AL109" s="11"/>
      <c r="AM109" s="11"/>
      <c r="AN109" s="11"/>
      <c r="AO109" s="11"/>
      <c r="AP109" s="11"/>
      <c r="AQ109" s="11">
        <f t="shared" si="39"/>
        <v>100</v>
      </c>
      <c r="AR109" s="11">
        <f t="shared" si="39"/>
        <v>96</v>
      </c>
      <c r="AT109" s="107"/>
      <c r="BA109" s="11"/>
      <c r="BB109" s="11"/>
      <c r="BC109" s="11"/>
      <c r="BD109" s="11"/>
      <c r="BE109" s="11"/>
      <c r="BH109" s="11"/>
      <c r="BI109" s="11"/>
      <c r="BJ109" s="11"/>
      <c r="BK109" s="11"/>
      <c r="BL109" s="11"/>
      <c r="BM109" s="11"/>
      <c r="BN109" s="11"/>
    </row>
    <row r="110" spans="1:66" s="1" customFormat="1" x14ac:dyDescent="0.3">
      <c r="A110" s="11"/>
      <c r="B110" s="1">
        <f t="shared" si="21"/>
        <v>7791</v>
      </c>
      <c r="C110" s="1">
        <v>97</v>
      </c>
      <c r="D110" s="1">
        <v>42207</v>
      </c>
      <c r="E110" s="1">
        <v>324</v>
      </c>
      <c r="F110" s="1">
        <v>0</v>
      </c>
      <c r="G110" s="1">
        <v>7063</v>
      </c>
      <c r="H110" s="1">
        <v>0</v>
      </c>
      <c r="I110" s="1">
        <v>404</v>
      </c>
      <c r="J110" s="1">
        <v>40.409999999999997</v>
      </c>
      <c r="K110" s="1">
        <v>1.17</v>
      </c>
      <c r="L110" s="1">
        <v>25.8</v>
      </c>
      <c r="M110" s="1">
        <v>1.03</v>
      </c>
      <c r="N110" s="1">
        <v>3308</v>
      </c>
      <c r="O110" s="1">
        <v>4474</v>
      </c>
      <c r="P110" s="1">
        <v>3420</v>
      </c>
      <c r="Q110" s="1">
        <v>1036</v>
      </c>
      <c r="R110" s="1">
        <v>17</v>
      </c>
      <c r="S110" s="1">
        <v>291</v>
      </c>
      <c r="T110" s="1">
        <v>29</v>
      </c>
      <c r="U110" s="1">
        <v>0</v>
      </c>
      <c r="V110" s="1">
        <f t="shared" si="35"/>
        <v>-22</v>
      </c>
      <c r="W110" s="1">
        <f t="shared" si="36"/>
        <v>24</v>
      </c>
      <c r="X110" s="1">
        <f t="shared" si="36"/>
        <v>0</v>
      </c>
      <c r="Y110" s="1">
        <f t="shared" si="36"/>
        <v>2</v>
      </c>
      <c r="Z110" s="1">
        <f t="shared" si="37"/>
        <v>4</v>
      </c>
      <c r="AA110" s="3"/>
      <c r="AB110" s="13">
        <f t="shared" si="22"/>
        <v>5.1854704145809269E-2</v>
      </c>
      <c r="AC110" s="13">
        <f t="shared" si="23"/>
        <v>0.15581999999999999</v>
      </c>
      <c r="AD110" s="13">
        <f t="shared" si="24"/>
        <v>6.4799999999999996E-3</v>
      </c>
      <c r="AE110" s="13">
        <f t="shared" si="25"/>
        <v>0.14126</v>
      </c>
      <c r="AF110" s="13">
        <f t="shared" si="26"/>
        <v>8.0800000000000004E-3</v>
      </c>
      <c r="AG110" s="13">
        <f t="shared" si="27"/>
        <v>8.0000000000000007E-5</v>
      </c>
      <c r="AI110" s="11"/>
      <c r="AJ110" s="11"/>
      <c r="AK110" s="11"/>
      <c r="AL110" s="11"/>
      <c r="AM110" s="11"/>
      <c r="AN110" s="11"/>
      <c r="AO110" s="11"/>
      <c r="AP110" s="11"/>
      <c r="AQ110" s="11">
        <f t="shared" si="39"/>
        <v>101</v>
      </c>
      <c r="AR110" s="11">
        <f t="shared" si="39"/>
        <v>97</v>
      </c>
      <c r="AT110" s="107"/>
      <c r="BA110" s="11"/>
      <c r="BB110" s="11"/>
      <c r="BC110" s="11"/>
      <c r="BD110" s="11"/>
      <c r="BE110" s="11"/>
      <c r="BH110" s="11"/>
      <c r="BI110" s="11"/>
      <c r="BJ110" s="11"/>
      <c r="BK110" s="11"/>
      <c r="BL110" s="11"/>
      <c r="BM110" s="11"/>
      <c r="BN110" s="11"/>
    </row>
    <row r="111" spans="1:66" s="1" customFormat="1" x14ac:dyDescent="0.3">
      <c r="A111" s="11"/>
      <c r="B111" s="1">
        <f t="shared" si="21"/>
        <v>7795</v>
      </c>
      <c r="C111" s="1">
        <v>98</v>
      </c>
      <c r="D111" s="1">
        <v>42202</v>
      </c>
      <c r="E111" s="1">
        <v>303</v>
      </c>
      <c r="F111" s="1">
        <v>0</v>
      </c>
      <c r="G111" s="1">
        <v>7086</v>
      </c>
      <c r="H111" s="1">
        <v>0</v>
      </c>
      <c r="I111" s="1">
        <v>406</v>
      </c>
      <c r="J111" s="1">
        <v>40.299999999999997</v>
      </c>
      <c r="K111" s="1">
        <v>1.17</v>
      </c>
      <c r="L111" s="1">
        <v>25.8</v>
      </c>
      <c r="M111" s="1">
        <v>1.02</v>
      </c>
      <c r="N111" s="1">
        <v>3311</v>
      </c>
      <c r="O111" s="1">
        <v>4475</v>
      </c>
      <c r="P111" s="1">
        <v>3416</v>
      </c>
      <c r="Q111" s="1">
        <v>1041</v>
      </c>
      <c r="R111" s="1">
        <v>17</v>
      </c>
      <c r="S111" s="1">
        <v>273</v>
      </c>
      <c r="T111" s="1">
        <v>27</v>
      </c>
      <c r="U111" s="1">
        <v>0</v>
      </c>
      <c r="V111" s="1">
        <f t="shared" si="35"/>
        <v>-21</v>
      </c>
      <c r="W111" s="1">
        <f t="shared" si="36"/>
        <v>23</v>
      </c>
      <c r="X111" s="1">
        <f t="shared" si="36"/>
        <v>0</v>
      </c>
      <c r="Y111" s="1">
        <f t="shared" si="36"/>
        <v>2</v>
      </c>
      <c r="Z111" s="1">
        <f t="shared" si="37"/>
        <v>4</v>
      </c>
      <c r="AA111" s="3"/>
      <c r="AB111" s="13">
        <f t="shared" si="22"/>
        <v>5.2084669660038489E-2</v>
      </c>
      <c r="AC111" s="13">
        <f t="shared" si="23"/>
        <v>0.15590000000000001</v>
      </c>
      <c r="AD111" s="13">
        <f t="shared" si="24"/>
        <v>6.0600000000000003E-3</v>
      </c>
      <c r="AE111" s="13">
        <f t="shared" si="25"/>
        <v>0.14172000000000001</v>
      </c>
      <c r="AF111" s="13">
        <f t="shared" si="26"/>
        <v>8.1200000000000005E-3</v>
      </c>
      <c r="AG111" s="13">
        <f t="shared" si="27"/>
        <v>8.0000000000000007E-5</v>
      </c>
      <c r="AI111" s="11"/>
      <c r="AJ111" s="11"/>
      <c r="AK111" s="11"/>
      <c r="AL111" s="11"/>
      <c r="AM111" s="11"/>
      <c r="AN111" s="11"/>
      <c r="AO111" s="11"/>
      <c r="AP111" s="11"/>
      <c r="AQ111" s="11">
        <f t="shared" si="39"/>
        <v>102</v>
      </c>
      <c r="AR111" s="11">
        <f t="shared" si="39"/>
        <v>98</v>
      </c>
      <c r="AT111" s="107"/>
      <c r="BA111" s="11"/>
      <c r="BB111" s="11"/>
      <c r="BC111" s="11"/>
      <c r="BD111" s="11"/>
      <c r="BE111" s="11"/>
      <c r="BH111" s="11"/>
      <c r="BI111" s="11"/>
      <c r="BJ111" s="11"/>
      <c r="BK111" s="11"/>
      <c r="BL111" s="11"/>
      <c r="BM111" s="11"/>
      <c r="BN111" s="11"/>
    </row>
    <row r="112" spans="1:66" s="1" customFormat="1" x14ac:dyDescent="0.3">
      <c r="A112" s="11"/>
      <c r="B112" s="1">
        <f t="shared" si="21"/>
        <v>7800</v>
      </c>
      <c r="C112" s="1">
        <v>99</v>
      </c>
      <c r="D112" s="1">
        <v>42199</v>
      </c>
      <c r="E112" s="1">
        <v>284</v>
      </c>
      <c r="F112" s="1">
        <v>0</v>
      </c>
      <c r="G112" s="1">
        <v>7108</v>
      </c>
      <c r="H112" s="1">
        <v>0</v>
      </c>
      <c r="I112" s="1">
        <v>408</v>
      </c>
      <c r="J112" s="1">
        <v>40.19</v>
      </c>
      <c r="K112" s="1">
        <v>1.17</v>
      </c>
      <c r="L112" s="1">
        <v>25.8</v>
      </c>
      <c r="M112" s="1">
        <v>1.02</v>
      </c>
      <c r="N112" s="1">
        <v>3313</v>
      </c>
      <c r="O112" s="1">
        <v>4476</v>
      </c>
      <c r="P112" s="1">
        <v>3411</v>
      </c>
      <c r="Q112" s="1">
        <v>1048</v>
      </c>
      <c r="R112" s="1">
        <v>17</v>
      </c>
      <c r="S112" s="1">
        <v>256</v>
      </c>
      <c r="T112" s="1">
        <v>25</v>
      </c>
      <c r="U112" s="1">
        <v>0</v>
      </c>
      <c r="V112" s="1">
        <f t="shared" si="35"/>
        <v>-19</v>
      </c>
      <c r="W112" s="1">
        <f t="shared" si="36"/>
        <v>22</v>
      </c>
      <c r="X112" s="1">
        <f t="shared" si="36"/>
        <v>0</v>
      </c>
      <c r="Y112" s="1">
        <f t="shared" si="36"/>
        <v>2</v>
      </c>
      <c r="Z112" s="1">
        <f t="shared" si="37"/>
        <v>5</v>
      </c>
      <c r="AA112" s="3"/>
      <c r="AB112" s="13">
        <f t="shared" si="22"/>
        <v>5.2307692307692305E-2</v>
      </c>
      <c r="AC112" s="13">
        <f t="shared" si="23"/>
        <v>0.156</v>
      </c>
      <c r="AD112" s="13">
        <f t="shared" si="24"/>
        <v>5.6800000000000002E-3</v>
      </c>
      <c r="AE112" s="13">
        <f t="shared" si="25"/>
        <v>0.14216000000000001</v>
      </c>
      <c r="AF112" s="13">
        <f t="shared" si="26"/>
        <v>8.1600000000000006E-3</v>
      </c>
      <c r="AG112" s="13">
        <f t="shared" si="27"/>
        <v>1E-4</v>
      </c>
      <c r="AI112" s="11"/>
      <c r="AJ112" s="11"/>
      <c r="AK112" s="11"/>
      <c r="AL112" s="11"/>
      <c r="AM112" s="11"/>
      <c r="AN112" s="11"/>
      <c r="AO112" s="11"/>
      <c r="AP112" s="11"/>
      <c r="AQ112" s="11">
        <f t="shared" ref="AQ112:AR127" si="40">+AQ111+1</f>
        <v>103</v>
      </c>
      <c r="AR112" s="11">
        <f t="shared" si="40"/>
        <v>99</v>
      </c>
      <c r="AT112" s="107"/>
      <c r="BA112" s="11"/>
      <c r="BB112" s="11"/>
      <c r="BC112" s="11"/>
      <c r="BD112" s="11"/>
      <c r="BE112" s="11"/>
      <c r="BH112" s="11"/>
      <c r="BI112" s="11"/>
      <c r="BJ112" s="11"/>
      <c r="BK112" s="11"/>
      <c r="BL112" s="11"/>
      <c r="BM112" s="11"/>
      <c r="BN112" s="11"/>
    </row>
    <row r="113" spans="1:66" s="1" customFormat="1" x14ac:dyDescent="0.3">
      <c r="A113" s="11"/>
      <c r="B113" s="1">
        <f t="shared" si="21"/>
        <v>7803</v>
      </c>
      <c r="C113" s="1">
        <v>100</v>
      </c>
      <c r="D113" s="1">
        <v>42195</v>
      </c>
      <c r="E113" s="1">
        <v>269</v>
      </c>
      <c r="F113" s="1">
        <v>0</v>
      </c>
      <c r="G113" s="1">
        <v>7125</v>
      </c>
      <c r="H113" s="1">
        <v>0</v>
      </c>
      <c r="I113" s="1">
        <v>409</v>
      </c>
      <c r="J113" s="1">
        <v>40.090000000000003</v>
      </c>
      <c r="K113" s="1">
        <v>1.17</v>
      </c>
      <c r="L113" s="1">
        <v>25.8</v>
      </c>
      <c r="M113" s="1">
        <v>1.02</v>
      </c>
      <c r="N113" s="1">
        <v>3316</v>
      </c>
      <c r="O113" s="1">
        <v>4477</v>
      </c>
      <c r="P113" s="1">
        <v>3407</v>
      </c>
      <c r="Q113" s="1">
        <v>1053</v>
      </c>
      <c r="R113" s="1">
        <v>17</v>
      </c>
      <c r="S113" s="1">
        <v>243</v>
      </c>
      <c r="T113" s="1">
        <v>24</v>
      </c>
      <c r="U113" s="1">
        <v>0</v>
      </c>
      <c r="V113" s="1">
        <f t="shared" si="35"/>
        <v>-15</v>
      </c>
      <c r="W113" s="1">
        <f t="shared" si="36"/>
        <v>17</v>
      </c>
      <c r="X113" s="1">
        <f t="shared" si="36"/>
        <v>0</v>
      </c>
      <c r="Y113" s="1">
        <f t="shared" si="36"/>
        <v>1</v>
      </c>
      <c r="Z113" s="1">
        <f t="shared" si="37"/>
        <v>3</v>
      </c>
      <c r="AA113" s="3"/>
      <c r="AB113" s="13">
        <f t="shared" si="22"/>
        <v>5.2415737536844802E-2</v>
      </c>
      <c r="AC113" s="13">
        <f t="shared" si="23"/>
        <v>0.15606</v>
      </c>
      <c r="AD113" s="13">
        <f t="shared" si="24"/>
        <v>5.3800000000000002E-3</v>
      </c>
      <c r="AE113" s="13">
        <f t="shared" si="25"/>
        <v>0.14249999999999999</v>
      </c>
      <c r="AF113" s="13">
        <f t="shared" si="26"/>
        <v>8.1799999999999998E-3</v>
      </c>
      <c r="AG113" s="13">
        <f t="shared" si="27"/>
        <v>6.0000000000000002E-5</v>
      </c>
      <c r="AI113" s="11"/>
      <c r="AJ113" s="11"/>
      <c r="AK113" s="11"/>
      <c r="AL113" s="11"/>
      <c r="AM113" s="11"/>
      <c r="AN113" s="11"/>
      <c r="AO113" s="11"/>
      <c r="AP113" s="11"/>
      <c r="AQ113" s="11">
        <f t="shared" si="40"/>
        <v>104</v>
      </c>
      <c r="AR113" s="11">
        <f t="shared" si="40"/>
        <v>100</v>
      </c>
      <c r="AT113" s="107"/>
      <c r="BA113" s="11"/>
      <c r="BB113" s="11"/>
      <c r="BC113" s="11"/>
      <c r="BD113" s="11"/>
      <c r="BE113" s="11"/>
      <c r="BH113" s="11"/>
      <c r="BI113" s="11"/>
      <c r="BJ113" s="11"/>
      <c r="BK113" s="11"/>
      <c r="BL113" s="11"/>
      <c r="BM113" s="11"/>
      <c r="BN113" s="11"/>
    </row>
    <row r="114" spans="1:66" s="1" customFormat="1" x14ac:dyDescent="0.3">
      <c r="A114" s="11"/>
      <c r="B114" s="1">
        <f t="shared" si="21"/>
        <v>7807</v>
      </c>
      <c r="C114" s="1">
        <v>101</v>
      </c>
      <c r="D114" s="1">
        <v>42192</v>
      </c>
      <c r="E114" s="1">
        <v>252</v>
      </c>
      <c r="F114" s="1">
        <v>0</v>
      </c>
      <c r="G114" s="1">
        <v>7145</v>
      </c>
      <c r="H114" s="1">
        <v>0</v>
      </c>
      <c r="I114" s="1">
        <v>410</v>
      </c>
      <c r="J114" s="1">
        <v>39.979999999999997</v>
      </c>
      <c r="K114" s="1">
        <v>1.17</v>
      </c>
      <c r="L114" s="1">
        <v>25.8</v>
      </c>
      <c r="M114" s="1">
        <v>1.02</v>
      </c>
      <c r="N114" s="1">
        <v>3319</v>
      </c>
      <c r="O114" s="1">
        <v>4478</v>
      </c>
      <c r="P114" s="1">
        <v>3402</v>
      </c>
      <c r="Q114" s="1">
        <v>1059</v>
      </c>
      <c r="R114" s="1">
        <v>17</v>
      </c>
      <c r="S114" s="1">
        <v>228</v>
      </c>
      <c r="T114" s="1">
        <v>23</v>
      </c>
      <c r="U114" s="1">
        <v>0</v>
      </c>
      <c r="V114" s="1">
        <f t="shared" si="35"/>
        <v>-17</v>
      </c>
      <c r="W114" s="1">
        <f t="shared" si="36"/>
        <v>20</v>
      </c>
      <c r="X114" s="1">
        <f t="shared" si="36"/>
        <v>0</v>
      </c>
      <c r="Y114" s="1">
        <f t="shared" si="36"/>
        <v>1</v>
      </c>
      <c r="Z114" s="1">
        <f t="shared" si="37"/>
        <v>4</v>
      </c>
      <c r="AA114" s="3"/>
      <c r="AB114" s="13">
        <f t="shared" si="22"/>
        <v>5.251697194825157E-2</v>
      </c>
      <c r="AC114" s="13">
        <f t="shared" si="23"/>
        <v>0.15614</v>
      </c>
      <c r="AD114" s="13">
        <f t="shared" si="24"/>
        <v>5.0400000000000002E-3</v>
      </c>
      <c r="AE114" s="13">
        <f t="shared" si="25"/>
        <v>0.1429</v>
      </c>
      <c r="AF114" s="13">
        <f t="shared" si="26"/>
        <v>8.2000000000000007E-3</v>
      </c>
      <c r="AG114" s="13">
        <f t="shared" si="27"/>
        <v>8.0000000000000007E-5</v>
      </c>
      <c r="AI114" s="11"/>
      <c r="AJ114" s="11"/>
      <c r="AK114" s="11"/>
      <c r="AL114" s="11"/>
      <c r="AM114" s="11"/>
      <c r="AN114" s="11"/>
      <c r="AO114" s="11"/>
      <c r="AP114" s="11"/>
      <c r="AQ114" s="11">
        <f t="shared" si="40"/>
        <v>105</v>
      </c>
      <c r="AR114" s="11">
        <f t="shared" si="40"/>
        <v>101</v>
      </c>
      <c r="AT114" s="107"/>
      <c r="BA114" s="11"/>
      <c r="BB114" s="11"/>
      <c r="BC114" s="11"/>
      <c r="BD114" s="11"/>
      <c r="BE114" s="11"/>
      <c r="BH114" s="11"/>
      <c r="BI114" s="11"/>
      <c r="BJ114" s="11"/>
      <c r="BK114" s="11"/>
      <c r="BL114" s="11"/>
      <c r="BM114" s="11"/>
      <c r="BN114" s="11"/>
    </row>
    <row r="115" spans="1:66" s="1" customFormat="1" x14ac:dyDescent="0.3">
      <c r="A115" s="11"/>
      <c r="B115" s="1">
        <f t="shared" si="21"/>
        <v>7810</v>
      </c>
      <c r="C115" s="1">
        <v>102</v>
      </c>
      <c r="D115" s="1">
        <v>42188</v>
      </c>
      <c r="E115" s="1">
        <v>236</v>
      </c>
      <c r="F115" s="1">
        <v>0</v>
      </c>
      <c r="G115" s="1">
        <v>7163</v>
      </c>
      <c r="H115" s="1">
        <v>0</v>
      </c>
      <c r="I115" s="1">
        <v>411</v>
      </c>
      <c r="J115" s="1">
        <v>39.880000000000003</v>
      </c>
      <c r="K115" s="1">
        <v>1.17</v>
      </c>
      <c r="L115" s="1">
        <v>25.8</v>
      </c>
      <c r="M115" s="1">
        <v>1.02</v>
      </c>
      <c r="N115" s="1">
        <v>3321</v>
      </c>
      <c r="O115" s="1">
        <v>4480</v>
      </c>
      <c r="P115" s="1">
        <v>3397</v>
      </c>
      <c r="Q115" s="1">
        <v>1064</v>
      </c>
      <c r="R115" s="1">
        <v>17</v>
      </c>
      <c r="S115" s="1">
        <v>213</v>
      </c>
      <c r="T115" s="1">
        <v>21</v>
      </c>
      <c r="U115" s="1">
        <v>0</v>
      </c>
      <c r="V115" s="1">
        <f t="shared" si="35"/>
        <v>-16</v>
      </c>
      <c r="W115" s="1">
        <f t="shared" si="36"/>
        <v>18</v>
      </c>
      <c r="X115" s="1">
        <f t="shared" si="36"/>
        <v>0</v>
      </c>
      <c r="Y115" s="1">
        <f t="shared" si="36"/>
        <v>1</v>
      </c>
      <c r="Z115" s="1">
        <f t="shared" si="37"/>
        <v>3</v>
      </c>
      <c r="AA115" s="3"/>
      <c r="AB115" s="13">
        <f t="shared" si="22"/>
        <v>5.2624839948783614E-2</v>
      </c>
      <c r="AC115" s="13">
        <f t="shared" si="23"/>
        <v>0.15620000000000001</v>
      </c>
      <c r="AD115" s="13">
        <f t="shared" si="24"/>
        <v>4.7200000000000002E-3</v>
      </c>
      <c r="AE115" s="13">
        <f t="shared" si="25"/>
        <v>0.14326</v>
      </c>
      <c r="AF115" s="13">
        <f t="shared" si="26"/>
        <v>8.2199999999999999E-3</v>
      </c>
      <c r="AG115" s="13">
        <f t="shared" si="27"/>
        <v>6.0000000000000002E-5</v>
      </c>
      <c r="AI115" s="11"/>
      <c r="AJ115" s="11"/>
      <c r="AK115" s="11"/>
      <c r="AL115" s="11"/>
      <c r="AM115" s="11"/>
      <c r="AN115" s="11"/>
      <c r="AO115" s="11"/>
      <c r="AP115" s="11"/>
      <c r="AQ115" s="11">
        <f t="shared" si="40"/>
        <v>106</v>
      </c>
      <c r="AR115" s="11">
        <f t="shared" si="40"/>
        <v>102</v>
      </c>
      <c r="AT115" s="107"/>
      <c r="BA115" s="11"/>
      <c r="BB115" s="11"/>
      <c r="BC115" s="11"/>
      <c r="BD115" s="11"/>
      <c r="BE115" s="11"/>
      <c r="BH115" s="11"/>
      <c r="BI115" s="11"/>
      <c r="BJ115" s="11"/>
      <c r="BK115" s="11"/>
      <c r="BL115" s="11"/>
      <c r="BM115" s="11"/>
      <c r="BN115" s="11"/>
    </row>
    <row r="116" spans="1:66" s="1" customFormat="1" x14ac:dyDescent="0.3">
      <c r="A116" s="11"/>
      <c r="B116" s="1">
        <f t="shared" si="21"/>
        <v>7813</v>
      </c>
      <c r="C116" s="1">
        <v>103</v>
      </c>
      <c r="D116" s="1">
        <v>42185</v>
      </c>
      <c r="E116" s="1">
        <v>221</v>
      </c>
      <c r="F116" s="1">
        <v>0</v>
      </c>
      <c r="G116" s="1">
        <v>7180</v>
      </c>
      <c r="H116" s="1">
        <v>0</v>
      </c>
      <c r="I116" s="1">
        <v>412</v>
      </c>
      <c r="J116" s="1">
        <v>39.78</v>
      </c>
      <c r="K116" s="1">
        <v>1.17</v>
      </c>
      <c r="L116" s="1">
        <v>25.8</v>
      </c>
      <c r="M116" s="1">
        <v>1.02</v>
      </c>
      <c r="N116" s="1">
        <v>3323</v>
      </c>
      <c r="O116" s="1">
        <v>4480</v>
      </c>
      <c r="P116" s="1">
        <v>3393</v>
      </c>
      <c r="Q116" s="1">
        <v>1069</v>
      </c>
      <c r="R116" s="1">
        <v>17</v>
      </c>
      <c r="S116" s="1">
        <v>200</v>
      </c>
      <c r="T116" s="1">
        <v>20</v>
      </c>
      <c r="U116" s="1">
        <v>0</v>
      </c>
      <c r="V116" s="1">
        <f t="shared" si="35"/>
        <v>-15</v>
      </c>
      <c r="W116" s="1">
        <f t="shared" si="36"/>
        <v>17</v>
      </c>
      <c r="X116" s="1">
        <f t="shared" si="36"/>
        <v>0</v>
      </c>
      <c r="Y116" s="1">
        <f t="shared" si="36"/>
        <v>1</v>
      </c>
      <c r="Z116" s="1">
        <f t="shared" si="37"/>
        <v>3</v>
      </c>
      <c r="AA116" s="3"/>
      <c r="AB116" s="13">
        <f t="shared" si="22"/>
        <v>5.273262511199283E-2</v>
      </c>
      <c r="AC116" s="13">
        <f t="shared" si="23"/>
        <v>0.15626000000000001</v>
      </c>
      <c r="AD116" s="13">
        <f t="shared" si="24"/>
        <v>4.4200000000000003E-3</v>
      </c>
      <c r="AE116" s="13">
        <f t="shared" si="25"/>
        <v>0.14360000000000001</v>
      </c>
      <c r="AF116" s="13">
        <f t="shared" si="26"/>
        <v>8.2400000000000008E-3</v>
      </c>
      <c r="AG116" s="13">
        <f t="shared" si="27"/>
        <v>6.0000000000000002E-5</v>
      </c>
      <c r="AI116" s="11"/>
      <c r="AJ116" s="11"/>
      <c r="AK116" s="11"/>
      <c r="AL116" s="11"/>
      <c r="AM116" s="11"/>
      <c r="AN116" s="11"/>
      <c r="AO116" s="11"/>
      <c r="AP116" s="11"/>
      <c r="AQ116" s="11">
        <f t="shared" si="40"/>
        <v>107</v>
      </c>
      <c r="AR116" s="11">
        <f t="shared" si="40"/>
        <v>103</v>
      </c>
      <c r="AT116" s="107"/>
      <c r="BA116" s="11"/>
      <c r="BB116" s="11"/>
      <c r="BC116" s="11"/>
      <c r="BD116" s="11"/>
      <c r="BE116" s="11"/>
      <c r="BH116" s="11"/>
      <c r="BI116" s="11"/>
      <c r="BJ116" s="11"/>
      <c r="BK116" s="11"/>
      <c r="BL116" s="11"/>
      <c r="BM116" s="11"/>
      <c r="BN116" s="11"/>
    </row>
    <row r="117" spans="1:66" s="1" customFormat="1" x14ac:dyDescent="0.3">
      <c r="A117" s="11"/>
      <c r="B117" s="1">
        <f t="shared" si="21"/>
        <v>7815</v>
      </c>
      <c r="C117" s="1">
        <v>104</v>
      </c>
      <c r="D117" s="1">
        <v>42183</v>
      </c>
      <c r="E117" s="1">
        <v>207</v>
      </c>
      <c r="F117" s="1">
        <v>0</v>
      </c>
      <c r="G117" s="1">
        <v>7195</v>
      </c>
      <c r="H117" s="1">
        <v>0</v>
      </c>
      <c r="I117" s="1">
        <v>413</v>
      </c>
      <c r="J117" s="1">
        <v>39.68</v>
      </c>
      <c r="K117" s="1">
        <v>1.17</v>
      </c>
      <c r="L117" s="1">
        <v>25.8</v>
      </c>
      <c r="M117" s="1">
        <v>1.02</v>
      </c>
      <c r="N117" s="1">
        <v>3325</v>
      </c>
      <c r="O117" s="1">
        <v>4481</v>
      </c>
      <c r="P117" s="1">
        <v>3388</v>
      </c>
      <c r="Q117" s="1">
        <v>1074</v>
      </c>
      <c r="R117" s="1">
        <v>17</v>
      </c>
      <c r="S117" s="1">
        <v>187</v>
      </c>
      <c r="T117" s="1">
        <v>19</v>
      </c>
      <c r="U117" s="1">
        <v>0</v>
      </c>
      <c r="V117" s="1">
        <f t="shared" si="35"/>
        <v>-14</v>
      </c>
      <c r="W117" s="1">
        <f t="shared" si="36"/>
        <v>15</v>
      </c>
      <c r="X117" s="1">
        <f t="shared" si="36"/>
        <v>0</v>
      </c>
      <c r="Y117" s="1">
        <f t="shared" si="36"/>
        <v>1</v>
      </c>
      <c r="Z117" s="1">
        <f t="shared" si="37"/>
        <v>2</v>
      </c>
      <c r="AA117" s="3"/>
      <c r="AB117" s="13">
        <f t="shared" si="22"/>
        <v>5.2847088931541907E-2</v>
      </c>
      <c r="AC117" s="13">
        <f t="shared" si="23"/>
        <v>0.15629999999999999</v>
      </c>
      <c r="AD117" s="13">
        <f t="shared" si="24"/>
        <v>4.1399999999999996E-3</v>
      </c>
      <c r="AE117" s="13">
        <f t="shared" si="25"/>
        <v>0.1439</v>
      </c>
      <c r="AF117" s="13">
        <f t="shared" si="26"/>
        <v>8.26E-3</v>
      </c>
      <c r="AG117" s="13">
        <f t="shared" si="27"/>
        <v>4.0000000000000003E-5</v>
      </c>
      <c r="AI117" s="11"/>
      <c r="AJ117" s="11"/>
      <c r="AK117" s="11"/>
      <c r="AL117" s="11"/>
      <c r="AM117" s="11"/>
      <c r="AN117" s="11"/>
      <c r="AO117" s="11"/>
      <c r="AP117" s="11"/>
      <c r="AQ117" s="11">
        <f t="shared" si="40"/>
        <v>108</v>
      </c>
      <c r="AR117" s="11">
        <f t="shared" si="40"/>
        <v>104</v>
      </c>
      <c r="AT117" s="107"/>
      <c r="BA117" s="11"/>
      <c r="BB117" s="11"/>
      <c r="BC117" s="11"/>
      <c r="BD117" s="11"/>
      <c r="BE117" s="11"/>
      <c r="BH117" s="11"/>
      <c r="BI117" s="11"/>
      <c r="BJ117" s="11"/>
      <c r="BK117" s="11"/>
      <c r="BL117" s="11"/>
      <c r="BM117" s="11"/>
      <c r="BN117" s="11"/>
    </row>
    <row r="118" spans="1:66" s="1" customFormat="1" x14ac:dyDescent="0.3">
      <c r="A118" s="11"/>
      <c r="B118" s="1">
        <f t="shared" si="21"/>
        <v>7818</v>
      </c>
      <c r="C118" s="1">
        <v>105</v>
      </c>
      <c r="D118" s="1">
        <v>42181</v>
      </c>
      <c r="E118" s="1">
        <v>194</v>
      </c>
      <c r="F118" s="1">
        <v>0</v>
      </c>
      <c r="G118" s="1">
        <v>7210</v>
      </c>
      <c r="H118" s="1">
        <v>0</v>
      </c>
      <c r="I118" s="1">
        <v>414</v>
      </c>
      <c r="J118" s="1">
        <v>39.58</v>
      </c>
      <c r="K118" s="1">
        <v>1.17</v>
      </c>
      <c r="L118" s="1">
        <v>25.8</v>
      </c>
      <c r="M118" s="1">
        <v>1.02</v>
      </c>
      <c r="N118" s="1">
        <v>3327</v>
      </c>
      <c r="O118" s="1">
        <v>4481</v>
      </c>
      <c r="P118" s="1">
        <v>3384</v>
      </c>
      <c r="Q118" s="1">
        <v>1079</v>
      </c>
      <c r="R118" s="1">
        <v>17</v>
      </c>
      <c r="S118" s="1">
        <v>176</v>
      </c>
      <c r="T118" s="1">
        <v>18</v>
      </c>
      <c r="U118" s="1">
        <v>0</v>
      </c>
      <c r="V118" s="1">
        <f t="shared" si="35"/>
        <v>-13</v>
      </c>
      <c r="W118" s="1">
        <f t="shared" si="36"/>
        <v>15</v>
      </c>
      <c r="X118" s="1">
        <f t="shared" si="36"/>
        <v>0</v>
      </c>
      <c r="Y118" s="1">
        <f t="shared" si="36"/>
        <v>1</v>
      </c>
      <c r="Z118" s="1">
        <f t="shared" si="37"/>
        <v>3</v>
      </c>
      <c r="AA118" s="3"/>
      <c r="AB118" s="13">
        <f t="shared" si="22"/>
        <v>5.2954719877206444E-2</v>
      </c>
      <c r="AC118" s="13">
        <f t="shared" si="23"/>
        <v>0.15636</v>
      </c>
      <c r="AD118" s="13">
        <f t="shared" si="24"/>
        <v>3.8800000000000002E-3</v>
      </c>
      <c r="AE118" s="13">
        <f t="shared" si="25"/>
        <v>0.14419999999999999</v>
      </c>
      <c r="AF118" s="13">
        <f t="shared" si="26"/>
        <v>8.2799999999999992E-3</v>
      </c>
      <c r="AG118" s="13">
        <f t="shared" si="27"/>
        <v>6.0000000000000002E-5</v>
      </c>
      <c r="AI118" s="11"/>
      <c r="AJ118" s="11"/>
      <c r="AK118" s="11"/>
      <c r="AL118" s="11"/>
      <c r="AM118" s="11"/>
      <c r="AN118" s="11"/>
      <c r="AO118" s="11"/>
      <c r="AP118" s="11"/>
      <c r="AQ118" s="11">
        <f t="shared" si="40"/>
        <v>109</v>
      </c>
      <c r="AR118" s="11">
        <f t="shared" si="40"/>
        <v>105</v>
      </c>
      <c r="AT118" s="107"/>
      <c r="BA118" s="11"/>
      <c r="BB118" s="11"/>
      <c r="BC118" s="11"/>
      <c r="BD118" s="11"/>
      <c r="BE118" s="11"/>
      <c r="BH118" s="11"/>
      <c r="BI118" s="11"/>
      <c r="BJ118" s="11"/>
      <c r="BK118" s="11"/>
      <c r="BL118" s="11"/>
      <c r="BM118" s="11"/>
      <c r="BN118" s="11"/>
    </row>
    <row r="119" spans="1:66" s="1" customFormat="1" x14ac:dyDescent="0.3">
      <c r="A119" s="11"/>
      <c r="B119" s="1">
        <f t="shared" si="21"/>
        <v>7820</v>
      </c>
      <c r="C119" s="1">
        <v>106</v>
      </c>
      <c r="D119" s="1">
        <v>42179</v>
      </c>
      <c r="E119" s="1">
        <v>182</v>
      </c>
      <c r="F119" s="1">
        <v>0</v>
      </c>
      <c r="G119" s="1">
        <v>7223</v>
      </c>
      <c r="H119" s="1">
        <v>0</v>
      </c>
      <c r="I119" s="1">
        <v>415</v>
      </c>
      <c r="J119" s="1">
        <v>39.479999999999997</v>
      </c>
      <c r="K119" s="1">
        <v>1.17</v>
      </c>
      <c r="L119" s="1">
        <v>25.8</v>
      </c>
      <c r="M119" s="1">
        <v>1.01</v>
      </c>
      <c r="N119" s="1">
        <v>3328</v>
      </c>
      <c r="O119" s="1">
        <v>4482</v>
      </c>
      <c r="P119" s="1">
        <v>3380</v>
      </c>
      <c r="Q119" s="1">
        <v>1084</v>
      </c>
      <c r="R119" s="1">
        <v>17</v>
      </c>
      <c r="S119" s="1">
        <v>165</v>
      </c>
      <c r="T119" s="1">
        <v>17</v>
      </c>
      <c r="U119" s="1">
        <v>0</v>
      </c>
      <c r="V119" s="1">
        <f t="shared" si="35"/>
        <v>-12</v>
      </c>
      <c r="W119" s="1">
        <f t="shared" si="36"/>
        <v>13</v>
      </c>
      <c r="X119" s="1">
        <f t="shared" si="36"/>
        <v>0</v>
      </c>
      <c r="Y119" s="1">
        <f t="shared" si="36"/>
        <v>1</v>
      </c>
      <c r="Z119" s="1">
        <f t="shared" si="37"/>
        <v>2</v>
      </c>
      <c r="AA119" s="3"/>
      <c r="AB119" s="13">
        <f t="shared" si="22"/>
        <v>5.3069053708439895E-2</v>
      </c>
      <c r="AC119" s="13">
        <f t="shared" si="23"/>
        <v>0.15640000000000001</v>
      </c>
      <c r="AD119" s="13">
        <f t="shared" si="24"/>
        <v>3.64E-3</v>
      </c>
      <c r="AE119" s="13">
        <f t="shared" si="25"/>
        <v>0.14446000000000001</v>
      </c>
      <c r="AF119" s="13">
        <f t="shared" si="26"/>
        <v>8.3000000000000001E-3</v>
      </c>
      <c r="AG119" s="13">
        <f t="shared" si="27"/>
        <v>4.0000000000000003E-5</v>
      </c>
      <c r="AI119" s="11"/>
      <c r="AJ119" s="11"/>
      <c r="AK119" s="11"/>
      <c r="AL119" s="11"/>
      <c r="AM119" s="11"/>
      <c r="AN119" s="11"/>
      <c r="AO119" s="11"/>
      <c r="AP119" s="11"/>
      <c r="AQ119" s="11">
        <f t="shared" si="40"/>
        <v>110</v>
      </c>
      <c r="AR119" s="11">
        <f t="shared" si="40"/>
        <v>106</v>
      </c>
      <c r="AT119" s="107"/>
      <c r="BA119" s="11"/>
      <c r="BB119" s="11"/>
      <c r="BC119" s="11"/>
      <c r="BD119" s="11"/>
      <c r="BE119" s="11"/>
      <c r="BH119" s="11"/>
      <c r="BI119" s="11"/>
      <c r="BJ119" s="11"/>
      <c r="BK119" s="11"/>
      <c r="BL119" s="11"/>
      <c r="BM119" s="11"/>
      <c r="BN119" s="11"/>
    </row>
    <row r="120" spans="1:66" s="1" customFormat="1" x14ac:dyDescent="0.3">
      <c r="A120" s="11"/>
      <c r="B120" s="1">
        <f t="shared" si="21"/>
        <v>7822</v>
      </c>
      <c r="C120" s="1">
        <v>107</v>
      </c>
      <c r="D120" s="1">
        <v>42176</v>
      </c>
      <c r="E120" s="1">
        <v>169</v>
      </c>
      <c r="F120" s="1">
        <v>0</v>
      </c>
      <c r="G120" s="1">
        <v>7237</v>
      </c>
      <c r="H120" s="1">
        <v>0</v>
      </c>
      <c r="I120" s="1">
        <v>416</v>
      </c>
      <c r="J120" s="1">
        <v>39.39</v>
      </c>
      <c r="K120" s="1">
        <v>1.17</v>
      </c>
      <c r="L120" s="1">
        <v>25.8</v>
      </c>
      <c r="M120" s="1">
        <v>1.01</v>
      </c>
      <c r="N120" s="1">
        <v>3330</v>
      </c>
      <c r="O120" s="1">
        <v>4482</v>
      </c>
      <c r="P120" s="1">
        <v>3376</v>
      </c>
      <c r="Q120" s="1">
        <v>1088</v>
      </c>
      <c r="R120" s="1">
        <v>17</v>
      </c>
      <c r="S120" s="1">
        <v>154</v>
      </c>
      <c r="T120" s="1">
        <v>16</v>
      </c>
      <c r="U120" s="1">
        <v>0</v>
      </c>
      <c r="V120" s="1">
        <f t="shared" si="35"/>
        <v>-13</v>
      </c>
      <c r="W120" s="1">
        <f t="shared" si="36"/>
        <v>14</v>
      </c>
      <c r="X120" s="1">
        <f t="shared" si="36"/>
        <v>0</v>
      </c>
      <c r="Y120" s="1">
        <f t="shared" si="36"/>
        <v>1</v>
      </c>
      <c r="Z120" s="1">
        <f t="shared" si="37"/>
        <v>2</v>
      </c>
      <c r="AA120" s="3"/>
      <c r="AB120" s="13">
        <f t="shared" si="22"/>
        <v>5.3183329071848633E-2</v>
      </c>
      <c r="AC120" s="13">
        <f t="shared" si="23"/>
        <v>0.15644</v>
      </c>
      <c r="AD120" s="13">
        <f t="shared" si="24"/>
        <v>3.3800000000000002E-3</v>
      </c>
      <c r="AE120" s="13">
        <f t="shared" si="25"/>
        <v>0.14474000000000001</v>
      </c>
      <c r="AF120" s="13">
        <f t="shared" si="26"/>
        <v>8.3199999999999993E-3</v>
      </c>
      <c r="AG120" s="13">
        <f t="shared" si="27"/>
        <v>4.0000000000000003E-5</v>
      </c>
      <c r="AI120" s="11"/>
      <c r="AJ120" s="11"/>
      <c r="AK120" s="11"/>
      <c r="AL120" s="11"/>
      <c r="AM120" s="11"/>
      <c r="AN120" s="11"/>
      <c r="AO120" s="11"/>
      <c r="AP120" s="11"/>
      <c r="AQ120" s="11">
        <f t="shared" si="40"/>
        <v>111</v>
      </c>
      <c r="AR120" s="11">
        <f t="shared" si="40"/>
        <v>107</v>
      </c>
      <c r="AT120" s="107"/>
      <c r="BA120" s="11"/>
      <c r="BB120" s="11"/>
      <c r="BC120" s="11"/>
      <c r="BD120" s="11"/>
      <c r="BE120" s="11"/>
      <c r="BH120" s="11"/>
      <c r="BI120" s="11"/>
      <c r="BJ120" s="11"/>
      <c r="BK120" s="11"/>
      <c r="BL120" s="11"/>
      <c r="BM120" s="11"/>
      <c r="BN120" s="11"/>
    </row>
    <row r="121" spans="1:66" s="1" customFormat="1" x14ac:dyDescent="0.3">
      <c r="A121" s="11"/>
      <c r="B121" s="1">
        <f t="shared" si="21"/>
        <v>7824</v>
      </c>
      <c r="C121" s="1">
        <v>108</v>
      </c>
      <c r="D121" s="1">
        <v>42174</v>
      </c>
      <c r="E121" s="1">
        <v>158</v>
      </c>
      <c r="F121" s="1">
        <v>0</v>
      </c>
      <c r="G121" s="1">
        <v>7249</v>
      </c>
      <c r="H121" s="1">
        <v>0</v>
      </c>
      <c r="I121" s="1">
        <v>417</v>
      </c>
      <c r="J121" s="1">
        <v>39.299999999999997</v>
      </c>
      <c r="K121" s="1">
        <v>1.17</v>
      </c>
      <c r="L121" s="1">
        <v>25.8</v>
      </c>
      <c r="M121" s="1">
        <v>1.01</v>
      </c>
      <c r="N121" s="1">
        <v>3332</v>
      </c>
      <c r="O121" s="1">
        <v>4482</v>
      </c>
      <c r="P121" s="1">
        <v>3373</v>
      </c>
      <c r="Q121" s="1">
        <v>1092</v>
      </c>
      <c r="R121" s="1">
        <v>17</v>
      </c>
      <c r="S121" s="1">
        <v>144</v>
      </c>
      <c r="T121" s="1">
        <v>15</v>
      </c>
      <c r="U121" s="1">
        <v>0</v>
      </c>
      <c r="V121" s="1">
        <f t="shared" si="35"/>
        <v>-11</v>
      </c>
      <c r="W121" s="1">
        <f t="shared" si="36"/>
        <v>12</v>
      </c>
      <c r="X121" s="1">
        <f t="shared" si="36"/>
        <v>0</v>
      </c>
      <c r="Y121" s="1">
        <f t="shared" si="36"/>
        <v>1</v>
      </c>
      <c r="Z121" s="1">
        <f t="shared" si="37"/>
        <v>2</v>
      </c>
      <c r="AA121" s="3"/>
      <c r="AB121" s="13">
        <f t="shared" si="22"/>
        <v>5.3297546012269936E-2</v>
      </c>
      <c r="AC121" s="13">
        <f t="shared" si="23"/>
        <v>0.15648000000000001</v>
      </c>
      <c r="AD121" s="13">
        <f t="shared" si="24"/>
        <v>3.16E-3</v>
      </c>
      <c r="AE121" s="13">
        <f t="shared" si="25"/>
        <v>0.14498</v>
      </c>
      <c r="AF121" s="13">
        <f t="shared" si="26"/>
        <v>8.3400000000000002E-3</v>
      </c>
      <c r="AG121" s="13">
        <f t="shared" si="27"/>
        <v>4.0000000000000003E-5</v>
      </c>
      <c r="AI121" s="11"/>
      <c r="AJ121" s="11"/>
      <c r="AK121" s="11"/>
      <c r="AL121" s="11"/>
      <c r="AM121" s="11"/>
      <c r="AN121" s="11"/>
      <c r="AO121" s="11"/>
      <c r="AP121" s="11"/>
      <c r="AQ121" s="11">
        <f t="shared" si="40"/>
        <v>112</v>
      </c>
      <c r="AR121" s="11">
        <f t="shared" si="40"/>
        <v>108</v>
      </c>
      <c r="AT121" s="107"/>
      <c r="BA121" s="11"/>
      <c r="BB121" s="11"/>
      <c r="BC121" s="11"/>
      <c r="BD121" s="11"/>
      <c r="BE121" s="11"/>
      <c r="BH121" s="11"/>
      <c r="BI121" s="11"/>
      <c r="BJ121" s="11"/>
      <c r="BK121" s="11"/>
      <c r="BL121" s="11"/>
      <c r="BM121" s="11"/>
      <c r="BN121" s="11"/>
    </row>
    <row r="122" spans="1:66" s="1" customFormat="1" x14ac:dyDescent="0.3">
      <c r="A122" s="11"/>
      <c r="B122" s="1">
        <f t="shared" si="21"/>
        <v>7825</v>
      </c>
      <c r="C122" s="1">
        <v>109</v>
      </c>
      <c r="D122" s="1">
        <v>42172</v>
      </c>
      <c r="E122" s="1">
        <v>147</v>
      </c>
      <c r="F122" s="1">
        <v>0</v>
      </c>
      <c r="G122" s="1">
        <v>7261</v>
      </c>
      <c r="H122" s="1">
        <v>0</v>
      </c>
      <c r="I122" s="1">
        <v>417</v>
      </c>
      <c r="J122" s="1">
        <v>39.21</v>
      </c>
      <c r="K122" s="1">
        <v>1.17</v>
      </c>
      <c r="L122" s="1">
        <v>25.8</v>
      </c>
      <c r="M122" s="1">
        <v>1.01</v>
      </c>
      <c r="N122" s="1">
        <v>3333</v>
      </c>
      <c r="O122" s="1">
        <v>4483</v>
      </c>
      <c r="P122" s="1">
        <v>3369</v>
      </c>
      <c r="Q122" s="1">
        <v>1096</v>
      </c>
      <c r="R122" s="1">
        <v>17</v>
      </c>
      <c r="S122" s="1">
        <v>134</v>
      </c>
      <c r="T122" s="1">
        <v>14</v>
      </c>
      <c r="U122" s="1">
        <v>0</v>
      </c>
      <c r="V122" s="1">
        <f t="shared" si="35"/>
        <v>-11</v>
      </c>
      <c r="W122" s="1">
        <f t="shared" si="36"/>
        <v>12</v>
      </c>
      <c r="X122" s="1">
        <f t="shared" si="36"/>
        <v>0</v>
      </c>
      <c r="Y122" s="1">
        <f t="shared" si="36"/>
        <v>0</v>
      </c>
      <c r="Z122" s="1">
        <f t="shared" si="37"/>
        <v>1</v>
      </c>
      <c r="AA122" s="3"/>
      <c r="AB122" s="13">
        <f t="shared" si="22"/>
        <v>5.329073482428115E-2</v>
      </c>
      <c r="AC122" s="13">
        <f t="shared" si="23"/>
        <v>0.1565</v>
      </c>
      <c r="AD122" s="13">
        <f t="shared" si="24"/>
        <v>2.9399999999999999E-3</v>
      </c>
      <c r="AE122" s="13">
        <f t="shared" si="25"/>
        <v>0.14521999999999999</v>
      </c>
      <c r="AF122" s="13">
        <f t="shared" si="26"/>
        <v>8.3400000000000002E-3</v>
      </c>
      <c r="AG122" s="13">
        <f t="shared" si="27"/>
        <v>2.0000000000000002E-5</v>
      </c>
      <c r="AI122" s="11"/>
      <c r="AJ122" s="11"/>
      <c r="AK122" s="11"/>
      <c r="AL122" s="11"/>
      <c r="AM122" s="11"/>
      <c r="AN122" s="11"/>
      <c r="AO122" s="11"/>
      <c r="AP122" s="11"/>
      <c r="AQ122" s="11">
        <f t="shared" si="40"/>
        <v>113</v>
      </c>
      <c r="AR122" s="11">
        <f t="shared" si="40"/>
        <v>109</v>
      </c>
      <c r="AT122" s="107"/>
      <c r="BA122" s="11"/>
      <c r="BB122" s="11"/>
      <c r="BC122" s="11"/>
      <c r="BD122" s="11"/>
      <c r="BE122" s="11"/>
      <c r="BH122" s="11"/>
      <c r="BI122" s="11"/>
      <c r="BJ122" s="11"/>
      <c r="BK122" s="11"/>
      <c r="BL122" s="11"/>
      <c r="BM122" s="11"/>
      <c r="BN122" s="11"/>
    </row>
    <row r="123" spans="1:66" s="1" customFormat="1" x14ac:dyDescent="0.3">
      <c r="A123" s="11"/>
      <c r="B123" s="1">
        <f t="shared" si="21"/>
        <v>7829</v>
      </c>
      <c r="C123" s="1">
        <v>110</v>
      </c>
      <c r="D123" s="1">
        <v>42170</v>
      </c>
      <c r="E123" s="1">
        <v>139</v>
      </c>
      <c r="F123" s="1">
        <v>0</v>
      </c>
      <c r="G123" s="1">
        <v>7272</v>
      </c>
      <c r="H123" s="1">
        <v>0</v>
      </c>
      <c r="I123" s="1">
        <v>418</v>
      </c>
      <c r="J123" s="1">
        <v>39.119999999999997</v>
      </c>
      <c r="K123" s="1">
        <v>1.17</v>
      </c>
      <c r="L123" s="1">
        <v>25.8</v>
      </c>
      <c r="M123" s="1">
        <v>1.01</v>
      </c>
      <c r="N123" s="1">
        <v>3335</v>
      </c>
      <c r="O123" s="1">
        <v>4484</v>
      </c>
      <c r="P123" s="1">
        <v>3366</v>
      </c>
      <c r="Q123" s="1">
        <v>1099</v>
      </c>
      <c r="R123" s="1">
        <v>17</v>
      </c>
      <c r="S123" s="1">
        <v>125</v>
      </c>
      <c r="T123" s="1">
        <v>13</v>
      </c>
      <c r="U123" s="1">
        <v>0</v>
      </c>
      <c r="V123" s="1">
        <f t="shared" si="35"/>
        <v>-8</v>
      </c>
      <c r="W123" s="1">
        <f t="shared" si="36"/>
        <v>11</v>
      </c>
      <c r="X123" s="1">
        <f t="shared" si="36"/>
        <v>0</v>
      </c>
      <c r="Y123" s="1">
        <f t="shared" si="36"/>
        <v>1</v>
      </c>
      <c r="Z123" s="1">
        <f t="shared" si="37"/>
        <v>4</v>
      </c>
      <c r="AA123" s="3"/>
      <c r="AB123" s="13">
        <f t="shared" si="22"/>
        <v>5.3391237705965003E-2</v>
      </c>
      <c r="AC123" s="13">
        <f t="shared" si="23"/>
        <v>0.15658</v>
      </c>
      <c r="AD123" s="13">
        <f t="shared" si="24"/>
        <v>2.7799999999999999E-3</v>
      </c>
      <c r="AE123" s="13">
        <f t="shared" si="25"/>
        <v>0.14544000000000001</v>
      </c>
      <c r="AF123" s="13">
        <f t="shared" si="26"/>
        <v>8.3599999999999994E-3</v>
      </c>
      <c r="AG123" s="13">
        <f t="shared" si="27"/>
        <v>8.0000000000000007E-5</v>
      </c>
      <c r="AI123" s="11"/>
      <c r="AJ123" s="11"/>
      <c r="AK123" s="11"/>
      <c r="AL123" s="11"/>
      <c r="AM123" s="11"/>
      <c r="AN123" s="11"/>
      <c r="AO123" s="11"/>
      <c r="AP123" s="11"/>
      <c r="AQ123" s="11">
        <f t="shared" si="40"/>
        <v>114</v>
      </c>
      <c r="AR123" s="11">
        <f t="shared" si="40"/>
        <v>110</v>
      </c>
      <c r="AT123" s="107"/>
      <c r="BA123" s="11"/>
      <c r="BB123" s="11"/>
      <c r="BC123" s="11"/>
      <c r="BD123" s="11"/>
      <c r="BE123" s="11"/>
      <c r="BH123" s="11"/>
      <c r="BI123" s="11"/>
      <c r="BJ123" s="11"/>
      <c r="BK123" s="11"/>
      <c r="BL123" s="11"/>
      <c r="BM123" s="11"/>
      <c r="BN123" s="11"/>
    </row>
    <row r="124" spans="1:66" s="1" customFormat="1" x14ac:dyDescent="0.3">
      <c r="A124" s="11"/>
      <c r="B124" s="1">
        <f t="shared" si="21"/>
        <v>7831</v>
      </c>
      <c r="C124" s="1">
        <v>111</v>
      </c>
      <c r="D124" s="1">
        <v>42168</v>
      </c>
      <c r="E124" s="1">
        <v>130</v>
      </c>
      <c r="F124" s="1">
        <v>0</v>
      </c>
      <c r="G124" s="1">
        <v>7282</v>
      </c>
      <c r="H124" s="1">
        <v>0</v>
      </c>
      <c r="I124" s="1">
        <v>419</v>
      </c>
      <c r="J124" s="1">
        <v>39.03</v>
      </c>
      <c r="K124" s="1">
        <v>1.17</v>
      </c>
      <c r="L124" s="1">
        <v>25.8</v>
      </c>
      <c r="M124" s="1">
        <v>1.01</v>
      </c>
      <c r="N124" s="1">
        <v>3336</v>
      </c>
      <c r="O124" s="1">
        <v>4485</v>
      </c>
      <c r="P124" s="1">
        <v>3364</v>
      </c>
      <c r="Q124" s="1">
        <v>1103</v>
      </c>
      <c r="R124" s="1">
        <v>17</v>
      </c>
      <c r="S124" s="1">
        <v>117</v>
      </c>
      <c r="T124" s="1">
        <v>12</v>
      </c>
      <c r="U124" s="1">
        <v>0</v>
      </c>
      <c r="V124" s="1">
        <f t="shared" si="35"/>
        <v>-9</v>
      </c>
      <c r="W124" s="1">
        <f t="shared" si="36"/>
        <v>10</v>
      </c>
      <c r="X124" s="1">
        <f t="shared" si="36"/>
        <v>0</v>
      </c>
      <c r="Y124" s="1">
        <f t="shared" si="36"/>
        <v>1</v>
      </c>
      <c r="Z124" s="1">
        <f t="shared" si="37"/>
        <v>2</v>
      </c>
      <c r="AA124" s="3"/>
      <c r="AB124" s="13">
        <f t="shared" si="22"/>
        <v>5.3505299450900268E-2</v>
      </c>
      <c r="AC124" s="13">
        <f t="shared" si="23"/>
        <v>0.15662000000000001</v>
      </c>
      <c r="AD124" s="13">
        <f t="shared" si="24"/>
        <v>2.5999999999999999E-3</v>
      </c>
      <c r="AE124" s="13">
        <f t="shared" si="25"/>
        <v>0.14563999999999999</v>
      </c>
      <c r="AF124" s="13">
        <f t="shared" si="26"/>
        <v>8.3800000000000003E-3</v>
      </c>
      <c r="AG124" s="13">
        <f t="shared" si="27"/>
        <v>4.0000000000000003E-5</v>
      </c>
      <c r="AI124" s="11"/>
      <c r="AJ124" s="11"/>
      <c r="AK124" s="11"/>
      <c r="AL124" s="11"/>
      <c r="AM124" s="11"/>
      <c r="AN124" s="11"/>
      <c r="AO124" s="11"/>
      <c r="AP124" s="11"/>
      <c r="AQ124" s="11">
        <f t="shared" si="40"/>
        <v>115</v>
      </c>
      <c r="AR124" s="11">
        <f t="shared" si="40"/>
        <v>111</v>
      </c>
      <c r="AT124" s="107"/>
      <c r="BA124" s="11"/>
      <c r="BB124" s="11"/>
      <c r="BC124" s="11"/>
      <c r="BD124" s="11"/>
      <c r="BE124" s="11"/>
      <c r="BH124" s="11"/>
      <c r="BI124" s="11"/>
      <c r="BJ124" s="11"/>
      <c r="BK124" s="11"/>
      <c r="BL124" s="11"/>
      <c r="BM124" s="11"/>
      <c r="BN124" s="11"/>
    </row>
    <row r="125" spans="1:66" s="1" customFormat="1" x14ac:dyDescent="0.3">
      <c r="A125" s="11"/>
      <c r="B125" s="1">
        <f t="shared" si="21"/>
        <v>7831</v>
      </c>
      <c r="C125" s="1">
        <v>112</v>
      </c>
      <c r="D125" s="1">
        <v>42166</v>
      </c>
      <c r="E125" s="1">
        <v>121</v>
      </c>
      <c r="F125" s="1">
        <v>0</v>
      </c>
      <c r="G125" s="1">
        <v>7291</v>
      </c>
      <c r="H125" s="1">
        <v>0</v>
      </c>
      <c r="I125" s="1">
        <v>419</v>
      </c>
      <c r="J125" s="1">
        <v>38.94</v>
      </c>
      <c r="K125" s="1">
        <v>1.17</v>
      </c>
      <c r="L125" s="1">
        <v>25.8</v>
      </c>
      <c r="M125" s="1">
        <v>1.01</v>
      </c>
      <c r="N125" s="1">
        <v>3337</v>
      </c>
      <c r="O125" s="1">
        <v>4485</v>
      </c>
      <c r="P125" s="1">
        <v>3361</v>
      </c>
      <c r="Q125" s="1">
        <v>1106</v>
      </c>
      <c r="R125" s="1">
        <v>17</v>
      </c>
      <c r="S125" s="1">
        <v>109</v>
      </c>
      <c r="T125" s="1">
        <v>11</v>
      </c>
      <c r="U125" s="1">
        <v>0</v>
      </c>
      <c r="V125" s="1">
        <f t="shared" si="35"/>
        <v>-9</v>
      </c>
      <c r="W125" s="1">
        <f t="shared" si="36"/>
        <v>9</v>
      </c>
      <c r="X125" s="1">
        <f t="shared" si="36"/>
        <v>0</v>
      </c>
      <c r="Y125" s="1">
        <f t="shared" si="36"/>
        <v>0</v>
      </c>
      <c r="Z125" s="1">
        <f t="shared" si="37"/>
        <v>0</v>
      </c>
      <c r="AA125" s="3"/>
      <c r="AB125" s="13">
        <f t="shared" si="22"/>
        <v>5.3505299450900268E-2</v>
      </c>
      <c r="AC125" s="13">
        <f t="shared" si="23"/>
        <v>0.15662000000000001</v>
      </c>
      <c r="AD125" s="13">
        <f t="shared" si="24"/>
        <v>2.4199999999999998E-3</v>
      </c>
      <c r="AE125" s="13">
        <f t="shared" si="25"/>
        <v>0.14582000000000001</v>
      </c>
      <c r="AF125" s="13">
        <f t="shared" si="26"/>
        <v>8.3800000000000003E-3</v>
      </c>
      <c r="AG125" s="13">
        <f t="shared" si="27"/>
        <v>0</v>
      </c>
      <c r="AI125" s="11"/>
      <c r="AJ125" s="11"/>
      <c r="AK125" s="11"/>
      <c r="AL125" s="11"/>
      <c r="AM125" s="11"/>
      <c r="AN125" s="11"/>
      <c r="AO125" s="11"/>
      <c r="AP125" s="11"/>
      <c r="AQ125" s="11">
        <f t="shared" si="40"/>
        <v>116</v>
      </c>
      <c r="AR125" s="11">
        <f t="shared" si="40"/>
        <v>112</v>
      </c>
      <c r="AT125" s="107"/>
      <c r="BA125" s="11"/>
      <c r="BB125" s="11"/>
      <c r="BC125" s="11"/>
      <c r="BD125" s="11"/>
      <c r="BE125" s="11"/>
      <c r="BH125" s="11"/>
      <c r="BI125" s="11"/>
      <c r="BJ125" s="11"/>
      <c r="BK125" s="11"/>
      <c r="BL125" s="11"/>
      <c r="BM125" s="11"/>
      <c r="BN125" s="11"/>
    </row>
    <row r="126" spans="1:66" s="1" customFormat="1" x14ac:dyDescent="0.3">
      <c r="A126" s="11"/>
      <c r="B126" s="1">
        <f t="shared" si="21"/>
        <v>7834</v>
      </c>
      <c r="C126" s="1">
        <v>113</v>
      </c>
      <c r="D126" s="1">
        <v>42165</v>
      </c>
      <c r="E126" s="1">
        <v>113</v>
      </c>
      <c r="F126" s="1">
        <v>0</v>
      </c>
      <c r="G126" s="1">
        <v>7301</v>
      </c>
      <c r="H126" s="1">
        <v>0</v>
      </c>
      <c r="I126" s="1">
        <v>420</v>
      </c>
      <c r="J126" s="1">
        <v>38.86</v>
      </c>
      <c r="K126" s="1">
        <v>1.17</v>
      </c>
      <c r="L126" s="1">
        <v>25.8</v>
      </c>
      <c r="M126" s="1">
        <v>1.01</v>
      </c>
      <c r="N126" s="1">
        <v>3338</v>
      </c>
      <c r="O126" s="1">
        <v>4486</v>
      </c>
      <c r="P126" s="1">
        <v>3358</v>
      </c>
      <c r="Q126" s="1">
        <v>1109</v>
      </c>
      <c r="R126" s="1">
        <v>17</v>
      </c>
      <c r="S126" s="1">
        <v>101</v>
      </c>
      <c r="T126" s="1">
        <v>10</v>
      </c>
      <c r="U126" s="1">
        <v>0</v>
      </c>
      <c r="V126" s="1">
        <f t="shared" si="35"/>
        <v>-8</v>
      </c>
      <c r="W126" s="1">
        <f t="shared" si="36"/>
        <v>10</v>
      </c>
      <c r="X126" s="1">
        <f t="shared" si="36"/>
        <v>0</v>
      </c>
      <c r="Y126" s="1">
        <f t="shared" si="36"/>
        <v>1</v>
      </c>
      <c r="Z126" s="1">
        <f t="shared" si="37"/>
        <v>3</v>
      </c>
      <c r="AA126" s="3"/>
      <c r="AB126" s="13">
        <f t="shared" si="22"/>
        <v>5.3612458514169008E-2</v>
      </c>
      <c r="AC126" s="13">
        <f t="shared" si="23"/>
        <v>0.15668000000000001</v>
      </c>
      <c r="AD126" s="13">
        <f t="shared" si="24"/>
        <v>2.2599999999999999E-3</v>
      </c>
      <c r="AE126" s="13">
        <f t="shared" si="25"/>
        <v>0.14602000000000001</v>
      </c>
      <c r="AF126" s="13">
        <f t="shared" si="26"/>
        <v>8.3999999999999995E-3</v>
      </c>
      <c r="AG126" s="13">
        <f t="shared" si="27"/>
        <v>6.0000000000000002E-5</v>
      </c>
      <c r="AI126" s="11"/>
      <c r="AJ126" s="11"/>
      <c r="AK126" s="11"/>
      <c r="AL126" s="11"/>
      <c r="AM126" s="11"/>
      <c r="AN126" s="11"/>
      <c r="AO126" s="11"/>
      <c r="AP126" s="11"/>
      <c r="AQ126" s="11">
        <f t="shared" si="40"/>
        <v>117</v>
      </c>
      <c r="AR126" s="11">
        <f t="shared" si="40"/>
        <v>113</v>
      </c>
      <c r="AT126" s="107"/>
      <c r="BA126" s="11"/>
      <c r="BB126" s="11"/>
      <c r="BC126" s="11"/>
      <c r="BD126" s="11"/>
      <c r="BE126" s="11"/>
      <c r="BH126" s="11"/>
      <c r="BI126" s="11"/>
      <c r="BJ126" s="11"/>
      <c r="BK126" s="11"/>
      <c r="BL126" s="11"/>
      <c r="BM126" s="11"/>
      <c r="BN126" s="11"/>
    </row>
    <row r="127" spans="1:66" s="1" customFormat="1" x14ac:dyDescent="0.3">
      <c r="A127" s="11"/>
      <c r="B127" s="1">
        <f t="shared" si="21"/>
        <v>7836</v>
      </c>
      <c r="C127" s="1">
        <v>114</v>
      </c>
      <c r="D127" s="1">
        <v>42162</v>
      </c>
      <c r="E127" s="1">
        <v>106</v>
      </c>
      <c r="F127" s="1">
        <v>0</v>
      </c>
      <c r="G127" s="1">
        <v>7310</v>
      </c>
      <c r="H127" s="1">
        <v>0</v>
      </c>
      <c r="I127" s="1">
        <v>420</v>
      </c>
      <c r="J127" s="1">
        <v>38.770000000000003</v>
      </c>
      <c r="K127" s="1">
        <v>1.17</v>
      </c>
      <c r="L127" s="1">
        <v>25.8</v>
      </c>
      <c r="M127" s="1">
        <v>1.01</v>
      </c>
      <c r="N127" s="1">
        <v>3340</v>
      </c>
      <c r="O127" s="1">
        <v>4487</v>
      </c>
      <c r="P127" s="1">
        <v>3356</v>
      </c>
      <c r="Q127" s="1">
        <v>1113</v>
      </c>
      <c r="R127" s="1">
        <v>18</v>
      </c>
      <c r="S127" s="1">
        <v>94</v>
      </c>
      <c r="T127" s="1">
        <v>9</v>
      </c>
      <c r="U127" s="1">
        <v>0</v>
      </c>
      <c r="V127" s="1">
        <f t="shared" si="35"/>
        <v>-7</v>
      </c>
      <c r="W127" s="1">
        <f t="shared" si="36"/>
        <v>9</v>
      </c>
      <c r="X127" s="1">
        <f t="shared" si="36"/>
        <v>0</v>
      </c>
      <c r="Y127" s="1">
        <f t="shared" si="36"/>
        <v>0</v>
      </c>
      <c r="Z127" s="1">
        <f t="shared" si="37"/>
        <v>2</v>
      </c>
      <c r="AA127" s="3"/>
      <c r="AB127" s="13">
        <f t="shared" si="22"/>
        <v>5.359877488514548E-2</v>
      </c>
      <c r="AC127" s="13">
        <f t="shared" si="23"/>
        <v>0.15672</v>
      </c>
      <c r="AD127" s="13">
        <f t="shared" si="24"/>
        <v>2.1199999999999999E-3</v>
      </c>
      <c r="AE127" s="13">
        <f t="shared" si="25"/>
        <v>0.1462</v>
      </c>
      <c r="AF127" s="13">
        <f t="shared" si="26"/>
        <v>8.3999999999999995E-3</v>
      </c>
      <c r="AG127" s="13">
        <f t="shared" si="27"/>
        <v>4.0000000000000003E-5</v>
      </c>
      <c r="AI127" s="11"/>
      <c r="AJ127" s="11"/>
      <c r="AK127" s="11"/>
      <c r="AL127" s="11"/>
      <c r="AM127" s="11"/>
      <c r="AN127" s="11"/>
      <c r="AO127" s="11"/>
      <c r="AP127" s="11"/>
      <c r="AQ127" s="11">
        <f t="shared" si="40"/>
        <v>118</v>
      </c>
      <c r="AR127" s="11">
        <f t="shared" si="40"/>
        <v>114</v>
      </c>
      <c r="AT127" s="107"/>
      <c r="BA127" s="11"/>
      <c r="BB127" s="11"/>
      <c r="BC127" s="11"/>
      <c r="BD127" s="11"/>
      <c r="BE127" s="11"/>
      <c r="BH127" s="11"/>
      <c r="BI127" s="11"/>
      <c r="BJ127" s="11"/>
      <c r="BK127" s="11"/>
      <c r="BL127" s="11"/>
      <c r="BM127" s="11"/>
      <c r="BN127" s="11"/>
    </row>
    <row r="128" spans="1:66" s="1" customFormat="1" x14ac:dyDescent="0.3">
      <c r="A128" s="11"/>
      <c r="B128" s="1">
        <f t="shared" si="21"/>
        <v>7837</v>
      </c>
      <c r="C128" s="1">
        <v>115</v>
      </c>
      <c r="D128" s="1">
        <v>42160</v>
      </c>
      <c r="E128" s="1">
        <v>99</v>
      </c>
      <c r="F128" s="1">
        <v>0</v>
      </c>
      <c r="G128" s="1">
        <v>7317</v>
      </c>
      <c r="H128" s="1">
        <v>0</v>
      </c>
      <c r="I128" s="1">
        <v>421</v>
      </c>
      <c r="J128" s="1">
        <v>38.69</v>
      </c>
      <c r="K128" s="1">
        <v>1.17</v>
      </c>
      <c r="L128" s="1">
        <v>25.8</v>
      </c>
      <c r="M128" s="1">
        <v>1.01</v>
      </c>
      <c r="N128" s="1">
        <v>3341</v>
      </c>
      <c r="O128" s="1">
        <v>4488</v>
      </c>
      <c r="P128" s="1">
        <v>3354</v>
      </c>
      <c r="Q128" s="1">
        <v>1115</v>
      </c>
      <c r="R128" s="1">
        <v>18</v>
      </c>
      <c r="S128" s="1">
        <v>88</v>
      </c>
      <c r="T128" s="1">
        <v>8</v>
      </c>
      <c r="U128" s="1">
        <v>0</v>
      </c>
      <c r="V128" s="1">
        <f t="shared" si="35"/>
        <v>-7</v>
      </c>
      <c r="W128" s="1">
        <f t="shared" si="36"/>
        <v>7</v>
      </c>
      <c r="X128" s="1">
        <f t="shared" si="36"/>
        <v>0</v>
      </c>
      <c r="Y128" s="1">
        <f t="shared" si="36"/>
        <v>1</v>
      </c>
      <c r="Z128" s="1">
        <f t="shared" si="37"/>
        <v>1</v>
      </c>
      <c r="AA128" s="3"/>
      <c r="AB128" s="13">
        <f t="shared" si="22"/>
        <v>5.3719535536557353E-2</v>
      </c>
      <c r="AC128" s="13">
        <f t="shared" si="23"/>
        <v>0.15673999999999999</v>
      </c>
      <c r="AD128" s="13">
        <f t="shared" si="24"/>
        <v>1.98E-3</v>
      </c>
      <c r="AE128" s="13">
        <f t="shared" si="25"/>
        <v>0.14634</v>
      </c>
      <c r="AF128" s="13">
        <f t="shared" si="26"/>
        <v>8.4200000000000004E-3</v>
      </c>
      <c r="AG128" s="13">
        <f t="shared" si="27"/>
        <v>2.0000000000000002E-5</v>
      </c>
      <c r="AI128" s="11"/>
      <c r="AJ128" s="11"/>
      <c r="AK128" s="11"/>
      <c r="AL128" s="11"/>
      <c r="AM128" s="11"/>
      <c r="AN128" s="11"/>
      <c r="AO128" s="11"/>
      <c r="AP128" s="11"/>
      <c r="AQ128" s="11">
        <f t="shared" ref="AQ128:AR143" si="41">+AQ127+1</f>
        <v>119</v>
      </c>
      <c r="AR128" s="11">
        <f t="shared" si="41"/>
        <v>115</v>
      </c>
      <c r="AT128" s="107"/>
      <c r="BA128" s="11"/>
      <c r="BB128" s="11"/>
      <c r="BC128" s="11"/>
      <c r="BD128" s="11"/>
      <c r="BE128" s="11"/>
      <c r="BH128" s="11"/>
      <c r="BI128" s="11"/>
      <c r="BJ128" s="11"/>
      <c r="BK128" s="11"/>
      <c r="BL128" s="11"/>
      <c r="BM128" s="11"/>
      <c r="BN128" s="11"/>
    </row>
    <row r="129" spans="1:66" s="1" customFormat="1" x14ac:dyDescent="0.3">
      <c r="A129" s="11"/>
      <c r="B129" s="1">
        <f t="shared" si="21"/>
        <v>7839</v>
      </c>
      <c r="C129" s="1">
        <v>116</v>
      </c>
      <c r="D129" s="1">
        <v>42159</v>
      </c>
      <c r="E129" s="1">
        <v>93</v>
      </c>
      <c r="F129" s="1">
        <v>0</v>
      </c>
      <c r="G129" s="1">
        <v>7325</v>
      </c>
      <c r="H129" s="1">
        <v>0</v>
      </c>
      <c r="I129" s="1">
        <v>421</v>
      </c>
      <c r="J129" s="1">
        <v>38.61</v>
      </c>
      <c r="K129" s="1">
        <v>1.17</v>
      </c>
      <c r="L129" s="1">
        <v>25.8</v>
      </c>
      <c r="M129" s="1">
        <v>1.01</v>
      </c>
      <c r="N129" s="1">
        <v>3341</v>
      </c>
      <c r="O129" s="1">
        <v>4488</v>
      </c>
      <c r="P129" s="1">
        <v>3352</v>
      </c>
      <c r="Q129" s="1">
        <v>1118</v>
      </c>
      <c r="R129" s="1">
        <v>18</v>
      </c>
      <c r="S129" s="1">
        <v>82</v>
      </c>
      <c r="T129" s="1">
        <v>8</v>
      </c>
      <c r="U129" s="1">
        <v>0</v>
      </c>
      <c r="V129" s="1">
        <f t="shared" si="35"/>
        <v>-6</v>
      </c>
      <c r="W129" s="1">
        <f t="shared" si="36"/>
        <v>8</v>
      </c>
      <c r="X129" s="1">
        <f t="shared" si="36"/>
        <v>0</v>
      </c>
      <c r="Y129" s="1">
        <f t="shared" si="36"/>
        <v>0</v>
      </c>
      <c r="Z129" s="1">
        <f t="shared" si="37"/>
        <v>2</v>
      </c>
      <c r="AA129" s="3"/>
      <c r="AB129" s="13">
        <f t="shared" si="22"/>
        <v>5.3705829825232809E-2</v>
      </c>
      <c r="AC129" s="13">
        <f t="shared" si="23"/>
        <v>0.15678</v>
      </c>
      <c r="AD129" s="13">
        <f t="shared" si="24"/>
        <v>1.8600000000000001E-3</v>
      </c>
      <c r="AE129" s="13">
        <f t="shared" si="25"/>
        <v>0.14649999999999999</v>
      </c>
      <c r="AF129" s="13">
        <f t="shared" si="26"/>
        <v>8.4200000000000004E-3</v>
      </c>
      <c r="AG129" s="13">
        <f t="shared" si="27"/>
        <v>4.0000000000000003E-5</v>
      </c>
      <c r="AI129" s="11"/>
      <c r="AJ129" s="11"/>
      <c r="AK129" s="11"/>
      <c r="AL129" s="11"/>
      <c r="AM129" s="11"/>
      <c r="AN129" s="11"/>
      <c r="AO129" s="11"/>
      <c r="AP129" s="11"/>
      <c r="AQ129" s="11">
        <f t="shared" si="41"/>
        <v>120</v>
      </c>
      <c r="AR129" s="11">
        <f t="shared" si="41"/>
        <v>116</v>
      </c>
      <c r="AT129" s="107"/>
      <c r="BA129" s="11"/>
      <c r="BB129" s="11"/>
      <c r="BC129" s="11"/>
      <c r="BD129" s="11"/>
      <c r="BE129" s="11"/>
      <c r="BH129" s="11"/>
      <c r="BI129" s="11"/>
      <c r="BJ129" s="11"/>
      <c r="BK129" s="11"/>
      <c r="BL129" s="11"/>
      <c r="BM129" s="11"/>
      <c r="BN129" s="11"/>
    </row>
    <row r="130" spans="1:66" s="1" customFormat="1" x14ac:dyDescent="0.3">
      <c r="A130" s="11"/>
      <c r="B130" s="1">
        <f t="shared" si="21"/>
        <v>7841</v>
      </c>
      <c r="C130" s="1">
        <v>117</v>
      </c>
      <c r="D130" s="1">
        <v>42157</v>
      </c>
      <c r="E130" s="1">
        <v>87</v>
      </c>
      <c r="F130" s="1">
        <v>0</v>
      </c>
      <c r="G130" s="1">
        <v>7332</v>
      </c>
      <c r="H130" s="1">
        <v>0</v>
      </c>
      <c r="I130" s="1">
        <v>422</v>
      </c>
      <c r="J130" s="1">
        <v>38.53</v>
      </c>
      <c r="K130" s="1">
        <v>1.17</v>
      </c>
      <c r="L130" s="1">
        <v>25.8</v>
      </c>
      <c r="M130" s="1">
        <v>1.01</v>
      </c>
      <c r="N130" s="1">
        <v>3342</v>
      </c>
      <c r="O130" s="1">
        <v>4489</v>
      </c>
      <c r="P130" s="1">
        <v>3351</v>
      </c>
      <c r="Q130" s="1">
        <v>1120</v>
      </c>
      <c r="R130" s="1">
        <v>18</v>
      </c>
      <c r="S130" s="1">
        <v>76</v>
      </c>
      <c r="T130" s="1">
        <v>7</v>
      </c>
      <c r="U130" s="1">
        <v>0</v>
      </c>
      <c r="V130" s="1">
        <f t="shared" si="35"/>
        <v>-6</v>
      </c>
      <c r="W130" s="1">
        <f t="shared" si="36"/>
        <v>7</v>
      </c>
      <c r="X130" s="1">
        <f t="shared" si="36"/>
        <v>0</v>
      </c>
      <c r="Y130" s="1">
        <f t="shared" si="36"/>
        <v>1</v>
      </c>
      <c r="Z130" s="1">
        <f t="shared" si="37"/>
        <v>2</v>
      </c>
      <c r="AA130" s="3"/>
      <c r="AB130" s="13">
        <f t="shared" si="22"/>
        <v>5.3819665858946562E-2</v>
      </c>
      <c r="AC130" s="13">
        <f t="shared" si="23"/>
        <v>0.15681999999999999</v>
      </c>
      <c r="AD130" s="13">
        <f t="shared" si="24"/>
        <v>1.74E-3</v>
      </c>
      <c r="AE130" s="13">
        <f t="shared" si="25"/>
        <v>0.14663999999999999</v>
      </c>
      <c r="AF130" s="13">
        <f t="shared" si="26"/>
        <v>8.4399999999999996E-3</v>
      </c>
      <c r="AG130" s="13">
        <f t="shared" si="27"/>
        <v>4.0000000000000003E-5</v>
      </c>
      <c r="AI130" s="11"/>
      <c r="AJ130" s="11"/>
      <c r="AK130" s="11"/>
      <c r="AL130" s="11"/>
      <c r="AM130" s="11"/>
      <c r="AN130" s="11"/>
      <c r="AO130" s="11"/>
      <c r="AP130" s="11"/>
      <c r="AQ130" s="11">
        <f t="shared" si="41"/>
        <v>121</v>
      </c>
      <c r="AR130" s="11">
        <f t="shared" si="41"/>
        <v>117</v>
      </c>
      <c r="AT130" s="107"/>
      <c r="BA130" s="11"/>
      <c r="BB130" s="11"/>
      <c r="BC130" s="11"/>
      <c r="BD130" s="11"/>
      <c r="BE130" s="11"/>
      <c r="BH130" s="11"/>
      <c r="BI130" s="11"/>
      <c r="BJ130" s="11"/>
      <c r="BK130" s="11"/>
      <c r="BL130" s="11"/>
      <c r="BM130" s="11"/>
      <c r="BN130" s="11"/>
    </row>
    <row r="131" spans="1:66" s="1" customFormat="1" x14ac:dyDescent="0.3">
      <c r="A131" s="11"/>
      <c r="B131" s="1">
        <f t="shared" si="21"/>
        <v>7842</v>
      </c>
      <c r="C131" s="1">
        <v>118</v>
      </c>
      <c r="D131" s="1">
        <v>42156</v>
      </c>
      <c r="E131" s="1">
        <v>82</v>
      </c>
      <c r="F131" s="1">
        <v>0</v>
      </c>
      <c r="G131" s="1">
        <v>7338</v>
      </c>
      <c r="H131" s="1">
        <v>0</v>
      </c>
      <c r="I131" s="1">
        <v>422</v>
      </c>
      <c r="J131" s="1">
        <v>38.450000000000003</v>
      </c>
      <c r="K131" s="1">
        <v>1.17</v>
      </c>
      <c r="L131" s="1">
        <v>25.8</v>
      </c>
      <c r="M131" s="1">
        <v>1.01</v>
      </c>
      <c r="N131" s="1">
        <v>3343</v>
      </c>
      <c r="O131" s="1">
        <v>4489</v>
      </c>
      <c r="P131" s="1">
        <v>3349</v>
      </c>
      <c r="Q131" s="1">
        <v>1122</v>
      </c>
      <c r="R131" s="1">
        <v>18</v>
      </c>
      <c r="S131" s="1">
        <v>71</v>
      </c>
      <c r="T131" s="1">
        <v>7</v>
      </c>
      <c r="U131" s="1">
        <v>0</v>
      </c>
      <c r="V131" s="1">
        <f t="shared" si="35"/>
        <v>-5</v>
      </c>
      <c r="W131" s="1">
        <f t="shared" si="36"/>
        <v>6</v>
      </c>
      <c r="X131" s="1">
        <f t="shared" si="36"/>
        <v>0</v>
      </c>
      <c r="Y131" s="1">
        <f t="shared" si="36"/>
        <v>0</v>
      </c>
      <c r="Z131" s="1">
        <f t="shared" si="37"/>
        <v>1</v>
      </c>
      <c r="AA131" s="3"/>
      <c r="AB131" s="13">
        <f t="shared" si="22"/>
        <v>5.3812802856414182E-2</v>
      </c>
      <c r="AC131" s="13">
        <f t="shared" si="23"/>
        <v>0.15684000000000001</v>
      </c>
      <c r="AD131" s="13">
        <f t="shared" si="24"/>
        <v>1.64E-3</v>
      </c>
      <c r="AE131" s="13">
        <f t="shared" si="25"/>
        <v>0.14676</v>
      </c>
      <c r="AF131" s="13">
        <f t="shared" si="26"/>
        <v>8.4399999999999996E-3</v>
      </c>
      <c r="AG131" s="13">
        <f t="shared" si="27"/>
        <v>2.0000000000000002E-5</v>
      </c>
      <c r="AI131" s="11"/>
      <c r="AJ131" s="11"/>
      <c r="AK131" s="11"/>
      <c r="AL131" s="11"/>
      <c r="AM131" s="11"/>
      <c r="AN131" s="11"/>
      <c r="AO131" s="11"/>
      <c r="AP131" s="11"/>
      <c r="AQ131" s="11">
        <f t="shared" si="41"/>
        <v>122</v>
      </c>
      <c r="AR131" s="11">
        <f t="shared" si="41"/>
        <v>118</v>
      </c>
      <c r="AT131" s="107"/>
      <c r="BA131" s="11"/>
      <c r="BB131" s="11"/>
      <c r="BC131" s="11"/>
      <c r="BD131" s="11"/>
      <c r="BE131" s="11"/>
      <c r="BH131" s="11"/>
      <c r="BI131" s="11"/>
      <c r="BJ131" s="11"/>
      <c r="BK131" s="11"/>
      <c r="BL131" s="11"/>
      <c r="BM131" s="11"/>
      <c r="BN131" s="11"/>
    </row>
    <row r="132" spans="1:66" s="1" customFormat="1" x14ac:dyDescent="0.3">
      <c r="A132" s="11"/>
      <c r="B132" s="1">
        <f t="shared" si="21"/>
        <v>7844</v>
      </c>
      <c r="C132" s="1">
        <v>119</v>
      </c>
      <c r="D132" s="1">
        <v>42155</v>
      </c>
      <c r="E132" s="1">
        <v>77</v>
      </c>
      <c r="F132" s="1">
        <v>0</v>
      </c>
      <c r="G132" s="1">
        <v>7344</v>
      </c>
      <c r="H132" s="1">
        <v>0</v>
      </c>
      <c r="I132" s="1">
        <v>423</v>
      </c>
      <c r="J132" s="1">
        <v>38.369999999999997</v>
      </c>
      <c r="K132" s="1">
        <v>1.17</v>
      </c>
      <c r="L132" s="1">
        <v>25.8</v>
      </c>
      <c r="M132" s="1">
        <v>1.01</v>
      </c>
      <c r="N132" s="1">
        <v>3344</v>
      </c>
      <c r="O132" s="1">
        <v>4490</v>
      </c>
      <c r="P132" s="1">
        <v>3348</v>
      </c>
      <c r="Q132" s="1">
        <v>1123</v>
      </c>
      <c r="R132" s="1">
        <v>18</v>
      </c>
      <c r="S132" s="1">
        <v>67</v>
      </c>
      <c r="T132" s="1">
        <v>6</v>
      </c>
      <c r="U132" s="1">
        <v>0</v>
      </c>
      <c r="V132" s="1">
        <f t="shared" si="35"/>
        <v>-5</v>
      </c>
      <c r="W132" s="1">
        <f t="shared" si="36"/>
        <v>6</v>
      </c>
      <c r="X132" s="1">
        <f t="shared" si="36"/>
        <v>0</v>
      </c>
      <c r="Y132" s="1">
        <f t="shared" si="36"/>
        <v>1</v>
      </c>
      <c r="Z132" s="1">
        <f t="shared" si="37"/>
        <v>2</v>
      </c>
      <c r="AA132" s="3"/>
      <c r="AB132" s="13">
        <f t="shared" si="22"/>
        <v>5.3926568077511471E-2</v>
      </c>
      <c r="AC132" s="13">
        <f t="shared" si="23"/>
        <v>0.15687999999999999</v>
      </c>
      <c r="AD132" s="13">
        <f t="shared" si="24"/>
        <v>1.5399999999999999E-3</v>
      </c>
      <c r="AE132" s="13">
        <f t="shared" si="25"/>
        <v>0.14688000000000001</v>
      </c>
      <c r="AF132" s="13">
        <f t="shared" si="26"/>
        <v>8.4600000000000005E-3</v>
      </c>
      <c r="AG132" s="13">
        <f t="shared" si="27"/>
        <v>4.0000000000000003E-5</v>
      </c>
      <c r="AI132" s="11"/>
      <c r="AJ132" s="11"/>
      <c r="AK132" s="11"/>
      <c r="AL132" s="11"/>
      <c r="AM132" s="11"/>
      <c r="AN132" s="11"/>
      <c r="AO132" s="11"/>
      <c r="AP132" s="11"/>
      <c r="AQ132" s="11">
        <f t="shared" si="41"/>
        <v>123</v>
      </c>
      <c r="AR132" s="11">
        <f t="shared" si="41"/>
        <v>119</v>
      </c>
      <c r="AT132" s="107"/>
      <c r="BA132" s="11"/>
      <c r="BB132" s="11"/>
      <c r="BC132" s="11"/>
      <c r="BD132" s="11"/>
      <c r="BE132" s="11"/>
      <c r="BH132" s="11"/>
      <c r="BI132" s="11"/>
      <c r="BJ132" s="11"/>
      <c r="BK132" s="11"/>
      <c r="BL132" s="11"/>
      <c r="BM132" s="11"/>
      <c r="BN132" s="11"/>
    </row>
    <row r="133" spans="1:66" s="1" customFormat="1" x14ac:dyDescent="0.3">
      <c r="A133" s="11"/>
      <c r="B133" s="1">
        <f t="shared" si="21"/>
        <v>7844</v>
      </c>
      <c r="C133" s="1">
        <v>120</v>
      </c>
      <c r="D133" s="1">
        <v>42154</v>
      </c>
      <c r="E133" s="1">
        <v>72</v>
      </c>
      <c r="F133" s="1">
        <v>0</v>
      </c>
      <c r="G133" s="1">
        <v>7349</v>
      </c>
      <c r="H133" s="1">
        <v>0</v>
      </c>
      <c r="I133" s="1">
        <v>423</v>
      </c>
      <c r="J133" s="1">
        <v>38.299999999999997</v>
      </c>
      <c r="K133" s="1">
        <v>1.17</v>
      </c>
      <c r="L133" s="1">
        <v>25.8</v>
      </c>
      <c r="M133" s="1">
        <v>1.01</v>
      </c>
      <c r="N133" s="1">
        <v>3345</v>
      </c>
      <c r="O133" s="1">
        <v>4490</v>
      </c>
      <c r="P133" s="1">
        <v>3347</v>
      </c>
      <c r="Q133" s="1">
        <v>1124</v>
      </c>
      <c r="R133" s="1">
        <v>18</v>
      </c>
      <c r="S133" s="1">
        <v>64</v>
      </c>
      <c r="T133" s="1">
        <v>6</v>
      </c>
      <c r="U133" s="1">
        <v>0</v>
      </c>
      <c r="V133" s="1">
        <f t="shared" si="35"/>
        <v>-5</v>
      </c>
      <c r="W133" s="1">
        <f t="shared" si="36"/>
        <v>5</v>
      </c>
      <c r="X133" s="1">
        <f t="shared" si="36"/>
        <v>0</v>
      </c>
      <c r="Y133" s="1">
        <f t="shared" si="36"/>
        <v>0</v>
      </c>
      <c r="Z133" s="1">
        <f t="shared" si="37"/>
        <v>0</v>
      </c>
      <c r="AA133" s="3"/>
      <c r="AB133" s="13">
        <f t="shared" si="22"/>
        <v>5.3926568077511471E-2</v>
      </c>
      <c r="AC133" s="13">
        <f t="shared" si="23"/>
        <v>0.15687999999999999</v>
      </c>
      <c r="AD133" s="13">
        <f t="shared" si="24"/>
        <v>1.4400000000000001E-3</v>
      </c>
      <c r="AE133" s="13">
        <f t="shared" si="25"/>
        <v>0.14698</v>
      </c>
      <c r="AF133" s="13">
        <f t="shared" si="26"/>
        <v>8.4600000000000005E-3</v>
      </c>
      <c r="AG133" s="13">
        <f t="shared" si="27"/>
        <v>0</v>
      </c>
      <c r="AI133" s="11"/>
      <c r="AJ133" s="11"/>
      <c r="AK133" s="11"/>
      <c r="AL133" s="11"/>
      <c r="AM133" s="11"/>
      <c r="AN133" s="11"/>
      <c r="AO133" s="11"/>
      <c r="AP133" s="11"/>
      <c r="AQ133" s="11">
        <f t="shared" si="41"/>
        <v>124</v>
      </c>
      <c r="AR133" s="11">
        <f t="shared" si="41"/>
        <v>120</v>
      </c>
      <c r="AT133" s="107"/>
      <c r="BA133" s="11"/>
      <c r="BB133" s="11"/>
      <c r="BC133" s="11"/>
      <c r="BD133" s="11"/>
      <c r="BE133" s="11"/>
      <c r="BH133" s="11"/>
      <c r="BI133" s="11"/>
      <c r="BJ133" s="11"/>
      <c r="BK133" s="11"/>
      <c r="BL133" s="11"/>
      <c r="BM133" s="11"/>
      <c r="BN133" s="11"/>
    </row>
    <row r="134" spans="1:66" s="1" customFormat="1" x14ac:dyDescent="0.3">
      <c r="A134" s="11"/>
      <c r="B134" s="1">
        <f t="shared" si="21"/>
        <v>7845</v>
      </c>
      <c r="C134" s="1">
        <v>121</v>
      </c>
      <c r="D134" s="1">
        <v>42154</v>
      </c>
      <c r="E134" s="1">
        <v>67</v>
      </c>
      <c r="F134" s="1">
        <v>0</v>
      </c>
      <c r="G134" s="1">
        <v>7354</v>
      </c>
      <c r="H134" s="1">
        <v>0</v>
      </c>
      <c r="I134" s="1">
        <v>424</v>
      </c>
      <c r="J134" s="1">
        <v>38.22</v>
      </c>
      <c r="K134" s="1">
        <v>1.17</v>
      </c>
      <c r="L134" s="1">
        <v>25.8</v>
      </c>
      <c r="M134" s="1">
        <v>1</v>
      </c>
      <c r="N134" s="1">
        <v>3345</v>
      </c>
      <c r="O134" s="1">
        <v>4490</v>
      </c>
      <c r="P134" s="1">
        <v>3346</v>
      </c>
      <c r="Q134" s="1">
        <v>1126</v>
      </c>
      <c r="R134" s="1">
        <v>18</v>
      </c>
      <c r="S134" s="1">
        <v>60</v>
      </c>
      <c r="T134" s="1">
        <v>6</v>
      </c>
      <c r="U134" s="1">
        <v>0</v>
      </c>
      <c r="V134" s="1">
        <f t="shared" si="35"/>
        <v>-5</v>
      </c>
      <c r="W134" s="1">
        <f t="shared" si="36"/>
        <v>5</v>
      </c>
      <c r="X134" s="1">
        <f t="shared" si="36"/>
        <v>0</v>
      </c>
      <c r="Y134" s="1">
        <f t="shared" si="36"/>
        <v>1</v>
      </c>
      <c r="Z134" s="1">
        <f t="shared" si="37"/>
        <v>1</v>
      </c>
      <c r="AA134" s="3"/>
      <c r="AB134" s="13">
        <f t="shared" si="22"/>
        <v>5.4047163798597836E-2</v>
      </c>
      <c r="AC134" s="13">
        <f t="shared" si="23"/>
        <v>0.15690000000000001</v>
      </c>
      <c r="AD134" s="13">
        <f t="shared" si="24"/>
        <v>1.34E-3</v>
      </c>
      <c r="AE134" s="13">
        <f t="shared" si="25"/>
        <v>0.14707999999999999</v>
      </c>
      <c r="AF134" s="13">
        <f t="shared" si="26"/>
        <v>8.4799999999999997E-3</v>
      </c>
      <c r="AG134" s="13">
        <f t="shared" si="27"/>
        <v>2.0000000000000002E-5</v>
      </c>
      <c r="AI134" s="11"/>
      <c r="AJ134" s="11"/>
      <c r="AK134" s="11"/>
      <c r="AL134" s="11"/>
      <c r="AM134" s="11"/>
      <c r="AN134" s="11"/>
      <c r="AO134" s="11"/>
      <c r="AP134" s="11"/>
      <c r="AQ134" s="11">
        <f t="shared" si="41"/>
        <v>125</v>
      </c>
      <c r="AR134" s="11">
        <f t="shared" si="41"/>
        <v>121</v>
      </c>
      <c r="AT134" s="107"/>
      <c r="BA134" s="11"/>
      <c r="BB134" s="11"/>
      <c r="BC134" s="11"/>
      <c r="BD134" s="11"/>
      <c r="BE134" s="11"/>
      <c r="BH134" s="11"/>
      <c r="BI134" s="11"/>
      <c r="BJ134" s="11"/>
      <c r="BK134" s="11"/>
      <c r="BL134" s="11"/>
      <c r="BM134" s="11"/>
      <c r="BN134" s="11"/>
    </row>
    <row r="135" spans="1:66" s="1" customFormat="1" x14ac:dyDescent="0.3">
      <c r="A135" s="11"/>
      <c r="B135" s="1">
        <f t="shared" si="21"/>
        <v>7845</v>
      </c>
      <c r="C135" s="1">
        <v>122</v>
      </c>
      <c r="D135" s="1">
        <v>42153</v>
      </c>
      <c r="E135" s="1">
        <v>62</v>
      </c>
      <c r="F135" s="1">
        <v>0</v>
      </c>
      <c r="G135" s="1">
        <v>7359</v>
      </c>
      <c r="H135" s="1">
        <v>0</v>
      </c>
      <c r="I135" s="1">
        <v>424</v>
      </c>
      <c r="J135" s="1">
        <v>38.15</v>
      </c>
      <c r="K135" s="1">
        <v>1.17</v>
      </c>
      <c r="L135" s="1">
        <v>25.8</v>
      </c>
      <c r="M135" s="1">
        <v>1</v>
      </c>
      <c r="N135" s="1">
        <v>3346</v>
      </c>
      <c r="O135" s="1">
        <v>4490</v>
      </c>
      <c r="P135" s="1">
        <v>3344</v>
      </c>
      <c r="Q135" s="1">
        <v>1127</v>
      </c>
      <c r="R135" s="1">
        <v>18</v>
      </c>
      <c r="S135" s="1">
        <v>56</v>
      </c>
      <c r="T135" s="1">
        <v>5</v>
      </c>
      <c r="U135" s="1">
        <v>0</v>
      </c>
      <c r="V135" s="1">
        <f t="shared" si="35"/>
        <v>-5</v>
      </c>
      <c r="W135" s="1">
        <f t="shared" si="36"/>
        <v>5</v>
      </c>
      <c r="X135" s="1">
        <f t="shared" si="36"/>
        <v>0</v>
      </c>
      <c r="Y135" s="1">
        <f t="shared" si="36"/>
        <v>0</v>
      </c>
      <c r="Z135" s="1">
        <f t="shared" si="37"/>
        <v>0</v>
      </c>
      <c r="AA135" s="3"/>
      <c r="AB135" s="13">
        <f t="shared" si="22"/>
        <v>5.4047163798597836E-2</v>
      </c>
      <c r="AC135" s="13">
        <f t="shared" si="23"/>
        <v>0.15690000000000001</v>
      </c>
      <c r="AD135" s="13">
        <f t="shared" si="24"/>
        <v>1.24E-3</v>
      </c>
      <c r="AE135" s="13">
        <f t="shared" si="25"/>
        <v>0.14718000000000001</v>
      </c>
      <c r="AF135" s="13">
        <f t="shared" si="26"/>
        <v>8.4799999999999997E-3</v>
      </c>
      <c r="AG135" s="13">
        <f t="shared" si="27"/>
        <v>0</v>
      </c>
      <c r="AI135" s="11"/>
      <c r="AJ135" s="11"/>
      <c r="AK135" s="11"/>
      <c r="AL135" s="11"/>
      <c r="AM135" s="11"/>
      <c r="AN135" s="11"/>
      <c r="AO135" s="11"/>
      <c r="AP135" s="11"/>
      <c r="AQ135" s="11">
        <f t="shared" si="41"/>
        <v>126</v>
      </c>
      <c r="AR135" s="11">
        <f t="shared" si="41"/>
        <v>122</v>
      </c>
      <c r="AT135" s="107"/>
      <c r="BA135" s="11"/>
      <c r="BB135" s="11"/>
      <c r="BC135" s="11"/>
      <c r="BD135" s="11"/>
      <c r="BE135" s="11"/>
      <c r="BH135" s="11"/>
      <c r="BI135" s="11"/>
      <c r="BJ135" s="11"/>
      <c r="BK135" s="11"/>
      <c r="BL135" s="11"/>
      <c r="BM135" s="11"/>
      <c r="BN135" s="11"/>
    </row>
    <row r="136" spans="1:66" s="1" customFormat="1" x14ac:dyDescent="0.3">
      <c r="A136" s="11"/>
      <c r="B136" s="1">
        <f t="shared" si="21"/>
        <v>7846</v>
      </c>
      <c r="C136" s="1">
        <v>123</v>
      </c>
      <c r="D136" s="1">
        <v>42152</v>
      </c>
      <c r="E136" s="1">
        <v>58</v>
      </c>
      <c r="F136" s="1">
        <v>0</v>
      </c>
      <c r="G136" s="1">
        <v>7364</v>
      </c>
      <c r="H136" s="1">
        <v>0</v>
      </c>
      <c r="I136" s="1">
        <v>424</v>
      </c>
      <c r="J136" s="1">
        <v>38.08</v>
      </c>
      <c r="K136" s="1">
        <v>1.17</v>
      </c>
      <c r="L136" s="1">
        <v>25.8</v>
      </c>
      <c r="M136" s="1">
        <v>1</v>
      </c>
      <c r="N136" s="1">
        <v>3346</v>
      </c>
      <c r="O136" s="1">
        <v>4490</v>
      </c>
      <c r="P136" s="1">
        <v>3343</v>
      </c>
      <c r="Q136" s="1">
        <v>1128</v>
      </c>
      <c r="R136" s="1">
        <v>18</v>
      </c>
      <c r="S136" s="1">
        <v>53</v>
      </c>
      <c r="T136" s="1">
        <v>5</v>
      </c>
      <c r="U136" s="1">
        <v>0</v>
      </c>
      <c r="V136" s="1">
        <f t="shared" si="35"/>
        <v>-4</v>
      </c>
      <c r="W136" s="1">
        <f t="shared" si="36"/>
        <v>5</v>
      </c>
      <c r="X136" s="1">
        <f t="shared" si="36"/>
        <v>0</v>
      </c>
      <c r="Y136" s="1">
        <f t="shared" si="36"/>
        <v>0</v>
      </c>
      <c r="Z136" s="1">
        <f t="shared" si="37"/>
        <v>1</v>
      </c>
      <c r="AA136" s="3"/>
      <c r="AB136" s="13">
        <f t="shared" si="22"/>
        <v>5.4040275299515675E-2</v>
      </c>
      <c r="AC136" s="13">
        <f t="shared" si="23"/>
        <v>0.15692</v>
      </c>
      <c r="AD136" s="13">
        <f t="shared" si="24"/>
        <v>1.16E-3</v>
      </c>
      <c r="AE136" s="13">
        <f t="shared" si="25"/>
        <v>0.14727999999999999</v>
      </c>
      <c r="AF136" s="13">
        <f t="shared" si="26"/>
        <v>8.4799999999999997E-3</v>
      </c>
      <c r="AG136" s="13">
        <f t="shared" si="27"/>
        <v>2.0000000000000002E-5</v>
      </c>
      <c r="AI136" s="11"/>
      <c r="AJ136" s="11"/>
      <c r="AK136" s="11"/>
      <c r="AL136" s="11"/>
      <c r="AM136" s="11"/>
      <c r="AN136" s="11"/>
      <c r="AO136" s="11"/>
      <c r="AP136" s="11"/>
      <c r="AQ136" s="11">
        <f t="shared" si="41"/>
        <v>127</v>
      </c>
      <c r="AR136" s="11">
        <f t="shared" si="41"/>
        <v>123</v>
      </c>
      <c r="AT136" s="107"/>
      <c r="BA136" s="11"/>
      <c r="BB136" s="11"/>
      <c r="BC136" s="11"/>
      <c r="BD136" s="11"/>
      <c r="BE136" s="11"/>
      <c r="BH136" s="11"/>
      <c r="BI136" s="11"/>
      <c r="BJ136" s="11"/>
      <c r="BK136" s="11"/>
      <c r="BL136" s="11"/>
      <c r="BM136" s="11"/>
      <c r="BN136" s="11"/>
    </row>
    <row r="137" spans="1:66" s="1" customFormat="1" x14ac:dyDescent="0.3">
      <c r="A137" s="11"/>
      <c r="B137" s="1">
        <f t="shared" si="21"/>
        <v>7847</v>
      </c>
      <c r="C137" s="1">
        <v>124</v>
      </c>
      <c r="D137" s="1">
        <v>42152</v>
      </c>
      <c r="E137" s="1">
        <v>54</v>
      </c>
      <c r="F137" s="1">
        <v>0</v>
      </c>
      <c r="G137" s="1">
        <v>7368</v>
      </c>
      <c r="H137" s="1">
        <v>0</v>
      </c>
      <c r="I137" s="1">
        <v>425</v>
      </c>
      <c r="J137" s="1">
        <v>38</v>
      </c>
      <c r="K137" s="1">
        <v>1.17</v>
      </c>
      <c r="L137" s="1">
        <v>25.8</v>
      </c>
      <c r="M137" s="1">
        <v>1</v>
      </c>
      <c r="N137" s="1">
        <v>3347</v>
      </c>
      <c r="O137" s="1">
        <v>4490</v>
      </c>
      <c r="P137" s="1">
        <v>3342</v>
      </c>
      <c r="Q137" s="1">
        <v>1130</v>
      </c>
      <c r="R137" s="1">
        <v>18</v>
      </c>
      <c r="S137" s="1">
        <v>50</v>
      </c>
      <c r="T137" s="1">
        <v>5</v>
      </c>
      <c r="U137" s="1">
        <v>0</v>
      </c>
      <c r="V137" s="1">
        <f t="shared" si="35"/>
        <v>-4</v>
      </c>
      <c r="W137" s="1">
        <f t="shared" si="36"/>
        <v>4</v>
      </c>
      <c r="X137" s="1">
        <f t="shared" si="36"/>
        <v>0</v>
      </c>
      <c r="Y137" s="1">
        <f t="shared" si="36"/>
        <v>1</v>
      </c>
      <c r="Z137" s="1">
        <f t="shared" si="37"/>
        <v>1</v>
      </c>
      <c r="AA137" s="3"/>
      <c r="AB137" s="13">
        <f t="shared" si="22"/>
        <v>5.4160825793296799E-2</v>
      </c>
      <c r="AC137" s="13">
        <f t="shared" si="23"/>
        <v>0.15694</v>
      </c>
      <c r="AD137" s="13">
        <f t="shared" si="24"/>
        <v>1.08E-3</v>
      </c>
      <c r="AE137" s="13">
        <f t="shared" si="25"/>
        <v>0.14735999999999999</v>
      </c>
      <c r="AF137" s="13">
        <f t="shared" si="26"/>
        <v>8.5000000000000006E-3</v>
      </c>
      <c r="AG137" s="13">
        <f t="shared" si="27"/>
        <v>2.0000000000000002E-5</v>
      </c>
      <c r="AI137" s="11"/>
      <c r="AJ137" s="11"/>
      <c r="AK137" s="11"/>
      <c r="AL137" s="11"/>
      <c r="AM137" s="11"/>
      <c r="AN137" s="11"/>
      <c r="AO137" s="11"/>
      <c r="AP137" s="11"/>
      <c r="AQ137" s="11">
        <f t="shared" si="41"/>
        <v>128</v>
      </c>
      <c r="AR137" s="11">
        <f t="shared" si="41"/>
        <v>124</v>
      </c>
      <c r="AT137" s="107"/>
      <c r="BA137" s="11"/>
      <c r="BB137" s="11"/>
      <c r="BC137" s="11"/>
      <c r="BD137" s="11"/>
      <c r="BE137" s="11"/>
      <c r="BH137" s="11"/>
      <c r="BI137" s="11"/>
      <c r="BJ137" s="11"/>
      <c r="BK137" s="11"/>
      <c r="BL137" s="11"/>
      <c r="BM137" s="11"/>
      <c r="BN137" s="11"/>
    </row>
    <row r="138" spans="1:66" s="1" customFormat="1" x14ac:dyDescent="0.3">
      <c r="A138" s="11"/>
      <c r="B138" s="1">
        <f t="shared" si="21"/>
        <v>7847</v>
      </c>
      <c r="C138" s="1">
        <v>125</v>
      </c>
      <c r="D138" s="1">
        <v>42151</v>
      </c>
      <c r="E138" s="1">
        <v>50</v>
      </c>
      <c r="F138" s="1">
        <v>0</v>
      </c>
      <c r="G138" s="1">
        <v>7372</v>
      </c>
      <c r="H138" s="1">
        <v>0</v>
      </c>
      <c r="I138" s="1">
        <v>425</v>
      </c>
      <c r="J138" s="1">
        <v>37.93</v>
      </c>
      <c r="K138" s="1">
        <v>1.17</v>
      </c>
      <c r="L138" s="1">
        <v>25.8</v>
      </c>
      <c r="M138" s="1">
        <v>1</v>
      </c>
      <c r="N138" s="1">
        <v>3348</v>
      </c>
      <c r="O138" s="1">
        <v>4490</v>
      </c>
      <c r="P138" s="1">
        <v>3341</v>
      </c>
      <c r="Q138" s="1">
        <v>1131</v>
      </c>
      <c r="R138" s="1">
        <v>18</v>
      </c>
      <c r="S138" s="1">
        <v>46</v>
      </c>
      <c r="T138" s="1">
        <v>4</v>
      </c>
      <c r="U138" s="1">
        <v>0</v>
      </c>
      <c r="V138" s="1">
        <f t="shared" si="35"/>
        <v>-4</v>
      </c>
      <c r="W138" s="1">
        <f t="shared" si="36"/>
        <v>4</v>
      </c>
      <c r="X138" s="1">
        <f t="shared" si="36"/>
        <v>0</v>
      </c>
      <c r="Y138" s="1">
        <f t="shared" si="36"/>
        <v>0</v>
      </c>
      <c r="Z138" s="1">
        <f t="shared" si="37"/>
        <v>0</v>
      </c>
      <c r="AA138" s="3"/>
      <c r="AB138" s="13">
        <f t="shared" si="22"/>
        <v>5.4160825793296799E-2</v>
      </c>
      <c r="AC138" s="13">
        <f t="shared" si="23"/>
        <v>0.15694</v>
      </c>
      <c r="AD138" s="13">
        <f t="shared" si="24"/>
        <v>1E-3</v>
      </c>
      <c r="AE138" s="13">
        <f t="shared" si="25"/>
        <v>0.14743999999999999</v>
      </c>
      <c r="AF138" s="13">
        <f t="shared" si="26"/>
        <v>8.5000000000000006E-3</v>
      </c>
      <c r="AG138" s="13">
        <f t="shared" si="27"/>
        <v>0</v>
      </c>
      <c r="AI138" s="11"/>
      <c r="AJ138" s="11"/>
      <c r="AK138" s="11"/>
      <c r="AL138" s="11"/>
      <c r="AM138" s="11"/>
      <c r="AN138" s="11"/>
      <c r="AO138" s="11"/>
      <c r="AP138" s="11"/>
      <c r="AQ138" s="11">
        <f t="shared" si="41"/>
        <v>129</v>
      </c>
      <c r="AR138" s="11">
        <f t="shared" si="41"/>
        <v>125</v>
      </c>
      <c r="AT138" s="107"/>
      <c r="BA138" s="11"/>
      <c r="BB138" s="11"/>
      <c r="BC138" s="11"/>
      <c r="BD138" s="11"/>
      <c r="BE138" s="11"/>
      <c r="BH138" s="11"/>
      <c r="BI138" s="11"/>
      <c r="BJ138" s="11"/>
      <c r="BK138" s="11"/>
      <c r="BL138" s="11"/>
      <c r="BM138" s="11"/>
      <c r="BN138" s="11"/>
    </row>
    <row r="139" spans="1:66" s="1" customFormat="1" x14ac:dyDescent="0.3">
      <c r="A139" s="11"/>
      <c r="B139" s="1">
        <f t="shared" si="21"/>
        <v>7847</v>
      </c>
      <c r="C139" s="1">
        <v>126</v>
      </c>
      <c r="D139" s="1">
        <v>42151</v>
      </c>
      <c r="E139" s="1">
        <v>46</v>
      </c>
      <c r="F139" s="1">
        <v>0</v>
      </c>
      <c r="G139" s="1">
        <v>7376</v>
      </c>
      <c r="H139" s="1">
        <v>0</v>
      </c>
      <c r="I139" s="1">
        <v>425</v>
      </c>
      <c r="J139" s="1">
        <v>37.86</v>
      </c>
      <c r="K139" s="1">
        <v>1.17</v>
      </c>
      <c r="L139" s="1">
        <v>25.8</v>
      </c>
      <c r="M139" s="1">
        <v>1</v>
      </c>
      <c r="N139" s="1">
        <v>3348</v>
      </c>
      <c r="O139" s="1">
        <v>4490</v>
      </c>
      <c r="P139" s="1">
        <v>3339</v>
      </c>
      <c r="Q139" s="1">
        <v>1132</v>
      </c>
      <c r="R139" s="1">
        <v>18</v>
      </c>
      <c r="S139" s="1">
        <v>43</v>
      </c>
      <c r="T139" s="1">
        <v>4</v>
      </c>
      <c r="U139" s="1">
        <v>0</v>
      </c>
      <c r="V139" s="1">
        <f t="shared" si="35"/>
        <v>-4</v>
      </c>
      <c r="W139" s="1">
        <f t="shared" si="36"/>
        <v>4</v>
      </c>
      <c r="X139" s="1">
        <f t="shared" si="36"/>
        <v>0</v>
      </c>
      <c r="Y139" s="1">
        <f t="shared" si="36"/>
        <v>0</v>
      </c>
      <c r="Z139" s="1">
        <f t="shared" si="37"/>
        <v>0</v>
      </c>
      <c r="AA139" s="3"/>
      <c r="AB139" s="13">
        <f t="shared" si="22"/>
        <v>5.4160825793296799E-2</v>
      </c>
      <c r="AC139" s="13">
        <f t="shared" si="23"/>
        <v>0.15694</v>
      </c>
      <c r="AD139" s="13">
        <f t="shared" si="24"/>
        <v>9.2000000000000003E-4</v>
      </c>
      <c r="AE139" s="13">
        <f t="shared" si="25"/>
        <v>0.14752000000000001</v>
      </c>
      <c r="AF139" s="13">
        <f t="shared" si="26"/>
        <v>8.5000000000000006E-3</v>
      </c>
      <c r="AG139" s="13">
        <f t="shared" si="27"/>
        <v>0</v>
      </c>
      <c r="AI139" s="11"/>
      <c r="AJ139" s="11"/>
      <c r="AK139" s="11"/>
      <c r="AL139" s="11"/>
      <c r="AM139" s="11"/>
      <c r="AN139" s="11"/>
      <c r="AO139" s="11"/>
      <c r="AP139" s="11"/>
      <c r="AQ139" s="11">
        <f t="shared" si="41"/>
        <v>130</v>
      </c>
      <c r="AR139" s="11">
        <f t="shared" si="41"/>
        <v>126</v>
      </c>
      <c r="AT139" s="107"/>
      <c r="BA139" s="11"/>
      <c r="BB139" s="11"/>
      <c r="BC139" s="11"/>
      <c r="BD139" s="11"/>
      <c r="BE139" s="11"/>
      <c r="BH139" s="11"/>
      <c r="BI139" s="11"/>
      <c r="BJ139" s="11"/>
      <c r="BK139" s="11"/>
      <c r="BL139" s="11"/>
      <c r="BM139" s="11"/>
      <c r="BN139" s="11"/>
    </row>
    <row r="140" spans="1:66" s="1" customFormat="1" x14ac:dyDescent="0.3">
      <c r="A140" s="11"/>
      <c r="B140" s="1">
        <f t="shared" si="21"/>
        <v>7849</v>
      </c>
      <c r="C140" s="1">
        <v>127</v>
      </c>
      <c r="D140" s="1">
        <v>42150</v>
      </c>
      <c r="E140" s="1">
        <v>44</v>
      </c>
      <c r="F140" s="1">
        <v>0</v>
      </c>
      <c r="G140" s="1">
        <v>7379</v>
      </c>
      <c r="H140" s="1">
        <v>0</v>
      </c>
      <c r="I140" s="1">
        <v>426</v>
      </c>
      <c r="J140" s="1">
        <v>37.79</v>
      </c>
      <c r="K140" s="1">
        <v>1.17</v>
      </c>
      <c r="L140" s="1">
        <v>25.8</v>
      </c>
      <c r="M140" s="1">
        <v>1</v>
      </c>
      <c r="N140" s="1">
        <v>3348</v>
      </c>
      <c r="O140" s="1">
        <v>4490</v>
      </c>
      <c r="P140" s="1">
        <v>3338</v>
      </c>
      <c r="Q140" s="1">
        <v>1133</v>
      </c>
      <c r="R140" s="1">
        <v>18</v>
      </c>
      <c r="S140" s="1">
        <v>40</v>
      </c>
      <c r="T140" s="1">
        <v>3</v>
      </c>
      <c r="U140" s="1">
        <v>0</v>
      </c>
      <c r="V140" s="1">
        <f t="shared" si="35"/>
        <v>-2</v>
      </c>
      <c r="W140" s="1">
        <f t="shared" si="36"/>
        <v>3</v>
      </c>
      <c r="X140" s="1">
        <f t="shared" si="36"/>
        <v>0</v>
      </c>
      <c r="Y140" s="1">
        <f t="shared" si="36"/>
        <v>1</v>
      </c>
      <c r="Z140" s="1">
        <f t="shared" si="37"/>
        <v>2</v>
      </c>
      <c r="AA140" s="3"/>
      <c r="AB140" s="13">
        <f t="shared" si="22"/>
        <v>5.42744298636769E-2</v>
      </c>
      <c r="AC140" s="13">
        <f t="shared" si="23"/>
        <v>0.15698000000000001</v>
      </c>
      <c r="AD140" s="13">
        <f t="shared" si="24"/>
        <v>8.8000000000000003E-4</v>
      </c>
      <c r="AE140" s="13">
        <f t="shared" si="25"/>
        <v>0.14757999999999999</v>
      </c>
      <c r="AF140" s="13">
        <f t="shared" si="26"/>
        <v>8.5199999999999998E-3</v>
      </c>
      <c r="AG140" s="13">
        <f t="shared" si="27"/>
        <v>4.0000000000000003E-5</v>
      </c>
      <c r="AI140" s="11"/>
      <c r="AJ140" s="11"/>
      <c r="AK140" s="11"/>
      <c r="AL140" s="11"/>
      <c r="AM140" s="11"/>
      <c r="AN140" s="11"/>
      <c r="AO140" s="11"/>
      <c r="AP140" s="11"/>
      <c r="AQ140" s="11">
        <f t="shared" si="41"/>
        <v>131</v>
      </c>
      <c r="AR140" s="11">
        <f t="shared" si="41"/>
        <v>127</v>
      </c>
      <c r="AT140" s="107"/>
      <c r="BA140" s="11"/>
      <c r="BB140" s="11"/>
      <c r="BC140" s="11"/>
      <c r="BD140" s="11"/>
      <c r="BE140" s="11"/>
      <c r="BH140" s="11"/>
      <c r="BI140" s="11"/>
      <c r="BJ140" s="11"/>
      <c r="BK140" s="11"/>
      <c r="BL140" s="11"/>
      <c r="BM140" s="11"/>
      <c r="BN140" s="11"/>
    </row>
    <row r="141" spans="1:66" s="1" customFormat="1" x14ac:dyDescent="0.3">
      <c r="A141" s="11"/>
      <c r="B141" s="1">
        <f t="shared" si="21"/>
        <v>7849</v>
      </c>
      <c r="C141" s="1">
        <v>128</v>
      </c>
      <c r="D141" s="1">
        <v>42149</v>
      </c>
      <c r="E141" s="1">
        <v>41</v>
      </c>
      <c r="F141" s="1">
        <v>0</v>
      </c>
      <c r="G141" s="1">
        <v>7382</v>
      </c>
      <c r="H141" s="1">
        <v>0</v>
      </c>
      <c r="I141" s="1">
        <v>426</v>
      </c>
      <c r="J141" s="1">
        <v>37.729999999999997</v>
      </c>
      <c r="K141" s="1">
        <v>1.17</v>
      </c>
      <c r="L141" s="1">
        <v>25.8</v>
      </c>
      <c r="M141" s="1">
        <v>1</v>
      </c>
      <c r="N141" s="1">
        <v>3349</v>
      </c>
      <c r="O141" s="1">
        <v>4490</v>
      </c>
      <c r="P141" s="1">
        <v>3338</v>
      </c>
      <c r="Q141" s="1">
        <v>1134</v>
      </c>
      <c r="R141" s="1">
        <v>18</v>
      </c>
      <c r="S141" s="1">
        <v>37</v>
      </c>
      <c r="T141" s="1">
        <v>3</v>
      </c>
      <c r="U141" s="1">
        <v>0</v>
      </c>
      <c r="V141" s="1">
        <f t="shared" si="35"/>
        <v>-3</v>
      </c>
      <c r="W141" s="1">
        <f t="shared" si="36"/>
        <v>3</v>
      </c>
      <c r="X141" s="1">
        <f t="shared" si="36"/>
        <v>0</v>
      </c>
      <c r="Y141" s="1">
        <f t="shared" si="36"/>
        <v>0</v>
      </c>
      <c r="Z141" s="1">
        <f t="shared" si="37"/>
        <v>0</v>
      </c>
      <c r="AA141" s="3"/>
      <c r="AB141" s="13">
        <f t="shared" si="22"/>
        <v>5.42744298636769E-2</v>
      </c>
      <c r="AC141" s="13">
        <f t="shared" si="23"/>
        <v>0.15698000000000001</v>
      </c>
      <c r="AD141" s="13">
        <f t="shared" si="24"/>
        <v>8.1999999999999998E-4</v>
      </c>
      <c r="AE141" s="13">
        <f t="shared" si="25"/>
        <v>0.14763999999999999</v>
      </c>
      <c r="AF141" s="13">
        <f t="shared" si="26"/>
        <v>8.5199999999999998E-3</v>
      </c>
      <c r="AG141" s="13">
        <f t="shared" si="27"/>
        <v>0</v>
      </c>
      <c r="AI141" s="11"/>
      <c r="AJ141" s="11"/>
      <c r="AK141" s="11"/>
      <c r="AL141" s="11"/>
      <c r="AM141" s="11"/>
      <c r="AN141" s="11"/>
      <c r="AO141" s="11"/>
      <c r="AP141" s="11"/>
      <c r="AQ141" s="11">
        <f t="shared" si="41"/>
        <v>132</v>
      </c>
      <c r="AR141" s="11">
        <f t="shared" si="41"/>
        <v>128</v>
      </c>
      <c r="AT141" s="107"/>
      <c r="BA141" s="11"/>
      <c r="BB141" s="11"/>
      <c r="BC141" s="11"/>
      <c r="BD141" s="11"/>
      <c r="BE141" s="11"/>
      <c r="BH141" s="11"/>
      <c r="BI141" s="11"/>
      <c r="BJ141" s="11"/>
      <c r="BK141" s="11"/>
      <c r="BL141" s="11"/>
      <c r="BM141" s="11"/>
      <c r="BN141" s="11"/>
    </row>
    <row r="142" spans="1:66" s="1" customFormat="1" x14ac:dyDescent="0.3">
      <c r="A142" s="11"/>
      <c r="B142" s="1">
        <f t="shared" ref="B142:B205" si="42">IF(C142="",NA(),E142+G142+H142+I142)</f>
        <v>7849</v>
      </c>
      <c r="C142" s="1">
        <v>129</v>
      </c>
      <c r="D142" s="1">
        <v>42149</v>
      </c>
      <c r="E142" s="1">
        <v>38</v>
      </c>
      <c r="F142" s="1">
        <v>0</v>
      </c>
      <c r="G142" s="1">
        <v>7385</v>
      </c>
      <c r="H142" s="1">
        <v>0</v>
      </c>
      <c r="I142" s="1">
        <v>426</v>
      </c>
      <c r="J142" s="1">
        <v>37.659999999999997</v>
      </c>
      <c r="K142" s="1">
        <v>1.17</v>
      </c>
      <c r="L142" s="1">
        <v>25.8</v>
      </c>
      <c r="M142" s="1">
        <v>1</v>
      </c>
      <c r="N142" s="1">
        <v>3349</v>
      </c>
      <c r="O142" s="1">
        <v>4490</v>
      </c>
      <c r="P142" s="1">
        <v>3337</v>
      </c>
      <c r="Q142" s="1">
        <v>1135</v>
      </c>
      <c r="R142" s="1">
        <v>18</v>
      </c>
      <c r="S142" s="1">
        <v>35</v>
      </c>
      <c r="T142" s="1">
        <v>3</v>
      </c>
      <c r="U142" s="1">
        <v>0</v>
      </c>
      <c r="V142" s="1">
        <f t="shared" si="35"/>
        <v>-3</v>
      </c>
      <c r="W142" s="1">
        <f t="shared" si="36"/>
        <v>3</v>
      </c>
      <c r="X142" s="1">
        <f t="shared" si="36"/>
        <v>0</v>
      </c>
      <c r="Y142" s="1">
        <f t="shared" si="36"/>
        <v>0</v>
      </c>
      <c r="Z142" s="1">
        <f t="shared" si="37"/>
        <v>0</v>
      </c>
      <c r="AA142" s="3"/>
      <c r="AB142" s="13">
        <f t="shared" ref="AB142:AB205" si="43">IF(OR(ISNA(B142),B142=0),NA(),I142/B142)</f>
        <v>5.42744298636769E-2</v>
      </c>
      <c r="AC142" s="13">
        <f t="shared" ref="AC142:AC205" si="44">IF(OR(ISNA(B142),B142=0),NA(),B142/$AC$11)</f>
        <v>0.15698000000000001</v>
      </c>
      <c r="AD142" s="13">
        <f t="shared" ref="AD142:AD205" si="45">IF(OR(ISNA(B142),B142=0),NA(),E142/$AC$11)</f>
        <v>7.6000000000000004E-4</v>
      </c>
      <c r="AE142" s="13">
        <f t="shared" ref="AE142:AE205" si="46">IF(OR(ISNA(B142),B142=0),NA(),G142/$AC$11)</f>
        <v>0.1477</v>
      </c>
      <c r="AF142" s="13">
        <f t="shared" ref="AF142:AF205" si="47">IF(OR(ISNA(B142),B142=0),NA(),I142/$AC$11)</f>
        <v>8.5199999999999998E-3</v>
      </c>
      <c r="AG142" s="13">
        <f t="shared" ref="AG142:AG205" si="48">+IF(OR(ISNA(B142),B142=0),NA(),Z142/$AC$11)</f>
        <v>0</v>
      </c>
      <c r="AI142" s="11"/>
      <c r="AJ142" s="11"/>
      <c r="AK142" s="11"/>
      <c r="AL142" s="11"/>
      <c r="AM142" s="11"/>
      <c r="AN142" s="11"/>
      <c r="AO142" s="11"/>
      <c r="AP142" s="11"/>
      <c r="AQ142" s="11">
        <f t="shared" si="41"/>
        <v>133</v>
      </c>
      <c r="AR142" s="11">
        <f t="shared" si="41"/>
        <v>129</v>
      </c>
      <c r="AT142" s="107"/>
      <c r="BA142" s="11"/>
      <c r="BB142" s="11"/>
      <c r="BC142" s="11"/>
      <c r="BD142" s="11"/>
      <c r="BE142" s="11"/>
      <c r="BH142" s="11"/>
      <c r="BI142" s="11"/>
      <c r="BJ142" s="11"/>
      <c r="BK142" s="11"/>
      <c r="BL142" s="11"/>
      <c r="BM142" s="11"/>
      <c r="BN142" s="11"/>
    </row>
    <row r="143" spans="1:66" s="1" customFormat="1" x14ac:dyDescent="0.3">
      <c r="A143" s="11"/>
      <c r="B143" s="1">
        <f t="shared" si="42"/>
        <v>7849</v>
      </c>
      <c r="C143" s="1">
        <v>130</v>
      </c>
      <c r="D143" s="1">
        <v>42149</v>
      </c>
      <c r="E143" s="1">
        <v>36</v>
      </c>
      <c r="F143" s="1">
        <v>0</v>
      </c>
      <c r="G143" s="1">
        <v>7387</v>
      </c>
      <c r="H143" s="1">
        <v>0</v>
      </c>
      <c r="I143" s="1">
        <v>426</v>
      </c>
      <c r="J143" s="1">
        <v>37.590000000000003</v>
      </c>
      <c r="K143" s="1">
        <v>1.17</v>
      </c>
      <c r="L143" s="1">
        <v>25.8</v>
      </c>
      <c r="M143" s="1">
        <v>1</v>
      </c>
      <c r="N143" s="1">
        <v>3349</v>
      </c>
      <c r="O143" s="1">
        <v>4490</v>
      </c>
      <c r="P143" s="1">
        <v>3336</v>
      </c>
      <c r="Q143" s="1">
        <v>1136</v>
      </c>
      <c r="R143" s="1">
        <v>18</v>
      </c>
      <c r="S143" s="1">
        <v>33</v>
      </c>
      <c r="T143" s="1">
        <v>3</v>
      </c>
      <c r="U143" s="1">
        <v>0</v>
      </c>
      <c r="V143" s="1">
        <f t="shared" si="35"/>
        <v>-2</v>
      </c>
      <c r="W143" s="1">
        <f t="shared" si="36"/>
        <v>2</v>
      </c>
      <c r="X143" s="1">
        <f t="shared" si="36"/>
        <v>0</v>
      </c>
      <c r="Y143" s="1">
        <f t="shared" si="36"/>
        <v>0</v>
      </c>
      <c r="Z143" s="1">
        <f t="shared" si="37"/>
        <v>0</v>
      </c>
      <c r="AA143" s="3"/>
      <c r="AB143" s="13">
        <f t="shared" si="43"/>
        <v>5.42744298636769E-2</v>
      </c>
      <c r="AC143" s="13">
        <f t="shared" si="44"/>
        <v>0.15698000000000001</v>
      </c>
      <c r="AD143" s="13">
        <f t="shared" si="45"/>
        <v>7.2000000000000005E-4</v>
      </c>
      <c r="AE143" s="13">
        <f t="shared" si="46"/>
        <v>0.14774000000000001</v>
      </c>
      <c r="AF143" s="13">
        <f t="shared" si="47"/>
        <v>8.5199999999999998E-3</v>
      </c>
      <c r="AG143" s="13">
        <f t="shared" si="48"/>
        <v>0</v>
      </c>
      <c r="AI143" s="11"/>
      <c r="AJ143" s="11"/>
      <c r="AK143" s="11"/>
      <c r="AL143" s="11"/>
      <c r="AM143" s="11"/>
      <c r="AN143" s="11"/>
      <c r="AO143" s="11"/>
      <c r="AP143" s="11"/>
      <c r="AQ143" s="11">
        <f t="shared" si="41"/>
        <v>134</v>
      </c>
      <c r="AR143" s="11">
        <f t="shared" si="41"/>
        <v>130</v>
      </c>
      <c r="AT143" s="107"/>
      <c r="BA143" s="11"/>
      <c r="BB143" s="11"/>
      <c r="BC143" s="11"/>
      <c r="BD143" s="11"/>
      <c r="BE143" s="11"/>
      <c r="BH143" s="11"/>
      <c r="BI143" s="11"/>
      <c r="BJ143" s="11"/>
      <c r="BK143" s="11"/>
      <c r="BL143" s="11"/>
      <c r="BM143" s="11"/>
      <c r="BN143" s="11"/>
    </row>
    <row r="144" spans="1:66" s="1" customFormat="1" x14ac:dyDescent="0.3">
      <c r="A144" s="11"/>
      <c r="B144" s="1">
        <f t="shared" si="42"/>
        <v>7850</v>
      </c>
      <c r="C144" s="1">
        <v>131</v>
      </c>
      <c r="D144" s="1">
        <v>42149</v>
      </c>
      <c r="E144" s="1">
        <v>33</v>
      </c>
      <c r="F144" s="1">
        <v>0</v>
      </c>
      <c r="G144" s="1">
        <v>7390</v>
      </c>
      <c r="H144" s="1">
        <v>0</v>
      </c>
      <c r="I144" s="1">
        <v>427</v>
      </c>
      <c r="J144" s="1">
        <v>37.53</v>
      </c>
      <c r="K144" s="1">
        <v>1.17</v>
      </c>
      <c r="L144" s="1">
        <v>25.8</v>
      </c>
      <c r="M144" s="1">
        <v>1</v>
      </c>
      <c r="N144" s="1">
        <v>3350</v>
      </c>
      <c r="O144" s="1">
        <v>4490</v>
      </c>
      <c r="P144" s="1">
        <v>3335</v>
      </c>
      <c r="Q144" s="1">
        <v>1136</v>
      </c>
      <c r="R144" s="1">
        <v>18</v>
      </c>
      <c r="S144" s="1">
        <v>30</v>
      </c>
      <c r="T144" s="1">
        <v>2</v>
      </c>
      <c r="U144" s="1">
        <v>0</v>
      </c>
      <c r="V144" s="1">
        <f t="shared" ref="V144:V207" si="49">IF($C144="","",E144-E143)</f>
        <v>-3</v>
      </c>
      <c r="W144" s="1">
        <f t="shared" ref="W144:Y207" si="50">IF($C144="","",G144-G143)</f>
        <v>3</v>
      </c>
      <c r="X144" s="1">
        <f t="shared" si="50"/>
        <v>0</v>
      </c>
      <c r="Y144" s="1">
        <f t="shared" si="50"/>
        <v>1</v>
      </c>
      <c r="Z144" s="1">
        <f t="shared" ref="Z144:Z207" si="51">IF(OR($C144="",ISNA($C144)),NA(),V144+W144+X144+Y144)</f>
        <v>1</v>
      </c>
      <c r="AA144" s="3"/>
      <c r="AB144" s="13">
        <f t="shared" si="43"/>
        <v>5.4394904458598729E-2</v>
      </c>
      <c r="AC144" s="13">
        <f t="shared" si="44"/>
        <v>0.157</v>
      </c>
      <c r="AD144" s="13">
        <f t="shared" si="45"/>
        <v>6.6E-4</v>
      </c>
      <c r="AE144" s="13">
        <f t="shared" si="46"/>
        <v>0.14779999999999999</v>
      </c>
      <c r="AF144" s="13">
        <f t="shared" si="47"/>
        <v>8.5400000000000007E-3</v>
      </c>
      <c r="AG144" s="13">
        <f t="shared" si="48"/>
        <v>2.0000000000000002E-5</v>
      </c>
      <c r="AI144" s="11"/>
      <c r="AJ144" s="11"/>
      <c r="AK144" s="11"/>
      <c r="AL144" s="11"/>
      <c r="AM144" s="11"/>
      <c r="AN144" s="11"/>
      <c r="AO144" s="11"/>
      <c r="AP144" s="11"/>
      <c r="AQ144" s="11">
        <f t="shared" ref="AQ144:AR159" si="52">+AQ143+1</f>
        <v>135</v>
      </c>
      <c r="AR144" s="11">
        <f t="shared" si="52"/>
        <v>131</v>
      </c>
      <c r="AT144" s="107"/>
      <c r="BA144" s="11"/>
      <c r="BB144" s="11"/>
      <c r="BC144" s="11"/>
      <c r="BD144" s="11"/>
      <c r="BE144" s="11"/>
      <c r="BH144" s="11"/>
      <c r="BI144" s="11"/>
      <c r="BJ144" s="11"/>
      <c r="BK144" s="11"/>
      <c r="BL144" s="11"/>
      <c r="BM144" s="11"/>
      <c r="BN144" s="11"/>
    </row>
    <row r="145" spans="1:66" s="1" customFormat="1" x14ac:dyDescent="0.3">
      <c r="A145" s="11"/>
      <c r="B145" s="1">
        <f t="shared" si="42"/>
        <v>7850</v>
      </c>
      <c r="C145" s="1">
        <v>132</v>
      </c>
      <c r="D145" s="1">
        <v>42148</v>
      </c>
      <c r="E145" s="1">
        <v>31</v>
      </c>
      <c r="F145" s="1">
        <v>0</v>
      </c>
      <c r="G145" s="1">
        <v>7392</v>
      </c>
      <c r="H145" s="1">
        <v>0</v>
      </c>
      <c r="I145" s="1">
        <v>427</v>
      </c>
      <c r="J145" s="1">
        <v>37.46</v>
      </c>
      <c r="K145" s="1">
        <v>1.17</v>
      </c>
      <c r="L145" s="1">
        <v>25.8</v>
      </c>
      <c r="M145" s="1">
        <v>1</v>
      </c>
      <c r="N145" s="1">
        <v>3350</v>
      </c>
      <c r="O145" s="1">
        <v>4490</v>
      </c>
      <c r="P145" s="1">
        <v>3335</v>
      </c>
      <c r="Q145" s="1">
        <v>1137</v>
      </c>
      <c r="R145" s="1">
        <v>18</v>
      </c>
      <c r="S145" s="1">
        <v>29</v>
      </c>
      <c r="T145" s="1">
        <v>2</v>
      </c>
      <c r="U145" s="1">
        <v>0</v>
      </c>
      <c r="V145" s="1">
        <f t="shared" si="49"/>
        <v>-2</v>
      </c>
      <c r="W145" s="1">
        <f t="shared" si="50"/>
        <v>2</v>
      </c>
      <c r="X145" s="1">
        <f t="shared" si="50"/>
        <v>0</v>
      </c>
      <c r="Y145" s="1">
        <f t="shared" si="50"/>
        <v>0</v>
      </c>
      <c r="Z145" s="1">
        <f t="shared" si="51"/>
        <v>0</v>
      </c>
      <c r="AA145" s="3"/>
      <c r="AB145" s="13">
        <f t="shared" si="43"/>
        <v>5.4394904458598729E-2</v>
      </c>
      <c r="AC145" s="13">
        <f t="shared" si="44"/>
        <v>0.157</v>
      </c>
      <c r="AD145" s="13">
        <f t="shared" si="45"/>
        <v>6.2E-4</v>
      </c>
      <c r="AE145" s="13">
        <f t="shared" si="46"/>
        <v>0.14784</v>
      </c>
      <c r="AF145" s="13">
        <f t="shared" si="47"/>
        <v>8.5400000000000007E-3</v>
      </c>
      <c r="AG145" s="13">
        <f t="shared" si="48"/>
        <v>0</v>
      </c>
      <c r="AI145" s="11"/>
      <c r="AJ145" s="11"/>
      <c r="AK145" s="11"/>
      <c r="AL145" s="11"/>
      <c r="AM145" s="11"/>
      <c r="AN145" s="11"/>
      <c r="AO145" s="11"/>
      <c r="AP145" s="11"/>
      <c r="AQ145" s="11">
        <f t="shared" si="52"/>
        <v>136</v>
      </c>
      <c r="AR145" s="11">
        <f t="shared" si="52"/>
        <v>132</v>
      </c>
      <c r="AT145" s="107"/>
      <c r="BA145" s="11"/>
      <c r="BB145" s="11"/>
      <c r="BC145" s="11"/>
      <c r="BD145" s="11"/>
      <c r="BE145" s="11"/>
      <c r="BH145" s="11"/>
      <c r="BI145" s="11"/>
      <c r="BJ145" s="11"/>
      <c r="BK145" s="11"/>
      <c r="BL145" s="11"/>
      <c r="BM145" s="11"/>
      <c r="BN145" s="11"/>
    </row>
    <row r="146" spans="1:66" s="1" customFormat="1" x14ac:dyDescent="0.3">
      <c r="A146" s="11"/>
      <c r="B146" s="1">
        <f t="shared" si="42"/>
        <v>7851</v>
      </c>
      <c r="C146" s="1">
        <v>133</v>
      </c>
      <c r="D146" s="1">
        <v>42148</v>
      </c>
      <c r="E146" s="1">
        <v>29</v>
      </c>
      <c r="F146" s="1">
        <v>0</v>
      </c>
      <c r="G146" s="1">
        <v>7395</v>
      </c>
      <c r="H146" s="1">
        <v>0</v>
      </c>
      <c r="I146" s="1">
        <v>427</v>
      </c>
      <c r="J146" s="1">
        <v>37.4</v>
      </c>
      <c r="K146" s="1">
        <v>1.17</v>
      </c>
      <c r="L146" s="1">
        <v>25.8</v>
      </c>
      <c r="M146" s="1">
        <v>1</v>
      </c>
      <c r="N146" s="1">
        <v>3350</v>
      </c>
      <c r="O146" s="1">
        <v>4490</v>
      </c>
      <c r="P146" s="1">
        <v>3334</v>
      </c>
      <c r="Q146" s="1">
        <v>1138</v>
      </c>
      <c r="R146" s="1">
        <v>18</v>
      </c>
      <c r="S146" s="1">
        <v>27</v>
      </c>
      <c r="T146" s="1">
        <v>2</v>
      </c>
      <c r="U146" s="1">
        <v>0</v>
      </c>
      <c r="V146" s="1">
        <f t="shared" si="49"/>
        <v>-2</v>
      </c>
      <c r="W146" s="1">
        <f t="shared" si="50"/>
        <v>3</v>
      </c>
      <c r="X146" s="1">
        <f t="shared" si="50"/>
        <v>0</v>
      </c>
      <c r="Y146" s="1">
        <f t="shared" si="50"/>
        <v>0</v>
      </c>
      <c r="Z146" s="1">
        <f t="shared" si="51"/>
        <v>1</v>
      </c>
      <c r="AA146" s="3"/>
      <c r="AB146" s="13">
        <f t="shared" si="43"/>
        <v>5.438797605400586E-2</v>
      </c>
      <c r="AC146" s="13">
        <f t="shared" si="44"/>
        <v>0.15701999999999999</v>
      </c>
      <c r="AD146" s="13">
        <f t="shared" si="45"/>
        <v>5.8E-4</v>
      </c>
      <c r="AE146" s="13">
        <f t="shared" si="46"/>
        <v>0.1479</v>
      </c>
      <c r="AF146" s="13">
        <f t="shared" si="47"/>
        <v>8.5400000000000007E-3</v>
      </c>
      <c r="AG146" s="13">
        <f t="shared" si="48"/>
        <v>2.0000000000000002E-5</v>
      </c>
      <c r="AI146" s="11"/>
      <c r="AJ146" s="11"/>
      <c r="AK146" s="11"/>
      <c r="AL146" s="11"/>
      <c r="AM146" s="11"/>
      <c r="AN146" s="11"/>
      <c r="AO146" s="11"/>
      <c r="AP146" s="11"/>
      <c r="AQ146" s="11">
        <f t="shared" si="52"/>
        <v>137</v>
      </c>
      <c r="AR146" s="11">
        <f t="shared" si="52"/>
        <v>133</v>
      </c>
      <c r="AT146" s="107"/>
      <c r="BA146" s="11"/>
      <c r="BB146" s="11"/>
      <c r="BC146" s="11"/>
      <c r="BD146" s="11"/>
      <c r="BE146" s="11"/>
      <c r="BH146" s="11"/>
      <c r="BI146" s="11"/>
      <c r="BJ146" s="11"/>
      <c r="BK146" s="11"/>
      <c r="BL146" s="11"/>
      <c r="BM146" s="11"/>
      <c r="BN146" s="11"/>
    </row>
    <row r="147" spans="1:66" s="1" customFormat="1" x14ac:dyDescent="0.3">
      <c r="A147" s="11"/>
      <c r="B147" s="1">
        <f t="shared" si="42"/>
        <v>7851</v>
      </c>
      <c r="C147" s="1">
        <v>134</v>
      </c>
      <c r="D147" s="1">
        <v>42147</v>
      </c>
      <c r="E147" s="1">
        <v>27</v>
      </c>
      <c r="F147" s="1">
        <v>0</v>
      </c>
      <c r="G147" s="1">
        <v>7397</v>
      </c>
      <c r="H147" s="1">
        <v>0</v>
      </c>
      <c r="I147" s="1">
        <v>427</v>
      </c>
      <c r="J147" s="1">
        <v>37.340000000000003</v>
      </c>
      <c r="K147" s="1">
        <v>1.17</v>
      </c>
      <c r="L147" s="1">
        <v>25.8</v>
      </c>
      <c r="M147" s="1">
        <v>1</v>
      </c>
      <c r="N147" s="1">
        <v>3351</v>
      </c>
      <c r="O147" s="1">
        <v>4490</v>
      </c>
      <c r="P147" s="1">
        <v>3333</v>
      </c>
      <c r="Q147" s="1">
        <v>1138</v>
      </c>
      <c r="R147" s="1">
        <v>18</v>
      </c>
      <c r="S147" s="1">
        <v>25</v>
      </c>
      <c r="T147" s="1">
        <v>2</v>
      </c>
      <c r="U147" s="1">
        <v>0</v>
      </c>
      <c r="V147" s="1">
        <f t="shared" si="49"/>
        <v>-2</v>
      </c>
      <c r="W147" s="1">
        <f t="shared" si="50"/>
        <v>2</v>
      </c>
      <c r="X147" s="1">
        <f t="shared" si="50"/>
        <v>0</v>
      </c>
      <c r="Y147" s="1">
        <f t="shared" si="50"/>
        <v>0</v>
      </c>
      <c r="Z147" s="1">
        <f t="shared" si="51"/>
        <v>0</v>
      </c>
      <c r="AA147" s="3"/>
      <c r="AB147" s="13">
        <f t="shared" si="43"/>
        <v>5.438797605400586E-2</v>
      </c>
      <c r="AC147" s="13">
        <f t="shared" si="44"/>
        <v>0.15701999999999999</v>
      </c>
      <c r="AD147" s="13">
        <f t="shared" si="45"/>
        <v>5.4000000000000001E-4</v>
      </c>
      <c r="AE147" s="13">
        <f t="shared" si="46"/>
        <v>0.14793999999999999</v>
      </c>
      <c r="AF147" s="13">
        <f t="shared" si="47"/>
        <v>8.5400000000000007E-3</v>
      </c>
      <c r="AG147" s="13">
        <f t="shared" si="48"/>
        <v>0</v>
      </c>
      <c r="AI147" s="11"/>
      <c r="AJ147" s="11"/>
      <c r="AK147" s="11"/>
      <c r="AL147" s="11"/>
      <c r="AM147" s="11"/>
      <c r="AN147" s="11"/>
      <c r="AO147" s="11"/>
      <c r="AP147" s="11"/>
      <c r="AQ147" s="11">
        <f t="shared" si="52"/>
        <v>138</v>
      </c>
      <c r="AR147" s="11">
        <f t="shared" si="52"/>
        <v>134</v>
      </c>
      <c r="AT147" s="107"/>
      <c r="BA147" s="11"/>
      <c r="BB147" s="11"/>
      <c r="BC147" s="11"/>
      <c r="BD147" s="11"/>
      <c r="BE147" s="11"/>
      <c r="BH147" s="11"/>
      <c r="BI147" s="11"/>
      <c r="BJ147" s="11"/>
      <c r="BK147" s="11"/>
      <c r="BL147" s="11"/>
      <c r="BM147" s="11"/>
      <c r="BN147" s="11"/>
    </row>
    <row r="148" spans="1:66" s="1" customFormat="1" x14ac:dyDescent="0.3">
      <c r="A148" s="11"/>
      <c r="B148" s="1">
        <f t="shared" si="42"/>
        <v>7851</v>
      </c>
      <c r="C148" s="1">
        <v>135</v>
      </c>
      <c r="D148" s="1">
        <v>42147</v>
      </c>
      <c r="E148" s="1">
        <v>25</v>
      </c>
      <c r="F148" s="1">
        <v>0</v>
      </c>
      <c r="G148" s="1">
        <v>7399</v>
      </c>
      <c r="H148" s="1">
        <v>0</v>
      </c>
      <c r="I148" s="1">
        <v>427</v>
      </c>
      <c r="J148" s="1">
        <v>37.28</v>
      </c>
      <c r="K148" s="1">
        <v>1.17</v>
      </c>
      <c r="L148" s="1">
        <v>25.8</v>
      </c>
      <c r="M148" s="1">
        <v>1</v>
      </c>
      <c r="N148" s="1">
        <v>3351</v>
      </c>
      <c r="O148" s="1">
        <v>4491</v>
      </c>
      <c r="P148" s="1">
        <v>3333</v>
      </c>
      <c r="Q148" s="1">
        <v>1139</v>
      </c>
      <c r="R148" s="1">
        <v>18</v>
      </c>
      <c r="S148" s="1">
        <v>23</v>
      </c>
      <c r="T148" s="1">
        <v>2</v>
      </c>
      <c r="U148" s="1">
        <v>0</v>
      </c>
      <c r="V148" s="1">
        <f t="shared" si="49"/>
        <v>-2</v>
      </c>
      <c r="W148" s="1">
        <f t="shared" si="50"/>
        <v>2</v>
      </c>
      <c r="X148" s="1">
        <f t="shared" si="50"/>
        <v>0</v>
      </c>
      <c r="Y148" s="1">
        <f t="shared" si="50"/>
        <v>0</v>
      </c>
      <c r="Z148" s="1">
        <f t="shared" si="51"/>
        <v>0</v>
      </c>
      <c r="AA148" s="3"/>
      <c r="AB148" s="13">
        <f t="shared" si="43"/>
        <v>5.438797605400586E-2</v>
      </c>
      <c r="AC148" s="13">
        <f t="shared" si="44"/>
        <v>0.15701999999999999</v>
      </c>
      <c r="AD148" s="13">
        <f t="shared" si="45"/>
        <v>5.0000000000000001E-4</v>
      </c>
      <c r="AE148" s="13">
        <f t="shared" si="46"/>
        <v>0.14798</v>
      </c>
      <c r="AF148" s="13">
        <f t="shared" si="47"/>
        <v>8.5400000000000007E-3</v>
      </c>
      <c r="AG148" s="13">
        <f t="shared" si="48"/>
        <v>0</v>
      </c>
      <c r="AI148" s="11"/>
      <c r="AJ148" s="11"/>
      <c r="AK148" s="11"/>
      <c r="AL148" s="11"/>
      <c r="AM148" s="11"/>
      <c r="AN148" s="11"/>
      <c r="AO148" s="11"/>
      <c r="AP148" s="11"/>
      <c r="AQ148" s="11">
        <f t="shared" si="52"/>
        <v>139</v>
      </c>
      <c r="AR148" s="11">
        <f t="shared" si="52"/>
        <v>135</v>
      </c>
      <c r="AT148" s="107"/>
      <c r="BA148" s="11"/>
      <c r="BB148" s="11"/>
      <c r="BC148" s="11"/>
      <c r="BD148" s="11"/>
      <c r="BE148" s="11"/>
      <c r="BH148" s="11"/>
      <c r="BI148" s="11"/>
      <c r="BJ148" s="11"/>
      <c r="BK148" s="11"/>
      <c r="BL148" s="11"/>
      <c r="BM148" s="11"/>
      <c r="BN148" s="11"/>
    </row>
    <row r="149" spans="1:66" s="1" customFormat="1" x14ac:dyDescent="0.3">
      <c r="A149" s="11"/>
      <c r="B149" s="1">
        <f t="shared" si="42"/>
        <v>7851</v>
      </c>
      <c r="C149" s="1">
        <v>136</v>
      </c>
      <c r="D149" s="1">
        <v>42147</v>
      </c>
      <c r="E149" s="1">
        <v>24</v>
      </c>
      <c r="F149" s="1">
        <v>0</v>
      </c>
      <c r="G149" s="1">
        <v>7400</v>
      </c>
      <c r="H149" s="1">
        <v>0</v>
      </c>
      <c r="I149" s="1">
        <v>427</v>
      </c>
      <c r="J149" s="1">
        <v>37.22</v>
      </c>
      <c r="K149" s="1">
        <v>1.17</v>
      </c>
      <c r="L149" s="1">
        <v>25.8</v>
      </c>
      <c r="M149" s="1">
        <v>1</v>
      </c>
      <c r="N149" s="1">
        <v>3351</v>
      </c>
      <c r="O149" s="1">
        <v>4491</v>
      </c>
      <c r="P149" s="1">
        <v>3332</v>
      </c>
      <c r="Q149" s="1">
        <v>1140</v>
      </c>
      <c r="R149" s="1">
        <v>18</v>
      </c>
      <c r="S149" s="1">
        <v>22</v>
      </c>
      <c r="T149" s="1">
        <v>2</v>
      </c>
      <c r="U149" s="1">
        <v>0</v>
      </c>
      <c r="V149" s="1">
        <f t="shared" si="49"/>
        <v>-1</v>
      </c>
      <c r="W149" s="1">
        <f t="shared" si="50"/>
        <v>1</v>
      </c>
      <c r="X149" s="1">
        <f t="shared" si="50"/>
        <v>0</v>
      </c>
      <c r="Y149" s="1">
        <f t="shared" si="50"/>
        <v>0</v>
      </c>
      <c r="Z149" s="1">
        <f t="shared" si="51"/>
        <v>0</v>
      </c>
      <c r="AA149" s="3"/>
      <c r="AB149" s="13">
        <f t="shared" si="43"/>
        <v>5.438797605400586E-2</v>
      </c>
      <c r="AC149" s="13">
        <f t="shared" si="44"/>
        <v>0.15701999999999999</v>
      </c>
      <c r="AD149" s="13">
        <f t="shared" si="45"/>
        <v>4.8000000000000001E-4</v>
      </c>
      <c r="AE149" s="13">
        <f t="shared" si="46"/>
        <v>0.14799999999999999</v>
      </c>
      <c r="AF149" s="13">
        <f t="shared" si="47"/>
        <v>8.5400000000000007E-3</v>
      </c>
      <c r="AG149" s="13">
        <f t="shared" si="48"/>
        <v>0</v>
      </c>
      <c r="AI149" s="11"/>
      <c r="AJ149" s="11"/>
      <c r="AK149" s="11"/>
      <c r="AL149" s="11"/>
      <c r="AM149" s="11"/>
      <c r="AN149" s="11"/>
      <c r="AO149" s="11"/>
      <c r="AP149" s="11"/>
      <c r="AQ149" s="11">
        <f t="shared" si="52"/>
        <v>140</v>
      </c>
      <c r="AR149" s="11">
        <f t="shared" si="52"/>
        <v>136</v>
      </c>
      <c r="AT149" s="107"/>
      <c r="BA149" s="11"/>
      <c r="BB149" s="11"/>
      <c r="BC149" s="11"/>
      <c r="BD149" s="11"/>
      <c r="BE149" s="11"/>
      <c r="BH149" s="11"/>
      <c r="BI149" s="11"/>
      <c r="BJ149" s="11"/>
      <c r="BK149" s="11"/>
      <c r="BL149" s="11"/>
      <c r="BM149" s="11"/>
      <c r="BN149" s="11"/>
    </row>
    <row r="150" spans="1:66" s="1" customFormat="1" x14ac:dyDescent="0.3">
      <c r="A150" s="11"/>
      <c r="B150" s="1">
        <f t="shared" si="42"/>
        <v>7851</v>
      </c>
      <c r="C150" s="1">
        <v>137</v>
      </c>
      <c r="D150" s="1">
        <v>42147</v>
      </c>
      <c r="E150" s="1">
        <v>22</v>
      </c>
      <c r="F150" s="1">
        <v>0</v>
      </c>
      <c r="G150" s="1">
        <v>7402</v>
      </c>
      <c r="H150" s="1">
        <v>0</v>
      </c>
      <c r="I150" s="1">
        <v>427</v>
      </c>
      <c r="J150" s="1">
        <v>37.159999999999997</v>
      </c>
      <c r="K150" s="1">
        <v>1.17</v>
      </c>
      <c r="L150" s="1">
        <v>25.8</v>
      </c>
      <c r="M150" s="1">
        <v>1</v>
      </c>
      <c r="N150" s="1">
        <v>3351</v>
      </c>
      <c r="O150" s="1">
        <v>4491</v>
      </c>
      <c r="P150" s="1">
        <v>3331</v>
      </c>
      <c r="Q150" s="1">
        <v>1140</v>
      </c>
      <c r="R150" s="1">
        <v>18</v>
      </c>
      <c r="S150" s="1">
        <v>20</v>
      </c>
      <c r="T150" s="1">
        <v>2</v>
      </c>
      <c r="U150" s="1">
        <v>0</v>
      </c>
      <c r="V150" s="1">
        <f t="shared" si="49"/>
        <v>-2</v>
      </c>
      <c r="W150" s="1">
        <f t="shared" si="50"/>
        <v>2</v>
      </c>
      <c r="X150" s="1">
        <f t="shared" si="50"/>
        <v>0</v>
      </c>
      <c r="Y150" s="1">
        <f t="shared" si="50"/>
        <v>0</v>
      </c>
      <c r="Z150" s="1">
        <f t="shared" si="51"/>
        <v>0</v>
      </c>
      <c r="AA150" s="3"/>
      <c r="AB150" s="13">
        <f t="shared" si="43"/>
        <v>5.438797605400586E-2</v>
      </c>
      <c r="AC150" s="13">
        <f t="shared" si="44"/>
        <v>0.15701999999999999</v>
      </c>
      <c r="AD150" s="13">
        <f t="shared" si="45"/>
        <v>4.4000000000000002E-4</v>
      </c>
      <c r="AE150" s="13">
        <f t="shared" si="46"/>
        <v>0.14804</v>
      </c>
      <c r="AF150" s="13">
        <f t="shared" si="47"/>
        <v>8.5400000000000007E-3</v>
      </c>
      <c r="AG150" s="13">
        <f t="shared" si="48"/>
        <v>0</v>
      </c>
      <c r="AI150" s="11"/>
      <c r="AJ150" s="11"/>
      <c r="AK150" s="11"/>
      <c r="AL150" s="11"/>
      <c r="AM150" s="11"/>
      <c r="AN150" s="11"/>
      <c r="AO150" s="11"/>
      <c r="AP150" s="11"/>
      <c r="AQ150" s="11">
        <f t="shared" si="52"/>
        <v>141</v>
      </c>
      <c r="AR150" s="11">
        <f t="shared" si="52"/>
        <v>137</v>
      </c>
      <c r="AT150" s="107"/>
      <c r="BA150" s="11"/>
      <c r="BB150" s="11"/>
      <c r="BC150" s="11"/>
      <c r="BD150" s="11"/>
      <c r="BE150" s="11"/>
      <c r="BH150" s="11"/>
      <c r="BI150" s="11"/>
      <c r="BJ150" s="11"/>
      <c r="BK150" s="11"/>
      <c r="BL150" s="11"/>
      <c r="BM150" s="11"/>
      <c r="BN150" s="11"/>
    </row>
    <row r="151" spans="1:66" s="1" customFormat="1" x14ac:dyDescent="0.3">
      <c r="A151" s="11"/>
      <c r="B151" s="1">
        <f t="shared" si="42"/>
        <v>7851</v>
      </c>
      <c r="C151" s="1">
        <v>138</v>
      </c>
      <c r="D151" s="1">
        <v>42146</v>
      </c>
      <c r="E151" s="1">
        <v>20</v>
      </c>
      <c r="F151" s="1">
        <v>0</v>
      </c>
      <c r="G151" s="1">
        <v>7404</v>
      </c>
      <c r="H151" s="1">
        <v>0</v>
      </c>
      <c r="I151" s="1">
        <v>427</v>
      </c>
      <c r="J151" s="1">
        <v>37.1</v>
      </c>
      <c r="K151" s="1">
        <v>1.17</v>
      </c>
      <c r="L151" s="1">
        <v>25.8</v>
      </c>
      <c r="M151" s="1">
        <v>1</v>
      </c>
      <c r="N151" s="1">
        <v>3352</v>
      </c>
      <c r="O151" s="1">
        <v>4491</v>
      </c>
      <c r="P151" s="1">
        <v>3331</v>
      </c>
      <c r="Q151" s="1">
        <v>1141</v>
      </c>
      <c r="R151" s="1">
        <v>18</v>
      </c>
      <c r="S151" s="1">
        <v>19</v>
      </c>
      <c r="T151" s="1">
        <v>1</v>
      </c>
      <c r="U151" s="1">
        <v>0</v>
      </c>
      <c r="V151" s="1">
        <f t="shared" si="49"/>
        <v>-2</v>
      </c>
      <c r="W151" s="1">
        <f t="shared" si="50"/>
        <v>2</v>
      </c>
      <c r="X151" s="1">
        <f t="shared" si="50"/>
        <v>0</v>
      </c>
      <c r="Y151" s="1">
        <f t="shared" si="50"/>
        <v>0</v>
      </c>
      <c r="Z151" s="1">
        <f t="shared" si="51"/>
        <v>0</v>
      </c>
      <c r="AA151" s="3"/>
      <c r="AB151" s="13">
        <f t="shared" si="43"/>
        <v>5.438797605400586E-2</v>
      </c>
      <c r="AC151" s="13">
        <f t="shared" si="44"/>
        <v>0.15701999999999999</v>
      </c>
      <c r="AD151" s="13">
        <f t="shared" si="45"/>
        <v>4.0000000000000002E-4</v>
      </c>
      <c r="AE151" s="13">
        <f t="shared" si="46"/>
        <v>0.14807999999999999</v>
      </c>
      <c r="AF151" s="13">
        <f t="shared" si="47"/>
        <v>8.5400000000000007E-3</v>
      </c>
      <c r="AG151" s="13">
        <f t="shared" si="48"/>
        <v>0</v>
      </c>
      <c r="AI151" s="11"/>
      <c r="AJ151" s="11"/>
      <c r="AK151" s="11"/>
      <c r="AL151" s="11"/>
      <c r="AM151" s="11"/>
      <c r="AN151" s="11"/>
      <c r="AO151" s="11"/>
      <c r="AP151" s="11"/>
      <c r="AQ151" s="11">
        <f t="shared" si="52"/>
        <v>142</v>
      </c>
      <c r="AR151" s="11">
        <f t="shared" si="52"/>
        <v>138</v>
      </c>
      <c r="AT151" s="107"/>
      <c r="BA151" s="11"/>
      <c r="BB151" s="11"/>
      <c r="BC151" s="11"/>
      <c r="BD151" s="11"/>
      <c r="BE151" s="11"/>
      <c r="BH151" s="11"/>
      <c r="BI151" s="11"/>
      <c r="BJ151" s="11"/>
      <c r="BK151" s="11"/>
      <c r="BL151" s="11"/>
      <c r="BM151" s="11"/>
      <c r="BN151" s="11"/>
    </row>
    <row r="152" spans="1:66" s="1" customFormat="1" x14ac:dyDescent="0.3">
      <c r="A152" s="11"/>
      <c r="B152" s="1">
        <f t="shared" si="42"/>
        <v>7851</v>
      </c>
      <c r="C152" s="1">
        <v>139</v>
      </c>
      <c r="D152" s="1">
        <v>42146</v>
      </c>
      <c r="E152" s="1">
        <v>18</v>
      </c>
      <c r="F152" s="1">
        <v>0</v>
      </c>
      <c r="G152" s="1">
        <v>7406</v>
      </c>
      <c r="H152" s="1">
        <v>0</v>
      </c>
      <c r="I152" s="1">
        <v>427</v>
      </c>
      <c r="J152" s="1">
        <v>37.04</v>
      </c>
      <c r="K152" s="1">
        <v>1.17</v>
      </c>
      <c r="L152" s="1">
        <v>25.8</v>
      </c>
      <c r="M152" s="1">
        <v>1</v>
      </c>
      <c r="N152" s="1">
        <v>3352</v>
      </c>
      <c r="O152" s="1">
        <v>4491</v>
      </c>
      <c r="P152" s="1">
        <v>3330</v>
      </c>
      <c r="Q152" s="1">
        <v>1142</v>
      </c>
      <c r="R152" s="1">
        <v>18</v>
      </c>
      <c r="S152" s="1">
        <v>17</v>
      </c>
      <c r="T152" s="1">
        <v>1</v>
      </c>
      <c r="U152" s="1">
        <v>0</v>
      </c>
      <c r="V152" s="1">
        <f t="shared" si="49"/>
        <v>-2</v>
      </c>
      <c r="W152" s="1">
        <f t="shared" si="50"/>
        <v>2</v>
      </c>
      <c r="X152" s="1">
        <f t="shared" si="50"/>
        <v>0</v>
      </c>
      <c r="Y152" s="1">
        <f t="shared" si="50"/>
        <v>0</v>
      </c>
      <c r="Z152" s="1">
        <f t="shared" si="51"/>
        <v>0</v>
      </c>
      <c r="AA152" s="3"/>
      <c r="AB152" s="13">
        <f t="shared" si="43"/>
        <v>5.438797605400586E-2</v>
      </c>
      <c r="AC152" s="13">
        <f t="shared" si="44"/>
        <v>0.15701999999999999</v>
      </c>
      <c r="AD152" s="13">
        <f t="shared" si="45"/>
        <v>3.6000000000000002E-4</v>
      </c>
      <c r="AE152" s="13">
        <f t="shared" si="46"/>
        <v>0.14812</v>
      </c>
      <c r="AF152" s="13">
        <f t="shared" si="47"/>
        <v>8.5400000000000007E-3</v>
      </c>
      <c r="AG152" s="13">
        <f t="shared" si="48"/>
        <v>0</v>
      </c>
      <c r="AI152" s="11"/>
      <c r="AJ152" s="11"/>
      <c r="AK152" s="11"/>
      <c r="AL152" s="11"/>
      <c r="AM152" s="11"/>
      <c r="AN152" s="11"/>
      <c r="AO152" s="11"/>
      <c r="AP152" s="11"/>
      <c r="AQ152" s="11">
        <f t="shared" si="52"/>
        <v>143</v>
      </c>
      <c r="AR152" s="11">
        <f t="shared" si="52"/>
        <v>139</v>
      </c>
      <c r="AT152" s="107"/>
      <c r="BA152" s="11"/>
      <c r="BB152" s="11"/>
      <c r="BC152" s="11"/>
      <c r="BD152" s="11"/>
      <c r="BE152" s="11"/>
      <c r="BH152" s="11"/>
      <c r="BI152" s="11"/>
      <c r="BJ152" s="11"/>
      <c r="BK152" s="11"/>
      <c r="BL152" s="11"/>
      <c r="BM152" s="11"/>
      <c r="BN152" s="11"/>
    </row>
    <row r="153" spans="1:66" s="1" customFormat="1" x14ac:dyDescent="0.3">
      <c r="A153" s="11"/>
      <c r="B153" s="1">
        <f t="shared" si="42"/>
        <v>7852</v>
      </c>
      <c r="C153" s="1">
        <v>140</v>
      </c>
      <c r="D153" s="1">
        <v>42146</v>
      </c>
      <c r="E153" s="1">
        <v>17</v>
      </c>
      <c r="F153" s="1">
        <v>0</v>
      </c>
      <c r="G153" s="1">
        <v>7407</v>
      </c>
      <c r="H153" s="1">
        <v>0</v>
      </c>
      <c r="I153" s="1">
        <v>428</v>
      </c>
      <c r="J153" s="1">
        <v>36.979999999999997</v>
      </c>
      <c r="K153" s="1">
        <v>1.17</v>
      </c>
      <c r="L153" s="1">
        <v>25.8</v>
      </c>
      <c r="M153" s="1">
        <v>1</v>
      </c>
      <c r="N153" s="1">
        <v>3352</v>
      </c>
      <c r="O153" s="1">
        <v>4491</v>
      </c>
      <c r="P153" s="1">
        <v>3330</v>
      </c>
      <c r="Q153" s="1">
        <v>1142</v>
      </c>
      <c r="R153" s="1">
        <v>18</v>
      </c>
      <c r="S153" s="1">
        <v>16</v>
      </c>
      <c r="T153" s="1">
        <v>1</v>
      </c>
      <c r="U153" s="1">
        <v>0</v>
      </c>
      <c r="V153" s="1">
        <f t="shared" si="49"/>
        <v>-1</v>
      </c>
      <c r="W153" s="1">
        <f t="shared" si="50"/>
        <v>1</v>
      </c>
      <c r="X153" s="1">
        <f t="shared" si="50"/>
        <v>0</v>
      </c>
      <c r="Y153" s="1">
        <f t="shared" si="50"/>
        <v>1</v>
      </c>
      <c r="Z153" s="1">
        <f t="shared" si="51"/>
        <v>1</v>
      </c>
      <c r="AA153" s="3"/>
      <c r="AB153" s="13">
        <f t="shared" si="43"/>
        <v>5.4508405501782986E-2</v>
      </c>
      <c r="AC153" s="13">
        <f t="shared" si="44"/>
        <v>0.15704000000000001</v>
      </c>
      <c r="AD153" s="13">
        <f t="shared" si="45"/>
        <v>3.4000000000000002E-4</v>
      </c>
      <c r="AE153" s="13">
        <f t="shared" si="46"/>
        <v>0.14813999999999999</v>
      </c>
      <c r="AF153" s="13">
        <f t="shared" si="47"/>
        <v>8.5599999999999999E-3</v>
      </c>
      <c r="AG153" s="13">
        <f t="shared" si="48"/>
        <v>2.0000000000000002E-5</v>
      </c>
      <c r="AI153" s="11"/>
      <c r="AJ153" s="11"/>
      <c r="AK153" s="11"/>
      <c r="AL153" s="11"/>
      <c r="AM153" s="11"/>
      <c r="AN153" s="11"/>
      <c r="AO153" s="11"/>
      <c r="AP153" s="11"/>
      <c r="AQ153" s="11">
        <f t="shared" si="52"/>
        <v>144</v>
      </c>
      <c r="AR153" s="11">
        <f t="shared" si="52"/>
        <v>140</v>
      </c>
      <c r="AT153" s="107"/>
      <c r="BA153" s="11"/>
      <c r="BB153" s="11"/>
      <c r="BC153" s="11"/>
      <c r="BD153" s="11"/>
      <c r="BE153" s="11"/>
      <c r="BH153" s="11"/>
      <c r="BI153" s="11"/>
      <c r="BJ153" s="11"/>
      <c r="BK153" s="11"/>
      <c r="BL153" s="11"/>
      <c r="BM153" s="11"/>
      <c r="BN153" s="11"/>
    </row>
    <row r="154" spans="1:66" s="1" customFormat="1" x14ac:dyDescent="0.3">
      <c r="A154" s="11"/>
      <c r="B154" s="1">
        <f t="shared" si="42"/>
        <v>7830</v>
      </c>
      <c r="C154" s="1">
        <v>141</v>
      </c>
      <c r="D154" s="1">
        <v>42169</v>
      </c>
      <c r="E154" s="1">
        <v>17</v>
      </c>
      <c r="F154" s="1">
        <v>0</v>
      </c>
      <c r="G154" s="1">
        <v>7386</v>
      </c>
      <c r="H154" s="1">
        <v>0</v>
      </c>
      <c r="I154" s="1">
        <v>427</v>
      </c>
      <c r="J154" s="1">
        <v>36.92</v>
      </c>
      <c r="K154" s="1">
        <v>1.17</v>
      </c>
      <c r="L154" s="1">
        <v>25.9</v>
      </c>
      <c r="M154" s="1">
        <v>1</v>
      </c>
      <c r="N154" s="1">
        <v>3343</v>
      </c>
      <c r="O154" s="1">
        <v>4477</v>
      </c>
      <c r="P154" s="1">
        <v>3310</v>
      </c>
      <c r="Q154" s="1">
        <v>1148</v>
      </c>
      <c r="R154" s="1">
        <v>18</v>
      </c>
      <c r="S154" s="1">
        <v>16</v>
      </c>
      <c r="T154" s="1">
        <v>1</v>
      </c>
      <c r="U154" s="1">
        <v>0</v>
      </c>
      <c r="V154" s="1">
        <f t="shared" si="49"/>
        <v>0</v>
      </c>
      <c r="W154" s="1">
        <f t="shared" si="50"/>
        <v>-21</v>
      </c>
      <c r="X154" s="1">
        <f t="shared" si="50"/>
        <v>0</v>
      </c>
      <c r="Y154" s="1">
        <f t="shared" si="50"/>
        <v>-1</v>
      </c>
      <c r="Z154" s="1">
        <f t="shared" si="51"/>
        <v>-22</v>
      </c>
      <c r="AA154" s="3"/>
      <c r="AB154" s="13">
        <f t="shared" si="43"/>
        <v>5.4533844189016606E-2</v>
      </c>
      <c r="AC154" s="13">
        <f t="shared" si="44"/>
        <v>0.15659999999999999</v>
      </c>
      <c r="AD154" s="13">
        <f t="shared" si="45"/>
        <v>3.4000000000000002E-4</v>
      </c>
      <c r="AE154" s="13">
        <f t="shared" si="46"/>
        <v>0.14771999999999999</v>
      </c>
      <c r="AF154" s="13">
        <f t="shared" si="47"/>
        <v>8.5400000000000007E-3</v>
      </c>
      <c r="AG154" s="13">
        <f t="shared" si="48"/>
        <v>-4.4000000000000002E-4</v>
      </c>
      <c r="AI154" s="11"/>
      <c r="AJ154" s="11"/>
      <c r="AK154" s="11"/>
      <c r="AL154" s="11"/>
      <c r="AM154" s="11"/>
      <c r="AN154" s="11"/>
      <c r="AO154" s="11"/>
      <c r="AP154" s="11"/>
      <c r="AQ154" s="11">
        <f t="shared" si="52"/>
        <v>145</v>
      </c>
      <c r="AR154" s="11">
        <f t="shared" si="52"/>
        <v>141</v>
      </c>
      <c r="AT154" s="107"/>
      <c r="BA154" s="11"/>
      <c r="BB154" s="11"/>
      <c r="BC154" s="11"/>
      <c r="BD154" s="11"/>
      <c r="BE154" s="11"/>
      <c r="BH154" s="11"/>
      <c r="BI154" s="11"/>
      <c r="BJ154" s="11"/>
      <c r="BK154" s="11"/>
      <c r="BL154" s="11"/>
      <c r="BM154" s="11"/>
      <c r="BN154" s="11"/>
    </row>
    <row r="155" spans="1:66" s="1" customFormat="1" x14ac:dyDescent="0.3">
      <c r="A155" s="11"/>
      <c r="B155" s="1">
        <f t="shared" si="42"/>
        <v>7830</v>
      </c>
      <c r="C155" s="1">
        <v>142</v>
      </c>
      <c r="D155" s="1">
        <v>42169</v>
      </c>
      <c r="E155" s="1">
        <v>16</v>
      </c>
      <c r="F155" s="1">
        <v>0</v>
      </c>
      <c r="G155" s="1">
        <v>7387</v>
      </c>
      <c r="H155" s="1">
        <v>0</v>
      </c>
      <c r="I155" s="1">
        <v>427</v>
      </c>
      <c r="J155" s="1">
        <v>36.869999999999997</v>
      </c>
      <c r="K155" s="1">
        <v>1.17</v>
      </c>
      <c r="L155" s="1">
        <v>25.9</v>
      </c>
      <c r="M155" s="1">
        <v>1</v>
      </c>
      <c r="N155" s="1">
        <v>3343</v>
      </c>
      <c r="O155" s="1">
        <v>4477</v>
      </c>
      <c r="P155" s="1">
        <v>3310</v>
      </c>
      <c r="Q155" s="1">
        <v>1148</v>
      </c>
      <c r="R155" s="1">
        <v>18</v>
      </c>
      <c r="S155" s="1">
        <v>14</v>
      </c>
      <c r="T155" s="1">
        <v>1</v>
      </c>
      <c r="U155" s="1">
        <v>0</v>
      </c>
      <c r="V155" s="1">
        <f t="shared" si="49"/>
        <v>-1</v>
      </c>
      <c r="W155" s="1">
        <f t="shared" si="50"/>
        <v>1</v>
      </c>
      <c r="X155" s="1">
        <f t="shared" si="50"/>
        <v>0</v>
      </c>
      <c r="Y155" s="1">
        <f t="shared" si="50"/>
        <v>0</v>
      </c>
      <c r="Z155" s="1">
        <f t="shared" si="51"/>
        <v>0</v>
      </c>
      <c r="AA155" s="3"/>
      <c r="AB155" s="13">
        <f t="shared" si="43"/>
        <v>5.4533844189016606E-2</v>
      </c>
      <c r="AC155" s="13">
        <f t="shared" si="44"/>
        <v>0.15659999999999999</v>
      </c>
      <c r="AD155" s="13">
        <f t="shared" si="45"/>
        <v>3.2000000000000003E-4</v>
      </c>
      <c r="AE155" s="13">
        <f t="shared" si="46"/>
        <v>0.14774000000000001</v>
      </c>
      <c r="AF155" s="13">
        <f t="shared" si="47"/>
        <v>8.5400000000000007E-3</v>
      </c>
      <c r="AG155" s="13">
        <f t="shared" si="48"/>
        <v>0</v>
      </c>
      <c r="AI155" s="11"/>
      <c r="AJ155" s="11"/>
      <c r="AK155" s="11"/>
      <c r="AL155" s="11"/>
      <c r="AM155" s="11"/>
      <c r="AN155" s="11"/>
      <c r="AO155" s="11"/>
      <c r="AP155" s="11"/>
      <c r="AQ155" s="11">
        <f t="shared" si="52"/>
        <v>146</v>
      </c>
      <c r="AR155" s="11">
        <f t="shared" si="52"/>
        <v>142</v>
      </c>
      <c r="AT155" s="107"/>
      <c r="BA155" s="11"/>
      <c r="BB155" s="11"/>
      <c r="BC155" s="11"/>
      <c r="BD155" s="11"/>
      <c r="BE155" s="11"/>
      <c r="BH155" s="11"/>
      <c r="BI155" s="11"/>
      <c r="BJ155" s="11"/>
      <c r="BK155" s="11"/>
      <c r="BL155" s="11"/>
      <c r="BM155" s="11"/>
      <c r="BN155" s="11"/>
    </row>
    <row r="156" spans="1:66" s="1" customFormat="1" x14ac:dyDescent="0.3">
      <c r="A156" s="11"/>
      <c r="B156" s="1">
        <f t="shared" si="42"/>
        <v>7830</v>
      </c>
      <c r="C156" s="1">
        <v>143</v>
      </c>
      <c r="D156" s="1">
        <v>42168</v>
      </c>
      <c r="E156" s="1">
        <v>15</v>
      </c>
      <c r="F156" s="1">
        <v>0</v>
      </c>
      <c r="G156" s="1">
        <v>7388</v>
      </c>
      <c r="H156" s="1">
        <v>0</v>
      </c>
      <c r="I156" s="1">
        <v>427</v>
      </c>
      <c r="J156" s="1">
        <v>36.81</v>
      </c>
      <c r="K156" s="1">
        <v>1.17</v>
      </c>
      <c r="L156" s="1">
        <v>25.9</v>
      </c>
      <c r="M156" s="1">
        <v>1</v>
      </c>
      <c r="N156" s="1">
        <v>3344</v>
      </c>
      <c r="O156" s="1">
        <v>4477</v>
      </c>
      <c r="P156" s="1">
        <v>3309</v>
      </c>
      <c r="Q156" s="1">
        <v>1149</v>
      </c>
      <c r="R156" s="1">
        <v>18</v>
      </c>
      <c r="S156" s="1">
        <v>13</v>
      </c>
      <c r="T156" s="1">
        <v>1</v>
      </c>
      <c r="U156" s="1">
        <v>0</v>
      </c>
      <c r="V156" s="1">
        <f t="shared" si="49"/>
        <v>-1</v>
      </c>
      <c r="W156" s="1">
        <f t="shared" si="50"/>
        <v>1</v>
      </c>
      <c r="X156" s="1">
        <f t="shared" si="50"/>
        <v>0</v>
      </c>
      <c r="Y156" s="1">
        <f t="shared" si="50"/>
        <v>0</v>
      </c>
      <c r="Z156" s="1">
        <f t="shared" si="51"/>
        <v>0</v>
      </c>
      <c r="AA156" s="3"/>
      <c r="AB156" s="13">
        <f t="shared" si="43"/>
        <v>5.4533844189016606E-2</v>
      </c>
      <c r="AC156" s="13">
        <f t="shared" si="44"/>
        <v>0.15659999999999999</v>
      </c>
      <c r="AD156" s="13">
        <f t="shared" si="45"/>
        <v>2.9999999999999997E-4</v>
      </c>
      <c r="AE156" s="13">
        <f t="shared" si="46"/>
        <v>0.14776</v>
      </c>
      <c r="AF156" s="13">
        <f t="shared" si="47"/>
        <v>8.5400000000000007E-3</v>
      </c>
      <c r="AG156" s="13">
        <f t="shared" si="48"/>
        <v>0</v>
      </c>
      <c r="AI156" s="11"/>
      <c r="AJ156" s="11"/>
      <c r="AK156" s="11"/>
      <c r="AL156" s="11"/>
      <c r="AM156" s="11"/>
      <c r="AN156" s="11"/>
      <c r="AO156" s="11"/>
      <c r="AP156" s="11"/>
      <c r="AQ156" s="11">
        <f t="shared" si="52"/>
        <v>147</v>
      </c>
      <c r="AR156" s="11">
        <f t="shared" si="52"/>
        <v>143</v>
      </c>
      <c r="AT156" s="107"/>
      <c r="BA156" s="11"/>
      <c r="BB156" s="11"/>
      <c r="BC156" s="11"/>
      <c r="BD156" s="11"/>
      <c r="BE156" s="11"/>
      <c r="BH156" s="11"/>
      <c r="BI156" s="11"/>
      <c r="BJ156" s="11"/>
      <c r="BK156" s="11"/>
      <c r="BL156" s="11"/>
      <c r="BM156" s="11"/>
      <c r="BN156" s="11"/>
    </row>
    <row r="157" spans="1:66" s="1" customFormat="1" x14ac:dyDescent="0.3">
      <c r="A157" s="11"/>
      <c r="B157" s="1">
        <f t="shared" si="42"/>
        <v>7830</v>
      </c>
      <c r="C157" s="1">
        <v>144</v>
      </c>
      <c r="D157" s="1">
        <v>42168</v>
      </c>
      <c r="E157" s="1">
        <v>13</v>
      </c>
      <c r="F157" s="1">
        <v>0</v>
      </c>
      <c r="G157" s="1">
        <v>7390</v>
      </c>
      <c r="H157" s="1">
        <v>0</v>
      </c>
      <c r="I157" s="1">
        <v>427</v>
      </c>
      <c r="J157" s="1">
        <v>36.76</v>
      </c>
      <c r="K157" s="1">
        <v>1.17</v>
      </c>
      <c r="L157" s="1">
        <v>25.9</v>
      </c>
      <c r="M157" s="1">
        <v>1</v>
      </c>
      <c r="N157" s="1">
        <v>3344</v>
      </c>
      <c r="O157" s="1">
        <v>4477</v>
      </c>
      <c r="P157" s="1">
        <v>3309</v>
      </c>
      <c r="Q157" s="1">
        <v>1149</v>
      </c>
      <c r="R157" s="1">
        <v>18</v>
      </c>
      <c r="S157" s="1">
        <v>12</v>
      </c>
      <c r="T157" s="1">
        <v>1</v>
      </c>
      <c r="U157" s="1">
        <v>0</v>
      </c>
      <c r="V157" s="1">
        <f t="shared" si="49"/>
        <v>-2</v>
      </c>
      <c r="W157" s="1">
        <f t="shared" si="50"/>
        <v>2</v>
      </c>
      <c r="X157" s="1">
        <f t="shared" si="50"/>
        <v>0</v>
      </c>
      <c r="Y157" s="1">
        <f t="shared" si="50"/>
        <v>0</v>
      </c>
      <c r="Z157" s="1">
        <f t="shared" si="51"/>
        <v>0</v>
      </c>
      <c r="AA157" s="3"/>
      <c r="AB157" s="13">
        <f t="shared" si="43"/>
        <v>5.4533844189016606E-2</v>
      </c>
      <c r="AC157" s="13">
        <f t="shared" si="44"/>
        <v>0.15659999999999999</v>
      </c>
      <c r="AD157" s="13">
        <f t="shared" si="45"/>
        <v>2.5999999999999998E-4</v>
      </c>
      <c r="AE157" s="13">
        <f t="shared" si="46"/>
        <v>0.14779999999999999</v>
      </c>
      <c r="AF157" s="13">
        <f t="shared" si="47"/>
        <v>8.5400000000000007E-3</v>
      </c>
      <c r="AG157" s="13">
        <f t="shared" si="48"/>
        <v>0</v>
      </c>
      <c r="AI157" s="11"/>
      <c r="AJ157" s="11"/>
      <c r="AK157" s="11"/>
      <c r="AL157" s="11"/>
      <c r="AM157" s="11"/>
      <c r="AN157" s="11"/>
      <c r="AO157" s="11"/>
      <c r="AP157" s="11"/>
      <c r="AQ157" s="11">
        <f t="shared" si="52"/>
        <v>148</v>
      </c>
      <c r="AR157" s="11">
        <f t="shared" si="52"/>
        <v>144</v>
      </c>
      <c r="AT157" s="107"/>
      <c r="BA157" s="11"/>
      <c r="BB157" s="11"/>
      <c r="BC157" s="11"/>
      <c r="BD157" s="11"/>
      <c r="BE157" s="11"/>
      <c r="BH157" s="11"/>
      <c r="BI157" s="11"/>
      <c r="BJ157" s="11"/>
      <c r="BK157" s="11"/>
      <c r="BL157" s="11"/>
      <c r="BM157" s="11"/>
      <c r="BN157" s="11"/>
    </row>
    <row r="158" spans="1:66" s="1" customFormat="1" x14ac:dyDescent="0.3">
      <c r="A158" s="11"/>
      <c r="B158" s="1">
        <f t="shared" si="42"/>
        <v>7743</v>
      </c>
      <c r="C158" s="1">
        <v>145</v>
      </c>
      <c r="D158" s="1">
        <v>42256</v>
      </c>
      <c r="E158" s="1">
        <v>13</v>
      </c>
      <c r="F158" s="1">
        <v>0</v>
      </c>
      <c r="G158" s="1">
        <v>7306</v>
      </c>
      <c r="H158" s="1">
        <v>0</v>
      </c>
      <c r="I158" s="1">
        <v>424</v>
      </c>
      <c r="J158" s="1">
        <v>36.69</v>
      </c>
      <c r="K158" s="1">
        <v>1.17</v>
      </c>
      <c r="L158" s="1">
        <v>25.9</v>
      </c>
      <c r="M158" s="1">
        <v>1</v>
      </c>
      <c r="N158" s="1">
        <v>3307</v>
      </c>
      <c r="O158" s="1">
        <v>4426</v>
      </c>
      <c r="P158" s="1">
        <v>3267</v>
      </c>
      <c r="Q158" s="1">
        <v>1140</v>
      </c>
      <c r="R158" s="1">
        <v>18</v>
      </c>
      <c r="S158" s="1">
        <v>12</v>
      </c>
      <c r="T158" s="1">
        <v>1</v>
      </c>
      <c r="U158" s="1">
        <v>0</v>
      </c>
      <c r="V158" s="1">
        <f t="shared" si="49"/>
        <v>0</v>
      </c>
      <c r="W158" s="1">
        <f t="shared" si="50"/>
        <v>-84</v>
      </c>
      <c r="X158" s="1">
        <f t="shared" si="50"/>
        <v>0</v>
      </c>
      <c r="Y158" s="1">
        <f t="shared" si="50"/>
        <v>-3</v>
      </c>
      <c r="Z158" s="1">
        <f t="shared" si="51"/>
        <v>-87</v>
      </c>
      <c r="AA158" s="3"/>
      <c r="AB158" s="13">
        <f t="shared" si="43"/>
        <v>5.4759137285289937E-2</v>
      </c>
      <c r="AC158" s="13">
        <f t="shared" si="44"/>
        <v>0.15486</v>
      </c>
      <c r="AD158" s="13">
        <f t="shared" si="45"/>
        <v>2.5999999999999998E-4</v>
      </c>
      <c r="AE158" s="13">
        <f t="shared" si="46"/>
        <v>0.14612</v>
      </c>
      <c r="AF158" s="13">
        <f t="shared" si="47"/>
        <v>8.4799999999999997E-3</v>
      </c>
      <c r="AG158" s="13">
        <f t="shared" si="48"/>
        <v>-1.74E-3</v>
      </c>
      <c r="AI158" s="11"/>
      <c r="AJ158" s="11"/>
      <c r="AK158" s="11"/>
      <c r="AL158" s="11"/>
      <c r="AM158" s="11"/>
      <c r="AN158" s="11"/>
      <c r="AO158" s="11"/>
      <c r="AP158" s="11"/>
      <c r="AQ158" s="11">
        <f t="shared" si="52"/>
        <v>149</v>
      </c>
      <c r="AR158" s="11">
        <f t="shared" si="52"/>
        <v>145</v>
      </c>
      <c r="AT158" s="107"/>
      <c r="BA158" s="11"/>
      <c r="BB158" s="11"/>
      <c r="BC158" s="11"/>
      <c r="BD158" s="11"/>
      <c r="BE158" s="11"/>
      <c r="BH158" s="11"/>
      <c r="BI158" s="11"/>
      <c r="BJ158" s="11"/>
      <c r="BK158" s="11"/>
      <c r="BL158" s="11"/>
      <c r="BM158" s="11"/>
      <c r="BN158" s="11"/>
    </row>
    <row r="159" spans="1:66" s="1" customFormat="1" x14ac:dyDescent="0.3">
      <c r="A159" s="11"/>
      <c r="B159" s="1">
        <f t="shared" si="42"/>
        <v>7543</v>
      </c>
      <c r="C159" s="1">
        <v>146</v>
      </c>
      <c r="D159" s="1">
        <v>42454</v>
      </c>
      <c r="E159" s="1">
        <v>13</v>
      </c>
      <c r="F159" s="1">
        <v>0</v>
      </c>
      <c r="G159" s="1">
        <v>7113</v>
      </c>
      <c r="H159" s="1">
        <v>0</v>
      </c>
      <c r="I159" s="1">
        <v>417</v>
      </c>
      <c r="J159" s="1">
        <v>36.619999999999997</v>
      </c>
      <c r="K159" s="1">
        <v>1.17</v>
      </c>
      <c r="L159" s="1">
        <v>25.9</v>
      </c>
      <c r="M159" s="1">
        <v>1</v>
      </c>
      <c r="N159" s="1">
        <v>3223</v>
      </c>
      <c r="O159" s="1">
        <v>4311</v>
      </c>
      <c r="P159" s="1">
        <v>3153</v>
      </c>
      <c r="Q159" s="1">
        <v>1140</v>
      </c>
      <c r="R159" s="1">
        <v>17</v>
      </c>
      <c r="S159" s="1">
        <v>12</v>
      </c>
      <c r="T159" s="1">
        <v>1</v>
      </c>
      <c r="U159" s="1">
        <v>0</v>
      </c>
      <c r="V159" s="1">
        <f t="shared" si="49"/>
        <v>0</v>
      </c>
      <c r="W159" s="1">
        <f t="shared" si="50"/>
        <v>-193</v>
      </c>
      <c r="X159" s="1">
        <f t="shared" si="50"/>
        <v>0</v>
      </c>
      <c r="Y159" s="1">
        <f t="shared" si="50"/>
        <v>-7</v>
      </c>
      <c r="Z159" s="1">
        <f t="shared" si="51"/>
        <v>-200</v>
      </c>
      <c r="AA159" s="3"/>
      <c r="AB159" s="13">
        <f t="shared" si="43"/>
        <v>5.5283043881744667E-2</v>
      </c>
      <c r="AC159" s="13">
        <f t="shared" si="44"/>
        <v>0.15085999999999999</v>
      </c>
      <c r="AD159" s="13">
        <f t="shared" si="45"/>
        <v>2.5999999999999998E-4</v>
      </c>
      <c r="AE159" s="13">
        <f t="shared" si="46"/>
        <v>0.14226</v>
      </c>
      <c r="AF159" s="13">
        <f t="shared" si="47"/>
        <v>8.3400000000000002E-3</v>
      </c>
      <c r="AG159" s="13">
        <f t="shared" si="48"/>
        <v>-4.0000000000000001E-3</v>
      </c>
      <c r="AI159" s="11"/>
      <c r="AJ159" s="11"/>
      <c r="AK159" s="11"/>
      <c r="AL159" s="11"/>
      <c r="AM159" s="11"/>
      <c r="AN159" s="11"/>
      <c r="AO159" s="11"/>
      <c r="AP159" s="11"/>
      <c r="AQ159" s="11">
        <f t="shared" si="52"/>
        <v>150</v>
      </c>
      <c r="AR159" s="11">
        <f t="shared" si="52"/>
        <v>146</v>
      </c>
      <c r="AT159" s="107"/>
      <c r="BA159" s="11"/>
      <c r="BB159" s="11"/>
      <c r="BC159" s="11"/>
      <c r="BD159" s="11"/>
      <c r="BE159" s="11"/>
      <c r="BH159" s="11"/>
      <c r="BI159" s="11"/>
      <c r="BJ159" s="11"/>
      <c r="BK159" s="11"/>
      <c r="BL159" s="11"/>
      <c r="BM159" s="11"/>
      <c r="BN159" s="11"/>
    </row>
    <row r="160" spans="1:66" s="1" customFormat="1" x14ac:dyDescent="0.3">
      <c r="A160" s="11"/>
      <c r="B160" s="1">
        <f t="shared" si="42"/>
        <v>7544</v>
      </c>
      <c r="C160" s="1">
        <v>147</v>
      </c>
      <c r="D160" s="1">
        <v>42454</v>
      </c>
      <c r="E160" s="1">
        <v>12</v>
      </c>
      <c r="F160" s="1">
        <v>0</v>
      </c>
      <c r="G160" s="1">
        <v>7115</v>
      </c>
      <c r="H160" s="1">
        <v>0</v>
      </c>
      <c r="I160" s="1">
        <v>417</v>
      </c>
      <c r="J160" s="1">
        <v>36.56</v>
      </c>
      <c r="K160" s="1">
        <v>1.17</v>
      </c>
      <c r="L160" s="1">
        <v>25.9</v>
      </c>
      <c r="M160" s="1">
        <v>1</v>
      </c>
      <c r="N160" s="1">
        <v>3223</v>
      </c>
      <c r="O160" s="1">
        <v>4311</v>
      </c>
      <c r="P160" s="1">
        <v>3152</v>
      </c>
      <c r="Q160" s="1">
        <v>1140</v>
      </c>
      <c r="R160" s="1">
        <v>17</v>
      </c>
      <c r="S160" s="1">
        <v>11</v>
      </c>
      <c r="T160" s="1">
        <v>1</v>
      </c>
      <c r="U160" s="1">
        <v>0</v>
      </c>
      <c r="V160" s="1">
        <f t="shared" si="49"/>
        <v>-1</v>
      </c>
      <c r="W160" s="1">
        <f t="shared" si="50"/>
        <v>2</v>
      </c>
      <c r="X160" s="1">
        <f t="shared" si="50"/>
        <v>0</v>
      </c>
      <c r="Y160" s="1">
        <f t="shared" si="50"/>
        <v>0</v>
      </c>
      <c r="Z160" s="1">
        <f t="shared" si="51"/>
        <v>1</v>
      </c>
      <c r="AA160" s="3"/>
      <c r="AB160" s="13">
        <f t="shared" si="43"/>
        <v>5.5275715800636269E-2</v>
      </c>
      <c r="AC160" s="13">
        <f t="shared" si="44"/>
        <v>0.15087999999999999</v>
      </c>
      <c r="AD160" s="13">
        <f t="shared" si="45"/>
        <v>2.4000000000000001E-4</v>
      </c>
      <c r="AE160" s="13">
        <f t="shared" si="46"/>
        <v>0.14230000000000001</v>
      </c>
      <c r="AF160" s="13">
        <f t="shared" si="47"/>
        <v>8.3400000000000002E-3</v>
      </c>
      <c r="AG160" s="13">
        <f t="shared" si="48"/>
        <v>2.0000000000000002E-5</v>
      </c>
      <c r="AI160" s="11"/>
      <c r="AJ160" s="11"/>
      <c r="AK160" s="11"/>
      <c r="AL160" s="11"/>
      <c r="AM160" s="11"/>
      <c r="AN160" s="11"/>
      <c r="AO160" s="11"/>
      <c r="AP160" s="11"/>
      <c r="AQ160" s="11">
        <f t="shared" ref="AQ160:AR175" si="53">+AQ159+1</f>
        <v>151</v>
      </c>
      <c r="AR160" s="11">
        <f t="shared" si="53"/>
        <v>147</v>
      </c>
      <c r="AT160" s="107"/>
      <c r="BA160" s="11"/>
      <c r="BB160" s="11"/>
      <c r="BC160" s="11"/>
      <c r="BD160" s="11"/>
      <c r="BE160" s="11"/>
      <c r="BH160" s="11"/>
      <c r="BI160" s="11"/>
      <c r="BJ160" s="11"/>
      <c r="BK160" s="11"/>
      <c r="BL160" s="11"/>
      <c r="BM160" s="11"/>
      <c r="BN160" s="11"/>
    </row>
    <row r="161" spans="1:66" s="1" customFormat="1" x14ac:dyDescent="0.3">
      <c r="A161" s="11"/>
      <c r="B161" s="1">
        <f t="shared" si="42"/>
        <v>7544</v>
      </c>
      <c r="C161" s="1">
        <v>148</v>
      </c>
      <c r="D161" s="1">
        <v>42454</v>
      </c>
      <c r="E161" s="1">
        <v>11</v>
      </c>
      <c r="F161" s="1">
        <v>0</v>
      </c>
      <c r="G161" s="1">
        <v>7116</v>
      </c>
      <c r="H161" s="1">
        <v>0</v>
      </c>
      <c r="I161" s="1">
        <v>417</v>
      </c>
      <c r="J161" s="1">
        <v>36.51</v>
      </c>
      <c r="K161" s="1">
        <v>1.17</v>
      </c>
      <c r="L161" s="1">
        <v>25.9</v>
      </c>
      <c r="M161" s="1">
        <v>1</v>
      </c>
      <c r="N161" s="1">
        <v>3223</v>
      </c>
      <c r="O161" s="1">
        <v>4311</v>
      </c>
      <c r="P161" s="1">
        <v>3152</v>
      </c>
      <c r="Q161" s="1">
        <v>1141</v>
      </c>
      <c r="R161" s="1">
        <v>17</v>
      </c>
      <c r="S161" s="1">
        <v>10</v>
      </c>
      <c r="T161" s="1">
        <v>1</v>
      </c>
      <c r="U161" s="1">
        <v>0</v>
      </c>
      <c r="V161" s="1">
        <f t="shared" si="49"/>
        <v>-1</v>
      </c>
      <c r="W161" s="1">
        <f t="shared" si="50"/>
        <v>1</v>
      </c>
      <c r="X161" s="1">
        <f t="shared" si="50"/>
        <v>0</v>
      </c>
      <c r="Y161" s="1">
        <f t="shared" si="50"/>
        <v>0</v>
      </c>
      <c r="Z161" s="1">
        <f t="shared" si="51"/>
        <v>0</v>
      </c>
      <c r="AA161" s="3"/>
      <c r="AB161" s="13">
        <f t="shared" si="43"/>
        <v>5.5275715800636269E-2</v>
      </c>
      <c r="AC161" s="13">
        <f t="shared" si="44"/>
        <v>0.15087999999999999</v>
      </c>
      <c r="AD161" s="13">
        <f t="shared" si="45"/>
        <v>2.2000000000000001E-4</v>
      </c>
      <c r="AE161" s="13">
        <f t="shared" si="46"/>
        <v>0.14232</v>
      </c>
      <c r="AF161" s="13">
        <f t="shared" si="47"/>
        <v>8.3400000000000002E-3</v>
      </c>
      <c r="AG161" s="13">
        <f t="shared" si="48"/>
        <v>0</v>
      </c>
      <c r="AI161" s="11"/>
      <c r="AJ161" s="11"/>
      <c r="AK161" s="11"/>
      <c r="AL161" s="11"/>
      <c r="AM161" s="11"/>
      <c r="AN161" s="11"/>
      <c r="AO161" s="11"/>
      <c r="AP161" s="11"/>
      <c r="AQ161" s="11">
        <f t="shared" si="53"/>
        <v>152</v>
      </c>
      <c r="AR161" s="11">
        <f t="shared" si="53"/>
        <v>148</v>
      </c>
      <c r="AT161" s="107"/>
      <c r="BA161" s="11"/>
      <c r="BB161" s="11"/>
      <c r="BC161" s="11"/>
      <c r="BD161" s="11"/>
      <c r="BE161" s="11"/>
      <c r="BH161" s="11"/>
      <c r="BI161" s="11"/>
      <c r="BJ161" s="11"/>
      <c r="BK161" s="11"/>
      <c r="BL161" s="11"/>
      <c r="BM161" s="11"/>
      <c r="BN161" s="11"/>
    </row>
    <row r="162" spans="1:66" s="1" customFormat="1" x14ac:dyDescent="0.3">
      <c r="A162" s="11"/>
      <c r="B162" s="1">
        <f t="shared" si="42"/>
        <v>7544</v>
      </c>
      <c r="C162" s="1">
        <v>149</v>
      </c>
      <c r="D162" s="1">
        <v>42454</v>
      </c>
      <c r="E162" s="1">
        <v>10</v>
      </c>
      <c r="F162" s="1">
        <v>0</v>
      </c>
      <c r="G162" s="1">
        <v>7117</v>
      </c>
      <c r="H162" s="1">
        <v>0</v>
      </c>
      <c r="I162" s="1">
        <v>417</v>
      </c>
      <c r="J162" s="1">
        <v>36.46</v>
      </c>
      <c r="K162" s="1">
        <v>1.17</v>
      </c>
      <c r="L162" s="1">
        <v>25.9</v>
      </c>
      <c r="M162" s="1">
        <v>1</v>
      </c>
      <c r="N162" s="1">
        <v>3223</v>
      </c>
      <c r="O162" s="1">
        <v>4311</v>
      </c>
      <c r="P162" s="1">
        <v>3152</v>
      </c>
      <c r="Q162" s="1">
        <v>1141</v>
      </c>
      <c r="R162" s="1">
        <v>17</v>
      </c>
      <c r="S162" s="1">
        <v>9</v>
      </c>
      <c r="T162" s="1">
        <v>1</v>
      </c>
      <c r="U162" s="1">
        <v>0</v>
      </c>
      <c r="V162" s="1">
        <f t="shared" si="49"/>
        <v>-1</v>
      </c>
      <c r="W162" s="1">
        <f t="shared" si="50"/>
        <v>1</v>
      </c>
      <c r="X162" s="1">
        <f t="shared" si="50"/>
        <v>0</v>
      </c>
      <c r="Y162" s="1">
        <f t="shared" si="50"/>
        <v>0</v>
      </c>
      <c r="Z162" s="1">
        <f t="shared" si="51"/>
        <v>0</v>
      </c>
      <c r="AA162" s="3"/>
      <c r="AB162" s="13">
        <f t="shared" si="43"/>
        <v>5.5275715800636269E-2</v>
      </c>
      <c r="AC162" s="13">
        <f t="shared" si="44"/>
        <v>0.15087999999999999</v>
      </c>
      <c r="AD162" s="13">
        <f t="shared" si="45"/>
        <v>2.0000000000000001E-4</v>
      </c>
      <c r="AE162" s="13">
        <f t="shared" si="46"/>
        <v>0.14233999999999999</v>
      </c>
      <c r="AF162" s="13">
        <f t="shared" si="47"/>
        <v>8.3400000000000002E-3</v>
      </c>
      <c r="AG162" s="13">
        <f t="shared" si="48"/>
        <v>0</v>
      </c>
      <c r="AI162" s="11"/>
      <c r="AJ162" s="11"/>
      <c r="AK162" s="11"/>
      <c r="AL162" s="11"/>
      <c r="AM162" s="11"/>
      <c r="AN162" s="11"/>
      <c r="AO162" s="11"/>
      <c r="AP162" s="11"/>
      <c r="AQ162" s="11">
        <f t="shared" si="53"/>
        <v>153</v>
      </c>
      <c r="AR162" s="11">
        <f t="shared" si="53"/>
        <v>149</v>
      </c>
      <c r="AT162" s="107"/>
      <c r="BA162" s="11"/>
      <c r="BB162" s="11"/>
      <c r="BC162" s="11"/>
      <c r="BD162" s="11"/>
      <c r="BE162" s="11"/>
      <c r="BH162" s="11"/>
      <c r="BI162" s="11"/>
      <c r="BJ162" s="11"/>
      <c r="BK162" s="11"/>
      <c r="BL162" s="11"/>
      <c r="BM162" s="11"/>
      <c r="BN162" s="11"/>
    </row>
    <row r="163" spans="1:66" s="1" customFormat="1" x14ac:dyDescent="0.3">
      <c r="A163" s="11"/>
      <c r="B163" s="1">
        <f t="shared" si="42"/>
        <v>7544</v>
      </c>
      <c r="C163" s="1">
        <v>150</v>
      </c>
      <c r="D163" s="1">
        <v>42454</v>
      </c>
      <c r="E163" s="1">
        <v>9</v>
      </c>
      <c r="F163" s="1">
        <v>0</v>
      </c>
      <c r="G163" s="1">
        <v>7118</v>
      </c>
      <c r="H163" s="1">
        <v>0</v>
      </c>
      <c r="I163" s="1">
        <v>417</v>
      </c>
      <c r="J163" s="1">
        <v>36.409999999999997</v>
      </c>
      <c r="K163" s="1">
        <v>1.17</v>
      </c>
      <c r="L163" s="1">
        <v>25.9</v>
      </c>
      <c r="M163" s="1">
        <v>1</v>
      </c>
      <c r="N163" s="1">
        <v>3224</v>
      </c>
      <c r="O163" s="1">
        <v>4311</v>
      </c>
      <c r="P163" s="1">
        <v>3152</v>
      </c>
      <c r="Q163" s="1">
        <v>1141</v>
      </c>
      <c r="R163" s="1">
        <v>17</v>
      </c>
      <c r="S163" s="1">
        <v>8</v>
      </c>
      <c r="T163" s="1">
        <v>0</v>
      </c>
      <c r="U163" s="1">
        <v>0</v>
      </c>
      <c r="V163" s="1">
        <f t="shared" si="49"/>
        <v>-1</v>
      </c>
      <c r="W163" s="1">
        <f t="shared" si="50"/>
        <v>1</v>
      </c>
      <c r="X163" s="1">
        <f t="shared" si="50"/>
        <v>0</v>
      </c>
      <c r="Y163" s="1">
        <f t="shared" si="50"/>
        <v>0</v>
      </c>
      <c r="Z163" s="1">
        <f t="shared" si="51"/>
        <v>0</v>
      </c>
      <c r="AA163" s="3"/>
      <c r="AB163" s="13">
        <f t="shared" si="43"/>
        <v>5.5275715800636269E-2</v>
      </c>
      <c r="AC163" s="13">
        <f t="shared" si="44"/>
        <v>0.15087999999999999</v>
      </c>
      <c r="AD163" s="13">
        <f t="shared" si="45"/>
        <v>1.8000000000000001E-4</v>
      </c>
      <c r="AE163" s="13">
        <f t="shared" si="46"/>
        <v>0.14235999999999999</v>
      </c>
      <c r="AF163" s="13">
        <f t="shared" si="47"/>
        <v>8.3400000000000002E-3</v>
      </c>
      <c r="AG163" s="13">
        <f t="shared" si="48"/>
        <v>0</v>
      </c>
      <c r="AI163" s="11"/>
      <c r="AJ163" s="11"/>
      <c r="AK163" s="11"/>
      <c r="AL163" s="11"/>
      <c r="AM163" s="11"/>
      <c r="AN163" s="11"/>
      <c r="AO163" s="11"/>
      <c r="AP163" s="11"/>
      <c r="AQ163" s="11">
        <f t="shared" si="53"/>
        <v>154</v>
      </c>
      <c r="AR163" s="11">
        <f t="shared" si="53"/>
        <v>150</v>
      </c>
      <c r="AT163" s="107"/>
      <c r="BA163" s="11"/>
      <c r="BB163" s="11"/>
      <c r="BC163" s="11"/>
      <c r="BD163" s="11"/>
      <c r="BE163" s="11"/>
      <c r="BH163" s="11"/>
      <c r="BI163" s="11"/>
      <c r="BJ163" s="11"/>
      <c r="BK163" s="11"/>
      <c r="BL163" s="11"/>
      <c r="BM163" s="11"/>
      <c r="BN163" s="11"/>
    </row>
    <row r="164" spans="1:66" s="1" customFormat="1" x14ac:dyDescent="0.3">
      <c r="A164" s="11"/>
      <c r="B164" s="1" t="e">
        <f t="shared" si="42"/>
        <v>#N/A</v>
      </c>
      <c r="V164" s="1" t="str">
        <f t="shared" si="49"/>
        <v/>
      </c>
      <c r="W164" s="1" t="str">
        <f t="shared" si="50"/>
        <v/>
      </c>
      <c r="X164" s="1" t="str">
        <f t="shared" si="50"/>
        <v/>
      </c>
      <c r="Y164" s="1" t="str">
        <f t="shared" si="50"/>
        <v/>
      </c>
      <c r="Z164" s="1" t="e">
        <f t="shared" si="51"/>
        <v>#N/A</v>
      </c>
      <c r="AA164" s="3"/>
      <c r="AB164" s="13" t="e">
        <f t="shared" si="43"/>
        <v>#N/A</v>
      </c>
      <c r="AC164" s="13" t="e">
        <f t="shared" si="44"/>
        <v>#N/A</v>
      </c>
      <c r="AD164" s="13" t="e">
        <f t="shared" si="45"/>
        <v>#N/A</v>
      </c>
      <c r="AE164" s="13" t="e">
        <f t="shared" si="46"/>
        <v>#N/A</v>
      </c>
      <c r="AF164" s="13" t="e">
        <f t="shared" si="47"/>
        <v>#N/A</v>
      </c>
      <c r="AG164" s="13" t="e">
        <f t="shared" si="48"/>
        <v>#N/A</v>
      </c>
      <c r="AI164" s="11"/>
      <c r="AJ164" s="11"/>
      <c r="AK164" s="11"/>
      <c r="AL164" s="11"/>
      <c r="AM164" s="11"/>
      <c r="AN164" s="11"/>
      <c r="AO164" s="11"/>
      <c r="AP164" s="11"/>
      <c r="AQ164" s="11">
        <f t="shared" si="53"/>
        <v>155</v>
      </c>
      <c r="AR164" s="11">
        <f t="shared" si="53"/>
        <v>151</v>
      </c>
      <c r="AT164" s="107"/>
      <c r="BA164" s="11"/>
      <c r="BB164" s="11"/>
      <c r="BC164" s="11"/>
      <c r="BD164" s="11"/>
      <c r="BE164" s="11"/>
      <c r="BH164" s="11"/>
      <c r="BI164" s="11"/>
      <c r="BJ164" s="11"/>
      <c r="BK164" s="11"/>
      <c r="BL164" s="11"/>
      <c r="BM164" s="11"/>
      <c r="BN164" s="11"/>
    </row>
    <row r="165" spans="1:66" s="1" customFormat="1" x14ac:dyDescent="0.3">
      <c r="A165" s="11"/>
      <c r="B165" s="1" t="e">
        <f t="shared" si="42"/>
        <v>#N/A</v>
      </c>
      <c r="V165" s="1" t="str">
        <f t="shared" si="49"/>
        <v/>
      </c>
      <c r="W165" s="1" t="str">
        <f t="shared" si="50"/>
        <v/>
      </c>
      <c r="X165" s="1" t="str">
        <f t="shared" si="50"/>
        <v/>
      </c>
      <c r="Y165" s="1" t="str">
        <f t="shared" si="50"/>
        <v/>
      </c>
      <c r="Z165" s="1" t="e">
        <f t="shared" si="51"/>
        <v>#N/A</v>
      </c>
      <c r="AA165" s="3"/>
      <c r="AB165" s="13" t="e">
        <f t="shared" si="43"/>
        <v>#N/A</v>
      </c>
      <c r="AC165" s="13" t="e">
        <f t="shared" si="44"/>
        <v>#N/A</v>
      </c>
      <c r="AD165" s="13" t="e">
        <f t="shared" si="45"/>
        <v>#N/A</v>
      </c>
      <c r="AE165" s="13" t="e">
        <f t="shared" si="46"/>
        <v>#N/A</v>
      </c>
      <c r="AF165" s="13" t="e">
        <f t="shared" si="47"/>
        <v>#N/A</v>
      </c>
      <c r="AG165" s="13" t="e">
        <f t="shared" si="48"/>
        <v>#N/A</v>
      </c>
      <c r="AI165" s="11"/>
      <c r="AJ165" s="11"/>
      <c r="AK165" s="11"/>
      <c r="AL165" s="11"/>
      <c r="AM165" s="11"/>
      <c r="AN165" s="11"/>
      <c r="AO165" s="11"/>
      <c r="AP165" s="11"/>
      <c r="AQ165" s="11">
        <f t="shared" si="53"/>
        <v>156</v>
      </c>
      <c r="AR165" s="11">
        <f t="shared" si="53"/>
        <v>152</v>
      </c>
      <c r="AT165" s="107"/>
      <c r="BA165" s="11"/>
      <c r="BB165" s="11"/>
      <c r="BC165" s="11"/>
      <c r="BD165" s="11"/>
      <c r="BE165" s="11"/>
      <c r="BH165" s="11"/>
      <c r="BI165" s="11"/>
      <c r="BJ165" s="11"/>
      <c r="BK165" s="11"/>
      <c r="BL165" s="11"/>
      <c r="BM165" s="11"/>
      <c r="BN165" s="11"/>
    </row>
    <row r="166" spans="1:66" s="1" customFormat="1" x14ac:dyDescent="0.3">
      <c r="A166" s="11"/>
      <c r="B166" s="1" t="e">
        <f t="shared" si="42"/>
        <v>#N/A</v>
      </c>
      <c r="V166" s="1" t="str">
        <f t="shared" si="49"/>
        <v/>
      </c>
      <c r="W166" s="1" t="str">
        <f t="shared" si="50"/>
        <v/>
      </c>
      <c r="X166" s="1" t="str">
        <f t="shared" si="50"/>
        <v/>
      </c>
      <c r="Y166" s="1" t="str">
        <f t="shared" si="50"/>
        <v/>
      </c>
      <c r="Z166" s="1" t="e">
        <f t="shared" si="51"/>
        <v>#N/A</v>
      </c>
      <c r="AA166" s="3"/>
      <c r="AB166" s="13" t="e">
        <f t="shared" si="43"/>
        <v>#N/A</v>
      </c>
      <c r="AC166" s="13" t="e">
        <f t="shared" si="44"/>
        <v>#N/A</v>
      </c>
      <c r="AD166" s="13" t="e">
        <f t="shared" si="45"/>
        <v>#N/A</v>
      </c>
      <c r="AE166" s="13" t="e">
        <f t="shared" si="46"/>
        <v>#N/A</v>
      </c>
      <c r="AF166" s="13" t="e">
        <f t="shared" si="47"/>
        <v>#N/A</v>
      </c>
      <c r="AG166" s="13" t="e">
        <f t="shared" si="48"/>
        <v>#N/A</v>
      </c>
      <c r="AI166" s="11"/>
      <c r="AJ166" s="11"/>
      <c r="AK166" s="11"/>
      <c r="AL166" s="11"/>
      <c r="AM166" s="11"/>
      <c r="AN166" s="11"/>
      <c r="AO166" s="11"/>
      <c r="AP166" s="11"/>
      <c r="AQ166" s="11">
        <f t="shared" si="53"/>
        <v>157</v>
      </c>
      <c r="AR166" s="11">
        <f t="shared" si="53"/>
        <v>153</v>
      </c>
      <c r="AT166" s="107"/>
      <c r="BA166" s="11"/>
      <c r="BB166" s="11"/>
      <c r="BC166" s="11"/>
      <c r="BD166" s="11"/>
      <c r="BE166" s="11"/>
      <c r="BH166" s="11"/>
      <c r="BI166" s="11"/>
      <c r="BJ166" s="11"/>
      <c r="BK166" s="11"/>
      <c r="BL166" s="11"/>
      <c r="BM166" s="11"/>
      <c r="BN166" s="11"/>
    </row>
    <row r="167" spans="1:66" s="1" customFormat="1" x14ac:dyDescent="0.3">
      <c r="A167" s="11"/>
      <c r="B167" s="1" t="e">
        <f t="shared" si="42"/>
        <v>#N/A</v>
      </c>
      <c r="V167" s="1" t="str">
        <f t="shared" si="49"/>
        <v/>
      </c>
      <c r="W167" s="1" t="str">
        <f t="shared" si="50"/>
        <v/>
      </c>
      <c r="X167" s="1" t="str">
        <f t="shared" si="50"/>
        <v/>
      </c>
      <c r="Y167" s="1" t="str">
        <f t="shared" si="50"/>
        <v/>
      </c>
      <c r="Z167" s="1" t="e">
        <f t="shared" si="51"/>
        <v>#N/A</v>
      </c>
      <c r="AA167" s="3"/>
      <c r="AB167" s="13" t="e">
        <f t="shared" si="43"/>
        <v>#N/A</v>
      </c>
      <c r="AC167" s="13" t="e">
        <f t="shared" si="44"/>
        <v>#N/A</v>
      </c>
      <c r="AD167" s="13" t="e">
        <f t="shared" si="45"/>
        <v>#N/A</v>
      </c>
      <c r="AE167" s="13" t="e">
        <f t="shared" si="46"/>
        <v>#N/A</v>
      </c>
      <c r="AF167" s="13" t="e">
        <f t="shared" si="47"/>
        <v>#N/A</v>
      </c>
      <c r="AG167" s="13" t="e">
        <f t="shared" si="48"/>
        <v>#N/A</v>
      </c>
      <c r="AI167" s="11"/>
      <c r="AJ167" s="11"/>
      <c r="AK167" s="11"/>
      <c r="AL167" s="11"/>
      <c r="AM167" s="11"/>
      <c r="AN167" s="11"/>
      <c r="AO167" s="11"/>
      <c r="AP167" s="11"/>
      <c r="AQ167" s="11">
        <f t="shared" si="53"/>
        <v>158</v>
      </c>
      <c r="AR167" s="11">
        <f t="shared" si="53"/>
        <v>154</v>
      </c>
      <c r="AT167" s="107"/>
      <c r="BA167" s="11"/>
      <c r="BB167" s="11"/>
      <c r="BC167" s="11"/>
      <c r="BD167" s="11"/>
      <c r="BE167" s="11"/>
      <c r="BH167" s="11"/>
      <c r="BI167" s="11"/>
      <c r="BJ167" s="11"/>
      <c r="BK167" s="11"/>
      <c r="BL167" s="11"/>
      <c r="BM167" s="11"/>
      <c r="BN167" s="11"/>
    </row>
    <row r="168" spans="1:66" s="1" customFormat="1" x14ac:dyDescent="0.3">
      <c r="A168" s="11"/>
      <c r="B168" s="1" t="e">
        <f t="shared" si="42"/>
        <v>#N/A</v>
      </c>
      <c r="V168" s="1" t="str">
        <f t="shared" si="49"/>
        <v/>
      </c>
      <c r="W168" s="1" t="str">
        <f t="shared" si="50"/>
        <v/>
      </c>
      <c r="X168" s="1" t="str">
        <f t="shared" si="50"/>
        <v/>
      </c>
      <c r="Y168" s="1" t="str">
        <f t="shared" si="50"/>
        <v/>
      </c>
      <c r="Z168" s="1" t="e">
        <f t="shared" si="51"/>
        <v>#N/A</v>
      </c>
      <c r="AA168" s="3"/>
      <c r="AB168" s="13" t="e">
        <f t="shared" si="43"/>
        <v>#N/A</v>
      </c>
      <c r="AC168" s="13" t="e">
        <f t="shared" si="44"/>
        <v>#N/A</v>
      </c>
      <c r="AD168" s="13" t="e">
        <f t="shared" si="45"/>
        <v>#N/A</v>
      </c>
      <c r="AE168" s="13" t="e">
        <f t="shared" si="46"/>
        <v>#N/A</v>
      </c>
      <c r="AF168" s="13" t="e">
        <f t="shared" si="47"/>
        <v>#N/A</v>
      </c>
      <c r="AG168" s="13" t="e">
        <f t="shared" si="48"/>
        <v>#N/A</v>
      </c>
      <c r="AI168" s="11"/>
      <c r="AJ168" s="11"/>
      <c r="AK168" s="11"/>
      <c r="AL168" s="11"/>
      <c r="AM168" s="11"/>
      <c r="AN168" s="11"/>
      <c r="AO168" s="11"/>
      <c r="AP168" s="11"/>
      <c r="AQ168" s="11">
        <f t="shared" si="53"/>
        <v>159</v>
      </c>
      <c r="AR168" s="11">
        <f t="shared" si="53"/>
        <v>155</v>
      </c>
      <c r="AT168" s="107"/>
      <c r="BA168" s="11"/>
      <c r="BB168" s="11"/>
      <c r="BC168" s="11"/>
      <c r="BD168" s="11"/>
      <c r="BE168" s="11"/>
      <c r="BH168" s="11"/>
      <c r="BI168" s="11"/>
      <c r="BJ168" s="11"/>
      <c r="BK168" s="11"/>
      <c r="BL168" s="11"/>
      <c r="BM168" s="11"/>
      <c r="BN168" s="11"/>
    </row>
    <row r="169" spans="1:66" s="1" customFormat="1" x14ac:dyDescent="0.3">
      <c r="A169" s="11"/>
      <c r="B169" s="1" t="e">
        <f t="shared" si="42"/>
        <v>#N/A</v>
      </c>
      <c r="V169" s="1" t="str">
        <f t="shared" si="49"/>
        <v/>
      </c>
      <c r="W169" s="1" t="str">
        <f t="shared" si="50"/>
        <v/>
      </c>
      <c r="X169" s="1" t="str">
        <f t="shared" si="50"/>
        <v/>
      </c>
      <c r="Y169" s="1" t="str">
        <f t="shared" si="50"/>
        <v/>
      </c>
      <c r="Z169" s="1" t="e">
        <f t="shared" si="51"/>
        <v>#N/A</v>
      </c>
      <c r="AA169" s="3"/>
      <c r="AB169" s="13" t="e">
        <f t="shared" si="43"/>
        <v>#N/A</v>
      </c>
      <c r="AC169" s="13" t="e">
        <f t="shared" si="44"/>
        <v>#N/A</v>
      </c>
      <c r="AD169" s="13" t="e">
        <f t="shared" si="45"/>
        <v>#N/A</v>
      </c>
      <c r="AE169" s="13" t="e">
        <f t="shared" si="46"/>
        <v>#N/A</v>
      </c>
      <c r="AF169" s="13" t="e">
        <f t="shared" si="47"/>
        <v>#N/A</v>
      </c>
      <c r="AG169" s="13" t="e">
        <f t="shared" si="48"/>
        <v>#N/A</v>
      </c>
      <c r="AI169" s="11"/>
      <c r="AJ169" s="11"/>
      <c r="AK169" s="11"/>
      <c r="AL169" s="11"/>
      <c r="AM169" s="11"/>
      <c r="AN169" s="11"/>
      <c r="AO169" s="11"/>
      <c r="AP169" s="11"/>
      <c r="AQ169" s="11">
        <f t="shared" si="53"/>
        <v>160</v>
      </c>
      <c r="AR169" s="11">
        <f t="shared" si="53"/>
        <v>156</v>
      </c>
      <c r="AT169" s="107"/>
      <c r="BA169" s="11"/>
      <c r="BB169" s="11"/>
      <c r="BC169" s="11"/>
      <c r="BD169" s="11"/>
      <c r="BE169" s="11"/>
      <c r="BH169" s="11"/>
      <c r="BI169" s="11"/>
      <c r="BJ169" s="11"/>
      <c r="BK169" s="11"/>
      <c r="BL169" s="11"/>
      <c r="BM169" s="11"/>
      <c r="BN169" s="11"/>
    </row>
    <row r="170" spans="1:66" s="1" customFormat="1" x14ac:dyDescent="0.3">
      <c r="A170" s="11"/>
      <c r="B170" s="1" t="e">
        <f t="shared" si="42"/>
        <v>#N/A</v>
      </c>
      <c r="V170" s="1" t="str">
        <f t="shared" si="49"/>
        <v/>
      </c>
      <c r="W170" s="1" t="str">
        <f t="shared" si="50"/>
        <v/>
      </c>
      <c r="X170" s="1" t="str">
        <f t="shared" si="50"/>
        <v/>
      </c>
      <c r="Y170" s="1" t="str">
        <f t="shared" si="50"/>
        <v/>
      </c>
      <c r="Z170" s="1" t="e">
        <f t="shared" si="51"/>
        <v>#N/A</v>
      </c>
      <c r="AA170" s="3"/>
      <c r="AB170" s="13" t="e">
        <f t="shared" si="43"/>
        <v>#N/A</v>
      </c>
      <c r="AC170" s="13" t="e">
        <f t="shared" si="44"/>
        <v>#N/A</v>
      </c>
      <c r="AD170" s="13" t="e">
        <f t="shared" si="45"/>
        <v>#N/A</v>
      </c>
      <c r="AE170" s="13" t="e">
        <f t="shared" si="46"/>
        <v>#N/A</v>
      </c>
      <c r="AF170" s="13" t="e">
        <f t="shared" si="47"/>
        <v>#N/A</v>
      </c>
      <c r="AG170" s="13" t="e">
        <f t="shared" si="48"/>
        <v>#N/A</v>
      </c>
      <c r="AI170" s="11"/>
      <c r="AJ170" s="11"/>
      <c r="AK170" s="11"/>
      <c r="AL170" s="11"/>
      <c r="AM170" s="11"/>
      <c r="AN170" s="11"/>
      <c r="AO170" s="11"/>
      <c r="AP170" s="11"/>
      <c r="AQ170" s="11">
        <f t="shared" si="53"/>
        <v>161</v>
      </c>
      <c r="AR170" s="11">
        <f t="shared" si="53"/>
        <v>157</v>
      </c>
      <c r="AT170" s="107"/>
      <c r="BA170" s="11"/>
      <c r="BB170" s="11"/>
      <c r="BC170" s="11"/>
      <c r="BD170" s="11"/>
      <c r="BE170" s="11"/>
      <c r="BH170" s="11"/>
      <c r="BI170" s="11"/>
      <c r="BJ170" s="11"/>
      <c r="BK170" s="11"/>
      <c r="BL170" s="11"/>
      <c r="BM170" s="11"/>
      <c r="BN170" s="11"/>
    </row>
    <row r="171" spans="1:66" s="1" customFormat="1" x14ac:dyDescent="0.3">
      <c r="A171" s="11"/>
      <c r="B171" s="1" t="e">
        <f t="shared" si="42"/>
        <v>#N/A</v>
      </c>
      <c r="V171" s="1" t="str">
        <f t="shared" si="49"/>
        <v/>
      </c>
      <c r="W171" s="1" t="str">
        <f t="shared" si="50"/>
        <v/>
      </c>
      <c r="X171" s="1" t="str">
        <f t="shared" si="50"/>
        <v/>
      </c>
      <c r="Y171" s="1" t="str">
        <f t="shared" si="50"/>
        <v/>
      </c>
      <c r="Z171" s="1" t="e">
        <f t="shared" si="51"/>
        <v>#N/A</v>
      </c>
      <c r="AA171" s="3"/>
      <c r="AB171" s="13" t="e">
        <f t="shared" si="43"/>
        <v>#N/A</v>
      </c>
      <c r="AC171" s="13" t="e">
        <f t="shared" si="44"/>
        <v>#N/A</v>
      </c>
      <c r="AD171" s="13" t="e">
        <f t="shared" si="45"/>
        <v>#N/A</v>
      </c>
      <c r="AE171" s="13" t="e">
        <f t="shared" si="46"/>
        <v>#N/A</v>
      </c>
      <c r="AF171" s="13" t="e">
        <f t="shared" si="47"/>
        <v>#N/A</v>
      </c>
      <c r="AG171" s="13" t="e">
        <f t="shared" si="48"/>
        <v>#N/A</v>
      </c>
      <c r="AI171" s="11"/>
      <c r="AJ171" s="11"/>
      <c r="AK171" s="11"/>
      <c r="AL171" s="11"/>
      <c r="AM171" s="11"/>
      <c r="AN171" s="11"/>
      <c r="AO171" s="11"/>
      <c r="AP171" s="11"/>
      <c r="AQ171" s="11">
        <f t="shared" si="53"/>
        <v>162</v>
      </c>
      <c r="AR171" s="11">
        <f t="shared" si="53"/>
        <v>158</v>
      </c>
      <c r="AT171" s="107"/>
      <c r="BA171" s="11"/>
      <c r="BB171" s="11"/>
      <c r="BC171" s="11"/>
      <c r="BD171" s="11"/>
      <c r="BE171" s="11"/>
      <c r="BH171" s="11"/>
      <c r="BI171" s="11"/>
      <c r="BJ171" s="11"/>
      <c r="BK171" s="11"/>
      <c r="BL171" s="11"/>
      <c r="BM171" s="11"/>
      <c r="BN171" s="11"/>
    </row>
    <row r="172" spans="1:66" s="1" customFormat="1" x14ac:dyDescent="0.3">
      <c r="A172" s="11"/>
      <c r="B172" s="1" t="e">
        <f t="shared" si="42"/>
        <v>#N/A</v>
      </c>
      <c r="V172" s="1" t="str">
        <f t="shared" si="49"/>
        <v/>
      </c>
      <c r="W172" s="1" t="str">
        <f t="shared" si="50"/>
        <v/>
      </c>
      <c r="X172" s="1" t="str">
        <f t="shared" si="50"/>
        <v/>
      </c>
      <c r="Y172" s="1" t="str">
        <f t="shared" si="50"/>
        <v/>
      </c>
      <c r="Z172" s="1" t="e">
        <f t="shared" si="51"/>
        <v>#N/A</v>
      </c>
      <c r="AA172" s="3"/>
      <c r="AB172" s="13" t="e">
        <f t="shared" si="43"/>
        <v>#N/A</v>
      </c>
      <c r="AC172" s="13" t="e">
        <f t="shared" si="44"/>
        <v>#N/A</v>
      </c>
      <c r="AD172" s="13" t="e">
        <f t="shared" si="45"/>
        <v>#N/A</v>
      </c>
      <c r="AE172" s="13" t="e">
        <f t="shared" si="46"/>
        <v>#N/A</v>
      </c>
      <c r="AF172" s="13" t="e">
        <f t="shared" si="47"/>
        <v>#N/A</v>
      </c>
      <c r="AG172" s="13" t="e">
        <f t="shared" si="48"/>
        <v>#N/A</v>
      </c>
      <c r="AI172" s="11"/>
      <c r="AJ172" s="11"/>
      <c r="AK172" s="11"/>
      <c r="AL172" s="11"/>
      <c r="AM172" s="11"/>
      <c r="AN172" s="11"/>
      <c r="AO172" s="11"/>
      <c r="AP172" s="11"/>
      <c r="AQ172" s="11">
        <f t="shared" si="53"/>
        <v>163</v>
      </c>
      <c r="AR172" s="11">
        <f t="shared" si="53"/>
        <v>159</v>
      </c>
      <c r="AT172" s="107"/>
      <c r="BA172" s="11"/>
      <c r="BB172" s="11"/>
      <c r="BC172" s="11"/>
      <c r="BD172" s="11"/>
      <c r="BE172" s="11"/>
      <c r="BH172" s="11"/>
      <c r="BI172" s="11"/>
      <c r="BJ172" s="11"/>
      <c r="BK172" s="11"/>
      <c r="BL172" s="11"/>
      <c r="BM172" s="11"/>
      <c r="BN172" s="11"/>
    </row>
    <row r="173" spans="1:66" s="1" customFormat="1" x14ac:dyDescent="0.3">
      <c r="A173" s="11"/>
      <c r="B173" s="1" t="e">
        <f t="shared" si="42"/>
        <v>#N/A</v>
      </c>
      <c r="V173" s="1" t="str">
        <f t="shared" si="49"/>
        <v/>
      </c>
      <c r="W173" s="1" t="str">
        <f t="shared" si="50"/>
        <v/>
      </c>
      <c r="X173" s="1" t="str">
        <f t="shared" si="50"/>
        <v/>
      </c>
      <c r="Y173" s="1" t="str">
        <f t="shared" si="50"/>
        <v/>
      </c>
      <c r="Z173" s="1" t="e">
        <f t="shared" si="51"/>
        <v>#N/A</v>
      </c>
      <c r="AA173" s="3"/>
      <c r="AB173" s="13" t="e">
        <f t="shared" si="43"/>
        <v>#N/A</v>
      </c>
      <c r="AC173" s="13" t="e">
        <f t="shared" si="44"/>
        <v>#N/A</v>
      </c>
      <c r="AD173" s="13" t="e">
        <f t="shared" si="45"/>
        <v>#N/A</v>
      </c>
      <c r="AE173" s="13" t="e">
        <f t="shared" si="46"/>
        <v>#N/A</v>
      </c>
      <c r="AF173" s="13" t="e">
        <f t="shared" si="47"/>
        <v>#N/A</v>
      </c>
      <c r="AG173" s="13" t="e">
        <f t="shared" si="48"/>
        <v>#N/A</v>
      </c>
      <c r="AI173" s="11"/>
      <c r="AJ173" s="11"/>
      <c r="AK173" s="11"/>
      <c r="AL173" s="11"/>
      <c r="AM173" s="11"/>
      <c r="AN173" s="11"/>
      <c r="AO173" s="11"/>
      <c r="AP173" s="11"/>
      <c r="AQ173" s="11">
        <f t="shared" si="53"/>
        <v>164</v>
      </c>
      <c r="AR173" s="11">
        <f t="shared" si="53"/>
        <v>160</v>
      </c>
      <c r="AT173" s="107"/>
      <c r="BA173" s="11"/>
      <c r="BB173" s="11"/>
      <c r="BC173" s="11"/>
      <c r="BD173" s="11"/>
      <c r="BE173" s="11"/>
      <c r="BH173" s="11"/>
      <c r="BI173" s="11"/>
      <c r="BJ173" s="11"/>
      <c r="BK173" s="11"/>
      <c r="BL173" s="11"/>
      <c r="BM173" s="11"/>
      <c r="BN173" s="11"/>
    </row>
    <row r="174" spans="1:66" s="1" customFormat="1" x14ac:dyDescent="0.3">
      <c r="A174" s="11"/>
      <c r="B174" s="1" t="e">
        <f t="shared" si="42"/>
        <v>#N/A</v>
      </c>
      <c r="V174" s="1" t="str">
        <f t="shared" si="49"/>
        <v/>
      </c>
      <c r="W174" s="1" t="str">
        <f t="shared" si="50"/>
        <v/>
      </c>
      <c r="X174" s="1" t="str">
        <f t="shared" si="50"/>
        <v/>
      </c>
      <c r="Y174" s="1" t="str">
        <f t="shared" si="50"/>
        <v/>
      </c>
      <c r="Z174" s="1" t="e">
        <f t="shared" si="51"/>
        <v>#N/A</v>
      </c>
      <c r="AA174" s="3"/>
      <c r="AB174" s="13" t="e">
        <f t="shared" si="43"/>
        <v>#N/A</v>
      </c>
      <c r="AC174" s="13" t="e">
        <f t="shared" si="44"/>
        <v>#N/A</v>
      </c>
      <c r="AD174" s="13" t="e">
        <f t="shared" si="45"/>
        <v>#N/A</v>
      </c>
      <c r="AE174" s="13" t="e">
        <f t="shared" si="46"/>
        <v>#N/A</v>
      </c>
      <c r="AF174" s="13" t="e">
        <f t="shared" si="47"/>
        <v>#N/A</v>
      </c>
      <c r="AG174" s="13" t="e">
        <f t="shared" si="48"/>
        <v>#N/A</v>
      </c>
      <c r="AI174" s="11"/>
      <c r="AJ174" s="11"/>
      <c r="AK174" s="11"/>
      <c r="AL174" s="11"/>
      <c r="AM174" s="11"/>
      <c r="AN174" s="11"/>
      <c r="AO174" s="11"/>
      <c r="AP174" s="11"/>
      <c r="AQ174" s="11">
        <f t="shared" si="53"/>
        <v>165</v>
      </c>
      <c r="AR174" s="11">
        <f t="shared" si="53"/>
        <v>161</v>
      </c>
      <c r="AT174" s="107"/>
      <c r="BA174" s="11"/>
      <c r="BB174" s="11"/>
      <c r="BC174" s="11"/>
      <c r="BD174" s="11"/>
      <c r="BE174" s="11"/>
      <c r="BH174" s="11"/>
      <c r="BI174" s="11"/>
      <c r="BJ174" s="11"/>
      <c r="BK174" s="11"/>
      <c r="BL174" s="11"/>
      <c r="BM174" s="11"/>
      <c r="BN174" s="11"/>
    </row>
    <row r="175" spans="1:66" s="1" customFormat="1" x14ac:dyDescent="0.3">
      <c r="A175" s="11"/>
      <c r="B175" s="1" t="e">
        <f t="shared" si="42"/>
        <v>#N/A</v>
      </c>
      <c r="V175" s="1" t="str">
        <f t="shared" si="49"/>
        <v/>
      </c>
      <c r="W175" s="1" t="str">
        <f t="shared" si="50"/>
        <v/>
      </c>
      <c r="X175" s="1" t="str">
        <f t="shared" si="50"/>
        <v/>
      </c>
      <c r="Y175" s="1" t="str">
        <f t="shared" si="50"/>
        <v/>
      </c>
      <c r="Z175" s="1" t="e">
        <f t="shared" si="51"/>
        <v>#N/A</v>
      </c>
      <c r="AA175" s="3"/>
      <c r="AB175" s="13" t="e">
        <f t="shared" si="43"/>
        <v>#N/A</v>
      </c>
      <c r="AC175" s="13" t="e">
        <f t="shared" si="44"/>
        <v>#N/A</v>
      </c>
      <c r="AD175" s="13" t="e">
        <f t="shared" si="45"/>
        <v>#N/A</v>
      </c>
      <c r="AE175" s="13" t="e">
        <f t="shared" si="46"/>
        <v>#N/A</v>
      </c>
      <c r="AF175" s="13" t="e">
        <f t="shared" si="47"/>
        <v>#N/A</v>
      </c>
      <c r="AG175" s="13" t="e">
        <f t="shared" si="48"/>
        <v>#N/A</v>
      </c>
      <c r="AI175" s="11"/>
      <c r="AJ175" s="11"/>
      <c r="AK175" s="11"/>
      <c r="AL175" s="11"/>
      <c r="AM175" s="11"/>
      <c r="AN175" s="11"/>
      <c r="AO175" s="11"/>
      <c r="AP175" s="11"/>
      <c r="AQ175" s="11">
        <f t="shared" si="53"/>
        <v>166</v>
      </c>
      <c r="AR175" s="11">
        <f t="shared" si="53"/>
        <v>162</v>
      </c>
      <c r="AT175" s="107"/>
      <c r="BA175" s="11"/>
      <c r="BB175" s="11"/>
      <c r="BC175" s="11"/>
      <c r="BD175" s="11"/>
      <c r="BE175" s="11"/>
      <c r="BH175" s="11"/>
      <c r="BI175" s="11"/>
      <c r="BJ175" s="11"/>
      <c r="BK175" s="11"/>
      <c r="BL175" s="11"/>
      <c r="BM175" s="11"/>
      <c r="BN175" s="11"/>
    </row>
    <row r="176" spans="1:66" s="1" customFormat="1" x14ac:dyDescent="0.3">
      <c r="A176" s="11"/>
      <c r="B176" s="1" t="e">
        <f t="shared" si="42"/>
        <v>#N/A</v>
      </c>
      <c r="V176" s="1" t="str">
        <f t="shared" si="49"/>
        <v/>
      </c>
      <c r="W176" s="1" t="str">
        <f t="shared" si="50"/>
        <v/>
      </c>
      <c r="X176" s="1" t="str">
        <f t="shared" si="50"/>
        <v/>
      </c>
      <c r="Y176" s="1" t="str">
        <f t="shared" si="50"/>
        <v/>
      </c>
      <c r="Z176" s="1" t="e">
        <f t="shared" si="51"/>
        <v>#N/A</v>
      </c>
      <c r="AA176" s="3"/>
      <c r="AB176" s="13" t="e">
        <f t="shared" si="43"/>
        <v>#N/A</v>
      </c>
      <c r="AC176" s="13" t="e">
        <f t="shared" si="44"/>
        <v>#N/A</v>
      </c>
      <c r="AD176" s="13" t="e">
        <f t="shared" si="45"/>
        <v>#N/A</v>
      </c>
      <c r="AE176" s="13" t="e">
        <f t="shared" si="46"/>
        <v>#N/A</v>
      </c>
      <c r="AF176" s="13" t="e">
        <f t="shared" si="47"/>
        <v>#N/A</v>
      </c>
      <c r="AG176" s="13" t="e">
        <f t="shared" si="48"/>
        <v>#N/A</v>
      </c>
      <c r="AI176" s="11"/>
      <c r="AJ176" s="11"/>
      <c r="AK176" s="11"/>
      <c r="AL176" s="11"/>
      <c r="AM176" s="11"/>
      <c r="AN176" s="11"/>
      <c r="AO176" s="11"/>
      <c r="AP176" s="11"/>
      <c r="AQ176" s="11">
        <f t="shared" ref="AQ176:AR191" si="54">+AQ175+1</f>
        <v>167</v>
      </c>
      <c r="AR176" s="11">
        <f t="shared" si="54"/>
        <v>163</v>
      </c>
      <c r="AT176" s="107"/>
      <c r="BA176" s="11"/>
      <c r="BB176" s="11"/>
      <c r="BC176" s="11"/>
      <c r="BD176" s="11"/>
      <c r="BE176" s="11"/>
      <c r="BH176" s="11"/>
      <c r="BI176" s="11"/>
      <c r="BJ176" s="11"/>
      <c r="BK176" s="11"/>
      <c r="BL176" s="11"/>
      <c r="BM176" s="11"/>
      <c r="BN176" s="11"/>
    </row>
    <row r="177" spans="1:66" s="1" customFormat="1" x14ac:dyDescent="0.3">
      <c r="A177" s="11"/>
      <c r="B177" s="1" t="e">
        <f t="shared" si="42"/>
        <v>#N/A</v>
      </c>
      <c r="V177" s="1" t="str">
        <f t="shared" si="49"/>
        <v/>
      </c>
      <c r="W177" s="1" t="str">
        <f t="shared" si="50"/>
        <v/>
      </c>
      <c r="X177" s="1" t="str">
        <f t="shared" si="50"/>
        <v/>
      </c>
      <c r="Y177" s="1" t="str">
        <f t="shared" si="50"/>
        <v/>
      </c>
      <c r="Z177" s="1" t="e">
        <f t="shared" si="51"/>
        <v>#N/A</v>
      </c>
      <c r="AA177" s="3"/>
      <c r="AB177" s="13" t="e">
        <f t="shared" si="43"/>
        <v>#N/A</v>
      </c>
      <c r="AC177" s="13" t="e">
        <f t="shared" si="44"/>
        <v>#N/A</v>
      </c>
      <c r="AD177" s="13" t="e">
        <f t="shared" si="45"/>
        <v>#N/A</v>
      </c>
      <c r="AE177" s="13" t="e">
        <f t="shared" si="46"/>
        <v>#N/A</v>
      </c>
      <c r="AF177" s="13" t="e">
        <f t="shared" si="47"/>
        <v>#N/A</v>
      </c>
      <c r="AG177" s="13" t="e">
        <f t="shared" si="48"/>
        <v>#N/A</v>
      </c>
      <c r="AI177" s="11"/>
      <c r="AJ177" s="11"/>
      <c r="AK177" s="11"/>
      <c r="AL177" s="11"/>
      <c r="AM177" s="11"/>
      <c r="AN177" s="11"/>
      <c r="AO177" s="11"/>
      <c r="AP177" s="11"/>
      <c r="AQ177" s="11">
        <f t="shared" si="54"/>
        <v>168</v>
      </c>
      <c r="AR177" s="11">
        <f t="shared" si="54"/>
        <v>164</v>
      </c>
      <c r="AT177" s="107"/>
      <c r="BA177" s="11"/>
      <c r="BB177" s="11"/>
      <c r="BC177" s="11"/>
      <c r="BD177" s="11"/>
      <c r="BE177" s="11"/>
      <c r="BH177" s="11"/>
      <c r="BI177" s="11"/>
      <c r="BJ177" s="11"/>
      <c r="BK177" s="11"/>
      <c r="BL177" s="11"/>
      <c r="BM177" s="11"/>
      <c r="BN177" s="11"/>
    </row>
    <row r="178" spans="1:66" s="1" customFormat="1" x14ac:dyDescent="0.3">
      <c r="A178" s="11"/>
      <c r="B178" s="1" t="e">
        <f t="shared" si="42"/>
        <v>#N/A</v>
      </c>
      <c r="V178" s="1" t="str">
        <f t="shared" si="49"/>
        <v/>
      </c>
      <c r="W178" s="1" t="str">
        <f t="shared" si="50"/>
        <v/>
      </c>
      <c r="X178" s="1" t="str">
        <f t="shared" si="50"/>
        <v/>
      </c>
      <c r="Y178" s="1" t="str">
        <f t="shared" si="50"/>
        <v/>
      </c>
      <c r="Z178" s="1" t="e">
        <f t="shared" si="51"/>
        <v>#N/A</v>
      </c>
      <c r="AA178" s="3"/>
      <c r="AB178" s="13" t="e">
        <f t="shared" si="43"/>
        <v>#N/A</v>
      </c>
      <c r="AC178" s="13" t="e">
        <f t="shared" si="44"/>
        <v>#N/A</v>
      </c>
      <c r="AD178" s="13" t="e">
        <f t="shared" si="45"/>
        <v>#N/A</v>
      </c>
      <c r="AE178" s="13" t="e">
        <f t="shared" si="46"/>
        <v>#N/A</v>
      </c>
      <c r="AF178" s="13" t="e">
        <f t="shared" si="47"/>
        <v>#N/A</v>
      </c>
      <c r="AG178" s="13" t="e">
        <f t="shared" si="48"/>
        <v>#N/A</v>
      </c>
      <c r="AI178" s="11"/>
      <c r="AJ178" s="11"/>
      <c r="AK178" s="11"/>
      <c r="AL178" s="11"/>
      <c r="AM178" s="11"/>
      <c r="AN178" s="11"/>
      <c r="AO178" s="11"/>
      <c r="AP178" s="11"/>
      <c r="AQ178" s="11">
        <f t="shared" si="54"/>
        <v>169</v>
      </c>
      <c r="AR178" s="11">
        <f t="shared" si="54"/>
        <v>165</v>
      </c>
      <c r="AT178" s="107"/>
      <c r="BA178" s="11"/>
      <c r="BB178" s="11"/>
      <c r="BC178" s="11"/>
      <c r="BD178" s="11"/>
      <c r="BE178" s="11"/>
      <c r="BH178" s="11"/>
      <c r="BI178" s="11"/>
      <c r="BJ178" s="11"/>
      <c r="BK178" s="11"/>
      <c r="BL178" s="11"/>
      <c r="BM178" s="11"/>
      <c r="BN178" s="11"/>
    </row>
    <row r="179" spans="1:66" s="1" customFormat="1" x14ac:dyDescent="0.3">
      <c r="A179" s="11"/>
      <c r="B179" s="1" t="e">
        <f t="shared" si="42"/>
        <v>#N/A</v>
      </c>
      <c r="V179" s="1" t="str">
        <f t="shared" si="49"/>
        <v/>
      </c>
      <c r="W179" s="1" t="str">
        <f t="shared" si="50"/>
        <v/>
      </c>
      <c r="X179" s="1" t="str">
        <f t="shared" si="50"/>
        <v/>
      </c>
      <c r="Y179" s="1" t="str">
        <f t="shared" si="50"/>
        <v/>
      </c>
      <c r="Z179" s="1" t="e">
        <f t="shared" si="51"/>
        <v>#N/A</v>
      </c>
      <c r="AA179" s="3"/>
      <c r="AB179" s="13" t="e">
        <f t="shared" si="43"/>
        <v>#N/A</v>
      </c>
      <c r="AC179" s="13" t="e">
        <f t="shared" si="44"/>
        <v>#N/A</v>
      </c>
      <c r="AD179" s="13" t="e">
        <f t="shared" si="45"/>
        <v>#N/A</v>
      </c>
      <c r="AE179" s="13" t="e">
        <f t="shared" si="46"/>
        <v>#N/A</v>
      </c>
      <c r="AF179" s="13" t="e">
        <f t="shared" si="47"/>
        <v>#N/A</v>
      </c>
      <c r="AG179" s="13" t="e">
        <f t="shared" si="48"/>
        <v>#N/A</v>
      </c>
      <c r="AI179" s="11"/>
      <c r="AJ179" s="11"/>
      <c r="AK179" s="11"/>
      <c r="AL179" s="11"/>
      <c r="AM179" s="11"/>
      <c r="AN179" s="11"/>
      <c r="AO179" s="11"/>
      <c r="AP179" s="11"/>
      <c r="AQ179" s="11">
        <f t="shared" si="54"/>
        <v>170</v>
      </c>
      <c r="AR179" s="11">
        <f t="shared" si="54"/>
        <v>166</v>
      </c>
      <c r="AT179" s="107"/>
      <c r="BA179" s="11"/>
      <c r="BB179" s="11"/>
      <c r="BC179" s="11"/>
      <c r="BD179" s="11"/>
      <c r="BE179" s="11"/>
      <c r="BH179" s="11"/>
      <c r="BI179" s="11"/>
      <c r="BJ179" s="11"/>
      <c r="BK179" s="11"/>
      <c r="BL179" s="11"/>
      <c r="BM179" s="11"/>
      <c r="BN179" s="11"/>
    </row>
    <row r="180" spans="1:66" s="1" customFormat="1" x14ac:dyDescent="0.3">
      <c r="A180" s="11"/>
      <c r="B180" s="1" t="e">
        <f t="shared" si="42"/>
        <v>#N/A</v>
      </c>
      <c r="V180" s="1" t="str">
        <f t="shared" si="49"/>
        <v/>
      </c>
      <c r="W180" s="1" t="str">
        <f t="shared" si="50"/>
        <v/>
      </c>
      <c r="X180" s="1" t="str">
        <f t="shared" si="50"/>
        <v/>
      </c>
      <c r="Y180" s="1" t="str">
        <f t="shared" si="50"/>
        <v/>
      </c>
      <c r="Z180" s="1" t="e">
        <f t="shared" si="51"/>
        <v>#N/A</v>
      </c>
      <c r="AA180" s="3"/>
      <c r="AB180" s="13" t="e">
        <f t="shared" si="43"/>
        <v>#N/A</v>
      </c>
      <c r="AC180" s="13" t="e">
        <f t="shared" si="44"/>
        <v>#N/A</v>
      </c>
      <c r="AD180" s="13" t="e">
        <f t="shared" si="45"/>
        <v>#N/A</v>
      </c>
      <c r="AE180" s="13" t="e">
        <f t="shared" si="46"/>
        <v>#N/A</v>
      </c>
      <c r="AF180" s="13" t="e">
        <f t="shared" si="47"/>
        <v>#N/A</v>
      </c>
      <c r="AG180" s="13" t="e">
        <f t="shared" si="48"/>
        <v>#N/A</v>
      </c>
      <c r="AI180" s="11"/>
      <c r="AJ180" s="11"/>
      <c r="AK180" s="11"/>
      <c r="AL180" s="11"/>
      <c r="AM180" s="11"/>
      <c r="AN180" s="11"/>
      <c r="AO180" s="11"/>
      <c r="AP180" s="11"/>
      <c r="AQ180" s="11">
        <f t="shared" si="54"/>
        <v>171</v>
      </c>
      <c r="AR180" s="11">
        <f t="shared" si="54"/>
        <v>167</v>
      </c>
      <c r="AT180" s="107"/>
      <c r="BA180" s="11"/>
      <c r="BB180" s="11"/>
      <c r="BC180" s="11"/>
      <c r="BD180" s="11"/>
      <c r="BE180" s="11"/>
      <c r="BH180" s="11"/>
      <c r="BI180" s="11"/>
      <c r="BJ180" s="11"/>
      <c r="BK180" s="11"/>
      <c r="BL180" s="11"/>
      <c r="BM180" s="11"/>
      <c r="BN180" s="11"/>
    </row>
    <row r="181" spans="1:66" s="1" customFormat="1" x14ac:dyDescent="0.3">
      <c r="A181" s="11"/>
      <c r="B181" s="1" t="e">
        <f t="shared" si="42"/>
        <v>#N/A</v>
      </c>
      <c r="V181" s="1" t="str">
        <f t="shared" si="49"/>
        <v/>
      </c>
      <c r="W181" s="1" t="str">
        <f t="shared" si="50"/>
        <v/>
      </c>
      <c r="X181" s="1" t="str">
        <f t="shared" si="50"/>
        <v/>
      </c>
      <c r="Y181" s="1" t="str">
        <f t="shared" si="50"/>
        <v/>
      </c>
      <c r="Z181" s="1" t="e">
        <f t="shared" si="51"/>
        <v>#N/A</v>
      </c>
      <c r="AA181" s="3"/>
      <c r="AB181" s="13" t="e">
        <f t="shared" si="43"/>
        <v>#N/A</v>
      </c>
      <c r="AC181" s="13" t="e">
        <f t="shared" si="44"/>
        <v>#N/A</v>
      </c>
      <c r="AD181" s="13" t="e">
        <f t="shared" si="45"/>
        <v>#N/A</v>
      </c>
      <c r="AE181" s="13" t="e">
        <f t="shared" si="46"/>
        <v>#N/A</v>
      </c>
      <c r="AF181" s="13" t="e">
        <f t="shared" si="47"/>
        <v>#N/A</v>
      </c>
      <c r="AG181" s="13" t="e">
        <f t="shared" si="48"/>
        <v>#N/A</v>
      </c>
      <c r="AI181" s="11"/>
      <c r="AJ181" s="11"/>
      <c r="AK181" s="11"/>
      <c r="AL181" s="11"/>
      <c r="AM181" s="11"/>
      <c r="AN181" s="11"/>
      <c r="AO181" s="11"/>
      <c r="AP181" s="11"/>
      <c r="AQ181" s="11">
        <f t="shared" si="54"/>
        <v>172</v>
      </c>
      <c r="AR181" s="11">
        <f t="shared" si="54"/>
        <v>168</v>
      </c>
      <c r="AT181" s="107"/>
      <c r="BA181" s="11"/>
      <c r="BB181" s="11"/>
      <c r="BC181" s="11"/>
      <c r="BD181" s="11"/>
      <c r="BE181" s="11"/>
      <c r="BH181" s="11"/>
      <c r="BI181" s="11"/>
      <c r="BJ181" s="11"/>
      <c r="BK181" s="11"/>
      <c r="BL181" s="11"/>
      <c r="BM181" s="11"/>
      <c r="BN181" s="11"/>
    </row>
    <row r="182" spans="1:66" s="1" customFormat="1" x14ac:dyDescent="0.3">
      <c r="A182" s="11"/>
      <c r="B182" s="1" t="e">
        <f t="shared" si="42"/>
        <v>#N/A</v>
      </c>
      <c r="V182" s="1" t="str">
        <f t="shared" si="49"/>
        <v/>
      </c>
      <c r="W182" s="1" t="str">
        <f t="shared" si="50"/>
        <v/>
      </c>
      <c r="X182" s="1" t="str">
        <f t="shared" si="50"/>
        <v/>
      </c>
      <c r="Y182" s="1" t="str">
        <f t="shared" si="50"/>
        <v/>
      </c>
      <c r="Z182" s="1" t="e">
        <f t="shared" si="51"/>
        <v>#N/A</v>
      </c>
      <c r="AA182" s="3"/>
      <c r="AB182" s="13" t="e">
        <f t="shared" si="43"/>
        <v>#N/A</v>
      </c>
      <c r="AC182" s="13" t="e">
        <f t="shared" si="44"/>
        <v>#N/A</v>
      </c>
      <c r="AD182" s="13" t="e">
        <f t="shared" si="45"/>
        <v>#N/A</v>
      </c>
      <c r="AE182" s="13" t="e">
        <f t="shared" si="46"/>
        <v>#N/A</v>
      </c>
      <c r="AF182" s="13" t="e">
        <f t="shared" si="47"/>
        <v>#N/A</v>
      </c>
      <c r="AG182" s="13" t="e">
        <f t="shared" si="48"/>
        <v>#N/A</v>
      </c>
      <c r="AI182" s="11"/>
      <c r="AJ182" s="11"/>
      <c r="AK182" s="11"/>
      <c r="AL182" s="11"/>
      <c r="AM182" s="11"/>
      <c r="AN182" s="11"/>
      <c r="AO182" s="11"/>
      <c r="AP182" s="11"/>
      <c r="AQ182" s="11">
        <f t="shared" si="54"/>
        <v>173</v>
      </c>
      <c r="AR182" s="11">
        <f t="shared" si="54"/>
        <v>169</v>
      </c>
      <c r="AT182" s="107"/>
      <c r="BA182" s="11"/>
      <c r="BB182" s="11"/>
      <c r="BC182" s="11"/>
      <c r="BD182" s="11"/>
      <c r="BE182" s="11"/>
      <c r="BH182" s="11"/>
      <c r="BI182" s="11"/>
      <c r="BJ182" s="11"/>
      <c r="BK182" s="11"/>
      <c r="BL182" s="11"/>
      <c r="BM182" s="11"/>
      <c r="BN182" s="11"/>
    </row>
    <row r="183" spans="1:66" s="1" customFormat="1" x14ac:dyDescent="0.3">
      <c r="A183" s="11"/>
      <c r="B183" s="1" t="e">
        <f t="shared" si="42"/>
        <v>#N/A</v>
      </c>
      <c r="V183" s="1" t="str">
        <f t="shared" si="49"/>
        <v/>
      </c>
      <c r="W183" s="1" t="str">
        <f t="shared" si="50"/>
        <v/>
      </c>
      <c r="X183" s="1" t="str">
        <f t="shared" si="50"/>
        <v/>
      </c>
      <c r="Y183" s="1" t="str">
        <f t="shared" si="50"/>
        <v/>
      </c>
      <c r="Z183" s="1" t="e">
        <f t="shared" si="51"/>
        <v>#N/A</v>
      </c>
      <c r="AA183" s="3"/>
      <c r="AB183" s="13" t="e">
        <f t="shared" si="43"/>
        <v>#N/A</v>
      </c>
      <c r="AC183" s="13" t="e">
        <f t="shared" si="44"/>
        <v>#N/A</v>
      </c>
      <c r="AD183" s="13" t="e">
        <f t="shared" si="45"/>
        <v>#N/A</v>
      </c>
      <c r="AE183" s="13" t="e">
        <f t="shared" si="46"/>
        <v>#N/A</v>
      </c>
      <c r="AF183" s="13" t="e">
        <f t="shared" si="47"/>
        <v>#N/A</v>
      </c>
      <c r="AG183" s="13" t="e">
        <f t="shared" si="48"/>
        <v>#N/A</v>
      </c>
      <c r="AI183" s="11"/>
      <c r="AJ183" s="11"/>
      <c r="AK183" s="11"/>
      <c r="AL183" s="11"/>
      <c r="AM183" s="11"/>
      <c r="AN183" s="11"/>
      <c r="AO183" s="11"/>
      <c r="AP183" s="11"/>
      <c r="AQ183" s="11">
        <f t="shared" si="54"/>
        <v>174</v>
      </c>
      <c r="AR183" s="11">
        <f t="shared" si="54"/>
        <v>170</v>
      </c>
      <c r="AT183" s="107"/>
      <c r="BA183" s="11"/>
      <c r="BB183" s="11"/>
      <c r="BC183" s="11"/>
      <c r="BD183" s="11"/>
      <c r="BE183" s="11"/>
      <c r="BH183" s="11"/>
      <c r="BI183" s="11"/>
      <c r="BJ183" s="11"/>
      <c r="BK183" s="11"/>
      <c r="BL183" s="11"/>
      <c r="BM183" s="11"/>
      <c r="BN183" s="11"/>
    </row>
    <row r="184" spans="1:66" s="1" customFormat="1" x14ac:dyDescent="0.3">
      <c r="A184" s="11"/>
      <c r="B184" s="1" t="e">
        <f t="shared" si="42"/>
        <v>#N/A</v>
      </c>
      <c r="V184" s="1" t="str">
        <f t="shared" si="49"/>
        <v/>
      </c>
      <c r="W184" s="1" t="str">
        <f t="shared" si="50"/>
        <v/>
      </c>
      <c r="X184" s="1" t="str">
        <f t="shared" si="50"/>
        <v/>
      </c>
      <c r="Y184" s="1" t="str">
        <f t="shared" si="50"/>
        <v/>
      </c>
      <c r="Z184" s="1" t="e">
        <f t="shared" si="51"/>
        <v>#N/A</v>
      </c>
      <c r="AA184" s="3"/>
      <c r="AB184" s="13" t="e">
        <f t="shared" si="43"/>
        <v>#N/A</v>
      </c>
      <c r="AC184" s="13" t="e">
        <f t="shared" si="44"/>
        <v>#N/A</v>
      </c>
      <c r="AD184" s="13" t="e">
        <f t="shared" si="45"/>
        <v>#N/A</v>
      </c>
      <c r="AE184" s="13" t="e">
        <f t="shared" si="46"/>
        <v>#N/A</v>
      </c>
      <c r="AF184" s="13" t="e">
        <f t="shared" si="47"/>
        <v>#N/A</v>
      </c>
      <c r="AG184" s="13" t="e">
        <f t="shared" si="48"/>
        <v>#N/A</v>
      </c>
      <c r="AI184" s="11"/>
      <c r="AJ184" s="11"/>
      <c r="AK184" s="11"/>
      <c r="AL184" s="11"/>
      <c r="AM184" s="11"/>
      <c r="AN184" s="11"/>
      <c r="AO184" s="11"/>
      <c r="AP184" s="11"/>
      <c r="AQ184" s="11">
        <f t="shared" si="54"/>
        <v>175</v>
      </c>
      <c r="AR184" s="11">
        <f t="shared" si="54"/>
        <v>171</v>
      </c>
      <c r="AT184" s="107"/>
      <c r="BA184" s="11"/>
      <c r="BB184" s="11"/>
      <c r="BC184" s="11"/>
      <c r="BD184" s="11"/>
      <c r="BE184" s="11"/>
      <c r="BH184" s="11"/>
      <c r="BI184" s="11"/>
      <c r="BJ184" s="11"/>
      <c r="BK184" s="11"/>
      <c r="BL184" s="11"/>
      <c r="BM184" s="11"/>
      <c r="BN184" s="11"/>
    </row>
    <row r="185" spans="1:66" s="1" customFormat="1" x14ac:dyDescent="0.3">
      <c r="A185" s="11"/>
      <c r="B185" s="1" t="e">
        <f t="shared" si="42"/>
        <v>#N/A</v>
      </c>
      <c r="V185" s="1" t="str">
        <f t="shared" si="49"/>
        <v/>
      </c>
      <c r="W185" s="1" t="str">
        <f t="shared" si="50"/>
        <v/>
      </c>
      <c r="X185" s="1" t="str">
        <f t="shared" si="50"/>
        <v/>
      </c>
      <c r="Y185" s="1" t="str">
        <f t="shared" si="50"/>
        <v/>
      </c>
      <c r="Z185" s="1" t="e">
        <f t="shared" si="51"/>
        <v>#N/A</v>
      </c>
      <c r="AA185" s="3"/>
      <c r="AB185" s="13" t="e">
        <f t="shared" si="43"/>
        <v>#N/A</v>
      </c>
      <c r="AC185" s="13" t="e">
        <f t="shared" si="44"/>
        <v>#N/A</v>
      </c>
      <c r="AD185" s="13" t="e">
        <f t="shared" si="45"/>
        <v>#N/A</v>
      </c>
      <c r="AE185" s="13" t="e">
        <f t="shared" si="46"/>
        <v>#N/A</v>
      </c>
      <c r="AF185" s="13" t="e">
        <f t="shared" si="47"/>
        <v>#N/A</v>
      </c>
      <c r="AG185" s="13" t="e">
        <f t="shared" si="48"/>
        <v>#N/A</v>
      </c>
      <c r="AI185" s="11"/>
      <c r="AJ185" s="11"/>
      <c r="AK185" s="11"/>
      <c r="AL185" s="11"/>
      <c r="AM185" s="11"/>
      <c r="AN185" s="11"/>
      <c r="AO185" s="11"/>
      <c r="AP185" s="11"/>
      <c r="AQ185" s="11">
        <f t="shared" si="54"/>
        <v>176</v>
      </c>
      <c r="AR185" s="11">
        <f t="shared" si="54"/>
        <v>172</v>
      </c>
      <c r="AT185" s="107"/>
      <c r="BA185" s="11"/>
      <c r="BB185" s="11"/>
      <c r="BC185" s="11"/>
      <c r="BD185" s="11"/>
      <c r="BE185" s="11"/>
      <c r="BH185" s="11"/>
      <c r="BI185" s="11"/>
      <c r="BJ185" s="11"/>
      <c r="BK185" s="11"/>
      <c r="BL185" s="11"/>
      <c r="BM185" s="11"/>
      <c r="BN185" s="11"/>
    </row>
    <row r="186" spans="1:66" s="1" customFormat="1" x14ac:dyDescent="0.3">
      <c r="A186" s="11"/>
      <c r="B186" s="1" t="e">
        <f t="shared" si="42"/>
        <v>#N/A</v>
      </c>
      <c r="V186" s="1" t="str">
        <f t="shared" si="49"/>
        <v/>
      </c>
      <c r="W186" s="1" t="str">
        <f t="shared" si="50"/>
        <v/>
      </c>
      <c r="X186" s="1" t="str">
        <f t="shared" si="50"/>
        <v/>
      </c>
      <c r="Y186" s="1" t="str">
        <f t="shared" si="50"/>
        <v/>
      </c>
      <c r="Z186" s="1" t="e">
        <f t="shared" si="51"/>
        <v>#N/A</v>
      </c>
      <c r="AA186" s="3"/>
      <c r="AB186" s="13" t="e">
        <f t="shared" si="43"/>
        <v>#N/A</v>
      </c>
      <c r="AC186" s="13" t="e">
        <f t="shared" si="44"/>
        <v>#N/A</v>
      </c>
      <c r="AD186" s="13" t="e">
        <f t="shared" si="45"/>
        <v>#N/A</v>
      </c>
      <c r="AE186" s="13" t="e">
        <f t="shared" si="46"/>
        <v>#N/A</v>
      </c>
      <c r="AF186" s="13" t="e">
        <f t="shared" si="47"/>
        <v>#N/A</v>
      </c>
      <c r="AG186" s="13" t="e">
        <f t="shared" si="48"/>
        <v>#N/A</v>
      </c>
      <c r="AI186" s="11"/>
      <c r="AJ186" s="11"/>
      <c r="AK186" s="11"/>
      <c r="AL186" s="11"/>
      <c r="AM186" s="11"/>
      <c r="AN186" s="11"/>
      <c r="AO186" s="11"/>
      <c r="AP186" s="11"/>
      <c r="AQ186" s="11">
        <f t="shared" si="54"/>
        <v>177</v>
      </c>
      <c r="AR186" s="11">
        <f t="shared" si="54"/>
        <v>173</v>
      </c>
      <c r="AT186" s="107"/>
      <c r="BA186" s="11"/>
      <c r="BB186" s="11"/>
      <c r="BC186" s="11"/>
      <c r="BD186" s="11"/>
      <c r="BE186" s="11"/>
      <c r="BH186" s="11"/>
      <c r="BI186" s="11"/>
      <c r="BJ186" s="11"/>
      <c r="BK186" s="11"/>
      <c r="BL186" s="11"/>
      <c r="BM186" s="11"/>
      <c r="BN186" s="11"/>
    </row>
    <row r="187" spans="1:66" s="1" customFormat="1" x14ac:dyDescent="0.3">
      <c r="A187" s="11"/>
      <c r="B187" s="1" t="e">
        <f t="shared" si="42"/>
        <v>#N/A</v>
      </c>
      <c r="V187" s="1" t="str">
        <f t="shared" si="49"/>
        <v/>
      </c>
      <c r="W187" s="1" t="str">
        <f t="shared" si="50"/>
        <v/>
      </c>
      <c r="X187" s="1" t="str">
        <f t="shared" si="50"/>
        <v/>
      </c>
      <c r="Y187" s="1" t="str">
        <f t="shared" si="50"/>
        <v/>
      </c>
      <c r="Z187" s="1" t="e">
        <f t="shared" si="51"/>
        <v>#N/A</v>
      </c>
      <c r="AA187" s="3"/>
      <c r="AB187" s="13" t="e">
        <f t="shared" si="43"/>
        <v>#N/A</v>
      </c>
      <c r="AC187" s="13" t="e">
        <f t="shared" si="44"/>
        <v>#N/A</v>
      </c>
      <c r="AD187" s="13" t="e">
        <f t="shared" si="45"/>
        <v>#N/A</v>
      </c>
      <c r="AE187" s="13" t="e">
        <f t="shared" si="46"/>
        <v>#N/A</v>
      </c>
      <c r="AF187" s="13" t="e">
        <f t="shared" si="47"/>
        <v>#N/A</v>
      </c>
      <c r="AG187" s="13" t="e">
        <f t="shared" si="48"/>
        <v>#N/A</v>
      </c>
      <c r="AI187" s="11"/>
      <c r="AJ187" s="11"/>
      <c r="AK187" s="11"/>
      <c r="AL187" s="11"/>
      <c r="AM187" s="11"/>
      <c r="AN187" s="11"/>
      <c r="AO187" s="11"/>
      <c r="AP187" s="11"/>
      <c r="AQ187" s="11">
        <f t="shared" si="54"/>
        <v>178</v>
      </c>
      <c r="AR187" s="11">
        <f t="shared" si="54"/>
        <v>174</v>
      </c>
      <c r="AT187" s="107"/>
      <c r="BA187" s="11"/>
      <c r="BB187" s="11"/>
      <c r="BC187" s="11"/>
      <c r="BD187" s="11"/>
      <c r="BE187" s="11"/>
      <c r="BH187" s="11"/>
      <c r="BI187" s="11"/>
      <c r="BJ187" s="11"/>
      <c r="BK187" s="11"/>
      <c r="BL187" s="11"/>
      <c r="BM187" s="11"/>
      <c r="BN187" s="11"/>
    </row>
    <row r="188" spans="1:66" s="1" customFormat="1" x14ac:dyDescent="0.3">
      <c r="A188" s="11"/>
      <c r="B188" s="1" t="e">
        <f t="shared" si="42"/>
        <v>#N/A</v>
      </c>
      <c r="V188" s="1" t="str">
        <f t="shared" si="49"/>
        <v/>
      </c>
      <c r="W188" s="1" t="str">
        <f t="shared" si="50"/>
        <v/>
      </c>
      <c r="X188" s="1" t="str">
        <f t="shared" si="50"/>
        <v/>
      </c>
      <c r="Y188" s="1" t="str">
        <f t="shared" si="50"/>
        <v/>
      </c>
      <c r="Z188" s="1" t="e">
        <f t="shared" si="51"/>
        <v>#N/A</v>
      </c>
      <c r="AA188" s="3"/>
      <c r="AB188" s="13" t="e">
        <f t="shared" si="43"/>
        <v>#N/A</v>
      </c>
      <c r="AC188" s="13" t="e">
        <f t="shared" si="44"/>
        <v>#N/A</v>
      </c>
      <c r="AD188" s="13" t="e">
        <f t="shared" si="45"/>
        <v>#N/A</v>
      </c>
      <c r="AE188" s="13" t="e">
        <f t="shared" si="46"/>
        <v>#N/A</v>
      </c>
      <c r="AF188" s="13" t="e">
        <f t="shared" si="47"/>
        <v>#N/A</v>
      </c>
      <c r="AG188" s="13" t="e">
        <f t="shared" si="48"/>
        <v>#N/A</v>
      </c>
      <c r="AI188" s="11"/>
      <c r="AJ188" s="11"/>
      <c r="AK188" s="11"/>
      <c r="AL188" s="11"/>
      <c r="AM188" s="11"/>
      <c r="AN188" s="11"/>
      <c r="AO188" s="11"/>
      <c r="AP188" s="11"/>
      <c r="AQ188" s="11">
        <f t="shared" si="54"/>
        <v>179</v>
      </c>
      <c r="AR188" s="11">
        <f t="shared" si="54"/>
        <v>175</v>
      </c>
      <c r="AT188" s="107"/>
      <c r="BA188" s="11"/>
      <c r="BB188" s="11"/>
      <c r="BC188" s="11"/>
      <c r="BD188" s="11"/>
      <c r="BE188" s="11"/>
      <c r="BH188" s="11"/>
      <c r="BI188" s="11"/>
      <c r="BJ188" s="11"/>
      <c r="BK188" s="11"/>
      <c r="BL188" s="11"/>
      <c r="BM188" s="11"/>
      <c r="BN188" s="11"/>
    </row>
    <row r="189" spans="1:66" s="1" customFormat="1" x14ac:dyDescent="0.3">
      <c r="A189" s="11"/>
      <c r="B189" s="1" t="e">
        <f t="shared" si="42"/>
        <v>#N/A</v>
      </c>
      <c r="V189" s="1" t="str">
        <f t="shared" si="49"/>
        <v/>
      </c>
      <c r="W189" s="1" t="str">
        <f t="shared" si="50"/>
        <v/>
      </c>
      <c r="X189" s="1" t="str">
        <f t="shared" si="50"/>
        <v/>
      </c>
      <c r="Y189" s="1" t="str">
        <f t="shared" si="50"/>
        <v/>
      </c>
      <c r="Z189" s="1" t="e">
        <f t="shared" si="51"/>
        <v>#N/A</v>
      </c>
      <c r="AA189" s="3"/>
      <c r="AB189" s="13" t="e">
        <f t="shared" si="43"/>
        <v>#N/A</v>
      </c>
      <c r="AC189" s="13" t="e">
        <f t="shared" si="44"/>
        <v>#N/A</v>
      </c>
      <c r="AD189" s="13" t="e">
        <f t="shared" si="45"/>
        <v>#N/A</v>
      </c>
      <c r="AE189" s="13" t="e">
        <f t="shared" si="46"/>
        <v>#N/A</v>
      </c>
      <c r="AF189" s="13" t="e">
        <f t="shared" si="47"/>
        <v>#N/A</v>
      </c>
      <c r="AG189" s="13" t="e">
        <f t="shared" si="48"/>
        <v>#N/A</v>
      </c>
      <c r="AI189" s="11"/>
      <c r="AJ189" s="11"/>
      <c r="AK189" s="11"/>
      <c r="AL189" s="11"/>
      <c r="AM189" s="11"/>
      <c r="AN189" s="11"/>
      <c r="AO189" s="11"/>
      <c r="AP189" s="11"/>
      <c r="AQ189" s="11">
        <f t="shared" si="54"/>
        <v>180</v>
      </c>
      <c r="AR189" s="11">
        <f t="shared" si="54"/>
        <v>176</v>
      </c>
      <c r="AT189" s="107"/>
      <c r="BA189" s="11"/>
      <c r="BB189" s="11"/>
      <c r="BC189" s="11"/>
      <c r="BD189" s="11"/>
      <c r="BE189" s="11"/>
      <c r="BH189" s="11"/>
      <c r="BI189" s="11"/>
      <c r="BJ189" s="11"/>
      <c r="BK189" s="11"/>
      <c r="BL189" s="11"/>
      <c r="BM189" s="11"/>
      <c r="BN189" s="11"/>
    </row>
    <row r="190" spans="1:66" s="1" customFormat="1" x14ac:dyDescent="0.3">
      <c r="A190" s="11"/>
      <c r="B190" s="1" t="e">
        <f t="shared" si="42"/>
        <v>#N/A</v>
      </c>
      <c r="V190" s="1" t="str">
        <f t="shared" si="49"/>
        <v/>
      </c>
      <c r="W190" s="1" t="str">
        <f t="shared" si="50"/>
        <v/>
      </c>
      <c r="X190" s="1" t="str">
        <f t="shared" si="50"/>
        <v/>
      </c>
      <c r="Y190" s="1" t="str">
        <f t="shared" si="50"/>
        <v/>
      </c>
      <c r="Z190" s="1" t="e">
        <f t="shared" si="51"/>
        <v>#N/A</v>
      </c>
      <c r="AA190" s="3"/>
      <c r="AB190" s="13" t="e">
        <f t="shared" si="43"/>
        <v>#N/A</v>
      </c>
      <c r="AC190" s="13" t="e">
        <f t="shared" si="44"/>
        <v>#N/A</v>
      </c>
      <c r="AD190" s="13" t="e">
        <f t="shared" si="45"/>
        <v>#N/A</v>
      </c>
      <c r="AE190" s="13" t="e">
        <f t="shared" si="46"/>
        <v>#N/A</v>
      </c>
      <c r="AF190" s="13" t="e">
        <f t="shared" si="47"/>
        <v>#N/A</v>
      </c>
      <c r="AG190" s="13" t="e">
        <f t="shared" si="48"/>
        <v>#N/A</v>
      </c>
      <c r="AI190" s="11"/>
      <c r="AJ190" s="11"/>
      <c r="AK190" s="11"/>
      <c r="AL190" s="11"/>
      <c r="AM190" s="11"/>
      <c r="AN190" s="11"/>
      <c r="AO190" s="11"/>
      <c r="AP190" s="11"/>
      <c r="AQ190" s="11">
        <f t="shared" si="54"/>
        <v>181</v>
      </c>
      <c r="AR190" s="11">
        <f t="shared" si="54"/>
        <v>177</v>
      </c>
      <c r="AT190" s="107"/>
      <c r="BA190" s="11"/>
      <c r="BB190" s="11"/>
      <c r="BC190" s="11"/>
      <c r="BD190" s="11"/>
      <c r="BE190" s="11"/>
      <c r="BH190" s="11"/>
      <c r="BI190" s="11"/>
      <c r="BJ190" s="11"/>
      <c r="BK190" s="11"/>
      <c r="BL190" s="11"/>
      <c r="BM190" s="11"/>
      <c r="BN190" s="11"/>
    </row>
    <row r="191" spans="1:66" s="1" customFormat="1" x14ac:dyDescent="0.3">
      <c r="A191" s="11"/>
      <c r="B191" s="1" t="e">
        <f t="shared" si="42"/>
        <v>#N/A</v>
      </c>
      <c r="V191" s="1" t="str">
        <f t="shared" si="49"/>
        <v/>
      </c>
      <c r="W191" s="1" t="str">
        <f t="shared" si="50"/>
        <v/>
      </c>
      <c r="X191" s="1" t="str">
        <f t="shared" si="50"/>
        <v/>
      </c>
      <c r="Y191" s="1" t="str">
        <f t="shared" si="50"/>
        <v/>
      </c>
      <c r="Z191" s="1" t="e">
        <f t="shared" si="51"/>
        <v>#N/A</v>
      </c>
      <c r="AA191" s="3"/>
      <c r="AB191" s="13" t="e">
        <f t="shared" si="43"/>
        <v>#N/A</v>
      </c>
      <c r="AC191" s="13" t="e">
        <f t="shared" si="44"/>
        <v>#N/A</v>
      </c>
      <c r="AD191" s="13" t="e">
        <f t="shared" si="45"/>
        <v>#N/A</v>
      </c>
      <c r="AE191" s="13" t="e">
        <f t="shared" si="46"/>
        <v>#N/A</v>
      </c>
      <c r="AF191" s="13" t="e">
        <f t="shared" si="47"/>
        <v>#N/A</v>
      </c>
      <c r="AG191" s="13" t="e">
        <f t="shared" si="48"/>
        <v>#N/A</v>
      </c>
      <c r="AI191" s="11"/>
      <c r="AJ191" s="11"/>
      <c r="AK191" s="11"/>
      <c r="AL191" s="11"/>
      <c r="AM191" s="11"/>
      <c r="AN191" s="11"/>
      <c r="AO191" s="11"/>
      <c r="AP191" s="11"/>
      <c r="AQ191" s="11">
        <f t="shared" si="54"/>
        <v>182</v>
      </c>
      <c r="AR191" s="11">
        <f t="shared" si="54"/>
        <v>178</v>
      </c>
      <c r="AT191" s="107"/>
      <c r="BA191" s="11"/>
      <c r="BB191" s="11"/>
      <c r="BC191" s="11"/>
      <c r="BD191" s="11"/>
      <c r="BE191" s="11"/>
      <c r="BH191" s="11"/>
      <c r="BI191" s="11"/>
      <c r="BJ191" s="11"/>
      <c r="BK191" s="11"/>
      <c r="BL191" s="11"/>
      <c r="BM191" s="11"/>
      <c r="BN191" s="11"/>
    </row>
    <row r="192" spans="1:66" s="1" customFormat="1" x14ac:dyDescent="0.3">
      <c r="A192" s="11"/>
      <c r="B192" s="1" t="e">
        <f t="shared" si="42"/>
        <v>#N/A</v>
      </c>
      <c r="V192" s="1" t="str">
        <f t="shared" si="49"/>
        <v/>
      </c>
      <c r="W192" s="1" t="str">
        <f t="shared" si="50"/>
        <v/>
      </c>
      <c r="X192" s="1" t="str">
        <f t="shared" si="50"/>
        <v/>
      </c>
      <c r="Y192" s="1" t="str">
        <f t="shared" si="50"/>
        <v/>
      </c>
      <c r="Z192" s="1" t="e">
        <f t="shared" si="51"/>
        <v>#N/A</v>
      </c>
      <c r="AA192" s="3"/>
      <c r="AB192" s="13" t="e">
        <f t="shared" si="43"/>
        <v>#N/A</v>
      </c>
      <c r="AC192" s="13" t="e">
        <f t="shared" si="44"/>
        <v>#N/A</v>
      </c>
      <c r="AD192" s="13" t="e">
        <f t="shared" si="45"/>
        <v>#N/A</v>
      </c>
      <c r="AE192" s="13" t="e">
        <f t="shared" si="46"/>
        <v>#N/A</v>
      </c>
      <c r="AF192" s="13" t="e">
        <f t="shared" si="47"/>
        <v>#N/A</v>
      </c>
      <c r="AG192" s="13" t="e">
        <f t="shared" si="48"/>
        <v>#N/A</v>
      </c>
      <c r="AI192" s="11"/>
      <c r="AJ192" s="11"/>
      <c r="AK192" s="11"/>
      <c r="AL192" s="11"/>
      <c r="AM192" s="11"/>
      <c r="AN192" s="11"/>
      <c r="AO192" s="11"/>
      <c r="AP192" s="11"/>
      <c r="AQ192" s="11">
        <f t="shared" ref="AQ192:AR196" si="55">+AQ191+1</f>
        <v>183</v>
      </c>
      <c r="AR192" s="11">
        <f t="shared" si="55"/>
        <v>179</v>
      </c>
      <c r="AT192" s="107"/>
      <c r="BA192" s="11"/>
      <c r="BB192" s="11"/>
      <c r="BC192" s="11"/>
      <c r="BD192" s="11"/>
      <c r="BE192" s="11"/>
      <c r="BH192" s="11"/>
      <c r="BI192" s="11"/>
      <c r="BJ192" s="11"/>
      <c r="BK192" s="11"/>
      <c r="BL192" s="11"/>
      <c r="BM192" s="11"/>
      <c r="BN192" s="11"/>
    </row>
    <row r="193" spans="1:66" s="1" customFormat="1" x14ac:dyDescent="0.3">
      <c r="A193" s="11"/>
      <c r="B193" s="1" t="e">
        <f t="shared" si="42"/>
        <v>#N/A</v>
      </c>
      <c r="V193" s="1" t="str">
        <f t="shared" si="49"/>
        <v/>
      </c>
      <c r="W193" s="1" t="str">
        <f t="shared" si="50"/>
        <v/>
      </c>
      <c r="X193" s="1" t="str">
        <f t="shared" si="50"/>
        <v/>
      </c>
      <c r="Y193" s="1" t="str">
        <f t="shared" si="50"/>
        <v/>
      </c>
      <c r="Z193" s="1" t="e">
        <f t="shared" si="51"/>
        <v>#N/A</v>
      </c>
      <c r="AA193" s="3"/>
      <c r="AB193" s="13" t="e">
        <f t="shared" si="43"/>
        <v>#N/A</v>
      </c>
      <c r="AC193" s="13" t="e">
        <f t="shared" si="44"/>
        <v>#N/A</v>
      </c>
      <c r="AD193" s="13" t="e">
        <f t="shared" si="45"/>
        <v>#N/A</v>
      </c>
      <c r="AE193" s="13" t="e">
        <f t="shared" si="46"/>
        <v>#N/A</v>
      </c>
      <c r="AF193" s="13" t="e">
        <f t="shared" si="47"/>
        <v>#N/A</v>
      </c>
      <c r="AG193" s="13" t="e">
        <f t="shared" si="48"/>
        <v>#N/A</v>
      </c>
      <c r="AI193" s="11"/>
      <c r="AJ193" s="11"/>
      <c r="AK193" s="11"/>
      <c r="AL193" s="11"/>
      <c r="AM193" s="11"/>
      <c r="AN193" s="11"/>
      <c r="AO193" s="11"/>
      <c r="AP193" s="11"/>
      <c r="AQ193" s="11">
        <f t="shared" si="55"/>
        <v>184</v>
      </c>
      <c r="AR193" s="11">
        <f t="shared" si="55"/>
        <v>180</v>
      </c>
      <c r="AT193" s="107"/>
      <c r="BA193" s="11"/>
      <c r="BB193" s="11"/>
      <c r="BC193" s="11"/>
      <c r="BD193" s="11"/>
      <c r="BE193" s="11"/>
      <c r="BH193" s="11"/>
      <c r="BI193" s="11"/>
      <c r="BJ193" s="11"/>
      <c r="BK193" s="11"/>
      <c r="BL193" s="11"/>
      <c r="BM193" s="11"/>
      <c r="BN193" s="11"/>
    </row>
    <row r="194" spans="1:66" s="1" customFormat="1" x14ac:dyDescent="0.3">
      <c r="A194" s="11"/>
      <c r="B194" s="1" t="e">
        <f t="shared" si="42"/>
        <v>#N/A</v>
      </c>
      <c r="V194" s="1" t="str">
        <f t="shared" si="49"/>
        <v/>
      </c>
      <c r="W194" s="1" t="str">
        <f t="shared" si="50"/>
        <v/>
      </c>
      <c r="X194" s="1" t="str">
        <f t="shared" si="50"/>
        <v/>
      </c>
      <c r="Y194" s="1" t="str">
        <f t="shared" si="50"/>
        <v/>
      </c>
      <c r="Z194" s="1" t="e">
        <f t="shared" si="51"/>
        <v>#N/A</v>
      </c>
      <c r="AA194" s="3"/>
      <c r="AB194" s="13" t="e">
        <f t="shared" si="43"/>
        <v>#N/A</v>
      </c>
      <c r="AC194" s="13" t="e">
        <f t="shared" si="44"/>
        <v>#N/A</v>
      </c>
      <c r="AD194" s="13" t="e">
        <f t="shared" si="45"/>
        <v>#N/A</v>
      </c>
      <c r="AE194" s="13" t="e">
        <f t="shared" si="46"/>
        <v>#N/A</v>
      </c>
      <c r="AF194" s="13" t="e">
        <f t="shared" si="47"/>
        <v>#N/A</v>
      </c>
      <c r="AG194" s="13" t="e">
        <f t="shared" si="48"/>
        <v>#N/A</v>
      </c>
      <c r="AI194" s="11"/>
      <c r="AJ194" s="11"/>
      <c r="AK194" s="11"/>
      <c r="AL194" s="11"/>
      <c r="AM194" s="11"/>
      <c r="AN194" s="11"/>
      <c r="AO194" s="11"/>
      <c r="AP194" s="11"/>
      <c r="AQ194" s="11">
        <f t="shared" si="55"/>
        <v>185</v>
      </c>
      <c r="AR194" s="11">
        <f t="shared" si="55"/>
        <v>181</v>
      </c>
      <c r="AT194" s="107"/>
      <c r="BA194" s="11"/>
      <c r="BB194" s="11"/>
      <c r="BC194" s="11"/>
      <c r="BD194" s="11"/>
      <c r="BE194" s="11"/>
      <c r="BH194" s="11"/>
      <c r="BI194" s="11"/>
      <c r="BJ194" s="11"/>
      <c r="BK194" s="11"/>
      <c r="BL194" s="11"/>
      <c r="BM194" s="11"/>
      <c r="BN194" s="11"/>
    </row>
    <row r="195" spans="1:66" s="1" customFormat="1" x14ac:dyDescent="0.3">
      <c r="A195" s="11"/>
      <c r="B195" s="1" t="e">
        <f t="shared" si="42"/>
        <v>#N/A</v>
      </c>
      <c r="V195" s="1" t="str">
        <f t="shared" si="49"/>
        <v/>
      </c>
      <c r="W195" s="1" t="str">
        <f t="shared" si="50"/>
        <v/>
      </c>
      <c r="X195" s="1" t="str">
        <f t="shared" si="50"/>
        <v/>
      </c>
      <c r="Y195" s="1" t="str">
        <f t="shared" si="50"/>
        <v/>
      </c>
      <c r="Z195" s="1" t="e">
        <f t="shared" si="51"/>
        <v>#N/A</v>
      </c>
      <c r="AA195" s="3"/>
      <c r="AB195" s="13" t="e">
        <f t="shared" si="43"/>
        <v>#N/A</v>
      </c>
      <c r="AC195" s="13" t="e">
        <f t="shared" si="44"/>
        <v>#N/A</v>
      </c>
      <c r="AD195" s="13" t="e">
        <f t="shared" si="45"/>
        <v>#N/A</v>
      </c>
      <c r="AE195" s="13" t="e">
        <f t="shared" si="46"/>
        <v>#N/A</v>
      </c>
      <c r="AF195" s="13" t="e">
        <f t="shared" si="47"/>
        <v>#N/A</v>
      </c>
      <c r="AG195" s="13" t="e">
        <f t="shared" si="48"/>
        <v>#N/A</v>
      </c>
      <c r="AI195" s="11"/>
      <c r="AJ195" s="11"/>
      <c r="AK195" s="11"/>
      <c r="AL195" s="11"/>
      <c r="AM195" s="11"/>
      <c r="AN195" s="11"/>
      <c r="AO195" s="11"/>
      <c r="AP195" s="11"/>
      <c r="AQ195" s="11">
        <f t="shared" si="55"/>
        <v>186</v>
      </c>
      <c r="AR195" s="11">
        <f t="shared" si="55"/>
        <v>182</v>
      </c>
      <c r="AT195" s="107"/>
      <c r="BA195" s="11"/>
      <c r="BB195" s="11"/>
      <c r="BC195" s="11"/>
      <c r="BD195" s="11"/>
      <c r="BE195" s="11"/>
      <c r="BH195" s="11"/>
      <c r="BI195" s="11"/>
      <c r="BJ195" s="11"/>
      <c r="BK195" s="11"/>
      <c r="BL195" s="11"/>
      <c r="BM195" s="11"/>
      <c r="BN195" s="11"/>
    </row>
    <row r="196" spans="1:66" s="1" customFormat="1" x14ac:dyDescent="0.3">
      <c r="A196" s="11"/>
      <c r="B196" s="1" t="e">
        <f t="shared" si="42"/>
        <v>#N/A</v>
      </c>
      <c r="V196" s="1" t="str">
        <f t="shared" si="49"/>
        <v/>
      </c>
      <c r="W196" s="1" t="str">
        <f t="shared" si="50"/>
        <v/>
      </c>
      <c r="X196" s="1" t="str">
        <f t="shared" si="50"/>
        <v/>
      </c>
      <c r="Y196" s="1" t="str">
        <f t="shared" si="50"/>
        <v/>
      </c>
      <c r="Z196" s="1" t="e">
        <f t="shared" si="51"/>
        <v>#N/A</v>
      </c>
      <c r="AA196" s="3"/>
      <c r="AB196" s="13" t="e">
        <f t="shared" si="43"/>
        <v>#N/A</v>
      </c>
      <c r="AC196" s="13" t="e">
        <f t="shared" si="44"/>
        <v>#N/A</v>
      </c>
      <c r="AD196" s="13" t="e">
        <f t="shared" si="45"/>
        <v>#N/A</v>
      </c>
      <c r="AE196" s="13" t="e">
        <f t="shared" si="46"/>
        <v>#N/A</v>
      </c>
      <c r="AF196" s="13" t="e">
        <f t="shared" si="47"/>
        <v>#N/A</v>
      </c>
      <c r="AG196" s="13" t="e">
        <f t="shared" si="48"/>
        <v>#N/A</v>
      </c>
      <c r="AI196" s="11"/>
      <c r="AJ196" s="11"/>
      <c r="AK196" s="11"/>
      <c r="AL196" s="11"/>
      <c r="AM196" s="11"/>
      <c r="AN196" s="11"/>
      <c r="AO196" s="11"/>
      <c r="AP196" s="11"/>
      <c r="AQ196" s="11">
        <f t="shared" si="55"/>
        <v>187</v>
      </c>
      <c r="AR196" s="11">
        <f t="shared" si="55"/>
        <v>183</v>
      </c>
      <c r="AT196" s="107"/>
      <c r="BA196" s="11"/>
      <c r="BB196" s="11"/>
      <c r="BC196" s="11"/>
      <c r="BD196" s="11"/>
      <c r="BE196" s="11"/>
      <c r="BH196" s="11"/>
      <c r="BI196" s="11"/>
      <c r="BJ196" s="11"/>
      <c r="BK196" s="11"/>
      <c r="BL196" s="11"/>
      <c r="BM196" s="11"/>
      <c r="BN196" s="11"/>
    </row>
    <row r="197" spans="1:66" s="1" customFormat="1" x14ac:dyDescent="0.3">
      <c r="A197" s="11"/>
      <c r="B197" s="1" t="e">
        <f t="shared" si="42"/>
        <v>#N/A</v>
      </c>
      <c r="V197" s="1" t="str">
        <f t="shared" si="49"/>
        <v/>
      </c>
      <c r="W197" s="1" t="str">
        <f t="shared" si="50"/>
        <v/>
      </c>
      <c r="X197" s="1" t="str">
        <f t="shared" si="50"/>
        <v/>
      </c>
      <c r="Y197" s="1" t="str">
        <f t="shared" si="50"/>
        <v/>
      </c>
      <c r="Z197" s="1" t="e">
        <f t="shared" si="51"/>
        <v>#N/A</v>
      </c>
      <c r="AA197" s="3"/>
      <c r="AB197" s="13" t="e">
        <f t="shared" si="43"/>
        <v>#N/A</v>
      </c>
      <c r="AC197" s="13" t="e">
        <f t="shared" si="44"/>
        <v>#N/A</v>
      </c>
      <c r="AD197" s="13" t="e">
        <f t="shared" si="45"/>
        <v>#N/A</v>
      </c>
      <c r="AE197" s="13" t="e">
        <f t="shared" si="46"/>
        <v>#N/A</v>
      </c>
      <c r="AF197" s="13" t="e">
        <f t="shared" si="47"/>
        <v>#N/A</v>
      </c>
      <c r="AG197" s="13" t="e">
        <f t="shared" si="48"/>
        <v>#N/A</v>
      </c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T197" s="107"/>
      <c r="BA197" s="11"/>
      <c r="BB197" s="11"/>
      <c r="BC197" s="11"/>
      <c r="BD197" s="11"/>
      <c r="BE197" s="11"/>
      <c r="BH197" s="11"/>
      <c r="BI197" s="11"/>
      <c r="BJ197" s="11"/>
      <c r="BK197" s="11"/>
      <c r="BL197" s="11"/>
      <c r="BM197" s="11"/>
      <c r="BN197" s="11"/>
    </row>
    <row r="198" spans="1:66" s="1" customFormat="1" x14ac:dyDescent="0.3">
      <c r="A198" s="11"/>
      <c r="B198" s="1" t="e">
        <f t="shared" si="42"/>
        <v>#N/A</v>
      </c>
      <c r="V198" s="1" t="str">
        <f t="shared" si="49"/>
        <v/>
      </c>
      <c r="W198" s="1" t="str">
        <f t="shared" si="50"/>
        <v/>
      </c>
      <c r="X198" s="1" t="str">
        <f t="shared" si="50"/>
        <v/>
      </c>
      <c r="Y198" s="1" t="str">
        <f t="shared" si="50"/>
        <v/>
      </c>
      <c r="Z198" s="1" t="e">
        <f t="shared" si="51"/>
        <v>#N/A</v>
      </c>
      <c r="AA198" s="3"/>
      <c r="AB198" s="13" t="e">
        <f t="shared" si="43"/>
        <v>#N/A</v>
      </c>
      <c r="AC198" s="13" t="e">
        <f t="shared" si="44"/>
        <v>#N/A</v>
      </c>
      <c r="AD198" s="13" t="e">
        <f t="shared" si="45"/>
        <v>#N/A</v>
      </c>
      <c r="AE198" s="13" t="e">
        <f t="shared" si="46"/>
        <v>#N/A</v>
      </c>
      <c r="AF198" s="13" t="e">
        <f t="shared" si="47"/>
        <v>#N/A</v>
      </c>
      <c r="AG198" s="13" t="e">
        <f t="shared" si="48"/>
        <v>#N/A</v>
      </c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T198" s="107"/>
      <c r="BA198" s="11"/>
      <c r="BB198" s="11"/>
      <c r="BC198" s="11"/>
      <c r="BD198" s="11"/>
      <c r="BE198" s="11"/>
      <c r="BH198" s="11"/>
      <c r="BI198" s="11"/>
      <c r="BJ198" s="11"/>
      <c r="BK198" s="11"/>
      <c r="BL198" s="11"/>
      <c r="BM198" s="11"/>
      <c r="BN198" s="11"/>
    </row>
    <row r="199" spans="1:66" s="1" customFormat="1" x14ac:dyDescent="0.3">
      <c r="A199" s="11"/>
      <c r="B199" s="1" t="e">
        <f t="shared" si="42"/>
        <v>#N/A</v>
      </c>
      <c r="V199" s="1" t="str">
        <f t="shared" si="49"/>
        <v/>
      </c>
      <c r="W199" s="1" t="str">
        <f t="shared" si="50"/>
        <v/>
      </c>
      <c r="X199" s="1" t="str">
        <f t="shared" si="50"/>
        <v/>
      </c>
      <c r="Y199" s="1" t="str">
        <f t="shared" si="50"/>
        <v/>
      </c>
      <c r="Z199" s="1" t="e">
        <f t="shared" si="51"/>
        <v>#N/A</v>
      </c>
      <c r="AA199" s="3"/>
      <c r="AB199" s="13" t="e">
        <f t="shared" si="43"/>
        <v>#N/A</v>
      </c>
      <c r="AC199" s="13" t="e">
        <f t="shared" si="44"/>
        <v>#N/A</v>
      </c>
      <c r="AD199" s="13" t="e">
        <f t="shared" si="45"/>
        <v>#N/A</v>
      </c>
      <c r="AE199" s="13" t="e">
        <f t="shared" si="46"/>
        <v>#N/A</v>
      </c>
      <c r="AF199" s="13" t="e">
        <f t="shared" si="47"/>
        <v>#N/A</v>
      </c>
      <c r="AG199" s="13" t="e">
        <f t="shared" si="48"/>
        <v>#N/A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T199" s="107"/>
      <c r="BA199" s="11"/>
      <c r="BB199" s="11"/>
      <c r="BC199" s="11"/>
      <c r="BD199" s="11"/>
      <c r="BE199" s="11"/>
      <c r="BH199" s="11"/>
      <c r="BI199" s="11"/>
      <c r="BJ199" s="11"/>
      <c r="BK199" s="11"/>
      <c r="BL199" s="11"/>
      <c r="BM199" s="11"/>
      <c r="BN199" s="11"/>
    </row>
    <row r="200" spans="1:66" s="1" customFormat="1" x14ac:dyDescent="0.3">
      <c r="A200" s="11"/>
      <c r="B200" s="1" t="e">
        <f t="shared" si="42"/>
        <v>#N/A</v>
      </c>
      <c r="V200" s="1" t="str">
        <f t="shared" si="49"/>
        <v/>
      </c>
      <c r="W200" s="1" t="str">
        <f t="shared" si="50"/>
        <v/>
      </c>
      <c r="X200" s="1" t="str">
        <f t="shared" si="50"/>
        <v/>
      </c>
      <c r="Y200" s="1" t="str">
        <f t="shared" si="50"/>
        <v/>
      </c>
      <c r="Z200" s="1" t="e">
        <f t="shared" si="51"/>
        <v>#N/A</v>
      </c>
      <c r="AA200" s="3"/>
      <c r="AB200" s="13" t="e">
        <f t="shared" si="43"/>
        <v>#N/A</v>
      </c>
      <c r="AC200" s="13" t="e">
        <f t="shared" si="44"/>
        <v>#N/A</v>
      </c>
      <c r="AD200" s="13" t="e">
        <f t="shared" si="45"/>
        <v>#N/A</v>
      </c>
      <c r="AE200" s="13" t="e">
        <f t="shared" si="46"/>
        <v>#N/A</v>
      </c>
      <c r="AF200" s="13" t="e">
        <f t="shared" si="47"/>
        <v>#N/A</v>
      </c>
      <c r="AG200" s="13" t="e">
        <f t="shared" si="48"/>
        <v>#N/A</v>
      </c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T200" s="107"/>
      <c r="BA200" s="11"/>
      <c r="BB200" s="11"/>
      <c r="BC200" s="11"/>
      <c r="BD200" s="11"/>
      <c r="BE200" s="11"/>
      <c r="BH200" s="11"/>
      <c r="BI200" s="11"/>
      <c r="BJ200" s="11"/>
      <c r="BK200" s="11"/>
      <c r="BL200" s="11"/>
      <c r="BM200" s="11"/>
      <c r="BN200" s="11"/>
    </row>
    <row r="201" spans="1:66" s="1" customFormat="1" x14ac:dyDescent="0.3">
      <c r="A201" s="11"/>
      <c r="B201" s="1" t="e">
        <f t="shared" si="42"/>
        <v>#N/A</v>
      </c>
      <c r="V201" s="1" t="str">
        <f t="shared" si="49"/>
        <v/>
      </c>
      <c r="W201" s="1" t="str">
        <f t="shared" si="50"/>
        <v/>
      </c>
      <c r="X201" s="1" t="str">
        <f t="shared" si="50"/>
        <v/>
      </c>
      <c r="Y201" s="1" t="str">
        <f t="shared" si="50"/>
        <v/>
      </c>
      <c r="Z201" s="1" t="e">
        <f t="shared" si="51"/>
        <v>#N/A</v>
      </c>
      <c r="AA201" s="3"/>
      <c r="AB201" s="13" t="e">
        <f t="shared" si="43"/>
        <v>#N/A</v>
      </c>
      <c r="AC201" s="13" t="e">
        <f t="shared" si="44"/>
        <v>#N/A</v>
      </c>
      <c r="AD201" s="13" t="e">
        <f t="shared" si="45"/>
        <v>#N/A</v>
      </c>
      <c r="AE201" s="13" t="e">
        <f t="shared" si="46"/>
        <v>#N/A</v>
      </c>
      <c r="AF201" s="13" t="e">
        <f t="shared" si="47"/>
        <v>#N/A</v>
      </c>
      <c r="AG201" s="13" t="e">
        <f t="shared" si="48"/>
        <v>#N/A</v>
      </c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T201" s="107"/>
      <c r="BA201" s="11"/>
      <c r="BB201" s="11"/>
      <c r="BC201" s="11"/>
      <c r="BD201" s="11"/>
      <c r="BE201" s="11"/>
      <c r="BH201" s="11"/>
      <c r="BI201" s="11"/>
      <c r="BJ201" s="11"/>
      <c r="BK201" s="11"/>
      <c r="BL201" s="11"/>
      <c r="BM201" s="11"/>
      <c r="BN201" s="11"/>
    </row>
    <row r="202" spans="1:66" s="1" customFormat="1" x14ac:dyDescent="0.3">
      <c r="A202" s="11"/>
      <c r="B202" s="1" t="e">
        <f t="shared" si="42"/>
        <v>#N/A</v>
      </c>
      <c r="V202" s="1" t="str">
        <f t="shared" si="49"/>
        <v/>
      </c>
      <c r="W202" s="1" t="str">
        <f t="shared" si="50"/>
        <v/>
      </c>
      <c r="X202" s="1" t="str">
        <f t="shared" si="50"/>
        <v/>
      </c>
      <c r="Y202" s="1" t="str">
        <f t="shared" si="50"/>
        <v/>
      </c>
      <c r="Z202" s="1" t="e">
        <f t="shared" si="51"/>
        <v>#N/A</v>
      </c>
      <c r="AA202" s="3"/>
      <c r="AB202" s="13" t="e">
        <f t="shared" si="43"/>
        <v>#N/A</v>
      </c>
      <c r="AC202" s="13" t="e">
        <f t="shared" si="44"/>
        <v>#N/A</v>
      </c>
      <c r="AD202" s="13" t="e">
        <f t="shared" si="45"/>
        <v>#N/A</v>
      </c>
      <c r="AE202" s="13" t="e">
        <f t="shared" si="46"/>
        <v>#N/A</v>
      </c>
      <c r="AF202" s="13" t="e">
        <f t="shared" si="47"/>
        <v>#N/A</v>
      </c>
      <c r="AG202" s="13" t="e">
        <f t="shared" si="48"/>
        <v>#N/A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T202" s="107"/>
      <c r="BA202" s="11"/>
      <c r="BB202" s="11"/>
      <c r="BC202" s="11"/>
      <c r="BD202" s="11"/>
      <c r="BE202" s="11"/>
      <c r="BH202" s="11"/>
      <c r="BI202" s="11"/>
      <c r="BJ202" s="11"/>
      <c r="BK202" s="11"/>
      <c r="BL202" s="11"/>
      <c r="BM202" s="11"/>
      <c r="BN202" s="11"/>
    </row>
    <row r="203" spans="1:66" s="1" customFormat="1" x14ac:dyDescent="0.3">
      <c r="A203" s="11"/>
      <c r="B203" s="1" t="e">
        <f t="shared" si="42"/>
        <v>#N/A</v>
      </c>
      <c r="V203" s="1" t="str">
        <f t="shared" si="49"/>
        <v/>
      </c>
      <c r="W203" s="1" t="str">
        <f t="shared" si="50"/>
        <v/>
      </c>
      <c r="X203" s="1" t="str">
        <f t="shared" si="50"/>
        <v/>
      </c>
      <c r="Y203" s="1" t="str">
        <f t="shared" si="50"/>
        <v/>
      </c>
      <c r="Z203" s="1" t="e">
        <f t="shared" si="51"/>
        <v>#N/A</v>
      </c>
      <c r="AA203" s="3"/>
      <c r="AB203" s="13" t="e">
        <f t="shared" si="43"/>
        <v>#N/A</v>
      </c>
      <c r="AC203" s="13" t="e">
        <f t="shared" si="44"/>
        <v>#N/A</v>
      </c>
      <c r="AD203" s="13" t="e">
        <f t="shared" si="45"/>
        <v>#N/A</v>
      </c>
      <c r="AE203" s="13" t="e">
        <f t="shared" si="46"/>
        <v>#N/A</v>
      </c>
      <c r="AF203" s="13" t="e">
        <f t="shared" si="47"/>
        <v>#N/A</v>
      </c>
      <c r="AG203" s="13" t="e">
        <f t="shared" si="48"/>
        <v>#N/A</v>
      </c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T203" s="107"/>
      <c r="BA203" s="11"/>
      <c r="BB203" s="11"/>
      <c r="BC203" s="11"/>
      <c r="BD203" s="11"/>
      <c r="BE203" s="11"/>
      <c r="BH203" s="11"/>
      <c r="BI203" s="11"/>
      <c r="BJ203" s="11"/>
      <c r="BK203" s="11"/>
      <c r="BL203" s="11"/>
      <c r="BM203" s="11"/>
      <c r="BN203" s="11"/>
    </row>
    <row r="204" spans="1:66" s="1" customFormat="1" x14ac:dyDescent="0.3">
      <c r="A204" s="11"/>
      <c r="B204" s="1" t="e">
        <f t="shared" si="42"/>
        <v>#N/A</v>
      </c>
      <c r="V204" s="1" t="str">
        <f t="shared" si="49"/>
        <v/>
      </c>
      <c r="W204" s="1" t="str">
        <f t="shared" si="50"/>
        <v/>
      </c>
      <c r="X204" s="1" t="str">
        <f t="shared" si="50"/>
        <v/>
      </c>
      <c r="Y204" s="1" t="str">
        <f t="shared" si="50"/>
        <v/>
      </c>
      <c r="Z204" s="1" t="e">
        <f t="shared" si="51"/>
        <v>#N/A</v>
      </c>
      <c r="AA204" s="3"/>
      <c r="AB204" s="13" t="e">
        <f t="shared" si="43"/>
        <v>#N/A</v>
      </c>
      <c r="AC204" s="13" t="e">
        <f t="shared" si="44"/>
        <v>#N/A</v>
      </c>
      <c r="AD204" s="13" t="e">
        <f t="shared" si="45"/>
        <v>#N/A</v>
      </c>
      <c r="AE204" s="13" t="e">
        <f t="shared" si="46"/>
        <v>#N/A</v>
      </c>
      <c r="AF204" s="13" t="e">
        <f t="shared" si="47"/>
        <v>#N/A</v>
      </c>
      <c r="AG204" s="13" t="e">
        <f t="shared" si="48"/>
        <v>#N/A</v>
      </c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T204" s="107"/>
      <c r="BA204" s="11"/>
      <c r="BB204" s="11"/>
      <c r="BC204" s="11"/>
      <c r="BD204" s="11"/>
      <c r="BE204" s="11"/>
      <c r="BH204" s="11"/>
      <c r="BI204" s="11"/>
      <c r="BJ204" s="11"/>
      <c r="BK204" s="11"/>
      <c r="BL204" s="11"/>
      <c r="BM204" s="11"/>
      <c r="BN204" s="11"/>
    </row>
    <row r="205" spans="1:66" s="1" customFormat="1" x14ac:dyDescent="0.3">
      <c r="A205" s="11"/>
      <c r="B205" s="1" t="e">
        <f t="shared" si="42"/>
        <v>#N/A</v>
      </c>
      <c r="V205" s="1" t="str">
        <f t="shared" si="49"/>
        <v/>
      </c>
      <c r="W205" s="1" t="str">
        <f t="shared" si="50"/>
        <v/>
      </c>
      <c r="X205" s="1" t="str">
        <f t="shared" si="50"/>
        <v/>
      </c>
      <c r="Y205" s="1" t="str">
        <f t="shared" si="50"/>
        <v/>
      </c>
      <c r="Z205" s="1" t="e">
        <f t="shared" si="51"/>
        <v>#N/A</v>
      </c>
      <c r="AA205" s="3"/>
      <c r="AB205" s="13" t="e">
        <f t="shared" si="43"/>
        <v>#N/A</v>
      </c>
      <c r="AC205" s="13" t="e">
        <f t="shared" si="44"/>
        <v>#N/A</v>
      </c>
      <c r="AD205" s="13" t="e">
        <f t="shared" si="45"/>
        <v>#N/A</v>
      </c>
      <c r="AE205" s="13" t="e">
        <f t="shared" si="46"/>
        <v>#N/A</v>
      </c>
      <c r="AF205" s="13" t="e">
        <f t="shared" si="47"/>
        <v>#N/A</v>
      </c>
      <c r="AG205" s="13" t="e">
        <f t="shared" si="48"/>
        <v>#N/A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T205" s="107"/>
      <c r="BA205" s="11"/>
      <c r="BB205" s="11"/>
      <c r="BC205" s="11"/>
      <c r="BD205" s="11"/>
      <c r="BE205" s="11"/>
      <c r="BH205" s="11"/>
      <c r="BI205" s="11"/>
      <c r="BJ205" s="11"/>
      <c r="BK205" s="11"/>
      <c r="BL205" s="11"/>
      <c r="BM205" s="11"/>
      <c r="BN205" s="11"/>
    </row>
    <row r="206" spans="1:66" s="1" customFormat="1" x14ac:dyDescent="0.3">
      <c r="A206" s="11"/>
      <c r="B206" s="1" t="e">
        <f t="shared" ref="B206:B269" si="56">IF(C206="",NA(),E206+G206+H206+I206)</f>
        <v>#N/A</v>
      </c>
      <c r="V206" s="1" t="str">
        <f t="shared" si="49"/>
        <v/>
      </c>
      <c r="W206" s="1" t="str">
        <f t="shared" si="50"/>
        <v/>
      </c>
      <c r="X206" s="1" t="str">
        <f t="shared" si="50"/>
        <v/>
      </c>
      <c r="Y206" s="1" t="str">
        <f t="shared" si="50"/>
        <v/>
      </c>
      <c r="Z206" s="1" t="e">
        <f t="shared" si="51"/>
        <v>#N/A</v>
      </c>
      <c r="AA206" s="3"/>
      <c r="AB206" s="13" t="e">
        <f t="shared" ref="AB206:AB269" si="57">IF(OR(ISNA(B206),B206=0),NA(),I206/B206)</f>
        <v>#N/A</v>
      </c>
      <c r="AC206" s="13" t="e">
        <f t="shared" ref="AC206:AC269" si="58">IF(OR(ISNA(B206),B206=0),NA(),B206/$AC$11)</f>
        <v>#N/A</v>
      </c>
      <c r="AD206" s="13" t="e">
        <f t="shared" ref="AD206:AD269" si="59">IF(OR(ISNA(B206),B206=0),NA(),E206/$AC$11)</f>
        <v>#N/A</v>
      </c>
      <c r="AE206" s="13" t="e">
        <f t="shared" ref="AE206:AE269" si="60">IF(OR(ISNA(B206),B206=0),NA(),G206/$AC$11)</f>
        <v>#N/A</v>
      </c>
      <c r="AF206" s="13" t="e">
        <f t="shared" ref="AF206:AF269" si="61">IF(OR(ISNA(B206),B206=0),NA(),I206/$AC$11)</f>
        <v>#N/A</v>
      </c>
      <c r="AG206" s="13" t="e">
        <f t="shared" ref="AG206:AG269" si="62">+IF(OR(ISNA(B206),B206=0),NA(),Z206/$AC$11)</f>
        <v>#N/A</v>
      </c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T206" s="107"/>
      <c r="BA206" s="11"/>
      <c r="BB206" s="11"/>
      <c r="BC206" s="11"/>
      <c r="BD206" s="11"/>
      <c r="BE206" s="11"/>
      <c r="BH206" s="11"/>
      <c r="BI206" s="11"/>
      <c r="BJ206" s="11"/>
      <c r="BK206" s="11"/>
      <c r="BL206" s="11"/>
      <c r="BM206" s="11"/>
      <c r="BN206" s="11"/>
    </row>
    <row r="207" spans="1:66" s="1" customFormat="1" x14ac:dyDescent="0.3">
      <c r="A207" s="11"/>
      <c r="B207" s="1" t="e">
        <f t="shared" si="56"/>
        <v>#N/A</v>
      </c>
      <c r="V207" s="1" t="str">
        <f t="shared" si="49"/>
        <v/>
      </c>
      <c r="W207" s="1" t="str">
        <f t="shared" si="50"/>
        <v/>
      </c>
      <c r="X207" s="1" t="str">
        <f t="shared" si="50"/>
        <v/>
      </c>
      <c r="Y207" s="1" t="str">
        <f t="shared" si="50"/>
        <v/>
      </c>
      <c r="Z207" s="1" t="e">
        <f t="shared" si="51"/>
        <v>#N/A</v>
      </c>
      <c r="AA207" s="3"/>
      <c r="AB207" s="13" t="e">
        <f t="shared" si="57"/>
        <v>#N/A</v>
      </c>
      <c r="AC207" s="13" t="e">
        <f t="shared" si="58"/>
        <v>#N/A</v>
      </c>
      <c r="AD207" s="13" t="e">
        <f t="shared" si="59"/>
        <v>#N/A</v>
      </c>
      <c r="AE207" s="13" t="e">
        <f t="shared" si="60"/>
        <v>#N/A</v>
      </c>
      <c r="AF207" s="13" t="e">
        <f t="shared" si="61"/>
        <v>#N/A</v>
      </c>
      <c r="AG207" s="13" t="e">
        <f t="shared" si="62"/>
        <v>#N/A</v>
      </c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T207" s="107"/>
      <c r="BA207" s="11"/>
      <c r="BB207" s="11"/>
      <c r="BC207" s="11"/>
      <c r="BD207" s="11"/>
      <c r="BE207" s="11"/>
      <c r="BH207" s="11"/>
      <c r="BI207" s="11"/>
      <c r="BJ207" s="11"/>
      <c r="BK207" s="11"/>
      <c r="BL207" s="11"/>
      <c r="BM207" s="11"/>
      <c r="BN207" s="11"/>
    </row>
    <row r="208" spans="1:66" s="1" customFormat="1" x14ac:dyDescent="0.3">
      <c r="A208" s="11"/>
      <c r="B208" s="1" t="e">
        <f t="shared" si="56"/>
        <v>#N/A</v>
      </c>
      <c r="V208" s="1" t="str">
        <f t="shared" ref="V208:V271" si="63">IF($C208="","",E208-E207)</f>
        <v/>
      </c>
      <c r="W208" s="1" t="str">
        <f t="shared" ref="W208:Y271" si="64">IF($C208="","",G208-G207)</f>
        <v/>
      </c>
      <c r="X208" s="1" t="str">
        <f t="shared" si="64"/>
        <v/>
      </c>
      <c r="Y208" s="1" t="str">
        <f t="shared" si="64"/>
        <v/>
      </c>
      <c r="Z208" s="1" t="e">
        <f t="shared" ref="Z208:Z271" si="65">IF(OR($C208="",ISNA($C208)),NA(),V208+W208+X208+Y208)</f>
        <v>#N/A</v>
      </c>
      <c r="AA208" s="3"/>
      <c r="AB208" s="13" t="e">
        <f t="shared" si="57"/>
        <v>#N/A</v>
      </c>
      <c r="AC208" s="13" t="e">
        <f t="shared" si="58"/>
        <v>#N/A</v>
      </c>
      <c r="AD208" s="13" t="e">
        <f t="shared" si="59"/>
        <v>#N/A</v>
      </c>
      <c r="AE208" s="13" t="e">
        <f t="shared" si="60"/>
        <v>#N/A</v>
      </c>
      <c r="AF208" s="13" t="e">
        <f t="shared" si="61"/>
        <v>#N/A</v>
      </c>
      <c r="AG208" s="13" t="e">
        <f t="shared" si="62"/>
        <v>#N/A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T208" s="107"/>
      <c r="BA208" s="11"/>
      <c r="BB208" s="11"/>
      <c r="BC208" s="11"/>
      <c r="BD208" s="11"/>
      <c r="BE208" s="11"/>
      <c r="BH208" s="11"/>
      <c r="BI208" s="11"/>
      <c r="BJ208" s="11"/>
      <c r="BK208" s="11"/>
      <c r="BL208" s="11"/>
      <c r="BM208" s="11"/>
      <c r="BN208" s="11"/>
    </row>
    <row r="209" spans="1:66" s="1" customFormat="1" x14ac:dyDescent="0.3">
      <c r="A209" s="11"/>
      <c r="B209" s="1" t="e">
        <f t="shared" si="56"/>
        <v>#N/A</v>
      </c>
      <c r="V209" s="1" t="str">
        <f t="shared" si="63"/>
        <v/>
      </c>
      <c r="W209" s="1" t="str">
        <f t="shared" si="64"/>
        <v/>
      </c>
      <c r="X209" s="1" t="str">
        <f t="shared" si="64"/>
        <v/>
      </c>
      <c r="Y209" s="1" t="str">
        <f t="shared" si="64"/>
        <v/>
      </c>
      <c r="Z209" s="1" t="e">
        <f t="shared" si="65"/>
        <v>#N/A</v>
      </c>
      <c r="AA209" s="3"/>
      <c r="AB209" s="13" t="e">
        <f t="shared" si="57"/>
        <v>#N/A</v>
      </c>
      <c r="AC209" s="13" t="e">
        <f t="shared" si="58"/>
        <v>#N/A</v>
      </c>
      <c r="AD209" s="13" t="e">
        <f t="shared" si="59"/>
        <v>#N/A</v>
      </c>
      <c r="AE209" s="13" t="e">
        <f t="shared" si="60"/>
        <v>#N/A</v>
      </c>
      <c r="AF209" s="13" t="e">
        <f t="shared" si="61"/>
        <v>#N/A</v>
      </c>
      <c r="AG209" s="13" t="e">
        <f t="shared" si="62"/>
        <v>#N/A</v>
      </c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T209" s="107"/>
      <c r="BA209" s="11"/>
      <c r="BB209" s="11"/>
      <c r="BC209" s="11"/>
      <c r="BD209" s="11"/>
      <c r="BE209" s="11"/>
      <c r="BH209" s="11"/>
      <c r="BI209" s="11"/>
      <c r="BJ209" s="11"/>
      <c r="BK209" s="11"/>
      <c r="BL209" s="11"/>
      <c r="BM209" s="11"/>
      <c r="BN209" s="11"/>
    </row>
    <row r="210" spans="1:66" s="1" customFormat="1" x14ac:dyDescent="0.3">
      <c r="A210" s="11"/>
      <c r="B210" s="1" t="e">
        <f t="shared" si="56"/>
        <v>#N/A</v>
      </c>
      <c r="V210" s="1" t="str">
        <f t="shared" si="63"/>
        <v/>
      </c>
      <c r="W210" s="1" t="str">
        <f t="shared" si="64"/>
        <v/>
      </c>
      <c r="X210" s="1" t="str">
        <f t="shared" si="64"/>
        <v/>
      </c>
      <c r="Y210" s="1" t="str">
        <f t="shared" si="64"/>
        <v/>
      </c>
      <c r="Z210" s="1" t="e">
        <f t="shared" si="65"/>
        <v>#N/A</v>
      </c>
      <c r="AA210" s="3"/>
      <c r="AB210" s="13" t="e">
        <f t="shared" si="57"/>
        <v>#N/A</v>
      </c>
      <c r="AC210" s="13" t="e">
        <f t="shared" si="58"/>
        <v>#N/A</v>
      </c>
      <c r="AD210" s="13" t="e">
        <f t="shared" si="59"/>
        <v>#N/A</v>
      </c>
      <c r="AE210" s="13" t="e">
        <f t="shared" si="60"/>
        <v>#N/A</v>
      </c>
      <c r="AF210" s="13" t="e">
        <f t="shared" si="61"/>
        <v>#N/A</v>
      </c>
      <c r="AG210" s="13" t="e">
        <f t="shared" si="62"/>
        <v>#N/A</v>
      </c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T210" s="107"/>
      <c r="BA210" s="11"/>
      <c r="BB210" s="11"/>
      <c r="BC210" s="11"/>
      <c r="BD210" s="11"/>
      <c r="BE210" s="11"/>
      <c r="BH210" s="11"/>
      <c r="BI210" s="11"/>
      <c r="BJ210" s="11"/>
      <c r="BK210" s="11"/>
      <c r="BL210" s="11"/>
      <c r="BM210" s="11"/>
      <c r="BN210" s="11"/>
    </row>
    <row r="211" spans="1:66" s="1" customFormat="1" x14ac:dyDescent="0.3">
      <c r="A211" s="11"/>
      <c r="B211" s="1" t="e">
        <f t="shared" si="56"/>
        <v>#N/A</v>
      </c>
      <c r="V211" s="1" t="str">
        <f t="shared" si="63"/>
        <v/>
      </c>
      <c r="W211" s="1" t="str">
        <f t="shared" si="64"/>
        <v/>
      </c>
      <c r="X211" s="1" t="str">
        <f t="shared" si="64"/>
        <v/>
      </c>
      <c r="Y211" s="1" t="str">
        <f t="shared" si="64"/>
        <v/>
      </c>
      <c r="Z211" s="1" t="e">
        <f t="shared" si="65"/>
        <v>#N/A</v>
      </c>
      <c r="AA211" s="3"/>
      <c r="AB211" s="13" t="e">
        <f t="shared" si="57"/>
        <v>#N/A</v>
      </c>
      <c r="AC211" s="13" t="e">
        <f t="shared" si="58"/>
        <v>#N/A</v>
      </c>
      <c r="AD211" s="13" t="e">
        <f t="shared" si="59"/>
        <v>#N/A</v>
      </c>
      <c r="AE211" s="13" t="e">
        <f t="shared" si="60"/>
        <v>#N/A</v>
      </c>
      <c r="AF211" s="13" t="e">
        <f t="shared" si="61"/>
        <v>#N/A</v>
      </c>
      <c r="AG211" s="13" t="e">
        <f t="shared" si="62"/>
        <v>#N/A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T211" s="107"/>
      <c r="BA211" s="11"/>
      <c r="BB211" s="11"/>
      <c r="BC211" s="11"/>
      <c r="BD211" s="11"/>
      <c r="BE211" s="11"/>
      <c r="BH211" s="11"/>
      <c r="BI211" s="11"/>
      <c r="BJ211" s="11"/>
      <c r="BK211" s="11"/>
      <c r="BL211" s="11"/>
      <c r="BM211" s="11"/>
      <c r="BN211" s="11"/>
    </row>
    <row r="212" spans="1:66" s="1" customFormat="1" x14ac:dyDescent="0.3">
      <c r="A212" s="11"/>
      <c r="B212" s="1" t="e">
        <f t="shared" si="56"/>
        <v>#N/A</v>
      </c>
      <c r="V212" s="1" t="str">
        <f t="shared" si="63"/>
        <v/>
      </c>
      <c r="W212" s="1" t="str">
        <f t="shared" si="64"/>
        <v/>
      </c>
      <c r="X212" s="1" t="str">
        <f t="shared" si="64"/>
        <v/>
      </c>
      <c r="Y212" s="1" t="str">
        <f t="shared" si="64"/>
        <v/>
      </c>
      <c r="Z212" s="1" t="e">
        <f t="shared" si="65"/>
        <v>#N/A</v>
      </c>
      <c r="AA212" s="3"/>
      <c r="AB212" s="13" t="e">
        <f t="shared" si="57"/>
        <v>#N/A</v>
      </c>
      <c r="AC212" s="13" t="e">
        <f t="shared" si="58"/>
        <v>#N/A</v>
      </c>
      <c r="AD212" s="13" t="e">
        <f t="shared" si="59"/>
        <v>#N/A</v>
      </c>
      <c r="AE212" s="13" t="e">
        <f t="shared" si="60"/>
        <v>#N/A</v>
      </c>
      <c r="AF212" s="13" t="e">
        <f t="shared" si="61"/>
        <v>#N/A</v>
      </c>
      <c r="AG212" s="13" t="e">
        <f t="shared" si="62"/>
        <v>#N/A</v>
      </c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T212" s="107"/>
      <c r="BA212" s="11"/>
      <c r="BB212" s="11"/>
      <c r="BC212" s="11"/>
      <c r="BD212" s="11"/>
      <c r="BE212" s="11"/>
      <c r="BH212" s="11"/>
      <c r="BI212" s="11"/>
      <c r="BJ212" s="11"/>
      <c r="BK212" s="11"/>
      <c r="BL212" s="11"/>
      <c r="BM212" s="11"/>
      <c r="BN212" s="11"/>
    </row>
    <row r="213" spans="1:66" s="1" customFormat="1" x14ac:dyDescent="0.3">
      <c r="A213" s="11"/>
      <c r="B213" s="1" t="e">
        <f t="shared" si="56"/>
        <v>#N/A</v>
      </c>
      <c r="V213" s="1" t="str">
        <f t="shared" si="63"/>
        <v/>
      </c>
      <c r="W213" s="1" t="str">
        <f t="shared" si="64"/>
        <v/>
      </c>
      <c r="X213" s="1" t="str">
        <f t="shared" si="64"/>
        <v/>
      </c>
      <c r="Y213" s="1" t="str">
        <f t="shared" si="64"/>
        <v/>
      </c>
      <c r="Z213" s="1" t="e">
        <f t="shared" si="65"/>
        <v>#N/A</v>
      </c>
      <c r="AA213" s="3"/>
      <c r="AB213" s="13" t="e">
        <f t="shared" si="57"/>
        <v>#N/A</v>
      </c>
      <c r="AC213" s="13" t="e">
        <f t="shared" si="58"/>
        <v>#N/A</v>
      </c>
      <c r="AD213" s="13" t="e">
        <f t="shared" si="59"/>
        <v>#N/A</v>
      </c>
      <c r="AE213" s="13" t="e">
        <f t="shared" si="60"/>
        <v>#N/A</v>
      </c>
      <c r="AF213" s="13" t="e">
        <f t="shared" si="61"/>
        <v>#N/A</v>
      </c>
      <c r="AG213" s="13" t="e">
        <f t="shared" si="62"/>
        <v>#N/A</v>
      </c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T213" s="107"/>
      <c r="BA213" s="11"/>
      <c r="BB213" s="11"/>
      <c r="BC213" s="11"/>
      <c r="BD213" s="11"/>
      <c r="BE213" s="11"/>
      <c r="BH213" s="11"/>
      <c r="BI213" s="11"/>
      <c r="BJ213" s="11"/>
      <c r="BK213" s="11"/>
      <c r="BL213" s="11"/>
      <c r="BM213" s="11"/>
      <c r="BN213" s="11"/>
    </row>
    <row r="214" spans="1:66" s="1" customFormat="1" x14ac:dyDescent="0.3">
      <c r="A214" s="11"/>
      <c r="B214" s="1" t="e">
        <f t="shared" si="56"/>
        <v>#N/A</v>
      </c>
      <c r="V214" s="1" t="str">
        <f t="shared" si="63"/>
        <v/>
      </c>
      <c r="W214" s="1" t="str">
        <f t="shared" si="64"/>
        <v/>
      </c>
      <c r="X214" s="1" t="str">
        <f t="shared" si="64"/>
        <v/>
      </c>
      <c r="Y214" s="1" t="str">
        <f t="shared" si="64"/>
        <v/>
      </c>
      <c r="Z214" s="1" t="e">
        <f t="shared" si="65"/>
        <v>#N/A</v>
      </c>
      <c r="AA214" s="3"/>
      <c r="AB214" s="13" t="e">
        <f t="shared" si="57"/>
        <v>#N/A</v>
      </c>
      <c r="AC214" s="13" t="e">
        <f t="shared" si="58"/>
        <v>#N/A</v>
      </c>
      <c r="AD214" s="13" t="e">
        <f t="shared" si="59"/>
        <v>#N/A</v>
      </c>
      <c r="AE214" s="13" t="e">
        <f t="shared" si="60"/>
        <v>#N/A</v>
      </c>
      <c r="AF214" s="13" t="e">
        <f t="shared" si="61"/>
        <v>#N/A</v>
      </c>
      <c r="AG214" s="13" t="e">
        <f t="shared" si="62"/>
        <v>#N/A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T214" s="107"/>
      <c r="BA214" s="11"/>
      <c r="BB214" s="11"/>
      <c r="BC214" s="11"/>
      <c r="BD214" s="11"/>
      <c r="BE214" s="11"/>
      <c r="BH214" s="11"/>
      <c r="BI214" s="11"/>
      <c r="BJ214" s="11"/>
      <c r="BK214" s="11"/>
      <c r="BL214" s="11"/>
      <c r="BM214" s="11"/>
      <c r="BN214" s="11"/>
    </row>
    <row r="215" spans="1:66" s="1" customFormat="1" x14ac:dyDescent="0.3">
      <c r="A215" s="11"/>
      <c r="B215" s="1" t="e">
        <f t="shared" si="56"/>
        <v>#N/A</v>
      </c>
      <c r="M215" s="7"/>
      <c r="V215" s="1" t="str">
        <f t="shared" si="63"/>
        <v/>
      </c>
      <c r="W215" s="1" t="str">
        <f t="shared" si="64"/>
        <v/>
      </c>
      <c r="X215" s="1" t="str">
        <f t="shared" si="64"/>
        <v/>
      </c>
      <c r="Y215" s="1" t="str">
        <f t="shared" si="64"/>
        <v/>
      </c>
      <c r="Z215" s="1" t="e">
        <f t="shared" si="65"/>
        <v>#N/A</v>
      </c>
      <c r="AA215" s="3"/>
      <c r="AB215" s="13" t="e">
        <f t="shared" si="57"/>
        <v>#N/A</v>
      </c>
      <c r="AC215" s="13" t="e">
        <f t="shared" si="58"/>
        <v>#N/A</v>
      </c>
      <c r="AD215" s="13" t="e">
        <f t="shared" si="59"/>
        <v>#N/A</v>
      </c>
      <c r="AE215" s="13" t="e">
        <f t="shared" si="60"/>
        <v>#N/A</v>
      </c>
      <c r="AF215" s="13" t="e">
        <f t="shared" si="61"/>
        <v>#N/A</v>
      </c>
      <c r="AG215" s="13" t="e">
        <f t="shared" si="62"/>
        <v>#N/A</v>
      </c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T215" s="107"/>
      <c r="BA215" s="11"/>
      <c r="BB215" s="11"/>
      <c r="BC215" s="11"/>
      <c r="BD215" s="11"/>
      <c r="BE215" s="11"/>
      <c r="BH215" s="11"/>
      <c r="BI215" s="11"/>
      <c r="BJ215" s="11"/>
      <c r="BK215" s="11"/>
      <c r="BL215" s="11"/>
      <c r="BM215" s="11"/>
      <c r="BN215" s="11"/>
    </row>
    <row r="216" spans="1:66" s="1" customFormat="1" x14ac:dyDescent="0.3">
      <c r="A216" s="11"/>
      <c r="B216" s="1" t="e">
        <f t="shared" si="56"/>
        <v>#N/A</v>
      </c>
      <c r="M216" s="7"/>
      <c r="V216" s="1" t="str">
        <f t="shared" si="63"/>
        <v/>
      </c>
      <c r="W216" s="1" t="str">
        <f t="shared" si="64"/>
        <v/>
      </c>
      <c r="X216" s="1" t="str">
        <f t="shared" si="64"/>
        <v/>
      </c>
      <c r="Y216" s="1" t="str">
        <f t="shared" si="64"/>
        <v/>
      </c>
      <c r="Z216" s="1" t="e">
        <f t="shared" si="65"/>
        <v>#N/A</v>
      </c>
      <c r="AA216" s="3"/>
      <c r="AB216" s="13" t="e">
        <f t="shared" si="57"/>
        <v>#N/A</v>
      </c>
      <c r="AC216" s="13" t="e">
        <f t="shared" si="58"/>
        <v>#N/A</v>
      </c>
      <c r="AD216" s="13" t="e">
        <f t="shared" si="59"/>
        <v>#N/A</v>
      </c>
      <c r="AE216" s="13" t="e">
        <f t="shared" si="60"/>
        <v>#N/A</v>
      </c>
      <c r="AF216" s="13" t="e">
        <f t="shared" si="61"/>
        <v>#N/A</v>
      </c>
      <c r="AG216" s="13" t="e">
        <f t="shared" si="62"/>
        <v>#N/A</v>
      </c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T216" s="107"/>
      <c r="BA216" s="11"/>
      <c r="BB216" s="11"/>
      <c r="BC216" s="11"/>
      <c r="BD216" s="11"/>
      <c r="BE216" s="11"/>
      <c r="BH216" s="11"/>
      <c r="BI216" s="11"/>
      <c r="BJ216" s="11"/>
      <c r="BK216" s="11"/>
      <c r="BL216" s="11"/>
      <c r="BM216" s="11"/>
      <c r="BN216" s="11"/>
    </row>
    <row r="217" spans="1:66" s="1" customFormat="1" x14ac:dyDescent="0.3">
      <c r="A217" s="11"/>
      <c r="B217" s="1" t="e">
        <f t="shared" si="56"/>
        <v>#N/A</v>
      </c>
      <c r="M217" s="7"/>
      <c r="V217" s="1" t="str">
        <f t="shared" si="63"/>
        <v/>
      </c>
      <c r="W217" s="1" t="str">
        <f t="shared" si="64"/>
        <v/>
      </c>
      <c r="X217" s="1" t="str">
        <f t="shared" si="64"/>
        <v/>
      </c>
      <c r="Y217" s="1" t="str">
        <f t="shared" si="64"/>
        <v/>
      </c>
      <c r="Z217" s="1" t="e">
        <f t="shared" si="65"/>
        <v>#N/A</v>
      </c>
      <c r="AA217" s="3"/>
      <c r="AB217" s="13" t="e">
        <f t="shared" si="57"/>
        <v>#N/A</v>
      </c>
      <c r="AC217" s="13" t="e">
        <f t="shared" si="58"/>
        <v>#N/A</v>
      </c>
      <c r="AD217" s="13" t="e">
        <f t="shared" si="59"/>
        <v>#N/A</v>
      </c>
      <c r="AE217" s="13" t="e">
        <f t="shared" si="60"/>
        <v>#N/A</v>
      </c>
      <c r="AF217" s="13" t="e">
        <f t="shared" si="61"/>
        <v>#N/A</v>
      </c>
      <c r="AG217" s="13" t="e">
        <f t="shared" si="62"/>
        <v>#N/A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T217" s="107"/>
      <c r="BA217" s="11"/>
      <c r="BB217" s="11"/>
      <c r="BC217" s="11"/>
      <c r="BD217" s="11"/>
      <c r="BE217" s="11"/>
      <c r="BH217" s="11"/>
      <c r="BI217" s="11"/>
      <c r="BJ217" s="11"/>
      <c r="BK217" s="11"/>
      <c r="BL217" s="11"/>
      <c r="BM217" s="11"/>
      <c r="BN217" s="11"/>
    </row>
    <row r="218" spans="1:66" s="1" customFormat="1" x14ac:dyDescent="0.3">
      <c r="A218" s="11"/>
      <c r="B218" s="1" t="e">
        <f t="shared" si="56"/>
        <v>#N/A</v>
      </c>
      <c r="M218" s="7"/>
      <c r="V218" s="1" t="str">
        <f t="shared" si="63"/>
        <v/>
      </c>
      <c r="W218" s="1" t="str">
        <f t="shared" si="64"/>
        <v/>
      </c>
      <c r="X218" s="1" t="str">
        <f t="shared" si="64"/>
        <v/>
      </c>
      <c r="Y218" s="1" t="str">
        <f t="shared" si="64"/>
        <v/>
      </c>
      <c r="Z218" s="1" t="e">
        <f t="shared" si="65"/>
        <v>#N/A</v>
      </c>
      <c r="AA218" s="3"/>
      <c r="AB218" s="13" t="e">
        <f t="shared" si="57"/>
        <v>#N/A</v>
      </c>
      <c r="AC218" s="13" t="e">
        <f t="shared" si="58"/>
        <v>#N/A</v>
      </c>
      <c r="AD218" s="13" t="e">
        <f t="shared" si="59"/>
        <v>#N/A</v>
      </c>
      <c r="AE218" s="13" t="e">
        <f t="shared" si="60"/>
        <v>#N/A</v>
      </c>
      <c r="AF218" s="13" t="e">
        <f t="shared" si="61"/>
        <v>#N/A</v>
      </c>
      <c r="AG218" s="13" t="e">
        <f t="shared" si="62"/>
        <v>#N/A</v>
      </c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T218" s="107"/>
      <c r="BA218" s="11"/>
      <c r="BB218" s="11"/>
      <c r="BC218" s="11"/>
      <c r="BD218" s="11"/>
      <c r="BE218" s="11"/>
      <c r="BH218" s="11"/>
      <c r="BI218" s="11"/>
      <c r="BJ218" s="11"/>
      <c r="BK218" s="11"/>
      <c r="BL218" s="11"/>
      <c r="BM218" s="11"/>
      <c r="BN218" s="11"/>
    </row>
    <row r="219" spans="1:66" s="1" customFormat="1" x14ac:dyDescent="0.3">
      <c r="A219" s="11"/>
      <c r="B219" s="1" t="e">
        <f t="shared" si="56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118"/>
      <c r="N219" s="5"/>
      <c r="O219" s="5"/>
      <c r="P219" s="5"/>
      <c r="Q219" s="5"/>
      <c r="R219" s="5"/>
      <c r="S219" s="5"/>
      <c r="T219" s="5"/>
      <c r="U219" s="5"/>
      <c r="V219" s="1" t="str">
        <f t="shared" si="63"/>
        <v/>
      </c>
      <c r="W219" s="1" t="str">
        <f t="shared" si="64"/>
        <v/>
      </c>
      <c r="X219" s="1" t="str">
        <f t="shared" si="64"/>
        <v/>
      </c>
      <c r="Y219" s="1" t="str">
        <f t="shared" si="64"/>
        <v/>
      </c>
      <c r="Z219" s="1" t="e">
        <f t="shared" si="65"/>
        <v>#N/A</v>
      </c>
      <c r="AA219" s="3"/>
      <c r="AB219" s="13" t="e">
        <f t="shared" si="57"/>
        <v>#N/A</v>
      </c>
      <c r="AC219" s="13" t="e">
        <f t="shared" si="58"/>
        <v>#N/A</v>
      </c>
      <c r="AD219" s="13" t="e">
        <f t="shared" si="59"/>
        <v>#N/A</v>
      </c>
      <c r="AE219" s="13" t="e">
        <f t="shared" si="60"/>
        <v>#N/A</v>
      </c>
      <c r="AF219" s="13" t="e">
        <f t="shared" si="61"/>
        <v>#N/A</v>
      </c>
      <c r="AG219" s="13" t="e">
        <f t="shared" si="62"/>
        <v>#N/A</v>
      </c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T219" s="107"/>
      <c r="BA219" s="11"/>
      <c r="BB219" s="11"/>
      <c r="BC219" s="11"/>
      <c r="BD219" s="11"/>
      <c r="BE219" s="11"/>
      <c r="BH219" s="11"/>
      <c r="BI219" s="11"/>
      <c r="BJ219" s="11"/>
      <c r="BK219" s="11"/>
      <c r="BL219" s="11"/>
      <c r="BM219" s="11"/>
      <c r="BN219" s="11"/>
    </row>
    <row r="220" spans="1:66" s="1" customFormat="1" x14ac:dyDescent="0.3">
      <c r="A220" s="11"/>
      <c r="B220" s="1" t="e">
        <f t="shared" si="56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118"/>
      <c r="N220" s="5"/>
      <c r="O220" s="5"/>
      <c r="P220" s="5"/>
      <c r="Q220" s="5"/>
      <c r="R220" s="5"/>
      <c r="S220" s="5"/>
      <c r="T220" s="5"/>
      <c r="U220" s="5"/>
      <c r="V220" s="1" t="str">
        <f t="shared" si="63"/>
        <v/>
      </c>
      <c r="W220" s="1" t="str">
        <f t="shared" si="64"/>
        <v/>
      </c>
      <c r="X220" s="1" t="str">
        <f t="shared" si="64"/>
        <v/>
      </c>
      <c r="Y220" s="1" t="str">
        <f t="shared" si="64"/>
        <v/>
      </c>
      <c r="Z220" s="1" t="e">
        <f t="shared" si="65"/>
        <v>#N/A</v>
      </c>
      <c r="AA220" s="3"/>
      <c r="AB220" s="13" t="e">
        <f t="shared" si="57"/>
        <v>#N/A</v>
      </c>
      <c r="AC220" s="13" t="e">
        <f t="shared" si="58"/>
        <v>#N/A</v>
      </c>
      <c r="AD220" s="13" t="e">
        <f t="shared" si="59"/>
        <v>#N/A</v>
      </c>
      <c r="AE220" s="13" t="e">
        <f t="shared" si="60"/>
        <v>#N/A</v>
      </c>
      <c r="AF220" s="13" t="e">
        <f t="shared" si="61"/>
        <v>#N/A</v>
      </c>
      <c r="AG220" s="13" t="e">
        <f t="shared" si="62"/>
        <v>#N/A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T220" s="107"/>
      <c r="BA220" s="11"/>
      <c r="BB220" s="11"/>
      <c r="BC220" s="11"/>
      <c r="BD220" s="11"/>
      <c r="BE220" s="11"/>
      <c r="BH220" s="11"/>
      <c r="BI220" s="11"/>
      <c r="BJ220" s="11"/>
      <c r="BK220" s="11"/>
      <c r="BL220" s="11"/>
      <c r="BM220" s="11"/>
      <c r="BN220" s="11"/>
    </row>
    <row r="221" spans="1:66" s="1" customFormat="1" x14ac:dyDescent="0.3">
      <c r="A221" s="11"/>
      <c r="B221" s="1" t="e">
        <f t="shared" si="56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118"/>
      <c r="N221" s="5"/>
      <c r="O221" s="5"/>
      <c r="P221" s="5"/>
      <c r="Q221" s="5"/>
      <c r="R221" s="5"/>
      <c r="S221" s="5"/>
      <c r="T221" s="5"/>
      <c r="U221" s="5"/>
      <c r="V221" s="1" t="str">
        <f t="shared" si="63"/>
        <v/>
      </c>
      <c r="W221" s="1" t="str">
        <f t="shared" si="64"/>
        <v/>
      </c>
      <c r="X221" s="1" t="str">
        <f t="shared" si="64"/>
        <v/>
      </c>
      <c r="Y221" s="1" t="str">
        <f t="shared" si="64"/>
        <v/>
      </c>
      <c r="Z221" s="1" t="e">
        <f t="shared" si="65"/>
        <v>#N/A</v>
      </c>
      <c r="AA221" s="3"/>
      <c r="AB221" s="13" t="e">
        <f t="shared" si="57"/>
        <v>#N/A</v>
      </c>
      <c r="AC221" s="13" t="e">
        <f t="shared" si="58"/>
        <v>#N/A</v>
      </c>
      <c r="AD221" s="13" t="e">
        <f t="shared" si="59"/>
        <v>#N/A</v>
      </c>
      <c r="AE221" s="13" t="e">
        <f t="shared" si="60"/>
        <v>#N/A</v>
      </c>
      <c r="AF221" s="13" t="e">
        <f t="shared" si="61"/>
        <v>#N/A</v>
      </c>
      <c r="AG221" s="13" t="e">
        <f t="shared" si="62"/>
        <v>#N/A</v>
      </c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T221" s="107"/>
      <c r="BA221" s="11"/>
      <c r="BB221" s="11"/>
      <c r="BC221" s="11"/>
      <c r="BD221" s="11"/>
      <c r="BE221" s="11"/>
      <c r="BH221" s="11"/>
      <c r="BI221" s="11"/>
      <c r="BJ221" s="11"/>
      <c r="BK221" s="11"/>
      <c r="BL221" s="11"/>
      <c r="BM221" s="11"/>
      <c r="BN221" s="11"/>
    </row>
    <row r="222" spans="1:66" s="1" customFormat="1" x14ac:dyDescent="0.3">
      <c r="A222" s="11"/>
      <c r="B222" s="1" t="e">
        <f t="shared" si="56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118"/>
      <c r="N222" s="5"/>
      <c r="O222" s="5"/>
      <c r="P222" s="5"/>
      <c r="Q222" s="5"/>
      <c r="R222" s="5"/>
      <c r="S222" s="5"/>
      <c r="T222" s="5"/>
      <c r="U222" s="5"/>
      <c r="V222" s="1" t="str">
        <f t="shared" si="63"/>
        <v/>
      </c>
      <c r="W222" s="1" t="str">
        <f t="shared" si="64"/>
        <v/>
      </c>
      <c r="X222" s="1" t="str">
        <f t="shared" si="64"/>
        <v/>
      </c>
      <c r="Y222" s="1" t="str">
        <f t="shared" si="64"/>
        <v/>
      </c>
      <c r="Z222" s="1" t="e">
        <f t="shared" si="65"/>
        <v>#N/A</v>
      </c>
      <c r="AA222" s="3"/>
      <c r="AB222" s="13" t="e">
        <f t="shared" si="57"/>
        <v>#N/A</v>
      </c>
      <c r="AC222" s="13" t="e">
        <f t="shared" si="58"/>
        <v>#N/A</v>
      </c>
      <c r="AD222" s="13" t="e">
        <f t="shared" si="59"/>
        <v>#N/A</v>
      </c>
      <c r="AE222" s="13" t="e">
        <f t="shared" si="60"/>
        <v>#N/A</v>
      </c>
      <c r="AF222" s="13" t="e">
        <f t="shared" si="61"/>
        <v>#N/A</v>
      </c>
      <c r="AG222" s="13" t="e">
        <f t="shared" si="62"/>
        <v>#N/A</v>
      </c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T222" s="107"/>
      <c r="BA222" s="11"/>
      <c r="BB222" s="11"/>
      <c r="BC222" s="11"/>
      <c r="BD222" s="11"/>
      <c r="BE222" s="11"/>
      <c r="BH222" s="11"/>
      <c r="BI222" s="11"/>
      <c r="BJ222" s="11"/>
      <c r="BK222" s="11"/>
      <c r="BL222" s="11"/>
      <c r="BM222" s="11"/>
      <c r="BN222" s="11"/>
    </row>
    <row r="223" spans="1:66" s="1" customFormat="1" x14ac:dyDescent="0.3">
      <c r="A223" s="11"/>
      <c r="B223" s="1" t="e">
        <f t="shared" si="56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118"/>
      <c r="N223" s="5"/>
      <c r="O223" s="5"/>
      <c r="P223" s="5"/>
      <c r="Q223" s="5"/>
      <c r="R223" s="5"/>
      <c r="S223" s="5"/>
      <c r="T223" s="5"/>
      <c r="U223" s="5"/>
      <c r="V223" s="1" t="str">
        <f t="shared" si="63"/>
        <v/>
      </c>
      <c r="W223" s="1" t="str">
        <f t="shared" si="64"/>
        <v/>
      </c>
      <c r="X223" s="1" t="str">
        <f t="shared" si="64"/>
        <v/>
      </c>
      <c r="Y223" s="1" t="str">
        <f t="shared" si="64"/>
        <v/>
      </c>
      <c r="Z223" s="1" t="e">
        <f t="shared" si="65"/>
        <v>#N/A</v>
      </c>
      <c r="AA223" s="3"/>
      <c r="AB223" s="13" t="e">
        <f t="shared" si="57"/>
        <v>#N/A</v>
      </c>
      <c r="AC223" s="13" t="e">
        <f t="shared" si="58"/>
        <v>#N/A</v>
      </c>
      <c r="AD223" s="13" t="e">
        <f t="shared" si="59"/>
        <v>#N/A</v>
      </c>
      <c r="AE223" s="13" t="e">
        <f t="shared" si="60"/>
        <v>#N/A</v>
      </c>
      <c r="AF223" s="13" t="e">
        <f t="shared" si="61"/>
        <v>#N/A</v>
      </c>
      <c r="AG223" s="13" t="e">
        <f t="shared" si="62"/>
        <v>#N/A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T223" s="107"/>
      <c r="BA223" s="11"/>
      <c r="BB223" s="11"/>
      <c r="BC223" s="11"/>
      <c r="BD223" s="11"/>
      <c r="BE223" s="11"/>
      <c r="BH223" s="11"/>
      <c r="BI223" s="11"/>
      <c r="BJ223" s="11"/>
      <c r="BK223" s="11"/>
      <c r="BL223" s="11"/>
      <c r="BM223" s="11"/>
      <c r="BN223" s="11"/>
    </row>
    <row r="224" spans="1:66" s="1" customFormat="1" x14ac:dyDescent="0.3">
      <c r="A224" s="11"/>
      <c r="B224" s="1" t="e">
        <f t="shared" si="56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118"/>
      <c r="N224" s="5"/>
      <c r="O224" s="5"/>
      <c r="P224" s="5"/>
      <c r="Q224" s="5"/>
      <c r="R224" s="5"/>
      <c r="S224" s="5"/>
      <c r="T224" s="5"/>
      <c r="U224" s="5"/>
      <c r="V224" s="1" t="str">
        <f t="shared" si="63"/>
        <v/>
      </c>
      <c r="W224" s="1" t="str">
        <f t="shared" si="64"/>
        <v/>
      </c>
      <c r="X224" s="1" t="str">
        <f t="shared" si="64"/>
        <v/>
      </c>
      <c r="Y224" s="1" t="str">
        <f t="shared" si="64"/>
        <v/>
      </c>
      <c r="Z224" s="1" t="e">
        <f t="shared" si="65"/>
        <v>#N/A</v>
      </c>
      <c r="AA224" s="3"/>
      <c r="AB224" s="13" t="e">
        <f t="shared" si="57"/>
        <v>#N/A</v>
      </c>
      <c r="AC224" s="13" t="e">
        <f t="shared" si="58"/>
        <v>#N/A</v>
      </c>
      <c r="AD224" s="13" t="e">
        <f t="shared" si="59"/>
        <v>#N/A</v>
      </c>
      <c r="AE224" s="13" t="e">
        <f t="shared" si="60"/>
        <v>#N/A</v>
      </c>
      <c r="AF224" s="13" t="e">
        <f t="shared" si="61"/>
        <v>#N/A</v>
      </c>
      <c r="AG224" s="13" t="e">
        <f t="shared" si="62"/>
        <v>#N/A</v>
      </c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T224" s="107"/>
      <c r="BA224" s="11"/>
      <c r="BB224" s="11"/>
      <c r="BC224" s="11"/>
      <c r="BD224" s="11"/>
      <c r="BE224" s="11"/>
      <c r="BH224" s="11"/>
      <c r="BI224" s="11"/>
      <c r="BJ224" s="11"/>
      <c r="BK224" s="11"/>
      <c r="BL224" s="11"/>
      <c r="BM224" s="11"/>
      <c r="BN224" s="11"/>
    </row>
    <row r="225" spans="1:66" s="1" customFormat="1" x14ac:dyDescent="0.3">
      <c r="A225" s="11"/>
      <c r="B225" s="1" t="e">
        <f t="shared" si="56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118"/>
      <c r="N225" s="5"/>
      <c r="O225" s="5"/>
      <c r="P225" s="5"/>
      <c r="Q225" s="5"/>
      <c r="R225" s="5"/>
      <c r="S225" s="5"/>
      <c r="T225" s="5"/>
      <c r="U225" s="5"/>
      <c r="V225" s="1" t="str">
        <f t="shared" si="63"/>
        <v/>
      </c>
      <c r="W225" s="1" t="str">
        <f t="shared" si="64"/>
        <v/>
      </c>
      <c r="X225" s="1" t="str">
        <f t="shared" si="64"/>
        <v/>
      </c>
      <c r="Y225" s="1" t="str">
        <f t="shared" si="64"/>
        <v/>
      </c>
      <c r="Z225" s="1" t="e">
        <f t="shared" si="65"/>
        <v>#N/A</v>
      </c>
      <c r="AA225" s="3"/>
      <c r="AB225" s="13" t="e">
        <f t="shared" si="57"/>
        <v>#N/A</v>
      </c>
      <c r="AC225" s="13" t="e">
        <f t="shared" si="58"/>
        <v>#N/A</v>
      </c>
      <c r="AD225" s="13" t="e">
        <f t="shared" si="59"/>
        <v>#N/A</v>
      </c>
      <c r="AE225" s="13" t="e">
        <f t="shared" si="60"/>
        <v>#N/A</v>
      </c>
      <c r="AF225" s="13" t="e">
        <f t="shared" si="61"/>
        <v>#N/A</v>
      </c>
      <c r="AG225" s="13" t="e">
        <f t="shared" si="62"/>
        <v>#N/A</v>
      </c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T225" s="107"/>
      <c r="BA225" s="11"/>
      <c r="BB225" s="11"/>
      <c r="BC225" s="11"/>
      <c r="BD225" s="11"/>
      <c r="BE225" s="11"/>
      <c r="BH225" s="11"/>
      <c r="BI225" s="11"/>
      <c r="BJ225" s="11"/>
      <c r="BK225" s="11"/>
      <c r="BL225" s="11"/>
      <c r="BM225" s="11"/>
      <c r="BN225" s="11"/>
    </row>
    <row r="226" spans="1:66" s="1" customFormat="1" x14ac:dyDescent="0.3">
      <c r="A226" s="11"/>
      <c r="B226" s="1" t="e">
        <f t="shared" si="56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118"/>
      <c r="N226" s="5"/>
      <c r="O226" s="5"/>
      <c r="P226" s="5"/>
      <c r="Q226" s="5"/>
      <c r="R226" s="5"/>
      <c r="S226" s="5"/>
      <c r="T226" s="5"/>
      <c r="U226" s="5"/>
      <c r="V226" s="1" t="str">
        <f t="shared" si="63"/>
        <v/>
      </c>
      <c r="W226" s="1" t="str">
        <f t="shared" si="64"/>
        <v/>
      </c>
      <c r="X226" s="1" t="str">
        <f t="shared" si="64"/>
        <v/>
      </c>
      <c r="Y226" s="1" t="str">
        <f t="shared" si="64"/>
        <v/>
      </c>
      <c r="Z226" s="1" t="e">
        <f t="shared" si="65"/>
        <v>#N/A</v>
      </c>
      <c r="AA226" s="3"/>
      <c r="AB226" s="13" t="e">
        <f t="shared" si="57"/>
        <v>#N/A</v>
      </c>
      <c r="AC226" s="13" t="e">
        <f t="shared" si="58"/>
        <v>#N/A</v>
      </c>
      <c r="AD226" s="13" t="e">
        <f t="shared" si="59"/>
        <v>#N/A</v>
      </c>
      <c r="AE226" s="13" t="e">
        <f t="shared" si="60"/>
        <v>#N/A</v>
      </c>
      <c r="AF226" s="13" t="e">
        <f t="shared" si="61"/>
        <v>#N/A</v>
      </c>
      <c r="AG226" s="13" t="e">
        <f t="shared" si="62"/>
        <v>#N/A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T226" s="107"/>
      <c r="BA226" s="11"/>
      <c r="BB226" s="11"/>
      <c r="BC226" s="11"/>
      <c r="BD226" s="11"/>
      <c r="BE226" s="11"/>
      <c r="BH226" s="11"/>
      <c r="BI226" s="11"/>
      <c r="BJ226" s="11"/>
      <c r="BK226" s="11"/>
      <c r="BL226" s="11"/>
      <c r="BM226" s="11"/>
      <c r="BN226" s="11"/>
    </row>
    <row r="227" spans="1:66" s="1" customFormat="1" x14ac:dyDescent="0.3">
      <c r="A227" s="11"/>
      <c r="B227" s="1" t="e">
        <f t="shared" si="56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118"/>
      <c r="N227" s="5"/>
      <c r="O227" s="5"/>
      <c r="P227" s="5"/>
      <c r="Q227" s="5"/>
      <c r="R227" s="5"/>
      <c r="S227" s="5"/>
      <c r="T227" s="5"/>
      <c r="U227" s="5"/>
      <c r="V227" s="1" t="str">
        <f t="shared" si="63"/>
        <v/>
      </c>
      <c r="W227" s="1" t="str">
        <f t="shared" si="64"/>
        <v/>
      </c>
      <c r="X227" s="1" t="str">
        <f t="shared" si="64"/>
        <v/>
      </c>
      <c r="Y227" s="1" t="str">
        <f t="shared" si="64"/>
        <v/>
      </c>
      <c r="Z227" s="1" t="e">
        <f t="shared" si="65"/>
        <v>#N/A</v>
      </c>
      <c r="AA227" s="3"/>
      <c r="AB227" s="13" t="e">
        <f t="shared" si="57"/>
        <v>#N/A</v>
      </c>
      <c r="AC227" s="13" t="e">
        <f t="shared" si="58"/>
        <v>#N/A</v>
      </c>
      <c r="AD227" s="13" t="e">
        <f t="shared" si="59"/>
        <v>#N/A</v>
      </c>
      <c r="AE227" s="13" t="e">
        <f t="shared" si="60"/>
        <v>#N/A</v>
      </c>
      <c r="AF227" s="13" t="e">
        <f t="shared" si="61"/>
        <v>#N/A</v>
      </c>
      <c r="AG227" s="13" t="e">
        <f t="shared" si="62"/>
        <v>#N/A</v>
      </c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T227" s="107"/>
      <c r="BA227" s="11"/>
      <c r="BB227" s="11"/>
      <c r="BC227" s="11"/>
      <c r="BD227" s="11"/>
      <c r="BE227" s="11"/>
      <c r="BH227" s="11"/>
      <c r="BI227" s="11"/>
      <c r="BJ227" s="11"/>
      <c r="BK227" s="11"/>
      <c r="BL227" s="11"/>
      <c r="BM227" s="11"/>
      <c r="BN227" s="11"/>
    </row>
    <row r="228" spans="1:66" s="1" customFormat="1" x14ac:dyDescent="0.3">
      <c r="A228" s="11"/>
      <c r="B228" s="1" t="e">
        <f t="shared" si="56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118"/>
      <c r="N228" s="5"/>
      <c r="O228" s="5"/>
      <c r="P228" s="5"/>
      <c r="Q228" s="5"/>
      <c r="R228" s="5"/>
      <c r="S228" s="5"/>
      <c r="T228" s="5"/>
      <c r="U228" s="5"/>
      <c r="V228" s="1" t="str">
        <f t="shared" si="63"/>
        <v/>
      </c>
      <c r="W228" s="1" t="str">
        <f t="shared" si="64"/>
        <v/>
      </c>
      <c r="X228" s="1" t="str">
        <f t="shared" si="64"/>
        <v/>
      </c>
      <c r="Y228" s="1" t="str">
        <f t="shared" si="64"/>
        <v/>
      </c>
      <c r="Z228" s="1" t="e">
        <f t="shared" si="65"/>
        <v>#N/A</v>
      </c>
      <c r="AA228" s="3"/>
      <c r="AB228" s="13" t="e">
        <f t="shared" si="57"/>
        <v>#N/A</v>
      </c>
      <c r="AC228" s="13" t="e">
        <f t="shared" si="58"/>
        <v>#N/A</v>
      </c>
      <c r="AD228" s="13" t="e">
        <f t="shared" si="59"/>
        <v>#N/A</v>
      </c>
      <c r="AE228" s="13" t="e">
        <f t="shared" si="60"/>
        <v>#N/A</v>
      </c>
      <c r="AF228" s="13" t="e">
        <f t="shared" si="61"/>
        <v>#N/A</v>
      </c>
      <c r="AG228" s="13" t="e">
        <f t="shared" si="62"/>
        <v>#N/A</v>
      </c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T228" s="107"/>
      <c r="BA228" s="11"/>
      <c r="BB228" s="11"/>
      <c r="BC228" s="11"/>
      <c r="BD228" s="11"/>
      <c r="BE228" s="11"/>
      <c r="BH228" s="11"/>
      <c r="BI228" s="11"/>
      <c r="BJ228" s="11"/>
      <c r="BK228" s="11"/>
      <c r="BL228" s="11"/>
      <c r="BM228" s="11"/>
      <c r="BN228" s="11"/>
    </row>
    <row r="229" spans="1:66" s="1" customFormat="1" x14ac:dyDescent="0.3">
      <c r="A229" s="11"/>
      <c r="B229" s="1" t="e">
        <f t="shared" si="56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118"/>
      <c r="N229" s="5"/>
      <c r="O229" s="5"/>
      <c r="P229" s="5"/>
      <c r="Q229" s="5"/>
      <c r="R229" s="5"/>
      <c r="S229" s="5"/>
      <c r="T229" s="5"/>
      <c r="U229" s="5"/>
      <c r="V229" s="1" t="str">
        <f t="shared" si="63"/>
        <v/>
      </c>
      <c r="W229" s="1" t="str">
        <f t="shared" si="64"/>
        <v/>
      </c>
      <c r="X229" s="1" t="str">
        <f t="shared" si="64"/>
        <v/>
      </c>
      <c r="Y229" s="1" t="str">
        <f t="shared" si="64"/>
        <v/>
      </c>
      <c r="Z229" s="1" t="e">
        <f t="shared" si="65"/>
        <v>#N/A</v>
      </c>
      <c r="AA229" s="3"/>
      <c r="AB229" s="13" t="e">
        <f t="shared" si="57"/>
        <v>#N/A</v>
      </c>
      <c r="AC229" s="13" t="e">
        <f t="shared" si="58"/>
        <v>#N/A</v>
      </c>
      <c r="AD229" s="13" t="e">
        <f t="shared" si="59"/>
        <v>#N/A</v>
      </c>
      <c r="AE229" s="13" t="e">
        <f t="shared" si="60"/>
        <v>#N/A</v>
      </c>
      <c r="AF229" s="13" t="e">
        <f t="shared" si="61"/>
        <v>#N/A</v>
      </c>
      <c r="AG229" s="13" t="e">
        <f t="shared" si="62"/>
        <v>#N/A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T229" s="107"/>
      <c r="BA229" s="11"/>
      <c r="BB229" s="11"/>
      <c r="BC229" s="11"/>
      <c r="BD229" s="11"/>
      <c r="BE229" s="11"/>
      <c r="BH229" s="11"/>
      <c r="BI229" s="11"/>
      <c r="BJ229" s="11"/>
      <c r="BK229" s="11"/>
      <c r="BL229" s="11"/>
      <c r="BM229" s="11"/>
      <c r="BN229" s="11"/>
    </row>
    <row r="230" spans="1:66" s="1" customFormat="1" x14ac:dyDescent="0.3">
      <c r="A230" s="11"/>
      <c r="B230" s="1" t="e">
        <f t="shared" si="56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118"/>
      <c r="N230" s="5"/>
      <c r="O230" s="5"/>
      <c r="P230" s="5"/>
      <c r="Q230" s="5"/>
      <c r="R230" s="5"/>
      <c r="S230" s="5"/>
      <c r="T230" s="5"/>
      <c r="U230" s="5"/>
      <c r="V230" s="1" t="str">
        <f t="shared" si="63"/>
        <v/>
      </c>
      <c r="W230" s="1" t="str">
        <f t="shared" si="64"/>
        <v/>
      </c>
      <c r="X230" s="1" t="str">
        <f t="shared" si="64"/>
        <v/>
      </c>
      <c r="Y230" s="1" t="str">
        <f t="shared" si="64"/>
        <v/>
      </c>
      <c r="Z230" s="1" t="e">
        <f t="shared" si="65"/>
        <v>#N/A</v>
      </c>
      <c r="AA230" s="3"/>
      <c r="AB230" s="13" t="e">
        <f t="shared" si="57"/>
        <v>#N/A</v>
      </c>
      <c r="AC230" s="13" t="e">
        <f t="shared" si="58"/>
        <v>#N/A</v>
      </c>
      <c r="AD230" s="13" t="e">
        <f t="shared" si="59"/>
        <v>#N/A</v>
      </c>
      <c r="AE230" s="13" t="e">
        <f t="shared" si="60"/>
        <v>#N/A</v>
      </c>
      <c r="AF230" s="13" t="e">
        <f t="shared" si="61"/>
        <v>#N/A</v>
      </c>
      <c r="AG230" s="13" t="e">
        <f t="shared" si="62"/>
        <v>#N/A</v>
      </c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T230" s="107"/>
      <c r="BA230" s="11"/>
      <c r="BB230" s="11"/>
      <c r="BC230" s="11"/>
      <c r="BD230" s="11"/>
      <c r="BE230" s="11"/>
      <c r="BH230" s="11"/>
      <c r="BI230" s="11"/>
      <c r="BJ230" s="11"/>
      <c r="BK230" s="11"/>
      <c r="BL230" s="11"/>
      <c r="BM230" s="11"/>
      <c r="BN230" s="11"/>
    </row>
    <row r="231" spans="1:66" s="1" customFormat="1" x14ac:dyDescent="0.3">
      <c r="A231" s="11"/>
      <c r="B231" s="1" t="e">
        <f t="shared" si="56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118"/>
      <c r="N231" s="5"/>
      <c r="O231" s="5"/>
      <c r="P231" s="5"/>
      <c r="Q231" s="5"/>
      <c r="R231" s="5"/>
      <c r="S231" s="5"/>
      <c r="T231" s="5"/>
      <c r="U231" s="5"/>
      <c r="V231" s="1" t="str">
        <f t="shared" si="63"/>
        <v/>
      </c>
      <c r="W231" s="1" t="str">
        <f t="shared" si="64"/>
        <v/>
      </c>
      <c r="X231" s="1" t="str">
        <f t="shared" si="64"/>
        <v/>
      </c>
      <c r="Y231" s="1" t="str">
        <f t="shared" si="64"/>
        <v/>
      </c>
      <c r="Z231" s="1" t="e">
        <f t="shared" si="65"/>
        <v>#N/A</v>
      </c>
      <c r="AA231" s="3"/>
      <c r="AB231" s="13" t="e">
        <f t="shared" si="57"/>
        <v>#N/A</v>
      </c>
      <c r="AC231" s="13" t="e">
        <f t="shared" si="58"/>
        <v>#N/A</v>
      </c>
      <c r="AD231" s="13" t="e">
        <f t="shared" si="59"/>
        <v>#N/A</v>
      </c>
      <c r="AE231" s="13" t="e">
        <f t="shared" si="60"/>
        <v>#N/A</v>
      </c>
      <c r="AF231" s="13" t="e">
        <f t="shared" si="61"/>
        <v>#N/A</v>
      </c>
      <c r="AG231" s="13" t="e">
        <f t="shared" si="62"/>
        <v>#N/A</v>
      </c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T231" s="107"/>
      <c r="BA231" s="11"/>
      <c r="BB231" s="11"/>
      <c r="BC231" s="11"/>
      <c r="BD231" s="11"/>
      <c r="BE231" s="11"/>
      <c r="BH231" s="11"/>
      <c r="BI231" s="11"/>
      <c r="BJ231" s="11"/>
      <c r="BK231" s="11"/>
      <c r="BL231" s="11"/>
      <c r="BM231" s="11"/>
      <c r="BN231" s="11"/>
    </row>
    <row r="232" spans="1:66" s="1" customFormat="1" x14ac:dyDescent="0.3">
      <c r="A232" s="11"/>
      <c r="B232" s="1" t="e">
        <f t="shared" si="56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118"/>
      <c r="N232" s="5"/>
      <c r="O232" s="5"/>
      <c r="P232" s="5"/>
      <c r="Q232" s="5"/>
      <c r="R232" s="5"/>
      <c r="S232" s="5"/>
      <c r="T232" s="5"/>
      <c r="U232" s="5"/>
      <c r="V232" s="1" t="str">
        <f t="shared" si="63"/>
        <v/>
      </c>
      <c r="W232" s="1" t="str">
        <f t="shared" si="64"/>
        <v/>
      </c>
      <c r="X232" s="1" t="str">
        <f t="shared" si="64"/>
        <v/>
      </c>
      <c r="Y232" s="1" t="str">
        <f t="shared" si="64"/>
        <v/>
      </c>
      <c r="Z232" s="1" t="e">
        <f t="shared" si="65"/>
        <v>#N/A</v>
      </c>
      <c r="AA232" s="3"/>
      <c r="AB232" s="13" t="e">
        <f t="shared" si="57"/>
        <v>#N/A</v>
      </c>
      <c r="AC232" s="13" t="e">
        <f t="shared" si="58"/>
        <v>#N/A</v>
      </c>
      <c r="AD232" s="13" t="e">
        <f t="shared" si="59"/>
        <v>#N/A</v>
      </c>
      <c r="AE232" s="13" t="e">
        <f t="shared" si="60"/>
        <v>#N/A</v>
      </c>
      <c r="AF232" s="13" t="e">
        <f t="shared" si="61"/>
        <v>#N/A</v>
      </c>
      <c r="AG232" s="13" t="e">
        <f t="shared" si="62"/>
        <v>#N/A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T232" s="107"/>
      <c r="BA232" s="11"/>
      <c r="BB232" s="11"/>
      <c r="BC232" s="11"/>
      <c r="BD232" s="11"/>
      <c r="BE232" s="11"/>
      <c r="BH232" s="11"/>
      <c r="BI232" s="11"/>
      <c r="BJ232" s="11"/>
      <c r="BK232" s="11"/>
      <c r="BL232" s="11"/>
      <c r="BM232" s="11"/>
      <c r="BN232" s="11"/>
    </row>
    <row r="233" spans="1:66" s="1" customFormat="1" x14ac:dyDescent="0.3">
      <c r="A233" s="11"/>
      <c r="B233" s="1" t="e">
        <f t="shared" si="56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118"/>
      <c r="N233" s="5"/>
      <c r="O233" s="5"/>
      <c r="P233" s="5"/>
      <c r="Q233" s="5"/>
      <c r="R233" s="5"/>
      <c r="S233" s="5"/>
      <c r="T233" s="5"/>
      <c r="U233" s="5"/>
      <c r="V233" s="1" t="str">
        <f t="shared" si="63"/>
        <v/>
      </c>
      <c r="W233" s="1" t="str">
        <f t="shared" si="64"/>
        <v/>
      </c>
      <c r="X233" s="1" t="str">
        <f t="shared" si="64"/>
        <v/>
      </c>
      <c r="Y233" s="1" t="str">
        <f t="shared" si="64"/>
        <v/>
      </c>
      <c r="Z233" s="1" t="e">
        <f t="shared" si="65"/>
        <v>#N/A</v>
      </c>
      <c r="AA233" s="3"/>
      <c r="AB233" s="13" t="e">
        <f t="shared" si="57"/>
        <v>#N/A</v>
      </c>
      <c r="AC233" s="13" t="e">
        <f t="shared" si="58"/>
        <v>#N/A</v>
      </c>
      <c r="AD233" s="13" t="e">
        <f t="shared" si="59"/>
        <v>#N/A</v>
      </c>
      <c r="AE233" s="13" t="e">
        <f t="shared" si="60"/>
        <v>#N/A</v>
      </c>
      <c r="AF233" s="13" t="e">
        <f t="shared" si="61"/>
        <v>#N/A</v>
      </c>
      <c r="AG233" s="13" t="e">
        <f t="shared" si="62"/>
        <v>#N/A</v>
      </c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T233" s="107"/>
      <c r="BA233" s="11"/>
      <c r="BB233" s="11"/>
      <c r="BC233" s="11"/>
      <c r="BD233" s="11"/>
      <c r="BE233" s="11"/>
      <c r="BH233" s="11"/>
      <c r="BI233" s="11"/>
      <c r="BJ233" s="11"/>
      <c r="BK233" s="11"/>
      <c r="BL233" s="11"/>
      <c r="BM233" s="11"/>
      <c r="BN233" s="11"/>
    </row>
    <row r="234" spans="1:66" s="1" customFormat="1" x14ac:dyDescent="0.3">
      <c r="A234" s="11"/>
      <c r="B234" s="1" t="e">
        <f t="shared" si="56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118"/>
      <c r="N234" s="5"/>
      <c r="O234" s="5"/>
      <c r="P234" s="5"/>
      <c r="Q234" s="5"/>
      <c r="R234" s="5"/>
      <c r="S234" s="5"/>
      <c r="T234" s="5"/>
      <c r="U234" s="5"/>
      <c r="V234" s="1" t="str">
        <f t="shared" si="63"/>
        <v/>
      </c>
      <c r="W234" s="1" t="str">
        <f t="shared" si="64"/>
        <v/>
      </c>
      <c r="X234" s="1" t="str">
        <f t="shared" si="64"/>
        <v/>
      </c>
      <c r="Y234" s="1" t="str">
        <f t="shared" si="64"/>
        <v/>
      </c>
      <c r="Z234" s="1" t="e">
        <f t="shared" si="65"/>
        <v>#N/A</v>
      </c>
      <c r="AA234" s="3"/>
      <c r="AB234" s="13" t="e">
        <f t="shared" si="57"/>
        <v>#N/A</v>
      </c>
      <c r="AC234" s="13" t="e">
        <f t="shared" si="58"/>
        <v>#N/A</v>
      </c>
      <c r="AD234" s="13" t="e">
        <f t="shared" si="59"/>
        <v>#N/A</v>
      </c>
      <c r="AE234" s="13" t="e">
        <f t="shared" si="60"/>
        <v>#N/A</v>
      </c>
      <c r="AF234" s="13" t="e">
        <f t="shared" si="61"/>
        <v>#N/A</v>
      </c>
      <c r="AG234" s="13" t="e">
        <f t="shared" si="62"/>
        <v>#N/A</v>
      </c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T234" s="107"/>
      <c r="BA234" s="11"/>
      <c r="BB234" s="11"/>
      <c r="BC234" s="11"/>
      <c r="BD234" s="11"/>
      <c r="BE234" s="11"/>
      <c r="BH234" s="11"/>
      <c r="BI234" s="11"/>
      <c r="BJ234" s="11"/>
      <c r="BK234" s="11"/>
      <c r="BL234" s="11"/>
      <c r="BM234" s="11"/>
      <c r="BN234" s="11"/>
    </row>
    <row r="235" spans="1:66" s="1" customFormat="1" x14ac:dyDescent="0.3">
      <c r="A235" s="11"/>
      <c r="B235" s="1" t="e">
        <f t="shared" si="56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118"/>
      <c r="N235" s="5"/>
      <c r="O235" s="5"/>
      <c r="P235" s="5"/>
      <c r="Q235" s="5"/>
      <c r="R235" s="5"/>
      <c r="S235" s="5"/>
      <c r="T235" s="5"/>
      <c r="U235" s="5"/>
      <c r="V235" s="1" t="str">
        <f t="shared" si="63"/>
        <v/>
      </c>
      <c r="W235" s="1" t="str">
        <f t="shared" si="64"/>
        <v/>
      </c>
      <c r="X235" s="1" t="str">
        <f t="shared" si="64"/>
        <v/>
      </c>
      <c r="Y235" s="1" t="str">
        <f t="shared" si="64"/>
        <v/>
      </c>
      <c r="Z235" s="1" t="e">
        <f t="shared" si="65"/>
        <v>#N/A</v>
      </c>
      <c r="AA235" s="3"/>
      <c r="AB235" s="13" t="e">
        <f t="shared" si="57"/>
        <v>#N/A</v>
      </c>
      <c r="AC235" s="13" t="e">
        <f t="shared" si="58"/>
        <v>#N/A</v>
      </c>
      <c r="AD235" s="13" t="e">
        <f t="shared" si="59"/>
        <v>#N/A</v>
      </c>
      <c r="AE235" s="13" t="e">
        <f t="shared" si="60"/>
        <v>#N/A</v>
      </c>
      <c r="AF235" s="13" t="e">
        <f t="shared" si="61"/>
        <v>#N/A</v>
      </c>
      <c r="AG235" s="13" t="e">
        <f t="shared" si="62"/>
        <v>#N/A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T235" s="107"/>
      <c r="BA235" s="11"/>
      <c r="BB235" s="11"/>
      <c r="BC235" s="11"/>
      <c r="BD235" s="11"/>
      <c r="BE235" s="11"/>
      <c r="BH235" s="11"/>
      <c r="BI235" s="11"/>
      <c r="BJ235" s="11"/>
      <c r="BK235" s="11"/>
      <c r="BL235" s="11"/>
      <c r="BM235" s="11"/>
      <c r="BN235" s="11"/>
    </row>
    <row r="236" spans="1:66" s="1" customFormat="1" x14ac:dyDescent="0.3">
      <c r="A236" s="11"/>
      <c r="B236" s="1" t="e">
        <f t="shared" si="56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118"/>
      <c r="N236" s="5"/>
      <c r="O236" s="5"/>
      <c r="P236" s="5"/>
      <c r="Q236" s="5"/>
      <c r="R236" s="5"/>
      <c r="S236" s="5"/>
      <c r="T236" s="5"/>
      <c r="U236" s="5"/>
      <c r="V236" s="1" t="str">
        <f t="shared" si="63"/>
        <v/>
      </c>
      <c r="W236" s="1" t="str">
        <f t="shared" si="64"/>
        <v/>
      </c>
      <c r="X236" s="1" t="str">
        <f t="shared" si="64"/>
        <v/>
      </c>
      <c r="Y236" s="1" t="str">
        <f t="shared" si="64"/>
        <v/>
      </c>
      <c r="Z236" s="1" t="e">
        <f t="shared" si="65"/>
        <v>#N/A</v>
      </c>
      <c r="AA236" s="3"/>
      <c r="AB236" s="13" t="e">
        <f t="shared" si="57"/>
        <v>#N/A</v>
      </c>
      <c r="AC236" s="13" t="e">
        <f t="shared" si="58"/>
        <v>#N/A</v>
      </c>
      <c r="AD236" s="13" t="e">
        <f t="shared" si="59"/>
        <v>#N/A</v>
      </c>
      <c r="AE236" s="13" t="e">
        <f t="shared" si="60"/>
        <v>#N/A</v>
      </c>
      <c r="AF236" s="13" t="e">
        <f t="shared" si="61"/>
        <v>#N/A</v>
      </c>
      <c r="AG236" s="13" t="e">
        <f t="shared" si="62"/>
        <v>#N/A</v>
      </c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T236" s="107"/>
      <c r="BA236" s="11"/>
      <c r="BB236" s="11"/>
      <c r="BC236" s="11"/>
      <c r="BD236" s="11"/>
      <c r="BE236" s="11"/>
      <c r="BH236" s="11"/>
      <c r="BI236" s="11"/>
      <c r="BJ236" s="11"/>
      <c r="BK236" s="11"/>
      <c r="BL236" s="11"/>
      <c r="BM236" s="11"/>
      <c r="BN236" s="11"/>
    </row>
    <row r="237" spans="1:66" s="1" customFormat="1" x14ac:dyDescent="0.3">
      <c r="A237" s="11"/>
      <c r="B237" s="1" t="e">
        <f t="shared" si="56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118"/>
      <c r="N237" s="5"/>
      <c r="O237" s="5"/>
      <c r="P237" s="5"/>
      <c r="Q237" s="5"/>
      <c r="R237" s="5"/>
      <c r="S237" s="5"/>
      <c r="T237" s="5"/>
      <c r="U237" s="5"/>
      <c r="V237" s="1" t="str">
        <f t="shared" si="63"/>
        <v/>
      </c>
      <c r="W237" s="1" t="str">
        <f t="shared" si="64"/>
        <v/>
      </c>
      <c r="X237" s="1" t="str">
        <f t="shared" si="64"/>
        <v/>
      </c>
      <c r="Y237" s="1" t="str">
        <f t="shared" si="64"/>
        <v/>
      </c>
      <c r="Z237" s="1" t="e">
        <f t="shared" si="65"/>
        <v>#N/A</v>
      </c>
      <c r="AA237" s="3"/>
      <c r="AB237" s="13" t="e">
        <f t="shared" si="57"/>
        <v>#N/A</v>
      </c>
      <c r="AC237" s="13" t="e">
        <f t="shared" si="58"/>
        <v>#N/A</v>
      </c>
      <c r="AD237" s="13" t="e">
        <f t="shared" si="59"/>
        <v>#N/A</v>
      </c>
      <c r="AE237" s="13" t="e">
        <f t="shared" si="60"/>
        <v>#N/A</v>
      </c>
      <c r="AF237" s="13" t="e">
        <f t="shared" si="61"/>
        <v>#N/A</v>
      </c>
      <c r="AG237" s="13" t="e">
        <f t="shared" si="62"/>
        <v>#N/A</v>
      </c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T237" s="107"/>
      <c r="BA237" s="11"/>
      <c r="BB237" s="11"/>
      <c r="BC237" s="11"/>
      <c r="BD237" s="11"/>
      <c r="BE237" s="11"/>
      <c r="BH237" s="11"/>
      <c r="BI237" s="11"/>
      <c r="BJ237" s="11"/>
      <c r="BK237" s="11"/>
      <c r="BL237" s="11"/>
      <c r="BM237" s="11"/>
      <c r="BN237" s="11"/>
    </row>
    <row r="238" spans="1:66" s="1" customFormat="1" x14ac:dyDescent="0.3">
      <c r="A238" s="11"/>
      <c r="B238" s="1" t="e">
        <f t="shared" si="56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118"/>
      <c r="N238" s="5"/>
      <c r="O238" s="5"/>
      <c r="P238" s="5"/>
      <c r="Q238" s="5"/>
      <c r="R238" s="5"/>
      <c r="S238" s="5"/>
      <c r="T238" s="5"/>
      <c r="U238" s="5"/>
      <c r="V238" s="1" t="str">
        <f t="shared" si="63"/>
        <v/>
      </c>
      <c r="W238" s="1" t="str">
        <f t="shared" si="64"/>
        <v/>
      </c>
      <c r="X238" s="1" t="str">
        <f t="shared" si="64"/>
        <v/>
      </c>
      <c r="Y238" s="1" t="str">
        <f t="shared" si="64"/>
        <v/>
      </c>
      <c r="Z238" s="1" t="e">
        <f t="shared" si="65"/>
        <v>#N/A</v>
      </c>
      <c r="AA238" s="3"/>
      <c r="AB238" s="13" t="e">
        <f t="shared" si="57"/>
        <v>#N/A</v>
      </c>
      <c r="AC238" s="13" t="e">
        <f t="shared" si="58"/>
        <v>#N/A</v>
      </c>
      <c r="AD238" s="13" t="e">
        <f t="shared" si="59"/>
        <v>#N/A</v>
      </c>
      <c r="AE238" s="13" t="e">
        <f t="shared" si="60"/>
        <v>#N/A</v>
      </c>
      <c r="AF238" s="13" t="e">
        <f t="shared" si="61"/>
        <v>#N/A</v>
      </c>
      <c r="AG238" s="13" t="e">
        <f t="shared" si="62"/>
        <v>#N/A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T238" s="107"/>
      <c r="BA238" s="11"/>
      <c r="BB238" s="11"/>
      <c r="BC238" s="11"/>
      <c r="BD238" s="11"/>
      <c r="BE238" s="11"/>
      <c r="BH238" s="11"/>
      <c r="BI238" s="11"/>
      <c r="BJ238" s="11"/>
      <c r="BK238" s="11"/>
      <c r="BL238" s="11"/>
      <c r="BM238" s="11"/>
      <c r="BN238" s="11"/>
    </row>
    <row r="239" spans="1:66" s="1" customFormat="1" x14ac:dyDescent="0.3">
      <c r="A239" s="11"/>
      <c r="B239" s="1" t="e">
        <f t="shared" si="56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118"/>
      <c r="N239" s="5"/>
      <c r="O239" s="5"/>
      <c r="P239" s="5"/>
      <c r="Q239" s="5"/>
      <c r="R239" s="5"/>
      <c r="S239" s="5"/>
      <c r="T239" s="5"/>
      <c r="U239" s="5"/>
      <c r="V239" s="1" t="str">
        <f t="shared" si="63"/>
        <v/>
      </c>
      <c r="W239" s="1" t="str">
        <f t="shared" si="64"/>
        <v/>
      </c>
      <c r="X239" s="1" t="str">
        <f t="shared" si="64"/>
        <v/>
      </c>
      <c r="Y239" s="1" t="str">
        <f t="shared" si="64"/>
        <v/>
      </c>
      <c r="Z239" s="1" t="e">
        <f t="shared" si="65"/>
        <v>#N/A</v>
      </c>
      <c r="AA239" s="3"/>
      <c r="AB239" s="13" t="e">
        <f t="shared" si="57"/>
        <v>#N/A</v>
      </c>
      <c r="AC239" s="13" t="e">
        <f t="shared" si="58"/>
        <v>#N/A</v>
      </c>
      <c r="AD239" s="13" t="e">
        <f t="shared" si="59"/>
        <v>#N/A</v>
      </c>
      <c r="AE239" s="13" t="e">
        <f t="shared" si="60"/>
        <v>#N/A</v>
      </c>
      <c r="AF239" s="13" t="e">
        <f t="shared" si="61"/>
        <v>#N/A</v>
      </c>
      <c r="AG239" s="13" t="e">
        <f t="shared" si="62"/>
        <v>#N/A</v>
      </c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T239" s="107"/>
      <c r="BA239" s="11"/>
      <c r="BB239" s="11"/>
      <c r="BC239" s="11"/>
      <c r="BD239" s="11"/>
      <c r="BE239" s="11"/>
      <c r="BH239" s="11"/>
      <c r="BI239" s="11"/>
      <c r="BJ239" s="11"/>
      <c r="BK239" s="11"/>
      <c r="BL239" s="11"/>
      <c r="BM239" s="11"/>
      <c r="BN239" s="11"/>
    </row>
    <row r="240" spans="1:66" s="1" customFormat="1" x14ac:dyDescent="0.3">
      <c r="A240" s="11"/>
      <c r="B240" s="1" t="e">
        <f t="shared" si="56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118"/>
      <c r="N240" s="5"/>
      <c r="O240" s="5"/>
      <c r="P240" s="5"/>
      <c r="Q240" s="5"/>
      <c r="R240" s="5"/>
      <c r="S240" s="5"/>
      <c r="T240" s="5"/>
      <c r="U240" s="5"/>
      <c r="V240" s="1" t="str">
        <f t="shared" si="63"/>
        <v/>
      </c>
      <c r="W240" s="1" t="str">
        <f t="shared" si="64"/>
        <v/>
      </c>
      <c r="X240" s="1" t="str">
        <f t="shared" si="64"/>
        <v/>
      </c>
      <c r="Y240" s="1" t="str">
        <f t="shared" si="64"/>
        <v/>
      </c>
      <c r="Z240" s="1" t="e">
        <f t="shared" si="65"/>
        <v>#N/A</v>
      </c>
      <c r="AA240" s="3"/>
      <c r="AB240" s="13" t="e">
        <f t="shared" si="57"/>
        <v>#N/A</v>
      </c>
      <c r="AC240" s="13" t="e">
        <f t="shared" si="58"/>
        <v>#N/A</v>
      </c>
      <c r="AD240" s="13" t="e">
        <f t="shared" si="59"/>
        <v>#N/A</v>
      </c>
      <c r="AE240" s="13" t="e">
        <f t="shared" si="60"/>
        <v>#N/A</v>
      </c>
      <c r="AF240" s="13" t="e">
        <f t="shared" si="61"/>
        <v>#N/A</v>
      </c>
      <c r="AG240" s="13" t="e">
        <f t="shared" si="62"/>
        <v>#N/A</v>
      </c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T240" s="107"/>
      <c r="BA240" s="11"/>
      <c r="BB240" s="11"/>
      <c r="BC240" s="11"/>
      <c r="BD240" s="11"/>
      <c r="BE240" s="11"/>
      <c r="BH240" s="11"/>
      <c r="BI240" s="11"/>
      <c r="BJ240" s="11"/>
      <c r="BK240" s="11"/>
      <c r="BL240" s="11"/>
      <c r="BM240" s="11"/>
      <c r="BN240" s="11"/>
    </row>
    <row r="241" spans="1:66" s="1" customFormat="1" x14ac:dyDescent="0.3">
      <c r="A241" s="11"/>
      <c r="B241" s="1" t="e">
        <f t="shared" si="56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118"/>
      <c r="N241" s="5"/>
      <c r="O241" s="5"/>
      <c r="P241" s="5"/>
      <c r="Q241" s="5"/>
      <c r="R241" s="5"/>
      <c r="S241" s="5"/>
      <c r="T241" s="5"/>
      <c r="U241" s="5"/>
      <c r="V241" s="1" t="str">
        <f t="shared" si="63"/>
        <v/>
      </c>
      <c r="W241" s="1" t="str">
        <f t="shared" si="64"/>
        <v/>
      </c>
      <c r="X241" s="1" t="str">
        <f t="shared" si="64"/>
        <v/>
      </c>
      <c r="Y241" s="1" t="str">
        <f t="shared" si="64"/>
        <v/>
      </c>
      <c r="Z241" s="1" t="e">
        <f t="shared" si="65"/>
        <v>#N/A</v>
      </c>
      <c r="AA241" s="3"/>
      <c r="AB241" s="13" t="e">
        <f t="shared" si="57"/>
        <v>#N/A</v>
      </c>
      <c r="AC241" s="13" t="e">
        <f t="shared" si="58"/>
        <v>#N/A</v>
      </c>
      <c r="AD241" s="13" t="e">
        <f t="shared" si="59"/>
        <v>#N/A</v>
      </c>
      <c r="AE241" s="13" t="e">
        <f t="shared" si="60"/>
        <v>#N/A</v>
      </c>
      <c r="AF241" s="13" t="e">
        <f t="shared" si="61"/>
        <v>#N/A</v>
      </c>
      <c r="AG241" s="13" t="e">
        <f t="shared" si="62"/>
        <v>#N/A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T241" s="107"/>
      <c r="BA241" s="11"/>
      <c r="BB241" s="11"/>
      <c r="BC241" s="11"/>
      <c r="BD241" s="11"/>
      <c r="BE241" s="11"/>
      <c r="BH241" s="11"/>
      <c r="BI241" s="11"/>
      <c r="BJ241" s="11"/>
      <c r="BK241" s="11"/>
      <c r="BL241" s="11"/>
      <c r="BM241" s="11"/>
      <c r="BN241" s="11"/>
    </row>
    <row r="242" spans="1:66" s="1" customFormat="1" x14ac:dyDescent="0.3">
      <c r="A242" s="11"/>
      <c r="B242" s="1" t="e">
        <f t="shared" si="56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118"/>
      <c r="N242" s="5"/>
      <c r="O242" s="5"/>
      <c r="P242" s="5"/>
      <c r="Q242" s="5"/>
      <c r="R242" s="5"/>
      <c r="S242" s="5"/>
      <c r="T242" s="5"/>
      <c r="U242" s="5"/>
      <c r="V242" s="1" t="str">
        <f t="shared" si="63"/>
        <v/>
      </c>
      <c r="W242" s="1" t="str">
        <f t="shared" si="64"/>
        <v/>
      </c>
      <c r="X242" s="1" t="str">
        <f t="shared" si="64"/>
        <v/>
      </c>
      <c r="Y242" s="1" t="str">
        <f t="shared" si="64"/>
        <v/>
      </c>
      <c r="Z242" s="1" t="e">
        <f t="shared" si="65"/>
        <v>#N/A</v>
      </c>
      <c r="AA242" s="3"/>
      <c r="AB242" s="13" t="e">
        <f t="shared" si="57"/>
        <v>#N/A</v>
      </c>
      <c r="AC242" s="13" t="e">
        <f t="shared" si="58"/>
        <v>#N/A</v>
      </c>
      <c r="AD242" s="13" t="e">
        <f t="shared" si="59"/>
        <v>#N/A</v>
      </c>
      <c r="AE242" s="13" t="e">
        <f t="shared" si="60"/>
        <v>#N/A</v>
      </c>
      <c r="AF242" s="13" t="e">
        <f t="shared" si="61"/>
        <v>#N/A</v>
      </c>
      <c r="AG242" s="13" t="e">
        <f t="shared" si="62"/>
        <v>#N/A</v>
      </c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T242" s="107"/>
      <c r="BA242" s="11"/>
      <c r="BB242" s="11"/>
      <c r="BC242" s="11"/>
      <c r="BD242" s="11"/>
      <c r="BE242" s="11"/>
      <c r="BH242" s="11"/>
      <c r="BI242" s="11"/>
      <c r="BJ242" s="11"/>
      <c r="BK242" s="11"/>
      <c r="BL242" s="11"/>
      <c r="BM242" s="11"/>
      <c r="BN242" s="11"/>
    </row>
    <row r="243" spans="1:66" s="1" customFormat="1" x14ac:dyDescent="0.3">
      <c r="A243" s="11"/>
      <c r="B243" s="1" t="e">
        <f t="shared" si="56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118"/>
      <c r="N243" s="5"/>
      <c r="O243" s="5"/>
      <c r="P243" s="5"/>
      <c r="Q243" s="5"/>
      <c r="R243" s="5"/>
      <c r="S243" s="5"/>
      <c r="T243" s="5"/>
      <c r="U243" s="5"/>
      <c r="V243" s="1" t="str">
        <f t="shared" si="63"/>
        <v/>
      </c>
      <c r="W243" s="1" t="str">
        <f t="shared" si="64"/>
        <v/>
      </c>
      <c r="X243" s="1" t="str">
        <f t="shared" si="64"/>
        <v/>
      </c>
      <c r="Y243" s="1" t="str">
        <f t="shared" si="64"/>
        <v/>
      </c>
      <c r="Z243" s="1" t="e">
        <f t="shared" si="65"/>
        <v>#N/A</v>
      </c>
      <c r="AA243" s="3"/>
      <c r="AB243" s="13" t="e">
        <f t="shared" si="57"/>
        <v>#N/A</v>
      </c>
      <c r="AC243" s="13" t="e">
        <f t="shared" si="58"/>
        <v>#N/A</v>
      </c>
      <c r="AD243" s="13" t="e">
        <f t="shared" si="59"/>
        <v>#N/A</v>
      </c>
      <c r="AE243" s="13" t="e">
        <f t="shared" si="60"/>
        <v>#N/A</v>
      </c>
      <c r="AF243" s="13" t="e">
        <f t="shared" si="61"/>
        <v>#N/A</v>
      </c>
      <c r="AG243" s="13" t="e">
        <f t="shared" si="62"/>
        <v>#N/A</v>
      </c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T243" s="107"/>
      <c r="BA243" s="11"/>
      <c r="BB243" s="11"/>
      <c r="BC243" s="11"/>
      <c r="BD243" s="11"/>
      <c r="BE243" s="11"/>
      <c r="BH243" s="11"/>
      <c r="BI243" s="11"/>
      <c r="BJ243" s="11"/>
      <c r="BK243" s="11"/>
      <c r="BL243" s="11"/>
      <c r="BM243" s="11"/>
      <c r="BN243" s="11"/>
    </row>
    <row r="244" spans="1:66" s="1" customFormat="1" x14ac:dyDescent="0.3">
      <c r="A244" s="11"/>
      <c r="B244" s="1" t="e">
        <f t="shared" si="56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118"/>
      <c r="N244" s="5"/>
      <c r="O244" s="5"/>
      <c r="P244" s="5"/>
      <c r="Q244" s="5"/>
      <c r="R244" s="5"/>
      <c r="S244" s="5"/>
      <c r="T244" s="5"/>
      <c r="U244" s="5"/>
      <c r="V244" s="1" t="str">
        <f t="shared" si="63"/>
        <v/>
      </c>
      <c r="W244" s="1" t="str">
        <f t="shared" si="64"/>
        <v/>
      </c>
      <c r="X244" s="1" t="str">
        <f t="shared" si="64"/>
        <v/>
      </c>
      <c r="Y244" s="1" t="str">
        <f t="shared" si="64"/>
        <v/>
      </c>
      <c r="Z244" s="1" t="e">
        <f t="shared" si="65"/>
        <v>#N/A</v>
      </c>
      <c r="AA244" s="3"/>
      <c r="AB244" s="13" t="e">
        <f t="shared" si="57"/>
        <v>#N/A</v>
      </c>
      <c r="AC244" s="13" t="e">
        <f t="shared" si="58"/>
        <v>#N/A</v>
      </c>
      <c r="AD244" s="13" t="e">
        <f t="shared" si="59"/>
        <v>#N/A</v>
      </c>
      <c r="AE244" s="13" t="e">
        <f t="shared" si="60"/>
        <v>#N/A</v>
      </c>
      <c r="AF244" s="13" t="e">
        <f t="shared" si="61"/>
        <v>#N/A</v>
      </c>
      <c r="AG244" s="13" t="e">
        <f t="shared" si="62"/>
        <v>#N/A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T244" s="107"/>
      <c r="BA244" s="11"/>
      <c r="BB244" s="11"/>
      <c r="BC244" s="11"/>
      <c r="BD244" s="11"/>
      <c r="BE244" s="11"/>
      <c r="BH244" s="11"/>
      <c r="BI244" s="11"/>
      <c r="BJ244" s="11"/>
      <c r="BK244" s="11"/>
      <c r="BL244" s="11"/>
      <c r="BM244" s="11"/>
      <c r="BN244" s="11"/>
    </row>
    <row r="245" spans="1:66" s="1" customFormat="1" x14ac:dyDescent="0.3">
      <c r="A245" s="11"/>
      <c r="B245" s="1" t="e">
        <f t="shared" si="56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118"/>
      <c r="N245" s="5"/>
      <c r="O245" s="5"/>
      <c r="P245" s="5"/>
      <c r="Q245" s="5"/>
      <c r="R245" s="5"/>
      <c r="S245" s="5"/>
      <c r="T245" s="5"/>
      <c r="U245" s="5"/>
      <c r="V245" s="1" t="str">
        <f t="shared" si="63"/>
        <v/>
      </c>
      <c r="W245" s="1" t="str">
        <f t="shared" si="64"/>
        <v/>
      </c>
      <c r="X245" s="1" t="str">
        <f t="shared" si="64"/>
        <v/>
      </c>
      <c r="Y245" s="1" t="str">
        <f t="shared" si="64"/>
        <v/>
      </c>
      <c r="Z245" s="1" t="e">
        <f t="shared" si="65"/>
        <v>#N/A</v>
      </c>
      <c r="AA245" s="3"/>
      <c r="AB245" s="13" t="e">
        <f t="shared" si="57"/>
        <v>#N/A</v>
      </c>
      <c r="AC245" s="13" t="e">
        <f t="shared" si="58"/>
        <v>#N/A</v>
      </c>
      <c r="AD245" s="13" t="e">
        <f t="shared" si="59"/>
        <v>#N/A</v>
      </c>
      <c r="AE245" s="13" t="e">
        <f t="shared" si="60"/>
        <v>#N/A</v>
      </c>
      <c r="AF245" s="13" t="e">
        <f t="shared" si="61"/>
        <v>#N/A</v>
      </c>
      <c r="AG245" s="13" t="e">
        <f t="shared" si="62"/>
        <v>#N/A</v>
      </c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T245" s="107"/>
      <c r="BA245" s="11"/>
      <c r="BB245" s="11"/>
      <c r="BC245" s="11"/>
      <c r="BD245" s="11"/>
      <c r="BE245" s="11"/>
      <c r="BH245" s="11"/>
      <c r="BI245" s="11"/>
      <c r="BJ245" s="11"/>
      <c r="BK245" s="11"/>
      <c r="BL245" s="11"/>
      <c r="BM245" s="11"/>
      <c r="BN245" s="11"/>
    </row>
    <row r="246" spans="1:66" s="1" customFormat="1" x14ac:dyDescent="0.3">
      <c r="A246" s="11"/>
      <c r="B246" s="1" t="e">
        <f t="shared" si="56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118"/>
      <c r="N246" s="5"/>
      <c r="O246" s="5"/>
      <c r="P246" s="5"/>
      <c r="Q246" s="5"/>
      <c r="R246" s="5"/>
      <c r="S246" s="5"/>
      <c r="T246" s="5"/>
      <c r="U246" s="5"/>
      <c r="V246" s="1" t="str">
        <f t="shared" si="63"/>
        <v/>
      </c>
      <c r="W246" s="1" t="str">
        <f t="shared" si="64"/>
        <v/>
      </c>
      <c r="X246" s="1" t="str">
        <f t="shared" si="64"/>
        <v/>
      </c>
      <c r="Y246" s="1" t="str">
        <f t="shared" si="64"/>
        <v/>
      </c>
      <c r="Z246" s="1" t="e">
        <f t="shared" si="65"/>
        <v>#N/A</v>
      </c>
      <c r="AA246" s="3"/>
      <c r="AB246" s="13" t="e">
        <f t="shared" si="57"/>
        <v>#N/A</v>
      </c>
      <c r="AC246" s="13" t="e">
        <f t="shared" si="58"/>
        <v>#N/A</v>
      </c>
      <c r="AD246" s="13" t="e">
        <f t="shared" si="59"/>
        <v>#N/A</v>
      </c>
      <c r="AE246" s="13" t="e">
        <f t="shared" si="60"/>
        <v>#N/A</v>
      </c>
      <c r="AF246" s="13" t="e">
        <f t="shared" si="61"/>
        <v>#N/A</v>
      </c>
      <c r="AG246" s="13" t="e">
        <f t="shared" si="62"/>
        <v>#N/A</v>
      </c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T246" s="107"/>
      <c r="BA246" s="11"/>
      <c r="BB246" s="11"/>
      <c r="BC246" s="11"/>
      <c r="BD246" s="11"/>
      <c r="BE246" s="11"/>
      <c r="BH246" s="11"/>
      <c r="BI246" s="11"/>
      <c r="BJ246" s="11"/>
      <c r="BK246" s="11"/>
      <c r="BL246" s="11"/>
      <c r="BM246" s="11"/>
      <c r="BN246" s="11"/>
    </row>
    <row r="247" spans="1:66" s="1" customFormat="1" x14ac:dyDescent="0.3">
      <c r="A247" s="11"/>
      <c r="B247" s="1" t="e">
        <f t="shared" si="56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118"/>
      <c r="N247" s="5"/>
      <c r="O247" s="5"/>
      <c r="P247" s="5"/>
      <c r="Q247" s="5"/>
      <c r="R247" s="5"/>
      <c r="S247" s="5"/>
      <c r="T247" s="5"/>
      <c r="U247" s="5"/>
      <c r="V247" s="1" t="str">
        <f t="shared" si="63"/>
        <v/>
      </c>
      <c r="W247" s="1" t="str">
        <f t="shared" si="64"/>
        <v/>
      </c>
      <c r="X247" s="1" t="str">
        <f t="shared" si="64"/>
        <v/>
      </c>
      <c r="Y247" s="1" t="str">
        <f t="shared" si="64"/>
        <v/>
      </c>
      <c r="Z247" s="1" t="e">
        <f t="shared" si="65"/>
        <v>#N/A</v>
      </c>
      <c r="AA247" s="3"/>
      <c r="AB247" s="13" t="e">
        <f t="shared" si="57"/>
        <v>#N/A</v>
      </c>
      <c r="AC247" s="13" t="e">
        <f t="shared" si="58"/>
        <v>#N/A</v>
      </c>
      <c r="AD247" s="13" t="e">
        <f t="shared" si="59"/>
        <v>#N/A</v>
      </c>
      <c r="AE247" s="13" t="e">
        <f t="shared" si="60"/>
        <v>#N/A</v>
      </c>
      <c r="AF247" s="13" t="e">
        <f t="shared" si="61"/>
        <v>#N/A</v>
      </c>
      <c r="AG247" s="13" t="e">
        <f t="shared" si="62"/>
        <v>#N/A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T247" s="107"/>
      <c r="BA247" s="11"/>
      <c r="BB247" s="11"/>
      <c r="BC247" s="11"/>
      <c r="BD247" s="11"/>
      <c r="BE247" s="11"/>
      <c r="BH247" s="11"/>
      <c r="BI247" s="11"/>
      <c r="BJ247" s="11"/>
      <c r="BK247" s="11"/>
      <c r="BL247" s="11"/>
      <c r="BM247" s="11"/>
      <c r="BN247" s="11"/>
    </row>
    <row r="248" spans="1:66" s="1" customFormat="1" x14ac:dyDescent="0.3">
      <c r="A248" s="11"/>
      <c r="B248" s="1" t="e">
        <f t="shared" si="56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118"/>
      <c r="N248" s="5"/>
      <c r="O248" s="5"/>
      <c r="P248" s="5"/>
      <c r="Q248" s="5"/>
      <c r="R248" s="5"/>
      <c r="S248" s="5"/>
      <c r="T248" s="5"/>
      <c r="U248" s="5"/>
      <c r="V248" s="1" t="str">
        <f t="shared" si="63"/>
        <v/>
      </c>
      <c r="W248" s="1" t="str">
        <f t="shared" si="64"/>
        <v/>
      </c>
      <c r="X248" s="1" t="str">
        <f t="shared" si="64"/>
        <v/>
      </c>
      <c r="Y248" s="1" t="str">
        <f t="shared" si="64"/>
        <v/>
      </c>
      <c r="Z248" s="1" t="e">
        <f t="shared" si="65"/>
        <v>#N/A</v>
      </c>
      <c r="AA248" s="3"/>
      <c r="AB248" s="13" t="e">
        <f t="shared" si="57"/>
        <v>#N/A</v>
      </c>
      <c r="AC248" s="13" t="e">
        <f t="shared" si="58"/>
        <v>#N/A</v>
      </c>
      <c r="AD248" s="13" t="e">
        <f t="shared" si="59"/>
        <v>#N/A</v>
      </c>
      <c r="AE248" s="13" t="e">
        <f t="shared" si="60"/>
        <v>#N/A</v>
      </c>
      <c r="AF248" s="13" t="e">
        <f t="shared" si="61"/>
        <v>#N/A</v>
      </c>
      <c r="AG248" s="13" t="e">
        <f t="shared" si="62"/>
        <v>#N/A</v>
      </c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T248" s="107"/>
      <c r="BA248" s="11"/>
      <c r="BB248" s="11"/>
      <c r="BC248" s="11"/>
      <c r="BD248" s="11"/>
      <c r="BE248" s="11"/>
      <c r="BH248" s="11"/>
      <c r="BI248" s="11"/>
      <c r="BJ248" s="11"/>
      <c r="BK248" s="11"/>
      <c r="BL248" s="11"/>
      <c r="BM248" s="11"/>
      <c r="BN248" s="11"/>
    </row>
    <row r="249" spans="1:66" s="1" customFormat="1" x14ac:dyDescent="0.3">
      <c r="A249" s="11"/>
      <c r="B249" s="1" t="e">
        <f t="shared" si="56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118"/>
      <c r="N249" s="5"/>
      <c r="O249" s="5"/>
      <c r="P249" s="5"/>
      <c r="Q249" s="5"/>
      <c r="R249" s="5"/>
      <c r="S249" s="5"/>
      <c r="T249" s="5"/>
      <c r="U249" s="5"/>
      <c r="V249" s="1" t="str">
        <f t="shared" si="63"/>
        <v/>
      </c>
      <c r="W249" s="1" t="str">
        <f t="shared" si="64"/>
        <v/>
      </c>
      <c r="X249" s="1" t="str">
        <f t="shared" si="64"/>
        <v/>
      </c>
      <c r="Y249" s="1" t="str">
        <f t="shared" si="64"/>
        <v/>
      </c>
      <c r="Z249" s="1" t="e">
        <f t="shared" si="65"/>
        <v>#N/A</v>
      </c>
      <c r="AA249" s="3"/>
      <c r="AB249" s="13" t="e">
        <f t="shared" si="57"/>
        <v>#N/A</v>
      </c>
      <c r="AC249" s="13" t="e">
        <f t="shared" si="58"/>
        <v>#N/A</v>
      </c>
      <c r="AD249" s="13" t="e">
        <f t="shared" si="59"/>
        <v>#N/A</v>
      </c>
      <c r="AE249" s="13" t="e">
        <f t="shared" si="60"/>
        <v>#N/A</v>
      </c>
      <c r="AF249" s="13" t="e">
        <f t="shared" si="61"/>
        <v>#N/A</v>
      </c>
      <c r="AG249" s="13" t="e">
        <f t="shared" si="62"/>
        <v>#N/A</v>
      </c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T249" s="107"/>
      <c r="BA249" s="11"/>
      <c r="BB249" s="11"/>
      <c r="BC249" s="11"/>
      <c r="BD249" s="11"/>
      <c r="BE249" s="11"/>
      <c r="BH249" s="11"/>
      <c r="BI249" s="11"/>
      <c r="BJ249" s="11"/>
      <c r="BK249" s="11"/>
      <c r="BL249" s="11"/>
      <c r="BM249" s="11"/>
      <c r="BN249" s="11"/>
    </row>
    <row r="250" spans="1:66" s="1" customFormat="1" x14ac:dyDescent="0.3">
      <c r="A250" s="11"/>
      <c r="B250" s="1" t="e">
        <f t="shared" si="56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118"/>
      <c r="N250" s="5"/>
      <c r="O250" s="5"/>
      <c r="P250" s="5"/>
      <c r="Q250" s="5"/>
      <c r="R250" s="5"/>
      <c r="S250" s="5"/>
      <c r="T250" s="5"/>
      <c r="U250" s="5"/>
      <c r="V250" s="1" t="str">
        <f t="shared" si="63"/>
        <v/>
      </c>
      <c r="W250" s="1" t="str">
        <f t="shared" si="64"/>
        <v/>
      </c>
      <c r="X250" s="1" t="str">
        <f t="shared" si="64"/>
        <v/>
      </c>
      <c r="Y250" s="1" t="str">
        <f t="shared" si="64"/>
        <v/>
      </c>
      <c r="Z250" s="1" t="e">
        <f t="shared" si="65"/>
        <v>#N/A</v>
      </c>
      <c r="AA250" s="3"/>
      <c r="AB250" s="13" t="e">
        <f t="shared" si="57"/>
        <v>#N/A</v>
      </c>
      <c r="AC250" s="13" t="e">
        <f t="shared" si="58"/>
        <v>#N/A</v>
      </c>
      <c r="AD250" s="13" t="e">
        <f t="shared" si="59"/>
        <v>#N/A</v>
      </c>
      <c r="AE250" s="13" t="e">
        <f t="shared" si="60"/>
        <v>#N/A</v>
      </c>
      <c r="AF250" s="13" t="e">
        <f t="shared" si="61"/>
        <v>#N/A</v>
      </c>
      <c r="AG250" s="13" t="e">
        <f t="shared" si="62"/>
        <v>#N/A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T250" s="107"/>
      <c r="BA250" s="11"/>
      <c r="BB250" s="11"/>
      <c r="BC250" s="11"/>
      <c r="BD250" s="11"/>
      <c r="BE250" s="11"/>
      <c r="BH250" s="11"/>
      <c r="BI250" s="11"/>
      <c r="BJ250" s="11"/>
      <c r="BK250" s="11"/>
      <c r="BL250" s="11"/>
      <c r="BM250" s="11"/>
      <c r="BN250" s="11"/>
    </row>
    <row r="251" spans="1:66" s="1" customFormat="1" x14ac:dyDescent="0.3">
      <c r="A251" s="11"/>
      <c r="B251" s="1" t="e">
        <f t="shared" si="56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118"/>
      <c r="N251" s="5"/>
      <c r="O251" s="5"/>
      <c r="P251" s="5"/>
      <c r="Q251" s="5"/>
      <c r="R251" s="5"/>
      <c r="S251" s="5"/>
      <c r="T251" s="5"/>
      <c r="U251" s="5"/>
      <c r="V251" s="1" t="str">
        <f t="shared" si="63"/>
        <v/>
      </c>
      <c r="W251" s="1" t="str">
        <f t="shared" si="64"/>
        <v/>
      </c>
      <c r="X251" s="1" t="str">
        <f t="shared" si="64"/>
        <v/>
      </c>
      <c r="Y251" s="1" t="str">
        <f t="shared" si="64"/>
        <v/>
      </c>
      <c r="Z251" s="1" t="e">
        <f t="shared" si="65"/>
        <v>#N/A</v>
      </c>
      <c r="AA251" s="3"/>
      <c r="AB251" s="13" t="e">
        <f t="shared" si="57"/>
        <v>#N/A</v>
      </c>
      <c r="AC251" s="13" t="e">
        <f t="shared" si="58"/>
        <v>#N/A</v>
      </c>
      <c r="AD251" s="13" t="e">
        <f t="shared" si="59"/>
        <v>#N/A</v>
      </c>
      <c r="AE251" s="13" t="e">
        <f t="shared" si="60"/>
        <v>#N/A</v>
      </c>
      <c r="AF251" s="13" t="e">
        <f t="shared" si="61"/>
        <v>#N/A</v>
      </c>
      <c r="AG251" s="13" t="e">
        <f t="shared" si="62"/>
        <v>#N/A</v>
      </c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T251" s="107"/>
      <c r="BA251" s="11"/>
      <c r="BB251" s="11"/>
      <c r="BC251" s="11"/>
      <c r="BD251" s="11"/>
      <c r="BE251" s="11"/>
      <c r="BH251" s="11"/>
      <c r="BI251" s="11"/>
      <c r="BJ251" s="11"/>
      <c r="BK251" s="11"/>
      <c r="BL251" s="11"/>
      <c r="BM251" s="11"/>
      <c r="BN251" s="11"/>
    </row>
    <row r="252" spans="1:66" s="1" customFormat="1" x14ac:dyDescent="0.3">
      <c r="A252" s="11"/>
      <c r="B252" s="1" t="e">
        <f t="shared" si="56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118"/>
      <c r="N252" s="5"/>
      <c r="O252" s="5"/>
      <c r="P252" s="5"/>
      <c r="Q252" s="5"/>
      <c r="R252" s="5"/>
      <c r="S252" s="5"/>
      <c r="T252" s="5"/>
      <c r="U252" s="5"/>
      <c r="V252" s="1" t="str">
        <f t="shared" si="63"/>
        <v/>
      </c>
      <c r="W252" s="1" t="str">
        <f t="shared" si="64"/>
        <v/>
      </c>
      <c r="X252" s="1" t="str">
        <f t="shared" si="64"/>
        <v/>
      </c>
      <c r="Y252" s="1" t="str">
        <f t="shared" si="64"/>
        <v/>
      </c>
      <c r="Z252" s="1" t="e">
        <f t="shared" si="65"/>
        <v>#N/A</v>
      </c>
      <c r="AA252" s="3"/>
      <c r="AB252" s="13" t="e">
        <f t="shared" si="57"/>
        <v>#N/A</v>
      </c>
      <c r="AC252" s="13" t="e">
        <f t="shared" si="58"/>
        <v>#N/A</v>
      </c>
      <c r="AD252" s="13" t="e">
        <f t="shared" si="59"/>
        <v>#N/A</v>
      </c>
      <c r="AE252" s="13" t="e">
        <f t="shared" si="60"/>
        <v>#N/A</v>
      </c>
      <c r="AF252" s="13" t="e">
        <f t="shared" si="61"/>
        <v>#N/A</v>
      </c>
      <c r="AG252" s="13" t="e">
        <f t="shared" si="62"/>
        <v>#N/A</v>
      </c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T252" s="107"/>
      <c r="BA252" s="11"/>
      <c r="BB252" s="11"/>
      <c r="BC252" s="11"/>
      <c r="BD252" s="11"/>
      <c r="BE252" s="11"/>
      <c r="BH252" s="11"/>
      <c r="BI252" s="11"/>
      <c r="BJ252" s="11"/>
      <c r="BK252" s="11"/>
      <c r="BL252" s="11"/>
      <c r="BM252" s="11"/>
      <c r="BN252" s="11"/>
    </row>
    <row r="253" spans="1:66" s="1" customFormat="1" x14ac:dyDescent="0.3">
      <c r="A253" s="11"/>
      <c r="B253" s="1" t="e">
        <f t="shared" si="56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118"/>
      <c r="N253" s="5"/>
      <c r="O253" s="5"/>
      <c r="P253" s="5"/>
      <c r="Q253" s="5"/>
      <c r="R253" s="5"/>
      <c r="S253" s="5"/>
      <c r="T253" s="5"/>
      <c r="U253" s="5"/>
      <c r="V253" s="1" t="str">
        <f t="shared" si="63"/>
        <v/>
      </c>
      <c r="W253" s="1" t="str">
        <f t="shared" si="64"/>
        <v/>
      </c>
      <c r="X253" s="1" t="str">
        <f t="shared" si="64"/>
        <v/>
      </c>
      <c r="Y253" s="1" t="str">
        <f t="shared" si="64"/>
        <v/>
      </c>
      <c r="Z253" s="1" t="e">
        <f t="shared" si="65"/>
        <v>#N/A</v>
      </c>
      <c r="AA253" s="3"/>
      <c r="AB253" s="13" t="e">
        <f t="shared" si="57"/>
        <v>#N/A</v>
      </c>
      <c r="AC253" s="13" t="e">
        <f t="shared" si="58"/>
        <v>#N/A</v>
      </c>
      <c r="AD253" s="13" t="e">
        <f t="shared" si="59"/>
        <v>#N/A</v>
      </c>
      <c r="AE253" s="13" t="e">
        <f t="shared" si="60"/>
        <v>#N/A</v>
      </c>
      <c r="AF253" s="13" t="e">
        <f t="shared" si="61"/>
        <v>#N/A</v>
      </c>
      <c r="AG253" s="13" t="e">
        <f t="shared" si="62"/>
        <v>#N/A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T253" s="107"/>
      <c r="BA253" s="11"/>
      <c r="BB253" s="11"/>
      <c r="BC253" s="11"/>
      <c r="BD253" s="11"/>
      <c r="BE253" s="11"/>
      <c r="BH253" s="11"/>
      <c r="BI253" s="11"/>
      <c r="BJ253" s="11"/>
      <c r="BK253" s="11"/>
      <c r="BL253" s="11"/>
      <c r="BM253" s="11"/>
      <c r="BN253" s="11"/>
    </row>
    <row r="254" spans="1:66" s="1" customFormat="1" x14ac:dyDescent="0.3">
      <c r="A254" s="11"/>
      <c r="B254" s="1" t="e">
        <f t="shared" si="56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118"/>
      <c r="N254" s="5"/>
      <c r="O254" s="5"/>
      <c r="P254" s="5"/>
      <c r="Q254" s="5"/>
      <c r="R254" s="5"/>
      <c r="S254" s="5"/>
      <c r="T254" s="5"/>
      <c r="U254" s="5"/>
      <c r="V254" s="1" t="str">
        <f t="shared" si="63"/>
        <v/>
      </c>
      <c r="W254" s="1" t="str">
        <f t="shared" si="64"/>
        <v/>
      </c>
      <c r="X254" s="1" t="str">
        <f t="shared" si="64"/>
        <v/>
      </c>
      <c r="Y254" s="1" t="str">
        <f t="shared" si="64"/>
        <v/>
      </c>
      <c r="Z254" s="1" t="e">
        <f t="shared" si="65"/>
        <v>#N/A</v>
      </c>
      <c r="AA254" s="3"/>
      <c r="AB254" s="13" t="e">
        <f t="shared" si="57"/>
        <v>#N/A</v>
      </c>
      <c r="AC254" s="13" t="e">
        <f t="shared" si="58"/>
        <v>#N/A</v>
      </c>
      <c r="AD254" s="13" t="e">
        <f t="shared" si="59"/>
        <v>#N/A</v>
      </c>
      <c r="AE254" s="13" t="e">
        <f t="shared" si="60"/>
        <v>#N/A</v>
      </c>
      <c r="AF254" s="13" t="e">
        <f t="shared" si="61"/>
        <v>#N/A</v>
      </c>
      <c r="AG254" s="13" t="e">
        <f t="shared" si="62"/>
        <v>#N/A</v>
      </c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T254" s="107"/>
      <c r="BA254" s="11"/>
      <c r="BB254" s="11"/>
      <c r="BC254" s="11"/>
      <c r="BD254" s="11"/>
      <c r="BE254" s="11"/>
      <c r="BH254" s="11"/>
      <c r="BI254" s="11"/>
      <c r="BJ254" s="11"/>
      <c r="BK254" s="11"/>
      <c r="BL254" s="11"/>
      <c r="BM254" s="11"/>
      <c r="BN254" s="11"/>
    </row>
    <row r="255" spans="1:66" s="1" customFormat="1" x14ac:dyDescent="0.3">
      <c r="A255" s="11"/>
      <c r="B255" s="1" t="e">
        <f t="shared" si="56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118"/>
      <c r="N255" s="5"/>
      <c r="O255" s="5"/>
      <c r="P255" s="5"/>
      <c r="Q255" s="5"/>
      <c r="R255" s="5"/>
      <c r="S255" s="5"/>
      <c r="T255" s="5"/>
      <c r="U255" s="5"/>
      <c r="V255" s="1" t="str">
        <f t="shared" si="63"/>
        <v/>
      </c>
      <c r="W255" s="1" t="str">
        <f t="shared" si="64"/>
        <v/>
      </c>
      <c r="X255" s="1" t="str">
        <f t="shared" si="64"/>
        <v/>
      </c>
      <c r="Y255" s="1" t="str">
        <f t="shared" si="64"/>
        <v/>
      </c>
      <c r="Z255" s="1" t="e">
        <f t="shared" si="65"/>
        <v>#N/A</v>
      </c>
      <c r="AA255" s="3"/>
      <c r="AB255" s="13" t="e">
        <f t="shared" si="57"/>
        <v>#N/A</v>
      </c>
      <c r="AC255" s="13" t="e">
        <f t="shared" si="58"/>
        <v>#N/A</v>
      </c>
      <c r="AD255" s="13" t="e">
        <f t="shared" si="59"/>
        <v>#N/A</v>
      </c>
      <c r="AE255" s="13" t="e">
        <f t="shared" si="60"/>
        <v>#N/A</v>
      </c>
      <c r="AF255" s="13" t="e">
        <f t="shared" si="61"/>
        <v>#N/A</v>
      </c>
      <c r="AG255" s="13" t="e">
        <f t="shared" si="62"/>
        <v>#N/A</v>
      </c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T255" s="107"/>
      <c r="BA255" s="11"/>
      <c r="BB255" s="11"/>
      <c r="BC255" s="11"/>
      <c r="BD255" s="11"/>
      <c r="BE255" s="11"/>
      <c r="BH255" s="11"/>
      <c r="BI255" s="11"/>
      <c r="BJ255" s="11"/>
      <c r="BK255" s="11"/>
      <c r="BL255" s="11"/>
      <c r="BM255" s="11"/>
      <c r="BN255" s="11"/>
    </row>
    <row r="256" spans="1:66" s="1" customFormat="1" x14ac:dyDescent="0.3">
      <c r="A256" s="11"/>
      <c r="B256" s="1" t="e">
        <f t="shared" si="56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118"/>
      <c r="N256" s="5"/>
      <c r="O256" s="5"/>
      <c r="P256" s="5"/>
      <c r="Q256" s="5"/>
      <c r="R256" s="5"/>
      <c r="S256" s="5"/>
      <c r="T256" s="5"/>
      <c r="U256" s="5"/>
      <c r="V256" s="1" t="str">
        <f t="shared" si="63"/>
        <v/>
      </c>
      <c r="W256" s="1" t="str">
        <f t="shared" si="64"/>
        <v/>
      </c>
      <c r="X256" s="1" t="str">
        <f t="shared" si="64"/>
        <v/>
      </c>
      <c r="Y256" s="1" t="str">
        <f t="shared" si="64"/>
        <v/>
      </c>
      <c r="Z256" s="1" t="e">
        <f t="shared" si="65"/>
        <v>#N/A</v>
      </c>
      <c r="AA256" s="3"/>
      <c r="AB256" s="13" t="e">
        <f t="shared" si="57"/>
        <v>#N/A</v>
      </c>
      <c r="AC256" s="13" t="e">
        <f t="shared" si="58"/>
        <v>#N/A</v>
      </c>
      <c r="AD256" s="13" t="e">
        <f t="shared" si="59"/>
        <v>#N/A</v>
      </c>
      <c r="AE256" s="13" t="e">
        <f t="shared" si="60"/>
        <v>#N/A</v>
      </c>
      <c r="AF256" s="13" t="e">
        <f t="shared" si="61"/>
        <v>#N/A</v>
      </c>
      <c r="AG256" s="13" t="e">
        <f t="shared" si="62"/>
        <v>#N/A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T256" s="107"/>
      <c r="BA256" s="11"/>
      <c r="BB256" s="11"/>
      <c r="BC256" s="11"/>
      <c r="BD256" s="11"/>
      <c r="BE256" s="11"/>
      <c r="BH256" s="11"/>
      <c r="BI256" s="11"/>
      <c r="BJ256" s="11"/>
      <c r="BK256" s="11"/>
      <c r="BL256" s="11"/>
      <c r="BM256" s="11"/>
      <c r="BN256" s="11"/>
    </row>
    <row r="257" spans="1:66" s="1" customFormat="1" x14ac:dyDescent="0.3">
      <c r="A257" s="11"/>
      <c r="B257" s="1" t="e">
        <f t="shared" si="56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118"/>
      <c r="N257" s="5"/>
      <c r="O257" s="5"/>
      <c r="P257" s="5"/>
      <c r="Q257" s="5"/>
      <c r="R257" s="5"/>
      <c r="S257" s="5"/>
      <c r="T257" s="5"/>
      <c r="U257" s="5"/>
      <c r="V257" s="1" t="str">
        <f t="shared" si="63"/>
        <v/>
      </c>
      <c r="W257" s="1" t="str">
        <f t="shared" si="64"/>
        <v/>
      </c>
      <c r="X257" s="1" t="str">
        <f t="shared" si="64"/>
        <v/>
      </c>
      <c r="Y257" s="1" t="str">
        <f t="shared" si="64"/>
        <v/>
      </c>
      <c r="Z257" s="1" t="e">
        <f t="shared" si="65"/>
        <v>#N/A</v>
      </c>
      <c r="AA257" s="3"/>
      <c r="AB257" s="13" t="e">
        <f t="shared" si="57"/>
        <v>#N/A</v>
      </c>
      <c r="AC257" s="13" t="e">
        <f t="shared" si="58"/>
        <v>#N/A</v>
      </c>
      <c r="AD257" s="13" t="e">
        <f t="shared" si="59"/>
        <v>#N/A</v>
      </c>
      <c r="AE257" s="13" t="e">
        <f t="shared" si="60"/>
        <v>#N/A</v>
      </c>
      <c r="AF257" s="13" t="e">
        <f t="shared" si="61"/>
        <v>#N/A</v>
      </c>
      <c r="AG257" s="13" t="e">
        <f t="shared" si="62"/>
        <v>#N/A</v>
      </c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T257" s="107"/>
      <c r="BA257" s="11"/>
      <c r="BB257" s="11"/>
      <c r="BC257" s="11"/>
      <c r="BD257" s="11"/>
      <c r="BE257" s="11"/>
      <c r="BH257" s="11"/>
      <c r="BI257" s="11"/>
      <c r="BJ257" s="11"/>
      <c r="BK257" s="11"/>
      <c r="BL257" s="11"/>
      <c r="BM257" s="11"/>
      <c r="BN257" s="11"/>
    </row>
    <row r="258" spans="1:66" s="1" customFormat="1" x14ac:dyDescent="0.3">
      <c r="A258" s="11"/>
      <c r="B258" s="1" t="e">
        <f t="shared" si="56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118"/>
      <c r="N258" s="5"/>
      <c r="O258" s="5"/>
      <c r="P258" s="5"/>
      <c r="Q258" s="5"/>
      <c r="R258" s="5"/>
      <c r="S258" s="5"/>
      <c r="T258" s="5"/>
      <c r="U258" s="5"/>
      <c r="V258" s="1" t="str">
        <f t="shared" si="63"/>
        <v/>
      </c>
      <c r="W258" s="1" t="str">
        <f t="shared" si="64"/>
        <v/>
      </c>
      <c r="X258" s="1" t="str">
        <f t="shared" si="64"/>
        <v/>
      </c>
      <c r="Y258" s="1" t="str">
        <f t="shared" si="64"/>
        <v/>
      </c>
      <c r="Z258" s="1" t="e">
        <f t="shared" si="65"/>
        <v>#N/A</v>
      </c>
      <c r="AA258" s="3"/>
      <c r="AB258" s="13" t="e">
        <f t="shared" si="57"/>
        <v>#N/A</v>
      </c>
      <c r="AC258" s="13" t="e">
        <f t="shared" si="58"/>
        <v>#N/A</v>
      </c>
      <c r="AD258" s="13" t="e">
        <f t="shared" si="59"/>
        <v>#N/A</v>
      </c>
      <c r="AE258" s="13" t="e">
        <f t="shared" si="60"/>
        <v>#N/A</v>
      </c>
      <c r="AF258" s="13" t="e">
        <f t="shared" si="61"/>
        <v>#N/A</v>
      </c>
      <c r="AG258" s="13" t="e">
        <f t="shared" si="62"/>
        <v>#N/A</v>
      </c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T258" s="107"/>
      <c r="BA258" s="11"/>
      <c r="BB258" s="11"/>
      <c r="BC258" s="11"/>
      <c r="BD258" s="11"/>
      <c r="BE258" s="11"/>
      <c r="BH258" s="11"/>
      <c r="BI258" s="11"/>
      <c r="BJ258" s="11"/>
      <c r="BK258" s="11"/>
      <c r="BL258" s="11"/>
      <c r="BM258" s="11"/>
      <c r="BN258" s="11"/>
    </row>
    <row r="259" spans="1:66" s="1" customFormat="1" x14ac:dyDescent="0.3">
      <c r="A259" s="11"/>
      <c r="B259" s="1" t="e">
        <f t="shared" si="56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118"/>
      <c r="N259" s="5"/>
      <c r="O259" s="5"/>
      <c r="P259" s="5"/>
      <c r="Q259" s="5"/>
      <c r="R259" s="5"/>
      <c r="S259" s="5"/>
      <c r="T259" s="5"/>
      <c r="U259" s="5"/>
      <c r="V259" s="1" t="str">
        <f t="shared" si="63"/>
        <v/>
      </c>
      <c r="W259" s="1" t="str">
        <f t="shared" si="64"/>
        <v/>
      </c>
      <c r="X259" s="1" t="str">
        <f t="shared" si="64"/>
        <v/>
      </c>
      <c r="Y259" s="1" t="str">
        <f t="shared" si="64"/>
        <v/>
      </c>
      <c r="Z259" s="1" t="e">
        <f t="shared" si="65"/>
        <v>#N/A</v>
      </c>
      <c r="AA259" s="3"/>
      <c r="AB259" s="13" t="e">
        <f t="shared" si="57"/>
        <v>#N/A</v>
      </c>
      <c r="AC259" s="13" t="e">
        <f t="shared" si="58"/>
        <v>#N/A</v>
      </c>
      <c r="AD259" s="13" t="e">
        <f t="shared" si="59"/>
        <v>#N/A</v>
      </c>
      <c r="AE259" s="13" t="e">
        <f t="shared" si="60"/>
        <v>#N/A</v>
      </c>
      <c r="AF259" s="13" t="e">
        <f t="shared" si="61"/>
        <v>#N/A</v>
      </c>
      <c r="AG259" s="13" t="e">
        <f t="shared" si="62"/>
        <v>#N/A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T259" s="107"/>
      <c r="BA259" s="11"/>
      <c r="BB259" s="11"/>
      <c r="BC259" s="11"/>
      <c r="BD259" s="11"/>
      <c r="BE259" s="11"/>
      <c r="BH259" s="11"/>
      <c r="BI259" s="11"/>
      <c r="BJ259" s="11"/>
      <c r="BK259" s="11"/>
      <c r="BL259" s="11"/>
      <c r="BM259" s="11"/>
      <c r="BN259" s="11"/>
    </row>
    <row r="260" spans="1:66" s="1" customFormat="1" x14ac:dyDescent="0.3">
      <c r="A260" s="11"/>
      <c r="B260" s="1" t="e">
        <f t="shared" si="56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118"/>
      <c r="N260" s="5"/>
      <c r="O260" s="5"/>
      <c r="P260" s="5"/>
      <c r="Q260" s="5"/>
      <c r="R260" s="5"/>
      <c r="S260" s="5"/>
      <c r="T260" s="5"/>
      <c r="U260" s="5"/>
      <c r="V260" s="1" t="str">
        <f t="shared" si="63"/>
        <v/>
      </c>
      <c r="W260" s="1" t="str">
        <f t="shared" si="64"/>
        <v/>
      </c>
      <c r="X260" s="1" t="str">
        <f t="shared" si="64"/>
        <v/>
      </c>
      <c r="Y260" s="1" t="str">
        <f t="shared" si="64"/>
        <v/>
      </c>
      <c r="Z260" s="1" t="e">
        <f t="shared" si="65"/>
        <v>#N/A</v>
      </c>
      <c r="AA260" s="3"/>
      <c r="AB260" s="13" t="e">
        <f t="shared" si="57"/>
        <v>#N/A</v>
      </c>
      <c r="AC260" s="13" t="e">
        <f t="shared" si="58"/>
        <v>#N/A</v>
      </c>
      <c r="AD260" s="13" t="e">
        <f t="shared" si="59"/>
        <v>#N/A</v>
      </c>
      <c r="AE260" s="13" t="e">
        <f t="shared" si="60"/>
        <v>#N/A</v>
      </c>
      <c r="AF260" s="13" t="e">
        <f t="shared" si="61"/>
        <v>#N/A</v>
      </c>
      <c r="AG260" s="13" t="e">
        <f t="shared" si="62"/>
        <v>#N/A</v>
      </c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T260" s="107"/>
      <c r="BA260" s="11"/>
      <c r="BB260" s="11"/>
      <c r="BC260" s="11"/>
      <c r="BD260" s="11"/>
      <c r="BE260" s="11"/>
      <c r="BH260" s="11"/>
      <c r="BI260" s="11"/>
      <c r="BJ260" s="11"/>
      <c r="BK260" s="11"/>
      <c r="BL260" s="11"/>
      <c r="BM260" s="11"/>
      <c r="BN260" s="11"/>
    </row>
    <row r="261" spans="1:66" s="1" customFormat="1" x14ac:dyDescent="0.3">
      <c r="A261" s="11"/>
      <c r="B261" s="1" t="e">
        <f t="shared" si="56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118"/>
      <c r="N261" s="5"/>
      <c r="O261" s="5"/>
      <c r="P261" s="5"/>
      <c r="Q261" s="5"/>
      <c r="R261" s="5"/>
      <c r="S261" s="5"/>
      <c r="T261" s="5"/>
      <c r="U261" s="5"/>
      <c r="V261" s="1" t="str">
        <f t="shared" si="63"/>
        <v/>
      </c>
      <c r="W261" s="1" t="str">
        <f t="shared" si="64"/>
        <v/>
      </c>
      <c r="X261" s="1" t="str">
        <f t="shared" si="64"/>
        <v/>
      </c>
      <c r="Y261" s="1" t="str">
        <f t="shared" si="64"/>
        <v/>
      </c>
      <c r="Z261" s="1" t="e">
        <f t="shared" si="65"/>
        <v>#N/A</v>
      </c>
      <c r="AA261" s="3"/>
      <c r="AB261" s="13" t="e">
        <f t="shared" si="57"/>
        <v>#N/A</v>
      </c>
      <c r="AC261" s="13" t="e">
        <f t="shared" si="58"/>
        <v>#N/A</v>
      </c>
      <c r="AD261" s="13" t="e">
        <f t="shared" si="59"/>
        <v>#N/A</v>
      </c>
      <c r="AE261" s="13" t="e">
        <f t="shared" si="60"/>
        <v>#N/A</v>
      </c>
      <c r="AF261" s="13" t="e">
        <f t="shared" si="61"/>
        <v>#N/A</v>
      </c>
      <c r="AG261" s="13" t="e">
        <f t="shared" si="62"/>
        <v>#N/A</v>
      </c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T261" s="107"/>
      <c r="BA261" s="11"/>
      <c r="BB261" s="11"/>
      <c r="BC261" s="11"/>
      <c r="BD261" s="11"/>
      <c r="BE261" s="11"/>
      <c r="BH261" s="11"/>
      <c r="BI261" s="11"/>
      <c r="BJ261" s="11"/>
      <c r="BK261" s="11"/>
      <c r="BL261" s="11"/>
      <c r="BM261" s="11"/>
      <c r="BN261" s="11"/>
    </row>
    <row r="262" spans="1:66" s="1" customFormat="1" x14ac:dyDescent="0.3">
      <c r="A262" s="11"/>
      <c r="B262" s="1" t="e">
        <f t="shared" si="56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118"/>
      <c r="N262" s="5"/>
      <c r="O262" s="5"/>
      <c r="P262" s="5"/>
      <c r="Q262" s="5"/>
      <c r="R262" s="5"/>
      <c r="S262" s="5"/>
      <c r="T262" s="5"/>
      <c r="U262" s="5"/>
      <c r="V262" s="1" t="str">
        <f t="shared" si="63"/>
        <v/>
      </c>
      <c r="W262" s="1" t="str">
        <f t="shared" si="64"/>
        <v/>
      </c>
      <c r="X262" s="1" t="str">
        <f t="shared" si="64"/>
        <v/>
      </c>
      <c r="Y262" s="1" t="str">
        <f t="shared" si="64"/>
        <v/>
      </c>
      <c r="Z262" s="1" t="e">
        <f t="shared" si="65"/>
        <v>#N/A</v>
      </c>
      <c r="AA262" s="3"/>
      <c r="AB262" s="13" t="e">
        <f t="shared" si="57"/>
        <v>#N/A</v>
      </c>
      <c r="AC262" s="13" t="e">
        <f t="shared" si="58"/>
        <v>#N/A</v>
      </c>
      <c r="AD262" s="13" t="e">
        <f t="shared" si="59"/>
        <v>#N/A</v>
      </c>
      <c r="AE262" s="13" t="e">
        <f t="shared" si="60"/>
        <v>#N/A</v>
      </c>
      <c r="AF262" s="13" t="e">
        <f t="shared" si="61"/>
        <v>#N/A</v>
      </c>
      <c r="AG262" s="13" t="e">
        <f t="shared" si="62"/>
        <v>#N/A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T262" s="107"/>
      <c r="BA262" s="11"/>
      <c r="BB262" s="11"/>
      <c r="BC262" s="11"/>
      <c r="BD262" s="11"/>
      <c r="BE262" s="11"/>
      <c r="BH262" s="11"/>
      <c r="BI262" s="11"/>
      <c r="BJ262" s="11"/>
      <c r="BK262" s="11"/>
      <c r="BL262" s="11"/>
      <c r="BM262" s="11"/>
      <c r="BN262" s="11"/>
    </row>
    <row r="263" spans="1:66" s="1" customFormat="1" x14ac:dyDescent="0.3">
      <c r="A263" s="11"/>
      <c r="B263" s="1" t="e">
        <f t="shared" si="56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118"/>
      <c r="N263" s="5"/>
      <c r="O263" s="5"/>
      <c r="P263" s="5"/>
      <c r="Q263" s="5"/>
      <c r="R263" s="5"/>
      <c r="S263" s="5"/>
      <c r="T263" s="5"/>
      <c r="U263" s="5"/>
      <c r="V263" s="1" t="str">
        <f t="shared" si="63"/>
        <v/>
      </c>
      <c r="W263" s="1" t="str">
        <f t="shared" si="64"/>
        <v/>
      </c>
      <c r="X263" s="1" t="str">
        <f t="shared" si="64"/>
        <v/>
      </c>
      <c r="Y263" s="1" t="str">
        <f t="shared" si="64"/>
        <v/>
      </c>
      <c r="Z263" s="1" t="e">
        <f t="shared" si="65"/>
        <v>#N/A</v>
      </c>
      <c r="AA263" s="3"/>
      <c r="AB263" s="13" t="e">
        <f t="shared" si="57"/>
        <v>#N/A</v>
      </c>
      <c r="AC263" s="13" t="e">
        <f t="shared" si="58"/>
        <v>#N/A</v>
      </c>
      <c r="AD263" s="13" t="e">
        <f t="shared" si="59"/>
        <v>#N/A</v>
      </c>
      <c r="AE263" s="13" t="e">
        <f t="shared" si="60"/>
        <v>#N/A</v>
      </c>
      <c r="AF263" s="13" t="e">
        <f t="shared" si="61"/>
        <v>#N/A</v>
      </c>
      <c r="AG263" s="13" t="e">
        <f t="shared" si="62"/>
        <v>#N/A</v>
      </c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T263" s="107"/>
      <c r="BA263" s="11"/>
      <c r="BB263" s="11"/>
      <c r="BC263" s="11"/>
      <c r="BD263" s="11"/>
      <c r="BE263" s="11"/>
      <c r="BH263" s="11"/>
      <c r="BI263" s="11"/>
      <c r="BJ263" s="11"/>
      <c r="BK263" s="11"/>
      <c r="BL263" s="11"/>
      <c r="BM263" s="11"/>
      <c r="BN263" s="11"/>
    </row>
    <row r="264" spans="1:66" s="1" customFormat="1" x14ac:dyDescent="0.3">
      <c r="A264" s="11"/>
      <c r="B264" s="1" t="e">
        <f t="shared" si="56"/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118"/>
      <c r="N264" s="5"/>
      <c r="O264" s="5"/>
      <c r="P264" s="5"/>
      <c r="Q264" s="5"/>
      <c r="R264" s="5"/>
      <c r="S264" s="5"/>
      <c r="T264" s="5"/>
      <c r="U264" s="5"/>
      <c r="V264" s="1" t="str">
        <f t="shared" si="63"/>
        <v/>
      </c>
      <c r="W264" s="1" t="str">
        <f t="shared" si="64"/>
        <v/>
      </c>
      <c r="X264" s="1" t="str">
        <f t="shared" si="64"/>
        <v/>
      </c>
      <c r="Y264" s="1" t="str">
        <f t="shared" si="64"/>
        <v/>
      </c>
      <c r="Z264" s="1" t="e">
        <f t="shared" si="65"/>
        <v>#N/A</v>
      </c>
      <c r="AA264" s="3"/>
      <c r="AB264" s="13" t="e">
        <f t="shared" si="57"/>
        <v>#N/A</v>
      </c>
      <c r="AC264" s="13" t="e">
        <f t="shared" si="58"/>
        <v>#N/A</v>
      </c>
      <c r="AD264" s="13" t="e">
        <f t="shared" si="59"/>
        <v>#N/A</v>
      </c>
      <c r="AE264" s="13" t="e">
        <f t="shared" si="60"/>
        <v>#N/A</v>
      </c>
      <c r="AF264" s="13" t="e">
        <f t="shared" si="61"/>
        <v>#N/A</v>
      </c>
      <c r="AG264" s="13" t="e">
        <f t="shared" si="62"/>
        <v>#N/A</v>
      </c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T264" s="107"/>
      <c r="BA264" s="11"/>
      <c r="BB264" s="11"/>
      <c r="BC264" s="11"/>
      <c r="BD264" s="11"/>
      <c r="BE264" s="11"/>
      <c r="BH264" s="11"/>
      <c r="BI264" s="11"/>
      <c r="BJ264" s="11"/>
      <c r="BK264" s="11"/>
      <c r="BL264" s="11"/>
      <c r="BM264" s="11"/>
      <c r="BN264" s="11"/>
    </row>
    <row r="265" spans="1:66" s="1" customFormat="1" x14ac:dyDescent="0.3">
      <c r="A265" s="11"/>
      <c r="B265" s="1" t="e">
        <f t="shared" si="56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118"/>
      <c r="N265" s="5"/>
      <c r="O265" s="5"/>
      <c r="P265" s="5"/>
      <c r="Q265" s="5"/>
      <c r="R265" s="5"/>
      <c r="S265" s="5"/>
      <c r="T265" s="5"/>
      <c r="U265" s="5"/>
      <c r="V265" s="1" t="str">
        <f t="shared" si="63"/>
        <v/>
      </c>
      <c r="W265" s="1" t="str">
        <f t="shared" si="64"/>
        <v/>
      </c>
      <c r="X265" s="1" t="str">
        <f t="shared" si="64"/>
        <v/>
      </c>
      <c r="Y265" s="1" t="str">
        <f t="shared" si="64"/>
        <v/>
      </c>
      <c r="Z265" s="1" t="e">
        <f t="shared" si="65"/>
        <v>#N/A</v>
      </c>
      <c r="AA265" s="3"/>
      <c r="AB265" s="13" t="e">
        <f t="shared" si="57"/>
        <v>#N/A</v>
      </c>
      <c r="AC265" s="13" t="e">
        <f t="shared" si="58"/>
        <v>#N/A</v>
      </c>
      <c r="AD265" s="13" t="e">
        <f t="shared" si="59"/>
        <v>#N/A</v>
      </c>
      <c r="AE265" s="13" t="e">
        <f t="shared" si="60"/>
        <v>#N/A</v>
      </c>
      <c r="AF265" s="13" t="e">
        <f t="shared" si="61"/>
        <v>#N/A</v>
      </c>
      <c r="AG265" s="13" t="e">
        <f t="shared" si="62"/>
        <v>#N/A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T265" s="107"/>
      <c r="BA265" s="11"/>
      <c r="BB265" s="11"/>
      <c r="BC265" s="11"/>
      <c r="BD265" s="11"/>
      <c r="BE265" s="11"/>
      <c r="BH265" s="11"/>
      <c r="BI265" s="11"/>
      <c r="BJ265" s="11"/>
      <c r="BK265" s="11"/>
      <c r="BL265" s="11"/>
      <c r="BM265" s="11"/>
      <c r="BN265" s="11"/>
    </row>
    <row r="266" spans="1:66" s="1" customFormat="1" x14ac:dyDescent="0.3">
      <c r="A266" s="11"/>
      <c r="B266" s="1" t="e">
        <f t="shared" si="56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118"/>
      <c r="N266" s="5"/>
      <c r="O266" s="5"/>
      <c r="P266" s="5"/>
      <c r="Q266" s="5"/>
      <c r="R266" s="5"/>
      <c r="S266" s="5"/>
      <c r="T266" s="5"/>
      <c r="U266" s="5"/>
      <c r="V266" s="1" t="str">
        <f t="shared" si="63"/>
        <v/>
      </c>
      <c r="W266" s="1" t="str">
        <f t="shared" si="64"/>
        <v/>
      </c>
      <c r="X266" s="1" t="str">
        <f t="shared" si="64"/>
        <v/>
      </c>
      <c r="Y266" s="1" t="str">
        <f t="shared" si="64"/>
        <v/>
      </c>
      <c r="Z266" s="1" t="e">
        <f t="shared" si="65"/>
        <v>#N/A</v>
      </c>
      <c r="AA266" s="3"/>
      <c r="AB266" s="13" t="e">
        <f t="shared" si="57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T266" s="107"/>
      <c r="BA266" s="11"/>
      <c r="BB266" s="11"/>
      <c r="BC266" s="11"/>
      <c r="BD266" s="11"/>
      <c r="BE266" s="11"/>
      <c r="BH266" s="11"/>
      <c r="BI266" s="11"/>
      <c r="BJ266" s="11"/>
      <c r="BK266" s="11"/>
      <c r="BL266" s="11"/>
      <c r="BM266" s="11"/>
      <c r="BN266" s="11"/>
    </row>
    <row r="267" spans="1:66" s="1" customFormat="1" x14ac:dyDescent="0.3">
      <c r="A267" s="11"/>
      <c r="B267" s="1" t="e">
        <f t="shared" si="56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118"/>
      <c r="N267" s="5"/>
      <c r="O267" s="5"/>
      <c r="P267" s="5"/>
      <c r="Q267" s="5"/>
      <c r="R267" s="5"/>
      <c r="S267" s="5"/>
      <c r="T267" s="5"/>
      <c r="U267" s="5"/>
      <c r="V267" s="1" t="str">
        <f t="shared" si="63"/>
        <v/>
      </c>
      <c r="W267" s="1" t="str">
        <f t="shared" si="64"/>
        <v/>
      </c>
      <c r="X267" s="1" t="str">
        <f t="shared" si="64"/>
        <v/>
      </c>
      <c r="Y267" s="1" t="str">
        <f t="shared" si="64"/>
        <v/>
      </c>
      <c r="Z267" s="1" t="e">
        <f t="shared" si="65"/>
        <v>#N/A</v>
      </c>
      <c r="AA267" s="3"/>
      <c r="AB267" s="13" t="e">
        <f t="shared" si="57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T267" s="107"/>
      <c r="BA267" s="11"/>
      <c r="BB267" s="11"/>
      <c r="BC267" s="11"/>
      <c r="BD267" s="11"/>
      <c r="BE267" s="11"/>
      <c r="BH267" s="11"/>
      <c r="BI267" s="11"/>
      <c r="BJ267" s="11"/>
      <c r="BK267" s="11"/>
      <c r="BL267" s="11"/>
      <c r="BM267" s="11"/>
      <c r="BN267" s="11"/>
    </row>
    <row r="268" spans="1:66" s="1" customFormat="1" x14ac:dyDescent="0.3">
      <c r="A268" s="11"/>
      <c r="B268" s="1" t="e">
        <f t="shared" si="56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118"/>
      <c r="N268" s="5"/>
      <c r="O268" s="5"/>
      <c r="P268" s="5"/>
      <c r="Q268" s="5"/>
      <c r="R268" s="5"/>
      <c r="S268" s="5"/>
      <c r="T268" s="5"/>
      <c r="U268" s="5"/>
      <c r="V268" s="1" t="str">
        <f t="shared" si="63"/>
        <v/>
      </c>
      <c r="W268" s="1" t="str">
        <f t="shared" si="64"/>
        <v/>
      </c>
      <c r="X268" s="1" t="str">
        <f t="shared" si="64"/>
        <v/>
      </c>
      <c r="Y268" s="1" t="str">
        <f t="shared" si="64"/>
        <v/>
      </c>
      <c r="Z268" s="1" t="e">
        <f t="shared" si="65"/>
        <v>#N/A</v>
      </c>
      <c r="AA268" s="3"/>
      <c r="AB268" s="13" t="e">
        <f t="shared" si="57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T268" s="107"/>
      <c r="BA268" s="11"/>
      <c r="BB268" s="11"/>
      <c r="BC268" s="11"/>
      <c r="BD268" s="11"/>
      <c r="BE268" s="11"/>
      <c r="BH268" s="11"/>
      <c r="BI268" s="11"/>
      <c r="BJ268" s="11"/>
      <c r="BK268" s="11"/>
      <c r="BL268" s="11"/>
      <c r="BM268" s="11"/>
      <c r="BN268" s="11"/>
    </row>
    <row r="269" spans="1:66" s="1" customFormat="1" x14ac:dyDescent="0.3">
      <c r="A269" s="11"/>
      <c r="B269" s="1" t="e">
        <f t="shared" si="56"/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118"/>
      <c r="N269" s="5"/>
      <c r="O269" s="5"/>
      <c r="P269" s="5"/>
      <c r="Q269" s="5"/>
      <c r="R269" s="5"/>
      <c r="S269" s="5"/>
      <c r="T269" s="5"/>
      <c r="U269" s="5"/>
      <c r="V269" s="1" t="str">
        <f t="shared" si="63"/>
        <v/>
      </c>
      <c r="W269" s="1" t="str">
        <f t="shared" si="64"/>
        <v/>
      </c>
      <c r="X269" s="1" t="str">
        <f t="shared" si="64"/>
        <v/>
      </c>
      <c r="Y269" s="1" t="str">
        <f t="shared" si="64"/>
        <v/>
      </c>
      <c r="Z269" s="1" t="e">
        <f t="shared" si="65"/>
        <v>#N/A</v>
      </c>
      <c r="AA269" s="3"/>
      <c r="AB269" s="13" t="e">
        <f t="shared" si="57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T269" s="107"/>
      <c r="BA269" s="11"/>
      <c r="BB269" s="11"/>
      <c r="BC269" s="11"/>
      <c r="BD269" s="11"/>
      <c r="BE269" s="11"/>
      <c r="BH269" s="11"/>
      <c r="BI269" s="11"/>
      <c r="BJ269" s="11"/>
      <c r="BK269" s="11"/>
      <c r="BL269" s="11"/>
      <c r="BM269" s="11"/>
      <c r="BN269" s="11"/>
    </row>
    <row r="270" spans="1:66" s="1" customFormat="1" x14ac:dyDescent="0.3">
      <c r="A270" s="11"/>
      <c r="B270" s="1" t="e">
        <f t="shared" ref="B270:B333" si="66">IF(C270="",NA(),E270+G270+H270+I270)</f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118"/>
      <c r="N270" s="5"/>
      <c r="O270" s="5"/>
      <c r="P270" s="5"/>
      <c r="Q270" s="5"/>
      <c r="R270" s="5"/>
      <c r="S270" s="5"/>
      <c r="T270" s="5"/>
      <c r="U270" s="5"/>
      <c r="V270" s="1" t="str">
        <f t="shared" si="63"/>
        <v/>
      </c>
      <c r="W270" s="1" t="str">
        <f t="shared" si="64"/>
        <v/>
      </c>
      <c r="X270" s="1" t="str">
        <f t="shared" si="64"/>
        <v/>
      </c>
      <c r="Y270" s="1" t="str">
        <f t="shared" si="64"/>
        <v/>
      </c>
      <c r="Z270" s="1" t="e">
        <f t="shared" si="65"/>
        <v>#N/A</v>
      </c>
      <c r="AA270" s="3"/>
      <c r="AB270" s="13" t="e">
        <f t="shared" ref="AB270:AB333" si="67">IF(OR(ISNA(B270),B270=0),NA(),I270/B270)</f>
        <v>#N/A</v>
      </c>
      <c r="AC270" s="13" t="e">
        <f t="shared" ref="AC270:AC333" si="68">IF(OR(ISNA(B270),B270=0),NA(),B270/$AC$11)</f>
        <v>#N/A</v>
      </c>
      <c r="AD270" s="13" t="e">
        <f t="shared" ref="AD270:AD333" si="69">IF(OR(ISNA(B270),B270=0),NA(),E270/$AC$11)</f>
        <v>#N/A</v>
      </c>
      <c r="AE270" s="13" t="e">
        <f t="shared" ref="AE270:AE333" si="70">IF(OR(ISNA(B270),B270=0),NA(),G270/$AC$11)</f>
        <v>#N/A</v>
      </c>
      <c r="AF270" s="13" t="e">
        <f t="shared" ref="AF270:AF333" si="71">IF(OR(ISNA(B270),B270=0),NA(),I270/$AC$11)</f>
        <v>#N/A</v>
      </c>
      <c r="AG270" s="13" t="e">
        <f t="shared" ref="AG270:AG333" si="72">+IF(OR(ISNA(B270),B270=0),NA(),Z270/$AC$11)</f>
        <v>#N/A</v>
      </c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T270" s="107"/>
      <c r="BA270" s="11"/>
      <c r="BB270" s="11"/>
      <c r="BC270" s="11"/>
      <c r="BD270" s="11"/>
      <c r="BE270" s="11"/>
      <c r="BH270" s="11"/>
      <c r="BI270" s="11"/>
      <c r="BJ270" s="11"/>
      <c r="BK270" s="11"/>
      <c r="BL270" s="11"/>
      <c r="BM270" s="11"/>
      <c r="BN270" s="11"/>
    </row>
    <row r="271" spans="1:66" s="1" customFormat="1" x14ac:dyDescent="0.3">
      <c r="A271" s="11"/>
      <c r="B271" s="1" t="e">
        <f t="shared" si="66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118"/>
      <c r="N271" s="5"/>
      <c r="O271" s="5"/>
      <c r="P271" s="5"/>
      <c r="Q271" s="5"/>
      <c r="R271" s="5"/>
      <c r="S271" s="5"/>
      <c r="T271" s="5"/>
      <c r="U271" s="5"/>
      <c r="V271" s="1" t="str">
        <f t="shared" si="63"/>
        <v/>
      </c>
      <c r="W271" s="1" t="str">
        <f t="shared" si="64"/>
        <v/>
      </c>
      <c r="X271" s="1" t="str">
        <f t="shared" si="64"/>
        <v/>
      </c>
      <c r="Y271" s="1" t="str">
        <f t="shared" si="64"/>
        <v/>
      </c>
      <c r="Z271" s="1" t="e">
        <f t="shared" si="65"/>
        <v>#N/A</v>
      </c>
      <c r="AA271" s="3"/>
      <c r="AB271" s="13" t="e">
        <f t="shared" si="67"/>
        <v>#N/A</v>
      </c>
      <c r="AC271" s="13" t="e">
        <f t="shared" si="68"/>
        <v>#N/A</v>
      </c>
      <c r="AD271" s="13" t="e">
        <f t="shared" si="69"/>
        <v>#N/A</v>
      </c>
      <c r="AE271" s="13" t="e">
        <f t="shared" si="70"/>
        <v>#N/A</v>
      </c>
      <c r="AF271" s="13" t="e">
        <f t="shared" si="71"/>
        <v>#N/A</v>
      </c>
      <c r="AG271" s="13" t="e">
        <f t="shared" si="72"/>
        <v>#N/A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T271" s="107"/>
      <c r="BA271" s="11"/>
      <c r="BB271" s="11"/>
      <c r="BC271" s="11"/>
      <c r="BD271" s="11"/>
      <c r="BE271" s="11"/>
      <c r="BH271" s="11"/>
      <c r="BI271" s="11"/>
      <c r="BJ271" s="11"/>
      <c r="BK271" s="11"/>
      <c r="BL271" s="11"/>
      <c r="BM271" s="11"/>
      <c r="BN271" s="11"/>
    </row>
    <row r="272" spans="1:66" s="1" customFormat="1" x14ac:dyDescent="0.3">
      <c r="A272" s="11"/>
      <c r="B272" s="1" t="e">
        <f t="shared" si="66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118"/>
      <c r="N272" s="5"/>
      <c r="O272" s="5"/>
      <c r="P272" s="5"/>
      <c r="Q272" s="5"/>
      <c r="R272" s="5"/>
      <c r="S272" s="5"/>
      <c r="T272" s="5"/>
      <c r="U272" s="5"/>
      <c r="V272" s="1" t="str">
        <f t="shared" ref="V272:V335" si="73">IF($C272="","",E272-E271)</f>
        <v/>
      </c>
      <c r="W272" s="1" t="str">
        <f t="shared" ref="W272:Y335" si="74">IF($C272="","",G272-G271)</f>
        <v/>
      </c>
      <c r="X272" s="1" t="str">
        <f t="shared" si="74"/>
        <v/>
      </c>
      <c r="Y272" s="1" t="str">
        <f t="shared" si="74"/>
        <v/>
      </c>
      <c r="Z272" s="1" t="e">
        <f t="shared" ref="Z272:Z335" si="75">IF(OR($C272="",ISNA($C272)),NA(),V272+W272+X272+Y272)</f>
        <v>#N/A</v>
      </c>
      <c r="AA272" s="3"/>
      <c r="AB272" s="13" t="e">
        <f t="shared" si="67"/>
        <v>#N/A</v>
      </c>
      <c r="AC272" s="13" t="e">
        <f t="shared" si="68"/>
        <v>#N/A</v>
      </c>
      <c r="AD272" s="13" t="e">
        <f t="shared" si="69"/>
        <v>#N/A</v>
      </c>
      <c r="AE272" s="13" t="e">
        <f t="shared" si="70"/>
        <v>#N/A</v>
      </c>
      <c r="AF272" s="13" t="e">
        <f t="shared" si="71"/>
        <v>#N/A</v>
      </c>
      <c r="AG272" s="13" t="e">
        <f t="shared" si="72"/>
        <v>#N/A</v>
      </c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T272" s="107"/>
      <c r="BA272" s="11"/>
      <c r="BB272" s="11"/>
      <c r="BC272" s="11"/>
      <c r="BD272" s="11"/>
      <c r="BE272" s="11"/>
      <c r="BH272" s="11"/>
      <c r="BI272" s="11"/>
      <c r="BJ272" s="11"/>
      <c r="BK272" s="11"/>
      <c r="BL272" s="11"/>
      <c r="BM272" s="11"/>
      <c r="BN272" s="11"/>
    </row>
    <row r="273" spans="1:66" s="1" customFormat="1" x14ac:dyDescent="0.3">
      <c r="A273" s="11"/>
      <c r="B273" s="1" t="e">
        <f t="shared" si="66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118"/>
      <c r="N273" s="5"/>
      <c r="O273" s="5"/>
      <c r="P273" s="5"/>
      <c r="Q273" s="5"/>
      <c r="R273" s="5"/>
      <c r="S273" s="5"/>
      <c r="T273" s="5"/>
      <c r="U273" s="5"/>
      <c r="V273" s="1" t="str">
        <f t="shared" si="73"/>
        <v/>
      </c>
      <c r="W273" s="1" t="str">
        <f t="shared" si="74"/>
        <v/>
      </c>
      <c r="X273" s="1" t="str">
        <f t="shared" si="74"/>
        <v/>
      </c>
      <c r="Y273" s="1" t="str">
        <f t="shared" si="74"/>
        <v/>
      </c>
      <c r="Z273" s="1" t="e">
        <f t="shared" si="75"/>
        <v>#N/A</v>
      </c>
      <c r="AA273" s="3"/>
      <c r="AB273" s="13" t="e">
        <f t="shared" si="67"/>
        <v>#N/A</v>
      </c>
      <c r="AC273" s="13" t="e">
        <f t="shared" si="68"/>
        <v>#N/A</v>
      </c>
      <c r="AD273" s="13" t="e">
        <f t="shared" si="69"/>
        <v>#N/A</v>
      </c>
      <c r="AE273" s="13" t="e">
        <f t="shared" si="70"/>
        <v>#N/A</v>
      </c>
      <c r="AF273" s="13" t="e">
        <f t="shared" si="71"/>
        <v>#N/A</v>
      </c>
      <c r="AG273" s="13" t="e">
        <f t="shared" si="72"/>
        <v>#N/A</v>
      </c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T273" s="107"/>
      <c r="BA273" s="11"/>
      <c r="BB273" s="11"/>
      <c r="BC273" s="11"/>
      <c r="BD273" s="11"/>
      <c r="BE273" s="11"/>
      <c r="BH273" s="11"/>
      <c r="BI273" s="11"/>
      <c r="BJ273" s="11"/>
      <c r="BK273" s="11"/>
      <c r="BL273" s="11"/>
      <c r="BM273" s="11"/>
      <c r="BN273" s="11"/>
    </row>
    <row r="274" spans="1:66" s="1" customFormat="1" x14ac:dyDescent="0.3">
      <c r="A274" s="11"/>
      <c r="B274" s="1" t="e">
        <f t="shared" si="66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118"/>
      <c r="N274" s="5"/>
      <c r="O274" s="5"/>
      <c r="P274" s="5"/>
      <c r="Q274" s="5"/>
      <c r="R274" s="5"/>
      <c r="S274" s="5"/>
      <c r="T274" s="5"/>
      <c r="U274" s="5"/>
      <c r="V274" s="1" t="str">
        <f t="shared" si="73"/>
        <v/>
      </c>
      <c r="W274" s="1" t="str">
        <f t="shared" si="74"/>
        <v/>
      </c>
      <c r="X274" s="1" t="str">
        <f t="shared" si="74"/>
        <v/>
      </c>
      <c r="Y274" s="1" t="str">
        <f t="shared" si="74"/>
        <v/>
      </c>
      <c r="Z274" s="1" t="e">
        <f t="shared" si="75"/>
        <v>#N/A</v>
      </c>
      <c r="AA274" s="3"/>
      <c r="AB274" s="13" t="e">
        <f t="shared" si="67"/>
        <v>#N/A</v>
      </c>
      <c r="AC274" s="13" t="e">
        <f t="shared" si="68"/>
        <v>#N/A</v>
      </c>
      <c r="AD274" s="13" t="e">
        <f t="shared" si="69"/>
        <v>#N/A</v>
      </c>
      <c r="AE274" s="13" t="e">
        <f t="shared" si="70"/>
        <v>#N/A</v>
      </c>
      <c r="AF274" s="13" t="e">
        <f t="shared" si="71"/>
        <v>#N/A</v>
      </c>
      <c r="AG274" s="13" t="e">
        <f t="shared" si="72"/>
        <v>#N/A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T274" s="107"/>
      <c r="BA274" s="11"/>
      <c r="BB274" s="11"/>
      <c r="BC274" s="11"/>
      <c r="BD274" s="11"/>
      <c r="BE274" s="11"/>
      <c r="BH274" s="11"/>
      <c r="BI274" s="11"/>
      <c r="BJ274" s="11"/>
      <c r="BK274" s="11"/>
      <c r="BL274" s="11"/>
      <c r="BM274" s="11"/>
      <c r="BN274" s="11"/>
    </row>
    <row r="275" spans="1:66" s="1" customFormat="1" x14ac:dyDescent="0.3">
      <c r="A275" s="11"/>
      <c r="B275" s="1" t="e">
        <f t="shared" si="66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118"/>
      <c r="N275" s="5"/>
      <c r="O275" s="5"/>
      <c r="P275" s="5"/>
      <c r="Q275" s="5"/>
      <c r="R275" s="5"/>
      <c r="S275" s="5"/>
      <c r="T275" s="5"/>
      <c r="U275" s="5"/>
      <c r="V275" s="1" t="str">
        <f t="shared" si="73"/>
        <v/>
      </c>
      <c r="W275" s="1" t="str">
        <f t="shared" si="74"/>
        <v/>
      </c>
      <c r="X275" s="1" t="str">
        <f t="shared" si="74"/>
        <v/>
      </c>
      <c r="Y275" s="1" t="str">
        <f t="shared" si="74"/>
        <v/>
      </c>
      <c r="Z275" s="1" t="e">
        <f t="shared" si="75"/>
        <v>#N/A</v>
      </c>
      <c r="AA275" s="3"/>
      <c r="AB275" s="13" t="e">
        <f t="shared" si="67"/>
        <v>#N/A</v>
      </c>
      <c r="AC275" s="13" t="e">
        <f t="shared" si="68"/>
        <v>#N/A</v>
      </c>
      <c r="AD275" s="13" t="e">
        <f t="shared" si="69"/>
        <v>#N/A</v>
      </c>
      <c r="AE275" s="13" t="e">
        <f t="shared" si="70"/>
        <v>#N/A</v>
      </c>
      <c r="AF275" s="13" t="e">
        <f t="shared" si="71"/>
        <v>#N/A</v>
      </c>
      <c r="AG275" s="13" t="e">
        <f t="shared" si="72"/>
        <v>#N/A</v>
      </c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T275" s="107"/>
      <c r="BA275" s="11"/>
      <c r="BB275" s="11"/>
      <c r="BC275" s="11"/>
      <c r="BD275" s="11"/>
      <c r="BE275" s="11"/>
      <c r="BH275" s="11"/>
      <c r="BI275" s="11"/>
      <c r="BJ275" s="11"/>
      <c r="BK275" s="11"/>
      <c r="BL275" s="11"/>
      <c r="BM275" s="11"/>
      <c r="BN275" s="11"/>
    </row>
    <row r="276" spans="1:66" s="1" customFormat="1" x14ac:dyDescent="0.3">
      <c r="A276" s="11"/>
      <c r="B276" s="1" t="e">
        <f t="shared" si="66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118"/>
      <c r="N276" s="5"/>
      <c r="O276" s="5"/>
      <c r="P276" s="5"/>
      <c r="Q276" s="5"/>
      <c r="R276" s="5"/>
      <c r="S276" s="5"/>
      <c r="T276" s="5"/>
      <c r="U276" s="5"/>
      <c r="V276" s="1" t="str">
        <f t="shared" si="73"/>
        <v/>
      </c>
      <c r="W276" s="1" t="str">
        <f t="shared" si="74"/>
        <v/>
      </c>
      <c r="X276" s="1" t="str">
        <f t="shared" si="74"/>
        <v/>
      </c>
      <c r="Y276" s="1" t="str">
        <f t="shared" si="74"/>
        <v/>
      </c>
      <c r="Z276" s="1" t="e">
        <f t="shared" si="75"/>
        <v>#N/A</v>
      </c>
      <c r="AA276" s="3"/>
      <c r="AB276" s="13" t="e">
        <f t="shared" si="67"/>
        <v>#N/A</v>
      </c>
      <c r="AC276" s="13" t="e">
        <f t="shared" si="68"/>
        <v>#N/A</v>
      </c>
      <c r="AD276" s="13" t="e">
        <f t="shared" si="69"/>
        <v>#N/A</v>
      </c>
      <c r="AE276" s="13" t="e">
        <f t="shared" si="70"/>
        <v>#N/A</v>
      </c>
      <c r="AF276" s="13" t="e">
        <f t="shared" si="71"/>
        <v>#N/A</v>
      </c>
      <c r="AG276" s="13" t="e">
        <f t="shared" si="72"/>
        <v>#N/A</v>
      </c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T276" s="107"/>
      <c r="BA276" s="11"/>
      <c r="BB276" s="11"/>
      <c r="BC276" s="11"/>
      <c r="BD276" s="11"/>
      <c r="BE276" s="11"/>
      <c r="BH276" s="11"/>
      <c r="BI276" s="11"/>
      <c r="BJ276" s="11"/>
      <c r="BK276" s="11"/>
      <c r="BL276" s="11"/>
      <c r="BM276" s="11"/>
      <c r="BN276" s="11"/>
    </row>
    <row r="277" spans="1:66" s="1" customFormat="1" x14ac:dyDescent="0.3">
      <c r="A277" s="11"/>
      <c r="B277" s="1" t="e">
        <f t="shared" si="66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118"/>
      <c r="N277" s="5"/>
      <c r="O277" s="5"/>
      <c r="P277" s="5"/>
      <c r="Q277" s="5"/>
      <c r="R277" s="5"/>
      <c r="S277" s="5"/>
      <c r="T277" s="5"/>
      <c r="U277" s="5"/>
      <c r="V277" s="1" t="str">
        <f t="shared" si="73"/>
        <v/>
      </c>
      <c r="W277" s="1" t="str">
        <f t="shared" si="74"/>
        <v/>
      </c>
      <c r="X277" s="1" t="str">
        <f t="shared" si="74"/>
        <v/>
      </c>
      <c r="Y277" s="1" t="str">
        <f t="shared" si="74"/>
        <v/>
      </c>
      <c r="Z277" s="1" t="e">
        <f t="shared" si="75"/>
        <v>#N/A</v>
      </c>
      <c r="AA277" s="3"/>
      <c r="AB277" s="13" t="e">
        <f t="shared" si="67"/>
        <v>#N/A</v>
      </c>
      <c r="AC277" s="13" t="e">
        <f t="shared" si="68"/>
        <v>#N/A</v>
      </c>
      <c r="AD277" s="13" t="e">
        <f t="shared" si="69"/>
        <v>#N/A</v>
      </c>
      <c r="AE277" s="13" t="e">
        <f t="shared" si="70"/>
        <v>#N/A</v>
      </c>
      <c r="AF277" s="13" t="e">
        <f t="shared" si="71"/>
        <v>#N/A</v>
      </c>
      <c r="AG277" s="13" t="e">
        <f t="shared" si="72"/>
        <v>#N/A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T277" s="107"/>
      <c r="BA277" s="11"/>
      <c r="BB277" s="11"/>
      <c r="BC277" s="11"/>
      <c r="BD277" s="11"/>
      <c r="BE277" s="11"/>
      <c r="BH277" s="11"/>
      <c r="BI277" s="11"/>
      <c r="BJ277" s="11"/>
      <c r="BK277" s="11"/>
      <c r="BL277" s="11"/>
      <c r="BM277" s="11"/>
      <c r="BN277" s="11"/>
    </row>
    <row r="278" spans="1:66" s="1" customFormat="1" x14ac:dyDescent="0.3">
      <c r="A278" s="11"/>
      <c r="B278" s="1" t="e">
        <f t="shared" si="66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118"/>
      <c r="N278" s="5"/>
      <c r="O278" s="5"/>
      <c r="P278" s="5"/>
      <c r="Q278" s="5"/>
      <c r="R278" s="5"/>
      <c r="S278" s="5"/>
      <c r="T278" s="5"/>
      <c r="U278" s="5"/>
      <c r="V278" s="1" t="str">
        <f t="shared" si="73"/>
        <v/>
      </c>
      <c r="W278" s="1" t="str">
        <f t="shared" si="74"/>
        <v/>
      </c>
      <c r="X278" s="1" t="str">
        <f t="shared" si="74"/>
        <v/>
      </c>
      <c r="Y278" s="1" t="str">
        <f t="shared" si="74"/>
        <v/>
      </c>
      <c r="Z278" s="1" t="e">
        <f t="shared" si="75"/>
        <v>#N/A</v>
      </c>
      <c r="AA278" s="3"/>
      <c r="AB278" s="13" t="e">
        <f t="shared" si="67"/>
        <v>#N/A</v>
      </c>
      <c r="AC278" s="13" t="e">
        <f t="shared" si="68"/>
        <v>#N/A</v>
      </c>
      <c r="AD278" s="13" t="e">
        <f t="shared" si="69"/>
        <v>#N/A</v>
      </c>
      <c r="AE278" s="13" t="e">
        <f t="shared" si="70"/>
        <v>#N/A</v>
      </c>
      <c r="AF278" s="13" t="e">
        <f t="shared" si="71"/>
        <v>#N/A</v>
      </c>
      <c r="AG278" s="13" t="e">
        <f t="shared" si="72"/>
        <v>#N/A</v>
      </c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T278" s="107"/>
      <c r="BA278" s="11"/>
      <c r="BB278" s="11"/>
      <c r="BC278" s="11"/>
      <c r="BD278" s="11"/>
      <c r="BE278" s="11"/>
      <c r="BH278" s="11"/>
      <c r="BI278" s="11"/>
      <c r="BJ278" s="11"/>
      <c r="BK278" s="11"/>
      <c r="BL278" s="11"/>
      <c r="BM278" s="11"/>
      <c r="BN278" s="11"/>
    </row>
    <row r="279" spans="1:66" s="1" customFormat="1" x14ac:dyDescent="0.3">
      <c r="A279" s="11"/>
      <c r="B279" s="1" t="e">
        <f t="shared" si="66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118"/>
      <c r="N279" s="5"/>
      <c r="O279" s="5"/>
      <c r="P279" s="5"/>
      <c r="Q279" s="5"/>
      <c r="R279" s="5"/>
      <c r="S279" s="5"/>
      <c r="T279" s="5"/>
      <c r="U279" s="5"/>
      <c r="V279" s="1" t="str">
        <f t="shared" si="73"/>
        <v/>
      </c>
      <c r="W279" s="1" t="str">
        <f t="shared" si="74"/>
        <v/>
      </c>
      <c r="X279" s="1" t="str">
        <f t="shared" si="74"/>
        <v/>
      </c>
      <c r="Y279" s="1" t="str">
        <f t="shared" si="74"/>
        <v/>
      </c>
      <c r="Z279" s="1" t="e">
        <f t="shared" si="75"/>
        <v>#N/A</v>
      </c>
      <c r="AA279" s="3"/>
      <c r="AB279" s="13" t="e">
        <f t="shared" si="67"/>
        <v>#N/A</v>
      </c>
      <c r="AC279" s="13" t="e">
        <f t="shared" si="68"/>
        <v>#N/A</v>
      </c>
      <c r="AD279" s="13" t="e">
        <f t="shared" si="69"/>
        <v>#N/A</v>
      </c>
      <c r="AE279" s="13" t="e">
        <f t="shared" si="70"/>
        <v>#N/A</v>
      </c>
      <c r="AF279" s="13" t="e">
        <f t="shared" si="71"/>
        <v>#N/A</v>
      </c>
      <c r="AG279" s="13" t="e">
        <f t="shared" si="72"/>
        <v>#N/A</v>
      </c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T279" s="107"/>
      <c r="BA279" s="11"/>
      <c r="BB279" s="11"/>
      <c r="BC279" s="11"/>
      <c r="BD279" s="11"/>
      <c r="BE279" s="11"/>
      <c r="BH279" s="11"/>
      <c r="BI279" s="11"/>
      <c r="BJ279" s="11"/>
      <c r="BK279" s="11"/>
      <c r="BL279" s="11"/>
      <c r="BM279" s="11"/>
      <c r="BN279" s="11"/>
    </row>
    <row r="280" spans="1:66" s="1" customFormat="1" x14ac:dyDescent="0.3">
      <c r="A280" s="11"/>
      <c r="B280" s="1" t="e">
        <f t="shared" si="66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118"/>
      <c r="N280" s="5"/>
      <c r="O280" s="5"/>
      <c r="P280" s="5"/>
      <c r="Q280" s="5"/>
      <c r="R280" s="5"/>
      <c r="S280" s="5"/>
      <c r="T280" s="5"/>
      <c r="U280" s="5"/>
      <c r="V280" s="1" t="str">
        <f t="shared" si="73"/>
        <v/>
      </c>
      <c r="W280" s="1" t="str">
        <f t="shared" si="74"/>
        <v/>
      </c>
      <c r="X280" s="1" t="str">
        <f t="shared" si="74"/>
        <v/>
      </c>
      <c r="Y280" s="1" t="str">
        <f t="shared" si="74"/>
        <v/>
      </c>
      <c r="Z280" s="1" t="e">
        <f t="shared" si="75"/>
        <v>#N/A</v>
      </c>
      <c r="AA280" s="3"/>
      <c r="AB280" s="13" t="e">
        <f t="shared" si="67"/>
        <v>#N/A</v>
      </c>
      <c r="AC280" s="13" t="e">
        <f t="shared" si="68"/>
        <v>#N/A</v>
      </c>
      <c r="AD280" s="13" t="e">
        <f t="shared" si="69"/>
        <v>#N/A</v>
      </c>
      <c r="AE280" s="13" t="e">
        <f t="shared" si="70"/>
        <v>#N/A</v>
      </c>
      <c r="AF280" s="13" t="e">
        <f t="shared" si="71"/>
        <v>#N/A</v>
      </c>
      <c r="AG280" s="13" t="e">
        <f t="shared" si="72"/>
        <v>#N/A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T280" s="107"/>
      <c r="BA280" s="11"/>
      <c r="BB280" s="11"/>
      <c r="BC280" s="11"/>
      <c r="BD280" s="11"/>
      <c r="BE280" s="11"/>
      <c r="BH280" s="11"/>
      <c r="BI280" s="11"/>
      <c r="BJ280" s="11"/>
      <c r="BK280" s="11"/>
      <c r="BL280" s="11"/>
      <c r="BM280" s="11"/>
      <c r="BN280" s="11"/>
    </row>
    <row r="281" spans="1:66" s="1" customFormat="1" x14ac:dyDescent="0.3">
      <c r="A281" s="11"/>
      <c r="B281" s="1" t="e">
        <f t="shared" si="66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118"/>
      <c r="N281" s="5"/>
      <c r="O281" s="5"/>
      <c r="P281" s="5"/>
      <c r="Q281" s="5"/>
      <c r="R281" s="5"/>
      <c r="S281" s="5"/>
      <c r="T281" s="5"/>
      <c r="U281" s="5"/>
      <c r="V281" s="1" t="str">
        <f t="shared" si="73"/>
        <v/>
      </c>
      <c r="W281" s="1" t="str">
        <f t="shared" si="74"/>
        <v/>
      </c>
      <c r="X281" s="1" t="str">
        <f t="shared" si="74"/>
        <v/>
      </c>
      <c r="Y281" s="1" t="str">
        <f t="shared" si="74"/>
        <v/>
      </c>
      <c r="Z281" s="1" t="e">
        <f t="shared" si="75"/>
        <v>#N/A</v>
      </c>
      <c r="AA281" s="3"/>
      <c r="AB281" s="13" t="e">
        <f t="shared" si="67"/>
        <v>#N/A</v>
      </c>
      <c r="AC281" s="13" t="e">
        <f t="shared" si="68"/>
        <v>#N/A</v>
      </c>
      <c r="AD281" s="13" t="e">
        <f t="shared" si="69"/>
        <v>#N/A</v>
      </c>
      <c r="AE281" s="13" t="e">
        <f t="shared" si="70"/>
        <v>#N/A</v>
      </c>
      <c r="AF281" s="13" t="e">
        <f t="shared" si="71"/>
        <v>#N/A</v>
      </c>
      <c r="AG281" s="13" t="e">
        <f t="shared" si="72"/>
        <v>#N/A</v>
      </c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T281" s="107"/>
      <c r="BA281" s="11"/>
      <c r="BB281" s="11"/>
      <c r="BC281" s="11"/>
      <c r="BD281" s="11"/>
      <c r="BE281" s="11"/>
      <c r="BH281" s="11"/>
      <c r="BI281" s="11"/>
      <c r="BJ281" s="11"/>
      <c r="BK281" s="11"/>
      <c r="BL281" s="11"/>
      <c r="BM281" s="11"/>
      <c r="BN281" s="11"/>
    </row>
    <row r="282" spans="1:66" s="1" customFormat="1" x14ac:dyDescent="0.3">
      <c r="A282" s="11"/>
      <c r="B282" s="1" t="e">
        <f t="shared" si="66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118"/>
      <c r="N282" s="5"/>
      <c r="O282" s="5"/>
      <c r="P282" s="5"/>
      <c r="Q282" s="5"/>
      <c r="R282" s="5"/>
      <c r="S282" s="5"/>
      <c r="T282" s="5"/>
      <c r="U282" s="5"/>
      <c r="V282" s="1" t="str">
        <f t="shared" si="73"/>
        <v/>
      </c>
      <c r="W282" s="1" t="str">
        <f t="shared" si="74"/>
        <v/>
      </c>
      <c r="X282" s="1" t="str">
        <f t="shared" si="74"/>
        <v/>
      </c>
      <c r="Y282" s="1" t="str">
        <f t="shared" si="74"/>
        <v/>
      </c>
      <c r="Z282" s="1" t="e">
        <f t="shared" si="75"/>
        <v>#N/A</v>
      </c>
      <c r="AA282" s="3"/>
      <c r="AB282" s="13" t="e">
        <f t="shared" si="67"/>
        <v>#N/A</v>
      </c>
      <c r="AC282" s="13" t="e">
        <f t="shared" si="68"/>
        <v>#N/A</v>
      </c>
      <c r="AD282" s="13" t="e">
        <f t="shared" si="69"/>
        <v>#N/A</v>
      </c>
      <c r="AE282" s="13" t="e">
        <f t="shared" si="70"/>
        <v>#N/A</v>
      </c>
      <c r="AF282" s="13" t="e">
        <f t="shared" si="71"/>
        <v>#N/A</v>
      </c>
      <c r="AG282" s="13" t="e">
        <f t="shared" si="72"/>
        <v>#N/A</v>
      </c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T282" s="107"/>
      <c r="BA282" s="11"/>
      <c r="BB282" s="11"/>
      <c r="BC282" s="11"/>
      <c r="BD282" s="11"/>
      <c r="BE282" s="11"/>
      <c r="BH282" s="11"/>
      <c r="BI282" s="11"/>
      <c r="BJ282" s="11"/>
      <c r="BK282" s="11"/>
      <c r="BL282" s="11"/>
      <c r="BM282" s="11"/>
      <c r="BN282" s="11"/>
    </row>
    <row r="283" spans="1:66" s="1" customFormat="1" x14ac:dyDescent="0.3">
      <c r="A283" s="11"/>
      <c r="B283" s="1" t="e">
        <f t="shared" si="66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118"/>
      <c r="N283" s="5"/>
      <c r="O283" s="5"/>
      <c r="P283" s="5"/>
      <c r="Q283" s="5"/>
      <c r="R283" s="5"/>
      <c r="S283" s="5"/>
      <c r="T283" s="5"/>
      <c r="U283" s="5"/>
      <c r="V283" s="1" t="str">
        <f t="shared" si="73"/>
        <v/>
      </c>
      <c r="W283" s="1" t="str">
        <f t="shared" si="74"/>
        <v/>
      </c>
      <c r="X283" s="1" t="str">
        <f t="shared" si="74"/>
        <v/>
      </c>
      <c r="Y283" s="1" t="str">
        <f t="shared" si="74"/>
        <v/>
      </c>
      <c r="Z283" s="1" t="e">
        <f t="shared" si="75"/>
        <v>#N/A</v>
      </c>
      <c r="AA283" s="3"/>
      <c r="AB283" s="13" t="e">
        <f t="shared" si="67"/>
        <v>#N/A</v>
      </c>
      <c r="AC283" s="13" t="e">
        <f t="shared" si="68"/>
        <v>#N/A</v>
      </c>
      <c r="AD283" s="13" t="e">
        <f t="shared" si="69"/>
        <v>#N/A</v>
      </c>
      <c r="AE283" s="13" t="e">
        <f t="shared" si="70"/>
        <v>#N/A</v>
      </c>
      <c r="AF283" s="13" t="e">
        <f t="shared" si="71"/>
        <v>#N/A</v>
      </c>
      <c r="AG283" s="13" t="e">
        <f t="shared" si="72"/>
        <v>#N/A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T283" s="107"/>
      <c r="BA283" s="11"/>
      <c r="BB283" s="11"/>
      <c r="BC283" s="11"/>
      <c r="BD283" s="11"/>
      <c r="BE283" s="11"/>
      <c r="BH283" s="11"/>
      <c r="BI283" s="11"/>
      <c r="BJ283" s="11"/>
      <c r="BK283" s="11"/>
      <c r="BL283" s="11"/>
      <c r="BM283" s="11"/>
      <c r="BN283" s="11"/>
    </row>
    <row r="284" spans="1:66" s="1" customFormat="1" x14ac:dyDescent="0.3">
      <c r="A284" s="11"/>
      <c r="B284" s="1" t="e">
        <f t="shared" si="66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118"/>
      <c r="N284" s="5"/>
      <c r="O284" s="5"/>
      <c r="P284" s="5"/>
      <c r="Q284" s="5"/>
      <c r="R284" s="5"/>
      <c r="S284" s="5"/>
      <c r="T284" s="5"/>
      <c r="U284" s="5"/>
      <c r="V284" s="1" t="str">
        <f t="shared" si="73"/>
        <v/>
      </c>
      <c r="W284" s="1" t="str">
        <f t="shared" si="74"/>
        <v/>
      </c>
      <c r="X284" s="1" t="str">
        <f t="shared" si="74"/>
        <v/>
      </c>
      <c r="Y284" s="1" t="str">
        <f t="shared" si="74"/>
        <v/>
      </c>
      <c r="Z284" s="1" t="e">
        <f t="shared" si="75"/>
        <v>#N/A</v>
      </c>
      <c r="AA284" s="3"/>
      <c r="AB284" s="13" t="e">
        <f t="shared" si="67"/>
        <v>#N/A</v>
      </c>
      <c r="AC284" s="13" t="e">
        <f t="shared" si="68"/>
        <v>#N/A</v>
      </c>
      <c r="AD284" s="13" t="e">
        <f t="shared" si="69"/>
        <v>#N/A</v>
      </c>
      <c r="AE284" s="13" t="e">
        <f t="shared" si="70"/>
        <v>#N/A</v>
      </c>
      <c r="AF284" s="13" t="e">
        <f t="shared" si="71"/>
        <v>#N/A</v>
      </c>
      <c r="AG284" s="13" t="e">
        <f t="shared" si="72"/>
        <v>#N/A</v>
      </c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T284" s="107"/>
      <c r="BA284" s="11"/>
      <c r="BB284" s="11"/>
      <c r="BC284" s="11"/>
      <c r="BD284" s="11"/>
      <c r="BE284" s="11"/>
      <c r="BH284" s="11"/>
      <c r="BI284" s="11"/>
      <c r="BJ284" s="11"/>
      <c r="BK284" s="11"/>
      <c r="BL284" s="11"/>
      <c r="BM284" s="11"/>
      <c r="BN284" s="11"/>
    </row>
    <row r="285" spans="1:66" s="1" customFormat="1" x14ac:dyDescent="0.3">
      <c r="A285" s="11"/>
      <c r="B285" s="1" t="e">
        <f t="shared" si="66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118"/>
      <c r="N285" s="5"/>
      <c r="O285" s="5"/>
      <c r="P285" s="5"/>
      <c r="Q285" s="5"/>
      <c r="R285" s="5"/>
      <c r="S285" s="5"/>
      <c r="T285" s="5"/>
      <c r="U285" s="5"/>
      <c r="V285" s="1" t="str">
        <f t="shared" si="73"/>
        <v/>
      </c>
      <c r="W285" s="1" t="str">
        <f t="shared" si="74"/>
        <v/>
      </c>
      <c r="X285" s="1" t="str">
        <f t="shared" si="74"/>
        <v/>
      </c>
      <c r="Y285" s="1" t="str">
        <f t="shared" si="74"/>
        <v/>
      </c>
      <c r="Z285" s="1" t="e">
        <f t="shared" si="75"/>
        <v>#N/A</v>
      </c>
      <c r="AA285" s="3"/>
      <c r="AB285" s="13" t="e">
        <f t="shared" si="67"/>
        <v>#N/A</v>
      </c>
      <c r="AC285" s="13" t="e">
        <f t="shared" si="68"/>
        <v>#N/A</v>
      </c>
      <c r="AD285" s="13" t="e">
        <f t="shared" si="69"/>
        <v>#N/A</v>
      </c>
      <c r="AE285" s="13" t="e">
        <f t="shared" si="70"/>
        <v>#N/A</v>
      </c>
      <c r="AF285" s="13" t="e">
        <f t="shared" si="71"/>
        <v>#N/A</v>
      </c>
      <c r="AG285" s="13" t="e">
        <f t="shared" si="72"/>
        <v>#N/A</v>
      </c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T285" s="107"/>
      <c r="BA285" s="11"/>
      <c r="BB285" s="11"/>
      <c r="BC285" s="11"/>
      <c r="BD285" s="11"/>
      <c r="BE285" s="11"/>
      <c r="BH285" s="11"/>
      <c r="BI285" s="11"/>
      <c r="BJ285" s="11"/>
      <c r="BK285" s="11"/>
      <c r="BL285" s="11"/>
      <c r="BM285" s="11"/>
      <c r="BN285" s="11"/>
    </row>
    <row r="286" spans="1:66" s="1" customFormat="1" x14ac:dyDescent="0.3">
      <c r="A286" s="11"/>
      <c r="B286" s="1" t="e">
        <f t="shared" si="66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118"/>
      <c r="N286" s="5"/>
      <c r="O286" s="5"/>
      <c r="P286" s="5"/>
      <c r="Q286" s="5"/>
      <c r="R286" s="5"/>
      <c r="S286" s="5"/>
      <c r="T286" s="5"/>
      <c r="U286" s="5"/>
      <c r="V286" s="1" t="str">
        <f t="shared" si="73"/>
        <v/>
      </c>
      <c r="W286" s="1" t="str">
        <f t="shared" si="74"/>
        <v/>
      </c>
      <c r="X286" s="1" t="str">
        <f t="shared" si="74"/>
        <v/>
      </c>
      <c r="Y286" s="1" t="str">
        <f t="shared" si="74"/>
        <v/>
      </c>
      <c r="Z286" s="1" t="e">
        <f t="shared" si="75"/>
        <v>#N/A</v>
      </c>
      <c r="AA286" s="3"/>
      <c r="AB286" s="13" t="e">
        <f t="shared" si="67"/>
        <v>#N/A</v>
      </c>
      <c r="AC286" s="13" t="e">
        <f t="shared" si="68"/>
        <v>#N/A</v>
      </c>
      <c r="AD286" s="13" t="e">
        <f t="shared" si="69"/>
        <v>#N/A</v>
      </c>
      <c r="AE286" s="13" t="e">
        <f t="shared" si="70"/>
        <v>#N/A</v>
      </c>
      <c r="AF286" s="13" t="e">
        <f t="shared" si="71"/>
        <v>#N/A</v>
      </c>
      <c r="AG286" s="13" t="e">
        <f t="shared" si="72"/>
        <v>#N/A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T286" s="107"/>
      <c r="BA286" s="11"/>
      <c r="BB286" s="11"/>
      <c r="BC286" s="11"/>
      <c r="BD286" s="11"/>
      <c r="BE286" s="11"/>
      <c r="BH286" s="11"/>
      <c r="BI286" s="11"/>
      <c r="BJ286" s="11"/>
      <c r="BK286" s="11"/>
      <c r="BL286" s="11"/>
      <c r="BM286" s="11"/>
      <c r="BN286" s="11"/>
    </row>
    <row r="287" spans="1:66" s="1" customFormat="1" x14ac:dyDescent="0.3">
      <c r="A287" s="11"/>
      <c r="B287" s="1" t="e">
        <f t="shared" si="66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118"/>
      <c r="N287" s="5"/>
      <c r="O287" s="5"/>
      <c r="P287" s="5"/>
      <c r="Q287" s="5"/>
      <c r="R287" s="5"/>
      <c r="S287" s="5"/>
      <c r="T287" s="5"/>
      <c r="U287" s="5"/>
      <c r="V287" s="1" t="str">
        <f t="shared" si="73"/>
        <v/>
      </c>
      <c r="W287" s="1" t="str">
        <f t="shared" si="74"/>
        <v/>
      </c>
      <c r="X287" s="1" t="str">
        <f t="shared" si="74"/>
        <v/>
      </c>
      <c r="Y287" s="1" t="str">
        <f t="shared" si="74"/>
        <v/>
      </c>
      <c r="Z287" s="1" t="e">
        <f t="shared" si="75"/>
        <v>#N/A</v>
      </c>
      <c r="AA287" s="3"/>
      <c r="AB287" s="13" t="e">
        <f t="shared" si="67"/>
        <v>#N/A</v>
      </c>
      <c r="AC287" s="13" t="e">
        <f t="shared" si="68"/>
        <v>#N/A</v>
      </c>
      <c r="AD287" s="13" t="e">
        <f t="shared" si="69"/>
        <v>#N/A</v>
      </c>
      <c r="AE287" s="13" t="e">
        <f t="shared" si="70"/>
        <v>#N/A</v>
      </c>
      <c r="AF287" s="13" t="e">
        <f t="shared" si="71"/>
        <v>#N/A</v>
      </c>
      <c r="AG287" s="13" t="e">
        <f t="shared" si="72"/>
        <v>#N/A</v>
      </c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T287" s="107"/>
      <c r="BA287" s="11"/>
      <c r="BB287" s="11"/>
      <c r="BC287" s="11"/>
      <c r="BD287" s="11"/>
      <c r="BE287" s="11"/>
      <c r="BH287" s="11"/>
      <c r="BI287" s="11"/>
      <c r="BJ287" s="11"/>
      <c r="BK287" s="11"/>
      <c r="BL287" s="11"/>
      <c r="BM287" s="11"/>
      <c r="BN287" s="11"/>
    </row>
    <row r="288" spans="1:66" s="1" customFormat="1" x14ac:dyDescent="0.3">
      <c r="A288" s="11"/>
      <c r="B288" s="1" t="e">
        <f t="shared" si="66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118"/>
      <c r="N288" s="5"/>
      <c r="O288" s="5"/>
      <c r="P288" s="5"/>
      <c r="Q288" s="5"/>
      <c r="R288" s="5"/>
      <c r="S288" s="5"/>
      <c r="T288" s="5"/>
      <c r="U288" s="5"/>
      <c r="V288" s="1" t="str">
        <f t="shared" si="73"/>
        <v/>
      </c>
      <c r="W288" s="1" t="str">
        <f t="shared" si="74"/>
        <v/>
      </c>
      <c r="X288" s="1" t="str">
        <f t="shared" si="74"/>
        <v/>
      </c>
      <c r="Y288" s="1" t="str">
        <f t="shared" si="74"/>
        <v/>
      </c>
      <c r="Z288" s="1" t="e">
        <f t="shared" si="75"/>
        <v>#N/A</v>
      </c>
      <c r="AA288" s="3"/>
      <c r="AB288" s="13" t="e">
        <f t="shared" si="67"/>
        <v>#N/A</v>
      </c>
      <c r="AC288" s="13" t="e">
        <f t="shared" si="68"/>
        <v>#N/A</v>
      </c>
      <c r="AD288" s="13" t="e">
        <f t="shared" si="69"/>
        <v>#N/A</v>
      </c>
      <c r="AE288" s="13" t="e">
        <f t="shared" si="70"/>
        <v>#N/A</v>
      </c>
      <c r="AF288" s="13" t="e">
        <f t="shared" si="71"/>
        <v>#N/A</v>
      </c>
      <c r="AG288" s="13" t="e">
        <f t="shared" si="72"/>
        <v>#N/A</v>
      </c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T288" s="107"/>
      <c r="BA288" s="11"/>
      <c r="BB288" s="11"/>
      <c r="BC288" s="11"/>
      <c r="BD288" s="11"/>
      <c r="BE288" s="11"/>
      <c r="BH288" s="11"/>
      <c r="BI288" s="11"/>
      <c r="BJ288" s="11"/>
      <c r="BK288" s="11"/>
      <c r="BL288" s="11"/>
      <c r="BM288" s="11"/>
      <c r="BN288" s="11"/>
    </row>
    <row r="289" spans="1:66" s="1" customFormat="1" x14ac:dyDescent="0.3">
      <c r="A289" s="11"/>
      <c r="B289" s="1" t="e">
        <f t="shared" si="66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118"/>
      <c r="N289" s="5"/>
      <c r="O289" s="5"/>
      <c r="P289" s="5"/>
      <c r="Q289" s="5"/>
      <c r="R289" s="5"/>
      <c r="S289" s="5"/>
      <c r="T289" s="5"/>
      <c r="U289" s="5"/>
      <c r="V289" s="1" t="str">
        <f t="shared" si="73"/>
        <v/>
      </c>
      <c r="W289" s="1" t="str">
        <f t="shared" si="74"/>
        <v/>
      </c>
      <c r="X289" s="1" t="str">
        <f t="shared" si="74"/>
        <v/>
      </c>
      <c r="Y289" s="1" t="str">
        <f t="shared" si="74"/>
        <v/>
      </c>
      <c r="Z289" s="1" t="e">
        <f t="shared" si="75"/>
        <v>#N/A</v>
      </c>
      <c r="AA289" s="3"/>
      <c r="AB289" s="13" t="e">
        <f t="shared" si="67"/>
        <v>#N/A</v>
      </c>
      <c r="AC289" s="13" t="e">
        <f t="shared" si="68"/>
        <v>#N/A</v>
      </c>
      <c r="AD289" s="13" t="e">
        <f t="shared" si="69"/>
        <v>#N/A</v>
      </c>
      <c r="AE289" s="13" t="e">
        <f t="shared" si="70"/>
        <v>#N/A</v>
      </c>
      <c r="AF289" s="13" t="e">
        <f t="shared" si="71"/>
        <v>#N/A</v>
      </c>
      <c r="AG289" s="13" t="e">
        <f t="shared" si="72"/>
        <v>#N/A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T289" s="107"/>
      <c r="BA289" s="11"/>
      <c r="BB289" s="11"/>
      <c r="BC289" s="11"/>
      <c r="BD289" s="11"/>
      <c r="BE289" s="11"/>
      <c r="BH289" s="11"/>
      <c r="BI289" s="11"/>
      <c r="BJ289" s="11"/>
      <c r="BK289" s="11"/>
      <c r="BL289" s="11"/>
      <c r="BM289" s="11"/>
      <c r="BN289" s="11"/>
    </row>
    <row r="290" spans="1:66" s="1" customFormat="1" x14ac:dyDescent="0.3">
      <c r="A290" s="11"/>
      <c r="B290" s="1" t="e">
        <f t="shared" si="66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118"/>
      <c r="N290" s="5"/>
      <c r="O290" s="5"/>
      <c r="P290" s="5"/>
      <c r="Q290" s="5"/>
      <c r="R290" s="5"/>
      <c r="S290" s="5"/>
      <c r="T290" s="5"/>
      <c r="U290" s="5"/>
      <c r="V290" s="1" t="str">
        <f t="shared" si="73"/>
        <v/>
      </c>
      <c r="W290" s="1" t="str">
        <f t="shared" si="74"/>
        <v/>
      </c>
      <c r="X290" s="1" t="str">
        <f t="shared" si="74"/>
        <v/>
      </c>
      <c r="Y290" s="1" t="str">
        <f t="shared" si="74"/>
        <v/>
      </c>
      <c r="Z290" s="1" t="e">
        <f t="shared" si="75"/>
        <v>#N/A</v>
      </c>
      <c r="AA290" s="3"/>
      <c r="AB290" s="13" t="e">
        <f t="shared" si="67"/>
        <v>#N/A</v>
      </c>
      <c r="AC290" s="13" t="e">
        <f t="shared" si="68"/>
        <v>#N/A</v>
      </c>
      <c r="AD290" s="13" t="e">
        <f t="shared" si="69"/>
        <v>#N/A</v>
      </c>
      <c r="AE290" s="13" t="e">
        <f t="shared" si="70"/>
        <v>#N/A</v>
      </c>
      <c r="AF290" s="13" t="e">
        <f t="shared" si="71"/>
        <v>#N/A</v>
      </c>
      <c r="AG290" s="13" t="e">
        <f t="shared" si="72"/>
        <v>#N/A</v>
      </c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T290" s="107"/>
      <c r="BA290" s="11"/>
      <c r="BB290" s="11"/>
      <c r="BC290" s="11"/>
      <c r="BD290" s="11"/>
      <c r="BE290" s="11"/>
      <c r="BH290" s="11"/>
      <c r="BI290" s="11"/>
      <c r="BJ290" s="11"/>
      <c r="BK290" s="11"/>
      <c r="BL290" s="11"/>
      <c r="BM290" s="11"/>
      <c r="BN290" s="11"/>
    </row>
    <row r="291" spans="1:66" s="1" customFormat="1" x14ac:dyDescent="0.3">
      <c r="A291" s="11"/>
      <c r="B291" s="1" t="e">
        <f t="shared" si="66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118"/>
      <c r="N291" s="5"/>
      <c r="O291" s="5"/>
      <c r="P291" s="5"/>
      <c r="Q291" s="5"/>
      <c r="R291" s="5"/>
      <c r="S291" s="5"/>
      <c r="T291" s="5"/>
      <c r="U291" s="5"/>
      <c r="V291" s="1" t="str">
        <f t="shared" si="73"/>
        <v/>
      </c>
      <c r="W291" s="1" t="str">
        <f t="shared" si="74"/>
        <v/>
      </c>
      <c r="X291" s="1" t="str">
        <f t="shared" si="74"/>
        <v/>
      </c>
      <c r="Y291" s="1" t="str">
        <f t="shared" si="74"/>
        <v/>
      </c>
      <c r="Z291" s="1" t="e">
        <f t="shared" si="75"/>
        <v>#N/A</v>
      </c>
      <c r="AA291" s="3"/>
      <c r="AB291" s="13" t="e">
        <f t="shared" si="67"/>
        <v>#N/A</v>
      </c>
      <c r="AC291" s="13" t="e">
        <f t="shared" si="68"/>
        <v>#N/A</v>
      </c>
      <c r="AD291" s="13" t="e">
        <f t="shared" si="69"/>
        <v>#N/A</v>
      </c>
      <c r="AE291" s="13" t="e">
        <f t="shared" si="70"/>
        <v>#N/A</v>
      </c>
      <c r="AF291" s="13" t="e">
        <f t="shared" si="71"/>
        <v>#N/A</v>
      </c>
      <c r="AG291" s="13" t="e">
        <f t="shared" si="72"/>
        <v>#N/A</v>
      </c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T291" s="107"/>
      <c r="BA291" s="11"/>
      <c r="BB291" s="11"/>
      <c r="BC291" s="11"/>
      <c r="BD291" s="11"/>
      <c r="BE291" s="11"/>
      <c r="BH291" s="11"/>
      <c r="BI291" s="11"/>
      <c r="BJ291" s="11"/>
      <c r="BK291" s="11"/>
      <c r="BL291" s="11"/>
      <c r="BM291" s="11"/>
      <c r="BN291" s="11"/>
    </row>
    <row r="292" spans="1:66" s="1" customFormat="1" x14ac:dyDescent="0.3">
      <c r="A292" s="11"/>
      <c r="B292" s="1" t="e">
        <f t="shared" si="66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118"/>
      <c r="N292" s="5"/>
      <c r="O292" s="5"/>
      <c r="P292" s="5"/>
      <c r="Q292" s="5"/>
      <c r="R292" s="5"/>
      <c r="S292" s="5"/>
      <c r="T292" s="5"/>
      <c r="U292" s="5"/>
      <c r="V292" s="1" t="str">
        <f t="shared" si="73"/>
        <v/>
      </c>
      <c r="W292" s="1" t="str">
        <f t="shared" si="74"/>
        <v/>
      </c>
      <c r="X292" s="1" t="str">
        <f t="shared" si="74"/>
        <v/>
      </c>
      <c r="Y292" s="1" t="str">
        <f t="shared" si="74"/>
        <v/>
      </c>
      <c r="Z292" s="1" t="e">
        <f t="shared" si="75"/>
        <v>#N/A</v>
      </c>
      <c r="AA292" s="3"/>
      <c r="AB292" s="13" t="e">
        <f t="shared" si="67"/>
        <v>#N/A</v>
      </c>
      <c r="AC292" s="13" t="e">
        <f t="shared" si="68"/>
        <v>#N/A</v>
      </c>
      <c r="AD292" s="13" t="e">
        <f t="shared" si="69"/>
        <v>#N/A</v>
      </c>
      <c r="AE292" s="13" t="e">
        <f t="shared" si="70"/>
        <v>#N/A</v>
      </c>
      <c r="AF292" s="13" t="e">
        <f t="shared" si="71"/>
        <v>#N/A</v>
      </c>
      <c r="AG292" s="13" t="e">
        <f t="shared" si="72"/>
        <v>#N/A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T292" s="107"/>
      <c r="BA292" s="11"/>
      <c r="BB292" s="11"/>
      <c r="BC292" s="11"/>
      <c r="BD292" s="11"/>
      <c r="BE292" s="11"/>
      <c r="BH292" s="11"/>
      <c r="BI292" s="11"/>
      <c r="BJ292" s="11"/>
      <c r="BK292" s="11"/>
      <c r="BL292" s="11"/>
      <c r="BM292" s="11"/>
      <c r="BN292" s="11"/>
    </row>
    <row r="293" spans="1:66" s="1" customFormat="1" x14ac:dyDescent="0.3">
      <c r="A293" s="11"/>
      <c r="B293" s="1" t="e">
        <f t="shared" si="66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118"/>
      <c r="N293" s="5"/>
      <c r="O293" s="5"/>
      <c r="P293" s="5"/>
      <c r="Q293" s="5"/>
      <c r="R293" s="5"/>
      <c r="S293" s="5"/>
      <c r="T293" s="5"/>
      <c r="U293" s="5"/>
      <c r="V293" s="1" t="str">
        <f t="shared" si="73"/>
        <v/>
      </c>
      <c r="W293" s="1" t="str">
        <f t="shared" si="74"/>
        <v/>
      </c>
      <c r="X293" s="1" t="str">
        <f t="shared" si="74"/>
        <v/>
      </c>
      <c r="Y293" s="1" t="str">
        <f t="shared" si="74"/>
        <v/>
      </c>
      <c r="Z293" s="1" t="e">
        <f t="shared" si="75"/>
        <v>#N/A</v>
      </c>
      <c r="AA293" s="3"/>
      <c r="AB293" s="13" t="e">
        <f t="shared" si="67"/>
        <v>#N/A</v>
      </c>
      <c r="AC293" s="13" t="e">
        <f t="shared" si="68"/>
        <v>#N/A</v>
      </c>
      <c r="AD293" s="13" t="e">
        <f t="shared" si="69"/>
        <v>#N/A</v>
      </c>
      <c r="AE293" s="13" t="e">
        <f t="shared" si="70"/>
        <v>#N/A</v>
      </c>
      <c r="AF293" s="13" t="e">
        <f t="shared" si="71"/>
        <v>#N/A</v>
      </c>
      <c r="AG293" s="13" t="e">
        <f t="shared" si="72"/>
        <v>#N/A</v>
      </c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T293" s="107"/>
      <c r="BA293" s="11"/>
      <c r="BB293" s="11"/>
      <c r="BC293" s="11"/>
      <c r="BD293" s="11"/>
      <c r="BE293" s="11"/>
      <c r="BH293" s="11"/>
      <c r="BI293" s="11"/>
      <c r="BJ293" s="11"/>
      <c r="BK293" s="11"/>
      <c r="BL293" s="11"/>
      <c r="BM293" s="11"/>
      <c r="BN293" s="11"/>
    </row>
    <row r="294" spans="1:66" s="1" customFormat="1" x14ac:dyDescent="0.3">
      <c r="A294" s="11"/>
      <c r="B294" s="1" t="e">
        <f t="shared" si="66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118"/>
      <c r="N294" s="5"/>
      <c r="O294" s="5"/>
      <c r="P294" s="5"/>
      <c r="Q294" s="5"/>
      <c r="R294" s="5"/>
      <c r="S294" s="5"/>
      <c r="T294" s="5"/>
      <c r="U294" s="5"/>
      <c r="V294" s="1" t="str">
        <f t="shared" si="73"/>
        <v/>
      </c>
      <c r="W294" s="1" t="str">
        <f t="shared" si="74"/>
        <v/>
      </c>
      <c r="X294" s="1" t="str">
        <f t="shared" si="74"/>
        <v/>
      </c>
      <c r="Y294" s="1" t="str">
        <f t="shared" si="74"/>
        <v/>
      </c>
      <c r="Z294" s="1" t="e">
        <f t="shared" si="75"/>
        <v>#N/A</v>
      </c>
      <c r="AA294" s="3"/>
      <c r="AB294" s="13" t="e">
        <f t="shared" si="67"/>
        <v>#N/A</v>
      </c>
      <c r="AC294" s="13" t="e">
        <f t="shared" si="68"/>
        <v>#N/A</v>
      </c>
      <c r="AD294" s="13" t="e">
        <f t="shared" si="69"/>
        <v>#N/A</v>
      </c>
      <c r="AE294" s="13" t="e">
        <f t="shared" si="70"/>
        <v>#N/A</v>
      </c>
      <c r="AF294" s="13" t="e">
        <f t="shared" si="71"/>
        <v>#N/A</v>
      </c>
      <c r="AG294" s="13" t="e">
        <f t="shared" si="72"/>
        <v>#N/A</v>
      </c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T294" s="107"/>
      <c r="BA294" s="11"/>
      <c r="BB294" s="11"/>
      <c r="BC294" s="11"/>
      <c r="BD294" s="11"/>
      <c r="BE294" s="11"/>
      <c r="BH294" s="11"/>
      <c r="BI294" s="11"/>
      <c r="BJ294" s="11"/>
      <c r="BK294" s="11"/>
      <c r="BL294" s="11"/>
      <c r="BM294" s="11"/>
      <c r="BN294" s="11"/>
    </row>
    <row r="295" spans="1:66" s="1" customFormat="1" x14ac:dyDescent="0.3">
      <c r="A295" s="11"/>
      <c r="B295" s="1" t="e">
        <f t="shared" si="66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118"/>
      <c r="N295" s="5"/>
      <c r="O295" s="5"/>
      <c r="P295" s="5"/>
      <c r="Q295" s="5"/>
      <c r="R295" s="5"/>
      <c r="S295" s="5"/>
      <c r="T295" s="5"/>
      <c r="U295" s="5"/>
      <c r="V295" s="1" t="str">
        <f t="shared" si="73"/>
        <v/>
      </c>
      <c r="W295" s="1" t="str">
        <f t="shared" si="74"/>
        <v/>
      </c>
      <c r="X295" s="1" t="str">
        <f t="shared" si="74"/>
        <v/>
      </c>
      <c r="Y295" s="1" t="str">
        <f t="shared" si="74"/>
        <v/>
      </c>
      <c r="Z295" s="1" t="e">
        <f t="shared" si="75"/>
        <v>#N/A</v>
      </c>
      <c r="AA295" s="3"/>
      <c r="AB295" s="13" t="e">
        <f t="shared" si="67"/>
        <v>#N/A</v>
      </c>
      <c r="AC295" s="13" t="e">
        <f t="shared" si="68"/>
        <v>#N/A</v>
      </c>
      <c r="AD295" s="13" t="e">
        <f t="shared" si="69"/>
        <v>#N/A</v>
      </c>
      <c r="AE295" s="13" t="e">
        <f t="shared" si="70"/>
        <v>#N/A</v>
      </c>
      <c r="AF295" s="13" t="e">
        <f t="shared" si="71"/>
        <v>#N/A</v>
      </c>
      <c r="AG295" s="13" t="e">
        <f t="shared" si="72"/>
        <v>#N/A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T295" s="107"/>
      <c r="BA295" s="11"/>
      <c r="BB295" s="11"/>
      <c r="BC295" s="11"/>
      <c r="BD295" s="11"/>
      <c r="BE295" s="11"/>
      <c r="BH295" s="11"/>
      <c r="BI295" s="11"/>
      <c r="BJ295" s="11"/>
      <c r="BK295" s="11"/>
      <c r="BL295" s="11"/>
      <c r="BM295" s="11"/>
      <c r="BN295" s="11"/>
    </row>
    <row r="296" spans="1:66" s="1" customFormat="1" x14ac:dyDescent="0.3">
      <c r="A296" s="11"/>
      <c r="B296" s="1" t="e">
        <f t="shared" si="66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118"/>
      <c r="N296" s="5"/>
      <c r="O296" s="5"/>
      <c r="P296" s="5"/>
      <c r="Q296" s="5"/>
      <c r="R296" s="5"/>
      <c r="S296" s="5"/>
      <c r="T296" s="5"/>
      <c r="U296" s="5"/>
      <c r="V296" s="1" t="str">
        <f t="shared" si="73"/>
        <v/>
      </c>
      <c r="W296" s="1" t="str">
        <f t="shared" si="74"/>
        <v/>
      </c>
      <c r="X296" s="1" t="str">
        <f t="shared" si="74"/>
        <v/>
      </c>
      <c r="Y296" s="1" t="str">
        <f t="shared" si="74"/>
        <v/>
      </c>
      <c r="Z296" s="1" t="e">
        <f t="shared" si="75"/>
        <v>#N/A</v>
      </c>
      <c r="AA296" s="3"/>
      <c r="AB296" s="13" t="e">
        <f t="shared" si="67"/>
        <v>#N/A</v>
      </c>
      <c r="AC296" s="13" t="e">
        <f t="shared" si="68"/>
        <v>#N/A</v>
      </c>
      <c r="AD296" s="13" t="e">
        <f t="shared" si="69"/>
        <v>#N/A</v>
      </c>
      <c r="AE296" s="13" t="e">
        <f t="shared" si="70"/>
        <v>#N/A</v>
      </c>
      <c r="AF296" s="13" t="e">
        <f t="shared" si="71"/>
        <v>#N/A</v>
      </c>
      <c r="AG296" s="13" t="e">
        <f t="shared" si="72"/>
        <v>#N/A</v>
      </c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T296" s="107"/>
      <c r="BA296" s="11"/>
      <c r="BB296" s="11"/>
      <c r="BC296" s="11"/>
      <c r="BD296" s="11"/>
      <c r="BE296" s="11"/>
      <c r="BH296" s="11"/>
      <c r="BI296" s="11"/>
      <c r="BJ296" s="11"/>
      <c r="BK296" s="11"/>
      <c r="BL296" s="11"/>
      <c r="BM296" s="11"/>
      <c r="BN296" s="11"/>
    </row>
    <row r="297" spans="1:66" s="1" customFormat="1" x14ac:dyDescent="0.3">
      <c r="A297" s="11"/>
      <c r="B297" s="1" t="e">
        <f t="shared" si="66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118"/>
      <c r="N297" s="5"/>
      <c r="O297" s="5"/>
      <c r="P297" s="5"/>
      <c r="Q297" s="5"/>
      <c r="R297" s="5"/>
      <c r="S297" s="5"/>
      <c r="T297" s="5"/>
      <c r="U297" s="5"/>
      <c r="V297" s="1" t="str">
        <f t="shared" si="73"/>
        <v/>
      </c>
      <c r="W297" s="1" t="str">
        <f t="shared" si="74"/>
        <v/>
      </c>
      <c r="X297" s="1" t="str">
        <f t="shared" si="74"/>
        <v/>
      </c>
      <c r="Y297" s="1" t="str">
        <f t="shared" si="74"/>
        <v/>
      </c>
      <c r="Z297" s="1" t="e">
        <f t="shared" si="75"/>
        <v>#N/A</v>
      </c>
      <c r="AA297" s="3"/>
      <c r="AB297" s="13" t="e">
        <f t="shared" si="67"/>
        <v>#N/A</v>
      </c>
      <c r="AC297" s="13" t="e">
        <f t="shared" si="68"/>
        <v>#N/A</v>
      </c>
      <c r="AD297" s="13" t="e">
        <f t="shared" si="69"/>
        <v>#N/A</v>
      </c>
      <c r="AE297" s="13" t="e">
        <f t="shared" si="70"/>
        <v>#N/A</v>
      </c>
      <c r="AF297" s="13" t="e">
        <f t="shared" si="71"/>
        <v>#N/A</v>
      </c>
      <c r="AG297" s="13" t="e">
        <f t="shared" si="72"/>
        <v>#N/A</v>
      </c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T297" s="107"/>
      <c r="BA297" s="11"/>
      <c r="BB297" s="11"/>
      <c r="BC297" s="11"/>
      <c r="BD297" s="11"/>
      <c r="BE297" s="11"/>
      <c r="BH297" s="11"/>
      <c r="BI297" s="11"/>
      <c r="BJ297" s="11"/>
      <c r="BK297" s="11"/>
      <c r="BL297" s="11"/>
      <c r="BM297" s="11"/>
      <c r="BN297" s="11"/>
    </row>
    <row r="298" spans="1:66" s="1" customFormat="1" x14ac:dyDescent="0.3">
      <c r="A298" s="11"/>
      <c r="B298" s="1" t="e">
        <f t="shared" si="66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118"/>
      <c r="N298" s="5"/>
      <c r="O298" s="5"/>
      <c r="P298" s="5"/>
      <c r="Q298" s="5"/>
      <c r="R298" s="5"/>
      <c r="S298" s="5"/>
      <c r="T298" s="5"/>
      <c r="U298" s="5"/>
      <c r="V298" s="1" t="str">
        <f t="shared" si="73"/>
        <v/>
      </c>
      <c r="W298" s="1" t="str">
        <f t="shared" si="74"/>
        <v/>
      </c>
      <c r="X298" s="1" t="str">
        <f t="shared" si="74"/>
        <v/>
      </c>
      <c r="Y298" s="1" t="str">
        <f t="shared" si="74"/>
        <v/>
      </c>
      <c r="Z298" s="1" t="e">
        <f t="shared" si="75"/>
        <v>#N/A</v>
      </c>
      <c r="AA298" s="3"/>
      <c r="AB298" s="13" t="e">
        <f t="shared" si="67"/>
        <v>#N/A</v>
      </c>
      <c r="AC298" s="13" t="e">
        <f t="shared" si="68"/>
        <v>#N/A</v>
      </c>
      <c r="AD298" s="13" t="e">
        <f t="shared" si="69"/>
        <v>#N/A</v>
      </c>
      <c r="AE298" s="13" t="e">
        <f t="shared" si="70"/>
        <v>#N/A</v>
      </c>
      <c r="AF298" s="13" t="e">
        <f t="shared" si="71"/>
        <v>#N/A</v>
      </c>
      <c r="AG298" s="13" t="e">
        <f t="shared" si="72"/>
        <v>#N/A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T298" s="107"/>
      <c r="BA298" s="11"/>
      <c r="BB298" s="11"/>
      <c r="BC298" s="11"/>
      <c r="BD298" s="11"/>
      <c r="BE298" s="11"/>
      <c r="BH298" s="11"/>
      <c r="BI298" s="11"/>
      <c r="BJ298" s="11"/>
      <c r="BK298" s="11"/>
      <c r="BL298" s="11"/>
      <c r="BM298" s="11"/>
      <c r="BN298" s="11"/>
    </row>
    <row r="299" spans="1:66" s="1" customFormat="1" x14ac:dyDescent="0.3">
      <c r="A299" s="11"/>
      <c r="B299" s="1" t="e">
        <f t="shared" si="66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118"/>
      <c r="N299" s="5"/>
      <c r="O299" s="5"/>
      <c r="P299" s="5"/>
      <c r="Q299" s="5"/>
      <c r="R299" s="5"/>
      <c r="S299" s="5"/>
      <c r="T299" s="5"/>
      <c r="U299" s="5"/>
      <c r="V299" s="1" t="str">
        <f t="shared" si="73"/>
        <v/>
      </c>
      <c r="W299" s="1" t="str">
        <f t="shared" si="74"/>
        <v/>
      </c>
      <c r="X299" s="1" t="str">
        <f t="shared" si="74"/>
        <v/>
      </c>
      <c r="Y299" s="1" t="str">
        <f t="shared" si="74"/>
        <v/>
      </c>
      <c r="Z299" s="1" t="e">
        <f t="shared" si="75"/>
        <v>#N/A</v>
      </c>
      <c r="AA299" s="3"/>
      <c r="AB299" s="13" t="e">
        <f t="shared" si="67"/>
        <v>#N/A</v>
      </c>
      <c r="AC299" s="13" t="e">
        <f t="shared" si="68"/>
        <v>#N/A</v>
      </c>
      <c r="AD299" s="13" t="e">
        <f t="shared" si="69"/>
        <v>#N/A</v>
      </c>
      <c r="AE299" s="13" t="e">
        <f t="shared" si="70"/>
        <v>#N/A</v>
      </c>
      <c r="AF299" s="13" t="e">
        <f t="shared" si="71"/>
        <v>#N/A</v>
      </c>
      <c r="AG299" s="13" t="e">
        <f t="shared" si="72"/>
        <v>#N/A</v>
      </c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T299" s="107"/>
      <c r="BA299" s="11"/>
      <c r="BB299" s="11"/>
      <c r="BC299" s="11"/>
      <c r="BD299" s="11"/>
      <c r="BE299" s="11"/>
      <c r="BH299" s="11"/>
      <c r="BI299" s="11"/>
      <c r="BJ299" s="11"/>
      <c r="BK299" s="11"/>
      <c r="BL299" s="11"/>
      <c r="BM299" s="11"/>
      <c r="BN299" s="11"/>
    </row>
    <row r="300" spans="1:66" s="1" customFormat="1" x14ac:dyDescent="0.3">
      <c r="A300" s="11"/>
      <c r="B300" s="1" t="e">
        <f t="shared" si="66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118"/>
      <c r="N300" s="5"/>
      <c r="O300" s="5"/>
      <c r="P300" s="5"/>
      <c r="Q300" s="5"/>
      <c r="R300" s="5"/>
      <c r="S300" s="5"/>
      <c r="T300" s="5"/>
      <c r="U300" s="5"/>
      <c r="V300" s="1" t="str">
        <f t="shared" si="73"/>
        <v/>
      </c>
      <c r="W300" s="1" t="str">
        <f t="shared" si="74"/>
        <v/>
      </c>
      <c r="X300" s="1" t="str">
        <f t="shared" si="74"/>
        <v/>
      </c>
      <c r="Y300" s="1" t="str">
        <f t="shared" si="74"/>
        <v/>
      </c>
      <c r="Z300" s="1" t="e">
        <f t="shared" si="75"/>
        <v>#N/A</v>
      </c>
      <c r="AA300" s="3"/>
      <c r="AB300" s="13" t="e">
        <f t="shared" si="67"/>
        <v>#N/A</v>
      </c>
      <c r="AC300" s="13" t="e">
        <f t="shared" si="68"/>
        <v>#N/A</v>
      </c>
      <c r="AD300" s="13" t="e">
        <f t="shared" si="69"/>
        <v>#N/A</v>
      </c>
      <c r="AE300" s="13" t="e">
        <f t="shared" si="70"/>
        <v>#N/A</v>
      </c>
      <c r="AF300" s="13" t="e">
        <f t="shared" si="71"/>
        <v>#N/A</v>
      </c>
      <c r="AG300" s="13" t="e">
        <f t="shared" si="72"/>
        <v>#N/A</v>
      </c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T300" s="107"/>
      <c r="BA300" s="11"/>
      <c r="BB300" s="11"/>
      <c r="BC300" s="11"/>
      <c r="BD300" s="11"/>
      <c r="BE300" s="11"/>
      <c r="BH300" s="11"/>
      <c r="BI300" s="11"/>
      <c r="BJ300" s="11"/>
      <c r="BK300" s="11"/>
      <c r="BL300" s="11"/>
      <c r="BM300" s="11"/>
      <c r="BN300" s="11"/>
    </row>
    <row r="301" spans="1:66" s="1" customFormat="1" x14ac:dyDescent="0.3">
      <c r="A301" s="11"/>
      <c r="B301" s="1" t="e">
        <f t="shared" si="66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118"/>
      <c r="N301" s="5"/>
      <c r="O301" s="5"/>
      <c r="P301" s="5"/>
      <c r="Q301" s="5"/>
      <c r="R301" s="5"/>
      <c r="S301" s="5"/>
      <c r="T301" s="5"/>
      <c r="U301" s="5"/>
      <c r="V301" s="1" t="str">
        <f t="shared" si="73"/>
        <v/>
      </c>
      <c r="W301" s="1" t="str">
        <f t="shared" si="74"/>
        <v/>
      </c>
      <c r="X301" s="1" t="str">
        <f t="shared" si="74"/>
        <v/>
      </c>
      <c r="Y301" s="1" t="str">
        <f t="shared" si="74"/>
        <v/>
      </c>
      <c r="Z301" s="1" t="e">
        <f t="shared" si="75"/>
        <v>#N/A</v>
      </c>
      <c r="AA301" s="3"/>
      <c r="AB301" s="13" t="e">
        <f t="shared" si="67"/>
        <v>#N/A</v>
      </c>
      <c r="AC301" s="13" t="e">
        <f t="shared" si="68"/>
        <v>#N/A</v>
      </c>
      <c r="AD301" s="13" t="e">
        <f t="shared" si="69"/>
        <v>#N/A</v>
      </c>
      <c r="AE301" s="13" t="e">
        <f t="shared" si="70"/>
        <v>#N/A</v>
      </c>
      <c r="AF301" s="13" t="e">
        <f t="shared" si="71"/>
        <v>#N/A</v>
      </c>
      <c r="AG301" s="13" t="e">
        <f t="shared" si="72"/>
        <v>#N/A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T301" s="107"/>
      <c r="BA301" s="11"/>
      <c r="BB301" s="11"/>
      <c r="BC301" s="11"/>
      <c r="BD301" s="11"/>
      <c r="BE301" s="11"/>
      <c r="BH301" s="11"/>
      <c r="BI301" s="11"/>
      <c r="BJ301" s="11"/>
      <c r="BK301" s="11"/>
      <c r="BL301" s="11"/>
      <c r="BM301" s="11"/>
      <c r="BN301" s="11"/>
    </row>
    <row r="302" spans="1:66" s="1" customFormat="1" x14ac:dyDescent="0.3">
      <c r="A302" s="11"/>
      <c r="B302" s="1" t="e">
        <f t="shared" si="66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118"/>
      <c r="N302" s="5"/>
      <c r="O302" s="5"/>
      <c r="P302" s="5"/>
      <c r="Q302" s="5"/>
      <c r="R302" s="5"/>
      <c r="S302" s="5"/>
      <c r="T302" s="5"/>
      <c r="U302" s="5"/>
      <c r="V302" s="1" t="str">
        <f t="shared" si="73"/>
        <v/>
      </c>
      <c r="W302" s="1" t="str">
        <f t="shared" si="74"/>
        <v/>
      </c>
      <c r="X302" s="1" t="str">
        <f t="shared" si="74"/>
        <v/>
      </c>
      <c r="Y302" s="1" t="str">
        <f t="shared" si="74"/>
        <v/>
      </c>
      <c r="Z302" s="1" t="e">
        <f t="shared" si="75"/>
        <v>#N/A</v>
      </c>
      <c r="AA302" s="3"/>
      <c r="AB302" s="13" t="e">
        <f t="shared" si="67"/>
        <v>#N/A</v>
      </c>
      <c r="AC302" s="13" t="e">
        <f t="shared" si="68"/>
        <v>#N/A</v>
      </c>
      <c r="AD302" s="13" t="e">
        <f t="shared" si="69"/>
        <v>#N/A</v>
      </c>
      <c r="AE302" s="13" t="e">
        <f t="shared" si="70"/>
        <v>#N/A</v>
      </c>
      <c r="AF302" s="13" t="e">
        <f t="shared" si="71"/>
        <v>#N/A</v>
      </c>
      <c r="AG302" s="13" t="e">
        <f t="shared" si="72"/>
        <v>#N/A</v>
      </c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T302" s="107"/>
      <c r="BA302" s="11"/>
      <c r="BB302" s="11"/>
      <c r="BC302" s="11"/>
      <c r="BD302" s="11"/>
      <c r="BE302" s="11"/>
      <c r="BH302" s="11"/>
      <c r="BI302" s="11"/>
      <c r="BJ302" s="11"/>
      <c r="BK302" s="11"/>
      <c r="BL302" s="11"/>
      <c r="BM302" s="11"/>
      <c r="BN302" s="11"/>
    </row>
    <row r="303" spans="1:66" s="1" customFormat="1" x14ac:dyDescent="0.3">
      <c r="A303" s="11"/>
      <c r="B303" s="1" t="e">
        <f t="shared" si="66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118"/>
      <c r="N303" s="5"/>
      <c r="O303" s="5"/>
      <c r="P303" s="5"/>
      <c r="Q303" s="5"/>
      <c r="R303" s="5"/>
      <c r="S303" s="5"/>
      <c r="T303" s="5"/>
      <c r="U303" s="5"/>
      <c r="V303" s="1" t="str">
        <f t="shared" si="73"/>
        <v/>
      </c>
      <c r="W303" s="1" t="str">
        <f t="shared" si="74"/>
        <v/>
      </c>
      <c r="X303" s="1" t="str">
        <f t="shared" si="74"/>
        <v/>
      </c>
      <c r="Y303" s="1" t="str">
        <f t="shared" si="74"/>
        <v/>
      </c>
      <c r="Z303" s="1" t="e">
        <f t="shared" si="75"/>
        <v>#N/A</v>
      </c>
      <c r="AA303" s="3"/>
      <c r="AB303" s="13" t="e">
        <f t="shared" si="67"/>
        <v>#N/A</v>
      </c>
      <c r="AC303" s="13" t="e">
        <f t="shared" si="68"/>
        <v>#N/A</v>
      </c>
      <c r="AD303" s="13" t="e">
        <f t="shared" si="69"/>
        <v>#N/A</v>
      </c>
      <c r="AE303" s="13" t="e">
        <f t="shared" si="70"/>
        <v>#N/A</v>
      </c>
      <c r="AF303" s="13" t="e">
        <f t="shared" si="71"/>
        <v>#N/A</v>
      </c>
      <c r="AG303" s="13" t="e">
        <f t="shared" si="72"/>
        <v>#N/A</v>
      </c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T303" s="107"/>
      <c r="BA303" s="11"/>
      <c r="BB303" s="11"/>
      <c r="BC303" s="11"/>
      <c r="BD303" s="11"/>
      <c r="BE303" s="11"/>
      <c r="BH303" s="11"/>
      <c r="BI303" s="11"/>
      <c r="BJ303" s="11"/>
      <c r="BK303" s="11"/>
      <c r="BL303" s="11"/>
      <c r="BM303" s="11"/>
      <c r="BN303" s="11"/>
    </row>
    <row r="304" spans="1:66" s="1" customFormat="1" x14ac:dyDescent="0.3">
      <c r="A304" s="11"/>
      <c r="B304" s="1" t="e">
        <f t="shared" si="66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118"/>
      <c r="N304" s="5"/>
      <c r="O304" s="5"/>
      <c r="P304" s="5"/>
      <c r="Q304" s="5"/>
      <c r="R304" s="5"/>
      <c r="S304" s="5"/>
      <c r="T304" s="5"/>
      <c r="U304" s="5"/>
      <c r="V304" s="1" t="str">
        <f t="shared" si="73"/>
        <v/>
      </c>
      <c r="W304" s="1" t="str">
        <f t="shared" si="74"/>
        <v/>
      </c>
      <c r="X304" s="1" t="str">
        <f t="shared" si="74"/>
        <v/>
      </c>
      <c r="Y304" s="1" t="str">
        <f t="shared" si="74"/>
        <v/>
      </c>
      <c r="Z304" s="1" t="e">
        <f t="shared" si="75"/>
        <v>#N/A</v>
      </c>
      <c r="AA304" s="3"/>
      <c r="AB304" s="13" t="e">
        <f t="shared" si="67"/>
        <v>#N/A</v>
      </c>
      <c r="AC304" s="13" t="e">
        <f t="shared" si="68"/>
        <v>#N/A</v>
      </c>
      <c r="AD304" s="13" t="e">
        <f t="shared" si="69"/>
        <v>#N/A</v>
      </c>
      <c r="AE304" s="13" t="e">
        <f t="shared" si="70"/>
        <v>#N/A</v>
      </c>
      <c r="AF304" s="13" t="e">
        <f t="shared" si="71"/>
        <v>#N/A</v>
      </c>
      <c r="AG304" s="13" t="e">
        <f t="shared" si="72"/>
        <v>#N/A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T304" s="107"/>
      <c r="BA304" s="11"/>
      <c r="BB304" s="11"/>
      <c r="BC304" s="11"/>
      <c r="BD304" s="11"/>
      <c r="BE304" s="11"/>
      <c r="BH304" s="11"/>
      <c r="BI304" s="11"/>
      <c r="BJ304" s="11"/>
      <c r="BK304" s="11"/>
      <c r="BL304" s="11"/>
      <c r="BM304" s="11"/>
      <c r="BN304" s="11"/>
    </row>
    <row r="305" spans="1:66" s="1" customFormat="1" x14ac:dyDescent="0.3">
      <c r="A305" s="11"/>
      <c r="B305" s="1" t="e">
        <f t="shared" si="66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118"/>
      <c r="N305" s="5"/>
      <c r="O305" s="5"/>
      <c r="P305" s="5"/>
      <c r="Q305" s="5"/>
      <c r="R305" s="5"/>
      <c r="S305" s="5"/>
      <c r="T305" s="5"/>
      <c r="U305" s="5"/>
      <c r="V305" s="1" t="str">
        <f t="shared" si="73"/>
        <v/>
      </c>
      <c r="W305" s="1" t="str">
        <f t="shared" si="74"/>
        <v/>
      </c>
      <c r="X305" s="1" t="str">
        <f t="shared" si="74"/>
        <v/>
      </c>
      <c r="Y305" s="1" t="str">
        <f t="shared" si="74"/>
        <v/>
      </c>
      <c r="Z305" s="1" t="e">
        <f t="shared" si="75"/>
        <v>#N/A</v>
      </c>
      <c r="AA305" s="3"/>
      <c r="AB305" s="13" t="e">
        <f t="shared" si="67"/>
        <v>#N/A</v>
      </c>
      <c r="AC305" s="13" t="e">
        <f t="shared" si="68"/>
        <v>#N/A</v>
      </c>
      <c r="AD305" s="13" t="e">
        <f t="shared" si="69"/>
        <v>#N/A</v>
      </c>
      <c r="AE305" s="13" t="e">
        <f t="shared" si="70"/>
        <v>#N/A</v>
      </c>
      <c r="AF305" s="13" t="e">
        <f t="shared" si="71"/>
        <v>#N/A</v>
      </c>
      <c r="AG305" s="13" t="e">
        <f t="shared" si="72"/>
        <v>#N/A</v>
      </c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T305" s="107"/>
      <c r="BA305" s="11"/>
      <c r="BB305" s="11"/>
      <c r="BC305" s="11"/>
      <c r="BD305" s="11"/>
      <c r="BE305" s="11"/>
      <c r="BH305" s="11"/>
      <c r="BI305" s="11"/>
      <c r="BJ305" s="11"/>
      <c r="BK305" s="11"/>
      <c r="BL305" s="11"/>
      <c r="BM305" s="11"/>
      <c r="BN305" s="11"/>
    </row>
    <row r="306" spans="1:66" s="1" customFormat="1" x14ac:dyDescent="0.3">
      <c r="A306" s="11"/>
      <c r="B306" s="1" t="e">
        <f t="shared" si="66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118"/>
      <c r="N306" s="5"/>
      <c r="O306" s="5"/>
      <c r="P306" s="5"/>
      <c r="Q306" s="5"/>
      <c r="R306" s="5"/>
      <c r="S306" s="5"/>
      <c r="T306" s="5"/>
      <c r="U306" s="5"/>
      <c r="V306" s="1" t="str">
        <f t="shared" si="73"/>
        <v/>
      </c>
      <c r="W306" s="1" t="str">
        <f t="shared" si="74"/>
        <v/>
      </c>
      <c r="X306" s="1" t="str">
        <f t="shared" si="74"/>
        <v/>
      </c>
      <c r="Y306" s="1" t="str">
        <f t="shared" si="74"/>
        <v/>
      </c>
      <c r="Z306" s="1" t="e">
        <f t="shared" si="75"/>
        <v>#N/A</v>
      </c>
      <c r="AA306" s="3"/>
      <c r="AB306" s="13" t="e">
        <f t="shared" si="67"/>
        <v>#N/A</v>
      </c>
      <c r="AC306" s="13" t="e">
        <f t="shared" si="68"/>
        <v>#N/A</v>
      </c>
      <c r="AD306" s="13" t="e">
        <f t="shared" si="69"/>
        <v>#N/A</v>
      </c>
      <c r="AE306" s="13" t="e">
        <f t="shared" si="70"/>
        <v>#N/A</v>
      </c>
      <c r="AF306" s="13" t="e">
        <f t="shared" si="71"/>
        <v>#N/A</v>
      </c>
      <c r="AG306" s="13" t="e">
        <f t="shared" si="72"/>
        <v>#N/A</v>
      </c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T306" s="107"/>
      <c r="BA306" s="11"/>
      <c r="BB306" s="11"/>
      <c r="BC306" s="11"/>
      <c r="BD306" s="11"/>
      <c r="BE306" s="11"/>
      <c r="BH306" s="11"/>
      <c r="BI306" s="11"/>
      <c r="BJ306" s="11"/>
      <c r="BK306" s="11"/>
      <c r="BL306" s="11"/>
      <c r="BM306" s="11"/>
      <c r="BN306" s="11"/>
    </row>
    <row r="307" spans="1:66" s="1" customFormat="1" x14ac:dyDescent="0.3">
      <c r="A307" s="11"/>
      <c r="B307" s="1" t="e">
        <f t="shared" si="66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118"/>
      <c r="N307" s="5"/>
      <c r="O307" s="5"/>
      <c r="P307" s="5"/>
      <c r="Q307" s="5"/>
      <c r="R307" s="5"/>
      <c r="S307" s="5"/>
      <c r="T307" s="5"/>
      <c r="U307" s="5"/>
      <c r="V307" s="1" t="str">
        <f t="shared" si="73"/>
        <v/>
      </c>
      <c r="W307" s="1" t="str">
        <f t="shared" si="74"/>
        <v/>
      </c>
      <c r="X307" s="1" t="str">
        <f t="shared" si="74"/>
        <v/>
      </c>
      <c r="Y307" s="1" t="str">
        <f t="shared" si="74"/>
        <v/>
      </c>
      <c r="Z307" s="1" t="e">
        <f t="shared" si="75"/>
        <v>#N/A</v>
      </c>
      <c r="AA307" s="3"/>
      <c r="AB307" s="13" t="e">
        <f t="shared" si="67"/>
        <v>#N/A</v>
      </c>
      <c r="AC307" s="13" t="e">
        <f t="shared" si="68"/>
        <v>#N/A</v>
      </c>
      <c r="AD307" s="13" t="e">
        <f t="shared" si="69"/>
        <v>#N/A</v>
      </c>
      <c r="AE307" s="13" t="e">
        <f t="shared" si="70"/>
        <v>#N/A</v>
      </c>
      <c r="AF307" s="13" t="e">
        <f t="shared" si="71"/>
        <v>#N/A</v>
      </c>
      <c r="AG307" s="13" t="e">
        <f t="shared" si="72"/>
        <v>#N/A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T307" s="107"/>
      <c r="BA307" s="11"/>
      <c r="BB307" s="11"/>
      <c r="BC307" s="11"/>
      <c r="BD307" s="11"/>
      <c r="BE307" s="11"/>
      <c r="BH307" s="11"/>
      <c r="BI307" s="11"/>
      <c r="BJ307" s="11"/>
      <c r="BK307" s="11"/>
      <c r="BL307" s="11"/>
      <c r="BM307" s="11"/>
      <c r="BN307" s="11"/>
    </row>
    <row r="308" spans="1:66" s="1" customFormat="1" x14ac:dyDescent="0.3">
      <c r="A308" s="11"/>
      <c r="B308" s="1" t="e">
        <f t="shared" si="66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118"/>
      <c r="N308" s="5"/>
      <c r="O308" s="5"/>
      <c r="P308" s="5"/>
      <c r="Q308" s="5"/>
      <c r="R308" s="5"/>
      <c r="S308" s="5"/>
      <c r="T308" s="5"/>
      <c r="U308" s="5"/>
      <c r="V308" s="1" t="str">
        <f t="shared" si="73"/>
        <v/>
      </c>
      <c r="W308" s="1" t="str">
        <f t="shared" si="74"/>
        <v/>
      </c>
      <c r="X308" s="1" t="str">
        <f t="shared" si="74"/>
        <v/>
      </c>
      <c r="Y308" s="1" t="str">
        <f t="shared" si="74"/>
        <v/>
      </c>
      <c r="Z308" s="1" t="e">
        <f t="shared" si="75"/>
        <v>#N/A</v>
      </c>
      <c r="AA308" s="3"/>
      <c r="AB308" s="13" t="e">
        <f t="shared" si="67"/>
        <v>#N/A</v>
      </c>
      <c r="AC308" s="13" t="e">
        <f t="shared" si="68"/>
        <v>#N/A</v>
      </c>
      <c r="AD308" s="13" t="e">
        <f t="shared" si="69"/>
        <v>#N/A</v>
      </c>
      <c r="AE308" s="13" t="e">
        <f t="shared" si="70"/>
        <v>#N/A</v>
      </c>
      <c r="AF308" s="13" t="e">
        <f t="shared" si="71"/>
        <v>#N/A</v>
      </c>
      <c r="AG308" s="13" t="e">
        <f t="shared" si="72"/>
        <v>#N/A</v>
      </c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T308" s="107"/>
      <c r="BA308" s="11"/>
      <c r="BB308" s="11"/>
      <c r="BC308" s="11"/>
      <c r="BD308" s="11"/>
      <c r="BE308" s="11"/>
      <c r="BH308" s="11"/>
      <c r="BI308" s="11"/>
      <c r="BJ308" s="11"/>
      <c r="BK308" s="11"/>
      <c r="BL308" s="11"/>
      <c r="BM308" s="11"/>
      <c r="BN308" s="11"/>
    </row>
    <row r="309" spans="1:66" s="1" customFormat="1" x14ac:dyDescent="0.3">
      <c r="A309" s="11"/>
      <c r="B309" s="1" t="e">
        <f t="shared" si="66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118"/>
      <c r="N309" s="5"/>
      <c r="O309" s="5"/>
      <c r="P309" s="5"/>
      <c r="Q309" s="5"/>
      <c r="R309" s="5"/>
      <c r="S309" s="5"/>
      <c r="T309" s="5"/>
      <c r="U309" s="5"/>
      <c r="V309" s="1" t="str">
        <f t="shared" si="73"/>
        <v/>
      </c>
      <c r="W309" s="1" t="str">
        <f t="shared" si="74"/>
        <v/>
      </c>
      <c r="X309" s="1" t="str">
        <f t="shared" si="74"/>
        <v/>
      </c>
      <c r="Y309" s="1" t="str">
        <f t="shared" si="74"/>
        <v/>
      </c>
      <c r="Z309" s="1" t="e">
        <f t="shared" si="75"/>
        <v>#N/A</v>
      </c>
      <c r="AA309" s="3"/>
      <c r="AB309" s="13" t="e">
        <f t="shared" si="67"/>
        <v>#N/A</v>
      </c>
      <c r="AC309" s="13" t="e">
        <f t="shared" si="68"/>
        <v>#N/A</v>
      </c>
      <c r="AD309" s="13" t="e">
        <f t="shared" si="69"/>
        <v>#N/A</v>
      </c>
      <c r="AE309" s="13" t="e">
        <f t="shared" si="70"/>
        <v>#N/A</v>
      </c>
      <c r="AF309" s="13" t="e">
        <f t="shared" si="71"/>
        <v>#N/A</v>
      </c>
      <c r="AG309" s="13" t="e">
        <f t="shared" si="72"/>
        <v>#N/A</v>
      </c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T309" s="107"/>
      <c r="BA309" s="11"/>
      <c r="BB309" s="11"/>
      <c r="BC309" s="11"/>
      <c r="BD309" s="11"/>
      <c r="BE309" s="11"/>
      <c r="BH309" s="11"/>
      <c r="BI309" s="11"/>
      <c r="BJ309" s="11"/>
      <c r="BK309" s="11"/>
      <c r="BL309" s="11"/>
      <c r="BM309" s="11"/>
      <c r="BN309" s="11"/>
    </row>
    <row r="310" spans="1:66" s="1" customFormat="1" x14ac:dyDescent="0.3">
      <c r="A310" s="11"/>
      <c r="B310" s="1" t="e">
        <f t="shared" si="66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118"/>
      <c r="N310" s="5"/>
      <c r="O310" s="5"/>
      <c r="P310" s="5"/>
      <c r="Q310" s="5"/>
      <c r="R310" s="5"/>
      <c r="S310" s="5"/>
      <c r="T310" s="5"/>
      <c r="U310" s="5"/>
      <c r="V310" s="1" t="str">
        <f t="shared" si="73"/>
        <v/>
      </c>
      <c r="W310" s="1" t="str">
        <f t="shared" si="74"/>
        <v/>
      </c>
      <c r="X310" s="1" t="str">
        <f t="shared" si="74"/>
        <v/>
      </c>
      <c r="Y310" s="1" t="str">
        <f t="shared" si="74"/>
        <v/>
      </c>
      <c r="Z310" s="1" t="e">
        <f t="shared" si="75"/>
        <v>#N/A</v>
      </c>
      <c r="AA310" s="3"/>
      <c r="AB310" s="13" t="e">
        <f t="shared" si="67"/>
        <v>#N/A</v>
      </c>
      <c r="AC310" s="13" t="e">
        <f t="shared" si="68"/>
        <v>#N/A</v>
      </c>
      <c r="AD310" s="13" t="e">
        <f t="shared" si="69"/>
        <v>#N/A</v>
      </c>
      <c r="AE310" s="13" t="e">
        <f t="shared" si="70"/>
        <v>#N/A</v>
      </c>
      <c r="AF310" s="13" t="e">
        <f t="shared" si="71"/>
        <v>#N/A</v>
      </c>
      <c r="AG310" s="13" t="e">
        <f t="shared" si="72"/>
        <v>#N/A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T310" s="107"/>
      <c r="BA310" s="11"/>
      <c r="BB310" s="11"/>
      <c r="BC310" s="11"/>
      <c r="BD310" s="11"/>
      <c r="BE310" s="11"/>
      <c r="BH310" s="11"/>
      <c r="BI310" s="11"/>
      <c r="BJ310" s="11"/>
      <c r="BK310" s="11"/>
      <c r="BL310" s="11"/>
      <c r="BM310" s="11"/>
      <c r="BN310" s="11"/>
    </row>
    <row r="311" spans="1:66" s="1" customFormat="1" x14ac:dyDescent="0.3">
      <c r="A311" s="11"/>
      <c r="B311" s="1" t="e">
        <f t="shared" si="66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118"/>
      <c r="N311" s="5"/>
      <c r="O311" s="5"/>
      <c r="P311" s="5"/>
      <c r="Q311" s="5"/>
      <c r="R311" s="5"/>
      <c r="S311" s="5"/>
      <c r="T311" s="5"/>
      <c r="U311" s="5"/>
      <c r="V311" s="1" t="str">
        <f t="shared" si="73"/>
        <v/>
      </c>
      <c r="W311" s="1" t="str">
        <f t="shared" si="74"/>
        <v/>
      </c>
      <c r="X311" s="1" t="str">
        <f t="shared" si="74"/>
        <v/>
      </c>
      <c r="Y311" s="1" t="str">
        <f t="shared" si="74"/>
        <v/>
      </c>
      <c r="Z311" s="1" t="e">
        <f t="shared" si="75"/>
        <v>#N/A</v>
      </c>
      <c r="AA311" s="3"/>
      <c r="AB311" s="13" t="e">
        <f t="shared" si="67"/>
        <v>#N/A</v>
      </c>
      <c r="AC311" s="13" t="e">
        <f t="shared" si="68"/>
        <v>#N/A</v>
      </c>
      <c r="AD311" s="13" t="e">
        <f t="shared" si="69"/>
        <v>#N/A</v>
      </c>
      <c r="AE311" s="13" t="e">
        <f t="shared" si="70"/>
        <v>#N/A</v>
      </c>
      <c r="AF311" s="13" t="e">
        <f t="shared" si="71"/>
        <v>#N/A</v>
      </c>
      <c r="AG311" s="13" t="e">
        <f t="shared" si="72"/>
        <v>#N/A</v>
      </c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T311" s="107"/>
      <c r="BA311" s="11"/>
      <c r="BB311" s="11"/>
      <c r="BC311" s="11"/>
      <c r="BD311" s="11"/>
      <c r="BE311" s="11"/>
      <c r="BH311" s="11"/>
      <c r="BI311" s="11"/>
      <c r="BJ311" s="11"/>
      <c r="BK311" s="11"/>
      <c r="BL311" s="11"/>
      <c r="BM311" s="11"/>
      <c r="BN311" s="11"/>
    </row>
    <row r="312" spans="1:66" s="1" customFormat="1" x14ac:dyDescent="0.3">
      <c r="A312" s="11"/>
      <c r="B312" s="1" t="e">
        <f t="shared" si="66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118"/>
      <c r="N312" s="5"/>
      <c r="O312" s="5"/>
      <c r="P312" s="5"/>
      <c r="Q312" s="5"/>
      <c r="R312" s="5"/>
      <c r="S312" s="5"/>
      <c r="T312" s="5"/>
      <c r="U312" s="5"/>
      <c r="V312" s="1" t="str">
        <f t="shared" si="73"/>
        <v/>
      </c>
      <c r="W312" s="1" t="str">
        <f t="shared" si="74"/>
        <v/>
      </c>
      <c r="X312" s="1" t="str">
        <f t="shared" si="74"/>
        <v/>
      </c>
      <c r="Y312" s="1" t="str">
        <f t="shared" si="74"/>
        <v/>
      </c>
      <c r="Z312" s="1" t="e">
        <f t="shared" si="75"/>
        <v>#N/A</v>
      </c>
      <c r="AA312" s="3"/>
      <c r="AB312" s="13" t="e">
        <f t="shared" si="67"/>
        <v>#N/A</v>
      </c>
      <c r="AC312" s="13" t="e">
        <f t="shared" si="68"/>
        <v>#N/A</v>
      </c>
      <c r="AD312" s="13" t="e">
        <f t="shared" si="69"/>
        <v>#N/A</v>
      </c>
      <c r="AE312" s="13" t="e">
        <f t="shared" si="70"/>
        <v>#N/A</v>
      </c>
      <c r="AF312" s="13" t="e">
        <f t="shared" si="71"/>
        <v>#N/A</v>
      </c>
      <c r="AG312" s="13" t="e">
        <f t="shared" si="72"/>
        <v>#N/A</v>
      </c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T312" s="107"/>
      <c r="BA312" s="11"/>
      <c r="BB312" s="11"/>
      <c r="BC312" s="11"/>
      <c r="BD312" s="11"/>
      <c r="BE312" s="11"/>
      <c r="BH312" s="11"/>
      <c r="BI312" s="11"/>
      <c r="BJ312" s="11"/>
      <c r="BK312" s="11"/>
      <c r="BL312" s="11"/>
      <c r="BM312" s="11"/>
      <c r="BN312" s="11"/>
    </row>
    <row r="313" spans="1:66" s="1" customFormat="1" x14ac:dyDescent="0.3">
      <c r="A313" s="11"/>
      <c r="B313" s="1" t="e">
        <f t="shared" si="66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118"/>
      <c r="N313" s="5"/>
      <c r="O313" s="5"/>
      <c r="P313" s="5"/>
      <c r="Q313" s="5"/>
      <c r="R313" s="5"/>
      <c r="S313" s="5"/>
      <c r="T313" s="5"/>
      <c r="U313" s="5"/>
      <c r="V313" s="1" t="str">
        <f t="shared" si="73"/>
        <v/>
      </c>
      <c r="W313" s="1" t="str">
        <f t="shared" si="74"/>
        <v/>
      </c>
      <c r="X313" s="1" t="str">
        <f t="shared" si="74"/>
        <v/>
      </c>
      <c r="Y313" s="1" t="str">
        <f t="shared" si="74"/>
        <v/>
      </c>
      <c r="Z313" s="1" t="e">
        <f t="shared" si="75"/>
        <v>#N/A</v>
      </c>
      <c r="AA313" s="3"/>
      <c r="AB313" s="13" t="e">
        <f t="shared" si="67"/>
        <v>#N/A</v>
      </c>
      <c r="AC313" s="13" t="e">
        <f t="shared" si="68"/>
        <v>#N/A</v>
      </c>
      <c r="AD313" s="13" t="e">
        <f t="shared" si="69"/>
        <v>#N/A</v>
      </c>
      <c r="AE313" s="13" t="e">
        <f t="shared" si="70"/>
        <v>#N/A</v>
      </c>
      <c r="AF313" s="13" t="e">
        <f t="shared" si="71"/>
        <v>#N/A</v>
      </c>
      <c r="AG313" s="13" t="e">
        <f t="shared" si="72"/>
        <v>#N/A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T313" s="107"/>
      <c r="BA313" s="11"/>
      <c r="BB313" s="11"/>
      <c r="BC313" s="11"/>
      <c r="BD313" s="11"/>
      <c r="BE313" s="11"/>
      <c r="BH313" s="11"/>
      <c r="BI313" s="11"/>
      <c r="BJ313" s="11"/>
      <c r="BK313" s="11"/>
      <c r="BL313" s="11"/>
      <c r="BM313" s="11"/>
      <c r="BN313" s="11"/>
    </row>
    <row r="314" spans="1:66" s="1" customFormat="1" x14ac:dyDescent="0.3">
      <c r="A314" s="11"/>
      <c r="B314" s="1" t="e">
        <f t="shared" si="66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118"/>
      <c r="N314" s="5"/>
      <c r="O314" s="5"/>
      <c r="P314" s="5"/>
      <c r="Q314" s="5"/>
      <c r="R314" s="5"/>
      <c r="S314" s="5"/>
      <c r="T314" s="5"/>
      <c r="U314" s="5"/>
      <c r="V314" s="1" t="str">
        <f t="shared" si="73"/>
        <v/>
      </c>
      <c r="W314" s="1" t="str">
        <f t="shared" si="74"/>
        <v/>
      </c>
      <c r="X314" s="1" t="str">
        <f t="shared" si="74"/>
        <v/>
      </c>
      <c r="Y314" s="1" t="str">
        <f t="shared" si="74"/>
        <v/>
      </c>
      <c r="Z314" s="1" t="e">
        <f t="shared" si="75"/>
        <v>#N/A</v>
      </c>
      <c r="AA314" s="3"/>
      <c r="AB314" s="13" t="e">
        <f t="shared" si="67"/>
        <v>#N/A</v>
      </c>
      <c r="AC314" s="13" t="e">
        <f t="shared" si="68"/>
        <v>#N/A</v>
      </c>
      <c r="AD314" s="13" t="e">
        <f t="shared" si="69"/>
        <v>#N/A</v>
      </c>
      <c r="AE314" s="13" t="e">
        <f t="shared" si="70"/>
        <v>#N/A</v>
      </c>
      <c r="AF314" s="13" t="e">
        <f t="shared" si="71"/>
        <v>#N/A</v>
      </c>
      <c r="AG314" s="13" t="e">
        <f t="shared" si="72"/>
        <v>#N/A</v>
      </c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T314" s="107"/>
      <c r="BA314" s="11"/>
      <c r="BB314" s="11"/>
      <c r="BC314" s="11"/>
      <c r="BD314" s="11"/>
      <c r="BE314" s="11"/>
      <c r="BH314" s="11"/>
      <c r="BI314" s="11"/>
      <c r="BJ314" s="11"/>
      <c r="BK314" s="11"/>
      <c r="BL314" s="11"/>
      <c r="BM314" s="11"/>
      <c r="BN314" s="11"/>
    </row>
    <row r="315" spans="1:66" s="1" customFormat="1" x14ac:dyDescent="0.3">
      <c r="A315" s="11"/>
      <c r="B315" s="1" t="e">
        <f t="shared" si="66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118"/>
      <c r="N315" s="5"/>
      <c r="O315" s="5"/>
      <c r="P315" s="5"/>
      <c r="Q315" s="5"/>
      <c r="R315" s="5"/>
      <c r="S315" s="5"/>
      <c r="T315" s="5"/>
      <c r="U315" s="5"/>
      <c r="V315" s="1" t="str">
        <f t="shared" si="73"/>
        <v/>
      </c>
      <c r="W315" s="1" t="str">
        <f t="shared" si="74"/>
        <v/>
      </c>
      <c r="X315" s="1" t="str">
        <f t="shared" si="74"/>
        <v/>
      </c>
      <c r="Y315" s="1" t="str">
        <f t="shared" si="74"/>
        <v/>
      </c>
      <c r="Z315" s="1" t="e">
        <f t="shared" si="75"/>
        <v>#N/A</v>
      </c>
      <c r="AA315" s="3"/>
      <c r="AB315" s="13" t="e">
        <f t="shared" si="67"/>
        <v>#N/A</v>
      </c>
      <c r="AC315" s="13" t="e">
        <f t="shared" si="68"/>
        <v>#N/A</v>
      </c>
      <c r="AD315" s="13" t="e">
        <f t="shared" si="69"/>
        <v>#N/A</v>
      </c>
      <c r="AE315" s="13" t="e">
        <f t="shared" si="70"/>
        <v>#N/A</v>
      </c>
      <c r="AF315" s="13" t="e">
        <f t="shared" si="71"/>
        <v>#N/A</v>
      </c>
      <c r="AG315" s="13" t="e">
        <f t="shared" si="72"/>
        <v>#N/A</v>
      </c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T315" s="107"/>
      <c r="BA315" s="11"/>
      <c r="BB315" s="11"/>
      <c r="BC315" s="11"/>
      <c r="BD315" s="11"/>
      <c r="BE315" s="11"/>
      <c r="BH315" s="11"/>
      <c r="BI315" s="11"/>
      <c r="BJ315" s="11"/>
      <c r="BK315" s="11"/>
      <c r="BL315" s="11"/>
      <c r="BM315" s="11"/>
      <c r="BN315" s="11"/>
    </row>
    <row r="316" spans="1:66" s="1" customFormat="1" x14ac:dyDescent="0.3">
      <c r="A316" s="11"/>
      <c r="B316" s="1" t="e">
        <f t="shared" si="66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118"/>
      <c r="N316" s="5"/>
      <c r="O316" s="5"/>
      <c r="P316" s="5"/>
      <c r="Q316" s="5"/>
      <c r="R316" s="5"/>
      <c r="S316" s="5"/>
      <c r="T316" s="5"/>
      <c r="U316" s="5"/>
      <c r="V316" s="1" t="str">
        <f t="shared" si="73"/>
        <v/>
      </c>
      <c r="W316" s="1" t="str">
        <f t="shared" si="74"/>
        <v/>
      </c>
      <c r="X316" s="1" t="str">
        <f t="shared" si="74"/>
        <v/>
      </c>
      <c r="Y316" s="1" t="str">
        <f t="shared" si="74"/>
        <v/>
      </c>
      <c r="Z316" s="1" t="e">
        <f t="shared" si="75"/>
        <v>#N/A</v>
      </c>
      <c r="AA316" s="3"/>
      <c r="AB316" s="13" t="e">
        <f t="shared" si="67"/>
        <v>#N/A</v>
      </c>
      <c r="AC316" s="13" t="e">
        <f t="shared" si="68"/>
        <v>#N/A</v>
      </c>
      <c r="AD316" s="13" t="e">
        <f t="shared" si="69"/>
        <v>#N/A</v>
      </c>
      <c r="AE316" s="13" t="e">
        <f t="shared" si="70"/>
        <v>#N/A</v>
      </c>
      <c r="AF316" s="13" t="e">
        <f t="shared" si="71"/>
        <v>#N/A</v>
      </c>
      <c r="AG316" s="13" t="e">
        <f t="shared" si="72"/>
        <v>#N/A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T316" s="107"/>
      <c r="BA316" s="11"/>
      <c r="BB316" s="11"/>
      <c r="BC316" s="11"/>
      <c r="BD316" s="11"/>
      <c r="BE316" s="11"/>
      <c r="BH316" s="11"/>
      <c r="BI316" s="11"/>
      <c r="BJ316" s="11"/>
      <c r="BK316" s="11"/>
      <c r="BL316" s="11"/>
      <c r="BM316" s="11"/>
      <c r="BN316" s="11"/>
    </row>
    <row r="317" spans="1:66" s="1" customFormat="1" x14ac:dyDescent="0.3">
      <c r="A317" s="11"/>
      <c r="B317" s="1" t="e">
        <f t="shared" si="66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118"/>
      <c r="N317" s="5"/>
      <c r="O317" s="5"/>
      <c r="P317" s="5"/>
      <c r="Q317" s="5"/>
      <c r="R317" s="5"/>
      <c r="S317" s="5"/>
      <c r="T317" s="5"/>
      <c r="U317" s="5"/>
      <c r="V317" s="1" t="str">
        <f t="shared" si="73"/>
        <v/>
      </c>
      <c r="W317" s="1" t="str">
        <f t="shared" si="74"/>
        <v/>
      </c>
      <c r="X317" s="1" t="str">
        <f t="shared" si="74"/>
        <v/>
      </c>
      <c r="Y317" s="1" t="str">
        <f t="shared" si="74"/>
        <v/>
      </c>
      <c r="Z317" s="1" t="e">
        <f t="shared" si="75"/>
        <v>#N/A</v>
      </c>
      <c r="AA317" s="3"/>
      <c r="AB317" s="13" t="e">
        <f t="shared" si="67"/>
        <v>#N/A</v>
      </c>
      <c r="AC317" s="13" t="e">
        <f t="shared" si="68"/>
        <v>#N/A</v>
      </c>
      <c r="AD317" s="13" t="e">
        <f t="shared" si="69"/>
        <v>#N/A</v>
      </c>
      <c r="AE317" s="13" t="e">
        <f t="shared" si="70"/>
        <v>#N/A</v>
      </c>
      <c r="AF317" s="13" t="e">
        <f t="shared" si="71"/>
        <v>#N/A</v>
      </c>
      <c r="AG317" s="13" t="e">
        <f t="shared" si="72"/>
        <v>#N/A</v>
      </c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T317" s="107"/>
      <c r="BA317" s="11"/>
      <c r="BB317" s="11"/>
      <c r="BC317" s="11"/>
      <c r="BD317" s="11"/>
      <c r="BE317" s="11"/>
      <c r="BH317" s="11"/>
      <c r="BI317" s="11"/>
      <c r="BJ317" s="11"/>
      <c r="BK317" s="11"/>
      <c r="BL317" s="11"/>
      <c r="BM317" s="11"/>
      <c r="BN317" s="11"/>
    </row>
    <row r="318" spans="1:66" s="1" customFormat="1" x14ac:dyDescent="0.3">
      <c r="A318" s="11"/>
      <c r="B318" s="1" t="e">
        <f t="shared" si="66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118"/>
      <c r="N318" s="5"/>
      <c r="O318" s="5"/>
      <c r="P318" s="5"/>
      <c r="Q318" s="5"/>
      <c r="R318" s="5"/>
      <c r="S318" s="5"/>
      <c r="T318" s="5"/>
      <c r="U318" s="5"/>
      <c r="V318" s="1" t="str">
        <f t="shared" si="73"/>
        <v/>
      </c>
      <c r="W318" s="1" t="str">
        <f t="shared" si="74"/>
        <v/>
      </c>
      <c r="X318" s="1" t="str">
        <f t="shared" si="74"/>
        <v/>
      </c>
      <c r="Y318" s="1" t="str">
        <f t="shared" si="74"/>
        <v/>
      </c>
      <c r="Z318" s="1" t="e">
        <f t="shared" si="75"/>
        <v>#N/A</v>
      </c>
      <c r="AA318" s="3"/>
      <c r="AB318" s="13" t="e">
        <f t="shared" si="67"/>
        <v>#N/A</v>
      </c>
      <c r="AC318" s="13" t="e">
        <f t="shared" si="68"/>
        <v>#N/A</v>
      </c>
      <c r="AD318" s="13" t="e">
        <f t="shared" si="69"/>
        <v>#N/A</v>
      </c>
      <c r="AE318" s="13" t="e">
        <f t="shared" si="70"/>
        <v>#N/A</v>
      </c>
      <c r="AF318" s="13" t="e">
        <f t="shared" si="71"/>
        <v>#N/A</v>
      </c>
      <c r="AG318" s="13" t="e">
        <f t="shared" si="72"/>
        <v>#N/A</v>
      </c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T318" s="107"/>
      <c r="BA318" s="11"/>
      <c r="BB318" s="11"/>
      <c r="BC318" s="11"/>
      <c r="BD318" s="11"/>
      <c r="BE318" s="11"/>
      <c r="BH318" s="11"/>
      <c r="BI318" s="11"/>
      <c r="BJ318" s="11"/>
      <c r="BK318" s="11"/>
      <c r="BL318" s="11"/>
      <c r="BM318" s="11"/>
      <c r="BN318" s="11"/>
    </row>
    <row r="319" spans="1:66" s="1" customFormat="1" x14ac:dyDescent="0.3">
      <c r="A319" s="11"/>
      <c r="B319" s="1" t="e">
        <f t="shared" si="66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118"/>
      <c r="N319" s="5"/>
      <c r="O319" s="5"/>
      <c r="P319" s="5"/>
      <c r="Q319" s="5"/>
      <c r="R319" s="5"/>
      <c r="S319" s="5"/>
      <c r="T319" s="5"/>
      <c r="U319" s="5"/>
      <c r="V319" s="1" t="str">
        <f t="shared" si="73"/>
        <v/>
      </c>
      <c r="W319" s="1" t="str">
        <f t="shared" si="74"/>
        <v/>
      </c>
      <c r="X319" s="1" t="str">
        <f t="shared" si="74"/>
        <v/>
      </c>
      <c r="Y319" s="1" t="str">
        <f t="shared" si="74"/>
        <v/>
      </c>
      <c r="Z319" s="1" t="e">
        <f t="shared" si="75"/>
        <v>#N/A</v>
      </c>
      <c r="AA319" s="3"/>
      <c r="AB319" s="13" t="e">
        <f t="shared" si="67"/>
        <v>#N/A</v>
      </c>
      <c r="AC319" s="13" t="e">
        <f t="shared" si="68"/>
        <v>#N/A</v>
      </c>
      <c r="AD319" s="13" t="e">
        <f t="shared" si="69"/>
        <v>#N/A</v>
      </c>
      <c r="AE319" s="13" t="e">
        <f t="shared" si="70"/>
        <v>#N/A</v>
      </c>
      <c r="AF319" s="13" t="e">
        <f t="shared" si="71"/>
        <v>#N/A</v>
      </c>
      <c r="AG319" s="13" t="e">
        <f t="shared" si="72"/>
        <v>#N/A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T319" s="107"/>
      <c r="BA319" s="11"/>
      <c r="BB319" s="11"/>
      <c r="BC319" s="11"/>
      <c r="BD319" s="11"/>
      <c r="BE319" s="11"/>
      <c r="BH319" s="11"/>
      <c r="BI319" s="11"/>
      <c r="BJ319" s="11"/>
      <c r="BK319" s="11"/>
      <c r="BL319" s="11"/>
      <c r="BM319" s="11"/>
      <c r="BN319" s="11"/>
    </row>
    <row r="320" spans="1:66" s="1" customFormat="1" x14ac:dyDescent="0.3">
      <c r="A320" s="11"/>
      <c r="B320" s="1" t="e">
        <f t="shared" si="66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118"/>
      <c r="N320" s="5"/>
      <c r="O320" s="5"/>
      <c r="P320" s="5"/>
      <c r="Q320" s="5"/>
      <c r="R320" s="5"/>
      <c r="S320" s="5"/>
      <c r="T320" s="5"/>
      <c r="U320" s="5"/>
      <c r="V320" s="1" t="str">
        <f t="shared" si="73"/>
        <v/>
      </c>
      <c r="W320" s="1" t="str">
        <f t="shared" si="74"/>
        <v/>
      </c>
      <c r="X320" s="1" t="str">
        <f t="shared" si="74"/>
        <v/>
      </c>
      <c r="Y320" s="1" t="str">
        <f t="shared" si="74"/>
        <v/>
      </c>
      <c r="Z320" s="1" t="e">
        <f t="shared" si="75"/>
        <v>#N/A</v>
      </c>
      <c r="AA320" s="3"/>
      <c r="AB320" s="13" t="e">
        <f t="shared" si="67"/>
        <v>#N/A</v>
      </c>
      <c r="AC320" s="13" t="e">
        <f t="shared" si="68"/>
        <v>#N/A</v>
      </c>
      <c r="AD320" s="13" t="e">
        <f t="shared" si="69"/>
        <v>#N/A</v>
      </c>
      <c r="AE320" s="13" t="e">
        <f t="shared" si="70"/>
        <v>#N/A</v>
      </c>
      <c r="AF320" s="13" t="e">
        <f t="shared" si="71"/>
        <v>#N/A</v>
      </c>
      <c r="AG320" s="13" t="e">
        <f t="shared" si="72"/>
        <v>#N/A</v>
      </c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T320" s="107"/>
      <c r="BA320" s="11"/>
      <c r="BB320" s="11"/>
      <c r="BC320" s="11"/>
      <c r="BD320" s="11"/>
      <c r="BE320" s="11"/>
      <c r="BH320" s="11"/>
      <c r="BI320" s="11"/>
      <c r="BJ320" s="11"/>
      <c r="BK320" s="11"/>
      <c r="BL320" s="11"/>
      <c r="BM320" s="11"/>
      <c r="BN320" s="11"/>
    </row>
    <row r="321" spans="1:66" s="1" customFormat="1" x14ac:dyDescent="0.3">
      <c r="A321" s="11"/>
      <c r="B321" s="1" t="e">
        <f t="shared" si="66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118"/>
      <c r="N321" s="5"/>
      <c r="O321" s="5"/>
      <c r="P321" s="5"/>
      <c r="Q321" s="5"/>
      <c r="R321" s="5"/>
      <c r="S321" s="5"/>
      <c r="T321" s="5"/>
      <c r="U321" s="5"/>
      <c r="V321" s="1" t="str">
        <f t="shared" si="73"/>
        <v/>
      </c>
      <c r="W321" s="1" t="str">
        <f t="shared" si="74"/>
        <v/>
      </c>
      <c r="X321" s="1" t="str">
        <f t="shared" si="74"/>
        <v/>
      </c>
      <c r="Y321" s="1" t="str">
        <f t="shared" si="74"/>
        <v/>
      </c>
      <c r="Z321" s="1" t="e">
        <f t="shared" si="75"/>
        <v>#N/A</v>
      </c>
      <c r="AA321" s="3"/>
      <c r="AB321" s="13" t="e">
        <f t="shared" si="67"/>
        <v>#N/A</v>
      </c>
      <c r="AC321" s="13" t="e">
        <f t="shared" si="68"/>
        <v>#N/A</v>
      </c>
      <c r="AD321" s="13" t="e">
        <f t="shared" si="69"/>
        <v>#N/A</v>
      </c>
      <c r="AE321" s="13" t="e">
        <f t="shared" si="70"/>
        <v>#N/A</v>
      </c>
      <c r="AF321" s="13" t="e">
        <f t="shared" si="71"/>
        <v>#N/A</v>
      </c>
      <c r="AG321" s="13" t="e">
        <f t="shared" si="72"/>
        <v>#N/A</v>
      </c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T321" s="107"/>
      <c r="BA321" s="11"/>
      <c r="BB321" s="11"/>
      <c r="BC321" s="11"/>
      <c r="BD321" s="11"/>
      <c r="BE321" s="11"/>
      <c r="BH321" s="11"/>
      <c r="BI321" s="11"/>
      <c r="BJ321" s="11"/>
      <c r="BK321" s="11"/>
      <c r="BL321" s="11"/>
      <c r="BM321" s="11"/>
      <c r="BN321" s="11"/>
    </row>
    <row r="322" spans="1:66" s="1" customFormat="1" x14ac:dyDescent="0.3">
      <c r="A322" s="11"/>
      <c r="B322" s="1" t="e">
        <f t="shared" si="66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118"/>
      <c r="N322" s="5"/>
      <c r="O322" s="5"/>
      <c r="P322" s="5"/>
      <c r="Q322" s="5"/>
      <c r="R322" s="5"/>
      <c r="S322" s="5"/>
      <c r="T322" s="5"/>
      <c r="U322" s="5"/>
      <c r="V322" s="1" t="str">
        <f t="shared" si="73"/>
        <v/>
      </c>
      <c r="W322" s="1" t="str">
        <f t="shared" si="74"/>
        <v/>
      </c>
      <c r="X322" s="1" t="str">
        <f t="shared" si="74"/>
        <v/>
      </c>
      <c r="Y322" s="1" t="str">
        <f t="shared" si="74"/>
        <v/>
      </c>
      <c r="Z322" s="1" t="e">
        <f t="shared" si="75"/>
        <v>#N/A</v>
      </c>
      <c r="AA322" s="3"/>
      <c r="AB322" s="13" t="e">
        <f t="shared" si="67"/>
        <v>#N/A</v>
      </c>
      <c r="AC322" s="13" t="e">
        <f t="shared" si="68"/>
        <v>#N/A</v>
      </c>
      <c r="AD322" s="13" t="e">
        <f t="shared" si="69"/>
        <v>#N/A</v>
      </c>
      <c r="AE322" s="13" t="e">
        <f t="shared" si="70"/>
        <v>#N/A</v>
      </c>
      <c r="AF322" s="13" t="e">
        <f t="shared" si="71"/>
        <v>#N/A</v>
      </c>
      <c r="AG322" s="13" t="e">
        <f t="shared" si="72"/>
        <v>#N/A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T322" s="107"/>
      <c r="BA322" s="11"/>
      <c r="BB322" s="11"/>
      <c r="BC322" s="11"/>
      <c r="BD322" s="11"/>
      <c r="BE322" s="11"/>
      <c r="BH322" s="11"/>
      <c r="BI322" s="11"/>
      <c r="BJ322" s="11"/>
      <c r="BK322" s="11"/>
      <c r="BL322" s="11"/>
      <c r="BM322" s="11"/>
      <c r="BN322" s="11"/>
    </row>
    <row r="323" spans="1:66" s="1" customFormat="1" x14ac:dyDescent="0.3">
      <c r="A323" s="11"/>
      <c r="B323" s="1" t="e">
        <f t="shared" si="66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118"/>
      <c r="N323" s="5"/>
      <c r="O323" s="5"/>
      <c r="P323" s="5"/>
      <c r="Q323" s="5"/>
      <c r="R323" s="5"/>
      <c r="S323" s="5"/>
      <c r="T323" s="5"/>
      <c r="U323" s="5"/>
      <c r="V323" s="1" t="str">
        <f t="shared" si="73"/>
        <v/>
      </c>
      <c r="W323" s="1" t="str">
        <f t="shared" si="74"/>
        <v/>
      </c>
      <c r="X323" s="1" t="str">
        <f t="shared" si="74"/>
        <v/>
      </c>
      <c r="Y323" s="1" t="str">
        <f t="shared" si="74"/>
        <v/>
      </c>
      <c r="Z323" s="1" t="e">
        <f t="shared" si="75"/>
        <v>#N/A</v>
      </c>
      <c r="AA323" s="3"/>
      <c r="AB323" s="13" t="e">
        <f t="shared" si="67"/>
        <v>#N/A</v>
      </c>
      <c r="AC323" s="13" t="e">
        <f t="shared" si="68"/>
        <v>#N/A</v>
      </c>
      <c r="AD323" s="13" t="e">
        <f t="shared" si="69"/>
        <v>#N/A</v>
      </c>
      <c r="AE323" s="13" t="e">
        <f t="shared" si="70"/>
        <v>#N/A</v>
      </c>
      <c r="AF323" s="13" t="e">
        <f t="shared" si="71"/>
        <v>#N/A</v>
      </c>
      <c r="AG323" s="13" t="e">
        <f t="shared" si="72"/>
        <v>#N/A</v>
      </c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T323" s="107"/>
      <c r="BA323" s="11"/>
      <c r="BB323" s="11"/>
      <c r="BC323" s="11"/>
      <c r="BD323" s="11"/>
      <c r="BE323" s="11"/>
      <c r="BH323" s="11"/>
      <c r="BI323" s="11"/>
      <c r="BJ323" s="11"/>
      <c r="BK323" s="11"/>
      <c r="BL323" s="11"/>
      <c r="BM323" s="11"/>
      <c r="BN323" s="11"/>
    </row>
    <row r="324" spans="1:66" s="1" customFormat="1" x14ac:dyDescent="0.3">
      <c r="A324" s="11"/>
      <c r="B324" s="1" t="e">
        <f t="shared" si="66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118"/>
      <c r="N324" s="5"/>
      <c r="O324" s="5"/>
      <c r="P324" s="5"/>
      <c r="Q324" s="5"/>
      <c r="R324" s="5"/>
      <c r="S324" s="5"/>
      <c r="T324" s="5"/>
      <c r="U324" s="5"/>
      <c r="V324" s="1" t="str">
        <f t="shared" si="73"/>
        <v/>
      </c>
      <c r="W324" s="1" t="str">
        <f t="shared" si="74"/>
        <v/>
      </c>
      <c r="X324" s="1" t="str">
        <f t="shared" si="74"/>
        <v/>
      </c>
      <c r="Y324" s="1" t="str">
        <f t="shared" si="74"/>
        <v/>
      </c>
      <c r="Z324" s="1" t="e">
        <f t="shared" si="75"/>
        <v>#N/A</v>
      </c>
      <c r="AA324" s="3"/>
      <c r="AB324" s="13" t="e">
        <f t="shared" si="67"/>
        <v>#N/A</v>
      </c>
      <c r="AC324" s="13" t="e">
        <f t="shared" si="68"/>
        <v>#N/A</v>
      </c>
      <c r="AD324" s="13" t="e">
        <f t="shared" si="69"/>
        <v>#N/A</v>
      </c>
      <c r="AE324" s="13" t="e">
        <f t="shared" si="70"/>
        <v>#N/A</v>
      </c>
      <c r="AF324" s="13" t="e">
        <f t="shared" si="71"/>
        <v>#N/A</v>
      </c>
      <c r="AG324" s="13" t="e">
        <f t="shared" si="72"/>
        <v>#N/A</v>
      </c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T324" s="107"/>
      <c r="BA324" s="11"/>
      <c r="BB324" s="11"/>
      <c r="BC324" s="11"/>
      <c r="BD324" s="11"/>
      <c r="BE324" s="11"/>
      <c r="BH324" s="11"/>
      <c r="BI324" s="11"/>
      <c r="BJ324" s="11"/>
      <c r="BK324" s="11"/>
      <c r="BL324" s="11"/>
      <c r="BM324" s="11"/>
      <c r="BN324" s="11"/>
    </row>
    <row r="325" spans="1:66" s="1" customFormat="1" x14ac:dyDescent="0.3">
      <c r="A325" s="11"/>
      <c r="B325" s="1" t="e">
        <f t="shared" si="66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118"/>
      <c r="N325" s="5"/>
      <c r="O325" s="5"/>
      <c r="P325" s="5"/>
      <c r="Q325" s="5"/>
      <c r="R325" s="5"/>
      <c r="S325" s="5"/>
      <c r="T325" s="5"/>
      <c r="U325" s="5"/>
      <c r="V325" s="1" t="str">
        <f t="shared" si="73"/>
        <v/>
      </c>
      <c r="W325" s="1" t="str">
        <f t="shared" si="74"/>
        <v/>
      </c>
      <c r="X325" s="1" t="str">
        <f t="shared" si="74"/>
        <v/>
      </c>
      <c r="Y325" s="1" t="str">
        <f t="shared" si="74"/>
        <v/>
      </c>
      <c r="Z325" s="1" t="e">
        <f t="shared" si="75"/>
        <v>#N/A</v>
      </c>
      <c r="AA325" s="3"/>
      <c r="AB325" s="13" t="e">
        <f t="shared" si="67"/>
        <v>#N/A</v>
      </c>
      <c r="AC325" s="13" t="e">
        <f t="shared" si="68"/>
        <v>#N/A</v>
      </c>
      <c r="AD325" s="13" t="e">
        <f t="shared" si="69"/>
        <v>#N/A</v>
      </c>
      <c r="AE325" s="13" t="e">
        <f t="shared" si="70"/>
        <v>#N/A</v>
      </c>
      <c r="AF325" s="13" t="e">
        <f t="shared" si="71"/>
        <v>#N/A</v>
      </c>
      <c r="AG325" s="13" t="e">
        <f t="shared" si="72"/>
        <v>#N/A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T325" s="107"/>
      <c r="BA325" s="11"/>
      <c r="BB325" s="11"/>
      <c r="BC325" s="11"/>
      <c r="BD325" s="11"/>
      <c r="BE325" s="11"/>
      <c r="BH325" s="11"/>
      <c r="BI325" s="11"/>
      <c r="BJ325" s="11"/>
      <c r="BK325" s="11"/>
      <c r="BL325" s="11"/>
      <c r="BM325" s="11"/>
      <c r="BN325" s="11"/>
    </row>
    <row r="326" spans="1:66" s="1" customFormat="1" x14ac:dyDescent="0.3">
      <c r="A326" s="11"/>
      <c r="B326" s="1" t="e">
        <f t="shared" si="66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118"/>
      <c r="N326" s="5"/>
      <c r="O326" s="5"/>
      <c r="P326" s="5"/>
      <c r="Q326" s="5"/>
      <c r="R326" s="5"/>
      <c r="S326" s="5"/>
      <c r="T326" s="5"/>
      <c r="U326" s="5"/>
      <c r="V326" s="1" t="str">
        <f t="shared" si="73"/>
        <v/>
      </c>
      <c r="W326" s="1" t="str">
        <f t="shared" si="74"/>
        <v/>
      </c>
      <c r="X326" s="1" t="str">
        <f t="shared" si="74"/>
        <v/>
      </c>
      <c r="Y326" s="1" t="str">
        <f t="shared" si="74"/>
        <v/>
      </c>
      <c r="Z326" s="1" t="e">
        <f t="shared" si="75"/>
        <v>#N/A</v>
      </c>
      <c r="AA326" s="3"/>
      <c r="AB326" s="13" t="e">
        <f t="shared" si="67"/>
        <v>#N/A</v>
      </c>
      <c r="AC326" s="13" t="e">
        <f t="shared" si="68"/>
        <v>#N/A</v>
      </c>
      <c r="AD326" s="13" t="e">
        <f t="shared" si="69"/>
        <v>#N/A</v>
      </c>
      <c r="AE326" s="13" t="e">
        <f t="shared" si="70"/>
        <v>#N/A</v>
      </c>
      <c r="AF326" s="13" t="e">
        <f t="shared" si="71"/>
        <v>#N/A</v>
      </c>
      <c r="AG326" s="13" t="e">
        <f t="shared" si="72"/>
        <v>#N/A</v>
      </c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T326" s="107"/>
      <c r="BA326" s="11"/>
      <c r="BB326" s="11"/>
      <c r="BC326" s="11"/>
      <c r="BD326" s="11"/>
      <c r="BE326" s="11"/>
      <c r="BH326" s="11"/>
      <c r="BI326" s="11"/>
      <c r="BJ326" s="11"/>
      <c r="BK326" s="11"/>
      <c r="BL326" s="11"/>
      <c r="BM326" s="11"/>
      <c r="BN326" s="11"/>
    </row>
    <row r="327" spans="1:66" s="1" customFormat="1" x14ac:dyDescent="0.3">
      <c r="A327" s="11"/>
      <c r="B327" s="1" t="e">
        <f t="shared" si="66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118"/>
      <c r="N327" s="5"/>
      <c r="O327" s="5"/>
      <c r="P327" s="5"/>
      <c r="Q327" s="5"/>
      <c r="R327" s="5"/>
      <c r="S327" s="5"/>
      <c r="T327" s="5"/>
      <c r="U327" s="5"/>
      <c r="V327" s="1" t="str">
        <f t="shared" si="73"/>
        <v/>
      </c>
      <c r="W327" s="1" t="str">
        <f t="shared" si="74"/>
        <v/>
      </c>
      <c r="X327" s="1" t="str">
        <f t="shared" si="74"/>
        <v/>
      </c>
      <c r="Y327" s="1" t="str">
        <f t="shared" si="74"/>
        <v/>
      </c>
      <c r="Z327" s="1" t="e">
        <f t="shared" si="75"/>
        <v>#N/A</v>
      </c>
      <c r="AA327" s="3"/>
      <c r="AB327" s="13" t="e">
        <f t="shared" si="67"/>
        <v>#N/A</v>
      </c>
      <c r="AC327" s="13" t="e">
        <f t="shared" si="68"/>
        <v>#N/A</v>
      </c>
      <c r="AD327" s="13" t="e">
        <f t="shared" si="69"/>
        <v>#N/A</v>
      </c>
      <c r="AE327" s="13" t="e">
        <f t="shared" si="70"/>
        <v>#N/A</v>
      </c>
      <c r="AF327" s="13" t="e">
        <f t="shared" si="71"/>
        <v>#N/A</v>
      </c>
      <c r="AG327" s="13" t="e">
        <f t="shared" si="72"/>
        <v>#N/A</v>
      </c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T327" s="107"/>
      <c r="BA327" s="11"/>
      <c r="BB327" s="11"/>
      <c r="BC327" s="11"/>
      <c r="BD327" s="11"/>
      <c r="BE327" s="11"/>
      <c r="BH327" s="11"/>
      <c r="BI327" s="11"/>
      <c r="BJ327" s="11"/>
      <c r="BK327" s="11"/>
      <c r="BL327" s="11"/>
      <c r="BM327" s="11"/>
      <c r="BN327" s="11"/>
    </row>
    <row r="328" spans="1:66" s="1" customFormat="1" x14ac:dyDescent="0.3">
      <c r="A328" s="11"/>
      <c r="B328" s="1" t="e">
        <f t="shared" si="66"/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118"/>
      <c r="N328" s="5"/>
      <c r="O328" s="5"/>
      <c r="P328" s="5"/>
      <c r="Q328" s="5"/>
      <c r="R328" s="5"/>
      <c r="S328" s="5"/>
      <c r="T328" s="5"/>
      <c r="U328" s="5"/>
      <c r="V328" s="1" t="str">
        <f t="shared" si="73"/>
        <v/>
      </c>
      <c r="W328" s="1" t="str">
        <f t="shared" si="74"/>
        <v/>
      </c>
      <c r="X328" s="1" t="str">
        <f t="shared" si="74"/>
        <v/>
      </c>
      <c r="Y328" s="1" t="str">
        <f t="shared" si="74"/>
        <v/>
      </c>
      <c r="Z328" s="1" t="e">
        <f t="shared" si="75"/>
        <v>#N/A</v>
      </c>
      <c r="AA328" s="3"/>
      <c r="AB328" s="13" t="e">
        <f t="shared" si="67"/>
        <v>#N/A</v>
      </c>
      <c r="AC328" s="13" t="e">
        <f t="shared" si="68"/>
        <v>#N/A</v>
      </c>
      <c r="AD328" s="13" t="e">
        <f t="shared" si="69"/>
        <v>#N/A</v>
      </c>
      <c r="AE328" s="13" t="e">
        <f t="shared" si="70"/>
        <v>#N/A</v>
      </c>
      <c r="AF328" s="13" t="e">
        <f t="shared" si="71"/>
        <v>#N/A</v>
      </c>
      <c r="AG328" s="13" t="e">
        <f t="shared" si="72"/>
        <v>#N/A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T328" s="107"/>
      <c r="BA328" s="11"/>
      <c r="BB328" s="11"/>
      <c r="BC328" s="11"/>
      <c r="BD328" s="11"/>
      <c r="BE328" s="11"/>
      <c r="BH328" s="11"/>
      <c r="BI328" s="11"/>
      <c r="BJ328" s="11"/>
      <c r="BK328" s="11"/>
      <c r="BL328" s="11"/>
      <c r="BM328" s="11"/>
      <c r="BN328" s="11"/>
    </row>
    <row r="329" spans="1:66" s="1" customFormat="1" x14ac:dyDescent="0.3">
      <c r="A329" s="11"/>
      <c r="B329" s="1" t="e">
        <f t="shared" si="66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118"/>
      <c r="N329" s="5"/>
      <c r="O329" s="5"/>
      <c r="P329" s="5"/>
      <c r="Q329" s="5"/>
      <c r="R329" s="5"/>
      <c r="S329" s="5"/>
      <c r="T329" s="5"/>
      <c r="U329" s="5"/>
      <c r="V329" s="1" t="str">
        <f t="shared" si="73"/>
        <v/>
      </c>
      <c r="W329" s="1" t="str">
        <f t="shared" si="74"/>
        <v/>
      </c>
      <c r="X329" s="1" t="str">
        <f t="shared" si="74"/>
        <v/>
      </c>
      <c r="Y329" s="1" t="str">
        <f t="shared" si="74"/>
        <v/>
      </c>
      <c r="Z329" s="1" t="e">
        <f t="shared" si="75"/>
        <v>#N/A</v>
      </c>
      <c r="AA329" s="3"/>
      <c r="AB329" s="13" t="e">
        <f t="shared" si="67"/>
        <v>#N/A</v>
      </c>
      <c r="AC329" s="13" t="e">
        <f t="shared" si="68"/>
        <v>#N/A</v>
      </c>
      <c r="AD329" s="13" t="e">
        <f t="shared" si="69"/>
        <v>#N/A</v>
      </c>
      <c r="AE329" s="13" t="e">
        <f t="shared" si="70"/>
        <v>#N/A</v>
      </c>
      <c r="AF329" s="13" t="e">
        <f t="shared" si="71"/>
        <v>#N/A</v>
      </c>
      <c r="AG329" s="13" t="e">
        <f t="shared" si="72"/>
        <v>#N/A</v>
      </c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T329" s="107"/>
      <c r="BA329" s="11"/>
      <c r="BB329" s="11"/>
      <c r="BC329" s="11"/>
      <c r="BD329" s="11"/>
      <c r="BE329" s="11"/>
      <c r="BH329" s="11"/>
      <c r="BI329" s="11"/>
      <c r="BJ329" s="11"/>
      <c r="BK329" s="11"/>
      <c r="BL329" s="11"/>
      <c r="BM329" s="11"/>
      <c r="BN329" s="11"/>
    </row>
    <row r="330" spans="1:66" s="1" customFormat="1" x14ac:dyDescent="0.3">
      <c r="A330" s="11"/>
      <c r="B330" s="1" t="e">
        <f t="shared" si="66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118"/>
      <c r="N330" s="5"/>
      <c r="O330" s="5"/>
      <c r="P330" s="5"/>
      <c r="Q330" s="5"/>
      <c r="R330" s="5"/>
      <c r="S330" s="5"/>
      <c r="T330" s="5"/>
      <c r="U330" s="5"/>
      <c r="V330" s="1" t="str">
        <f t="shared" si="73"/>
        <v/>
      </c>
      <c r="W330" s="1" t="str">
        <f t="shared" si="74"/>
        <v/>
      </c>
      <c r="X330" s="1" t="str">
        <f t="shared" si="74"/>
        <v/>
      </c>
      <c r="Y330" s="1" t="str">
        <f t="shared" si="74"/>
        <v/>
      </c>
      <c r="Z330" s="1" t="e">
        <f t="shared" si="75"/>
        <v>#N/A</v>
      </c>
      <c r="AA330" s="3"/>
      <c r="AB330" s="13" t="e">
        <f t="shared" si="67"/>
        <v>#N/A</v>
      </c>
      <c r="AC330" s="13" t="e">
        <f t="shared" si="68"/>
        <v>#N/A</v>
      </c>
      <c r="AD330" s="13" t="e">
        <f t="shared" si="69"/>
        <v>#N/A</v>
      </c>
      <c r="AE330" s="13" t="e">
        <f t="shared" si="70"/>
        <v>#N/A</v>
      </c>
      <c r="AF330" s="13" t="e">
        <f t="shared" si="71"/>
        <v>#N/A</v>
      </c>
      <c r="AG330" s="13" t="e">
        <f t="shared" si="72"/>
        <v>#N/A</v>
      </c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T330" s="107"/>
      <c r="BA330" s="11"/>
      <c r="BB330" s="11"/>
      <c r="BC330" s="11"/>
      <c r="BD330" s="11"/>
      <c r="BE330" s="11"/>
      <c r="BH330" s="11"/>
      <c r="BI330" s="11"/>
      <c r="BJ330" s="11"/>
      <c r="BK330" s="11"/>
      <c r="BL330" s="11"/>
      <c r="BM330" s="11"/>
      <c r="BN330" s="11"/>
    </row>
    <row r="331" spans="1:66" s="1" customFormat="1" x14ac:dyDescent="0.3">
      <c r="A331" s="11"/>
      <c r="B331" s="1" t="e">
        <f t="shared" si="66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118"/>
      <c r="N331" s="5"/>
      <c r="O331" s="5"/>
      <c r="P331" s="5"/>
      <c r="Q331" s="5"/>
      <c r="R331" s="5"/>
      <c r="S331" s="5"/>
      <c r="T331" s="5"/>
      <c r="U331" s="5"/>
      <c r="V331" s="1" t="str">
        <f t="shared" si="73"/>
        <v/>
      </c>
      <c r="W331" s="1" t="str">
        <f t="shared" si="74"/>
        <v/>
      </c>
      <c r="X331" s="1" t="str">
        <f t="shared" si="74"/>
        <v/>
      </c>
      <c r="Y331" s="1" t="str">
        <f t="shared" si="74"/>
        <v/>
      </c>
      <c r="Z331" s="1" t="e">
        <f t="shared" si="75"/>
        <v>#N/A</v>
      </c>
      <c r="AA331" s="3"/>
      <c r="AB331" s="13" t="e">
        <f t="shared" si="67"/>
        <v>#N/A</v>
      </c>
      <c r="AC331" s="13" t="e">
        <f t="shared" si="68"/>
        <v>#N/A</v>
      </c>
      <c r="AD331" s="13" t="e">
        <f t="shared" si="69"/>
        <v>#N/A</v>
      </c>
      <c r="AE331" s="13" t="e">
        <f t="shared" si="70"/>
        <v>#N/A</v>
      </c>
      <c r="AF331" s="13" t="e">
        <f t="shared" si="71"/>
        <v>#N/A</v>
      </c>
      <c r="AG331" s="13" t="e">
        <f t="shared" si="72"/>
        <v>#N/A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T331" s="107"/>
      <c r="BA331" s="11"/>
      <c r="BB331" s="11"/>
      <c r="BC331" s="11"/>
      <c r="BD331" s="11"/>
      <c r="BE331" s="11"/>
      <c r="BH331" s="11"/>
      <c r="BI331" s="11"/>
      <c r="BJ331" s="11"/>
      <c r="BK331" s="11"/>
      <c r="BL331" s="11"/>
      <c r="BM331" s="11"/>
      <c r="BN331" s="11"/>
    </row>
    <row r="332" spans="1:66" s="1" customFormat="1" x14ac:dyDescent="0.3">
      <c r="A332" s="11"/>
      <c r="B332" s="1" t="e">
        <f t="shared" si="66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118"/>
      <c r="N332" s="5"/>
      <c r="O332" s="5"/>
      <c r="P332" s="5"/>
      <c r="Q332" s="5"/>
      <c r="R332" s="5"/>
      <c r="S332" s="5"/>
      <c r="T332" s="5"/>
      <c r="U332" s="5"/>
      <c r="V332" s="1" t="str">
        <f t="shared" si="73"/>
        <v/>
      </c>
      <c r="W332" s="1" t="str">
        <f t="shared" si="74"/>
        <v/>
      </c>
      <c r="X332" s="1" t="str">
        <f t="shared" si="74"/>
        <v/>
      </c>
      <c r="Y332" s="1" t="str">
        <f t="shared" si="74"/>
        <v/>
      </c>
      <c r="Z332" s="1" t="e">
        <f t="shared" si="75"/>
        <v>#N/A</v>
      </c>
      <c r="AA332" s="3"/>
      <c r="AB332" s="13" t="e">
        <f t="shared" si="67"/>
        <v>#N/A</v>
      </c>
      <c r="AC332" s="13" t="e">
        <f t="shared" si="68"/>
        <v>#N/A</v>
      </c>
      <c r="AD332" s="13" t="e">
        <f t="shared" si="69"/>
        <v>#N/A</v>
      </c>
      <c r="AE332" s="13" t="e">
        <f t="shared" si="70"/>
        <v>#N/A</v>
      </c>
      <c r="AF332" s="13" t="e">
        <f t="shared" si="71"/>
        <v>#N/A</v>
      </c>
      <c r="AG332" s="13" t="e">
        <f t="shared" si="72"/>
        <v>#N/A</v>
      </c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T332" s="107"/>
      <c r="BA332" s="11"/>
      <c r="BB332" s="11"/>
      <c r="BC332" s="11"/>
      <c r="BD332" s="11"/>
      <c r="BE332" s="11"/>
      <c r="BH332" s="11"/>
      <c r="BI332" s="11"/>
      <c r="BJ332" s="11"/>
      <c r="BK332" s="11"/>
      <c r="BL332" s="11"/>
      <c r="BM332" s="11"/>
      <c r="BN332" s="11"/>
    </row>
    <row r="333" spans="1:66" s="1" customFormat="1" x14ac:dyDescent="0.3">
      <c r="A333" s="11"/>
      <c r="B333" s="1" t="e">
        <f t="shared" si="66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118"/>
      <c r="N333" s="5"/>
      <c r="O333" s="5"/>
      <c r="P333" s="5"/>
      <c r="Q333" s="5"/>
      <c r="R333" s="5"/>
      <c r="S333" s="5"/>
      <c r="T333" s="5"/>
      <c r="U333" s="5"/>
      <c r="V333" s="1" t="str">
        <f t="shared" si="73"/>
        <v/>
      </c>
      <c r="W333" s="1" t="str">
        <f t="shared" si="74"/>
        <v/>
      </c>
      <c r="X333" s="1" t="str">
        <f t="shared" si="74"/>
        <v/>
      </c>
      <c r="Y333" s="1" t="str">
        <f t="shared" si="74"/>
        <v/>
      </c>
      <c r="Z333" s="1" t="e">
        <f t="shared" si="75"/>
        <v>#N/A</v>
      </c>
      <c r="AA333" s="3"/>
      <c r="AB333" s="13" t="e">
        <f t="shared" si="67"/>
        <v>#N/A</v>
      </c>
      <c r="AC333" s="13" t="e">
        <f t="shared" si="68"/>
        <v>#N/A</v>
      </c>
      <c r="AD333" s="13" t="e">
        <f t="shared" si="69"/>
        <v>#N/A</v>
      </c>
      <c r="AE333" s="13" t="e">
        <f t="shared" si="70"/>
        <v>#N/A</v>
      </c>
      <c r="AF333" s="13" t="e">
        <f t="shared" si="71"/>
        <v>#N/A</v>
      </c>
      <c r="AG333" s="13" t="e">
        <f t="shared" si="72"/>
        <v>#N/A</v>
      </c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T333" s="107"/>
      <c r="BA333" s="11"/>
      <c r="BB333" s="11"/>
      <c r="BC333" s="11"/>
      <c r="BD333" s="11"/>
      <c r="BE333" s="11"/>
      <c r="BH333" s="11"/>
      <c r="BI333" s="11"/>
      <c r="BJ333" s="11"/>
      <c r="BK333" s="11"/>
      <c r="BL333" s="11"/>
      <c r="BM333" s="11"/>
      <c r="BN333" s="11"/>
    </row>
    <row r="334" spans="1:66" s="1" customFormat="1" x14ac:dyDescent="0.3">
      <c r="A334" s="11"/>
      <c r="B334" s="1" t="e">
        <f t="shared" ref="B334:B373" si="76">IF(C334="",NA(),E334+G334+H334+I334)</f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118"/>
      <c r="N334" s="5"/>
      <c r="O334" s="5"/>
      <c r="P334" s="5"/>
      <c r="Q334" s="5"/>
      <c r="R334" s="5"/>
      <c r="S334" s="5"/>
      <c r="T334" s="5"/>
      <c r="U334" s="5"/>
      <c r="V334" s="1" t="str">
        <f t="shared" si="73"/>
        <v/>
      </c>
      <c r="W334" s="1" t="str">
        <f t="shared" si="74"/>
        <v/>
      </c>
      <c r="X334" s="1" t="str">
        <f t="shared" si="74"/>
        <v/>
      </c>
      <c r="Y334" s="1" t="str">
        <f t="shared" si="74"/>
        <v/>
      </c>
      <c r="Z334" s="1" t="e">
        <f t="shared" si="75"/>
        <v>#N/A</v>
      </c>
      <c r="AA334" s="3"/>
      <c r="AB334" s="13" t="e">
        <f t="shared" ref="AB334:AB373" si="77">IF(OR(ISNA(B334),B334=0),NA(),I334/B334)</f>
        <v>#N/A</v>
      </c>
      <c r="AC334" s="13" t="e">
        <f t="shared" ref="AC334:AC373" si="78">IF(OR(ISNA(B334),B334=0),NA(),B334/$AC$11)</f>
        <v>#N/A</v>
      </c>
      <c r="AD334" s="13" t="e">
        <f t="shared" ref="AD334:AD373" si="79">IF(OR(ISNA(B334),B334=0),NA(),E334/$AC$11)</f>
        <v>#N/A</v>
      </c>
      <c r="AE334" s="13" t="e">
        <f t="shared" ref="AE334:AE373" si="80">IF(OR(ISNA(B334),B334=0),NA(),G334/$AC$11)</f>
        <v>#N/A</v>
      </c>
      <c r="AF334" s="13" t="e">
        <f t="shared" ref="AF334:AF373" si="81">IF(OR(ISNA(B334),B334=0),NA(),I334/$AC$11)</f>
        <v>#N/A</v>
      </c>
      <c r="AG334" s="13" t="e">
        <f t="shared" ref="AG334:AG373" si="82">+IF(OR(ISNA(B334),B334=0),NA(),Z334/$AC$11)</f>
        <v>#N/A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T334" s="107"/>
      <c r="BA334" s="11"/>
      <c r="BB334" s="11"/>
      <c r="BC334" s="11"/>
      <c r="BD334" s="11"/>
      <c r="BE334" s="11"/>
      <c r="BH334" s="11"/>
      <c r="BI334" s="11"/>
      <c r="BJ334" s="11"/>
      <c r="BK334" s="11"/>
      <c r="BL334" s="11"/>
      <c r="BM334" s="11"/>
      <c r="BN334" s="11"/>
    </row>
    <row r="335" spans="1:66" s="1" customFormat="1" x14ac:dyDescent="0.3">
      <c r="A335" s="11"/>
      <c r="B335" s="1" t="e">
        <f t="shared" si="76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118"/>
      <c r="N335" s="5"/>
      <c r="O335" s="5"/>
      <c r="P335" s="5"/>
      <c r="Q335" s="5"/>
      <c r="R335" s="5"/>
      <c r="S335" s="5"/>
      <c r="T335" s="5"/>
      <c r="U335" s="5"/>
      <c r="V335" s="1" t="str">
        <f t="shared" si="73"/>
        <v/>
      </c>
      <c r="W335" s="1" t="str">
        <f t="shared" si="74"/>
        <v/>
      </c>
      <c r="X335" s="1" t="str">
        <f t="shared" si="74"/>
        <v/>
      </c>
      <c r="Y335" s="1" t="str">
        <f t="shared" si="74"/>
        <v/>
      </c>
      <c r="Z335" s="1" t="e">
        <f t="shared" si="75"/>
        <v>#N/A</v>
      </c>
      <c r="AA335" s="3"/>
      <c r="AB335" s="13" t="e">
        <f t="shared" si="77"/>
        <v>#N/A</v>
      </c>
      <c r="AC335" s="13" t="e">
        <f t="shared" si="78"/>
        <v>#N/A</v>
      </c>
      <c r="AD335" s="13" t="e">
        <f t="shared" si="79"/>
        <v>#N/A</v>
      </c>
      <c r="AE335" s="13" t="e">
        <f t="shared" si="80"/>
        <v>#N/A</v>
      </c>
      <c r="AF335" s="13" t="e">
        <f t="shared" si="81"/>
        <v>#N/A</v>
      </c>
      <c r="AG335" s="13" t="e">
        <f t="shared" si="82"/>
        <v>#N/A</v>
      </c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T335" s="107"/>
      <c r="BA335" s="11"/>
      <c r="BB335" s="11"/>
      <c r="BC335" s="11"/>
      <c r="BD335" s="11"/>
      <c r="BE335" s="11"/>
      <c r="BH335" s="11"/>
      <c r="BI335" s="11"/>
      <c r="BJ335" s="11"/>
      <c r="BK335" s="11"/>
      <c r="BL335" s="11"/>
      <c r="BM335" s="11"/>
      <c r="BN335" s="11"/>
    </row>
    <row r="336" spans="1:66" s="1" customFormat="1" x14ac:dyDescent="0.3">
      <c r="A336" s="11"/>
      <c r="B336" s="1" t="e">
        <f t="shared" si="76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118"/>
      <c r="N336" s="5"/>
      <c r="O336" s="5"/>
      <c r="P336" s="5"/>
      <c r="Q336" s="5"/>
      <c r="R336" s="5"/>
      <c r="S336" s="5"/>
      <c r="T336" s="5"/>
      <c r="U336" s="5"/>
      <c r="V336" s="1" t="str">
        <f t="shared" ref="V336:V373" si="83">IF($C336="","",E336-E335)</f>
        <v/>
      </c>
      <c r="W336" s="1" t="str">
        <f t="shared" ref="W336:Y373" si="84">IF($C336="","",G336-G335)</f>
        <v/>
      </c>
      <c r="X336" s="1" t="str">
        <f t="shared" si="84"/>
        <v/>
      </c>
      <c r="Y336" s="1" t="str">
        <f t="shared" si="84"/>
        <v/>
      </c>
      <c r="Z336" s="1" t="e">
        <f t="shared" ref="Z336:Z373" si="85">IF(OR($C336="",ISNA($C336)),NA(),V336+W336+X336+Y336)</f>
        <v>#N/A</v>
      </c>
      <c r="AA336" s="3"/>
      <c r="AB336" s="13" t="e">
        <f t="shared" si="77"/>
        <v>#N/A</v>
      </c>
      <c r="AC336" s="13" t="e">
        <f t="shared" si="78"/>
        <v>#N/A</v>
      </c>
      <c r="AD336" s="13" t="e">
        <f t="shared" si="79"/>
        <v>#N/A</v>
      </c>
      <c r="AE336" s="13" t="e">
        <f t="shared" si="80"/>
        <v>#N/A</v>
      </c>
      <c r="AF336" s="13" t="e">
        <f t="shared" si="81"/>
        <v>#N/A</v>
      </c>
      <c r="AG336" s="13" t="e">
        <f t="shared" si="82"/>
        <v>#N/A</v>
      </c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T336" s="107"/>
      <c r="BA336" s="11"/>
      <c r="BB336" s="11"/>
      <c r="BC336" s="11"/>
      <c r="BD336" s="11"/>
      <c r="BE336" s="11"/>
      <c r="BH336" s="11"/>
      <c r="BI336" s="11"/>
      <c r="BJ336" s="11"/>
      <c r="BK336" s="11"/>
      <c r="BL336" s="11"/>
      <c r="BM336" s="11"/>
      <c r="BN336" s="11"/>
    </row>
    <row r="337" spans="1:66" s="1" customFormat="1" x14ac:dyDescent="0.3">
      <c r="A337" s="11"/>
      <c r="B337" s="1" t="e">
        <f t="shared" si="76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118"/>
      <c r="N337" s="5"/>
      <c r="O337" s="5"/>
      <c r="P337" s="5"/>
      <c r="Q337" s="5"/>
      <c r="R337" s="5"/>
      <c r="S337" s="5"/>
      <c r="T337" s="5"/>
      <c r="U337" s="5"/>
      <c r="V337" s="1" t="str">
        <f t="shared" si="83"/>
        <v/>
      </c>
      <c r="W337" s="1" t="str">
        <f t="shared" si="84"/>
        <v/>
      </c>
      <c r="X337" s="1" t="str">
        <f t="shared" si="84"/>
        <v/>
      </c>
      <c r="Y337" s="1" t="str">
        <f t="shared" si="84"/>
        <v/>
      </c>
      <c r="Z337" s="1" t="e">
        <f t="shared" si="85"/>
        <v>#N/A</v>
      </c>
      <c r="AA337" s="3"/>
      <c r="AB337" s="13" t="e">
        <f t="shared" si="77"/>
        <v>#N/A</v>
      </c>
      <c r="AC337" s="13" t="e">
        <f t="shared" si="78"/>
        <v>#N/A</v>
      </c>
      <c r="AD337" s="13" t="e">
        <f t="shared" si="79"/>
        <v>#N/A</v>
      </c>
      <c r="AE337" s="13" t="e">
        <f t="shared" si="80"/>
        <v>#N/A</v>
      </c>
      <c r="AF337" s="13" t="e">
        <f t="shared" si="81"/>
        <v>#N/A</v>
      </c>
      <c r="AG337" s="13" t="e">
        <f t="shared" si="82"/>
        <v>#N/A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T337" s="107"/>
      <c r="BA337" s="11"/>
      <c r="BB337" s="11"/>
      <c r="BC337" s="11"/>
      <c r="BD337" s="11"/>
      <c r="BE337" s="11"/>
      <c r="BH337" s="11"/>
      <c r="BI337" s="11"/>
      <c r="BJ337" s="11"/>
      <c r="BK337" s="11"/>
      <c r="BL337" s="11"/>
      <c r="BM337" s="11"/>
      <c r="BN337" s="11"/>
    </row>
    <row r="338" spans="1:66" s="1" customFormat="1" x14ac:dyDescent="0.3">
      <c r="A338" s="11"/>
      <c r="B338" s="1" t="e">
        <f t="shared" si="76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118"/>
      <c r="N338" s="5"/>
      <c r="O338" s="5"/>
      <c r="P338" s="5"/>
      <c r="Q338" s="5"/>
      <c r="R338" s="5"/>
      <c r="S338" s="5"/>
      <c r="T338" s="5"/>
      <c r="U338" s="5"/>
      <c r="V338" s="1" t="str">
        <f t="shared" si="83"/>
        <v/>
      </c>
      <c r="W338" s="1" t="str">
        <f t="shared" si="84"/>
        <v/>
      </c>
      <c r="X338" s="1" t="str">
        <f t="shared" si="84"/>
        <v/>
      </c>
      <c r="Y338" s="1" t="str">
        <f t="shared" si="84"/>
        <v/>
      </c>
      <c r="Z338" s="1" t="e">
        <f t="shared" si="85"/>
        <v>#N/A</v>
      </c>
      <c r="AA338" s="3"/>
      <c r="AB338" s="13" t="e">
        <f t="shared" si="77"/>
        <v>#N/A</v>
      </c>
      <c r="AC338" s="13" t="e">
        <f t="shared" si="78"/>
        <v>#N/A</v>
      </c>
      <c r="AD338" s="13" t="e">
        <f t="shared" si="79"/>
        <v>#N/A</v>
      </c>
      <c r="AE338" s="13" t="e">
        <f t="shared" si="80"/>
        <v>#N/A</v>
      </c>
      <c r="AF338" s="13" t="e">
        <f t="shared" si="81"/>
        <v>#N/A</v>
      </c>
      <c r="AG338" s="13" t="e">
        <f t="shared" si="82"/>
        <v>#N/A</v>
      </c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T338" s="107"/>
      <c r="BA338" s="11"/>
      <c r="BB338" s="11"/>
      <c r="BC338" s="11"/>
      <c r="BD338" s="11"/>
      <c r="BE338" s="11"/>
      <c r="BH338" s="11"/>
      <c r="BI338" s="11"/>
      <c r="BJ338" s="11"/>
      <c r="BK338" s="11"/>
      <c r="BL338" s="11"/>
      <c r="BM338" s="11"/>
      <c r="BN338" s="11"/>
    </row>
    <row r="339" spans="1:66" s="1" customFormat="1" x14ac:dyDescent="0.3">
      <c r="A339" s="11"/>
      <c r="B339" s="1" t="e">
        <f t="shared" si="76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118"/>
      <c r="N339" s="5"/>
      <c r="O339" s="5"/>
      <c r="P339" s="5"/>
      <c r="Q339" s="5"/>
      <c r="R339" s="5"/>
      <c r="S339" s="5"/>
      <c r="T339" s="5"/>
      <c r="U339" s="5"/>
      <c r="V339" s="1" t="str">
        <f t="shared" si="83"/>
        <v/>
      </c>
      <c r="W339" s="1" t="str">
        <f t="shared" si="84"/>
        <v/>
      </c>
      <c r="X339" s="1" t="str">
        <f t="shared" si="84"/>
        <v/>
      </c>
      <c r="Y339" s="1" t="str">
        <f t="shared" si="84"/>
        <v/>
      </c>
      <c r="Z339" s="1" t="e">
        <f t="shared" si="85"/>
        <v>#N/A</v>
      </c>
      <c r="AA339" s="3"/>
      <c r="AB339" s="13" t="e">
        <f t="shared" si="77"/>
        <v>#N/A</v>
      </c>
      <c r="AC339" s="13" t="e">
        <f t="shared" si="78"/>
        <v>#N/A</v>
      </c>
      <c r="AD339" s="13" t="e">
        <f t="shared" si="79"/>
        <v>#N/A</v>
      </c>
      <c r="AE339" s="13" t="e">
        <f t="shared" si="80"/>
        <v>#N/A</v>
      </c>
      <c r="AF339" s="13" t="e">
        <f t="shared" si="81"/>
        <v>#N/A</v>
      </c>
      <c r="AG339" s="13" t="e">
        <f t="shared" si="82"/>
        <v>#N/A</v>
      </c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T339" s="107"/>
      <c r="BA339" s="11"/>
      <c r="BB339" s="11"/>
      <c r="BC339" s="11"/>
      <c r="BD339" s="11"/>
      <c r="BE339" s="11"/>
      <c r="BH339" s="11"/>
      <c r="BI339" s="11"/>
      <c r="BJ339" s="11"/>
      <c r="BK339" s="11"/>
      <c r="BL339" s="11"/>
      <c r="BM339" s="11"/>
      <c r="BN339" s="11"/>
    </row>
    <row r="340" spans="1:66" s="1" customFormat="1" x14ac:dyDescent="0.3">
      <c r="A340" s="11"/>
      <c r="B340" s="1" t="e">
        <f t="shared" si="76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118"/>
      <c r="N340" s="5"/>
      <c r="O340" s="5"/>
      <c r="P340" s="5"/>
      <c r="Q340" s="5"/>
      <c r="R340" s="5"/>
      <c r="S340" s="5"/>
      <c r="T340" s="5"/>
      <c r="U340" s="5"/>
      <c r="V340" s="1" t="str">
        <f t="shared" si="83"/>
        <v/>
      </c>
      <c r="W340" s="1" t="str">
        <f t="shared" si="84"/>
        <v/>
      </c>
      <c r="X340" s="1" t="str">
        <f t="shared" si="84"/>
        <v/>
      </c>
      <c r="Y340" s="1" t="str">
        <f t="shared" si="84"/>
        <v/>
      </c>
      <c r="Z340" s="1" t="e">
        <f t="shared" si="85"/>
        <v>#N/A</v>
      </c>
      <c r="AA340" s="3"/>
      <c r="AB340" s="13" t="e">
        <f t="shared" si="77"/>
        <v>#N/A</v>
      </c>
      <c r="AC340" s="13" t="e">
        <f t="shared" si="78"/>
        <v>#N/A</v>
      </c>
      <c r="AD340" s="13" t="e">
        <f t="shared" si="79"/>
        <v>#N/A</v>
      </c>
      <c r="AE340" s="13" t="e">
        <f t="shared" si="80"/>
        <v>#N/A</v>
      </c>
      <c r="AF340" s="13" t="e">
        <f t="shared" si="81"/>
        <v>#N/A</v>
      </c>
      <c r="AG340" s="13" t="e">
        <f t="shared" si="82"/>
        <v>#N/A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T340" s="107"/>
      <c r="BA340" s="11"/>
      <c r="BB340" s="11"/>
      <c r="BC340" s="11"/>
      <c r="BD340" s="11"/>
      <c r="BE340" s="11"/>
      <c r="BH340" s="11"/>
      <c r="BI340" s="11"/>
      <c r="BJ340" s="11"/>
      <c r="BK340" s="11"/>
      <c r="BL340" s="11"/>
      <c r="BM340" s="11"/>
      <c r="BN340" s="11"/>
    </row>
    <row r="341" spans="1:66" s="1" customFormat="1" x14ac:dyDescent="0.3">
      <c r="A341" s="11"/>
      <c r="B341" s="1" t="e">
        <f t="shared" si="76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118"/>
      <c r="N341" s="5"/>
      <c r="O341" s="5"/>
      <c r="P341" s="5"/>
      <c r="Q341" s="5"/>
      <c r="R341" s="5"/>
      <c r="S341" s="5"/>
      <c r="T341" s="5"/>
      <c r="U341" s="5"/>
      <c r="V341" s="1" t="str">
        <f t="shared" si="83"/>
        <v/>
      </c>
      <c r="W341" s="1" t="str">
        <f t="shared" si="84"/>
        <v/>
      </c>
      <c r="X341" s="1" t="str">
        <f t="shared" si="84"/>
        <v/>
      </c>
      <c r="Y341" s="1" t="str">
        <f t="shared" si="84"/>
        <v/>
      </c>
      <c r="Z341" s="1" t="e">
        <f t="shared" si="85"/>
        <v>#N/A</v>
      </c>
      <c r="AA341" s="3"/>
      <c r="AB341" s="13" t="e">
        <f t="shared" si="77"/>
        <v>#N/A</v>
      </c>
      <c r="AC341" s="13" t="e">
        <f t="shared" si="78"/>
        <v>#N/A</v>
      </c>
      <c r="AD341" s="13" t="e">
        <f t="shared" si="79"/>
        <v>#N/A</v>
      </c>
      <c r="AE341" s="13" t="e">
        <f t="shared" si="80"/>
        <v>#N/A</v>
      </c>
      <c r="AF341" s="13" t="e">
        <f t="shared" si="81"/>
        <v>#N/A</v>
      </c>
      <c r="AG341" s="13" t="e">
        <f t="shared" si="82"/>
        <v>#N/A</v>
      </c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T341" s="107"/>
      <c r="BA341" s="11"/>
      <c r="BB341" s="11"/>
      <c r="BC341" s="11"/>
      <c r="BD341" s="11"/>
      <c r="BE341" s="11"/>
      <c r="BH341" s="11"/>
      <c r="BI341" s="11"/>
      <c r="BJ341" s="11"/>
      <c r="BK341" s="11"/>
      <c r="BL341" s="11"/>
      <c r="BM341" s="11"/>
      <c r="BN341" s="11"/>
    </row>
    <row r="342" spans="1:66" s="1" customFormat="1" x14ac:dyDescent="0.3">
      <c r="A342" s="11"/>
      <c r="B342" s="1" t="e">
        <f t="shared" si="76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118"/>
      <c r="N342" s="5"/>
      <c r="O342" s="5"/>
      <c r="P342" s="5"/>
      <c r="Q342" s="5"/>
      <c r="R342" s="5"/>
      <c r="S342" s="5"/>
      <c r="T342" s="5"/>
      <c r="U342" s="5"/>
      <c r="V342" s="1" t="str">
        <f t="shared" si="83"/>
        <v/>
      </c>
      <c r="W342" s="1" t="str">
        <f t="shared" si="84"/>
        <v/>
      </c>
      <c r="X342" s="1" t="str">
        <f t="shared" si="84"/>
        <v/>
      </c>
      <c r="Y342" s="1" t="str">
        <f t="shared" si="84"/>
        <v/>
      </c>
      <c r="Z342" s="1" t="e">
        <f t="shared" si="85"/>
        <v>#N/A</v>
      </c>
      <c r="AA342" s="3"/>
      <c r="AB342" s="13" t="e">
        <f t="shared" si="77"/>
        <v>#N/A</v>
      </c>
      <c r="AC342" s="13" t="e">
        <f t="shared" si="78"/>
        <v>#N/A</v>
      </c>
      <c r="AD342" s="13" t="e">
        <f t="shared" si="79"/>
        <v>#N/A</v>
      </c>
      <c r="AE342" s="13" t="e">
        <f t="shared" si="80"/>
        <v>#N/A</v>
      </c>
      <c r="AF342" s="13" t="e">
        <f t="shared" si="81"/>
        <v>#N/A</v>
      </c>
      <c r="AG342" s="13" t="e">
        <f t="shared" si="82"/>
        <v>#N/A</v>
      </c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T342" s="107"/>
      <c r="BA342" s="11"/>
      <c r="BB342" s="11"/>
      <c r="BC342" s="11"/>
      <c r="BD342" s="11"/>
      <c r="BE342" s="11"/>
      <c r="BH342" s="11"/>
      <c r="BI342" s="11"/>
      <c r="BJ342" s="11"/>
      <c r="BK342" s="11"/>
      <c r="BL342" s="11"/>
      <c r="BM342" s="11"/>
      <c r="BN342" s="11"/>
    </row>
    <row r="343" spans="1:66" s="1" customFormat="1" x14ac:dyDescent="0.3">
      <c r="A343" s="11"/>
      <c r="B343" s="1" t="e">
        <f t="shared" si="76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118"/>
      <c r="N343" s="5"/>
      <c r="O343" s="5"/>
      <c r="P343" s="5"/>
      <c r="Q343" s="5"/>
      <c r="R343" s="5"/>
      <c r="S343" s="5"/>
      <c r="T343" s="5"/>
      <c r="U343" s="5"/>
      <c r="V343" s="1" t="str">
        <f t="shared" si="83"/>
        <v/>
      </c>
      <c r="W343" s="1" t="str">
        <f t="shared" si="84"/>
        <v/>
      </c>
      <c r="X343" s="1" t="str">
        <f t="shared" si="84"/>
        <v/>
      </c>
      <c r="Y343" s="1" t="str">
        <f t="shared" si="84"/>
        <v/>
      </c>
      <c r="Z343" s="1" t="e">
        <f t="shared" si="85"/>
        <v>#N/A</v>
      </c>
      <c r="AA343" s="3"/>
      <c r="AB343" s="13" t="e">
        <f t="shared" si="77"/>
        <v>#N/A</v>
      </c>
      <c r="AC343" s="13" t="e">
        <f t="shared" si="78"/>
        <v>#N/A</v>
      </c>
      <c r="AD343" s="13" t="e">
        <f t="shared" si="79"/>
        <v>#N/A</v>
      </c>
      <c r="AE343" s="13" t="e">
        <f t="shared" si="80"/>
        <v>#N/A</v>
      </c>
      <c r="AF343" s="13" t="e">
        <f t="shared" si="81"/>
        <v>#N/A</v>
      </c>
      <c r="AG343" s="13" t="e">
        <f t="shared" si="82"/>
        <v>#N/A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T343" s="107"/>
      <c r="BA343" s="11"/>
      <c r="BB343" s="11"/>
      <c r="BC343" s="11"/>
      <c r="BD343" s="11"/>
      <c r="BE343" s="11"/>
      <c r="BH343" s="11"/>
      <c r="BI343" s="11"/>
      <c r="BJ343" s="11"/>
      <c r="BK343" s="11"/>
      <c r="BL343" s="11"/>
      <c r="BM343" s="11"/>
      <c r="BN343" s="11"/>
    </row>
    <row r="344" spans="1:66" s="1" customFormat="1" x14ac:dyDescent="0.3">
      <c r="A344" s="11"/>
      <c r="B344" s="1" t="e">
        <f t="shared" si="76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118"/>
      <c r="N344" s="5"/>
      <c r="O344" s="5"/>
      <c r="P344" s="5"/>
      <c r="Q344" s="5"/>
      <c r="R344" s="5"/>
      <c r="S344" s="5"/>
      <c r="T344" s="5"/>
      <c r="U344" s="5"/>
      <c r="V344" s="1" t="str">
        <f t="shared" si="83"/>
        <v/>
      </c>
      <c r="W344" s="1" t="str">
        <f t="shared" si="84"/>
        <v/>
      </c>
      <c r="X344" s="1" t="str">
        <f t="shared" si="84"/>
        <v/>
      </c>
      <c r="Y344" s="1" t="str">
        <f t="shared" si="84"/>
        <v/>
      </c>
      <c r="Z344" s="1" t="e">
        <f t="shared" si="85"/>
        <v>#N/A</v>
      </c>
      <c r="AA344" s="3"/>
      <c r="AB344" s="13" t="e">
        <f t="shared" si="77"/>
        <v>#N/A</v>
      </c>
      <c r="AC344" s="13" t="e">
        <f t="shared" si="78"/>
        <v>#N/A</v>
      </c>
      <c r="AD344" s="13" t="e">
        <f t="shared" si="79"/>
        <v>#N/A</v>
      </c>
      <c r="AE344" s="13" t="e">
        <f t="shared" si="80"/>
        <v>#N/A</v>
      </c>
      <c r="AF344" s="13" t="e">
        <f t="shared" si="81"/>
        <v>#N/A</v>
      </c>
      <c r="AG344" s="13" t="e">
        <f t="shared" si="82"/>
        <v>#N/A</v>
      </c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T344" s="107"/>
      <c r="BA344" s="11"/>
      <c r="BB344" s="11"/>
      <c r="BC344" s="11"/>
      <c r="BD344" s="11"/>
      <c r="BE344" s="11"/>
      <c r="BH344" s="11"/>
      <c r="BI344" s="11"/>
      <c r="BJ344" s="11"/>
      <c r="BK344" s="11"/>
      <c r="BL344" s="11"/>
      <c r="BM344" s="11"/>
      <c r="BN344" s="11"/>
    </row>
    <row r="345" spans="1:66" s="1" customFormat="1" x14ac:dyDescent="0.3">
      <c r="A345" s="11"/>
      <c r="B345" s="1" t="e">
        <f t="shared" si="76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118"/>
      <c r="N345" s="5"/>
      <c r="O345" s="5"/>
      <c r="P345" s="5"/>
      <c r="Q345" s="5"/>
      <c r="R345" s="5"/>
      <c r="S345" s="5"/>
      <c r="T345" s="5"/>
      <c r="U345" s="5"/>
      <c r="V345" s="1" t="str">
        <f t="shared" si="83"/>
        <v/>
      </c>
      <c r="W345" s="1" t="str">
        <f t="shared" si="84"/>
        <v/>
      </c>
      <c r="X345" s="1" t="str">
        <f t="shared" si="84"/>
        <v/>
      </c>
      <c r="Y345" s="1" t="str">
        <f t="shared" si="84"/>
        <v/>
      </c>
      <c r="Z345" s="1" t="e">
        <f t="shared" si="85"/>
        <v>#N/A</v>
      </c>
      <c r="AA345" s="3"/>
      <c r="AB345" s="13" t="e">
        <f t="shared" si="77"/>
        <v>#N/A</v>
      </c>
      <c r="AC345" s="13" t="e">
        <f t="shared" si="78"/>
        <v>#N/A</v>
      </c>
      <c r="AD345" s="13" t="e">
        <f t="shared" si="79"/>
        <v>#N/A</v>
      </c>
      <c r="AE345" s="13" t="e">
        <f t="shared" si="80"/>
        <v>#N/A</v>
      </c>
      <c r="AF345" s="13" t="e">
        <f t="shared" si="81"/>
        <v>#N/A</v>
      </c>
      <c r="AG345" s="13" t="e">
        <f t="shared" si="82"/>
        <v>#N/A</v>
      </c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T345" s="107"/>
      <c r="BA345" s="11"/>
      <c r="BB345" s="11"/>
      <c r="BC345" s="11"/>
      <c r="BD345" s="11"/>
      <c r="BE345" s="11"/>
      <c r="BH345" s="11"/>
      <c r="BI345" s="11"/>
      <c r="BJ345" s="11"/>
      <c r="BK345" s="11"/>
      <c r="BL345" s="11"/>
      <c r="BM345" s="11"/>
      <c r="BN345" s="11"/>
    </row>
    <row r="346" spans="1:66" s="1" customFormat="1" x14ac:dyDescent="0.3">
      <c r="A346" s="11"/>
      <c r="B346" s="1" t="e">
        <f t="shared" si="76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118"/>
      <c r="N346" s="5"/>
      <c r="O346" s="5"/>
      <c r="P346" s="5"/>
      <c r="Q346" s="5"/>
      <c r="R346" s="5"/>
      <c r="S346" s="5"/>
      <c r="T346" s="5"/>
      <c r="U346" s="5"/>
      <c r="V346" s="1" t="str">
        <f t="shared" si="83"/>
        <v/>
      </c>
      <c r="W346" s="1" t="str">
        <f t="shared" si="84"/>
        <v/>
      </c>
      <c r="X346" s="1" t="str">
        <f t="shared" si="84"/>
        <v/>
      </c>
      <c r="Y346" s="1" t="str">
        <f t="shared" si="84"/>
        <v/>
      </c>
      <c r="Z346" s="1" t="e">
        <f t="shared" si="85"/>
        <v>#N/A</v>
      </c>
      <c r="AA346" s="3"/>
      <c r="AB346" s="13" t="e">
        <f t="shared" si="77"/>
        <v>#N/A</v>
      </c>
      <c r="AC346" s="13" t="e">
        <f t="shared" si="78"/>
        <v>#N/A</v>
      </c>
      <c r="AD346" s="13" t="e">
        <f t="shared" si="79"/>
        <v>#N/A</v>
      </c>
      <c r="AE346" s="13" t="e">
        <f t="shared" si="80"/>
        <v>#N/A</v>
      </c>
      <c r="AF346" s="13" t="e">
        <f t="shared" si="81"/>
        <v>#N/A</v>
      </c>
      <c r="AG346" s="13" t="e">
        <f t="shared" si="82"/>
        <v>#N/A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T346" s="107"/>
      <c r="BA346" s="11"/>
      <c r="BB346" s="11"/>
      <c r="BC346" s="11"/>
      <c r="BD346" s="11"/>
      <c r="BE346" s="11"/>
      <c r="BH346" s="11"/>
      <c r="BI346" s="11"/>
      <c r="BJ346" s="11"/>
      <c r="BK346" s="11"/>
      <c r="BL346" s="11"/>
      <c r="BM346" s="11"/>
      <c r="BN346" s="11"/>
    </row>
    <row r="347" spans="1:66" s="1" customFormat="1" x14ac:dyDescent="0.3">
      <c r="A347" s="11"/>
      <c r="B347" s="1" t="e">
        <f t="shared" si="76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118"/>
      <c r="N347" s="5"/>
      <c r="O347" s="5"/>
      <c r="P347" s="5"/>
      <c r="Q347" s="5"/>
      <c r="R347" s="5"/>
      <c r="S347" s="5"/>
      <c r="T347" s="5"/>
      <c r="U347" s="5"/>
      <c r="V347" s="1" t="str">
        <f t="shared" si="83"/>
        <v/>
      </c>
      <c r="W347" s="1" t="str">
        <f t="shared" si="84"/>
        <v/>
      </c>
      <c r="X347" s="1" t="str">
        <f t="shared" si="84"/>
        <v/>
      </c>
      <c r="Y347" s="1" t="str">
        <f t="shared" si="84"/>
        <v/>
      </c>
      <c r="Z347" s="1" t="e">
        <f t="shared" si="85"/>
        <v>#N/A</v>
      </c>
      <c r="AA347" s="3"/>
      <c r="AB347" s="13" t="e">
        <f t="shared" si="77"/>
        <v>#N/A</v>
      </c>
      <c r="AC347" s="13" t="e">
        <f t="shared" si="78"/>
        <v>#N/A</v>
      </c>
      <c r="AD347" s="13" t="e">
        <f t="shared" si="79"/>
        <v>#N/A</v>
      </c>
      <c r="AE347" s="13" t="e">
        <f t="shared" si="80"/>
        <v>#N/A</v>
      </c>
      <c r="AF347" s="13" t="e">
        <f t="shared" si="81"/>
        <v>#N/A</v>
      </c>
      <c r="AG347" s="13" t="e">
        <f t="shared" si="82"/>
        <v>#N/A</v>
      </c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T347" s="107"/>
      <c r="BA347" s="11"/>
      <c r="BB347" s="11"/>
      <c r="BC347" s="11"/>
      <c r="BD347" s="11"/>
      <c r="BE347" s="11"/>
      <c r="BH347" s="11"/>
      <c r="BI347" s="11"/>
      <c r="BJ347" s="11"/>
      <c r="BK347" s="11"/>
      <c r="BL347" s="11"/>
      <c r="BM347" s="11"/>
      <c r="BN347" s="11"/>
    </row>
    <row r="348" spans="1:66" s="1" customFormat="1" x14ac:dyDescent="0.3">
      <c r="A348" s="11"/>
      <c r="B348" s="1" t="e">
        <f t="shared" si="76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118"/>
      <c r="N348" s="5"/>
      <c r="O348" s="5"/>
      <c r="P348" s="5"/>
      <c r="Q348" s="5"/>
      <c r="R348" s="5"/>
      <c r="S348" s="5"/>
      <c r="T348" s="5"/>
      <c r="U348" s="5"/>
      <c r="V348" s="1" t="str">
        <f t="shared" si="83"/>
        <v/>
      </c>
      <c r="W348" s="1" t="str">
        <f t="shared" si="84"/>
        <v/>
      </c>
      <c r="X348" s="1" t="str">
        <f t="shared" si="84"/>
        <v/>
      </c>
      <c r="Y348" s="1" t="str">
        <f t="shared" si="84"/>
        <v/>
      </c>
      <c r="Z348" s="1" t="e">
        <f t="shared" si="85"/>
        <v>#N/A</v>
      </c>
      <c r="AA348" s="3"/>
      <c r="AB348" s="13" t="e">
        <f t="shared" si="77"/>
        <v>#N/A</v>
      </c>
      <c r="AC348" s="13" t="e">
        <f t="shared" si="78"/>
        <v>#N/A</v>
      </c>
      <c r="AD348" s="13" t="e">
        <f t="shared" si="79"/>
        <v>#N/A</v>
      </c>
      <c r="AE348" s="13" t="e">
        <f t="shared" si="80"/>
        <v>#N/A</v>
      </c>
      <c r="AF348" s="13" t="e">
        <f t="shared" si="81"/>
        <v>#N/A</v>
      </c>
      <c r="AG348" s="13" t="e">
        <f t="shared" si="82"/>
        <v>#N/A</v>
      </c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T348" s="107"/>
      <c r="BA348" s="11"/>
      <c r="BB348" s="11"/>
      <c r="BC348" s="11"/>
      <c r="BD348" s="11"/>
      <c r="BE348" s="11"/>
      <c r="BH348" s="11"/>
      <c r="BI348" s="11"/>
      <c r="BJ348" s="11"/>
      <c r="BK348" s="11"/>
      <c r="BL348" s="11"/>
      <c r="BM348" s="11"/>
      <c r="BN348" s="11"/>
    </row>
    <row r="349" spans="1:66" s="1" customFormat="1" x14ac:dyDescent="0.3">
      <c r="A349" s="11"/>
      <c r="B349" s="1" t="e">
        <f t="shared" si="76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118"/>
      <c r="N349" s="5"/>
      <c r="O349" s="5"/>
      <c r="P349" s="5"/>
      <c r="Q349" s="5"/>
      <c r="R349" s="5"/>
      <c r="S349" s="5"/>
      <c r="T349" s="5"/>
      <c r="U349" s="5"/>
      <c r="V349" s="1" t="str">
        <f t="shared" si="83"/>
        <v/>
      </c>
      <c r="W349" s="1" t="str">
        <f t="shared" si="84"/>
        <v/>
      </c>
      <c r="X349" s="1" t="str">
        <f t="shared" si="84"/>
        <v/>
      </c>
      <c r="Y349" s="1" t="str">
        <f t="shared" si="84"/>
        <v/>
      </c>
      <c r="Z349" s="1" t="e">
        <f t="shared" si="85"/>
        <v>#N/A</v>
      </c>
      <c r="AA349" s="3"/>
      <c r="AB349" s="13" t="e">
        <f t="shared" si="77"/>
        <v>#N/A</v>
      </c>
      <c r="AC349" s="13" t="e">
        <f t="shared" si="78"/>
        <v>#N/A</v>
      </c>
      <c r="AD349" s="13" t="e">
        <f t="shared" si="79"/>
        <v>#N/A</v>
      </c>
      <c r="AE349" s="13" t="e">
        <f t="shared" si="80"/>
        <v>#N/A</v>
      </c>
      <c r="AF349" s="13" t="e">
        <f t="shared" si="81"/>
        <v>#N/A</v>
      </c>
      <c r="AG349" s="13" t="e">
        <f t="shared" si="82"/>
        <v>#N/A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T349" s="107"/>
      <c r="BA349" s="11"/>
      <c r="BB349" s="11"/>
      <c r="BC349" s="11"/>
      <c r="BD349" s="11"/>
      <c r="BE349" s="11"/>
      <c r="BH349" s="11"/>
      <c r="BI349" s="11"/>
      <c r="BJ349" s="11"/>
      <c r="BK349" s="11"/>
      <c r="BL349" s="11"/>
      <c r="BM349" s="11"/>
      <c r="BN349" s="11"/>
    </row>
    <row r="350" spans="1:66" s="1" customFormat="1" x14ac:dyDescent="0.3">
      <c r="A350" s="11"/>
      <c r="B350" s="1" t="e">
        <f t="shared" si="76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118"/>
      <c r="N350" s="5"/>
      <c r="O350" s="5"/>
      <c r="P350" s="5"/>
      <c r="Q350" s="5"/>
      <c r="R350" s="5"/>
      <c r="S350" s="5"/>
      <c r="T350" s="5"/>
      <c r="U350" s="5"/>
      <c r="V350" s="1" t="str">
        <f t="shared" si="83"/>
        <v/>
      </c>
      <c r="W350" s="1" t="str">
        <f t="shared" si="84"/>
        <v/>
      </c>
      <c r="X350" s="1" t="str">
        <f t="shared" si="84"/>
        <v/>
      </c>
      <c r="Y350" s="1" t="str">
        <f t="shared" si="84"/>
        <v/>
      </c>
      <c r="Z350" s="1" t="e">
        <f t="shared" si="85"/>
        <v>#N/A</v>
      </c>
      <c r="AA350" s="3"/>
      <c r="AB350" s="13" t="e">
        <f t="shared" si="77"/>
        <v>#N/A</v>
      </c>
      <c r="AC350" s="13" t="e">
        <f t="shared" si="78"/>
        <v>#N/A</v>
      </c>
      <c r="AD350" s="13" t="e">
        <f t="shared" si="79"/>
        <v>#N/A</v>
      </c>
      <c r="AE350" s="13" t="e">
        <f t="shared" si="80"/>
        <v>#N/A</v>
      </c>
      <c r="AF350" s="13" t="e">
        <f t="shared" si="81"/>
        <v>#N/A</v>
      </c>
      <c r="AG350" s="13" t="e">
        <f t="shared" si="82"/>
        <v>#N/A</v>
      </c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T350" s="107"/>
      <c r="BA350" s="11"/>
      <c r="BB350" s="11"/>
      <c r="BC350" s="11"/>
      <c r="BD350" s="11"/>
      <c r="BE350" s="11"/>
      <c r="BH350" s="11"/>
      <c r="BI350" s="11"/>
      <c r="BJ350" s="11"/>
      <c r="BK350" s="11"/>
      <c r="BL350" s="11"/>
      <c r="BM350" s="11"/>
      <c r="BN350" s="11"/>
    </row>
    <row r="351" spans="1:66" s="1" customFormat="1" x14ac:dyDescent="0.3">
      <c r="A351" s="11"/>
      <c r="B351" s="1" t="e">
        <f t="shared" si="76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118"/>
      <c r="N351" s="5"/>
      <c r="O351" s="5"/>
      <c r="P351" s="5"/>
      <c r="Q351" s="5"/>
      <c r="R351" s="5"/>
      <c r="S351" s="5"/>
      <c r="T351" s="5"/>
      <c r="U351" s="5"/>
      <c r="V351" s="1" t="str">
        <f t="shared" si="83"/>
        <v/>
      </c>
      <c r="W351" s="1" t="str">
        <f t="shared" si="84"/>
        <v/>
      </c>
      <c r="X351" s="1" t="str">
        <f t="shared" si="84"/>
        <v/>
      </c>
      <c r="Y351" s="1" t="str">
        <f t="shared" si="84"/>
        <v/>
      </c>
      <c r="Z351" s="1" t="e">
        <f t="shared" si="85"/>
        <v>#N/A</v>
      </c>
      <c r="AA351" s="3"/>
      <c r="AB351" s="13" t="e">
        <f t="shared" si="77"/>
        <v>#N/A</v>
      </c>
      <c r="AC351" s="13" t="e">
        <f t="shared" si="78"/>
        <v>#N/A</v>
      </c>
      <c r="AD351" s="13" t="e">
        <f t="shared" si="79"/>
        <v>#N/A</v>
      </c>
      <c r="AE351" s="13" t="e">
        <f t="shared" si="80"/>
        <v>#N/A</v>
      </c>
      <c r="AF351" s="13" t="e">
        <f t="shared" si="81"/>
        <v>#N/A</v>
      </c>
      <c r="AG351" s="13" t="e">
        <f t="shared" si="82"/>
        <v>#N/A</v>
      </c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T351" s="107"/>
      <c r="BA351" s="11"/>
      <c r="BB351" s="11"/>
      <c r="BC351" s="11"/>
      <c r="BD351" s="11"/>
      <c r="BE351" s="11"/>
      <c r="BH351" s="11"/>
      <c r="BI351" s="11"/>
      <c r="BJ351" s="11"/>
      <c r="BK351" s="11"/>
      <c r="BL351" s="11"/>
      <c r="BM351" s="11"/>
      <c r="BN351" s="11"/>
    </row>
    <row r="352" spans="1:66" s="1" customFormat="1" x14ac:dyDescent="0.3">
      <c r="A352" s="11"/>
      <c r="B352" s="1" t="e">
        <f t="shared" si="76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118"/>
      <c r="N352" s="5"/>
      <c r="O352" s="5"/>
      <c r="P352" s="5"/>
      <c r="Q352" s="5"/>
      <c r="R352" s="5"/>
      <c r="S352" s="5"/>
      <c r="T352" s="5"/>
      <c r="U352" s="5"/>
      <c r="V352" s="1" t="str">
        <f t="shared" si="83"/>
        <v/>
      </c>
      <c r="W352" s="1" t="str">
        <f t="shared" si="84"/>
        <v/>
      </c>
      <c r="X352" s="1" t="str">
        <f t="shared" si="84"/>
        <v/>
      </c>
      <c r="Y352" s="1" t="str">
        <f t="shared" si="84"/>
        <v/>
      </c>
      <c r="Z352" s="1" t="e">
        <f t="shared" si="85"/>
        <v>#N/A</v>
      </c>
      <c r="AA352" s="3"/>
      <c r="AB352" s="13" t="e">
        <f t="shared" si="77"/>
        <v>#N/A</v>
      </c>
      <c r="AC352" s="13" t="e">
        <f t="shared" si="78"/>
        <v>#N/A</v>
      </c>
      <c r="AD352" s="13" t="e">
        <f t="shared" si="79"/>
        <v>#N/A</v>
      </c>
      <c r="AE352" s="13" t="e">
        <f t="shared" si="80"/>
        <v>#N/A</v>
      </c>
      <c r="AF352" s="13" t="e">
        <f t="shared" si="81"/>
        <v>#N/A</v>
      </c>
      <c r="AG352" s="13" t="e">
        <f t="shared" si="82"/>
        <v>#N/A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T352" s="107"/>
      <c r="BA352" s="11"/>
      <c r="BB352" s="11"/>
      <c r="BC352" s="11"/>
      <c r="BD352" s="11"/>
      <c r="BE352" s="11"/>
      <c r="BH352" s="11"/>
      <c r="BI352" s="11"/>
      <c r="BJ352" s="11"/>
      <c r="BK352" s="11"/>
      <c r="BL352" s="11"/>
      <c r="BM352" s="11"/>
      <c r="BN352" s="11"/>
    </row>
    <row r="353" spans="1:66" s="1" customFormat="1" x14ac:dyDescent="0.3">
      <c r="A353" s="11"/>
      <c r="B353" s="1" t="e">
        <f t="shared" si="76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118"/>
      <c r="N353" s="5"/>
      <c r="O353" s="5"/>
      <c r="P353" s="5"/>
      <c r="Q353" s="5"/>
      <c r="R353" s="5"/>
      <c r="S353" s="5"/>
      <c r="T353" s="5"/>
      <c r="U353" s="5"/>
      <c r="V353" s="1" t="str">
        <f t="shared" si="83"/>
        <v/>
      </c>
      <c r="W353" s="1" t="str">
        <f t="shared" si="84"/>
        <v/>
      </c>
      <c r="X353" s="1" t="str">
        <f t="shared" si="84"/>
        <v/>
      </c>
      <c r="Y353" s="1" t="str">
        <f t="shared" si="84"/>
        <v/>
      </c>
      <c r="Z353" s="1" t="e">
        <f t="shared" si="85"/>
        <v>#N/A</v>
      </c>
      <c r="AA353" s="3"/>
      <c r="AB353" s="13" t="e">
        <f t="shared" si="77"/>
        <v>#N/A</v>
      </c>
      <c r="AC353" s="13" t="e">
        <f t="shared" si="78"/>
        <v>#N/A</v>
      </c>
      <c r="AD353" s="13" t="e">
        <f t="shared" si="79"/>
        <v>#N/A</v>
      </c>
      <c r="AE353" s="13" t="e">
        <f t="shared" si="80"/>
        <v>#N/A</v>
      </c>
      <c r="AF353" s="13" t="e">
        <f t="shared" si="81"/>
        <v>#N/A</v>
      </c>
      <c r="AG353" s="13" t="e">
        <f t="shared" si="82"/>
        <v>#N/A</v>
      </c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T353" s="107"/>
      <c r="BA353" s="11"/>
      <c r="BB353" s="11"/>
      <c r="BC353" s="11"/>
      <c r="BD353" s="11"/>
      <c r="BE353" s="11"/>
      <c r="BH353" s="11"/>
      <c r="BI353" s="11"/>
      <c r="BJ353" s="11"/>
      <c r="BK353" s="11"/>
      <c r="BL353" s="11"/>
      <c r="BM353" s="11"/>
      <c r="BN353" s="11"/>
    </row>
    <row r="354" spans="1:66" s="1" customFormat="1" x14ac:dyDescent="0.3">
      <c r="A354" s="11"/>
      <c r="B354" s="1" t="e">
        <f t="shared" si="76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118"/>
      <c r="N354" s="5"/>
      <c r="O354" s="5"/>
      <c r="P354" s="5"/>
      <c r="Q354" s="5"/>
      <c r="R354" s="5"/>
      <c r="S354" s="5"/>
      <c r="T354" s="5"/>
      <c r="U354" s="5"/>
      <c r="V354" s="1" t="str">
        <f t="shared" si="83"/>
        <v/>
      </c>
      <c r="W354" s="1" t="str">
        <f t="shared" si="84"/>
        <v/>
      </c>
      <c r="X354" s="1" t="str">
        <f t="shared" si="84"/>
        <v/>
      </c>
      <c r="Y354" s="1" t="str">
        <f t="shared" si="84"/>
        <v/>
      </c>
      <c r="Z354" s="1" t="e">
        <f t="shared" si="85"/>
        <v>#N/A</v>
      </c>
      <c r="AA354" s="3"/>
      <c r="AB354" s="13" t="e">
        <f t="shared" si="77"/>
        <v>#N/A</v>
      </c>
      <c r="AC354" s="13" t="e">
        <f t="shared" si="78"/>
        <v>#N/A</v>
      </c>
      <c r="AD354" s="13" t="e">
        <f t="shared" si="79"/>
        <v>#N/A</v>
      </c>
      <c r="AE354" s="13" t="e">
        <f t="shared" si="80"/>
        <v>#N/A</v>
      </c>
      <c r="AF354" s="13" t="e">
        <f t="shared" si="81"/>
        <v>#N/A</v>
      </c>
      <c r="AG354" s="13" t="e">
        <f t="shared" si="82"/>
        <v>#N/A</v>
      </c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T354" s="107"/>
      <c r="BA354" s="11"/>
      <c r="BB354" s="11"/>
      <c r="BC354" s="11"/>
      <c r="BD354" s="11"/>
      <c r="BE354" s="11"/>
      <c r="BH354" s="11"/>
      <c r="BI354" s="11"/>
      <c r="BJ354" s="11"/>
      <c r="BK354" s="11"/>
      <c r="BL354" s="11"/>
      <c r="BM354" s="11"/>
      <c r="BN354" s="11"/>
    </row>
    <row r="355" spans="1:66" s="1" customFormat="1" x14ac:dyDescent="0.3">
      <c r="A355" s="11"/>
      <c r="B355" s="1" t="e">
        <f t="shared" si="76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118"/>
      <c r="N355" s="5"/>
      <c r="O355" s="5"/>
      <c r="P355" s="5"/>
      <c r="Q355" s="5"/>
      <c r="R355" s="5"/>
      <c r="S355" s="5"/>
      <c r="T355" s="5"/>
      <c r="U355" s="5"/>
      <c r="V355" s="1" t="str">
        <f t="shared" si="83"/>
        <v/>
      </c>
      <c r="W355" s="1" t="str">
        <f t="shared" si="84"/>
        <v/>
      </c>
      <c r="X355" s="1" t="str">
        <f t="shared" si="84"/>
        <v/>
      </c>
      <c r="Y355" s="1" t="str">
        <f t="shared" si="84"/>
        <v/>
      </c>
      <c r="Z355" s="1" t="e">
        <f t="shared" si="85"/>
        <v>#N/A</v>
      </c>
      <c r="AA355" s="3"/>
      <c r="AB355" s="13" t="e">
        <f t="shared" si="77"/>
        <v>#N/A</v>
      </c>
      <c r="AC355" s="13" t="e">
        <f t="shared" si="78"/>
        <v>#N/A</v>
      </c>
      <c r="AD355" s="13" t="e">
        <f t="shared" si="79"/>
        <v>#N/A</v>
      </c>
      <c r="AE355" s="13" t="e">
        <f t="shared" si="80"/>
        <v>#N/A</v>
      </c>
      <c r="AF355" s="13" t="e">
        <f t="shared" si="81"/>
        <v>#N/A</v>
      </c>
      <c r="AG355" s="13" t="e">
        <f t="shared" si="82"/>
        <v>#N/A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T355" s="107"/>
      <c r="BA355" s="11"/>
      <c r="BB355" s="11"/>
      <c r="BC355" s="11"/>
      <c r="BD355" s="11"/>
      <c r="BE355" s="11"/>
      <c r="BH355" s="11"/>
      <c r="BI355" s="11"/>
      <c r="BJ355" s="11"/>
      <c r="BK355" s="11"/>
      <c r="BL355" s="11"/>
      <c r="BM355" s="11"/>
      <c r="BN355" s="11"/>
    </row>
    <row r="356" spans="1:66" s="1" customFormat="1" x14ac:dyDescent="0.3">
      <c r="A356" s="11"/>
      <c r="B356" s="1" t="e">
        <f t="shared" si="76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118"/>
      <c r="N356" s="5"/>
      <c r="O356" s="5"/>
      <c r="P356" s="5"/>
      <c r="Q356" s="5"/>
      <c r="R356" s="5"/>
      <c r="S356" s="5"/>
      <c r="T356" s="5"/>
      <c r="U356" s="5"/>
      <c r="V356" s="1" t="str">
        <f t="shared" si="83"/>
        <v/>
      </c>
      <c r="W356" s="1" t="str">
        <f t="shared" si="84"/>
        <v/>
      </c>
      <c r="X356" s="1" t="str">
        <f t="shared" si="84"/>
        <v/>
      </c>
      <c r="Y356" s="1" t="str">
        <f t="shared" si="84"/>
        <v/>
      </c>
      <c r="Z356" s="1" t="e">
        <f t="shared" si="85"/>
        <v>#N/A</v>
      </c>
      <c r="AA356" s="3"/>
      <c r="AB356" s="13" t="e">
        <f t="shared" si="77"/>
        <v>#N/A</v>
      </c>
      <c r="AC356" s="13" t="e">
        <f t="shared" si="78"/>
        <v>#N/A</v>
      </c>
      <c r="AD356" s="13" t="e">
        <f t="shared" si="79"/>
        <v>#N/A</v>
      </c>
      <c r="AE356" s="13" t="e">
        <f t="shared" si="80"/>
        <v>#N/A</v>
      </c>
      <c r="AF356" s="13" t="e">
        <f t="shared" si="81"/>
        <v>#N/A</v>
      </c>
      <c r="AG356" s="13" t="e">
        <f t="shared" si="82"/>
        <v>#N/A</v>
      </c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T356" s="107"/>
      <c r="BA356" s="11"/>
      <c r="BB356" s="11"/>
      <c r="BC356" s="11"/>
      <c r="BD356" s="11"/>
      <c r="BE356" s="11"/>
      <c r="BH356" s="11"/>
      <c r="BI356" s="11"/>
      <c r="BJ356" s="11"/>
      <c r="BK356" s="11"/>
      <c r="BL356" s="11"/>
      <c r="BM356" s="11"/>
      <c r="BN356" s="11"/>
    </row>
    <row r="357" spans="1:66" s="1" customFormat="1" x14ac:dyDescent="0.3">
      <c r="A357" s="11"/>
      <c r="B357" s="1" t="e">
        <f t="shared" si="76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118"/>
      <c r="N357" s="5"/>
      <c r="O357" s="5"/>
      <c r="P357" s="5"/>
      <c r="Q357" s="5"/>
      <c r="R357" s="5"/>
      <c r="S357" s="5"/>
      <c r="T357" s="5"/>
      <c r="U357" s="5"/>
      <c r="V357" s="1" t="str">
        <f t="shared" si="83"/>
        <v/>
      </c>
      <c r="W357" s="1" t="str">
        <f t="shared" si="84"/>
        <v/>
      </c>
      <c r="X357" s="1" t="str">
        <f t="shared" si="84"/>
        <v/>
      </c>
      <c r="Y357" s="1" t="str">
        <f t="shared" si="84"/>
        <v/>
      </c>
      <c r="Z357" s="1" t="e">
        <f t="shared" si="85"/>
        <v>#N/A</v>
      </c>
      <c r="AA357" s="3"/>
      <c r="AB357" s="13" t="e">
        <f t="shared" si="77"/>
        <v>#N/A</v>
      </c>
      <c r="AC357" s="13" t="e">
        <f t="shared" si="78"/>
        <v>#N/A</v>
      </c>
      <c r="AD357" s="13" t="e">
        <f t="shared" si="79"/>
        <v>#N/A</v>
      </c>
      <c r="AE357" s="13" t="e">
        <f t="shared" si="80"/>
        <v>#N/A</v>
      </c>
      <c r="AF357" s="13" t="e">
        <f t="shared" si="81"/>
        <v>#N/A</v>
      </c>
      <c r="AG357" s="13" t="e">
        <f t="shared" si="82"/>
        <v>#N/A</v>
      </c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T357" s="107"/>
      <c r="BA357" s="11"/>
      <c r="BB357" s="11"/>
      <c r="BC357" s="11"/>
      <c r="BD357" s="11"/>
      <c r="BE357" s="11"/>
      <c r="BH357" s="11"/>
      <c r="BI357" s="11"/>
      <c r="BJ357" s="11"/>
      <c r="BK357" s="11"/>
      <c r="BL357" s="11"/>
      <c r="BM357" s="11"/>
      <c r="BN357" s="11"/>
    </row>
    <row r="358" spans="1:66" s="1" customFormat="1" x14ac:dyDescent="0.3">
      <c r="A358" s="11"/>
      <c r="B358" s="1" t="e">
        <f t="shared" si="76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118"/>
      <c r="N358" s="5"/>
      <c r="O358" s="5"/>
      <c r="P358" s="5"/>
      <c r="Q358" s="5"/>
      <c r="R358" s="5"/>
      <c r="S358" s="5"/>
      <c r="T358" s="5"/>
      <c r="U358" s="5"/>
      <c r="V358" s="1" t="str">
        <f t="shared" si="83"/>
        <v/>
      </c>
      <c r="W358" s="1" t="str">
        <f t="shared" si="84"/>
        <v/>
      </c>
      <c r="X358" s="1" t="str">
        <f t="shared" si="84"/>
        <v/>
      </c>
      <c r="Y358" s="1" t="str">
        <f t="shared" si="84"/>
        <v/>
      </c>
      <c r="Z358" s="1" t="e">
        <f t="shared" si="85"/>
        <v>#N/A</v>
      </c>
      <c r="AA358" s="3"/>
      <c r="AB358" s="13" t="e">
        <f t="shared" si="77"/>
        <v>#N/A</v>
      </c>
      <c r="AC358" s="13" t="e">
        <f t="shared" si="78"/>
        <v>#N/A</v>
      </c>
      <c r="AD358" s="13" t="e">
        <f t="shared" si="79"/>
        <v>#N/A</v>
      </c>
      <c r="AE358" s="13" t="e">
        <f t="shared" si="80"/>
        <v>#N/A</v>
      </c>
      <c r="AF358" s="13" t="e">
        <f t="shared" si="81"/>
        <v>#N/A</v>
      </c>
      <c r="AG358" s="13" t="e">
        <f t="shared" si="82"/>
        <v>#N/A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T358" s="107"/>
      <c r="BA358" s="11"/>
      <c r="BB358" s="11"/>
      <c r="BC358" s="11"/>
      <c r="BD358" s="11"/>
      <c r="BE358" s="11"/>
      <c r="BH358" s="11"/>
      <c r="BI358" s="11"/>
      <c r="BJ358" s="11"/>
      <c r="BK358" s="11"/>
      <c r="BL358" s="11"/>
      <c r="BM358" s="11"/>
      <c r="BN358" s="11"/>
    </row>
    <row r="359" spans="1:66" s="1" customFormat="1" x14ac:dyDescent="0.3">
      <c r="A359" s="11"/>
      <c r="B359" s="1" t="e">
        <f t="shared" si="76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118"/>
      <c r="N359" s="5"/>
      <c r="O359" s="5"/>
      <c r="P359" s="5"/>
      <c r="Q359" s="5"/>
      <c r="R359" s="5"/>
      <c r="S359" s="5"/>
      <c r="T359" s="5"/>
      <c r="U359" s="5"/>
      <c r="V359" s="1" t="str">
        <f t="shared" si="83"/>
        <v/>
      </c>
      <c r="W359" s="1" t="str">
        <f t="shared" si="84"/>
        <v/>
      </c>
      <c r="X359" s="1" t="str">
        <f t="shared" si="84"/>
        <v/>
      </c>
      <c r="Y359" s="1" t="str">
        <f t="shared" si="84"/>
        <v/>
      </c>
      <c r="Z359" s="1" t="e">
        <f t="shared" si="85"/>
        <v>#N/A</v>
      </c>
      <c r="AA359" s="3"/>
      <c r="AB359" s="13" t="e">
        <f t="shared" si="77"/>
        <v>#N/A</v>
      </c>
      <c r="AC359" s="13" t="e">
        <f t="shared" si="78"/>
        <v>#N/A</v>
      </c>
      <c r="AD359" s="13" t="e">
        <f t="shared" si="79"/>
        <v>#N/A</v>
      </c>
      <c r="AE359" s="13" t="e">
        <f t="shared" si="80"/>
        <v>#N/A</v>
      </c>
      <c r="AF359" s="13" t="e">
        <f t="shared" si="81"/>
        <v>#N/A</v>
      </c>
      <c r="AG359" s="13" t="e">
        <f t="shared" si="82"/>
        <v>#N/A</v>
      </c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T359" s="107"/>
      <c r="BA359" s="11"/>
      <c r="BB359" s="11"/>
      <c r="BC359" s="11"/>
      <c r="BD359" s="11"/>
      <c r="BE359" s="11"/>
      <c r="BH359" s="11"/>
      <c r="BI359" s="11"/>
      <c r="BJ359" s="11"/>
      <c r="BK359" s="11"/>
      <c r="BL359" s="11"/>
      <c r="BM359" s="11"/>
      <c r="BN359" s="11"/>
    </row>
    <row r="360" spans="1:66" s="1" customFormat="1" x14ac:dyDescent="0.3">
      <c r="A360" s="11"/>
      <c r="B360" s="1" t="e">
        <f t="shared" si="76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118"/>
      <c r="N360" s="5"/>
      <c r="O360" s="5"/>
      <c r="P360" s="5"/>
      <c r="Q360" s="5"/>
      <c r="R360" s="5"/>
      <c r="S360" s="5"/>
      <c r="T360" s="5"/>
      <c r="U360" s="5"/>
      <c r="V360" s="1" t="str">
        <f t="shared" si="83"/>
        <v/>
      </c>
      <c r="W360" s="1" t="str">
        <f t="shared" si="84"/>
        <v/>
      </c>
      <c r="X360" s="1" t="str">
        <f t="shared" si="84"/>
        <v/>
      </c>
      <c r="Y360" s="1" t="str">
        <f t="shared" si="84"/>
        <v/>
      </c>
      <c r="Z360" s="1" t="e">
        <f t="shared" si="85"/>
        <v>#N/A</v>
      </c>
      <c r="AA360" s="3"/>
      <c r="AB360" s="13" t="e">
        <f t="shared" si="77"/>
        <v>#N/A</v>
      </c>
      <c r="AC360" s="13" t="e">
        <f t="shared" si="78"/>
        <v>#N/A</v>
      </c>
      <c r="AD360" s="13" t="e">
        <f t="shared" si="79"/>
        <v>#N/A</v>
      </c>
      <c r="AE360" s="13" t="e">
        <f t="shared" si="80"/>
        <v>#N/A</v>
      </c>
      <c r="AF360" s="13" t="e">
        <f t="shared" si="81"/>
        <v>#N/A</v>
      </c>
      <c r="AG360" s="13" t="e">
        <f t="shared" si="82"/>
        <v>#N/A</v>
      </c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T360" s="107"/>
      <c r="BA360" s="11"/>
      <c r="BB360" s="11"/>
      <c r="BC360" s="11"/>
      <c r="BD360" s="11"/>
      <c r="BE360" s="11"/>
      <c r="BH360" s="11"/>
      <c r="BI360" s="11"/>
      <c r="BJ360" s="11"/>
      <c r="BK360" s="11"/>
      <c r="BL360" s="11"/>
      <c r="BM360" s="11"/>
      <c r="BN360" s="11"/>
    </row>
    <row r="361" spans="1:66" s="1" customFormat="1" x14ac:dyDescent="0.3">
      <c r="A361" s="11"/>
      <c r="B361" s="1" t="e">
        <f t="shared" si="76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118"/>
      <c r="N361" s="5"/>
      <c r="O361" s="5"/>
      <c r="P361" s="5"/>
      <c r="Q361" s="5"/>
      <c r="R361" s="5"/>
      <c r="S361" s="5"/>
      <c r="T361" s="5"/>
      <c r="U361" s="5"/>
      <c r="V361" s="1" t="str">
        <f t="shared" si="83"/>
        <v/>
      </c>
      <c r="W361" s="1" t="str">
        <f t="shared" si="84"/>
        <v/>
      </c>
      <c r="X361" s="1" t="str">
        <f t="shared" si="84"/>
        <v/>
      </c>
      <c r="Y361" s="1" t="str">
        <f t="shared" si="84"/>
        <v/>
      </c>
      <c r="Z361" s="1" t="e">
        <f t="shared" si="85"/>
        <v>#N/A</v>
      </c>
      <c r="AA361" s="3"/>
      <c r="AB361" s="13" t="e">
        <f t="shared" si="77"/>
        <v>#N/A</v>
      </c>
      <c r="AC361" s="13" t="e">
        <f t="shared" si="78"/>
        <v>#N/A</v>
      </c>
      <c r="AD361" s="13" t="e">
        <f t="shared" si="79"/>
        <v>#N/A</v>
      </c>
      <c r="AE361" s="13" t="e">
        <f t="shared" si="80"/>
        <v>#N/A</v>
      </c>
      <c r="AF361" s="13" t="e">
        <f t="shared" si="81"/>
        <v>#N/A</v>
      </c>
      <c r="AG361" s="13" t="e">
        <f t="shared" si="82"/>
        <v>#N/A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T361" s="107"/>
      <c r="BA361" s="11"/>
      <c r="BB361" s="11"/>
      <c r="BC361" s="11"/>
      <c r="BD361" s="11"/>
      <c r="BE361" s="11"/>
      <c r="BH361" s="11"/>
      <c r="BI361" s="11"/>
      <c r="BJ361" s="11"/>
      <c r="BK361" s="11"/>
      <c r="BL361" s="11"/>
      <c r="BM361" s="11"/>
      <c r="BN361" s="11"/>
    </row>
    <row r="362" spans="1:66" s="1" customFormat="1" x14ac:dyDescent="0.3">
      <c r="A362" s="11"/>
      <c r="B362" s="1" t="e">
        <f t="shared" si="76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118"/>
      <c r="N362" s="5"/>
      <c r="O362" s="5"/>
      <c r="P362" s="5"/>
      <c r="Q362" s="5"/>
      <c r="R362" s="5"/>
      <c r="S362" s="5"/>
      <c r="T362" s="5"/>
      <c r="U362" s="5"/>
      <c r="V362" s="1" t="str">
        <f t="shared" si="83"/>
        <v/>
      </c>
      <c r="W362" s="1" t="str">
        <f t="shared" si="84"/>
        <v/>
      </c>
      <c r="X362" s="1" t="str">
        <f t="shared" si="84"/>
        <v/>
      </c>
      <c r="Y362" s="1" t="str">
        <f t="shared" si="84"/>
        <v/>
      </c>
      <c r="Z362" s="1" t="e">
        <f t="shared" si="85"/>
        <v>#N/A</v>
      </c>
      <c r="AA362" s="3"/>
      <c r="AB362" s="13" t="e">
        <f t="shared" si="77"/>
        <v>#N/A</v>
      </c>
      <c r="AC362" s="13" t="e">
        <f t="shared" si="78"/>
        <v>#N/A</v>
      </c>
      <c r="AD362" s="13" t="e">
        <f t="shared" si="79"/>
        <v>#N/A</v>
      </c>
      <c r="AE362" s="13" t="e">
        <f t="shared" si="80"/>
        <v>#N/A</v>
      </c>
      <c r="AF362" s="13" t="e">
        <f t="shared" si="81"/>
        <v>#N/A</v>
      </c>
      <c r="AG362" s="13" t="e">
        <f t="shared" si="82"/>
        <v>#N/A</v>
      </c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T362" s="107"/>
      <c r="BA362" s="11"/>
      <c r="BB362" s="11"/>
      <c r="BC362" s="11"/>
      <c r="BD362" s="11"/>
      <c r="BE362" s="11"/>
      <c r="BH362" s="11"/>
      <c r="BI362" s="11"/>
      <c r="BJ362" s="11"/>
      <c r="BK362" s="11"/>
      <c r="BL362" s="11"/>
      <c r="BM362" s="11"/>
      <c r="BN362" s="11"/>
    </row>
    <row r="363" spans="1:66" s="1" customFormat="1" x14ac:dyDescent="0.3">
      <c r="A363" s="11"/>
      <c r="B363" s="1" t="e">
        <f t="shared" si="76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118"/>
      <c r="N363" s="5"/>
      <c r="O363" s="5"/>
      <c r="P363" s="5"/>
      <c r="Q363" s="5"/>
      <c r="R363" s="5"/>
      <c r="S363" s="5"/>
      <c r="T363" s="5"/>
      <c r="U363" s="5"/>
      <c r="V363" s="1" t="str">
        <f t="shared" si="83"/>
        <v/>
      </c>
      <c r="W363" s="1" t="str">
        <f t="shared" si="84"/>
        <v/>
      </c>
      <c r="X363" s="1" t="str">
        <f t="shared" si="84"/>
        <v/>
      </c>
      <c r="Y363" s="1" t="str">
        <f t="shared" si="84"/>
        <v/>
      </c>
      <c r="Z363" s="1" t="e">
        <f t="shared" si="85"/>
        <v>#N/A</v>
      </c>
      <c r="AA363" s="3"/>
      <c r="AB363" s="13" t="e">
        <f t="shared" si="77"/>
        <v>#N/A</v>
      </c>
      <c r="AC363" s="13" t="e">
        <f t="shared" si="78"/>
        <v>#N/A</v>
      </c>
      <c r="AD363" s="13" t="e">
        <f t="shared" si="79"/>
        <v>#N/A</v>
      </c>
      <c r="AE363" s="13" t="e">
        <f t="shared" si="80"/>
        <v>#N/A</v>
      </c>
      <c r="AF363" s="13" t="e">
        <f t="shared" si="81"/>
        <v>#N/A</v>
      </c>
      <c r="AG363" s="13" t="e">
        <f t="shared" si="82"/>
        <v>#N/A</v>
      </c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T363" s="107"/>
      <c r="BA363" s="11"/>
      <c r="BB363" s="11"/>
      <c r="BC363" s="11"/>
      <c r="BD363" s="11"/>
      <c r="BE363" s="11"/>
      <c r="BH363" s="11"/>
      <c r="BI363" s="11"/>
      <c r="BJ363" s="11"/>
      <c r="BK363" s="11"/>
      <c r="BL363" s="11"/>
      <c r="BM363" s="11"/>
      <c r="BN363" s="11"/>
    </row>
    <row r="364" spans="1:66" s="1" customFormat="1" x14ac:dyDescent="0.3">
      <c r="A364" s="11"/>
      <c r="B364" s="1" t="e">
        <f t="shared" si="76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118"/>
      <c r="N364" s="5"/>
      <c r="O364" s="5"/>
      <c r="P364" s="5"/>
      <c r="Q364" s="5"/>
      <c r="R364" s="5"/>
      <c r="S364" s="5"/>
      <c r="T364" s="5"/>
      <c r="U364" s="5"/>
      <c r="V364" s="1" t="str">
        <f t="shared" si="83"/>
        <v/>
      </c>
      <c r="W364" s="1" t="str">
        <f t="shared" si="84"/>
        <v/>
      </c>
      <c r="X364" s="1" t="str">
        <f t="shared" si="84"/>
        <v/>
      </c>
      <c r="Y364" s="1" t="str">
        <f t="shared" si="84"/>
        <v/>
      </c>
      <c r="Z364" s="1" t="e">
        <f t="shared" si="85"/>
        <v>#N/A</v>
      </c>
      <c r="AA364" s="3"/>
      <c r="AB364" s="13" t="e">
        <f t="shared" si="77"/>
        <v>#N/A</v>
      </c>
      <c r="AC364" s="13" t="e">
        <f t="shared" si="78"/>
        <v>#N/A</v>
      </c>
      <c r="AD364" s="13" t="e">
        <f t="shared" si="79"/>
        <v>#N/A</v>
      </c>
      <c r="AE364" s="13" t="e">
        <f t="shared" si="80"/>
        <v>#N/A</v>
      </c>
      <c r="AF364" s="13" t="e">
        <f t="shared" si="81"/>
        <v>#N/A</v>
      </c>
      <c r="AG364" s="13" t="e">
        <f t="shared" si="82"/>
        <v>#N/A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T364" s="107"/>
      <c r="BA364" s="11"/>
      <c r="BB364" s="11"/>
      <c r="BC364" s="11"/>
      <c r="BD364" s="11"/>
      <c r="BE364" s="11"/>
      <c r="BH364" s="11"/>
      <c r="BI364" s="11"/>
      <c r="BJ364" s="11"/>
      <c r="BK364" s="11"/>
      <c r="BL364" s="11"/>
      <c r="BM364" s="11"/>
      <c r="BN364" s="11"/>
    </row>
    <row r="365" spans="1:66" s="1" customFormat="1" x14ac:dyDescent="0.3">
      <c r="A365" s="11"/>
      <c r="B365" s="1" t="e">
        <f t="shared" si="76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118"/>
      <c r="N365" s="5"/>
      <c r="O365" s="5"/>
      <c r="P365" s="5"/>
      <c r="Q365" s="5"/>
      <c r="R365" s="5"/>
      <c r="S365" s="5"/>
      <c r="T365" s="5"/>
      <c r="U365" s="5"/>
      <c r="V365" s="1" t="str">
        <f t="shared" si="83"/>
        <v/>
      </c>
      <c r="W365" s="1" t="str">
        <f t="shared" si="84"/>
        <v/>
      </c>
      <c r="X365" s="1" t="str">
        <f t="shared" si="84"/>
        <v/>
      </c>
      <c r="Y365" s="1" t="str">
        <f t="shared" si="84"/>
        <v/>
      </c>
      <c r="Z365" s="1" t="e">
        <f t="shared" si="85"/>
        <v>#N/A</v>
      </c>
      <c r="AA365" s="3"/>
      <c r="AB365" s="13" t="e">
        <f t="shared" si="77"/>
        <v>#N/A</v>
      </c>
      <c r="AC365" s="13" t="e">
        <f t="shared" si="78"/>
        <v>#N/A</v>
      </c>
      <c r="AD365" s="13" t="e">
        <f t="shared" si="79"/>
        <v>#N/A</v>
      </c>
      <c r="AE365" s="13" t="e">
        <f t="shared" si="80"/>
        <v>#N/A</v>
      </c>
      <c r="AF365" s="13" t="e">
        <f t="shared" si="81"/>
        <v>#N/A</v>
      </c>
      <c r="AG365" s="13" t="e">
        <f t="shared" si="82"/>
        <v>#N/A</v>
      </c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T365" s="107"/>
      <c r="BA365" s="11"/>
      <c r="BB365" s="11"/>
      <c r="BC365" s="11"/>
      <c r="BD365" s="11"/>
      <c r="BE365" s="11"/>
      <c r="BH365" s="11"/>
      <c r="BI365" s="11"/>
      <c r="BJ365" s="11"/>
      <c r="BK365" s="11"/>
      <c r="BL365" s="11"/>
      <c r="BM365" s="11"/>
      <c r="BN365" s="11"/>
    </row>
    <row r="366" spans="1:66" s="1" customFormat="1" x14ac:dyDescent="0.3">
      <c r="A366" s="11"/>
      <c r="B366" s="1" t="e">
        <f t="shared" si="76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118"/>
      <c r="N366" s="5"/>
      <c r="O366" s="5"/>
      <c r="P366" s="5"/>
      <c r="Q366" s="5"/>
      <c r="R366" s="5"/>
      <c r="S366" s="5"/>
      <c r="T366" s="5"/>
      <c r="U366" s="5"/>
      <c r="V366" s="1" t="str">
        <f t="shared" si="83"/>
        <v/>
      </c>
      <c r="W366" s="1" t="str">
        <f t="shared" si="84"/>
        <v/>
      </c>
      <c r="X366" s="1" t="str">
        <f t="shared" si="84"/>
        <v/>
      </c>
      <c r="Y366" s="1" t="str">
        <f t="shared" si="84"/>
        <v/>
      </c>
      <c r="Z366" s="1" t="e">
        <f t="shared" si="85"/>
        <v>#N/A</v>
      </c>
      <c r="AA366" s="3"/>
      <c r="AB366" s="13" t="e">
        <f t="shared" si="77"/>
        <v>#N/A</v>
      </c>
      <c r="AC366" s="13" t="e">
        <f t="shared" si="78"/>
        <v>#N/A</v>
      </c>
      <c r="AD366" s="13" t="e">
        <f t="shared" si="79"/>
        <v>#N/A</v>
      </c>
      <c r="AE366" s="13" t="e">
        <f t="shared" si="80"/>
        <v>#N/A</v>
      </c>
      <c r="AF366" s="13" t="e">
        <f t="shared" si="81"/>
        <v>#N/A</v>
      </c>
      <c r="AG366" s="13" t="e">
        <f t="shared" si="82"/>
        <v>#N/A</v>
      </c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T366" s="107"/>
      <c r="BA366" s="11"/>
      <c r="BB366" s="11"/>
      <c r="BC366" s="11"/>
      <c r="BD366" s="11"/>
      <c r="BE366" s="11"/>
      <c r="BH366" s="11"/>
      <c r="BI366" s="11"/>
      <c r="BJ366" s="11"/>
      <c r="BK366" s="11"/>
      <c r="BL366" s="11"/>
      <c r="BM366" s="11"/>
      <c r="BN366" s="11"/>
    </row>
    <row r="367" spans="1:66" s="1" customFormat="1" x14ac:dyDescent="0.3">
      <c r="A367" s="11"/>
      <c r="B367" s="1" t="e">
        <f t="shared" si="76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118"/>
      <c r="N367" s="5"/>
      <c r="O367" s="5"/>
      <c r="P367" s="5"/>
      <c r="Q367" s="5"/>
      <c r="R367" s="5"/>
      <c r="S367" s="5"/>
      <c r="T367" s="5"/>
      <c r="U367" s="5"/>
      <c r="V367" s="1" t="str">
        <f t="shared" si="83"/>
        <v/>
      </c>
      <c r="W367" s="1" t="str">
        <f t="shared" si="84"/>
        <v/>
      </c>
      <c r="X367" s="1" t="str">
        <f t="shared" si="84"/>
        <v/>
      </c>
      <c r="Y367" s="1" t="str">
        <f t="shared" si="84"/>
        <v/>
      </c>
      <c r="Z367" s="1" t="e">
        <f t="shared" si="85"/>
        <v>#N/A</v>
      </c>
      <c r="AA367" s="3"/>
      <c r="AB367" s="13" t="e">
        <f t="shared" si="77"/>
        <v>#N/A</v>
      </c>
      <c r="AC367" s="13" t="e">
        <f t="shared" si="78"/>
        <v>#N/A</v>
      </c>
      <c r="AD367" s="13" t="e">
        <f t="shared" si="79"/>
        <v>#N/A</v>
      </c>
      <c r="AE367" s="13" t="e">
        <f t="shared" si="80"/>
        <v>#N/A</v>
      </c>
      <c r="AF367" s="13" t="e">
        <f t="shared" si="81"/>
        <v>#N/A</v>
      </c>
      <c r="AG367" s="13" t="e">
        <f t="shared" si="82"/>
        <v>#N/A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T367" s="107"/>
      <c r="BA367" s="11"/>
      <c r="BB367" s="11"/>
      <c r="BC367" s="11"/>
      <c r="BD367" s="11"/>
      <c r="BE367" s="11"/>
      <c r="BH367" s="11"/>
      <c r="BI367" s="11"/>
      <c r="BJ367" s="11"/>
      <c r="BK367" s="11"/>
      <c r="BL367" s="11"/>
      <c r="BM367" s="11"/>
      <c r="BN367" s="11"/>
    </row>
    <row r="368" spans="1:66" s="1" customFormat="1" x14ac:dyDescent="0.3">
      <c r="A368" s="11"/>
      <c r="B368" s="1" t="e">
        <f t="shared" si="76"/>
        <v>#N/A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118"/>
      <c r="N368" s="5"/>
      <c r="O368" s="5"/>
      <c r="P368" s="5"/>
      <c r="Q368" s="5"/>
      <c r="R368" s="5"/>
      <c r="S368" s="5"/>
      <c r="T368" s="5"/>
      <c r="U368" s="5"/>
      <c r="V368" s="1" t="str">
        <f t="shared" si="83"/>
        <v/>
      </c>
      <c r="W368" s="1" t="str">
        <f t="shared" si="84"/>
        <v/>
      </c>
      <c r="X368" s="1" t="str">
        <f t="shared" si="84"/>
        <v/>
      </c>
      <c r="Y368" s="1" t="str">
        <f t="shared" si="84"/>
        <v/>
      </c>
      <c r="Z368" s="1" t="e">
        <f t="shared" si="85"/>
        <v>#N/A</v>
      </c>
      <c r="AA368" s="3"/>
      <c r="AB368" s="13" t="e">
        <f t="shared" si="77"/>
        <v>#N/A</v>
      </c>
      <c r="AC368" s="13" t="e">
        <f t="shared" si="78"/>
        <v>#N/A</v>
      </c>
      <c r="AD368" s="13" t="e">
        <f t="shared" si="79"/>
        <v>#N/A</v>
      </c>
      <c r="AE368" s="13" t="e">
        <f t="shared" si="80"/>
        <v>#N/A</v>
      </c>
      <c r="AF368" s="13" t="e">
        <f t="shared" si="81"/>
        <v>#N/A</v>
      </c>
      <c r="AG368" s="13" t="e">
        <f t="shared" si="82"/>
        <v>#N/A</v>
      </c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T368" s="107"/>
      <c r="BA368" s="11"/>
      <c r="BB368" s="11"/>
      <c r="BC368" s="11"/>
      <c r="BD368" s="11"/>
      <c r="BE368" s="11"/>
      <c r="BH368" s="11"/>
      <c r="BI368" s="11"/>
      <c r="BJ368" s="11"/>
      <c r="BK368" s="11"/>
      <c r="BL368" s="11"/>
      <c r="BM368" s="11"/>
      <c r="BN368" s="11"/>
    </row>
    <row r="369" spans="1:66" s="1" customFormat="1" x14ac:dyDescent="0.3">
      <c r="A369" s="11"/>
      <c r="B369" s="1" t="e">
        <f t="shared" si="76"/>
        <v>#N/A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118"/>
      <c r="N369" s="5"/>
      <c r="O369" s="5"/>
      <c r="P369" s="5"/>
      <c r="Q369" s="5"/>
      <c r="R369" s="5"/>
      <c r="S369" s="5"/>
      <c r="T369" s="5"/>
      <c r="U369" s="5"/>
      <c r="V369" s="1" t="str">
        <f t="shared" si="83"/>
        <v/>
      </c>
      <c r="W369" s="1" t="str">
        <f t="shared" si="84"/>
        <v/>
      </c>
      <c r="X369" s="1" t="str">
        <f t="shared" si="84"/>
        <v/>
      </c>
      <c r="Y369" s="1" t="str">
        <f t="shared" si="84"/>
        <v/>
      </c>
      <c r="Z369" s="1" t="e">
        <f t="shared" si="85"/>
        <v>#N/A</v>
      </c>
      <c r="AA369" s="3"/>
      <c r="AB369" s="13" t="e">
        <f t="shared" si="77"/>
        <v>#N/A</v>
      </c>
      <c r="AC369" s="13" t="e">
        <f t="shared" si="78"/>
        <v>#N/A</v>
      </c>
      <c r="AD369" s="13" t="e">
        <f t="shared" si="79"/>
        <v>#N/A</v>
      </c>
      <c r="AE369" s="13" t="e">
        <f t="shared" si="80"/>
        <v>#N/A</v>
      </c>
      <c r="AF369" s="13" t="e">
        <f t="shared" si="81"/>
        <v>#N/A</v>
      </c>
      <c r="AG369" s="13" t="e">
        <f t="shared" si="82"/>
        <v>#N/A</v>
      </c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T369" s="107"/>
      <c r="BA369" s="11"/>
      <c r="BB369" s="11"/>
      <c r="BC369" s="11"/>
      <c r="BD369" s="11"/>
      <c r="BE369" s="11"/>
      <c r="BH369" s="11"/>
      <c r="BI369" s="11"/>
      <c r="BJ369" s="11"/>
      <c r="BK369" s="11"/>
      <c r="BL369" s="11"/>
      <c r="BM369" s="11"/>
      <c r="BN369" s="11"/>
    </row>
    <row r="370" spans="1:66" s="1" customFormat="1" x14ac:dyDescent="0.3">
      <c r="A370" s="11"/>
      <c r="B370" s="1" t="e">
        <f t="shared" si="76"/>
        <v>#N/A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118"/>
      <c r="N370" s="5"/>
      <c r="O370" s="5"/>
      <c r="P370" s="5"/>
      <c r="Q370" s="5"/>
      <c r="R370" s="5"/>
      <c r="S370" s="5"/>
      <c r="T370" s="5"/>
      <c r="U370" s="5"/>
      <c r="V370" s="1" t="str">
        <f t="shared" si="83"/>
        <v/>
      </c>
      <c r="W370" s="1" t="str">
        <f t="shared" si="84"/>
        <v/>
      </c>
      <c r="X370" s="1" t="str">
        <f t="shared" si="84"/>
        <v/>
      </c>
      <c r="Y370" s="1" t="str">
        <f t="shared" si="84"/>
        <v/>
      </c>
      <c r="Z370" s="1" t="e">
        <f t="shared" si="85"/>
        <v>#N/A</v>
      </c>
      <c r="AA370" s="3"/>
      <c r="AB370" s="13" t="e">
        <f t="shared" si="77"/>
        <v>#N/A</v>
      </c>
      <c r="AC370" s="13" t="e">
        <f t="shared" si="78"/>
        <v>#N/A</v>
      </c>
      <c r="AD370" s="13" t="e">
        <f t="shared" si="79"/>
        <v>#N/A</v>
      </c>
      <c r="AE370" s="13" t="e">
        <f t="shared" si="80"/>
        <v>#N/A</v>
      </c>
      <c r="AF370" s="13" t="e">
        <f t="shared" si="81"/>
        <v>#N/A</v>
      </c>
      <c r="AG370" s="13" t="e">
        <f t="shared" si="82"/>
        <v>#N/A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T370" s="107"/>
      <c r="BA370" s="11"/>
      <c r="BB370" s="11"/>
      <c r="BC370" s="11"/>
      <c r="BD370" s="11"/>
      <c r="BE370" s="11"/>
      <c r="BH370" s="11"/>
      <c r="BI370" s="11"/>
      <c r="BJ370" s="11"/>
      <c r="BK370" s="11"/>
      <c r="BL370" s="11"/>
      <c r="BM370" s="11"/>
      <c r="BN370" s="11"/>
    </row>
    <row r="371" spans="1:66" s="1" customFormat="1" x14ac:dyDescent="0.3">
      <c r="A371" s="11"/>
      <c r="B371" s="1" t="e">
        <f t="shared" si="76"/>
        <v>#N/A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118"/>
      <c r="N371" s="5"/>
      <c r="O371" s="5"/>
      <c r="P371" s="5"/>
      <c r="Q371" s="5"/>
      <c r="R371" s="5"/>
      <c r="S371" s="5"/>
      <c r="T371" s="5"/>
      <c r="U371" s="5"/>
      <c r="V371" s="1" t="str">
        <f t="shared" si="83"/>
        <v/>
      </c>
      <c r="W371" s="1" t="str">
        <f t="shared" si="84"/>
        <v/>
      </c>
      <c r="X371" s="1" t="str">
        <f t="shared" si="84"/>
        <v/>
      </c>
      <c r="Y371" s="1" t="str">
        <f t="shared" si="84"/>
        <v/>
      </c>
      <c r="Z371" s="1" t="e">
        <f t="shared" si="85"/>
        <v>#N/A</v>
      </c>
      <c r="AA371" s="3"/>
      <c r="AB371" s="13" t="e">
        <f t="shared" si="77"/>
        <v>#N/A</v>
      </c>
      <c r="AC371" s="13" t="e">
        <f t="shared" si="78"/>
        <v>#N/A</v>
      </c>
      <c r="AD371" s="13" t="e">
        <f t="shared" si="79"/>
        <v>#N/A</v>
      </c>
      <c r="AE371" s="13" t="e">
        <f t="shared" si="80"/>
        <v>#N/A</v>
      </c>
      <c r="AF371" s="13" t="e">
        <f t="shared" si="81"/>
        <v>#N/A</v>
      </c>
      <c r="AG371" s="13" t="e">
        <f t="shared" si="82"/>
        <v>#N/A</v>
      </c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T371" s="107"/>
      <c r="BA371" s="11"/>
      <c r="BB371" s="11"/>
      <c r="BC371" s="11"/>
      <c r="BD371" s="11"/>
      <c r="BE371" s="11"/>
      <c r="BH371" s="11"/>
      <c r="BI371" s="11"/>
      <c r="BJ371" s="11"/>
      <c r="BK371" s="11"/>
      <c r="BL371" s="11"/>
      <c r="BM371" s="11"/>
      <c r="BN371" s="11"/>
    </row>
    <row r="372" spans="1:66" s="1" customFormat="1" x14ac:dyDescent="0.3">
      <c r="A372" s="11"/>
      <c r="B372" s="1" t="e">
        <f t="shared" si="76"/>
        <v>#N/A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118"/>
      <c r="N372" s="5"/>
      <c r="O372" s="5"/>
      <c r="P372" s="5"/>
      <c r="Q372" s="5"/>
      <c r="R372" s="5"/>
      <c r="S372" s="5"/>
      <c r="T372" s="5"/>
      <c r="U372" s="5"/>
      <c r="V372" s="1" t="str">
        <f t="shared" si="83"/>
        <v/>
      </c>
      <c r="W372" s="1" t="str">
        <f t="shared" si="84"/>
        <v/>
      </c>
      <c r="X372" s="1" t="str">
        <f t="shared" si="84"/>
        <v/>
      </c>
      <c r="Y372" s="1" t="str">
        <f t="shared" si="84"/>
        <v/>
      </c>
      <c r="Z372" s="1" t="e">
        <f t="shared" si="85"/>
        <v>#N/A</v>
      </c>
      <c r="AA372" s="3"/>
      <c r="AB372" s="13" t="e">
        <f t="shared" si="77"/>
        <v>#N/A</v>
      </c>
      <c r="AC372" s="13" t="e">
        <f t="shared" si="78"/>
        <v>#N/A</v>
      </c>
      <c r="AD372" s="13" t="e">
        <f t="shared" si="79"/>
        <v>#N/A</v>
      </c>
      <c r="AE372" s="13" t="e">
        <f t="shared" si="80"/>
        <v>#N/A</v>
      </c>
      <c r="AF372" s="13" t="e">
        <f t="shared" si="81"/>
        <v>#N/A</v>
      </c>
      <c r="AG372" s="13" t="e">
        <f t="shared" si="82"/>
        <v>#N/A</v>
      </c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T372" s="107"/>
      <c r="BA372" s="11"/>
      <c r="BB372" s="11"/>
      <c r="BC372" s="11"/>
      <c r="BD372" s="11"/>
      <c r="BE372" s="11"/>
      <c r="BH372" s="11"/>
      <c r="BI372" s="11"/>
      <c r="BJ372" s="11"/>
      <c r="BK372" s="11"/>
      <c r="BL372" s="11"/>
      <c r="BM372" s="11"/>
      <c r="BN372" s="11"/>
    </row>
    <row r="373" spans="1:66" s="1" customFormat="1" x14ac:dyDescent="0.3">
      <c r="A373" s="11"/>
      <c r="B373" s="1" t="e">
        <f t="shared" si="76"/>
        <v>#N/A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118"/>
      <c r="N373" s="5"/>
      <c r="O373" s="5"/>
      <c r="P373" s="5"/>
      <c r="Q373" s="5"/>
      <c r="R373" s="5"/>
      <c r="S373" s="5"/>
      <c r="T373" s="5"/>
      <c r="U373" s="5"/>
      <c r="V373" s="1" t="str">
        <f t="shared" si="83"/>
        <v/>
      </c>
      <c r="W373" s="1" t="str">
        <f t="shared" si="84"/>
        <v/>
      </c>
      <c r="X373" s="1" t="str">
        <f t="shared" si="84"/>
        <v/>
      </c>
      <c r="Y373" s="1" t="str">
        <f t="shared" si="84"/>
        <v/>
      </c>
      <c r="Z373" s="1" t="e">
        <f t="shared" si="85"/>
        <v>#N/A</v>
      </c>
      <c r="AA373" s="3"/>
      <c r="AB373" s="13" t="e">
        <f t="shared" si="77"/>
        <v>#N/A</v>
      </c>
      <c r="AC373" s="13" t="e">
        <f t="shared" si="78"/>
        <v>#N/A</v>
      </c>
      <c r="AD373" s="13" t="e">
        <f t="shared" si="79"/>
        <v>#N/A</v>
      </c>
      <c r="AE373" s="13" t="e">
        <f t="shared" si="80"/>
        <v>#N/A</v>
      </c>
      <c r="AF373" s="13" t="e">
        <f t="shared" si="81"/>
        <v>#N/A</v>
      </c>
      <c r="AG373" s="13" t="e">
        <f t="shared" si="82"/>
        <v>#N/A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T373" s="107"/>
      <c r="BA373" s="11"/>
      <c r="BB373" s="11"/>
      <c r="BC373" s="11"/>
      <c r="BD373" s="11"/>
      <c r="BE373" s="11"/>
      <c r="BH373" s="11"/>
      <c r="BI373" s="11"/>
      <c r="BJ373" s="11"/>
      <c r="BK373" s="11"/>
      <c r="BL373" s="11"/>
      <c r="BM373" s="11"/>
      <c r="BN373" s="11"/>
    </row>
    <row r="374" spans="1:66" s="1" customFormat="1" x14ac:dyDescent="0.3">
      <c r="A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118"/>
      <c r="N374" s="5"/>
      <c r="O374" s="5"/>
      <c r="P374" s="5"/>
      <c r="Q374" s="5"/>
      <c r="R374" s="5"/>
      <c r="S374" s="5"/>
      <c r="T374" s="5"/>
      <c r="U374" s="5"/>
      <c r="AA374" s="3"/>
      <c r="AB374" s="13"/>
      <c r="AC374" s="13"/>
      <c r="AD374" s="13"/>
      <c r="AE374" s="13"/>
      <c r="AF374" s="13"/>
      <c r="AG374" s="13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T374" s="107"/>
      <c r="BA374" s="11"/>
      <c r="BB374" s="11"/>
      <c r="BC374" s="11"/>
      <c r="BD374" s="11"/>
      <c r="BE374" s="11"/>
      <c r="BH374" s="11"/>
      <c r="BI374" s="11"/>
      <c r="BJ374" s="11"/>
      <c r="BK374" s="11"/>
      <c r="BL374" s="11"/>
      <c r="BM374" s="11"/>
      <c r="BN374" s="11"/>
    </row>
    <row r="375" spans="1:66" s="1" customFormat="1" x14ac:dyDescent="0.3">
      <c r="A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118"/>
      <c r="N375" s="5"/>
      <c r="O375" s="5"/>
      <c r="P375" s="5"/>
      <c r="Q375" s="5"/>
      <c r="R375" s="5"/>
      <c r="S375" s="5"/>
      <c r="T375" s="5"/>
      <c r="U375" s="5"/>
      <c r="AA375" s="3"/>
      <c r="AB375" s="13"/>
      <c r="AC375" s="13"/>
      <c r="AD375" s="13"/>
      <c r="AE375" s="13"/>
      <c r="AF375" s="13"/>
      <c r="AG375" s="13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T375" s="107"/>
      <c r="BA375" s="11"/>
      <c r="BB375" s="11"/>
      <c r="BC375" s="11"/>
      <c r="BD375" s="11"/>
      <c r="BE375" s="11"/>
      <c r="BH375" s="11"/>
      <c r="BI375" s="11"/>
      <c r="BJ375" s="11"/>
      <c r="BK375" s="11"/>
      <c r="BL375" s="11"/>
      <c r="BM375" s="11"/>
      <c r="BN375" s="11"/>
    </row>
    <row r="376" spans="1:66" s="1" customFormat="1" x14ac:dyDescent="0.3">
      <c r="A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118"/>
      <c r="N376" s="5"/>
      <c r="O376" s="5"/>
      <c r="P376" s="5"/>
      <c r="Q376" s="5"/>
      <c r="R376" s="5"/>
      <c r="S376" s="5"/>
      <c r="T376" s="5"/>
      <c r="U376" s="5"/>
      <c r="AA376" s="3"/>
      <c r="AB376" s="13"/>
      <c r="AC376" s="13"/>
      <c r="AD376" s="13"/>
      <c r="AE376" s="13"/>
      <c r="AF376" s="13"/>
      <c r="AG376" s="13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T376" s="107"/>
      <c r="BA376" s="11"/>
      <c r="BB376" s="11"/>
      <c r="BC376" s="11"/>
      <c r="BD376" s="11"/>
      <c r="BE376" s="11"/>
      <c r="BH376" s="11"/>
      <c r="BI376" s="11"/>
      <c r="BJ376" s="11"/>
      <c r="BK376" s="11"/>
      <c r="BL376" s="11"/>
      <c r="BM376" s="11"/>
      <c r="BN376" s="11"/>
    </row>
    <row r="377" spans="1:66" s="1" customFormat="1" x14ac:dyDescent="0.3">
      <c r="A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118"/>
      <c r="N377" s="5"/>
      <c r="O377" s="5"/>
      <c r="P377" s="5"/>
      <c r="Q377" s="5"/>
      <c r="R377" s="5"/>
      <c r="S377" s="5"/>
      <c r="T377" s="5"/>
      <c r="U377" s="5"/>
      <c r="AA377" s="3"/>
      <c r="AB377" s="13"/>
      <c r="AC377" s="13"/>
      <c r="AD377" s="13"/>
      <c r="AE377" s="13"/>
      <c r="AF377" s="13"/>
      <c r="AG377" s="13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T377" s="107"/>
      <c r="BA377" s="11"/>
      <c r="BB377" s="11"/>
      <c r="BC377" s="11"/>
      <c r="BD377" s="11"/>
      <c r="BE377" s="11"/>
      <c r="BH377" s="11"/>
      <c r="BI377" s="11"/>
      <c r="BJ377" s="11"/>
      <c r="BK377" s="11"/>
      <c r="BL377" s="11"/>
      <c r="BM377" s="11"/>
      <c r="BN377" s="11"/>
    </row>
    <row r="378" spans="1:66" s="1" customFormat="1" x14ac:dyDescent="0.3">
      <c r="A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118"/>
      <c r="N378" s="5"/>
      <c r="O378" s="5"/>
      <c r="P378" s="5"/>
      <c r="Q378" s="5"/>
      <c r="R378" s="5"/>
      <c r="S378" s="5"/>
      <c r="T378" s="5"/>
      <c r="U378" s="5"/>
      <c r="AA378" s="3"/>
      <c r="AB378" s="13"/>
      <c r="AC378" s="13"/>
      <c r="AD378" s="13"/>
      <c r="AE378" s="13"/>
      <c r="AF378" s="13"/>
      <c r="AG378" s="13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T378" s="107"/>
      <c r="BA378" s="11"/>
      <c r="BB378" s="11"/>
      <c r="BC378" s="11"/>
      <c r="BD378" s="11"/>
      <c r="BE378" s="11"/>
      <c r="BH378" s="11"/>
      <c r="BI378" s="11"/>
      <c r="BJ378" s="11"/>
      <c r="BK378" s="11"/>
      <c r="BL378" s="11"/>
      <c r="BM378" s="11"/>
      <c r="BN378" s="11"/>
    </row>
    <row r="379" spans="1:66" s="1" customFormat="1" x14ac:dyDescent="0.3">
      <c r="A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118"/>
      <c r="N379" s="5"/>
      <c r="O379" s="5"/>
      <c r="P379" s="5"/>
      <c r="Q379" s="5"/>
      <c r="R379" s="5"/>
      <c r="S379" s="5"/>
      <c r="T379" s="5"/>
      <c r="U379" s="5"/>
      <c r="AA379" s="3"/>
      <c r="AB379" s="13"/>
      <c r="AC379" s="13"/>
      <c r="AD379" s="13"/>
      <c r="AE379" s="13"/>
      <c r="AF379" s="13"/>
      <c r="AG379" s="13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T379" s="107"/>
      <c r="BA379" s="11"/>
      <c r="BB379" s="11"/>
      <c r="BC379" s="11"/>
      <c r="BD379" s="11"/>
      <c r="BE379" s="11"/>
      <c r="BH379" s="11"/>
      <c r="BI379" s="11"/>
      <c r="BJ379" s="11"/>
      <c r="BK379" s="11"/>
      <c r="BL379" s="11"/>
      <c r="BM379" s="11"/>
      <c r="BN379" s="11"/>
    </row>
    <row r="380" spans="1:66" s="1" customFormat="1" x14ac:dyDescent="0.3">
      <c r="A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118"/>
      <c r="N380" s="5"/>
      <c r="O380" s="5"/>
      <c r="P380" s="5"/>
      <c r="Q380" s="5"/>
      <c r="R380" s="5"/>
      <c r="S380" s="5"/>
      <c r="T380" s="5"/>
      <c r="U380" s="5"/>
      <c r="AA380" s="3"/>
      <c r="AB380" s="13"/>
      <c r="AC380" s="13"/>
      <c r="AD380" s="13"/>
      <c r="AE380" s="13"/>
      <c r="AF380" s="13"/>
      <c r="AG380" s="13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T380" s="107"/>
      <c r="BA380" s="11"/>
      <c r="BB380" s="11"/>
      <c r="BC380" s="11"/>
      <c r="BD380" s="11"/>
      <c r="BE380" s="11"/>
      <c r="BH380" s="11"/>
      <c r="BI380" s="11"/>
      <c r="BJ380" s="11"/>
      <c r="BK380" s="11"/>
      <c r="BL380" s="11"/>
      <c r="BM380" s="11"/>
      <c r="BN380" s="11"/>
    </row>
    <row r="381" spans="1:66" s="1" customFormat="1" x14ac:dyDescent="0.3">
      <c r="A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118"/>
      <c r="N381" s="5"/>
      <c r="O381" s="5"/>
      <c r="P381" s="5"/>
      <c r="Q381" s="5"/>
      <c r="R381" s="5"/>
      <c r="S381" s="5"/>
      <c r="T381" s="5"/>
      <c r="U381" s="5"/>
      <c r="AA381" s="3"/>
      <c r="AB381" s="13"/>
      <c r="AC381" s="13"/>
      <c r="AD381" s="13"/>
      <c r="AE381" s="13"/>
      <c r="AF381" s="13"/>
      <c r="AG381" s="13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T381" s="107"/>
      <c r="BA381" s="11"/>
      <c r="BB381" s="11"/>
      <c r="BC381" s="11"/>
      <c r="BD381" s="11"/>
      <c r="BE381" s="11"/>
      <c r="BH381" s="11"/>
      <c r="BI381" s="11"/>
      <c r="BJ381" s="11"/>
      <c r="BK381" s="11"/>
      <c r="BL381" s="11"/>
      <c r="BM381" s="11"/>
      <c r="BN381" s="11"/>
    </row>
    <row r="382" spans="1:66" s="1" customFormat="1" x14ac:dyDescent="0.3">
      <c r="A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118"/>
      <c r="N382" s="5"/>
      <c r="O382" s="5"/>
      <c r="P382" s="5"/>
      <c r="Q382" s="5"/>
      <c r="R382" s="5"/>
      <c r="S382" s="5"/>
      <c r="T382" s="5"/>
      <c r="U382" s="5"/>
      <c r="AA382" s="3"/>
      <c r="AB382" s="13"/>
      <c r="AC382" s="13"/>
      <c r="AD382" s="13"/>
      <c r="AE382" s="13"/>
      <c r="AF382" s="13"/>
      <c r="AG382" s="13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T382" s="107"/>
      <c r="BA382" s="11"/>
      <c r="BB382" s="11"/>
      <c r="BC382" s="11"/>
      <c r="BD382" s="11"/>
      <c r="BE382" s="11"/>
      <c r="BH382" s="11"/>
      <c r="BI382" s="11"/>
      <c r="BJ382" s="11"/>
      <c r="BK382" s="11"/>
      <c r="BL382" s="11"/>
      <c r="BM382" s="11"/>
      <c r="BN382" s="11"/>
    </row>
    <row r="383" spans="1:66" s="1" customFormat="1" x14ac:dyDescent="0.3">
      <c r="A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118"/>
      <c r="N383" s="5"/>
      <c r="O383" s="5"/>
      <c r="P383" s="5"/>
      <c r="Q383" s="5"/>
      <c r="R383" s="5"/>
      <c r="S383" s="5"/>
      <c r="T383" s="5"/>
      <c r="U383" s="5"/>
      <c r="AA383" s="3"/>
      <c r="AB383" s="13"/>
      <c r="AC383" s="13"/>
      <c r="AD383" s="13"/>
      <c r="AE383" s="13"/>
      <c r="AF383" s="13"/>
      <c r="AG383" s="13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T383" s="107"/>
      <c r="BA383" s="11"/>
      <c r="BB383" s="11"/>
      <c r="BC383" s="11"/>
      <c r="BD383" s="11"/>
      <c r="BE383" s="11"/>
      <c r="BH383" s="11"/>
      <c r="BI383" s="11"/>
      <c r="BJ383" s="11"/>
      <c r="BK383" s="11"/>
      <c r="BL383" s="11"/>
      <c r="BM383" s="11"/>
      <c r="BN383" s="11"/>
    </row>
    <row r="384" spans="1:66" s="1" customFormat="1" x14ac:dyDescent="0.3">
      <c r="A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118"/>
      <c r="N384" s="5"/>
      <c r="O384" s="5"/>
      <c r="P384" s="5"/>
      <c r="Q384" s="5"/>
      <c r="R384" s="5"/>
      <c r="S384" s="5"/>
      <c r="T384" s="5"/>
      <c r="U384" s="5"/>
      <c r="AA384" s="3"/>
      <c r="AB384" s="13"/>
      <c r="AC384" s="13"/>
      <c r="AD384" s="13"/>
      <c r="AE384" s="13"/>
      <c r="AF384" s="13"/>
      <c r="AG384" s="13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T384" s="107"/>
      <c r="BA384" s="11"/>
      <c r="BB384" s="11"/>
      <c r="BC384" s="11"/>
      <c r="BD384" s="11"/>
      <c r="BE384" s="11"/>
      <c r="BH384" s="11"/>
      <c r="BI384" s="11"/>
      <c r="BJ384" s="11"/>
      <c r="BK384" s="11"/>
      <c r="BL384" s="11"/>
      <c r="BM384" s="11"/>
      <c r="BN384" s="11"/>
    </row>
    <row r="385" spans="1:66" s="1" customFormat="1" x14ac:dyDescent="0.3">
      <c r="A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118"/>
      <c r="N385" s="5"/>
      <c r="O385" s="5"/>
      <c r="P385" s="5"/>
      <c r="Q385" s="5"/>
      <c r="R385" s="5"/>
      <c r="S385" s="5"/>
      <c r="T385" s="5"/>
      <c r="U385" s="5"/>
      <c r="AA385" s="3"/>
      <c r="AB385" s="13"/>
      <c r="AC385" s="13"/>
      <c r="AD385" s="13"/>
      <c r="AE385" s="13"/>
      <c r="AF385" s="13"/>
      <c r="AG385" s="13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T385" s="107"/>
      <c r="BA385" s="11"/>
      <c r="BB385" s="11"/>
      <c r="BC385" s="11"/>
      <c r="BD385" s="11"/>
      <c r="BE385" s="11"/>
      <c r="BH385" s="11"/>
      <c r="BI385" s="11"/>
      <c r="BJ385" s="11"/>
      <c r="BK385" s="11"/>
      <c r="BL385" s="11"/>
      <c r="BM385" s="11"/>
      <c r="BN385" s="11"/>
    </row>
    <row r="386" spans="1:66" s="1" customFormat="1" x14ac:dyDescent="0.3">
      <c r="A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118"/>
      <c r="N386" s="5"/>
      <c r="O386" s="5"/>
      <c r="P386" s="5"/>
      <c r="Q386" s="5"/>
      <c r="R386" s="5"/>
      <c r="S386" s="5"/>
      <c r="T386" s="5"/>
      <c r="U386" s="5"/>
      <c r="AA386" s="3"/>
      <c r="AB386" s="13"/>
      <c r="AC386" s="13"/>
      <c r="AD386" s="13"/>
      <c r="AE386" s="13"/>
      <c r="AF386" s="13"/>
      <c r="AG386" s="13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T386" s="107"/>
      <c r="BA386" s="11"/>
      <c r="BB386" s="11"/>
      <c r="BC386" s="11"/>
      <c r="BD386" s="11"/>
      <c r="BE386" s="11"/>
      <c r="BH386" s="11"/>
      <c r="BI386" s="11"/>
      <c r="BJ386" s="11"/>
      <c r="BK386" s="11"/>
      <c r="BL386" s="11"/>
      <c r="BM386" s="11"/>
      <c r="BN386" s="11"/>
    </row>
    <row r="387" spans="1:66" s="1" customFormat="1" x14ac:dyDescent="0.3">
      <c r="A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118"/>
      <c r="N387" s="5"/>
      <c r="O387" s="5"/>
      <c r="P387" s="5"/>
      <c r="Q387" s="5"/>
      <c r="R387" s="5"/>
      <c r="S387" s="5"/>
      <c r="T387" s="5"/>
      <c r="U387" s="5"/>
      <c r="AA387" s="3"/>
      <c r="AB387" s="13"/>
      <c r="AC387" s="13"/>
      <c r="AD387" s="13"/>
      <c r="AE387" s="13"/>
      <c r="AF387" s="13"/>
      <c r="AG387" s="13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T387" s="107"/>
      <c r="BA387" s="11"/>
      <c r="BB387" s="11"/>
      <c r="BC387" s="11"/>
      <c r="BD387" s="11"/>
      <c r="BE387" s="11"/>
      <c r="BH387" s="11"/>
      <c r="BI387" s="11"/>
      <c r="BJ387" s="11"/>
      <c r="BK387" s="11"/>
      <c r="BL387" s="11"/>
      <c r="BM387" s="11"/>
      <c r="BN387" s="11"/>
    </row>
    <row r="388" spans="1:66" s="1" customFormat="1" x14ac:dyDescent="0.3">
      <c r="A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118"/>
      <c r="N388" s="5"/>
      <c r="O388" s="5"/>
      <c r="P388" s="5"/>
      <c r="Q388" s="5"/>
      <c r="R388" s="5"/>
      <c r="S388" s="5"/>
      <c r="T388" s="5"/>
      <c r="U388" s="5"/>
      <c r="AA388" s="3"/>
      <c r="AB388" s="13"/>
      <c r="AC388" s="13"/>
      <c r="AD388" s="13"/>
      <c r="AE388" s="13"/>
      <c r="AF388" s="13"/>
      <c r="AG388" s="13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T388" s="107"/>
      <c r="BA388" s="11"/>
      <c r="BB388" s="11"/>
      <c r="BC388" s="11"/>
      <c r="BD388" s="11"/>
      <c r="BE388" s="11"/>
      <c r="BH388" s="11"/>
      <c r="BI388" s="11"/>
      <c r="BJ388" s="11"/>
      <c r="BK388" s="11"/>
      <c r="BL388" s="11"/>
      <c r="BM388" s="11"/>
      <c r="BN388" s="11"/>
    </row>
    <row r="389" spans="1:66" s="1" customFormat="1" x14ac:dyDescent="0.3">
      <c r="A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118"/>
      <c r="N389" s="5"/>
      <c r="O389" s="5"/>
      <c r="P389" s="5"/>
      <c r="Q389" s="5"/>
      <c r="R389" s="5"/>
      <c r="S389" s="5"/>
      <c r="T389" s="5"/>
      <c r="U389" s="5"/>
      <c r="AA389" s="3"/>
      <c r="AB389" s="13"/>
      <c r="AC389" s="13"/>
      <c r="AD389" s="13"/>
      <c r="AE389" s="13"/>
      <c r="AF389" s="13"/>
      <c r="AG389" s="13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T389" s="107"/>
      <c r="BA389" s="11"/>
      <c r="BB389" s="11"/>
      <c r="BC389" s="11"/>
      <c r="BD389" s="11"/>
      <c r="BE389" s="11"/>
      <c r="BH389" s="11"/>
      <c r="BI389" s="11"/>
      <c r="BJ389" s="11"/>
      <c r="BK389" s="11"/>
      <c r="BL389" s="11"/>
      <c r="BM389" s="11"/>
      <c r="BN389" s="11"/>
    </row>
    <row r="390" spans="1:66" s="1" customFormat="1" x14ac:dyDescent="0.3">
      <c r="A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118"/>
      <c r="N390" s="5"/>
      <c r="O390" s="5"/>
      <c r="P390" s="5"/>
      <c r="Q390" s="5"/>
      <c r="R390" s="5"/>
      <c r="S390" s="5"/>
      <c r="T390" s="5"/>
      <c r="U390" s="5"/>
      <c r="AA390" s="3"/>
      <c r="AB390" s="13"/>
      <c r="AC390" s="13"/>
      <c r="AD390" s="13"/>
      <c r="AE390" s="13"/>
      <c r="AF390" s="13"/>
      <c r="AG390" s="13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T390" s="107"/>
      <c r="BA390" s="11"/>
      <c r="BB390" s="11"/>
      <c r="BC390" s="11"/>
      <c r="BD390" s="11"/>
      <c r="BE390" s="11"/>
      <c r="BH390" s="11"/>
      <c r="BI390" s="11"/>
      <c r="BJ390" s="11"/>
      <c r="BK390" s="11"/>
      <c r="BL390" s="11"/>
      <c r="BM390" s="11"/>
      <c r="BN390" s="11"/>
    </row>
    <row r="391" spans="1:66" s="1" customFormat="1" x14ac:dyDescent="0.3">
      <c r="A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118"/>
      <c r="N391" s="5"/>
      <c r="O391" s="5"/>
      <c r="P391" s="5"/>
      <c r="Q391" s="5"/>
      <c r="R391" s="5"/>
      <c r="S391" s="5"/>
      <c r="T391" s="5"/>
      <c r="U391" s="5"/>
      <c r="AA391" s="3"/>
      <c r="AB391" s="13"/>
      <c r="AC391" s="13"/>
      <c r="AD391" s="13"/>
      <c r="AE391" s="13"/>
      <c r="AF391" s="13"/>
      <c r="AG391" s="13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T391" s="107"/>
      <c r="BA391" s="11"/>
      <c r="BB391" s="11"/>
      <c r="BC391" s="11"/>
      <c r="BD391" s="11"/>
      <c r="BE391" s="11"/>
      <c r="BH391" s="11"/>
      <c r="BI391" s="11"/>
      <c r="BJ391" s="11"/>
      <c r="BK391" s="11"/>
      <c r="BL391" s="11"/>
      <c r="BM391" s="11"/>
      <c r="BN391" s="11"/>
    </row>
    <row r="392" spans="1:66" s="1" customFormat="1" x14ac:dyDescent="0.3">
      <c r="A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118"/>
      <c r="N392" s="5"/>
      <c r="O392" s="5"/>
      <c r="P392" s="5"/>
      <c r="Q392" s="5"/>
      <c r="R392" s="5"/>
      <c r="S392" s="5"/>
      <c r="T392" s="5"/>
      <c r="U392" s="5"/>
      <c r="AA392" s="3"/>
      <c r="AB392" s="13"/>
      <c r="AC392" s="13"/>
      <c r="AD392" s="13"/>
      <c r="AE392" s="13"/>
      <c r="AF392" s="13"/>
      <c r="AG392" s="13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T392" s="107"/>
      <c r="BA392" s="11"/>
      <c r="BB392" s="11"/>
      <c r="BC392" s="11"/>
      <c r="BD392" s="11"/>
      <c r="BE392" s="11"/>
      <c r="BH392" s="11"/>
      <c r="BI392" s="11"/>
      <c r="BJ392" s="11"/>
      <c r="BK392" s="11"/>
      <c r="BL392" s="11"/>
      <c r="BM392" s="11"/>
      <c r="BN392" s="11"/>
    </row>
    <row r="393" spans="1:66" s="1" customFormat="1" x14ac:dyDescent="0.3">
      <c r="A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118"/>
      <c r="N393" s="5"/>
      <c r="O393" s="5"/>
      <c r="P393" s="5"/>
      <c r="Q393" s="5"/>
      <c r="R393" s="5"/>
      <c r="S393" s="5"/>
      <c r="T393" s="5"/>
      <c r="U393" s="5"/>
      <c r="AA393" s="3"/>
      <c r="AB393" s="13"/>
      <c r="AC393" s="13"/>
      <c r="AD393" s="13"/>
      <c r="AE393" s="13"/>
      <c r="AF393" s="13"/>
      <c r="AG393" s="13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T393" s="107"/>
      <c r="BA393" s="11"/>
      <c r="BB393" s="11"/>
      <c r="BC393" s="11"/>
      <c r="BD393" s="11"/>
      <c r="BE393" s="11"/>
      <c r="BH393" s="11"/>
      <c r="BI393" s="11"/>
      <c r="BJ393" s="11"/>
      <c r="BK393" s="11"/>
      <c r="BL393" s="11"/>
      <c r="BM393" s="11"/>
      <c r="BN393" s="11"/>
    </row>
    <row r="394" spans="1:66" s="1" customFormat="1" x14ac:dyDescent="0.3">
      <c r="A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118"/>
      <c r="N394" s="5"/>
      <c r="O394" s="5"/>
      <c r="P394" s="5"/>
      <c r="Q394" s="5"/>
      <c r="R394" s="5"/>
      <c r="S394" s="5"/>
      <c r="T394" s="5"/>
      <c r="U394" s="5"/>
      <c r="AA394" s="3"/>
      <c r="AB394" s="13"/>
      <c r="AC394" s="13"/>
      <c r="AD394" s="13"/>
      <c r="AE394" s="13"/>
      <c r="AF394" s="13"/>
      <c r="AG394" s="13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T394" s="107"/>
      <c r="BA394" s="11"/>
      <c r="BB394" s="11"/>
      <c r="BC394" s="11"/>
      <c r="BD394" s="11"/>
      <c r="BE394" s="11"/>
      <c r="BH394" s="11"/>
      <c r="BI394" s="11"/>
      <c r="BJ394" s="11"/>
      <c r="BK394" s="11"/>
      <c r="BL394" s="11"/>
      <c r="BM394" s="11"/>
      <c r="BN394" s="11"/>
    </row>
    <row r="395" spans="1:66" s="1" customFormat="1" x14ac:dyDescent="0.3">
      <c r="A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118"/>
      <c r="N395" s="5"/>
      <c r="O395" s="5"/>
      <c r="P395" s="5"/>
      <c r="Q395" s="5"/>
      <c r="R395" s="5"/>
      <c r="S395" s="5"/>
      <c r="T395" s="5"/>
      <c r="U395" s="5"/>
      <c r="AA395" s="3"/>
      <c r="AB395" s="13"/>
      <c r="AC395" s="13"/>
      <c r="AD395" s="13"/>
      <c r="AE395" s="13"/>
      <c r="AF395" s="13"/>
      <c r="AG395" s="13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T395" s="107"/>
      <c r="BA395" s="11"/>
      <c r="BB395" s="11"/>
      <c r="BC395" s="11"/>
      <c r="BD395" s="11"/>
      <c r="BE395" s="11"/>
      <c r="BH395" s="11"/>
      <c r="BI395" s="11"/>
      <c r="BJ395" s="11"/>
      <c r="BK395" s="11"/>
      <c r="BL395" s="11"/>
      <c r="BM395" s="11"/>
      <c r="BN395" s="11"/>
    </row>
    <row r="396" spans="1:66" s="1" customFormat="1" x14ac:dyDescent="0.3">
      <c r="A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118"/>
      <c r="N396" s="5"/>
      <c r="O396" s="5"/>
      <c r="P396" s="5"/>
      <c r="Q396" s="5"/>
      <c r="R396" s="5"/>
      <c r="S396" s="5"/>
      <c r="T396" s="5"/>
      <c r="U396" s="5"/>
      <c r="AA396" s="3"/>
      <c r="AB396" s="13"/>
      <c r="AC396" s="13"/>
      <c r="AD396" s="13"/>
      <c r="AE396" s="13"/>
      <c r="AF396" s="13"/>
      <c r="AG396" s="13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T396" s="107"/>
      <c r="BA396" s="11"/>
      <c r="BB396" s="11"/>
      <c r="BC396" s="11"/>
      <c r="BD396" s="11"/>
      <c r="BE396" s="11"/>
      <c r="BH396" s="11"/>
      <c r="BI396" s="11"/>
      <c r="BJ396" s="11"/>
      <c r="BK396" s="11"/>
      <c r="BL396" s="11"/>
      <c r="BM396" s="11"/>
      <c r="BN396" s="11"/>
    </row>
    <row r="397" spans="1:66" s="1" customFormat="1" x14ac:dyDescent="0.3">
      <c r="A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118"/>
      <c r="N397" s="5"/>
      <c r="O397" s="5"/>
      <c r="P397" s="5"/>
      <c r="Q397" s="5"/>
      <c r="R397" s="5"/>
      <c r="S397" s="5"/>
      <c r="T397" s="5"/>
      <c r="U397" s="5"/>
      <c r="AA397" s="3"/>
      <c r="AB397" s="13"/>
      <c r="AC397" s="13"/>
      <c r="AD397" s="13"/>
      <c r="AE397" s="13"/>
      <c r="AF397" s="13"/>
      <c r="AG397" s="13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T397" s="107"/>
      <c r="BA397" s="11"/>
      <c r="BB397" s="11"/>
      <c r="BC397" s="11"/>
      <c r="BD397" s="11"/>
      <c r="BE397" s="11"/>
      <c r="BH397" s="11"/>
      <c r="BI397" s="11"/>
      <c r="BJ397" s="11"/>
      <c r="BK397" s="11"/>
      <c r="BL397" s="11"/>
      <c r="BM397" s="11"/>
      <c r="BN397" s="11"/>
    </row>
    <row r="398" spans="1:66" s="1" customFormat="1" x14ac:dyDescent="0.3">
      <c r="A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118"/>
      <c r="N398" s="5"/>
      <c r="O398" s="5"/>
      <c r="P398" s="5"/>
      <c r="Q398" s="5"/>
      <c r="R398" s="5"/>
      <c r="S398" s="5"/>
      <c r="T398" s="5"/>
      <c r="U398" s="5"/>
      <c r="AA398" s="3"/>
      <c r="AB398" s="13"/>
      <c r="AC398" s="13"/>
      <c r="AD398" s="13"/>
      <c r="AE398" s="13"/>
      <c r="AF398" s="13"/>
      <c r="AG398" s="13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T398" s="107"/>
      <c r="BA398" s="11"/>
      <c r="BB398" s="11"/>
      <c r="BC398" s="11"/>
      <c r="BD398" s="11"/>
      <c r="BE398" s="11"/>
      <c r="BH398" s="11"/>
      <c r="BI398" s="11"/>
      <c r="BJ398" s="11"/>
      <c r="BK398" s="11"/>
      <c r="BL398" s="11"/>
      <c r="BM398" s="11"/>
      <c r="BN398" s="11"/>
    </row>
    <row r="399" spans="1:66" s="1" customFormat="1" x14ac:dyDescent="0.3">
      <c r="A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118"/>
      <c r="N399" s="5"/>
      <c r="O399" s="5"/>
      <c r="P399" s="5"/>
      <c r="Q399" s="5"/>
      <c r="R399" s="5"/>
      <c r="S399" s="5"/>
      <c r="T399" s="5"/>
      <c r="U399" s="5"/>
      <c r="AA399" s="3"/>
      <c r="AB399" s="13"/>
      <c r="AC399" s="13"/>
      <c r="AD399" s="13"/>
      <c r="AE399" s="13"/>
      <c r="AF399" s="13"/>
      <c r="AG399" s="13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T399" s="107"/>
      <c r="BA399" s="11"/>
      <c r="BB399" s="11"/>
      <c r="BC399" s="11"/>
      <c r="BD399" s="11"/>
      <c r="BE399" s="11"/>
      <c r="BH399" s="11"/>
      <c r="BI399" s="11"/>
      <c r="BJ399" s="11"/>
      <c r="BK399" s="11"/>
      <c r="BL399" s="11"/>
      <c r="BM399" s="11"/>
      <c r="BN399" s="11"/>
    </row>
    <row r="400" spans="1:66" s="1" customFormat="1" x14ac:dyDescent="0.3">
      <c r="A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118"/>
      <c r="N400" s="5"/>
      <c r="O400" s="5"/>
      <c r="P400" s="5"/>
      <c r="Q400" s="5"/>
      <c r="R400" s="5"/>
      <c r="S400" s="5"/>
      <c r="T400" s="5"/>
      <c r="U400" s="5"/>
      <c r="AA400" s="3"/>
      <c r="AB400" s="13"/>
      <c r="AC400" s="13"/>
      <c r="AD400" s="13"/>
      <c r="AE400" s="13"/>
      <c r="AF400" s="13"/>
      <c r="AG400" s="13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T400" s="107"/>
      <c r="BA400" s="11"/>
      <c r="BB400" s="11"/>
      <c r="BC400" s="11"/>
      <c r="BD400" s="11"/>
      <c r="BE400" s="11"/>
      <c r="BH400" s="11"/>
      <c r="BI400" s="11"/>
      <c r="BJ400" s="11"/>
      <c r="BK400" s="11"/>
      <c r="BL400" s="11"/>
      <c r="BM400" s="11"/>
      <c r="BN400" s="11"/>
    </row>
    <row r="401" spans="1:66" s="1" customFormat="1" x14ac:dyDescent="0.3">
      <c r="A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118"/>
      <c r="N401" s="5"/>
      <c r="O401" s="5"/>
      <c r="P401" s="5"/>
      <c r="Q401" s="5"/>
      <c r="R401" s="5"/>
      <c r="S401" s="5"/>
      <c r="T401" s="5"/>
      <c r="U401" s="5"/>
      <c r="AA401" s="3"/>
      <c r="AB401" s="13"/>
      <c r="AC401" s="13"/>
      <c r="AD401" s="13"/>
      <c r="AE401" s="13"/>
      <c r="AF401" s="13"/>
      <c r="AG401" s="13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T401" s="107"/>
      <c r="BA401" s="11"/>
      <c r="BB401" s="11"/>
      <c r="BC401" s="11"/>
      <c r="BD401" s="11"/>
      <c r="BE401" s="11"/>
      <c r="BH401" s="11"/>
      <c r="BI401" s="11"/>
      <c r="BJ401" s="11"/>
      <c r="BK401" s="11"/>
      <c r="BL401" s="11"/>
      <c r="BM401" s="11"/>
      <c r="BN401" s="11"/>
    </row>
    <row r="402" spans="1:66" s="1" customFormat="1" x14ac:dyDescent="0.3">
      <c r="A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118"/>
      <c r="N402" s="5"/>
      <c r="O402" s="5"/>
      <c r="P402" s="5"/>
      <c r="Q402" s="5"/>
      <c r="R402" s="5"/>
      <c r="S402" s="5"/>
      <c r="T402" s="5"/>
      <c r="U402" s="5"/>
      <c r="AA402" s="3"/>
      <c r="AB402" s="13"/>
      <c r="AC402" s="13"/>
      <c r="AD402" s="13"/>
      <c r="AE402" s="13"/>
      <c r="AF402" s="13"/>
      <c r="AG402" s="13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T402" s="107"/>
      <c r="BA402" s="11"/>
      <c r="BB402" s="11"/>
      <c r="BC402" s="11"/>
      <c r="BD402" s="11"/>
      <c r="BE402" s="11"/>
      <c r="BH402" s="11"/>
      <c r="BI402" s="11"/>
      <c r="BJ402" s="11"/>
      <c r="BK402" s="11"/>
      <c r="BL402" s="11"/>
      <c r="BM402" s="11"/>
      <c r="BN402" s="11"/>
    </row>
    <row r="403" spans="1:66" s="1" customFormat="1" x14ac:dyDescent="0.3">
      <c r="A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118"/>
      <c r="N403" s="5"/>
      <c r="O403" s="5"/>
      <c r="P403" s="5"/>
      <c r="Q403" s="5"/>
      <c r="R403" s="5"/>
      <c r="S403" s="5"/>
      <c r="T403" s="5"/>
      <c r="U403" s="5"/>
      <c r="AA403" s="3"/>
      <c r="AB403" s="13"/>
      <c r="AC403" s="13"/>
      <c r="AD403" s="13"/>
      <c r="AE403" s="13"/>
      <c r="AF403" s="13"/>
      <c r="AG403" s="13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T403" s="107"/>
      <c r="BA403" s="11"/>
      <c r="BB403" s="11"/>
      <c r="BC403" s="11"/>
      <c r="BD403" s="11"/>
      <c r="BE403" s="11"/>
      <c r="BH403" s="11"/>
      <c r="BI403" s="11"/>
      <c r="BJ403" s="11"/>
      <c r="BK403" s="11"/>
      <c r="BL403" s="11"/>
      <c r="BM403" s="11"/>
      <c r="BN403" s="11"/>
    </row>
    <row r="404" spans="1:66" s="1" customFormat="1" x14ac:dyDescent="0.3">
      <c r="A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118"/>
      <c r="N404" s="5"/>
      <c r="O404" s="5"/>
      <c r="P404" s="5"/>
      <c r="Q404" s="5"/>
      <c r="R404" s="5"/>
      <c r="S404" s="5"/>
      <c r="T404" s="5"/>
      <c r="U404" s="5"/>
      <c r="AA404" s="3"/>
      <c r="AB404" s="13"/>
      <c r="AC404" s="13"/>
      <c r="AD404" s="13"/>
      <c r="AE404" s="13"/>
      <c r="AF404" s="13"/>
      <c r="AG404" s="13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T404" s="107"/>
      <c r="BA404" s="11"/>
      <c r="BB404" s="11"/>
      <c r="BC404" s="11"/>
      <c r="BD404" s="11"/>
      <c r="BE404" s="11"/>
      <c r="BH404" s="11"/>
      <c r="BI404" s="11"/>
      <c r="BJ404" s="11"/>
      <c r="BK404" s="11"/>
      <c r="BL404" s="11"/>
      <c r="BM404" s="11"/>
      <c r="BN404" s="11"/>
    </row>
    <row r="405" spans="1:66" s="1" customFormat="1" x14ac:dyDescent="0.3">
      <c r="A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118"/>
      <c r="N405" s="5"/>
      <c r="O405" s="5"/>
      <c r="P405" s="5"/>
      <c r="Q405" s="5"/>
      <c r="R405" s="5"/>
      <c r="S405" s="5"/>
      <c r="T405" s="5"/>
      <c r="U405" s="5"/>
      <c r="AA405" s="3"/>
      <c r="AB405" s="13"/>
      <c r="AC405" s="13"/>
      <c r="AD405" s="13"/>
      <c r="AE405" s="13"/>
      <c r="AF405" s="13"/>
      <c r="AG405" s="13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T405" s="107"/>
      <c r="BA405" s="11"/>
      <c r="BB405" s="11"/>
      <c r="BC405" s="11"/>
      <c r="BD405" s="11"/>
      <c r="BE405" s="11"/>
      <c r="BH405" s="11"/>
      <c r="BI405" s="11"/>
      <c r="BJ405" s="11"/>
      <c r="BK405" s="11"/>
      <c r="BL405" s="11"/>
      <c r="BM405" s="11"/>
      <c r="BN405" s="11"/>
    </row>
    <row r="406" spans="1:66" s="1" customFormat="1" x14ac:dyDescent="0.3">
      <c r="A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118"/>
      <c r="N406" s="5"/>
      <c r="O406" s="5"/>
      <c r="P406" s="5"/>
      <c r="Q406" s="5"/>
      <c r="R406" s="5"/>
      <c r="S406" s="5"/>
      <c r="T406" s="5"/>
      <c r="U406" s="5"/>
      <c r="AA406" s="3"/>
      <c r="AB406" s="13"/>
      <c r="AC406" s="13"/>
      <c r="AD406" s="13"/>
      <c r="AE406" s="13"/>
      <c r="AF406" s="13"/>
      <c r="AG406" s="13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T406" s="107"/>
      <c r="BA406" s="11"/>
      <c r="BB406" s="11"/>
      <c r="BC406" s="11"/>
      <c r="BD406" s="11"/>
      <c r="BE406" s="11"/>
      <c r="BH406" s="11"/>
      <c r="BI406" s="11"/>
      <c r="BJ406" s="11"/>
      <c r="BK406" s="11"/>
      <c r="BL406" s="11"/>
      <c r="BM406" s="11"/>
      <c r="BN406" s="11"/>
    </row>
    <row r="407" spans="1:66" s="1" customFormat="1" x14ac:dyDescent="0.3">
      <c r="A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118"/>
      <c r="N407" s="5"/>
      <c r="O407" s="5"/>
      <c r="P407" s="5"/>
      <c r="Q407" s="5"/>
      <c r="R407" s="5"/>
      <c r="S407" s="5"/>
      <c r="T407" s="5"/>
      <c r="U407" s="5"/>
      <c r="AA407" s="3"/>
      <c r="AB407" s="13"/>
      <c r="AC407" s="13"/>
      <c r="AD407" s="13"/>
      <c r="AE407" s="13"/>
      <c r="AF407" s="13"/>
      <c r="AG407" s="13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T407" s="107"/>
      <c r="BA407" s="11"/>
      <c r="BB407" s="11"/>
      <c r="BC407" s="11"/>
      <c r="BD407" s="11"/>
      <c r="BE407" s="11"/>
      <c r="BH407" s="11"/>
      <c r="BI407" s="11"/>
      <c r="BJ407" s="11"/>
      <c r="BK407" s="11"/>
      <c r="BL407" s="11"/>
      <c r="BM407" s="11"/>
      <c r="BN407" s="11"/>
    </row>
    <row r="408" spans="1:66" s="1" customFormat="1" x14ac:dyDescent="0.3">
      <c r="A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118"/>
      <c r="N408" s="5"/>
      <c r="O408" s="5"/>
      <c r="P408" s="5"/>
      <c r="Q408" s="5"/>
      <c r="R408" s="5"/>
      <c r="S408" s="5"/>
      <c r="T408" s="5"/>
      <c r="U408" s="5"/>
      <c r="AA408" s="3"/>
      <c r="AB408" s="13"/>
      <c r="AC408" s="13"/>
      <c r="AD408" s="13"/>
      <c r="AE408" s="13"/>
      <c r="AF408" s="13"/>
      <c r="AG408" s="13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T408" s="107"/>
      <c r="BA408" s="11"/>
      <c r="BB408" s="11"/>
      <c r="BC408" s="11"/>
      <c r="BD408" s="11"/>
      <c r="BE408" s="11"/>
      <c r="BH408" s="11"/>
      <c r="BI408" s="11"/>
      <c r="BJ408" s="11"/>
      <c r="BK408" s="11"/>
      <c r="BL408" s="11"/>
      <c r="BM408" s="11"/>
      <c r="BN408" s="11"/>
    </row>
    <row r="409" spans="1:66" s="1" customFormat="1" x14ac:dyDescent="0.3">
      <c r="A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118"/>
      <c r="N409" s="5"/>
      <c r="O409" s="5"/>
      <c r="P409" s="5"/>
      <c r="Q409" s="5"/>
      <c r="R409" s="5"/>
      <c r="S409" s="5"/>
      <c r="T409" s="5"/>
      <c r="U409" s="5"/>
      <c r="AA409" s="3"/>
      <c r="AB409" s="13"/>
      <c r="AC409" s="13"/>
      <c r="AD409" s="13"/>
      <c r="AE409" s="13"/>
      <c r="AF409" s="13"/>
      <c r="AG409" s="13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T409" s="107"/>
      <c r="BA409" s="11"/>
      <c r="BB409" s="11"/>
      <c r="BC409" s="11"/>
      <c r="BD409" s="11"/>
      <c r="BE409" s="11"/>
      <c r="BH409" s="11"/>
      <c r="BI409" s="11"/>
      <c r="BJ409" s="11"/>
      <c r="BK409" s="11"/>
      <c r="BL409" s="11"/>
      <c r="BM409" s="11"/>
      <c r="BN409" s="11"/>
    </row>
    <row r="410" spans="1:66" s="1" customFormat="1" x14ac:dyDescent="0.3">
      <c r="A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118"/>
      <c r="N410" s="5"/>
      <c r="O410" s="5"/>
      <c r="P410" s="5"/>
      <c r="Q410" s="5"/>
      <c r="R410" s="5"/>
      <c r="S410" s="5"/>
      <c r="T410" s="5"/>
      <c r="U410" s="5"/>
      <c r="AA410" s="3"/>
      <c r="AB410" s="13"/>
      <c r="AC410" s="13"/>
      <c r="AD410" s="13"/>
      <c r="AE410" s="13"/>
      <c r="AF410" s="13"/>
      <c r="AG410" s="13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T410" s="107"/>
      <c r="BA410" s="11"/>
      <c r="BB410" s="11"/>
      <c r="BC410" s="11"/>
      <c r="BD410" s="11"/>
      <c r="BE410" s="11"/>
      <c r="BH410" s="11"/>
      <c r="BI410" s="11"/>
      <c r="BJ410" s="11"/>
      <c r="BK410" s="11"/>
      <c r="BL410" s="11"/>
      <c r="BM410" s="11"/>
      <c r="BN410" s="11"/>
    </row>
    <row r="411" spans="1:66" s="1" customFormat="1" x14ac:dyDescent="0.3">
      <c r="A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118"/>
      <c r="N411" s="5"/>
      <c r="O411" s="5"/>
      <c r="P411" s="5"/>
      <c r="Q411" s="5"/>
      <c r="R411" s="5"/>
      <c r="S411" s="5"/>
      <c r="T411" s="5"/>
      <c r="U411" s="5"/>
      <c r="AA411" s="3"/>
      <c r="AB411" s="13"/>
      <c r="AC411" s="13"/>
      <c r="AD411" s="13"/>
      <c r="AE411" s="13"/>
      <c r="AF411" s="13"/>
      <c r="AG411" s="13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T411" s="107"/>
      <c r="BA411" s="11"/>
      <c r="BB411" s="11"/>
      <c r="BC411" s="11"/>
      <c r="BD411" s="11"/>
      <c r="BE411" s="11"/>
      <c r="BH411" s="11"/>
      <c r="BI411" s="11"/>
      <c r="BJ411" s="11"/>
      <c r="BK411" s="11"/>
      <c r="BL411" s="11"/>
      <c r="BM411" s="11"/>
      <c r="BN411" s="11"/>
    </row>
    <row r="412" spans="1:66" s="1" customFormat="1" x14ac:dyDescent="0.3">
      <c r="A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118"/>
      <c r="N412" s="5"/>
      <c r="O412" s="5"/>
      <c r="P412" s="5"/>
      <c r="Q412" s="5"/>
      <c r="R412" s="5"/>
      <c r="S412" s="5"/>
      <c r="T412" s="5"/>
      <c r="U412" s="5"/>
      <c r="AA412" s="3"/>
      <c r="AB412" s="13"/>
      <c r="AC412" s="13"/>
      <c r="AD412" s="13"/>
      <c r="AE412" s="13"/>
      <c r="AF412" s="13"/>
      <c r="AG412" s="13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T412" s="107"/>
      <c r="BA412" s="11"/>
      <c r="BB412" s="11"/>
      <c r="BC412" s="11"/>
      <c r="BD412" s="11"/>
      <c r="BE412" s="11"/>
      <c r="BH412" s="11"/>
      <c r="BI412" s="11"/>
      <c r="BJ412" s="11"/>
      <c r="BK412" s="11"/>
      <c r="BL412" s="11"/>
      <c r="BM412" s="11"/>
      <c r="BN412" s="11"/>
    </row>
    <row r="413" spans="1:66" s="1" customFormat="1" x14ac:dyDescent="0.3">
      <c r="A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118"/>
      <c r="N413" s="5"/>
      <c r="O413" s="5"/>
      <c r="P413" s="5"/>
      <c r="Q413" s="5"/>
      <c r="R413" s="5"/>
      <c r="S413" s="5"/>
      <c r="T413" s="5"/>
      <c r="U413" s="5"/>
      <c r="AA413" s="3"/>
      <c r="AB413" s="13"/>
      <c r="AC413" s="13"/>
      <c r="AD413" s="13"/>
      <c r="AE413" s="13"/>
      <c r="AF413" s="13"/>
      <c r="AG413" s="13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T413" s="107"/>
      <c r="BA413" s="11"/>
      <c r="BB413" s="11"/>
      <c r="BC413" s="11"/>
      <c r="BD413" s="11"/>
      <c r="BE413" s="11"/>
      <c r="BH413" s="11"/>
      <c r="BI413" s="11"/>
      <c r="BJ413" s="11"/>
      <c r="BK413" s="11"/>
      <c r="BL413" s="11"/>
      <c r="BM413" s="11"/>
      <c r="BN413" s="11"/>
    </row>
    <row r="414" spans="1:66" s="1" customFormat="1" x14ac:dyDescent="0.3">
      <c r="A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118"/>
      <c r="N414" s="5"/>
      <c r="O414" s="5"/>
      <c r="P414" s="5"/>
      <c r="Q414" s="5"/>
      <c r="R414" s="5"/>
      <c r="S414" s="5"/>
      <c r="T414" s="5"/>
      <c r="U414" s="5"/>
      <c r="AA414" s="3"/>
      <c r="AB414" s="13"/>
      <c r="AC414" s="13"/>
      <c r="AD414" s="13"/>
      <c r="AE414" s="13"/>
      <c r="AF414" s="13"/>
      <c r="AG414" s="13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T414" s="107"/>
      <c r="BA414" s="11"/>
      <c r="BB414" s="11"/>
      <c r="BC414" s="11"/>
      <c r="BD414" s="11"/>
      <c r="BE414" s="11"/>
      <c r="BH414" s="11"/>
      <c r="BI414" s="11"/>
      <c r="BJ414" s="11"/>
      <c r="BK414" s="11"/>
      <c r="BL414" s="11"/>
      <c r="BM414" s="11"/>
      <c r="BN414" s="11"/>
    </row>
    <row r="415" spans="1:66" s="1" customFormat="1" x14ac:dyDescent="0.3">
      <c r="A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118"/>
      <c r="N415" s="5"/>
      <c r="O415" s="5"/>
      <c r="P415" s="5"/>
      <c r="Q415" s="5"/>
      <c r="R415" s="5"/>
      <c r="S415" s="5"/>
      <c r="T415" s="5"/>
      <c r="U415" s="5"/>
      <c r="AA415" s="3"/>
      <c r="AB415" s="13"/>
      <c r="AC415" s="13"/>
      <c r="AD415" s="13"/>
      <c r="AE415" s="13"/>
      <c r="AF415" s="13"/>
      <c r="AG415" s="13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T415" s="107"/>
      <c r="BA415" s="11"/>
      <c r="BB415" s="11"/>
      <c r="BC415" s="11"/>
      <c r="BD415" s="11"/>
      <c r="BE415" s="11"/>
      <c r="BH415" s="11"/>
      <c r="BI415" s="11"/>
      <c r="BJ415" s="11"/>
      <c r="BK415" s="11"/>
      <c r="BL415" s="11"/>
      <c r="BM415" s="11"/>
      <c r="BN415" s="11"/>
    </row>
    <row r="416" spans="1:66" s="1" customFormat="1" x14ac:dyDescent="0.3">
      <c r="A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118"/>
      <c r="N416" s="5"/>
      <c r="O416" s="5"/>
      <c r="P416" s="5"/>
      <c r="Q416" s="5"/>
      <c r="R416" s="5"/>
      <c r="S416" s="5"/>
      <c r="T416" s="5"/>
      <c r="U416" s="5"/>
      <c r="AA416" s="3"/>
      <c r="AB416" s="13"/>
      <c r="AC416" s="13"/>
      <c r="AD416" s="13"/>
      <c r="AE416" s="13"/>
      <c r="AF416" s="13"/>
      <c r="AG416" s="13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T416" s="107"/>
      <c r="BA416" s="11"/>
      <c r="BB416" s="11"/>
      <c r="BC416" s="11"/>
      <c r="BD416" s="11"/>
      <c r="BE416" s="11"/>
      <c r="BH416" s="11"/>
      <c r="BI416" s="11"/>
      <c r="BJ416" s="11"/>
      <c r="BK416" s="11"/>
      <c r="BL416" s="11"/>
      <c r="BM416" s="11"/>
      <c r="BN416" s="11"/>
    </row>
    <row r="417" spans="1:66" s="1" customFormat="1" x14ac:dyDescent="0.3">
      <c r="A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118"/>
      <c r="N417" s="5"/>
      <c r="O417" s="5"/>
      <c r="P417" s="5"/>
      <c r="Q417" s="5"/>
      <c r="R417" s="5"/>
      <c r="S417" s="5"/>
      <c r="T417" s="5"/>
      <c r="U417" s="5"/>
      <c r="AA417" s="3"/>
      <c r="AB417" s="13"/>
      <c r="AC417" s="13"/>
      <c r="AD417" s="13"/>
      <c r="AE417" s="13"/>
      <c r="AF417" s="13"/>
      <c r="AG417" s="13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T417" s="107"/>
      <c r="BA417" s="11"/>
      <c r="BB417" s="11"/>
      <c r="BC417" s="11"/>
      <c r="BD417" s="11"/>
      <c r="BE417" s="11"/>
      <c r="BH417" s="11"/>
      <c r="BI417" s="11"/>
      <c r="BJ417" s="11"/>
      <c r="BK417" s="11"/>
      <c r="BL417" s="11"/>
      <c r="BM417" s="11"/>
      <c r="BN417" s="11"/>
    </row>
    <row r="418" spans="1:66" s="1" customFormat="1" x14ac:dyDescent="0.3">
      <c r="A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118"/>
      <c r="N418" s="5"/>
      <c r="O418" s="5"/>
      <c r="P418" s="5"/>
      <c r="Q418" s="5"/>
      <c r="R418" s="5"/>
      <c r="S418" s="5"/>
      <c r="T418" s="5"/>
      <c r="U418" s="5"/>
      <c r="AA418" s="3"/>
      <c r="AB418" s="13"/>
      <c r="AC418" s="13"/>
      <c r="AD418" s="13"/>
      <c r="AE418" s="13"/>
      <c r="AF418" s="13"/>
      <c r="AG418" s="13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T418" s="107"/>
      <c r="BA418" s="11"/>
      <c r="BB418" s="11"/>
      <c r="BC418" s="11"/>
      <c r="BD418" s="11"/>
      <c r="BE418" s="11"/>
      <c r="BH418" s="11"/>
      <c r="BI418" s="11"/>
      <c r="BJ418" s="11"/>
      <c r="BK418" s="11"/>
      <c r="BL418" s="11"/>
      <c r="BM418" s="11"/>
      <c r="BN418" s="11"/>
    </row>
    <row r="419" spans="1:66" s="1" customFormat="1" x14ac:dyDescent="0.3">
      <c r="A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118"/>
      <c r="N419" s="5"/>
      <c r="O419" s="5"/>
      <c r="P419" s="5"/>
      <c r="Q419" s="5"/>
      <c r="R419" s="5"/>
      <c r="S419" s="5"/>
      <c r="T419" s="5"/>
      <c r="U419" s="5"/>
      <c r="AA419" s="3"/>
      <c r="AB419" s="13"/>
      <c r="AC419" s="13"/>
      <c r="AD419" s="13"/>
      <c r="AE419" s="13"/>
      <c r="AF419" s="13"/>
      <c r="AG419" s="13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T419" s="107"/>
      <c r="BA419" s="11"/>
      <c r="BB419" s="11"/>
      <c r="BC419" s="11"/>
      <c r="BD419" s="11"/>
      <c r="BE419" s="11"/>
      <c r="BH419" s="11"/>
      <c r="BI419" s="11"/>
      <c r="BJ419" s="11"/>
      <c r="BK419" s="11"/>
      <c r="BL419" s="11"/>
      <c r="BM419" s="11"/>
      <c r="BN419" s="11"/>
    </row>
    <row r="420" spans="1:66" s="1" customFormat="1" x14ac:dyDescent="0.3">
      <c r="A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118"/>
      <c r="N420" s="5"/>
      <c r="O420" s="5"/>
      <c r="P420" s="5"/>
      <c r="Q420" s="5"/>
      <c r="R420" s="5"/>
      <c r="S420" s="5"/>
      <c r="T420" s="5"/>
      <c r="U420" s="5"/>
      <c r="AA420" s="3"/>
      <c r="AB420" s="13"/>
      <c r="AC420" s="13"/>
      <c r="AD420" s="13"/>
      <c r="AE420" s="13"/>
      <c r="AF420" s="13"/>
      <c r="AG420" s="13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T420" s="107"/>
      <c r="BA420" s="11"/>
      <c r="BB420" s="11"/>
      <c r="BC420" s="11"/>
      <c r="BD420" s="11"/>
      <c r="BE420" s="11"/>
      <c r="BH420" s="11"/>
      <c r="BI420" s="11"/>
      <c r="BJ420" s="11"/>
      <c r="BK420" s="11"/>
      <c r="BL420" s="11"/>
      <c r="BM420" s="11"/>
      <c r="BN420" s="11"/>
    </row>
    <row r="421" spans="1:66" s="1" customFormat="1" x14ac:dyDescent="0.3">
      <c r="A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118"/>
      <c r="N421" s="5"/>
      <c r="O421" s="5"/>
      <c r="P421" s="5"/>
      <c r="Q421" s="5"/>
      <c r="R421" s="5"/>
      <c r="S421" s="5"/>
      <c r="T421" s="5"/>
      <c r="U421" s="5"/>
      <c r="AA421" s="3"/>
      <c r="AB421" s="13"/>
      <c r="AC421" s="13"/>
      <c r="AD421" s="13"/>
      <c r="AE421" s="13"/>
      <c r="AF421" s="13"/>
      <c r="AG421" s="13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T421" s="107"/>
      <c r="BA421" s="11"/>
      <c r="BB421" s="11"/>
      <c r="BC421" s="11"/>
      <c r="BD421" s="11"/>
      <c r="BE421" s="11"/>
      <c r="BH421" s="11"/>
      <c r="BI421" s="11"/>
      <c r="BJ421" s="11"/>
      <c r="BK421" s="11"/>
      <c r="BL421" s="11"/>
      <c r="BM421" s="11"/>
      <c r="BN421" s="11"/>
    </row>
    <row r="422" spans="1:66" s="1" customFormat="1" x14ac:dyDescent="0.3">
      <c r="A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118"/>
      <c r="N422" s="5"/>
      <c r="O422" s="5"/>
      <c r="P422" s="5"/>
      <c r="Q422" s="5"/>
      <c r="R422" s="5"/>
      <c r="S422" s="5"/>
      <c r="T422" s="5"/>
      <c r="U422" s="5"/>
      <c r="AA422" s="3"/>
      <c r="AB422" s="13"/>
      <c r="AC422" s="13"/>
      <c r="AD422" s="13"/>
      <c r="AE422" s="13"/>
      <c r="AF422" s="13"/>
      <c r="AG422" s="13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T422" s="107"/>
      <c r="BA422" s="11"/>
      <c r="BB422" s="11"/>
      <c r="BC422" s="11"/>
      <c r="BD422" s="11"/>
      <c r="BE422" s="11"/>
      <c r="BH422" s="11"/>
      <c r="BI422" s="11"/>
      <c r="BJ422" s="11"/>
      <c r="BK422" s="11"/>
      <c r="BL422" s="11"/>
      <c r="BM422" s="11"/>
      <c r="BN422" s="11"/>
    </row>
    <row r="423" spans="1:66" s="1" customFormat="1" x14ac:dyDescent="0.3">
      <c r="A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118"/>
      <c r="N423" s="5"/>
      <c r="O423" s="5"/>
      <c r="P423" s="5"/>
      <c r="Q423" s="5"/>
      <c r="R423" s="5"/>
      <c r="S423" s="5"/>
      <c r="T423" s="5"/>
      <c r="U423" s="5"/>
      <c r="AA423" s="3"/>
      <c r="AB423" s="13"/>
      <c r="AC423" s="13"/>
      <c r="AD423" s="13"/>
      <c r="AE423" s="13"/>
      <c r="AF423" s="13"/>
      <c r="AG423" s="13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T423" s="107"/>
      <c r="BA423" s="11"/>
      <c r="BB423" s="11"/>
      <c r="BC423" s="11"/>
      <c r="BD423" s="11"/>
      <c r="BE423" s="11"/>
      <c r="BH423" s="11"/>
      <c r="BI423" s="11"/>
      <c r="BJ423" s="11"/>
      <c r="BK423" s="11"/>
      <c r="BL423" s="11"/>
      <c r="BM423" s="11"/>
      <c r="BN423" s="11"/>
    </row>
    <row r="424" spans="1:66" s="1" customFormat="1" x14ac:dyDescent="0.3">
      <c r="A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118"/>
      <c r="N424" s="5"/>
      <c r="O424" s="5"/>
      <c r="P424" s="5"/>
      <c r="Q424" s="5"/>
      <c r="R424" s="5"/>
      <c r="S424" s="5"/>
      <c r="T424" s="5"/>
      <c r="U424" s="5"/>
      <c r="AA424" s="3"/>
      <c r="AB424" s="13"/>
      <c r="AC424" s="13"/>
      <c r="AD424" s="13"/>
      <c r="AE424" s="13"/>
      <c r="AF424" s="13"/>
      <c r="AG424" s="13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T424" s="107"/>
      <c r="BA424" s="11"/>
      <c r="BB424" s="11"/>
      <c r="BC424" s="11"/>
      <c r="BD424" s="11"/>
      <c r="BE424" s="11"/>
      <c r="BH424" s="11"/>
      <c r="BI424" s="11"/>
      <c r="BJ424" s="11"/>
      <c r="BK424" s="11"/>
      <c r="BL424" s="11"/>
      <c r="BM424" s="11"/>
      <c r="BN424" s="11"/>
    </row>
    <row r="425" spans="1:66" s="1" customFormat="1" x14ac:dyDescent="0.3">
      <c r="A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118"/>
      <c r="N425" s="5"/>
      <c r="O425" s="5"/>
      <c r="P425" s="5"/>
      <c r="Q425" s="5"/>
      <c r="R425" s="5"/>
      <c r="S425" s="5"/>
      <c r="T425" s="5"/>
      <c r="U425" s="5"/>
      <c r="AA425" s="3"/>
      <c r="AB425" s="13"/>
      <c r="AC425" s="13"/>
      <c r="AD425" s="13"/>
      <c r="AE425" s="13"/>
      <c r="AF425" s="13"/>
      <c r="AG425" s="13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T425" s="107"/>
      <c r="BA425" s="11"/>
      <c r="BB425" s="11"/>
      <c r="BC425" s="11"/>
      <c r="BD425" s="11"/>
      <c r="BE425" s="11"/>
      <c r="BH425" s="11"/>
      <c r="BI425" s="11"/>
      <c r="BJ425" s="11"/>
      <c r="BK425" s="11"/>
      <c r="BL425" s="11"/>
      <c r="BM425" s="11"/>
      <c r="BN425" s="11"/>
    </row>
    <row r="426" spans="1:66" s="1" customFormat="1" x14ac:dyDescent="0.3">
      <c r="A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118"/>
      <c r="N426" s="5"/>
      <c r="O426" s="5"/>
      <c r="P426" s="5"/>
      <c r="Q426" s="5"/>
      <c r="R426" s="5"/>
      <c r="S426" s="5"/>
      <c r="T426" s="5"/>
      <c r="U426" s="5"/>
      <c r="AA426" s="3"/>
      <c r="AB426" s="13"/>
      <c r="AC426" s="13"/>
      <c r="AD426" s="13"/>
      <c r="AE426" s="13"/>
      <c r="AF426" s="13"/>
      <c r="AG426" s="13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T426" s="107"/>
      <c r="BA426" s="11"/>
      <c r="BB426" s="11"/>
      <c r="BC426" s="11"/>
      <c r="BD426" s="11"/>
      <c r="BE426" s="11"/>
      <c r="BH426" s="11"/>
      <c r="BI426" s="11"/>
      <c r="BJ426" s="11"/>
      <c r="BK426" s="11"/>
      <c r="BL426" s="11"/>
      <c r="BM426" s="11"/>
      <c r="BN426" s="11"/>
    </row>
    <row r="427" spans="1:66" s="1" customFormat="1" x14ac:dyDescent="0.3">
      <c r="A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118"/>
      <c r="N427" s="5"/>
      <c r="O427" s="5"/>
      <c r="P427" s="5"/>
      <c r="Q427" s="5"/>
      <c r="R427" s="5"/>
      <c r="S427" s="5"/>
      <c r="T427" s="5"/>
      <c r="U427" s="5"/>
      <c r="AA427" s="3"/>
      <c r="AB427" s="13"/>
      <c r="AC427" s="13"/>
      <c r="AD427" s="13"/>
      <c r="AE427" s="13"/>
      <c r="AF427" s="13"/>
      <c r="AG427" s="13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T427" s="107"/>
      <c r="BA427" s="11"/>
      <c r="BB427" s="11"/>
      <c r="BC427" s="11"/>
      <c r="BD427" s="11"/>
      <c r="BE427" s="11"/>
      <c r="BH427" s="11"/>
      <c r="BI427" s="11"/>
      <c r="BJ427" s="11"/>
      <c r="BK427" s="11"/>
      <c r="BL427" s="11"/>
      <c r="BM427" s="11"/>
      <c r="BN427" s="11"/>
    </row>
    <row r="428" spans="1:66" s="1" customFormat="1" x14ac:dyDescent="0.3">
      <c r="A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118"/>
      <c r="N428" s="5"/>
      <c r="O428" s="5"/>
      <c r="P428" s="5"/>
      <c r="Q428" s="5"/>
      <c r="R428" s="5"/>
      <c r="S428" s="5"/>
      <c r="T428" s="5"/>
      <c r="U428" s="5"/>
      <c r="AA428" s="3"/>
      <c r="AB428" s="13"/>
      <c r="AC428" s="13"/>
      <c r="AD428" s="13"/>
      <c r="AE428" s="13"/>
      <c r="AF428" s="13"/>
      <c r="AG428" s="13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T428" s="107"/>
      <c r="BA428" s="11"/>
      <c r="BB428" s="11"/>
      <c r="BC428" s="11"/>
      <c r="BD428" s="11"/>
      <c r="BE428" s="11"/>
      <c r="BH428" s="11"/>
      <c r="BI428" s="11"/>
      <c r="BJ428" s="11"/>
      <c r="BK428" s="11"/>
      <c r="BL428" s="11"/>
      <c r="BM428" s="11"/>
      <c r="BN428" s="11"/>
    </row>
    <row r="429" spans="1:66" s="1" customFormat="1" x14ac:dyDescent="0.3">
      <c r="A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118"/>
      <c r="N429" s="5"/>
      <c r="O429" s="5"/>
      <c r="P429" s="5"/>
      <c r="Q429" s="5"/>
      <c r="R429" s="5"/>
      <c r="S429" s="5"/>
      <c r="T429" s="5"/>
      <c r="U429" s="5"/>
      <c r="AA429" s="3"/>
      <c r="AB429" s="13"/>
      <c r="AC429" s="13"/>
      <c r="AD429" s="13"/>
      <c r="AE429" s="13"/>
      <c r="AF429" s="13"/>
      <c r="AG429" s="13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T429" s="107"/>
      <c r="BA429" s="11"/>
      <c r="BB429" s="11"/>
      <c r="BC429" s="11"/>
      <c r="BD429" s="11"/>
      <c r="BE429" s="11"/>
      <c r="BH429" s="11"/>
      <c r="BI429" s="11"/>
      <c r="BJ429" s="11"/>
      <c r="BK429" s="11"/>
      <c r="BL429" s="11"/>
      <c r="BM429" s="11"/>
      <c r="BN429" s="11"/>
    </row>
    <row r="430" spans="1:66" s="1" customFormat="1" x14ac:dyDescent="0.3">
      <c r="A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118"/>
      <c r="N430" s="5"/>
      <c r="O430" s="5"/>
      <c r="P430" s="5"/>
      <c r="Q430" s="5"/>
      <c r="R430" s="5"/>
      <c r="S430" s="5"/>
      <c r="T430" s="5"/>
      <c r="U430" s="5"/>
      <c r="AA430" s="3"/>
      <c r="AB430" s="13"/>
      <c r="AC430" s="13"/>
      <c r="AD430" s="13"/>
      <c r="AE430" s="13"/>
      <c r="AF430" s="13"/>
      <c r="AG430" s="13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T430" s="107"/>
      <c r="BA430" s="11"/>
      <c r="BB430" s="11"/>
      <c r="BC430" s="11"/>
      <c r="BD430" s="11"/>
      <c r="BE430" s="11"/>
      <c r="BH430" s="11"/>
      <c r="BI430" s="11"/>
      <c r="BJ430" s="11"/>
      <c r="BK430" s="11"/>
      <c r="BL430" s="11"/>
      <c r="BM430" s="11"/>
      <c r="BN430" s="11"/>
    </row>
    <row r="431" spans="1:66" s="1" customFormat="1" x14ac:dyDescent="0.3">
      <c r="A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118"/>
      <c r="N431" s="5"/>
      <c r="O431" s="5"/>
      <c r="P431" s="5"/>
      <c r="Q431" s="5"/>
      <c r="R431" s="5"/>
      <c r="S431" s="5"/>
      <c r="T431" s="5"/>
      <c r="U431" s="5"/>
      <c r="AA431" s="3"/>
      <c r="AB431" s="13"/>
      <c r="AC431" s="13"/>
      <c r="AD431" s="13"/>
      <c r="AE431" s="13"/>
      <c r="AF431" s="13"/>
      <c r="AG431" s="13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T431" s="107"/>
      <c r="BA431" s="11"/>
      <c r="BB431" s="11"/>
      <c r="BC431" s="11"/>
      <c r="BD431" s="11"/>
      <c r="BE431" s="11"/>
      <c r="BH431" s="11"/>
      <c r="BI431" s="11"/>
      <c r="BJ431" s="11"/>
      <c r="BK431" s="11"/>
      <c r="BL431" s="11"/>
      <c r="BM431" s="11"/>
      <c r="BN431" s="11"/>
    </row>
    <row r="432" spans="1:66" s="1" customFormat="1" x14ac:dyDescent="0.3">
      <c r="A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118"/>
      <c r="N432" s="5"/>
      <c r="O432" s="5"/>
      <c r="P432" s="5"/>
      <c r="Q432" s="5"/>
      <c r="R432" s="5"/>
      <c r="S432" s="5"/>
      <c r="T432" s="5"/>
      <c r="U432" s="5"/>
      <c r="AA432" s="3"/>
      <c r="AB432" s="13"/>
      <c r="AC432" s="13"/>
      <c r="AD432" s="13"/>
      <c r="AE432" s="13"/>
      <c r="AF432" s="13"/>
      <c r="AG432" s="13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T432" s="107"/>
      <c r="BA432" s="11"/>
      <c r="BB432" s="11"/>
      <c r="BC432" s="11"/>
      <c r="BD432" s="11"/>
      <c r="BE432" s="11"/>
      <c r="BH432" s="11"/>
      <c r="BI432" s="11"/>
      <c r="BJ432" s="11"/>
      <c r="BK432" s="11"/>
      <c r="BL432" s="11"/>
      <c r="BM432" s="11"/>
      <c r="BN432" s="11"/>
    </row>
    <row r="433" spans="1:66" s="1" customFormat="1" x14ac:dyDescent="0.3">
      <c r="A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118"/>
      <c r="N433" s="5"/>
      <c r="O433" s="5"/>
      <c r="P433" s="5"/>
      <c r="Q433" s="5"/>
      <c r="R433" s="5"/>
      <c r="S433" s="5"/>
      <c r="T433" s="5"/>
      <c r="U433" s="5"/>
      <c r="AA433" s="3"/>
      <c r="AB433" s="13"/>
      <c r="AC433" s="13"/>
      <c r="AD433" s="13"/>
      <c r="AE433" s="13"/>
      <c r="AF433" s="13"/>
      <c r="AG433" s="13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T433" s="107"/>
      <c r="BA433" s="11"/>
      <c r="BB433" s="11"/>
      <c r="BC433" s="11"/>
      <c r="BD433" s="11"/>
      <c r="BE433" s="11"/>
      <c r="BH433" s="11"/>
      <c r="BI433" s="11"/>
      <c r="BJ433" s="11"/>
      <c r="BK433" s="11"/>
      <c r="BL433" s="11"/>
      <c r="BM433" s="11"/>
      <c r="BN433" s="11"/>
    </row>
    <row r="434" spans="1:66" s="1" customFormat="1" x14ac:dyDescent="0.3">
      <c r="A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118"/>
      <c r="N434" s="5"/>
      <c r="O434" s="5"/>
      <c r="P434" s="5"/>
      <c r="Q434" s="5"/>
      <c r="R434" s="5"/>
      <c r="S434" s="5"/>
      <c r="T434" s="5"/>
      <c r="U434" s="5"/>
      <c r="AA434" s="3"/>
      <c r="AB434" s="13"/>
      <c r="AC434" s="13"/>
      <c r="AD434" s="13"/>
      <c r="AE434" s="13"/>
      <c r="AF434" s="13"/>
      <c r="AG434" s="13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T434" s="107"/>
      <c r="BA434" s="11"/>
      <c r="BB434" s="11"/>
      <c r="BC434" s="11"/>
      <c r="BD434" s="11"/>
      <c r="BE434" s="11"/>
      <c r="BH434" s="11"/>
      <c r="BI434" s="11"/>
      <c r="BJ434" s="11"/>
      <c r="BK434" s="11"/>
      <c r="BL434" s="11"/>
      <c r="BM434" s="11"/>
      <c r="BN434" s="11"/>
    </row>
    <row r="435" spans="1:66" s="1" customFormat="1" x14ac:dyDescent="0.3">
      <c r="A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118"/>
      <c r="N435" s="5"/>
      <c r="O435" s="5"/>
      <c r="P435" s="5"/>
      <c r="Q435" s="5"/>
      <c r="R435" s="5"/>
      <c r="S435" s="5"/>
      <c r="T435" s="5"/>
      <c r="U435" s="5"/>
      <c r="AA435" s="3"/>
      <c r="AB435" s="13"/>
      <c r="AC435" s="13"/>
      <c r="AD435" s="13"/>
      <c r="AE435" s="13"/>
      <c r="AF435" s="13"/>
      <c r="AG435" s="13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T435" s="107"/>
      <c r="BA435" s="11"/>
      <c r="BB435" s="11"/>
      <c r="BC435" s="11"/>
      <c r="BD435" s="11"/>
      <c r="BE435" s="11"/>
      <c r="BH435" s="11"/>
      <c r="BI435" s="11"/>
      <c r="BJ435" s="11"/>
      <c r="BK435" s="11"/>
      <c r="BL435" s="11"/>
      <c r="BM435" s="11"/>
      <c r="BN435" s="11"/>
    </row>
    <row r="436" spans="1:66" s="1" customFormat="1" x14ac:dyDescent="0.3">
      <c r="A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118"/>
      <c r="N436" s="5"/>
      <c r="O436" s="5"/>
      <c r="P436" s="5"/>
      <c r="Q436" s="5"/>
      <c r="R436" s="5"/>
      <c r="S436" s="5"/>
      <c r="T436" s="5"/>
      <c r="U436" s="5"/>
      <c r="AA436" s="3"/>
      <c r="AB436" s="13"/>
      <c r="AC436" s="13"/>
      <c r="AD436" s="13"/>
      <c r="AE436" s="13"/>
      <c r="AF436" s="13"/>
      <c r="AG436" s="13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T436" s="107"/>
      <c r="BA436" s="11"/>
      <c r="BB436" s="11"/>
      <c r="BC436" s="11"/>
      <c r="BD436" s="11"/>
      <c r="BE436" s="11"/>
      <c r="BH436" s="11"/>
      <c r="BI436" s="11"/>
      <c r="BJ436" s="11"/>
      <c r="BK436" s="11"/>
      <c r="BL436" s="11"/>
      <c r="BM436" s="11"/>
      <c r="BN436" s="11"/>
    </row>
    <row r="437" spans="1:66" s="1" customFormat="1" x14ac:dyDescent="0.3">
      <c r="A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118"/>
      <c r="N437" s="5"/>
      <c r="O437" s="5"/>
      <c r="P437" s="5"/>
      <c r="Q437" s="5"/>
      <c r="R437" s="5"/>
      <c r="S437" s="5"/>
      <c r="T437" s="5"/>
      <c r="U437" s="5"/>
      <c r="AA437" s="3"/>
      <c r="AB437" s="13"/>
      <c r="AC437" s="13"/>
      <c r="AD437" s="13"/>
      <c r="AE437" s="13"/>
      <c r="AF437" s="13"/>
      <c r="AG437" s="13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T437" s="107"/>
      <c r="BA437" s="11"/>
      <c r="BB437" s="11"/>
      <c r="BC437" s="11"/>
      <c r="BD437" s="11"/>
      <c r="BE437" s="11"/>
      <c r="BH437" s="11"/>
      <c r="BI437" s="11"/>
      <c r="BJ437" s="11"/>
      <c r="BK437" s="11"/>
      <c r="BL437" s="11"/>
      <c r="BM437" s="11"/>
      <c r="BN437" s="11"/>
    </row>
    <row r="438" spans="1:66" s="1" customFormat="1" x14ac:dyDescent="0.3">
      <c r="A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118"/>
      <c r="N438" s="5"/>
      <c r="O438" s="5"/>
      <c r="P438" s="5"/>
      <c r="Q438" s="5"/>
      <c r="R438" s="5"/>
      <c r="S438" s="5"/>
      <c r="T438" s="5"/>
      <c r="U438" s="5"/>
      <c r="AA438" s="3"/>
      <c r="AB438" s="13"/>
      <c r="AC438" s="13"/>
      <c r="AD438" s="13"/>
      <c r="AE438" s="13"/>
      <c r="AF438" s="13"/>
      <c r="AG438" s="13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T438" s="107"/>
      <c r="BA438" s="11"/>
      <c r="BB438" s="11"/>
      <c r="BC438" s="11"/>
      <c r="BD438" s="11"/>
      <c r="BE438" s="11"/>
      <c r="BH438" s="11"/>
      <c r="BI438" s="11"/>
      <c r="BJ438" s="11"/>
      <c r="BK438" s="11"/>
      <c r="BL438" s="11"/>
      <c r="BM438" s="11"/>
      <c r="BN438" s="11"/>
    </row>
    <row r="439" spans="1:66" s="1" customFormat="1" x14ac:dyDescent="0.3">
      <c r="A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118"/>
      <c r="N439" s="5"/>
      <c r="O439" s="5"/>
      <c r="P439" s="5"/>
      <c r="Q439" s="5"/>
      <c r="R439" s="5"/>
      <c r="S439" s="5"/>
      <c r="T439" s="5"/>
      <c r="U439" s="5"/>
      <c r="AA439" s="3"/>
      <c r="AB439" s="13"/>
      <c r="AC439" s="13"/>
      <c r="AD439" s="13"/>
      <c r="AE439" s="13"/>
      <c r="AF439" s="13"/>
      <c r="AG439" s="13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T439" s="107"/>
      <c r="BA439" s="11"/>
      <c r="BB439" s="11"/>
      <c r="BC439" s="11"/>
      <c r="BD439" s="11"/>
      <c r="BE439" s="11"/>
      <c r="BH439" s="11"/>
      <c r="BI439" s="11"/>
      <c r="BJ439" s="11"/>
      <c r="BK439" s="11"/>
      <c r="BL439" s="11"/>
      <c r="BM439" s="11"/>
      <c r="BN439" s="11"/>
    </row>
    <row r="440" spans="1:66" s="1" customFormat="1" x14ac:dyDescent="0.3">
      <c r="A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118"/>
      <c r="N440" s="5"/>
      <c r="O440" s="5"/>
      <c r="P440" s="5"/>
      <c r="Q440" s="5"/>
      <c r="R440" s="5"/>
      <c r="S440" s="5"/>
      <c r="T440" s="5"/>
      <c r="U440" s="5"/>
      <c r="AA440" s="3"/>
      <c r="AB440" s="13"/>
      <c r="AC440" s="13"/>
      <c r="AD440" s="13"/>
      <c r="AE440" s="13"/>
      <c r="AF440" s="13"/>
      <c r="AG440" s="13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T440" s="107"/>
      <c r="BA440" s="11"/>
      <c r="BB440" s="11"/>
      <c r="BC440" s="11"/>
      <c r="BD440" s="11"/>
      <c r="BE440" s="11"/>
      <c r="BH440" s="11"/>
      <c r="BI440" s="11"/>
      <c r="BJ440" s="11"/>
      <c r="BK440" s="11"/>
      <c r="BL440" s="11"/>
      <c r="BM440" s="11"/>
      <c r="BN440" s="11"/>
    </row>
    <row r="441" spans="1:66" s="1" customFormat="1" x14ac:dyDescent="0.3">
      <c r="A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118"/>
      <c r="N441" s="5"/>
      <c r="O441" s="5"/>
      <c r="P441" s="5"/>
      <c r="Q441" s="5"/>
      <c r="R441" s="5"/>
      <c r="S441" s="5"/>
      <c r="T441" s="5"/>
      <c r="U441" s="5"/>
      <c r="AA441" s="3"/>
      <c r="AB441" s="13"/>
      <c r="AC441" s="13"/>
      <c r="AD441" s="13"/>
      <c r="AE441" s="13"/>
      <c r="AF441" s="13"/>
      <c r="AG441" s="13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T441" s="107"/>
      <c r="BA441" s="11"/>
      <c r="BB441" s="11"/>
      <c r="BC441" s="11"/>
      <c r="BD441" s="11"/>
      <c r="BE441" s="11"/>
      <c r="BH441" s="11"/>
      <c r="BI441" s="11"/>
      <c r="BJ441" s="11"/>
      <c r="BK441" s="11"/>
      <c r="BL441" s="11"/>
      <c r="BM441" s="11"/>
      <c r="BN441" s="11"/>
    </row>
    <row r="442" spans="1:66" s="1" customFormat="1" x14ac:dyDescent="0.3">
      <c r="A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118"/>
      <c r="N442" s="5"/>
      <c r="O442" s="5"/>
      <c r="P442" s="5"/>
      <c r="Q442" s="5"/>
      <c r="R442" s="5"/>
      <c r="S442" s="5"/>
      <c r="T442" s="5"/>
      <c r="U442" s="5"/>
      <c r="AA442" s="3"/>
      <c r="AB442" s="13"/>
      <c r="AC442" s="13"/>
      <c r="AD442" s="13"/>
      <c r="AE442" s="13"/>
      <c r="AF442" s="13"/>
      <c r="AG442" s="13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T442" s="107"/>
      <c r="BA442" s="11"/>
      <c r="BB442" s="11"/>
      <c r="BC442" s="11"/>
      <c r="BD442" s="11"/>
      <c r="BE442" s="11"/>
      <c r="BH442" s="11"/>
      <c r="BI442" s="11"/>
      <c r="BJ442" s="11"/>
      <c r="BK442" s="11"/>
      <c r="BL442" s="11"/>
      <c r="BM442" s="11"/>
      <c r="BN442" s="11"/>
    </row>
    <row r="443" spans="1:66" s="1" customFormat="1" x14ac:dyDescent="0.3">
      <c r="A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118"/>
      <c r="N443" s="5"/>
      <c r="O443" s="5"/>
      <c r="P443" s="5"/>
      <c r="Q443" s="5"/>
      <c r="R443" s="5"/>
      <c r="S443" s="5"/>
      <c r="T443" s="5"/>
      <c r="U443" s="5"/>
      <c r="AA443" s="3"/>
      <c r="AB443" s="13"/>
      <c r="AC443" s="13"/>
      <c r="AD443" s="13"/>
      <c r="AE443" s="13"/>
      <c r="AF443" s="13"/>
      <c r="AG443" s="13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T443" s="107"/>
      <c r="BA443" s="11"/>
      <c r="BB443" s="11"/>
      <c r="BC443" s="11"/>
      <c r="BD443" s="11"/>
      <c r="BE443" s="11"/>
      <c r="BH443" s="11"/>
      <c r="BI443" s="11"/>
      <c r="BJ443" s="11"/>
      <c r="BK443" s="11"/>
      <c r="BL443" s="11"/>
      <c r="BM443" s="11"/>
      <c r="BN443" s="11"/>
    </row>
    <row r="444" spans="1:66" s="1" customFormat="1" x14ac:dyDescent="0.3">
      <c r="A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118"/>
      <c r="N444" s="5"/>
      <c r="O444" s="5"/>
      <c r="P444" s="5"/>
      <c r="Q444" s="5"/>
      <c r="R444" s="5"/>
      <c r="S444" s="5"/>
      <c r="T444" s="5"/>
      <c r="U444" s="5"/>
      <c r="AA444" s="3"/>
      <c r="AB444" s="13"/>
      <c r="AC444" s="13"/>
      <c r="AD444" s="13"/>
      <c r="AE444" s="13"/>
      <c r="AF444" s="13"/>
      <c r="AG444" s="13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T444" s="107"/>
      <c r="BA444" s="11"/>
      <c r="BB444" s="11"/>
      <c r="BC444" s="11"/>
      <c r="BD444" s="11"/>
      <c r="BE444" s="11"/>
      <c r="BH444" s="11"/>
      <c r="BI444" s="11"/>
      <c r="BJ444" s="11"/>
      <c r="BK444" s="11"/>
      <c r="BL444" s="11"/>
      <c r="BM444" s="11"/>
      <c r="BN444" s="11"/>
    </row>
    <row r="445" spans="1:66" s="1" customFormat="1" x14ac:dyDescent="0.3">
      <c r="A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118"/>
      <c r="N445" s="5"/>
      <c r="O445" s="5"/>
      <c r="P445" s="5"/>
      <c r="Q445" s="5"/>
      <c r="R445" s="5"/>
      <c r="S445" s="5"/>
      <c r="T445" s="5"/>
      <c r="U445" s="5"/>
      <c r="AA445" s="3"/>
      <c r="AB445" s="13"/>
      <c r="AC445" s="13"/>
      <c r="AD445" s="13"/>
      <c r="AE445" s="13"/>
      <c r="AF445" s="13"/>
      <c r="AG445" s="13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T445" s="107"/>
      <c r="BA445" s="11"/>
      <c r="BB445" s="11"/>
      <c r="BC445" s="11"/>
      <c r="BD445" s="11"/>
      <c r="BE445" s="11"/>
      <c r="BH445" s="11"/>
      <c r="BI445" s="11"/>
      <c r="BJ445" s="11"/>
      <c r="BK445" s="11"/>
      <c r="BL445" s="11"/>
      <c r="BM445" s="11"/>
      <c r="BN445" s="11"/>
    </row>
    <row r="446" spans="1:66" s="1" customFormat="1" x14ac:dyDescent="0.3">
      <c r="A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118"/>
      <c r="N446" s="5"/>
      <c r="O446" s="5"/>
      <c r="P446" s="5"/>
      <c r="Q446" s="5"/>
      <c r="R446" s="5"/>
      <c r="S446" s="5"/>
      <c r="T446" s="5"/>
      <c r="U446" s="5"/>
      <c r="AA446" s="3"/>
      <c r="AB446" s="13"/>
      <c r="AC446" s="13"/>
      <c r="AD446" s="13"/>
      <c r="AE446" s="13"/>
      <c r="AF446" s="13"/>
      <c r="AG446" s="13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T446" s="107"/>
      <c r="BA446" s="11"/>
      <c r="BB446" s="11"/>
      <c r="BC446" s="11"/>
      <c r="BD446" s="11"/>
      <c r="BE446" s="11"/>
      <c r="BH446" s="11"/>
      <c r="BI446" s="11"/>
      <c r="BJ446" s="11"/>
      <c r="BK446" s="11"/>
      <c r="BL446" s="11"/>
      <c r="BM446" s="11"/>
      <c r="BN446" s="11"/>
    </row>
    <row r="447" spans="1:66" s="1" customFormat="1" x14ac:dyDescent="0.3">
      <c r="A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118"/>
      <c r="N447" s="5"/>
      <c r="O447" s="5"/>
      <c r="P447" s="5"/>
      <c r="Q447" s="5"/>
      <c r="R447" s="5"/>
      <c r="S447" s="5"/>
      <c r="T447" s="5"/>
      <c r="U447" s="5"/>
      <c r="AA447" s="3"/>
      <c r="AB447" s="13"/>
      <c r="AC447" s="13"/>
      <c r="AD447" s="13"/>
      <c r="AE447" s="13"/>
      <c r="AF447" s="13"/>
      <c r="AG447" s="13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T447" s="107"/>
      <c r="BA447" s="11"/>
      <c r="BB447" s="11"/>
      <c r="BC447" s="11"/>
      <c r="BD447" s="11"/>
      <c r="BE447" s="11"/>
      <c r="BH447" s="11"/>
      <c r="BI447" s="11"/>
      <c r="BJ447" s="11"/>
      <c r="BK447" s="11"/>
      <c r="BL447" s="11"/>
      <c r="BM447" s="11"/>
      <c r="BN447" s="11"/>
    </row>
    <row r="448" spans="1:66" s="1" customFormat="1" x14ac:dyDescent="0.3">
      <c r="A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118"/>
      <c r="N448" s="5"/>
      <c r="O448" s="5"/>
      <c r="P448" s="5"/>
      <c r="Q448" s="5"/>
      <c r="R448" s="5"/>
      <c r="S448" s="5"/>
      <c r="T448" s="5"/>
      <c r="U448" s="5"/>
      <c r="AA448" s="3"/>
      <c r="AB448" s="13"/>
      <c r="AC448" s="13"/>
      <c r="AD448" s="13"/>
      <c r="AE448" s="13"/>
      <c r="AF448" s="13"/>
      <c r="AG448" s="13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T448" s="107"/>
      <c r="BA448" s="11"/>
      <c r="BB448" s="11"/>
      <c r="BC448" s="11"/>
      <c r="BD448" s="11"/>
      <c r="BE448" s="11"/>
      <c r="BH448" s="11"/>
      <c r="BI448" s="11"/>
      <c r="BJ448" s="11"/>
      <c r="BK448" s="11"/>
      <c r="BL448" s="11"/>
      <c r="BM448" s="11"/>
      <c r="BN448" s="11"/>
    </row>
    <row r="449" spans="1:66" s="1" customFormat="1" x14ac:dyDescent="0.3">
      <c r="A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118"/>
      <c r="N449" s="5"/>
      <c r="O449" s="5"/>
      <c r="P449" s="5"/>
      <c r="Q449" s="5"/>
      <c r="R449" s="5"/>
      <c r="S449" s="5"/>
      <c r="T449" s="5"/>
      <c r="U449" s="5"/>
      <c r="AA449" s="3"/>
      <c r="AB449" s="13"/>
      <c r="AC449" s="13"/>
      <c r="AD449" s="13"/>
      <c r="AE449" s="13"/>
      <c r="AF449" s="13"/>
      <c r="AG449" s="13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T449" s="107"/>
      <c r="BA449" s="11"/>
      <c r="BB449" s="11"/>
      <c r="BC449" s="11"/>
      <c r="BD449" s="11"/>
      <c r="BE449" s="11"/>
      <c r="BH449" s="11"/>
      <c r="BI449" s="11"/>
      <c r="BJ449" s="11"/>
      <c r="BK449" s="11"/>
      <c r="BL449" s="11"/>
      <c r="BM449" s="11"/>
      <c r="BN449" s="11"/>
    </row>
    <row r="450" spans="1:66" s="1" customFormat="1" x14ac:dyDescent="0.3">
      <c r="A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118"/>
      <c r="N450" s="5"/>
      <c r="O450" s="5"/>
      <c r="P450" s="5"/>
      <c r="Q450" s="5"/>
      <c r="R450" s="5"/>
      <c r="S450" s="5"/>
      <c r="T450" s="5"/>
      <c r="U450" s="5"/>
      <c r="AA450" s="3"/>
      <c r="AB450" s="13"/>
      <c r="AC450" s="13"/>
      <c r="AD450" s="13"/>
      <c r="AE450" s="13"/>
      <c r="AF450" s="13"/>
      <c r="AG450" s="13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T450" s="107"/>
      <c r="BA450" s="11"/>
      <c r="BB450" s="11"/>
      <c r="BC450" s="11"/>
      <c r="BD450" s="11"/>
      <c r="BE450" s="11"/>
      <c r="BH450" s="11"/>
      <c r="BI450" s="11"/>
      <c r="BJ450" s="11"/>
      <c r="BK450" s="11"/>
      <c r="BL450" s="11"/>
      <c r="BM450" s="11"/>
      <c r="BN450" s="11"/>
    </row>
    <row r="451" spans="1:66" s="1" customFormat="1" x14ac:dyDescent="0.3">
      <c r="A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118"/>
      <c r="N451" s="5"/>
      <c r="O451" s="5"/>
      <c r="P451" s="5"/>
      <c r="Q451" s="5"/>
      <c r="R451" s="5"/>
      <c r="S451" s="5"/>
      <c r="T451" s="5"/>
      <c r="U451" s="5"/>
      <c r="AA451" s="3"/>
      <c r="AB451" s="13"/>
      <c r="AC451" s="13"/>
      <c r="AD451" s="13"/>
      <c r="AE451" s="13"/>
      <c r="AF451" s="13"/>
      <c r="AG451" s="13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T451" s="107"/>
      <c r="BA451" s="11"/>
      <c r="BB451" s="11"/>
      <c r="BC451" s="11"/>
      <c r="BD451" s="11"/>
      <c r="BE451" s="11"/>
      <c r="BH451" s="11"/>
      <c r="BI451" s="11"/>
      <c r="BJ451" s="11"/>
      <c r="BK451" s="11"/>
      <c r="BL451" s="11"/>
      <c r="BM451" s="11"/>
      <c r="BN451" s="11"/>
    </row>
    <row r="452" spans="1:66" s="1" customFormat="1" x14ac:dyDescent="0.3">
      <c r="A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118"/>
      <c r="N452" s="5"/>
      <c r="O452" s="5"/>
      <c r="P452" s="5"/>
      <c r="Q452" s="5"/>
      <c r="R452" s="5"/>
      <c r="S452" s="5"/>
      <c r="T452" s="5"/>
      <c r="U452" s="5"/>
      <c r="AA452" s="3"/>
      <c r="AB452" s="13"/>
      <c r="AC452" s="13"/>
      <c r="AD452" s="13"/>
      <c r="AE452" s="13"/>
      <c r="AF452" s="13"/>
      <c r="AG452" s="13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T452" s="107"/>
      <c r="BA452" s="11"/>
      <c r="BB452" s="11"/>
      <c r="BC452" s="11"/>
      <c r="BD452" s="11"/>
      <c r="BE452" s="11"/>
      <c r="BH452" s="11"/>
      <c r="BI452" s="11"/>
      <c r="BJ452" s="11"/>
      <c r="BK452" s="11"/>
      <c r="BL452" s="11"/>
      <c r="BM452" s="11"/>
      <c r="BN452" s="11"/>
    </row>
    <row r="453" spans="1:66" s="1" customFormat="1" x14ac:dyDescent="0.3">
      <c r="A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118"/>
      <c r="N453" s="5"/>
      <c r="O453" s="5"/>
      <c r="P453" s="5"/>
      <c r="Q453" s="5"/>
      <c r="R453" s="5"/>
      <c r="S453" s="5"/>
      <c r="T453" s="5"/>
      <c r="U453" s="5"/>
      <c r="AA453" s="3"/>
      <c r="AB453" s="13"/>
      <c r="AC453" s="13"/>
      <c r="AD453" s="13"/>
      <c r="AE453" s="13"/>
      <c r="AF453" s="13"/>
      <c r="AG453" s="13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T453" s="107"/>
      <c r="BA453" s="11"/>
      <c r="BB453" s="11"/>
      <c r="BC453" s="11"/>
      <c r="BD453" s="11"/>
      <c r="BE453" s="11"/>
      <c r="BH453" s="11"/>
      <c r="BI453" s="11"/>
      <c r="BJ453" s="11"/>
      <c r="BK453" s="11"/>
      <c r="BL453" s="11"/>
      <c r="BM453" s="11"/>
      <c r="BN453" s="11"/>
    </row>
    <row r="454" spans="1:66" s="1" customFormat="1" x14ac:dyDescent="0.3">
      <c r="A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118"/>
      <c r="N454" s="5"/>
      <c r="O454" s="5"/>
      <c r="P454" s="5"/>
      <c r="Q454" s="5"/>
      <c r="R454" s="5"/>
      <c r="S454" s="5"/>
      <c r="T454" s="5"/>
      <c r="U454" s="5"/>
      <c r="AA454" s="3"/>
      <c r="AB454" s="13"/>
      <c r="AC454" s="13"/>
      <c r="AD454" s="13"/>
      <c r="AE454" s="13"/>
      <c r="AF454" s="13"/>
      <c r="AG454" s="13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T454" s="107"/>
      <c r="BA454" s="11"/>
      <c r="BB454" s="11"/>
      <c r="BC454" s="11"/>
      <c r="BD454" s="11"/>
      <c r="BE454" s="11"/>
      <c r="BH454" s="11"/>
      <c r="BI454" s="11"/>
      <c r="BJ454" s="11"/>
      <c r="BK454" s="11"/>
      <c r="BL454" s="11"/>
      <c r="BM454" s="11"/>
      <c r="BN454" s="11"/>
    </row>
    <row r="455" spans="1:66" s="1" customFormat="1" x14ac:dyDescent="0.3">
      <c r="A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118"/>
      <c r="N455" s="5"/>
      <c r="O455" s="5"/>
      <c r="P455" s="5"/>
      <c r="Q455" s="5"/>
      <c r="R455" s="5"/>
      <c r="S455" s="5"/>
      <c r="T455" s="5"/>
      <c r="U455" s="5"/>
      <c r="AA455" s="3"/>
      <c r="AB455" s="13"/>
      <c r="AC455" s="13"/>
      <c r="AD455" s="13"/>
      <c r="AE455" s="13"/>
      <c r="AF455" s="13"/>
      <c r="AG455" s="13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T455" s="107"/>
      <c r="BA455" s="11"/>
      <c r="BB455" s="11"/>
      <c r="BC455" s="11"/>
      <c r="BD455" s="11"/>
      <c r="BE455" s="11"/>
      <c r="BH455" s="11"/>
      <c r="BI455" s="11"/>
      <c r="BJ455" s="11"/>
      <c r="BK455" s="11"/>
      <c r="BL455" s="11"/>
      <c r="BM455" s="11"/>
      <c r="BN455" s="11"/>
    </row>
    <row r="456" spans="1:66" s="1" customFormat="1" x14ac:dyDescent="0.3">
      <c r="A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118"/>
      <c r="N456" s="5"/>
      <c r="O456" s="5"/>
      <c r="P456" s="5"/>
      <c r="Q456" s="5"/>
      <c r="R456" s="5"/>
      <c r="S456" s="5"/>
      <c r="T456" s="5"/>
      <c r="U456" s="5"/>
      <c r="AA456" s="3"/>
      <c r="AB456" s="13"/>
      <c r="AC456" s="13"/>
      <c r="AD456" s="13"/>
      <c r="AE456" s="13"/>
      <c r="AF456" s="13"/>
      <c r="AG456" s="13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T456" s="107"/>
      <c r="BA456" s="11"/>
      <c r="BB456" s="11"/>
      <c r="BC456" s="11"/>
      <c r="BD456" s="11"/>
      <c r="BE456" s="11"/>
      <c r="BH456" s="11"/>
      <c r="BI456" s="11"/>
      <c r="BJ456" s="11"/>
      <c r="BK456" s="11"/>
      <c r="BL456" s="11"/>
      <c r="BM456" s="11"/>
      <c r="BN456" s="11"/>
    </row>
    <row r="457" spans="1:66" s="1" customFormat="1" x14ac:dyDescent="0.3">
      <c r="A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118"/>
      <c r="N457" s="5"/>
      <c r="O457" s="5"/>
      <c r="P457" s="5"/>
      <c r="Q457" s="5"/>
      <c r="R457" s="5"/>
      <c r="S457" s="5"/>
      <c r="T457" s="5"/>
      <c r="U457" s="5"/>
      <c r="AA457" s="3"/>
      <c r="AB457" s="13"/>
      <c r="AC457" s="13"/>
      <c r="AD457" s="13"/>
      <c r="AE457" s="13"/>
      <c r="AF457" s="13"/>
      <c r="AG457" s="13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T457" s="107"/>
      <c r="BA457" s="11"/>
      <c r="BB457" s="11"/>
      <c r="BC457" s="11"/>
      <c r="BD457" s="11"/>
      <c r="BE457" s="11"/>
      <c r="BH457" s="11"/>
      <c r="BI457" s="11"/>
      <c r="BJ457" s="11"/>
      <c r="BK457" s="11"/>
      <c r="BL457" s="11"/>
      <c r="BM457" s="11"/>
      <c r="BN457" s="11"/>
    </row>
    <row r="458" spans="1:66" s="1" customFormat="1" x14ac:dyDescent="0.3">
      <c r="A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118"/>
      <c r="N458" s="5"/>
      <c r="O458" s="5"/>
      <c r="P458" s="5"/>
      <c r="Q458" s="5"/>
      <c r="R458" s="5"/>
      <c r="S458" s="5"/>
      <c r="T458" s="5"/>
      <c r="U458" s="5"/>
      <c r="AA458" s="3"/>
      <c r="AB458" s="13"/>
      <c r="AC458" s="13"/>
      <c r="AD458" s="13"/>
      <c r="AE458" s="13"/>
      <c r="AF458" s="13"/>
      <c r="AG458" s="13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T458" s="107"/>
      <c r="BA458" s="11"/>
      <c r="BB458" s="11"/>
      <c r="BC458" s="11"/>
      <c r="BD458" s="11"/>
      <c r="BE458" s="11"/>
      <c r="BH458" s="11"/>
      <c r="BI458" s="11"/>
      <c r="BJ458" s="11"/>
      <c r="BK458" s="11"/>
      <c r="BL458" s="11"/>
      <c r="BM458" s="11"/>
      <c r="BN458" s="11"/>
    </row>
    <row r="459" spans="1:66" s="1" customFormat="1" x14ac:dyDescent="0.3">
      <c r="A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118"/>
      <c r="N459" s="5"/>
      <c r="O459" s="5"/>
      <c r="P459" s="5"/>
      <c r="Q459" s="5"/>
      <c r="R459" s="5"/>
      <c r="S459" s="5"/>
      <c r="T459" s="5"/>
      <c r="U459" s="5"/>
      <c r="AA459" s="3"/>
      <c r="AB459" s="13"/>
      <c r="AC459" s="13"/>
      <c r="AD459" s="13"/>
      <c r="AE459" s="13"/>
      <c r="AF459" s="13"/>
      <c r="AG459" s="13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T459" s="107"/>
      <c r="BA459" s="11"/>
      <c r="BB459" s="11"/>
      <c r="BC459" s="11"/>
      <c r="BD459" s="11"/>
      <c r="BE459" s="11"/>
      <c r="BH459" s="11"/>
      <c r="BI459" s="11"/>
      <c r="BJ459" s="11"/>
      <c r="BK459" s="11"/>
      <c r="BL459" s="11"/>
      <c r="BM459" s="11"/>
      <c r="BN459" s="11"/>
    </row>
    <row r="460" spans="1:66" s="1" customFormat="1" x14ac:dyDescent="0.3">
      <c r="A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118"/>
      <c r="N460" s="5"/>
      <c r="O460" s="5"/>
      <c r="P460" s="5"/>
      <c r="Q460" s="5"/>
      <c r="R460" s="5"/>
      <c r="S460" s="5"/>
      <c r="T460" s="5"/>
      <c r="U460" s="5"/>
      <c r="AA460" s="3"/>
      <c r="AB460" s="13"/>
      <c r="AC460" s="13"/>
      <c r="AD460" s="13"/>
      <c r="AE460" s="13"/>
      <c r="AF460" s="13"/>
      <c r="AG460" s="13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T460" s="107"/>
      <c r="BA460" s="11"/>
      <c r="BB460" s="11"/>
      <c r="BC460" s="11"/>
      <c r="BD460" s="11"/>
      <c r="BE460" s="11"/>
      <c r="BH460" s="11"/>
      <c r="BI460" s="11"/>
      <c r="BJ460" s="11"/>
      <c r="BK460" s="11"/>
      <c r="BL460" s="11"/>
      <c r="BM460" s="11"/>
      <c r="BN460" s="11"/>
    </row>
    <row r="461" spans="1:66" s="1" customFormat="1" x14ac:dyDescent="0.3">
      <c r="A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118"/>
      <c r="N461" s="5"/>
      <c r="O461" s="5"/>
      <c r="P461" s="5"/>
      <c r="Q461" s="5"/>
      <c r="R461" s="5"/>
      <c r="S461" s="5"/>
      <c r="T461" s="5"/>
      <c r="U461" s="5"/>
      <c r="AA461" s="3"/>
      <c r="AB461" s="13"/>
      <c r="AC461" s="13"/>
      <c r="AD461" s="13"/>
      <c r="AE461" s="13"/>
      <c r="AF461" s="13"/>
      <c r="AG461" s="13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T461" s="107"/>
      <c r="BA461" s="11"/>
      <c r="BB461" s="11"/>
      <c r="BC461" s="11"/>
      <c r="BD461" s="11"/>
      <c r="BE461" s="11"/>
      <c r="BH461" s="11"/>
      <c r="BI461" s="11"/>
      <c r="BJ461" s="11"/>
      <c r="BK461" s="11"/>
      <c r="BL461" s="11"/>
      <c r="BM461" s="11"/>
      <c r="BN461" s="11"/>
    </row>
    <row r="462" spans="1:66" s="1" customFormat="1" x14ac:dyDescent="0.3">
      <c r="A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118"/>
      <c r="N462" s="5"/>
      <c r="O462" s="5"/>
      <c r="P462" s="5"/>
      <c r="Q462" s="5"/>
      <c r="R462" s="5"/>
      <c r="S462" s="5"/>
      <c r="T462" s="5"/>
      <c r="U462" s="5"/>
      <c r="AA462" s="3"/>
      <c r="AB462" s="13"/>
      <c r="AC462" s="13"/>
      <c r="AD462" s="13"/>
      <c r="AE462" s="13"/>
      <c r="AF462" s="13"/>
      <c r="AG462" s="13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T462" s="107"/>
      <c r="BA462" s="11"/>
      <c r="BB462" s="11"/>
      <c r="BC462" s="11"/>
      <c r="BD462" s="11"/>
      <c r="BE462" s="11"/>
      <c r="BH462" s="11"/>
      <c r="BI462" s="11"/>
      <c r="BJ462" s="11"/>
      <c r="BK462" s="11"/>
      <c r="BL462" s="11"/>
      <c r="BM462" s="11"/>
      <c r="BN462" s="11"/>
    </row>
    <row r="463" spans="1:66" s="1" customFormat="1" x14ac:dyDescent="0.3">
      <c r="A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118"/>
      <c r="N463" s="5"/>
      <c r="O463" s="5"/>
      <c r="P463" s="5"/>
      <c r="Q463" s="5"/>
      <c r="R463" s="5"/>
      <c r="S463" s="5"/>
      <c r="T463" s="5"/>
      <c r="U463" s="5"/>
      <c r="AA463" s="3"/>
      <c r="AB463" s="13"/>
      <c r="AC463" s="13"/>
      <c r="AD463" s="13"/>
      <c r="AE463" s="13"/>
      <c r="AF463" s="13"/>
      <c r="AG463" s="13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T463" s="107"/>
      <c r="BA463" s="11"/>
      <c r="BB463" s="11"/>
      <c r="BC463" s="11"/>
      <c r="BD463" s="11"/>
      <c r="BE463" s="11"/>
      <c r="BH463" s="11"/>
      <c r="BI463" s="11"/>
      <c r="BJ463" s="11"/>
      <c r="BK463" s="11"/>
      <c r="BL463" s="11"/>
      <c r="BM463" s="11"/>
      <c r="BN463" s="11"/>
    </row>
    <row r="464" spans="1:66" s="1" customFormat="1" x14ac:dyDescent="0.3">
      <c r="A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118"/>
      <c r="N464" s="5"/>
      <c r="O464" s="5"/>
      <c r="P464" s="5"/>
      <c r="Q464" s="5"/>
      <c r="R464" s="5"/>
      <c r="S464" s="5"/>
      <c r="T464" s="5"/>
      <c r="U464" s="5"/>
      <c r="AA464" s="3"/>
      <c r="AB464" s="13"/>
      <c r="AC464" s="13"/>
      <c r="AD464" s="13"/>
      <c r="AE464" s="13"/>
      <c r="AF464" s="13"/>
      <c r="AG464" s="13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T464" s="107"/>
      <c r="BA464" s="11"/>
      <c r="BB464" s="11"/>
      <c r="BC464" s="11"/>
      <c r="BD464" s="11"/>
      <c r="BE464" s="11"/>
      <c r="BH464" s="11"/>
      <c r="BI464" s="11"/>
      <c r="BJ464" s="11"/>
      <c r="BK464" s="11"/>
      <c r="BL464" s="11"/>
      <c r="BM464" s="11"/>
      <c r="BN464" s="11"/>
    </row>
    <row r="465" spans="1:66" s="1" customFormat="1" x14ac:dyDescent="0.3">
      <c r="A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118"/>
      <c r="N465" s="5"/>
      <c r="O465" s="5"/>
      <c r="P465" s="5"/>
      <c r="Q465" s="5"/>
      <c r="R465" s="5"/>
      <c r="S465" s="5"/>
      <c r="T465" s="5"/>
      <c r="U465" s="5"/>
      <c r="AA465" s="3"/>
      <c r="AB465" s="13"/>
      <c r="AC465" s="13"/>
      <c r="AD465" s="13"/>
      <c r="AE465" s="13"/>
      <c r="AF465" s="13"/>
      <c r="AG465" s="13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T465" s="107"/>
      <c r="BA465" s="11"/>
      <c r="BB465" s="11"/>
      <c r="BC465" s="11"/>
      <c r="BD465" s="11"/>
      <c r="BE465" s="11"/>
      <c r="BH465" s="11"/>
      <c r="BI465" s="11"/>
      <c r="BJ465" s="11"/>
      <c r="BK465" s="11"/>
      <c r="BL465" s="11"/>
      <c r="BM465" s="11"/>
      <c r="BN465" s="11"/>
    </row>
    <row r="466" spans="1:66" s="1" customFormat="1" x14ac:dyDescent="0.3">
      <c r="A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118"/>
      <c r="N466" s="5"/>
      <c r="O466" s="5"/>
      <c r="P466" s="5"/>
      <c r="Q466" s="5"/>
      <c r="R466" s="5"/>
      <c r="S466" s="5"/>
      <c r="T466" s="5"/>
      <c r="U466" s="5"/>
      <c r="AA466" s="3"/>
      <c r="AB466" s="13"/>
      <c r="AC466" s="13"/>
      <c r="AD466" s="13"/>
      <c r="AE466" s="13"/>
      <c r="AF466" s="13"/>
      <c r="AG466" s="13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T466" s="107"/>
      <c r="BA466" s="11"/>
      <c r="BB466" s="11"/>
      <c r="BC466" s="11"/>
      <c r="BD466" s="11"/>
      <c r="BE466" s="11"/>
      <c r="BH466" s="11"/>
      <c r="BI466" s="11"/>
      <c r="BJ466" s="11"/>
      <c r="BK466" s="11"/>
      <c r="BL466" s="11"/>
      <c r="BM466" s="11"/>
      <c r="BN466" s="11"/>
    </row>
    <row r="467" spans="1:66" s="1" customFormat="1" x14ac:dyDescent="0.3">
      <c r="A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118"/>
      <c r="N467" s="5"/>
      <c r="O467" s="5"/>
      <c r="P467" s="5"/>
      <c r="Q467" s="5"/>
      <c r="R467" s="5"/>
      <c r="S467" s="5"/>
      <c r="T467" s="5"/>
      <c r="U467" s="5"/>
      <c r="AA467" s="3"/>
      <c r="AB467" s="13"/>
      <c r="AC467" s="13"/>
      <c r="AD467" s="13"/>
      <c r="AE467" s="13"/>
      <c r="AF467" s="13"/>
      <c r="AG467" s="13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T467" s="107"/>
      <c r="BA467" s="11"/>
      <c r="BB467" s="11"/>
      <c r="BC467" s="11"/>
      <c r="BD467" s="11"/>
      <c r="BE467" s="11"/>
      <c r="BH467" s="11"/>
      <c r="BI467" s="11"/>
      <c r="BJ467" s="11"/>
      <c r="BK467" s="11"/>
      <c r="BL467" s="11"/>
      <c r="BM467" s="11"/>
      <c r="BN467" s="11"/>
    </row>
    <row r="468" spans="1:66" s="1" customFormat="1" x14ac:dyDescent="0.3">
      <c r="A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118"/>
      <c r="N468" s="5"/>
      <c r="O468" s="5"/>
      <c r="P468" s="5"/>
      <c r="Q468" s="5"/>
      <c r="R468" s="5"/>
      <c r="S468" s="5"/>
      <c r="T468" s="5"/>
      <c r="U468" s="5"/>
      <c r="AA468" s="3"/>
      <c r="AB468" s="13"/>
      <c r="AC468" s="13"/>
      <c r="AD468" s="13"/>
      <c r="AE468" s="13"/>
      <c r="AF468" s="13"/>
      <c r="AG468" s="13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T468" s="107"/>
      <c r="BA468" s="11"/>
      <c r="BB468" s="11"/>
      <c r="BC468" s="11"/>
      <c r="BD468" s="11"/>
      <c r="BE468" s="11"/>
      <c r="BH468" s="11"/>
      <c r="BI468" s="11"/>
      <c r="BJ468" s="11"/>
      <c r="BK468" s="11"/>
      <c r="BL468" s="11"/>
      <c r="BM468" s="11"/>
      <c r="BN468" s="11"/>
    </row>
    <row r="469" spans="1:66" s="1" customFormat="1" x14ac:dyDescent="0.3">
      <c r="A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118"/>
      <c r="N469" s="5"/>
      <c r="O469" s="5"/>
      <c r="P469" s="5"/>
      <c r="Q469" s="5"/>
      <c r="R469" s="5"/>
      <c r="S469" s="5"/>
      <c r="T469" s="5"/>
      <c r="U469" s="5"/>
      <c r="AA469" s="3"/>
      <c r="AB469" s="13"/>
      <c r="AC469" s="13"/>
      <c r="AD469" s="13"/>
      <c r="AE469" s="13"/>
      <c r="AF469" s="13"/>
      <c r="AG469" s="13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T469" s="107"/>
      <c r="BA469" s="11"/>
      <c r="BB469" s="11"/>
      <c r="BC469" s="11"/>
      <c r="BD469" s="11"/>
      <c r="BE469" s="11"/>
      <c r="BH469" s="11"/>
      <c r="BI469" s="11"/>
      <c r="BJ469" s="11"/>
      <c r="BK469" s="11"/>
      <c r="BL469" s="11"/>
      <c r="BM469" s="11"/>
      <c r="BN469" s="11"/>
    </row>
    <row r="470" spans="1:66" s="1" customFormat="1" x14ac:dyDescent="0.3">
      <c r="A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118"/>
      <c r="N470" s="5"/>
      <c r="O470" s="5"/>
      <c r="P470" s="5"/>
      <c r="Q470" s="5"/>
      <c r="R470" s="5"/>
      <c r="S470" s="5"/>
      <c r="T470" s="5"/>
      <c r="U470" s="5"/>
      <c r="AA470" s="3"/>
      <c r="AB470" s="13"/>
      <c r="AC470" s="13"/>
      <c r="AD470" s="13"/>
      <c r="AE470" s="13"/>
      <c r="AF470" s="13"/>
      <c r="AG470" s="13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T470" s="107"/>
      <c r="BA470" s="11"/>
      <c r="BB470" s="11"/>
      <c r="BC470" s="11"/>
      <c r="BD470" s="11"/>
      <c r="BE470" s="11"/>
      <c r="BH470" s="11"/>
      <c r="BI470" s="11"/>
      <c r="BJ470" s="11"/>
      <c r="BK470" s="11"/>
      <c r="BL470" s="11"/>
      <c r="BM470" s="11"/>
      <c r="BN470" s="11"/>
    </row>
    <row r="471" spans="1:66" s="1" customFormat="1" x14ac:dyDescent="0.3">
      <c r="A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118"/>
      <c r="N471" s="5"/>
      <c r="O471" s="5"/>
      <c r="P471" s="5"/>
      <c r="Q471" s="5"/>
      <c r="R471" s="5"/>
      <c r="S471" s="5"/>
      <c r="T471" s="5"/>
      <c r="U471" s="5"/>
      <c r="AA471" s="3"/>
      <c r="AB471" s="13"/>
      <c r="AC471" s="13"/>
      <c r="AD471" s="13"/>
      <c r="AE471" s="13"/>
      <c r="AF471" s="13"/>
      <c r="AG471" s="13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T471" s="107"/>
      <c r="BA471" s="11"/>
      <c r="BB471" s="11"/>
      <c r="BC471" s="11"/>
      <c r="BD471" s="11"/>
      <c r="BE471" s="11"/>
      <c r="BH471" s="11"/>
      <c r="BI471" s="11"/>
      <c r="BJ471" s="11"/>
      <c r="BK471" s="11"/>
      <c r="BL471" s="11"/>
      <c r="BM471" s="11"/>
      <c r="BN471" s="11"/>
    </row>
    <row r="472" spans="1:66" s="1" customFormat="1" x14ac:dyDescent="0.3">
      <c r="A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118"/>
      <c r="N472" s="5"/>
      <c r="O472" s="5"/>
      <c r="P472" s="5"/>
      <c r="Q472" s="5"/>
      <c r="R472" s="5"/>
      <c r="S472" s="5"/>
      <c r="T472" s="5"/>
      <c r="U472" s="5"/>
      <c r="AA472" s="3"/>
      <c r="AB472" s="13"/>
      <c r="AC472" s="13"/>
      <c r="AD472" s="13"/>
      <c r="AE472" s="13"/>
      <c r="AF472" s="13"/>
      <c r="AG472" s="13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T472" s="107"/>
      <c r="BA472" s="11"/>
      <c r="BB472" s="11"/>
      <c r="BC472" s="11"/>
      <c r="BD472" s="11"/>
      <c r="BE472" s="11"/>
      <c r="BH472" s="11"/>
      <c r="BI472" s="11"/>
      <c r="BJ472" s="11"/>
      <c r="BK472" s="11"/>
      <c r="BL472" s="11"/>
      <c r="BM472" s="11"/>
      <c r="BN472" s="11"/>
    </row>
    <row r="473" spans="1:66" s="1" customFormat="1" x14ac:dyDescent="0.3">
      <c r="A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118"/>
      <c r="N473" s="5"/>
      <c r="O473" s="5"/>
      <c r="P473" s="5"/>
      <c r="Q473" s="5"/>
      <c r="R473" s="5"/>
      <c r="S473" s="5"/>
      <c r="T473" s="5"/>
      <c r="U473" s="5"/>
      <c r="AA473" s="3"/>
      <c r="AB473" s="13"/>
      <c r="AC473" s="13"/>
      <c r="AD473" s="13"/>
      <c r="AE473" s="13"/>
      <c r="AF473" s="13"/>
      <c r="AG473" s="13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T473" s="107"/>
      <c r="BA473" s="11"/>
      <c r="BB473" s="11"/>
      <c r="BC473" s="11"/>
      <c r="BD473" s="11"/>
      <c r="BE473" s="11"/>
      <c r="BH473" s="11"/>
      <c r="BI473" s="11"/>
      <c r="BJ473" s="11"/>
      <c r="BK473" s="11"/>
      <c r="BL473" s="11"/>
      <c r="BM473" s="11"/>
      <c r="BN473" s="11"/>
    </row>
    <row r="474" spans="1:66" s="1" customFormat="1" x14ac:dyDescent="0.3">
      <c r="A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118"/>
      <c r="N474" s="5"/>
      <c r="O474" s="5"/>
      <c r="P474" s="5"/>
      <c r="Q474" s="5"/>
      <c r="R474" s="5"/>
      <c r="S474" s="5"/>
      <c r="T474" s="5"/>
      <c r="U474" s="5"/>
      <c r="AA474" s="3"/>
      <c r="AB474" s="13"/>
      <c r="AC474" s="13"/>
      <c r="AD474" s="13"/>
      <c r="AE474" s="13"/>
      <c r="AF474" s="13"/>
      <c r="AG474" s="13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T474" s="107"/>
      <c r="BA474" s="11"/>
      <c r="BB474" s="11"/>
      <c r="BC474" s="11"/>
      <c r="BD474" s="11"/>
      <c r="BE474" s="11"/>
      <c r="BH474" s="11"/>
      <c r="BI474" s="11"/>
      <c r="BJ474" s="11"/>
      <c r="BK474" s="11"/>
      <c r="BL474" s="11"/>
      <c r="BM474" s="11"/>
      <c r="BN474" s="11"/>
    </row>
    <row r="475" spans="1:66" s="1" customFormat="1" x14ac:dyDescent="0.3">
      <c r="A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118"/>
      <c r="N475" s="5"/>
      <c r="O475" s="5"/>
      <c r="P475" s="5"/>
      <c r="Q475" s="5"/>
      <c r="R475" s="5"/>
      <c r="S475" s="5"/>
      <c r="T475" s="5"/>
      <c r="U475" s="5"/>
      <c r="AA475" s="3"/>
      <c r="AB475" s="13"/>
      <c r="AC475" s="13"/>
      <c r="AD475" s="13"/>
      <c r="AE475" s="13"/>
      <c r="AF475" s="13"/>
      <c r="AG475" s="13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T475" s="107"/>
      <c r="BA475" s="11"/>
      <c r="BB475" s="11"/>
      <c r="BC475" s="11"/>
      <c r="BD475" s="11"/>
      <c r="BE475" s="11"/>
      <c r="BH475" s="11"/>
      <c r="BI475" s="11"/>
      <c r="BJ475" s="11"/>
      <c r="BK475" s="11"/>
      <c r="BL475" s="11"/>
      <c r="BM475" s="11"/>
      <c r="BN475" s="11"/>
    </row>
    <row r="476" spans="1:66" s="1" customFormat="1" x14ac:dyDescent="0.3">
      <c r="A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118"/>
      <c r="N476" s="5"/>
      <c r="O476" s="5"/>
      <c r="P476" s="5"/>
      <c r="Q476" s="5"/>
      <c r="R476" s="5"/>
      <c r="S476" s="5"/>
      <c r="T476" s="5"/>
      <c r="U476" s="5"/>
      <c r="AA476" s="3"/>
      <c r="AB476" s="13"/>
      <c r="AC476" s="13"/>
      <c r="AD476" s="13"/>
      <c r="AE476" s="13"/>
      <c r="AF476" s="13"/>
      <c r="AG476" s="13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T476" s="107"/>
      <c r="BA476" s="11"/>
      <c r="BB476" s="11"/>
      <c r="BC476" s="11"/>
      <c r="BD476" s="11"/>
      <c r="BE476" s="11"/>
      <c r="BH476" s="11"/>
      <c r="BI476" s="11"/>
      <c r="BJ476" s="11"/>
      <c r="BK476" s="11"/>
      <c r="BL476" s="11"/>
      <c r="BM476" s="11"/>
      <c r="BN476" s="11"/>
    </row>
    <row r="477" spans="1:66" s="1" customFormat="1" x14ac:dyDescent="0.3">
      <c r="A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118"/>
      <c r="N477" s="5"/>
      <c r="O477" s="5"/>
      <c r="P477" s="5"/>
      <c r="Q477" s="5"/>
      <c r="R477" s="5"/>
      <c r="S477" s="5"/>
      <c r="T477" s="5"/>
      <c r="U477" s="5"/>
      <c r="AA477" s="3"/>
      <c r="AB477" s="13"/>
      <c r="AC477" s="13"/>
      <c r="AD477" s="13"/>
      <c r="AE477" s="13"/>
      <c r="AF477" s="13"/>
      <c r="AG477" s="13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T477" s="107"/>
      <c r="BA477" s="11"/>
      <c r="BB477" s="11"/>
      <c r="BC477" s="11"/>
      <c r="BD477" s="11"/>
      <c r="BE477" s="11"/>
      <c r="BH477" s="11"/>
      <c r="BI477" s="11"/>
      <c r="BJ477" s="11"/>
      <c r="BK477" s="11"/>
      <c r="BL477" s="11"/>
      <c r="BM477" s="11"/>
      <c r="BN477" s="11"/>
    </row>
    <row r="478" spans="1:66" s="1" customFormat="1" x14ac:dyDescent="0.3">
      <c r="A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118"/>
      <c r="N478" s="5"/>
      <c r="O478" s="5"/>
      <c r="P478" s="5"/>
      <c r="Q478" s="5"/>
      <c r="R478" s="5"/>
      <c r="S478" s="5"/>
      <c r="T478" s="5"/>
      <c r="U478" s="5"/>
      <c r="AA478" s="3"/>
      <c r="AB478" s="13"/>
      <c r="AC478" s="13"/>
      <c r="AD478" s="13"/>
      <c r="AE478" s="13"/>
      <c r="AF478" s="13"/>
      <c r="AG478" s="13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T478" s="107"/>
      <c r="BA478" s="11"/>
      <c r="BB478" s="11"/>
      <c r="BC478" s="11"/>
      <c r="BD478" s="11"/>
      <c r="BE478" s="11"/>
      <c r="BH478" s="11"/>
      <c r="BI478" s="11"/>
      <c r="BJ478" s="11"/>
      <c r="BK478" s="11"/>
      <c r="BL478" s="11"/>
      <c r="BM478" s="11"/>
      <c r="BN478" s="11"/>
    </row>
    <row r="479" spans="1:66" s="1" customFormat="1" x14ac:dyDescent="0.3">
      <c r="A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118"/>
      <c r="N479" s="5"/>
      <c r="O479" s="5"/>
      <c r="P479" s="5"/>
      <c r="Q479" s="5"/>
      <c r="R479" s="5"/>
      <c r="S479" s="5"/>
      <c r="T479" s="5"/>
      <c r="U479" s="5"/>
      <c r="AA479" s="3"/>
      <c r="AB479" s="13"/>
      <c r="AC479" s="13"/>
      <c r="AD479" s="13"/>
      <c r="AE479" s="13"/>
      <c r="AF479" s="13"/>
      <c r="AG479" s="13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T479" s="107"/>
      <c r="BA479" s="11"/>
      <c r="BB479" s="11"/>
      <c r="BC479" s="11"/>
      <c r="BD479" s="11"/>
      <c r="BE479" s="11"/>
      <c r="BH479" s="11"/>
      <c r="BI479" s="11"/>
      <c r="BJ479" s="11"/>
      <c r="BK479" s="11"/>
      <c r="BL479" s="11"/>
      <c r="BM479" s="11"/>
      <c r="BN479" s="11"/>
    </row>
    <row r="480" spans="1:66" s="1" customFormat="1" x14ac:dyDescent="0.3">
      <c r="A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118"/>
      <c r="N480" s="5"/>
      <c r="O480" s="5"/>
      <c r="P480" s="5"/>
      <c r="Q480" s="5"/>
      <c r="R480" s="5"/>
      <c r="S480" s="5"/>
      <c r="T480" s="5"/>
      <c r="U480" s="5"/>
      <c r="AA480" s="3"/>
      <c r="AB480" s="13"/>
      <c r="AC480" s="13"/>
      <c r="AD480" s="13"/>
      <c r="AE480" s="13"/>
      <c r="AF480" s="13"/>
      <c r="AG480" s="13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T480" s="107"/>
      <c r="BA480" s="11"/>
      <c r="BB480" s="11"/>
      <c r="BC480" s="11"/>
      <c r="BD480" s="11"/>
      <c r="BE480" s="11"/>
      <c r="BH480" s="11"/>
      <c r="BI480" s="11"/>
      <c r="BJ480" s="11"/>
      <c r="BK480" s="11"/>
      <c r="BL480" s="11"/>
      <c r="BM480" s="11"/>
      <c r="BN480" s="11"/>
    </row>
    <row r="481" spans="1:66" s="1" customFormat="1" x14ac:dyDescent="0.3">
      <c r="A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118"/>
      <c r="N481" s="5"/>
      <c r="O481" s="5"/>
      <c r="P481" s="5"/>
      <c r="Q481" s="5"/>
      <c r="R481" s="5"/>
      <c r="S481" s="5"/>
      <c r="T481" s="5"/>
      <c r="U481" s="5"/>
      <c r="AA481" s="3"/>
      <c r="AB481" s="13"/>
      <c r="AC481" s="13"/>
      <c r="AD481" s="13"/>
      <c r="AE481" s="13"/>
      <c r="AF481" s="13"/>
      <c r="AG481" s="13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T481" s="107"/>
      <c r="BA481" s="11"/>
      <c r="BB481" s="11"/>
      <c r="BC481" s="11"/>
      <c r="BD481" s="11"/>
      <c r="BE481" s="11"/>
      <c r="BH481" s="11"/>
      <c r="BI481" s="11"/>
      <c r="BJ481" s="11"/>
      <c r="BK481" s="11"/>
      <c r="BL481" s="11"/>
      <c r="BM481" s="11"/>
      <c r="BN481" s="11"/>
    </row>
    <row r="482" spans="1:66" s="1" customFormat="1" x14ac:dyDescent="0.3">
      <c r="A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118"/>
      <c r="N482" s="5"/>
      <c r="O482" s="5"/>
      <c r="P482" s="5"/>
      <c r="Q482" s="5"/>
      <c r="R482" s="5"/>
      <c r="S482" s="5"/>
      <c r="T482" s="5"/>
      <c r="U482" s="5"/>
      <c r="AA482" s="3"/>
      <c r="AB482" s="13"/>
      <c r="AC482" s="13"/>
      <c r="AD482" s="13"/>
      <c r="AE482" s="13"/>
      <c r="AF482" s="13"/>
      <c r="AG482" s="13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T482" s="107"/>
      <c r="BA482" s="11"/>
      <c r="BB482" s="11"/>
      <c r="BC482" s="11"/>
      <c r="BD482" s="11"/>
      <c r="BE482" s="11"/>
      <c r="BH482" s="11"/>
      <c r="BI482" s="11"/>
      <c r="BJ482" s="11"/>
      <c r="BK482" s="11"/>
      <c r="BL482" s="11"/>
      <c r="BM482" s="11"/>
      <c r="BN482" s="11"/>
    </row>
    <row r="483" spans="1:66" s="1" customFormat="1" x14ac:dyDescent="0.3">
      <c r="A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118"/>
      <c r="N483" s="5"/>
      <c r="O483" s="5"/>
      <c r="P483" s="5"/>
      <c r="Q483" s="5"/>
      <c r="R483" s="5"/>
      <c r="S483" s="5"/>
      <c r="T483" s="5"/>
      <c r="U483" s="5"/>
      <c r="AA483" s="3"/>
      <c r="AB483" s="13"/>
      <c r="AC483" s="13"/>
      <c r="AD483" s="13"/>
      <c r="AE483" s="13"/>
      <c r="AF483" s="13"/>
      <c r="AG483" s="13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T483" s="107"/>
      <c r="BA483" s="11"/>
      <c r="BB483" s="11"/>
      <c r="BC483" s="11"/>
      <c r="BD483" s="11"/>
      <c r="BE483" s="11"/>
      <c r="BH483" s="11"/>
      <c r="BI483" s="11"/>
      <c r="BJ483" s="11"/>
      <c r="BK483" s="11"/>
      <c r="BL483" s="11"/>
      <c r="BM483" s="11"/>
      <c r="BN483" s="11"/>
    </row>
    <row r="484" spans="1:66" s="1" customFormat="1" x14ac:dyDescent="0.3">
      <c r="A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118"/>
      <c r="N484" s="5"/>
      <c r="O484" s="5"/>
      <c r="P484" s="5"/>
      <c r="Q484" s="5"/>
      <c r="R484" s="5"/>
      <c r="S484" s="5"/>
      <c r="T484" s="5"/>
      <c r="U484" s="5"/>
      <c r="AA484" s="3"/>
      <c r="AB484" s="13"/>
      <c r="AC484" s="13"/>
      <c r="AD484" s="13"/>
      <c r="AE484" s="13"/>
      <c r="AF484" s="13"/>
      <c r="AG484" s="13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T484" s="107"/>
      <c r="BA484" s="11"/>
      <c r="BB484" s="11"/>
      <c r="BC484" s="11"/>
      <c r="BD484" s="11"/>
      <c r="BE484" s="11"/>
      <c r="BH484" s="11"/>
      <c r="BI484" s="11"/>
      <c r="BJ484" s="11"/>
      <c r="BK484" s="11"/>
      <c r="BL484" s="11"/>
      <c r="BM484" s="11"/>
      <c r="BN484" s="11"/>
    </row>
    <row r="485" spans="1:66" s="1" customFormat="1" x14ac:dyDescent="0.3">
      <c r="A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118"/>
      <c r="N485" s="5"/>
      <c r="O485" s="5"/>
      <c r="P485" s="5"/>
      <c r="Q485" s="5"/>
      <c r="R485" s="5"/>
      <c r="S485" s="5"/>
      <c r="T485" s="5"/>
      <c r="U485" s="5"/>
      <c r="AA485" s="3"/>
      <c r="AB485" s="13"/>
      <c r="AC485" s="13"/>
      <c r="AD485" s="13"/>
      <c r="AE485" s="13"/>
      <c r="AF485" s="13"/>
      <c r="AG485" s="13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T485" s="107"/>
      <c r="BA485" s="11"/>
      <c r="BB485" s="11"/>
      <c r="BC485" s="11"/>
      <c r="BD485" s="11"/>
      <c r="BE485" s="11"/>
      <c r="BH485" s="11"/>
      <c r="BI485" s="11"/>
      <c r="BJ485" s="11"/>
      <c r="BK485" s="11"/>
      <c r="BL485" s="11"/>
      <c r="BM485" s="11"/>
      <c r="BN485" s="11"/>
    </row>
    <row r="486" spans="1:66" s="1" customFormat="1" x14ac:dyDescent="0.3">
      <c r="A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118"/>
      <c r="N486" s="5"/>
      <c r="O486" s="5"/>
      <c r="P486" s="5"/>
      <c r="Q486" s="5"/>
      <c r="R486" s="5"/>
      <c r="S486" s="5"/>
      <c r="T486" s="5"/>
      <c r="U486" s="5"/>
      <c r="AA486" s="3"/>
      <c r="AB486" s="13"/>
      <c r="AC486" s="13"/>
      <c r="AD486" s="13"/>
      <c r="AE486" s="13"/>
      <c r="AF486" s="13"/>
      <c r="AG486" s="13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T486" s="107"/>
      <c r="BA486" s="11"/>
      <c r="BB486" s="11"/>
      <c r="BC486" s="11"/>
      <c r="BD486" s="11"/>
      <c r="BE486" s="11"/>
      <c r="BH486" s="11"/>
      <c r="BI486" s="11"/>
      <c r="BJ486" s="11"/>
      <c r="BK486" s="11"/>
      <c r="BL486" s="11"/>
      <c r="BM486" s="11"/>
      <c r="BN486" s="11"/>
    </row>
    <row r="487" spans="1:66" s="1" customFormat="1" x14ac:dyDescent="0.3">
      <c r="A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118"/>
      <c r="N487" s="5"/>
      <c r="O487" s="5"/>
      <c r="P487" s="5"/>
      <c r="Q487" s="5"/>
      <c r="R487" s="5"/>
      <c r="S487" s="5"/>
      <c r="T487" s="5"/>
      <c r="U487" s="5"/>
      <c r="AA487" s="3"/>
      <c r="AB487" s="13"/>
      <c r="AC487" s="13"/>
      <c r="AD487" s="13"/>
      <c r="AE487" s="13"/>
      <c r="AF487" s="13"/>
      <c r="AG487" s="13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T487" s="107"/>
      <c r="BA487" s="11"/>
      <c r="BB487" s="11"/>
      <c r="BC487" s="11"/>
      <c r="BD487" s="11"/>
      <c r="BE487" s="11"/>
      <c r="BH487" s="11"/>
      <c r="BI487" s="11"/>
      <c r="BJ487" s="11"/>
      <c r="BK487" s="11"/>
      <c r="BL487" s="11"/>
      <c r="BM487" s="11"/>
      <c r="BN487" s="11"/>
    </row>
    <row r="488" spans="1:66" s="1" customFormat="1" x14ac:dyDescent="0.3">
      <c r="A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118"/>
      <c r="N488" s="5"/>
      <c r="O488" s="5"/>
      <c r="P488" s="5"/>
      <c r="Q488" s="5"/>
      <c r="R488" s="5"/>
      <c r="S488" s="5"/>
      <c r="T488" s="5"/>
      <c r="U488" s="5"/>
      <c r="AA488" s="3"/>
      <c r="AB488" s="13"/>
      <c r="AC488" s="13"/>
      <c r="AD488" s="13"/>
      <c r="AE488" s="13"/>
      <c r="AF488" s="13"/>
      <c r="AG488" s="13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T488" s="107"/>
      <c r="BA488" s="11"/>
      <c r="BB488" s="11"/>
      <c r="BC488" s="11"/>
      <c r="BD488" s="11"/>
      <c r="BE488" s="11"/>
      <c r="BH488" s="11"/>
      <c r="BI488" s="11"/>
      <c r="BJ488" s="11"/>
      <c r="BK488" s="11"/>
      <c r="BL488" s="11"/>
      <c r="BM488" s="11"/>
      <c r="BN488" s="11"/>
    </row>
    <row r="489" spans="1:66" s="1" customFormat="1" x14ac:dyDescent="0.3">
      <c r="A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118"/>
      <c r="N489" s="5"/>
      <c r="O489" s="5"/>
      <c r="P489" s="5"/>
      <c r="Q489" s="5"/>
      <c r="R489" s="5"/>
      <c r="S489" s="5"/>
      <c r="T489" s="5"/>
      <c r="U489" s="5"/>
      <c r="AA489" s="3"/>
      <c r="AB489" s="13"/>
      <c r="AC489" s="13"/>
      <c r="AD489" s="13"/>
      <c r="AE489" s="13"/>
      <c r="AF489" s="13"/>
      <c r="AG489" s="13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T489" s="107"/>
      <c r="BA489" s="11"/>
      <c r="BB489" s="11"/>
      <c r="BC489" s="11"/>
      <c r="BD489" s="11"/>
      <c r="BE489" s="11"/>
      <c r="BH489" s="11"/>
      <c r="BI489" s="11"/>
      <c r="BJ489" s="11"/>
      <c r="BK489" s="11"/>
      <c r="BL489" s="11"/>
      <c r="BM489" s="11"/>
      <c r="BN489" s="11"/>
    </row>
    <row r="490" spans="1:66" s="1" customFormat="1" x14ac:dyDescent="0.3">
      <c r="A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118"/>
      <c r="N490" s="5"/>
      <c r="O490" s="5"/>
      <c r="P490" s="5"/>
      <c r="Q490" s="5"/>
      <c r="R490" s="5"/>
      <c r="S490" s="5"/>
      <c r="T490" s="5"/>
      <c r="U490" s="5"/>
      <c r="AA490" s="3"/>
      <c r="AB490" s="13"/>
      <c r="AC490" s="13"/>
      <c r="AD490" s="13"/>
      <c r="AE490" s="13"/>
      <c r="AF490" s="13"/>
      <c r="AG490" s="13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T490" s="107"/>
      <c r="BA490" s="11"/>
      <c r="BB490" s="11"/>
      <c r="BC490" s="11"/>
      <c r="BD490" s="11"/>
      <c r="BE490" s="11"/>
      <c r="BH490" s="11"/>
      <c r="BI490" s="11"/>
      <c r="BJ490" s="11"/>
      <c r="BK490" s="11"/>
      <c r="BL490" s="11"/>
      <c r="BM490" s="11"/>
      <c r="BN490" s="11"/>
    </row>
    <row r="491" spans="1:66" s="1" customFormat="1" x14ac:dyDescent="0.3">
      <c r="A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118"/>
      <c r="N491" s="5"/>
      <c r="O491" s="5"/>
      <c r="P491" s="5"/>
      <c r="Q491" s="5"/>
      <c r="R491" s="5"/>
      <c r="S491" s="5"/>
      <c r="T491" s="5"/>
      <c r="U491" s="5"/>
      <c r="AA491" s="3"/>
      <c r="AB491" s="13"/>
      <c r="AC491" s="13"/>
      <c r="AD491" s="13"/>
      <c r="AE491" s="13"/>
      <c r="AF491" s="13"/>
      <c r="AG491" s="13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T491" s="107"/>
      <c r="BA491" s="11"/>
      <c r="BB491" s="11"/>
      <c r="BC491" s="11"/>
      <c r="BD491" s="11"/>
      <c r="BE491" s="11"/>
      <c r="BH491" s="11"/>
      <c r="BI491" s="11"/>
      <c r="BJ491" s="11"/>
      <c r="BK491" s="11"/>
      <c r="BL491" s="11"/>
      <c r="BM491" s="11"/>
      <c r="BN491" s="11"/>
    </row>
    <row r="492" spans="1:66" s="1" customFormat="1" x14ac:dyDescent="0.3">
      <c r="A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118"/>
      <c r="N492" s="5"/>
      <c r="O492" s="5"/>
      <c r="P492" s="5"/>
      <c r="Q492" s="5"/>
      <c r="R492" s="5"/>
      <c r="S492" s="5"/>
      <c r="T492" s="5"/>
      <c r="U492" s="5"/>
      <c r="AA492" s="3"/>
      <c r="AB492" s="13"/>
      <c r="AC492" s="13"/>
      <c r="AD492" s="13"/>
      <c r="AE492" s="13"/>
      <c r="AF492" s="13"/>
      <c r="AG492" s="13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T492" s="107"/>
      <c r="BA492" s="11"/>
      <c r="BB492" s="11"/>
      <c r="BC492" s="11"/>
      <c r="BD492" s="11"/>
      <c r="BE492" s="11"/>
      <c r="BH492" s="11"/>
      <c r="BI492" s="11"/>
      <c r="BJ492" s="11"/>
      <c r="BK492" s="11"/>
      <c r="BL492" s="11"/>
      <c r="BM492" s="11"/>
      <c r="BN492" s="11"/>
    </row>
    <row r="493" spans="1:66" s="1" customFormat="1" x14ac:dyDescent="0.3">
      <c r="A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118"/>
      <c r="N493" s="5"/>
      <c r="O493" s="5"/>
      <c r="P493" s="5"/>
      <c r="Q493" s="5"/>
      <c r="R493" s="5"/>
      <c r="S493" s="5"/>
      <c r="T493" s="5"/>
      <c r="U493" s="5"/>
      <c r="AA493" s="3"/>
      <c r="AB493" s="13"/>
      <c r="AC493" s="13"/>
      <c r="AD493" s="13"/>
      <c r="AE493" s="13"/>
      <c r="AF493" s="13"/>
      <c r="AG493" s="13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T493" s="107"/>
      <c r="BA493" s="11"/>
      <c r="BB493" s="11"/>
      <c r="BC493" s="11"/>
      <c r="BD493" s="11"/>
      <c r="BE493" s="11"/>
      <c r="BH493" s="11"/>
      <c r="BI493" s="11"/>
      <c r="BJ493" s="11"/>
      <c r="BK493" s="11"/>
      <c r="BL493" s="11"/>
      <c r="BM493" s="11"/>
      <c r="BN493" s="11"/>
    </row>
    <row r="494" spans="1:66" s="1" customFormat="1" x14ac:dyDescent="0.3">
      <c r="A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118"/>
      <c r="N494" s="5"/>
      <c r="O494" s="5"/>
      <c r="P494" s="5"/>
      <c r="Q494" s="5"/>
      <c r="R494" s="5"/>
      <c r="S494" s="5"/>
      <c r="T494" s="5"/>
      <c r="U494" s="5"/>
      <c r="AA494" s="3"/>
      <c r="AB494" s="13"/>
      <c r="AC494" s="13"/>
      <c r="AD494" s="13"/>
      <c r="AE494" s="13"/>
      <c r="AF494" s="13"/>
      <c r="AG494" s="13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T494" s="107"/>
      <c r="BA494" s="11"/>
      <c r="BB494" s="11"/>
      <c r="BC494" s="11"/>
      <c r="BD494" s="11"/>
      <c r="BE494" s="11"/>
      <c r="BH494" s="11"/>
      <c r="BI494" s="11"/>
      <c r="BJ494" s="11"/>
      <c r="BK494" s="11"/>
      <c r="BL494" s="11"/>
      <c r="BM494" s="11"/>
      <c r="BN494" s="11"/>
    </row>
    <row r="495" spans="1:66" s="1" customFormat="1" x14ac:dyDescent="0.3">
      <c r="A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118"/>
      <c r="N495" s="5"/>
      <c r="O495" s="5"/>
      <c r="P495" s="5"/>
      <c r="Q495" s="5"/>
      <c r="R495" s="5"/>
      <c r="S495" s="5"/>
      <c r="T495" s="5"/>
      <c r="U495" s="5"/>
      <c r="AA495" s="3"/>
      <c r="AB495" s="13"/>
      <c r="AC495" s="13"/>
      <c r="AD495" s="13"/>
      <c r="AE495" s="13"/>
      <c r="AF495" s="13"/>
      <c r="AG495" s="13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T495" s="107"/>
      <c r="BA495" s="11"/>
      <c r="BB495" s="11"/>
      <c r="BC495" s="11"/>
      <c r="BD495" s="11"/>
      <c r="BE495" s="11"/>
      <c r="BH495" s="11"/>
      <c r="BI495" s="11"/>
      <c r="BJ495" s="11"/>
      <c r="BK495" s="11"/>
      <c r="BL495" s="11"/>
      <c r="BM495" s="11"/>
      <c r="BN495" s="11"/>
    </row>
    <row r="496" spans="1:66" s="1" customFormat="1" x14ac:dyDescent="0.3">
      <c r="A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118"/>
      <c r="N496" s="5"/>
      <c r="O496" s="5"/>
      <c r="P496" s="5"/>
      <c r="Q496" s="5"/>
      <c r="R496" s="5"/>
      <c r="S496" s="5"/>
      <c r="T496" s="5"/>
      <c r="U496" s="5"/>
      <c r="AA496" s="3"/>
      <c r="AB496" s="13"/>
      <c r="AC496" s="13"/>
      <c r="AD496" s="13"/>
      <c r="AE496" s="13"/>
      <c r="AF496" s="13"/>
      <c r="AG496" s="13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T496" s="107"/>
      <c r="BA496" s="11"/>
      <c r="BB496" s="11"/>
      <c r="BC496" s="11"/>
      <c r="BD496" s="11"/>
      <c r="BE496" s="11"/>
      <c r="BH496" s="11"/>
      <c r="BI496" s="11"/>
      <c r="BJ496" s="11"/>
      <c r="BK496" s="11"/>
      <c r="BL496" s="11"/>
      <c r="BM496" s="11"/>
      <c r="BN496" s="11"/>
    </row>
    <row r="497" spans="1:66" s="1" customFormat="1" x14ac:dyDescent="0.3">
      <c r="A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118"/>
      <c r="N497" s="5"/>
      <c r="O497" s="5"/>
      <c r="P497" s="5"/>
      <c r="Q497" s="5"/>
      <c r="R497" s="5"/>
      <c r="S497" s="5"/>
      <c r="T497" s="5"/>
      <c r="U497" s="5"/>
      <c r="AA497" s="3"/>
      <c r="AB497" s="13"/>
      <c r="AC497" s="13"/>
      <c r="AD497" s="13"/>
      <c r="AE497" s="13"/>
      <c r="AF497" s="13"/>
      <c r="AG497" s="13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T497" s="107"/>
      <c r="BA497" s="11"/>
      <c r="BB497" s="11"/>
      <c r="BC497" s="11"/>
      <c r="BD497" s="11"/>
      <c r="BE497" s="11"/>
      <c r="BH497" s="11"/>
      <c r="BI497" s="11"/>
      <c r="BJ497" s="11"/>
      <c r="BK497" s="11"/>
      <c r="BL497" s="11"/>
      <c r="BM497" s="11"/>
      <c r="BN497" s="11"/>
    </row>
    <row r="498" spans="1:66" s="1" customFormat="1" x14ac:dyDescent="0.3">
      <c r="A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118"/>
      <c r="N498" s="5"/>
      <c r="O498" s="5"/>
      <c r="P498" s="5"/>
      <c r="Q498" s="5"/>
      <c r="R498" s="5"/>
      <c r="S498" s="5"/>
      <c r="T498" s="5"/>
      <c r="U498" s="5"/>
      <c r="AA498" s="3"/>
      <c r="AB498" s="13"/>
      <c r="AC498" s="13"/>
      <c r="AD498" s="13"/>
      <c r="AE498" s="13"/>
      <c r="AF498" s="13"/>
      <c r="AG498" s="13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T498" s="107"/>
      <c r="BA498" s="11"/>
      <c r="BB498" s="11"/>
      <c r="BC498" s="11"/>
      <c r="BD498" s="11"/>
      <c r="BE498" s="11"/>
      <c r="BH498" s="11"/>
      <c r="BI498" s="11"/>
      <c r="BJ498" s="11"/>
      <c r="BK498" s="11"/>
      <c r="BL498" s="11"/>
      <c r="BM498" s="11"/>
      <c r="BN498" s="11"/>
    </row>
    <row r="499" spans="1:66" s="1" customFormat="1" x14ac:dyDescent="0.3">
      <c r="A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118"/>
      <c r="N499" s="5"/>
      <c r="O499" s="5"/>
      <c r="P499" s="5"/>
      <c r="Q499" s="5"/>
      <c r="R499" s="5"/>
      <c r="S499" s="5"/>
      <c r="T499" s="5"/>
      <c r="U499" s="5"/>
      <c r="AA499" s="3"/>
      <c r="AB499" s="13"/>
      <c r="AC499" s="13"/>
      <c r="AD499" s="13"/>
      <c r="AE499" s="13"/>
      <c r="AF499" s="13"/>
      <c r="AG499" s="13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T499" s="107"/>
      <c r="BA499" s="11"/>
      <c r="BB499" s="11"/>
      <c r="BC499" s="11"/>
      <c r="BD499" s="11"/>
      <c r="BE499" s="11"/>
      <c r="BH499" s="11"/>
      <c r="BI499" s="11"/>
      <c r="BJ499" s="11"/>
      <c r="BK499" s="11"/>
      <c r="BL499" s="11"/>
      <c r="BM499" s="11"/>
      <c r="BN499" s="11"/>
    </row>
    <row r="500" spans="1:66" s="1" customFormat="1" x14ac:dyDescent="0.3">
      <c r="A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118"/>
      <c r="N500" s="5"/>
      <c r="O500" s="5"/>
      <c r="P500" s="5"/>
      <c r="Q500" s="5"/>
      <c r="R500" s="5"/>
      <c r="S500" s="5"/>
      <c r="T500" s="5"/>
      <c r="U500" s="5"/>
      <c r="AA500" s="3"/>
      <c r="AB500" s="13"/>
      <c r="AC500" s="13"/>
      <c r="AD500" s="13"/>
      <c r="AE500" s="13"/>
      <c r="AF500" s="13"/>
      <c r="AG500" s="13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T500" s="107"/>
      <c r="BA500" s="11"/>
      <c r="BB500" s="11"/>
      <c r="BC500" s="11"/>
      <c r="BD500" s="11"/>
      <c r="BE500" s="11"/>
      <c r="BH500" s="11"/>
      <c r="BI500" s="11"/>
      <c r="BJ500" s="11"/>
      <c r="BK500" s="11"/>
      <c r="BL500" s="11"/>
      <c r="BM500" s="11"/>
      <c r="BN500" s="11"/>
    </row>
    <row r="501" spans="1:66" s="1" customFormat="1" x14ac:dyDescent="0.3">
      <c r="A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118"/>
      <c r="N501" s="5"/>
      <c r="O501" s="5"/>
      <c r="P501" s="5"/>
      <c r="Q501" s="5"/>
      <c r="R501" s="5"/>
      <c r="S501" s="5"/>
      <c r="T501" s="5"/>
      <c r="U501" s="5"/>
      <c r="AA501" s="3"/>
      <c r="AB501" s="13"/>
      <c r="AC501" s="13"/>
      <c r="AD501" s="13"/>
      <c r="AE501" s="13"/>
      <c r="AF501" s="13"/>
      <c r="AG501" s="13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T501" s="107"/>
      <c r="BA501" s="11"/>
      <c r="BB501" s="11"/>
      <c r="BC501" s="11"/>
      <c r="BD501" s="11"/>
      <c r="BE501" s="11"/>
      <c r="BH501" s="11"/>
      <c r="BI501" s="11"/>
      <c r="BJ501" s="11"/>
      <c r="BK501" s="11"/>
      <c r="BL501" s="11"/>
      <c r="BM501" s="11"/>
      <c r="BN501" s="11"/>
    </row>
    <row r="502" spans="1:66" s="1" customFormat="1" x14ac:dyDescent="0.3">
      <c r="A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118"/>
      <c r="N502" s="5"/>
      <c r="O502" s="5"/>
      <c r="P502" s="5"/>
      <c r="Q502" s="5"/>
      <c r="R502" s="5"/>
      <c r="S502" s="5"/>
      <c r="T502" s="5"/>
      <c r="U502" s="5"/>
      <c r="AA502" s="3"/>
      <c r="AB502" s="13"/>
      <c r="AC502" s="13"/>
      <c r="AD502" s="13"/>
      <c r="AE502" s="13"/>
      <c r="AF502" s="13"/>
      <c r="AG502" s="13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T502" s="107"/>
      <c r="BA502" s="11"/>
      <c r="BB502" s="11"/>
      <c r="BC502" s="11"/>
      <c r="BD502" s="11"/>
      <c r="BE502" s="11"/>
      <c r="BH502" s="11"/>
      <c r="BI502" s="11"/>
      <c r="BJ502" s="11"/>
      <c r="BK502" s="11"/>
      <c r="BL502" s="11"/>
      <c r="BM502" s="11"/>
      <c r="BN502" s="11"/>
    </row>
    <row r="503" spans="1:66" s="1" customFormat="1" x14ac:dyDescent="0.3">
      <c r="A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118"/>
      <c r="N503" s="5"/>
      <c r="O503" s="5"/>
      <c r="P503" s="5"/>
      <c r="Q503" s="5"/>
      <c r="R503" s="5"/>
      <c r="S503" s="5"/>
      <c r="T503" s="5"/>
      <c r="U503" s="5"/>
      <c r="AA503" s="3"/>
      <c r="AB503" s="13"/>
      <c r="AC503" s="13"/>
      <c r="AD503" s="13"/>
      <c r="AE503" s="13"/>
      <c r="AF503" s="13"/>
      <c r="AG503" s="13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T503" s="107"/>
      <c r="BA503" s="11"/>
      <c r="BB503" s="11"/>
      <c r="BC503" s="11"/>
      <c r="BD503" s="11"/>
      <c r="BE503" s="11"/>
      <c r="BH503" s="11"/>
      <c r="BI503" s="11"/>
      <c r="BJ503" s="11"/>
      <c r="BK503" s="11"/>
      <c r="BL503" s="11"/>
      <c r="BM503" s="11"/>
      <c r="BN503" s="11"/>
    </row>
    <row r="504" spans="1:66" s="1" customFormat="1" x14ac:dyDescent="0.3">
      <c r="A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118"/>
      <c r="N504" s="5"/>
      <c r="O504" s="5"/>
      <c r="P504" s="5"/>
      <c r="Q504" s="5"/>
      <c r="R504" s="5"/>
      <c r="S504" s="5"/>
      <c r="T504" s="5"/>
      <c r="U504" s="5"/>
      <c r="AA504" s="3"/>
      <c r="AB504" s="13"/>
      <c r="AC504" s="13"/>
      <c r="AD504" s="13"/>
      <c r="AE504" s="13"/>
      <c r="AF504" s="13"/>
      <c r="AG504" s="13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T504" s="107"/>
      <c r="BA504" s="11"/>
      <c r="BB504" s="11"/>
      <c r="BC504" s="11"/>
      <c r="BD504" s="11"/>
      <c r="BE504" s="11"/>
      <c r="BH504" s="11"/>
      <c r="BI504" s="11"/>
      <c r="BJ504" s="11"/>
      <c r="BK504" s="11"/>
      <c r="BL504" s="11"/>
      <c r="BM504" s="11"/>
      <c r="BN504" s="11"/>
    </row>
    <row r="505" spans="1:66" s="1" customFormat="1" x14ac:dyDescent="0.3">
      <c r="A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118"/>
      <c r="N505" s="5"/>
      <c r="O505" s="5"/>
      <c r="P505" s="5"/>
      <c r="Q505" s="5"/>
      <c r="R505" s="5"/>
      <c r="S505" s="5"/>
      <c r="T505" s="5"/>
      <c r="U505" s="5"/>
      <c r="AA505" s="3"/>
      <c r="AB505" s="13"/>
      <c r="AC505" s="13"/>
      <c r="AD505" s="13"/>
      <c r="AE505" s="13"/>
      <c r="AF505" s="13"/>
      <c r="AG505" s="13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T505" s="107"/>
      <c r="BA505" s="11"/>
      <c r="BB505" s="11"/>
      <c r="BC505" s="11"/>
      <c r="BD505" s="11"/>
      <c r="BE505" s="11"/>
      <c r="BH505" s="11"/>
      <c r="BI505" s="11"/>
      <c r="BJ505" s="11"/>
      <c r="BK505" s="11"/>
      <c r="BL505" s="11"/>
      <c r="BM505" s="11"/>
      <c r="BN505" s="11"/>
    </row>
    <row r="506" spans="1:66" s="1" customFormat="1" x14ac:dyDescent="0.3">
      <c r="A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118"/>
      <c r="N506" s="5"/>
      <c r="O506" s="5"/>
      <c r="P506" s="5"/>
      <c r="Q506" s="5"/>
      <c r="R506" s="5"/>
      <c r="S506" s="5"/>
      <c r="T506" s="5"/>
      <c r="U506" s="5"/>
      <c r="AA506" s="3"/>
      <c r="AB506" s="13"/>
      <c r="AC506" s="13"/>
      <c r="AD506" s="13"/>
      <c r="AE506" s="13"/>
      <c r="AF506" s="13"/>
      <c r="AG506" s="13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T506" s="107"/>
      <c r="BA506" s="11"/>
      <c r="BB506" s="11"/>
      <c r="BC506" s="11"/>
      <c r="BD506" s="11"/>
      <c r="BE506" s="11"/>
      <c r="BH506" s="11"/>
      <c r="BI506" s="11"/>
      <c r="BJ506" s="11"/>
      <c r="BK506" s="11"/>
      <c r="BL506" s="11"/>
      <c r="BM506" s="11"/>
      <c r="BN506" s="11"/>
    </row>
    <row r="507" spans="1:66" s="1" customFormat="1" x14ac:dyDescent="0.3">
      <c r="A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118"/>
      <c r="N507" s="5"/>
      <c r="O507" s="5"/>
      <c r="P507" s="5"/>
      <c r="Q507" s="5"/>
      <c r="R507" s="5"/>
      <c r="S507" s="5"/>
      <c r="T507" s="5"/>
      <c r="U507" s="5"/>
      <c r="AA507" s="3"/>
      <c r="AB507" s="13"/>
      <c r="AC507" s="13"/>
      <c r="AD507" s="13"/>
      <c r="AE507" s="13"/>
      <c r="AF507" s="13"/>
      <c r="AG507" s="13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T507" s="107"/>
      <c r="BA507" s="11"/>
      <c r="BB507" s="11"/>
      <c r="BC507" s="11"/>
      <c r="BD507" s="11"/>
      <c r="BE507" s="11"/>
      <c r="BH507" s="11"/>
      <c r="BI507" s="11"/>
      <c r="BJ507" s="11"/>
      <c r="BK507" s="11"/>
      <c r="BL507" s="11"/>
      <c r="BM507" s="11"/>
      <c r="BN507" s="11"/>
    </row>
    <row r="508" spans="1:66" s="1" customFormat="1" x14ac:dyDescent="0.3">
      <c r="A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118"/>
      <c r="N508" s="5"/>
      <c r="O508" s="5"/>
      <c r="P508" s="5"/>
      <c r="Q508" s="5"/>
      <c r="R508" s="5"/>
      <c r="S508" s="5"/>
      <c r="T508" s="5"/>
      <c r="U508" s="5"/>
      <c r="AA508" s="3"/>
      <c r="AB508" s="13"/>
      <c r="AC508" s="13"/>
      <c r="AD508" s="13"/>
      <c r="AE508" s="13"/>
      <c r="AF508" s="13"/>
      <c r="AG508" s="13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T508" s="107"/>
      <c r="BA508" s="11"/>
      <c r="BB508" s="11"/>
      <c r="BC508" s="11"/>
      <c r="BD508" s="11"/>
      <c r="BE508" s="11"/>
      <c r="BH508" s="11"/>
      <c r="BI508" s="11"/>
      <c r="BJ508" s="11"/>
      <c r="BK508" s="11"/>
      <c r="BL508" s="11"/>
      <c r="BM508" s="11"/>
      <c r="BN508" s="11"/>
    </row>
    <row r="509" spans="1:66" s="1" customFormat="1" x14ac:dyDescent="0.3">
      <c r="A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118"/>
      <c r="N509" s="5"/>
      <c r="O509" s="5"/>
      <c r="P509" s="5"/>
      <c r="Q509" s="5"/>
      <c r="R509" s="5"/>
      <c r="S509" s="5"/>
      <c r="T509" s="5"/>
      <c r="U509" s="5"/>
      <c r="AA509" s="3"/>
      <c r="AB509" s="13"/>
      <c r="AC509" s="13"/>
      <c r="AD509" s="13"/>
      <c r="AE509" s="13"/>
      <c r="AF509" s="13"/>
      <c r="AG509" s="13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T509" s="107"/>
      <c r="BA509" s="11"/>
      <c r="BB509" s="11"/>
      <c r="BC509" s="11"/>
      <c r="BD509" s="11"/>
      <c r="BE509" s="11"/>
      <c r="BH509" s="11"/>
      <c r="BI509" s="11"/>
      <c r="BJ509" s="11"/>
      <c r="BK509" s="11"/>
      <c r="BL509" s="11"/>
      <c r="BM509" s="11"/>
      <c r="BN509" s="11"/>
    </row>
    <row r="510" spans="1:66" s="1" customFormat="1" x14ac:dyDescent="0.3">
      <c r="A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118"/>
      <c r="N510" s="5"/>
      <c r="O510" s="5"/>
      <c r="P510" s="5"/>
      <c r="Q510" s="5"/>
      <c r="R510" s="5"/>
      <c r="S510" s="5"/>
      <c r="T510" s="5"/>
      <c r="U510" s="5"/>
      <c r="AA510" s="3"/>
      <c r="AB510" s="13"/>
      <c r="AC510" s="13"/>
      <c r="AD510" s="13"/>
      <c r="AE510" s="13"/>
      <c r="AF510" s="13"/>
      <c r="AG510" s="13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T510" s="107"/>
      <c r="BA510" s="11"/>
      <c r="BB510" s="11"/>
      <c r="BC510" s="11"/>
      <c r="BD510" s="11"/>
      <c r="BE510" s="11"/>
      <c r="BH510" s="11"/>
      <c r="BI510" s="11"/>
      <c r="BJ510" s="11"/>
      <c r="BK510" s="11"/>
      <c r="BL510" s="11"/>
      <c r="BM510" s="11"/>
      <c r="BN510" s="11"/>
    </row>
    <row r="511" spans="1:66" s="1" customFormat="1" x14ac:dyDescent="0.3">
      <c r="A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118"/>
      <c r="N511" s="5"/>
      <c r="O511" s="5"/>
      <c r="P511" s="5"/>
      <c r="Q511" s="5"/>
      <c r="R511" s="5"/>
      <c r="S511" s="5"/>
      <c r="T511" s="5"/>
      <c r="U511" s="5"/>
      <c r="AA511" s="3"/>
      <c r="AB511" s="13"/>
      <c r="AC511" s="13"/>
      <c r="AD511" s="13"/>
      <c r="AE511" s="13"/>
      <c r="AF511" s="13"/>
      <c r="AG511" s="13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T511" s="107"/>
      <c r="BA511" s="11"/>
      <c r="BB511" s="11"/>
      <c r="BC511" s="11"/>
      <c r="BD511" s="11"/>
      <c r="BE511" s="11"/>
      <c r="BH511" s="11"/>
      <c r="BI511" s="11"/>
      <c r="BJ511" s="11"/>
      <c r="BK511" s="11"/>
      <c r="BL511" s="11"/>
      <c r="BM511" s="11"/>
      <c r="BN511" s="11"/>
    </row>
    <row r="512" spans="1:66" s="1" customFormat="1" x14ac:dyDescent="0.3">
      <c r="A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118"/>
      <c r="N512" s="5"/>
      <c r="O512" s="5"/>
      <c r="P512" s="5"/>
      <c r="Q512" s="5"/>
      <c r="R512" s="5"/>
      <c r="S512" s="5"/>
      <c r="T512" s="5"/>
      <c r="U512" s="5"/>
      <c r="AA512" s="3"/>
      <c r="AB512" s="13"/>
      <c r="AC512" s="13"/>
      <c r="AD512" s="13"/>
      <c r="AE512" s="13"/>
      <c r="AF512" s="13"/>
      <c r="AG512" s="13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T512" s="107"/>
      <c r="BA512" s="11"/>
      <c r="BB512" s="11"/>
      <c r="BC512" s="11"/>
      <c r="BD512" s="11"/>
      <c r="BE512" s="11"/>
      <c r="BH512" s="11"/>
      <c r="BI512" s="11"/>
      <c r="BJ512" s="11"/>
      <c r="BK512" s="11"/>
      <c r="BL512" s="11"/>
      <c r="BM512" s="11"/>
      <c r="BN512" s="11"/>
    </row>
    <row r="513" spans="1:66" s="1" customFormat="1" x14ac:dyDescent="0.3">
      <c r="A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118"/>
      <c r="N513" s="5"/>
      <c r="O513" s="5"/>
      <c r="P513" s="5"/>
      <c r="Q513" s="5"/>
      <c r="R513" s="5"/>
      <c r="S513" s="5"/>
      <c r="T513" s="5"/>
      <c r="U513" s="5"/>
      <c r="AA513" s="3"/>
      <c r="AB513" s="13"/>
      <c r="AC513" s="13"/>
      <c r="AD513" s="13"/>
      <c r="AE513" s="13"/>
      <c r="AF513" s="13"/>
      <c r="AG513" s="13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T513" s="107"/>
      <c r="BA513" s="11"/>
      <c r="BB513" s="11"/>
      <c r="BC513" s="11"/>
      <c r="BD513" s="11"/>
      <c r="BE513" s="11"/>
      <c r="BH513" s="11"/>
      <c r="BI513" s="11"/>
      <c r="BJ513" s="11"/>
      <c r="BK513" s="11"/>
      <c r="BL513" s="11"/>
      <c r="BM513" s="11"/>
      <c r="BN513" s="11"/>
    </row>
    <row r="514" spans="1:66" s="1" customFormat="1" x14ac:dyDescent="0.3">
      <c r="A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118"/>
      <c r="N514" s="5"/>
      <c r="O514" s="5"/>
      <c r="P514" s="5"/>
      <c r="Q514" s="5"/>
      <c r="R514" s="5"/>
      <c r="S514" s="5"/>
      <c r="T514" s="5"/>
      <c r="U514" s="5"/>
      <c r="AA514" s="3"/>
      <c r="AB514" s="13"/>
      <c r="AC514" s="13"/>
      <c r="AD514" s="13"/>
      <c r="AE514" s="13"/>
      <c r="AF514" s="13"/>
      <c r="AG514" s="13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T514" s="107"/>
      <c r="BA514" s="11"/>
      <c r="BB514" s="11"/>
      <c r="BC514" s="11"/>
      <c r="BD514" s="11"/>
      <c r="BE514" s="11"/>
      <c r="BH514" s="11"/>
      <c r="BI514" s="11"/>
      <c r="BJ514" s="11"/>
      <c r="BK514" s="11"/>
      <c r="BL514" s="11"/>
      <c r="BM514" s="11"/>
      <c r="BN514" s="11"/>
    </row>
    <row r="515" spans="1:66" s="1" customFormat="1" x14ac:dyDescent="0.3">
      <c r="A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118"/>
      <c r="N515" s="5"/>
      <c r="O515" s="5"/>
      <c r="P515" s="5"/>
      <c r="Q515" s="5"/>
      <c r="R515" s="5"/>
      <c r="S515" s="5"/>
      <c r="T515" s="5"/>
      <c r="U515" s="5"/>
      <c r="AA515" s="3"/>
      <c r="AB515" s="13"/>
      <c r="AC515" s="13"/>
      <c r="AD515" s="13"/>
      <c r="AE515" s="13"/>
      <c r="AF515" s="13"/>
      <c r="AG515" s="13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T515" s="107"/>
      <c r="BA515" s="11"/>
      <c r="BB515" s="11"/>
      <c r="BC515" s="11"/>
      <c r="BD515" s="11"/>
      <c r="BE515" s="11"/>
      <c r="BH515" s="11"/>
      <c r="BI515" s="11"/>
      <c r="BJ515" s="11"/>
      <c r="BK515" s="11"/>
      <c r="BL515" s="11"/>
      <c r="BM515" s="11"/>
      <c r="BN515" s="11"/>
    </row>
    <row r="516" spans="1:66" s="1" customFormat="1" x14ac:dyDescent="0.3">
      <c r="A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118"/>
      <c r="N516" s="5"/>
      <c r="O516" s="5"/>
      <c r="P516" s="5"/>
      <c r="Q516" s="5"/>
      <c r="R516" s="5"/>
      <c r="S516" s="5"/>
      <c r="T516" s="5"/>
      <c r="U516" s="5"/>
      <c r="AA516" s="3"/>
      <c r="AB516" s="13"/>
      <c r="AC516" s="13"/>
      <c r="AD516" s="13"/>
      <c r="AE516" s="13"/>
      <c r="AF516" s="13"/>
      <c r="AG516" s="13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T516" s="107"/>
      <c r="BA516" s="11"/>
      <c r="BB516" s="11"/>
      <c r="BC516" s="11"/>
      <c r="BD516" s="11"/>
      <c r="BE516" s="11"/>
      <c r="BH516" s="11"/>
      <c r="BI516" s="11"/>
      <c r="BJ516" s="11"/>
      <c r="BK516" s="11"/>
      <c r="BL516" s="11"/>
      <c r="BM516" s="11"/>
      <c r="BN516" s="11"/>
    </row>
    <row r="517" spans="1:66" s="1" customFormat="1" x14ac:dyDescent="0.3">
      <c r="A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118"/>
      <c r="N517" s="5"/>
      <c r="O517" s="5"/>
      <c r="P517" s="5"/>
      <c r="Q517" s="5"/>
      <c r="R517" s="5"/>
      <c r="S517" s="5"/>
      <c r="T517" s="5"/>
      <c r="U517" s="5"/>
      <c r="AA517" s="3"/>
      <c r="AB517" s="13"/>
      <c r="AC517" s="13"/>
      <c r="AD517" s="13"/>
      <c r="AE517" s="13"/>
      <c r="AF517" s="13"/>
      <c r="AG517" s="13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T517" s="107"/>
      <c r="BA517" s="11"/>
      <c r="BB517" s="11"/>
      <c r="BC517" s="11"/>
      <c r="BD517" s="11"/>
      <c r="BE517" s="11"/>
      <c r="BH517" s="11"/>
      <c r="BI517" s="11"/>
      <c r="BJ517" s="11"/>
      <c r="BK517" s="11"/>
      <c r="BL517" s="11"/>
      <c r="BM517" s="11"/>
      <c r="BN517" s="11"/>
    </row>
    <row r="518" spans="1:66" s="1" customFormat="1" x14ac:dyDescent="0.3">
      <c r="A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118"/>
      <c r="N518" s="5"/>
      <c r="O518" s="5"/>
      <c r="P518" s="5"/>
      <c r="Q518" s="5"/>
      <c r="R518" s="5"/>
      <c r="S518" s="5"/>
      <c r="T518" s="5"/>
      <c r="U518" s="5"/>
      <c r="AA518" s="3"/>
      <c r="AB518" s="13"/>
      <c r="AC518" s="13"/>
      <c r="AD518" s="13"/>
      <c r="AE518" s="13"/>
      <c r="AF518" s="13"/>
      <c r="AG518" s="13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T518" s="107"/>
      <c r="BA518" s="11"/>
      <c r="BB518" s="11"/>
      <c r="BC518" s="11"/>
      <c r="BD518" s="11"/>
      <c r="BE518" s="11"/>
      <c r="BH518" s="11"/>
      <c r="BI518" s="11"/>
      <c r="BJ518" s="11"/>
      <c r="BK518" s="11"/>
      <c r="BL518" s="11"/>
      <c r="BM518" s="11"/>
      <c r="BN518" s="11"/>
    </row>
    <row r="519" spans="1:66" s="1" customFormat="1" x14ac:dyDescent="0.3">
      <c r="A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118"/>
      <c r="N519" s="5"/>
      <c r="O519" s="5"/>
      <c r="P519" s="5"/>
      <c r="Q519" s="5"/>
      <c r="R519" s="5"/>
      <c r="S519" s="5"/>
      <c r="T519" s="5"/>
      <c r="U519" s="5"/>
      <c r="AA519" s="3"/>
      <c r="AB519" s="13"/>
      <c r="AC519" s="13"/>
      <c r="AD519" s="13"/>
      <c r="AE519" s="13"/>
      <c r="AF519" s="13"/>
      <c r="AG519" s="13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T519" s="107"/>
      <c r="BA519" s="11"/>
      <c r="BB519" s="11"/>
      <c r="BC519" s="11"/>
      <c r="BD519" s="11"/>
      <c r="BE519" s="11"/>
      <c r="BH519" s="11"/>
      <c r="BI519" s="11"/>
      <c r="BJ519" s="11"/>
      <c r="BK519" s="11"/>
      <c r="BL519" s="11"/>
      <c r="BM519" s="11"/>
      <c r="BN519" s="11"/>
    </row>
    <row r="520" spans="1:66" s="1" customFormat="1" x14ac:dyDescent="0.3">
      <c r="A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118"/>
      <c r="N520" s="5"/>
      <c r="O520" s="5"/>
      <c r="P520" s="5"/>
      <c r="Q520" s="5"/>
      <c r="R520" s="5"/>
      <c r="S520" s="5"/>
      <c r="T520" s="5"/>
      <c r="U520" s="5"/>
      <c r="AA520" s="3"/>
      <c r="AB520" s="13"/>
      <c r="AC520" s="13"/>
      <c r="AD520" s="13"/>
      <c r="AE520" s="13"/>
      <c r="AF520" s="13"/>
      <c r="AG520" s="13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T520" s="107"/>
      <c r="BA520" s="11"/>
      <c r="BB520" s="11"/>
      <c r="BC520" s="11"/>
      <c r="BD520" s="11"/>
      <c r="BE520" s="11"/>
      <c r="BH520" s="11"/>
      <c r="BI520" s="11"/>
      <c r="BJ520" s="11"/>
      <c r="BK520" s="11"/>
      <c r="BL520" s="11"/>
      <c r="BM520" s="11"/>
      <c r="BN520" s="11"/>
    </row>
    <row r="521" spans="1:66" s="1" customFormat="1" x14ac:dyDescent="0.3">
      <c r="A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118"/>
      <c r="N521" s="5"/>
      <c r="O521" s="5"/>
      <c r="P521" s="5"/>
      <c r="Q521" s="5"/>
      <c r="R521" s="5"/>
      <c r="S521" s="5"/>
      <c r="T521" s="5"/>
      <c r="U521" s="5"/>
      <c r="AA521" s="3"/>
      <c r="AB521" s="13"/>
      <c r="AC521" s="13"/>
      <c r="AD521" s="13"/>
      <c r="AE521" s="13"/>
      <c r="AF521" s="13"/>
      <c r="AG521" s="13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T521" s="107"/>
      <c r="BA521" s="11"/>
      <c r="BB521" s="11"/>
      <c r="BC521" s="11"/>
      <c r="BD521" s="11"/>
      <c r="BE521" s="11"/>
      <c r="BH521" s="11"/>
      <c r="BI521" s="11"/>
      <c r="BJ521" s="11"/>
      <c r="BK521" s="11"/>
      <c r="BL521" s="11"/>
      <c r="BM521" s="11"/>
      <c r="BN521" s="11"/>
    </row>
    <row r="522" spans="1:66" s="1" customFormat="1" x14ac:dyDescent="0.3">
      <c r="A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118"/>
      <c r="N522" s="5"/>
      <c r="O522" s="5"/>
      <c r="P522" s="5"/>
      <c r="Q522" s="5"/>
      <c r="R522" s="5"/>
      <c r="S522" s="5"/>
      <c r="T522" s="5"/>
      <c r="U522" s="5"/>
      <c r="AA522" s="3"/>
      <c r="AB522" s="13"/>
      <c r="AC522" s="13"/>
      <c r="AD522" s="13"/>
      <c r="AE522" s="13"/>
      <c r="AF522" s="13"/>
      <c r="AG522" s="13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T522" s="107"/>
      <c r="BA522" s="11"/>
      <c r="BB522" s="11"/>
      <c r="BC522" s="11"/>
      <c r="BD522" s="11"/>
      <c r="BE522" s="11"/>
      <c r="BH522" s="11"/>
      <c r="BI522" s="11"/>
      <c r="BJ522" s="11"/>
      <c r="BK522" s="11"/>
      <c r="BL522" s="11"/>
      <c r="BM522" s="11"/>
      <c r="BN522" s="11"/>
    </row>
    <row r="523" spans="1:66" s="1" customFormat="1" x14ac:dyDescent="0.3">
      <c r="A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118"/>
      <c r="N523" s="5"/>
      <c r="O523" s="5"/>
      <c r="P523" s="5"/>
      <c r="Q523" s="5"/>
      <c r="R523" s="5"/>
      <c r="S523" s="5"/>
      <c r="T523" s="5"/>
      <c r="U523" s="5"/>
      <c r="AA523" s="3"/>
      <c r="AB523" s="13"/>
      <c r="AC523" s="13"/>
      <c r="AD523" s="13"/>
      <c r="AE523" s="13"/>
      <c r="AF523" s="13"/>
      <c r="AG523" s="13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T523" s="107"/>
      <c r="BA523" s="11"/>
      <c r="BB523" s="11"/>
      <c r="BC523" s="11"/>
      <c r="BD523" s="11"/>
      <c r="BE523" s="11"/>
      <c r="BH523" s="11"/>
      <c r="BI523" s="11"/>
      <c r="BJ523" s="11"/>
      <c r="BK523" s="11"/>
      <c r="BL523" s="11"/>
      <c r="BM523" s="11"/>
      <c r="BN523" s="11"/>
    </row>
    <row r="524" spans="1:66" s="1" customFormat="1" x14ac:dyDescent="0.3">
      <c r="A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118"/>
      <c r="N524" s="5"/>
      <c r="O524" s="5"/>
      <c r="P524" s="5"/>
      <c r="Q524" s="5"/>
      <c r="R524" s="5"/>
      <c r="S524" s="5"/>
      <c r="T524" s="5"/>
      <c r="U524" s="5"/>
      <c r="AA524" s="3"/>
      <c r="AB524" s="13"/>
      <c r="AC524" s="13"/>
      <c r="AD524" s="13"/>
      <c r="AE524" s="13"/>
      <c r="AF524" s="13"/>
      <c r="AG524" s="13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T524" s="107"/>
      <c r="BA524" s="11"/>
      <c r="BB524" s="11"/>
      <c r="BC524" s="11"/>
      <c r="BD524" s="11"/>
      <c r="BE524" s="11"/>
      <c r="BH524" s="11"/>
      <c r="BI524" s="11"/>
      <c r="BJ524" s="11"/>
      <c r="BK524" s="11"/>
      <c r="BL524" s="11"/>
      <c r="BM524" s="11"/>
      <c r="BN524" s="11"/>
    </row>
    <row r="525" spans="1:66" s="1" customFormat="1" x14ac:dyDescent="0.3">
      <c r="A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118"/>
      <c r="N525" s="5"/>
      <c r="O525" s="5"/>
      <c r="P525" s="5"/>
      <c r="Q525" s="5"/>
      <c r="R525" s="5"/>
      <c r="S525" s="5"/>
      <c r="T525" s="5"/>
      <c r="U525" s="5"/>
      <c r="AA525" s="3"/>
      <c r="AB525" s="13"/>
      <c r="AC525" s="13"/>
      <c r="AD525" s="13"/>
      <c r="AE525" s="13"/>
      <c r="AF525" s="13"/>
      <c r="AG525" s="13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T525" s="107"/>
      <c r="BA525" s="11"/>
      <c r="BB525" s="11"/>
      <c r="BC525" s="11"/>
      <c r="BD525" s="11"/>
      <c r="BE525" s="11"/>
      <c r="BH525" s="11"/>
      <c r="BI525" s="11"/>
      <c r="BJ525" s="11"/>
      <c r="BK525" s="11"/>
      <c r="BL525" s="11"/>
      <c r="BM525" s="11"/>
      <c r="BN525" s="11"/>
    </row>
    <row r="526" spans="1:66" s="1" customFormat="1" x14ac:dyDescent="0.3">
      <c r="A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118"/>
      <c r="N526" s="5"/>
      <c r="O526" s="5"/>
      <c r="P526" s="5"/>
      <c r="Q526" s="5"/>
      <c r="R526" s="5"/>
      <c r="S526" s="5"/>
      <c r="T526" s="5"/>
      <c r="U526" s="5"/>
      <c r="AA526" s="3"/>
      <c r="AB526" s="13"/>
      <c r="AC526" s="13"/>
      <c r="AD526" s="13"/>
      <c r="AE526" s="13"/>
      <c r="AF526" s="13"/>
      <c r="AG526" s="13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T526" s="107"/>
      <c r="BA526" s="11"/>
      <c r="BB526" s="11"/>
      <c r="BC526" s="11"/>
      <c r="BD526" s="11"/>
      <c r="BE526" s="11"/>
      <c r="BH526" s="11"/>
      <c r="BI526" s="11"/>
      <c r="BJ526" s="11"/>
      <c r="BK526" s="11"/>
      <c r="BL526" s="11"/>
      <c r="BM526" s="11"/>
      <c r="BN526" s="11"/>
    </row>
    <row r="527" spans="1:66" s="1" customFormat="1" x14ac:dyDescent="0.3">
      <c r="A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118"/>
      <c r="N527" s="5"/>
      <c r="O527" s="5"/>
      <c r="P527" s="5"/>
      <c r="Q527" s="5"/>
      <c r="R527" s="5"/>
      <c r="S527" s="5"/>
      <c r="T527" s="5"/>
      <c r="U527" s="5"/>
      <c r="AA527" s="3"/>
      <c r="AB527" s="13"/>
      <c r="AC527" s="13"/>
      <c r="AD527" s="13"/>
      <c r="AE527" s="13"/>
      <c r="AF527" s="13"/>
      <c r="AG527" s="13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T527" s="107"/>
      <c r="BA527" s="11"/>
      <c r="BB527" s="11"/>
      <c r="BC527" s="11"/>
      <c r="BD527" s="11"/>
      <c r="BE527" s="11"/>
      <c r="BH527" s="11"/>
      <c r="BI527" s="11"/>
      <c r="BJ527" s="11"/>
      <c r="BK527" s="11"/>
      <c r="BL527" s="11"/>
      <c r="BM527" s="11"/>
      <c r="BN527" s="11"/>
    </row>
    <row r="528" spans="1:66" s="1" customFormat="1" x14ac:dyDescent="0.3">
      <c r="A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118"/>
      <c r="N528" s="5"/>
      <c r="O528" s="5"/>
      <c r="P528" s="5"/>
      <c r="Q528" s="5"/>
      <c r="R528" s="5"/>
      <c r="S528" s="5"/>
      <c r="T528" s="5"/>
      <c r="U528" s="5"/>
      <c r="AA528" s="3"/>
      <c r="AB528" s="13"/>
      <c r="AC528" s="13"/>
      <c r="AD528" s="13"/>
      <c r="AE528" s="13"/>
      <c r="AF528" s="13"/>
      <c r="AG528" s="13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T528" s="107"/>
      <c r="BA528" s="11"/>
      <c r="BB528" s="11"/>
      <c r="BC528" s="11"/>
      <c r="BD528" s="11"/>
      <c r="BE528" s="11"/>
      <c r="BH528" s="11"/>
      <c r="BI528" s="11"/>
      <c r="BJ528" s="11"/>
      <c r="BK528" s="11"/>
      <c r="BL528" s="11"/>
      <c r="BM528" s="11"/>
      <c r="BN528" s="11"/>
    </row>
    <row r="529" spans="1:66" s="1" customFormat="1" x14ac:dyDescent="0.3">
      <c r="A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118"/>
      <c r="N529" s="5"/>
      <c r="O529" s="5"/>
      <c r="P529" s="5"/>
      <c r="Q529" s="5"/>
      <c r="R529" s="5"/>
      <c r="S529" s="5"/>
      <c r="T529" s="5"/>
      <c r="U529" s="5"/>
      <c r="AA529" s="3"/>
      <c r="AB529" s="13"/>
      <c r="AC529" s="13"/>
      <c r="AD529" s="13"/>
      <c r="AE529" s="13"/>
      <c r="AF529" s="13"/>
      <c r="AG529" s="13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T529" s="107"/>
      <c r="BA529" s="11"/>
      <c r="BB529" s="11"/>
      <c r="BC529" s="11"/>
      <c r="BD529" s="11"/>
      <c r="BE529" s="11"/>
      <c r="BH529" s="11"/>
      <c r="BI529" s="11"/>
      <c r="BJ529" s="11"/>
      <c r="BK529" s="11"/>
      <c r="BL529" s="11"/>
      <c r="BM529" s="11"/>
      <c r="BN529" s="11"/>
    </row>
    <row r="530" spans="1:66" s="1" customFormat="1" x14ac:dyDescent="0.3">
      <c r="A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118"/>
      <c r="N530" s="5"/>
      <c r="O530" s="5"/>
      <c r="P530" s="5"/>
      <c r="Q530" s="5"/>
      <c r="R530" s="5"/>
      <c r="S530" s="5"/>
      <c r="T530" s="5"/>
      <c r="U530" s="5"/>
      <c r="AA530" s="3"/>
      <c r="AB530" s="13"/>
      <c r="AC530" s="13"/>
      <c r="AD530" s="13"/>
      <c r="AE530" s="13"/>
      <c r="AF530" s="13"/>
      <c r="AG530" s="13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T530" s="107"/>
      <c r="BA530" s="11"/>
      <c r="BB530" s="11"/>
      <c r="BC530" s="11"/>
      <c r="BD530" s="11"/>
      <c r="BE530" s="11"/>
      <c r="BH530" s="11"/>
      <c r="BI530" s="11"/>
      <c r="BJ530" s="11"/>
      <c r="BK530" s="11"/>
      <c r="BL530" s="11"/>
      <c r="BM530" s="11"/>
      <c r="BN530" s="11"/>
    </row>
    <row r="531" spans="1:66" s="1" customFormat="1" x14ac:dyDescent="0.3">
      <c r="A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118"/>
      <c r="N531" s="5"/>
      <c r="O531" s="5"/>
      <c r="P531" s="5"/>
      <c r="Q531" s="5"/>
      <c r="R531" s="5"/>
      <c r="S531" s="5"/>
      <c r="T531" s="5"/>
      <c r="U531" s="5"/>
      <c r="AA531" s="3"/>
      <c r="AB531" s="13"/>
      <c r="AC531" s="13"/>
      <c r="AD531" s="13"/>
      <c r="AE531" s="13"/>
      <c r="AF531" s="13"/>
      <c r="AG531" s="13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T531" s="107"/>
      <c r="BA531" s="11"/>
      <c r="BB531" s="11"/>
      <c r="BC531" s="11"/>
      <c r="BD531" s="11"/>
      <c r="BE531" s="11"/>
      <c r="BH531" s="11"/>
      <c r="BI531" s="11"/>
      <c r="BJ531" s="11"/>
      <c r="BK531" s="11"/>
      <c r="BL531" s="11"/>
      <c r="BM531" s="11"/>
      <c r="BN531" s="11"/>
    </row>
    <row r="532" spans="1:66" s="1" customFormat="1" x14ac:dyDescent="0.3">
      <c r="A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118"/>
      <c r="N532" s="5"/>
      <c r="O532" s="5"/>
      <c r="P532" s="5"/>
      <c r="Q532" s="5"/>
      <c r="R532" s="5"/>
      <c r="S532" s="5"/>
      <c r="T532" s="5"/>
      <c r="U532" s="5"/>
      <c r="AA532" s="3"/>
      <c r="AB532" s="13"/>
      <c r="AC532" s="13"/>
      <c r="AD532" s="13"/>
      <c r="AE532" s="13"/>
      <c r="AF532" s="13"/>
      <c r="AG532" s="13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T532" s="107"/>
      <c r="BA532" s="11"/>
      <c r="BB532" s="11"/>
      <c r="BC532" s="11"/>
      <c r="BD532" s="11"/>
      <c r="BE532" s="11"/>
      <c r="BH532" s="11"/>
      <c r="BI532" s="11"/>
      <c r="BJ532" s="11"/>
      <c r="BK532" s="11"/>
      <c r="BL532" s="11"/>
      <c r="BM532" s="11"/>
      <c r="BN532" s="11"/>
    </row>
    <row r="533" spans="1:66" s="1" customFormat="1" x14ac:dyDescent="0.3">
      <c r="A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118"/>
      <c r="N533" s="5"/>
      <c r="O533" s="5"/>
      <c r="P533" s="5"/>
      <c r="Q533" s="5"/>
      <c r="R533" s="5"/>
      <c r="S533" s="5"/>
      <c r="T533" s="5"/>
      <c r="U533" s="5"/>
      <c r="AA533" s="3"/>
      <c r="AB533" s="13"/>
      <c r="AC533" s="13"/>
      <c r="AD533" s="13"/>
      <c r="AE533" s="13"/>
      <c r="AF533" s="13"/>
      <c r="AG533" s="13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T533" s="107"/>
      <c r="BA533" s="11"/>
      <c r="BB533" s="11"/>
      <c r="BC533" s="11"/>
      <c r="BD533" s="11"/>
      <c r="BE533" s="11"/>
      <c r="BH533" s="11"/>
      <c r="BI533" s="11"/>
      <c r="BJ533" s="11"/>
      <c r="BK533" s="11"/>
      <c r="BL533" s="11"/>
      <c r="BM533" s="11"/>
      <c r="BN533" s="11"/>
    </row>
    <row r="534" spans="1:66" s="1" customFormat="1" x14ac:dyDescent="0.3">
      <c r="A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118"/>
      <c r="N534" s="5"/>
      <c r="O534" s="5"/>
      <c r="P534" s="5"/>
      <c r="Q534" s="5"/>
      <c r="R534" s="5"/>
      <c r="S534" s="5"/>
      <c r="T534" s="5"/>
      <c r="U534" s="5"/>
      <c r="AA534" s="3"/>
      <c r="AB534" s="13"/>
      <c r="AC534" s="13"/>
      <c r="AD534" s="13"/>
      <c r="AE534" s="13"/>
      <c r="AF534" s="13"/>
      <c r="AG534" s="13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T534" s="107"/>
      <c r="BA534" s="11"/>
      <c r="BB534" s="11"/>
      <c r="BC534" s="11"/>
      <c r="BD534" s="11"/>
      <c r="BE534" s="11"/>
      <c r="BH534" s="11"/>
      <c r="BI534" s="11"/>
      <c r="BJ534" s="11"/>
      <c r="BK534" s="11"/>
      <c r="BL534" s="11"/>
      <c r="BM534" s="11"/>
      <c r="BN534" s="11"/>
    </row>
    <row r="535" spans="1:66" s="1" customFormat="1" x14ac:dyDescent="0.3">
      <c r="A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118"/>
      <c r="N535" s="5"/>
      <c r="O535" s="5"/>
      <c r="P535" s="5"/>
      <c r="Q535" s="5"/>
      <c r="R535" s="5"/>
      <c r="S535" s="5"/>
      <c r="T535" s="5"/>
      <c r="U535" s="5"/>
      <c r="AA535" s="3"/>
      <c r="AB535" s="13"/>
      <c r="AC535" s="13"/>
      <c r="AD535" s="13"/>
      <c r="AE535" s="13"/>
      <c r="AF535" s="13"/>
      <c r="AG535" s="13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T535" s="107"/>
      <c r="BA535" s="11"/>
      <c r="BB535" s="11"/>
      <c r="BC535" s="11"/>
      <c r="BD535" s="11"/>
      <c r="BE535" s="11"/>
      <c r="BH535" s="11"/>
      <c r="BI535" s="11"/>
      <c r="BJ535" s="11"/>
      <c r="BK535" s="11"/>
      <c r="BL535" s="11"/>
      <c r="BM535" s="11"/>
      <c r="BN535" s="11"/>
    </row>
    <row r="536" spans="1:66" s="1" customFormat="1" x14ac:dyDescent="0.3">
      <c r="A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118"/>
      <c r="N536" s="5"/>
      <c r="O536" s="5"/>
      <c r="P536" s="5"/>
      <c r="Q536" s="5"/>
      <c r="R536" s="5"/>
      <c r="S536" s="5"/>
      <c r="T536" s="5"/>
      <c r="U536" s="5"/>
      <c r="AA536" s="3"/>
      <c r="AB536" s="13"/>
      <c r="AC536" s="13"/>
      <c r="AD536" s="13"/>
      <c r="AE536" s="13"/>
      <c r="AF536" s="13"/>
      <c r="AG536" s="13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T536" s="107"/>
      <c r="BA536" s="11"/>
      <c r="BB536" s="11"/>
      <c r="BC536" s="11"/>
      <c r="BD536" s="11"/>
      <c r="BE536" s="11"/>
      <c r="BH536" s="11"/>
      <c r="BI536" s="11"/>
      <c r="BJ536" s="11"/>
      <c r="BK536" s="11"/>
      <c r="BL536" s="11"/>
      <c r="BM536" s="11"/>
      <c r="BN536" s="11"/>
    </row>
    <row r="537" spans="1:66" s="1" customFormat="1" x14ac:dyDescent="0.3">
      <c r="A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118"/>
      <c r="N537" s="5"/>
      <c r="O537" s="5"/>
      <c r="P537" s="5"/>
      <c r="Q537" s="5"/>
      <c r="R537" s="5"/>
      <c r="S537" s="5"/>
      <c r="T537" s="5"/>
      <c r="U537" s="5"/>
      <c r="AA537" s="3"/>
      <c r="AB537" s="13"/>
      <c r="AC537" s="13"/>
      <c r="AD537" s="13"/>
      <c r="AE537" s="13"/>
      <c r="AF537" s="13"/>
      <c r="AG537" s="13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T537" s="107"/>
      <c r="BA537" s="11"/>
      <c r="BB537" s="11"/>
      <c r="BC537" s="11"/>
      <c r="BD537" s="11"/>
      <c r="BE537" s="11"/>
      <c r="BH537" s="11"/>
      <c r="BI537" s="11"/>
      <c r="BJ537" s="11"/>
      <c r="BK537" s="11"/>
      <c r="BL537" s="11"/>
      <c r="BM537" s="11"/>
      <c r="BN537" s="11"/>
    </row>
    <row r="538" spans="1:66" s="1" customFormat="1" x14ac:dyDescent="0.3">
      <c r="A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118"/>
      <c r="N538" s="5"/>
      <c r="O538" s="5"/>
      <c r="P538" s="5"/>
      <c r="Q538" s="5"/>
      <c r="R538" s="5"/>
      <c r="S538" s="5"/>
      <c r="T538" s="5"/>
      <c r="U538" s="5"/>
      <c r="AA538" s="3"/>
      <c r="AB538" s="13"/>
      <c r="AC538" s="13"/>
      <c r="AD538" s="13"/>
      <c r="AE538" s="13"/>
      <c r="AF538" s="13"/>
      <c r="AG538" s="13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T538" s="107"/>
      <c r="BA538" s="11"/>
      <c r="BB538" s="11"/>
      <c r="BC538" s="11"/>
      <c r="BD538" s="11"/>
      <c r="BE538" s="11"/>
      <c r="BH538" s="11"/>
      <c r="BI538" s="11"/>
      <c r="BJ538" s="11"/>
      <c r="BK538" s="11"/>
      <c r="BL538" s="11"/>
      <c r="BM538" s="11"/>
      <c r="BN538" s="11"/>
    </row>
    <row r="539" spans="1:66" s="1" customFormat="1" x14ac:dyDescent="0.3">
      <c r="A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118"/>
      <c r="N539" s="5"/>
      <c r="O539" s="5"/>
      <c r="P539" s="5"/>
      <c r="Q539" s="5"/>
      <c r="R539" s="5"/>
      <c r="S539" s="5"/>
      <c r="T539" s="5"/>
      <c r="U539" s="5"/>
      <c r="AA539" s="3"/>
      <c r="AB539" s="13"/>
      <c r="AC539" s="13"/>
      <c r="AD539" s="13"/>
      <c r="AE539" s="13"/>
      <c r="AF539" s="13"/>
      <c r="AG539" s="13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T539" s="107"/>
      <c r="BA539" s="11"/>
      <c r="BB539" s="11"/>
      <c r="BC539" s="11"/>
      <c r="BD539" s="11"/>
      <c r="BE539" s="11"/>
      <c r="BH539" s="11"/>
      <c r="BI539" s="11"/>
      <c r="BJ539" s="11"/>
      <c r="BK539" s="11"/>
      <c r="BL539" s="11"/>
      <c r="BM539" s="11"/>
      <c r="BN539" s="11"/>
    </row>
    <row r="540" spans="1:66" s="1" customFormat="1" x14ac:dyDescent="0.3">
      <c r="A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118"/>
      <c r="N540" s="5"/>
      <c r="O540" s="5"/>
      <c r="P540" s="5"/>
      <c r="Q540" s="5"/>
      <c r="R540" s="5"/>
      <c r="S540" s="5"/>
      <c r="T540" s="5"/>
      <c r="U540" s="5"/>
      <c r="AA540" s="3"/>
      <c r="AB540" s="13"/>
      <c r="AC540" s="13"/>
      <c r="AD540" s="13"/>
      <c r="AE540" s="13"/>
      <c r="AF540" s="13"/>
      <c r="AG540" s="13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T540" s="107"/>
      <c r="BA540" s="11"/>
      <c r="BB540" s="11"/>
      <c r="BC540" s="11"/>
      <c r="BD540" s="11"/>
      <c r="BE540" s="11"/>
      <c r="BH540" s="11"/>
      <c r="BI540" s="11"/>
      <c r="BJ540" s="11"/>
      <c r="BK540" s="11"/>
      <c r="BL540" s="11"/>
      <c r="BM540" s="11"/>
      <c r="BN540" s="11"/>
    </row>
    <row r="541" spans="1:66" s="1" customFormat="1" x14ac:dyDescent="0.3">
      <c r="A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118"/>
      <c r="N541" s="5"/>
      <c r="O541" s="5"/>
      <c r="P541" s="5"/>
      <c r="Q541" s="5"/>
      <c r="R541" s="5"/>
      <c r="S541" s="5"/>
      <c r="T541" s="5"/>
      <c r="U541" s="5"/>
      <c r="AA541" s="3"/>
      <c r="AB541" s="13"/>
      <c r="AC541" s="13"/>
      <c r="AD541" s="13"/>
      <c r="AE541" s="13"/>
      <c r="AF541" s="13"/>
      <c r="AG541" s="13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T541" s="107"/>
      <c r="BA541" s="11"/>
      <c r="BB541" s="11"/>
      <c r="BC541" s="11"/>
      <c r="BD541" s="11"/>
      <c r="BE541" s="11"/>
      <c r="BH541" s="11"/>
      <c r="BI541" s="11"/>
      <c r="BJ541" s="11"/>
      <c r="BK541" s="11"/>
      <c r="BL541" s="11"/>
      <c r="BM541" s="11"/>
      <c r="BN541" s="11"/>
    </row>
    <row r="542" spans="1:66" s="1" customFormat="1" x14ac:dyDescent="0.3">
      <c r="A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118"/>
      <c r="N542" s="5"/>
      <c r="O542" s="5"/>
      <c r="P542" s="5"/>
      <c r="Q542" s="5"/>
      <c r="R542" s="5"/>
      <c r="S542" s="5"/>
      <c r="T542" s="5"/>
      <c r="U542" s="5"/>
      <c r="AA542" s="3"/>
      <c r="AB542" s="13"/>
      <c r="AC542" s="13"/>
      <c r="AD542" s="13"/>
      <c r="AE542" s="13"/>
      <c r="AF542" s="13"/>
      <c r="AG542" s="13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T542" s="107"/>
      <c r="BA542" s="11"/>
      <c r="BB542" s="11"/>
      <c r="BC542" s="11"/>
      <c r="BD542" s="11"/>
      <c r="BE542" s="11"/>
      <c r="BH542" s="11"/>
      <c r="BI542" s="11"/>
      <c r="BJ542" s="11"/>
      <c r="BK542" s="11"/>
      <c r="BL542" s="11"/>
      <c r="BM542" s="11"/>
      <c r="BN542" s="11"/>
    </row>
    <row r="543" spans="1:66" s="1" customFormat="1" x14ac:dyDescent="0.3">
      <c r="A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118"/>
      <c r="N543" s="5"/>
      <c r="O543" s="5"/>
      <c r="P543" s="5"/>
      <c r="Q543" s="5"/>
      <c r="R543" s="5"/>
      <c r="S543" s="5"/>
      <c r="T543" s="5"/>
      <c r="U543" s="5"/>
      <c r="AA543" s="3"/>
      <c r="AB543" s="13"/>
      <c r="AC543" s="13"/>
      <c r="AD543" s="13"/>
      <c r="AE543" s="13"/>
      <c r="AF543" s="13"/>
      <c r="AG543" s="13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T543" s="107"/>
      <c r="BA543" s="11"/>
      <c r="BB543" s="11"/>
      <c r="BC543" s="11"/>
      <c r="BD543" s="11"/>
      <c r="BE543" s="11"/>
      <c r="BH543" s="11"/>
      <c r="BI543" s="11"/>
      <c r="BJ543" s="11"/>
      <c r="BK543" s="11"/>
      <c r="BL543" s="11"/>
      <c r="BM543" s="11"/>
      <c r="BN543" s="11"/>
    </row>
    <row r="544" spans="1:66" s="1" customFormat="1" x14ac:dyDescent="0.3">
      <c r="A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118"/>
      <c r="N544" s="5"/>
      <c r="O544" s="5"/>
      <c r="P544" s="5"/>
      <c r="Q544" s="5"/>
      <c r="R544" s="5"/>
      <c r="S544" s="5"/>
      <c r="T544" s="5"/>
      <c r="U544" s="5"/>
      <c r="AA544" s="3"/>
      <c r="AB544" s="13"/>
      <c r="AC544" s="13"/>
      <c r="AD544" s="13"/>
      <c r="AE544" s="13"/>
      <c r="AF544" s="13"/>
      <c r="AG544" s="13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T544" s="107"/>
      <c r="BA544" s="11"/>
      <c r="BB544" s="11"/>
      <c r="BC544" s="11"/>
      <c r="BD544" s="11"/>
      <c r="BE544" s="11"/>
      <c r="BH544" s="11"/>
      <c r="BI544" s="11"/>
      <c r="BJ544" s="11"/>
      <c r="BK544" s="11"/>
      <c r="BL544" s="11"/>
      <c r="BM544" s="11"/>
      <c r="BN544" s="11"/>
    </row>
    <row r="545" spans="1:66" s="1" customFormat="1" x14ac:dyDescent="0.3">
      <c r="A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118"/>
      <c r="N545" s="5"/>
      <c r="O545" s="5"/>
      <c r="P545" s="5"/>
      <c r="Q545" s="5"/>
      <c r="R545" s="5"/>
      <c r="S545" s="5"/>
      <c r="T545" s="5"/>
      <c r="U545" s="5"/>
      <c r="AA545" s="3"/>
      <c r="AB545" s="13"/>
      <c r="AC545" s="13"/>
      <c r="AD545" s="13"/>
      <c r="AE545" s="13"/>
      <c r="AF545" s="13"/>
      <c r="AG545" s="13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T545" s="107"/>
      <c r="BA545" s="11"/>
      <c r="BB545" s="11"/>
      <c r="BC545" s="11"/>
      <c r="BD545" s="11"/>
      <c r="BE545" s="11"/>
      <c r="BH545" s="11"/>
      <c r="BI545" s="11"/>
      <c r="BJ545" s="11"/>
      <c r="BK545" s="11"/>
      <c r="BL545" s="11"/>
      <c r="BM545" s="11"/>
      <c r="BN545" s="11"/>
    </row>
    <row r="546" spans="1:66" s="1" customFormat="1" x14ac:dyDescent="0.3">
      <c r="A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118"/>
      <c r="N546" s="5"/>
      <c r="O546" s="5"/>
      <c r="P546" s="5"/>
      <c r="Q546" s="5"/>
      <c r="R546" s="5"/>
      <c r="S546" s="5"/>
      <c r="T546" s="5"/>
      <c r="U546" s="5"/>
      <c r="AA546" s="3"/>
      <c r="AB546" s="13"/>
      <c r="AC546" s="13"/>
      <c r="AD546" s="13"/>
      <c r="AE546" s="13"/>
      <c r="AF546" s="13"/>
      <c r="AG546" s="13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T546" s="107"/>
      <c r="BA546" s="11"/>
      <c r="BB546" s="11"/>
      <c r="BC546" s="11"/>
      <c r="BD546" s="11"/>
      <c r="BE546" s="11"/>
      <c r="BH546" s="11"/>
      <c r="BI546" s="11"/>
      <c r="BJ546" s="11"/>
      <c r="BK546" s="11"/>
      <c r="BL546" s="11"/>
      <c r="BM546" s="11"/>
      <c r="BN546" s="11"/>
    </row>
    <row r="547" spans="1:66" s="1" customFormat="1" x14ac:dyDescent="0.3">
      <c r="A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118"/>
      <c r="N547" s="5"/>
      <c r="O547" s="5"/>
      <c r="P547" s="5"/>
      <c r="Q547" s="5"/>
      <c r="R547" s="5"/>
      <c r="S547" s="5"/>
      <c r="T547" s="5"/>
      <c r="U547" s="5"/>
      <c r="AA547" s="3"/>
      <c r="AB547" s="13"/>
      <c r="AC547" s="13"/>
      <c r="AD547" s="13"/>
      <c r="AE547" s="13"/>
      <c r="AF547" s="13"/>
      <c r="AG547" s="13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T547" s="107"/>
      <c r="BA547" s="11"/>
      <c r="BB547" s="11"/>
      <c r="BC547" s="11"/>
      <c r="BD547" s="11"/>
      <c r="BE547" s="11"/>
      <c r="BH547" s="11"/>
      <c r="BI547" s="11"/>
      <c r="BJ547" s="11"/>
      <c r="BK547" s="11"/>
      <c r="BL547" s="11"/>
      <c r="BM547" s="11"/>
      <c r="BN547" s="11"/>
    </row>
    <row r="548" spans="1:66" s="1" customFormat="1" x14ac:dyDescent="0.3">
      <c r="A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118"/>
      <c r="N548" s="5"/>
      <c r="O548" s="5"/>
      <c r="P548" s="5"/>
      <c r="Q548" s="5"/>
      <c r="R548" s="5"/>
      <c r="S548" s="5"/>
      <c r="T548" s="5"/>
      <c r="U548" s="5"/>
      <c r="AA548" s="3"/>
      <c r="AB548" s="13"/>
      <c r="AC548" s="13"/>
      <c r="AD548" s="13"/>
      <c r="AE548" s="13"/>
      <c r="AF548" s="13"/>
      <c r="AG548" s="13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T548" s="107"/>
      <c r="BA548" s="11"/>
      <c r="BB548" s="11"/>
      <c r="BC548" s="11"/>
      <c r="BD548" s="11"/>
      <c r="BE548" s="11"/>
      <c r="BH548" s="11"/>
      <c r="BI548" s="11"/>
      <c r="BJ548" s="11"/>
      <c r="BK548" s="11"/>
      <c r="BL548" s="11"/>
      <c r="BM548" s="11"/>
      <c r="BN548" s="11"/>
    </row>
    <row r="549" spans="1:66" s="1" customFormat="1" x14ac:dyDescent="0.3">
      <c r="A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118"/>
      <c r="N549" s="5"/>
      <c r="O549" s="5"/>
      <c r="P549" s="5"/>
      <c r="Q549" s="5"/>
      <c r="R549" s="5"/>
      <c r="S549" s="5"/>
      <c r="T549" s="5"/>
      <c r="U549" s="5"/>
      <c r="AA549" s="3"/>
      <c r="AB549" s="13"/>
      <c r="AC549" s="13"/>
      <c r="AD549" s="13"/>
      <c r="AE549" s="13"/>
      <c r="AF549" s="13"/>
      <c r="AG549" s="13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T549" s="107"/>
      <c r="BA549" s="11"/>
      <c r="BB549" s="11"/>
      <c r="BC549" s="11"/>
      <c r="BD549" s="11"/>
      <c r="BE549" s="11"/>
      <c r="BH549" s="11"/>
      <c r="BI549" s="11"/>
      <c r="BJ549" s="11"/>
      <c r="BK549" s="11"/>
      <c r="BL549" s="11"/>
      <c r="BM549" s="11"/>
      <c r="BN549" s="11"/>
    </row>
    <row r="550" spans="1:66" s="1" customFormat="1" x14ac:dyDescent="0.3">
      <c r="A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118"/>
      <c r="N550" s="5"/>
      <c r="O550" s="5"/>
      <c r="P550" s="5"/>
      <c r="Q550" s="5"/>
      <c r="R550" s="5"/>
      <c r="S550" s="5"/>
      <c r="T550" s="5"/>
      <c r="U550" s="5"/>
      <c r="AA550" s="3"/>
      <c r="AB550" s="13"/>
      <c r="AC550" s="13"/>
      <c r="AD550" s="13"/>
      <c r="AE550" s="13"/>
      <c r="AF550" s="13"/>
      <c r="AG550" s="13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T550" s="107"/>
      <c r="BA550" s="11"/>
      <c r="BB550" s="11"/>
      <c r="BC550" s="11"/>
      <c r="BD550" s="11"/>
      <c r="BE550" s="11"/>
      <c r="BH550" s="11"/>
      <c r="BI550" s="11"/>
      <c r="BJ550" s="11"/>
      <c r="BK550" s="11"/>
      <c r="BL550" s="11"/>
      <c r="BM550" s="11"/>
      <c r="BN550" s="11"/>
    </row>
    <row r="551" spans="1:66" s="1" customFormat="1" x14ac:dyDescent="0.3">
      <c r="A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118"/>
      <c r="N551" s="5"/>
      <c r="O551" s="5"/>
      <c r="P551" s="5"/>
      <c r="Q551" s="5"/>
      <c r="R551" s="5"/>
      <c r="S551" s="5"/>
      <c r="T551" s="5"/>
      <c r="U551" s="5"/>
      <c r="AA551" s="3"/>
      <c r="AB551" s="13"/>
      <c r="AC551" s="13"/>
      <c r="AD551" s="13"/>
      <c r="AE551" s="13"/>
      <c r="AF551" s="13"/>
      <c r="AG551" s="13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T551" s="107"/>
      <c r="BA551" s="11"/>
      <c r="BB551" s="11"/>
      <c r="BC551" s="11"/>
      <c r="BD551" s="11"/>
      <c r="BE551" s="11"/>
      <c r="BH551" s="11"/>
      <c r="BI551" s="11"/>
      <c r="BJ551" s="11"/>
      <c r="BK551" s="11"/>
      <c r="BL551" s="11"/>
      <c r="BM551" s="11"/>
      <c r="BN551" s="11"/>
    </row>
    <row r="552" spans="1:66" s="1" customFormat="1" x14ac:dyDescent="0.3">
      <c r="A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118"/>
      <c r="N552" s="5"/>
      <c r="O552" s="5"/>
      <c r="P552" s="5"/>
      <c r="Q552" s="5"/>
      <c r="R552" s="5"/>
      <c r="S552" s="5"/>
      <c r="T552" s="5"/>
      <c r="U552" s="5"/>
      <c r="AA552" s="3"/>
      <c r="AB552" s="13"/>
      <c r="AC552" s="13"/>
      <c r="AD552" s="13"/>
      <c r="AE552" s="13"/>
      <c r="AF552" s="13"/>
      <c r="AG552" s="13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T552" s="107"/>
      <c r="BA552" s="11"/>
      <c r="BB552" s="11"/>
      <c r="BC552" s="11"/>
      <c r="BD552" s="11"/>
      <c r="BE552" s="11"/>
      <c r="BH552" s="11"/>
      <c r="BI552" s="11"/>
      <c r="BJ552" s="11"/>
      <c r="BK552" s="11"/>
      <c r="BL552" s="11"/>
      <c r="BM552" s="11"/>
      <c r="BN552" s="11"/>
    </row>
    <row r="553" spans="1:66" s="1" customFormat="1" x14ac:dyDescent="0.3">
      <c r="A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118"/>
      <c r="N553" s="5"/>
      <c r="O553" s="5"/>
      <c r="P553" s="5"/>
      <c r="Q553" s="5"/>
      <c r="R553" s="5"/>
      <c r="S553" s="5"/>
      <c r="T553" s="5"/>
      <c r="U553" s="5"/>
      <c r="AA553" s="3"/>
      <c r="AB553" s="13"/>
      <c r="AC553" s="13"/>
      <c r="AD553" s="13"/>
      <c r="AE553" s="13"/>
      <c r="AF553" s="13"/>
      <c r="AG553" s="13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T553" s="107"/>
      <c r="BA553" s="11"/>
      <c r="BB553" s="11"/>
      <c r="BC553" s="11"/>
      <c r="BD553" s="11"/>
      <c r="BE553" s="11"/>
      <c r="BH553" s="11"/>
      <c r="BI553" s="11"/>
      <c r="BJ553" s="11"/>
      <c r="BK553" s="11"/>
      <c r="BL553" s="11"/>
      <c r="BM553" s="11"/>
      <c r="BN553" s="11"/>
    </row>
    <row r="554" spans="1:66" s="1" customFormat="1" x14ac:dyDescent="0.3">
      <c r="A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118"/>
      <c r="N554" s="5"/>
      <c r="O554" s="5"/>
      <c r="P554" s="5"/>
      <c r="Q554" s="5"/>
      <c r="R554" s="5"/>
      <c r="S554" s="5"/>
      <c r="T554" s="5"/>
      <c r="U554" s="5"/>
      <c r="AA554" s="3"/>
      <c r="AB554" s="13"/>
      <c r="AC554" s="13"/>
      <c r="AD554" s="13"/>
      <c r="AE554" s="13"/>
      <c r="AF554" s="13"/>
      <c r="AG554" s="13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T554" s="107"/>
      <c r="BA554" s="11"/>
      <c r="BB554" s="11"/>
      <c r="BC554" s="11"/>
      <c r="BD554" s="11"/>
      <c r="BE554" s="11"/>
      <c r="BH554" s="11"/>
      <c r="BI554" s="11"/>
      <c r="BJ554" s="11"/>
      <c r="BK554" s="11"/>
      <c r="BL554" s="11"/>
      <c r="BM554" s="11"/>
      <c r="BN554" s="11"/>
    </row>
    <row r="555" spans="1:66" s="1" customFormat="1" x14ac:dyDescent="0.3">
      <c r="A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118"/>
      <c r="N555" s="5"/>
      <c r="O555" s="5"/>
      <c r="P555" s="5"/>
      <c r="Q555" s="5"/>
      <c r="R555" s="5"/>
      <c r="S555" s="5"/>
      <c r="T555" s="5"/>
      <c r="U555" s="5"/>
      <c r="AA555" s="3"/>
      <c r="AB555" s="13"/>
      <c r="AC555" s="13"/>
      <c r="AD555" s="13"/>
      <c r="AE555" s="13"/>
      <c r="AF555" s="13"/>
      <c r="AG555" s="13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T555" s="107"/>
      <c r="BA555" s="11"/>
      <c r="BB555" s="11"/>
      <c r="BC555" s="11"/>
      <c r="BD555" s="11"/>
      <c r="BE555" s="11"/>
      <c r="BH555" s="11"/>
      <c r="BI555" s="11"/>
      <c r="BJ555" s="11"/>
      <c r="BK555" s="11"/>
      <c r="BL555" s="11"/>
      <c r="BM555" s="11"/>
      <c r="BN555" s="11"/>
    </row>
    <row r="556" spans="1:66" s="1" customFormat="1" x14ac:dyDescent="0.3">
      <c r="A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118"/>
      <c r="N556" s="5"/>
      <c r="O556" s="5"/>
      <c r="P556" s="5"/>
      <c r="Q556" s="5"/>
      <c r="R556" s="5"/>
      <c r="S556" s="5"/>
      <c r="T556" s="5"/>
      <c r="U556" s="5"/>
      <c r="AA556" s="3"/>
      <c r="AB556" s="13"/>
      <c r="AC556" s="13"/>
      <c r="AD556" s="13"/>
      <c r="AE556" s="13"/>
      <c r="AF556" s="13"/>
      <c r="AG556" s="13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T556" s="107"/>
      <c r="BA556" s="11"/>
      <c r="BB556" s="11"/>
      <c r="BC556" s="11"/>
      <c r="BD556" s="11"/>
      <c r="BE556" s="11"/>
      <c r="BH556" s="11"/>
      <c r="BI556" s="11"/>
      <c r="BJ556" s="11"/>
      <c r="BK556" s="11"/>
      <c r="BL556" s="11"/>
      <c r="BM556" s="11"/>
      <c r="BN556" s="11"/>
    </row>
    <row r="557" spans="1:66" s="1" customFormat="1" x14ac:dyDescent="0.3">
      <c r="A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118"/>
      <c r="N557" s="5"/>
      <c r="O557" s="5"/>
      <c r="P557" s="5"/>
      <c r="Q557" s="5"/>
      <c r="R557" s="5"/>
      <c r="S557" s="5"/>
      <c r="T557" s="5"/>
      <c r="U557" s="5"/>
      <c r="AA557" s="3"/>
      <c r="AB557" s="13"/>
      <c r="AC557" s="13"/>
      <c r="AD557" s="13"/>
      <c r="AE557" s="13"/>
      <c r="AF557" s="13"/>
      <c r="AG557" s="13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T557" s="107"/>
      <c r="BA557" s="11"/>
      <c r="BB557" s="11"/>
      <c r="BC557" s="11"/>
      <c r="BD557" s="11"/>
      <c r="BE557" s="11"/>
      <c r="BH557" s="11"/>
      <c r="BI557" s="11"/>
      <c r="BJ557" s="11"/>
      <c r="BK557" s="11"/>
      <c r="BL557" s="11"/>
      <c r="BM557" s="11"/>
      <c r="BN557" s="11"/>
    </row>
    <row r="558" spans="1:66" s="1" customFormat="1" x14ac:dyDescent="0.3">
      <c r="A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118"/>
      <c r="N558" s="5"/>
      <c r="O558" s="5"/>
      <c r="P558" s="5"/>
      <c r="Q558" s="5"/>
      <c r="R558" s="5"/>
      <c r="S558" s="5"/>
      <c r="T558" s="5"/>
      <c r="U558" s="5"/>
      <c r="AA558" s="3"/>
      <c r="AB558" s="13"/>
      <c r="AC558" s="13"/>
      <c r="AD558" s="13"/>
      <c r="AE558" s="13"/>
      <c r="AF558" s="13"/>
      <c r="AG558" s="13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T558" s="107"/>
      <c r="BA558" s="11"/>
      <c r="BB558" s="11"/>
      <c r="BC558" s="11"/>
      <c r="BD558" s="11"/>
      <c r="BE558" s="11"/>
      <c r="BH558" s="11"/>
      <c r="BI558" s="11"/>
      <c r="BJ558" s="11"/>
      <c r="BK558" s="11"/>
      <c r="BL558" s="11"/>
      <c r="BM558" s="11"/>
      <c r="BN558" s="11"/>
    </row>
    <row r="559" spans="1:66" s="1" customFormat="1" x14ac:dyDescent="0.3">
      <c r="A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118"/>
      <c r="N559" s="5"/>
      <c r="O559" s="5"/>
      <c r="P559" s="5"/>
      <c r="Q559" s="5"/>
      <c r="R559" s="5"/>
      <c r="S559" s="5"/>
      <c r="T559" s="5"/>
      <c r="U559" s="5"/>
      <c r="AA559" s="3"/>
      <c r="AB559" s="13"/>
      <c r="AC559" s="13"/>
      <c r="AD559" s="13"/>
      <c r="AE559" s="13"/>
      <c r="AF559" s="13"/>
      <c r="AG559" s="13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T559" s="107"/>
      <c r="BA559" s="11"/>
      <c r="BB559" s="11"/>
      <c r="BC559" s="11"/>
      <c r="BD559" s="11"/>
      <c r="BE559" s="11"/>
      <c r="BH559" s="11"/>
      <c r="BI559" s="11"/>
      <c r="BJ559" s="11"/>
      <c r="BK559" s="11"/>
      <c r="BL559" s="11"/>
      <c r="BM559" s="11"/>
      <c r="BN559" s="11"/>
    </row>
    <row r="560" spans="1:66" s="1" customFormat="1" x14ac:dyDescent="0.3">
      <c r="A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118"/>
      <c r="N560" s="5"/>
      <c r="O560" s="5"/>
      <c r="P560" s="5"/>
      <c r="Q560" s="5"/>
      <c r="R560" s="5"/>
      <c r="S560" s="5"/>
      <c r="T560" s="5"/>
      <c r="U560" s="5"/>
      <c r="AA560" s="3"/>
      <c r="AB560" s="13"/>
      <c r="AC560" s="13"/>
      <c r="AD560" s="13"/>
      <c r="AE560" s="13"/>
      <c r="AF560" s="13"/>
      <c r="AG560" s="13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T560" s="107"/>
      <c r="BA560" s="11"/>
      <c r="BB560" s="11"/>
      <c r="BC560" s="11"/>
      <c r="BD560" s="11"/>
      <c r="BE560" s="11"/>
      <c r="BH560" s="11"/>
      <c r="BI560" s="11"/>
      <c r="BJ560" s="11"/>
      <c r="BK560" s="11"/>
      <c r="BL560" s="11"/>
      <c r="BM560" s="11"/>
      <c r="BN560" s="11"/>
    </row>
    <row r="561" spans="1:66" s="1" customFormat="1" x14ac:dyDescent="0.3">
      <c r="A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118"/>
      <c r="N561" s="5"/>
      <c r="O561" s="5"/>
      <c r="P561" s="5"/>
      <c r="Q561" s="5"/>
      <c r="R561" s="5"/>
      <c r="S561" s="5"/>
      <c r="T561" s="5"/>
      <c r="U561" s="5"/>
      <c r="AA561" s="3"/>
      <c r="AB561" s="13"/>
      <c r="AC561" s="13"/>
      <c r="AD561" s="13"/>
      <c r="AE561" s="13"/>
      <c r="AF561" s="13"/>
      <c r="AG561" s="13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T561" s="107"/>
      <c r="BA561" s="11"/>
      <c r="BB561" s="11"/>
      <c r="BC561" s="11"/>
      <c r="BD561" s="11"/>
      <c r="BE561" s="11"/>
      <c r="BH561" s="11"/>
      <c r="BI561" s="11"/>
      <c r="BJ561" s="11"/>
      <c r="BK561" s="11"/>
      <c r="BL561" s="11"/>
      <c r="BM561" s="11"/>
      <c r="BN561" s="11"/>
    </row>
    <row r="562" spans="1:66" s="1" customFormat="1" x14ac:dyDescent="0.3">
      <c r="A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118"/>
      <c r="N562" s="5"/>
      <c r="O562" s="5"/>
      <c r="P562" s="5"/>
      <c r="Q562" s="5"/>
      <c r="R562" s="5"/>
      <c r="S562" s="5"/>
      <c r="T562" s="5"/>
      <c r="U562" s="5"/>
      <c r="AA562" s="3"/>
      <c r="AB562" s="13"/>
      <c r="AC562" s="13"/>
      <c r="AD562" s="13"/>
      <c r="AE562" s="13"/>
      <c r="AF562" s="13"/>
      <c r="AG562" s="13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T562" s="107"/>
      <c r="BA562" s="11"/>
      <c r="BB562" s="11"/>
      <c r="BC562" s="11"/>
      <c r="BD562" s="11"/>
      <c r="BE562" s="11"/>
      <c r="BH562" s="11"/>
      <c r="BI562" s="11"/>
      <c r="BJ562" s="11"/>
      <c r="BK562" s="11"/>
      <c r="BL562" s="11"/>
      <c r="BM562" s="11"/>
      <c r="BN562" s="11"/>
    </row>
    <row r="563" spans="1:66" s="1" customFormat="1" x14ac:dyDescent="0.3">
      <c r="A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118"/>
      <c r="N563" s="5"/>
      <c r="O563" s="5"/>
      <c r="P563" s="5"/>
      <c r="Q563" s="5"/>
      <c r="R563" s="5"/>
      <c r="S563" s="5"/>
      <c r="T563" s="5"/>
      <c r="U563" s="5"/>
      <c r="AA563" s="3"/>
      <c r="AB563" s="13"/>
      <c r="AC563" s="13"/>
      <c r="AD563" s="13"/>
      <c r="AE563" s="13"/>
      <c r="AF563" s="13"/>
      <c r="AG563" s="13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T563" s="107"/>
      <c r="BA563" s="11"/>
      <c r="BB563" s="11"/>
      <c r="BC563" s="11"/>
      <c r="BD563" s="11"/>
      <c r="BE563" s="11"/>
      <c r="BH563" s="11"/>
      <c r="BI563" s="11"/>
      <c r="BJ563" s="11"/>
      <c r="BK563" s="11"/>
      <c r="BL563" s="11"/>
      <c r="BM563" s="11"/>
      <c r="BN563" s="11"/>
    </row>
    <row r="564" spans="1:66" s="1" customFormat="1" x14ac:dyDescent="0.3">
      <c r="A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118"/>
      <c r="N564" s="5"/>
      <c r="O564" s="5"/>
      <c r="P564" s="5"/>
      <c r="Q564" s="5"/>
      <c r="R564" s="5"/>
      <c r="S564" s="5"/>
      <c r="T564" s="5"/>
      <c r="U564" s="5"/>
      <c r="AA564" s="3"/>
      <c r="AB564" s="13"/>
      <c r="AC564" s="13"/>
      <c r="AD564" s="13"/>
      <c r="AE564" s="13"/>
      <c r="AF564" s="13"/>
      <c r="AG564" s="13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T564" s="107"/>
      <c r="BA564" s="11"/>
      <c r="BB564" s="11"/>
      <c r="BC564" s="11"/>
      <c r="BD564" s="11"/>
      <c r="BE564" s="11"/>
      <c r="BH564" s="11"/>
      <c r="BI564" s="11"/>
      <c r="BJ564" s="11"/>
      <c r="BK564" s="11"/>
      <c r="BL564" s="11"/>
      <c r="BM564" s="11"/>
      <c r="BN564" s="11"/>
    </row>
    <row r="565" spans="1:66" s="1" customFormat="1" x14ac:dyDescent="0.3">
      <c r="A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118"/>
      <c r="N565" s="5"/>
      <c r="O565" s="5"/>
      <c r="P565" s="5"/>
      <c r="Q565" s="5"/>
      <c r="R565" s="5"/>
      <c r="S565" s="5"/>
      <c r="T565" s="5"/>
      <c r="U565" s="5"/>
      <c r="AA565" s="3"/>
      <c r="AB565" s="13"/>
      <c r="AC565" s="13"/>
      <c r="AD565" s="13"/>
      <c r="AE565" s="13"/>
      <c r="AF565" s="13"/>
      <c r="AG565" s="13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T565" s="107"/>
      <c r="BA565" s="11"/>
      <c r="BB565" s="11"/>
      <c r="BC565" s="11"/>
      <c r="BD565" s="11"/>
      <c r="BE565" s="11"/>
      <c r="BH565" s="11"/>
      <c r="BI565" s="11"/>
      <c r="BJ565" s="11"/>
      <c r="BK565" s="11"/>
      <c r="BL565" s="11"/>
      <c r="BM565" s="11"/>
      <c r="BN565" s="11"/>
    </row>
    <row r="566" spans="1:66" s="1" customFormat="1" x14ac:dyDescent="0.3">
      <c r="A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118"/>
      <c r="N566" s="5"/>
      <c r="O566" s="5"/>
      <c r="P566" s="5"/>
      <c r="Q566" s="5"/>
      <c r="R566" s="5"/>
      <c r="S566" s="5"/>
      <c r="T566" s="5"/>
      <c r="U566" s="5"/>
      <c r="AA566" s="3"/>
      <c r="AB566" s="13"/>
      <c r="AC566" s="13"/>
      <c r="AD566" s="13"/>
      <c r="AE566" s="13"/>
      <c r="AF566" s="13"/>
      <c r="AG566" s="13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T566" s="107"/>
      <c r="BA566" s="11"/>
      <c r="BB566" s="11"/>
      <c r="BC566" s="11"/>
      <c r="BD566" s="11"/>
      <c r="BE566" s="11"/>
      <c r="BH566" s="11"/>
      <c r="BI566" s="11"/>
      <c r="BJ566" s="11"/>
      <c r="BK566" s="11"/>
      <c r="BL566" s="11"/>
      <c r="BM566" s="11"/>
      <c r="BN566" s="11"/>
    </row>
    <row r="567" spans="1:66" s="1" customFormat="1" x14ac:dyDescent="0.3">
      <c r="A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118"/>
      <c r="N567" s="5"/>
      <c r="O567" s="5"/>
      <c r="P567" s="5"/>
      <c r="Q567" s="5"/>
      <c r="R567" s="5"/>
      <c r="S567" s="5"/>
      <c r="T567" s="5"/>
      <c r="U567" s="5"/>
      <c r="AA567" s="3"/>
      <c r="AB567" s="13"/>
      <c r="AC567" s="13"/>
      <c r="AD567" s="13"/>
      <c r="AE567" s="13"/>
      <c r="AF567" s="13"/>
      <c r="AG567" s="13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T567" s="107"/>
      <c r="BA567" s="11"/>
      <c r="BB567" s="11"/>
      <c r="BC567" s="11"/>
      <c r="BD567" s="11"/>
      <c r="BE567" s="11"/>
      <c r="BH567" s="11"/>
      <c r="BI567" s="11"/>
      <c r="BJ567" s="11"/>
      <c r="BK567" s="11"/>
      <c r="BL567" s="11"/>
      <c r="BM567" s="11"/>
      <c r="BN567" s="11"/>
    </row>
    <row r="568" spans="1:66" s="1" customFormat="1" x14ac:dyDescent="0.3">
      <c r="A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118"/>
      <c r="N568" s="5"/>
      <c r="O568" s="5"/>
      <c r="P568" s="5"/>
      <c r="Q568" s="5"/>
      <c r="R568" s="5"/>
      <c r="S568" s="5"/>
      <c r="T568" s="5"/>
      <c r="U568" s="5"/>
      <c r="AA568" s="3"/>
      <c r="AB568" s="13"/>
      <c r="AC568" s="13"/>
      <c r="AD568" s="13"/>
      <c r="AE568" s="13"/>
      <c r="AF568" s="13"/>
      <c r="AG568" s="13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T568" s="107"/>
      <c r="BA568" s="11"/>
      <c r="BB568" s="11"/>
      <c r="BC568" s="11"/>
      <c r="BD568" s="11"/>
      <c r="BE568" s="11"/>
      <c r="BH568" s="11"/>
      <c r="BI568" s="11"/>
      <c r="BJ568" s="11"/>
      <c r="BK568" s="11"/>
      <c r="BL568" s="11"/>
      <c r="BM568" s="11"/>
      <c r="BN568" s="11"/>
    </row>
    <row r="569" spans="1:66" s="1" customFormat="1" x14ac:dyDescent="0.3">
      <c r="A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118"/>
      <c r="N569" s="5"/>
      <c r="O569" s="5"/>
      <c r="P569" s="5"/>
      <c r="Q569" s="5"/>
      <c r="R569" s="5"/>
      <c r="S569" s="5"/>
      <c r="T569" s="5"/>
      <c r="U569" s="5"/>
      <c r="AA569" s="3"/>
      <c r="AB569" s="13"/>
      <c r="AC569" s="13"/>
      <c r="AD569" s="13"/>
      <c r="AE569" s="13"/>
      <c r="AF569" s="13"/>
      <c r="AG569" s="13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T569" s="107"/>
      <c r="BA569" s="11"/>
      <c r="BB569" s="11"/>
      <c r="BC569" s="11"/>
      <c r="BD569" s="11"/>
      <c r="BE569" s="11"/>
      <c r="BH569" s="11"/>
      <c r="BI569" s="11"/>
      <c r="BJ569" s="11"/>
      <c r="BK569" s="11"/>
      <c r="BL569" s="11"/>
      <c r="BM569" s="11"/>
      <c r="BN569" s="11"/>
    </row>
    <row r="570" spans="1:66" s="1" customFormat="1" x14ac:dyDescent="0.3">
      <c r="A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118"/>
      <c r="N570" s="5"/>
      <c r="O570" s="5"/>
      <c r="P570" s="5"/>
      <c r="Q570" s="5"/>
      <c r="R570" s="5"/>
      <c r="S570" s="5"/>
      <c r="T570" s="5"/>
      <c r="U570" s="5"/>
      <c r="AA570" s="3"/>
      <c r="AB570" s="13"/>
      <c r="AC570" s="13"/>
      <c r="AD570" s="13"/>
      <c r="AE570" s="13"/>
      <c r="AF570" s="13"/>
      <c r="AG570" s="13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T570" s="107"/>
      <c r="BA570" s="11"/>
      <c r="BB570" s="11"/>
      <c r="BC570" s="11"/>
      <c r="BD570" s="11"/>
      <c r="BE570" s="11"/>
      <c r="BH570" s="11"/>
      <c r="BI570" s="11"/>
      <c r="BJ570" s="11"/>
      <c r="BK570" s="11"/>
      <c r="BL570" s="11"/>
      <c r="BM570" s="11"/>
      <c r="BN570" s="11"/>
    </row>
    <row r="571" spans="1:66" s="1" customFormat="1" x14ac:dyDescent="0.3">
      <c r="A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118"/>
      <c r="N571" s="5"/>
      <c r="O571" s="5"/>
      <c r="P571" s="5"/>
      <c r="Q571" s="5"/>
      <c r="R571" s="5"/>
      <c r="S571" s="5"/>
      <c r="T571" s="5"/>
      <c r="U571" s="5"/>
      <c r="AA571" s="3"/>
      <c r="AB571" s="13"/>
      <c r="AC571" s="13"/>
      <c r="AD571" s="13"/>
      <c r="AE571" s="13"/>
      <c r="AF571" s="13"/>
      <c r="AG571" s="13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T571" s="107"/>
      <c r="BA571" s="11"/>
      <c r="BB571" s="11"/>
      <c r="BC571" s="11"/>
      <c r="BD571" s="11"/>
      <c r="BE571" s="11"/>
      <c r="BH571" s="11"/>
      <c r="BI571" s="11"/>
      <c r="BJ571" s="11"/>
      <c r="BK571" s="11"/>
      <c r="BL571" s="11"/>
      <c r="BM571" s="11"/>
      <c r="BN571" s="11"/>
    </row>
    <row r="572" spans="1:66" s="1" customFormat="1" x14ac:dyDescent="0.3">
      <c r="A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118"/>
      <c r="N572" s="5"/>
      <c r="O572" s="5"/>
      <c r="P572" s="5"/>
      <c r="Q572" s="5"/>
      <c r="R572" s="5"/>
      <c r="S572" s="5"/>
      <c r="T572" s="5"/>
      <c r="U572" s="5"/>
      <c r="AA572" s="3"/>
      <c r="AB572" s="13"/>
      <c r="AC572" s="13"/>
      <c r="AD572" s="13"/>
      <c r="AE572" s="13"/>
      <c r="AF572" s="13"/>
      <c r="AG572" s="13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T572" s="107"/>
      <c r="BA572" s="11"/>
      <c r="BB572" s="11"/>
      <c r="BC572" s="11"/>
      <c r="BD572" s="11"/>
      <c r="BE572" s="11"/>
      <c r="BH572" s="11"/>
      <c r="BI572" s="11"/>
      <c r="BJ572" s="11"/>
      <c r="BK572" s="11"/>
      <c r="BL572" s="11"/>
      <c r="BM572" s="11"/>
      <c r="BN572" s="11"/>
    </row>
    <row r="573" spans="1:66" s="1" customFormat="1" x14ac:dyDescent="0.3">
      <c r="A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118"/>
      <c r="N573" s="5"/>
      <c r="O573" s="5"/>
      <c r="P573" s="5"/>
      <c r="Q573" s="5"/>
      <c r="R573" s="5"/>
      <c r="S573" s="5"/>
      <c r="T573" s="5"/>
      <c r="U573" s="5"/>
      <c r="AA573" s="3"/>
      <c r="AB573" s="13"/>
      <c r="AC573" s="13"/>
      <c r="AD573" s="13"/>
      <c r="AE573" s="13"/>
      <c r="AF573" s="13"/>
      <c r="AG573" s="13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T573" s="107"/>
      <c r="BA573" s="11"/>
      <c r="BB573" s="11"/>
      <c r="BC573" s="11"/>
      <c r="BD573" s="11"/>
      <c r="BE573" s="11"/>
      <c r="BH573" s="11"/>
      <c r="BI573" s="11"/>
      <c r="BJ573" s="11"/>
      <c r="BK573" s="11"/>
      <c r="BL573" s="11"/>
      <c r="BM573" s="11"/>
      <c r="BN573" s="11"/>
    </row>
    <row r="574" spans="1:66" s="1" customFormat="1" x14ac:dyDescent="0.3">
      <c r="A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118"/>
      <c r="N574" s="5"/>
      <c r="O574" s="5"/>
      <c r="P574" s="5"/>
      <c r="Q574" s="5"/>
      <c r="R574" s="5"/>
      <c r="S574" s="5"/>
      <c r="T574" s="5"/>
      <c r="U574" s="5"/>
      <c r="AA574" s="3"/>
      <c r="AB574" s="13"/>
      <c r="AC574" s="13"/>
      <c r="AD574" s="13"/>
      <c r="AE574" s="13"/>
      <c r="AF574" s="13"/>
      <c r="AG574" s="13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T574" s="107"/>
      <c r="BA574" s="11"/>
      <c r="BB574" s="11"/>
      <c r="BC574" s="11"/>
      <c r="BD574" s="11"/>
      <c r="BE574" s="11"/>
      <c r="BH574" s="11"/>
      <c r="BI574" s="11"/>
      <c r="BJ574" s="11"/>
      <c r="BK574" s="11"/>
      <c r="BL574" s="11"/>
      <c r="BM574" s="11"/>
      <c r="BN574" s="11"/>
    </row>
    <row r="575" spans="1:66" s="1" customFormat="1" x14ac:dyDescent="0.3">
      <c r="A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118"/>
      <c r="N575" s="5"/>
      <c r="O575" s="5"/>
      <c r="P575" s="5"/>
      <c r="Q575" s="5"/>
      <c r="R575" s="5"/>
      <c r="S575" s="5"/>
      <c r="T575" s="5"/>
      <c r="U575" s="5"/>
      <c r="AA575" s="3"/>
      <c r="AB575" s="13"/>
      <c r="AC575" s="13"/>
      <c r="AD575" s="13"/>
      <c r="AE575" s="13"/>
      <c r="AF575" s="13"/>
      <c r="AG575" s="13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T575" s="107"/>
      <c r="BA575" s="11"/>
      <c r="BB575" s="11"/>
      <c r="BC575" s="11"/>
      <c r="BD575" s="11"/>
      <c r="BE575" s="11"/>
      <c r="BH575" s="11"/>
      <c r="BI575" s="11"/>
      <c r="BJ575" s="11"/>
      <c r="BK575" s="11"/>
      <c r="BL575" s="11"/>
      <c r="BM575" s="11"/>
      <c r="BN575" s="11"/>
    </row>
    <row r="576" spans="1:66" s="1" customFormat="1" x14ac:dyDescent="0.3">
      <c r="A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118"/>
      <c r="N576" s="5"/>
      <c r="O576" s="5"/>
      <c r="P576" s="5"/>
      <c r="Q576" s="5"/>
      <c r="R576" s="5"/>
      <c r="S576" s="5"/>
      <c r="T576" s="5"/>
      <c r="U576" s="5"/>
      <c r="AA576" s="3"/>
      <c r="AB576" s="13"/>
      <c r="AC576" s="13"/>
      <c r="AD576" s="13"/>
      <c r="AE576" s="13"/>
      <c r="AF576" s="13"/>
      <c r="AG576" s="13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T576" s="107"/>
      <c r="BA576" s="11"/>
      <c r="BB576" s="11"/>
      <c r="BC576" s="11"/>
      <c r="BD576" s="11"/>
      <c r="BE576" s="11"/>
      <c r="BH576" s="11"/>
      <c r="BI576" s="11"/>
      <c r="BJ576" s="11"/>
      <c r="BK576" s="11"/>
      <c r="BL576" s="11"/>
      <c r="BM576" s="11"/>
      <c r="BN576" s="11"/>
    </row>
    <row r="577" spans="1:66" s="1" customFormat="1" x14ac:dyDescent="0.3">
      <c r="A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118"/>
      <c r="N577" s="5"/>
      <c r="O577" s="5"/>
      <c r="P577" s="5"/>
      <c r="Q577" s="5"/>
      <c r="R577" s="5"/>
      <c r="S577" s="5"/>
      <c r="T577" s="5"/>
      <c r="U577" s="5"/>
      <c r="AA577" s="3"/>
      <c r="AB577" s="13"/>
      <c r="AC577" s="13"/>
      <c r="AD577" s="13"/>
      <c r="AE577" s="13"/>
      <c r="AF577" s="13"/>
      <c r="AG577" s="13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T577" s="107"/>
      <c r="BA577" s="11"/>
      <c r="BB577" s="11"/>
      <c r="BC577" s="11"/>
      <c r="BD577" s="11"/>
      <c r="BE577" s="11"/>
      <c r="BH577" s="11"/>
      <c r="BI577" s="11"/>
      <c r="BJ577" s="11"/>
      <c r="BK577" s="11"/>
      <c r="BL577" s="11"/>
      <c r="BM577" s="11"/>
      <c r="BN577" s="11"/>
    </row>
    <row r="578" spans="1:66" s="1" customFormat="1" x14ac:dyDescent="0.3">
      <c r="A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118"/>
      <c r="N578" s="5"/>
      <c r="O578" s="5"/>
      <c r="P578" s="5"/>
      <c r="Q578" s="5"/>
      <c r="R578" s="5"/>
      <c r="S578" s="5"/>
      <c r="T578" s="5"/>
      <c r="U578" s="5"/>
      <c r="AA578" s="3"/>
      <c r="AB578" s="13"/>
      <c r="AC578" s="13"/>
      <c r="AD578" s="13"/>
      <c r="AE578" s="13"/>
      <c r="AF578" s="13"/>
      <c r="AG578" s="13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T578" s="107"/>
      <c r="BA578" s="11"/>
      <c r="BB578" s="11"/>
      <c r="BC578" s="11"/>
      <c r="BD578" s="11"/>
      <c r="BE578" s="11"/>
      <c r="BH578" s="11"/>
      <c r="BI578" s="11"/>
      <c r="BJ578" s="11"/>
      <c r="BK578" s="11"/>
      <c r="BL578" s="11"/>
      <c r="BM578" s="11"/>
      <c r="BN578" s="11"/>
    </row>
    <row r="579" spans="1:66" s="1" customFormat="1" x14ac:dyDescent="0.3">
      <c r="A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118"/>
      <c r="N579" s="5"/>
      <c r="O579" s="5"/>
      <c r="P579" s="5"/>
      <c r="Q579" s="5"/>
      <c r="R579" s="5"/>
      <c r="S579" s="5"/>
      <c r="T579" s="5"/>
      <c r="U579" s="5"/>
      <c r="AA579" s="3"/>
      <c r="AB579" s="13"/>
      <c r="AC579" s="13"/>
      <c r="AD579" s="13"/>
      <c r="AE579" s="13"/>
      <c r="AF579" s="13"/>
      <c r="AG579" s="13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T579" s="107"/>
      <c r="BA579" s="11"/>
      <c r="BB579" s="11"/>
      <c r="BC579" s="11"/>
      <c r="BD579" s="11"/>
      <c r="BE579" s="11"/>
      <c r="BH579" s="11"/>
      <c r="BI579" s="11"/>
      <c r="BJ579" s="11"/>
      <c r="BK579" s="11"/>
      <c r="BL579" s="11"/>
      <c r="BM579" s="11"/>
      <c r="BN579" s="11"/>
    </row>
    <row r="580" spans="1:66" s="1" customFormat="1" x14ac:dyDescent="0.3">
      <c r="A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118"/>
      <c r="N580" s="5"/>
      <c r="O580" s="5"/>
      <c r="P580" s="5"/>
      <c r="Q580" s="5"/>
      <c r="R580" s="5"/>
      <c r="S580" s="5"/>
      <c r="T580" s="5"/>
      <c r="U580" s="5"/>
      <c r="AA580" s="3"/>
      <c r="AB580" s="13"/>
      <c r="AC580" s="13"/>
      <c r="AD580" s="13"/>
      <c r="AE580" s="13"/>
      <c r="AF580" s="13"/>
      <c r="AG580" s="13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T580" s="107"/>
      <c r="BA580" s="11"/>
      <c r="BB580" s="11"/>
      <c r="BC580" s="11"/>
      <c r="BD580" s="11"/>
      <c r="BE580" s="11"/>
      <c r="BH580" s="11"/>
      <c r="BI580" s="11"/>
      <c r="BJ580" s="11"/>
      <c r="BK580" s="11"/>
      <c r="BL580" s="11"/>
      <c r="BM580" s="11"/>
      <c r="BN580" s="11"/>
    </row>
    <row r="581" spans="1:66" s="1" customFormat="1" x14ac:dyDescent="0.3">
      <c r="A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118"/>
      <c r="N581" s="5"/>
      <c r="O581" s="5"/>
      <c r="P581" s="5"/>
      <c r="Q581" s="5"/>
      <c r="R581" s="5"/>
      <c r="S581" s="5"/>
      <c r="T581" s="5"/>
      <c r="U581" s="5"/>
      <c r="AA581" s="3"/>
      <c r="AB581" s="13"/>
      <c r="AC581" s="13"/>
      <c r="AD581" s="13"/>
      <c r="AE581" s="13"/>
      <c r="AF581" s="13"/>
      <c r="AG581" s="13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T581" s="107"/>
      <c r="BA581" s="11"/>
      <c r="BB581" s="11"/>
      <c r="BC581" s="11"/>
      <c r="BD581" s="11"/>
      <c r="BE581" s="11"/>
      <c r="BH581" s="11"/>
      <c r="BI581" s="11"/>
      <c r="BJ581" s="11"/>
      <c r="BK581" s="11"/>
      <c r="BL581" s="11"/>
      <c r="BM581" s="11"/>
      <c r="BN581" s="11"/>
    </row>
    <row r="582" spans="1:66" s="1" customFormat="1" x14ac:dyDescent="0.3">
      <c r="A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118"/>
      <c r="N582" s="5"/>
      <c r="O582" s="5"/>
      <c r="P582" s="5"/>
      <c r="Q582" s="5"/>
      <c r="R582" s="5"/>
      <c r="S582" s="5"/>
      <c r="T582" s="5"/>
      <c r="U582" s="5"/>
      <c r="AA582" s="3"/>
      <c r="AB582" s="13"/>
      <c r="AC582" s="13"/>
      <c r="AD582" s="13"/>
      <c r="AE582" s="13"/>
      <c r="AF582" s="13"/>
      <c r="AG582" s="13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T582" s="107"/>
      <c r="BA582" s="11"/>
      <c r="BB582" s="11"/>
      <c r="BC582" s="11"/>
      <c r="BD582" s="11"/>
      <c r="BE582" s="11"/>
      <c r="BH582" s="11"/>
      <c r="BI582" s="11"/>
      <c r="BJ582" s="11"/>
      <c r="BK582" s="11"/>
      <c r="BL582" s="11"/>
      <c r="BM582" s="11"/>
      <c r="BN582" s="11"/>
    </row>
    <row r="583" spans="1:66" s="1" customFormat="1" x14ac:dyDescent="0.3">
      <c r="A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118"/>
      <c r="N583" s="5"/>
      <c r="O583" s="5"/>
      <c r="P583" s="5"/>
      <c r="Q583" s="5"/>
      <c r="R583" s="5"/>
      <c r="S583" s="5"/>
      <c r="T583" s="5"/>
      <c r="U583" s="5"/>
      <c r="AA583" s="3"/>
      <c r="AB583" s="13"/>
      <c r="AC583" s="13"/>
      <c r="AD583" s="13"/>
      <c r="AE583" s="13"/>
      <c r="AF583" s="13"/>
      <c r="AG583" s="13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T583" s="107"/>
      <c r="BA583" s="11"/>
      <c r="BB583" s="11"/>
      <c r="BC583" s="11"/>
      <c r="BD583" s="11"/>
      <c r="BE583" s="11"/>
      <c r="BH583" s="11"/>
      <c r="BI583" s="11"/>
      <c r="BJ583" s="11"/>
      <c r="BK583" s="11"/>
      <c r="BL583" s="11"/>
      <c r="BM583" s="11"/>
      <c r="BN583" s="11"/>
    </row>
    <row r="584" spans="1:66" s="1" customFormat="1" x14ac:dyDescent="0.3">
      <c r="A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118"/>
      <c r="N584" s="5"/>
      <c r="O584" s="5"/>
      <c r="P584" s="5"/>
      <c r="Q584" s="5"/>
      <c r="R584" s="5"/>
      <c r="S584" s="5"/>
      <c r="T584" s="5"/>
      <c r="U584" s="5"/>
      <c r="AA584" s="3"/>
      <c r="AB584" s="13"/>
      <c r="AC584" s="13"/>
      <c r="AD584" s="13"/>
      <c r="AE584" s="13"/>
      <c r="AF584" s="13"/>
      <c r="AG584" s="13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T584" s="107"/>
      <c r="BA584" s="11"/>
      <c r="BB584" s="11"/>
      <c r="BC584" s="11"/>
      <c r="BD584" s="11"/>
      <c r="BE584" s="11"/>
      <c r="BH584" s="11"/>
      <c r="BI584" s="11"/>
      <c r="BJ584" s="11"/>
      <c r="BK584" s="11"/>
      <c r="BL584" s="11"/>
      <c r="BM584" s="11"/>
      <c r="BN584" s="11"/>
    </row>
    <row r="585" spans="1:66" s="1" customFormat="1" x14ac:dyDescent="0.3">
      <c r="A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118"/>
      <c r="N585" s="5"/>
      <c r="O585" s="5"/>
      <c r="P585" s="5"/>
      <c r="Q585" s="5"/>
      <c r="R585" s="5"/>
      <c r="S585" s="5"/>
      <c r="T585" s="5"/>
      <c r="U585" s="5"/>
      <c r="AA585" s="3"/>
      <c r="AB585" s="13"/>
      <c r="AC585" s="13"/>
      <c r="AD585" s="13"/>
      <c r="AE585" s="13"/>
      <c r="AF585" s="13"/>
      <c r="AG585" s="13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T585" s="107"/>
      <c r="BA585" s="11"/>
      <c r="BB585" s="11"/>
      <c r="BC585" s="11"/>
      <c r="BD585" s="11"/>
      <c r="BE585" s="11"/>
      <c r="BH585" s="11"/>
      <c r="BI585" s="11"/>
      <c r="BJ585" s="11"/>
      <c r="BK585" s="11"/>
      <c r="BL585" s="11"/>
      <c r="BM585" s="11"/>
      <c r="BN585" s="11"/>
    </row>
    <row r="586" spans="1:66" s="1" customFormat="1" x14ac:dyDescent="0.3">
      <c r="A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118"/>
      <c r="N586" s="5"/>
      <c r="O586" s="5"/>
      <c r="P586" s="5"/>
      <c r="Q586" s="5"/>
      <c r="R586" s="5"/>
      <c r="S586" s="5"/>
      <c r="T586" s="5"/>
      <c r="U586" s="5"/>
      <c r="AA586" s="3"/>
      <c r="AB586" s="13"/>
      <c r="AC586" s="13"/>
      <c r="AD586" s="13"/>
      <c r="AE586" s="13"/>
      <c r="AF586" s="13"/>
      <c r="AG586" s="13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T586" s="107"/>
      <c r="BA586" s="11"/>
      <c r="BB586" s="11"/>
      <c r="BC586" s="11"/>
      <c r="BD586" s="11"/>
      <c r="BE586" s="11"/>
      <c r="BH586" s="11"/>
      <c r="BI586" s="11"/>
      <c r="BJ586" s="11"/>
      <c r="BK586" s="11"/>
      <c r="BL586" s="11"/>
      <c r="BM586" s="11"/>
      <c r="BN586" s="11"/>
    </row>
    <row r="587" spans="1:66" s="1" customFormat="1" x14ac:dyDescent="0.3">
      <c r="A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118"/>
      <c r="N587" s="5"/>
      <c r="O587" s="5"/>
      <c r="P587" s="5"/>
      <c r="Q587" s="5"/>
      <c r="R587" s="5"/>
      <c r="S587" s="5"/>
      <c r="T587" s="5"/>
      <c r="U587" s="5"/>
      <c r="AA587" s="3"/>
      <c r="AB587" s="13"/>
      <c r="AC587" s="13"/>
      <c r="AD587" s="13"/>
      <c r="AE587" s="13"/>
      <c r="AF587" s="13"/>
      <c r="AG587" s="13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T587" s="107"/>
      <c r="BA587" s="11"/>
      <c r="BB587" s="11"/>
      <c r="BC587" s="11"/>
      <c r="BD587" s="11"/>
      <c r="BE587" s="11"/>
      <c r="BH587" s="11"/>
      <c r="BI587" s="11"/>
      <c r="BJ587" s="11"/>
      <c r="BK587" s="11"/>
      <c r="BL587" s="11"/>
      <c r="BM587" s="11"/>
      <c r="BN587" s="11"/>
    </row>
    <row r="588" spans="1:66" s="1" customFormat="1" x14ac:dyDescent="0.3">
      <c r="A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118"/>
      <c r="N588" s="5"/>
      <c r="O588" s="5"/>
      <c r="P588" s="5"/>
      <c r="Q588" s="5"/>
      <c r="R588" s="5"/>
      <c r="S588" s="5"/>
      <c r="T588" s="5"/>
      <c r="U588" s="5"/>
      <c r="AA588" s="3"/>
      <c r="AB588" s="13"/>
      <c r="AC588" s="13"/>
      <c r="AD588" s="13"/>
      <c r="AE588" s="13"/>
      <c r="AF588" s="13"/>
      <c r="AG588" s="13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T588" s="107"/>
      <c r="BA588" s="11"/>
      <c r="BB588" s="11"/>
      <c r="BC588" s="11"/>
      <c r="BD588" s="11"/>
      <c r="BE588" s="11"/>
      <c r="BH588" s="11"/>
      <c r="BI588" s="11"/>
      <c r="BJ588" s="11"/>
      <c r="BK588" s="11"/>
      <c r="BL588" s="11"/>
      <c r="BM588" s="11"/>
      <c r="BN588" s="11"/>
    </row>
    <row r="589" spans="1:66" s="1" customFormat="1" x14ac:dyDescent="0.3">
      <c r="A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118"/>
      <c r="N589" s="5"/>
      <c r="O589" s="5"/>
      <c r="P589" s="5"/>
      <c r="Q589" s="5"/>
      <c r="R589" s="5"/>
      <c r="S589" s="5"/>
      <c r="T589" s="5"/>
      <c r="U589" s="5"/>
      <c r="AA589" s="3"/>
      <c r="AB589" s="13"/>
      <c r="AC589" s="13"/>
      <c r="AD589" s="13"/>
      <c r="AE589" s="13"/>
      <c r="AF589" s="13"/>
      <c r="AG589" s="13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T589" s="107"/>
      <c r="BA589" s="11"/>
      <c r="BB589" s="11"/>
      <c r="BC589" s="11"/>
      <c r="BD589" s="11"/>
      <c r="BE589" s="11"/>
      <c r="BH589" s="11"/>
      <c r="BI589" s="11"/>
      <c r="BJ589" s="11"/>
      <c r="BK589" s="11"/>
      <c r="BL589" s="11"/>
      <c r="BM589" s="11"/>
      <c r="BN589" s="11"/>
    </row>
    <row r="590" spans="1:66" s="1" customFormat="1" x14ac:dyDescent="0.3">
      <c r="A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118"/>
      <c r="N590" s="5"/>
      <c r="O590" s="5"/>
      <c r="P590" s="5"/>
      <c r="Q590" s="5"/>
      <c r="R590" s="5"/>
      <c r="S590" s="5"/>
      <c r="T590" s="5"/>
      <c r="U590" s="5"/>
      <c r="AA590" s="3"/>
      <c r="AB590" s="13"/>
      <c r="AC590" s="13"/>
      <c r="AD590" s="13"/>
      <c r="AE590" s="13"/>
      <c r="AF590" s="13"/>
      <c r="AG590" s="13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T590" s="107"/>
      <c r="BA590" s="11"/>
      <c r="BB590" s="11"/>
      <c r="BC590" s="11"/>
      <c r="BD590" s="11"/>
      <c r="BE590" s="11"/>
      <c r="BH590" s="11"/>
      <c r="BI590" s="11"/>
      <c r="BJ590" s="11"/>
      <c r="BK590" s="11"/>
      <c r="BL590" s="11"/>
      <c r="BM590" s="11"/>
      <c r="BN590" s="11"/>
    </row>
    <row r="591" spans="1:66" s="1" customFormat="1" x14ac:dyDescent="0.3">
      <c r="A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118"/>
      <c r="N591" s="5"/>
      <c r="O591" s="5"/>
      <c r="P591" s="5"/>
      <c r="Q591" s="5"/>
      <c r="R591" s="5"/>
      <c r="S591" s="5"/>
      <c r="T591" s="5"/>
      <c r="U591" s="5"/>
      <c r="AA591" s="3"/>
      <c r="AB591" s="13"/>
      <c r="AC591" s="13"/>
      <c r="AD591" s="13"/>
      <c r="AE591" s="13"/>
      <c r="AF591" s="13"/>
      <c r="AG591" s="13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T591" s="107"/>
      <c r="BA591" s="11"/>
      <c r="BB591" s="11"/>
      <c r="BC591" s="11"/>
      <c r="BD591" s="11"/>
      <c r="BE591" s="11"/>
      <c r="BH591" s="11"/>
      <c r="BI591" s="11"/>
      <c r="BJ591" s="11"/>
      <c r="BK591" s="11"/>
      <c r="BL591" s="11"/>
      <c r="BM591" s="11"/>
      <c r="BN591" s="11"/>
    </row>
    <row r="592" spans="1:66" s="1" customFormat="1" x14ac:dyDescent="0.3">
      <c r="A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118"/>
      <c r="N592" s="5"/>
      <c r="O592" s="5"/>
      <c r="P592" s="5"/>
      <c r="Q592" s="5"/>
      <c r="R592" s="5"/>
      <c r="S592" s="5"/>
      <c r="T592" s="5"/>
      <c r="U592" s="5"/>
      <c r="AA592" s="3"/>
      <c r="AB592" s="13"/>
      <c r="AC592" s="13"/>
      <c r="AD592" s="13"/>
      <c r="AE592" s="13"/>
      <c r="AF592" s="13"/>
      <c r="AG592" s="13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T592" s="107"/>
      <c r="BA592" s="11"/>
      <c r="BB592" s="11"/>
      <c r="BC592" s="11"/>
      <c r="BD592" s="11"/>
      <c r="BE592" s="11"/>
      <c r="BH592" s="11"/>
      <c r="BI592" s="11"/>
      <c r="BJ592" s="11"/>
      <c r="BK592" s="11"/>
      <c r="BL592" s="11"/>
      <c r="BM592" s="11"/>
      <c r="BN592" s="11"/>
    </row>
    <row r="593" spans="1:66" s="1" customFormat="1" x14ac:dyDescent="0.3">
      <c r="A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118"/>
      <c r="N593" s="5"/>
      <c r="O593" s="5"/>
      <c r="P593" s="5"/>
      <c r="Q593" s="5"/>
      <c r="R593" s="5"/>
      <c r="S593" s="5"/>
      <c r="T593" s="5"/>
      <c r="U593" s="5"/>
      <c r="AA593" s="3"/>
      <c r="AB593" s="13"/>
      <c r="AC593" s="13"/>
      <c r="AD593" s="13"/>
      <c r="AE593" s="13"/>
      <c r="AF593" s="13"/>
      <c r="AG593" s="13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T593" s="107"/>
      <c r="BA593" s="11"/>
      <c r="BB593" s="11"/>
      <c r="BC593" s="11"/>
      <c r="BD593" s="11"/>
      <c r="BE593" s="11"/>
      <c r="BH593" s="11"/>
      <c r="BI593" s="11"/>
      <c r="BJ593" s="11"/>
      <c r="BK593" s="11"/>
      <c r="BL593" s="11"/>
      <c r="BM593" s="11"/>
      <c r="BN593" s="11"/>
    </row>
    <row r="594" spans="1:66" s="1" customFormat="1" x14ac:dyDescent="0.3">
      <c r="A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118"/>
      <c r="N594" s="5"/>
      <c r="O594" s="5"/>
      <c r="P594" s="5"/>
      <c r="Q594" s="5"/>
      <c r="R594" s="5"/>
      <c r="S594" s="5"/>
      <c r="T594" s="5"/>
      <c r="U594" s="5"/>
      <c r="AA594" s="3"/>
      <c r="AB594" s="13"/>
      <c r="AC594" s="13"/>
      <c r="AD594" s="13"/>
      <c r="AE594" s="13"/>
      <c r="AF594" s="13"/>
      <c r="AG594" s="13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T594" s="107"/>
      <c r="BA594" s="11"/>
      <c r="BB594" s="11"/>
      <c r="BC594" s="11"/>
      <c r="BD594" s="11"/>
      <c r="BE594" s="11"/>
      <c r="BH594" s="11"/>
      <c r="BI594" s="11"/>
      <c r="BJ594" s="11"/>
      <c r="BK594" s="11"/>
      <c r="BL594" s="11"/>
      <c r="BM594" s="11"/>
      <c r="BN594" s="11"/>
    </row>
    <row r="595" spans="1:66" s="1" customFormat="1" x14ac:dyDescent="0.3">
      <c r="A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118"/>
      <c r="N595" s="5"/>
      <c r="O595" s="5"/>
      <c r="P595" s="5"/>
      <c r="Q595" s="5"/>
      <c r="R595" s="5"/>
      <c r="S595" s="5"/>
      <c r="T595" s="5"/>
      <c r="U595" s="5"/>
      <c r="AA595" s="3"/>
      <c r="AB595" s="13"/>
      <c r="AC595" s="13"/>
      <c r="AD595" s="13"/>
      <c r="AE595" s="13"/>
      <c r="AF595" s="13"/>
      <c r="AG595" s="13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T595" s="107"/>
      <c r="BA595" s="11"/>
      <c r="BB595" s="11"/>
      <c r="BC595" s="11"/>
      <c r="BD595" s="11"/>
      <c r="BE595" s="11"/>
      <c r="BH595" s="11"/>
      <c r="BI595" s="11"/>
      <c r="BJ595" s="11"/>
      <c r="BK595" s="11"/>
      <c r="BL595" s="11"/>
      <c r="BM595" s="11"/>
      <c r="BN595" s="11"/>
    </row>
    <row r="596" spans="1:66" s="1" customFormat="1" x14ac:dyDescent="0.3">
      <c r="A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118"/>
      <c r="N596" s="5"/>
      <c r="O596" s="5"/>
      <c r="P596" s="5"/>
      <c r="Q596" s="5"/>
      <c r="R596" s="5"/>
      <c r="S596" s="5"/>
      <c r="T596" s="5"/>
      <c r="U596" s="5"/>
      <c r="AA596" s="3"/>
      <c r="AB596" s="13"/>
      <c r="AC596" s="13"/>
      <c r="AD596" s="13"/>
      <c r="AE596" s="13"/>
      <c r="AF596" s="13"/>
      <c r="AG596" s="13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T596" s="107"/>
      <c r="BA596" s="11"/>
      <c r="BB596" s="11"/>
      <c r="BC596" s="11"/>
      <c r="BD596" s="11"/>
      <c r="BE596" s="11"/>
      <c r="BH596" s="11"/>
      <c r="BI596" s="11"/>
      <c r="BJ596" s="11"/>
      <c r="BK596" s="11"/>
      <c r="BL596" s="11"/>
      <c r="BM596" s="11"/>
      <c r="BN596" s="11"/>
    </row>
    <row r="597" spans="1:66" s="1" customFormat="1" x14ac:dyDescent="0.3">
      <c r="A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118"/>
      <c r="N597" s="5"/>
      <c r="O597" s="5"/>
      <c r="P597" s="5"/>
      <c r="Q597" s="5"/>
      <c r="R597" s="5"/>
      <c r="S597" s="5"/>
      <c r="T597" s="5"/>
      <c r="U597" s="5"/>
      <c r="AA597" s="3"/>
      <c r="AB597" s="13"/>
      <c r="AC597" s="13"/>
      <c r="AD597" s="13"/>
      <c r="AE597" s="13"/>
      <c r="AF597" s="13"/>
      <c r="AG597" s="13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T597" s="107"/>
      <c r="BA597" s="11"/>
      <c r="BB597" s="11"/>
      <c r="BC597" s="11"/>
      <c r="BD597" s="11"/>
      <c r="BE597" s="11"/>
      <c r="BH597" s="11"/>
      <c r="BI597" s="11"/>
      <c r="BJ597" s="11"/>
      <c r="BK597" s="11"/>
      <c r="BL597" s="11"/>
      <c r="BM597" s="11"/>
      <c r="BN597" s="11"/>
    </row>
    <row r="598" spans="1:66" s="1" customFormat="1" x14ac:dyDescent="0.3">
      <c r="A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118"/>
      <c r="N598" s="5"/>
      <c r="O598" s="5"/>
      <c r="P598" s="5"/>
      <c r="Q598" s="5"/>
      <c r="R598" s="5"/>
      <c r="S598" s="5"/>
      <c r="T598" s="5"/>
      <c r="U598" s="5"/>
      <c r="AA598" s="3"/>
      <c r="AB598" s="13"/>
      <c r="AC598" s="13"/>
      <c r="AD598" s="13"/>
      <c r="AE598" s="13"/>
      <c r="AF598" s="13"/>
      <c r="AG598" s="13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T598" s="107"/>
      <c r="BA598" s="11"/>
      <c r="BB598" s="11"/>
      <c r="BC598" s="11"/>
      <c r="BD598" s="11"/>
      <c r="BE598" s="11"/>
      <c r="BH598" s="11"/>
      <c r="BI598" s="11"/>
      <c r="BJ598" s="11"/>
      <c r="BK598" s="11"/>
      <c r="BL598" s="11"/>
      <c r="BM598" s="11"/>
      <c r="BN598" s="11"/>
    </row>
    <row r="599" spans="1:66" s="1" customFormat="1" x14ac:dyDescent="0.3">
      <c r="A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118"/>
      <c r="N599" s="5"/>
      <c r="O599" s="5"/>
      <c r="P599" s="5"/>
      <c r="Q599" s="5"/>
      <c r="R599" s="5"/>
      <c r="S599" s="5"/>
      <c r="T599" s="5"/>
      <c r="U599" s="5"/>
      <c r="AA599" s="3"/>
      <c r="AB599" s="13"/>
      <c r="AC599" s="13"/>
      <c r="AD599" s="13"/>
      <c r="AE599" s="13"/>
      <c r="AF599" s="13"/>
      <c r="AG599" s="13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T599" s="107"/>
      <c r="BA599" s="11"/>
      <c r="BB599" s="11"/>
      <c r="BC599" s="11"/>
      <c r="BD599" s="11"/>
      <c r="BE599" s="11"/>
      <c r="BH599" s="11"/>
      <c r="BI599" s="11"/>
      <c r="BJ599" s="11"/>
      <c r="BK599" s="11"/>
      <c r="BL599" s="11"/>
      <c r="BM599" s="11"/>
      <c r="BN599" s="11"/>
    </row>
    <row r="600" spans="1:66" s="1" customFormat="1" x14ac:dyDescent="0.3">
      <c r="A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118"/>
      <c r="N600" s="5"/>
      <c r="O600" s="5"/>
      <c r="P600" s="5"/>
      <c r="Q600" s="5"/>
      <c r="R600" s="5"/>
      <c r="S600" s="5"/>
      <c r="T600" s="5"/>
      <c r="U600" s="5"/>
      <c r="AA600" s="3"/>
      <c r="AB600" s="13"/>
      <c r="AC600" s="13"/>
      <c r="AD600" s="13"/>
      <c r="AE600" s="13"/>
      <c r="AF600" s="13"/>
      <c r="AG600" s="13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T600" s="107"/>
      <c r="BA600" s="11"/>
      <c r="BB600" s="11"/>
      <c r="BC600" s="11"/>
      <c r="BD600" s="11"/>
      <c r="BE600" s="11"/>
      <c r="BH600" s="11"/>
      <c r="BI600" s="11"/>
      <c r="BJ600" s="11"/>
      <c r="BK600" s="11"/>
      <c r="BL600" s="11"/>
      <c r="BM600" s="11"/>
      <c r="BN600" s="11"/>
    </row>
    <row r="601" spans="1:66" s="1" customFormat="1" x14ac:dyDescent="0.3">
      <c r="A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118"/>
      <c r="N601" s="5"/>
      <c r="O601" s="5"/>
      <c r="P601" s="5"/>
      <c r="Q601" s="5"/>
      <c r="R601" s="5"/>
      <c r="S601" s="5"/>
      <c r="T601" s="5"/>
      <c r="U601" s="5"/>
      <c r="AA601" s="3"/>
      <c r="AB601" s="13"/>
      <c r="AC601" s="13"/>
      <c r="AD601" s="13"/>
      <c r="AE601" s="13"/>
      <c r="AF601" s="13"/>
      <c r="AG601" s="13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T601" s="107"/>
      <c r="BA601" s="11"/>
      <c r="BB601" s="11"/>
      <c r="BC601" s="11"/>
      <c r="BD601" s="11"/>
      <c r="BE601" s="11"/>
      <c r="BH601" s="11"/>
      <c r="BI601" s="11"/>
      <c r="BJ601" s="11"/>
      <c r="BK601" s="11"/>
      <c r="BL601" s="11"/>
      <c r="BM601" s="11"/>
      <c r="BN601" s="11"/>
    </row>
    <row r="602" spans="1:66" s="1" customFormat="1" x14ac:dyDescent="0.3">
      <c r="A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118"/>
      <c r="N602" s="5"/>
      <c r="O602" s="5"/>
      <c r="P602" s="5"/>
      <c r="Q602" s="5"/>
      <c r="R602" s="5"/>
      <c r="S602" s="5"/>
      <c r="T602" s="5"/>
      <c r="U602" s="5"/>
      <c r="AA602" s="3"/>
      <c r="AB602" s="13"/>
      <c r="AC602" s="13"/>
      <c r="AD602" s="13"/>
      <c r="AE602" s="13"/>
      <c r="AF602" s="13"/>
      <c r="AG602" s="13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T602" s="107"/>
      <c r="BA602" s="11"/>
      <c r="BB602" s="11"/>
      <c r="BC602" s="11"/>
      <c r="BD602" s="11"/>
      <c r="BE602" s="11"/>
      <c r="BH602" s="11"/>
      <c r="BI602" s="11"/>
      <c r="BJ602" s="11"/>
      <c r="BK602" s="11"/>
      <c r="BL602" s="11"/>
      <c r="BM602" s="11"/>
      <c r="BN602" s="11"/>
    </row>
    <row r="603" spans="1:66" s="1" customFormat="1" x14ac:dyDescent="0.3">
      <c r="A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118"/>
      <c r="N603" s="5"/>
      <c r="O603" s="5"/>
      <c r="P603" s="5"/>
      <c r="Q603" s="5"/>
      <c r="R603" s="5"/>
      <c r="S603" s="5"/>
      <c r="T603" s="5"/>
      <c r="U603" s="5"/>
      <c r="AA603" s="3"/>
      <c r="AB603" s="13"/>
      <c r="AC603" s="13"/>
      <c r="AD603" s="13"/>
      <c r="AE603" s="13"/>
      <c r="AF603" s="13"/>
      <c r="AG603" s="13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T603" s="107"/>
      <c r="BA603" s="11"/>
      <c r="BB603" s="11"/>
      <c r="BC603" s="11"/>
      <c r="BD603" s="11"/>
      <c r="BE603" s="11"/>
      <c r="BH603" s="11"/>
      <c r="BI603" s="11"/>
      <c r="BJ603" s="11"/>
      <c r="BK603" s="11"/>
      <c r="BL603" s="11"/>
      <c r="BM603" s="11"/>
      <c r="BN603" s="11"/>
    </row>
    <row r="604" spans="1:66" s="1" customFormat="1" x14ac:dyDescent="0.3">
      <c r="A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118"/>
      <c r="N604" s="5"/>
      <c r="O604" s="5"/>
      <c r="P604" s="5"/>
      <c r="Q604" s="5"/>
      <c r="R604" s="5"/>
      <c r="S604" s="5"/>
      <c r="T604" s="5"/>
      <c r="U604" s="5"/>
      <c r="AA604" s="3"/>
      <c r="AB604" s="13"/>
      <c r="AC604" s="13"/>
      <c r="AD604" s="13"/>
      <c r="AE604" s="13"/>
      <c r="AF604" s="13"/>
      <c r="AG604" s="13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T604" s="107"/>
      <c r="BA604" s="11"/>
      <c r="BB604" s="11"/>
      <c r="BC604" s="11"/>
      <c r="BD604" s="11"/>
      <c r="BE604" s="11"/>
      <c r="BH604" s="11"/>
      <c r="BI604" s="11"/>
      <c r="BJ604" s="11"/>
      <c r="BK604" s="11"/>
      <c r="BL604" s="11"/>
      <c r="BM604" s="11"/>
      <c r="BN604" s="11"/>
    </row>
    <row r="605" spans="1:66" s="1" customFormat="1" x14ac:dyDescent="0.3">
      <c r="A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118"/>
      <c r="N605" s="5"/>
      <c r="O605" s="5"/>
      <c r="P605" s="5"/>
      <c r="Q605" s="5"/>
      <c r="R605" s="5"/>
      <c r="S605" s="5"/>
      <c r="T605" s="5"/>
      <c r="U605" s="5"/>
      <c r="AA605" s="3"/>
      <c r="AB605" s="13"/>
      <c r="AC605" s="13"/>
      <c r="AD605" s="13"/>
      <c r="AE605" s="13"/>
      <c r="AF605" s="13"/>
      <c r="AG605" s="13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T605" s="107"/>
      <c r="BA605" s="11"/>
      <c r="BB605" s="11"/>
      <c r="BC605" s="11"/>
      <c r="BD605" s="11"/>
      <c r="BE605" s="11"/>
      <c r="BH605" s="11"/>
      <c r="BI605" s="11"/>
      <c r="BJ605" s="11"/>
      <c r="BK605" s="11"/>
      <c r="BL605" s="11"/>
      <c r="BM605" s="11"/>
      <c r="BN605" s="11"/>
    </row>
    <row r="606" spans="1:66" s="1" customFormat="1" x14ac:dyDescent="0.3">
      <c r="A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118"/>
      <c r="N606" s="5"/>
      <c r="O606" s="5"/>
      <c r="P606" s="5"/>
      <c r="Q606" s="5"/>
      <c r="R606" s="5"/>
      <c r="S606" s="5"/>
      <c r="T606" s="5"/>
      <c r="U606" s="5"/>
      <c r="AA606" s="3"/>
      <c r="AB606" s="13"/>
      <c r="AC606" s="13"/>
      <c r="AD606" s="13"/>
      <c r="AE606" s="13"/>
      <c r="AF606" s="13"/>
      <c r="AG606" s="13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T606" s="107"/>
      <c r="BA606" s="11"/>
      <c r="BB606" s="11"/>
      <c r="BC606" s="11"/>
      <c r="BD606" s="11"/>
      <c r="BE606" s="11"/>
      <c r="BH606" s="11"/>
      <c r="BI606" s="11"/>
      <c r="BJ606" s="11"/>
      <c r="BK606" s="11"/>
      <c r="BL606" s="11"/>
      <c r="BM606" s="11"/>
      <c r="BN606" s="11"/>
    </row>
    <row r="607" spans="1:66" s="1" customFormat="1" x14ac:dyDescent="0.3">
      <c r="A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118"/>
      <c r="N607" s="5"/>
      <c r="O607" s="5"/>
      <c r="P607" s="5"/>
      <c r="Q607" s="5"/>
      <c r="R607" s="5"/>
      <c r="S607" s="5"/>
      <c r="T607" s="5"/>
      <c r="U607" s="5"/>
      <c r="AA607" s="3"/>
      <c r="AB607" s="13"/>
      <c r="AC607" s="13"/>
      <c r="AD607" s="13"/>
      <c r="AE607" s="13"/>
      <c r="AF607" s="13"/>
      <c r="AG607" s="13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T607" s="107"/>
      <c r="BA607" s="11"/>
      <c r="BB607" s="11"/>
      <c r="BC607" s="11"/>
      <c r="BD607" s="11"/>
      <c r="BE607" s="11"/>
      <c r="BH607" s="11"/>
      <c r="BI607" s="11"/>
      <c r="BJ607" s="11"/>
      <c r="BK607" s="11"/>
      <c r="BL607" s="11"/>
      <c r="BM607" s="11"/>
      <c r="BN607" s="11"/>
    </row>
    <row r="608" spans="1:66" s="1" customFormat="1" x14ac:dyDescent="0.3">
      <c r="A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118"/>
      <c r="N608" s="5"/>
      <c r="O608" s="5"/>
      <c r="P608" s="5"/>
      <c r="Q608" s="5"/>
      <c r="R608" s="5"/>
      <c r="S608" s="5"/>
      <c r="T608" s="5"/>
      <c r="U608" s="5"/>
      <c r="AA608" s="3"/>
      <c r="AB608" s="13"/>
      <c r="AC608" s="13"/>
      <c r="AD608" s="13"/>
      <c r="AE608" s="13"/>
      <c r="AF608" s="13"/>
      <c r="AG608" s="13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T608" s="107"/>
      <c r="BA608" s="11"/>
      <c r="BB608" s="11"/>
      <c r="BC608" s="11"/>
      <c r="BD608" s="11"/>
      <c r="BE608" s="11"/>
      <c r="BH608" s="11"/>
      <c r="BI608" s="11"/>
      <c r="BJ608" s="11"/>
      <c r="BK608" s="11"/>
      <c r="BL608" s="11"/>
      <c r="BM608" s="11"/>
      <c r="BN608" s="11"/>
    </row>
    <row r="609" spans="1:66" s="1" customFormat="1" x14ac:dyDescent="0.3">
      <c r="A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118"/>
      <c r="N609" s="5"/>
      <c r="O609" s="5"/>
      <c r="P609" s="5"/>
      <c r="Q609" s="5"/>
      <c r="R609" s="5"/>
      <c r="S609" s="5"/>
      <c r="T609" s="5"/>
      <c r="U609" s="5"/>
      <c r="AA609" s="3"/>
      <c r="AB609" s="13"/>
      <c r="AC609" s="13"/>
      <c r="AD609" s="13"/>
      <c r="AE609" s="13"/>
      <c r="AF609" s="13"/>
      <c r="AG609" s="13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T609" s="107"/>
      <c r="BA609" s="11"/>
      <c r="BB609" s="11"/>
      <c r="BC609" s="11"/>
      <c r="BD609" s="11"/>
      <c r="BE609" s="11"/>
      <c r="BH609" s="11"/>
      <c r="BI609" s="11"/>
      <c r="BJ609" s="11"/>
      <c r="BK609" s="11"/>
      <c r="BL609" s="11"/>
      <c r="BM609" s="11"/>
      <c r="BN609" s="11"/>
    </row>
    <row r="610" spans="1:66" s="1" customFormat="1" x14ac:dyDescent="0.3">
      <c r="A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118"/>
      <c r="N610" s="5"/>
      <c r="O610" s="5"/>
      <c r="P610" s="5"/>
      <c r="Q610" s="5"/>
      <c r="R610" s="5"/>
      <c r="S610" s="5"/>
      <c r="T610" s="5"/>
      <c r="U610" s="5"/>
      <c r="AA610" s="3"/>
      <c r="AB610" s="13"/>
      <c r="AC610" s="13"/>
      <c r="AD610" s="13"/>
      <c r="AE610" s="13"/>
      <c r="AF610" s="13"/>
      <c r="AG610" s="13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T610" s="107"/>
      <c r="BA610" s="11"/>
      <c r="BB610" s="11"/>
      <c r="BC610" s="11"/>
      <c r="BD610" s="11"/>
      <c r="BE610" s="11"/>
      <c r="BH610" s="11"/>
      <c r="BI610" s="11"/>
      <c r="BJ610" s="11"/>
      <c r="BK610" s="11"/>
      <c r="BL610" s="11"/>
      <c r="BM610" s="11"/>
      <c r="BN610" s="11"/>
    </row>
    <row r="611" spans="1:66" s="1" customFormat="1" x14ac:dyDescent="0.3">
      <c r="A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118"/>
      <c r="N611" s="5"/>
      <c r="O611" s="5"/>
      <c r="P611" s="5"/>
      <c r="Q611" s="5"/>
      <c r="R611" s="5"/>
      <c r="S611" s="5"/>
      <c r="T611" s="5"/>
      <c r="U611" s="5"/>
      <c r="AA611" s="3"/>
      <c r="AB611" s="13"/>
      <c r="AC611" s="13"/>
      <c r="AD611" s="13"/>
      <c r="AE611" s="13"/>
      <c r="AF611" s="13"/>
      <c r="AG611" s="13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T611" s="107"/>
      <c r="BA611" s="11"/>
      <c r="BB611" s="11"/>
      <c r="BC611" s="11"/>
      <c r="BD611" s="11"/>
      <c r="BE611" s="11"/>
      <c r="BH611" s="11"/>
      <c r="BI611" s="11"/>
      <c r="BJ611" s="11"/>
      <c r="BK611" s="11"/>
      <c r="BL611" s="11"/>
      <c r="BM611" s="11"/>
      <c r="BN611" s="11"/>
    </row>
    <row r="612" spans="1:66" s="1" customFormat="1" x14ac:dyDescent="0.3">
      <c r="A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118"/>
      <c r="N612" s="5"/>
      <c r="O612" s="5"/>
      <c r="P612" s="5"/>
      <c r="Q612" s="5"/>
      <c r="R612" s="5"/>
      <c r="S612" s="5"/>
      <c r="T612" s="5"/>
      <c r="U612" s="5"/>
      <c r="AA612" s="3"/>
      <c r="AB612" s="13"/>
      <c r="AC612" s="13"/>
      <c r="AD612" s="13"/>
      <c r="AE612" s="13"/>
      <c r="AF612" s="13"/>
      <c r="AG612" s="13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T612" s="107"/>
      <c r="BA612" s="11"/>
      <c r="BB612" s="11"/>
      <c r="BC612" s="11"/>
      <c r="BD612" s="11"/>
      <c r="BE612" s="11"/>
      <c r="BH612" s="11"/>
      <c r="BI612" s="11"/>
      <c r="BJ612" s="11"/>
      <c r="BK612" s="11"/>
      <c r="BL612" s="11"/>
      <c r="BM612" s="11"/>
      <c r="BN612" s="11"/>
    </row>
    <row r="613" spans="1:66" s="1" customFormat="1" x14ac:dyDescent="0.3">
      <c r="A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118"/>
      <c r="N613" s="5"/>
      <c r="O613" s="5"/>
      <c r="P613" s="5"/>
      <c r="Q613" s="5"/>
      <c r="R613" s="5"/>
      <c r="S613" s="5"/>
      <c r="T613" s="5"/>
      <c r="U613" s="5"/>
      <c r="AA613" s="3"/>
      <c r="AB613" s="13"/>
      <c r="AC613" s="13"/>
      <c r="AD613" s="13"/>
      <c r="AE613" s="13"/>
      <c r="AF613" s="13"/>
      <c r="AG613" s="13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T613" s="107"/>
      <c r="BA613" s="11"/>
      <c r="BB613" s="11"/>
      <c r="BC613" s="11"/>
      <c r="BD613" s="11"/>
      <c r="BE613" s="11"/>
      <c r="BH613" s="11"/>
      <c r="BI613" s="11"/>
      <c r="BJ613" s="11"/>
      <c r="BK613" s="11"/>
      <c r="BL613" s="11"/>
      <c r="BM613" s="11"/>
      <c r="BN613" s="11"/>
    </row>
    <row r="614" spans="1:66" s="1" customFormat="1" x14ac:dyDescent="0.3">
      <c r="A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118"/>
      <c r="N614" s="5"/>
      <c r="O614" s="5"/>
      <c r="P614" s="5"/>
      <c r="Q614" s="5"/>
      <c r="R614" s="5"/>
      <c r="S614" s="5"/>
      <c r="T614" s="5"/>
      <c r="U614" s="5"/>
      <c r="AA614" s="3"/>
      <c r="AB614" s="13"/>
      <c r="AC614" s="13"/>
      <c r="AD614" s="13"/>
      <c r="AE614" s="13"/>
      <c r="AF614" s="13"/>
      <c r="AG614" s="13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T614" s="107"/>
      <c r="BA614" s="11"/>
      <c r="BB614" s="11"/>
      <c r="BC614" s="11"/>
      <c r="BD614" s="11"/>
      <c r="BE614" s="11"/>
      <c r="BH614" s="11"/>
      <c r="BI614" s="11"/>
      <c r="BJ614" s="11"/>
      <c r="BK614" s="11"/>
      <c r="BL614" s="11"/>
      <c r="BM614" s="11"/>
      <c r="BN614" s="11"/>
    </row>
    <row r="615" spans="1:66" s="1" customFormat="1" x14ac:dyDescent="0.3">
      <c r="A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118"/>
      <c r="N615" s="5"/>
      <c r="O615" s="5"/>
      <c r="P615" s="5"/>
      <c r="Q615" s="5"/>
      <c r="R615" s="5"/>
      <c r="S615" s="5"/>
      <c r="T615" s="5"/>
      <c r="U615" s="5"/>
      <c r="AA615" s="3"/>
      <c r="AB615" s="13"/>
      <c r="AC615" s="13"/>
      <c r="AD615" s="13"/>
      <c r="AE615" s="13"/>
      <c r="AF615" s="13"/>
      <c r="AG615" s="13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T615" s="107"/>
      <c r="BA615" s="11"/>
      <c r="BB615" s="11"/>
      <c r="BC615" s="11"/>
      <c r="BD615" s="11"/>
      <c r="BE615" s="11"/>
      <c r="BH615" s="11"/>
      <c r="BI615" s="11"/>
      <c r="BJ615" s="11"/>
      <c r="BK615" s="11"/>
      <c r="BL615" s="11"/>
      <c r="BM615" s="11"/>
      <c r="BN615" s="11"/>
    </row>
    <row r="616" spans="1:66" s="1" customFormat="1" x14ac:dyDescent="0.3">
      <c r="A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118"/>
      <c r="N616" s="5"/>
      <c r="O616" s="5"/>
      <c r="P616" s="5"/>
      <c r="Q616" s="5"/>
      <c r="R616" s="5"/>
      <c r="S616" s="5"/>
      <c r="T616" s="5"/>
      <c r="U616" s="5"/>
      <c r="AA616" s="3"/>
      <c r="AB616" s="13"/>
      <c r="AC616" s="13"/>
      <c r="AD616" s="13"/>
      <c r="AE616" s="13"/>
      <c r="AF616" s="13"/>
      <c r="AG616" s="13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T616" s="107"/>
      <c r="BA616" s="11"/>
      <c r="BB616" s="11"/>
      <c r="BC616" s="11"/>
      <c r="BD616" s="11"/>
      <c r="BE616" s="11"/>
      <c r="BH616" s="11"/>
      <c r="BI616" s="11"/>
      <c r="BJ616" s="11"/>
      <c r="BK616" s="11"/>
      <c r="BL616" s="11"/>
      <c r="BM616" s="11"/>
      <c r="BN616" s="11"/>
    </row>
    <row r="617" spans="1:66" s="1" customFormat="1" x14ac:dyDescent="0.3">
      <c r="A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118"/>
      <c r="N617" s="5"/>
      <c r="O617" s="5"/>
      <c r="P617" s="5"/>
      <c r="Q617" s="5"/>
      <c r="R617" s="5"/>
      <c r="S617" s="5"/>
      <c r="T617" s="5"/>
      <c r="U617" s="5"/>
      <c r="AA617" s="3"/>
      <c r="AB617" s="13"/>
      <c r="AC617" s="13"/>
      <c r="AD617" s="13"/>
      <c r="AE617" s="13"/>
      <c r="AF617" s="13"/>
      <c r="AG617" s="13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T617" s="107"/>
      <c r="BA617" s="11"/>
      <c r="BB617" s="11"/>
      <c r="BC617" s="11"/>
      <c r="BD617" s="11"/>
      <c r="BE617" s="11"/>
      <c r="BH617" s="11"/>
      <c r="BI617" s="11"/>
      <c r="BJ617" s="11"/>
      <c r="BK617" s="11"/>
      <c r="BL617" s="11"/>
      <c r="BM617" s="11"/>
      <c r="BN617" s="11"/>
    </row>
    <row r="618" spans="1:66" s="1" customFormat="1" x14ac:dyDescent="0.3">
      <c r="A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118"/>
      <c r="N618" s="5"/>
      <c r="O618" s="5"/>
      <c r="P618" s="5"/>
      <c r="Q618" s="5"/>
      <c r="R618" s="5"/>
      <c r="S618" s="5"/>
      <c r="T618" s="5"/>
      <c r="U618" s="5"/>
      <c r="AA618" s="3"/>
      <c r="AB618" s="13"/>
      <c r="AC618" s="13"/>
      <c r="AD618" s="13"/>
      <c r="AE618" s="13"/>
      <c r="AF618" s="13"/>
      <c r="AG618" s="13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T618" s="107"/>
      <c r="BA618" s="11"/>
      <c r="BB618" s="11"/>
      <c r="BC618" s="11"/>
      <c r="BD618" s="11"/>
      <c r="BE618" s="11"/>
      <c r="BH618" s="11"/>
      <c r="BI618" s="11"/>
      <c r="BJ618" s="11"/>
      <c r="BK618" s="11"/>
      <c r="BL618" s="11"/>
      <c r="BM618" s="11"/>
      <c r="BN618" s="11"/>
    </row>
    <row r="619" spans="1:66" s="1" customFormat="1" x14ac:dyDescent="0.3">
      <c r="A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118"/>
      <c r="N619" s="5"/>
      <c r="O619" s="5"/>
      <c r="P619" s="5"/>
      <c r="Q619" s="5"/>
      <c r="R619" s="5"/>
      <c r="S619" s="5"/>
      <c r="T619" s="5"/>
      <c r="U619" s="5"/>
      <c r="AA619" s="3"/>
      <c r="AB619" s="13"/>
      <c r="AC619" s="13"/>
      <c r="AD619" s="13"/>
      <c r="AE619" s="13"/>
      <c r="AF619" s="13"/>
      <c r="AG619" s="13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T619" s="107"/>
      <c r="BA619" s="11"/>
      <c r="BB619" s="11"/>
      <c r="BC619" s="11"/>
      <c r="BD619" s="11"/>
      <c r="BE619" s="11"/>
      <c r="BH619" s="11"/>
      <c r="BI619" s="11"/>
      <c r="BJ619" s="11"/>
      <c r="BK619" s="11"/>
      <c r="BL619" s="11"/>
      <c r="BM619" s="11"/>
      <c r="BN619" s="11"/>
    </row>
    <row r="620" spans="1:66" s="1" customFormat="1" x14ac:dyDescent="0.3">
      <c r="A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118"/>
      <c r="N620" s="5"/>
      <c r="O620" s="5"/>
      <c r="P620" s="5"/>
      <c r="Q620" s="5"/>
      <c r="R620" s="5"/>
      <c r="S620" s="5"/>
      <c r="T620" s="5"/>
      <c r="U620" s="5"/>
      <c r="AA620" s="3"/>
      <c r="AB620" s="13"/>
      <c r="AC620" s="13"/>
      <c r="AD620" s="13"/>
      <c r="AE620" s="13"/>
      <c r="AF620" s="13"/>
      <c r="AG620" s="13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T620" s="107"/>
      <c r="BA620" s="11"/>
      <c r="BB620" s="11"/>
      <c r="BC620" s="11"/>
      <c r="BD620" s="11"/>
      <c r="BE620" s="11"/>
      <c r="BH620" s="11"/>
      <c r="BI620" s="11"/>
      <c r="BJ620" s="11"/>
      <c r="BK620" s="11"/>
      <c r="BL620" s="11"/>
      <c r="BM620" s="11"/>
      <c r="BN620" s="11"/>
    </row>
    <row r="621" spans="1:66" s="1" customFormat="1" x14ac:dyDescent="0.3">
      <c r="A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118"/>
      <c r="N621" s="5"/>
      <c r="O621" s="5"/>
      <c r="P621" s="5"/>
      <c r="Q621" s="5"/>
      <c r="R621" s="5"/>
      <c r="S621" s="5"/>
      <c r="T621" s="5"/>
      <c r="U621" s="5"/>
      <c r="AA621" s="3"/>
      <c r="AB621" s="13"/>
      <c r="AC621" s="13"/>
      <c r="AD621" s="13"/>
      <c r="AE621" s="13"/>
      <c r="AF621" s="13"/>
      <c r="AG621" s="13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T621" s="107"/>
      <c r="BA621" s="11"/>
      <c r="BB621" s="11"/>
      <c r="BC621" s="11"/>
      <c r="BD621" s="11"/>
      <c r="BE621" s="11"/>
      <c r="BH621" s="11"/>
      <c r="BI621" s="11"/>
      <c r="BJ621" s="11"/>
      <c r="BK621" s="11"/>
      <c r="BL621" s="11"/>
      <c r="BM621" s="11"/>
      <c r="BN621" s="11"/>
    </row>
    <row r="622" spans="1:66" s="1" customFormat="1" x14ac:dyDescent="0.3">
      <c r="A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118"/>
      <c r="N622" s="5"/>
      <c r="O622" s="5"/>
      <c r="P622" s="5"/>
      <c r="Q622" s="5"/>
      <c r="R622" s="5"/>
      <c r="S622" s="5"/>
      <c r="T622" s="5"/>
      <c r="U622" s="5"/>
      <c r="AA622" s="3"/>
      <c r="AB622" s="13"/>
      <c r="AC622" s="13"/>
      <c r="AD622" s="13"/>
      <c r="AE622" s="13"/>
      <c r="AF622" s="13"/>
      <c r="AG622" s="13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T622" s="107"/>
      <c r="BA622" s="11"/>
      <c r="BB622" s="11"/>
      <c r="BC622" s="11"/>
      <c r="BD622" s="11"/>
      <c r="BE622" s="11"/>
      <c r="BH622" s="11"/>
      <c r="BI622" s="11"/>
      <c r="BJ622" s="11"/>
      <c r="BK622" s="11"/>
      <c r="BL622" s="11"/>
      <c r="BM622" s="11"/>
      <c r="BN622" s="11"/>
    </row>
    <row r="623" spans="1:66" s="1" customFormat="1" x14ac:dyDescent="0.3">
      <c r="A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118"/>
      <c r="N623" s="5"/>
      <c r="O623" s="5"/>
      <c r="P623" s="5"/>
      <c r="Q623" s="5"/>
      <c r="R623" s="5"/>
      <c r="S623" s="5"/>
      <c r="T623" s="5"/>
      <c r="U623" s="5"/>
      <c r="AA623" s="3"/>
      <c r="AB623" s="13"/>
      <c r="AC623" s="13"/>
      <c r="AD623" s="13"/>
      <c r="AE623" s="13"/>
      <c r="AF623" s="13"/>
      <c r="AG623" s="13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T623" s="107"/>
      <c r="BA623" s="11"/>
      <c r="BB623" s="11"/>
      <c r="BC623" s="11"/>
      <c r="BD623" s="11"/>
      <c r="BE623" s="11"/>
      <c r="BH623" s="11"/>
      <c r="BI623" s="11"/>
      <c r="BJ623" s="11"/>
      <c r="BK623" s="11"/>
      <c r="BL623" s="11"/>
      <c r="BM623" s="11"/>
      <c r="BN623" s="11"/>
    </row>
    <row r="624" spans="1:66" s="1" customFormat="1" x14ac:dyDescent="0.3">
      <c r="A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118"/>
      <c r="N624" s="5"/>
      <c r="O624" s="5"/>
      <c r="P624" s="5"/>
      <c r="Q624" s="5"/>
      <c r="R624" s="5"/>
      <c r="S624" s="5"/>
      <c r="T624" s="5"/>
      <c r="U624" s="5"/>
      <c r="AA624" s="3"/>
      <c r="AB624" s="13"/>
      <c r="AC624" s="13"/>
      <c r="AD624" s="13"/>
      <c r="AE624" s="13"/>
      <c r="AF624" s="13"/>
      <c r="AG624" s="13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T624" s="107"/>
      <c r="BA624" s="11"/>
      <c r="BB624" s="11"/>
      <c r="BC624" s="11"/>
      <c r="BD624" s="11"/>
      <c r="BE624" s="11"/>
      <c r="BH624" s="11"/>
      <c r="BI624" s="11"/>
      <c r="BJ624" s="11"/>
      <c r="BK624" s="11"/>
      <c r="BL624" s="11"/>
      <c r="BM624" s="11"/>
      <c r="BN624" s="11"/>
    </row>
    <row r="625" spans="1:66" s="1" customFormat="1" x14ac:dyDescent="0.3">
      <c r="A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118"/>
      <c r="N625" s="5"/>
      <c r="O625" s="5"/>
      <c r="P625" s="5"/>
      <c r="Q625" s="5"/>
      <c r="R625" s="5"/>
      <c r="S625" s="5"/>
      <c r="T625" s="5"/>
      <c r="U625" s="5"/>
      <c r="AA625" s="3"/>
      <c r="AB625" s="13"/>
      <c r="AC625" s="13"/>
      <c r="AD625" s="13"/>
      <c r="AE625" s="13"/>
      <c r="AF625" s="13"/>
      <c r="AG625" s="13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T625" s="107"/>
      <c r="BA625" s="11"/>
      <c r="BB625" s="11"/>
      <c r="BC625" s="11"/>
      <c r="BD625" s="11"/>
      <c r="BE625" s="11"/>
      <c r="BH625" s="11"/>
      <c r="BI625" s="11"/>
      <c r="BJ625" s="11"/>
      <c r="BK625" s="11"/>
      <c r="BL625" s="11"/>
      <c r="BM625" s="11"/>
      <c r="BN625" s="11"/>
    </row>
    <row r="626" spans="1:66" s="1" customFormat="1" x14ac:dyDescent="0.3">
      <c r="A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118"/>
      <c r="N626" s="5"/>
      <c r="O626" s="5"/>
      <c r="P626" s="5"/>
      <c r="Q626" s="5"/>
      <c r="R626" s="5"/>
      <c r="S626" s="5"/>
      <c r="T626" s="5"/>
      <c r="U626" s="5"/>
      <c r="AA626" s="3"/>
      <c r="AB626" s="13"/>
      <c r="AC626" s="13"/>
      <c r="AD626" s="13"/>
      <c r="AE626" s="13"/>
      <c r="AF626" s="13"/>
      <c r="AG626" s="13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T626" s="107"/>
      <c r="BA626" s="11"/>
      <c r="BB626" s="11"/>
      <c r="BC626" s="11"/>
      <c r="BD626" s="11"/>
      <c r="BE626" s="11"/>
      <c r="BH626" s="11"/>
      <c r="BI626" s="11"/>
      <c r="BJ626" s="11"/>
      <c r="BK626" s="11"/>
      <c r="BL626" s="11"/>
      <c r="BM626" s="11"/>
      <c r="BN626" s="11"/>
    </row>
    <row r="627" spans="1:66" s="1" customFormat="1" x14ac:dyDescent="0.3">
      <c r="A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118"/>
      <c r="N627" s="5"/>
      <c r="O627" s="5"/>
      <c r="P627" s="5"/>
      <c r="Q627" s="5"/>
      <c r="R627" s="5"/>
      <c r="S627" s="5"/>
      <c r="T627" s="5"/>
      <c r="U627" s="5"/>
      <c r="AA627" s="3"/>
      <c r="AB627" s="13"/>
      <c r="AC627" s="13"/>
      <c r="AD627" s="13"/>
      <c r="AE627" s="13"/>
      <c r="AF627" s="13"/>
      <c r="AG627" s="13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T627" s="107"/>
      <c r="BA627" s="11"/>
      <c r="BB627" s="11"/>
      <c r="BC627" s="11"/>
      <c r="BD627" s="11"/>
      <c r="BE627" s="11"/>
      <c r="BH627" s="11"/>
      <c r="BI627" s="11"/>
      <c r="BJ627" s="11"/>
      <c r="BK627" s="11"/>
      <c r="BL627" s="11"/>
      <c r="BM627" s="11"/>
      <c r="BN627" s="11"/>
    </row>
    <row r="628" spans="1:66" s="1" customFormat="1" x14ac:dyDescent="0.3">
      <c r="A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118"/>
      <c r="N628" s="5"/>
      <c r="O628" s="5"/>
      <c r="P628" s="5"/>
      <c r="Q628" s="5"/>
      <c r="R628" s="5"/>
      <c r="S628" s="5"/>
      <c r="T628" s="5"/>
      <c r="U628" s="5"/>
      <c r="AA628" s="3"/>
      <c r="AB628" s="13"/>
      <c r="AC628" s="13"/>
      <c r="AD628" s="13"/>
      <c r="AE628" s="13"/>
      <c r="AF628" s="13"/>
      <c r="AG628" s="13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T628" s="107"/>
      <c r="BA628" s="11"/>
      <c r="BB628" s="11"/>
      <c r="BC628" s="11"/>
      <c r="BD628" s="11"/>
      <c r="BE628" s="11"/>
      <c r="BH628" s="11"/>
      <c r="BI628" s="11"/>
      <c r="BJ628" s="11"/>
      <c r="BK628" s="11"/>
      <c r="BL628" s="11"/>
      <c r="BM628" s="11"/>
      <c r="BN628" s="11"/>
    </row>
    <row r="629" spans="1:66" s="1" customFormat="1" x14ac:dyDescent="0.3">
      <c r="A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118"/>
      <c r="N629" s="5"/>
      <c r="O629" s="5"/>
      <c r="P629" s="5"/>
      <c r="Q629" s="5"/>
      <c r="R629" s="5"/>
      <c r="S629" s="5"/>
      <c r="T629" s="5"/>
      <c r="U629" s="5"/>
      <c r="AA629" s="3"/>
      <c r="AB629" s="13"/>
      <c r="AC629" s="13"/>
      <c r="AD629" s="13"/>
      <c r="AE629" s="13"/>
      <c r="AF629" s="13"/>
      <c r="AG629" s="13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T629" s="107"/>
      <c r="BA629" s="11"/>
      <c r="BB629" s="11"/>
      <c r="BC629" s="11"/>
      <c r="BD629" s="11"/>
      <c r="BE629" s="11"/>
      <c r="BH629" s="11"/>
      <c r="BI629" s="11"/>
      <c r="BJ629" s="11"/>
      <c r="BK629" s="11"/>
      <c r="BL629" s="11"/>
      <c r="BM629" s="11"/>
      <c r="BN629" s="11"/>
    </row>
    <row r="630" spans="1:66" s="1" customFormat="1" x14ac:dyDescent="0.3">
      <c r="A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118"/>
      <c r="N630" s="5"/>
      <c r="O630" s="5"/>
      <c r="P630" s="5"/>
      <c r="Q630" s="5"/>
      <c r="R630" s="5"/>
      <c r="S630" s="5"/>
      <c r="T630" s="5"/>
      <c r="U630" s="5"/>
      <c r="AA630" s="3"/>
      <c r="AB630" s="13"/>
      <c r="AC630" s="13"/>
      <c r="AD630" s="13"/>
      <c r="AE630" s="13"/>
      <c r="AF630" s="13"/>
      <c r="AG630" s="13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T630" s="107"/>
      <c r="BA630" s="11"/>
      <c r="BB630" s="11"/>
      <c r="BC630" s="11"/>
      <c r="BD630" s="11"/>
      <c r="BE630" s="11"/>
      <c r="BH630" s="11"/>
      <c r="BI630" s="11"/>
      <c r="BJ630" s="11"/>
      <c r="BK630" s="11"/>
      <c r="BL630" s="11"/>
      <c r="BM630" s="11"/>
      <c r="BN630" s="11"/>
    </row>
    <row r="631" spans="1:66" s="1" customFormat="1" x14ac:dyDescent="0.3">
      <c r="A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118"/>
      <c r="N631" s="5"/>
      <c r="O631" s="5"/>
      <c r="P631" s="5"/>
      <c r="Q631" s="5"/>
      <c r="R631" s="5"/>
      <c r="S631" s="5"/>
      <c r="T631" s="5"/>
      <c r="U631" s="5"/>
      <c r="AA631" s="3"/>
      <c r="AB631" s="13"/>
      <c r="AC631" s="13"/>
      <c r="AD631" s="13"/>
      <c r="AE631" s="13"/>
      <c r="AF631" s="13"/>
      <c r="AG631" s="13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T631" s="107"/>
      <c r="BA631" s="11"/>
      <c r="BB631" s="11"/>
      <c r="BC631" s="11"/>
      <c r="BD631" s="11"/>
      <c r="BE631" s="11"/>
      <c r="BH631" s="11"/>
      <c r="BI631" s="11"/>
      <c r="BJ631" s="11"/>
      <c r="BK631" s="11"/>
      <c r="BL631" s="11"/>
      <c r="BM631" s="11"/>
      <c r="BN631" s="11"/>
    </row>
    <row r="632" spans="1:66" s="1" customFormat="1" x14ac:dyDescent="0.3">
      <c r="A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118"/>
      <c r="N632" s="5"/>
      <c r="O632" s="5"/>
      <c r="P632" s="5"/>
      <c r="Q632" s="5"/>
      <c r="R632" s="5"/>
      <c r="S632" s="5"/>
      <c r="T632" s="5"/>
      <c r="U632" s="5"/>
      <c r="AA632" s="3"/>
      <c r="AB632" s="13"/>
      <c r="AC632" s="13"/>
      <c r="AD632" s="13"/>
      <c r="AE632" s="13"/>
      <c r="AF632" s="13"/>
      <c r="AG632" s="13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T632" s="107"/>
      <c r="BA632" s="11"/>
      <c r="BB632" s="11"/>
      <c r="BC632" s="11"/>
      <c r="BD632" s="11"/>
      <c r="BE632" s="11"/>
      <c r="BH632" s="11"/>
      <c r="BI632" s="11"/>
      <c r="BJ632" s="11"/>
      <c r="BK632" s="11"/>
      <c r="BL632" s="11"/>
      <c r="BM632" s="11"/>
      <c r="BN632" s="11"/>
    </row>
    <row r="633" spans="1:66" s="1" customFormat="1" x14ac:dyDescent="0.3">
      <c r="A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118"/>
      <c r="N633" s="5"/>
      <c r="O633" s="5"/>
      <c r="P633" s="5"/>
      <c r="Q633" s="5"/>
      <c r="R633" s="5"/>
      <c r="S633" s="5"/>
      <c r="T633" s="5"/>
      <c r="U633" s="5"/>
      <c r="AA633" s="3"/>
      <c r="AB633" s="13"/>
      <c r="AC633" s="13"/>
      <c r="AD633" s="13"/>
      <c r="AE633" s="13"/>
      <c r="AF633" s="13"/>
      <c r="AG633" s="13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T633" s="107"/>
      <c r="BA633" s="11"/>
      <c r="BB633" s="11"/>
      <c r="BC633" s="11"/>
      <c r="BD633" s="11"/>
      <c r="BE633" s="11"/>
      <c r="BH633" s="11"/>
      <c r="BI633" s="11"/>
      <c r="BJ633" s="11"/>
      <c r="BK633" s="11"/>
      <c r="BL633" s="11"/>
      <c r="BM633" s="11"/>
      <c r="BN633" s="11"/>
    </row>
    <row r="634" spans="1:66" s="1" customFormat="1" x14ac:dyDescent="0.3">
      <c r="A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118"/>
      <c r="N634" s="5"/>
      <c r="O634" s="5"/>
      <c r="P634" s="5"/>
      <c r="Q634" s="5"/>
      <c r="R634" s="5"/>
      <c r="S634" s="5"/>
      <c r="T634" s="5"/>
      <c r="U634" s="5"/>
      <c r="AA634" s="3"/>
      <c r="AB634" s="13"/>
      <c r="AC634" s="13"/>
      <c r="AD634" s="13"/>
      <c r="AE634" s="13"/>
      <c r="AF634" s="13"/>
      <c r="AG634" s="13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T634" s="107"/>
      <c r="BA634" s="11"/>
      <c r="BB634" s="11"/>
      <c r="BC634" s="11"/>
      <c r="BD634" s="11"/>
      <c r="BE634" s="11"/>
      <c r="BH634" s="11"/>
      <c r="BI634" s="11"/>
      <c r="BJ634" s="11"/>
      <c r="BK634" s="11"/>
      <c r="BL634" s="11"/>
      <c r="BM634" s="11"/>
      <c r="BN634" s="11"/>
    </row>
    <row r="635" spans="1:66" s="1" customFormat="1" x14ac:dyDescent="0.3">
      <c r="A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118"/>
      <c r="N635" s="5"/>
      <c r="O635" s="5"/>
      <c r="P635" s="5"/>
      <c r="Q635" s="5"/>
      <c r="R635" s="5"/>
      <c r="S635" s="5"/>
      <c r="T635" s="5"/>
      <c r="U635" s="5"/>
      <c r="AA635" s="3"/>
      <c r="AB635" s="13"/>
      <c r="AC635" s="13"/>
      <c r="AD635" s="13"/>
      <c r="AE635" s="13"/>
      <c r="AF635" s="13"/>
      <c r="AG635" s="13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T635" s="107"/>
      <c r="BA635" s="11"/>
      <c r="BB635" s="11"/>
      <c r="BC635" s="11"/>
      <c r="BD635" s="11"/>
      <c r="BE635" s="11"/>
      <c r="BH635" s="11"/>
      <c r="BI635" s="11"/>
      <c r="BJ635" s="11"/>
      <c r="BK635" s="11"/>
      <c r="BL635" s="11"/>
      <c r="BM635" s="11"/>
      <c r="BN635" s="11"/>
    </row>
    <row r="636" spans="1:66" s="1" customFormat="1" x14ac:dyDescent="0.3">
      <c r="A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118"/>
      <c r="N636" s="5"/>
      <c r="O636" s="5"/>
      <c r="P636" s="5"/>
      <c r="Q636" s="5"/>
      <c r="R636" s="5"/>
      <c r="S636" s="5"/>
      <c r="T636" s="5"/>
      <c r="U636" s="5"/>
      <c r="AA636" s="3"/>
      <c r="AB636" s="13"/>
      <c r="AC636" s="13"/>
      <c r="AD636" s="13"/>
      <c r="AE636" s="13"/>
      <c r="AF636" s="13"/>
      <c r="AG636" s="13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T636" s="107"/>
      <c r="BA636" s="11"/>
      <c r="BB636" s="11"/>
      <c r="BC636" s="11"/>
      <c r="BD636" s="11"/>
      <c r="BE636" s="11"/>
      <c r="BH636" s="11"/>
      <c r="BI636" s="11"/>
      <c r="BJ636" s="11"/>
      <c r="BK636" s="11"/>
      <c r="BL636" s="11"/>
      <c r="BM636" s="11"/>
      <c r="BN636" s="11"/>
    </row>
    <row r="637" spans="1:66" s="1" customFormat="1" x14ac:dyDescent="0.3">
      <c r="A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118"/>
      <c r="N637" s="5"/>
      <c r="O637" s="5"/>
      <c r="P637" s="5"/>
      <c r="Q637" s="5"/>
      <c r="R637" s="5"/>
      <c r="S637" s="5"/>
      <c r="T637" s="5"/>
      <c r="U637" s="5"/>
      <c r="AA637" s="3"/>
      <c r="AB637" s="13"/>
      <c r="AC637" s="13"/>
      <c r="AD637" s="13"/>
      <c r="AE637" s="13"/>
      <c r="AF637" s="13"/>
      <c r="AG637" s="13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T637" s="107"/>
      <c r="BA637" s="11"/>
      <c r="BB637" s="11"/>
      <c r="BC637" s="11"/>
      <c r="BD637" s="11"/>
      <c r="BE637" s="11"/>
      <c r="BH637" s="11"/>
      <c r="BI637" s="11"/>
      <c r="BJ637" s="11"/>
      <c r="BK637" s="11"/>
      <c r="BL637" s="11"/>
      <c r="BM637" s="11"/>
      <c r="BN637" s="11"/>
    </row>
    <row r="638" spans="1:66" s="1" customFormat="1" x14ac:dyDescent="0.3">
      <c r="A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118"/>
      <c r="N638" s="5"/>
      <c r="O638" s="5"/>
      <c r="P638" s="5"/>
      <c r="Q638" s="5"/>
      <c r="R638" s="5"/>
      <c r="S638" s="5"/>
      <c r="T638" s="5"/>
      <c r="U638" s="5"/>
      <c r="AA638" s="3"/>
      <c r="AB638" s="13"/>
      <c r="AC638" s="13"/>
      <c r="AD638" s="13"/>
      <c r="AE638" s="13"/>
      <c r="AF638" s="13"/>
      <c r="AG638" s="13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T638" s="107"/>
      <c r="BA638" s="11"/>
      <c r="BB638" s="11"/>
      <c r="BC638" s="11"/>
      <c r="BD638" s="11"/>
      <c r="BE638" s="11"/>
      <c r="BH638" s="11"/>
      <c r="BI638" s="11"/>
      <c r="BJ638" s="11"/>
      <c r="BK638" s="11"/>
      <c r="BL638" s="11"/>
      <c r="BM638" s="11"/>
      <c r="BN638" s="11"/>
    </row>
    <row r="639" spans="1:66" s="1" customFormat="1" x14ac:dyDescent="0.3">
      <c r="A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118"/>
      <c r="N639" s="5"/>
      <c r="O639" s="5"/>
      <c r="P639" s="5"/>
      <c r="Q639" s="5"/>
      <c r="R639" s="5"/>
      <c r="S639" s="5"/>
      <c r="T639" s="5"/>
      <c r="U639" s="5"/>
      <c r="AA639" s="3"/>
      <c r="AB639" s="13"/>
      <c r="AC639" s="13"/>
      <c r="AD639" s="13"/>
      <c r="AE639" s="13"/>
      <c r="AF639" s="13"/>
      <c r="AG639" s="13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T639" s="107"/>
      <c r="BA639" s="11"/>
      <c r="BB639" s="11"/>
      <c r="BC639" s="11"/>
      <c r="BD639" s="11"/>
      <c r="BE639" s="11"/>
      <c r="BH639" s="11"/>
      <c r="BI639" s="11"/>
      <c r="BJ639" s="11"/>
      <c r="BK639" s="11"/>
      <c r="BL639" s="11"/>
      <c r="BM639" s="11"/>
      <c r="BN639" s="11"/>
    </row>
    <row r="640" spans="1:66" s="1" customFormat="1" x14ac:dyDescent="0.3">
      <c r="A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118"/>
      <c r="N640" s="5"/>
      <c r="O640" s="5"/>
      <c r="P640" s="5"/>
      <c r="Q640" s="5"/>
      <c r="R640" s="5"/>
      <c r="S640" s="5"/>
      <c r="T640" s="5"/>
      <c r="U640" s="5"/>
      <c r="AA640" s="3"/>
      <c r="AB640" s="13"/>
      <c r="AC640" s="13"/>
      <c r="AD640" s="13"/>
      <c r="AE640" s="13"/>
      <c r="AF640" s="13"/>
      <c r="AG640" s="13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T640" s="107"/>
      <c r="BA640" s="11"/>
      <c r="BB640" s="11"/>
      <c r="BC640" s="11"/>
      <c r="BD640" s="11"/>
      <c r="BE640" s="11"/>
      <c r="BH640" s="11"/>
      <c r="BI640" s="11"/>
      <c r="BJ640" s="11"/>
      <c r="BK640" s="11"/>
      <c r="BL640" s="11"/>
      <c r="BM640" s="11"/>
      <c r="BN640" s="11"/>
    </row>
    <row r="641" spans="1:66" s="1" customFormat="1" x14ac:dyDescent="0.3">
      <c r="A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118"/>
      <c r="N641" s="5"/>
      <c r="O641" s="5"/>
      <c r="P641" s="5"/>
      <c r="Q641" s="5"/>
      <c r="R641" s="5"/>
      <c r="S641" s="5"/>
      <c r="T641" s="5"/>
      <c r="U641" s="5"/>
      <c r="AA641" s="3"/>
      <c r="AB641" s="13"/>
      <c r="AC641" s="13"/>
      <c r="AD641" s="13"/>
      <c r="AE641" s="13"/>
      <c r="AF641" s="13"/>
      <c r="AG641" s="13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T641" s="107"/>
      <c r="BA641" s="11"/>
      <c r="BB641" s="11"/>
      <c r="BC641" s="11"/>
      <c r="BD641" s="11"/>
      <c r="BE641" s="11"/>
      <c r="BH641" s="11"/>
      <c r="BI641" s="11"/>
      <c r="BJ641" s="11"/>
      <c r="BK641" s="11"/>
      <c r="BL641" s="11"/>
      <c r="BM641" s="11"/>
      <c r="BN641" s="11"/>
    </row>
    <row r="642" spans="1:66" s="1" customFormat="1" x14ac:dyDescent="0.3">
      <c r="A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118"/>
      <c r="N642" s="5"/>
      <c r="O642" s="5"/>
      <c r="P642" s="5"/>
      <c r="Q642" s="5"/>
      <c r="R642" s="5"/>
      <c r="S642" s="5"/>
      <c r="T642" s="5"/>
      <c r="U642" s="5"/>
      <c r="AA642" s="3"/>
      <c r="AB642" s="13"/>
      <c r="AC642" s="13"/>
      <c r="AD642" s="13"/>
      <c r="AE642" s="13"/>
      <c r="AF642" s="13"/>
      <c r="AG642" s="13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T642" s="107"/>
      <c r="BA642" s="11"/>
      <c r="BB642" s="11"/>
      <c r="BC642" s="11"/>
      <c r="BD642" s="11"/>
      <c r="BE642" s="11"/>
      <c r="BH642" s="11"/>
      <c r="BI642" s="11"/>
      <c r="BJ642" s="11"/>
      <c r="BK642" s="11"/>
      <c r="BL642" s="11"/>
      <c r="BM642" s="11"/>
      <c r="BN642" s="11"/>
    </row>
    <row r="643" spans="1:66" s="1" customFormat="1" x14ac:dyDescent="0.3">
      <c r="A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118"/>
      <c r="N643" s="5"/>
      <c r="O643" s="5"/>
      <c r="P643" s="5"/>
      <c r="Q643" s="5"/>
      <c r="R643" s="5"/>
      <c r="S643" s="5"/>
      <c r="T643" s="5"/>
      <c r="U643" s="5"/>
      <c r="AA643" s="3"/>
      <c r="AB643" s="13"/>
      <c r="AC643" s="13"/>
      <c r="AD643" s="13"/>
      <c r="AE643" s="13"/>
      <c r="AF643" s="13"/>
      <c r="AG643" s="13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T643" s="107"/>
      <c r="BA643" s="11"/>
      <c r="BB643" s="11"/>
      <c r="BC643" s="11"/>
      <c r="BD643" s="11"/>
      <c r="BE643" s="11"/>
      <c r="BH643" s="11"/>
      <c r="BI643" s="11"/>
      <c r="BJ643" s="11"/>
      <c r="BK643" s="11"/>
      <c r="BL643" s="11"/>
      <c r="BM643" s="11"/>
      <c r="BN643" s="11"/>
    </row>
    <row r="644" spans="1:66" s="1" customFormat="1" x14ac:dyDescent="0.3">
      <c r="A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118"/>
      <c r="N644" s="5"/>
      <c r="O644" s="5"/>
      <c r="P644" s="5"/>
      <c r="Q644" s="5"/>
      <c r="R644" s="5"/>
      <c r="S644" s="5"/>
      <c r="T644" s="5"/>
      <c r="U644" s="5"/>
      <c r="AA644" s="3"/>
      <c r="AB644" s="13"/>
      <c r="AC644" s="13"/>
      <c r="AD644" s="13"/>
      <c r="AE644" s="13"/>
      <c r="AF644" s="13"/>
      <c r="AG644" s="13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T644" s="107"/>
      <c r="BA644" s="11"/>
      <c r="BB644" s="11"/>
      <c r="BC644" s="11"/>
      <c r="BD644" s="11"/>
      <c r="BE644" s="11"/>
      <c r="BH644" s="11"/>
      <c r="BI644" s="11"/>
      <c r="BJ644" s="11"/>
      <c r="BK644" s="11"/>
      <c r="BL644" s="11"/>
      <c r="BM644" s="11"/>
      <c r="BN644" s="11"/>
    </row>
    <row r="645" spans="1:66" s="1" customFormat="1" x14ac:dyDescent="0.3">
      <c r="A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118"/>
      <c r="N645" s="5"/>
      <c r="O645" s="5"/>
      <c r="P645" s="5"/>
      <c r="Q645" s="5"/>
      <c r="R645" s="5"/>
      <c r="S645" s="5"/>
      <c r="T645" s="5"/>
      <c r="U645" s="5"/>
      <c r="AA645" s="3"/>
      <c r="AB645" s="13"/>
      <c r="AC645" s="13"/>
      <c r="AD645" s="13"/>
      <c r="AE645" s="13"/>
      <c r="AF645" s="13"/>
      <c r="AG645" s="13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T645" s="107"/>
      <c r="BA645" s="11"/>
      <c r="BB645" s="11"/>
      <c r="BC645" s="11"/>
      <c r="BD645" s="11"/>
      <c r="BE645" s="11"/>
      <c r="BH645" s="11"/>
      <c r="BI645" s="11"/>
      <c r="BJ645" s="11"/>
      <c r="BK645" s="11"/>
      <c r="BL645" s="11"/>
      <c r="BM645" s="11"/>
      <c r="BN645" s="11"/>
    </row>
    <row r="646" spans="1:66" s="1" customFormat="1" x14ac:dyDescent="0.3">
      <c r="A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118"/>
      <c r="N646" s="5"/>
      <c r="O646" s="5"/>
      <c r="P646" s="5"/>
      <c r="Q646" s="5"/>
      <c r="R646" s="5"/>
      <c r="S646" s="5"/>
      <c r="T646" s="5"/>
      <c r="U646" s="5"/>
      <c r="AA646" s="3"/>
      <c r="AB646" s="13"/>
      <c r="AC646" s="13"/>
      <c r="AD646" s="13"/>
      <c r="AE646" s="13"/>
      <c r="AF646" s="13"/>
      <c r="AG646" s="13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T646" s="107"/>
      <c r="BA646" s="11"/>
      <c r="BB646" s="11"/>
      <c r="BC646" s="11"/>
      <c r="BD646" s="11"/>
      <c r="BE646" s="11"/>
      <c r="BH646" s="11"/>
      <c r="BI646" s="11"/>
      <c r="BJ646" s="11"/>
      <c r="BK646" s="11"/>
      <c r="BL646" s="11"/>
      <c r="BM646" s="11"/>
      <c r="BN646" s="11"/>
    </row>
    <row r="647" spans="1:66" s="1" customFormat="1" x14ac:dyDescent="0.3">
      <c r="A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118"/>
      <c r="N647" s="5"/>
      <c r="O647" s="5"/>
      <c r="P647" s="5"/>
      <c r="Q647" s="5"/>
      <c r="R647" s="5"/>
      <c r="S647" s="5"/>
      <c r="T647" s="5"/>
      <c r="U647" s="5"/>
      <c r="AA647" s="3"/>
      <c r="AB647" s="13"/>
      <c r="AC647" s="13"/>
      <c r="AD647" s="13"/>
      <c r="AE647" s="13"/>
      <c r="AF647" s="13"/>
      <c r="AG647" s="13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T647" s="107"/>
      <c r="BA647" s="11"/>
      <c r="BB647" s="11"/>
      <c r="BC647" s="11"/>
      <c r="BD647" s="11"/>
      <c r="BE647" s="11"/>
      <c r="BH647" s="11"/>
      <c r="BI647" s="11"/>
      <c r="BJ647" s="11"/>
      <c r="BK647" s="11"/>
      <c r="BL647" s="11"/>
      <c r="BM647" s="11"/>
      <c r="BN647" s="11"/>
    </row>
    <row r="648" spans="1:66" s="1" customFormat="1" x14ac:dyDescent="0.3">
      <c r="A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118"/>
      <c r="N648" s="5"/>
      <c r="O648" s="5"/>
      <c r="P648" s="5"/>
      <c r="Q648" s="5"/>
      <c r="R648" s="5"/>
      <c r="S648" s="5"/>
      <c r="T648" s="5"/>
      <c r="U648" s="5"/>
      <c r="AA648" s="3"/>
      <c r="AB648" s="13"/>
      <c r="AC648" s="13"/>
      <c r="AD648" s="13"/>
      <c r="AE648" s="13"/>
      <c r="AF648" s="13"/>
      <c r="AG648" s="13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T648" s="107"/>
      <c r="BA648" s="11"/>
      <c r="BB648" s="11"/>
      <c r="BC648" s="11"/>
      <c r="BD648" s="11"/>
      <c r="BE648" s="11"/>
      <c r="BH648" s="11"/>
      <c r="BI648" s="11"/>
      <c r="BJ648" s="11"/>
      <c r="BK648" s="11"/>
      <c r="BL648" s="11"/>
      <c r="BM648" s="11"/>
      <c r="BN648" s="11"/>
    </row>
    <row r="649" spans="1:66" s="1" customFormat="1" x14ac:dyDescent="0.3">
      <c r="A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118"/>
      <c r="N649" s="5"/>
      <c r="O649" s="5"/>
      <c r="P649" s="5"/>
      <c r="Q649" s="5"/>
      <c r="R649" s="5"/>
      <c r="S649" s="5"/>
      <c r="T649" s="5"/>
      <c r="U649" s="5"/>
      <c r="AA649" s="3"/>
      <c r="AB649" s="13"/>
      <c r="AC649" s="13"/>
      <c r="AD649" s="13"/>
      <c r="AE649" s="13"/>
      <c r="AF649" s="13"/>
      <c r="AG649" s="13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T649" s="107"/>
      <c r="BA649" s="11"/>
      <c r="BB649" s="11"/>
      <c r="BC649" s="11"/>
      <c r="BD649" s="11"/>
      <c r="BE649" s="11"/>
      <c r="BH649" s="11"/>
      <c r="BI649" s="11"/>
      <c r="BJ649" s="11"/>
      <c r="BK649" s="11"/>
      <c r="BL649" s="11"/>
      <c r="BM649" s="11"/>
      <c r="BN649" s="11"/>
    </row>
  </sheetData>
  <mergeCells count="7">
    <mergeCell ref="AS12:AT12"/>
    <mergeCell ref="AC11:AG11"/>
    <mergeCell ref="N12:O12"/>
    <mergeCell ref="P12:R12"/>
    <mergeCell ref="V12:Y12"/>
    <mergeCell ref="AC12:AG12"/>
    <mergeCell ref="AQ12:AR12"/>
  </mergeCells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997F0-E9E0-4733-A60A-C6EA1FA89467}">
  <dimension ref="A1:BP649"/>
  <sheetViews>
    <sheetView tabSelected="1" topLeftCell="AD85" workbookViewId="0">
      <selection activeCell="AQ90" sqref="AQ90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3.6640625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1" bestFit="1" customWidth="1"/>
    <col min="11" max="11" width="10.44140625" style="1" bestFit="1" customWidth="1"/>
    <col min="12" max="12" width="8.6640625" style="1" bestFit="1" customWidth="1"/>
    <col min="13" max="13" width="3.44140625" style="7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1.44140625" style="1" bestFit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5" width="11.5546875" style="1"/>
    <col min="46" max="46" width="11.5546875" style="107"/>
    <col min="47" max="49" width="11.5546875" style="1"/>
    <col min="50" max="50" width="13.6640625" style="1" bestFit="1" customWidth="1"/>
    <col min="51" max="51" width="13.6640625" style="1" customWidth="1"/>
    <col min="52" max="52" width="11.44140625" style="1" bestFit="1" customWidth="1"/>
    <col min="53" max="54" width="14.33203125" style="11" bestFit="1" customWidth="1"/>
    <col min="55" max="55" width="12.6640625" style="11" bestFit="1" customWidth="1"/>
    <col min="56" max="57" width="11.109375" style="11" bestFit="1" customWidth="1"/>
    <col min="58" max="59" width="11.44140625" style="1" bestFit="1" customWidth="1"/>
    <col min="60" max="60" width="9.44140625" style="11" bestFit="1" customWidth="1"/>
    <col min="61" max="61" width="3" style="11" bestFit="1" customWidth="1"/>
    <col min="62" max="62" width="14.33203125" style="11" bestFit="1" customWidth="1"/>
    <col min="63" max="63" width="6.109375" style="11" bestFit="1" customWidth="1"/>
    <col min="64" max="64" width="12.6640625" style="11" bestFit="1" customWidth="1"/>
    <col min="65" max="65" width="3" style="11" bestFit="1" customWidth="1"/>
    <col min="66" max="66" width="11.109375" style="11" bestFit="1" customWidth="1"/>
    <col min="67" max="67" width="11.44140625" style="11" bestFit="1" customWidth="1"/>
    <col min="68" max="68" width="9.44140625" style="11" bestFit="1" customWidth="1"/>
    <col min="69" max="16384" width="11.5546875" style="11"/>
  </cols>
  <sheetData>
    <row r="1" spans="1:68" x14ac:dyDescent="0.3">
      <c r="AS1" s="11"/>
      <c r="AT1" s="11"/>
      <c r="AU1" s="11"/>
      <c r="AV1" s="11"/>
      <c r="AW1" s="11"/>
      <c r="AX1" s="11"/>
      <c r="AY1" s="11"/>
      <c r="BF1" s="11"/>
      <c r="BG1" s="49" t="s">
        <v>147</v>
      </c>
      <c r="BH1" s="49" t="s">
        <v>147</v>
      </c>
      <c r="BI1" s="1"/>
      <c r="BO1" s="49" t="s">
        <v>147</v>
      </c>
      <c r="BP1" s="49" t="s">
        <v>147</v>
      </c>
    </row>
    <row r="2" spans="1:68" x14ac:dyDescent="0.3">
      <c r="AS2" s="11"/>
      <c r="AT2" s="11"/>
      <c r="AU2" s="11"/>
      <c r="AV2" s="11"/>
      <c r="AW2" s="11"/>
      <c r="AX2" s="11"/>
      <c r="AY2" s="11"/>
      <c r="BB2" s="112" t="s">
        <v>145</v>
      </c>
      <c r="BC2" s="112" t="s">
        <v>144</v>
      </c>
      <c r="BD2" s="112" t="s">
        <v>138</v>
      </c>
      <c r="BE2" s="112" t="s">
        <v>150</v>
      </c>
      <c r="BF2" s="112" t="s">
        <v>149</v>
      </c>
      <c r="BG2" s="101" t="s">
        <v>74</v>
      </c>
      <c r="BH2" s="101" t="s">
        <v>19</v>
      </c>
      <c r="BI2" s="1"/>
      <c r="BJ2" s="112" t="s">
        <v>145</v>
      </c>
      <c r="BK2" s="112" t="s">
        <v>144</v>
      </c>
      <c r="BL2" s="112" t="s">
        <v>138</v>
      </c>
      <c r="BM2" s="112" t="s">
        <v>150</v>
      </c>
      <c r="BN2" s="112" t="s">
        <v>149</v>
      </c>
      <c r="BO2" s="101" t="s">
        <v>74</v>
      </c>
      <c r="BP2" s="101" t="s">
        <v>19</v>
      </c>
    </row>
    <row r="3" spans="1:68" x14ac:dyDescent="0.3">
      <c r="AS3" s="11"/>
      <c r="AT3" s="11"/>
      <c r="AU3" s="11"/>
      <c r="AV3" s="11"/>
      <c r="AW3" s="11"/>
      <c r="AX3" s="11"/>
      <c r="AY3" s="11"/>
      <c r="BA3" s="11">
        <v>0</v>
      </c>
      <c r="BB3" s="99">
        <v>16</v>
      </c>
      <c r="BC3" s="120">
        <v>93.474717838955428</v>
      </c>
      <c r="BD3" s="1">
        <v>14911565.616651077</v>
      </c>
      <c r="BE3" s="11">
        <v>18</v>
      </c>
      <c r="BF3" s="1">
        <v>828420.31203617097</v>
      </c>
      <c r="BG3" s="64">
        <v>816034.28673408087</v>
      </c>
      <c r="BH3" s="64">
        <v>1113657.7883333149</v>
      </c>
      <c r="BI3" s="1">
        <f>+BB12</f>
        <v>34</v>
      </c>
      <c r="BJ3" s="99">
        <v>12</v>
      </c>
      <c r="BK3" s="120">
        <v>60.874058617743565</v>
      </c>
      <c r="BL3" s="1">
        <v>190808559.76576078</v>
      </c>
      <c r="BM3" s="11">
        <v>13</v>
      </c>
      <c r="BN3" s="1">
        <v>14677581.520443138</v>
      </c>
      <c r="BO3" s="64">
        <v>135749.15071756815</v>
      </c>
      <c r="BP3" s="64">
        <v>163203.35115417049</v>
      </c>
    </row>
    <row r="4" spans="1:68" x14ac:dyDescent="0.3">
      <c r="AS4" s="11"/>
      <c r="AT4" s="11"/>
      <c r="AU4" s="11"/>
      <c r="AV4" s="11"/>
      <c r="AW4" s="11"/>
      <c r="AX4" s="11"/>
      <c r="AY4" s="11"/>
      <c r="BA4" s="11">
        <v>34</v>
      </c>
      <c r="BB4" s="121"/>
      <c r="BC4" s="122"/>
      <c r="BD4" s="123"/>
      <c r="BE4" s="124"/>
      <c r="BF4" s="123"/>
      <c r="BG4" s="125"/>
      <c r="BH4" s="125"/>
      <c r="BI4" s="1">
        <f>+BD12</f>
        <v>47</v>
      </c>
      <c r="BO4" s="1"/>
      <c r="BP4" s="1"/>
    </row>
    <row r="5" spans="1:68" x14ac:dyDescent="0.3">
      <c r="AS5" s="11"/>
      <c r="AT5" s="11"/>
      <c r="AU5" s="11"/>
      <c r="AV5" s="11"/>
      <c r="AW5" s="11"/>
      <c r="AX5" s="11"/>
      <c r="AY5" s="11"/>
      <c r="BB5" s="99">
        <v>9</v>
      </c>
      <c r="BC5" s="120">
        <v>33.478509257978125</v>
      </c>
      <c r="BD5" s="1">
        <v>123748837.50767776</v>
      </c>
      <c r="BE5" s="11">
        <v>25</v>
      </c>
      <c r="BF5" s="1">
        <v>4949953.5003071101</v>
      </c>
      <c r="BG5" s="64">
        <v>292267.38582214905</v>
      </c>
      <c r="BH5" s="64">
        <v>398862.95929955138</v>
      </c>
      <c r="BI5" s="1"/>
      <c r="BJ5" s="99">
        <v>3</v>
      </c>
      <c r="BK5" s="120">
        <v>22.564208579185536</v>
      </c>
      <c r="BL5" s="1">
        <v>383386453.58592069</v>
      </c>
      <c r="BM5" s="11">
        <v>8</v>
      </c>
      <c r="BN5" s="1">
        <v>47923306.698240086</v>
      </c>
      <c r="BO5" s="64">
        <v>117243.62777744804</v>
      </c>
      <c r="BP5" s="64">
        <v>138363.7270075657</v>
      </c>
    </row>
    <row r="6" spans="1:68" x14ac:dyDescent="0.3">
      <c r="AS6" s="11"/>
      <c r="AT6" s="11"/>
      <c r="AU6" s="11"/>
      <c r="AV6" s="11"/>
      <c r="AW6" s="11"/>
      <c r="AX6" s="11"/>
      <c r="AY6" s="11"/>
      <c r="BB6" s="121">
        <v>10</v>
      </c>
      <c r="BC6" s="122">
        <v>38.317217185935917</v>
      </c>
      <c r="BD6" s="123">
        <v>99833405.998773292</v>
      </c>
      <c r="BE6" s="124">
        <v>24</v>
      </c>
      <c r="BF6" s="123">
        <v>4159725.2499488872</v>
      </c>
      <c r="BG6" s="125">
        <v>334509.30603322055</v>
      </c>
      <c r="BH6" s="125">
        <v>456511.32555324049</v>
      </c>
      <c r="BI6" s="1"/>
      <c r="BJ6" s="99">
        <v>4</v>
      </c>
      <c r="BK6" s="120">
        <v>23.83224586063119</v>
      </c>
      <c r="BL6" s="1">
        <v>100753633.69742435</v>
      </c>
      <c r="BM6" s="11">
        <v>9</v>
      </c>
      <c r="BN6" s="1">
        <v>11194848.188602706</v>
      </c>
      <c r="BO6" s="64">
        <v>123832.34949183966</v>
      </c>
      <c r="BP6" s="64">
        <v>146139.33161739045</v>
      </c>
    </row>
    <row r="7" spans="1:68" x14ac:dyDescent="0.3">
      <c r="B7" s="40"/>
      <c r="AS7" s="11"/>
      <c r="AT7" s="11"/>
      <c r="AU7" s="11"/>
      <c r="AV7" s="11"/>
      <c r="AW7" s="11"/>
      <c r="AX7" s="11"/>
      <c r="AY7" s="11"/>
      <c r="BB7" s="99">
        <v>11</v>
      </c>
      <c r="BC7" s="120">
        <v>43.978798247076185</v>
      </c>
      <c r="BD7" s="1">
        <v>75375315.095693275</v>
      </c>
      <c r="BE7" s="11">
        <v>23</v>
      </c>
      <c r="BF7" s="1">
        <v>3277187.6128562293</v>
      </c>
      <c r="BG7" s="64">
        <v>383934.90869697509</v>
      </c>
      <c r="BH7" s="64">
        <v>523963.40231566568</v>
      </c>
      <c r="BI7" s="1"/>
      <c r="BJ7" s="99">
        <v>5</v>
      </c>
      <c r="BK7" s="120">
        <v>25.285995914926914</v>
      </c>
      <c r="BL7" s="1">
        <v>87240165.95931454</v>
      </c>
      <c r="BM7" s="11">
        <v>10</v>
      </c>
      <c r="BN7" s="1">
        <v>8724016.5959314536</v>
      </c>
      <c r="BO7" s="64">
        <v>131386.03477396024</v>
      </c>
      <c r="BP7" s="64">
        <v>155053.72695033185</v>
      </c>
    </row>
    <row r="8" spans="1:68" x14ac:dyDescent="0.3">
      <c r="B8" s="6"/>
      <c r="M8" s="1"/>
      <c r="AS8" s="11"/>
      <c r="AT8" s="11"/>
      <c r="AU8" s="11"/>
      <c r="AV8" s="11"/>
      <c r="AW8" s="11"/>
      <c r="AX8" s="11"/>
      <c r="AY8" s="11"/>
      <c r="BB8" s="99">
        <v>12</v>
      </c>
      <c r="BC8" s="120">
        <v>50.740782115260942</v>
      </c>
      <c r="BD8" s="1">
        <v>55706103.873040162</v>
      </c>
      <c r="BE8" s="11">
        <v>22</v>
      </c>
      <c r="BF8" s="1">
        <v>2532095.6305927346</v>
      </c>
      <c r="BG8" s="64">
        <v>442967.02786622802</v>
      </c>
      <c r="BH8" s="64">
        <v>604525.67812121881</v>
      </c>
      <c r="BI8" s="1"/>
      <c r="BJ8" s="99">
        <v>6</v>
      </c>
      <c r="BK8" s="120">
        <v>26.967918915052362</v>
      </c>
      <c r="BL8" s="1">
        <v>341087324.62998778</v>
      </c>
      <c r="BM8" s="11">
        <v>11</v>
      </c>
      <c r="BN8" s="1">
        <v>31007938.602726161</v>
      </c>
      <c r="BO8" s="64">
        <v>140125.30668261208</v>
      </c>
      <c r="BP8" s="64">
        <v>165367.2787871011</v>
      </c>
    </row>
    <row r="9" spans="1:68" x14ac:dyDescent="0.3">
      <c r="M9" s="1"/>
      <c r="AS9" s="11"/>
      <c r="AT9" s="11"/>
      <c r="AU9" s="11"/>
      <c r="AV9" s="11"/>
      <c r="AW9" s="11"/>
      <c r="AX9" s="11"/>
      <c r="AY9" s="11"/>
      <c r="BB9" s="99">
        <v>13</v>
      </c>
      <c r="BC9" s="120">
        <v>58.834477011897093</v>
      </c>
      <c r="BD9" s="1">
        <v>40269555.975550056</v>
      </c>
      <c r="BE9" s="11">
        <v>21</v>
      </c>
      <c r="BF9" s="1">
        <v>1917597.9035976217</v>
      </c>
      <c r="BG9" s="64">
        <v>513624.98431386164</v>
      </c>
      <c r="BH9" s="64">
        <v>700953.95911974192</v>
      </c>
      <c r="BI9" s="1"/>
      <c r="BJ9" s="99"/>
      <c r="BK9" s="120"/>
      <c r="BL9" s="1"/>
      <c r="BN9" s="1"/>
      <c r="BO9" s="64"/>
      <c r="BP9" s="64"/>
    </row>
    <row r="10" spans="1:68" x14ac:dyDescent="0.3">
      <c r="B10" s="8"/>
      <c r="M10" s="1"/>
      <c r="AS10" s="138" t="s">
        <v>142</v>
      </c>
      <c r="BB10" s="99">
        <v>14</v>
      </c>
      <c r="BC10" s="120">
        <v>68.439198779972813</v>
      </c>
      <c r="BD10" s="1">
        <v>27338990.931688618</v>
      </c>
      <c r="BE10" s="11">
        <v>20</v>
      </c>
      <c r="BF10" s="1">
        <v>1366949.5465844308</v>
      </c>
      <c r="BG10" s="64">
        <v>597474.20534916269</v>
      </c>
      <c r="BH10" s="64">
        <v>815384.61426459614</v>
      </c>
      <c r="BJ10" s="121"/>
      <c r="BK10" s="122"/>
      <c r="BL10" s="123"/>
      <c r="BM10" s="124"/>
      <c r="BN10" s="123"/>
      <c r="BO10" s="125"/>
      <c r="BP10" s="125"/>
    </row>
    <row r="11" spans="1:68" x14ac:dyDescent="0.3">
      <c r="A11" s="2"/>
      <c r="C11" s="98"/>
      <c r="D11" s="5"/>
      <c r="E11" s="5"/>
      <c r="F11" s="5"/>
      <c r="N11" s="72"/>
      <c r="O11" s="72"/>
      <c r="P11" s="72"/>
      <c r="AA11" s="9"/>
      <c r="AB11" s="1"/>
      <c r="AC11" s="142">
        <v>50000</v>
      </c>
      <c r="AD11" s="142"/>
      <c r="AE11" s="142"/>
      <c r="AF11" s="142"/>
      <c r="AG11" s="142"/>
      <c r="AS11" s="103">
        <f>+BB14</f>
        <v>25.285995914926914</v>
      </c>
      <c r="BC11" s="1"/>
      <c r="BD11" s="1"/>
      <c r="BE11" s="1"/>
    </row>
    <row r="12" spans="1:68" x14ac:dyDescent="0.3"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116"/>
      <c r="N12" s="143" t="s">
        <v>19</v>
      </c>
      <c r="O12" s="143"/>
      <c r="P12" s="144" t="s">
        <v>29</v>
      </c>
      <c r="Q12" s="144"/>
      <c r="R12" s="144"/>
      <c r="S12" s="137"/>
      <c r="T12" s="137"/>
      <c r="U12" s="137"/>
      <c r="V12" s="145" t="s">
        <v>14</v>
      </c>
      <c r="W12" s="145"/>
      <c r="X12" s="145"/>
      <c r="Y12" s="145"/>
      <c r="Z12" s="49" t="s">
        <v>72</v>
      </c>
      <c r="AA12" s="68"/>
      <c r="AC12" s="146" t="s">
        <v>71</v>
      </c>
      <c r="AD12" s="146"/>
      <c r="AE12" s="146"/>
      <c r="AF12" s="146"/>
      <c r="AG12" s="146"/>
      <c r="AQ12" s="147" t="s">
        <v>139</v>
      </c>
      <c r="AR12" s="147"/>
      <c r="AS12" s="141" t="s">
        <v>19</v>
      </c>
      <c r="AT12" s="141"/>
      <c r="AU12" s="102" t="s">
        <v>140</v>
      </c>
      <c r="AV12" s="100"/>
      <c r="AW12" s="100"/>
      <c r="AX12" s="100"/>
      <c r="AY12" s="100"/>
      <c r="AZ12" s="100"/>
      <c r="BA12" s="23" t="s">
        <v>152</v>
      </c>
      <c r="BB12" s="99">
        <v>34</v>
      </c>
      <c r="BC12" s="23" t="s">
        <v>146</v>
      </c>
      <c r="BD12" s="99">
        <v>47</v>
      </c>
      <c r="BE12" s="1"/>
      <c r="BF12" s="49" t="s">
        <v>147</v>
      </c>
      <c r="BG12" s="49" t="s">
        <v>147</v>
      </c>
      <c r="BI12" s="99"/>
      <c r="BJ12" s="120"/>
      <c r="BK12" s="1"/>
      <c r="BM12" s="1"/>
      <c r="BN12" s="64"/>
      <c r="BO12" s="64"/>
    </row>
    <row r="13" spans="1:68" x14ac:dyDescent="0.3">
      <c r="B13" s="4" t="s">
        <v>19</v>
      </c>
      <c r="C13" s="137" t="s">
        <v>5</v>
      </c>
      <c r="D13" s="137" t="s">
        <v>6</v>
      </c>
      <c r="E13" s="137" t="s">
        <v>30</v>
      </c>
      <c r="F13" s="137" t="s">
        <v>18</v>
      </c>
      <c r="G13" s="137" t="s">
        <v>7</v>
      </c>
      <c r="H13" s="137" t="s">
        <v>17</v>
      </c>
      <c r="I13" s="137" t="s">
        <v>8</v>
      </c>
      <c r="J13" s="137" t="s">
        <v>9</v>
      </c>
      <c r="K13" s="137" t="s">
        <v>10</v>
      </c>
      <c r="L13" s="137" t="s">
        <v>12</v>
      </c>
      <c r="M13" s="117" t="s">
        <v>13</v>
      </c>
      <c r="N13" s="137" t="s">
        <v>106</v>
      </c>
      <c r="O13" s="137" t="s">
        <v>29</v>
      </c>
      <c r="P13" s="137" t="s">
        <v>30</v>
      </c>
      <c r="Q13" s="137" t="s">
        <v>7</v>
      </c>
      <c r="R13" s="137" t="s">
        <v>8</v>
      </c>
      <c r="S13" s="137" t="s">
        <v>107</v>
      </c>
      <c r="T13" s="137" t="s">
        <v>78</v>
      </c>
      <c r="U13" s="137" t="s">
        <v>129</v>
      </c>
      <c r="V13" s="138" t="s">
        <v>51</v>
      </c>
      <c r="W13" s="138" t="s">
        <v>15</v>
      </c>
      <c r="X13" s="138" t="s">
        <v>50</v>
      </c>
      <c r="Y13" s="138" t="s">
        <v>16</v>
      </c>
      <c r="Z13" s="138" t="s">
        <v>73</v>
      </c>
      <c r="AA13" s="138"/>
      <c r="AB13" s="138" t="s">
        <v>21</v>
      </c>
      <c r="AC13" s="47" t="s">
        <v>19</v>
      </c>
      <c r="AD13" s="47" t="s">
        <v>30</v>
      </c>
      <c r="AE13" s="47" t="s">
        <v>7</v>
      </c>
      <c r="AF13" s="47" t="s">
        <v>8</v>
      </c>
      <c r="AG13" s="47" t="s">
        <v>11</v>
      </c>
      <c r="AQ13" s="101" t="s">
        <v>136</v>
      </c>
      <c r="AR13" s="101" t="s">
        <v>135</v>
      </c>
      <c r="AS13" s="101" t="s">
        <v>141</v>
      </c>
      <c r="AT13" s="108" t="s">
        <v>135</v>
      </c>
      <c r="AU13" s="101" t="s">
        <v>135</v>
      </c>
      <c r="AV13" s="101" t="s">
        <v>137</v>
      </c>
      <c r="AW13" s="101"/>
      <c r="AX13" s="101" t="s">
        <v>148</v>
      </c>
      <c r="AY13" s="101" t="s">
        <v>19</v>
      </c>
      <c r="AZ13" s="101" t="s">
        <v>74</v>
      </c>
      <c r="BA13" s="112" t="s">
        <v>145</v>
      </c>
      <c r="BB13" s="112" t="s">
        <v>144</v>
      </c>
      <c r="BC13" s="112" t="s">
        <v>138</v>
      </c>
      <c r="BD13" s="112" t="s">
        <v>150</v>
      </c>
      <c r="BE13" s="112" t="s">
        <v>149</v>
      </c>
      <c r="BF13" s="101" t="s">
        <v>74</v>
      </c>
      <c r="BG13" s="101" t="s">
        <v>19</v>
      </c>
      <c r="BI13" s="99"/>
      <c r="BJ13" s="120"/>
      <c r="BK13" s="1"/>
      <c r="BM13" s="1"/>
      <c r="BN13" s="64"/>
      <c r="BO13" s="64"/>
    </row>
    <row r="14" spans="1:68" x14ac:dyDescent="0.3"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1">
        <v>56.33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B14" s="13">
        <f t="shared" ref="AB14:AB77" si="1">IF(OR(ISNA(B14),B14=0),NA(),I14/B14)</f>
        <v>0</v>
      </c>
      <c r="AC14" s="13">
        <f t="shared" ref="AC14:AC77" si="2">IF(OR(ISNA(B14),B14=0),NA(),B14/$AC$11)</f>
        <v>2.0000000000000001E-4</v>
      </c>
      <c r="AD14" s="13">
        <f t="shared" ref="AD14:AD77" si="3">IF(OR(ISNA(B14),B14=0),NA(),E14/$AC$11)</f>
        <v>2.0000000000000001E-4</v>
      </c>
      <c r="AE14" s="13">
        <f t="shared" ref="AE14:AE77" si="4">IF(OR(ISNA(B14),B14=0),NA(),G14/$AC$11)</f>
        <v>0</v>
      </c>
      <c r="AF14" s="13">
        <f t="shared" ref="AF14:AF77" si="5">IF(OR(ISNA(B14),B14=0),NA(),I14/$AC$11)</f>
        <v>0</v>
      </c>
      <c r="AG14" s="13">
        <f t="shared" ref="AG14:AG77" si="6">+IF(OR(ISNA(B14),B14=0),NA(),Z14/$AC$11)</f>
        <v>0</v>
      </c>
      <c r="AH14" s="139"/>
      <c r="AQ14" s="11">
        <f>+BA14</f>
        <v>5</v>
      </c>
      <c r="AR14" s="11">
        <v>1</v>
      </c>
      <c r="AS14" s="1">
        <f t="shared" ref="AS14:AS77" si="7">IF(OR(AQ14&lt;$BB$12,AQ14&gt;$BD$12),0,$BB$14*B14)</f>
        <v>0</v>
      </c>
      <c r="AT14" s="107">
        <f>+EvolOf!H3</f>
        <v>2</v>
      </c>
      <c r="AU14" s="1">
        <f t="shared" ref="AU14:AU77" si="8">IF(OR(AQ14&lt;$BB$12,AQ14&gt;$BD$12),0,IF(AQ14&gt;$BD$12,0,VLOOKUP(AQ14,$AR$14:$AT$87,3)))</f>
        <v>0</v>
      </c>
      <c r="AV14" s="1">
        <f>+AS14-AU14</f>
        <v>0</v>
      </c>
      <c r="AW14" s="40">
        <f>IF(AU14=0,0,AS14/AU14-1)</f>
        <v>0</v>
      </c>
      <c r="AX14" s="1">
        <f t="shared" ref="AX14:AX77" si="9">+AV14*AV14</f>
        <v>0</v>
      </c>
      <c r="AY14" s="1">
        <f>+$BB$14*B14</f>
        <v>252.85995914926914</v>
      </c>
      <c r="AZ14" s="1">
        <f>+$BB$14*E14</f>
        <v>252.85995914926914</v>
      </c>
      <c r="BA14" s="99">
        <v>5</v>
      </c>
      <c r="BB14" s="120">
        <v>25.285995914926914</v>
      </c>
      <c r="BC14" s="1">
        <f>SUM(AX14:AX71)</f>
        <v>15014220698.513432</v>
      </c>
      <c r="BD14" s="11">
        <f>COUNTIF(AX14:AX52,"&gt;0")</f>
        <v>10</v>
      </c>
      <c r="BE14" s="1">
        <f>+BC14/BD14</f>
        <v>1501422069.8513432</v>
      </c>
      <c r="BF14" s="64">
        <f>MAX(AZ14:AZ91)</f>
        <v>227852.10918940642</v>
      </c>
      <c r="BG14" s="64">
        <f>INDEX(AY14:AY88,MATCH(BF14,AZ14:AZ88,0),1)</f>
        <v>342524.10066359997</v>
      </c>
      <c r="BI14" s="99"/>
      <c r="BJ14" s="120"/>
      <c r="BK14" s="1"/>
      <c r="BM14" s="1"/>
      <c r="BN14" s="64"/>
      <c r="BO14" s="64"/>
    </row>
    <row r="15" spans="1:68" x14ac:dyDescent="0.3"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1">
        <v>56.34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f>IF($C15="","",E15-E14)</f>
        <v>0</v>
      </c>
      <c r="W15" s="1">
        <f>IF($C15="","",G15-G14)</f>
        <v>0</v>
      </c>
      <c r="X15" s="1">
        <f>IF($C15="","",H15-H14)</f>
        <v>0</v>
      </c>
      <c r="Y15" s="1">
        <f>IF($C15="","",I15-I14)</f>
        <v>0</v>
      </c>
      <c r="Z15" s="1">
        <f>IF(OR($C15="",ISNA($C15)),NA(),V15+W15+X15+Y15)</f>
        <v>0</v>
      </c>
      <c r="AB15" s="13">
        <f t="shared" si="1"/>
        <v>0</v>
      </c>
      <c r="AC15" s="13">
        <f t="shared" si="2"/>
        <v>2.0000000000000001E-4</v>
      </c>
      <c r="AD15" s="13">
        <f t="shared" si="3"/>
        <v>2.0000000000000001E-4</v>
      </c>
      <c r="AE15" s="13">
        <f t="shared" si="4"/>
        <v>0</v>
      </c>
      <c r="AF15" s="13">
        <f t="shared" si="5"/>
        <v>0</v>
      </c>
      <c r="AG15" s="13">
        <f t="shared" si="6"/>
        <v>0</v>
      </c>
      <c r="AH15" s="139"/>
      <c r="AQ15" s="11">
        <f>+AQ14+1</f>
        <v>6</v>
      </c>
      <c r="AR15" s="11">
        <f>+AR14+1</f>
        <v>2</v>
      </c>
      <c r="AS15" s="1">
        <f t="shared" si="7"/>
        <v>0</v>
      </c>
      <c r="AT15" s="107">
        <f>+EvolOf!H4</f>
        <v>2</v>
      </c>
      <c r="AU15" s="1">
        <f t="shared" si="8"/>
        <v>0</v>
      </c>
      <c r="AV15" s="1">
        <f t="shared" ref="AV15:AV78" si="10">+AS15-AU15</f>
        <v>0</v>
      </c>
      <c r="AW15" s="40">
        <f t="shared" ref="AW15:AW78" si="11">IF(AU15=0,0,AS15/AU15-1)</f>
        <v>0</v>
      </c>
      <c r="AX15" s="1">
        <f t="shared" si="9"/>
        <v>0</v>
      </c>
      <c r="AY15" s="1">
        <f t="shared" ref="AY15:AY78" si="12">+$BB$14*B15</f>
        <v>252.85995914926914</v>
      </c>
      <c r="AZ15" s="1">
        <f t="shared" ref="AZ15:AZ78" si="13">+$BB$14*E15</f>
        <v>252.85995914926914</v>
      </c>
      <c r="BI15" s="99"/>
      <c r="BJ15" s="120"/>
      <c r="BK15" s="1"/>
      <c r="BM15" s="1"/>
      <c r="BN15" s="64"/>
      <c r="BO15" s="64"/>
    </row>
    <row r="16" spans="1:68" x14ac:dyDescent="0.3"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1">
        <v>56.34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f t="shared" ref="V16:V79" si="14">IF($C16="","",E16-E15)</f>
        <v>0</v>
      </c>
      <c r="W16" s="1">
        <f t="shared" ref="W16:Y79" si="15">IF($C16="","",G16-G15)</f>
        <v>0</v>
      </c>
      <c r="X16" s="1">
        <f t="shared" si="15"/>
        <v>0</v>
      </c>
      <c r="Y16" s="1">
        <f t="shared" si="15"/>
        <v>0</v>
      </c>
      <c r="Z16" s="1">
        <f t="shared" ref="Z16:Z79" si="16">IF(OR($C16="",ISNA($C16)),NA(),V16+W16+X16+Y16)</f>
        <v>0</v>
      </c>
      <c r="AB16" s="13">
        <f t="shared" si="1"/>
        <v>0</v>
      </c>
      <c r="AC16" s="13">
        <f t="shared" si="2"/>
        <v>2.0000000000000001E-4</v>
      </c>
      <c r="AD16" s="13">
        <f t="shared" si="3"/>
        <v>2.0000000000000001E-4</v>
      </c>
      <c r="AE16" s="13">
        <f t="shared" si="4"/>
        <v>0</v>
      </c>
      <c r="AF16" s="13">
        <f t="shared" si="5"/>
        <v>0</v>
      </c>
      <c r="AG16" s="13">
        <f t="shared" si="6"/>
        <v>0</v>
      </c>
      <c r="AH16" s="139"/>
      <c r="AQ16" s="11">
        <f t="shared" ref="AQ16:AR31" si="17">+AQ15+1</f>
        <v>7</v>
      </c>
      <c r="AR16" s="11">
        <f t="shared" si="17"/>
        <v>3</v>
      </c>
      <c r="AS16" s="1">
        <f t="shared" si="7"/>
        <v>0</v>
      </c>
      <c r="AT16" s="107">
        <f>+EvolOf!H5</f>
        <v>2</v>
      </c>
      <c r="AU16" s="1">
        <f t="shared" si="8"/>
        <v>0</v>
      </c>
      <c r="AV16" s="1">
        <f t="shared" si="10"/>
        <v>0</v>
      </c>
      <c r="AW16" s="40">
        <f t="shared" si="11"/>
        <v>0</v>
      </c>
      <c r="AX16" s="1">
        <f t="shared" si="9"/>
        <v>0</v>
      </c>
      <c r="AY16" s="1">
        <f t="shared" si="12"/>
        <v>252.85995914926914</v>
      </c>
      <c r="AZ16" s="1">
        <f t="shared" si="13"/>
        <v>252.85995914926914</v>
      </c>
      <c r="BI16" s="99"/>
      <c r="BJ16" s="120"/>
      <c r="BK16" s="1"/>
      <c r="BM16" s="1"/>
      <c r="BN16" s="64"/>
      <c r="BO16" s="64"/>
    </row>
    <row r="17" spans="2:66" x14ac:dyDescent="0.3">
      <c r="B17" s="1">
        <f t="shared" si="0"/>
        <v>16</v>
      </c>
      <c r="C17" s="1">
        <v>4</v>
      </c>
      <c r="D17" s="1">
        <v>49983</v>
      </c>
      <c r="E17" s="1">
        <v>16</v>
      </c>
      <c r="F17" s="1">
        <v>0</v>
      </c>
      <c r="G17" s="1">
        <v>0</v>
      </c>
      <c r="H17" s="1">
        <v>0</v>
      </c>
      <c r="I17" s="1">
        <v>0</v>
      </c>
      <c r="J17" s="1">
        <v>56.34</v>
      </c>
      <c r="K17" s="1">
        <v>0.53</v>
      </c>
      <c r="L17" s="1">
        <v>0</v>
      </c>
      <c r="M17" s="1">
        <v>0</v>
      </c>
      <c r="N17" s="1">
        <v>1</v>
      </c>
      <c r="O17" s="1">
        <v>5</v>
      </c>
      <c r="P17" s="1">
        <v>5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f t="shared" si="14"/>
        <v>6</v>
      </c>
      <c r="W17" s="1">
        <f t="shared" si="15"/>
        <v>0</v>
      </c>
      <c r="X17" s="1">
        <f t="shared" si="15"/>
        <v>0</v>
      </c>
      <c r="Y17" s="1">
        <f t="shared" si="15"/>
        <v>0</v>
      </c>
      <c r="Z17" s="1">
        <f t="shared" si="16"/>
        <v>6</v>
      </c>
      <c r="AB17" s="13">
        <f t="shared" si="1"/>
        <v>0</v>
      </c>
      <c r="AC17" s="13">
        <f t="shared" si="2"/>
        <v>3.2000000000000003E-4</v>
      </c>
      <c r="AD17" s="13">
        <f t="shared" si="3"/>
        <v>3.2000000000000003E-4</v>
      </c>
      <c r="AE17" s="13">
        <f t="shared" si="4"/>
        <v>0</v>
      </c>
      <c r="AF17" s="13">
        <f t="shared" si="5"/>
        <v>0</v>
      </c>
      <c r="AG17" s="13">
        <f t="shared" si="6"/>
        <v>1.2E-4</v>
      </c>
      <c r="AH17" s="139"/>
      <c r="AQ17" s="11">
        <f t="shared" si="17"/>
        <v>8</v>
      </c>
      <c r="AR17" s="11">
        <f t="shared" si="17"/>
        <v>4</v>
      </c>
      <c r="AS17" s="1">
        <f t="shared" si="7"/>
        <v>0</v>
      </c>
      <c r="AT17" s="107">
        <f>+EvolOf!H6</f>
        <v>2</v>
      </c>
      <c r="AU17" s="1">
        <f t="shared" si="8"/>
        <v>0</v>
      </c>
      <c r="AV17" s="1">
        <f t="shared" si="10"/>
        <v>0</v>
      </c>
      <c r="AW17" s="40">
        <f t="shared" si="11"/>
        <v>0</v>
      </c>
      <c r="AX17" s="1">
        <f t="shared" si="9"/>
        <v>0</v>
      </c>
      <c r="AY17" s="1">
        <f t="shared" si="12"/>
        <v>404.57593463883063</v>
      </c>
      <c r="AZ17" s="1">
        <f t="shared" si="13"/>
        <v>404.57593463883063</v>
      </c>
      <c r="BJ17" s="1"/>
      <c r="BK17" s="1"/>
      <c r="BL17" s="1"/>
      <c r="BM17" s="1"/>
    </row>
    <row r="18" spans="2:66" x14ac:dyDescent="0.3">
      <c r="B18" s="1">
        <f t="shared" si="0"/>
        <v>22</v>
      </c>
      <c r="C18" s="1">
        <v>5</v>
      </c>
      <c r="D18" s="1">
        <v>49977</v>
      </c>
      <c r="E18" s="1">
        <v>22</v>
      </c>
      <c r="F18" s="1">
        <v>0</v>
      </c>
      <c r="G18" s="1">
        <v>0</v>
      </c>
      <c r="H18" s="1">
        <v>0</v>
      </c>
      <c r="I18" s="1">
        <v>0</v>
      </c>
      <c r="J18" s="1">
        <v>56.34</v>
      </c>
      <c r="K18" s="1">
        <v>0.69</v>
      </c>
      <c r="L18" s="1">
        <v>0</v>
      </c>
      <c r="M18" s="1">
        <v>0</v>
      </c>
      <c r="N18" s="1">
        <v>1</v>
      </c>
      <c r="O18" s="1">
        <v>10</v>
      </c>
      <c r="P18" s="1">
        <v>10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f t="shared" si="14"/>
        <v>6</v>
      </c>
      <c r="W18" s="1">
        <f t="shared" si="15"/>
        <v>0</v>
      </c>
      <c r="X18" s="1">
        <f t="shared" si="15"/>
        <v>0</v>
      </c>
      <c r="Y18" s="1">
        <f t="shared" si="15"/>
        <v>0</v>
      </c>
      <c r="Z18" s="1">
        <f t="shared" si="16"/>
        <v>6</v>
      </c>
      <c r="AB18" s="13">
        <f t="shared" si="1"/>
        <v>0</v>
      </c>
      <c r="AC18" s="13">
        <f t="shared" si="2"/>
        <v>4.4000000000000002E-4</v>
      </c>
      <c r="AD18" s="13">
        <f t="shared" si="3"/>
        <v>4.4000000000000002E-4</v>
      </c>
      <c r="AE18" s="13">
        <f t="shared" si="4"/>
        <v>0</v>
      </c>
      <c r="AF18" s="13">
        <f t="shared" si="5"/>
        <v>0</v>
      </c>
      <c r="AG18" s="13">
        <f t="shared" si="6"/>
        <v>1.2E-4</v>
      </c>
      <c r="AH18" s="139"/>
      <c r="AQ18" s="11">
        <f t="shared" si="17"/>
        <v>9</v>
      </c>
      <c r="AR18" s="11">
        <f t="shared" si="17"/>
        <v>5</v>
      </c>
      <c r="AS18" s="1">
        <f t="shared" si="7"/>
        <v>0</v>
      </c>
      <c r="AT18" s="107">
        <f>+EvolOf!H7</f>
        <v>3</v>
      </c>
      <c r="AU18" s="1">
        <f t="shared" si="8"/>
        <v>0</v>
      </c>
      <c r="AV18" s="1">
        <f t="shared" si="10"/>
        <v>0</v>
      </c>
      <c r="AW18" s="40">
        <f t="shared" si="11"/>
        <v>0</v>
      </c>
      <c r="AX18" s="1">
        <f t="shared" si="9"/>
        <v>0</v>
      </c>
      <c r="AY18" s="1">
        <f t="shared" si="12"/>
        <v>556.29191012839215</v>
      </c>
      <c r="AZ18" s="1">
        <f t="shared" si="13"/>
        <v>556.29191012839215</v>
      </c>
    </row>
    <row r="19" spans="2:66" x14ac:dyDescent="0.3">
      <c r="B19" s="1">
        <f t="shared" si="0"/>
        <v>27</v>
      </c>
      <c r="C19" s="1">
        <v>6</v>
      </c>
      <c r="D19" s="1">
        <v>49972</v>
      </c>
      <c r="E19" s="1">
        <v>27</v>
      </c>
      <c r="F19" s="1">
        <v>0</v>
      </c>
      <c r="G19" s="1">
        <v>0</v>
      </c>
      <c r="H19" s="1">
        <v>0</v>
      </c>
      <c r="I19" s="1">
        <v>0</v>
      </c>
      <c r="J19" s="1">
        <v>56.34</v>
      </c>
      <c r="K19" s="1">
        <v>0.72</v>
      </c>
      <c r="L19" s="1">
        <v>0</v>
      </c>
      <c r="M19" s="1">
        <v>0</v>
      </c>
      <c r="N19" s="1">
        <v>2</v>
      </c>
      <c r="O19" s="1">
        <v>15</v>
      </c>
      <c r="P19" s="1">
        <v>15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f t="shared" si="14"/>
        <v>5</v>
      </c>
      <c r="W19" s="1">
        <f t="shared" si="15"/>
        <v>0</v>
      </c>
      <c r="X19" s="1">
        <f t="shared" si="15"/>
        <v>0</v>
      </c>
      <c r="Y19" s="1">
        <f t="shared" si="15"/>
        <v>0</v>
      </c>
      <c r="Z19" s="1">
        <f t="shared" si="16"/>
        <v>5</v>
      </c>
      <c r="AB19" s="13">
        <f t="shared" si="1"/>
        <v>0</v>
      </c>
      <c r="AC19" s="13">
        <f t="shared" si="2"/>
        <v>5.4000000000000001E-4</v>
      </c>
      <c r="AD19" s="13">
        <f t="shared" si="3"/>
        <v>5.4000000000000001E-4</v>
      </c>
      <c r="AE19" s="13">
        <f t="shared" si="4"/>
        <v>0</v>
      </c>
      <c r="AF19" s="13">
        <f t="shared" si="5"/>
        <v>0</v>
      </c>
      <c r="AG19" s="13">
        <f t="shared" si="6"/>
        <v>1E-4</v>
      </c>
      <c r="AH19" s="139"/>
      <c r="AQ19" s="11">
        <f t="shared" si="17"/>
        <v>10</v>
      </c>
      <c r="AR19" s="11">
        <f t="shared" si="17"/>
        <v>6</v>
      </c>
      <c r="AS19" s="1">
        <f t="shared" si="7"/>
        <v>0</v>
      </c>
      <c r="AT19" s="107">
        <f>+EvolOf!H8</f>
        <v>10</v>
      </c>
      <c r="AU19" s="1">
        <f t="shared" si="8"/>
        <v>0</v>
      </c>
      <c r="AV19" s="1">
        <f t="shared" si="10"/>
        <v>0</v>
      </c>
      <c r="AW19" s="40">
        <f t="shared" si="11"/>
        <v>0</v>
      </c>
      <c r="AX19" s="1">
        <f t="shared" si="9"/>
        <v>0</v>
      </c>
      <c r="AY19" s="1">
        <f t="shared" si="12"/>
        <v>682.7218897030267</v>
      </c>
      <c r="AZ19" s="1">
        <f t="shared" si="13"/>
        <v>682.7218897030267</v>
      </c>
    </row>
    <row r="20" spans="2:66" x14ac:dyDescent="0.3">
      <c r="B20" s="1">
        <f t="shared" si="0"/>
        <v>42</v>
      </c>
      <c r="C20" s="1">
        <v>7</v>
      </c>
      <c r="D20" s="1">
        <v>49957</v>
      </c>
      <c r="E20" s="1">
        <v>42</v>
      </c>
      <c r="F20" s="1">
        <v>0</v>
      </c>
      <c r="G20" s="1">
        <v>0</v>
      </c>
      <c r="H20" s="1">
        <v>0</v>
      </c>
      <c r="I20" s="1">
        <v>0</v>
      </c>
      <c r="J20" s="1">
        <v>56.33</v>
      </c>
      <c r="K20" s="1">
        <v>0.77</v>
      </c>
      <c r="L20" s="1">
        <v>0</v>
      </c>
      <c r="M20" s="1">
        <v>0</v>
      </c>
      <c r="N20" s="1">
        <v>4</v>
      </c>
      <c r="O20" s="1">
        <v>28</v>
      </c>
      <c r="P20" s="1">
        <v>28</v>
      </c>
      <c r="Q20" s="1">
        <v>0</v>
      </c>
      <c r="R20" s="1">
        <v>0</v>
      </c>
      <c r="S20" s="1">
        <v>10</v>
      </c>
      <c r="T20" s="1">
        <v>1</v>
      </c>
      <c r="U20" s="1">
        <v>0</v>
      </c>
      <c r="V20" s="1">
        <f t="shared" si="14"/>
        <v>15</v>
      </c>
      <c r="W20" s="1">
        <f t="shared" si="15"/>
        <v>0</v>
      </c>
      <c r="X20" s="1">
        <f t="shared" si="15"/>
        <v>0</v>
      </c>
      <c r="Y20" s="1">
        <f t="shared" si="15"/>
        <v>0</v>
      </c>
      <c r="Z20" s="1">
        <f t="shared" si="16"/>
        <v>15</v>
      </c>
      <c r="AB20" s="13">
        <f t="shared" si="1"/>
        <v>0</v>
      </c>
      <c r="AC20" s="13">
        <f t="shared" si="2"/>
        <v>8.4000000000000003E-4</v>
      </c>
      <c r="AD20" s="13">
        <f t="shared" si="3"/>
        <v>8.4000000000000003E-4</v>
      </c>
      <c r="AE20" s="13">
        <f t="shared" si="4"/>
        <v>0</v>
      </c>
      <c r="AF20" s="13">
        <f t="shared" si="5"/>
        <v>0</v>
      </c>
      <c r="AG20" s="13">
        <f t="shared" si="6"/>
        <v>2.9999999999999997E-4</v>
      </c>
      <c r="AH20" s="139"/>
      <c r="AQ20" s="11">
        <f t="shared" si="17"/>
        <v>11</v>
      </c>
      <c r="AR20" s="11">
        <f t="shared" si="17"/>
        <v>7</v>
      </c>
      <c r="AS20" s="1">
        <f t="shared" si="7"/>
        <v>0</v>
      </c>
      <c r="AT20" s="107">
        <f>+EvolOf!H9</f>
        <v>16</v>
      </c>
      <c r="AU20" s="1">
        <f t="shared" si="8"/>
        <v>0</v>
      </c>
      <c r="AV20" s="1">
        <f t="shared" si="10"/>
        <v>0</v>
      </c>
      <c r="AW20" s="40">
        <f t="shared" si="11"/>
        <v>0</v>
      </c>
      <c r="AX20" s="1">
        <f t="shared" si="9"/>
        <v>0</v>
      </c>
      <c r="AY20" s="1">
        <f t="shared" si="12"/>
        <v>1062.0118284269304</v>
      </c>
      <c r="AZ20" s="1">
        <f t="shared" si="13"/>
        <v>1062.0118284269304</v>
      </c>
    </row>
    <row r="21" spans="2:66" x14ac:dyDescent="0.3">
      <c r="B21" s="1">
        <f t="shared" si="0"/>
        <v>60</v>
      </c>
      <c r="C21" s="1">
        <v>8</v>
      </c>
      <c r="D21" s="1">
        <v>49939</v>
      </c>
      <c r="E21" s="1">
        <v>60</v>
      </c>
      <c r="F21" s="1">
        <v>0</v>
      </c>
      <c r="G21" s="1">
        <v>0</v>
      </c>
      <c r="H21" s="1">
        <v>0</v>
      </c>
      <c r="I21" s="1">
        <v>0</v>
      </c>
      <c r="J21" s="1">
        <v>56.34</v>
      </c>
      <c r="K21" s="1">
        <v>0.79</v>
      </c>
      <c r="L21" s="1">
        <v>0</v>
      </c>
      <c r="M21" s="1">
        <v>0</v>
      </c>
      <c r="N21" s="1">
        <v>5</v>
      </c>
      <c r="O21" s="1">
        <v>44</v>
      </c>
      <c r="P21" s="1">
        <v>44</v>
      </c>
      <c r="Q21" s="1">
        <v>0</v>
      </c>
      <c r="R21" s="1">
        <v>0</v>
      </c>
      <c r="S21" s="1">
        <v>10</v>
      </c>
      <c r="T21" s="1">
        <v>1</v>
      </c>
      <c r="U21" s="1">
        <v>0</v>
      </c>
      <c r="V21" s="1">
        <f t="shared" si="14"/>
        <v>18</v>
      </c>
      <c r="W21" s="1">
        <f t="shared" si="15"/>
        <v>0</v>
      </c>
      <c r="X21" s="1">
        <f t="shared" si="15"/>
        <v>0</v>
      </c>
      <c r="Y21" s="1">
        <f t="shared" si="15"/>
        <v>0</v>
      </c>
      <c r="Z21" s="1">
        <f t="shared" si="16"/>
        <v>18</v>
      </c>
      <c r="AB21" s="13">
        <f t="shared" si="1"/>
        <v>0</v>
      </c>
      <c r="AC21" s="13">
        <f t="shared" si="2"/>
        <v>1.1999999999999999E-3</v>
      </c>
      <c r="AD21" s="13">
        <f t="shared" si="3"/>
        <v>1.1999999999999999E-3</v>
      </c>
      <c r="AE21" s="13">
        <f t="shared" si="4"/>
        <v>0</v>
      </c>
      <c r="AF21" s="13">
        <f t="shared" si="5"/>
        <v>0</v>
      </c>
      <c r="AG21" s="13">
        <f t="shared" si="6"/>
        <v>3.6000000000000002E-4</v>
      </c>
      <c r="AH21" s="139"/>
      <c r="AQ21" s="11">
        <f t="shared" si="17"/>
        <v>12</v>
      </c>
      <c r="AR21" s="11">
        <f t="shared" si="17"/>
        <v>8</v>
      </c>
      <c r="AS21" s="1">
        <f t="shared" si="7"/>
        <v>0</v>
      </c>
      <c r="AT21" s="107">
        <f>+EvolOf!H10</f>
        <v>29</v>
      </c>
      <c r="AU21" s="1">
        <f t="shared" si="8"/>
        <v>0</v>
      </c>
      <c r="AV21" s="1">
        <f t="shared" si="10"/>
        <v>0</v>
      </c>
      <c r="AW21" s="40">
        <f t="shared" si="11"/>
        <v>0</v>
      </c>
      <c r="AX21" s="1">
        <f t="shared" si="9"/>
        <v>0</v>
      </c>
      <c r="AY21" s="1">
        <f t="shared" si="12"/>
        <v>1517.1597548956149</v>
      </c>
      <c r="AZ21" s="1">
        <f t="shared" si="13"/>
        <v>1517.1597548956149</v>
      </c>
    </row>
    <row r="22" spans="2:66" x14ac:dyDescent="0.3">
      <c r="B22" s="1">
        <f t="shared" si="0"/>
        <v>80</v>
      </c>
      <c r="C22" s="1">
        <v>9</v>
      </c>
      <c r="D22" s="1">
        <v>49919</v>
      </c>
      <c r="E22" s="1">
        <v>80</v>
      </c>
      <c r="F22" s="1">
        <v>0</v>
      </c>
      <c r="G22" s="1">
        <v>0</v>
      </c>
      <c r="H22" s="1">
        <v>0</v>
      </c>
      <c r="I22" s="1">
        <v>0</v>
      </c>
      <c r="J22" s="1">
        <v>56.33</v>
      </c>
      <c r="K22" s="1">
        <v>0.81</v>
      </c>
      <c r="L22" s="1">
        <v>0</v>
      </c>
      <c r="M22" s="1">
        <v>0</v>
      </c>
      <c r="N22" s="1">
        <v>7</v>
      </c>
      <c r="O22" s="1">
        <v>62</v>
      </c>
      <c r="P22" s="1">
        <v>62</v>
      </c>
      <c r="Q22" s="1">
        <v>0</v>
      </c>
      <c r="R22" s="1">
        <v>0</v>
      </c>
      <c r="S22" s="1">
        <v>10</v>
      </c>
      <c r="T22" s="1">
        <v>1</v>
      </c>
      <c r="U22" s="1">
        <v>0</v>
      </c>
      <c r="V22" s="1">
        <f t="shared" si="14"/>
        <v>20</v>
      </c>
      <c r="W22" s="1">
        <f t="shared" si="15"/>
        <v>0</v>
      </c>
      <c r="X22" s="1">
        <f t="shared" si="15"/>
        <v>0</v>
      </c>
      <c r="Y22" s="1">
        <f t="shared" si="15"/>
        <v>0</v>
      </c>
      <c r="Z22" s="1">
        <f t="shared" si="16"/>
        <v>20</v>
      </c>
      <c r="AB22" s="13">
        <f t="shared" si="1"/>
        <v>0</v>
      </c>
      <c r="AC22" s="13">
        <f t="shared" si="2"/>
        <v>1.6000000000000001E-3</v>
      </c>
      <c r="AD22" s="13">
        <f t="shared" si="3"/>
        <v>1.6000000000000001E-3</v>
      </c>
      <c r="AE22" s="13">
        <f t="shared" si="4"/>
        <v>0</v>
      </c>
      <c r="AF22" s="13">
        <f t="shared" si="5"/>
        <v>0</v>
      </c>
      <c r="AG22" s="13">
        <f t="shared" si="6"/>
        <v>4.0000000000000002E-4</v>
      </c>
      <c r="AH22" s="139"/>
      <c r="AQ22" s="11">
        <f t="shared" si="17"/>
        <v>13</v>
      </c>
      <c r="AR22" s="11">
        <f t="shared" si="17"/>
        <v>9</v>
      </c>
      <c r="AS22" s="1">
        <f t="shared" si="7"/>
        <v>0</v>
      </c>
      <c r="AT22" s="107">
        <f>+EvolOf!H11</f>
        <v>43</v>
      </c>
      <c r="AU22" s="1">
        <f t="shared" si="8"/>
        <v>0</v>
      </c>
      <c r="AV22" s="1">
        <f t="shared" si="10"/>
        <v>0</v>
      </c>
      <c r="AW22" s="40">
        <f t="shared" si="11"/>
        <v>0</v>
      </c>
      <c r="AX22" s="1">
        <f t="shared" si="9"/>
        <v>0</v>
      </c>
      <c r="AY22" s="1">
        <f t="shared" si="12"/>
        <v>2022.8796731941532</v>
      </c>
      <c r="AZ22" s="1">
        <f t="shared" si="13"/>
        <v>2022.8796731941532</v>
      </c>
    </row>
    <row r="23" spans="2:66" x14ac:dyDescent="0.3">
      <c r="B23" s="1">
        <f t="shared" si="0"/>
        <v>116</v>
      </c>
      <c r="C23" s="1">
        <v>10</v>
      </c>
      <c r="D23" s="1">
        <v>49883</v>
      </c>
      <c r="E23" s="1">
        <v>116</v>
      </c>
      <c r="F23" s="1">
        <v>0</v>
      </c>
      <c r="G23" s="1">
        <v>0</v>
      </c>
      <c r="H23" s="1">
        <v>0</v>
      </c>
      <c r="I23" s="1">
        <v>0</v>
      </c>
      <c r="J23" s="1">
        <v>56.34</v>
      </c>
      <c r="K23" s="1">
        <v>0.83</v>
      </c>
      <c r="L23" s="1">
        <v>0.7</v>
      </c>
      <c r="M23" s="1">
        <v>0.08</v>
      </c>
      <c r="N23" s="1">
        <v>10</v>
      </c>
      <c r="O23" s="1">
        <v>95</v>
      </c>
      <c r="P23" s="1">
        <v>95</v>
      </c>
      <c r="Q23" s="1">
        <v>0</v>
      </c>
      <c r="R23" s="1">
        <v>0</v>
      </c>
      <c r="S23" s="1">
        <v>16</v>
      </c>
      <c r="T23" s="1">
        <v>1</v>
      </c>
      <c r="U23" s="1">
        <v>0</v>
      </c>
      <c r="V23" s="1">
        <f t="shared" si="14"/>
        <v>36</v>
      </c>
      <c r="W23" s="1">
        <f t="shared" si="15"/>
        <v>0</v>
      </c>
      <c r="X23" s="1">
        <f t="shared" si="15"/>
        <v>0</v>
      </c>
      <c r="Y23" s="1">
        <f t="shared" si="15"/>
        <v>0</v>
      </c>
      <c r="Z23" s="1">
        <f t="shared" si="16"/>
        <v>36</v>
      </c>
      <c r="AB23" s="13">
        <f t="shared" si="1"/>
        <v>0</v>
      </c>
      <c r="AC23" s="13">
        <f t="shared" si="2"/>
        <v>2.32E-3</v>
      </c>
      <c r="AD23" s="13">
        <f t="shared" si="3"/>
        <v>2.32E-3</v>
      </c>
      <c r="AE23" s="13">
        <f t="shared" si="4"/>
        <v>0</v>
      </c>
      <c r="AF23" s="13">
        <f t="shared" si="5"/>
        <v>0</v>
      </c>
      <c r="AG23" s="13">
        <f t="shared" si="6"/>
        <v>7.2000000000000005E-4</v>
      </c>
      <c r="AH23" s="139"/>
      <c r="AQ23" s="11">
        <f t="shared" si="17"/>
        <v>14</v>
      </c>
      <c r="AR23" s="11">
        <f t="shared" si="17"/>
        <v>10</v>
      </c>
      <c r="AS23" s="1">
        <f t="shared" si="7"/>
        <v>0</v>
      </c>
      <c r="AT23" s="107">
        <f>+EvolOf!H12</f>
        <v>65</v>
      </c>
      <c r="AU23" s="1">
        <f t="shared" si="8"/>
        <v>0</v>
      </c>
      <c r="AV23" s="1">
        <f t="shared" si="10"/>
        <v>0</v>
      </c>
      <c r="AW23" s="40">
        <f t="shared" si="11"/>
        <v>0</v>
      </c>
      <c r="AX23" s="1">
        <f t="shared" si="9"/>
        <v>0</v>
      </c>
      <c r="AY23" s="1">
        <f t="shared" si="12"/>
        <v>2933.175526131522</v>
      </c>
      <c r="AZ23" s="1">
        <f t="shared" si="13"/>
        <v>2933.175526131522</v>
      </c>
    </row>
    <row r="24" spans="2:66" x14ac:dyDescent="0.3">
      <c r="B24" s="1">
        <f t="shared" si="0"/>
        <v>155</v>
      </c>
      <c r="C24" s="1">
        <v>11</v>
      </c>
      <c r="D24" s="1">
        <v>49844</v>
      </c>
      <c r="E24" s="1">
        <v>155</v>
      </c>
      <c r="F24" s="1">
        <v>0</v>
      </c>
      <c r="G24" s="1">
        <v>0</v>
      </c>
      <c r="H24" s="1">
        <v>0</v>
      </c>
      <c r="I24" s="1">
        <v>0</v>
      </c>
      <c r="J24" s="1">
        <v>56.34</v>
      </c>
      <c r="K24" s="1">
        <v>0.87</v>
      </c>
      <c r="L24" s="1">
        <v>1.1000000000000001</v>
      </c>
      <c r="M24" s="1">
        <v>0.08</v>
      </c>
      <c r="N24" s="1">
        <v>15</v>
      </c>
      <c r="O24" s="1">
        <v>130</v>
      </c>
      <c r="P24" s="1">
        <v>130</v>
      </c>
      <c r="Q24" s="1">
        <v>0</v>
      </c>
      <c r="R24" s="1">
        <v>0</v>
      </c>
      <c r="S24" s="1">
        <v>21</v>
      </c>
      <c r="T24" s="1">
        <v>2</v>
      </c>
      <c r="U24" s="1">
        <v>0</v>
      </c>
      <c r="V24" s="1">
        <f t="shared" si="14"/>
        <v>39</v>
      </c>
      <c r="W24" s="1">
        <f t="shared" si="15"/>
        <v>0</v>
      </c>
      <c r="X24" s="1">
        <f t="shared" si="15"/>
        <v>0</v>
      </c>
      <c r="Y24" s="1">
        <f t="shared" si="15"/>
        <v>0</v>
      </c>
      <c r="Z24" s="1">
        <f t="shared" si="16"/>
        <v>39</v>
      </c>
      <c r="AB24" s="13">
        <f t="shared" si="1"/>
        <v>0</v>
      </c>
      <c r="AC24" s="13">
        <f t="shared" si="2"/>
        <v>3.0999999999999999E-3</v>
      </c>
      <c r="AD24" s="13">
        <f t="shared" si="3"/>
        <v>3.0999999999999999E-3</v>
      </c>
      <c r="AE24" s="13">
        <f t="shared" si="4"/>
        <v>0</v>
      </c>
      <c r="AF24" s="13">
        <f t="shared" si="5"/>
        <v>0</v>
      </c>
      <c r="AG24" s="13">
        <f t="shared" si="6"/>
        <v>7.7999999999999999E-4</v>
      </c>
      <c r="AH24" s="139"/>
      <c r="AQ24" s="11">
        <f t="shared" si="17"/>
        <v>15</v>
      </c>
      <c r="AR24" s="11">
        <f t="shared" si="17"/>
        <v>11</v>
      </c>
      <c r="AS24" s="1">
        <f t="shared" si="7"/>
        <v>0</v>
      </c>
      <c r="AT24" s="107">
        <f>+EvolOf!H13</f>
        <v>113</v>
      </c>
      <c r="AU24" s="1">
        <f t="shared" si="8"/>
        <v>0</v>
      </c>
      <c r="AV24" s="1">
        <f t="shared" si="10"/>
        <v>0</v>
      </c>
      <c r="AW24" s="40">
        <f t="shared" si="11"/>
        <v>0</v>
      </c>
      <c r="AX24" s="1">
        <f t="shared" si="9"/>
        <v>0</v>
      </c>
      <c r="AY24" s="1">
        <f t="shared" si="12"/>
        <v>3919.3293668136716</v>
      </c>
      <c r="AZ24" s="1">
        <f t="shared" si="13"/>
        <v>3919.3293668136716</v>
      </c>
    </row>
    <row r="25" spans="2:66" x14ac:dyDescent="0.3">
      <c r="B25" s="1">
        <f t="shared" si="0"/>
        <v>198</v>
      </c>
      <c r="C25" s="1">
        <v>12</v>
      </c>
      <c r="D25" s="1">
        <v>49800</v>
      </c>
      <c r="E25" s="1">
        <v>198</v>
      </c>
      <c r="F25" s="1">
        <v>0</v>
      </c>
      <c r="G25" s="1">
        <v>0</v>
      </c>
      <c r="H25" s="1">
        <v>0</v>
      </c>
      <c r="I25" s="1">
        <v>0</v>
      </c>
      <c r="J25" s="1">
        <v>56.34</v>
      </c>
      <c r="K25" s="1">
        <v>0.91</v>
      </c>
      <c r="L25" s="1">
        <v>2.2999999999999998</v>
      </c>
      <c r="M25" s="1">
        <v>0.21</v>
      </c>
      <c r="N25" s="1">
        <v>21</v>
      </c>
      <c r="O25" s="1">
        <v>167</v>
      </c>
      <c r="P25" s="1">
        <v>167</v>
      </c>
      <c r="Q25" s="1">
        <v>0</v>
      </c>
      <c r="R25" s="1">
        <v>0</v>
      </c>
      <c r="S25" s="1">
        <v>27</v>
      </c>
      <c r="T25" s="1">
        <v>2</v>
      </c>
      <c r="U25" s="1">
        <v>0</v>
      </c>
      <c r="V25" s="1">
        <f t="shared" si="14"/>
        <v>43</v>
      </c>
      <c r="W25" s="1">
        <f t="shared" si="15"/>
        <v>0</v>
      </c>
      <c r="X25" s="1">
        <f t="shared" si="15"/>
        <v>0</v>
      </c>
      <c r="Y25" s="1">
        <f t="shared" si="15"/>
        <v>0</v>
      </c>
      <c r="Z25" s="1">
        <f t="shared" si="16"/>
        <v>43</v>
      </c>
      <c r="AB25" s="13">
        <f t="shared" si="1"/>
        <v>0</v>
      </c>
      <c r="AC25" s="13">
        <f t="shared" si="2"/>
        <v>3.96E-3</v>
      </c>
      <c r="AD25" s="13">
        <f t="shared" si="3"/>
        <v>3.96E-3</v>
      </c>
      <c r="AE25" s="13">
        <f t="shared" si="4"/>
        <v>0</v>
      </c>
      <c r="AF25" s="13">
        <f t="shared" si="5"/>
        <v>0</v>
      </c>
      <c r="AG25" s="13">
        <f t="shared" si="6"/>
        <v>8.5999999999999998E-4</v>
      </c>
      <c r="AH25" s="139"/>
      <c r="AQ25" s="11">
        <f t="shared" si="17"/>
        <v>16</v>
      </c>
      <c r="AR25" s="11">
        <f t="shared" si="17"/>
        <v>12</v>
      </c>
      <c r="AS25" s="1">
        <f t="shared" si="7"/>
        <v>0</v>
      </c>
      <c r="AT25" s="107">
        <f>+EvolOf!H14</f>
        <v>148</v>
      </c>
      <c r="AU25" s="1">
        <f t="shared" si="8"/>
        <v>0</v>
      </c>
      <c r="AV25" s="1">
        <f t="shared" si="10"/>
        <v>0</v>
      </c>
      <c r="AW25" s="40">
        <f t="shared" si="11"/>
        <v>0</v>
      </c>
      <c r="AX25" s="1">
        <f t="shared" si="9"/>
        <v>0</v>
      </c>
      <c r="AY25" s="1">
        <f t="shared" si="12"/>
        <v>5006.6271911555286</v>
      </c>
      <c r="AZ25" s="1">
        <f t="shared" si="13"/>
        <v>5006.6271911555286</v>
      </c>
    </row>
    <row r="26" spans="2:66" x14ac:dyDescent="0.3">
      <c r="B26" s="1">
        <f t="shared" si="0"/>
        <v>239</v>
      </c>
      <c r="C26" s="1">
        <v>13</v>
      </c>
      <c r="D26" s="1">
        <v>49760</v>
      </c>
      <c r="E26" s="1">
        <v>239</v>
      </c>
      <c r="F26" s="1">
        <v>0</v>
      </c>
      <c r="G26" s="1">
        <v>0</v>
      </c>
      <c r="H26" s="1">
        <v>0</v>
      </c>
      <c r="I26" s="1">
        <v>0</v>
      </c>
      <c r="J26" s="1">
        <v>56.34</v>
      </c>
      <c r="K26" s="1">
        <v>0.99</v>
      </c>
      <c r="L26" s="1">
        <v>3.5</v>
      </c>
      <c r="M26" s="1">
        <v>0.47</v>
      </c>
      <c r="N26" s="1">
        <v>30</v>
      </c>
      <c r="O26" s="1">
        <v>199</v>
      </c>
      <c r="P26" s="1">
        <v>199</v>
      </c>
      <c r="Q26" s="1">
        <v>0</v>
      </c>
      <c r="R26" s="1">
        <v>0</v>
      </c>
      <c r="S26" s="1">
        <v>41</v>
      </c>
      <c r="T26" s="1">
        <v>3</v>
      </c>
      <c r="U26" s="1">
        <v>0</v>
      </c>
      <c r="V26" s="1">
        <f t="shared" si="14"/>
        <v>41</v>
      </c>
      <c r="W26" s="1">
        <f t="shared" si="15"/>
        <v>0</v>
      </c>
      <c r="X26" s="1">
        <f t="shared" si="15"/>
        <v>0</v>
      </c>
      <c r="Y26" s="1">
        <f t="shared" si="15"/>
        <v>0</v>
      </c>
      <c r="Z26" s="1">
        <f t="shared" si="16"/>
        <v>41</v>
      </c>
      <c r="AB26" s="13">
        <f t="shared" si="1"/>
        <v>0</v>
      </c>
      <c r="AC26" s="13">
        <f t="shared" si="2"/>
        <v>4.7800000000000004E-3</v>
      </c>
      <c r="AD26" s="13">
        <f t="shared" si="3"/>
        <v>4.7800000000000004E-3</v>
      </c>
      <c r="AE26" s="13">
        <f t="shared" si="4"/>
        <v>0</v>
      </c>
      <c r="AF26" s="13">
        <f t="shared" si="5"/>
        <v>0</v>
      </c>
      <c r="AG26" s="13">
        <f t="shared" si="6"/>
        <v>8.1999999999999998E-4</v>
      </c>
      <c r="AH26" s="139"/>
      <c r="AQ26" s="11">
        <f t="shared" si="17"/>
        <v>17</v>
      </c>
      <c r="AR26" s="11">
        <f t="shared" si="17"/>
        <v>13</v>
      </c>
      <c r="AS26" s="1">
        <f t="shared" si="7"/>
        <v>0</v>
      </c>
      <c r="AT26" s="107">
        <f>+EvolOf!H15</f>
        <v>194</v>
      </c>
      <c r="AU26" s="1">
        <f t="shared" si="8"/>
        <v>0</v>
      </c>
      <c r="AV26" s="1">
        <f t="shared" si="10"/>
        <v>0</v>
      </c>
      <c r="AW26" s="40">
        <f t="shared" si="11"/>
        <v>0</v>
      </c>
      <c r="AX26" s="1">
        <f t="shared" si="9"/>
        <v>0</v>
      </c>
      <c r="AY26" s="1">
        <f t="shared" si="12"/>
        <v>6043.3530236675324</v>
      </c>
      <c r="AZ26" s="1">
        <f t="shared" si="13"/>
        <v>6043.3530236675324</v>
      </c>
    </row>
    <row r="27" spans="2:66" x14ac:dyDescent="0.3">
      <c r="B27" s="1">
        <f t="shared" si="0"/>
        <v>279</v>
      </c>
      <c r="C27" s="1">
        <v>14</v>
      </c>
      <c r="D27" s="1">
        <v>49720</v>
      </c>
      <c r="E27" s="1">
        <v>279</v>
      </c>
      <c r="F27" s="1">
        <v>0</v>
      </c>
      <c r="G27" s="1">
        <v>0</v>
      </c>
      <c r="H27" s="1">
        <v>0</v>
      </c>
      <c r="I27" s="1">
        <v>0</v>
      </c>
      <c r="J27" s="1">
        <v>56.34</v>
      </c>
      <c r="K27" s="1">
        <v>1.06</v>
      </c>
      <c r="L27" s="1">
        <v>5</v>
      </c>
      <c r="M27" s="1">
        <v>0.99</v>
      </c>
      <c r="N27" s="1">
        <v>42</v>
      </c>
      <c r="O27" s="1">
        <v>227</v>
      </c>
      <c r="P27" s="1">
        <v>227</v>
      </c>
      <c r="Q27" s="1">
        <v>0</v>
      </c>
      <c r="R27" s="1">
        <v>0</v>
      </c>
      <c r="S27" s="1">
        <v>59</v>
      </c>
      <c r="T27" s="1">
        <v>5</v>
      </c>
      <c r="U27" s="1">
        <v>0</v>
      </c>
      <c r="V27" s="1">
        <f t="shared" si="14"/>
        <v>40</v>
      </c>
      <c r="W27" s="1">
        <f t="shared" si="15"/>
        <v>0</v>
      </c>
      <c r="X27" s="1">
        <f t="shared" si="15"/>
        <v>0</v>
      </c>
      <c r="Y27" s="1">
        <f t="shared" si="15"/>
        <v>0</v>
      </c>
      <c r="Z27" s="1">
        <f t="shared" si="16"/>
        <v>40</v>
      </c>
      <c r="AB27" s="13">
        <f t="shared" si="1"/>
        <v>0</v>
      </c>
      <c r="AC27" s="13">
        <f t="shared" si="2"/>
        <v>5.5799999999999999E-3</v>
      </c>
      <c r="AD27" s="13">
        <f t="shared" si="3"/>
        <v>5.5799999999999999E-3</v>
      </c>
      <c r="AE27" s="13">
        <f t="shared" si="4"/>
        <v>0</v>
      </c>
      <c r="AF27" s="13">
        <f t="shared" si="5"/>
        <v>0</v>
      </c>
      <c r="AG27" s="13">
        <f t="shared" si="6"/>
        <v>8.0000000000000004E-4</v>
      </c>
      <c r="AQ27" s="11">
        <f t="shared" si="17"/>
        <v>18</v>
      </c>
      <c r="AR27" s="11">
        <f t="shared" si="17"/>
        <v>14</v>
      </c>
      <c r="AS27" s="1">
        <f t="shared" si="7"/>
        <v>0</v>
      </c>
      <c r="AT27" s="107">
        <f>+EvolOf!H16</f>
        <v>238</v>
      </c>
      <c r="AU27" s="1">
        <f t="shared" si="8"/>
        <v>0</v>
      </c>
      <c r="AV27" s="1">
        <f t="shared" si="10"/>
        <v>0</v>
      </c>
      <c r="AW27" s="40">
        <f t="shared" si="11"/>
        <v>0</v>
      </c>
      <c r="AX27" s="1">
        <f t="shared" si="9"/>
        <v>0</v>
      </c>
      <c r="AY27" s="1">
        <f t="shared" si="12"/>
        <v>7054.7928602646089</v>
      </c>
      <c r="AZ27" s="1">
        <f t="shared" si="13"/>
        <v>7054.7928602646089</v>
      </c>
      <c r="BK27" s="1"/>
      <c r="BL27" s="1"/>
      <c r="BM27" s="1"/>
      <c r="BN27" s="1"/>
    </row>
    <row r="28" spans="2:66" x14ac:dyDescent="0.3">
      <c r="B28" s="1">
        <f t="shared" si="0"/>
        <v>319</v>
      </c>
      <c r="C28" s="1">
        <v>15</v>
      </c>
      <c r="D28" s="1">
        <v>49680</v>
      </c>
      <c r="E28" s="1">
        <v>318</v>
      </c>
      <c r="F28" s="1">
        <v>0</v>
      </c>
      <c r="G28" s="1">
        <v>1</v>
      </c>
      <c r="H28" s="1">
        <v>0</v>
      </c>
      <c r="I28" s="1">
        <v>0</v>
      </c>
      <c r="J28" s="1">
        <v>56.34</v>
      </c>
      <c r="K28" s="1">
        <v>1.1499999999999999</v>
      </c>
      <c r="L28" s="1">
        <v>7.8</v>
      </c>
      <c r="M28" s="1">
        <v>1.44</v>
      </c>
      <c r="N28" s="1">
        <v>55</v>
      </c>
      <c r="O28" s="1">
        <v>253</v>
      </c>
      <c r="P28" s="1">
        <v>253</v>
      </c>
      <c r="Q28" s="1">
        <v>0</v>
      </c>
      <c r="R28" s="1">
        <v>0</v>
      </c>
      <c r="S28" s="1">
        <v>79</v>
      </c>
      <c r="T28" s="1">
        <v>7</v>
      </c>
      <c r="U28" s="1">
        <v>0</v>
      </c>
      <c r="V28" s="1">
        <f t="shared" si="14"/>
        <v>39</v>
      </c>
      <c r="W28" s="1">
        <f t="shared" si="15"/>
        <v>1</v>
      </c>
      <c r="X28" s="1">
        <f t="shared" si="15"/>
        <v>0</v>
      </c>
      <c r="Y28" s="1">
        <f t="shared" si="15"/>
        <v>0</v>
      </c>
      <c r="Z28" s="1">
        <f t="shared" si="16"/>
        <v>40</v>
      </c>
      <c r="AB28" s="13">
        <f t="shared" si="1"/>
        <v>0</v>
      </c>
      <c r="AC28" s="13">
        <f t="shared" si="2"/>
        <v>6.3800000000000003E-3</v>
      </c>
      <c r="AD28" s="13">
        <f t="shared" si="3"/>
        <v>6.3600000000000002E-3</v>
      </c>
      <c r="AE28" s="13">
        <f t="shared" si="4"/>
        <v>2.0000000000000002E-5</v>
      </c>
      <c r="AF28" s="13">
        <f t="shared" si="5"/>
        <v>0</v>
      </c>
      <c r="AG28" s="13">
        <f t="shared" si="6"/>
        <v>8.0000000000000004E-4</v>
      </c>
      <c r="AQ28" s="11">
        <f t="shared" si="17"/>
        <v>19</v>
      </c>
      <c r="AR28" s="11">
        <f t="shared" si="17"/>
        <v>15</v>
      </c>
      <c r="AS28" s="1">
        <f t="shared" si="7"/>
        <v>0</v>
      </c>
      <c r="AT28" s="107">
        <f>+EvolOf!H17</f>
        <v>364</v>
      </c>
      <c r="AU28" s="1">
        <f t="shared" si="8"/>
        <v>0</v>
      </c>
      <c r="AV28" s="1">
        <f t="shared" si="10"/>
        <v>0</v>
      </c>
      <c r="AW28" s="40">
        <f t="shared" si="11"/>
        <v>0</v>
      </c>
      <c r="AX28" s="1">
        <f t="shared" si="9"/>
        <v>0</v>
      </c>
      <c r="AY28" s="1">
        <f t="shared" si="12"/>
        <v>8066.2326968616853</v>
      </c>
      <c r="AZ28" s="1">
        <f t="shared" si="13"/>
        <v>8040.9467009467589</v>
      </c>
      <c r="BK28" s="1"/>
      <c r="BL28" s="1"/>
      <c r="BM28" s="1"/>
      <c r="BN28" s="1"/>
    </row>
    <row r="29" spans="2:66" x14ac:dyDescent="0.3">
      <c r="B29" s="1">
        <f t="shared" si="0"/>
        <v>364</v>
      </c>
      <c r="C29" s="1">
        <v>16</v>
      </c>
      <c r="D29" s="1">
        <v>49634</v>
      </c>
      <c r="E29" s="1">
        <v>363</v>
      </c>
      <c r="F29" s="1">
        <v>0</v>
      </c>
      <c r="G29" s="1">
        <v>1</v>
      </c>
      <c r="H29" s="1">
        <v>0</v>
      </c>
      <c r="I29" s="1">
        <v>0</v>
      </c>
      <c r="J29" s="1">
        <v>56.34</v>
      </c>
      <c r="K29" s="1">
        <v>1.23</v>
      </c>
      <c r="L29" s="1">
        <v>9</v>
      </c>
      <c r="M29" s="1">
        <v>2.19</v>
      </c>
      <c r="N29" s="1">
        <v>73</v>
      </c>
      <c r="O29" s="1">
        <v>282</v>
      </c>
      <c r="P29" s="1">
        <v>281</v>
      </c>
      <c r="Q29" s="1">
        <v>0</v>
      </c>
      <c r="R29" s="1">
        <v>0</v>
      </c>
      <c r="S29" s="1">
        <v>114</v>
      </c>
      <c r="T29" s="1">
        <v>11</v>
      </c>
      <c r="U29" s="1">
        <v>0</v>
      </c>
      <c r="V29" s="1">
        <f t="shared" si="14"/>
        <v>45</v>
      </c>
      <c r="W29" s="1">
        <f t="shared" si="15"/>
        <v>0</v>
      </c>
      <c r="X29" s="1">
        <f t="shared" si="15"/>
        <v>0</v>
      </c>
      <c r="Y29" s="1">
        <f t="shared" si="15"/>
        <v>0</v>
      </c>
      <c r="Z29" s="1">
        <f t="shared" si="16"/>
        <v>45</v>
      </c>
      <c r="AB29" s="13">
        <f t="shared" si="1"/>
        <v>0</v>
      </c>
      <c r="AC29" s="13">
        <f t="shared" si="2"/>
        <v>7.28E-3</v>
      </c>
      <c r="AD29" s="13">
        <f t="shared" si="3"/>
        <v>7.26E-3</v>
      </c>
      <c r="AE29" s="13">
        <f t="shared" si="4"/>
        <v>2.0000000000000002E-5</v>
      </c>
      <c r="AF29" s="13">
        <f t="shared" si="5"/>
        <v>0</v>
      </c>
      <c r="AG29" s="13">
        <f t="shared" si="6"/>
        <v>8.9999999999999998E-4</v>
      </c>
      <c r="AQ29" s="11">
        <f t="shared" si="17"/>
        <v>20</v>
      </c>
      <c r="AR29" s="11">
        <f t="shared" si="17"/>
        <v>16</v>
      </c>
      <c r="AS29" s="1">
        <f t="shared" si="7"/>
        <v>0</v>
      </c>
      <c r="AT29" s="107">
        <f>+EvolOf!H18</f>
        <v>386</v>
      </c>
      <c r="AU29" s="1">
        <f t="shared" si="8"/>
        <v>0</v>
      </c>
      <c r="AV29" s="1">
        <f t="shared" si="10"/>
        <v>0</v>
      </c>
      <c r="AW29" s="40">
        <f t="shared" si="11"/>
        <v>0</v>
      </c>
      <c r="AX29" s="1">
        <f t="shared" si="9"/>
        <v>0</v>
      </c>
      <c r="AY29" s="1">
        <f t="shared" si="12"/>
        <v>9204.1025130333965</v>
      </c>
      <c r="AZ29" s="1">
        <f t="shared" si="13"/>
        <v>9178.8165171184701</v>
      </c>
      <c r="BK29" s="1"/>
      <c r="BL29" s="1"/>
      <c r="BM29" s="1"/>
      <c r="BN29" s="1"/>
    </row>
    <row r="30" spans="2:66" x14ac:dyDescent="0.3">
      <c r="B30" s="1">
        <f t="shared" si="0"/>
        <v>422</v>
      </c>
      <c r="C30" s="1">
        <v>17</v>
      </c>
      <c r="D30" s="1">
        <v>49576</v>
      </c>
      <c r="E30" s="1">
        <v>420</v>
      </c>
      <c r="F30" s="1">
        <v>0</v>
      </c>
      <c r="G30" s="1">
        <v>2</v>
      </c>
      <c r="H30" s="1">
        <v>0</v>
      </c>
      <c r="I30" s="1">
        <v>0</v>
      </c>
      <c r="J30" s="1">
        <v>56.34</v>
      </c>
      <c r="K30" s="1">
        <v>1.28</v>
      </c>
      <c r="L30" s="1">
        <v>10.1</v>
      </c>
      <c r="M30" s="1">
        <v>1.81</v>
      </c>
      <c r="N30" s="1">
        <v>92</v>
      </c>
      <c r="O30" s="1">
        <v>320</v>
      </c>
      <c r="P30" s="1">
        <v>319</v>
      </c>
      <c r="Q30" s="1">
        <v>1</v>
      </c>
      <c r="R30" s="1">
        <v>0</v>
      </c>
      <c r="S30" s="1">
        <v>153</v>
      </c>
      <c r="T30" s="1">
        <v>15</v>
      </c>
      <c r="U30" s="1">
        <v>0</v>
      </c>
      <c r="V30" s="1">
        <f t="shared" si="14"/>
        <v>57</v>
      </c>
      <c r="W30" s="1">
        <f t="shared" si="15"/>
        <v>1</v>
      </c>
      <c r="X30" s="1">
        <f t="shared" si="15"/>
        <v>0</v>
      </c>
      <c r="Y30" s="1">
        <f t="shared" si="15"/>
        <v>0</v>
      </c>
      <c r="Z30" s="1">
        <f t="shared" si="16"/>
        <v>58</v>
      </c>
      <c r="AB30" s="13">
        <f t="shared" si="1"/>
        <v>0</v>
      </c>
      <c r="AC30" s="13">
        <f t="shared" si="2"/>
        <v>8.4399999999999996E-3</v>
      </c>
      <c r="AD30" s="13">
        <f t="shared" si="3"/>
        <v>8.3999999999999995E-3</v>
      </c>
      <c r="AE30" s="13">
        <f t="shared" si="4"/>
        <v>4.0000000000000003E-5</v>
      </c>
      <c r="AF30" s="13">
        <f t="shared" si="5"/>
        <v>0</v>
      </c>
      <c r="AG30" s="13">
        <f t="shared" si="6"/>
        <v>1.16E-3</v>
      </c>
      <c r="AQ30" s="11">
        <f t="shared" si="17"/>
        <v>21</v>
      </c>
      <c r="AR30" s="11">
        <f t="shared" si="17"/>
        <v>17</v>
      </c>
      <c r="AS30" s="1">
        <f t="shared" si="7"/>
        <v>0</v>
      </c>
      <c r="AT30" s="107">
        <f>+EvolOf!H19</f>
        <v>526</v>
      </c>
      <c r="AU30" s="1">
        <f t="shared" si="8"/>
        <v>0</v>
      </c>
      <c r="AV30" s="1">
        <f t="shared" si="10"/>
        <v>0</v>
      </c>
      <c r="AW30" s="40">
        <f t="shared" si="11"/>
        <v>0</v>
      </c>
      <c r="AX30" s="1">
        <f t="shared" si="9"/>
        <v>0</v>
      </c>
      <c r="AY30" s="1">
        <f t="shared" si="12"/>
        <v>10670.690276099158</v>
      </c>
      <c r="AZ30" s="1">
        <f t="shared" si="13"/>
        <v>10620.118284269303</v>
      </c>
    </row>
    <row r="31" spans="2:66" x14ac:dyDescent="0.3">
      <c r="B31" s="1">
        <f t="shared" si="0"/>
        <v>488</v>
      </c>
      <c r="C31" s="1">
        <v>18</v>
      </c>
      <c r="D31" s="1">
        <v>49510</v>
      </c>
      <c r="E31" s="1">
        <v>485</v>
      </c>
      <c r="F31" s="1">
        <v>0</v>
      </c>
      <c r="G31" s="1">
        <v>3</v>
      </c>
      <c r="H31" s="1">
        <v>0</v>
      </c>
      <c r="I31" s="1">
        <v>0</v>
      </c>
      <c r="J31" s="1">
        <v>56.34</v>
      </c>
      <c r="K31" s="1">
        <v>1.33</v>
      </c>
      <c r="L31" s="1">
        <v>10.5</v>
      </c>
      <c r="M31" s="1">
        <v>1.72</v>
      </c>
      <c r="N31" s="1">
        <v>112</v>
      </c>
      <c r="O31" s="1">
        <v>367</v>
      </c>
      <c r="P31" s="1">
        <v>365</v>
      </c>
      <c r="Q31" s="1">
        <v>2</v>
      </c>
      <c r="R31" s="1">
        <v>0</v>
      </c>
      <c r="S31" s="1">
        <v>195</v>
      </c>
      <c r="T31" s="1">
        <v>19</v>
      </c>
      <c r="U31" s="1">
        <v>0</v>
      </c>
      <c r="V31" s="1">
        <f t="shared" si="14"/>
        <v>65</v>
      </c>
      <c r="W31" s="1">
        <f t="shared" si="15"/>
        <v>1</v>
      </c>
      <c r="X31" s="1">
        <f t="shared" si="15"/>
        <v>0</v>
      </c>
      <c r="Y31" s="1">
        <f t="shared" si="15"/>
        <v>0</v>
      </c>
      <c r="Z31" s="1">
        <f t="shared" si="16"/>
        <v>66</v>
      </c>
      <c r="AB31" s="13">
        <f t="shared" si="1"/>
        <v>0</v>
      </c>
      <c r="AC31" s="13">
        <f t="shared" si="2"/>
        <v>9.7599999999999996E-3</v>
      </c>
      <c r="AD31" s="13">
        <f t="shared" si="3"/>
        <v>9.7000000000000003E-3</v>
      </c>
      <c r="AE31" s="13">
        <f t="shared" si="4"/>
        <v>6.0000000000000002E-5</v>
      </c>
      <c r="AF31" s="13">
        <f t="shared" si="5"/>
        <v>0</v>
      </c>
      <c r="AG31" s="13">
        <f t="shared" si="6"/>
        <v>1.32E-3</v>
      </c>
      <c r="AQ31" s="11">
        <f t="shared" si="17"/>
        <v>22</v>
      </c>
      <c r="AR31" s="11">
        <f t="shared" si="17"/>
        <v>18</v>
      </c>
      <c r="AS31" s="1">
        <f t="shared" si="7"/>
        <v>0</v>
      </c>
      <c r="AT31" s="107">
        <f>+EvolOf!H20</f>
        <v>1006</v>
      </c>
      <c r="AU31" s="1">
        <f t="shared" si="8"/>
        <v>0</v>
      </c>
      <c r="AV31" s="1">
        <f t="shared" si="10"/>
        <v>0</v>
      </c>
      <c r="AW31" s="40">
        <f t="shared" si="11"/>
        <v>0</v>
      </c>
      <c r="AX31" s="1">
        <f t="shared" si="9"/>
        <v>0</v>
      </c>
      <c r="AY31" s="1">
        <f t="shared" si="12"/>
        <v>12339.566006484334</v>
      </c>
      <c r="AZ31" s="1">
        <f t="shared" si="13"/>
        <v>12263.708018739553</v>
      </c>
    </row>
    <row r="32" spans="2:66" x14ac:dyDescent="0.3">
      <c r="B32" s="1">
        <f t="shared" si="0"/>
        <v>564</v>
      </c>
      <c r="C32" s="1">
        <v>19</v>
      </c>
      <c r="D32" s="1">
        <v>49435</v>
      </c>
      <c r="E32" s="1">
        <v>559</v>
      </c>
      <c r="F32" s="1">
        <v>0</v>
      </c>
      <c r="G32" s="1">
        <v>5</v>
      </c>
      <c r="H32" s="1">
        <v>0</v>
      </c>
      <c r="I32" s="1">
        <v>0</v>
      </c>
      <c r="J32" s="1">
        <v>56.34</v>
      </c>
      <c r="K32" s="1">
        <v>1.38</v>
      </c>
      <c r="L32" s="1">
        <v>11.5</v>
      </c>
      <c r="M32" s="1">
        <v>2.04</v>
      </c>
      <c r="N32" s="1">
        <v>132</v>
      </c>
      <c r="O32" s="1">
        <v>422</v>
      </c>
      <c r="P32" s="1">
        <v>419</v>
      </c>
      <c r="Q32" s="1">
        <v>3</v>
      </c>
      <c r="R32" s="1">
        <v>0</v>
      </c>
      <c r="S32" s="1">
        <v>234</v>
      </c>
      <c r="T32" s="1">
        <v>23</v>
      </c>
      <c r="U32" s="1">
        <v>0</v>
      </c>
      <c r="V32" s="1">
        <f t="shared" si="14"/>
        <v>74</v>
      </c>
      <c r="W32" s="1">
        <f t="shared" si="15"/>
        <v>2</v>
      </c>
      <c r="X32" s="1">
        <f t="shared" si="15"/>
        <v>0</v>
      </c>
      <c r="Y32" s="1">
        <f t="shared" si="15"/>
        <v>0</v>
      </c>
      <c r="Z32" s="1">
        <f t="shared" si="16"/>
        <v>76</v>
      </c>
      <c r="AB32" s="13">
        <f t="shared" si="1"/>
        <v>0</v>
      </c>
      <c r="AC32" s="13">
        <f t="shared" si="2"/>
        <v>1.128E-2</v>
      </c>
      <c r="AD32" s="13">
        <f t="shared" si="3"/>
        <v>1.1180000000000001E-2</v>
      </c>
      <c r="AE32" s="13">
        <f t="shared" si="4"/>
        <v>1E-4</v>
      </c>
      <c r="AF32" s="13">
        <f t="shared" si="5"/>
        <v>0</v>
      </c>
      <c r="AG32" s="13">
        <f t="shared" si="6"/>
        <v>1.5200000000000001E-3</v>
      </c>
      <c r="AQ32" s="11">
        <f t="shared" ref="AQ32:AR47" si="18">+AQ31+1</f>
        <v>23</v>
      </c>
      <c r="AR32" s="11">
        <f t="shared" si="18"/>
        <v>19</v>
      </c>
      <c r="AS32" s="1">
        <f t="shared" si="7"/>
        <v>0</v>
      </c>
      <c r="AT32" s="107">
        <f>+EvolOf!H21</f>
        <v>1606</v>
      </c>
      <c r="AU32" s="1">
        <f t="shared" si="8"/>
        <v>0</v>
      </c>
      <c r="AV32" s="1">
        <f t="shared" si="10"/>
        <v>0</v>
      </c>
      <c r="AW32" s="40">
        <f t="shared" si="11"/>
        <v>0</v>
      </c>
      <c r="AX32" s="1">
        <f t="shared" si="9"/>
        <v>0</v>
      </c>
      <c r="AY32" s="1">
        <f t="shared" si="12"/>
        <v>14261.30169601878</v>
      </c>
      <c r="AZ32" s="1">
        <f t="shared" si="13"/>
        <v>14134.871716444146</v>
      </c>
    </row>
    <row r="33" spans="1:66" x14ac:dyDescent="0.3">
      <c r="B33" s="1">
        <f t="shared" si="0"/>
        <v>656</v>
      </c>
      <c r="C33" s="1">
        <v>20</v>
      </c>
      <c r="D33" s="1">
        <v>49342</v>
      </c>
      <c r="E33" s="1">
        <v>650</v>
      </c>
      <c r="F33" s="1">
        <v>0</v>
      </c>
      <c r="G33" s="1">
        <v>6</v>
      </c>
      <c r="H33" s="1">
        <v>0</v>
      </c>
      <c r="I33" s="1">
        <v>0</v>
      </c>
      <c r="J33" s="1">
        <v>56.34</v>
      </c>
      <c r="K33" s="1">
        <v>1.4</v>
      </c>
      <c r="L33" s="1">
        <v>11.8</v>
      </c>
      <c r="M33" s="1">
        <v>2.52</v>
      </c>
      <c r="N33" s="1">
        <v>153</v>
      </c>
      <c r="O33" s="1">
        <v>494</v>
      </c>
      <c r="P33" s="1">
        <v>489</v>
      </c>
      <c r="Q33" s="1">
        <v>4</v>
      </c>
      <c r="R33" s="1">
        <v>0</v>
      </c>
      <c r="S33" s="1">
        <v>273</v>
      </c>
      <c r="T33" s="1">
        <v>27</v>
      </c>
      <c r="U33" s="1">
        <v>0</v>
      </c>
      <c r="V33" s="1">
        <f t="shared" si="14"/>
        <v>91</v>
      </c>
      <c r="W33" s="1">
        <f t="shared" si="15"/>
        <v>1</v>
      </c>
      <c r="X33" s="1">
        <f t="shared" si="15"/>
        <v>0</v>
      </c>
      <c r="Y33" s="1">
        <f t="shared" si="15"/>
        <v>0</v>
      </c>
      <c r="Z33" s="1">
        <f t="shared" si="16"/>
        <v>92</v>
      </c>
      <c r="AB33" s="13">
        <f t="shared" si="1"/>
        <v>0</v>
      </c>
      <c r="AC33" s="13">
        <f t="shared" si="2"/>
        <v>1.312E-2</v>
      </c>
      <c r="AD33" s="13">
        <f t="shared" si="3"/>
        <v>1.2999999999999999E-2</v>
      </c>
      <c r="AE33" s="13">
        <f t="shared" si="4"/>
        <v>1.2E-4</v>
      </c>
      <c r="AF33" s="13">
        <f t="shared" si="5"/>
        <v>0</v>
      </c>
      <c r="AG33" s="13">
        <f t="shared" si="6"/>
        <v>1.8400000000000001E-3</v>
      </c>
      <c r="AQ33" s="11">
        <f t="shared" si="18"/>
        <v>24</v>
      </c>
      <c r="AR33" s="11">
        <f t="shared" si="18"/>
        <v>20</v>
      </c>
      <c r="AS33" s="1">
        <f t="shared" si="7"/>
        <v>0</v>
      </c>
      <c r="AT33" s="107">
        <f>+EvolOf!H22</f>
        <v>2117</v>
      </c>
      <c r="AU33" s="1">
        <f t="shared" si="8"/>
        <v>0</v>
      </c>
      <c r="AV33" s="1">
        <f t="shared" si="10"/>
        <v>0</v>
      </c>
      <c r="AW33" s="40">
        <f t="shared" si="11"/>
        <v>0</v>
      </c>
      <c r="AX33" s="1">
        <f t="shared" si="9"/>
        <v>0</v>
      </c>
      <c r="AY33" s="1">
        <f t="shared" si="12"/>
        <v>16587.613320192057</v>
      </c>
      <c r="AZ33" s="1">
        <f t="shared" si="13"/>
        <v>16435.897344702495</v>
      </c>
    </row>
    <row r="34" spans="1:66" x14ac:dyDescent="0.3">
      <c r="B34" s="1">
        <f t="shared" si="0"/>
        <v>756</v>
      </c>
      <c r="C34" s="1">
        <v>21</v>
      </c>
      <c r="D34" s="1">
        <v>49243</v>
      </c>
      <c r="E34" s="1">
        <v>748</v>
      </c>
      <c r="F34" s="1">
        <v>0</v>
      </c>
      <c r="G34" s="1">
        <v>8</v>
      </c>
      <c r="H34" s="1">
        <v>0</v>
      </c>
      <c r="I34" s="1">
        <v>0</v>
      </c>
      <c r="J34" s="1">
        <v>56.34</v>
      </c>
      <c r="K34" s="1">
        <v>1.41</v>
      </c>
      <c r="L34" s="1">
        <v>12.2</v>
      </c>
      <c r="M34" s="1">
        <v>2.59</v>
      </c>
      <c r="N34" s="1">
        <v>176</v>
      </c>
      <c r="O34" s="1">
        <v>569</v>
      </c>
      <c r="P34" s="1">
        <v>564</v>
      </c>
      <c r="Q34" s="1">
        <v>5</v>
      </c>
      <c r="R34" s="1">
        <v>0</v>
      </c>
      <c r="S34" s="1">
        <v>311</v>
      </c>
      <c r="T34" s="1">
        <v>30</v>
      </c>
      <c r="U34" s="1">
        <v>0</v>
      </c>
      <c r="V34" s="1">
        <f t="shared" si="14"/>
        <v>98</v>
      </c>
      <c r="W34" s="1">
        <f t="shared" si="15"/>
        <v>2</v>
      </c>
      <c r="X34" s="1">
        <f t="shared" si="15"/>
        <v>0</v>
      </c>
      <c r="Y34" s="1">
        <f t="shared" si="15"/>
        <v>0</v>
      </c>
      <c r="Z34" s="1">
        <f t="shared" si="16"/>
        <v>100</v>
      </c>
      <c r="AB34" s="13">
        <f t="shared" si="1"/>
        <v>0</v>
      </c>
      <c r="AC34" s="13">
        <f t="shared" si="2"/>
        <v>1.512E-2</v>
      </c>
      <c r="AD34" s="13">
        <f t="shared" si="3"/>
        <v>1.4959999999999999E-2</v>
      </c>
      <c r="AE34" s="13">
        <f t="shared" si="4"/>
        <v>1.6000000000000001E-4</v>
      </c>
      <c r="AF34" s="13">
        <f t="shared" si="5"/>
        <v>0</v>
      </c>
      <c r="AG34" s="13">
        <f t="shared" si="6"/>
        <v>2E-3</v>
      </c>
      <c r="AQ34" s="11">
        <f t="shared" si="18"/>
        <v>25</v>
      </c>
      <c r="AR34" s="11">
        <f t="shared" si="18"/>
        <v>21</v>
      </c>
      <c r="AS34" s="1">
        <f t="shared" si="7"/>
        <v>0</v>
      </c>
      <c r="AT34" s="107">
        <f>+EvolOf!H23</f>
        <v>2929</v>
      </c>
      <c r="AU34" s="1">
        <f t="shared" si="8"/>
        <v>0</v>
      </c>
      <c r="AV34" s="1">
        <f t="shared" si="10"/>
        <v>0</v>
      </c>
      <c r="AW34" s="40">
        <f t="shared" si="11"/>
        <v>0</v>
      </c>
      <c r="AX34" s="1">
        <f t="shared" si="9"/>
        <v>0</v>
      </c>
      <c r="AY34" s="1">
        <f t="shared" si="12"/>
        <v>19116.212911684746</v>
      </c>
      <c r="AZ34" s="1">
        <f t="shared" si="13"/>
        <v>18913.924944365332</v>
      </c>
    </row>
    <row r="35" spans="1:66" x14ac:dyDescent="0.3">
      <c r="B35" s="1">
        <f t="shared" si="0"/>
        <v>864</v>
      </c>
      <c r="C35" s="1">
        <v>22</v>
      </c>
      <c r="D35" s="1">
        <v>49135</v>
      </c>
      <c r="E35" s="1">
        <v>854</v>
      </c>
      <c r="F35" s="1">
        <v>0</v>
      </c>
      <c r="G35" s="1">
        <v>10</v>
      </c>
      <c r="H35" s="1">
        <v>0</v>
      </c>
      <c r="I35" s="1">
        <v>0</v>
      </c>
      <c r="J35" s="1">
        <v>56.34</v>
      </c>
      <c r="K35" s="1">
        <v>1.43</v>
      </c>
      <c r="L35" s="1">
        <v>12.5</v>
      </c>
      <c r="M35" s="1">
        <v>2.42</v>
      </c>
      <c r="N35" s="1">
        <v>203</v>
      </c>
      <c r="O35" s="1">
        <v>650</v>
      </c>
      <c r="P35" s="1">
        <v>643</v>
      </c>
      <c r="Q35" s="1">
        <v>7</v>
      </c>
      <c r="R35" s="1">
        <v>0</v>
      </c>
      <c r="S35" s="1">
        <v>355</v>
      </c>
      <c r="T35" s="1">
        <v>35</v>
      </c>
      <c r="U35" s="1">
        <v>0</v>
      </c>
      <c r="V35" s="1">
        <f t="shared" si="14"/>
        <v>106</v>
      </c>
      <c r="W35" s="1">
        <f t="shared" si="15"/>
        <v>2</v>
      </c>
      <c r="X35" s="1">
        <f t="shared" si="15"/>
        <v>0</v>
      </c>
      <c r="Y35" s="1">
        <f t="shared" si="15"/>
        <v>0</v>
      </c>
      <c r="Z35" s="1">
        <f t="shared" si="16"/>
        <v>108</v>
      </c>
      <c r="AB35" s="13">
        <f t="shared" si="1"/>
        <v>0</v>
      </c>
      <c r="AC35" s="13">
        <f t="shared" si="2"/>
        <v>1.728E-2</v>
      </c>
      <c r="AD35" s="13">
        <f t="shared" si="3"/>
        <v>1.7080000000000001E-2</v>
      </c>
      <c r="AE35" s="13">
        <f t="shared" si="4"/>
        <v>2.0000000000000001E-4</v>
      </c>
      <c r="AF35" s="13">
        <f t="shared" si="5"/>
        <v>0</v>
      </c>
      <c r="AG35" s="13">
        <f t="shared" si="6"/>
        <v>2.16E-3</v>
      </c>
      <c r="AQ35" s="11">
        <f t="shared" si="18"/>
        <v>26</v>
      </c>
      <c r="AR35" s="11">
        <f t="shared" si="18"/>
        <v>22</v>
      </c>
      <c r="AS35" s="1">
        <f t="shared" si="7"/>
        <v>0</v>
      </c>
      <c r="AT35" s="107">
        <f>+EvolOf!H24</f>
        <v>4130</v>
      </c>
      <c r="AU35" s="1">
        <f t="shared" si="8"/>
        <v>0</v>
      </c>
      <c r="AV35" s="1">
        <f t="shared" si="10"/>
        <v>0</v>
      </c>
      <c r="AW35" s="40">
        <f t="shared" si="11"/>
        <v>0</v>
      </c>
      <c r="AX35" s="1">
        <f t="shared" si="9"/>
        <v>0</v>
      </c>
      <c r="AY35" s="1">
        <f t="shared" si="12"/>
        <v>21847.100470496855</v>
      </c>
      <c r="AZ35" s="1">
        <f t="shared" si="13"/>
        <v>21594.240511347583</v>
      </c>
    </row>
    <row r="36" spans="1:66" x14ac:dyDescent="0.3">
      <c r="B36" s="1">
        <f t="shared" si="0"/>
        <v>984</v>
      </c>
      <c r="C36" s="1">
        <v>23</v>
      </c>
      <c r="D36" s="1">
        <v>49015</v>
      </c>
      <c r="E36" s="1">
        <v>971</v>
      </c>
      <c r="F36" s="1">
        <v>0</v>
      </c>
      <c r="G36" s="1">
        <v>13</v>
      </c>
      <c r="H36" s="1">
        <v>0</v>
      </c>
      <c r="I36" s="1">
        <v>0</v>
      </c>
      <c r="J36" s="1">
        <v>56.34</v>
      </c>
      <c r="K36" s="1">
        <v>1.44</v>
      </c>
      <c r="L36" s="1">
        <v>12.8</v>
      </c>
      <c r="M36" s="1">
        <v>2.33</v>
      </c>
      <c r="N36" s="1">
        <v>233</v>
      </c>
      <c r="O36" s="1">
        <v>741</v>
      </c>
      <c r="P36" s="1">
        <v>731</v>
      </c>
      <c r="Q36" s="1">
        <v>9</v>
      </c>
      <c r="R36" s="1">
        <v>0</v>
      </c>
      <c r="S36" s="1">
        <v>409</v>
      </c>
      <c r="T36" s="1">
        <v>40</v>
      </c>
      <c r="U36" s="1">
        <v>0</v>
      </c>
      <c r="V36" s="1">
        <f t="shared" si="14"/>
        <v>117</v>
      </c>
      <c r="W36" s="1">
        <f t="shared" si="15"/>
        <v>3</v>
      </c>
      <c r="X36" s="1">
        <f t="shared" si="15"/>
        <v>0</v>
      </c>
      <c r="Y36" s="1">
        <f t="shared" si="15"/>
        <v>0</v>
      </c>
      <c r="Z36" s="1">
        <f t="shared" si="16"/>
        <v>120</v>
      </c>
      <c r="AB36" s="13">
        <f t="shared" si="1"/>
        <v>0</v>
      </c>
      <c r="AC36" s="13">
        <f t="shared" si="2"/>
        <v>1.968E-2</v>
      </c>
      <c r="AD36" s="13">
        <f t="shared" si="3"/>
        <v>1.942E-2</v>
      </c>
      <c r="AE36" s="13">
        <f t="shared" si="4"/>
        <v>2.5999999999999998E-4</v>
      </c>
      <c r="AF36" s="13">
        <f t="shared" si="5"/>
        <v>0</v>
      </c>
      <c r="AG36" s="13">
        <f t="shared" si="6"/>
        <v>2.3999999999999998E-3</v>
      </c>
      <c r="AQ36" s="11">
        <f t="shared" si="18"/>
        <v>27</v>
      </c>
      <c r="AR36" s="11">
        <f t="shared" si="18"/>
        <v>23</v>
      </c>
      <c r="AS36" s="1">
        <f t="shared" si="7"/>
        <v>0</v>
      </c>
      <c r="AT36" s="107">
        <f>+EvolOf!H25</f>
        <v>5844</v>
      </c>
      <c r="AU36" s="1">
        <f t="shared" si="8"/>
        <v>0</v>
      </c>
      <c r="AV36" s="1">
        <f t="shared" si="10"/>
        <v>0</v>
      </c>
      <c r="AW36" s="40">
        <f t="shared" si="11"/>
        <v>0</v>
      </c>
      <c r="AX36" s="1">
        <f t="shared" si="9"/>
        <v>0</v>
      </c>
      <c r="AY36" s="1">
        <f t="shared" si="12"/>
        <v>24881.419980288083</v>
      </c>
      <c r="AZ36" s="1">
        <f t="shared" si="13"/>
        <v>24552.702033394035</v>
      </c>
      <c r="BK36" s="1"/>
      <c r="BL36" s="1"/>
      <c r="BM36" s="1"/>
      <c r="BN36" s="1"/>
    </row>
    <row r="37" spans="1:66" x14ac:dyDescent="0.3">
      <c r="B37" s="1">
        <f t="shared" si="0"/>
        <v>1118</v>
      </c>
      <c r="C37" s="1">
        <v>24</v>
      </c>
      <c r="D37" s="1">
        <v>48881</v>
      </c>
      <c r="E37" s="1">
        <v>1101</v>
      </c>
      <c r="F37" s="1">
        <v>0</v>
      </c>
      <c r="G37" s="1">
        <v>17</v>
      </c>
      <c r="H37" s="1">
        <v>0</v>
      </c>
      <c r="I37" s="1">
        <v>0</v>
      </c>
      <c r="J37" s="1">
        <v>56.34</v>
      </c>
      <c r="K37" s="1">
        <v>1.45</v>
      </c>
      <c r="L37" s="1">
        <v>13.1</v>
      </c>
      <c r="M37" s="1">
        <v>2.41</v>
      </c>
      <c r="N37" s="1">
        <v>268</v>
      </c>
      <c r="O37" s="1">
        <v>840</v>
      </c>
      <c r="P37" s="1">
        <v>827</v>
      </c>
      <c r="Q37" s="1">
        <v>12</v>
      </c>
      <c r="R37" s="1">
        <v>0</v>
      </c>
      <c r="S37" s="1">
        <v>472</v>
      </c>
      <c r="T37" s="1">
        <v>47</v>
      </c>
      <c r="U37" s="1">
        <v>0</v>
      </c>
      <c r="V37" s="1">
        <f t="shared" si="14"/>
        <v>130</v>
      </c>
      <c r="W37" s="1">
        <f t="shared" si="15"/>
        <v>4</v>
      </c>
      <c r="X37" s="1">
        <f t="shared" si="15"/>
        <v>0</v>
      </c>
      <c r="Y37" s="1">
        <f t="shared" si="15"/>
        <v>0</v>
      </c>
      <c r="Z37" s="1">
        <f t="shared" si="16"/>
        <v>134</v>
      </c>
      <c r="AB37" s="13">
        <f t="shared" si="1"/>
        <v>0</v>
      </c>
      <c r="AC37" s="13">
        <f t="shared" si="2"/>
        <v>2.2360000000000001E-2</v>
      </c>
      <c r="AD37" s="13">
        <f t="shared" si="3"/>
        <v>2.2020000000000001E-2</v>
      </c>
      <c r="AE37" s="13">
        <f t="shared" si="4"/>
        <v>3.4000000000000002E-4</v>
      </c>
      <c r="AF37" s="13">
        <f t="shared" si="5"/>
        <v>0</v>
      </c>
      <c r="AG37" s="13">
        <f t="shared" si="6"/>
        <v>2.6800000000000001E-3</v>
      </c>
      <c r="AQ37" s="11">
        <f t="shared" si="18"/>
        <v>28</v>
      </c>
      <c r="AR37" s="11">
        <f t="shared" si="18"/>
        <v>24</v>
      </c>
      <c r="AS37" s="1">
        <f t="shared" si="7"/>
        <v>0</v>
      </c>
      <c r="AT37" s="107">
        <f>+EvolOf!H26</f>
        <v>7698</v>
      </c>
      <c r="AU37" s="1">
        <f t="shared" si="8"/>
        <v>0</v>
      </c>
      <c r="AV37" s="1">
        <f t="shared" si="10"/>
        <v>0</v>
      </c>
      <c r="AW37" s="40">
        <f t="shared" si="11"/>
        <v>0</v>
      </c>
      <c r="AX37" s="1">
        <f t="shared" si="9"/>
        <v>0</v>
      </c>
      <c r="AY37" s="1">
        <f t="shared" si="12"/>
        <v>28269.743432888292</v>
      </c>
      <c r="AZ37" s="1">
        <f t="shared" si="13"/>
        <v>27839.881502334534</v>
      </c>
      <c r="BK37" s="1"/>
      <c r="BL37" s="1"/>
      <c r="BM37" s="1"/>
      <c r="BN37" s="1"/>
    </row>
    <row r="38" spans="1:66" x14ac:dyDescent="0.3">
      <c r="B38" s="1">
        <f t="shared" si="0"/>
        <v>1272</v>
      </c>
      <c r="C38" s="1">
        <v>25</v>
      </c>
      <c r="D38" s="1">
        <v>48726</v>
      </c>
      <c r="E38" s="1">
        <v>1251</v>
      </c>
      <c r="F38" s="1">
        <v>0</v>
      </c>
      <c r="G38" s="1">
        <v>21</v>
      </c>
      <c r="H38" s="1">
        <v>0</v>
      </c>
      <c r="I38" s="1">
        <v>0</v>
      </c>
      <c r="J38" s="1">
        <v>56.34</v>
      </c>
      <c r="K38" s="1">
        <v>1.47</v>
      </c>
      <c r="L38" s="1">
        <v>13.6</v>
      </c>
      <c r="M38" s="1">
        <v>2.29</v>
      </c>
      <c r="N38" s="1">
        <v>311</v>
      </c>
      <c r="O38" s="1">
        <v>952</v>
      </c>
      <c r="P38" s="1">
        <v>936</v>
      </c>
      <c r="Q38" s="1">
        <v>15</v>
      </c>
      <c r="R38" s="1">
        <v>0</v>
      </c>
      <c r="S38" s="1">
        <v>542</v>
      </c>
      <c r="T38" s="1">
        <v>55</v>
      </c>
      <c r="U38" s="1">
        <v>0</v>
      </c>
      <c r="V38" s="1">
        <f t="shared" si="14"/>
        <v>150</v>
      </c>
      <c r="W38" s="1">
        <f t="shared" si="15"/>
        <v>4</v>
      </c>
      <c r="X38" s="1">
        <f t="shared" si="15"/>
        <v>0</v>
      </c>
      <c r="Y38" s="1">
        <f t="shared" si="15"/>
        <v>0</v>
      </c>
      <c r="Z38" s="1">
        <f t="shared" si="16"/>
        <v>154</v>
      </c>
      <c r="AB38" s="13">
        <f t="shared" si="1"/>
        <v>0</v>
      </c>
      <c r="AC38" s="13">
        <f t="shared" si="2"/>
        <v>2.5440000000000001E-2</v>
      </c>
      <c r="AD38" s="13">
        <f t="shared" si="3"/>
        <v>2.5020000000000001E-2</v>
      </c>
      <c r="AE38" s="13">
        <f t="shared" si="4"/>
        <v>4.2000000000000002E-4</v>
      </c>
      <c r="AF38" s="13">
        <f t="shared" si="5"/>
        <v>0</v>
      </c>
      <c r="AG38" s="13">
        <f t="shared" si="6"/>
        <v>3.0799999999999998E-3</v>
      </c>
      <c r="AQ38" s="11">
        <f t="shared" si="18"/>
        <v>29</v>
      </c>
      <c r="AR38" s="11">
        <f t="shared" si="18"/>
        <v>25</v>
      </c>
      <c r="AS38" s="1">
        <f t="shared" si="7"/>
        <v>0</v>
      </c>
      <c r="AT38" s="107">
        <f>+EvolOf!H27</f>
        <v>9149</v>
      </c>
      <c r="AU38" s="1">
        <f t="shared" si="8"/>
        <v>0</v>
      </c>
      <c r="AV38" s="1">
        <f t="shared" si="10"/>
        <v>0</v>
      </c>
      <c r="AW38" s="40">
        <f t="shared" si="11"/>
        <v>0</v>
      </c>
      <c r="AX38" s="1">
        <f t="shared" si="9"/>
        <v>0</v>
      </c>
      <c r="AY38" s="1">
        <f t="shared" si="12"/>
        <v>32163.786803787036</v>
      </c>
      <c r="AZ38" s="1">
        <f t="shared" si="13"/>
        <v>31632.780889573569</v>
      </c>
      <c r="BK38" s="1"/>
      <c r="BL38" s="1"/>
      <c r="BM38" s="1"/>
      <c r="BN38" s="1"/>
    </row>
    <row r="39" spans="1:66" x14ac:dyDescent="0.3">
      <c r="B39" s="1">
        <f t="shared" si="0"/>
        <v>1443</v>
      </c>
      <c r="C39" s="1">
        <v>26</v>
      </c>
      <c r="D39" s="1">
        <v>48555</v>
      </c>
      <c r="E39" s="1">
        <v>1416</v>
      </c>
      <c r="F39" s="1">
        <v>0</v>
      </c>
      <c r="G39" s="1">
        <v>27</v>
      </c>
      <c r="H39" s="1">
        <v>0</v>
      </c>
      <c r="I39" s="1">
        <v>0</v>
      </c>
      <c r="J39" s="1">
        <v>56.34</v>
      </c>
      <c r="K39" s="1">
        <v>1.48</v>
      </c>
      <c r="L39" s="1">
        <v>14.1</v>
      </c>
      <c r="M39" s="1">
        <v>2.2799999999999998</v>
      </c>
      <c r="N39" s="1">
        <v>357</v>
      </c>
      <c r="O39" s="1">
        <v>1076</v>
      </c>
      <c r="P39" s="1">
        <v>1056</v>
      </c>
      <c r="Q39" s="1">
        <v>20</v>
      </c>
      <c r="R39" s="1">
        <v>0</v>
      </c>
      <c r="S39" s="1">
        <v>629</v>
      </c>
      <c r="T39" s="1">
        <v>63</v>
      </c>
      <c r="U39" s="1">
        <v>0</v>
      </c>
      <c r="V39" s="1">
        <f t="shared" si="14"/>
        <v>165</v>
      </c>
      <c r="W39" s="1">
        <f t="shared" si="15"/>
        <v>6</v>
      </c>
      <c r="X39" s="1">
        <f t="shared" si="15"/>
        <v>0</v>
      </c>
      <c r="Y39" s="1">
        <f t="shared" si="15"/>
        <v>0</v>
      </c>
      <c r="Z39" s="1">
        <f t="shared" si="16"/>
        <v>171</v>
      </c>
      <c r="AB39" s="13">
        <f t="shared" si="1"/>
        <v>0</v>
      </c>
      <c r="AC39" s="13">
        <f t="shared" si="2"/>
        <v>2.886E-2</v>
      </c>
      <c r="AD39" s="13">
        <f t="shared" si="3"/>
        <v>2.8320000000000001E-2</v>
      </c>
      <c r="AE39" s="13">
        <f t="shared" si="4"/>
        <v>5.4000000000000001E-4</v>
      </c>
      <c r="AF39" s="13">
        <f t="shared" si="5"/>
        <v>0</v>
      </c>
      <c r="AG39" s="13">
        <f t="shared" si="6"/>
        <v>3.4199999999999999E-3</v>
      </c>
      <c r="AQ39" s="11">
        <f t="shared" si="18"/>
        <v>30</v>
      </c>
      <c r="AR39" s="11">
        <f t="shared" si="18"/>
        <v>26</v>
      </c>
      <c r="AS39" s="1">
        <f t="shared" si="7"/>
        <v>0</v>
      </c>
      <c r="AT39" s="107">
        <f>+EvolOf!H28</f>
        <v>11178</v>
      </c>
      <c r="AU39" s="1">
        <f t="shared" si="8"/>
        <v>0</v>
      </c>
      <c r="AV39" s="1">
        <f t="shared" si="10"/>
        <v>0</v>
      </c>
      <c r="AW39" s="40">
        <f t="shared" si="11"/>
        <v>0</v>
      </c>
      <c r="AX39" s="1">
        <f t="shared" si="9"/>
        <v>0</v>
      </c>
      <c r="AY39" s="1">
        <f t="shared" si="12"/>
        <v>36487.692105239541</v>
      </c>
      <c r="AZ39" s="1">
        <f t="shared" si="13"/>
        <v>35804.970215536508</v>
      </c>
      <c r="BK39" s="1"/>
      <c r="BL39" s="1"/>
      <c r="BM39" s="1"/>
      <c r="BN39" s="1"/>
    </row>
    <row r="40" spans="1:66" x14ac:dyDescent="0.3">
      <c r="B40" s="1">
        <f t="shared" si="0"/>
        <v>1637</v>
      </c>
      <c r="C40" s="1">
        <v>27</v>
      </c>
      <c r="D40" s="1">
        <v>48362</v>
      </c>
      <c r="E40" s="1">
        <v>1603</v>
      </c>
      <c r="F40" s="1">
        <v>0</v>
      </c>
      <c r="G40" s="1">
        <v>33</v>
      </c>
      <c r="H40" s="1">
        <v>0</v>
      </c>
      <c r="I40" s="1">
        <v>1</v>
      </c>
      <c r="J40" s="1">
        <v>56.34</v>
      </c>
      <c r="K40" s="1">
        <v>1.48</v>
      </c>
      <c r="L40" s="1">
        <v>14.6</v>
      </c>
      <c r="M40" s="1">
        <v>2.23</v>
      </c>
      <c r="N40" s="1">
        <v>410</v>
      </c>
      <c r="O40" s="1">
        <v>1216</v>
      </c>
      <c r="P40" s="1">
        <v>1191</v>
      </c>
      <c r="Q40" s="1">
        <v>24</v>
      </c>
      <c r="R40" s="1">
        <v>0</v>
      </c>
      <c r="S40" s="1">
        <v>722</v>
      </c>
      <c r="T40" s="1">
        <v>72</v>
      </c>
      <c r="U40" s="1">
        <v>0</v>
      </c>
      <c r="V40" s="1">
        <f t="shared" si="14"/>
        <v>187</v>
      </c>
      <c r="W40" s="1">
        <f t="shared" si="15"/>
        <v>6</v>
      </c>
      <c r="X40" s="1">
        <f t="shared" si="15"/>
        <v>0</v>
      </c>
      <c r="Y40" s="1">
        <f t="shared" si="15"/>
        <v>1</v>
      </c>
      <c r="Z40" s="1">
        <f t="shared" si="16"/>
        <v>194</v>
      </c>
      <c r="AB40" s="13">
        <f t="shared" si="1"/>
        <v>6.1087354917532073E-4</v>
      </c>
      <c r="AC40" s="13">
        <f t="shared" si="2"/>
        <v>3.2739999999999998E-2</v>
      </c>
      <c r="AD40" s="13">
        <f t="shared" si="3"/>
        <v>3.2059999999999998E-2</v>
      </c>
      <c r="AE40" s="13">
        <f t="shared" si="4"/>
        <v>6.6E-4</v>
      </c>
      <c r="AF40" s="13">
        <f t="shared" si="5"/>
        <v>2.0000000000000002E-5</v>
      </c>
      <c r="AG40" s="13">
        <f t="shared" si="6"/>
        <v>3.8800000000000002E-3</v>
      </c>
      <c r="AQ40" s="11">
        <f t="shared" si="18"/>
        <v>31</v>
      </c>
      <c r="AR40" s="11">
        <f t="shared" si="18"/>
        <v>27</v>
      </c>
      <c r="AS40" s="1">
        <f t="shared" si="7"/>
        <v>0</v>
      </c>
      <c r="AT40" s="107">
        <f>+EvolOf!H29</f>
        <v>13716</v>
      </c>
      <c r="AU40" s="1">
        <f t="shared" si="8"/>
        <v>0</v>
      </c>
      <c r="AV40" s="1">
        <f t="shared" si="10"/>
        <v>0</v>
      </c>
      <c r="AW40" s="40">
        <f t="shared" si="11"/>
        <v>0</v>
      </c>
      <c r="AX40" s="1">
        <f t="shared" si="9"/>
        <v>0</v>
      </c>
      <c r="AY40" s="1">
        <f t="shared" si="12"/>
        <v>41393.175312735359</v>
      </c>
      <c r="AZ40" s="1">
        <f t="shared" si="13"/>
        <v>40533.451451627843</v>
      </c>
      <c r="BK40" s="1"/>
      <c r="BL40" s="1"/>
      <c r="BM40" s="1"/>
      <c r="BN40" s="1"/>
    </row>
    <row r="41" spans="1:66" x14ac:dyDescent="0.3">
      <c r="B41" s="1">
        <f t="shared" si="0"/>
        <v>1846</v>
      </c>
      <c r="C41" s="1">
        <v>28</v>
      </c>
      <c r="D41" s="1">
        <v>48152</v>
      </c>
      <c r="E41" s="1">
        <v>1803</v>
      </c>
      <c r="F41" s="1">
        <v>0</v>
      </c>
      <c r="G41" s="1">
        <v>42</v>
      </c>
      <c r="H41" s="1">
        <v>0</v>
      </c>
      <c r="I41" s="1">
        <v>1</v>
      </c>
      <c r="J41" s="1">
        <v>56.34</v>
      </c>
      <c r="K41" s="1">
        <v>1.5</v>
      </c>
      <c r="L41" s="1">
        <v>15.1</v>
      </c>
      <c r="M41" s="1">
        <v>2.17</v>
      </c>
      <c r="N41" s="1">
        <v>468</v>
      </c>
      <c r="O41" s="1">
        <v>1369</v>
      </c>
      <c r="P41" s="1">
        <v>1336</v>
      </c>
      <c r="Q41" s="1">
        <v>31</v>
      </c>
      <c r="R41" s="1">
        <v>0</v>
      </c>
      <c r="S41" s="1">
        <v>821</v>
      </c>
      <c r="T41" s="1">
        <v>82</v>
      </c>
      <c r="U41" s="1">
        <v>0</v>
      </c>
      <c r="V41" s="1">
        <f t="shared" si="14"/>
        <v>200</v>
      </c>
      <c r="W41" s="1">
        <f t="shared" si="15"/>
        <v>9</v>
      </c>
      <c r="X41" s="1">
        <f t="shared" si="15"/>
        <v>0</v>
      </c>
      <c r="Y41" s="1">
        <f t="shared" si="15"/>
        <v>0</v>
      </c>
      <c r="Z41" s="1">
        <f t="shared" si="16"/>
        <v>209</v>
      </c>
      <c r="AB41" s="13">
        <f t="shared" si="1"/>
        <v>5.4171180931744309E-4</v>
      </c>
      <c r="AC41" s="13">
        <f t="shared" si="2"/>
        <v>3.6920000000000001E-2</v>
      </c>
      <c r="AD41" s="13">
        <f t="shared" si="3"/>
        <v>3.6060000000000002E-2</v>
      </c>
      <c r="AE41" s="13">
        <f t="shared" si="4"/>
        <v>8.4000000000000003E-4</v>
      </c>
      <c r="AF41" s="13">
        <f t="shared" si="5"/>
        <v>2.0000000000000002E-5</v>
      </c>
      <c r="AG41" s="13">
        <f t="shared" si="6"/>
        <v>4.1799999999999997E-3</v>
      </c>
      <c r="AQ41" s="11">
        <f t="shared" si="18"/>
        <v>32</v>
      </c>
      <c r="AR41" s="11">
        <f t="shared" si="18"/>
        <v>28</v>
      </c>
      <c r="AS41" s="1">
        <f t="shared" si="7"/>
        <v>0</v>
      </c>
      <c r="AT41" s="107">
        <f>+EvolOf!H30</f>
        <v>17147</v>
      </c>
      <c r="AU41" s="1">
        <f t="shared" si="8"/>
        <v>0</v>
      </c>
      <c r="AV41" s="1">
        <f t="shared" si="10"/>
        <v>0</v>
      </c>
      <c r="AW41" s="40">
        <f t="shared" si="11"/>
        <v>0</v>
      </c>
      <c r="AX41" s="1">
        <f t="shared" si="9"/>
        <v>0</v>
      </c>
      <c r="AY41" s="1">
        <f t="shared" si="12"/>
        <v>46677.948458955085</v>
      </c>
      <c r="AZ41" s="1">
        <f t="shared" si="13"/>
        <v>45590.65063461323</v>
      </c>
      <c r="BK41" s="1"/>
      <c r="BL41" s="1"/>
      <c r="BM41" s="1"/>
      <c r="BN41" s="1"/>
    </row>
    <row r="42" spans="1:66" x14ac:dyDescent="0.3">
      <c r="B42" s="1">
        <f t="shared" si="0"/>
        <v>2077</v>
      </c>
      <c r="C42" s="1">
        <v>29</v>
      </c>
      <c r="D42" s="1">
        <v>47920</v>
      </c>
      <c r="E42" s="1">
        <v>2024</v>
      </c>
      <c r="F42" s="1">
        <v>0</v>
      </c>
      <c r="G42" s="1">
        <v>52</v>
      </c>
      <c r="H42" s="1">
        <v>0</v>
      </c>
      <c r="I42" s="1">
        <v>1</v>
      </c>
      <c r="J42" s="1">
        <v>56.34</v>
      </c>
      <c r="K42" s="1">
        <v>1.51</v>
      </c>
      <c r="L42" s="1">
        <v>15.6</v>
      </c>
      <c r="M42" s="1">
        <v>2.17</v>
      </c>
      <c r="N42" s="1">
        <v>536</v>
      </c>
      <c r="O42" s="1">
        <v>1533</v>
      </c>
      <c r="P42" s="1">
        <v>1492</v>
      </c>
      <c r="Q42" s="1">
        <v>39</v>
      </c>
      <c r="R42" s="1">
        <v>1</v>
      </c>
      <c r="S42" s="1">
        <v>930</v>
      </c>
      <c r="T42" s="1">
        <v>92</v>
      </c>
      <c r="U42" s="1">
        <v>0</v>
      </c>
      <c r="V42" s="1">
        <f t="shared" si="14"/>
        <v>221</v>
      </c>
      <c r="W42" s="1">
        <f t="shared" si="15"/>
        <v>10</v>
      </c>
      <c r="X42" s="1">
        <f t="shared" si="15"/>
        <v>0</v>
      </c>
      <c r="Y42" s="1">
        <f t="shared" si="15"/>
        <v>0</v>
      </c>
      <c r="Z42" s="1">
        <f t="shared" si="16"/>
        <v>231</v>
      </c>
      <c r="AB42" s="13">
        <f t="shared" si="1"/>
        <v>4.8146364949446316E-4</v>
      </c>
      <c r="AC42" s="13">
        <f t="shared" si="2"/>
        <v>4.1540000000000001E-2</v>
      </c>
      <c r="AD42" s="13">
        <f t="shared" si="3"/>
        <v>4.0480000000000002E-2</v>
      </c>
      <c r="AE42" s="13">
        <f t="shared" si="4"/>
        <v>1.0399999999999999E-3</v>
      </c>
      <c r="AF42" s="13">
        <f t="shared" si="5"/>
        <v>2.0000000000000002E-5</v>
      </c>
      <c r="AG42" s="13">
        <f t="shared" si="6"/>
        <v>4.62E-3</v>
      </c>
      <c r="AQ42" s="11">
        <f t="shared" si="18"/>
        <v>33</v>
      </c>
      <c r="AR42" s="11">
        <f t="shared" si="18"/>
        <v>29</v>
      </c>
      <c r="AS42" s="1">
        <f t="shared" si="7"/>
        <v>0</v>
      </c>
      <c r="AT42" s="107">
        <f>+EvolOf!H31</f>
        <v>19980</v>
      </c>
      <c r="AU42" s="1">
        <f t="shared" si="8"/>
        <v>0</v>
      </c>
      <c r="AV42" s="1">
        <f t="shared" si="10"/>
        <v>0</v>
      </c>
      <c r="AW42" s="40">
        <f t="shared" si="11"/>
        <v>0</v>
      </c>
      <c r="AX42" s="1">
        <f t="shared" si="9"/>
        <v>0</v>
      </c>
      <c r="AY42" s="1">
        <f t="shared" si="12"/>
        <v>52519.013515303202</v>
      </c>
      <c r="AZ42" s="1">
        <f t="shared" si="13"/>
        <v>51178.855731812073</v>
      </c>
      <c r="BK42" s="1"/>
      <c r="BL42" s="1"/>
      <c r="BM42" s="1"/>
      <c r="BN42" s="1"/>
    </row>
    <row r="43" spans="1:66" x14ac:dyDescent="0.3">
      <c r="B43" s="1">
        <f t="shared" si="0"/>
        <v>2335</v>
      </c>
      <c r="C43" s="1">
        <v>30</v>
      </c>
      <c r="D43" s="1">
        <v>47663</v>
      </c>
      <c r="E43" s="1">
        <v>2268</v>
      </c>
      <c r="F43" s="1">
        <v>0</v>
      </c>
      <c r="G43" s="1">
        <v>65</v>
      </c>
      <c r="H43" s="1">
        <v>0</v>
      </c>
      <c r="I43" s="1">
        <v>2</v>
      </c>
      <c r="J43" s="1">
        <v>56.34</v>
      </c>
      <c r="K43" s="1">
        <v>1.51</v>
      </c>
      <c r="L43" s="1">
        <v>16</v>
      </c>
      <c r="M43" s="1">
        <v>2.08</v>
      </c>
      <c r="N43" s="1">
        <v>607</v>
      </c>
      <c r="O43" s="1">
        <v>1718</v>
      </c>
      <c r="P43" s="1">
        <v>1667</v>
      </c>
      <c r="Q43" s="1">
        <v>49</v>
      </c>
      <c r="R43" s="1">
        <v>1</v>
      </c>
      <c r="S43" s="1">
        <v>1051</v>
      </c>
      <c r="T43" s="1">
        <v>105</v>
      </c>
      <c r="U43" s="1">
        <v>0</v>
      </c>
      <c r="V43" s="1">
        <f t="shared" si="14"/>
        <v>244</v>
      </c>
      <c r="W43" s="1">
        <f t="shared" si="15"/>
        <v>13</v>
      </c>
      <c r="X43" s="1">
        <f t="shared" si="15"/>
        <v>0</v>
      </c>
      <c r="Y43" s="1">
        <f t="shared" si="15"/>
        <v>1</v>
      </c>
      <c r="Z43" s="1">
        <f t="shared" si="16"/>
        <v>258</v>
      </c>
      <c r="AB43" s="13">
        <f t="shared" si="1"/>
        <v>8.5653104925053529E-4</v>
      </c>
      <c r="AC43" s="13">
        <f t="shared" si="2"/>
        <v>4.6699999999999998E-2</v>
      </c>
      <c r="AD43" s="13">
        <f t="shared" si="3"/>
        <v>4.5359999999999998E-2</v>
      </c>
      <c r="AE43" s="13">
        <f t="shared" si="4"/>
        <v>1.2999999999999999E-3</v>
      </c>
      <c r="AF43" s="13">
        <f t="shared" si="5"/>
        <v>4.0000000000000003E-5</v>
      </c>
      <c r="AG43" s="13">
        <f t="shared" si="6"/>
        <v>5.1599999999999997E-3</v>
      </c>
      <c r="AQ43" s="11">
        <f t="shared" si="18"/>
        <v>34</v>
      </c>
      <c r="AR43" s="11">
        <f t="shared" si="18"/>
        <v>30</v>
      </c>
      <c r="AS43" s="1">
        <f t="shared" si="7"/>
        <v>59042.800461354345</v>
      </c>
      <c r="AT43" s="107">
        <f>+EvolOf!H32</f>
        <v>24926</v>
      </c>
      <c r="AU43" s="1">
        <f t="shared" si="8"/>
        <v>47610</v>
      </c>
      <c r="AV43" s="1">
        <f t="shared" si="10"/>
        <v>11432.800461354345</v>
      </c>
      <c r="AW43" s="40">
        <f t="shared" si="11"/>
        <v>0.2401344352311352</v>
      </c>
      <c r="AX43" s="1">
        <f t="shared" si="9"/>
        <v>130708926.38914414</v>
      </c>
      <c r="AY43" s="1">
        <f t="shared" si="12"/>
        <v>59042.800461354345</v>
      </c>
      <c r="AZ43" s="1">
        <f t="shared" si="13"/>
        <v>57348.638735054243</v>
      </c>
      <c r="BK43" s="1"/>
      <c r="BL43" s="1"/>
      <c r="BM43" s="1"/>
      <c r="BN43" s="1"/>
    </row>
    <row r="44" spans="1:66" x14ac:dyDescent="0.3">
      <c r="B44" s="1">
        <f t="shared" si="0"/>
        <v>2413</v>
      </c>
      <c r="C44" s="1">
        <v>31</v>
      </c>
      <c r="D44" s="1">
        <v>47584</v>
      </c>
      <c r="E44" s="1">
        <v>2332</v>
      </c>
      <c r="F44" s="1">
        <v>0</v>
      </c>
      <c r="G44" s="1">
        <v>78</v>
      </c>
      <c r="H44" s="1">
        <v>0</v>
      </c>
      <c r="I44" s="1">
        <v>3</v>
      </c>
      <c r="J44" s="1">
        <v>55.43</v>
      </c>
      <c r="K44" s="1">
        <v>1.44</v>
      </c>
      <c r="L44" s="1">
        <v>16.399999999999999</v>
      </c>
      <c r="M44" s="1">
        <v>2.04</v>
      </c>
      <c r="N44" s="1">
        <v>651</v>
      </c>
      <c r="O44" s="1">
        <v>1753</v>
      </c>
      <c r="P44" s="1">
        <v>1702</v>
      </c>
      <c r="Q44" s="1">
        <v>49</v>
      </c>
      <c r="R44" s="1">
        <v>1</v>
      </c>
      <c r="S44" s="1">
        <v>1192</v>
      </c>
      <c r="T44" s="1">
        <v>121</v>
      </c>
      <c r="U44" s="1">
        <v>0</v>
      </c>
      <c r="V44" s="1">
        <f t="shared" si="14"/>
        <v>64</v>
      </c>
      <c r="W44" s="1">
        <f t="shared" si="15"/>
        <v>13</v>
      </c>
      <c r="X44" s="1">
        <f t="shared" si="15"/>
        <v>0</v>
      </c>
      <c r="Y44" s="1">
        <f t="shared" si="15"/>
        <v>1</v>
      </c>
      <c r="Z44" s="1">
        <f t="shared" si="16"/>
        <v>78</v>
      </c>
      <c r="AB44" s="13">
        <f t="shared" si="1"/>
        <v>1.2432656444260257E-3</v>
      </c>
      <c r="AC44" s="13">
        <f t="shared" si="2"/>
        <v>4.8259999999999997E-2</v>
      </c>
      <c r="AD44" s="13">
        <f t="shared" si="3"/>
        <v>4.6640000000000001E-2</v>
      </c>
      <c r="AE44" s="13">
        <f t="shared" si="4"/>
        <v>1.56E-3</v>
      </c>
      <c r="AF44" s="13">
        <f t="shared" si="5"/>
        <v>6.0000000000000002E-5</v>
      </c>
      <c r="AG44" s="13">
        <f t="shared" si="6"/>
        <v>1.56E-3</v>
      </c>
      <c r="AQ44" s="11">
        <f t="shared" si="18"/>
        <v>35</v>
      </c>
      <c r="AR44" s="11">
        <f t="shared" si="18"/>
        <v>31</v>
      </c>
      <c r="AS44" s="1">
        <f t="shared" si="7"/>
        <v>61015.108142718644</v>
      </c>
      <c r="AT44" s="107">
        <f>+EvolOf!H33</f>
        <v>28572</v>
      </c>
      <c r="AU44" s="1">
        <f t="shared" si="8"/>
        <v>56188</v>
      </c>
      <c r="AV44" s="1">
        <f t="shared" si="10"/>
        <v>4827.1081427186436</v>
      </c>
      <c r="AW44" s="40">
        <f t="shared" si="11"/>
        <v>8.5909947724045033E-2</v>
      </c>
      <c r="AX44" s="1">
        <f t="shared" si="9"/>
        <v>23300973.021500632</v>
      </c>
      <c r="AY44" s="1">
        <f t="shared" si="12"/>
        <v>61015.108142718644</v>
      </c>
      <c r="AZ44" s="1">
        <f t="shared" si="13"/>
        <v>58966.942473609568</v>
      </c>
      <c r="BK44" s="1"/>
      <c r="BL44" s="1"/>
      <c r="BM44" s="1"/>
      <c r="BN44" s="1"/>
    </row>
    <row r="45" spans="1:66" x14ac:dyDescent="0.3">
      <c r="B45" s="1">
        <f t="shared" si="0"/>
        <v>2499</v>
      </c>
      <c r="C45" s="1">
        <v>32</v>
      </c>
      <c r="D45" s="1">
        <v>47500</v>
      </c>
      <c r="E45" s="1">
        <v>2397</v>
      </c>
      <c r="F45" s="1">
        <v>0</v>
      </c>
      <c r="G45" s="1">
        <v>98</v>
      </c>
      <c r="H45" s="1">
        <v>0</v>
      </c>
      <c r="I45" s="1">
        <v>4</v>
      </c>
      <c r="J45" s="1">
        <v>54.57</v>
      </c>
      <c r="K45" s="1">
        <v>1.4</v>
      </c>
      <c r="L45" s="1">
        <v>17.399999999999999</v>
      </c>
      <c r="M45" s="1">
        <v>2.1</v>
      </c>
      <c r="N45" s="1">
        <v>699</v>
      </c>
      <c r="O45" s="1">
        <v>1790</v>
      </c>
      <c r="P45" s="1">
        <v>1739</v>
      </c>
      <c r="Q45" s="1">
        <v>49</v>
      </c>
      <c r="R45" s="1">
        <v>1</v>
      </c>
      <c r="S45" s="1">
        <v>1341</v>
      </c>
      <c r="T45" s="1">
        <v>135</v>
      </c>
      <c r="U45" s="1">
        <v>0</v>
      </c>
      <c r="V45" s="1">
        <f t="shared" si="14"/>
        <v>65</v>
      </c>
      <c r="W45" s="1">
        <f t="shared" si="15"/>
        <v>20</v>
      </c>
      <c r="X45" s="1">
        <f t="shared" si="15"/>
        <v>0</v>
      </c>
      <c r="Y45" s="1">
        <f t="shared" si="15"/>
        <v>1</v>
      </c>
      <c r="Z45" s="1">
        <f t="shared" si="16"/>
        <v>86</v>
      </c>
      <c r="AB45" s="13">
        <f t="shared" si="1"/>
        <v>1.6006402561024411E-3</v>
      </c>
      <c r="AC45" s="13">
        <f t="shared" si="2"/>
        <v>4.9979999999999997E-2</v>
      </c>
      <c r="AD45" s="13">
        <f t="shared" si="3"/>
        <v>4.7940000000000003E-2</v>
      </c>
      <c r="AE45" s="13">
        <f t="shared" si="4"/>
        <v>1.9599999999999999E-3</v>
      </c>
      <c r="AF45" s="13">
        <f t="shared" si="5"/>
        <v>8.0000000000000007E-5</v>
      </c>
      <c r="AG45" s="13">
        <f t="shared" si="6"/>
        <v>1.72E-3</v>
      </c>
      <c r="AQ45" s="11">
        <f t="shared" si="18"/>
        <v>36</v>
      </c>
      <c r="AR45" s="11">
        <f t="shared" si="18"/>
        <v>32</v>
      </c>
      <c r="AS45" s="1">
        <f t="shared" si="7"/>
        <v>63189.70379140236</v>
      </c>
      <c r="AT45" s="107">
        <f>+EvolOf!H34</f>
        <v>33089</v>
      </c>
      <c r="AU45" s="1">
        <f t="shared" si="8"/>
        <v>64059</v>
      </c>
      <c r="AV45" s="1">
        <f t="shared" si="10"/>
        <v>-869.29620859763963</v>
      </c>
      <c r="AW45" s="40">
        <f t="shared" si="11"/>
        <v>-1.3570243191396103E-2</v>
      </c>
      <c r="AX45" s="1">
        <f t="shared" si="9"/>
        <v>755675.89828223095</v>
      </c>
      <c r="AY45" s="1">
        <f t="shared" si="12"/>
        <v>63189.70379140236</v>
      </c>
      <c r="AZ45" s="1">
        <f t="shared" si="13"/>
        <v>60610.532208079814</v>
      </c>
      <c r="BK45" s="1"/>
      <c r="BL45" s="1"/>
      <c r="BM45" s="1"/>
      <c r="BN45" s="1"/>
    </row>
    <row r="46" spans="1:66" x14ac:dyDescent="0.3">
      <c r="B46" s="1">
        <f t="shared" si="0"/>
        <v>2587</v>
      </c>
      <c r="C46" s="1">
        <v>33</v>
      </c>
      <c r="D46" s="1">
        <v>47411</v>
      </c>
      <c r="E46" s="1">
        <v>2467</v>
      </c>
      <c r="F46" s="1">
        <v>0</v>
      </c>
      <c r="G46" s="1">
        <v>115</v>
      </c>
      <c r="H46" s="1">
        <v>0</v>
      </c>
      <c r="I46" s="1">
        <v>5</v>
      </c>
      <c r="J46" s="1">
        <v>53.77</v>
      </c>
      <c r="K46" s="1">
        <v>1.37</v>
      </c>
      <c r="L46" s="1">
        <v>17.5</v>
      </c>
      <c r="M46" s="1">
        <v>2.06</v>
      </c>
      <c r="N46" s="1">
        <v>751</v>
      </c>
      <c r="O46" s="1">
        <v>1826</v>
      </c>
      <c r="P46" s="1">
        <v>1775</v>
      </c>
      <c r="Q46" s="1">
        <v>49</v>
      </c>
      <c r="R46" s="1">
        <v>1</v>
      </c>
      <c r="S46" s="1">
        <v>1516</v>
      </c>
      <c r="T46" s="1">
        <v>153</v>
      </c>
      <c r="U46" s="1">
        <v>0</v>
      </c>
      <c r="V46" s="1">
        <f t="shared" si="14"/>
        <v>70</v>
      </c>
      <c r="W46" s="1">
        <f t="shared" si="15"/>
        <v>17</v>
      </c>
      <c r="X46" s="1">
        <f t="shared" si="15"/>
        <v>0</v>
      </c>
      <c r="Y46" s="1">
        <f t="shared" si="15"/>
        <v>1</v>
      </c>
      <c r="Z46" s="1">
        <f t="shared" si="16"/>
        <v>88</v>
      </c>
      <c r="AB46" s="13">
        <f t="shared" si="1"/>
        <v>1.9327406262079629E-3</v>
      </c>
      <c r="AC46" s="13">
        <f t="shared" si="2"/>
        <v>5.1740000000000001E-2</v>
      </c>
      <c r="AD46" s="13">
        <f t="shared" si="3"/>
        <v>4.9340000000000002E-2</v>
      </c>
      <c r="AE46" s="13">
        <f t="shared" si="4"/>
        <v>2.3E-3</v>
      </c>
      <c r="AF46" s="13">
        <f t="shared" si="5"/>
        <v>1E-4</v>
      </c>
      <c r="AG46" s="13">
        <f t="shared" si="6"/>
        <v>1.7600000000000001E-3</v>
      </c>
      <c r="AQ46" s="11">
        <f t="shared" si="18"/>
        <v>37</v>
      </c>
      <c r="AR46" s="11">
        <f t="shared" si="18"/>
        <v>33</v>
      </c>
      <c r="AS46" s="1">
        <f t="shared" si="7"/>
        <v>65414.871431915926</v>
      </c>
      <c r="AT46" s="107">
        <f>+EvolOf!H35</f>
        <v>39673</v>
      </c>
      <c r="AU46" s="1">
        <f t="shared" si="8"/>
        <v>72248</v>
      </c>
      <c r="AV46" s="1">
        <f t="shared" si="10"/>
        <v>-6833.1285680840738</v>
      </c>
      <c r="AW46" s="40">
        <f t="shared" si="11"/>
        <v>-9.4578792050770577E-2</v>
      </c>
      <c r="AX46" s="1">
        <f t="shared" si="9"/>
        <v>46691646.027966708</v>
      </c>
      <c r="AY46" s="1">
        <f t="shared" si="12"/>
        <v>65414.871431915926</v>
      </c>
      <c r="AZ46" s="1">
        <f t="shared" si="13"/>
        <v>62380.551922124701</v>
      </c>
      <c r="BK46" s="1"/>
      <c r="BL46" s="1"/>
      <c r="BM46" s="1"/>
      <c r="BN46" s="1"/>
    </row>
    <row r="47" spans="1:66" x14ac:dyDescent="0.3">
      <c r="A47" s="6"/>
      <c r="B47" s="1">
        <f t="shared" si="0"/>
        <v>2673</v>
      </c>
      <c r="C47" s="1">
        <v>34</v>
      </c>
      <c r="D47" s="1">
        <v>47324</v>
      </c>
      <c r="E47" s="1">
        <v>2532</v>
      </c>
      <c r="F47" s="1">
        <v>0</v>
      </c>
      <c r="G47" s="1">
        <v>135</v>
      </c>
      <c r="H47" s="1">
        <v>0</v>
      </c>
      <c r="I47" s="1">
        <v>6</v>
      </c>
      <c r="J47" s="1">
        <v>53.01</v>
      </c>
      <c r="K47" s="1">
        <v>1.34</v>
      </c>
      <c r="L47" s="1">
        <v>17.7</v>
      </c>
      <c r="M47" s="1">
        <v>2.0299999999999998</v>
      </c>
      <c r="N47" s="1">
        <v>800</v>
      </c>
      <c r="O47" s="1">
        <v>1865</v>
      </c>
      <c r="P47" s="1">
        <v>1813</v>
      </c>
      <c r="Q47" s="1">
        <v>49</v>
      </c>
      <c r="R47" s="1">
        <v>1</v>
      </c>
      <c r="S47" s="1">
        <v>1705</v>
      </c>
      <c r="T47" s="1">
        <v>171</v>
      </c>
      <c r="U47" s="1">
        <v>0</v>
      </c>
      <c r="V47" s="1">
        <f t="shared" si="14"/>
        <v>65</v>
      </c>
      <c r="W47" s="1">
        <f t="shared" si="15"/>
        <v>20</v>
      </c>
      <c r="X47" s="1">
        <f t="shared" si="15"/>
        <v>0</v>
      </c>
      <c r="Y47" s="1">
        <f t="shared" si="15"/>
        <v>1</v>
      </c>
      <c r="Z47" s="1">
        <f t="shared" si="16"/>
        <v>86</v>
      </c>
      <c r="AB47" s="13">
        <f t="shared" si="1"/>
        <v>2.2446689113355782E-3</v>
      </c>
      <c r="AC47" s="13">
        <f t="shared" si="2"/>
        <v>5.3460000000000001E-2</v>
      </c>
      <c r="AD47" s="13">
        <f t="shared" si="3"/>
        <v>5.0639999999999998E-2</v>
      </c>
      <c r="AE47" s="13">
        <f t="shared" si="4"/>
        <v>2.7000000000000001E-3</v>
      </c>
      <c r="AF47" s="13">
        <f t="shared" si="5"/>
        <v>1.2E-4</v>
      </c>
      <c r="AG47" s="13">
        <f t="shared" si="6"/>
        <v>1.72E-3</v>
      </c>
      <c r="AQ47" s="11">
        <f t="shared" si="18"/>
        <v>38</v>
      </c>
      <c r="AR47" s="11">
        <f t="shared" si="18"/>
        <v>34</v>
      </c>
      <c r="AS47" s="1">
        <f t="shared" si="7"/>
        <v>67589.467080599643</v>
      </c>
      <c r="AT47" s="107">
        <f>+EvolOf!H36</f>
        <v>47610</v>
      </c>
      <c r="AU47" s="1">
        <f t="shared" si="8"/>
        <v>78797</v>
      </c>
      <c r="AV47" s="1">
        <f t="shared" si="10"/>
        <v>-11207.532919400357</v>
      </c>
      <c r="AW47" s="40">
        <f t="shared" si="11"/>
        <v>-0.14223299008084522</v>
      </c>
      <c r="AX47" s="1">
        <f t="shared" si="9"/>
        <v>125608794.1394427</v>
      </c>
      <c r="AY47" s="1">
        <f t="shared" si="12"/>
        <v>67589.467080599643</v>
      </c>
      <c r="AZ47" s="1">
        <f t="shared" si="13"/>
        <v>64024.141656594948</v>
      </c>
    </row>
    <row r="48" spans="1:66" x14ac:dyDescent="0.3">
      <c r="B48" s="1">
        <f t="shared" si="0"/>
        <v>2759</v>
      </c>
      <c r="C48" s="1">
        <v>35</v>
      </c>
      <c r="D48" s="1">
        <v>47239</v>
      </c>
      <c r="E48" s="1">
        <v>2588</v>
      </c>
      <c r="F48" s="1">
        <v>0</v>
      </c>
      <c r="G48" s="1">
        <v>163</v>
      </c>
      <c r="H48" s="1">
        <v>0</v>
      </c>
      <c r="I48" s="1">
        <v>8</v>
      </c>
      <c r="J48" s="1">
        <v>52.3</v>
      </c>
      <c r="K48" s="1">
        <v>1.32</v>
      </c>
      <c r="L48" s="1">
        <v>18.100000000000001</v>
      </c>
      <c r="M48" s="1">
        <v>2.0099999999999998</v>
      </c>
      <c r="N48" s="1">
        <v>843</v>
      </c>
      <c r="O48" s="1">
        <v>1906</v>
      </c>
      <c r="P48" s="1">
        <v>1855</v>
      </c>
      <c r="Q48" s="1">
        <v>49</v>
      </c>
      <c r="R48" s="1">
        <v>1</v>
      </c>
      <c r="S48" s="1">
        <v>1907</v>
      </c>
      <c r="T48" s="1">
        <v>192</v>
      </c>
      <c r="U48" s="1">
        <v>0</v>
      </c>
      <c r="V48" s="1">
        <f t="shared" si="14"/>
        <v>56</v>
      </c>
      <c r="W48" s="1">
        <f t="shared" si="15"/>
        <v>28</v>
      </c>
      <c r="X48" s="1">
        <f t="shared" si="15"/>
        <v>0</v>
      </c>
      <c r="Y48" s="1">
        <f t="shared" si="15"/>
        <v>2</v>
      </c>
      <c r="Z48" s="1">
        <f t="shared" si="16"/>
        <v>86</v>
      </c>
      <c r="AB48" s="13">
        <f t="shared" si="1"/>
        <v>2.8996013048205871E-3</v>
      </c>
      <c r="AC48" s="13">
        <f t="shared" si="2"/>
        <v>5.518E-2</v>
      </c>
      <c r="AD48" s="13">
        <f t="shared" si="3"/>
        <v>5.176E-2</v>
      </c>
      <c r="AE48" s="13">
        <f t="shared" si="4"/>
        <v>3.2599999999999999E-3</v>
      </c>
      <c r="AF48" s="13">
        <f t="shared" si="5"/>
        <v>1.6000000000000001E-4</v>
      </c>
      <c r="AG48" s="13">
        <f t="shared" si="6"/>
        <v>1.72E-3</v>
      </c>
      <c r="AQ48" s="11">
        <f t="shared" ref="AQ48:AR63" si="19">+AQ47+1</f>
        <v>39</v>
      </c>
      <c r="AR48" s="11">
        <f t="shared" si="19"/>
        <v>35</v>
      </c>
      <c r="AS48" s="1">
        <f t="shared" si="7"/>
        <v>69764.062729283352</v>
      </c>
      <c r="AT48" s="107">
        <f>+EvolOf!H37</f>
        <v>56188</v>
      </c>
      <c r="AU48" s="1">
        <f t="shared" si="8"/>
        <v>85195</v>
      </c>
      <c r="AV48" s="1">
        <f t="shared" si="10"/>
        <v>-15430.937270716648</v>
      </c>
      <c r="AW48" s="40">
        <f t="shared" si="11"/>
        <v>-0.18112491661149888</v>
      </c>
      <c r="AX48" s="1">
        <f t="shared" si="9"/>
        <v>238113825.05279213</v>
      </c>
      <c r="AY48" s="1">
        <f t="shared" si="12"/>
        <v>69764.062729283352</v>
      </c>
      <c r="AZ48" s="1">
        <f t="shared" si="13"/>
        <v>65440.157427830854</v>
      </c>
    </row>
    <row r="49" spans="2:52" x14ac:dyDescent="0.3">
      <c r="B49" s="1">
        <f t="shared" si="0"/>
        <v>2838</v>
      </c>
      <c r="C49" s="1">
        <v>36</v>
      </c>
      <c r="D49" s="1">
        <v>47160</v>
      </c>
      <c r="E49" s="1">
        <v>2634</v>
      </c>
      <c r="F49" s="1">
        <v>0</v>
      </c>
      <c r="G49" s="1">
        <v>195</v>
      </c>
      <c r="H49" s="1">
        <v>0</v>
      </c>
      <c r="I49" s="1">
        <v>9</v>
      </c>
      <c r="J49" s="1">
        <v>51.63</v>
      </c>
      <c r="K49" s="1">
        <v>1.31</v>
      </c>
      <c r="L49" s="1">
        <v>18.399999999999999</v>
      </c>
      <c r="M49" s="1">
        <v>2.0299999999999998</v>
      </c>
      <c r="N49" s="1">
        <v>883</v>
      </c>
      <c r="O49" s="1">
        <v>1945</v>
      </c>
      <c r="P49" s="1">
        <v>1894</v>
      </c>
      <c r="Q49" s="1">
        <v>49</v>
      </c>
      <c r="R49" s="1">
        <v>1</v>
      </c>
      <c r="S49" s="1">
        <v>2131</v>
      </c>
      <c r="T49" s="1">
        <v>216</v>
      </c>
      <c r="U49" s="1">
        <v>0</v>
      </c>
      <c r="V49" s="1">
        <f t="shared" si="14"/>
        <v>46</v>
      </c>
      <c r="W49" s="1">
        <f t="shared" si="15"/>
        <v>32</v>
      </c>
      <c r="X49" s="1">
        <f t="shared" si="15"/>
        <v>0</v>
      </c>
      <c r="Y49" s="1">
        <f t="shared" si="15"/>
        <v>1</v>
      </c>
      <c r="Z49" s="1">
        <f t="shared" si="16"/>
        <v>79</v>
      </c>
      <c r="AB49" s="13">
        <f t="shared" si="1"/>
        <v>3.1712473572938688E-3</v>
      </c>
      <c r="AC49" s="13">
        <f t="shared" si="2"/>
        <v>5.6759999999999998E-2</v>
      </c>
      <c r="AD49" s="13">
        <f t="shared" si="3"/>
        <v>5.2679999999999998E-2</v>
      </c>
      <c r="AE49" s="13">
        <f t="shared" si="4"/>
        <v>3.8999999999999998E-3</v>
      </c>
      <c r="AF49" s="13">
        <f t="shared" si="5"/>
        <v>1.8000000000000001E-4</v>
      </c>
      <c r="AG49" s="13">
        <f t="shared" si="6"/>
        <v>1.58E-3</v>
      </c>
      <c r="AQ49" s="11">
        <f t="shared" si="19"/>
        <v>40</v>
      </c>
      <c r="AR49" s="11">
        <f t="shared" si="19"/>
        <v>36</v>
      </c>
      <c r="AS49" s="1">
        <f t="shared" si="7"/>
        <v>71761.656406562586</v>
      </c>
      <c r="AT49" s="107">
        <f>+EvolOf!H38</f>
        <v>64059</v>
      </c>
      <c r="AU49" s="1">
        <f t="shared" si="8"/>
        <v>94417</v>
      </c>
      <c r="AV49" s="1">
        <f t="shared" si="10"/>
        <v>-22655.343593437414</v>
      </c>
      <c r="AW49" s="40">
        <f t="shared" si="11"/>
        <v>-0.23994983523557634</v>
      </c>
      <c r="AX49" s="1">
        <f t="shared" si="9"/>
        <v>513264593.33670568</v>
      </c>
      <c r="AY49" s="1">
        <f t="shared" si="12"/>
        <v>71761.656406562586</v>
      </c>
      <c r="AZ49" s="1">
        <f t="shared" si="13"/>
        <v>66603.313239917494</v>
      </c>
    </row>
    <row r="50" spans="2:52" x14ac:dyDescent="0.3">
      <c r="B50" s="1">
        <f t="shared" si="0"/>
        <v>2913</v>
      </c>
      <c r="C50" s="1">
        <v>37</v>
      </c>
      <c r="D50" s="1">
        <v>47085</v>
      </c>
      <c r="E50" s="1">
        <v>2674</v>
      </c>
      <c r="F50" s="1">
        <v>0</v>
      </c>
      <c r="G50" s="1">
        <v>228</v>
      </c>
      <c r="H50" s="1">
        <v>0</v>
      </c>
      <c r="I50" s="1">
        <v>11</v>
      </c>
      <c r="J50" s="1">
        <v>50.99</v>
      </c>
      <c r="K50" s="1">
        <v>1.29</v>
      </c>
      <c r="L50" s="1">
        <v>18.600000000000001</v>
      </c>
      <c r="M50" s="1">
        <v>2.0099999999999998</v>
      </c>
      <c r="N50" s="1">
        <v>921</v>
      </c>
      <c r="O50" s="1">
        <v>1983</v>
      </c>
      <c r="P50" s="1">
        <v>1932</v>
      </c>
      <c r="Q50" s="1">
        <v>49</v>
      </c>
      <c r="R50" s="1">
        <v>1</v>
      </c>
      <c r="S50" s="1">
        <v>2175</v>
      </c>
      <c r="T50" s="1">
        <v>222</v>
      </c>
      <c r="U50" s="1">
        <v>0</v>
      </c>
      <c r="V50" s="1">
        <f t="shared" si="14"/>
        <v>40</v>
      </c>
      <c r="W50" s="1">
        <f t="shared" si="15"/>
        <v>33</v>
      </c>
      <c r="X50" s="1">
        <f t="shared" si="15"/>
        <v>0</v>
      </c>
      <c r="Y50" s="1">
        <f t="shared" si="15"/>
        <v>2</v>
      </c>
      <c r="Z50" s="1">
        <f t="shared" si="16"/>
        <v>75</v>
      </c>
      <c r="AB50" s="13">
        <f t="shared" si="1"/>
        <v>3.7761757638173706E-3</v>
      </c>
      <c r="AC50" s="13">
        <f t="shared" si="2"/>
        <v>5.8259999999999999E-2</v>
      </c>
      <c r="AD50" s="13">
        <f t="shared" si="3"/>
        <v>5.348E-2</v>
      </c>
      <c r="AE50" s="13">
        <f t="shared" si="4"/>
        <v>4.5599999999999998E-3</v>
      </c>
      <c r="AF50" s="13">
        <f t="shared" si="5"/>
        <v>2.2000000000000001E-4</v>
      </c>
      <c r="AG50" s="13">
        <f t="shared" si="6"/>
        <v>1.5E-3</v>
      </c>
      <c r="AQ50" s="11">
        <f t="shared" si="19"/>
        <v>41</v>
      </c>
      <c r="AR50" s="11">
        <f t="shared" si="19"/>
        <v>37</v>
      </c>
      <c r="AS50" s="1">
        <f t="shared" si="7"/>
        <v>73658.106100182107</v>
      </c>
      <c r="AT50" s="107">
        <f>+EvolOf!H39</f>
        <v>72248</v>
      </c>
      <c r="AU50" s="1">
        <f t="shared" si="8"/>
        <v>102136</v>
      </c>
      <c r="AV50" s="1">
        <f t="shared" si="10"/>
        <v>-28477.893899817893</v>
      </c>
      <c r="AW50" s="40">
        <f t="shared" si="11"/>
        <v>-0.27882327386835093</v>
      </c>
      <c r="AX50" s="1">
        <f t="shared" si="9"/>
        <v>810990440.96928513</v>
      </c>
      <c r="AY50" s="1">
        <f t="shared" si="12"/>
        <v>73658.106100182107</v>
      </c>
      <c r="AZ50" s="1">
        <f t="shared" si="13"/>
        <v>67614.753076514564</v>
      </c>
    </row>
    <row r="51" spans="2:52" x14ac:dyDescent="0.3">
      <c r="B51" s="1">
        <f t="shared" si="0"/>
        <v>2990</v>
      </c>
      <c r="C51" s="1">
        <v>38</v>
      </c>
      <c r="D51" s="1">
        <v>47008</v>
      </c>
      <c r="E51" s="1">
        <v>2708</v>
      </c>
      <c r="F51" s="1">
        <v>0</v>
      </c>
      <c r="G51" s="1">
        <v>268</v>
      </c>
      <c r="H51" s="1">
        <v>0</v>
      </c>
      <c r="I51" s="1">
        <v>14</v>
      </c>
      <c r="J51" s="1">
        <v>50.39</v>
      </c>
      <c r="K51" s="1">
        <v>1.27</v>
      </c>
      <c r="L51" s="1">
        <v>19</v>
      </c>
      <c r="M51" s="1">
        <v>1.97</v>
      </c>
      <c r="N51" s="1">
        <v>959</v>
      </c>
      <c r="O51" s="1">
        <v>2021</v>
      </c>
      <c r="P51" s="1">
        <v>1970</v>
      </c>
      <c r="Q51" s="1">
        <v>49</v>
      </c>
      <c r="R51" s="1">
        <v>1</v>
      </c>
      <c r="S51" s="1">
        <v>2217</v>
      </c>
      <c r="T51" s="1">
        <v>227</v>
      </c>
      <c r="U51" s="1">
        <v>0</v>
      </c>
      <c r="V51" s="1">
        <f t="shared" si="14"/>
        <v>34</v>
      </c>
      <c r="W51" s="1">
        <f t="shared" si="15"/>
        <v>40</v>
      </c>
      <c r="X51" s="1">
        <f t="shared" si="15"/>
        <v>0</v>
      </c>
      <c r="Y51" s="1">
        <f t="shared" si="15"/>
        <v>3</v>
      </c>
      <c r="Z51" s="1">
        <f t="shared" si="16"/>
        <v>77</v>
      </c>
      <c r="AB51" s="13">
        <f t="shared" si="1"/>
        <v>4.6822742474916385E-3</v>
      </c>
      <c r="AC51" s="13">
        <f t="shared" si="2"/>
        <v>5.9799999999999999E-2</v>
      </c>
      <c r="AD51" s="13">
        <f t="shared" si="3"/>
        <v>5.416E-2</v>
      </c>
      <c r="AE51" s="13">
        <f t="shared" si="4"/>
        <v>5.3600000000000002E-3</v>
      </c>
      <c r="AF51" s="13">
        <f t="shared" si="5"/>
        <v>2.7999999999999998E-4</v>
      </c>
      <c r="AG51" s="13">
        <f t="shared" si="6"/>
        <v>1.5399999999999999E-3</v>
      </c>
      <c r="AQ51" s="11">
        <f t="shared" si="19"/>
        <v>42</v>
      </c>
      <c r="AR51" s="11">
        <f t="shared" si="19"/>
        <v>38</v>
      </c>
      <c r="AS51" s="1">
        <f t="shared" si="7"/>
        <v>75605.12778563147</v>
      </c>
      <c r="AT51" s="107">
        <f>+EvolOf!H40</f>
        <v>78797</v>
      </c>
      <c r="AU51" s="1">
        <f t="shared" si="8"/>
        <v>110238</v>
      </c>
      <c r="AV51" s="1">
        <f t="shared" si="10"/>
        <v>-34632.87221436853</v>
      </c>
      <c r="AW51" s="40">
        <f t="shared" si="11"/>
        <v>-0.3141645550025266</v>
      </c>
      <c r="AX51" s="1">
        <f t="shared" si="9"/>
        <v>1199435837.8167799</v>
      </c>
      <c r="AY51" s="1">
        <f t="shared" si="12"/>
        <v>75605.12778563147</v>
      </c>
      <c r="AZ51" s="1">
        <f t="shared" si="13"/>
        <v>68474.476937622079</v>
      </c>
    </row>
    <row r="52" spans="2:52" x14ac:dyDescent="0.3">
      <c r="B52" s="1">
        <f t="shared" si="0"/>
        <v>3065</v>
      </c>
      <c r="C52" s="1">
        <v>39</v>
      </c>
      <c r="D52" s="1">
        <v>46933</v>
      </c>
      <c r="E52" s="1">
        <v>2734</v>
      </c>
      <c r="F52" s="1">
        <v>0</v>
      </c>
      <c r="G52" s="1">
        <v>315</v>
      </c>
      <c r="H52" s="1">
        <v>0</v>
      </c>
      <c r="I52" s="1">
        <v>16</v>
      </c>
      <c r="J52" s="1">
        <v>49.82</v>
      </c>
      <c r="K52" s="1">
        <v>1.26</v>
      </c>
      <c r="L52" s="1">
        <v>19.3</v>
      </c>
      <c r="M52" s="1">
        <v>1.92</v>
      </c>
      <c r="N52" s="1">
        <v>997</v>
      </c>
      <c r="O52" s="1">
        <v>2059</v>
      </c>
      <c r="P52" s="1">
        <v>2007</v>
      </c>
      <c r="Q52" s="1">
        <v>49</v>
      </c>
      <c r="R52" s="1">
        <v>1</v>
      </c>
      <c r="S52" s="1">
        <v>2255</v>
      </c>
      <c r="T52" s="1">
        <v>231</v>
      </c>
      <c r="U52" s="1">
        <v>0</v>
      </c>
      <c r="V52" s="1">
        <f t="shared" si="14"/>
        <v>26</v>
      </c>
      <c r="W52" s="1">
        <f t="shared" si="15"/>
        <v>47</v>
      </c>
      <c r="X52" s="1">
        <f t="shared" si="15"/>
        <v>0</v>
      </c>
      <c r="Y52" s="1">
        <f t="shared" si="15"/>
        <v>2</v>
      </c>
      <c r="Z52" s="1">
        <f t="shared" si="16"/>
        <v>75</v>
      </c>
      <c r="AB52" s="13">
        <f t="shared" si="1"/>
        <v>5.2202283849918435E-3</v>
      </c>
      <c r="AC52" s="13">
        <f t="shared" si="2"/>
        <v>6.13E-2</v>
      </c>
      <c r="AD52" s="13">
        <f t="shared" si="3"/>
        <v>5.4679999999999999E-2</v>
      </c>
      <c r="AE52" s="13">
        <f t="shared" si="4"/>
        <v>6.3E-3</v>
      </c>
      <c r="AF52" s="13">
        <f t="shared" si="5"/>
        <v>3.2000000000000003E-4</v>
      </c>
      <c r="AG52" s="13">
        <f t="shared" si="6"/>
        <v>1.5E-3</v>
      </c>
      <c r="AQ52" s="11">
        <f t="shared" si="19"/>
        <v>43</v>
      </c>
      <c r="AR52" s="11">
        <f t="shared" si="19"/>
        <v>39</v>
      </c>
      <c r="AS52" s="1">
        <f t="shared" si="7"/>
        <v>77501.577479250991</v>
      </c>
      <c r="AT52" s="107">
        <f>+EvolOf!H41</f>
        <v>85195</v>
      </c>
      <c r="AU52" s="1">
        <f t="shared" si="8"/>
        <v>117710</v>
      </c>
      <c r="AV52" s="1">
        <f t="shared" si="10"/>
        <v>-40208.422520749009</v>
      </c>
      <c r="AW52" s="40">
        <f t="shared" si="11"/>
        <v>-0.34158884139621959</v>
      </c>
      <c r="AX52" s="1">
        <f t="shared" si="9"/>
        <v>1616717241.6070762</v>
      </c>
      <c r="AY52" s="1">
        <f t="shared" si="12"/>
        <v>77501.577479250991</v>
      </c>
      <c r="AZ52" s="1">
        <f t="shared" si="13"/>
        <v>69131.912831410184</v>
      </c>
    </row>
    <row r="53" spans="2:52" x14ac:dyDescent="0.3">
      <c r="B53" s="1">
        <f t="shared" si="0"/>
        <v>3138</v>
      </c>
      <c r="C53" s="1">
        <v>40</v>
      </c>
      <c r="D53" s="1">
        <v>46861</v>
      </c>
      <c r="E53" s="1">
        <v>2757</v>
      </c>
      <c r="F53" s="1">
        <v>0</v>
      </c>
      <c r="G53" s="1">
        <v>362</v>
      </c>
      <c r="H53" s="1">
        <v>0</v>
      </c>
      <c r="I53" s="1">
        <v>19</v>
      </c>
      <c r="J53" s="1">
        <v>49.28</v>
      </c>
      <c r="K53" s="1">
        <v>1.25</v>
      </c>
      <c r="L53" s="1">
        <v>19.600000000000001</v>
      </c>
      <c r="M53" s="1">
        <v>1.87</v>
      </c>
      <c r="N53" s="1">
        <v>1034</v>
      </c>
      <c r="O53" s="1">
        <v>2094</v>
      </c>
      <c r="P53" s="1">
        <v>2042</v>
      </c>
      <c r="Q53" s="1">
        <v>50</v>
      </c>
      <c r="R53" s="1">
        <v>1</v>
      </c>
      <c r="S53" s="1">
        <v>2293</v>
      </c>
      <c r="T53" s="1">
        <v>235</v>
      </c>
      <c r="U53" s="1">
        <v>0</v>
      </c>
      <c r="V53" s="1">
        <f t="shared" si="14"/>
        <v>23</v>
      </c>
      <c r="W53" s="1">
        <f t="shared" si="15"/>
        <v>47</v>
      </c>
      <c r="X53" s="1">
        <f t="shared" si="15"/>
        <v>0</v>
      </c>
      <c r="Y53" s="1">
        <f t="shared" si="15"/>
        <v>3</v>
      </c>
      <c r="Z53" s="1">
        <f t="shared" si="16"/>
        <v>73</v>
      </c>
      <c r="AB53" s="13">
        <f t="shared" si="1"/>
        <v>6.0548119821542384E-3</v>
      </c>
      <c r="AC53" s="13">
        <f t="shared" si="2"/>
        <v>6.2759999999999996E-2</v>
      </c>
      <c r="AD53" s="13">
        <f t="shared" si="3"/>
        <v>5.5140000000000002E-2</v>
      </c>
      <c r="AE53" s="13">
        <f t="shared" si="4"/>
        <v>7.2399999999999999E-3</v>
      </c>
      <c r="AF53" s="13">
        <f t="shared" si="5"/>
        <v>3.8000000000000002E-4</v>
      </c>
      <c r="AG53" s="13">
        <f t="shared" si="6"/>
        <v>1.4599999999999999E-3</v>
      </c>
      <c r="AQ53" s="11">
        <f t="shared" si="19"/>
        <v>44</v>
      </c>
      <c r="AR53" s="11">
        <f t="shared" si="19"/>
        <v>40</v>
      </c>
      <c r="AS53" s="1">
        <f t="shared" si="7"/>
        <v>79347.455181040656</v>
      </c>
      <c r="AT53" s="107">
        <f>+EvolOf!H42</f>
        <v>94417</v>
      </c>
      <c r="AU53" s="1">
        <f t="shared" si="8"/>
        <v>124736</v>
      </c>
      <c r="AV53" s="1">
        <f t="shared" si="10"/>
        <v>-45388.544818959344</v>
      </c>
      <c r="AW53" s="40">
        <f t="shared" si="11"/>
        <v>-0.36387686649370943</v>
      </c>
      <c r="AX53" s="1">
        <f t="shared" si="9"/>
        <v>2060120000.7826812</v>
      </c>
      <c r="AY53" s="1">
        <f t="shared" si="12"/>
        <v>79347.455181040656</v>
      </c>
      <c r="AZ53" s="1">
        <f t="shared" si="13"/>
        <v>69713.490737453496</v>
      </c>
    </row>
    <row r="54" spans="2:52" x14ac:dyDescent="0.3">
      <c r="B54" s="1">
        <f t="shared" si="0"/>
        <v>3211</v>
      </c>
      <c r="C54" s="1">
        <v>41</v>
      </c>
      <c r="D54" s="1">
        <v>46787</v>
      </c>
      <c r="E54" s="1">
        <v>2767</v>
      </c>
      <c r="F54" s="1">
        <v>0</v>
      </c>
      <c r="G54" s="1">
        <v>421</v>
      </c>
      <c r="H54" s="1">
        <v>0</v>
      </c>
      <c r="I54" s="1">
        <v>23</v>
      </c>
      <c r="J54" s="1">
        <v>48.76</v>
      </c>
      <c r="K54" s="1">
        <v>1.24</v>
      </c>
      <c r="L54" s="1">
        <v>20</v>
      </c>
      <c r="M54" s="1">
        <v>1.83</v>
      </c>
      <c r="N54" s="1">
        <v>1069</v>
      </c>
      <c r="O54" s="1">
        <v>2133</v>
      </c>
      <c r="P54" s="1">
        <v>2080</v>
      </c>
      <c r="Q54" s="1">
        <v>51</v>
      </c>
      <c r="R54" s="1">
        <v>1</v>
      </c>
      <c r="S54" s="1">
        <v>2315</v>
      </c>
      <c r="T54" s="1">
        <v>236</v>
      </c>
      <c r="U54" s="1">
        <v>0</v>
      </c>
      <c r="V54" s="1">
        <f t="shared" si="14"/>
        <v>10</v>
      </c>
      <c r="W54" s="1">
        <f t="shared" si="15"/>
        <v>59</v>
      </c>
      <c r="X54" s="1">
        <f t="shared" si="15"/>
        <v>0</v>
      </c>
      <c r="Y54" s="1">
        <f t="shared" si="15"/>
        <v>4</v>
      </c>
      <c r="Z54" s="1">
        <f t="shared" si="16"/>
        <v>73</v>
      </c>
      <c r="AB54" s="13">
        <f t="shared" si="1"/>
        <v>7.1628776082217375E-3</v>
      </c>
      <c r="AC54" s="13">
        <f t="shared" si="2"/>
        <v>6.4219999999999999E-2</v>
      </c>
      <c r="AD54" s="13">
        <f t="shared" si="3"/>
        <v>5.534E-2</v>
      </c>
      <c r="AE54" s="13">
        <f t="shared" si="4"/>
        <v>8.4200000000000004E-3</v>
      </c>
      <c r="AF54" s="13">
        <f t="shared" si="5"/>
        <v>4.6000000000000001E-4</v>
      </c>
      <c r="AG54" s="13">
        <f t="shared" si="6"/>
        <v>1.4599999999999999E-3</v>
      </c>
      <c r="AQ54" s="11">
        <f t="shared" si="19"/>
        <v>45</v>
      </c>
      <c r="AR54" s="11">
        <f t="shared" si="19"/>
        <v>41</v>
      </c>
      <c r="AS54" s="1">
        <f t="shared" si="7"/>
        <v>81193.33288283032</v>
      </c>
      <c r="AT54" s="107">
        <f>+EvolOf!H43</f>
        <v>102136</v>
      </c>
      <c r="AU54" s="1">
        <f t="shared" si="8"/>
        <v>130759</v>
      </c>
      <c r="AV54" s="1">
        <f t="shared" si="10"/>
        <v>-49565.66711716968</v>
      </c>
      <c r="AW54" s="40">
        <f t="shared" si="11"/>
        <v>-0.37906122803913822</v>
      </c>
      <c r="AX54" s="1">
        <f t="shared" si="9"/>
        <v>2456755356.7700758</v>
      </c>
      <c r="AY54" s="1">
        <f t="shared" si="12"/>
        <v>81193.33288283032</v>
      </c>
      <c r="AZ54" s="1">
        <f t="shared" si="13"/>
        <v>69966.350696602778</v>
      </c>
    </row>
    <row r="55" spans="2:52" x14ac:dyDescent="0.3">
      <c r="B55" s="1">
        <f t="shared" si="0"/>
        <v>3284</v>
      </c>
      <c r="C55" s="1">
        <v>42</v>
      </c>
      <c r="D55" s="1">
        <v>46714</v>
      </c>
      <c r="E55" s="1">
        <v>2772</v>
      </c>
      <c r="F55" s="1">
        <v>0</v>
      </c>
      <c r="G55" s="1">
        <v>485</v>
      </c>
      <c r="H55" s="1">
        <v>0</v>
      </c>
      <c r="I55" s="1">
        <v>27</v>
      </c>
      <c r="J55" s="1">
        <v>48.27</v>
      </c>
      <c r="K55" s="1">
        <v>1.23</v>
      </c>
      <c r="L55" s="1">
        <v>20.3</v>
      </c>
      <c r="M55" s="1">
        <v>1.76</v>
      </c>
      <c r="N55" s="1">
        <v>1104</v>
      </c>
      <c r="O55" s="1">
        <v>2170</v>
      </c>
      <c r="P55" s="1">
        <v>2117</v>
      </c>
      <c r="Q55" s="1">
        <v>51</v>
      </c>
      <c r="R55" s="1">
        <v>1</v>
      </c>
      <c r="S55" s="1">
        <v>2326</v>
      </c>
      <c r="T55" s="1">
        <v>236</v>
      </c>
      <c r="U55" s="1">
        <v>0</v>
      </c>
      <c r="V55" s="1">
        <f t="shared" si="14"/>
        <v>5</v>
      </c>
      <c r="W55" s="1">
        <f t="shared" si="15"/>
        <v>64</v>
      </c>
      <c r="X55" s="1">
        <f t="shared" si="15"/>
        <v>0</v>
      </c>
      <c r="Y55" s="1">
        <f t="shared" si="15"/>
        <v>4</v>
      </c>
      <c r="Z55" s="1">
        <f t="shared" si="16"/>
        <v>73</v>
      </c>
      <c r="AB55" s="13">
        <f t="shared" si="1"/>
        <v>8.2216808769792933E-3</v>
      </c>
      <c r="AC55" s="13">
        <f t="shared" si="2"/>
        <v>6.5680000000000002E-2</v>
      </c>
      <c r="AD55" s="13">
        <f t="shared" si="3"/>
        <v>5.5440000000000003E-2</v>
      </c>
      <c r="AE55" s="13">
        <f t="shared" si="4"/>
        <v>9.7000000000000003E-3</v>
      </c>
      <c r="AF55" s="13">
        <f t="shared" si="5"/>
        <v>5.4000000000000001E-4</v>
      </c>
      <c r="AG55" s="13">
        <f t="shared" si="6"/>
        <v>1.4599999999999999E-3</v>
      </c>
      <c r="AQ55" s="11">
        <f t="shared" si="19"/>
        <v>46</v>
      </c>
      <c r="AR55" s="11">
        <f t="shared" si="19"/>
        <v>42</v>
      </c>
      <c r="AS55" s="1">
        <f t="shared" si="7"/>
        <v>83039.210584619985</v>
      </c>
      <c r="AT55" s="107">
        <f>+EvolOf!H44</f>
        <v>110238</v>
      </c>
      <c r="AU55" s="1">
        <f t="shared" si="8"/>
        <v>135032</v>
      </c>
      <c r="AV55" s="1">
        <f t="shared" si="10"/>
        <v>-51992.789415380015</v>
      </c>
      <c r="AW55" s="40">
        <f t="shared" si="11"/>
        <v>-0.38504050458691286</v>
      </c>
      <c r="AX55" s="1">
        <f t="shared" si="9"/>
        <v>2703250151.1920524</v>
      </c>
      <c r="AY55" s="1">
        <f t="shared" si="12"/>
        <v>83039.210584619985</v>
      </c>
      <c r="AZ55" s="1">
        <f t="shared" si="13"/>
        <v>70092.780676177412</v>
      </c>
    </row>
    <row r="56" spans="2:52" x14ac:dyDescent="0.3">
      <c r="B56" s="1">
        <f t="shared" si="0"/>
        <v>3359</v>
      </c>
      <c r="C56" s="1">
        <v>43</v>
      </c>
      <c r="D56" s="1">
        <v>46639</v>
      </c>
      <c r="E56" s="1">
        <v>2775</v>
      </c>
      <c r="F56" s="1">
        <v>0</v>
      </c>
      <c r="G56" s="1">
        <v>553</v>
      </c>
      <c r="H56" s="1">
        <v>0</v>
      </c>
      <c r="I56" s="1">
        <v>31</v>
      </c>
      <c r="J56" s="1">
        <v>47.81</v>
      </c>
      <c r="K56" s="1">
        <v>1.22</v>
      </c>
      <c r="L56" s="1">
        <v>20.6</v>
      </c>
      <c r="M56" s="1">
        <v>1.73</v>
      </c>
      <c r="N56" s="1">
        <v>1143</v>
      </c>
      <c r="O56" s="1">
        <v>2206</v>
      </c>
      <c r="P56" s="1">
        <v>2152</v>
      </c>
      <c r="Q56" s="1">
        <v>52</v>
      </c>
      <c r="R56" s="1">
        <v>1</v>
      </c>
      <c r="S56" s="1">
        <v>2329</v>
      </c>
      <c r="T56" s="1">
        <v>238</v>
      </c>
      <c r="U56" s="1">
        <v>0</v>
      </c>
      <c r="V56" s="1">
        <f t="shared" si="14"/>
        <v>3</v>
      </c>
      <c r="W56" s="1">
        <f t="shared" si="15"/>
        <v>68</v>
      </c>
      <c r="X56" s="1">
        <f t="shared" si="15"/>
        <v>0</v>
      </c>
      <c r="Y56" s="1">
        <f t="shared" si="15"/>
        <v>4</v>
      </c>
      <c r="Z56" s="1">
        <f t="shared" si="16"/>
        <v>75</v>
      </c>
      <c r="AB56" s="13">
        <f t="shared" si="1"/>
        <v>9.2289371836856201E-3</v>
      </c>
      <c r="AC56" s="13">
        <f t="shared" si="2"/>
        <v>6.7180000000000004E-2</v>
      </c>
      <c r="AD56" s="13">
        <f t="shared" si="3"/>
        <v>5.5500000000000001E-2</v>
      </c>
      <c r="AE56" s="13">
        <f t="shared" si="4"/>
        <v>1.106E-2</v>
      </c>
      <c r="AF56" s="13">
        <f t="shared" si="5"/>
        <v>6.2E-4</v>
      </c>
      <c r="AG56" s="13">
        <f t="shared" si="6"/>
        <v>1.5E-3</v>
      </c>
      <c r="AQ56" s="11">
        <f t="shared" si="19"/>
        <v>47</v>
      </c>
      <c r="AR56" s="11">
        <f t="shared" si="19"/>
        <v>43</v>
      </c>
      <c r="AS56" s="1">
        <f t="shared" si="7"/>
        <v>84935.660278239506</v>
      </c>
      <c r="AT56" s="107">
        <f>+EvolOf!H45</f>
        <v>117710</v>
      </c>
      <c r="AU56" s="1">
        <f t="shared" si="8"/>
        <v>140510</v>
      </c>
      <c r="AV56" s="1">
        <f t="shared" si="10"/>
        <v>-55574.339721760494</v>
      </c>
      <c r="AW56" s="40">
        <f t="shared" si="11"/>
        <v>-0.39551875113344592</v>
      </c>
      <c r="AX56" s="1">
        <f t="shared" si="9"/>
        <v>3088507235.5096464</v>
      </c>
      <c r="AY56" s="1">
        <f t="shared" si="12"/>
        <v>84935.660278239506</v>
      </c>
      <c r="AZ56" s="1">
        <f t="shared" si="13"/>
        <v>70168.638663922189</v>
      </c>
    </row>
    <row r="57" spans="2:52" x14ac:dyDescent="0.3">
      <c r="B57" s="1">
        <f t="shared" si="0"/>
        <v>3427</v>
      </c>
      <c r="C57" s="1">
        <v>44</v>
      </c>
      <c r="D57" s="1">
        <v>46571</v>
      </c>
      <c r="E57" s="1">
        <v>2766</v>
      </c>
      <c r="F57" s="1">
        <v>0</v>
      </c>
      <c r="G57" s="1">
        <v>626</v>
      </c>
      <c r="H57" s="1">
        <v>0</v>
      </c>
      <c r="I57" s="1">
        <v>35</v>
      </c>
      <c r="J57" s="1">
        <v>47.36</v>
      </c>
      <c r="K57" s="1">
        <v>1.21</v>
      </c>
      <c r="L57" s="1">
        <v>20.8</v>
      </c>
      <c r="M57" s="1">
        <v>1.69</v>
      </c>
      <c r="N57" s="1">
        <v>1177</v>
      </c>
      <c r="O57" s="1">
        <v>2240</v>
      </c>
      <c r="P57" s="1">
        <v>2185</v>
      </c>
      <c r="Q57" s="1">
        <v>53</v>
      </c>
      <c r="R57" s="1">
        <v>1</v>
      </c>
      <c r="S57" s="1">
        <v>2329</v>
      </c>
      <c r="T57" s="1">
        <v>238</v>
      </c>
      <c r="U57" s="1">
        <v>0</v>
      </c>
      <c r="V57" s="1">
        <f t="shared" si="14"/>
        <v>-9</v>
      </c>
      <c r="W57" s="1">
        <f t="shared" si="15"/>
        <v>73</v>
      </c>
      <c r="X57" s="1">
        <f t="shared" si="15"/>
        <v>0</v>
      </c>
      <c r="Y57" s="1">
        <f t="shared" si="15"/>
        <v>4</v>
      </c>
      <c r="Z57" s="1">
        <f t="shared" si="16"/>
        <v>68</v>
      </c>
      <c r="AB57" s="13">
        <f t="shared" si="1"/>
        <v>1.0213014298220018E-2</v>
      </c>
      <c r="AC57" s="13">
        <f t="shared" si="2"/>
        <v>6.8540000000000004E-2</v>
      </c>
      <c r="AD57" s="13">
        <f t="shared" si="3"/>
        <v>5.5320000000000001E-2</v>
      </c>
      <c r="AE57" s="13">
        <f t="shared" si="4"/>
        <v>1.252E-2</v>
      </c>
      <c r="AF57" s="13">
        <f t="shared" si="5"/>
        <v>6.9999999999999999E-4</v>
      </c>
      <c r="AG57" s="13">
        <f t="shared" si="6"/>
        <v>1.3600000000000001E-3</v>
      </c>
      <c r="AQ57" s="11">
        <f t="shared" si="19"/>
        <v>48</v>
      </c>
      <c r="AR57" s="11">
        <f t="shared" si="19"/>
        <v>44</v>
      </c>
      <c r="AS57" s="1">
        <f t="shared" si="7"/>
        <v>0</v>
      </c>
      <c r="AT57" s="107">
        <f>+EvolOf!H46</f>
        <v>124736</v>
      </c>
      <c r="AU57" s="1">
        <f t="shared" si="8"/>
        <v>0</v>
      </c>
      <c r="AV57" s="1">
        <f t="shared" si="10"/>
        <v>0</v>
      </c>
      <c r="AW57" s="40">
        <f t="shared" si="11"/>
        <v>0</v>
      </c>
      <c r="AX57" s="1">
        <f t="shared" si="9"/>
        <v>0</v>
      </c>
      <c r="AY57" s="1">
        <f t="shared" si="12"/>
        <v>86655.108000454537</v>
      </c>
      <c r="AZ57" s="1">
        <f t="shared" si="13"/>
        <v>69941.064700687843</v>
      </c>
    </row>
    <row r="58" spans="2:52" x14ac:dyDescent="0.3">
      <c r="B58" s="1">
        <f t="shared" si="0"/>
        <v>3485</v>
      </c>
      <c r="C58" s="1">
        <v>45</v>
      </c>
      <c r="D58" s="1">
        <v>46513</v>
      </c>
      <c r="E58" s="1">
        <v>2743</v>
      </c>
      <c r="F58" s="1">
        <v>0</v>
      </c>
      <c r="G58" s="1">
        <v>702</v>
      </c>
      <c r="H58" s="1">
        <v>0</v>
      </c>
      <c r="I58" s="1">
        <v>40</v>
      </c>
      <c r="J58" s="1">
        <v>46.94</v>
      </c>
      <c r="K58" s="1">
        <v>1.2</v>
      </c>
      <c r="L58" s="1">
        <v>21</v>
      </c>
      <c r="M58" s="1">
        <v>1.68</v>
      </c>
      <c r="N58" s="1">
        <v>1211</v>
      </c>
      <c r="O58" s="1">
        <v>2265</v>
      </c>
      <c r="P58" s="1">
        <v>2207</v>
      </c>
      <c r="Q58" s="1">
        <v>55</v>
      </c>
      <c r="R58" s="1">
        <v>1</v>
      </c>
      <c r="S58" s="1">
        <v>2323</v>
      </c>
      <c r="T58" s="1">
        <v>236</v>
      </c>
      <c r="U58" s="1">
        <v>0</v>
      </c>
      <c r="V58" s="1">
        <f t="shared" si="14"/>
        <v>-23</v>
      </c>
      <c r="W58" s="1">
        <f t="shared" si="15"/>
        <v>76</v>
      </c>
      <c r="X58" s="1">
        <f t="shared" si="15"/>
        <v>0</v>
      </c>
      <c r="Y58" s="1">
        <f t="shared" si="15"/>
        <v>5</v>
      </c>
      <c r="Z58" s="1">
        <f t="shared" si="16"/>
        <v>58</v>
      </c>
      <c r="AB58" s="13">
        <f t="shared" si="1"/>
        <v>1.1477761836441894E-2</v>
      </c>
      <c r="AC58" s="13">
        <f t="shared" si="2"/>
        <v>6.9699999999999998E-2</v>
      </c>
      <c r="AD58" s="13">
        <f t="shared" si="3"/>
        <v>5.4859999999999999E-2</v>
      </c>
      <c r="AE58" s="13">
        <f t="shared" si="4"/>
        <v>1.404E-2</v>
      </c>
      <c r="AF58" s="13">
        <f t="shared" si="5"/>
        <v>8.0000000000000004E-4</v>
      </c>
      <c r="AG58" s="13">
        <f t="shared" si="6"/>
        <v>1.16E-3</v>
      </c>
      <c r="AQ58" s="11">
        <f t="shared" si="19"/>
        <v>49</v>
      </c>
      <c r="AR58" s="11">
        <f t="shared" si="19"/>
        <v>45</v>
      </c>
      <c r="AS58" s="1">
        <f t="shared" si="7"/>
        <v>0</v>
      </c>
      <c r="AT58" s="107">
        <f>+EvolOf!H47</f>
        <v>130759</v>
      </c>
      <c r="AU58" s="1">
        <f t="shared" si="8"/>
        <v>0</v>
      </c>
      <c r="AV58" s="1">
        <f t="shared" si="10"/>
        <v>0</v>
      </c>
      <c r="AW58" s="40">
        <f t="shared" si="11"/>
        <v>0</v>
      </c>
      <c r="AX58" s="1">
        <f t="shared" si="9"/>
        <v>0</v>
      </c>
      <c r="AY58" s="1">
        <f t="shared" si="12"/>
        <v>88121.6957635203</v>
      </c>
      <c r="AZ58" s="1">
        <f t="shared" si="13"/>
        <v>69359.48679464453</v>
      </c>
    </row>
    <row r="59" spans="2:52" x14ac:dyDescent="0.3">
      <c r="B59" s="1">
        <f t="shared" si="0"/>
        <v>3750</v>
      </c>
      <c r="C59" s="1">
        <v>46</v>
      </c>
      <c r="D59" s="1">
        <v>46247</v>
      </c>
      <c r="E59" s="1">
        <v>2923</v>
      </c>
      <c r="F59" s="1">
        <v>0</v>
      </c>
      <c r="G59" s="1">
        <v>782</v>
      </c>
      <c r="H59" s="1">
        <v>0</v>
      </c>
      <c r="I59" s="1">
        <v>45</v>
      </c>
      <c r="J59" s="1">
        <v>47.14</v>
      </c>
      <c r="K59" s="1">
        <v>1.23</v>
      </c>
      <c r="L59" s="1">
        <v>21.3</v>
      </c>
      <c r="M59" s="1">
        <v>1.65</v>
      </c>
      <c r="N59" s="1">
        <v>1279</v>
      </c>
      <c r="O59" s="1">
        <v>2462</v>
      </c>
      <c r="P59" s="1">
        <v>2405</v>
      </c>
      <c r="Q59" s="1">
        <v>55</v>
      </c>
      <c r="R59" s="1">
        <v>1</v>
      </c>
      <c r="S59" s="1">
        <v>2310</v>
      </c>
      <c r="T59" s="1">
        <v>235</v>
      </c>
      <c r="U59" s="1">
        <v>0</v>
      </c>
      <c r="V59" s="1">
        <f t="shared" si="14"/>
        <v>180</v>
      </c>
      <c r="W59" s="1">
        <f t="shared" si="15"/>
        <v>80</v>
      </c>
      <c r="X59" s="1">
        <f t="shared" si="15"/>
        <v>0</v>
      </c>
      <c r="Y59" s="1">
        <f t="shared" si="15"/>
        <v>5</v>
      </c>
      <c r="Z59" s="1">
        <f t="shared" si="16"/>
        <v>265</v>
      </c>
      <c r="AB59" s="13">
        <f t="shared" si="1"/>
        <v>1.2E-2</v>
      </c>
      <c r="AC59" s="13">
        <f t="shared" si="2"/>
        <v>7.4999999999999997E-2</v>
      </c>
      <c r="AD59" s="13">
        <f t="shared" si="3"/>
        <v>5.8459999999999998E-2</v>
      </c>
      <c r="AE59" s="13">
        <f t="shared" si="4"/>
        <v>1.5640000000000001E-2</v>
      </c>
      <c r="AF59" s="13">
        <f t="shared" si="5"/>
        <v>8.9999999999999998E-4</v>
      </c>
      <c r="AG59" s="13">
        <f t="shared" si="6"/>
        <v>5.3E-3</v>
      </c>
      <c r="AQ59" s="11">
        <f t="shared" si="19"/>
        <v>50</v>
      </c>
      <c r="AR59" s="11">
        <f t="shared" si="19"/>
        <v>46</v>
      </c>
      <c r="AS59" s="1">
        <f t="shared" si="7"/>
        <v>0</v>
      </c>
      <c r="AT59" s="107">
        <f>+EvolOf!H48</f>
        <v>135032</v>
      </c>
      <c r="AU59" s="1">
        <f t="shared" si="8"/>
        <v>0</v>
      </c>
      <c r="AV59" s="1">
        <f t="shared" si="10"/>
        <v>0</v>
      </c>
      <c r="AW59" s="40">
        <f t="shared" si="11"/>
        <v>0</v>
      </c>
      <c r="AX59" s="1">
        <f t="shared" si="9"/>
        <v>0</v>
      </c>
      <c r="AY59" s="1">
        <f t="shared" si="12"/>
        <v>94822.484680975933</v>
      </c>
      <c r="AZ59" s="1">
        <f t="shared" si="13"/>
        <v>73910.966059331375</v>
      </c>
    </row>
    <row r="60" spans="2:52" x14ac:dyDescent="0.3">
      <c r="B60" s="1">
        <f t="shared" si="0"/>
        <v>3956</v>
      </c>
      <c r="C60" s="1">
        <v>47</v>
      </c>
      <c r="D60" s="1">
        <v>46042</v>
      </c>
      <c r="E60" s="1">
        <v>3037</v>
      </c>
      <c r="F60" s="1">
        <v>0</v>
      </c>
      <c r="G60" s="1">
        <v>868</v>
      </c>
      <c r="H60" s="1">
        <v>0</v>
      </c>
      <c r="I60" s="1">
        <v>51</v>
      </c>
      <c r="J60" s="1">
        <v>47.34</v>
      </c>
      <c r="K60" s="1">
        <v>1.26</v>
      </c>
      <c r="L60" s="1">
        <v>21.5</v>
      </c>
      <c r="M60" s="1">
        <v>1.65</v>
      </c>
      <c r="N60" s="1">
        <v>1349</v>
      </c>
      <c r="O60" s="1">
        <v>2598</v>
      </c>
      <c r="P60" s="1">
        <v>2541</v>
      </c>
      <c r="Q60" s="1">
        <v>55</v>
      </c>
      <c r="R60" s="1">
        <v>1</v>
      </c>
      <c r="S60" s="1">
        <v>2292</v>
      </c>
      <c r="T60" s="1">
        <v>233</v>
      </c>
      <c r="U60" s="1">
        <v>0</v>
      </c>
      <c r="V60" s="1">
        <f t="shared" si="14"/>
        <v>114</v>
      </c>
      <c r="W60" s="1">
        <f t="shared" si="15"/>
        <v>86</v>
      </c>
      <c r="X60" s="1">
        <f t="shared" si="15"/>
        <v>0</v>
      </c>
      <c r="Y60" s="1">
        <f t="shared" si="15"/>
        <v>6</v>
      </c>
      <c r="Z60" s="1">
        <f t="shared" si="16"/>
        <v>206</v>
      </c>
      <c r="AB60" s="13">
        <f t="shared" si="1"/>
        <v>1.289180990899899E-2</v>
      </c>
      <c r="AC60" s="13">
        <f t="shared" si="2"/>
        <v>7.9119999999999996E-2</v>
      </c>
      <c r="AD60" s="13">
        <f t="shared" si="3"/>
        <v>6.0740000000000002E-2</v>
      </c>
      <c r="AE60" s="13">
        <f t="shared" si="4"/>
        <v>1.736E-2</v>
      </c>
      <c r="AF60" s="13">
        <f t="shared" si="5"/>
        <v>1.0200000000000001E-3</v>
      </c>
      <c r="AG60" s="13">
        <f t="shared" si="6"/>
        <v>4.1200000000000004E-3</v>
      </c>
      <c r="AQ60" s="11">
        <f t="shared" si="19"/>
        <v>51</v>
      </c>
      <c r="AR60" s="11">
        <f t="shared" si="19"/>
        <v>47</v>
      </c>
      <c r="AS60" s="1">
        <f t="shared" si="7"/>
        <v>0</v>
      </c>
      <c r="AT60" s="107">
        <f>+EvolOf!H49</f>
        <v>140510</v>
      </c>
      <c r="AU60" s="1">
        <f t="shared" si="8"/>
        <v>0</v>
      </c>
      <c r="AV60" s="1">
        <f t="shared" si="10"/>
        <v>0</v>
      </c>
      <c r="AW60" s="40">
        <f t="shared" si="11"/>
        <v>0</v>
      </c>
      <c r="AX60" s="1">
        <f t="shared" si="9"/>
        <v>0</v>
      </c>
      <c r="AY60" s="1">
        <f t="shared" si="12"/>
        <v>100031.39983945087</v>
      </c>
      <c r="AZ60" s="1">
        <f t="shared" si="13"/>
        <v>76793.569593633045</v>
      </c>
    </row>
    <row r="61" spans="2:52" x14ac:dyDescent="0.3">
      <c r="B61" s="1">
        <f t="shared" si="0"/>
        <v>4129</v>
      </c>
      <c r="C61" s="1">
        <v>48</v>
      </c>
      <c r="D61" s="1">
        <v>45869</v>
      </c>
      <c r="E61" s="1">
        <v>3108</v>
      </c>
      <c r="F61" s="1">
        <v>0</v>
      </c>
      <c r="G61" s="1">
        <v>962</v>
      </c>
      <c r="H61" s="1">
        <v>0</v>
      </c>
      <c r="I61" s="1">
        <v>59</v>
      </c>
      <c r="J61" s="1">
        <v>47.52</v>
      </c>
      <c r="K61" s="1">
        <v>1.28</v>
      </c>
      <c r="L61" s="1">
        <v>21.7</v>
      </c>
      <c r="M61" s="1">
        <v>1.62</v>
      </c>
      <c r="N61" s="1">
        <v>1413</v>
      </c>
      <c r="O61" s="1">
        <v>2707</v>
      </c>
      <c r="P61" s="1">
        <v>2649</v>
      </c>
      <c r="Q61" s="1">
        <v>55</v>
      </c>
      <c r="R61" s="1">
        <v>1</v>
      </c>
      <c r="S61" s="1">
        <v>2263</v>
      </c>
      <c r="T61" s="1">
        <v>231</v>
      </c>
      <c r="U61" s="1">
        <v>0</v>
      </c>
      <c r="V61" s="1">
        <f t="shared" si="14"/>
        <v>71</v>
      </c>
      <c r="W61" s="1">
        <f t="shared" si="15"/>
        <v>94</v>
      </c>
      <c r="X61" s="1">
        <f t="shared" si="15"/>
        <v>0</v>
      </c>
      <c r="Y61" s="1">
        <f t="shared" si="15"/>
        <v>8</v>
      </c>
      <c r="Z61" s="1">
        <f t="shared" si="16"/>
        <v>173</v>
      </c>
      <c r="AB61" s="13">
        <f t="shared" si="1"/>
        <v>1.4289174134172923E-2</v>
      </c>
      <c r="AC61" s="13">
        <f t="shared" si="2"/>
        <v>8.2580000000000001E-2</v>
      </c>
      <c r="AD61" s="13">
        <f t="shared" si="3"/>
        <v>6.216E-2</v>
      </c>
      <c r="AE61" s="13">
        <f t="shared" si="4"/>
        <v>1.924E-2</v>
      </c>
      <c r="AF61" s="13">
        <f t="shared" si="5"/>
        <v>1.1800000000000001E-3</v>
      </c>
      <c r="AG61" s="13">
        <f t="shared" si="6"/>
        <v>3.46E-3</v>
      </c>
      <c r="AQ61" s="11">
        <f t="shared" si="19"/>
        <v>52</v>
      </c>
      <c r="AR61" s="11">
        <f t="shared" si="19"/>
        <v>48</v>
      </c>
      <c r="AS61" s="1">
        <f t="shared" si="7"/>
        <v>0</v>
      </c>
      <c r="AT61" s="107">
        <f>+EvolOf!H50</f>
        <v>0</v>
      </c>
      <c r="AU61" s="1">
        <f t="shared" si="8"/>
        <v>0</v>
      </c>
      <c r="AV61" s="1">
        <f t="shared" si="10"/>
        <v>0</v>
      </c>
      <c r="AW61" s="40">
        <f t="shared" si="11"/>
        <v>0</v>
      </c>
      <c r="AX61" s="1">
        <f t="shared" si="9"/>
        <v>0</v>
      </c>
      <c r="AY61" s="1">
        <f t="shared" si="12"/>
        <v>104405.87713273324</v>
      </c>
      <c r="AZ61" s="1">
        <f t="shared" si="13"/>
        <v>78588.875303592853</v>
      </c>
    </row>
    <row r="62" spans="2:52" x14ac:dyDescent="0.3">
      <c r="B62" s="1">
        <f t="shared" si="0"/>
        <v>4448</v>
      </c>
      <c r="C62" s="1">
        <v>49</v>
      </c>
      <c r="D62" s="1">
        <v>45550</v>
      </c>
      <c r="E62" s="1">
        <v>3319</v>
      </c>
      <c r="F62" s="1">
        <v>0</v>
      </c>
      <c r="G62" s="1">
        <v>1062</v>
      </c>
      <c r="H62" s="1">
        <v>0</v>
      </c>
      <c r="I62" s="1">
        <v>67</v>
      </c>
      <c r="J62" s="1">
        <v>47.7</v>
      </c>
      <c r="K62" s="1">
        <v>1.3</v>
      </c>
      <c r="L62" s="1">
        <v>22</v>
      </c>
      <c r="M62" s="1">
        <v>1.6</v>
      </c>
      <c r="N62" s="1">
        <v>1492</v>
      </c>
      <c r="O62" s="1">
        <v>2946</v>
      </c>
      <c r="P62" s="1">
        <v>2889</v>
      </c>
      <c r="Q62" s="1">
        <v>55</v>
      </c>
      <c r="R62" s="1">
        <v>1</v>
      </c>
      <c r="S62" s="1">
        <v>2230</v>
      </c>
      <c r="T62" s="1">
        <v>227</v>
      </c>
      <c r="U62" s="1">
        <v>0</v>
      </c>
      <c r="V62" s="1">
        <f t="shared" si="14"/>
        <v>211</v>
      </c>
      <c r="W62" s="1">
        <f t="shared" si="15"/>
        <v>100</v>
      </c>
      <c r="X62" s="1">
        <f t="shared" si="15"/>
        <v>0</v>
      </c>
      <c r="Y62" s="1">
        <f t="shared" si="15"/>
        <v>8</v>
      </c>
      <c r="Z62" s="1">
        <f t="shared" si="16"/>
        <v>319</v>
      </c>
      <c r="AB62" s="13">
        <f t="shared" si="1"/>
        <v>1.506294964028777E-2</v>
      </c>
      <c r="AC62" s="13">
        <f t="shared" si="2"/>
        <v>8.8959999999999997E-2</v>
      </c>
      <c r="AD62" s="13">
        <f t="shared" si="3"/>
        <v>6.6379999999999995E-2</v>
      </c>
      <c r="AE62" s="13">
        <f t="shared" si="4"/>
        <v>2.1239999999999998E-2</v>
      </c>
      <c r="AF62" s="13">
        <f t="shared" si="5"/>
        <v>1.34E-3</v>
      </c>
      <c r="AG62" s="13">
        <f t="shared" si="6"/>
        <v>6.3800000000000003E-3</v>
      </c>
      <c r="AQ62" s="11">
        <f t="shared" si="19"/>
        <v>53</v>
      </c>
      <c r="AR62" s="11">
        <f t="shared" si="19"/>
        <v>49</v>
      </c>
      <c r="AS62" s="1">
        <f t="shared" si="7"/>
        <v>0</v>
      </c>
      <c r="AT62" s="107">
        <f>+EvolOf!H51</f>
        <v>0</v>
      </c>
      <c r="AU62" s="1">
        <f t="shared" si="8"/>
        <v>0</v>
      </c>
      <c r="AV62" s="1">
        <f t="shared" si="10"/>
        <v>0</v>
      </c>
      <c r="AW62" s="40">
        <f t="shared" si="11"/>
        <v>0</v>
      </c>
      <c r="AX62" s="1">
        <f t="shared" si="9"/>
        <v>0</v>
      </c>
      <c r="AY62" s="1">
        <f t="shared" si="12"/>
        <v>112472.10982959492</v>
      </c>
      <c r="AZ62" s="1">
        <f t="shared" si="13"/>
        <v>83924.220441642436</v>
      </c>
    </row>
    <row r="63" spans="2:52" x14ac:dyDescent="0.3">
      <c r="B63" s="1">
        <f t="shared" si="0"/>
        <v>4783</v>
      </c>
      <c r="C63" s="1">
        <v>50</v>
      </c>
      <c r="D63" s="1">
        <v>45215</v>
      </c>
      <c r="E63" s="1">
        <v>3540</v>
      </c>
      <c r="F63" s="1">
        <v>0</v>
      </c>
      <c r="G63" s="1">
        <v>1169</v>
      </c>
      <c r="H63" s="1">
        <v>0</v>
      </c>
      <c r="I63" s="1">
        <v>74</v>
      </c>
      <c r="J63" s="1">
        <v>47.87</v>
      </c>
      <c r="K63" s="1">
        <v>1.31</v>
      </c>
      <c r="L63" s="1">
        <v>22.2</v>
      </c>
      <c r="M63" s="1">
        <v>1.58</v>
      </c>
      <c r="N63" s="1">
        <v>1579</v>
      </c>
      <c r="O63" s="1">
        <v>3194</v>
      </c>
      <c r="P63" s="1">
        <v>3137</v>
      </c>
      <c r="Q63" s="1">
        <v>55</v>
      </c>
      <c r="R63" s="1">
        <v>1</v>
      </c>
      <c r="S63" s="1">
        <v>2184</v>
      </c>
      <c r="T63" s="1">
        <v>223</v>
      </c>
      <c r="U63" s="1">
        <v>0</v>
      </c>
      <c r="V63" s="1">
        <f t="shared" si="14"/>
        <v>221</v>
      </c>
      <c r="W63" s="1">
        <f t="shared" si="15"/>
        <v>107</v>
      </c>
      <c r="X63" s="1">
        <f t="shared" si="15"/>
        <v>0</v>
      </c>
      <c r="Y63" s="1">
        <f t="shared" si="15"/>
        <v>7</v>
      </c>
      <c r="Z63" s="1">
        <f t="shared" si="16"/>
        <v>335</v>
      </c>
      <c r="AB63" s="13">
        <f t="shared" si="1"/>
        <v>1.5471461425883336E-2</v>
      </c>
      <c r="AC63" s="13">
        <f t="shared" si="2"/>
        <v>9.5659999999999995E-2</v>
      </c>
      <c r="AD63" s="13">
        <f t="shared" si="3"/>
        <v>7.0800000000000002E-2</v>
      </c>
      <c r="AE63" s="13">
        <f t="shared" si="4"/>
        <v>2.3380000000000001E-2</v>
      </c>
      <c r="AF63" s="13">
        <f t="shared" si="5"/>
        <v>1.48E-3</v>
      </c>
      <c r="AG63" s="13">
        <f t="shared" si="6"/>
        <v>6.7000000000000002E-3</v>
      </c>
      <c r="AQ63" s="11">
        <f t="shared" si="19"/>
        <v>54</v>
      </c>
      <c r="AR63" s="11">
        <f t="shared" si="19"/>
        <v>50</v>
      </c>
      <c r="AS63" s="1">
        <f t="shared" si="7"/>
        <v>0</v>
      </c>
      <c r="AT63" s="107">
        <f>+EvolOf!H52</f>
        <v>0</v>
      </c>
      <c r="AU63" s="1">
        <f t="shared" si="8"/>
        <v>0</v>
      </c>
      <c r="AV63" s="1">
        <f t="shared" si="10"/>
        <v>0</v>
      </c>
      <c r="AW63" s="40">
        <f t="shared" si="11"/>
        <v>0</v>
      </c>
      <c r="AX63" s="1">
        <f t="shared" si="9"/>
        <v>0</v>
      </c>
      <c r="AY63" s="1">
        <f t="shared" si="12"/>
        <v>120942.91846109543</v>
      </c>
      <c r="AZ63" s="1">
        <f t="shared" si="13"/>
        <v>89512.425538841271</v>
      </c>
    </row>
    <row r="64" spans="2:52" x14ac:dyDescent="0.3">
      <c r="B64" s="1">
        <f t="shared" si="0"/>
        <v>5138</v>
      </c>
      <c r="C64" s="1">
        <v>51</v>
      </c>
      <c r="D64" s="1">
        <v>44860</v>
      </c>
      <c r="E64" s="1">
        <v>3768</v>
      </c>
      <c r="F64" s="1">
        <v>0</v>
      </c>
      <c r="G64" s="1">
        <v>1288</v>
      </c>
      <c r="H64" s="1">
        <v>0</v>
      </c>
      <c r="I64" s="1">
        <v>82</v>
      </c>
      <c r="J64" s="1">
        <v>48.04</v>
      </c>
      <c r="K64" s="1">
        <v>1.33</v>
      </c>
      <c r="L64" s="1">
        <v>22.6</v>
      </c>
      <c r="M64" s="1">
        <v>1.57</v>
      </c>
      <c r="N64" s="1">
        <v>1672</v>
      </c>
      <c r="O64" s="1">
        <v>3456</v>
      </c>
      <c r="P64" s="1">
        <v>3399</v>
      </c>
      <c r="Q64" s="1">
        <v>55</v>
      </c>
      <c r="R64" s="1">
        <v>1</v>
      </c>
      <c r="S64" s="1">
        <v>2116</v>
      </c>
      <c r="T64" s="1">
        <v>215</v>
      </c>
      <c r="U64" s="1">
        <v>0</v>
      </c>
      <c r="V64" s="1">
        <f t="shared" si="14"/>
        <v>228</v>
      </c>
      <c r="W64" s="1">
        <f t="shared" si="15"/>
        <v>119</v>
      </c>
      <c r="X64" s="1">
        <f t="shared" si="15"/>
        <v>0</v>
      </c>
      <c r="Y64" s="1">
        <f t="shared" si="15"/>
        <v>8</v>
      </c>
      <c r="Z64" s="1">
        <f t="shared" si="16"/>
        <v>355</v>
      </c>
      <c r="AB64" s="13">
        <f t="shared" si="1"/>
        <v>1.5959517321915143E-2</v>
      </c>
      <c r="AC64" s="13">
        <f t="shared" si="2"/>
        <v>0.10276</v>
      </c>
      <c r="AD64" s="13">
        <f t="shared" si="3"/>
        <v>7.5359999999999996E-2</v>
      </c>
      <c r="AE64" s="13">
        <f t="shared" si="4"/>
        <v>2.5760000000000002E-2</v>
      </c>
      <c r="AF64" s="13">
        <f t="shared" si="5"/>
        <v>1.64E-3</v>
      </c>
      <c r="AG64" s="13">
        <f t="shared" si="6"/>
        <v>7.1000000000000004E-3</v>
      </c>
      <c r="AQ64" s="11">
        <f t="shared" ref="AQ64:AR79" si="20">+AQ63+1</f>
        <v>55</v>
      </c>
      <c r="AR64" s="11">
        <f t="shared" si="20"/>
        <v>51</v>
      </c>
      <c r="AS64" s="1">
        <f t="shared" si="7"/>
        <v>0</v>
      </c>
      <c r="AT64" s="107">
        <f>+EvolOf!H53</f>
        <v>0</v>
      </c>
      <c r="AU64" s="1">
        <f t="shared" si="8"/>
        <v>0</v>
      </c>
      <c r="AV64" s="1">
        <f t="shared" si="10"/>
        <v>0</v>
      </c>
      <c r="AW64" s="40">
        <f t="shared" si="11"/>
        <v>0</v>
      </c>
      <c r="AX64" s="1">
        <f t="shared" si="9"/>
        <v>0</v>
      </c>
      <c r="AY64" s="1">
        <f t="shared" si="12"/>
        <v>129919.44701089448</v>
      </c>
      <c r="AZ64" s="1">
        <f t="shared" si="13"/>
        <v>95277.632607444611</v>
      </c>
    </row>
    <row r="65" spans="2:52" x14ac:dyDescent="0.3">
      <c r="B65" s="1">
        <f t="shared" si="0"/>
        <v>5593</v>
      </c>
      <c r="C65" s="1">
        <v>52</v>
      </c>
      <c r="D65" s="1">
        <v>44405</v>
      </c>
      <c r="E65" s="1">
        <v>4098</v>
      </c>
      <c r="F65" s="1">
        <v>0</v>
      </c>
      <c r="G65" s="1">
        <v>1406</v>
      </c>
      <c r="H65" s="1">
        <v>0</v>
      </c>
      <c r="I65" s="1">
        <v>89</v>
      </c>
      <c r="J65" s="1">
        <v>48.2</v>
      </c>
      <c r="K65" s="1">
        <v>1.34</v>
      </c>
      <c r="L65" s="1">
        <v>22.8</v>
      </c>
      <c r="M65" s="1">
        <v>1.58</v>
      </c>
      <c r="N65" s="1">
        <v>1784</v>
      </c>
      <c r="O65" s="1">
        <v>3800</v>
      </c>
      <c r="P65" s="1">
        <v>3742</v>
      </c>
      <c r="Q65" s="1">
        <v>56</v>
      </c>
      <c r="R65" s="1">
        <v>1</v>
      </c>
      <c r="S65" s="1">
        <v>2256</v>
      </c>
      <c r="T65" s="1">
        <v>229</v>
      </c>
      <c r="U65" s="1">
        <v>0</v>
      </c>
      <c r="V65" s="1">
        <f t="shared" si="14"/>
        <v>330</v>
      </c>
      <c r="W65" s="1">
        <f t="shared" si="15"/>
        <v>118</v>
      </c>
      <c r="X65" s="1">
        <f t="shared" si="15"/>
        <v>0</v>
      </c>
      <c r="Y65" s="1">
        <f t="shared" si="15"/>
        <v>7</v>
      </c>
      <c r="Z65" s="1">
        <f t="shared" si="16"/>
        <v>455</v>
      </c>
      <c r="AB65" s="13">
        <f t="shared" si="1"/>
        <v>1.5912748077954585E-2</v>
      </c>
      <c r="AC65" s="13">
        <f t="shared" si="2"/>
        <v>0.11186</v>
      </c>
      <c r="AD65" s="13">
        <f t="shared" si="3"/>
        <v>8.1960000000000005E-2</v>
      </c>
      <c r="AE65" s="13">
        <f t="shared" si="4"/>
        <v>2.8119999999999999E-2</v>
      </c>
      <c r="AF65" s="13">
        <f t="shared" si="5"/>
        <v>1.7799999999999999E-3</v>
      </c>
      <c r="AG65" s="13">
        <f t="shared" si="6"/>
        <v>9.1000000000000004E-3</v>
      </c>
      <c r="AQ65" s="11">
        <f t="shared" si="20"/>
        <v>56</v>
      </c>
      <c r="AR65" s="11">
        <f t="shared" si="20"/>
        <v>52</v>
      </c>
      <c r="AS65" s="1">
        <f t="shared" si="7"/>
        <v>0</v>
      </c>
      <c r="AT65" s="107">
        <f>+EvolOf!H54</f>
        <v>0</v>
      </c>
      <c r="AU65" s="1">
        <f t="shared" si="8"/>
        <v>0</v>
      </c>
      <c r="AV65" s="1">
        <f t="shared" si="10"/>
        <v>0</v>
      </c>
      <c r="AW65" s="40">
        <f t="shared" si="11"/>
        <v>0</v>
      </c>
      <c r="AX65" s="1">
        <f t="shared" si="9"/>
        <v>0</v>
      </c>
      <c r="AY65" s="1">
        <f t="shared" si="12"/>
        <v>141424.57515218624</v>
      </c>
      <c r="AZ65" s="1">
        <f t="shared" si="13"/>
        <v>103622.0112593705</v>
      </c>
    </row>
    <row r="66" spans="2:52" x14ac:dyDescent="0.3">
      <c r="B66" s="1">
        <f t="shared" si="0"/>
        <v>6083</v>
      </c>
      <c r="C66" s="1">
        <v>53</v>
      </c>
      <c r="D66" s="1">
        <v>43915</v>
      </c>
      <c r="E66" s="1">
        <v>4456</v>
      </c>
      <c r="F66" s="1">
        <v>0</v>
      </c>
      <c r="G66" s="1">
        <v>1529</v>
      </c>
      <c r="H66" s="1">
        <v>0</v>
      </c>
      <c r="I66" s="1">
        <v>98</v>
      </c>
      <c r="J66" s="1">
        <v>48.35</v>
      </c>
      <c r="K66" s="1">
        <v>1.35</v>
      </c>
      <c r="L66" s="1">
        <v>23.1</v>
      </c>
      <c r="M66" s="1">
        <v>1.57</v>
      </c>
      <c r="N66" s="1">
        <v>1901</v>
      </c>
      <c r="O66" s="1">
        <v>4173</v>
      </c>
      <c r="P66" s="1">
        <v>4114</v>
      </c>
      <c r="Q66" s="1">
        <v>56</v>
      </c>
      <c r="R66" s="1">
        <v>1</v>
      </c>
      <c r="S66" s="1">
        <v>2330</v>
      </c>
      <c r="T66" s="1">
        <v>235</v>
      </c>
      <c r="U66" s="1">
        <v>0</v>
      </c>
      <c r="V66" s="1">
        <f t="shared" si="14"/>
        <v>358</v>
      </c>
      <c r="W66" s="1">
        <f t="shared" si="15"/>
        <v>123</v>
      </c>
      <c r="X66" s="1">
        <f t="shared" si="15"/>
        <v>0</v>
      </c>
      <c r="Y66" s="1">
        <f t="shared" si="15"/>
        <v>9</v>
      </c>
      <c r="Z66" s="1">
        <f t="shared" si="16"/>
        <v>490</v>
      </c>
      <c r="AB66" s="13">
        <f t="shared" si="1"/>
        <v>1.611047180667434E-2</v>
      </c>
      <c r="AC66" s="13">
        <f t="shared" si="2"/>
        <v>0.12166</v>
      </c>
      <c r="AD66" s="13">
        <f t="shared" si="3"/>
        <v>8.9120000000000005E-2</v>
      </c>
      <c r="AE66" s="13">
        <f t="shared" si="4"/>
        <v>3.058E-2</v>
      </c>
      <c r="AF66" s="13">
        <f t="shared" si="5"/>
        <v>1.9599999999999999E-3</v>
      </c>
      <c r="AG66" s="13">
        <f t="shared" si="6"/>
        <v>9.7999999999999997E-3</v>
      </c>
      <c r="AQ66" s="11">
        <f t="shared" si="20"/>
        <v>57</v>
      </c>
      <c r="AR66" s="11">
        <f t="shared" si="20"/>
        <v>53</v>
      </c>
      <c r="AS66" s="1">
        <f t="shared" si="7"/>
        <v>0</v>
      </c>
      <c r="AT66" s="107">
        <f>+EvolOf!H55</f>
        <v>0</v>
      </c>
      <c r="AU66" s="1">
        <f t="shared" si="8"/>
        <v>0</v>
      </c>
      <c r="AV66" s="1">
        <f t="shared" si="10"/>
        <v>0</v>
      </c>
      <c r="AW66" s="40">
        <f t="shared" si="11"/>
        <v>0</v>
      </c>
      <c r="AX66" s="1">
        <f t="shared" si="9"/>
        <v>0</v>
      </c>
      <c r="AY66" s="1">
        <f t="shared" si="12"/>
        <v>153814.71315050041</v>
      </c>
      <c r="AZ66" s="1">
        <f t="shared" si="13"/>
        <v>112674.39779691433</v>
      </c>
    </row>
    <row r="67" spans="2:52" x14ac:dyDescent="0.3">
      <c r="B67" s="1">
        <f t="shared" si="0"/>
        <v>6597</v>
      </c>
      <c r="C67" s="1">
        <v>54</v>
      </c>
      <c r="D67" s="1">
        <v>43402</v>
      </c>
      <c r="E67" s="1">
        <v>4834</v>
      </c>
      <c r="F67" s="1">
        <v>0</v>
      </c>
      <c r="G67" s="1">
        <v>1657</v>
      </c>
      <c r="H67" s="1">
        <v>0</v>
      </c>
      <c r="I67" s="1">
        <v>106</v>
      </c>
      <c r="J67" s="1">
        <v>48.49</v>
      </c>
      <c r="K67" s="1">
        <v>1.36</v>
      </c>
      <c r="L67" s="1">
        <v>23.3</v>
      </c>
      <c r="M67" s="1">
        <v>1.58</v>
      </c>
      <c r="N67" s="1">
        <v>2031</v>
      </c>
      <c r="O67" s="1">
        <v>4555</v>
      </c>
      <c r="P67" s="1">
        <v>4496</v>
      </c>
      <c r="Q67" s="1">
        <v>57</v>
      </c>
      <c r="R67" s="1">
        <v>1</v>
      </c>
      <c r="S67" s="1">
        <v>2368</v>
      </c>
      <c r="T67" s="1">
        <v>239</v>
      </c>
      <c r="U67" s="1">
        <v>0</v>
      </c>
      <c r="V67" s="1">
        <f t="shared" si="14"/>
        <v>378</v>
      </c>
      <c r="W67" s="1">
        <f t="shared" si="15"/>
        <v>128</v>
      </c>
      <c r="X67" s="1">
        <f t="shared" si="15"/>
        <v>0</v>
      </c>
      <c r="Y67" s="1">
        <f t="shared" si="15"/>
        <v>8</v>
      </c>
      <c r="Z67" s="1">
        <f t="shared" si="16"/>
        <v>514</v>
      </c>
      <c r="AB67" s="13">
        <f t="shared" si="1"/>
        <v>1.6067909655904197E-2</v>
      </c>
      <c r="AC67" s="13">
        <f t="shared" si="2"/>
        <v>0.13194</v>
      </c>
      <c r="AD67" s="13">
        <f t="shared" si="3"/>
        <v>9.6680000000000002E-2</v>
      </c>
      <c r="AE67" s="13">
        <f t="shared" si="4"/>
        <v>3.3140000000000003E-2</v>
      </c>
      <c r="AF67" s="13">
        <f t="shared" si="5"/>
        <v>2.1199999999999999E-3</v>
      </c>
      <c r="AG67" s="13">
        <f t="shared" si="6"/>
        <v>1.0279999999999999E-2</v>
      </c>
      <c r="AQ67" s="11">
        <f t="shared" si="20"/>
        <v>58</v>
      </c>
      <c r="AR67" s="11">
        <f t="shared" si="20"/>
        <v>54</v>
      </c>
      <c r="AS67" s="1">
        <f t="shared" si="7"/>
        <v>0</v>
      </c>
      <c r="AT67" s="107">
        <f>+EvolOf!H56</f>
        <v>0</v>
      </c>
      <c r="AU67" s="1">
        <f t="shared" si="8"/>
        <v>0</v>
      </c>
      <c r="AV67" s="1">
        <f t="shared" si="10"/>
        <v>0</v>
      </c>
      <c r="AW67" s="40">
        <f t="shared" si="11"/>
        <v>0</v>
      </c>
      <c r="AX67" s="1">
        <f t="shared" si="9"/>
        <v>0</v>
      </c>
      <c r="AY67" s="1">
        <f t="shared" si="12"/>
        <v>166811.71505077285</v>
      </c>
      <c r="AZ67" s="1">
        <f t="shared" si="13"/>
        <v>122232.5042527567</v>
      </c>
    </row>
    <row r="68" spans="2:52" x14ac:dyDescent="0.3">
      <c r="B68" s="1">
        <f t="shared" si="0"/>
        <v>7144</v>
      </c>
      <c r="C68" s="1">
        <v>55</v>
      </c>
      <c r="D68" s="1">
        <v>42855</v>
      </c>
      <c r="E68" s="1">
        <v>5244</v>
      </c>
      <c r="F68" s="1">
        <v>0</v>
      </c>
      <c r="G68" s="1">
        <v>1786</v>
      </c>
      <c r="H68" s="1">
        <v>0</v>
      </c>
      <c r="I68" s="1">
        <v>114</v>
      </c>
      <c r="J68" s="1">
        <v>48.64</v>
      </c>
      <c r="K68" s="1">
        <v>1.36</v>
      </c>
      <c r="L68" s="1">
        <v>23.5</v>
      </c>
      <c r="M68" s="1">
        <v>1.57</v>
      </c>
      <c r="N68" s="1">
        <v>2184</v>
      </c>
      <c r="O68" s="1">
        <v>4949</v>
      </c>
      <c r="P68" s="1">
        <v>4888</v>
      </c>
      <c r="Q68" s="1">
        <v>59</v>
      </c>
      <c r="R68" s="1">
        <v>1</v>
      </c>
      <c r="S68" s="1">
        <v>2549</v>
      </c>
      <c r="T68" s="1">
        <v>256</v>
      </c>
      <c r="U68" s="1">
        <v>0</v>
      </c>
      <c r="V68" s="1">
        <f t="shared" si="14"/>
        <v>410</v>
      </c>
      <c r="W68" s="1">
        <f t="shared" si="15"/>
        <v>129</v>
      </c>
      <c r="X68" s="1">
        <f t="shared" si="15"/>
        <v>0</v>
      </c>
      <c r="Y68" s="1">
        <f t="shared" si="15"/>
        <v>8</v>
      </c>
      <c r="Z68" s="1">
        <f t="shared" si="16"/>
        <v>547</v>
      </c>
      <c r="AB68" s="13">
        <f t="shared" si="1"/>
        <v>1.5957446808510637E-2</v>
      </c>
      <c r="AC68" s="13">
        <f t="shared" si="2"/>
        <v>0.14288000000000001</v>
      </c>
      <c r="AD68" s="13">
        <f t="shared" si="3"/>
        <v>0.10488</v>
      </c>
      <c r="AE68" s="13">
        <f t="shared" si="4"/>
        <v>3.5720000000000002E-2</v>
      </c>
      <c r="AF68" s="13">
        <f t="shared" si="5"/>
        <v>2.2799999999999999E-3</v>
      </c>
      <c r="AG68" s="13">
        <f t="shared" si="6"/>
        <v>1.094E-2</v>
      </c>
      <c r="AQ68" s="11">
        <f t="shared" si="20"/>
        <v>59</v>
      </c>
      <c r="AR68" s="11">
        <f t="shared" si="20"/>
        <v>55</v>
      </c>
      <c r="AS68" s="1">
        <f t="shared" si="7"/>
        <v>0</v>
      </c>
      <c r="AT68" s="107">
        <f>+EvolOf!H57</f>
        <v>0</v>
      </c>
      <c r="AU68" s="1">
        <f t="shared" si="8"/>
        <v>0</v>
      </c>
      <c r="AV68" s="1">
        <f t="shared" si="10"/>
        <v>0</v>
      </c>
      <c r="AW68" s="40">
        <f t="shared" si="11"/>
        <v>0</v>
      </c>
      <c r="AX68" s="1">
        <f t="shared" si="9"/>
        <v>0</v>
      </c>
      <c r="AY68" s="1">
        <f t="shared" si="12"/>
        <v>180643.15481623789</v>
      </c>
      <c r="AZ68" s="1">
        <f t="shared" si="13"/>
        <v>132599.76257787674</v>
      </c>
    </row>
    <row r="69" spans="2:52" x14ac:dyDescent="0.3">
      <c r="B69" s="1">
        <f t="shared" si="0"/>
        <v>7657</v>
      </c>
      <c r="C69" s="1">
        <v>56</v>
      </c>
      <c r="D69" s="1">
        <v>42341</v>
      </c>
      <c r="E69" s="1">
        <v>5616</v>
      </c>
      <c r="F69" s="1">
        <v>0</v>
      </c>
      <c r="G69" s="1">
        <v>1920</v>
      </c>
      <c r="H69" s="1">
        <v>0</v>
      </c>
      <c r="I69" s="1">
        <v>121</v>
      </c>
      <c r="J69" s="1">
        <v>48.77</v>
      </c>
      <c r="K69" s="1">
        <v>1.37</v>
      </c>
      <c r="L69" s="1">
        <v>23.8</v>
      </c>
      <c r="M69" s="1">
        <v>1.57</v>
      </c>
      <c r="N69" s="1">
        <v>2350</v>
      </c>
      <c r="O69" s="1">
        <v>5298</v>
      </c>
      <c r="P69" s="1">
        <v>5234</v>
      </c>
      <c r="Q69" s="1">
        <v>61</v>
      </c>
      <c r="R69" s="1">
        <v>1</v>
      </c>
      <c r="S69" s="1">
        <v>2743</v>
      </c>
      <c r="T69" s="1">
        <v>273</v>
      </c>
      <c r="U69" s="1">
        <v>0</v>
      </c>
      <c r="V69" s="1">
        <f t="shared" si="14"/>
        <v>372</v>
      </c>
      <c r="W69" s="1">
        <f t="shared" si="15"/>
        <v>134</v>
      </c>
      <c r="X69" s="1">
        <f t="shared" si="15"/>
        <v>0</v>
      </c>
      <c r="Y69" s="1">
        <f t="shared" si="15"/>
        <v>7</v>
      </c>
      <c r="Z69" s="1">
        <f t="shared" si="16"/>
        <v>513</v>
      </c>
      <c r="AB69" s="13">
        <f t="shared" si="1"/>
        <v>1.5802533629358757E-2</v>
      </c>
      <c r="AC69" s="13">
        <f t="shared" si="2"/>
        <v>0.15314</v>
      </c>
      <c r="AD69" s="13">
        <f t="shared" si="3"/>
        <v>0.11232</v>
      </c>
      <c r="AE69" s="13">
        <f t="shared" si="4"/>
        <v>3.8399999999999997E-2</v>
      </c>
      <c r="AF69" s="13">
        <f t="shared" si="5"/>
        <v>2.4199999999999998E-3</v>
      </c>
      <c r="AG69" s="13">
        <f t="shared" si="6"/>
        <v>1.026E-2</v>
      </c>
      <c r="AQ69" s="11">
        <f t="shared" si="20"/>
        <v>60</v>
      </c>
      <c r="AR69" s="11">
        <f t="shared" si="20"/>
        <v>56</v>
      </c>
      <c r="AS69" s="1">
        <f t="shared" si="7"/>
        <v>0</v>
      </c>
      <c r="AT69" s="107">
        <f>+EvolOf!H58</f>
        <v>0</v>
      </c>
      <c r="AU69" s="1">
        <f t="shared" si="8"/>
        <v>0</v>
      </c>
      <c r="AV69" s="1">
        <f t="shared" si="10"/>
        <v>0</v>
      </c>
      <c r="AW69" s="40">
        <f t="shared" si="11"/>
        <v>0</v>
      </c>
      <c r="AX69" s="1">
        <f t="shared" si="9"/>
        <v>0</v>
      </c>
      <c r="AY69" s="1">
        <f t="shared" si="12"/>
        <v>193614.87072059538</v>
      </c>
      <c r="AZ69" s="1">
        <f t="shared" si="13"/>
        <v>142006.15305822954</v>
      </c>
    </row>
    <row r="70" spans="2:52" x14ac:dyDescent="0.3">
      <c r="B70" s="1">
        <f t="shared" si="0"/>
        <v>8133</v>
      </c>
      <c r="C70" s="1">
        <v>57</v>
      </c>
      <c r="D70" s="1">
        <v>41864</v>
      </c>
      <c r="E70" s="1">
        <v>5949</v>
      </c>
      <c r="F70" s="1">
        <v>0</v>
      </c>
      <c r="G70" s="1">
        <v>2055</v>
      </c>
      <c r="H70" s="1">
        <v>0</v>
      </c>
      <c r="I70" s="1">
        <v>129</v>
      </c>
      <c r="J70" s="1">
        <v>48.9</v>
      </c>
      <c r="K70" s="1">
        <v>1.38</v>
      </c>
      <c r="L70" s="1">
        <v>23.9</v>
      </c>
      <c r="M70" s="1">
        <v>1.56</v>
      </c>
      <c r="N70" s="1">
        <v>2531</v>
      </c>
      <c r="O70" s="1">
        <v>5593</v>
      </c>
      <c r="P70" s="1">
        <v>5526</v>
      </c>
      <c r="Q70" s="1">
        <v>64</v>
      </c>
      <c r="R70" s="1">
        <v>2</v>
      </c>
      <c r="S70" s="1">
        <v>2954</v>
      </c>
      <c r="T70" s="1">
        <v>294</v>
      </c>
      <c r="U70" s="1">
        <v>0</v>
      </c>
      <c r="V70" s="1">
        <f t="shared" si="14"/>
        <v>333</v>
      </c>
      <c r="W70" s="1">
        <f t="shared" si="15"/>
        <v>135</v>
      </c>
      <c r="X70" s="1">
        <f t="shared" si="15"/>
        <v>0</v>
      </c>
      <c r="Y70" s="1">
        <f t="shared" si="15"/>
        <v>8</v>
      </c>
      <c r="Z70" s="1">
        <f t="shared" si="16"/>
        <v>476</v>
      </c>
      <c r="AB70" s="13">
        <f t="shared" si="1"/>
        <v>1.5861305791220952E-2</v>
      </c>
      <c r="AC70" s="13">
        <f t="shared" si="2"/>
        <v>0.16266</v>
      </c>
      <c r="AD70" s="13">
        <f t="shared" si="3"/>
        <v>0.11898</v>
      </c>
      <c r="AE70" s="13">
        <f t="shared" si="4"/>
        <v>4.1099999999999998E-2</v>
      </c>
      <c r="AF70" s="13">
        <f t="shared" si="5"/>
        <v>2.5799999999999998E-3</v>
      </c>
      <c r="AG70" s="13">
        <f t="shared" si="6"/>
        <v>9.5200000000000007E-3</v>
      </c>
      <c r="AQ70" s="11">
        <f t="shared" si="20"/>
        <v>61</v>
      </c>
      <c r="AR70" s="11">
        <f t="shared" si="20"/>
        <v>57</v>
      </c>
      <c r="AS70" s="1">
        <f t="shared" si="7"/>
        <v>0</v>
      </c>
      <c r="AT70" s="107">
        <f>+EvolOf!H59</f>
        <v>0</v>
      </c>
      <c r="AU70" s="1">
        <f t="shared" si="8"/>
        <v>0</v>
      </c>
      <c r="AV70" s="1">
        <f t="shared" si="10"/>
        <v>0</v>
      </c>
      <c r="AW70" s="40">
        <f t="shared" si="11"/>
        <v>0</v>
      </c>
      <c r="AX70" s="1">
        <f t="shared" si="9"/>
        <v>0</v>
      </c>
      <c r="AY70" s="1">
        <f t="shared" si="12"/>
        <v>205651.0047761006</v>
      </c>
      <c r="AZ70" s="1">
        <f t="shared" si="13"/>
        <v>150426.38969790022</v>
      </c>
    </row>
    <row r="71" spans="2:52" x14ac:dyDescent="0.3">
      <c r="B71" s="1">
        <f t="shared" si="0"/>
        <v>8574</v>
      </c>
      <c r="C71" s="1">
        <v>58</v>
      </c>
      <c r="D71" s="1">
        <v>41424</v>
      </c>
      <c r="E71" s="1">
        <v>6241</v>
      </c>
      <c r="F71" s="1">
        <v>0</v>
      </c>
      <c r="G71" s="1">
        <v>2196</v>
      </c>
      <c r="H71" s="1">
        <v>0</v>
      </c>
      <c r="I71" s="1">
        <v>137</v>
      </c>
      <c r="J71" s="1">
        <v>49.03</v>
      </c>
      <c r="K71" s="1">
        <v>1.39</v>
      </c>
      <c r="L71" s="1">
        <v>24.1</v>
      </c>
      <c r="M71" s="1">
        <v>1.55</v>
      </c>
      <c r="N71" s="1">
        <v>2723</v>
      </c>
      <c r="O71" s="1">
        <v>5841</v>
      </c>
      <c r="P71" s="1">
        <v>5768</v>
      </c>
      <c r="Q71" s="1">
        <v>70</v>
      </c>
      <c r="R71" s="1">
        <v>2</v>
      </c>
      <c r="S71" s="1">
        <v>3261</v>
      </c>
      <c r="T71" s="1">
        <v>322</v>
      </c>
      <c r="U71" s="1">
        <v>0</v>
      </c>
      <c r="V71" s="1">
        <f t="shared" si="14"/>
        <v>292</v>
      </c>
      <c r="W71" s="1">
        <f t="shared" si="15"/>
        <v>141</v>
      </c>
      <c r="X71" s="1">
        <f t="shared" si="15"/>
        <v>0</v>
      </c>
      <c r="Y71" s="1">
        <f t="shared" si="15"/>
        <v>8</v>
      </c>
      <c r="Z71" s="1">
        <f t="shared" si="16"/>
        <v>441</v>
      </c>
      <c r="AB71" s="13">
        <f t="shared" si="1"/>
        <v>1.5978539771401911E-2</v>
      </c>
      <c r="AC71" s="13">
        <f t="shared" si="2"/>
        <v>0.17147999999999999</v>
      </c>
      <c r="AD71" s="13">
        <f t="shared" si="3"/>
        <v>0.12482</v>
      </c>
      <c r="AE71" s="13">
        <f t="shared" si="4"/>
        <v>4.3920000000000001E-2</v>
      </c>
      <c r="AF71" s="13">
        <f t="shared" si="5"/>
        <v>2.7399999999999998E-3</v>
      </c>
      <c r="AG71" s="13">
        <f t="shared" si="6"/>
        <v>8.8199999999999997E-3</v>
      </c>
      <c r="AQ71" s="11">
        <f t="shared" si="20"/>
        <v>62</v>
      </c>
      <c r="AR71" s="11">
        <f t="shared" si="20"/>
        <v>58</v>
      </c>
      <c r="AS71" s="1">
        <f t="shared" si="7"/>
        <v>0</v>
      </c>
      <c r="AT71" s="107">
        <f>+EvolOf!H60</f>
        <v>0</v>
      </c>
      <c r="AU71" s="1">
        <f t="shared" si="8"/>
        <v>0</v>
      </c>
      <c r="AV71" s="1">
        <f t="shared" si="10"/>
        <v>0</v>
      </c>
      <c r="AW71" s="40">
        <f t="shared" si="11"/>
        <v>0</v>
      </c>
      <c r="AX71" s="1">
        <f t="shared" si="9"/>
        <v>0</v>
      </c>
      <c r="AY71" s="1">
        <f t="shared" si="12"/>
        <v>216802.12897458338</v>
      </c>
      <c r="AZ71" s="1">
        <f t="shared" si="13"/>
        <v>157809.90050505887</v>
      </c>
    </row>
    <row r="72" spans="2:52" x14ac:dyDescent="0.3">
      <c r="B72" s="1">
        <f t="shared" si="0"/>
        <v>8986</v>
      </c>
      <c r="C72" s="1">
        <v>59</v>
      </c>
      <c r="D72" s="1">
        <v>41012</v>
      </c>
      <c r="E72" s="1">
        <v>6502</v>
      </c>
      <c r="F72" s="1">
        <v>0</v>
      </c>
      <c r="G72" s="1">
        <v>2339</v>
      </c>
      <c r="H72" s="1">
        <v>0</v>
      </c>
      <c r="I72" s="1">
        <v>145</v>
      </c>
      <c r="J72" s="1">
        <v>49.15</v>
      </c>
      <c r="K72" s="1">
        <v>1.4</v>
      </c>
      <c r="L72" s="1">
        <v>24.3</v>
      </c>
      <c r="M72" s="1">
        <v>1.52</v>
      </c>
      <c r="N72" s="1">
        <v>2924</v>
      </c>
      <c r="O72" s="1">
        <v>6052</v>
      </c>
      <c r="P72" s="1">
        <v>5972</v>
      </c>
      <c r="Q72" s="1">
        <v>77</v>
      </c>
      <c r="R72" s="1">
        <v>2</v>
      </c>
      <c r="S72" s="1">
        <v>3600</v>
      </c>
      <c r="T72" s="1">
        <v>355</v>
      </c>
      <c r="U72" s="1">
        <v>0</v>
      </c>
      <c r="V72" s="1">
        <f t="shared" si="14"/>
        <v>261</v>
      </c>
      <c r="W72" s="1">
        <f t="shared" si="15"/>
        <v>143</v>
      </c>
      <c r="X72" s="1">
        <f t="shared" si="15"/>
        <v>0</v>
      </c>
      <c r="Y72" s="1">
        <f t="shared" si="15"/>
        <v>8</v>
      </c>
      <c r="Z72" s="1">
        <f t="shared" si="16"/>
        <v>412</v>
      </c>
      <c r="AB72" s="13">
        <f t="shared" si="1"/>
        <v>1.6136211885154687E-2</v>
      </c>
      <c r="AC72" s="13">
        <f t="shared" si="2"/>
        <v>0.17971999999999999</v>
      </c>
      <c r="AD72" s="13">
        <f t="shared" si="3"/>
        <v>0.13003999999999999</v>
      </c>
      <c r="AE72" s="13">
        <f t="shared" si="4"/>
        <v>4.6780000000000002E-2</v>
      </c>
      <c r="AF72" s="13">
        <f t="shared" si="5"/>
        <v>2.8999999999999998E-3</v>
      </c>
      <c r="AG72" s="13">
        <f t="shared" si="6"/>
        <v>8.2400000000000008E-3</v>
      </c>
      <c r="AQ72" s="11">
        <f t="shared" si="20"/>
        <v>63</v>
      </c>
      <c r="AR72" s="11">
        <f t="shared" si="20"/>
        <v>59</v>
      </c>
      <c r="AS72" s="1">
        <f t="shared" si="7"/>
        <v>0</v>
      </c>
      <c r="AT72" s="107">
        <f>+EvolOf!H61</f>
        <v>0</v>
      </c>
      <c r="AU72" s="1">
        <f t="shared" si="8"/>
        <v>0</v>
      </c>
      <c r="AV72" s="1">
        <f t="shared" si="10"/>
        <v>0</v>
      </c>
      <c r="AW72" s="40">
        <f t="shared" si="11"/>
        <v>0</v>
      </c>
      <c r="AX72" s="1">
        <f t="shared" si="9"/>
        <v>0</v>
      </c>
      <c r="AY72" s="1">
        <f t="shared" si="12"/>
        <v>227219.95929153325</v>
      </c>
      <c r="AZ72" s="1">
        <f t="shared" si="13"/>
        <v>164409.54543885481</v>
      </c>
    </row>
    <row r="73" spans="2:52" x14ac:dyDescent="0.3">
      <c r="B73" s="1">
        <f t="shared" si="0"/>
        <v>9375</v>
      </c>
      <c r="C73" s="1">
        <v>60</v>
      </c>
      <c r="D73" s="1">
        <v>40622</v>
      </c>
      <c r="E73" s="1">
        <v>6738</v>
      </c>
      <c r="F73" s="1">
        <v>0</v>
      </c>
      <c r="G73" s="1">
        <v>2485</v>
      </c>
      <c r="H73" s="1">
        <v>0</v>
      </c>
      <c r="I73" s="1">
        <v>152</v>
      </c>
      <c r="J73" s="1">
        <v>49.27</v>
      </c>
      <c r="K73" s="1">
        <v>1.41</v>
      </c>
      <c r="L73" s="1">
        <v>24.4</v>
      </c>
      <c r="M73" s="1">
        <v>1.5</v>
      </c>
      <c r="N73" s="1">
        <v>3125</v>
      </c>
      <c r="O73" s="1">
        <v>6242</v>
      </c>
      <c r="P73" s="1">
        <v>6150</v>
      </c>
      <c r="Q73" s="1">
        <v>89</v>
      </c>
      <c r="R73" s="1">
        <v>2</v>
      </c>
      <c r="S73" s="1">
        <v>3959</v>
      </c>
      <c r="T73" s="1">
        <v>389</v>
      </c>
      <c r="U73" s="1">
        <v>0</v>
      </c>
      <c r="V73" s="1">
        <f t="shared" si="14"/>
        <v>236</v>
      </c>
      <c r="W73" s="1">
        <f t="shared" si="15"/>
        <v>146</v>
      </c>
      <c r="X73" s="1">
        <f t="shared" si="15"/>
        <v>0</v>
      </c>
      <c r="Y73" s="1">
        <f t="shared" si="15"/>
        <v>7</v>
      </c>
      <c r="Z73" s="1">
        <f t="shared" si="16"/>
        <v>389</v>
      </c>
      <c r="AB73" s="13">
        <f t="shared" si="1"/>
        <v>1.6213333333333333E-2</v>
      </c>
      <c r="AC73" s="13">
        <f t="shared" si="2"/>
        <v>0.1875</v>
      </c>
      <c r="AD73" s="13">
        <f t="shared" si="3"/>
        <v>0.13475999999999999</v>
      </c>
      <c r="AE73" s="13">
        <f t="shared" si="4"/>
        <v>4.9700000000000001E-2</v>
      </c>
      <c r="AF73" s="13">
        <f t="shared" si="5"/>
        <v>3.0400000000000002E-3</v>
      </c>
      <c r="AG73" s="13">
        <f t="shared" si="6"/>
        <v>7.7799999999999996E-3</v>
      </c>
      <c r="AQ73" s="11">
        <f t="shared" si="20"/>
        <v>64</v>
      </c>
      <c r="AR73" s="11">
        <f t="shared" si="20"/>
        <v>60</v>
      </c>
      <c r="AS73" s="1">
        <f t="shared" si="7"/>
        <v>0</v>
      </c>
      <c r="AT73" s="107">
        <f>+EvolOf!H62</f>
        <v>0</v>
      </c>
      <c r="AU73" s="1">
        <f t="shared" si="8"/>
        <v>0</v>
      </c>
      <c r="AV73" s="1">
        <f t="shared" si="10"/>
        <v>0</v>
      </c>
      <c r="AW73" s="40">
        <f t="shared" si="11"/>
        <v>0</v>
      </c>
      <c r="AX73" s="1">
        <f t="shared" si="9"/>
        <v>0</v>
      </c>
      <c r="AY73" s="1">
        <f t="shared" si="12"/>
        <v>237056.21170243982</v>
      </c>
      <c r="AZ73" s="1">
        <f t="shared" si="13"/>
        <v>170377.04047477755</v>
      </c>
    </row>
    <row r="74" spans="2:52" x14ac:dyDescent="0.3">
      <c r="B74" s="1">
        <f t="shared" si="0"/>
        <v>9758</v>
      </c>
      <c r="C74" s="1">
        <v>61</v>
      </c>
      <c r="D74" s="1">
        <v>40240</v>
      </c>
      <c r="E74" s="1">
        <v>6962</v>
      </c>
      <c r="F74" s="1">
        <v>0</v>
      </c>
      <c r="G74" s="1">
        <v>2635</v>
      </c>
      <c r="H74" s="1">
        <v>0</v>
      </c>
      <c r="I74" s="1">
        <v>161</v>
      </c>
      <c r="J74" s="1">
        <v>49.39</v>
      </c>
      <c r="K74" s="1">
        <v>1.42</v>
      </c>
      <c r="L74" s="1">
        <v>24.5</v>
      </c>
      <c r="M74" s="1">
        <v>1.49</v>
      </c>
      <c r="N74" s="1">
        <v>3329</v>
      </c>
      <c r="O74" s="1">
        <v>6420</v>
      </c>
      <c r="P74" s="1">
        <v>6313</v>
      </c>
      <c r="Q74" s="1">
        <v>103</v>
      </c>
      <c r="R74" s="1">
        <v>3</v>
      </c>
      <c r="S74" s="1">
        <v>4348</v>
      </c>
      <c r="T74" s="1">
        <v>428</v>
      </c>
      <c r="U74" s="1">
        <v>0</v>
      </c>
      <c r="V74" s="1">
        <f t="shared" si="14"/>
        <v>224</v>
      </c>
      <c r="W74" s="1">
        <f t="shared" si="15"/>
        <v>150</v>
      </c>
      <c r="X74" s="1">
        <f t="shared" si="15"/>
        <v>0</v>
      </c>
      <c r="Y74" s="1">
        <f t="shared" si="15"/>
        <v>9</v>
      </c>
      <c r="Z74" s="1">
        <f t="shared" si="16"/>
        <v>383</v>
      </c>
      <c r="AB74" s="13">
        <f t="shared" si="1"/>
        <v>1.6499282639885222E-2</v>
      </c>
      <c r="AC74" s="13">
        <f t="shared" si="2"/>
        <v>0.19516</v>
      </c>
      <c r="AD74" s="13">
        <f t="shared" si="3"/>
        <v>0.13924</v>
      </c>
      <c r="AE74" s="13">
        <f t="shared" si="4"/>
        <v>5.2699999999999997E-2</v>
      </c>
      <c r="AF74" s="13">
        <f t="shared" si="5"/>
        <v>3.2200000000000002E-3</v>
      </c>
      <c r="AG74" s="13">
        <f t="shared" si="6"/>
        <v>7.6600000000000001E-3</v>
      </c>
      <c r="AQ74" s="11">
        <f t="shared" si="20"/>
        <v>65</v>
      </c>
      <c r="AR74" s="11">
        <f t="shared" si="20"/>
        <v>61</v>
      </c>
      <c r="AS74" s="1">
        <f t="shared" si="7"/>
        <v>0</v>
      </c>
      <c r="AT74" s="107">
        <f>+EvolOf!H63</f>
        <v>0</v>
      </c>
      <c r="AU74" s="1">
        <f t="shared" si="8"/>
        <v>0</v>
      </c>
      <c r="AV74" s="1">
        <f t="shared" si="10"/>
        <v>0</v>
      </c>
      <c r="AW74" s="40">
        <f t="shared" si="11"/>
        <v>0</v>
      </c>
      <c r="AX74" s="1">
        <f t="shared" si="9"/>
        <v>0</v>
      </c>
      <c r="AY74" s="1">
        <f t="shared" si="12"/>
        <v>246740.74813785683</v>
      </c>
      <c r="AZ74" s="1">
        <f t="shared" si="13"/>
        <v>176041.10355972117</v>
      </c>
    </row>
    <row r="75" spans="2:52" x14ac:dyDescent="0.3">
      <c r="B75" s="1">
        <f t="shared" si="0"/>
        <v>10128</v>
      </c>
      <c r="C75" s="1">
        <v>62</v>
      </c>
      <c r="D75" s="1">
        <v>39870</v>
      </c>
      <c r="E75" s="1">
        <v>7236</v>
      </c>
      <c r="F75" s="1">
        <v>0</v>
      </c>
      <c r="G75" s="1">
        <v>2725</v>
      </c>
      <c r="H75" s="1">
        <v>0</v>
      </c>
      <c r="I75" s="1">
        <v>167</v>
      </c>
      <c r="J75" s="1">
        <v>49.5</v>
      </c>
      <c r="K75" s="1">
        <v>1.43</v>
      </c>
      <c r="L75" s="1">
        <v>24.4</v>
      </c>
      <c r="M75" s="1">
        <v>1.48</v>
      </c>
      <c r="N75" s="1">
        <v>3522</v>
      </c>
      <c r="O75" s="1">
        <v>6597</v>
      </c>
      <c r="P75" s="1">
        <v>6474</v>
      </c>
      <c r="Q75" s="1">
        <v>119</v>
      </c>
      <c r="R75" s="1">
        <v>3</v>
      </c>
      <c r="S75" s="1">
        <v>4766</v>
      </c>
      <c r="T75" s="1">
        <v>468</v>
      </c>
      <c r="U75" s="1">
        <v>0</v>
      </c>
      <c r="V75" s="1">
        <f t="shared" si="14"/>
        <v>274</v>
      </c>
      <c r="W75" s="1">
        <f t="shared" si="15"/>
        <v>90</v>
      </c>
      <c r="X75" s="1">
        <f t="shared" si="15"/>
        <v>0</v>
      </c>
      <c r="Y75" s="1">
        <f t="shared" si="15"/>
        <v>6</v>
      </c>
      <c r="Z75" s="1">
        <f t="shared" si="16"/>
        <v>370</v>
      </c>
      <c r="AB75" s="13">
        <f t="shared" si="1"/>
        <v>1.6488941548183256E-2</v>
      </c>
      <c r="AC75" s="13">
        <f t="shared" si="2"/>
        <v>0.20255999999999999</v>
      </c>
      <c r="AD75" s="13">
        <f t="shared" si="3"/>
        <v>0.14471999999999999</v>
      </c>
      <c r="AE75" s="13">
        <f t="shared" si="4"/>
        <v>5.45E-2</v>
      </c>
      <c r="AF75" s="13">
        <f t="shared" si="5"/>
        <v>3.3400000000000001E-3</v>
      </c>
      <c r="AG75" s="13">
        <f t="shared" si="6"/>
        <v>7.4000000000000003E-3</v>
      </c>
      <c r="AQ75" s="11">
        <f t="shared" si="20"/>
        <v>66</v>
      </c>
      <c r="AR75" s="11">
        <f t="shared" si="20"/>
        <v>62</v>
      </c>
      <c r="AS75" s="1">
        <f t="shared" si="7"/>
        <v>0</v>
      </c>
      <c r="AT75" s="107">
        <f>+EvolOf!H64</f>
        <v>0</v>
      </c>
      <c r="AU75" s="1">
        <f t="shared" si="8"/>
        <v>0</v>
      </c>
      <c r="AV75" s="1">
        <f t="shared" si="10"/>
        <v>0</v>
      </c>
      <c r="AW75" s="40">
        <f t="shared" si="11"/>
        <v>0</v>
      </c>
      <c r="AX75" s="1">
        <f t="shared" si="9"/>
        <v>0</v>
      </c>
      <c r="AY75" s="1">
        <f t="shared" si="12"/>
        <v>256096.56662637979</v>
      </c>
      <c r="AZ75" s="1">
        <f t="shared" si="13"/>
        <v>182969.46644041114</v>
      </c>
    </row>
    <row r="76" spans="2:52" x14ac:dyDescent="0.3">
      <c r="B76" s="1">
        <f t="shared" si="0"/>
        <v>10493</v>
      </c>
      <c r="C76" s="1">
        <v>63</v>
      </c>
      <c r="D76" s="1">
        <v>39505</v>
      </c>
      <c r="E76" s="1">
        <v>7497</v>
      </c>
      <c r="F76" s="1">
        <v>0</v>
      </c>
      <c r="G76" s="1">
        <v>2824</v>
      </c>
      <c r="H76" s="1">
        <v>0</v>
      </c>
      <c r="I76" s="1">
        <v>172</v>
      </c>
      <c r="J76" s="1">
        <v>49.6</v>
      </c>
      <c r="K76" s="1">
        <v>1.44</v>
      </c>
      <c r="L76" s="1">
        <v>24.3</v>
      </c>
      <c r="M76" s="1">
        <v>1.47</v>
      </c>
      <c r="N76" s="1">
        <v>3716</v>
      </c>
      <c r="O76" s="1">
        <v>6768</v>
      </c>
      <c r="P76" s="1">
        <v>6621</v>
      </c>
      <c r="Q76" s="1">
        <v>142</v>
      </c>
      <c r="R76" s="1">
        <v>4</v>
      </c>
      <c r="S76" s="1">
        <v>5138</v>
      </c>
      <c r="T76" s="1">
        <v>506</v>
      </c>
      <c r="U76" s="1">
        <v>0</v>
      </c>
      <c r="V76" s="1">
        <f t="shared" si="14"/>
        <v>261</v>
      </c>
      <c r="W76" s="1">
        <f t="shared" si="15"/>
        <v>99</v>
      </c>
      <c r="X76" s="1">
        <f t="shared" si="15"/>
        <v>0</v>
      </c>
      <c r="Y76" s="1">
        <f t="shared" si="15"/>
        <v>5</v>
      </c>
      <c r="Z76" s="1">
        <f t="shared" si="16"/>
        <v>365</v>
      </c>
      <c r="AB76" s="13">
        <f t="shared" si="1"/>
        <v>1.6391880301153149E-2</v>
      </c>
      <c r="AC76" s="13">
        <f t="shared" si="2"/>
        <v>0.20985999999999999</v>
      </c>
      <c r="AD76" s="13">
        <f t="shared" si="3"/>
        <v>0.14993999999999999</v>
      </c>
      <c r="AE76" s="13">
        <f t="shared" si="4"/>
        <v>5.6480000000000002E-2</v>
      </c>
      <c r="AF76" s="13">
        <f t="shared" si="5"/>
        <v>3.4399999999999999E-3</v>
      </c>
      <c r="AG76" s="13">
        <f t="shared" si="6"/>
        <v>7.3000000000000001E-3</v>
      </c>
      <c r="AQ76" s="11">
        <f t="shared" si="20"/>
        <v>67</v>
      </c>
      <c r="AR76" s="11">
        <f t="shared" si="20"/>
        <v>63</v>
      </c>
      <c r="AS76" s="1">
        <f t="shared" si="7"/>
        <v>0</v>
      </c>
      <c r="AT76" s="107">
        <f>+EvolOf!H65</f>
        <v>0</v>
      </c>
      <c r="AU76" s="1">
        <f t="shared" si="8"/>
        <v>0</v>
      </c>
      <c r="AV76" s="1">
        <f t="shared" si="10"/>
        <v>0</v>
      </c>
      <c r="AW76" s="40">
        <f t="shared" si="11"/>
        <v>0</v>
      </c>
      <c r="AX76" s="1">
        <f t="shared" si="9"/>
        <v>0</v>
      </c>
      <c r="AY76" s="1">
        <f t="shared" si="12"/>
        <v>265325.95513532811</v>
      </c>
      <c r="AZ76" s="1">
        <f t="shared" si="13"/>
        <v>189569.11137420707</v>
      </c>
    </row>
    <row r="77" spans="2:52" x14ac:dyDescent="0.3">
      <c r="B77" s="1">
        <f t="shared" si="0"/>
        <v>10847</v>
      </c>
      <c r="C77" s="1">
        <v>64</v>
      </c>
      <c r="D77" s="1">
        <v>39151</v>
      </c>
      <c r="E77" s="1">
        <v>7740</v>
      </c>
      <c r="F77" s="1">
        <v>0</v>
      </c>
      <c r="G77" s="1">
        <v>2929</v>
      </c>
      <c r="H77" s="1">
        <v>0</v>
      </c>
      <c r="I77" s="1">
        <v>178</v>
      </c>
      <c r="J77" s="1">
        <v>49.71</v>
      </c>
      <c r="K77" s="1">
        <v>1.45</v>
      </c>
      <c r="L77" s="1">
        <v>24.3</v>
      </c>
      <c r="M77" s="1">
        <v>1.46</v>
      </c>
      <c r="N77" s="1">
        <v>3898</v>
      </c>
      <c r="O77" s="1">
        <v>6940</v>
      </c>
      <c r="P77" s="1">
        <v>6763</v>
      </c>
      <c r="Q77" s="1">
        <v>172</v>
      </c>
      <c r="R77" s="1">
        <v>4</v>
      </c>
      <c r="S77" s="1">
        <v>5467</v>
      </c>
      <c r="T77" s="1">
        <v>541</v>
      </c>
      <c r="U77" s="1">
        <v>0</v>
      </c>
      <c r="V77" s="1">
        <f t="shared" si="14"/>
        <v>243</v>
      </c>
      <c r="W77" s="1">
        <f t="shared" si="15"/>
        <v>105</v>
      </c>
      <c r="X77" s="1">
        <f t="shared" si="15"/>
        <v>0</v>
      </c>
      <c r="Y77" s="1">
        <f t="shared" si="15"/>
        <v>6</v>
      </c>
      <c r="Z77" s="1">
        <f t="shared" si="16"/>
        <v>354</v>
      </c>
      <c r="AB77" s="13">
        <f t="shared" si="1"/>
        <v>1.6410067299714205E-2</v>
      </c>
      <c r="AC77" s="13">
        <f t="shared" si="2"/>
        <v>0.21693999999999999</v>
      </c>
      <c r="AD77" s="13">
        <f t="shared" si="3"/>
        <v>0.15479999999999999</v>
      </c>
      <c r="AE77" s="13">
        <f t="shared" si="4"/>
        <v>5.858E-2</v>
      </c>
      <c r="AF77" s="13">
        <f t="shared" si="5"/>
        <v>3.5599999999999998E-3</v>
      </c>
      <c r="AG77" s="13">
        <f t="shared" si="6"/>
        <v>7.0800000000000004E-3</v>
      </c>
      <c r="AQ77" s="11">
        <f t="shared" si="20"/>
        <v>68</v>
      </c>
      <c r="AR77" s="11">
        <f t="shared" si="20"/>
        <v>64</v>
      </c>
      <c r="AS77" s="1">
        <f t="shared" si="7"/>
        <v>0</v>
      </c>
      <c r="AT77" s="107">
        <f>+EvolOf!H66</f>
        <v>0</v>
      </c>
      <c r="AU77" s="1">
        <f t="shared" si="8"/>
        <v>0</v>
      </c>
      <c r="AV77" s="1">
        <f t="shared" si="10"/>
        <v>0</v>
      </c>
      <c r="AW77" s="40">
        <f t="shared" si="11"/>
        <v>0</v>
      </c>
      <c r="AX77" s="1">
        <f t="shared" si="9"/>
        <v>0</v>
      </c>
      <c r="AY77" s="1">
        <f t="shared" si="12"/>
        <v>274277.19768921222</v>
      </c>
      <c r="AZ77" s="1">
        <f t="shared" si="13"/>
        <v>195713.60838153432</v>
      </c>
    </row>
    <row r="78" spans="2:52" x14ac:dyDescent="0.3">
      <c r="B78" s="1">
        <f t="shared" ref="B78:B141" si="21">IF(C78="",NA(),E78+G78+H78+I78)</f>
        <v>11202</v>
      </c>
      <c r="C78" s="1">
        <v>65</v>
      </c>
      <c r="D78" s="1">
        <v>38795</v>
      </c>
      <c r="E78" s="1">
        <v>7980</v>
      </c>
      <c r="F78" s="1">
        <v>0</v>
      </c>
      <c r="G78" s="1">
        <v>3039</v>
      </c>
      <c r="H78" s="1">
        <v>0</v>
      </c>
      <c r="I78" s="1">
        <v>183</v>
      </c>
      <c r="J78" s="1">
        <v>49.81</v>
      </c>
      <c r="K78" s="1">
        <v>1.46</v>
      </c>
      <c r="L78" s="1">
        <v>24.2</v>
      </c>
      <c r="M78" s="1">
        <v>1.46</v>
      </c>
      <c r="N78" s="1">
        <v>4083</v>
      </c>
      <c r="O78" s="1">
        <v>7110</v>
      </c>
      <c r="P78" s="1">
        <v>6897</v>
      </c>
      <c r="Q78" s="1">
        <v>207</v>
      </c>
      <c r="R78" s="1">
        <v>5</v>
      </c>
      <c r="S78" s="1">
        <v>5764</v>
      </c>
      <c r="T78" s="1">
        <v>570</v>
      </c>
      <c r="U78" s="1">
        <v>0</v>
      </c>
      <c r="V78" s="1">
        <f t="shared" si="14"/>
        <v>240</v>
      </c>
      <c r="W78" s="1">
        <f t="shared" si="15"/>
        <v>110</v>
      </c>
      <c r="X78" s="1">
        <f t="shared" si="15"/>
        <v>0</v>
      </c>
      <c r="Y78" s="1">
        <f t="shared" si="15"/>
        <v>5</v>
      </c>
      <c r="Z78" s="1">
        <f t="shared" si="16"/>
        <v>355</v>
      </c>
      <c r="AB78" s="13">
        <f t="shared" ref="AB78:AB141" si="22">IF(OR(ISNA(B78),B78=0),NA(),I78/B78)</f>
        <v>1.6336368505623994E-2</v>
      </c>
      <c r="AC78" s="13">
        <f t="shared" ref="AC78:AC141" si="23">IF(OR(ISNA(B78),B78=0),NA(),B78/$AC$11)</f>
        <v>0.22403999999999999</v>
      </c>
      <c r="AD78" s="13">
        <f t="shared" ref="AD78:AD141" si="24">IF(OR(ISNA(B78),B78=0),NA(),E78/$AC$11)</f>
        <v>0.15959999999999999</v>
      </c>
      <c r="AE78" s="13">
        <f t="shared" ref="AE78:AE141" si="25">IF(OR(ISNA(B78),B78=0),NA(),G78/$AC$11)</f>
        <v>6.0780000000000001E-2</v>
      </c>
      <c r="AF78" s="13">
        <f t="shared" ref="AF78:AF141" si="26">IF(OR(ISNA(B78),B78=0),NA(),I78/$AC$11)</f>
        <v>3.6600000000000001E-3</v>
      </c>
      <c r="AG78" s="13">
        <f t="shared" ref="AG78:AG141" si="27">+IF(OR(ISNA(B78),B78=0),NA(),Z78/$AC$11)</f>
        <v>7.1000000000000004E-3</v>
      </c>
      <c r="AQ78" s="11">
        <f t="shared" si="20"/>
        <v>69</v>
      </c>
      <c r="AR78" s="11">
        <f t="shared" si="20"/>
        <v>65</v>
      </c>
      <c r="AS78" s="1">
        <f t="shared" ref="AS78:AS88" si="28">IF(OR(AQ78&lt;$BB$12,AQ78&gt;$BD$12),0,$BB$14*B78)</f>
        <v>0</v>
      </c>
      <c r="AT78" s="107">
        <f>+EvolOf!H67</f>
        <v>0</v>
      </c>
      <c r="AU78" s="1">
        <f t="shared" ref="AU78:AU88" si="29">IF(OR(AQ78&lt;$BB$12,AQ78&gt;$BD$12),0,IF(AQ78&gt;$BD$12,0,VLOOKUP(AQ78,$AR$14:$AT$87,3)))</f>
        <v>0</v>
      </c>
      <c r="AV78" s="1">
        <f t="shared" si="10"/>
        <v>0</v>
      </c>
      <c r="AW78" s="40">
        <f t="shared" si="11"/>
        <v>0</v>
      </c>
      <c r="AX78" s="1">
        <f t="shared" ref="AX78:AX88" si="30">+AV78*AV78</f>
        <v>0</v>
      </c>
      <c r="AY78" s="1">
        <f t="shared" si="12"/>
        <v>283253.72623901127</v>
      </c>
      <c r="AZ78" s="1">
        <f t="shared" si="13"/>
        <v>201782.24740111677</v>
      </c>
    </row>
    <row r="79" spans="2:52" x14ac:dyDescent="0.3">
      <c r="B79" s="1">
        <f t="shared" si="21"/>
        <v>11545</v>
      </c>
      <c r="C79" s="1">
        <v>66</v>
      </c>
      <c r="D79" s="1">
        <v>38453</v>
      </c>
      <c r="E79" s="1">
        <v>8199</v>
      </c>
      <c r="F79" s="1">
        <v>0</v>
      </c>
      <c r="G79" s="1">
        <v>3156</v>
      </c>
      <c r="H79" s="1">
        <v>0</v>
      </c>
      <c r="I79" s="1">
        <v>190</v>
      </c>
      <c r="J79" s="1">
        <v>49.91</v>
      </c>
      <c r="K79" s="1">
        <v>1.46</v>
      </c>
      <c r="L79" s="1">
        <v>24.1</v>
      </c>
      <c r="M79" s="1">
        <v>1.46</v>
      </c>
      <c r="N79" s="1">
        <v>4260</v>
      </c>
      <c r="O79" s="1">
        <v>7275</v>
      </c>
      <c r="P79" s="1">
        <v>7020</v>
      </c>
      <c r="Q79" s="1">
        <v>248</v>
      </c>
      <c r="R79" s="1">
        <v>6</v>
      </c>
      <c r="S79" s="1">
        <v>6031</v>
      </c>
      <c r="T79" s="1">
        <v>596</v>
      </c>
      <c r="U79" s="1">
        <v>0</v>
      </c>
      <c r="V79" s="1">
        <f t="shared" si="14"/>
        <v>219</v>
      </c>
      <c r="W79" s="1">
        <f t="shared" si="15"/>
        <v>117</v>
      </c>
      <c r="X79" s="1">
        <f t="shared" si="15"/>
        <v>0</v>
      </c>
      <c r="Y79" s="1">
        <f t="shared" si="15"/>
        <v>7</v>
      </c>
      <c r="Z79" s="1">
        <f t="shared" si="16"/>
        <v>343</v>
      </c>
      <c r="AB79" s="13">
        <f t="shared" si="22"/>
        <v>1.645734084019056E-2</v>
      </c>
      <c r="AC79" s="13">
        <f t="shared" si="23"/>
        <v>0.23089999999999999</v>
      </c>
      <c r="AD79" s="13">
        <f t="shared" si="24"/>
        <v>0.16397999999999999</v>
      </c>
      <c r="AE79" s="13">
        <f t="shared" si="25"/>
        <v>6.3119999999999996E-2</v>
      </c>
      <c r="AF79" s="13">
        <f t="shared" si="26"/>
        <v>3.8E-3</v>
      </c>
      <c r="AG79" s="13">
        <f t="shared" si="27"/>
        <v>6.8599999999999998E-3</v>
      </c>
      <c r="AQ79" s="11">
        <f t="shared" si="20"/>
        <v>70</v>
      </c>
      <c r="AR79" s="11">
        <f t="shared" si="20"/>
        <v>66</v>
      </c>
      <c r="AS79" s="1">
        <f t="shared" si="28"/>
        <v>0</v>
      </c>
      <c r="AT79" s="107">
        <f>+EvolOf!H68</f>
        <v>0</v>
      </c>
      <c r="AU79" s="1">
        <f t="shared" si="29"/>
        <v>0</v>
      </c>
      <c r="AV79" s="1">
        <f t="shared" ref="AV79:AV88" si="31">+AS79-AU79</f>
        <v>0</v>
      </c>
      <c r="AW79" s="40">
        <f t="shared" ref="AW79:AW88" si="32">IF(AU79=0,0,AS79/AU79-1)</f>
        <v>0</v>
      </c>
      <c r="AX79" s="1">
        <f t="shared" si="30"/>
        <v>0</v>
      </c>
      <c r="AY79" s="1">
        <f t="shared" ref="AY79:AY88" si="33">+$BB$14*B79</f>
        <v>291926.82283783122</v>
      </c>
      <c r="AZ79" s="1">
        <f t="shared" ref="AZ79:AZ88" si="34">+$BB$14*E79</f>
        <v>207319.88050648576</v>
      </c>
    </row>
    <row r="80" spans="2:52" x14ac:dyDescent="0.3">
      <c r="B80" s="1">
        <f t="shared" si="21"/>
        <v>11880</v>
      </c>
      <c r="C80" s="1">
        <v>67</v>
      </c>
      <c r="D80" s="1">
        <v>38117</v>
      </c>
      <c r="E80" s="1">
        <v>8401</v>
      </c>
      <c r="F80" s="1">
        <v>0</v>
      </c>
      <c r="G80" s="1">
        <v>3284</v>
      </c>
      <c r="H80" s="1">
        <v>0</v>
      </c>
      <c r="I80" s="1">
        <v>195</v>
      </c>
      <c r="J80" s="1">
        <v>50</v>
      </c>
      <c r="K80" s="1">
        <v>1.47</v>
      </c>
      <c r="L80" s="1">
        <v>24</v>
      </c>
      <c r="M80" s="1">
        <v>1.46</v>
      </c>
      <c r="N80" s="1">
        <v>4445</v>
      </c>
      <c r="O80" s="1">
        <v>7426</v>
      </c>
      <c r="P80" s="1">
        <v>7119</v>
      </c>
      <c r="Q80" s="1">
        <v>300</v>
      </c>
      <c r="R80" s="1">
        <v>7</v>
      </c>
      <c r="S80" s="1">
        <v>6280</v>
      </c>
      <c r="T80" s="1">
        <v>621</v>
      </c>
      <c r="U80" s="1">
        <v>0</v>
      </c>
      <c r="V80" s="1">
        <f t="shared" ref="V80:V143" si="35">IF($C80="","",E80-E79)</f>
        <v>202</v>
      </c>
      <c r="W80" s="1">
        <f t="shared" ref="W80:Y143" si="36">IF($C80="","",G80-G79)</f>
        <v>128</v>
      </c>
      <c r="X80" s="1">
        <f t="shared" si="36"/>
        <v>0</v>
      </c>
      <c r="Y80" s="1">
        <f t="shared" si="36"/>
        <v>5</v>
      </c>
      <c r="Z80" s="1">
        <f t="shared" ref="Z80:Z143" si="37">IF(OR($C80="",ISNA($C80)),NA(),V80+W80+X80+Y80)</f>
        <v>335</v>
      </c>
      <c r="AB80" s="13">
        <f t="shared" si="22"/>
        <v>1.6414141414141416E-2</v>
      </c>
      <c r="AC80" s="13">
        <f t="shared" si="23"/>
        <v>0.23760000000000001</v>
      </c>
      <c r="AD80" s="13">
        <f t="shared" si="24"/>
        <v>0.16802</v>
      </c>
      <c r="AE80" s="13">
        <f t="shared" si="25"/>
        <v>6.5680000000000002E-2</v>
      </c>
      <c r="AF80" s="13">
        <f t="shared" si="26"/>
        <v>3.8999999999999998E-3</v>
      </c>
      <c r="AG80" s="13">
        <f t="shared" si="27"/>
        <v>6.7000000000000002E-3</v>
      </c>
      <c r="AQ80" s="11">
        <f t="shared" ref="AQ80:AR95" si="38">+AQ79+1</f>
        <v>71</v>
      </c>
      <c r="AR80" s="11">
        <f t="shared" si="38"/>
        <v>67</v>
      </c>
      <c r="AS80" s="1">
        <f t="shared" si="28"/>
        <v>0</v>
      </c>
      <c r="AT80" s="107">
        <f>+EvolOf!H69</f>
        <v>0</v>
      </c>
      <c r="AU80" s="1">
        <f t="shared" si="29"/>
        <v>0</v>
      </c>
      <c r="AV80" s="1">
        <f t="shared" si="31"/>
        <v>0</v>
      </c>
      <c r="AW80" s="40">
        <f t="shared" si="32"/>
        <v>0</v>
      </c>
      <c r="AX80" s="1">
        <f t="shared" si="30"/>
        <v>0</v>
      </c>
      <c r="AY80" s="1">
        <f t="shared" si="33"/>
        <v>300397.63146933174</v>
      </c>
      <c r="AZ80" s="1">
        <f t="shared" si="34"/>
        <v>212427.65168130101</v>
      </c>
    </row>
    <row r="81" spans="1:66" x14ac:dyDescent="0.3">
      <c r="B81" s="1">
        <f t="shared" si="21"/>
        <v>12197</v>
      </c>
      <c r="C81" s="1">
        <v>68</v>
      </c>
      <c r="D81" s="1">
        <v>37802</v>
      </c>
      <c r="E81" s="1">
        <v>8577</v>
      </c>
      <c r="F81" s="1">
        <v>0</v>
      </c>
      <c r="G81" s="1">
        <v>3418</v>
      </c>
      <c r="H81" s="1">
        <v>0</v>
      </c>
      <c r="I81" s="1">
        <v>202</v>
      </c>
      <c r="J81" s="1">
        <v>50.09</v>
      </c>
      <c r="K81" s="1">
        <v>1.48</v>
      </c>
      <c r="L81" s="1">
        <v>23.8</v>
      </c>
      <c r="M81" s="1">
        <v>1.45</v>
      </c>
      <c r="N81" s="1">
        <v>4619</v>
      </c>
      <c r="O81" s="1">
        <v>7568</v>
      </c>
      <c r="P81" s="1">
        <v>7199</v>
      </c>
      <c r="Q81" s="1">
        <v>360</v>
      </c>
      <c r="R81" s="1">
        <v>8</v>
      </c>
      <c r="S81" s="1">
        <v>6509</v>
      </c>
      <c r="T81" s="1">
        <v>643</v>
      </c>
      <c r="U81" s="1">
        <v>0</v>
      </c>
      <c r="V81" s="1">
        <f t="shared" si="35"/>
        <v>176</v>
      </c>
      <c r="W81" s="1">
        <f t="shared" si="36"/>
        <v>134</v>
      </c>
      <c r="X81" s="1">
        <f t="shared" si="36"/>
        <v>0</v>
      </c>
      <c r="Y81" s="1">
        <f t="shared" si="36"/>
        <v>7</v>
      </c>
      <c r="Z81" s="1">
        <f t="shared" si="37"/>
        <v>317</v>
      </c>
      <c r="AB81" s="13">
        <f t="shared" si="22"/>
        <v>1.6561449536771338E-2</v>
      </c>
      <c r="AC81" s="13">
        <f t="shared" si="23"/>
        <v>0.24393999999999999</v>
      </c>
      <c r="AD81" s="13">
        <f t="shared" si="24"/>
        <v>0.17154</v>
      </c>
      <c r="AE81" s="13">
        <f t="shared" si="25"/>
        <v>6.8360000000000004E-2</v>
      </c>
      <c r="AF81" s="13">
        <f t="shared" si="26"/>
        <v>4.0400000000000002E-3</v>
      </c>
      <c r="AG81" s="13">
        <f t="shared" si="27"/>
        <v>6.3400000000000001E-3</v>
      </c>
      <c r="AQ81" s="11">
        <f t="shared" si="38"/>
        <v>72</v>
      </c>
      <c r="AR81" s="11">
        <f t="shared" si="38"/>
        <v>68</v>
      </c>
      <c r="AS81" s="1">
        <f t="shared" si="28"/>
        <v>0</v>
      </c>
      <c r="AT81" s="107">
        <f>+EvolOf!H70</f>
        <v>0</v>
      </c>
      <c r="AU81" s="1">
        <f t="shared" si="29"/>
        <v>0</v>
      </c>
      <c r="AV81" s="1">
        <f t="shared" si="31"/>
        <v>0</v>
      </c>
      <c r="AW81" s="40">
        <f t="shared" si="32"/>
        <v>0</v>
      </c>
      <c r="AX81" s="1">
        <f t="shared" si="30"/>
        <v>0</v>
      </c>
      <c r="AY81" s="1">
        <f t="shared" si="33"/>
        <v>308413.29217436357</v>
      </c>
      <c r="AZ81" s="1">
        <f t="shared" si="34"/>
        <v>216877.98696232814</v>
      </c>
    </row>
    <row r="82" spans="1:66" x14ac:dyDescent="0.3">
      <c r="B82" s="1">
        <f t="shared" si="21"/>
        <v>12503</v>
      </c>
      <c r="C82" s="1">
        <v>69</v>
      </c>
      <c r="D82" s="1">
        <v>37495</v>
      </c>
      <c r="E82" s="1">
        <v>8724</v>
      </c>
      <c r="F82" s="1">
        <v>0</v>
      </c>
      <c r="G82" s="1">
        <v>3570</v>
      </c>
      <c r="H82" s="1">
        <v>0</v>
      </c>
      <c r="I82" s="1">
        <v>209</v>
      </c>
      <c r="J82" s="1">
        <v>50.18</v>
      </c>
      <c r="K82" s="1">
        <v>1.49</v>
      </c>
      <c r="L82" s="1">
        <v>23.7</v>
      </c>
      <c r="M82" s="1">
        <v>1.45</v>
      </c>
      <c r="N82" s="1">
        <v>4801</v>
      </c>
      <c r="O82" s="1">
        <v>7692</v>
      </c>
      <c r="P82" s="1">
        <v>7249</v>
      </c>
      <c r="Q82" s="1">
        <v>433</v>
      </c>
      <c r="R82" s="1">
        <v>10</v>
      </c>
      <c r="S82" s="1">
        <v>6715</v>
      </c>
      <c r="T82" s="1">
        <v>666</v>
      </c>
      <c r="U82" s="1">
        <v>0</v>
      </c>
      <c r="V82" s="1">
        <f t="shared" si="35"/>
        <v>147</v>
      </c>
      <c r="W82" s="1">
        <f t="shared" si="36"/>
        <v>152</v>
      </c>
      <c r="X82" s="1">
        <f t="shared" si="36"/>
        <v>0</v>
      </c>
      <c r="Y82" s="1">
        <f t="shared" si="36"/>
        <v>7</v>
      </c>
      <c r="Z82" s="1">
        <f t="shared" si="37"/>
        <v>306</v>
      </c>
      <c r="AB82" s="13">
        <f t="shared" si="22"/>
        <v>1.6715988162840919E-2</v>
      </c>
      <c r="AC82" s="13">
        <f t="shared" si="23"/>
        <v>0.25006</v>
      </c>
      <c r="AD82" s="13">
        <f t="shared" si="24"/>
        <v>0.17448</v>
      </c>
      <c r="AE82" s="13">
        <f t="shared" si="25"/>
        <v>7.1400000000000005E-2</v>
      </c>
      <c r="AF82" s="13">
        <f t="shared" si="26"/>
        <v>4.1799999999999997E-3</v>
      </c>
      <c r="AG82" s="13">
        <f t="shared" si="27"/>
        <v>6.1199999999999996E-3</v>
      </c>
      <c r="AQ82" s="11">
        <f t="shared" si="38"/>
        <v>73</v>
      </c>
      <c r="AR82" s="11">
        <f t="shared" si="38"/>
        <v>69</v>
      </c>
      <c r="AS82" s="1">
        <f t="shared" si="28"/>
        <v>0</v>
      </c>
      <c r="AT82" s="107">
        <f>+EvolOf!H71</f>
        <v>0</v>
      </c>
      <c r="AU82" s="1">
        <f t="shared" si="29"/>
        <v>0</v>
      </c>
      <c r="AV82" s="1">
        <f t="shared" si="31"/>
        <v>0</v>
      </c>
      <c r="AW82" s="40">
        <f t="shared" si="32"/>
        <v>0</v>
      </c>
      <c r="AX82" s="1">
        <f t="shared" si="30"/>
        <v>0</v>
      </c>
      <c r="AY82" s="1">
        <f t="shared" si="33"/>
        <v>316150.80692433123</v>
      </c>
      <c r="AZ82" s="1">
        <f t="shared" si="34"/>
        <v>220595.02836182239</v>
      </c>
    </row>
    <row r="83" spans="1:66" x14ac:dyDescent="0.3">
      <c r="B83" s="1">
        <f t="shared" si="21"/>
        <v>12789</v>
      </c>
      <c r="C83" s="1">
        <v>70</v>
      </c>
      <c r="D83" s="1">
        <v>37209</v>
      </c>
      <c r="E83" s="1">
        <v>8845</v>
      </c>
      <c r="F83" s="1">
        <v>0</v>
      </c>
      <c r="G83" s="1">
        <v>3728</v>
      </c>
      <c r="H83" s="1">
        <v>0</v>
      </c>
      <c r="I83" s="1">
        <v>216</v>
      </c>
      <c r="J83" s="1">
        <v>50.27</v>
      </c>
      <c r="K83" s="1">
        <v>1.49</v>
      </c>
      <c r="L83" s="1">
        <v>23.6</v>
      </c>
      <c r="M83" s="1">
        <v>1.45</v>
      </c>
      <c r="N83" s="1">
        <v>4979</v>
      </c>
      <c r="O83" s="1">
        <v>7800</v>
      </c>
      <c r="P83" s="1">
        <v>7273</v>
      </c>
      <c r="Q83" s="1">
        <v>515</v>
      </c>
      <c r="R83" s="1">
        <v>11</v>
      </c>
      <c r="S83" s="1">
        <v>6905</v>
      </c>
      <c r="T83" s="1">
        <v>687</v>
      </c>
      <c r="U83" s="1">
        <v>0</v>
      </c>
      <c r="V83" s="1">
        <f t="shared" si="35"/>
        <v>121</v>
      </c>
      <c r="W83" s="1">
        <f t="shared" si="36"/>
        <v>158</v>
      </c>
      <c r="X83" s="1">
        <f t="shared" si="36"/>
        <v>0</v>
      </c>
      <c r="Y83" s="1">
        <f t="shared" si="36"/>
        <v>7</v>
      </c>
      <c r="Z83" s="1">
        <f t="shared" si="37"/>
        <v>286</v>
      </c>
      <c r="AB83" s="13">
        <f t="shared" si="22"/>
        <v>1.688951442646024E-2</v>
      </c>
      <c r="AC83" s="13">
        <f t="shared" si="23"/>
        <v>0.25578000000000001</v>
      </c>
      <c r="AD83" s="13">
        <f t="shared" si="24"/>
        <v>0.1769</v>
      </c>
      <c r="AE83" s="13">
        <f t="shared" si="25"/>
        <v>7.4560000000000001E-2</v>
      </c>
      <c r="AF83" s="13">
        <f t="shared" si="26"/>
        <v>4.3200000000000001E-3</v>
      </c>
      <c r="AG83" s="13">
        <f t="shared" si="27"/>
        <v>5.7200000000000003E-3</v>
      </c>
      <c r="AQ83" s="11">
        <f t="shared" si="38"/>
        <v>74</v>
      </c>
      <c r="AR83" s="11">
        <f t="shared" si="38"/>
        <v>70</v>
      </c>
      <c r="AS83" s="1">
        <f t="shared" si="28"/>
        <v>0</v>
      </c>
      <c r="AT83" s="107">
        <f>+EvolOf!H72</f>
        <v>0</v>
      </c>
      <c r="AU83" s="1">
        <f t="shared" si="29"/>
        <v>0</v>
      </c>
      <c r="AV83" s="1">
        <f t="shared" si="31"/>
        <v>0</v>
      </c>
      <c r="AW83" s="40">
        <f t="shared" si="32"/>
        <v>0</v>
      </c>
      <c r="AX83" s="1">
        <f t="shared" si="30"/>
        <v>0</v>
      </c>
      <c r="AY83" s="1">
        <f t="shared" si="33"/>
        <v>323382.60175600031</v>
      </c>
      <c r="AZ83" s="1">
        <f t="shared" si="34"/>
        <v>223654.63386752855</v>
      </c>
    </row>
    <row r="84" spans="1:66" x14ac:dyDescent="0.3">
      <c r="B84" s="1">
        <f t="shared" si="21"/>
        <v>13059</v>
      </c>
      <c r="C84" s="1">
        <v>71</v>
      </c>
      <c r="D84" s="1">
        <v>36939</v>
      </c>
      <c r="E84" s="1">
        <v>8937</v>
      </c>
      <c r="F84" s="1">
        <v>0</v>
      </c>
      <c r="G84" s="1">
        <v>3899</v>
      </c>
      <c r="H84" s="1">
        <v>0</v>
      </c>
      <c r="I84" s="1">
        <v>223</v>
      </c>
      <c r="J84" s="1">
        <v>50.35</v>
      </c>
      <c r="K84" s="1">
        <v>1.5</v>
      </c>
      <c r="L84" s="1">
        <v>23.5</v>
      </c>
      <c r="M84" s="1">
        <v>1.45</v>
      </c>
      <c r="N84" s="1">
        <v>5156</v>
      </c>
      <c r="O84" s="1">
        <v>7894</v>
      </c>
      <c r="P84" s="1">
        <v>7272</v>
      </c>
      <c r="Q84" s="1">
        <v>609</v>
      </c>
      <c r="R84" s="1">
        <v>12</v>
      </c>
      <c r="S84" s="1">
        <v>7082</v>
      </c>
      <c r="T84" s="1">
        <v>705</v>
      </c>
      <c r="U84" s="1">
        <v>0</v>
      </c>
      <c r="V84" s="1">
        <f t="shared" si="35"/>
        <v>92</v>
      </c>
      <c r="W84" s="1">
        <f t="shared" si="36"/>
        <v>171</v>
      </c>
      <c r="X84" s="1">
        <f t="shared" si="36"/>
        <v>0</v>
      </c>
      <c r="Y84" s="1">
        <f t="shared" si="36"/>
        <v>7</v>
      </c>
      <c r="Z84" s="1">
        <f t="shared" si="37"/>
        <v>270</v>
      </c>
      <c r="AB84" s="13">
        <f t="shared" si="22"/>
        <v>1.7076345815146641E-2</v>
      </c>
      <c r="AC84" s="13">
        <f t="shared" si="23"/>
        <v>0.26118000000000002</v>
      </c>
      <c r="AD84" s="13">
        <f t="shared" si="24"/>
        <v>0.17874000000000001</v>
      </c>
      <c r="AE84" s="13">
        <f t="shared" si="25"/>
        <v>7.7979999999999994E-2</v>
      </c>
      <c r="AF84" s="13">
        <f t="shared" si="26"/>
        <v>4.4600000000000004E-3</v>
      </c>
      <c r="AG84" s="13">
        <f t="shared" si="27"/>
        <v>5.4000000000000003E-3</v>
      </c>
      <c r="AQ84" s="11">
        <f t="shared" si="38"/>
        <v>75</v>
      </c>
      <c r="AR84" s="11">
        <f t="shared" si="38"/>
        <v>71</v>
      </c>
      <c r="AS84" s="1">
        <f t="shared" si="28"/>
        <v>0</v>
      </c>
      <c r="AT84" s="107">
        <f>+EvolOf!H73</f>
        <v>0</v>
      </c>
      <c r="AU84" s="1">
        <f t="shared" si="29"/>
        <v>0</v>
      </c>
      <c r="AV84" s="1">
        <f t="shared" si="31"/>
        <v>0</v>
      </c>
      <c r="AW84" s="40">
        <f t="shared" si="32"/>
        <v>0</v>
      </c>
      <c r="AX84" s="1">
        <f t="shared" si="30"/>
        <v>0</v>
      </c>
      <c r="AY84" s="1">
        <f t="shared" si="33"/>
        <v>330209.82065303059</v>
      </c>
      <c r="AZ84" s="1">
        <f t="shared" si="34"/>
        <v>225980.94549170183</v>
      </c>
    </row>
    <row r="85" spans="1:66" x14ac:dyDescent="0.3">
      <c r="B85" s="1">
        <f t="shared" si="21"/>
        <v>13312</v>
      </c>
      <c r="C85" s="1">
        <v>72</v>
      </c>
      <c r="D85" s="1">
        <v>36685</v>
      </c>
      <c r="E85" s="1">
        <v>8992</v>
      </c>
      <c r="F85" s="1">
        <v>0</v>
      </c>
      <c r="G85" s="1">
        <v>4089</v>
      </c>
      <c r="H85" s="1">
        <v>0</v>
      </c>
      <c r="I85" s="1">
        <v>231</v>
      </c>
      <c r="J85" s="1">
        <v>50.43</v>
      </c>
      <c r="K85" s="1">
        <v>1.5</v>
      </c>
      <c r="L85" s="1">
        <v>23.4</v>
      </c>
      <c r="M85" s="1">
        <v>1.45</v>
      </c>
      <c r="N85" s="1">
        <v>5332</v>
      </c>
      <c r="O85" s="1">
        <v>7972</v>
      </c>
      <c r="P85" s="1">
        <v>7241</v>
      </c>
      <c r="Q85" s="1">
        <v>716</v>
      </c>
      <c r="R85" s="1">
        <v>14</v>
      </c>
      <c r="S85" s="1">
        <v>7225</v>
      </c>
      <c r="T85" s="1">
        <v>720</v>
      </c>
      <c r="U85" s="1">
        <v>0</v>
      </c>
      <c r="V85" s="1">
        <f t="shared" si="35"/>
        <v>55</v>
      </c>
      <c r="W85" s="1">
        <f t="shared" si="36"/>
        <v>190</v>
      </c>
      <c r="X85" s="1">
        <f t="shared" si="36"/>
        <v>0</v>
      </c>
      <c r="Y85" s="1">
        <f t="shared" si="36"/>
        <v>8</v>
      </c>
      <c r="Z85" s="1">
        <f t="shared" si="37"/>
        <v>253</v>
      </c>
      <c r="AB85" s="13">
        <f t="shared" si="22"/>
        <v>1.7352764423076924E-2</v>
      </c>
      <c r="AC85" s="13">
        <f t="shared" si="23"/>
        <v>0.26623999999999998</v>
      </c>
      <c r="AD85" s="13">
        <f t="shared" si="24"/>
        <v>0.17984</v>
      </c>
      <c r="AE85" s="13">
        <f t="shared" si="25"/>
        <v>8.1780000000000005E-2</v>
      </c>
      <c r="AF85" s="13">
        <f t="shared" si="26"/>
        <v>4.62E-3</v>
      </c>
      <c r="AG85" s="13">
        <f t="shared" si="27"/>
        <v>5.0600000000000003E-3</v>
      </c>
      <c r="AQ85" s="11">
        <f t="shared" si="38"/>
        <v>76</v>
      </c>
      <c r="AR85" s="11">
        <f t="shared" si="38"/>
        <v>72</v>
      </c>
      <c r="AS85" s="1">
        <f t="shared" si="28"/>
        <v>0</v>
      </c>
      <c r="AT85" s="107">
        <f>+EvolOf!H74</f>
        <v>0</v>
      </c>
      <c r="AU85" s="1">
        <f t="shared" si="29"/>
        <v>0</v>
      </c>
      <c r="AV85" s="1">
        <f t="shared" si="31"/>
        <v>0</v>
      </c>
      <c r="AW85" s="40">
        <f t="shared" si="32"/>
        <v>0</v>
      </c>
      <c r="AX85" s="1">
        <f t="shared" si="30"/>
        <v>0</v>
      </c>
      <c r="AY85" s="1">
        <f t="shared" si="33"/>
        <v>336607.17761950707</v>
      </c>
      <c r="AZ85" s="1">
        <f t="shared" si="34"/>
        <v>227371.6752670228</v>
      </c>
    </row>
    <row r="86" spans="1:66" x14ac:dyDescent="0.3">
      <c r="B86" s="1">
        <f t="shared" si="21"/>
        <v>13546</v>
      </c>
      <c r="C86" s="1">
        <v>73</v>
      </c>
      <c r="D86" s="1">
        <v>36452</v>
      </c>
      <c r="E86" s="1">
        <v>9011</v>
      </c>
      <c r="F86" s="1">
        <v>0</v>
      </c>
      <c r="G86" s="1">
        <v>4295</v>
      </c>
      <c r="H86" s="1">
        <v>0</v>
      </c>
      <c r="I86" s="1">
        <v>240</v>
      </c>
      <c r="J86" s="1">
        <v>50.51</v>
      </c>
      <c r="K86" s="1">
        <v>1.51</v>
      </c>
      <c r="L86" s="1">
        <v>23.3</v>
      </c>
      <c r="M86" s="1">
        <v>1.44</v>
      </c>
      <c r="N86" s="1">
        <v>5495</v>
      </c>
      <c r="O86" s="1">
        <v>8041</v>
      </c>
      <c r="P86" s="1">
        <v>7187</v>
      </c>
      <c r="Q86" s="1">
        <v>837</v>
      </c>
      <c r="R86" s="1">
        <v>16</v>
      </c>
      <c r="S86" s="1">
        <v>7347</v>
      </c>
      <c r="T86" s="1">
        <v>733</v>
      </c>
      <c r="U86" s="1">
        <v>0</v>
      </c>
      <c r="V86" s="1">
        <f t="shared" si="35"/>
        <v>19</v>
      </c>
      <c r="W86" s="1">
        <f t="shared" si="36"/>
        <v>206</v>
      </c>
      <c r="X86" s="1">
        <f t="shared" si="36"/>
        <v>0</v>
      </c>
      <c r="Y86" s="1">
        <f t="shared" si="36"/>
        <v>9</v>
      </c>
      <c r="Z86" s="1">
        <f t="shared" si="37"/>
        <v>234</v>
      </c>
      <c r="AB86" s="13">
        <f t="shared" si="22"/>
        <v>1.7717407352724052E-2</v>
      </c>
      <c r="AC86" s="13">
        <f t="shared" si="23"/>
        <v>0.27091999999999999</v>
      </c>
      <c r="AD86" s="13">
        <f t="shared" si="24"/>
        <v>0.18021999999999999</v>
      </c>
      <c r="AE86" s="13">
        <f t="shared" si="25"/>
        <v>8.5900000000000004E-2</v>
      </c>
      <c r="AF86" s="13">
        <f t="shared" si="26"/>
        <v>4.7999999999999996E-3</v>
      </c>
      <c r="AG86" s="13">
        <f t="shared" si="27"/>
        <v>4.6800000000000001E-3</v>
      </c>
      <c r="AQ86" s="11">
        <f t="shared" si="38"/>
        <v>77</v>
      </c>
      <c r="AR86" s="11">
        <f t="shared" si="38"/>
        <v>73</v>
      </c>
      <c r="AS86" s="1">
        <f t="shared" si="28"/>
        <v>0</v>
      </c>
      <c r="AT86" s="107">
        <f>+EvolOf!H75</f>
        <v>0</v>
      </c>
      <c r="AU86" s="1">
        <f t="shared" si="29"/>
        <v>0</v>
      </c>
      <c r="AV86" s="1">
        <f t="shared" si="31"/>
        <v>0</v>
      </c>
      <c r="AW86" s="40">
        <f t="shared" si="32"/>
        <v>0</v>
      </c>
      <c r="AX86" s="1">
        <f t="shared" si="30"/>
        <v>0</v>
      </c>
      <c r="AY86" s="1">
        <f t="shared" si="33"/>
        <v>342524.10066359997</v>
      </c>
      <c r="AZ86" s="1">
        <f t="shared" si="34"/>
        <v>227852.10918940642</v>
      </c>
    </row>
    <row r="87" spans="1:66" s="1" customFormat="1" x14ac:dyDescent="0.3">
      <c r="A87" s="11"/>
      <c r="B87" s="1">
        <f t="shared" si="21"/>
        <v>13760</v>
      </c>
      <c r="C87" s="1">
        <v>74</v>
      </c>
      <c r="D87" s="1">
        <v>36238</v>
      </c>
      <c r="E87" s="1">
        <v>8995</v>
      </c>
      <c r="F87" s="1">
        <v>0</v>
      </c>
      <c r="G87" s="1">
        <v>4516</v>
      </c>
      <c r="H87" s="1">
        <v>0</v>
      </c>
      <c r="I87" s="1">
        <v>249</v>
      </c>
      <c r="J87" s="1">
        <v>50.59</v>
      </c>
      <c r="K87" s="1">
        <v>1.51</v>
      </c>
      <c r="L87" s="1">
        <v>23.2</v>
      </c>
      <c r="M87" s="1">
        <v>1.43</v>
      </c>
      <c r="N87" s="1">
        <v>5651</v>
      </c>
      <c r="O87" s="1">
        <v>8100</v>
      </c>
      <c r="P87" s="1">
        <v>7114</v>
      </c>
      <c r="Q87" s="1">
        <v>967</v>
      </c>
      <c r="R87" s="1">
        <v>18</v>
      </c>
      <c r="S87" s="1">
        <v>7431</v>
      </c>
      <c r="T87" s="1">
        <v>741</v>
      </c>
      <c r="U87" s="1">
        <v>0</v>
      </c>
      <c r="V87" s="1">
        <f t="shared" si="35"/>
        <v>-16</v>
      </c>
      <c r="W87" s="1">
        <f t="shared" si="36"/>
        <v>221</v>
      </c>
      <c r="X87" s="1">
        <f t="shared" si="36"/>
        <v>0</v>
      </c>
      <c r="Y87" s="1">
        <f t="shared" si="36"/>
        <v>9</v>
      </c>
      <c r="Z87" s="1">
        <f t="shared" si="37"/>
        <v>214</v>
      </c>
      <c r="AA87" s="3"/>
      <c r="AB87" s="13">
        <f t="shared" si="22"/>
        <v>1.8095930232558139E-2</v>
      </c>
      <c r="AC87" s="13">
        <f t="shared" si="23"/>
        <v>0.2752</v>
      </c>
      <c r="AD87" s="13">
        <f t="shared" si="24"/>
        <v>0.1799</v>
      </c>
      <c r="AE87" s="13">
        <f t="shared" si="25"/>
        <v>9.0319999999999998E-2</v>
      </c>
      <c r="AF87" s="13">
        <f t="shared" si="26"/>
        <v>4.9800000000000001E-3</v>
      </c>
      <c r="AG87" s="13">
        <f t="shared" si="27"/>
        <v>4.28E-3</v>
      </c>
      <c r="AI87" s="11"/>
      <c r="AJ87" s="11"/>
      <c r="AK87" s="11"/>
      <c r="AL87" s="11"/>
      <c r="AM87" s="11"/>
      <c r="AN87" s="11"/>
      <c r="AO87" s="11"/>
      <c r="AP87" s="11"/>
      <c r="AQ87" s="11">
        <f t="shared" si="38"/>
        <v>78</v>
      </c>
      <c r="AR87" s="11">
        <f t="shared" si="38"/>
        <v>74</v>
      </c>
      <c r="AS87" s="1">
        <f t="shared" si="28"/>
        <v>0</v>
      </c>
      <c r="AT87" s="107">
        <f>+EvolOf!H76</f>
        <v>0</v>
      </c>
      <c r="AU87" s="1">
        <f t="shared" si="29"/>
        <v>0</v>
      </c>
      <c r="AV87" s="1">
        <f t="shared" si="31"/>
        <v>0</v>
      </c>
      <c r="AW87" s="40">
        <f t="shared" si="32"/>
        <v>0</v>
      </c>
      <c r="AX87" s="1">
        <f t="shared" si="30"/>
        <v>0</v>
      </c>
      <c r="AY87" s="1">
        <f t="shared" si="33"/>
        <v>347935.30378939433</v>
      </c>
      <c r="AZ87" s="1">
        <f t="shared" si="34"/>
        <v>227447.53325476759</v>
      </c>
      <c r="BA87" s="11"/>
      <c r="BB87" s="11"/>
      <c r="BC87" s="11"/>
      <c r="BD87" s="11"/>
      <c r="BE87" s="11"/>
      <c r="BH87" s="11"/>
      <c r="BI87" s="11"/>
      <c r="BJ87" s="11"/>
      <c r="BK87" s="11"/>
      <c r="BL87" s="11"/>
      <c r="BM87" s="11"/>
      <c r="BN87" s="11"/>
    </row>
    <row r="88" spans="1:66" s="1" customFormat="1" x14ac:dyDescent="0.3">
      <c r="A88" s="11"/>
      <c r="B88" s="1">
        <f t="shared" si="21"/>
        <v>13963</v>
      </c>
      <c r="C88" s="1">
        <v>75</v>
      </c>
      <c r="D88" s="1">
        <v>36035</v>
      </c>
      <c r="E88" s="1">
        <v>8948</v>
      </c>
      <c r="F88" s="1">
        <v>0</v>
      </c>
      <c r="G88" s="1">
        <v>4756</v>
      </c>
      <c r="H88" s="1">
        <v>0</v>
      </c>
      <c r="I88" s="1">
        <v>259</v>
      </c>
      <c r="J88" s="1">
        <v>50.66</v>
      </c>
      <c r="K88" s="1">
        <v>1.52</v>
      </c>
      <c r="L88" s="1">
        <v>23.2</v>
      </c>
      <c r="M88" s="1">
        <v>1.42</v>
      </c>
      <c r="N88" s="1">
        <v>5804</v>
      </c>
      <c r="O88" s="1">
        <v>8149</v>
      </c>
      <c r="P88" s="1">
        <v>7009</v>
      </c>
      <c r="Q88" s="1">
        <v>1118</v>
      </c>
      <c r="R88" s="1">
        <v>21</v>
      </c>
      <c r="S88" s="1">
        <v>7489</v>
      </c>
      <c r="T88" s="1">
        <v>749</v>
      </c>
      <c r="U88" s="1">
        <v>0</v>
      </c>
      <c r="V88" s="1">
        <f t="shared" si="35"/>
        <v>-47</v>
      </c>
      <c r="W88" s="1">
        <f t="shared" si="36"/>
        <v>240</v>
      </c>
      <c r="X88" s="1">
        <f t="shared" si="36"/>
        <v>0</v>
      </c>
      <c r="Y88" s="1">
        <f t="shared" si="36"/>
        <v>10</v>
      </c>
      <c r="Z88" s="1">
        <f t="shared" si="37"/>
        <v>203</v>
      </c>
      <c r="AA88" s="3"/>
      <c r="AB88" s="13">
        <f t="shared" si="22"/>
        <v>1.8549022416386163E-2</v>
      </c>
      <c r="AC88" s="13">
        <f t="shared" si="23"/>
        <v>0.27926000000000001</v>
      </c>
      <c r="AD88" s="13">
        <f t="shared" si="24"/>
        <v>0.17896000000000001</v>
      </c>
      <c r="AE88" s="13">
        <f t="shared" si="25"/>
        <v>9.5119999999999996E-2</v>
      </c>
      <c r="AF88" s="13">
        <f t="shared" si="26"/>
        <v>5.1799999999999997E-3</v>
      </c>
      <c r="AG88" s="13">
        <f t="shared" si="27"/>
        <v>4.0600000000000002E-3</v>
      </c>
      <c r="AI88" s="11"/>
      <c r="AJ88" s="11"/>
      <c r="AK88" s="11"/>
      <c r="AL88" s="11"/>
      <c r="AM88" s="11"/>
      <c r="AN88" s="11"/>
      <c r="AO88" s="11"/>
      <c r="AP88" s="11"/>
      <c r="AQ88" s="11">
        <f t="shared" si="38"/>
        <v>79</v>
      </c>
      <c r="AR88" s="11">
        <f t="shared" si="38"/>
        <v>75</v>
      </c>
      <c r="AS88" s="1">
        <f t="shared" si="28"/>
        <v>0</v>
      </c>
      <c r="AT88" s="107">
        <f>+EvolOf!H77</f>
        <v>0</v>
      </c>
      <c r="AU88" s="1">
        <f t="shared" si="29"/>
        <v>0</v>
      </c>
      <c r="AV88" s="1">
        <f t="shared" si="31"/>
        <v>0</v>
      </c>
      <c r="AW88" s="40">
        <f t="shared" si="32"/>
        <v>0</v>
      </c>
      <c r="AX88" s="1">
        <f t="shared" si="30"/>
        <v>0</v>
      </c>
      <c r="AY88" s="1">
        <f t="shared" si="33"/>
        <v>353068.36096012453</v>
      </c>
      <c r="AZ88" s="1">
        <f t="shared" si="34"/>
        <v>226259.09144676602</v>
      </c>
      <c r="BA88" s="11"/>
      <c r="BB88" s="11"/>
      <c r="BC88" s="11"/>
      <c r="BD88" s="11"/>
      <c r="BE88" s="11"/>
      <c r="BH88" s="11"/>
      <c r="BI88" s="11"/>
      <c r="BJ88" s="11"/>
      <c r="BK88" s="11"/>
      <c r="BL88" s="11"/>
      <c r="BM88" s="11"/>
      <c r="BN88" s="11"/>
    </row>
    <row r="89" spans="1:66" s="1" customFormat="1" x14ac:dyDescent="0.3">
      <c r="A89" s="11"/>
      <c r="B89" s="1">
        <f t="shared" si="21"/>
        <v>14155</v>
      </c>
      <c r="C89" s="1">
        <v>76</v>
      </c>
      <c r="D89" s="1">
        <v>35842</v>
      </c>
      <c r="E89" s="1">
        <v>8875</v>
      </c>
      <c r="F89" s="1">
        <v>0</v>
      </c>
      <c r="G89" s="1">
        <v>5010</v>
      </c>
      <c r="H89" s="1">
        <v>0</v>
      </c>
      <c r="I89" s="1">
        <v>270</v>
      </c>
      <c r="J89" s="1">
        <v>50.74</v>
      </c>
      <c r="K89" s="1">
        <v>1.52</v>
      </c>
      <c r="L89" s="1">
        <v>23.2</v>
      </c>
      <c r="M89" s="1">
        <v>1.42</v>
      </c>
      <c r="N89" s="1">
        <v>5950</v>
      </c>
      <c r="O89" s="1">
        <v>8196</v>
      </c>
      <c r="P89" s="1">
        <v>6891</v>
      </c>
      <c r="Q89" s="1">
        <v>1281</v>
      </c>
      <c r="R89" s="1">
        <v>23</v>
      </c>
      <c r="S89" s="1">
        <v>7508</v>
      </c>
      <c r="T89" s="1">
        <v>752</v>
      </c>
      <c r="U89" s="1">
        <v>0</v>
      </c>
      <c r="V89" s="1">
        <f t="shared" si="35"/>
        <v>-73</v>
      </c>
      <c r="W89" s="1">
        <f t="shared" si="36"/>
        <v>254</v>
      </c>
      <c r="X89" s="1">
        <f t="shared" si="36"/>
        <v>0</v>
      </c>
      <c r="Y89" s="1">
        <f t="shared" si="36"/>
        <v>11</v>
      </c>
      <c r="Z89" s="1">
        <f t="shared" si="37"/>
        <v>192</v>
      </c>
      <c r="AA89" s="3"/>
      <c r="AB89" s="13">
        <f t="shared" si="22"/>
        <v>1.907453196750265E-2</v>
      </c>
      <c r="AC89" s="13">
        <f t="shared" si="23"/>
        <v>0.28310000000000002</v>
      </c>
      <c r="AD89" s="13">
        <f t="shared" si="24"/>
        <v>0.17749999999999999</v>
      </c>
      <c r="AE89" s="13">
        <f t="shared" si="25"/>
        <v>0.1002</v>
      </c>
      <c r="AF89" s="13">
        <f t="shared" si="26"/>
        <v>5.4000000000000003E-3</v>
      </c>
      <c r="AG89" s="13">
        <f t="shared" si="27"/>
        <v>3.8400000000000001E-3</v>
      </c>
      <c r="AI89" s="11"/>
      <c r="AJ89" s="11"/>
      <c r="AK89" s="11"/>
      <c r="AL89" s="11"/>
      <c r="AM89" s="11"/>
      <c r="AN89" s="11"/>
      <c r="AO89" s="11"/>
      <c r="AP89" s="11"/>
      <c r="AQ89" s="11">
        <f t="shared" si="38"/>
        <v>80</v>
      </c>
      <c r="AR89" s="11">
        <f t="shared" si="38"/>
        <v>76</v>
      </c>
      <c r="AT89" s="107"/>
      <c r="BA89" s="11"/>
      <c r="BB89" s="11"/>
      <c r="BC89" s="11"/>
      <c r="BD89" s="11"/>
      <c r="BE89" s="11"/>
      <c r="BH89" s="11"/>
      <c r="BI89" s="11"/>
      <c r="BJ89" s="11"/>
      <c r="BK89" s="11"/>
      <c r="BL89" s="11"/>
      <c r="BM89" s="11"/>
      <c r="BN89" s="11"/>
    </row>
    <row r="90" spans="1:66" s="1" customFormat="1" x14ac:dyDescent="0.3">
      <c r="A90" s="11"/>
      <c r="B90" s="1">
        <f t="shared" si="21"/>
        <v>14338</v>
      </c>
      <c r="C90" s="1">
        <v>77</v>
      </c>
      <c r="D90" s="1">
        <v>35660</v>
      </c>
      <c r="E90" s="1">
        <v>8715</v>
      </c>
      <c r="F90" s="1">
        <v>0</v>
      </c>
      <c r="G90" s="1">
        <v>5338</v>
      </c>
      <c r="H90" s="1">
        <v>0</v>
      </c>
      <c r="I90" s="1">
        <v>285</v>
      </c>
      <c r="J90" s="1">
        <v>50.81</v>
      </c>
      <c r="K90" s="1">
        <v>1.53</v>
      </c>
      <c r="L90" s="1">
        <v>23.3</v>
      </c>
      <c r="M90" s="1">
        <v>1.43</v>
      </c>
      <c r="N90" s="1">
        <v>6095</v>
      </c>
      <c r="O90" s="1">
        <v>8234</v>
      </c>
      <c r="P90" s="1">
        <v>6693</v>
      </c>
      <c r="Q90" s="1">
        <v>1511</v>
      </c>
      <c r="R90" s="1">
        <v>29</v>
      </c>
      <c r="S90" s="1">
        <v>7437</v>
      </c>
      <c r="T90" s="1">
        <v>745</v>
      </c>
      <c r="U90" s="1">
        <v>0</v>
      </c>
      <c r="V90" s="1">
        <f t="shared" si="35"/>
        <v>-160</v>
      </c>
      <c r="W90" s="1">
        <f t="shared" si="36"/>
        <v>328</v>
      </c>
      <c r="X90" s="1">
        <f t="shared" si="36"/>
        <v>0</v>
      </c>
      <c r="Y90" s="1">
        <f t="shared" si="36"/>
        <v>15</v>
      </c>
      <c r="Z90" s="1">
        <f t="shared" si="37"/>
        <v>183</v>
      </c>
      <c r="AA90" s="3"/>
      <c r="AB90" s="13">
        <f t="shared" si="22"/>
        <v>1.9877249267680291E-2</v>
      </c>
      <c r="AC90" s="13">
        <f t="shared" si="23"/>
        <v>0.28676000000000001</v>
      </c>
      <c r="AD90" s="13">
        <f t="shared" si="24"/>
        <v>0.17430000000000001</v>
      </c>
      <c r="AE90" s="13">
        <f t="shared" si="25"/>
        <v>0.10675999999999999</v>
      </c>
      <c r="AF90" s="13">
        <f t="shared" si="26"/>
        <v>5.7000000000000002E-3</v>
      </c>
      <c r="AG90" s="13">
        <f t="shared" si="27"/>
        <v>3.6600000000000001E-3</v>
      </c>
      <c r="AI90" s="11"/>
      <c r="AJ90" s="11"/>
      <c r="AK90" s="11"/>
      <c r="AL90" s="11"/>
      <c r="AM90" s="11"/>
      <c r="AN90" s="11"/>
      <c r="AO90" s="11"/>
      <c r="AP90" s="11"/>
      <c r="AQ90" s="11">
        <f t="shared" si="38"/>
        <v>81</v>
      </c>
      <c r="AR90" s="11">
        <f t="shared" si="38"/>
        <v>77</v>
      </c>
      <c r="AT90" s="107"/>
      <c r="BA90" s="11"/>
      <c r="BB90" s="11"/>
      <c r="BC90" s="11"/>
      <c r="BD90" s="11"/>
      <c r="BE90" s="11"/>
      <c r="BH90" s="11"/>
      <c r="BI90" s="11"/>
      <c r="BJ90" s="11"/>
      <c r="BK90" s="11"/>
      <c r="BL90" s="11"/>
      <c r="BM90" s="11"/>
      <c r="BN90" s="11"/>
    </row>
    <row r="91" spans="1:66" s="1" customFormat="1" x14ac:dyDescent="0.3">
      <c r="A91" s="11"/>
      <c r="B91" s="1">
        <f t="shared" si="21"/>
        <v>14512</v>
      </c>
      <c r="C91" s="1">
        <v>78</v>
      </c>
      <c r="D91" s="1">
        <v>35486</v>
      </c>
      <c r="E91" s="1">
        <v>8560</v>
      </c>
      <c r="F91" s="1">
        <v>0</v>
      </c>
      <c r="G91" s="1">
        <v>5652</v>
      </c>
      <c r="H91" s="1">
        <v>0</v>
      </c>
      <c r="I91" s="1">
        <v>300</v>
      </c>
      <c r="J91" s="1">
        <v>50.88</v>
      </c>
      <c r="K91" s="1">
        <v>1.53</v>
      </c>
      <c r="L91" s="1">
        <v>23.3</v>
      </c>
      <c r="M91" s="1">
        <v>1.42</v>
      </c>
      <c r="N91" s="1">
        <v>6231</v>
      </c>
      <c r="O91" s="1">
        <v>8271</v>
      </c>
      <c r="P91" s="1">
        <v>6513</v>
      </c>
      <c r="Q91" s="1">
        <v>1725</v>
      </c>
      <c r="R91" s="1">
        <v>32</v>
      </c>
      <c r="S91" s="1">
        <v>7361</v>
      </c>
      <c r="T91" s="1">
        <v>738</v>
      </c>
      <c r="U91" s="1">
        <v>0</v>
      </c>
      <c r="V91" s="1">
        <f t="shared" si="35"/>
        <v>-155</v>
      </c>
      <c r="W91" s="1">
        <f t="shared" si="36"/>
        <v>314</v>
      </c>
      <c r="X91" s="1">
        <f t="shared" si="36"/>
        <v>0</v>
      </c>
      <c r="Y91" s="1">
        <f t="shared" si="36"/>
        <v>15</v>
      </c>
      <c r="Z91" s="1">
        <f t="shared" si="37"/>
        <v>174</v>
      </c>
      <c r="AA91" s="3"/>
      <c r="AB91" s="13">
        <f t="shared" si="22"/>
        <v>2.0672546857772877E-2</v>
      </c>
      <c r="AC91" s="13">
        <f t="shared" si="23"/>
        <v>0.29024</v>
      </c>
      <c r="AD91" s="13">
        <f t="shared" si="24"/>
        <v>0.17119999999999999</v>
      </c>
      <c r="AE91" s="13">
        <f t="shared" si="25"/>
        <v>0.11304</v>
      </c>
      <c r="AF91" s="13">
        <f t="shared" si="26"/>
        <v>6.0000000000000001E-3</v>
      </c>
      <c r="AG91" s="13">
        <f t="shared" si="27"/>
        <v>3.48E-3</v>
      </c>
      <c r="AI91" s="11"/>
      <c r="AJ91" s="11"/>
      <c r="AK91" s="11"/>
      <c r="AL91" s="11"/>
      <c r="AM91" s="11"/>
      <c r="AN91" s="11"/>
      <c r="AO91" s="11"/>
      <c r="AP91" s="11"/>
      <c r="AQ91" s="11">
        <f t="shared" si="38"/>
        <v>82</v>
      </c>
      <c r="AR91" s="11">
        <f t="shared" si="38"/>
        <v>78</v>
      </c>
      <c r="AT91" s="107"/>
      <c r="BA91" s="11"/>
      <c r="BB91" s="11"/>
      <c r="BC91" s="11"/>
      <c r="BD91" s="11"/>
      <c r="BE91" s="11"/>
      <c r="BH91" s="11"/>
      <c r="BI91" s="11"/>
      <c r="BJ91" s="11"/>
      <c r="BK91" s="11"/>
      <c r="BL91" s="11"/>
      <c r="BM91" s="11"/>
      <c r="BN91" s="11"/>
    </row>
    <row r="92" spans="1:66" s="1" customFormat="1" x14ac:dyDescent="0.3">
      <c r="A92" s="11"/>
      <c r="B92" s="1">
        <f t="shared" si="21"/>
        <v>14678</v>
      </c>
      <c r="C92" s="1">
        <v>79</v>
      </c>
      <c r="D92" s="1">
        <v>35320</v>
      </c>
      <c r="E92" s="1">
        <v>8400</v>
      </c>
      <c r="F92" s="1">
        <v>0</v>
      </c>
      <c r="G92" s="1">
        <v>5966</v>
      </c>
      <c r="H92" s="1">
        <v>0</v>
      </c>
      <c r="I92" s="1">
        <v>312</v>
      </c>
      <c r="J92" s="1">
        <v>50.94</v>
      </c>
      <c r="K92" s="1">
        <v>1.53</v>
      </c>
      <c r="L92" s="1">
        <v>23.4</v>
      </c>
      <c r="M92" s="1">
        <v>1.42</v>
      </c>
      <c r="N92" s="1">
        <v>6364</v>
      </c>
      <c r="O92" s="1">
        <v>8304</v>
      </c>
      <c r="P92" s="1">
        <v>6337</v>
      </c>
      <c r="Q92" s="1">
        <v>1931</v>
      </c>
      <c r="R92" s="1">
        <v>35</v>
      </c>
      <c r="S92" s="1">
        <v>7268</v>
      </c>
      <c r="T92" s="1">
        <v>728</v>
      </c>
      <c r="U92" s="1">
        <v>0</v>
      </c>
      <c r="V92" s="1">
        <f t="shared" si="35"/>
        <v>-160</v>
      </c>
      <c r="W92" s="1">
        <f t="shared" si="36"/>
        <v>314</v>
      </c>
      <c r="X92" s="1">
        <f t="shared" si="36"/>
        <v>0</v>
      </c>
      <c r="Y92" s="1">
        <f t="shared" si="36"/>
        <v>12</v>
      </c>
      <c r="Z92" s="1">
        <f t="shared" si="37"/>
        <v>166</v>
      </c>
      <c r="AA92" s="3"/>
      <c r="AB92" s="13">
        <f t="shared" si="22"/>
        <v>2.1256301948494344E-2</v>
      </c>
      <c r="AC92" s="13">
        <f t="shared" si="23"/>
        <v>0.29355999999999999</v>
      </c>
      <c r="AD92" s="13">
        <f t="shared" si="24"/>
        <v>0.16800000000000001</v>
      </c>
      <c r="AE92" s="13">
        <f t="shared" si="25"/>
        <v>0.11932</v>
      </c>
      <c r="AF92" s="13">
        <f t="shared" si="26"/>
        <v>6.2399999999999999E-3</v>
      </c>
      <c r="AG92" s="13">
        <f t="shared" si="27"/>
        <v>3.32E-3</v>
      </c>
      <c r="AI92" s="11"/>
      <c r="AJ92" s="11"/>
      <c r="AK92" s="11"/>
      <c r="AL92" s="11"/>
      <c r="AM92" s="11"/>
      <c r="AN92" s="11"/>
      <c r="AO92" s="11"/>
      <c r="AP92" s="11"/>
      <c r="AQ92" s="11">
        <f t="shared" si="38"/>
        <v>83</v>
      </c>
      <c r="AR92" s="11">
        <f t="shared" si="38"/>
        <v>79</v>
      </c>
      <c r="AT92" s="107"/>
      <c r="BA92" s="11"/>
      <c r="BB92" s="11"/>
      <c r="BC92" s="11"/>
      <c r="BD92" s="11"/>
      <c r="BE92" s="11"/>
      <c r="BH92" s="11"/>
      <c r="BI92" s="11"/>
      <c r="BJ92" s="11"/>
      <c r="BK92" s="11"/>
      <c r="BL92" s="11"/>
      <c r="BM92" s="11"/>
      <c r="BN92" s="11"/>
    </row>
    <row r="93" spans="1:66" s="1" customFormat="1" x14ac:dyDescent="0.3">
      <c r="A93" s="11"/>
      <c r="B93" s="1">
        <f t="shared" si="21"/>
        <v>14832</v>
      </c>
      <c r="C93" s="1">
        <v>80</v>
      </c>
      <c r="D93" s="1">
        <v>35166</v>
      </c>
      <c r="E93" s="1">
        <v>8163</v>
      </c>
      <c r="F93" s="1">
        <v>0</v>
      </c>
      <c r="G93" s="1">
        <v>6341</v>
      </c>
      <c r="H93" s="1">
        <v>0</v>
      </c>
      <c r="I93" s="1">
        <v>328</v>
      </c>
      <c r="J93" s="1">
        <v>51.01</v>
      </c>
      <c r="K93" s="1">
        <v>1.54</v>
      </c>
      <c r="L93" s="1">
        <v>23.5</v>
      </c>
      <c r="M93" s="1">
        <v>1.4</v>
      </c>
      <c r="N93" s="1">
        <v>6488</v>
      </c>
      <c r="O93" s="1">
        <v>8335</v>
      </c>
      <c r="P93" s="1">
        <v>6104</v>
      </c>
      <c r="Q93" s="1">
        <v>2190</v>
      </c>
      <c r="R93" s="1">
        <v>39</v>
      </c>
      <c r="S93" s="1">
        <v>7091</v>
      </c>
      <c r="T93" s="1">
        <v>709</v>
      </c>
      <c r="U93" s="1">
        <v>0</v>
      </c>
      <c r="V93" s="1">
        <f t="shared" si="35"/>
        <v>-237</v>
      </c>
      <c r="W93" s="1">
        <f t="shared" si="36"/>
        <v>375</v>
      </c>
      <c r="X93" s="1">
        <f t="shared" si="36"/>
        <v>0</v>
      </c>
      <c r="Y93" s="1">
        <f t="shared" si="36"/>
        <v>16</v>
      </c>
      <c r="Z93" s="1">
        <f t="shared" si="37"/>
        <v>154</v>
      </c>
      <c r="AA93" s="3"/>
      <c r="AB93" s="13">
        <f t="shared" si="22"/>
        <v>2.2114347357065803E-2</v>
      </c>
      <c r="AC93" s="13">
        <f t="shared" si="23"/>
        <v>0.29664000000000001</v>
      </c>
      <c r="AD93" s="13">
        <f t="shared" si="24"/>
        <v>0.16325999999999999</v>
      </c>
      <c r="AE93" s="13">
        <f t="shared" si="25"/>
        <v>0.12681999999999999</v>
      </c>
      <c r="AF93" s="13">
        <f t="shared" si="26"/>
        <v>6.5599999999999999E-3</v>
      </c>
      <c r="AG93" s="13">
        <f t="shared" si="27"/>
        <v>3.0799999999999998E-3</v>
      </c>
      <c r="AI93" s="11"/>
      <c r="AJ93" s="11"/>
      <c r="AK93" s="11"/>
      <c r="AL93" s="11"/>
      <c r="AM93" s="11"/>
      <c r="AN93" s="11"/>
      <c r="AO93" s="11"/>
      <c r="AP93" s="11"/>
      <c r="AQ93" s="11">
        <f t="shared" si="38"/>
        <v>84</v>
      </c>
      <c r="AR93" s="11">
        <f t="shared" si="38"/>
        <v>80</v>
      </c>
      <c r="AT93" s="107"/>
      <c r="BA93" s="11"/>
      <c r="BB93" s="11"/>
      <c r="BC93" s="11"/>
      <c r="BD93" s="11"/>
      <c r="BE93" s="11"/>
      <c r="BH93" s="11"/>
      <c r="BI93" s="11"/>
      <c r="BJ93" s="11"/>
      <c r="BK93" s="11"/>
      <c r="BL93" s="11"/>
      <c r="BM93" s="11"/>
      <c r="BN93" s="11"/>
    </row>
    <row r="94" spans="1:66" s="1" customFormat="1" x14ac:dyDescent="0.3">
      <c r="A94" s="11"/>
      <c r="B94" s="1">
        <f t="shared" si="21"/>
        <v>14980</v>
      </c>
      <c r="C94" s="1">
        <v>81</v>
      </c>
      <c r="D94" s="1">
        <v>35019</v>
      </c>
      <c r="E94" s="1">
        <v>7919</v>
      </c>
      <c r="F94" s="1">
        <v>0</v>
      </c>
      <c r="G94" s="1">
        <v>6718</v>
      </c>
      <c r="H94" s="1">
        <v>0</v>
      </c>
      <c r="I94" s="1">
        <v>343</v>
      </c>
      <c r="J94" s="1">
        <v>51.07</v>
      </c>
      <c r="K94" s="1">
        <v>1.54</v>
      </c>
      <c r="L94" s="1">
        <v>23.6</v>
      </c>
      <c r="M94" s="1">
        <v>1.4</v>
      </c>
      <c r="N94" s="1">
        <v>6608</v>
      </c>
      <c r="O94" s="1">
        <v>8362</v>
      </c>
      <c r="P94" s="1">
        <v>5872</v>
      </c>
      <c r="Q94" s="1">
        <v>2448</v>
      </c>
      <c r="R94" s="1">
        <v>41</v>
      </c>
      <c r="S94" s="1">
        <v>6903</v>
      </c>
      <c r="T94" s="1">
        <v>692</v>
      </c>
      <c r="U94" s="1">
        <v>0</v>
      </c>
      <c r="V94" s="1">
        <f t="shared" si="35"/>
        <v>-244</v>
      </c>
      <c r="W94" s="1">
        <f t="shared" si="36"/>
        <v>377</v>
      </c>
      <c r="X94" s="1">
        <f t="shared" si="36"/>
        <v>0</v>
      </c>
      <c r="Y94" s="1">
        <f t="shared" si="36"/>
        <v>15</v>
      </c>
      <c r="Z94" s="1">
        <f t="shared" si="37"/>
        <v>148</v>
      </c>
      <c r="AA94" s="3"/>
      <c r="AB94" s="13">
        <f t="shared" si="22"/>
        <v>2.2897196261682243E-2</v>
      </c>
      <c r="AC94" s="13">
        <f t="shared" si="23"/>
        <v>0.29959999999999998</v>
      </c>
      <c r="AD94" s="13">
        <f t="shared" si="24"/>
        <v>0.15837999999999999</v>
      </c>
      <c r="AE94" s="13">
        <f t="shared" si="25"/>
        <v>0.13436000000000001</v>
      </c>
      <c r="AF94" s="13">
        <f t="shared" si="26"/>
        <v>6.8599999999999998E-3</v>
      </c>
      <c r="AG94" s="13">
        <f t="shared" si="27"/>
        <v>2.96E-3</v>
      </c>
      <c r="AI94" s="11"/>
      <c r="AJ94" s="11"/>
      <c r="AK94" s="11"/>
      <c r="AL94" s="11"/>
      <c r="AM94" s="11"/>
      <c r="AN94" s="11"/>
      <c r="AO94" s="11"/>
      <c r="AP94" s="11"/>
      <c r="AQ94" s="11">
        <f t="shared" si="38"/>
        <v>85</v>
      </c>
      <c r="AR94" s="11">
        <f t="shared" si="38"/>
        <v>81</v>
      </c>
      <c r="AT94" s="107"/>
      <c r="BA94" s="11"/>
      <c r="BB94" s="11"/>
      <c r="BC94" s="11"/>
      <c r="BD94" s="11"/>
      <c r="BE94" s="11"/>
      <c r="BH94" s="11"/>
      <c r="BI94" s="11"/>
      <c r="BJ94" s="11"/>
      <c r="BK94" s="11"/>
      <c r="BL94" s="11"/>
      <c r="BM94" s="11"/>
      <c r="BN94" s="11"/>
    </row>
    <row r="95" spans="1:66" s="1" customFormat="1" x14ac:dyDescent="0.3">
      <c r="A95" s="11"/>
      <c r="B95" s="1">
        <f t="shared" si="21"/>
        <v>15120</v>
      </c>
      <c r="C95" s="1">
        <v>82</v>
      </c>
      <c r="D95" s="1">
        <v>34878</v>
      </c>
      <c r="E95" s="1">
        <v>7657</v>
      </c>
      <c r="F95" s="1">
        <v>0</v>
      </c>
      <c r="G95" s="1">
        <v>7105</v>
      </c>
      <c r="H95" s="1">
        <v>0</v>
      </c>
      <c r="I95" s="1">
        <v>358</v>
      </c>
      <c r="J95" s="1">
        <v>51.13</v>
      </c>
      <c r="K95" s="1">
        <v>1.54</v>
      </c>
      <c r="L95" s="1">
        <v>23.8</v>
      </c>
      <c r="M95" s="1">
        <v>1.38</v>
      </c>
      <c r="N95" s="1">
        <v>6726</v>
      </c>
      <c r="O95" s="1">
        <v>8385</v>
      </c>
      <c r="P95" s="1">
        <v>5636</v>
      </c>
      <c r="Q95" s="1">
        <v>2704</v>
      </c>
      <c r="R95" s="1">
        <v>43</v>
      </c>
      <c r="S95" s="1">
        <v>6693</v>
      </c>
      <c r="T95" s="1">
        <v>669</v>
      </c>
      <c r="U95" s="1">
        <v>0</v>
      </c>
      <c r="V95" s="1">
        <f t="shared" si="35"/>
        <v>-262</v>
      </c>
      <c r="W95" s="1">
        <f t="shared" si="36"/>
        <v>387</v>
      </c>
      <c r="X95" s="1">
        <f t="shared" si="36"/>
        <v>0</v>
      </c>
      <c r="Y95" s="1">
        <f t="shared" si="36"/>
        <v>15</v>
      </c>
      <c r="Z95" s="1">
        <f t="shared" si="37"/>
        <v>140</v>
      </c>
      <c r="AA95" s="3"/>
      <c r="AB95" s="13">
        <f t="shared" si="22"/>
        <v>2.3677248677248679E-2</v>
      </c>
      <c r="AC95" s="13">
        <f t="shared" si="23"/>
        <v>0.3024</v>
      </c>
      <c r="AD95" s="13">
        <f t="shared" si="24"/>
        <v>0.15314</v>
      </c>
      <c r="AE95" s="13">
        <f t="shared" si="25"/>
        <v>0.1421</v>
      </c>
      <c r="AF95" s="13">
        <f t="shared" si="26"/>
        <v>7.1599999999999997E-3</v>
      </c>
      <c r="AG95" s="13">
        <f t="shared" si="27"/>
        <v>2.8E-3</v>
      </c>
      <c r="AI95" s="11"/>
      <c r="AJ95" s="11"/>
      <c r="AK95" s="11"/>
      <c r="AL95" s="11"/>
      <c r="AM95" s="11"/>
      <c r="AN95" s="11"/>
      <c r="AO95" s="11"/>
      <c r="AP95" s="11"/>
      <c r="AQ95" s="11">
        <f t="shared" si="38"/>
        <v>86</v>
      </c>
      <c r="AR95" s="11">
        <f t="shared" si="38"/>
        <v>82</v>
      </c>
      <c r="AT95" s="107"/>
      <c r="BA95" s="11"/>
      <c r="BB95" s="11"/>
      <c r="BC95" s="11"/>
      <c r="BD95" s="11"/>
      <c r="BE95" s="11"/>
      <c r="BH95" s="11"/>
      <c r="BI95" s="11"/>
      <c r="BJ95" s="11"/>
      <c r="BK95" s="11"/>
      <c r="BL95" s="11"/>
      <c r="BM95" s="11"/>
      <c r="BN95" s="11"/>
    </row>
    <row r="96" spans="1:66" s="1" customFormat="1" x14ac:dyDescent="0.3">
      <c r="A96" s="11"/>
      <c r="B96" s="1">
        <f t="shared" si="21"/>
        <v>15242</v>
      </c>
      <c r="C96" s="1">
        <v>83</v>
      </c>
      <c r="D96" s="1">
        <v>34756</v>
      </c>
      <c r="E96" s="1">
        <v>7349</v>
      </c>
      <c r="F96" s="1">
        <v>0</v>
      </c>
      <c r="G96" s="1">
        <v>7520</v>
      </c>
      <c r="H96" s="1">
        <v>0</v>
      </c>
      <c r="I96" s="1">
        <v>373</v>
      </c>
      <c r="J96" s="1">
        <v>51.19</v>
      </c>
      <c r="K96" s="1">
        <v>1.54</v>
      </c>
      <c r="L96" s="1">
        <v>23.9</v>
      </c>
      <c r="M96" s="1">
        <v>1.37</v>
      </c>
      <c r="N96" s="1">
        <v>6830</v>
      </c>
      <c r="O96" s="1">
        <v>8402</v>
      </c>
      <c r="P96" s="1">
        <v>5374</v>
      </c>
      <c r="Q96" s="1">
        <v>2982</v>
      </c>
      <c r="R96" s="1">
        <v>45</v>
      </c>
      <c r="S96" s="1">
        <v>6446</v>
      </c>
      <c r="T96" s="1">
        <v>648</v>
      </c>
      <c r="U96" s="1">
        <v>0</v>
      </c>
      <c r="V96" s="1">
        <f t="shared" si="35"/>
        <v>-308</v>
      </c>
      <c r="W96" s="1">
        <f t="shared" si="36"/>
        <v>415</v>
      </c>
      <c r="X96" s="1">
        <f t="shared" si="36"/>
        <v>0</v>
      </c>
      <c r="Y96" s="1">
        <f t="shared" si="36"/>
        <v>15</v>
      </c>
      <c r="Z96" s="1">
        <f t="shared" si="37"/>
        <v>122</v>
      </c>
      <c r="AA96" s="3"/>
      <c r="AB96" s="13">
        <f t="shared" si="22"/>
        <v>2.4471854087390107E-2</v>
      </c>
      <c r="AC96" s="13">
        <f t="shared" si="23"/>
        <v>0.30484</v>
      </c>
      <c r="AD96" s="13">
        <f t="shared" si="24"/>
        <v>0.14698</v>
      </c>
      <c r="AE96" s="13">
        <f t="shared" si="25"/>
        <v>0.15040000000000001</v>
      </c>
      <c r="AF96" s="13">
        <f t="shared" si="26"/>
        <v>7.4599999999999996E-3</v>
      </c>
      <c r="AG96" s="13">
        <f t="shared" si="27"/>
        <v>2.4399999999999999E-3</v>
      </c>
      <c r="AI96" s="11"/>
      <c r="AJ96" s="11"/>
      <c r="AK96" s="11"/>
      <c r="AL96" s="11"/>
      <c r="AM96" s="11"/>
      <c r="AN96" s="11"/>
      <c r="AO96" s="11"/>
      <c r="AP96" s="11"/>
      <c r="AQ96" s="11">
        <f t="shared" ref="AQ96:AR111" si="39">+AQ95+1</f>
        <v>87</v>
      </c>
      <c r="AR96" s="11">
        <f t="shared" si="39"/>
        <v>83</v>
      </c>
      <c r="AT96" s="107"/>
      <c r="BA96" s="11"/>
      <c r="BB96" s="11"/>
      <c r="BC96" s="11"/>
      <c r="BD96" s="11"/>
      <c r="BE96" s="11"/>
      <c r="BH96" s="11"/>
      <c r="BI96" s="11"/>
      <c r="BJ96" s="11"/>
      <c r="BK96" s="11"/>
      <c r="BL96" s="11"/>
      <c r="BM96" s="11"/>
      <c r="BN96" s="11"/>
    </row>
    <row r="97" spans="1:66" s="1" customFormat="1" x14ac:dyDescent="0.3">
      <c r="A97" s="11"/>
      <c r="B97" s="1">
        <f t="shared" si="21"/>
        <v>15362</v>
      </c>
      <c r="C97" s="1">
        <v>84</v>
      </c>
      <c r="D97" s="1">
        <v>34636</v>
      </c>
      <c r="E97" s="1">
        <v>7028</v>
      </c>
      <c r="F97" s="1">
        <v>0</v>
      </c>
      <c r="G97" s="1">
        <v>7946</v>
      </c>
      <c r="H97" s="1">
        <v>0</v>
      </c>
      <c r="I97" s="1">
        <v>388</v>
      </c>
      <c r="J97" s="1">
        <v>51.25</v>
      </c>
      <c r="K97" s="1">
        <v>1.54</v>
      </c>
      <c r="L97" s="1">
        <v>24</v>
      </c>
      <c r="M97" s="1">
        <v>1.35</v>
      </c>
      <c r="N97" s="1">
        <v>6934</v>
      </c>
      <c r="O97" s="1">
        <v>8418</v>
      </c>
      <c r="P97" s="1">
        <v>5106</v>
      </c>
      <c r="Q97" s="1">
        <v>3264</v>
      </c>
      <c r="R97" s="1">
        <v>47</v>
      </c>
      <c r="S97" s="1">
        <v>6178</v>
      </c>
      <c r="T97" s="1">
        <v>623</v>
      </c>
      <c r="U97" s="1">
        <v>0</v>
      </c>
      <c r="V97" s="1">
        <f t="shared" si="35"/>
        <v>-321</v>
      </c>
      <c r="W97" s="1">
        <f t="shared" si="36"/>
        <v>426</v>
      </c>
      <c r="X97" s="1">
        <f t="shared" si="36"/>
        <v>0</v>
      </c>
      <c r="Y97" s="1">
        <f t="shared" si="36"/>
        <v>15</v>
      </c>
      <c r="Z97" s="1">
        <f t="shared" si="37"/>
        <v>120</v>
      </c>
      <c r="AA97" s="3"/>
      <c r="AB97" s="13">
        <f t="shared" si="22"/>
        <v>2.5257127978127847E-2</v>
      </c>
      <c r="AC97" s="13">
        <f t="shared" si="23"/>
        <v>0.30724000000000001</v>
      </c>
      <c r="AD97" s="13">
        <f t="shared" si="24"/>
        <v>0.14055999999999999</v>
      </c>
      <c r="AE97" s="13">
        <f t="shared" si="25"/>
        <v>0.15892000000000001</v>
      </c>
      <c r="AF97" s="13">
        <f t="shared" si="26"/>
        <v>7.7600000000000004E-3</v>
      </c>
      <c r="AG97" s="13">
        <f t="shared" si="27"/>
        <v>2.3999999999999998E-3</v>
      </c>
      <c r="AI97" s="11"/>
      <c r="AJ97" s="11"/>
      <c r="AK97" s="11"/>
      <c r="AL97" s="11"/>
      <c r="AM97" s="11"/>
      <c r="AN97" s="11"/>
      <c r="AO97" s="11"/>
      <c r="AP97" s="11"/>
      <c r="AQ97" s="11">
        <f t="shared" si="39"/>
        <v>88</v>
      </c>
      <c r="AR97" s="11">
        <f t="shared" si="39"/>
        <v>84</v>
      </c>
      <c r="AT97" s="107"/>
      <c r="BA97" s="11"/>
      <c r="BB97" s="11"/>
      <c r="BC97" s="11"/>
      <c r="BD97" s="11"/>
      <c r="BE97" s="11"/>
      <c r="BH97" s="11"/>
      <c r="BI97" s="11"/>
      <c r="BJ97" s="11"/>
      <c r="BK97" s="11"/>
      <c r="BL97" s="11"/>
      <c r="BM97" s="11"/>
      <c r="BN97" s="11"/>
    </row>
    <row r="98" spans="1:66" s="1" customFormat="1" x14ac:dyDescent="0.3">
      <c r="A98" s="11"/>
      <c r="B98" s="1">
        <f t="shared" si="21"/>
        <v>15473</v>
      </c>
      <c r="C98" s="1">
        <v>85</v>
      </c>
      <c r="D98" s="1">
        <v>34526</v>
      </c>
      <c r="E98" s="1">
        <v>6704</v>
      </c>
      <c r="F98" s="1">
        <v>0</v>
      </c>
      <c r="G98" s="1">
        <v>8364</v>
      </c>
      <c r="H98" s="1">
        <v>0</v>
      </c>
      <c r="I98" s="1">
        <v>405</v>
      </c>
      <c r="J98" s="1">
        <v>51.3</v>
      </c>
      <c r="K98" s="1">
        <v>1.55</v>
      </c>
      <c r="L98" s="1">
        <v>24.2</v>
      </c>
      <c r="M98" s="1">
        <v>1.34</v>
      </c>
      <c r="N98" s="1">
        <v>7032</v>
      </c>
      <c r="O98" s="1">
        <v>8431</v>
      </c>
      <c r="P98" s="1">
        <v>4847</v>
      </c>
      <c r="Q98" s="1">
        <v>3534</v>
      </c>
      <c r="R98" s="1">
        <v>49</v>
      </c>
      <c r="S98" s="1">
        <v>5910</v>
      </c>
      <c r="T98" s="1">
        <v>596</v>
      </c>
      <c r="U98" s="1">
        <v>0</v>
      </c>
      <c r="V98" s="1">
        <f t="shared" si="35"/>
        <v>-324</v>
      </c>
      <c r="W98" s="1">
        <f t="shared" si="36"/>
        <v>418</v>
      </c>
      <c r="X98" s="1">
        <f t="shared" si="36"/>
        <v>0</v>
      </c>
      <c r="Y98" s="1">
        <f t="shared" si="36"/>
        <v>17</v>
      </c>
      <c r="Z98" s="1">
        <f t="shared" si="37"/>
        <v>111</v>
      </c>
      <c r="AA98" s="3"/>
      <c r="AB98" s="13">
        <f t="shared" si="22"/>
        <v>2.6174626769210882E-2</v>
      </c>
      <c r="AC98" s="13">
        <f t="shared" si="23"/>
        <v>0.30946000000000001</v>
      </c>
      <c r="AD98" s="13">
        <f t="shared" si="24"/>
        <v>0.13408</v>
      </c>
      <c r="AE98" s="13">
        <f t="shared" si="25"/>
        <v>0.16728000000000001</v>
      </c>
      <c r="AF98" s="13">
        <f t="shared" si="26"/>
        <v>8.0999999999999996E-3</v>
      </c>
      <c r="AG98" s="13">
        <f t="shared" si="27"/>
        <v>2.2200000000000002E-3</v>
      </c>
      <c r="AI98" s="11"/>
      <c r="AJ98" s="11"/>
      <c r="AK98" s="11"/>
      <c r="AL98" s="11"/>
      <c r="AM98" s="11"/>
      <c r="AN98" s="11"/>
      <c r="AO98" s="11"/>
      <c r="AP98" s="11"/>
      <c r="AQ98" s="11">
        <f t="shared" si="39"/>
        <v>89</v>
      </c>
      <c r="AR98" s="11">
        <f t="shared" si="39"/>
        <v>85</v>
      </c>
      <c r="AT98" s="107"/>
      <c r="BA98" s="11"/>
      <c r="BB98" s="11"/>
      <c r="BC98" s="11"/>
      <c r="BD98" s="11"/>
      <c r="BE98" s="11"/>
      <c r="BH98" s="11"/>
      <c r="BI98" s="11"/>
      <c r="BJ98" s="11"/>
      <c r="BK98" s="11"/>
      <c r="BL98" s="11"/>
      <c r="BM98" s="11"/>
      <c r="BN98" s="11"/>
    </row>
    <row r="99" spans="1:66" s="1" customFormat="1" x14ac:dyDescent="0.3">
      <c r="A99" s="11"/>
      <c r="B99" s="1">
        <f t="shared" si="21"/>
        <v>15573</v>
      </c>
      <c r="C99" s="1">
        <v>86</v>
      </c>
      <c r="D99" s="1">
        <v>34424</v>
      </c>
      <c r="E99" s="1">
        <v>6375</v>
      </c>
      <c r="F99" s="1">
        <v>0</v>
      </c>
      <c r="G99" s="1">
        <v>8776</v>
      </c>
      <c r="H99" s="1">
        <v>0</v>
      </c>
      <c r="I99" s="1">
        <v>422</v>
      </c>
      <c r="J99" s="1">
        <v>51.36</v>
      </c>
      <c r="K99" s="1">
        <v>1.55</v>
      </c>
      <c r="L99" s="1">
        <v>24.3</v>
      </c>
      <c r="M99" s="1">
        <v>1.32</v>
      </c>
      <c r="N99" s="1">
        <v>7121</v>
      </c>
      <c r="O99" s="1">
        <v>8443</v>
      </c>
      <c r="P99" s="1">
        <v>4598</v>
      </c>
      <c r="Q99" s="1">
        <v>3793</v>
      </c>
      <c r="R99" s="1">
        <v>51</v>
      </c>
      <c r="S99" s="1">
        <v>5634</v>
      </c>
      <c r="T99" s="1">
        <v>568</v>
      </c>
      <c r="U99" s="1">
        <v>0</v>
      </c>
      <c r="V99" s="1">
        <f t="shared" si="35"/>
        <v>-329</v>
      </c>
      <c r="W99" s="1">
        <f t="shared" si="36"/>
        <v>412</v>
      </c>
      <c r="X99" s="1">
        <f t="shared" si="36"/>
        <v>0</v>
      </c>
      <c r="Y99" s="1">
        <f t="shared" si="36"/>
        <v>17</v>
      </c>
      <c r="Z99" s="1">
        <f t="shared" si="37"/>
        <v>100</v>
      </c>
      <c r="AA99" s="3"/>
      <c r="AB99" s="13">
        <f t="shared" si="22"/>
        <v>2.7098182752199319E-2</v>
      </c>
      <c r="AC99" s="13">
        <f t="shared" si="23"/>
        <v>0.31146000000000001</v>
      </c>
      <c r="AD99" s="13">
        <f t="shared" si="24"/>
        <v>0.1275</v>
      </c>
      <c r="AE99" s="13">
        <f t="shared" si="25"/>
        <v>0.17552000000000001</v>
      </c>
      <c r="AF99" s="13">
        <f t="shared" si="26"/>
        <v>8.4399999999999996E-3</v>
      </c>
      <c r="AG99" s="13">
        <f t="shared" si="27"/>
        <v>2E-3</v>
      </c>
      <c r="AI99" s="11"/>
      <c r="AJ99" s="11"/>
      <c r="AK99" s="11"/>
      <c r="AL99" s="11"/>
      <c r="AM99" s="11"/>
      <c r="AN99" s="11"/>
      <c r="AO99" s="11"/>
      <c r="AP99" s="11"/>
      <c r="AQ99" s="11">
        <f t="shared" si="39"/>
        <v>90</v>
      </c>
      <c r="AR99" s="11">
        <f t="shared" si="39"/>
        <v>86</v>
      </c>
      <c r="AT99" s="107"/>
      <c r="BA99" s="11"/>
      <c r="BB99" s="11"/>
      <c r="BC99" s="11"/>
      <c r="BD99" s="11"/>
      <c r="BE99" s="11"/>
      <c r="BH99" s="11"/>
      <c r="BI99" s="11"/>
      <c r="BJ99" s="11"/>
      <c r="BK99" s="11"/>
      <c r="BL99" s="11"/>
      <c r="BM99" s="11"/>
      <c r="BN99" s="11"/>
    </row>
    <row r="100" spans="1:66" s="1" customFormat="1" x14ac:dyDescent="0.3">
      <c r="A100" s="11"/>
      <c r="B100" s="1">
        <f t="shared" si="21"/>
        <v>15668</v>
      </c>
      <c r="C100" s="1">
        <v>87</v>
      </c>
      <c r="D100" s="1">
        <v>34330</v>
      </c>
      <c r="E100" s="1">
        <v>6062</v>
      </c>
      <c r="F100" s="1">
        <v>0</v>
      </c>
      <c r="G100" s="1">
        <v>9166</v>
      </c>
      <c r="H100" s="1">
        <v>0</v>
      </c>
      <c r="I100" s="1">
        <v>440</v>
      </c>
      <c r="J100" s="1">
        <v>51.41</v>
      </c>
      <c r="K100" s="1">
        <v>1.55</v>
      </c>
      <c r="L100" s="1">
        <v>24.5</v>
      </c>
      <c r="M100" s="1">
        <v>1.3</v>
      </c>
      <c r="N100" s="1">
        <v>7205</v>
      </c>
      <c r="O100" s="1">
        <v>8453</v>
      </c>
      <c r="P100" s="1">
        <v>4375</v>
      </c>
      <c r="Q100" s="1">
        <v>4024</v>
      </c>
      <c r="R100" s="1">
        <v>53</v>
      </c>
      <c r="S100" s="1">
        <v>5373</v>
      </c>
      <c r="T100" s="1">
        <v>540</v>
      </c>
      <c r="U100" s="1">
        <v>0</v>
      </c>
      <c r="V100" s="1">
        <f t="shared" si="35"/>
        <v>-313</v>
      </c>
      <c r="W100" s="1">
        <f t="shared" si="36"/>
        <v>390</v>
      </c>
      <c r="X100" s="1">
        <f t="shared" si="36"/>
        <v>0</v>
      </c>
      <c r="Y100" s="1">
        <f t="shared" si="36"/>
        <v>18</v>
      </c>
      <c r="Z100" s="1">
        <f t="shared" si="37"/>
        <v>95</v>
      </c>
      <c r="AA100" s="3"/>
      <c r="AB100" s="13">
        <f t="shared" si="22"/>
        <v>2.8082716364564719E-2</v>
      </c>
      <c r="AC100" s="13">
        <f t="shared" si="23"/>
        <v>0.31336000000000003</v>
      </c>
      <c r="AD100" s="13">
        <f t="shared" si="24"/>
        <v>0.12124</v>
      </c>
      <c r="AE100" s="13">
        <f t="shared" si="25"/>
        <v>0.18332000000000001</v>
      </c>
      <c r="AF100" s="13">
        <f t="shared" si="26"/>
        <v>8.8000000000000005E-3</v>
      </c>
      <c r="AG100" s="13">
        <f t="shared" si="27"/>
        <v>1.9E-3</v>
      </c>
      <c r="AI100" s="11"/>
      <c r="AJ100" s="11"/>
      <c r="AK100" s="11"/>
      <c r="AL100" s="11"/>
      <c r="AM100" s="11"/>
      <c r="AN100" s="11"/>
      <c r="AO100" s="11"/>
      <c r="AP100" s="11"/>
      <c r="AQ100" s="11">
        <f t="shared" si="39"/>
        <v>91</v>
      </c>
      <c r="AR100" s="11">
        <f t="shared" si="39"/>
        <v>87</v>
      </c>
      <c r="AT100" s="107"/>
      <c r="BA100" s="11"/>
      <c r="BB100" s="11"/>
      <c r="BC100" s="11"/>
      <c r="BD100" s="11"/>
      <c r="BE100" s="11"/>
      <c r="BH100" s="11"/>
      <c r="BI100" s="11"/>
      <c r="BJ100" s="11"/>
      <c r="BK100" s="11"/>
      <c r="BL100" s="11"/>
      <c r="BM100" s="11"/>
      <c r="BN100" s="11"/>
    </row>
    <row r="101" spans="1:66" s="1" customFormat="1" x14ac:dyDescent="0.3">
      <c r="A101" s="11"/>
      <c r="B101" s="1">
        <f t="shared" si="21"/>
        <v>15753</v>
      </c>
      <c r="C101" s="1">
        <v>88</v>
      </c>
      <c r="D101" s="1">
        <v>34244</v>
      </c>
      <c r="E101" s="1">
        <v>5753</v>
      </c>
      <c r="F101" s="1">
        <v>0</v>
      </c>
      <c r="G101" s="1">
        <v>9541</v>
      </c>
      <c r="H101" s="1">
        <v>0</v>
      </c>
      <c r="I101" s="1">
        <v>459</v>
      </c>
      <c r="J101" s="1">
        <v>51.46</v>
      </c>
      <c r="K101" s="1">
        <v>1.55</v>
      </c>
      <c r="L101" s="1">
        <v>24.6</v>
      </c>
      <c r="M101" s="1">
        <v>1.28</v>
      </c>
      <c r="N101" s="1">
        <v>7282</v>
      </c>
      <c r="O101" s="1">
        <v>8462</v>
      </c>
      <c r="P101" s="1">
        <v>4174</v>
      </c>
      <c r="Q101" s="1">
        <v>4232</v>
      </c>
      <c r="R101" s="1">
        <v>55</v>
      </c>
      <c r="S101" s="1">
        <v>5120</v>
      </c>
      <c r="T101" s="1">
        <v>515</v>
      </c>
      <c r="U101" s="1">
        <v>0</v>
      </c>
      <c r="V101" s="1">
        <f t="shared" si="35"/>
        <v>-309</v>
      </c>
      <c r="W101" s="1">
        <f t="shared" si="36"/>
        <v>375</v>
      </c>
      <c r="X101" s="1">
        <f t="shared" si="36"/>
        <v>0</v>
      </c>
      <c r="Y101" s="1">
        <f t="shared" si="36"/>
        <v>19</v>
      </c>
      <c r="Z101" s="1">
        <f t="shared" si="37"/>
        <v>85</v>
      </c>
      <c r="AA101" s="3"/>
      <c r="AB101" s="13">
        <f t="shared" si="22"/>
        <v>2.9137307179584841E-2</v>
      </c>
      <c r="AC101" s="13">
        <f t="shared" si="23"/>
        <v>0.31506000000000001</v>
      </c>
      <c r="AD101" s="13">
        <f t="shared" si="24"/>
        <v>0.11506</v>
      </c>
      <c r="AE101" s="13">
        <f t="shared" si="25"/>
        <v>0.19081999999999999</v>
      </c>
      <c r="AF101" s="13">
        <f t="shared" si="26"/>
        <v>9.1800000000000007E-3</v>
      </c>
      <c r="AG101" s="13">
        <f t="shared" si="27"/>
        <v>1.6999999999999999E-3</v>
      </c>
      <c r="AI101" s="11"/>
      <c r="AJ101" s="11"/>
      <c r="AK101" s="11"/>
      <c r="AL101" s="11"/>
      <c r="AM101" s="11"/>
      <c r="AN101" s="11"/>
      <c r="AO101" s="11"/>
      <c r="AP101" s="11"/>
      <c r="AQ101" s="11">
        <f t="shared" si="39"/>
        <v>92</v>
      </c>
      <c r="AR101" s="11">
        <f t="shared" si="39"/>
        <v>88</v>
      </c>
      <c r="AT101" s="107"/>
      <c r="BA101" s="11"/>
      <c r="BB101" s="11"/>
      <c r="BC101" s="11"/>
      <c r="BD101" s="11"/>
      <c r="BE101" s="11"/>
      <c r="BH101" s="11"/>
      <c r="BI101" s="11"/>
      <c r="BJ101" s="11"/>
      <c r="BK101" s="11"/>
      <c r="BL101" s="11"/>
      <c r="BM101" s="11"/>
      <c r="BN101" s="11"/>
    </row>
    <row r="102" spans="1:66" s="1" customFormat="1" x14ac:dyDescent="0.3">
      <c r="A102" s="11"/>
      <c r="B102" s="1">
        <f t="shared" si="21"/>
        <v>15835</v>
      </c>
      <c r="C102" s="1">
        <v>89</v>
      </c>
      <c r="D102" s="1">
        <v>34163</v>
      </c>
      <c r="E102" s="1">
        <v>5466</v>
      </c>
      <c r="F102" s="1">
        <v>0</v>
      </c>
      <c r="G102" s="1">
        <v>9892</v>
      </c>
      <c r="H102" s="1">
        <v>0</v>
      </c>
      <c r="I102" s="1">
        <v>477</v>
      </c>
      <c r="J102" s="1">
        <v>51.51</v>
      </c>
      <c r="K102" s="1">
        <v>1.55</v>
      </c>
      <c r="L102" s="1">
        <v>24.7</v>
      </c>
      <c r="M102" s="1">
        <v>1.27</v>
      </c>
      <c r="N102" s="1">
        <v>7355</v>
      </c>
      <c r="O102" s="1">
        <v>8471</v>
      </c>
      <c r="P102" s="1">
        <v>3997</v>
      </c>
      <c r="Q102" s="1">
        <v>4417</v>
      </c>
      <c r="R102" s="1">
        <v>56</v>
      </c>
      <c r="S102" s="1">
        <v>4872</v>
      </c>
      <c r="T102" s="1">
        <v>490</v>
      </c>
      <c r="U102" s="1">
        <v>0</v>
      </c>
      <c r="V102" s="1">
        <f t="shared" si="35"/>
        <v>-287</v>
      </c>
      <c r="W102" s="1">
        <f t="shared" si="36"/>
        <v>351</v>
      </c>
      <c r="X102" s="1">
        <f t="shared" si="36"/>
        <v>0</v>
      </c>
      <c r="Y102" s="1">
        <f t="shared" si="36"/>
        <v>18</v>
      </c>
      <c r="Z102" s="1">
        <f t="shared" si="37"/>
        <v>82</v>
      </c>
      <c r="AA102" s="3"/>
      <c r="AB102" s="13">
        <f t="shared" si="22"/>
        <v>3.0123144932112409E-2</v>
      </c>
      <c r="AC102" s="13">
        <f t="shared" si="23"/>
        <v>0.31669999999999998</v>
      </c>
      <c r="AD102" s="13">
        <f t="shared" si="24"/>
        <v>0.10932</v>
      </c>
      <c r="AE102" s="13">
        <f t="shared" si="25"/>
        <v>0.19783999999999999</v>
      </c>
      <c r="AF102" s="13">
        <f t="shared" si="26"/>
        <v>9.5399999999999999E-3</v>
      </c>
      <c r="AG102" s="13">
        <f t="shared" si="27"/>
        <v>1.64E-3</v>
      </c>
      <c r="AI102" s="11"/>
      <c r="AJ102" s="11"/>
      <c r="AK102" s="11"/>
      <c r="AL102" s="11"/>
      <c r="AM102" s="11"/>
      <c r="AN102" s="11"/>
      <c r="AO102" s="11"/>
      <c r="AP102" s="11"/>
      <c r="AQ102" s="11">
        <f t="shared" si="39"/>
        <v>93</v>
      </c>
      <c r="AR102" s="11">
        <f t="shared" si="39"/>
        <v>89</v>
      </c>
      <c r="AT102" s="107"/>
      <c r="BA102" s="11"/>
      <c r="BB102" s="11"/>
      <c r="BC102" s="11"/>
      <c r="BD102" s="11"/>
      <c r="BE102" s="11"/>
      <c r="BH102" s="11"/>
      <c r="BI102" s="11"/>
      <c r="BJ102" s="11"/>
      <c r="BK102" s="11"/>
      <c r="BL102" s="11"/>
      <c r="BM102" s="11"/>
      <c r="BN102" s="11"/>
    </row>
    <row r="103" spans="1:66" s="1" customFormat="1" x14ac:dyDescent="0.3">
      <c r="A103" s="11"/>
      <c r="B103" s="1">
        <f t="shared" si="21"/>
        <v>15912</v>
      </c>
      <c r="C103" s="1">
        <v>90</v>
      </c>
      <c r="D103" s="1">
        <v>34085</v>
      </c>
      <c r="E103" s="1">
        <v>5188</v>
      </c>
      <c r="F103" s="1">
        <v>0</v>
      </c>
      <c r="G103" s="1">
        <v>10229</v>
      </c>
      <c r="H103" s="1">
        <v>0</v>
      </c>
      <c r="I103" s="1">
        <v>495</v>
      </c>
      <c r="J103" s="1">
        <v>51.56</v>
      </c>
      <c r="K103" s="1">
        <v>1.56</v>
      </c>
      <c r="L103" s="1">
        <v>24.7</v>
      </c>
      <c r="M103" s="1">
        <v>1.25</v>
      </c>
      <c r="N103" s="1">
        <v>7425</v>
      </c>
      <c r="O103" s="1">
        <v>8478</v>
      </c>
      <c r="P103" s="1">
        <v>3841</v>
      </c>
      <c r="Q103" s="1">
        <v>4579</v>
      </c>
      <c r="R103" s="1">
        <v>57</v>
      </c>
      <c r="S103" s="1">
        <v>4638</v>
      </c>
      <c r="T103" s="1">
        <v>467</v>
      </c>
      <c r="U103" s="1">
        <v>0</v>
      </c>
      <c r="V103" s="1">
        <f t="shared" si="35"/>
        <v>-278</v>
      </c>
      <c r="W103" s="1">
        <f t="shared" si="36"/>
        <v>337</v>
      </c>
      <c r="X103" s="1">
        <f t="shared" si="36"/>
        <v>0</v>
      </c>
      <c r="Y103" s="1">
        <f t="shared" si="36"/>
        <v>18</v>
      </c>
      <c r="Z103" s="1">
        <f t="shared" si="37"/>
        <v>77</v>
      </c>
      <c r="AA103" s="3"/>
      <c r="AB103" s="13">
        <f t="shared" si="22"/>
        <v>3.1108597285067874E-2</v>
      </c>
      <c r="AC103" s="13">
        <f t="shared" si="23"/>
        <v>0.31824000000000002</v>
      </c>
      <c r="AD103" s="13">
        <f t="shared" si="24"/>
        <v>0.10376000000000001</v>
      </c>
      <c r="AE103" s="13">
        <f t="shared" si="25"/>
        <v>0.20458000000000001</v>
      </c>
      <c r="AF103" s="13">
        <f t="shared" si="26"/>
        <v>9.9000000000000008E-3</v>
      </c>
      <c r="AG103" s="13">
        <f t="shared" si="27"/>
        <v>1.5399999999999999E-3</v>
      </c>
      <c r="AI103" s="11"/>
      <c r="AJ103" s="11"/>
      <c r="AK103" s="11"/>
      <c r="AL103" s="11"/>
      <c r="AM103" s="11"/>
      <c r="AN103" s="11"/>
      <c r="AO103" s="11"/>
      <c r="AP103" s="11"/>
      <c r="AQ103" s="11">
        <f t="shared" si="39"/>
        <v>94</v>
      </c>
      <c r="AR103" s="11">
        <f t="shared" si="39"/>
        <v>90</v>
      </c>
      <c r="AT103" s="107"/>
      <c r="BA103" s="11"/>
      <c r="BB103" s="11"/>
      <c r="BC103" s="11"/>
      <c r="BD103" s="11"/>
      <c r="BE103" s="11"/>
      <c r="BH103" s="11"/>
      <c r="BI103" s="11"/>
      <c r="BJ103" s="11"/>
      <c r="BK103" s="11"/>
      <c r="BL103" s="11"/>
      <c r="BM103" s="11"/>
      <c r="BN103" s="11"/>
    </row>
    <row r="104" spans="1:66" s="1" customFormat="1" x14ac:dyDescent="0.3">
      <c r="A104" s="11"/>
      <c r="B104" s="1">
        <f t="shared" si="21"/>
        <v>15984</v>
      </c>
      <c r="C104" s="1">
        <v>91</v>
      </c>
      <c r="D104" s="1">
        <v>34014</v>
      </c>
      <c r="E104" s="1">
        <v>4924</v>
      </c>
      <c r="F104" s="1">
        <v>0</v>
      </c>
      <c r="G104" s="1">
        <v>10546</v>
      </c>
      <c r="H104" s="1">
        <v>0</v>
      </c>
      <c r="I104" s="1">
        <v>514</v>
      </c>
      <c r="J104" s="1">
        <v>51.61</v>
      </c>
      <c r="K104" s="1">
        <v>1.56</v>
      </c>
      <c r="L104" s="1">
        <v>24.8</v>
      </c>
      <c r="M104" s="1">
        <v>1.24</v>
      </c>
      <c r="N104" s="1">
        <v>7490</v>
      </c>
      <c r="O104" s="1">
        <v>8484</v>
      </c>
      <c r="P104" s="1">
        <v>3696</v>
      </c>
      <c r="Q104" s="1">
        <v>4729</v>
      </c>
      <c r="R104" s="1">
        <v>59</v>
      </c>
      <c r="S104" s="1">
        <v>4412</v>
      </c>
      <c r="T104" s="1">
        <v>446</v>
      </c>
      <c r="U104" s="1">
        <v>0</v>
      </c>
      <c r="V104" s="1">
        <f t="shared" si="35"/>
        <v>-264</v>
      </c>
      <c r="W104" s="1">
        <f t="shared" si="36"/>
        <v>317</v>
      </c>
      <c r="X104" s="1">
        <f t="shared" si="36"/>
        <v>0</v>
      </c>
      <c r="Y104" s="1">
        <f t="shared" si="36"/>
        <v>19</v>
      </c>
      <c r="Z104" s="1">
        <f t="shared" si="37"/>
        <v>72</v>
      </c>
      <c r="AA104" s="3"/>
      <c r="AB104" s="13">
        <f t="shared" si="22"/>
        <v>3.2157157157157154E-2</v>
      </c>
      <c r="AC104" s="13">
        <f t="shared" si="23"/>
        <v>0.31968000000000002</v>
      </c>
      <c r="AD104" s="13">
        <f t="shared" si="24"/>
        <v>9.8479999999999998E-2</v>
      </c>
      <c r="AE104" s="13">
        <f t="shared" si="25"/>
        <v>0.21092</v>
      </c>
      <c r="AF104" s="13">
        <f t="shared" si="26"/>
        <v>1.0279999999999999E-2</v>
      </c>
      <c r="AG104" s="13">
        <f t="shared" si="27"/>
        <v>1.4400000000000001E-3</v>
      </c>
      <c r="AI104" s="11"/>
      <c r="AJ104" s="11"/>
      <c r="AK104" s="11"/>
      <c r="AL104" s="11"/>
      <c r="AM104" s="11"/>
      <c r="AN104" s="11"/>
      <c r="AO104" s="11"/>
      <c r="AP104" s="11"/>
      <c r="AQ104" s="11">
        <f t="shared" si="39"/>
        <v>95</v>
      </c>
      <c r="AR104" s="11">
        <f t="shared" si="39"/>
        <v>91</v>
      </c>
      <c r="AT104" s="107"/>
      <c r="BA104" s="11"/>
      <c r="BB104" s="11"/>
      <c r="BC104" s="11"/>
      <c r="BD104" s="11"/>
      <c r="BE104" s="11"/>
      <c r="BH104" s="11"/>
      <c r="BI104" s="11"/>
      <c r="BJ104" s="11"/>
      <c r="BK104" s="11"/>
      <c r="BL104" s="11"/>
      <c r="BM104" s="11"/>
      <c r="BN104" s="11"/>
    </row>
    <row r="105" spans="1:66" s="1" customFormat="1" x14ac:dyDescent="0.3">
      <c r="A105" s="11"/>
      <c r="B105" s="1">
        <f t="shared" si="21"/>
        <v>16049</v>
      </c>
      <c r="C105" s="1">
        <v>92</v>
      </c>
      <c r="D105" s="1">
        <v>33950</v>
      </c>
      <c r="E105" s="1">
        <v>4662</v>
      </c>
      <c r="F105" s="1">
        <v>0</v>
      </c>
      <c r="G105" s="1">
        <v>10856</v>
      </c>
      <c r="H105" s="1">
        <v>0</v>
      </c>
      <c r="I105" s="1">
        <v>531</v>
      </c>
      <c r="J105" s="1">
        <v>51.65</v>
      </c>
      <c r="K105" s="1">
        <v>1.56</v>
      </c>
      <c r="L105" s="1">
        <v>24.9</v>
      </c>
      <c r="M105" s="1">
        <v>1.23</v>
      </c>
      <c r="N105" s="1">
        <v>7550</v>
      </c>
      <c r="O105" s="1">
        <v>8489</v>
      </c>
      <c r="P105" s="1">
        <v>3559</v>
      </c>
      <c r="Q105" s="1">
        <v>4870</v>
      </c>
      <c r="R105" s="1">
        <v>60</v>
      </c>
      <c r="S105" s="1">
        <v>4187</v>
      </c>
      <c r="T105" s="1">
        <v>423</v>
      </c>
      <c r="U105" s="1">
        <v>0</v>
      </c>
      <c r="V105" s="1">
        <f t="shared" si="35"/>
        <v>-262</v>
      </c>
      <c r="W105" s="1">
        <f t="shared" si="36"/>
        <v>310</v>
      </c>
      <c r="X105" s="1">
        <f t="shared" si="36"/>
        <v>0</v>
      </c>
      <c r="Y105" s="1">
        <f t="shared" si="36"/>
        <v>17</v>
      </c>
      <c r="Z105" s="1">
        <f t="shared" si="37"/>
        <v>65</v>
      </c>
      <c r="AA105" s="3"/>
      <c r="AB105" s="13">
        <f t="shared" si="22"/>
        <v>3.3086173593370301E-2</v>
      </c>
      <c r="AC105" s="13">
        <f t="shared" si="23"/>
        <v>0.32097999999999999</v>
      </c>
      <c r="AD105" s="13">
        <f t="shared" si="24"/>
        <v>9.3240000000000003E-2</v>
      </c>
      <c r="AE105" s="13">
        <f t="shared" si="25"/>
        <v>0.21712000000000001</v>
      </c>
      <c r="AF105" s="13">
        <f t="shared" si="26"/>
        <v>1.0619999999999999E-2</v>
      </c>
      <c r="AG105" s="13">
        <f t="shared" si="27"/>
        <v>1.2999999999999999E-3</v>
      </c>
      <c r="AI105" s="11"/>
      <c r="AJ105" s="11"/>
      <c r="AK105" s="11"/>
      <c r="AL105" s="11"/>
      <c r="AM105" s="11"/>
      <c r="AN105" s="11"/>
      <c r="AO105" s="11"/>
      <c r="AP105" s="11"/>
      <c r="AQ105" s="11">
        <f t="shared" si="39"/>
        <v>96</v>
      </c>
      <c r="AR105" s="11">
        <f t="shared" si="39"/>
        <v>92</v>
      </c>
      <c r="AT105" s="107"/>
      <c r="BA105" s="11"/>
      <c r="BB105" s="11"/>
      <c r="BC105" s="11"/>
      <c r="BD105" s="11"/>
      <c r="BE105" s="11"/>
      <c r="BH105" s="11"/>
      <c r="BI105" s="11"/>
      <c r="BJ105" s="11"/>
      <c r="BK105" s="11"/>
      <c r="BL105" s="11"/>
      <c r="BM105" s="11"/>
      <c r="BN105" s="11"/>
    </row>
    <row r="106" spans="1:66" s="1" customFormat="1" x14ac:dyDescent="0.3">
      <c r="A106" s="11"/>
      <c r="B106" s="1">
        <f t="shared" si="21"/>
        <v>16107</v>
      </c>
      <c r="C106" s="1">
        <v>93</v>
      </c>
      <c r="D106" s="1">
        <v>33890</v>
      </c>
      <c r="E106" s="1">
        <v>4410</v>
      </c>
      <c r="F106" s="1">
        <v>0</v>
      </c>
      <c r="G106" s="1">
        <v>11150</v>
      </c>
      <c r="H106" s="1">
        <v>0</v>
      </c>
      <c r="I106" s="1">
        <v>547</v>
      </c>
      <c r="J106" s="1">
        <v>51.7</v>
      </c>
      <c r="K106" s="1">
        <v>1.56</v>
      </c>
      <c r="L106" s="1">
        <v>25</v>
      </c>
      <c r="M106" s="1">
        <v>1.22</v>
      </c>
      <c r="N106" s="1">
        <v>7606</v>
      </c>
      <c r="O106" s="1">
        <v>8492</v>
      </c>
      <c r="P106" s="1">
        <v>3427</v>
      </c>
      <c r="Q106" s="1">
        <v>5003</v>
      </c>
      <c r="R106" s="1">
        <v>61</v>
      </c>
      <c r="S106" s="1">
        <v>3972</v>
      </c>
      <c r="T106" s="1">
        <v>401</v>
      </c>
      <c r="U106" s="1">
        <v>0</v>
      </c>
      <c r="V106" s="1">
        <f t="shared" si="35"/>
        <v>-252</v>
      </c>
      <c r="W106" s="1">
        <f t="shared" si="36"/>
        <v>294</v>
      </c>
      <c r="X106" s="1">
        <f t="shared" si="36"/>
        <v>0</v>
      </c>
      <c r="Y106" s="1">
        <f t="shared" si="36"/>
        <v>16</v>
      </c>
      <c r="Z106" s="1">
        <f t="shared" si="37"/>
        <v>58</v>
      </c>
      <c r="AA106" s="3"/>
      <c r="AB106" s="13">
        <f t="shared" si="22"/>
        <v>3.3960389892593285E-2</v>
      </c>
      <c r="AC106" s="13">
        <f t="shared" si="23"/>
        <v>0.32213999999999998</v>
      </c>
      <c r="AD106" s="13">
        <f t="shared" si="24"/>
        <v>8.8200000000000001E-2</v>
      </c>
      <c r="AE106" s="13">
        <f t="shared" si="25"/>
        <v>0.223</v>
      </c>
      <c r="AF106" s="13">
        <f t="shared" si="26"/>
        <v>1.094E-2</v>
      </c>
      <c r="AG106" s="13">
        <f t="shared" si="27"/>
        <v>1.16E-3</v>
      </c>
      <c r="AI106" s="11"/>
      <c r="AJ106" s="11"/>
      <c r="AK106" s="11"/>
      <c r="AL106" s="11"/>
      <c r="AM106" s="11"/>
      <c r="AN106" s="11"/>
      <c r="AO106" s="11"/>
      <c r="AP106" s="11"/>
      <c r="AQ106" s="11">
        <f t="shared" si="39"/>
        <v>97</v>
      </c>
      <c r="AR106" s="11">
        <f t="shared" si="39"/>
        <v>93</v>
      </c>
      <c r="AT106" s="107"/>
      <c r="BA106" s="11"/>
      <c r="BB106" s="11"/>
      <c r="BC106" s="11"/>
      <c r="BD106" s="11"/>
      <c r="BE106" s="11"/>
      <c r="BH106" s="11"/>
      <c r="BI106" s="11"/>
      <c r="BJ106" s="11"/>
      <c r="BK106" s="11"/>
      <c r="BL106" s="11"/>
      <c r="BM106" s="11"/>
      <c r="BN106" s="11"/>
    </row>
    <row r="107" spans="1:66" s="1" customFormat="1" x14ac:dyDescent="0.3">
      <c r="A107" s="11"/>
      <c r="B107" s="1">
        <f t="shared" si="21"/>
        <v>16163</v>
      </c>
      <c r="C107" s="1">
        <v>94</v>
      </c>
      <c r="D107" s="1">
        <v>33835</v>
      </c>
      <c r="E107" s="1">
        <v>4163</v>
      </c>
      <c r="F107" s="1">
        <v>0</v>
      </c>
      <c r="G107" s="1">
        <v>11436</v>
      </c>
      <c r="H107" s="1">
        <v>0</v>
      </c>
      <c r="I107" s="1">
        <v>564</v>
      </c>
      <c r="J107" s="1">
        <v>51.74</v>
      </c>
      <c r="K107" s="1">
        <v>1.56</v>
      </c>
      <c r="L107" s="1">
        <v>25</v>
      </c>
      <c r="M107" s="1">
        <v>1.2</v>
      </c>
      <c r="N107" s="1">
        <v>7658</v>
      </c>
      <c r="O107" s="1">
        <v>8496</v>
      </c>
      <c r="P107" s="1">
        <v>3303</v>
      </c>
      <c r="Q107" s="1">
        <v>5130</v>
      </c>
      <c r="R107" s="1">
        <v>62</v>
      </c>
      <c r="S107" s="1">
        <v>3754</v>
      </c>
      <c r="T107" s="1">
        <v>379</v>
      </c>
      <c r="U107" s="1">
        <v>0</v>
      </c>
      <c r="V107" s="1">
        <f t="shared" si="35"/>
        <v>-247</v>
      </c>
      <c r="W107" s="1">
        <f t="shared" si="36"/>
        <v>286</v>
      </c>
      <c r="X107" s="1">
        <f t="shared" si="36"/>
        <v>0</v>
      </c>
      <c r="Y107" s="1">
        <f t="shared" si="36"/>
        <v>17</v>
      </c>
      <c r="Z107" s="1">
        <f t="shared" si="37"/>
        <v>56</v>
      </c>
      <c r="AA107" s="3"/>
      <c r="AB107" s="13">
        <f t="shared" si="22"/>
        <v>3.4894512157396522E-2</v>
      </c>
      <c r="AC107" s="13">
        <f t="shared" si="23"/>
        <v>0.32325999999999999</v>
      </c>
      <c r="AD107" s="13">
        <f t="shared" si="24"/>
        <v>8.3260000000000001E-2</v>
      </c>
      <c r="AE107" s="13">
        <f t="shared" si="25"/>
        <v>0.22872000000000001</v>
      </c>
      <c r="AF107" s="13">
        <f t="shared" si="26"/>
        <v>1.128E-2</v>
      </c>
      <c r="AG107" s="13">
        <f t="shared" si="27"/>
        <v>1.1199999999999999E-3</v>
      </c>
      <c r="AI107" s="11"/>
      <c r="AJ107" s="11"/>
      <c r="AK107" s="11"/>
      <c r="AL107" s="11"/>
      <c r="AM107" s="11"/>
      <c r="AN107" s="11"/>
      <c r="AO107" s="11"/>
      <c r="AP107" s="11"/>
      <c r="AQ107" s="11">
        <f t="shared" si="39"/>
        <v>98</v>
      </c>
      <c r="AR107" s="11">
        <f t="shared" si="39"/>
        <v>94</v>
      </c>
      <c r="AT107" s="107"/>
      <c r="BA107" s="11"/>
      <c r="BB107" s="11"/>
      <c r="BC107" s="11"/>
      <c r="BD107" s="11"/>
      <c r="BE107" s="11"/>
      <c r="BH107" s="11"/>
      <c r="BI107" s="11"/>
      <c r="BJ107" s="11"/>
      <c r="BK107" s="11"/>
      <c r="BL107" s="11"/>
      <c r="BM107" s="11"/>
      <c r="BN107" s="11"/>
    </row>
    <row r="108" spans="1:66" s="1" customFormat="1" x14ac:dyDescent="0.3">
      <c r="A108" s="11"/>
      <c r="B108" s="1">
        <f t="shared" si="21"/>
        <v>16213</v>
      </c>
      <c r="C108" s="1">
        <v>95</v>
      </c>
      <c r="D108" s="1">
        <v>33785</v>
      </c>
      <c r="E108" s="1">
        <v>3922</v>
      </c>
      <c r="F108" s="1">
        <v>0</v>
      </c>
      <c r="G108" s="1">
        <v>11712</v>
      </c>
      <c r="H108" s="1">
        <v>0</v>
      </c>
      <c r="I108" s="1">
        <v>579</v>
      </c>
      <c r="J108" s="1">
        <v>51.79</v>
      </c>
      <c r="K108" s="1">
        <v>1.56</v>
      </c>
      <c r="L108" s="1">
        <v>25.1</v>
      </c>
      <c r="M108" s="1">
        <v>1.19</v>
      </c>
      <c r="N108" s="1">
        <v>7705</v>
      </c>
      <c r="O108" s="1">
        <v>8498</v>
      </c>
      <c r="P108" s="1">
        <v>3183</v>
      </c>
      <c r="Q108" s="1">
        <v>5251</v>
      </c>
      <c r="R108" s="1">
        <v>62</v>
      </c>
      <c r="S108" s="1">
        <v>3545</v>
      </c>
      <c r="T108" s="1">
        <v>359</v>
      </c>
      <c r="U108" s="1">
        <v>0</v>
      </c>
      <c r="V108" s="1">
        <f t="shared" si="35"/>
        <v>-241</v>
      </c>
      <c r="W108" s="1">
        <f t="shared" si="36"/>
        <v>276</v>
      </c>
      <c r="X108" s="1">
        <f t="shared" si="36"/>
        <v>0</v>
      </c>
      <c r="Y108" s="1">
        <f t="shared" si="36"/>
        <v>15</v>
      </c>
      <c r="Z108" s="1">
        <f t="shared" si="37"/>
        <v>50</v>
      </c>
      <c r="AA108" s="3"/>
      <c r="AB108" s="13">
        <f t="shared" si="22"/>
        <v>3.5712082896441129E-2</v>
      </c>
      <c r="AC108" s="13">
        <f t="shared" si="23"/>
        <v>0.32425999999999999</v>
      </c>
      <c r="AD108" s="13">
        <f t="shared" si="24"/>
        <v>7.8439999999999996E-2</v>
      </c>
      <c r="AE108" s="13">
        <f t="shared" si="25"/>
        <v>0.23424</v>
      </c>
      <c r="AF108" s="13">
        <f t="shared" si="26"/>
        <v>1.158E-2</v>
      </c>
      <c r="AG108" s="13">
        <f t="shared" si="27"/>
        <v>1E-3</v>
      </c>
      <c r="AI108" s="11"/>
      <c r="AJ108" s="11"/>
      <c r="AK108" s="11"/>
      <c r="AL108" s="11"/>
      <c r="AM108" s="11"/>
      <c r="AN108" s="11"/>
      <c r="AO108" s="11"/>
      <c r="AP108" s="11"/>
      <c r="AQ108" s="11">
        <f t="shared" si="39"/>
        <v>99</v>
      </c>
      <c r="AR108" s="11">
        <f t="shared" si="39"/>
        <v>95</v>
      </c>
      <c r="AT108" s="107"/>
      <c r="BA108" s="11"/>
      <c r="BB108" s="11"/>
      <c r="BC108" s="11"/>
      <c r="BD108" s="11"/>
      <c r="BE108" s="11"/>
      <c r="BH108" s="11"/>
      <c r="BI108" s="11"/>
      <c r="BJ108" s="11"/>
      <c r="BK108" s="11"/>
      <c r="BL108" s="11"/>
      <c r="BM108" s="11"/>
      <c r="BN108" s="11"/>
    </row>
    <row r="109" spans="1:66" s="1" customFormat="1" x14ac:dyDescent="0.3">
      <c r="A109" s="11"/>
      <c r="B109" s="1">
        <f t="shared" si="21"/>
        <v>16258</v>
      </c>
      <c r="C109" s="1">
        <v>96</v>
      </c>
      <c r="D109" s="1">
        <v>33739</v>
      </c>
      <c r="E109" s="1">
        <v>3680</v>
      </c>
      <c r="F109" s="1">
        <v>0</v>
      </c>
      <c r="G109" s="1">
        <v>11984</v>
      </c>
      <c r="H109" s="1">
        <v>0</v>
      </c>
      <c r="I109" s="1">
        <v>594</v>
      </c>
      <c r="J109" s="1">
        <v>51.83</v>
      </c>
      <c r="K109" s="1">
        <v>1.56</v>
      </c>
      <c r="L109" s="1">
        <v>25.2</v>
      </c>
      <c r="M109" s="1">
        <v>1.18</v>
      </c>
      <c r="N109" s="1">
        <v>7749</v>
      </c>
      <c r="O109" s="1">
        <v>8500</v>
      </c>
      <c r="P109" s="1">
        <v>3070</v>
      </c>
      <c r="Q109" s="1">
        <v>5367</v>
      </c>
      <c r="R109" s="1">
        <v>63</v>
      </c>
      <c r="S109" s="1">
        <v>3334</v>
      </c>
      <c r="T109" s="1">
        <v>337</v>
      </c>
      <c r="U109" s="1">
        <v>0</v>
      </c>
      <c r="V109" s="1">
        <f t="shared" si="35"/>
        <v>-242</v>
      </c>
      <c r="W109" s="1">
        <f t="shared" si="36"/>
        <v>272</v>
      </c>
      <c r="X109" s="1">
        <f t="shared" si="36"/>
        <v>0</v>
      </c>
      <c r="Y109" s="1">
        <f t="shared" si="36"/>
        <v>15</v>
      </c>
      <c r="Z109" s="1">
        <f t="shared" si="37"/>
        <v>45</v>
      </c>
      <c r="AA109" s="3"/>
      <c r="AB109" s="13">
        <f t="shared" si="22"/>
        <v>3.6535859269282815E-2</v>
      </c>
      <c r="AC109" s="13">
        <f t="shared" si="23"/>
        <v>0.32516</v>
      </c>
      <c r="AD109" s="13">
        <f t="shared" si="24"/>
        <v>7.3599999999999999E-2</v>
      </c>
      <c r="AE109" s="13">
        <f t="shared" si="25"/>
        <v>0.23968</v>
      </c>
      <c r="AF109" s="13">
        <f t="shared" si="26"/>
        <v>1.188E-2</v>
      </c>
      <c r="AG109" s="13">
        <f t="shared" si="27"/>
        <v>8.9999999999999998E-4</v>
      </c>
      <c r="AI109" s="11"/>
      <c r="AJ109" s="11"/>
      <c r="AK109" s="11"/>
      <c r="AL109" s="11"/>
      <c r="AM109" s="11"/>
      <c r="AN109" s="11"/>
      <c r="AO109" s="11"/>
      <c r="AP109" s="11"/>
      <c r="AQ109" s="11">
        <f t="shared" si="39"/>
        <v>100</v>
      </c>
      <c r="AR109" s="11">
        <f t="shared" si="39"/>
        <v>96</v>
      </c>
      <c r="AT109" s="107"/>
      <c r="BA109" s="11"/>
      <c r="BB109" s="11"/>
      <c r="BC109" s="11"/>
      <c r="BD109" s="11"/>
      <c r="BE109" s="11"/>
      <c r="BH109" s="11"/>
      <c r="BI109" s="11"/>
      <c r="BJ109" s="11"/>
      <c r="BK109" s="11"/>
      <c r="BL109" s="11"/>
      <c r="BM109" s="11"/>
      <c r="BN109" s="11"/>
    </row>
    <row r="110" spans="1:66" s="1" customFormat="1" x14ac:dyDescent="0.3">
      <c r="A110" s="11"/>
      <c r="B110" s="1">
        <f t="shared" si="21"/>
        <v>16302</v>
      </c>
      <c r="C110" s="1">
        <v>97</v>
      </c>
      <c r="D110" s="1">
        <v>33696</v>
      </c>
      <c r="E110" s="1">
        <v>3453</v>
      </c>
      <c r="F110" s="1">
        <v>0</v>
      </c>
      <c r="G110" s="1">
        <v>12241</v>
      </c>
      <c r="H110" s="1">
        <v>0</v>
      </c>
      <c r="I110" s="1">
        <v>608</v>
      </c>
      <c r="J110" s="1">
        <v>51.87</v>
      </c>
      <c r="K110" s="1">
        <v>1.56</v>
      </c>
      <c r="L110" s="1">
        <v>25.2</v>
      </c>
      <c r="M110" s="1">
        <v>1.17</v>
      </c>
      <c r="N110" s="1">
        <v>7790</v>
      </c>
      <c r="O110" s="1">
        <v>8503</v>
      </c>
      <c r="P110" s="1">
        <v>2968</v>
      </c>
      <c r="Q110" s="1">
        <v>5471</v>
      </c>
      <c r="R110" s="1">
        <v>63</v>
      </c>
      <c r="S110" s="1">
        <v>3135</v>
      </c>
      <c r="T110" s="1">
        <v>317</v>
      </c>
      <c r="U110" s="1">
        <v>0</v>
      </c>
      <c r="V110" s="1">
        <f t="shared" si="35"/>
        <v>-227</v>
      </c>
      <c r="W110" s="1">
        <f t="shared" si="36"/>
        <v>257</v>
      </c>
      <c r="X110" s="1">
        <f t="shared" si="36"/>
        <v>0</v>
      </c>
      <c r="Y110" s="1">
        <f t="shared" si="36"/>
        <v>14</v>
      </c>
      <c r="Z110" s="1">
        <f t="shared" si="37"/>
        <v>44</v>
      </c>
      <c r="AA110" s="3"/>
      <c r="AB110" s="13">
        <f t="shared" si="22"/>
        <v>3.7296037296037296E-2</v>
      </c>
      <c r="AC110" s="13">
        <f t="shared" si="23"/>
        <v>0.32604</v>
      </c>
      <c r="AD110" s="13">
        <f t="shared" si="24"/>
        <v>6.9059999999999996E-2</v>
      </c>
      <c r="AE110" s="13">
        <f t="shared" si="25"/>
        <v>0.24482000000000001</v>
      </c>
      <c r="AF110" s="13">
        <f t="shared" si="26"/>
        <v>1.2160000000000001E-2</v>
      </c>
      <c r="AG110" s="13">
        <f t="shared" si="27"/>
        <v>8.8000000000000003E-4</v>
      </c>
      <c r="AI110" s="11"/>
      <c r="AJ110" s="11"/>
      <c r="AK110" s="11"/>
      <c r="AL110" s="11"/>
      <c r="AM110" s="11"/>
      <c r="AN110" s="11"/>
      <c r="AO110" s="11"/>
      <c r="AP110" s="11"/>
      <c r="AQ110" s="11">
        <f t="shared" si="39"/>
        <v>101</v>
      </c>
      <c r="AR110" s="11">
        <f t="shared" si="39"/>
        <v>97</v>
      </c>
      <c r="AT110" s="107"/>
      <c r="BA110" s="11"/>
      <c r="BB110" s="11"/>
      <c r="BC110" s="11"/>
      <c r="BD110" s="11"/>
      <c r="BE110" s="11"/>
      <c r="BH110" s="11"/>
      <c r="BI110" s="11"/>
      <c r="BJ110" s="11"/>
      <c r="BK110" s="11"/>
      <c r="BL110" s="11"/>
      <c r="BM110" s="11"/>
      <c r="BN110" s="11"/>
    </row>
    <row r="111" spans="1:66" s="1" customFormat="1" x14ac:dyDescent="0.3">
      <c r="A111" s="11"/>
      <c r="B111" s="1">
        <f t="shared" si="21"/>
        <v>16343</v>
      </c>
      <c r="C111" s="1">
        <v>98</v>
      </c>
      <c r="D111" s="1">
        <v>33655</v>
      </c>
      <c r="E111" s="1">
        <v>3234</v>
      </c>
      <c r="F111" s="1">
        <v>0</v>
      </c>
      <c r="G111" s="1">
        <v>12486</v>
      </c>
      <c r="H111" s="1">
        <v>0</v>
      </c>
      <c r="I111" s="1">
        <v>623</v>
      </c>
      <c r="J111" s="1">
        <v>51.91</v>
      </c>
      <c r="K111" s="1">
        <v>1.56</v>
      </c>
      <c r="L111" s="1">
        <v>25.3</v>
      </c>
      <c r="M111" s="1">
        <v>1.1599999999999999</v>
      </c>
      <c r="N111" s="1">
        <v>7828</v>
      </c>
      <c r="O111" s="1">
        <v>8505</v>
      </c>
      <c r="P111" s="1">
        <v>2872</v>
      </c>
      <c r="Q111" s="1">
        <v>5568</v>
      </c>
      <c r="R111" s="1">
        <v>64</v>
      </c>
      <c r="S111" s="1">
        <v>2939</v>
      </c>
      <c r="T111" s="1">
        <v>296</v>
      </c>
      <c r="U111" s="1">
        <v>0</v>
      </c>
      <c r="V111" s="1">
        <f t="shared" si="35"/>
        <v>-219</v>
      </c>
      <c r="W111" s="1">
        <f t="shared" si="36"/>
        <v>245</v>
      </c>
      <c r="X111" s="1">
        <f t="shared" si="36"/>
        <v>0</v>
      </c>
      <c r="Y111" s="1">
        <f t="shared" si="36"/>
        <v>15</v>
      </c>
      <c r="Z111" s="1">
        <f t="shared" si="37"/>
        <v>41</v>
      </c>
      <c r="AA111" s="3"/>
      <c r="AB111" s="13">
        <f t="shared" si="22"/>
        <v>3.8120296151257421E-2</v>
      </c>
      <c r="AC111" s="13">
        <f t="shared" si="23"/>
        <v>0.32685999999999998</v>
      </c>
      <c r="AD111" s="13">
        <f t="shared" si="24"/>
        <v>6.4680000000000001E-2</v>
      </c>
      <c r="AE111" s="13">
        <f t="shared" si="25"/>
        <v>0.24972</v>
      </c>
      <c r="AF111" s="13">
        <f t="shared" si="26"/>
        <v>1.2460000000000001E-2</v>
      </c>
      <c r="AG111" s="13">
        <f t="shared" si="27"/>
        <v>8.1999999999999998E-4</v>
      </c>
      <c r="AI111" s="11"/>
      <c r="AJ111" s="11"/>
      <c r="AK111" s="11"/>
      <c r="AL111" s="11"/>
      <c r="AM111" s="11"/>
      <c r="AN111" s="11"/>
      <c r="AO111" s="11"/>
      <c r="AP111" s="11"/>
      <c r="AQ111" s="11">
        <f t="shared" si="39"/>
        <v>102</v>
      </c>
      <c r="AR111" s="11">
        <f t="shared" si="39"/>
        <v>98</v>
      </c>
      <c r="AT111" s="107"/>
      <c r="BA111" s="11"/>
      <c r="BB111" s="11"/>
      <c r="BC111" s="11"/>
      <c r="BD111" s="11"/>
      <c r="BE111" s="11"/>
      <c r="BH111" s="11"/>
      <c r="BI111" s="11"/>
      <c r="BJ111" s="11"/>
      <c r="BK111" s="11"/>
      <c r="BL111" s="11"/>
      <c r="BM111" s="11"/>
      <c r="BN111" s="11"/>
    </row>
    <row r="112" spans="1:66" s="1" customFormat="1" x14ac:dyDescent="0.3">
      <c r="A112" s="11"/>
      <c r="B112" s="1">
        <f t="shared" si="21"/>
        <v>16381</v>
      </c>
      <c r="C112" s="1">
        <v>99</v>
      </c>
      <c r="D112" s="1">
        <v>33617</v>
      </c>
      <c r="E112" s="1">
        <v>3024</v>
      </c>
      <c r="F112" s="1">
        <v>0</v>
      </c>
      <c r="G112" s="1">
        <v>12719</v>
      </c>
      <c r="H112" s="1">
        <v>0</v>
      </c>
      <c r="I112" s="1">
        <v>638</v>
      </c>
      <c r="J112" s="1">
        <v>51.95</v>
      </c>
      <c r="K112" s="1">
        <v>1.56</v>
      </c>
      <c r="L112" s="1">
        <v>25.3</v>
      </c>
      <c r="M112" s="1">
        <v>1.1499999999999999</v>
      </c>
      <c r="N112" s="1">
        <v>7864</v>
      </c>
      <c r="O112" s="1">
        <v>8507</v>
      </c>
      <c r="P112" s="1">
        <v>2787</v>
      </c>
      <c r="Q112" s="1">
        <v>5655</v>
      </c>
      <c r="R112" s="1">
        <v>65</v>
      </c>
      <c r="S112" s="1">
        <v>2751</v>
      </c>
      <c r="T112" s="1">
        <v>277</v>
      </c>
      <c r="U112" s="1">
        <v>0</v>
      </c>
      <c r="V112" s="1">
        <f t="shared" si="35"/>
        <v>-210</v>
      </c>
      <c r="W112" s="1">
        <f t="shared" si="36"/>
        <v>233</v>
      </c>
      <c r="X112" s="1">
        <f t="shared" si="36"/>
        <v>0</v>
      </c>
      <c r="Y112" s="1">
        <f t="shared" si="36"/>
        <v>15</v>
      </c>
      <c r="Z112" s="1">
        <f t="shared" si="37"/>
        <v>38</v>
      </c>
      <c r="AA112" s="3"/>
      <c r="AB112" s="13">
        <f t="shared" si="22"/>
        <v>3.8947561198950001E-2</v>
      </c>
      <c r="AC112" s="13">
        <f t="shared" si="23"/>
        <v>0.32762000000000002</v>
      </c>
      <c r="AD112" s="13">
        <f t="shared" si="24"/>
        <v>6.0479999999999999E-2</v>
      </c>
      <c r="AE112" s="13">
        <f t="shared" si="25"/>
        <v>0.25438</v>
      </c>
      <c r="AF112" s="13">
        <f t="shared" si="26"/>
        <v>1.2760000000000001E-2</v>
      </c>
      <c r="AG112" s="13">
        <f t="shared" si="27"/>
        <v>7.6000000000000004E-4</v>
      </c>
      <c r="AI112" s="11"/>
      <c r="AJ112" s="11"/>
      <c r="AK112" s="11"/>
      <c r="AL112" s="11"/>
      <c r="AM112" s="11"/>
      <c r="AN112" s="11"/>
      <c r="AO112" s="11"/>
      <c r="AP112" s="11"/>
      <c r="AQ112" s="11">
        <f t="shared" ref="AQ112:AR127" si="40">+AQ111+1</f>
        <v>103</v>
      </c>
      <c r="AR112" s="11">
        <f t="shared" si="40"/>
        <v>99</v>
      </c>
      <c r="AT112" s="107"/>
      <c r="BA112" s="11"/>
      <c r="BB112" s="11"/>
      <c r="BC112" s="11"/>
      <c r="BD112" s="11"/>
      <c r="BE112" s="11"/>
      <c r="BH112" s="11"/>
      <c r="BI112" s="11"/>
      <c r="BJ112" s="11"/>
      <c r="BK112" s="11"/>
      <c r="BL112" s="11"/>
      <c r="BM112" s="11"/>
      <c r="BN112" s="11"/>
    </row>
    <row r="113" spans="1:66" s="1" customFormat="1" x14ac:dyDescent="0.3">
      <c r="A113" s="11"/>
      <c r="B113" s="1">
        <f t="shared" si="21"/>
        <v>16417</v>
      </c>
      <c r="C113" s="1">
        <v>100</v>
      </c>
      <c r="D113" s="1">
        <v>33580</v>
      </c>
      <c r="E113" s="1">
        <v>2827</v>
      </c>
      <c r="F113" s="1">
        <v>0</v>
      </c>
      <c r="G113" s="1">
        <v>12939</v>
      </c>
      <c r="H113" s="1">
        <v>0</v>
      </c>
      <c r="I113" s="1">
        <v>651</v>
      </c>
      <c r="J113" s="1">
        <v>52</v>
      </c>
      <c r="K113" s="1">
        <v>1.56</v>
      </c>
      <c r="L113" s="1">
        <v>25.4</v>
      </c>
      <c r="M113" s="1">
        <v>1.1399999999999999</v>
      </c>
      <c r="N113" s="1">
        <v>7899</v>
      </c>
      <c r="O113" s="1">
        <v>8510</v>
      </c>
      <c r="P113" s="1">
        <v>2711</v>
      </c>
      <c r="Q113" s="1">
        <v>5733</v>
      </c>
      <c r="R113" s="1">
        <v>65</v>
      </c>
      <c r="S113" s="1">
        <v>2572</v>
      </c>
      <c r="T113" s="1">
        <v>259</v>
      </c>
      <c r="U113" s="1">
        <v>0</v>
      </c>
      <c r="V113" s="1">
        <f t="shared" si="35"/>
        <v>-197</v>
      </c>
      <c r="W113" s="1">
        <f t="shared" si="36"/>
        <v>220</v>
      </c>
      <c r="X113" s="1">
        <f t="shared" si="36"/>
        <v>0</v>
      </c>
      <c r="Y113" s="1">
        <f t="shared" si="36"/>
        <v>13</v>
      </c>
      <c r="Z113" s="1">
        <f t="shared" si="37"/>
        <v>36</v>
      </c>
      <c r="AA113" s="3"/>
      <c r="AB113" s="13">
        <f t="shared" si="22"/>
        <v>3.9654017177316196E-2</v>
      </c>
      <c r="AC113" s="13">
        <f t="shared" si="23"/>
        <v>0.32834000000000002</v>
      </c>
      <c r="AD113" s="13">
        <f t="shared" si="24"/>
        <v>5.654E-2</v>
      </c>
      <c r="AE113" s="13">
        <f t="shared" si="25"/>
        <v>0.25878000000000001</v>
      </c>
      <c r="AF113" s="13">
        <f t="shared" si="26"/>
        <v>1.302E-2</v>
      </c>
      <c r="AG113" s="13">
        <f t="shared" si="27"/>
        <v>7.2000000000000005E-4</v>
      </c>
      <c r="AI113" s="11"/>
      <c r="AJ113" s="11"/>
      <c r="AK113" s="11"/>
      <c r="AL113" s="11"/>
      <c r="AM113" s="11"/>
      <c r="AN113" s="11"/>
      <c r="AO113" s="11"/>
      <c r="AP113" s="11"/>
      <c r="AQ113" s="11">
        <f t="shared" si="40"/>
        <v>104</v>
      </c>
      <c r="AR113" s="11">
        <f t="shared" si="40"/>
        <v>100</v>
      </c>
      <c r="AT113" s="107"/>
      <c r="BA113" s="11"/>
      <c r="BB113" s="11"/>
      <c r="BC113" s="11"/>
      <c r="BD113" s="11"/>
      <c r="BE113" s="11"/>
      <c r="BH113" s="11"/>
      <c r="BI113" s="11"/>
      <c r="BJ113" s="11"/>
      <c r="BK113" s="11"/>
      <c r="BL113" s="11"/>
      <c r="BM113" s="11"/>
      <c r="BN113" s="11"/>
    </row>
    <row r="114" spans="1:66" s="1" customFormat="1" x14ac:dyDescent="0.3">
      <c r="A114" s="11"/>
      <c r="B114" s="1">
        <f t="shared" si="21"/>
        <v>16450</v>
      </c>
      <c r="C114" s="1">
        <v>101</v>
      </c>
      <c r="D114" s="1">
        <v>33547</v>
      </c>
      <c r="E114" s="1">
        <v>2639</v>
      </c>
      <c r="F114" s="1">
        <v>0</v>
      </c>
      <c r="G114" s="1">
        <v>13144</v>
      </c>
      <c r="H114" s="1">
        <v>0</v>
      </c>
      <c r="I114" s="1">
        <v>667</v>
      </c>
      <c r="J114" s="1">
        <v>52.04</v>
      </c>
      <c r="K114" s="1">
        <v>1.56</v>
      </c>
      <c r="L114" s="1">
        <v>25.4</v>
      </c>
      <c r="M114" s="1">
        <v>1.1299999999999999</v>
      </c>
      <c r="N114" s="1">
        <v>7929</v>
      </c>
      <c r="O114" s="1">
        <v>8512</v>
      </c>
      <c r="P114" s="1">
        <v>2649</v>
      </c>
      <c r="Q114" s="1">
        <v>5797</v>
      </c>
      <c r="R114" s="1">
        <v>66</v>
      </c>
      <c r="S114" s="1">
        <v>2402</v>
      </c>
      <c r="T114" s="1">
        <v>244</v>
      </c>
      <c r="U114" s="1">
        <v>0</v>
      </c>
      <c r="V114" s="1">
        <f t="shared" si="35"/>
        <v>-188</v>
      </c>
      <c r="W114" s="1">
        <f t="shared" si="36"/>
        <v>205</v>
      </c>
      <c r="X114" s="1">
        <f t="shared" si="36"/>
        <v>0</v>
      </c>
      <c r="Y114" s="1">
        <f t="shared" si="36"/>
        <v>16</v>
      </c>
      <c r="Z114" s="1">
        <f t="shared" si="37"/>
        <v>33</v>
      </c>
      <c r="AA114" s="3"/>
      <c r="AB114" s="13">
        <f t="shared" si="22"/>
        <v>4.0547112462006082E-2</v>
      </c>
      <c r="AC114" s="13">
        <f t="shared" si="23"/>
        <v>0.32900000000000001</v>
      </c>
      <c r="AD114" s="13">
        <f t="shared" si="24"/>
        <v>5.2780000000000001E-2</v>
      </c>
      <c r="AE114" s="13">
        <f t="shared" si="25"/>
        <v>0.26288</v>
      </c>
      <c r="AF114" s="13">
        <f t="shared" si="26"/>
        <v>1.3339999999999999E-2</v>
      </c>
      <c r="AG114" s="13">
        <f t="shared" si="27"/>
        <v>6.6E-4</v>
      </c>
      <c r="AI114" s="11"/>
      <c r="AJ114" s="11"/>
      <c r="AK114" s="11"/>
      <c r="AL114" s="11"/>
      <c r="AM114" s="11"/>
      <c r="AN114" s="11"/>
      <c r="AO114" s="11"/>
      <c r="AP114" s="11"/>
      <c r="AQ114" s="11">
        <f t="shared" si="40"/>
        <v>105</v>
      </c>
      <c r="AR114" s="11">
        <f t="shared" si="40"/>
        <v>101</v>
      </c>
      <c r="AT114" s="107"/>
      <c r="BA114" s="11"/>
      <c r="BB114" s="11"/>
      <c r="BC114" s="11"/>
      <c r="BD114" s="11"/>
      <c r="BE114" s="11"/>
      <c r="BH114" s="11"/>
      <c r="BI114" s="11"/>
      <c r="BJ114" s="11"/>
      <c r="BK114" s="11"/>
      <c r="BL114" s="11"/>
      <c r="BM114" s="11"/>
      <c r="BN114" s="11"/>
    </row>
    <row r="115" spans="1:66" s="1" customFormat="1" x14ac:dyDescent="0.3">
      <c r="A115" s="11"/>
      <c r="B115" s="1">
        <f t="shared" si="21"/>
        <v>16482</v>
      </c>
      <c r="C115" s="1">
        <v>102</v>
      </c>
      <c r="D115" s="1">
        <v>33516</v>
      </c>
      <c r="E115" s="1">
        <v>2462</v>
      </c>
      <c r="F115" s="1">
        <v>0</v>
      </c>
      <c r="G115" s="1">
        <v>13339</v>
      </c>
      <c r="H115" s="1">
        <v>0</v>
      </c>
      <c r="I115" s="1">
        <v>681</v>
      </c>
      <c r="J115" s="1">
        <v>52.07</v>
      </c>
      <c r="K115" s="1">
        <v>1.56</v>
      </c>
      <c r="L115" s="1">
        <v>25.4</v>
      </c>
      <c r="M115" s="1">
        <v>1.1200000000000001</v>
      </c>
      <c r="N115" s="1">
        <v>7958</v>
      </c>
      <c r="O115" s="1">
        <v>8515</v>
      </c>
      <c r="P115" s="1">
        <v>2593</v>
      </c>
      <c r="Q115" s="1">
        <v>5854</v>
      </c>
      <c r="R115" s="1">
        <v>66</v>
      </c>
      <c r="S115" s="1">
        <v>2239</v>
      </c>
      <c r="T115" s="1">
        <v>227</v>
      </c>
      <c r="U115" s="1">
        <v>0</v>
      </c>
      <c r="V115" s="1">
        <f t="shared" si="35"/>
        <v>-177</v>
      </c>
      <c r="W115" s="1">
        <f t="shared" si="36"/>
        <v>195</v>
      </c>
      <c r="X115" s="1">
        <f t="shared" si="36"/>
        <v>0</v>
      </c>
      <c r="Y115" s="1">
        <f t="shared" si="36"/>
        <v>14</v>
      </c>
      <c r="Z115" s="1">
        <f t="shared" si="37"/>
        <v>32</v>
      </c>
      <c r="AA115" s="3"/>
      <c r="AB115" s="13">
        <f t="shared" si="22"/>
        <v>4.1317801237713871E-2</v>
      </c>
      <c r="AC115" s="13">
        <f t="shared" si="23"/>
        <v>0.32963999999999999</v>
      </c>
      <c r="AD115" s="13">
        <f t="shared" si="24"/>
        <v>4.9239999999999999E-2</v>
      </c>
      <c r="AE115" s="13">
        <f t="shared" si="25"/>
        <v>0.26678000000000002</v>
      </c>
      <c r="AF115" s="13">
        <f t="shared" si="26"/>
        <v>1.362E-2</v>
      </c>
      <c r="AG115" s="13">
        <f t="shared" si="27"/>
        <v>6.4000000000000005E-4</v>
      </c>
      <c r="AI115" s="11"/>
      <c r="AJ115" s="11"/>
      <c r="AK115" s="11"/>
      <c r="AL115" s="11"/>
      <c r="AM115" s="11"/>
      <c r="AN115" s="11"/>
      <c r="AO115" s="11"/>
      <c r="AP115" s="11"/>
      <c r="AQ115" s="11">
        <f t="shared" si="40"/>
        <v>106</v>
      </c>
      <c r="AR115" s="11">
        <f t="shared" si="40"/>
        <v>102</v>
      </c>
      <c r="AT115" s="107"/>
      <c r="BA115" s="11"/>
      <c r="BB115" s="11"/>
      <c r="BC115" s="11"/>
      <c r="BD115" s="11"/>
      <c r="BE115" s="11"/>
      <c r="BH115" s="11"/>
      <c r="BI115" s="11"/>
      <c r="BJ115" s="11"/>
      <c r="BK115" s="11"/>
      <c r="BL115" s="11"/>
      <c r="BM115" s="11"/>
      <c r="BN115" s="11"/>
    </row>
    <row r="116" spans="1:66" s="1" customFormat="1" x14ac:dyDescent="0.3">
      <c r="A116" s="11"/>
      <c r="B116" s="1">
        <f t="shared" si="21"/>
        <v>16509</v>
      </c>
      <c r="C116" s="1">
        <v>103</v>
      </c>
      <c r="D116" s="1">
        <v>33489</v>
      </c>
      <c r="E116" s="1">
        <v>2297</v>
      </c>
      <c r="F116" s="1">
        <v>0</v>
      </c>
      <c r="G116" s="1">
        <v>13518</v>
      </c>
      <c r="H116" s="1">
        <v>0</v>
      </c>
      <c r="I116" s="1">
        <v>694</v>
      </c>
      <c r="J116" s="1">
        <v>52.11</v>
      </c>
      <c r="K116" s="1">
        <v>1.56</v>
      </c>
      <c r="L116" s="1">
        <v>25.5</v>
      </c>
      <c r="M116" s="1">
        <v>1.1100000000000001</v>
      </c>
      <c r="N116" s="1">
        <v>7983</v>
      </c>
      <c r="O116" s="1">
        <v>8517</v>
      </c>
      <c r="P116" s="1">
        <v>2547</v>
      </c>
      <c r="Q116" s="1">
        <v>5902</v>
      </c>
      <c r="R116" s="1">
        <v>67</v>
      </c>
      <c r="S116" s="1">
        <v>2090</v>
      </c>
      <c r="T116" s="1">
        <v>212</v>
      </c>
      <c r="U116" s="1">
        <v>0</v>
      </c>
      <c r="V116" s="1">
        <f t="shared" si="35"/>
        <v>-165</v>
      </c>
      <c r="W116" s="1">
        <f t="shared" si="36"/>
        <v>179</v>
      </c>
      <c r="X116" s="1">
        <f t="shared" si="36"/>
        <v>0</v>
      </c>
      <c r="Y116" s="1">
        <f t="shared" si="36"/>
        <v>13</v>
      </c>
      <c r="Z116" s="1">
        <f t="shared" si="37"/>
        <v>27</v>
      </c>
      <c r="AA116" s="3"/>
      <c r="AB116" s="13">
        <f t="shared" si="22"/>
        <v>4.203767641892301E-2</v>
      </c>
      <c r="AC116" s="13">
        <f t="shared" si="23"/>
        <v>0.33017999999999997</v>
      </c>
      <c r="AD116" s="13">
        <f t="shared" si="24"/>
        <v>4.5940000000000002E-2</v>
      </c>
      <c r="AE116" s="13">
        <f t="shared" si="25"/>
        <v>0.27035999999999999</v>
      </c>
      <c r="AF116" s="13">
        <f t="shared" si="26"/>
        <v>1.388E-2</v>
      </c>
      <c r="AG116" s="13">
        <f t="shared" si="27"/>
        <v>5.4000000000000001E-4</v>
      </c>
      <c r="AI116" s="11"/>
      <c r="AJ116" s="11"/>
      <c r="AK116" s="11"/>
      <c r="AL116" s="11"/>
      <c r="AM116" s="11"/>
      <c r="AN116" s="11"/>
      <c r="AO116" s="11"/>
      <c r="AP116" s="11"/>
      <c r="AQ116" s="11">
        <f t="shared" si="40"/>
        <v>107</v>
      </c>
      <c r="AR116" s="11">
        <f t="shared" si="40"/>
        <v>103</v>
      </c>
      <c r="AT116" s="107"/>
      <c r="BA116" s="11"/>
      <c r="BB116" s="11"/>
      <c r="BC116" s="11"/>
      <c r="BD116" s="11"/>
      <c r="BE116" s="11"/>
      <c r="BH116" s="11"/>
      <c r="BI116" s="11"/>
      <c r="BJ116" s="11"/>
      <c r="BK116" s="11"/>
      <c r="BL116" s="11"/>
      <c r="BM116" s="11"/>
      <c r="BN116" s="11"/>
    </row>
    <row r="117" spans="1:66" s="1" customFormat="1" x14ac:dyDescent="0.3">
      <c r="A117" s="11"/>
      <c r="B117" s="1">
        <f t="shared" si="21"/>
        <v>16537</v>
      </c>
      <c r="C117" s="1">
        <v>104</v>
      </c>
      <c r="D117" s="1">
        <v>33462</v>
      </c>
      <c r="E117" s="1">
        <v>2144</v>
      </c>
      <c r="F117" s="1">
        <v>0</v>
      </c>
      <c r="G117" s="1">
        <v>13687</v>
      </c>
      <c r="H117" s="1">
        <v>0</v>
      </c>
      <c r="I117" s="1">
        <v>706</v>
      </c>
      <c r="J117" s="1">
        <v>52.15</v>
      </c>
      <c r="K117" s="1">
        <v>1.56</v>
      </c>
      <c r="L117" s="1">
        <v>25.5</v>
      </c>
      <c r="M117" s="1">
        <v>1.1000000000000001</v>
      </c>
      <c r="N117" s="1">
        <v>8007</v>
      </c>
      <c r="O117" s="1">
        <v>8519</v>
      </c>
      <c r="P117" s="1">
        <v>2505</v>
      </c>
      <c r="Q117" s="1">
        <v>5947</v>
      </c>
      <c r="R117" s="1">
        <v>67</v>
      </c>
      <c r="S117" s="1">
        <v>1950</v>
      </c>
      <c r="T117" s="1">
        <v>199</v>
      </c>
      <c r="U117" s="1">
        <v>0</v>
      </c>
      <c r="V117" s="1">
        <f t="shared" si="35"/>
        <v>-153</v>
      </c>
      <c r="W117" s="1">
        <f t="shared" si="36"/>
        <v>169</v>
      </c>
      <c r="X117" s="1">
        <f t="shared" si="36"/>
        <v>0</v>
      </c>
      <c r="Y117" s="1">
        <f t="shared" si="36"/>
        <v>12</v>
      </c>
      <c r="Z117" s="1">
        <f t="shared" si="37"/>
        <v>28</v>
      </c>
      <c r="AA117" s="3"/>
      <c r="AB117" s="13">
        <f t="shared" si="22"/>
        <v>4.2692144887222588E-2</v>
      </c>
      <c r="AC117" s="13">
        <f t="shared" si="23"/>
        <v>0.33073999999999998</v>
      </c>
      <c r="AD117" s="13">
        <f t="shared" si="24"/>
        <v>4.2880000000000001E-2</v>
      </c>
      <c r="AE117" s="13">
        <f t="shared" si="25"/>
        <v>0.27373999999999998</v>
      </c>
      <c r="AF117" s="13">
        <f t="shared" si="26"/>
        <v>1.4120000000000001E-2</v>
      </c>
      <c r="AG117" s="13">
        <f t="shared" si="27"/>
        <v>5.5999999999999995E-4</v>
      </c>
      <c r="AI117" s="11"/>
      <c r="AJ117" s="11"/>
      <c r="AK117" s="11"/>
      <c r="AL117" s="11"/>
      <c r="AM117" s="11"/>
      <c r="AN117" s="11"/>
      <c r="AO117" s="11"/>
      <c r="AP117" s="11"/>
      <c r="AQ117" s="11">
        <f t="shared" si="40"/>
        <v>108</v>
      </c>
      <c r="AR117" s="11">
        <f t="shared" si="40"/>
        <v>104</v>
      </c>
      <c r="AT117" s="107"/>
      <c r="BA117" s="11"/>
      <c r="BB117" s="11"/>
      <c r="BC117" s="11"/>
      <c r="BD117" s="11"/>
      <c r="BE117" s="11"/>
      <c r="BH117" s="11"/>
      <c r="BI117" s="11"/>
      <c r="BJ117" s="11"/>
      <c r="BK117" s="11"/>
      <c r="BL117" s="11"/>
      <c r="BM117" s="11"/>
      <c r="BN117" s="11"/>
    </row>
    <row r="118" spans="1:66" s="1" customFormat="1" x14ac:dyDescent="0.3">
      <c r="A118" s="11"/>
      <c r="B118" s="1">
        <f t="shared" si="21"/>
        <v>16563</v>
      </c>
      <c r="C118" s="1">
        <v>105</v>
      </c>
      <c r="D118" s="1">
        <v>33435</v>
      </c>
      <c r="E118" s="1">
        <v>2006</v>
      </c>
      <c r="F118" s="1">
        <v>0</v>
      </c>
      <c r="G118" s="1">
        <v>13841</v>
      </c>
      <c r="H118" s="1">
        <v>0</v>
      </c>
      <c r="I118" s="1">
        <v>716</v>
      </c>
      <c r="J118" s="1">
        <v>52.19</v>
      </c>
      <c r="K118" s="1">
        <v>1.57</v>
      </c>
      <c r="L118" s="1">
        <v>25.5</v>
      </c>
      <c r="M118" s="1">
        <v>1.0900000000000001</v>
      </c>
      <c r="N118" s="1">
        <v>8030</v>
      </c>
      <c r="O118" s="1">
        <v>8523</v>
      </c>
      <c r="P118" s="1">
        <v>2473</v>
      </c>
      <c r="Q118" s="1">
        <v>5982</v>
      </c>
      <c r="R118" s="1">
        <v>67</v>
      </c>
      <c r="S118" s="1">
        <v>1824</v>
      </c>
      <c r="T118" s="1">
        <v>186</v>
      </c>
      <c r="U118" s="1">
        <v>0</v>
      </c>
      <c r="V118" s="1">
        <f t="shared" si="35"/>
        <v>-138</v>
      </c>
      <c r="W118" s="1">
        <f t="shared" si="36"/>
        <v>154</v>
      </c>
      <c r="X118" s="1">
        <f t="shared" si="36"/>
        <v>0</v>
      </c>
      <c r="Y118" s="1">
        <f t="shared" si="36"/>
        <v>10</v>
      </c>
      <c r="Z118" s="1">
        <f t="shared" si="37"/>
        <v>26</v>
      </c>
      <c r="AA118" s="3"/>
      <c r="AB118" s="13">
        <f t="shared" si="22"/>
        <v>4.3228883656342448E-2</v>
      </c>
      <c r="AC118" s="13">
        <f t="shared" si="23"/>
        <v>0.33126</v>
      </c>
      <c r="AD118" s="13">
        <f t="shared" si="24"/>
        <v>4.0120000000000003E-2</v>
      </c>
      <c r="AE118" s="13">
        <f t="shared" si="25"/>
        <v>0.27682000000000001</v>
      </c>
      <c r="AF118" s="13">
        <f t="shared" si="26"/>
        <v>1.4319999999999999E-2</v>
      </c>
      <c r="AG118" s="13">
        <f t="shared" si="27"/>
        <v>5.1999999999999995E-4</v>
      </c>
      <c r="AI118" s="11"/>
      <c r="AJ118" s="11"/>
      <c r="AK118" s="11"/>
      <c r="AL118" s="11"/>
      <c r="AM118" s="11"/>
      <c r="AN118" s="11"/>
      <c r="AO118" s="11"/>
      <c r="AP118" s="11"/>
      <c r="AQ118" s="11">
        <f t="shared" si="40"/>
        <v>109</v>
      </c>
      <c r="AR118" s="11">
        <f t="shared" si="40"/>
        <v>105</v>
      </c>
      <c r="AT118" s="107"/>
      <c r="BA118" s="11"/>
      <c r="BB118" s="11"/>
      <c r="BC118" s="11"/>
      <c r="BD118" s="11"/>
      <c r="BE118" s="11"/>
      <c r="BH118" s="11"/>
      <c r="BI118" s="11"/>
      <c r="BJ118" s="11"/>
      <c r="BK118" s="11"/>
      <c r="BL118" s="11"/>
      <c r="BM118" s="11"/>
      <c r="BN118" s="11"/>
    </row>
    <row r="119" spans="1:66" s="1" customFormat="1" x14ac:dyDescent="0.3">
      <c r="A119" s="11"/>
      <c r="B119" s="1">
        <f t="shared" si="21"/>
        <v>16587</v>
      </c>
      <c r="C119" s="1">
        <v>106</v>
      </c>
      <c r="D119" s="1">
        <v>33411</v>
      </c>
      <c r="E119" s="1">
        <v>1871</v>
      </c>
      <c r="F119" s="1">
        <v>0</v>
      </c>
      <c r="G119" s="1">
        <v>13990</v>
      </c>
      <c r="H119" s="1">
        <v>0</v>
      </c>
      <c r="I119" s="1">
        <v>726</v>
      </c>
      <c r="J119" s="1">
        <v>52.23</v>
      </c>
      <c r="K119" s="1">
        <v>1.57</v>
      </c>
      <c r="L119" s="1">
        <v>25.6</v>
      </c>
      <c r="M119" s="1">
        <v>1.0900000000000001</v>
      </c>
      <c r="N119" s="1">
        <v>8053</v>
      </c>
      <c r="O119" s="1">
        <v>8525</v>
      </c>
      <c r="P119" s="1">
        <v>2442</v>
      </c>
      <c r="Q119" s="1">
        <v>6015</v>
      </c>
      <c r="R119" s="1">
        <v>67</v>
      </c>
      <c r="S119" s="1">
        <v>1701</v>
      </c>
      <c r="T119" s="1">
        <v>173</v>
      </c>
      <c r="U119" s="1">
        <v>0</v>
      </c>
      <c r="V119" s="1">
        <f t="shared" si="35"/>
        <v>-135</v>
      </c>
      <c r="W119" s="1">
        <f t="shared" si="36"/>
        <v>149</v>
      </c>
      <c r="X119" s="1">
        <f t="shared" si="36"/>
        <v>0</v>
      </c>
      <c r="Y119" s="1">
        <f t="shared" si="36"/>
        <v>10</v>
      </c>
      <c r="Z119" s="1">
        <f t="shared" si="37"/>
        <v>24</v>
      </c>
      <c r="AA119" s="3"/>
      <c r="AB119" s="13">
        <f t="shared" si="22"/>
        <v>4.3769216856574429E-2</v>
      </c>
      <c r="AC119" s="13">
        <f t="shared" si="23"/>
        <v>0.33173999999999998</v>
      </c>
      <c r="AD119" s="13">
        <f t="shared" si="24"/>
        <v>3.7420000000000002E-2</v>
      </c>
      <c r="AE119" s="13">
        <f t="shared" si="25"/>
        <v>0.27979999999999999</v>
      </c>
      <c r="AF119" s="13">
        <f t="shared" si="26"/>
        <v>1.452E-2</v>
      </c>
      <c r="AG119" s="13">
        <f t="shared" si="27"/>
        <v>4.8000000000000001E-4</v>
      </c>
      <c r="AI119" s="11"/>
      <c r="AJ119" s="11"/>
      <c r="AK119" s="11"/>
      <c r="AL119" s="11"/>
      <c r="AM119" s="11"/>
      <c r="AN119" s="11"/>
      <c r="AO119" s="11"/>
      <c r="AP119" s="11"/>
      <c r="AQ119" s="11">
        <f t="shared" si="40"/>
        <v>110</v>
      </c>
      <c r="AR119" s="11">
        <f t="shared" si="40"/>
        <v>106</v>
      </c>
      <c r="AT119" s="107"/>
      <c r="BA119" s="11"/>
      <c r="BB119" s="11"/>
      <c r="BC119" s="11"/>
      <c r="BD119" s="11"/>
      <c r="BE119" s="11"/>
      <c r="BH119" s="11"/>
      <c r="BI119" s="11"/>
      <c r="BJ119" s="11"/>
      <c r="BK119" s="11"/>
      <c r="BL119" s="11"/>
      <c r="BM119" s="11"/>
      <c r="BN119" s="11"/>
    </row>
    <row r="120" spans="1:66" s="1" customFormat="1" x14ac:dyDescent="0.3">
      <c r="A120" s="11"/>
      <c r="B120" s="1">
        <f t="shared" si="21"/>
        <v>16610</v>
      </c>
      <c r="C120" s="1">
        <v>107</v>
      </c>
      <c r="D120" s="1">
        <v>33389</v>
      </c>
      <c r="E120" s="1">
        <v>1742</v>
      </c>
      <c r="F120" s="1">
        <v>0</v>
      </c>
      <c r="G120" s="1">
        <v>14131</v>
      </c>
      <c r="H120" s="1">
        <v>0</v>
      </c>
      <c r="I120" s="1">
        <v>737</v>
      </c>
      <c r="J120" s="1">
        <v>52.26</v>
      </c>
      <c r="K120" s="1">
        <v>1.57</v>
      </c>
      <c r="L120" s="1">
        <v>25.6</v>
      </c>
      <c r="M120" s="1">
        <v>1.08</v>
      </c>
      <c r="N120" s="1">
        <v>8071</v>
      </c>
      <c r="O120" s="1">
        <v>8528</v>
      </c>
      <c r="P120" s="1">
        <v>2415</v>
      </c>
      <c r="Q120" s="1">
        <v>6045</v>
      </c>
      <c r="R120" s="1">
        <v>67</v>
      </c>
      <c r="S120" s="1">
        <v>1583</v>
      </c>
      <c r="T120" s="1">
        <v>161</v>
      </c>
      <c r="U120" s="1">
        <v>0</v>
      </c>
      <c r="V120" s="1">
        <f t="shared" si="35"/>
        <v>-129</v>
      </c>
      <c r="W120" s="1">
        <f t="shared" si="36"/>
        <v>141</v>
      </c>
      <c r="X120" s="1">
        <f t="shared" si="36"/>
        <v>0</v>
      </c>
      <c r="Y120" s="1">
        <f t="shared" si="36"/>
        <v>11</v>
      </c>
      <c r="Z120" s="1">
        <f t="shared" si="37"/>
        <v>23</v>
      </c>
      <c r="AA120" s="3"/>
      <c r="AB120" s="13">
        <f t="shared" si="22"/>
        <v>4.4370860927152318E-2</v>
      </c>
      <c r="AC120" s="13">
        <f t="shared" si="23"/>
        <v>0.3322</v>
      </c>
      <c r="AD120" s="13">
        <f t="shared" si="24"/>
        <v>3.4840000000000003E-2</v>
      </c>
      <c r="AE120" s="13">
        <f t="shared" si="25"/>
        <v>0.28261999999999998</v>
      </c>
      <c r="AF120" s="13">
        <f t="shared" si="26"/>
        <v>1.474E-2</v>
      </c>
      <c r="AG120" s="13">
        <f t="shared" si="27"/>
        <v>4.6000000000000001E-4</v>
      </c>
      <c r="AI120" s="11"/>
      <c r="AJ120" s="11"/>
      <c r="AK120" s="11"/>
      <c r="AL120" s="11"/>
      <c r="AM120" s="11"/>
      <c r="AN120" s="11"/>
      <c r="AO120" s="11"/>
      <c r="AP120" s="11"/>
      <c r="AQ120" s="11">
        <f t="shared" si="40"/>
        <v>111</v>
      </c>
      <c r="AR120" s="11">
        <f t="shared" si="40"/>
        <v>107</v>
      </c>
      <c r="AT120" s="107"/>
      <c r="BA120" s="11"/>
      <c r="BB120" s="11"/>
      <c r="BC120" s="11"/>
      <c r="BD120" s="11"/>
      <c r="BE120" s="11"/>
      <c r="BH120" s="11"/>
      <c r="BI120" s="11"/>
      <c r="BJ120" s="11"/>
      <c r="BK120" s="11"/>
      <c r="BL120" s="11"/>
      <c r="BM120" s="11"/>
      <c r="BN120" s="11"/>
    </row>
    <row r="121" spans="1:66" s="1" customFormat="1" x14ac:dyDescent="0.3">
      <c r="A121" s="11"/>
      <c r="B121" s="1">
        <f t="shared" si="21"/>
        <v>16631</v>
      </c>
      <c r="C121" s="1">
        <v>108</v>
      </c>
      <c r="D121" s="1">
        <v>33367</v>
      </c>
      <c r="E121" s="1">
        <v>1625</v>
      </c>
      <c r="F121" s="1">
        <v>0</v>
      </c>
      <c r="G121" s="1">
        <v>14259</v>
      </c>
      <c r="H121" s="1">
        <v>0</v>
      </c>
      <c r="I121" s="1">
        <v>747</v>
      </c>
      <c r="J121" s="1">
        <v>52.3</v>
      </c>
      <c r="K121" s="1">
        <v>1.57</v>
      </c>
      <c r="L121" s="1">
        <v>25.6</v>
      </c>
      <c r="M121" s="1">
        <v>1.08</v>
      </c>
      <c r="N121" s="1">
        <v>8090</v>
      </c>
      <c r="O121" s="1">
        <v>8531</v>
      </c>
      <c r="P121" s="1">
        <v>2393</v>
      </c>
      <c r="Q121" s="1">
        <v>6069</v>
      </c>
      <c r="R121" s="1">
        <v>68</v>
      </c>
      <c r="S121" s="1">
        <v>1476</v>
      </c>
      <c r="T121" s="1">
        <v>149</v>
      </c>
      <c r="U121" s="1">
        <v>0</v>
      </c>
      <c r="V121" s="1">
        <f t="shared" si="35"/>
        <v>-117</v>
      </c>
      <c r="W121" s="1">
        <f t="shared" si="36"/>
        <v>128</v>
      </c>
      <c r="X121" s="1">
        <f t="shared" si="36"/>
        <v>0</v>
      </c>
      <c r="Y121" s="1">
        <f t="shared" si="36"/>
        <v>10</v>
      </c>
      <c r="Z121" s="1">
        <f t="shared" si="37"/>
        <v>21</v>
      </c>
      <c r="AA121" s="3"/>
      <c r="AB121" s="13">
        <f t="shared" si="22"/>
        <v>4.4916120497865433E-2</v>
      </c>
      <c r="AC121" s="13">
        <f t="shared" si="23"/>
        <v>0.33262000000000003</v>
      </c>
      <c r="AD121" s="13">
        <f t="shared" si="24"/>
        <v>3.2500000000000001E-2</v>
      </c>
      <c r="AE121" s="13">
        <f t="shared" si="25"/>
        <v>0.28517999999999999</v>
      </c>
      <c r="AF121" s="13">
        <f t="shared" si="26"/>
        <v>1.494E-2</v>
      </c>
      <c r="AG121" s="13">
        <f t="shared" si="27"/>
        <v>4.2000000000000002E-4</v>
      </c>
      <c r="AI121" s="11"/>
      <c r="AJ121" s="11"/>
      <c r="AK121" s="11"/>
      <c r="AL121" s="11"/>
      <c r="AM121" s="11"/>
      <c r="AN121" s="11"/>
      <c r="AO121" s="11"/>
      <c r="AP121" s="11"/>
      <c r="AQ121" s="11">
        <f t="shared" si="40"/>
        <v>112</v>
      </c>
      <c r="AR121" s="11">
        <f t="shared" si="40"/>
        <v>108</v>
      </c>
      <c r="AT121" s="107"/>
      <c r="BA121" s="11"/>
      <c r="BB121" s="11"/>
      <c r="BC121" s="11"/>
      <c r="BD121" s="11"/>
      <c r="BE121" s="11"/>
      <c r="BH121" s="11"/>
      <c r="BI121" s="11"/>
      <c r="BJ121" s="11"/>
      <c r="BK121" s="11"/>
      <c r="BL121" s="11"/>
      <c r="BM121" s="11"/>
      <c r="BN121" s="11"/>
    </row>
    <row r="122" spans="1:66" s="1" customFormat="1" x14ac:dyDescent="0.3">
      <c r="A122" s="11"/>
      <c r="B122" s="1">
        <f t="shared" si="21"/>
        <v>16652</v>
      </c>
      <c r="C122" s="1">
        <v>109</v>
      </c>
      <c r="D122" s="1">
        <v>33346</v>
      </c>
      <c r="E122" s="1">
        <v>1516</v>
      </c>
      <c r="F122" s="1">
        <v>0</v>
      </c>
      <c r="G122" s="1">
        <v>14379</v>
      </c>
      <c r="H122" s="1">
        <v>0</v>
      </c>
      <c r="I122" s="1">
        <v>757</v>
      </c>
      <c r="J122" s="1">
        <v>52.33</v>
      </c>
      <c r="K122" s="1">
        <v>1.57</v>
      </c>
      <c r="L122" s="1">
        <v>25.6</v>
      </c>
      <c r="M122" s="1">
        <v>1.07</v>
      </c>
      <c r="N122" s="1">
        <v>8108</v>
      </c>
      <c r="O122" s="1">
        <v>8534</v>
      </c>
      <c r="P122" s="1">
        <v>2372</v>
      </c>
      <c r="Q122" s="1">
        <v>6093</v>
      </c>
      <c r="R122" s="1">
        <v>68</v>
      </c>
      <c r="S122" s="1">
        <v>1373</v>
      </c>
      <c r="T122" s="1">
        <v>139</v>
      </c>
      <c r="U122" s="1">
        <v>0</v>
      </c>
      <c r="V122" s="1">
        <f t="shared" si="35"/>
        <v>-109</v>
      </c>
      <c r="W122" s="1">
        <f t="shared" si="36"/>
        <v>120</v>
      </c>
      <c r="X122" s="1">
        <f t="shared" si="36"/>
        <v>0</v>
      </c>
      <c r="Y122" s="1">
        <f t="shared" si="36"/>
        <v>10</v>
      </c>
      <c r="Z122" s="1">
        <f t="shared" si="37"/>
        <v>21</v>
      </c>
      <c r="AA122" s="3"/>
      <c r="AB122" s="13">
        <f t="shared" si="22"/>
        <v>4.5460004804227717E-2</v>
      </c>
      <c r="AC122" s="13">
        <f t="shared" si="23"/>
        <v>0.33304</v>
      </c>
      <c r="AD122" s="13">
        <f t="shared" si="24"/>
        <v>3.032E-2</v>
      </c>
      <c r="AE122" s="13">
        <f t="shared" si="25"/>
        <v>0.28758</v>
      </c>
      <c r="AF122" s="13">
        <f t="shared" si="26"/>
        <v>1.5140000000000001E-2</v>
      </c>
      <c r="AG122" s="13">
        <f t="shared" si="27"/>
        <v>4.2000000000000002E-4</v>
      </c>
      <c r="AI122" s="11"/>
      <c r="AJ122" s="11"/>
      <c r="AK122" s="11"/>
      <c r="AL122" s="11"/>
      <c r="AM122" s="11"/>
      <c r="AN122" s="11"/>
      <c r="AO122" s="11"/>
      <c r="AP122" s="11"/>
      <c r="AQ122" s="11">
        <f t="shared" si="40"/>
        <v>113</v>
      </c>
      <c r="AR122" s="11">
        <f t="shared" si="40"/>
        <v>109</v>
      </c>
      <c r="AT122" s="107"/>
      <c r="BA122" s="11"/>
      <c r="BB122" s="11"/>
      <c r="BC122" s="11"/>
      <c r="BD122" s="11"/>
      <c r="BE122" s="11"/>
      <c r="BH122" s="11"/>
      <c r="BI122" s="11"/>
      <c r="BJ122" s="11"/>
      <c r="BK122" s="11"/>
      <c r="BL122" s="11"/>
      <c r="BM122" s="11"/>
      <c r="BN122" s="11"/>
    </row>
    <row r="123" spans="1:66" s="1" customFormat="1" x14ac:dyDescent="0.3">
      <c r="A123" s="11"/>
      <c r="B123" s="1">
        <f t="shared" si="21"/>
        <v>16671</v>
      </c>
      <c r="C123" s="1">
        <v>110</v>
      </c>
      <c r="D123" s="1">
        <v>33327</v>
      </c>
      <c r="E123" s="1">
        <v>1408</v>
      </c>
      <c r="F123" s="1">
        <v>0</v>
      </c>
      <c r="G123" s="1">
        <v>14498</v>
      </c>
      <c r="H123" s="1">
        <v>0</v>
      </c>
      <c r="I123" s="1">
        <v>765</v>
      </c>
      <c r="J123" s="1">
        <v>52.37</v>
      </c>
      <c r="K123" s="1">
        <v>1.57</v>
      </c>
      <c r="L123" s="1">
        <v>25.6</v>
      </c>
      <c r="M123" s="1">
        <v>1.07</v>
      </c>
      <c r="N123" s="1">
        <v>8125</v>
      </c>
      <c r="O123" s="1">
        <v>8537</v>
      </c>
      <c r="P123" s="1">
        <v>2353</v>
      </c>
      <c r="Q123" s="1">
        <v>6114</v>
      </c>
      <c r="R123" s="1">
        <v>68</v>
      </c>
      <c r="S123" s="1">
        <v>1273</v>
      </c>
      <c r="T123" s="1">
        <v>129</v>
      </c>
      <c r="U123" s="1">
        <v>0</v>
      </c>
      <c r="V123" s="1">
        <f t="shared" si="35"/>
        <v>-108</v>
      </c>
      <c r="W123" s="1">
        <f t="shared" si="36"/>
        <v>119</v>
      </c>
      <c r="X123" s="1">
        <f t="shared" si="36"/>
        <v>0</v>
      </c>
      <c r="Y123" s="1">
        <f t="shared" si="36"/>
        <v>8</v>
      </c>
      <c r="Z123" s="1">
        <f t="shared" si="37"/>
        <v>19</v>
      </c>
      <c r="AA123" s="3"/>
      <c r="AB123" s="13">
        <f t="shared" si="22"/>
        <v>4.5888069102033469E-2</v>
      </c>
      <c r="AC123" s="13">
        <f t="shared" si="23"/>
        <v>0.33341999999999999</v>
      </c>
      <c r="AD123" s="13">
        <f t="shared" si="24"/>
        <v>2.8160000000000001E-2</v>
      </c>
      <c r="AE123" s="13">
        <f t="shared" si="25"/>
        <v>0.28996</v>
      </c>
      <c r="AF123" s="13">
        <f t="shared" si="26"/>
        <v>1.5299999999999999E-2</v>
      </c>
      <c r="AG123" s="13">
        <f t="shared" si="27"/>
        <v>3.8000000000000002E-4</v>
      </c>
      <c r="AI123" s="11"/>
      <c r="AJ123" s="11"/>
      <c r="AK123" s="11"/>
      <c r="AL123" s="11"/>
      <c r="AM123" s="11"/>
      <c r="AN123" s="11"/>
      <c r="AO123" s="11"/>
      <c r="AP123" s="11"/>
      <c r="AQ123" s="11">
        <f t="shared" si="40"/>
        <v>114</v>
      </c>
      <c r="AR123" s="11">
        <f t="shared" si="40"/>
        <v>110</v>
      </c>
      <c r="AT123" s="107"/>
      <c r="BA123" s="11"/>
      <c r="BB123" s="11"/>
      <c r="BC123" s="11"/>
      <c r="BD123" s="11"/>
      <c r="BE123" s="11"/>
      <c r="BH123" s="11"/>
      <c r="BI123" s="11"/>
      <c r="BJ123" s="11"/>
      <c r="BK123" s="11"/>
      <c r="BL123" s="11"/>
      <c r="BM123" s="11"/>
      <c r="BN123" s="11"/>
    </row>
    <row r="124" spans="1:66" s="1" customFormat="1" x14ac:dyDescent="0.3">
      <c r="A124" s="11"/>
      <c r="B124" s="1">
        <f t="shared" si="21"/>
        <v>16687</v>
      </c>
      <c r="C124" s="1">
        <v>111</v>
      </c>
      <c r="D124" s="1">
        <v>33311</v>
      </c>
      <c r="E124" s="1">
        <v>1310</v>
      </c>
      <c r="F124" s="1">
        <v>0</v>
      </c>
      <c r="G124" s="1">
        <v>14604</v>
      </c>
      <c r="H124" s="1">
        <v>0</v>
      </c>
      <c r="I124" s="1">
        <v>773</v>
      </c>
      <c r="J124" s="1">
        <v>52.4</v>
      </c>
      <c r="K124" s="1">
        <v>1.57</v>
      </c>
      <c r="L124" s="1">
        <v>25.7</v>
      </c>
      <c r="M124" s="1">
        <v>1.06</v>
      </c>
      <c r="N124" s="1">
        <v>8138</v>
      </c>
      <c r="O124" s="1">
        <v>8539</v>
      </c>
      <c r="P124" s="1">
        <v>2337</v>
      </c>
      <c r="Q124" s="1">
        <v>6133</v>
      </c>
      <c r="R124" s="1">
        <v>68</v>
      </c>
      <c r="S124" s="1">
        <v>1185</v>
      </c>
      <c r="T124" s="1">
        <v>121</v>
      </c>
      <c r="U124" s="1">
        <v>0</v>
      </c>
      <c r="V124" s="1">
        <f t="shared" si="35"/>
        <v>-98</v>
      </c>
      <c r="W124" s="1">
        <f t="shared" si="36"/>
        <v>106</v>
      </c>
      <c r="X124" s="1">
        <f t="shared" si="36"/>
        <v>0</v>
      </c>
      <c r="Y124" s="1">
        <f t="shared" si="36"/>
        <v>8</v>
      </c>
      <c r="Z124" s="1">
        <f t="shared" si="37"/>
        <v>16</v>
      </c>
      <c r="AA124" s="3"/>
      <c r="AB124" s="13">
        <f t="shared" si="22"/>
        <v>4.6323485347875594E-2</v>
      </c>
      <c r="AC124" s="13">
        <f t="shared" si="23"/>
        <v>0.33373999999999998</v>
      </c>
      <c r="AD124" s="13">
        <f t="shared" si="24"/>
        <v>2.6200000000000001E-2</v>
      </c>
      <c r="AE124" s="13">
        <f t="shared" si="25"/>
        <v>0.29208000000000001</v>
      </c>
      <c r="AF124" s="13">
        <f t="shared" si="26"/>
        <v>1.546E-2</v>
      </c>
      <c r="AG124" s="13">
        <f t="shared" si="27"/>
        <v>3.2000000000000003E-4</v>
      </c>
      <c r="AI124" s="11"/>
      <c r="AJ124" s="11"/>
      <c r="AK124" s="11"/>
      <c r="AL124" s="11"/>
      <c r="AM124" s="11"/>
      <c r="AN124" s="11"/>
      <c r="AO124" s="11"/>
      <c r="AP124" s="11"/>
      <c r="AQ124" s="11">
        <f t="shared" si="40"/>
        <v>115</v>
      </c>
      <c r="AR124" s="11">
        <f t="shared" si="40"/>
        <v>111</v>
      </c>
      <c r="AT124" s="107"/>
      <c r="BA124" s="11"/>
      <c r="BB124" s="11"/>
      <c r="BC124" s="11"/>
      <c r="BD124" s="11"/>
      <c r="BE124" s="11"/>
      <c r="BH124" s="11"/>
      <c r="BI124" s="11"/>
      <c r="BJ124" s="11"/>
      <c r="BK124" s="11"/>
      <c r="BL124" s="11"/>
      <c r="BM124" s="11"/>
      <c r="BN124" s="11"/>
    </row>
    <row r="125" spans="1:66" s="1" customFormat="1" x14ac:dyDescent="0.3">
      <c r="A125" s="11"/>
      <c r="B125" s="1">
        <f t="shared" si="21"/>
        <v>16704</v>
      </c>
      <c r="C125" s="1">
        <v>112</v>
      </c>
      <c r="D125" s="1">
        <v>33294</v>
      </c>
      <c r="E125" s="1">
        <v>1218</v>
      </c>
      <c r="F125" s="1">
        <v>0</v>
      </c>
      <c r="G125" s="1">
        <v>14705</v>
      </c>
      <c r="H125" s="1">
        <v>0</v>
      </c>
      <c r="I125" s="1">
        <v>781</v>
      </c>
      <c r="J125" s="1">
        <v>52.44</v>
      </c>
      <c r="K125" s="1">
        <v>1.57</v>
      </c>
      <c r="L125" s="1">
        <v>25.7</v>
      </c>
      <c r="M125" s="1">
        <v>1.06</v>
      </c>
      <c r="N125" s="1">
        <v>8153</v>
      </c>
      <c r="O125" s="1">
        <v>8541</v>
      </c>
      <c r="P125" s="1">
        <v>2324</v>
      </c>
      <c r="Q125" s="1">
        <v>6148</v>
      </c>
      <c r="R125" s="1">
        <v>68</v>
      </c>
      <c r="S125" s="1">
        <v>1102</v>
      </c>
      <c r="T125" s="1">
        <v>113</v>
      </c>
      <c r="U125" s="1">
        <v>0</v>
      </c>
      <c r="V125" s="1">
        <f t="shared" si="35"/>
        <v>-92</v>
      </c>
      <c r="W125" s="1">
        <f t="shared" si="36"/>
        <v>101</v>
      </c>
      <c r="X125" s="1">
        <f t="shared" si="36"/>
        <v>0</v>
      </c>
      <c r="Y125" s="1">
        <f t="shared" si="36"/>
        <v>8</v>
      </c>
      <c r="Z125" s="1">
        <f t="shared" si="37"/>
        <v>17</v>
      </c>
      <c r="AA125" s="3"/>
      <c r="AB125" s="13">
        <f t="shared" si="22"/>
        <v>4.6755268199233715E-2</v>
      </c>
      <c r="AC125" s="13">
        <f t="shared" si="23"/>
        <v>0.33407999999999999</v>
      </c>
      <c r="AD125" s="13">
        <f t="shared" si="24"/>
        <v>2.436E-2</v>
      </c>
      <c r="AE125" s="13">
        <f t="shared" si="25"/>
        <v>0.29409999999999997</v>
      </c>
      <c r="AF125" s="13">
        <f t="shared" si="26"/>
        <v>1.562E-2</v>
      </c>
      <c r="AG125" s="13">
        <f t="shared" si="27"/>
        <v>3.4000000000000002E-4</v>
      </c>
      <c r="AI125" s="11"/>
      <c r="AJ125" s="11"/>
      <c r="AK125" s="11"/>
      <c r="AL125" s="11"/>
      <c r="AM125" s="11"/>
      <c r="AN125" s="11"/>
      <c r="AO125" s="11"/>
      <c r="AP125" s="11"/>
      <c r="AQ125" s="11">
        <f t="shared" si="40"/>
        <v>116</v>
      </c>
      <c r="AR125" s="11">
        <f t="shared" si="40"/>
        <v>112</v>
      </c>
      <c r="AT125" s="107"/>
      <c r="BA125" s="11"/>
      <c r="BB125" s="11"/>
      <c r="BC125" s="11"/>
      <c r="BD125" s="11"/>
      <c r="BE125" s="11"/>
      <c r="BH125" s="11"/>
      <c r="BI125" s="11"/>
      <c r="BJ125" s="11"/>
      <c r="BK125" s="11"/>
      <c r="BL125" s="11"/>
      <c r="BM125" s="11"/>
      <c r="BN125" s="11"/>
    </row>
    <row r="126" spans="1:66" s="1" customFormat="1" x14ac:dyDescent="0.3">
      <c r="A126" s="11"/>
      <c r="B126" s="1">
        <f t="shared" si="21"/>
        <v>16720</v>
      </c>
      <c r="C126" s="1">
        <v>113</v>
      </c>
      <c r="D126" s="1">
        <v>33278</v>
      </c>
      <c r="E126" s="1">
        <v>1133</v>
      </c>
      <c r="F126" s="1">
        <v>0</v>
      </c>
      <c r="G126" s="1">
        <v>14799</v>
      </c>
      <c r="H126" s="1">
        <v>0</v>
      </c>
      <c r="I126" s="1">
        <v>788</v>
      </c>
      <c r="J126" s="1">
        <v>52.47</v>
      </c>
      <c r="K126" s="1">
        <v>1.57</v>
      </c>
      <c r="L126" s="1">
        <v>25.7</v>
      </c>
      <c r="M126" s="1">
        <v>1.05</v>
      </c>
      <c r="N126" s="1">
        <v>8166</v>
      </c>
      <c r="O126" s="1">
        <v>8545</v>
      </c>
      <c r="P126" s="1">
        <v>2314</v>
      </c>
      <c r="Q126" s="1">
        <v>6161</v>
      </c>
      <c r="R126" s="1">
        <v>68</v>
      </c>
      <c r="S126" s="1">
        <v>1022</v>
      </c>
      <c r="T126" s="1">
        <v>105</v>
      </c>
      <c r="U126" s="1">
        <v>0</v>
      </c>
      <c r="V126" s="1">
        <f t="shared" si="35"/>
        <v>-85</v>
      </c>
      <c r="W126" s="1">
        <f t="shared" si="36"/>
        <v>94</v>
      </c>
      <c r="X126" s="1">
        <f t="shared" si="36"/>
        <v>0</v>
      </c>
      <c r="Y126" s="1">
        <f t="shared" si="36"/>
        <v>7</v>
      </c>
      <c r="Z126" s="1">
        <f t="shared" si="37"/>
        <v>16</v>
      </c>
      <c r="AA126" s="3"/>
      <c r="AB126" s="13">
        <f t="shared" si="22"/>
        <v>4.7129186602870812E-2</v>
      </c>
      <c r="AC126" s="13">
        <f t="shared" si="23"/>
        <v>0.33439999999999998</v>
      </c>
      <c r="AD126" s="13">
        <f t="shared" si="24"/>
        <v>2.266E-2</v>
      </c>
      <c r="AE126" s="13">
        <f t="shared" si="25"/>
        <v>0.29598000000000002</v>
      </c>
      <c r="AF126" s="13">
        <f t="shared" si="26"/>
        <v>1.576E-2</v>
      </c>
      <c r="AG126" s="13">
        <f t="shared" si="27"/>
        <v>3.2000000000000003E-4</v>
      </c>
      <c r="AI126" s="11"/>
      <c r="AJ126" s="11"/>
      <c r="AK126" s="11"/>
      <c r="AL126" s="11"/>
      <c r="AM126" s="11"/>
      <c r="AN126" s="11"/>
      <c r="AO126" s="11"/>
      <c r="AP126" s="11"/>
      <c r="AQ126" s="11">
        <f t="shared" si="40"/>
        <v>117</v>
      </c>
      <c r="AR126" s="11">
        <f t="shared" si="40"/>
        <v>113</v>
      </c>
      <c r="AT126" s="107"/>
      <c r="BA126" s="11"/>
      <c r="BB126" s="11"/>
      <c r="BC126" s="11"/>
      <c r="BD126" s="11"/>
      <c r="BE126" s="11"/>
      <c r="BH126" s="11"/>
      <c r="BI126" s="11"/>
      <c r="BJ126" s="11"/>
      <c r="BK126" s="11"/>
      <c r="BL126" s="11"/>
      <c r="BM126" s="11"/>
      <c r="BN126" s="11"/>
    </row>
    <row r="127" spans="1:66" s="1" customFormat="1" x14ac:dyDescent="0.3">
      <c r="A127" s="11"/>
      <c r="B127" s="1">
        <f t="shared" si="21"/>
        <v>16733</v>
      </c>
      <c r="C127" s="1">
        <v>114</v>
      </c>
      <c r="D127" s="1">
        <v>33265</v>
      </c>
      <c r="E127" s="1">
        <v>1054</v>
      </c>
      <c r="F127" s="1">
        <v>0</v>
      </c>
      <c r="G127" s="1">
        <v>14884</v>
      </c>
      <c r="H127" s="1">
        <v>0</v>
      </c>
      <c r="I127" s="1">
        <v>795</v>
      </c>
      <c r="J127" s="1">
        <v>52.51</v>
      </c>
      <c r="K127" s="1">
        <v>1.57</v>
      </c>
      <c r="L127" s="1">
        <v>25.7</v>
      </c>
      <c r="M127" s="1">
        <v>1.05</v>
      </c>
      <c r="N127" s="1">
        <v>8178</v>
      </c>
      <c r="O127" s="1">
        <v>8546</v>
      </c>
      <c r="P127" s="1">
        <v>2304</v>
      </c>
      <c r="Q127" s="1">
        <v>6173</v>
      </c>
      <c r="R127" s="1">
        <v>68</v>
      </c>
      <c r="S127" s="1">
        <v>952</v>
      </c>
      <c r="T127" s="1">
        <v>96</v>
      </c>
      <c r="U127" s="1">
        <v>0</v>
      </c>
      <c r="V127" s="1">
        <f t="shared" si="35"/>
        <v>-79</v>
      </c>
      <c r="W127" s="1">
        <f t="shared" si="36"/>
        <v>85</v>
      </c>
      <c r="X127" s="1">
        <f t="shared" si="36"/>
        <v>0</v>
      </c>
      <c r="Y127" s="1">
        <f t="shared" si="36"/>
        <v>7</v>
      </c>
      <c r="Z127" s="1">
        <f t="shared" si="37"/>
        <v>13</v>
      </c>
      <c r="AA127" s="3"/>
      <c r="AB127" s="13">
        <f t="shared" si="22"/>
        <v>4.7510906591764775E-2</v>
      </c>
      <c r="AC127" s="13">
        <f t="shared" si="23"/>
        <v>0.33466000000000001</v>
      </c>
      <c r="AD127" s="13">
        <f t="shared" si="24"/>
        <v>2.1080000000000002E-2</v>
      </c>
      <c r="AE127" s="13">
        <f t="shared" si="25"/>
        <v>0.29768</v>
      </c>
      <c r="AF127" s="13">
        <f t="shared" si="26"/>
        <v>1.5900000000000001E-2</v>
      </c>
      <c r="AG127" s="13">
        <f t="shared" si="27"/>
        <v>2.5999999999999998E-4</v>
      </c>
      <c r="AI127" s="11"/>
      <c r="AJ127" s="11"/>
      <c r="AK127" s="11"/>
      <c r="AL127" s="11"/>
      <c r="AM127" s="11"/>
      <c r="AN127" s="11"/>
      <c r="AO127" s="11"/>
      <c r="AP127" s="11"/>
      <c r="AQ127" s="11">
        <f t="shared" si="40"/>
        <v>118</v>
      </c>
      <c r="AR127" s="11">
        <f t="shared" si="40"/>
        <v>114</v>
      </c>
      <c r="AT127" s="107"/>
      <c r="BA127" s="11"/>
      <c r="BB127" s="11"/>
      <c r="BC127" s="11"/>
      <c r="BD127" s="11"/>
      <c r="BE127" s="11"/>
      <c r="BH127" s="11"/>
      <c r="BI127" s="11"/>
      <c r="BJ127" s="11"/>
      <c r="BK127" s="11"/>
      <c r="BL127" s="11"/>
      <c r="BM127" s="11"/>
      <c r="BN127" s="11"/>
    </row>
    <row r="128" spans="1:66" s="1" customFormat="1" x14ac:dyDescent="0.3">
      <c r="A128" s="11"/>
      <c r="B128" s="1">
        <f t="shared" si="21"/>
        <v>16747</v>
      </c>
      <c r="C128" s="1">
        <v>115</v>
      </c>
      <c r="D128" s="1">
        <v>33252</v>
      </c>
      <c r="E128" s="1">
        <v>981</v>
      </c>
      <c r="F128" s="1">
        <v>0</v>
      </c>
      <c r="G128" s="1">
        <v>14964</v>
      </c>
      <c r="H128" s="1">
        <v>0</v>
      </c>
      <c r="I128" s="1">
        <v>802</v>
      </c>
      <c r="J128" s="1">
        <v>52.54</v>
      </c>
      <c r="K128" s="1">
        <v>1.57</v>
      </c>
      <c r="L128" s="1">
        <v>25.7</v>
      </c>
      <c r="M128" s="1">
        <v>1.04</v>
      </c>
      <c r="N128" s="1">
        <v>8187</v>
      </c>
      <c r="O128" s="1">
        <v>8549</v>
      </c>
      <c r="P128" s="1">
        <v>2298</v>
      </c>
      <c r="Q128" s="1">
        <v>6182</v>
      </c>
      <c r="R128" s="1">
        <v>68</v>
      </c>
      <c r="S128" s="1">
        <v>886</v>
      </c>
      <c r="T128" s="1">
        <v>90</v>
      </c>
      <c r="U128" s="1">
        <v>0</v>
      </c>
      <c r="V128" s="1">
        <f t="shared" si="35"/>
        <v>-73</v>
      </c>
      <c r="W128" s="1">
        <f t="shared" si="36"/>
        <v>80</v>
      </c>
      <c r="X128" s="1">
        <f t="shared" si="36"/>
        <v>0</v>
      </c>
      <c r="Y128" s="1">
        <f t="shared" si="36"/>
        <v>7</v>
      </c>
      <c r="Z128" s="1">
        <f t="shared" si="37"/>
        <v>14</v>
      </c>
      <c r="AA128" s="3"/>
      <c r="AB128" s="13">
        <f t="shared" si="22"/>
        <v>4.7889174180450231E-2</v>
      </c>
      <c r="AC128" s="13">
        <f t="shared" si="23"/>
        <v>0.33494000000000002</v>
      </c>
      <c r="AD128" s="13">
        <f t="shared" si="24"/>
        <v>1.9619999999999999E-2</v>
      </c>
      <c r="AE128" s="13">
        <f t="shared" si="25"/>
        <v>0.29927999999999999</v>
      </c>
      <c r="AF128" s="13">
        <f t="shared" si="26"/>
        <v>1.6039999999999999E-2</v>
      </c>
      <c r="AG128" s="13">
        <f t="shared" si="27"/>
        <v>2.7999999999999998E-4</v>
      </c>
      <c r="AI128" s="11"/>
      <c r="AJ128" s="11"/>
      <c r="AK128" s="11"/>
      <c r="AL128" s="11"/>
      <c r="AM128" s="11"/>
      <c r="AN128" s="11"/>
      <c r="AO128" s="11"/>
      <c r="AP128" s="11"/>
      <c r="AQ128" s="11">
        <f t="shared" ref="AQ128:AR143" si="41">+AQ127+1</f>
        <v>119</v>
      </c>
      <c r="AR128" s="11">
        <f t="shared" si="41"/>
        <v>115</v>
      </c>
      <c r="AT128" s="107"/>
      <c r="BA128" s="11"/>
      <c r="BB128" s="11"/>
      <c r="BC128" s="11"/>
      <c r="BD128" s="11"/>
      <c r="BE128" s="11"/>
      <c r="BH128" s="11"/>
      <c r="BI128" s="11"/>
      <c r="BJ128" s="11"/>
      <c r="BK128" s="11"/>
      <c r="BL128" s="11"/>
      <c r="BM128" s="11"/>
      <c r="BN128" s="11"/>
    </row>
    <row r="129" spans="1:66" s="1" customFormat="1" x14ac:dyDescent="0.3">
      <c r="A129" s="11"/>
      <c r="B129" s="1">
        <f t="shared" si="21"/>
        <v>16759</v>
      </c>
      <c r="C129" s="1">
        <v>116</v>
      </c>
      <c r="D129" s="1">
        <v>33239</v>
      </c>
      <c r="E129" s="1">
        <v>917</v>
      </c>
      <c r="F129" s="1">
        <v>0</v>
      </c>
      <c r="G129" s="1">
        <v>15035</v>
      </c>
      <c r="H129" s="1">
        <v>0</v>
      </c>
      <c r="I129" s="1">
        <v>807</v>
      </c>
      <c r="J129" s="1">
        <v>52.57</v>
      </c>
      <c r="K129" s="1">
        <v>1.57</v>
      </c>
      <c r="L129" s="1">
        <v>25.7</v>
      </c>
      <c r="M129" s="1">
        <v>1.04</v>
      </c>
      <c r="N129" s="1">
        <v>8198</v>
      </c>
      <c r="O129" s="1">
        <v>8551</v>
      </c>
      <c r="P129" s="1">
        <v>2292</v>
      </c>
      <c r="Q129" s="1">
        <v>6190</v>
      </c>
      <c r="R129" s="1">
        <v>68</v>
      </c>
      <c r="S129" s="1">
        <v>829</v>
      </c>
      <c r="T129" s="1">
        <v>84</v>
      </c>
      <c r="U129" s="1">
        <v>0</v>
      </c>
      <c r="V129" s="1">
        <f t="shared" si="35"/>
        <v>-64</v>
      </c>
      <c r="W129" s="1">
        <f t="shared" si="36"/>
        <v>71</v>
      </c>
      <c r="X129" s="1">
        <f t="shared" si="36"/>
        <v>0</v>
      </c>
      <c r="Y129" s="1">
        <f t="shared" si="36"/>
        <v>5</v>
      </c>
      <c r="Z129" s="1">
        <f t="shared" si="37"/>
        <v>12</v>
      </c>
      <c r="AA129" s="3"/>
      <c r="AB129" s="13">
        <f t="shared" si="22"/>
        <v>4.8153231099707622E-2</v>
      </c>
      <c r="AC129" s="13">
        <f t="shared" si="23"/>
        <v>0.33517999999999998</v>
      </c>
      <c r="AD129" s="13">
        <f t="shared" si="24"/>
        <v>1.8339999999999999E-2</v>
      </c>
      <c r="AE129" s="13">
        <f t="shared" si="25"/>
        <v>0.30070000000000002</v>
      </c>
      <c r="AF129" s="13">
        <f t="shared" si="26"/>
        <v>1.6140000000000002E-2</v>
      </c>
      <c r="AG129" s="13">
        <f t="shared" si="27"/>
        <v>2.4000000000000001E-4</v>
      </c>
      <c r="AI129" s="11"/>
      <c r="AJ129" s="11"/>
      <c r="AK129" s="11"/>
      <c r="AL129" s="11"/>
      <c r="AM129" s="11"/>
      <c r="AN129" s="11"/>
      <c r="AO129" s="11"/>
      <c r="AP129" s="11"/>
      <c r="AQ129" s="11">
        <f t="shared" si="41"/>
        <v>120</v>
      </c>
      <c r="AR129" s="11">
        <f t="shared" si="41"/>
        <v>116</v>
      </c>
      <c r="AT129" s="107"/>
      <c r="BA129" s="11"/>
      <c r="BB129" s="11"/>
      <c r="BC129" s="11"/>
      <c r="BD129" s="11"/>
      <c r="BE129" s="11"/>
      <c r="BH129" s="11"/>
      <c r="BI129" s="11"/>
      <c r="BJ129" s="11"/>
      <c r="BK129" s="11"/>
      <c r="BL129" s="11"/>
      <c r="BM129" s="11"/>
      <c r="BN129" s="11"/>
    </row>
    <row r="130" spans="1:66" s="1" customFormat="1" x14ac:dyDescent="0.3">
      <c r="A130" s="11"/>
      <c r="B130" s="1">
        <f t="shared" si="21"/>
        <v>16771</v>
      </c>
      <c r="C130" s="1">
        <v>117</v>
      </c>
      <c r="D130" s="1">
        <v>33227</v>
      </c>
      <c r="E130" s="1">
        <v>853</v>
      </c>
      <c r="F130" s="1">
        <v>0</v>
      </c>
      <c r="G130" s="1">
        <v>15106</v>
      </c>
      <c r="H130" s="1">
        <v>0</v>
      </c>
      <c r="I130" s="1">
        <v>812</v>
      </c>
      <c r="J130" s="1">
        <v>52.6</v>
      </c>
      <c r="K130" s="1">
        <v>1.57</v>
      </c>
      <c r="L130" s="1">
        <v>25.7</v>
      </c>
      <c r="M130" s="1">
        <v>1.04</v>
      </c>
      <c r="N130" s="1">
        <v>8208</v>
      </c>
      <c r="O130" s="1">
        <v>8554</v>
      </c>
      <c r="P130" s="1">
        <v>2287</v>
      </c>
      <c r="Q130" s="1">
        <v>6197</v>
      </c>
      <c r="R130" s="1">
        <v>68</v>
      </c>
      <c r="S130" s="1">
        <v>769</v>
      </c>
      <c r="T130" s="1">
        <v>78</v>
      </c>
      <c r="U130" s="1">
        <v>0</v>
      </c>
      <c r="V130" s="1">
        <f t="shared" si="35"/>
        <v>-64</v>
      </c>
      <c r="W130" s="1">
        <f t="shared" si="36"/>
        <v>71</v>
      </c>
      <c r="X130" s="1">
        <f t="shared" si="36"/>
        <v>0</v>
      </c>
      <c r="Y130" s="1">
        <f t="shared" si="36"/>
        <v>5</v>
      </c>
      <c r="Z130" s="1">
        <f t="shared" si="37"/>
        <v>12</v>
      </c>
      <c r="AA130" s="3"/>
      <c r="AB130" s="13">
        <f t="shared" si="22"/>
        <v>4.8416910142507902E-2</v>
      </c>
      <c r="AC130" s="13">
        <f t="shared" si="23"/>
        <v>0.33542</v>
      </c>
      <c r="AD130" s="13">
        <f t="shared" si="24"/>
        <v>1.7059999999999999E-2</v>
      </c>
      <c r="AE130" s="13">
        <f t="shared" si="25"/>
        <v>0.30212</v>
      </c>
      <c r="AF130" s="13">
        <f t="shared" si="26"/>
        <v>1.6240000000000001E-2</v>
      </c>
      <c r="AG130" s="13">
        <f t="shared" si="27"/>
        <v>2.4000000000000001E-4</v>
      </c>
      <c r="AI130" s="11"/>
      <c r="AJ130" s="11"/>
      <c r="AK130" s="11"/>
      <c r="AL130" s="11"/>
      <c r="AM130" s="11"/>
      <c r="AN130" s="11"/>
      <c r="AO130" s="11"/>
      <c r="AP130" s="11"/>
      <c r="AQ130" s="11">
        <f t="shared" si="41"/>
        <v>121</v>
      </c>
      <c r="AR130" s="11">
        <f t="shared" si="41"/>
        <v>117</v>
      </c>
      <c r="AT130" s="107"/>
      <c r="BA130" s="11"/>
      <c r="BB130" s="11"/>
      <c r="BC130" s="11"/>
      <c r="BD130" s="11"/>
      <c r="BE130" s="11"/>
      <c r="BH130" s="11"/>
      <c r="BI130" s="11"/>
      <c r="BJ130" s="11"/>
      <c r="BK130" s="11"/>
      <c r="BL130" s="11"/>
      <c r="BM130" s="11"/>
      <c r="BN130" s="11"/>
    </row>
    <row r="131" spans="1:66" s="1" customFormat="1" x14ac:dyDescent="0.3">
      <c r="A131" s="11"/>
      <c r="B131" s="1">
        <f t="shared" si="21"/>
        <v>16783</v>
      </c>
      <c r="C131" s="1">
        <v>118</v>
      </c>
      <c r="D131" s="1">
        <v>33215</v>
      </c>
      <c r="E131" s="1">
        <v>794</v>
      </c>
      <c r="F131" s="1">
        <v>0</v>
      </c>
      <c r="G131" s="1">
        <v>15172</v>
      </c>
      <c r="H131" s="1">
        <v>0</v>
      </c>
      <c r="I131" s="1">
        <v>817</v>
      </c>
      <c r="J131" s="1">
        <v>52.64</v>
      </c>
      <c r="K131" s="1">
        <v>1.57</v>
      </c>
      <c r="L131" s="1">
        <v>25.7</v>
      </c>
      <c r="M131" s="1">
        <v>1.04</v>
      </c>
      <c r="N131" s="1">
        <v>8217</v>
      </c>
      <c r="O131" s="1">
        <v>8556</v>
      </c>
      <c r="P131" s="1">
        <v>2284</v>
      </c>
      <c r="Q131" s="1">
        <v>6203</v>
      </c>
      <c r="R131" s="1">
        <v>68</v>
      </c>
      <c r="S131" s="1">
        <v>715</v>
      </c>
      <c r="T131" s="1">
        <v>73</v>
      </c>
      <c r="U131" s="1">
        <v>0</v>
      </c>
      <c r="V131" s="1">
        <f t="shared" si="35"/>
        <v>-59</v>
      </c>
      <c r="W131" s="1">
        <f t="shared" si="36"/>
        <v>66</v>
      </c>
      <c r="X131" s="1">
        <f t="shared" si="36"/>
        <v>0</v>
      </c>
      <c r="Y131" s="1">
        <f t="shared" si="36"/>
        <v>5</v>
      </c>
      <c r="Z131" s="1">
        <f t="shared" si="37"/>
        <v>12</v>
      </c>
      <c r="AA131" s="3"/>
      <c r="AB131" s="13">
        <f t="shared" si="22"/>
        <v>4.8680212119406541E-2</v>
      </c>
      <c r="AC131" s="13">
        <f t="shared" si="23"/>
        <v>0.33566000000000001</v>
      </c>
      <c r="AD131" s="13">
        <f t="shared" si="24"/>
        <v>1.5879999999999998E-2</v>
      </c>
      <c r="AE131" s="13">
        <f t="shared" si="25"/>
        <v>0.30343999999999999</v>
      </c>
      <c r="AF131" s="13">
        <f t="shared" si="26"/>
        <v>1.634E-2</v>
      </c>
      <c r="AG131" s="13">
        <f t="shared" si="27"/>
        <v>2.4000000000000001E-4</v>
      </c>
      <c r="AI131" s="11"/>
      <c r="AJ131" s="11"/>
      <c r="AK131" s="11"/>
      <c r="AL131" s="11"/>
      <c r="AM131" s="11"/>
      <c r="AN131" s="11"/>
      <c r="AO131" s="11"/>
      <c r="AP131" s="11"/>
      <c r="AQ131" s="11">
        <f t="shared" si="41"/>
        <v>122</v>
      </c>
      <c r="AR131" s="11">
        <f t="shared" si="41"/>
        <v>118</v>
      </c>
      <c r="AT131" s="107"/>
      <c r="BA131" s="11"/>
      <c r="BB131" s="11"/>
      <c r="BC131" s="11"/>
      <c r="BD131" s="11"/>
      <c r="BE131" s="11"/>
      <c r="BH131" s="11"/>
      <c r="BI131" s="11"/>
      <c r="BJ131" s="11"/>
      <c r="BK131" s="11"/>
      <c r="BL131" s="11"/>
      <c r="BM131" s="11"/>
      <c r="BN131" s="11"/>
    </row>
    <row r="132" spans="1:66" s="1" customFormat="1" x14ac:dyDescent="0.3">
      <c r="A132" s="11"/>
      <c r="B132" s="1">
        <f t="shared" si="21"/>
        <v>16793</v>
      </c>
      <c r="C132" s="1">
        <v>119</v>
      </c>
      <c r="D132" s="1">
        <v>33205</v>
      </c>
      <c r="E132" s="1">
        <v>740</v>
      </c>
      <c r="F132" s="1">
        <v>0</v>
      </c>
      <c r="G132" s="1">
        <v>15232</v>
      </c>
      <c r="H132" s="1">
        <v>0</v>
      </c>
      <c r="I132" s="1">
        <v>821</v>
      </c>
      <c r="J132" s="1">
        <v>52.67</v>
      </c>
      <c r="K132" s="1">
        <v>1.57</v>
      </c>
      <c r="L132" s="1">
        <v>25.8</v>
      </c>
      <c r="M132" s="1">
        <v>1.03</v>
      </c>
      <c r="N132" s="1">
        <v>8226</v>
      </c>
      <c r="O132" s="1">
        <v>8558</v>
      </c>
      <c r="P132" s="1">
        <v>2279</v>
      </c>
      <c r="Q132" s="1">
        <v>6209</v>
      </c>
      <c r="R132" s="1">
        <v>68</v>
      </c>
      <c r="S132" s="1">
        <v>667</v>
      </c>
      <c r="T132" s="1">
        <v>68</v>
      </c>
      <c r="U132" s="1">
        <v>0</v>
      </c>
      <c r="V132" s="1">
        <f t="shared" si="35"/>
        <v>-54</v>
      </c>
      <c r="W132" s="1">
        <f t="shared" si="36"/>
        <v>60</v>
      </c>
      <c r="X132" s="1">
        <f t="shared" si="36"/>
        <v>0</v>
      </c>
      <c r="Y132" s="1">
        <f t="shared" si="36"/>
        <v>4</v>
      </c>
      <c r="Z132" s="1">
        <f t="shared" si="37"/>
        <v>10</v>
      </c>
      <c r="AA132" s="3"/>
      <c r="AB132" s="13">
        <f t="shared" si="22"/>
        <v>4.8889418209968442E-2</v>
      </c>
      <c r="AC132" s="13">
        <f t="shared" si="23"/>
        <v>0.33585999999999999</v>
      </c>
      <c r="AD132" s="13">
        <f t="shared" si="24"/>
        <v>1.4800000000000001E-2</v>
      </c>
      <c r="AE132" s="13">
        <f t="shared" si="25"/>
        <v>0.30464000000000002</v>
      </c>
      <c r="AF132" s="13">
        <f t="shared" si="26"/>
        <v>1.6420000000000001E-2</v>
      </c>
      <c r="AG132" s="13">
        <f t="shared" si="27"/>
        <v>2.0000000000000001E-4</v>
      </c>
      <c r="AI132" s="11"/>
      <c r="AJ132" s="11"/>
      <c r="AK132" s="11"/>
      <c r="AL132" s="11"/>
      <c r="AM132" s="11"/>
      <c r="AN132" s="11"/>
      <c r="AO132" s="11"/>
      <c r="AP132" s="11"/>
      <c r="AQ132" s="11">
        <f t="shared" si="41"/>
        <v>123</v>
      </c>
      <c r="AR132" s="11">
        <f t="shared" si="41"/>
        <v>119</v>
      </c>
      <c r="AT132" s="107"/>
      <c r="BA132" s="11"/>
      <c r="BB132" s="11"/>
      <c r="BC132" s="11"/>
      <c r="BD132" s="11"/>
      <c r="BE132" s="11"/>
      <c r="BH132" s="11"/>
      <c r="BI132" s="11"/>
      <c r="BJ132" s="11"/>
      <c r="BK132" s="11"/>
      <c r="BL132" s="11"/>
      <c r="BM132" s="11"/>
      <c r="BN132" s="11"/>
    </row>
    <row r="133" spans="1:66" s="1" customFormat="1" x14ac:dyDescent="0.3">
      <c r="A133" s="11"/>
      <c r="B133" s="1">
        <f t="shared" si="21"/>
        <v>16804</v>
      </c>
      <c r="C133" s="1">
        <v>120</v>
      </c>
      <c r="D133" s="1">
        <v>33194</v>
      </c>
      <c r="E133" s="1">
        <v>692</v>
      </c>
      <c r="F133" s="1">
        <v>0</v>
      </c>
      <c r="G133" s="1">
        <v>15287</v>
      </c>
      <c r="H133" s="1">
        <v>0</v>
      </c>
      <c r="I133" s="1">
        <v>825</v>
      </c>
      <c r="J133" s="1">
        <v>52.7</v>
      </c>
      <c r="K133" s="1">
        <v>1.57</v>
      </c>
      <c r="L133" s="1">
        <v>25.8</v>
      </c>
      <c r="M133" s="1">
        <v>1.03</v>
      </c>
      <c r="N133" s="1">
        <v>8234</v>
      </c>
      <c r="O133" s="1">
        <v>8560</v>
      </c>
      <c r="P133" s="1">
        <v>2277</v>
      </c>
      <c r="Q133" s="1">
        <v>6214</v>
      </c>
      <c r="R133" s="1">
        <v>68</v>
      </c>
      <c r="S133" s="1">
        <v>622</v>
      </c>
      <c r="T133" s="1">
        <v>63</v>
      </c>
      <c r="U133" s="1">
        <v>0</v>
      </c>
      <c r="V133" s="1">
        <f t="shared" si="35"/>
        <v>-48</v>
      </c>
      <c r="W133" s="1">
        <f t="shared" si="36"/>
        <v>55</v>
      </c>
      <c r="X133" s="1">
        <f t="shared" si="36"/>
        <v>0</v>
      </c>
      <c r="Y133" s="1">
        <f t="shared" si="36"/>
        <v>4</v>
      </c>
      <c r="Z133" s="1">
        <f t="shared" si="37"/>
        <v>11</v>
      </c>
      <c r="AA133" s="3"/>
      <c r="AB133" s="13">
        <f t="shared" si="22"/>
        <v>4.9095453463461079E-2</v>
      </c>
      <c r="AC133" s="13">
        <f t="shared" si="23"/>
        <v>0.33607999999999999</v>
      </c>
      <c r="AD133" s="13">
        <f t="shared" si="24"/>
        <v>1.384E-2</v>
      </c>
      <c r="AE133" s="13">
        <f t="shared" si="25"/>
        <v>0.30574000000000001</v>
      </c>
      <c r="AF133" s="13">
        <f t="shared" si="26"/>
        <v>1.6500000000000001E-2</v>
      </c>
      <c r="AG133" s="13">
        <f t="shared" si="27"/>
        <v>2.2000000000000001E-4</v>
      </c>
      <c r="AI133" s="11"/>
      <c r="AJ133" s="11"/>
      <c r="AK133" s="11"/>
      <c r="AL133" s="11"/>
      <c r="AM133" s="11"/>
      <c r="AN133" s="11"/>
      <c r="AO133" s="11"/>
      <c r="AP133" s="11"/>
      <c r="AQ133" s="11">
        <f t="shared" si="41"/>
        <v>124</v>
      </c>
      <c r="AR133" s="11">
        <f t="shared" si="41"/>
        <v>120</v>
      </c>
      <c r="AT133" s="107"/>
      <c r="BA133" s="11"/>
      <c r="BB133" s="11"/>
      <c r="BC133" s="11"/>
      <c r="BD133" s="11"/>
      <c r="BE133" s="11"/>
      <c r="BH133" s="11"/>
      <c r="BI133" s="11"/>
      <c r="BJ133" s="11"/>
      <c r="BK133" s="11"/>
      <c r="BL133" s="11"/>
      <c r="BM133" s="11"/>
      <c r="BN133" s="11"/>
    </row>
    <row r="134" spans="1:66" s="1" customFormat="1" x14ac:dyDescent="0.3">
      <c r="A134" s="11"/>
      <c r="B134" s="1">
        <f t="shared" si="21"/>
        <v>16813</v>
      </c>
      <c r="C134" s="1">
        <v>121</v>
      </c>
      <c r="D134" s="1">
        <v>33185</v>
      </c>
      <c r="E134" s="1">
        <v>646</v>
      </c>
      <c r="F134" s="1">
        <v>0</v>
      </c>
      <c r="G134" s="1">
        <v>15338</v>
      </c>
      <c r="H134" s="1">
        <v>0</v>
      </c>
      <c r="I134" s="1">
        <v>829</v>
      </c>
      <c r="J134" s="1">
        <v>52.73</v>
      </c>
      <c r="K134" s="1">
        <v>1.57</v>
      </c>
      <c r="L134" s="1">
        <v>25.8</v>
      </c>
      <c r="M134" s="1">
        <v>1.03</v>
      </c>
      <c r="N134" s="1">
        <v>8241</v>
      </c>
      <c r="O134" s="1">
        <v>8562</v>
      </c>
      <c r="P134" s="1">
        <v>2274</v>
      </c>
      <c r="Q134" s="1">
        <v>6219</v>
      </c>
      <c r="R134" s="1">
        <v>68</v>
      </c>
      <c r="S134" s="1">
        <v>579</v>
      </c>
      <c r="T134" s="1">
        <v>59</v>
      </c>
      <c r="U134" s="1">
        <v>0</v>
      </c>
      <c r="V134" s="1">
        <f t="shared" si="35"/>
        <v>-46</v>
      </c>
      <c r="W134" s="1">
        <f t="shared" si="36"/>
        <v>51</v>
      </c>
      <c r="X134" s="1">
        <f t="shared" si="36"/>
        <v>0</v>
      </c>
      <c r="Y134" s="1">
        <f t="shared" si="36"/>
        <v>4</v>
      </c>
      <c r="Z134" s="1">
        <f t="shared" si="37"/>
        <v>9</v>
      </c>
      <c r="AA134" s="3"/>
      <c r="AB134" s="13">
        <f t="shared" si="22"/>
        <v>4.9307083804199132E-2</v>
      </c>
      <c r="AC134" s="13">
        <f t="shared" si="23"/>
        <v>0.33626</v>
      </c>
      <c r="AD134" s="13">
        <f t="shared" si="24"/>
        <v>1.2919999999999999E-2</v>
      </c>
      <c r="AE134" s="13">
        <f t="shared" si="25"/>
        <v>0.30675999999999998</v>
      </c>
      <c r="AF134" s="13">
        <f t="shared" si="26"/>
        <v>1.6580000000000001E-2</v>
      </c>
      <c r="AG134" s="13">
        <f t="shared" si="27"/>
        <v>1.8000000000000001E-4</v>
      </c>
      <c r="AI134" s="11"/>
      <c r="AJ134" s="11"/>
      <c r="AK134" s="11"/>
      <c r="AL134" s="11"/>
      <c r="AM134" s="11"/>
      <c r="AN134" s="11"/>
      <c r="AO134" s="11"/>
      <c r="AP134" s="11"/>
      <c r="AQ134" s="11">
        <f t="shared" si="41"/>
        <v>125</v>
      </c>
      <c r="AR134" s="11">
        <f t="shared" si="41"/>
        <v>121</v>
      </c>
      <c r="AT134" s="107"/>
      <c r="BA134" s="11"/>
      <c r="BB134" s="11"/>
      <c r="BC134" s="11"/>
      <c r="BD134" s="11"/>
      <c r="BE134" s="11"/>
      <c r="BH134" s="11"/>
      <c r="BI134" s="11"/>
      <c r="BJ134" s="11"/>
      <c r="BK134" s="11"/>
      <c r="BL134" s="11"/>
      <c r="BM134" s="11"/>
      <c r="BN134" s="11"/>
    </row>
    <row r="135" spans="1:66" s="1" customFormat="1" x14ac:dyDescent="0.3">
      <c r="A135" s="11"/>
      <c r="B135" s="1">
        <f t="shared" si="21"/>
        <v>16821</v>
      </c>
      <c r="C135" s="1">
        <v>122</v>
      </c>
      <c r="D135" s="1">
        <v>33176</v>
      </c>
      <c r="E135" s="1">
        <v>601</v>
      </c>
      <c r="F135" s="1">
        <v>0</v>
      </c>
      <c r="G135" s="1">
        <v>15387</v>
      </c>
      <c r="H135" s="1">
        <v>0</v>
      </c>
      <c r="I135" s="1">
        <v>833</v>
      </c>
      <c r="J135" s="1">
        <v>52.76</v>
      </c>
      <c r="K135" s="1">
        <v>1.57</v>
      </c>
      <c r="L135" s="1">
        <v>25.8</v>
      </c>
      <c r="M135" s="1">
        <v>1.03</v>
      </c>
      <c r="N135" s="1">
        <v>8248</v>
      </c>
      <c r="O135" s="1">
        <v>8564</v>
      </c>
      <c r="P135" s="1">
        <v>2273</v>
      </c>
      <c r="Q135" s="1">
        <v>6222</v>
      </c>
      <c r="R135" s="1">
        <v>68</v>
      </c>
      <c r="S135" s="1">
        <v>539</v>
      </c>
      <c r="T135" s="1">
        <v>56</v>
      </c>
      <c r="U135" s="1">
        <v>0</v>
      </c>
      <c r="V135" s="1">
        <f t="shared" si="35"/>
        <v>-45</v>
      </c>
      <c r="W135" s="1">
        <f t="shared" si="36"/>
        <v>49</v>
      </c>
      <c r="X135" s="1">
        <f t="shared" si="36"/>
        <v>0</v>
      </c>
      <c r="Y135" s="1">
        <f t="shared" si="36"/>
        <v>4</v>
      </c>
      <c r="Z135" s="1">
        <f t="shared" si="37"/>
        <v>8</v>
      </c>
      <c r="AA135" s="3"/>
      <c r="AB135" s="13">
        <f t="shared" si="22"/>
        <v>4.9521431543903455E-2</v>
      </c>
      <c r="AC135" s="13">
        <f t="shared" si="23"/>
        <v>0.33642</v>
      </c>
      <c r="AD135" s="13">
        <f t="shared" si="24"/>
        <v>1.2019999999999999E-2</v>
      </c>
      <c r="AE135" s="13">
        <f t="shared" si="25"/>
        <v>0.30774000000000001</v>
      </c>
      <c r="AF135" s="13">
        <f t="shared" si="26"/>
        <v>1.6660000000000001E-2</v>
      </c>
      <c r="AG135" s="13">
        <f t="shared" si="27"/>
        <v>1.6000000000000001E-4</v>
      </c>
      <c r="AI135" s="11"/>
      <c r="AJ135" s="11"/>
      <c r="AK135" s="11"/>
      <c r="AL135" s="11"/>
      <c r="AM135" s="11"/>
      <c r="AN135" s="11"/>
      <c r="AO135" s="11"/>
      <c r="AP135" s="11"/>
      <c r="AQ135" s="11">
        <f t="shared" si="41"/>
        <v>126</v>
      </c>
      <c r="AR135" s="11">
        <f t="shared" si="41"/>
        <v>122</v>
      </c>
      <c r="AT135" s="107"/>
      <c r="BA135" s="11"/>
      <c r="BB135" s="11"/>
      <c r="BC135" s="11"/>
      <c r="BD135" s="11"/>
      <c r="BE135" s="11"/>
      <c r="BH135" s="11"/>
      <c r="BI135" s="11"/>
      <c r="BJ135" s="11"/>
      <c r="BK135" s="11"/>
      <c r="BL135" s="11"/>
      <c r="BM135" s="11"/>
      <c r="BN135" s="11"/>
    </row>
    <row r="136" spans="1:66" s="1" customFormat="1" x14ac:dyDescent="0.3">
      <c r="A136" s="11"/>
      <c r="B136" s="1">
        <f t="shared" si="21"/>
        <v>16831</v>
      </c>
      <c r="C136" s="1">
        <v>123</v>
      </c>
      <c r="D136" s="1">
        <v>33167</v>
      </c>
      <c r="E136" s="1">
        <v>562</v>
      </c>
      <c r="F136" s="1">
        <v>0</v>
      </c>
      <c r="G136" s="1">
        <v>15432</v>
      </c>
      <c r="H136" s="1">
        <v>0</v>
      </c>
      <c r="I136" s="1">
        <v>837</v>
      </c>
      <c r="J136" s="1">
        <v>52.79</v>
      </c>
      <c r="K136" s="1">
        <v>1.57</v>
      </c>
      <c r="L136" s="1">
        <v>25.8</v>
      </c>
      <c r="M136" s="1">
        <v>1.02</v>
      </c>
      <c r="N136" s="1">
        <v>8255</v>
      </c>
      <c r="O136" s="1">
        <v>8566</v>
      </c>
      <c r="P136" s="1">
        <v>2271</v>
      </c>
      <c r="Q136" s="1">
        <v>6226</v>
      </c>
      <c r="R136" s="1">
        <v>68</v>
      </c>
      <c r="S136" s="1">
        <v>503</v>
      </c>
      <c r="T136" s="1">
        <v>53</v>
      </c>
      <c r="U136" s="1">
        <v>0</v>
      </c>
      <c r="V136" s="1">
        <f t="shared" si="35"/>
        <v>-39</v>
      </c>
      <c r="W136" s="1">
        <f t="shared" si="36"/>
        <v>45</v>
      </c>
      <c r="X136" s="1">
        <f t="shared" si="36"/>
        <v>0</v>
      </c>
      <c r="Y136" s="1">
        <f t="shared" si="36"/>
        <v>4</v>
      </c>
      <c r="Z136" s="1">
        <f t="shared" si="37"/>
        <v>10</v>
      </c>
      <c r="AA136" s="3"/>
      <c r="AB136" s="13">
        <f t="shared" si="22"/>
        <v>4.9729665498187865E-2</v>
      </c>
      <c r="AC136" s="13">
        <f t="shared" si="23"/>
        <v>0.33661999999999997</v>
      </c>
      <c r="AD136" s="13">
        <f t="shared" si="24"/>
        <v>1.124E-2</v>
      </c>
      <c r="AE136" s="13">
        <f t="shared" si="25"/>
        <v>0.30864000000000003</v>
      </c>
      <c r="AF136" s="13">
        <f t="shared" si="26"/>
        <v>1.6740000000000001E-2</v>
      </c>
      <c r="AG136" s="13">
        <f t="shared" si="27"/>
        <v>2.0000000000000001E-4</v>
      </c>
      <c r="AI136" s="11"/>
      <c r="AJ136" s="11"/>
      <c r="AK136" s="11"/>
      <c r="AL136" s="11"/>
      <c r="AM136" s="11"/>
      <c r="AN136" s="11"/>
      <c r="AO136" s="11"/>
      <c r="AP136" s="11"/>
      <c r="AQ136" s="11">
        <f t="shared" si="41"/>
        <v>127</v>
      </c>
      <c r="AR136" s="11">
        <f t="shared" si="41"/>
        <v>123</v>
      </c>
      <c r="AT136" s="107"/>
      <c r="BA136" s="11"/>
      <c r="BB136" s="11"/>
      <c r="BC136" s="11"/>
      <c r="BD136" s="11"/>
      <c r="BE136" s="11"/>
      <c r="BH136" s="11"/>
      <c r="BI136" s="11"/>
      <c r="BJ136" s="11"/>
      <c r="BK136" s="11"/>
      <c r="BL136" s="11"/>
      <c r="BM136" s="11"/>
      <c r="BN136" s="11"/>
    </row>
    <row r="137" spans="1:66" s="1" customFormat="1" x14ac:dyDescent="0.3">
      <c r="A137" s="11"/>
      <c r="B137" s="1">
        <f t="shared" si="21"/>
        <v>16840</v>
      </c>
      <c r="C137" s="1">
        <v>124</v>
      </c>
      <c r="D137" s="1">
        <v>33158</v>
      </c>
      <c r="E137" s="1">
        <v>527</v>
      </c>
      <c r="F137" s="1">
        <v>0</v>
      </c>
      <c r="G137" s="1">
        <v>15473</v>
      </c>
      <c r="H137" s="1">
        <v>0</v>
      </c>
      <c r="I137" s="1">
        <v>840</v>
      </c>
      <c r="J137" s="1">
        <v>52.82</v>
      </c>
      <c r="K137" s="1">
        <v>1.57</v>
      </c>
      <c r="L137" s="1">
        <v>25.8</v>
      </c>
      <c r="M137" s="1">
        <v>1.02</v>
      </c>
      <c r="N137" s="1">
        <v>8262</v>
      </c>
      <c r="O137" s="1">
        <v>8569</v>
      </c>
      <c r="P137" s="1">
        <v>2271</v>
      </c>
      <c r="Q137" s="1">
        <v>6228</v>
      </c>
      <c r="R137" s="1">
        <v>68</v>
      </c>
      <c r="S137" s="1">
        <v>470</v>
      </c>
      <c r="T137" s="1">
        <v>48</v>
      </c>
      <c r="U137" s="1">
        <v>0</v>
      </c>
      <c r="V137" s="1">
        <f t="shared" si="35"/>
        <v>-35</v>
      </c>
      <c r="W137" s="1">
        <f t="shared" si="36"/>
        <v>41</v>
      </c>
      <c r="X137" s="1">
        <f t="shared" si="36"/>
        <v>0</v>
      </c>
      <c r="Y137" s="1">
        <f t="shared" si="36"/>
        <v>3</v>
      </c>
      <c r="Z137" s="1">
        <f t="shared" si="37"/>
        <v>9</v>
      </c>
      <c r="AA137" s="3"/>
      <c r="AB137" s="13">
        <f t="shared" si="22"/>
        <v>4.9881235154394299E-2</v>
      </c>
      <c r="AC137" s="13">
        <f t="shared" si="23"/>
        <v>0.33679999999999999</v>
      </c>
      <c r="AD137" s="13">
        <f t="shared" si="24"/>
        <v>1.0540000000000001E-2</v>
      </c>
      <c r="AE137" s="13">
        <f t="shared" si="25"/>
        <v>0.30946000000000001</v>
      </c>
      <c r="AF137" s="13">
        <f t="shared" si="26"/>
        <v>1.6799999999999999E-2</v>
      </c>
      <c r="AG137" s="13">
        <f t="shared" si="27"/>
        <v>1.8000000000000001E-4</v>
      </c>
      <c r="AI137" s="11"/>
      <c r="AJ137" s="11"/>
      <c r="AK137" s="11"/>
      <c r="AL137" s="11"/>
      <c r="AM137" s="11"/>
      <c r="AN137" s="11"/>
      <c r="AO137" s="11"/>
      <c r="AP137" s="11"/>
      <c r="AQ137" s="11">
        <f t="shared" si="41"/>
        <v>128</v>
      </c>
      <c r="AR137" s="11">
        <f t="shared" si="41"/>
        <v>124</v>
      </c>
      <c r="AT137" s="107"/>
      <c r="BA137" s="11"/>
      <c r="BB137" s="11"/>
      <c r="BC137" s="11"/>
      <c r="BD137" s="11"/>
      <c r="BE137" s="11"/>
      <c r="BH137" s="11"/>
      <c r="BI137" s="11"/>
      <c r="BJ137" s="11"/>
      <c r="BK137" s="11"/>
      <c r="BL137" s="11"/>
      <c r="BM137" s="11"/>
      <c r="BN137" s="11"/>
    </row>
    <row r="138" spans="1:66" s="1" customFormat="1" x14ac:dyDescent="0.3">
      <c r="A138" s="11"/>
      <c r="B138" s="1">
        <f t="shared" si="21"/>
        <v>16846</v>
      </c>
      <c r="C138" s="1">
        <v>125</v>
      </c>
      <c r="D138" s="1">
        <v>33151</v>
      </c>
      <c r="E138" s="1">
        <v>490</v>
      </c>
      <c r="F138" s="1">
        <v>0</v>
      </c>
      <c r="G138" s="1">
        <v>15514</v>
      </c>
      <c r="H138" s="1">
        <v>0</v>
      </c>
      <c r="I138" s="1">
        <v>842</v>
      </c>
      <c r="J138" s="1">
        <v>52.85</v>
      </c>
      <c r="K138" s="1">
        <v>1.57</v>
      </c>
      <c r="L138" s="1">
        <v>25.8</v>
      </c>
      <c r="M138" s="1">
        <v>1.02</v>
      </c>
      <c r="N138" s="1">
        <v>8267</v>
      </c>
      <c r="O138" s="1">
        <v>8570</v>
      </c>
      <c r="P138" s="1">
        <v>2269</v>
      </c>
      <c r="Q138" s="1">
        <v>6231</v>
      </c>
      <c r="R138" s="1">
        <v>68</v>
      </c>
      <c r="S138" s="1">
        <v>437</v>
      </c>
      <c r="T138" s="1">
        <v>45</v>
      </c>
      <c r="U138" s="1">
        <v>0</v>
      </c>
      <c r="V138" s="1">
        <f t="shared" si="35"/>
        <v>-37</v>
      </c>
      <c r="W138" s="1">
        <f t="shared" si="36"/>
        <v>41</v>
      </c>
      <c r="X138" s="1">
        <f t="shared" si="36"/>
        <v>0</v>
      </c>
      <c r="Y138" s="1">
        <f t="shared" si="36"/>
        <v>2</v>
      </c>
      <c r="Z138" s="1">
        <f t="shared" si="37"/>
        <v>6</v>
      </c>
      <c r="AA138" s="3"/>
      <c r="AB138" s="13">
        <f t="shared" si="22"/>
        <v>4.9982191618188294E-2</v>
      </c>
      <c r="AC138" s="13">
        <f t="shared" si="23"/>
        <v>0.33692</v>
      </c>
      <c r="AD138" s="13">
        <f t="shared" si="24"/>
        <v>9.7999999999999997E-3</v>
      </c>
      <c r="AE138" s="13">
        <f t="shared" si="25"/>
        <v>0.31028</v>
      </c>
      <c r="AF138" s="13">
        <f t="shared" si="26"/>
        <v>1.6840000000000001E-2</v>
      </c>
      <c r="AG138" s="13">
        <f t="shared" si="27"/>
        <v>1.2E-4</v>
      </c>
      <c r="AI138" s="11"/>
      <c r="AJ138" s="11"/>
      <c r="AK138" s="11"/>
      <c r="AL138" s="11"/>
      <c r="AM138" s="11"/>
      <c r="AN138" s="11"/>
      <c r="AO138" s="11"/>
      <c r="AP138" s="11"/>
      <c r="AQ138" s="11">
        <f t="shared" si="41"/>
        <v>129</v>
      </c>
      <c r="AR138" s="11">
        <f t="shared" si="41"/>
        <v>125</v>
      </c>
      <c r="AT138" s="107"/>
      <c r="BA138" s="11"/>
      <c r="BB138" s="11"/>
      <c r="BC138" s="11"/>
      <c r="BD138" s="11"/>
      <c r="BE138" s="11"/>
      <c r="BH138" s="11"/>
      <c r="BI138" s="11"/>
      <c r="BJ138" s="11"/>
      <c r="BK138" s="11"/>
      <c r="BL138" s="11"/>
      <c r="BM138" s="11"/>
      <c r="BN138" s="11"/>
    </row>
    <row r="139" spans="1:66" s="1" customFormat="1" x14ac:dyDescent="0.3">
      <c r="A139" s="11"/>
      <c r="B139" s="1">
        <f t="shared" si="21"/>
        <v>16853</v>
      </c>
      <c r="C139" s="1">
        <v>126</v>
      </c>
      <c r="D139" s="1">
        <v>33145</v>
      </c>
      <c r="E139" s="1">
        <v>460</v>
      </c>
      <c r="F139" s="1">
        <v>0</v>
      </c>
      <c r="G139" s="1">
        <v>15548</v>
      </c>
      <c r="H139" s="1">
        <v>0</v>
      </c>
      <c r="I139" s="1">
        <v>845</v>
      </c>
      <c r="J139" s="1">
        <v>52.88</v>
      </c>
      <c r="K139" s="1">
        <v>1.57</v>
      </c>
      <c r="L139" s="1">
        <v>25.8</v>
      </c>
      <c r="M139" s="1">
        <v>1.02</v>
      </c>
      <c r="N139" s="1">
        <v>8272</v>
      </c>
      <c r="O139" s="1">
        <v>8572</v>
      </c>
      <c r="P139" s="1">
        <v>2268</v>
      </c>
      <c r="Q139" s="1">
        <v>6234</v>
      </c>
      <c r="R139" s="1">
        <v>68</v>
      </c>
      <c r="S139" s="1">
        <v>411</v>
      </c>
      <c r="T139" s="1">
        <v>42</v>
      </c>
      <c r="U139" s="1">
        <v>0</v>
      </c>
      <c r="V139" s="1">
        <f t="shared" si="35"/>
        <v>-30</v>
      </c>
      <c r="W139" s="1">
        <f t="shared" si="36"/>
        <v>34</v>
      </c>
      <c r="X139" s="1">
        <f t="shared" si="36"/>
        <v>0</v>
      </c>
      <c r="Y139" s="1">
        <f t="shared" si="36"/>
        <v>3</v>
      </c>
      <c r="Z139" s="1">
        <f t="shared" si="37"/>
        <v>7</v>
      </c>
      <c r="AA139" s="3"/>
      <c r="AB139" s="13">
        <f t="shared" si="22"/>
        <v>5.0139441049071379E-2</v>
      </c>
      <c r="AC139" s="13">
        <f t="shared" si="23"/>
        <v>0.33706000000000003</v>
      </c>
      <c r="AD139" s="13">
        <f t="shared" si="24"/>
        <v>9.1999999999999998E-3</v>
      </c>
      <c r="AE139" s="13">
        <f t="shared" si="25"/>
        <v>0.31096000000000001</v>
      </c>
      <c r="AF139" s="13">
        <f t="shared" si="26"/>
        <v>1.6899999999999998E-2</v>
      </c>
      <c r="AG139" s="13">
        <f t="shared" si="27"/>
        <v>1.3999999999999999E-4</v>
      </c>
      <c r="AI139" s="11"/>
      <c r="AJ139" s="11"/>
      <c r="AK139" s="11"/>
      <c r="AL139" s="11"/>
      <c r="AM139" s="11"/>
      <c r="AN139" s="11"/>
      <c r="AO139" s="11"/>
      <c r="AP139" s="11"/>
      <c r="AQ139" s="11">
        <f t="shared" si="41"/>
        <v>130</v>
      </c>
      <c r="AR139" s="11">
        <f t="shared" si="41"/>
        <v>126</v>
      </c>
      <c r="AT139" s="107"/>
      <c r="BA139" s="11"/>
      <c r="BB139" s="11"/>
      <c r="BC139" s="11"/>
      <c r="BD139" s="11"/>
      <c r="BE139" s="11"/>
      <c r="BH139" s="11"/>
      <c r="BI139" s="11"/>
      <c r="BJ139" s="11"/>
      <c r="BK139" s="11"/>
      <c r="BL139" s="11"/>
      <c r="BM139" s="11"/>
      <c r="BN139" s="11"/>
    </row>
    <row r="140" spans="1:66" s="1" customFormat="1" x14ac:dyDescent="0.3">
      <c r="A140" s="11"/>
      <c r="B140" s="1">
        <f t="shared" si="21"/>
        <v>16859</v>
      </c>
      <c r="C140" s="1">
        <v>127</v>
      </c>
      <c r="D140" s="1">
        <v>33138</v>
      </c>
      <c r="E140" s="1">
        <v>433</v>
      </c>
      <c r="F140" s="1">
        <v>0</v>
      </c>
      <c r="G140" s="1">
        <v>15579</v>
      </c>
      <c r="H140" s="1">
        <v>0</v>
      </c>
      <c r="I140" s="1">
        <v>847</v>
      </c>
      <c r="J140" s="1">
        <v>52.91</v>
      </c>
      <c r="K140" s="1">
        <v>1.57</v>
      </c>
      <c r="L140" s="1">
        <v>25.8</v>
      </c>
      <c r="M140" s="1">
        <v>1.02</v>
      </c>
      <c r="N140" s="1">
        <v>8277</v>
      </c>
      <c r="O140" s="1">
        <v>8573</v>
      </c>
      <c r="P140" s="1">
        <v>2268</v>
      </c>
      <c r="Q140" s="1">
        <v>6236</v>
      </c>
      <c r="R140" s="1">
        <v>68</v>
      </c>
      <c r="S140" s="1">
        <v>387</v>
      </c>
      <c r="T140" s="1">
        <v>40</v>
      </c>
      <c r="U140" s="1">
        <v>0</v>
      </c>
      <c r="V140" s="1">
        <f t="shared" si="35"/>
        <v>-27</v>
      </c>
      <c r="W140" s="1">
        <f t="shared" si="36"/>
        <v>31</v>
      </c>
      <c r="X140" s="1">
        <f t="shared" si="36"/>
        <v>0</v>
      </c>
      <c r="Y140" s="1">
        <f t="shared" si="36"/>
        <v>2</v>
      </c>
      <c r="Z140" s="1">
        <f t="shared" si="37"/>
        <v>6</v>
      </c>
      <c r="AA140" s="3"/>
      <c r="AB140" s="13">
        <f t="shared" si="22"/>
        <v>5.0240227771516696E-2</v>
      </c>
      <c r="AC140" s="13">
        <f t="shared" si="23"/>
        <v>0.33717999999999998</v>
      </c>
      <c r="AD140" s="13">
        <f t="shared" si="24"/>
        <v>8.6599999999999993E-3</v>
      </c>
      <c r="AE140" s="13">
        <f t="shared" si="25"/>
        <v>0.31158000000000002</v>
      </c>
      <c r="AF140" s="13">
        <f t="shared" si="26"/>
        <v>1.694E-2</v>
      </c>
      <c r="AG140" s="13">
        <f t="shared" si="27"/>
        <v>1.2E-4</v>
      </c>
      <c r="AI140" s="11"/>
      <c r="AJ140" s="11"/>
      <c r="AK140" s="11"/>
      <c r="AL140" s="11"/>
      <c r="AM140" s="11"/>
      <c r="AN140" s="11"/>
      <c r="AO140" s="11"/>
      <c r="AP140" s="11"/>
      <c r="AQ140" s="11">
        <f t="shared" si="41"/>
        <v>131</v>
      </c>
      <c r="AR140" s="11">
        <f t="shared" si="41"/>
        <v>127</v>
      </c>
      <c r="AT140" s="107"/>
      <c r="BA140" s="11"/>
      <c r="BB140" s="11"/>
      <c r="BC140" s="11"/>
      <c r="BD140" s="11"/>
      <c r="BE140" s="11"/>
      <c r="BH140" s="11"/>
      <c r="BI140" s="11"/>
      <c r="BJ140" s="11"/>
      <c r="BK140" s="11"/>
      <c r="BL140" s="11"/>
      <c r="BM140" s="11"/>
      <c r="BN140" s="11"/>
    </row>
    <row r="141" spans="1:66" s="1" customFormat="1" x14ac:dyDescent="0.3">
      <c r="A141" s="11"/>
      <c r="B141" s="1">
        <f t="shared" si="21"/>
        <v>16867</v>
      </c>
      <c r="C141" s="1">
        <v>128</v>
      </c>
      <c r="D141" s="1">
        <v>33132</v>
      </c>
      <c r="E141" s="1">
        <v>407</v>
      </c>
      <c r="F141" s="1">
        <v>0</v>
      </c>
      <c r="G141" s="1">
        <v>15610</v>
      </c>
      <c r="H141" s="1">
        <v>0</v>
      </c>
      <c r="I141" s="1">
        <v>850</v>
      </c>
      <c r="J141" s="1">
        <v>52.93</v>
      </c>
      <c r="K141" s="1">
        <v>1.57</v>
      </c>
      <c r="L141" s="1">
        <v>25.8</v>
      </c>
      <c r="M141" s="1">
        <v>1.02</v>
      </c>
      <c r="N141" s="1">
        <v>8282</v>
      </c>
      <c r="O141" s="1">
        <v>8575</v>
      </c>
      <c r="P141" s="1">
        <v>2266</v>
      </c>
      <c r="Q141" s="1">
        <v>6240</v>
      </c>
      <c r="R141" s="1">
        <v>68</v>
      </c>
      <c r="S141" s="1">
        <v>362</v>
      </c>
      <c r="T141" s="1">
        <v>36</v>
      </c>
      <c r="U141" s="1">
        <v>0</v>
      </c>
      <c r="V141" s="1">
        <f t="shared" si="35"/>
        <v>-26</v>
      </c>
      <c r="W141" s="1">
        <f t="shared" si="36"/>
        <v>31</v>
      </c>
      <c r="X141" s="1">
        <f t="shared" si="36"/>
        <v>0</v>
      </c>
      <c r="Y141" s="1">
        <f t="shared" si="36"/>
        <v>3</v>
      </c>
      <c r="Z141" s="1">
        <f t="shared" si="37"/>
        <v>8</v>
      </c>
      <c r="AA141" s="3"/>
      <c r="AB141" s="13">
        <f t="shared" si="22"/>
        <v>5.0394260982984523E-2</v>
      </c>
      <c r="AC141" s="13">
        <f t="shared" si="23"/>
        <v>0.33733999999999997</v>
      </c>
      <c r="AD141" s="13">
        <f t="shared" si="24"/>
        <v>8.1399999999999997E-3</v>
      </c>
      <c r="AE141" s="13">
        <f t="shared" si="25"/>
        <v>0.31219999999999998</v>
      </c>
      <c r="AF141" s="13">
        <f t="shared" si="26"/>
        <v>1.7000000000000001E-2</v>
      </c>
      <c r="AG141" s="13">
        <f t="shared" si="27"/>
        <v>1.6000000000000001E-4</v>
      </c>
      <c r="AI141" s="11"/>
      <c r="AJ141" s="11"/>
      <c r="AK141" s="11"/>
      <c r="AL141" s="11"/>
      <c r="AM141" s="11"/>
      <c r="AN141" s="11"/>
      <c r="AO141" s="11"/>
      <c r="AP141" s="11"/>
      <c r="AQ141" s="11">
        <f t="shared" si="41"/>
        <v>132</v>
      </c>
      <c r="AR141" s="11">
        <f t="shared" si="41"/>
        <v>128</v>
      </c>
      <c r="AT141" s="107"/>
      <c r="BA141" s="11"/>
      <c r="BB141" s="11"/>
      <c r="BC141" s="11"/>
      <c r="BD141" s="11"/>
      <c r="BE141" s="11"/>
      <c r="BH141" s="11"/>
      <c r="BI141" s="11"/>
      <c r="BJ141" s="11"/>
      <c r="BK141" s="11"/>
      <c r="BL141" s="11"/>
      <c r="BM141" s="11"/>
      <c r="BN141" s="11"/>
    </row>
    <row r="142" spans="1:66" s="1" customFormat="1" x14ac:dyDescent="0.3">
      <c r="A142" s="11"/>
      <c r="B142" s="1">
        <f t="shared" ref="B142:B205" si="42">IF(C142="",NA(),E142+G142+H142+I142)</f>
        <v>16871</v>
      </c>
      <c r="C142" s="1">
        <v>129</v>
      </c>
      <c r="D142" s="1">
        <v>33126</v>
      </c>
      <c r="E142" s="1">
        <v>382</v>
      </c>
      <c r="F142" s="1">
        <v>0</v>
      </c>
      <c r="G142" s="1">
        <v>15638</v>
      </c>
      <c r="H142" s="1">
        <v>0</v>
      </c>
      <c r="I142" s="1">
        <v>851</v>
      </c>
      <c r="J142" s="1">
        <v>52.96</v>
      </c>
      <c r="K142" s="1">
        <v>1.57</v>
      </c>
      <c r="L142" s="1">
        <v>25.8</v>
      </c>
      <c r="M142" s="1">
        <v>1.02</v>
      </c>
      <c r="N142" s="1">
        <v>8286</v>
      </c>
      <c r="O142" s="1">
        <v>8577</v>
      </c>
      <c r="P142" s="1">
        <v>2266</v>
      </c>
      <c r="Q142" s="1">
        <v>6241</v>
      </c>
      <c r="R142" s="1">
        <v>68</v>
      </c>
      <c r="S142" s="1">
        <v>341</v>
      </c>
      <c r="T142" s="1">
        <v>34</v>
      </c>
      <c r="U142" s="1">
        <v>0</v>
      </c>
      <c r="V142" s="1">
        <f t="shared" si="35"/>
        <v>-25</v>
      </c>
      <c r="W142" s="1">
        <f t="shared" si="36"/>
        <v>28</v>
      </c>
      <c r="X142" s="1">
        <f t="shared" si="36"/>
        <v>0</v>
      </c>
      <c r="Y142" s="1">
        <f t="shared" si="36"/>
        <v>1</v>
      </c>
      <c r="Z142" s="1">
        <f t="shared" si="37"/>
        <v>4</v>
      </c>
      <c r="AA142" s="3"/>
      <c r="AB142" s="13">
        <f t="shared" ref="AB142:AB205" si="43">IF(OR(ISNA(B142),B142=0),NA(),I142/B142)</f>
        <v>5.0441586153754964E-2</v>
      </c>
      <c r="AC142" s="13">
        <f t="shared" ref="AC142:AC205" si="44">IF(OR(ISNA(B142),B142=0),NA(),B142/$AC$11)</f>
        <v>0.33742</v>
      </c>
      <c r="AD142" s="13">
        <f t="shared" ref="AD142:AD205" si="45">IF(OR(ISNA(B142),B142=0),NA(),E142/$AC$11)</f>
        <v>7.6400000000000001E-3</v>
      </c>
      <c r="AE142" s="13">
        <f t="shared" ref="AE142:AE205" si="46">IF(OR(ISNA(B142),B142=0),NA(),G142/$AC$11)</f>
        <v>0.31275999999999998</v>
      </c>
      <c r="AF142" s="13">
        <f t="shared" ref="AF142:AF205" si="47">IF(OR(ISNA(B142),B142=0),NA(),I142/$AC$11)</f>
        <v>1.702E-2</v>
      </c>
      <c r="AG142" s="13">
        <f t="shared" ref="AG142:AG205" si="48">+IF(OR(ISNA(B142),B142=0),NA(),Z142/$AC$11)</f>
        <v>8.0000000000000007E-5</v>
      </c>
      <c r="AI142" s="11"/>
      <c r="AJ142" s="11"/>
      <c r="AK142" s="11"/>
      <c r="AL142" s="11"/>
      <c r="AM142" s="11"/>
      <c r="AN142" s="11"/>
      <c r="AO142" s="11"/>
      <c r="AP142" s="11"/>
      <c r="AQ142" s="11">
        <f t="shared" si="41"/>
        <v>133</v>
      </c>
      <c r="AR142" s="11">
        <f t="shared" si="41"/>
        <v>129</v>
      </c>
      <c r="AT142" s="107"/>
      <c r="BA142" s="11"/>
      <c r="BB142" s="11"/>
      <c r="BC142" s="11"/>
      <c r="BD142" s="11"/>
      <c r="BE142" s="11"/>
      <c r="BH142" s="11"/>
      <c r="BI142" s="11"/>
      <c r="BJ142" s="11"/>
      <c r="BK142" s="11"/>
      <c r="BL142" s="11"/>
      <c r="BM142" s="11"/>
      <c r="BN142" s="11"/>
    </row>
    <row r="143" spans="1:66" s="1" customFormat="1" x14ac:dyDescent="0.3">
      <c r="A143" s="11"/>
      <c r="B143" s="1">
        <f t="shared" si="42"/>
        <v>16879</v>
      </c>
      <c r="C143" s="1">
        <v>130</v>
      </c>
      <c r="D143" s="1">
        <v>33120</v>
      </c>
      <c r="E143" s="1">
        <v>359</v>
      </c>
      <c r="F143" s="1">
        <v>0</v>
      </c>
      <c r="G143" s="1">
        <v>15666</v>
      </c>
      <c r="H143" s="1">
        <v>0</v>
      </c>
      <c r="I143" s="1">
        <v>854</v>
      </c>
      <c r="J143" s="1">
        <v>52.99</v>
      </c>
      <c r="K143" s="1">
        <v>1.57</v>
      </c>
      <c r="L143" s="1">
        <v>25.8</v>
      </c>
      <c r="M143" s="1">
        <v>1.01</v>
      </c>
      <c r="N143" s="1">
        <v>8290</v>
      </c>
      <c r="O143" s="1">
        <v>8578</v>
      </c>
      <c r="P143" s="1">
        <v>2265</v>
      </c>
      <c r="Q143" s="1">
        <v>6244</v>
      </c>
      <c r="R143" s="1">
        <v>68</v>
      </c>
      <c r="S143" s="1">
        <v>320</v>
      </c>
      <c r="T143" s="1">
        <v>31</v>
      </c>
      <c r="U143" s="1">
        <v>0</v>
      </c>
      <c r="V143" s="1">
        <f t="shared" si="35"/>
        <v>-23</v>
      </c>
      <c r="W143" s="1">
        <f t="shared" si="36"/>
        <v>28</v>
      </c>
      <c r="X143" s="1">
        <f t="shared" si="36"/>
        <v>0</v>
      </c>
      <c r="Y143" s="1">
        <f t="shared" si="36"/>
        <v>3</v>
      </c>
      <c r="Z143" s="1">
        <f t="shared" si="37"/>
        <v>8</v>
      </c>
      <c r="AA143" s="3"/>
      <c r="AB143" s="13">
        <f t="shared" si="43"/>
        <v>5.0595414420285562E-2</v>
      </c>
      <c r="AC143" s="13">
        <f t="shared" si="44"/>
        <v>0.33757999999999999</v>
      </c>
      <c r="AD143" s="13">
        <f t="shared" si="45"/>
        <v>7.1799999999999998E-3</v>
      </c>
      <c r="AE143" s="13">
        <f t="shared" si="46"/>
        <v>0.31331999999999999</v>
      </c>
      <c r="AF143" s="13">
        <f t="shared" si="47"/>
        <v>1.7080000000000001E-2</v>
      </c>
      <c r="AG143" s="13">
        <f t="shared" si="48"/>
        <v>1.6000000000000001E-4</v>
      </c>
      <c r="AI143" s="11"/>
      <c r="AJ143" s="11"/>
      <c r="AK143" s="11"/>
      <c r="AL143" s="11"/>
      <c r="AM143" s="11"/>
      <c r="AN143" s="11"/>
      <c r="AO143" s="11"/>
      <c r="AP143" s="11"/>
      <c r="AQ143" s="11">
        <f t="shared" si="41"/>
        <v>134</v>
      </c>
      <c r="AR143" s="11">
        <f t="shared" si="41"/>
        <v>130</v>
      </c>
      <c r="AT143" s="107"/>
      <c r="BA143" s="11"/>
      <c r="BB143" s="11"/>
      <c r="BC143" s="11"/>
      <c r="BD143" s="11"/>
      <c r="BE143" s="11"/>
      <c r="BH143" s="11"/>
      <c r="BI143" s="11"/>
      <c r="BJ143" s="11"/>
      <c r="BK143" s="11"/>
      <c r="BL143" s="11"/>
      <c r="BM143" s="11"/>
      <c r="BN143" s="11"/>
    </row>
    <row r="144" spans="1:66" s="1" customFormat="1" x14ac:dyDescent="0.3">
      <c r="A144" s="11"/>
      <c r="B144" s="1">
        <f t="shared" si="42"/>
        <v>16884</v>
      </c>
      <c r="C144" s="1">
        <v>131</v>
      </c>
      <c r="D144" s="1">
        <v>33114</v>
      </c>
      <c r="E144" s="1">
        <v>336</v>
      </c>
      <c r="F144" s="1">
        <v>0</v>
      </c>
      <c r="G144" s="1">
        <v>15692</v>
      </c>
      <c r="H144" s="1">
        <v>0</v>
      </c>
      <c r="I144" s="1">
        <v>856</v>
      </c>
      <c r="J144" s="1">
        <v>53.02</v>
      </c>
      <c r="K144" s="1">
        <v>1.57</v>
      </c>
      <c r="L144" s="1">
        <v>25.8</v>
      </c>
      <c r="M144" s="1">
        <v>1.01</v>
      </c>
      <c r="N144" s="1">
        <v>8295</v>
      </c>
      <c r="O144" s="1">
        <v>8580</v>
      </c>
      <c r="P144" s="1">
        <v>2264</v>
      </c>
      <c r="Q144" s="1">
        <v>6247</v>
      </c>
      <c r="R144" s="1">
        <v>68</v>
      </c>
      <c r="S144" s="1">
        <v>299</v>
      </c>
      <c r="T144" s="1">
        <v>29</v>
      </c>
      <c r="U144" s="1">
        <v>0</v>
      </c>
      <c r="V144" s="1">
        <f t="shared" ref="V144:V207" si="49">IF($C144="","",E144-E143)</f>
        <v>-23</v>
      </c>
      <c r="W144" s="1">
        <f t="shared" ref="W144:Y207" si="50">IF($C144="","",G144-G143)</f>
        <v>26</v>
      </c>
      <c r="X144" s="1">
        <f t="shared" si="50"/>
        <v>0</v>
      </c>
      <c r="Y144" s="1">
        <f t="shared" si="50"/>
        <v>2</v>
      </c>
      <c r="Z144" s="1">
        <f t="shared" ref="Z144:Z207" si="51">IF(OR($C144="",ISNA($C144)),NA(),V144+W144+X144+Y144)</f>
        <v>5</v>
      </c>
      <c r="AA144" s="3"/>
      <c r="AB144" s="13">
        <f t="shared" si="43"/>
        <v>5.0698886519782042E-2</v>
      </c>
      <c r="AC144" s="13">
        <f t="shared" si="44"/>
        <v>0.33767999999999998</v>
      </c>
      <c r="AD144" s="13">
        <f t="shared" si="45"/>
        <v>6.7200000000000003E-3</v>
      </c>
      <c r="AE144" s="13">
        <f t="shared" si="46"/>
        <v>0.31384000000000001</v>
      </c>
      <c r="AF144" s="13">
        <f t="shared" si="47"/>
        <v>1.712E-2</v>
      </c>
      <c r="AG144" s="13">
        <f t="shared" si="48"/>
        <v>1E-4</v>
      </c>
      <c r="AI144" s="11"/>
      <c r="AJ144" s="11"/>
      <c r="AK144" s="11"/>
      <c r="AL144" s="11"/>
      <c r="AM144" s="11"/>
      <c r="AN144" s="11"/>
      <c r="AO144" s="11"/>
      <c r="AP144" s="11"/>
      <c r="AQ144" s="11">
        <f t="shared" ref="AQ144:AR159" si="52">+AQ143+1</f>
        <v>135</v>
      </c>
      <c r="AR144" s="11">
        <f t="shared" si="52"/>
        <v>131</v>
      </c>
      <c r="AT144" s="107"/>
      <c r="BA144" s="11"/>
      <c r="BB144" s="11"/>
      <c r="BC144" s="11"/>
      <c r="BD144" s="11"/>
      <c r="BE144" s="11"/>
      <c r="BH144" s="11"/>
      <c r="BI144" s="11"/>
      <c r="BJ144" s="11"/>
      <c r="BK144" s="11"/>
      <c r="BL144" s="11"/>
      <c r="BM144" s="11"/>
      <c r="BN144" s="11"/>
    </row>
    <row r="145" spans="1:66" s="1" customFormat="1" x14ac:dyDescent="0.3">
      <c r="A145" s="11"/>
      <c r="B145" s="1">
        <f t="shared" si="42"/>
        <v>16890</v>
      </c>
      <c r="C145" s="1">
        <v>132</v>
      </c>
      <c r="D145" s="1">
        <v>33109</v>
      </c>
      <c r="E145" s="1">
        <v>318</v>
      </c>
      <c r="F145" s="1">
        <v>0</v>
      </c>
      <c r="G145" s="1">
        <v>15714</v>
      </c>
      <c r="H145" s="1">
        <v>0</v>
      </c>
      <c r="I145" s="1">
        <v>858</v>
      </c>
      <c r="J145" s="1">
        <v>53.04</v>
      </c>
      <c r="K145" s="1">
        <v>1.57</v>
      </c>
      <c r="L145" s="1">
        <v>25.8</v>
      </c>
      <c r="M145" s="1">
        <v>1.01</v>
      </c>
      <c r="N145" s="1">
        <v>8298</v>
      </c>
      <c r="O145" s="1">
        <v>8582</v>
      </c>
      <c r="P145" s="1">
        <v>2263</v>
      </c>
      <c r="Q145" s="1">
        <v>6249</v>
      </c>
      <c r="R145" s="1">
        <v>68</v>
      </c>
      <c r="S145" s="1">
        <v>281</v>
      </c>
      <c r="T145" s="1">
        <v>27</v>
      </c>
      <c r="U145" s="1">
        <v>0</v>
      </c>
      <c r="V145" s="1">
        <f t="shared" si="49"/>
        <v>-18</v>
      </c>
      <c r="W145" s="1">
        <f t="shared" si="50"/>
        <v>22</v>
      </c>
      <c r="X145" s="1">
        <f t="shared" si="50"/>
        <v>0</v>
      </c>
      <c r="Y145" s="1">
        <f t="shared" si="50"/>
        <v>2</v>
      </c>
      <c r="Z145" s="1">
        <f t="shared" si="51"/>
        <v>6</v>
      </c>
      <c r="AA145" s="3"/>
      <c r="AB145" s="13">
        <f t="shared" si="43"/>
        <v>5.079928952042629E-2</v>
      </c>
      <c r="AC145" s="13">
        <f t="shared" si="44"/>
        <v>0.33779999999999999</v>
      </c>
      <c r="AD145" s="13">
        <f t="shared" si="45"/>
        <v>6.3600000000000002E-3</v>
      </c>
      <c r="AE145" s="13">
        <f t="shared" si="46"/>
        <v>0.31428</v>
      </c>
      <c r="AF145" s="13">
        <f t="shared" si="47"/>
        <v>1.7160000000000002E-2</v>
      </c>
      <c r="AG145" s="13">
        <f t="shared" si="48"/>
        <v>1.2E-4</v>
      </c>
      <c r="AI145" s="11"/>
      <c r="AJ145" s="11"/>
      <c r="AK145" s="11"/>
      <c r="AL145" s="11"/>
      <c r="AM145" s="11"/>
      <c r="AN145" s="11"/>
      <c r="AO145" s="11"/>
      <c r="AP145" s="11"/>
      <c r="AQ145" s="11">
        <f t="shared" si="52"/>
        <v>136</v>
      </c>
      <c r="AR145" s="11">
        <f t="shared" si="52"/>
        <v>132</v>
      </c>
      <c r="AT145" s="107"/>
      <c r="BA145" s="11"/>
      <c r="BB145" s="11"/>
      <c r="BC145" s="11"/>
      <c r="BD145" s="11"/>
      <c r="BE145" s="11"/>
      <c r="BH145" s="11"/>
      <c r="BI145" s="11"/>
      <c r="BJ145" s="11"/>
      <c r="BK145" s="11"/>
      <c r="BL145" s="11"/>
      <c r="BM145" s="11"/>
      <c r="BN145" s="11"/>
    </row>
    <row r="146" spans="1:66" s="1" customFormat="1" x14ac:dyDescent="0.3">
      <c r="A146" s="11"/>
      <c r="B146" s="1">
        <f t="shared" si="42"/>
        <v>16894</v>
      </c>
      <c r="C146" s="1">
        <v>133</v>
      </c>
      <c r="D146" s="1">
        <v>33104</v>
      </c>
      <c r="E146" s="1">
        <v>300</v>
      </c>
      <c r="F146" s="1">
        <v>0</v>
      </c>
      <c r="G146" s="1">
        <v>15735</v>
      </c>
      <c r="H146" s="1">
        <v>0</v>
      </c>
      <c r="I146" s="1">
        <v>859</v>
      </c>
      <c r="J146" s="1">
        <v>53.07</v>
      </c>
      <c r="K146" s="1">
        <v>1.57</v>
      </c>
      <c r="L146" s="1">
        <v>25.8</v>
      </c>
      <c r="M146" s="1">
        <v>1.01</v>
      </c>
      <c r="N146" s="1">
        <v>8301</v>
      </c>
      <c r="O146" s="1">
        <v>8584</v>
      </c>
      <c r="P146" s="1">
        <v>2263</v>
      </c>
      <c r="Q146" s="1">
        <v>6251</v>
      </c>
      <c r="R146" s="1">
        <v>68</v>
      </c>
      <c r="S146" s="1">
        <v>266</v>
      </c>
      <c r="T146" s="1">
        <v>25</v>
      </c>
      <c r="U146" s="1">
        <v>0</v>
      </c>
      <c r="V146" s="1">
        <f t="shared" si="49"/>
        <v>-18</v>
      </c>
      <c r="W146" s="1">
        <f t="shared" si="50"/>
        <v>21</v>
      </c>
      <c r="X146" s="1">
        <f t="shared" si="50"/>
        <v>0</v>
      </c>
      <c r="Y146" s="1">
        <f t="shared" si="50"/>
        <v>1</v>
      </c>
      <c r="Z146" s="1">
        <f t="shared" si="51"/>
        <v>4</v>
      </c>
      <c r="AA146" s="3"/>
      <c r="AB146" s="13">
        <f t="shared" si="43"/>
        <v>5.0846454362495561E-2</v>
      </c>
      <c r="AC146" s="13">
        <f t="shared" si="44"/>
        <v>0.33788000000000001</v>
      </c>
      <c r="AD146" s="13">
        <f t="shared" si="45"/>
        <v>6.0000000000000001E-3</v>
      </c>
      <c r="AE146" s="13">
        <f t="shared" si="46"/>
        <v>0.31469999999999998</v>
      </c>
      <c r="AF146" s="13">
        <f t="shared" si="47"/>
        <v>1.7180000000000001E-2</v>
      </c>
      <c r="AG146" s="13">
        <f t="shared" si="48"/>
        <v>8.0000000000000007E-5</v>
      </c>
      <c r="AI146" s="11"/>
      <c r="AJ146" s="11"/>
      <c r="AK146" s="11"/>
      <c r="AL146" s="11"/>
      <c r="AM146" s="11"/>
      <c r="AN146" s="11"/>
      <c r="AO146" s="11"/>
      <c r="AP146" s="11"/>
      <c r="AQ146" s="11">
        <f t="shared" si="52"/>
        <v>137</v>
      </c>
      <c r="AR146" s="11">
        <f t="shared" si="52"/>
        <v>133</v>
      </c>
      <c r="AT146" s="107"/>
      <c r="BA146" s="11"/>
      <c r="BB146" s="11"/>
      <c r="BC146" s="11"/>
      <c r="BD146" s="11"/>
      <c r="BE146" s="11"/>
      <c r="BH146" s="11"/>
      <c r="BI146" s="11"/>
      <c r="BJ146" s="11"/>
      <c r="BK146" s="11"/>
      <c r="BL146" s="11"/>
      <c r="BM146" s="11"/>
      <c r="BN146" s="11"/>
    </row>
    <row r="147" spans="1:66" s="1" customFormat="1" x14ac:dyDescent="0.3">
      <c r="A147" s="11"/>
      <c r="B147" s="1">
        <f t="shared" si="42"/>
        <v>16898</v>
      </c>
      <c r="C147" s="1">
        <v>134</v>
      </c>
      <c r="D147" s="1">
        <v>33100</v>
      </c>
      <c r="E147" s="1">
        <v>283</v>
      </c>
      <c r="F147" s="1">
        <v>0</v>
      </c>
      <c r="G147" s="1">
        <v>15755</v>
      </c>
      <c r="H147" s="1">
        <v>0</v>
      </c>
      <c r="I147" s="1">
        <v>860</v>
      </c>
      <c r="J147" s="1">
        <v>53.1</v>
      </c>
      <c r="K147" s="1">
        <v>1.57</v>
      </c>
      <c r="L147" s="1">
        <v>25.8</v>
      </c>
      <c r="M147" s="1">
        <v>1.01</v>
      </c>
      <c r="N147" s="1">
        <v>8304</v>
      </c>
      <c r="O147" s="1">
        <v>8585</v>
      </c>
      <c r="P147" s="1">
        <v>2261</v>
      </c>
      <c r="Q147" s="1">
        <v>6254</v>
      </c>
      <c r="R147" s="1">
        <v>68</v>
      </c>
      <c r="S147" s="1">
        <v>251</v>
      </c>
      <c r="T147" s="1">
        <v>24</v>
      </c>
      <c r="U147" s="1">
        <v>0</v>
      </c>
      <c r="V147" s="1">
        <f t="shared" si="49"/>
        <v>-17</v>
      </c>
      <c r="W147" s="1">
        <f t="shared" si="50"/>
        <v>20</v>
      </c>
      <c r="X147" s="1">
        <f t="shared" si="50"/>
        <v>0</v>
      </c>
      <c r="Y147" s="1">
        <f t="shared" si="50"/>
        <v>1</v>
      </c>
      <c r="Z147" s="1">
        <f t="shared" si="51"/>
        <v>4</v>
      </c>
      <c r="AA147" s="3"/>
      <c r="AB147" s="13">
        <f t="shared" si="43"/>
        <v>5.0893596875369866E-2</v>
      </c>
      <c r="AC147" s="13">
        <f t="shared" si="44"/>
        <v>0.33795999999999998</v>
      </c>
      <c r="AD147" s="13">
        <f t="shared" si="45"/>
        <v>5.6600000000000001E-3</v>
      </c>
      <c r="AE147" s="13">
        <f t="shared" si="46"/>
        <v>0.31509999999999999</v>
      </c>
      <c r="AF147" s="13">
        <f t="shared" si="47"/>
        <v>1.72E-2</v>
      </c>
      <c r="AG147" s="13">
        <f t="shared" si="48"/>
        <v>8.0000000000000007E-5</v>
      </c>
      <c r="AI147" s="11"/>
      <c r="AJ147" s="11"/>
      <c r="AK147" s="11"/>
      <c r="AL147" s="11"/>
      <c r="AM147" s="11"/>
      <c r="AN147" s="11"/>
      <c r="AO147" s="11"/>
      <c r="AP147" s="11"/>
      <c r="AQ147" s="11">
        <f t="shared" si="52"/>
        <v>138</v>
      </c>
      <c r="AR147" s="11">
        <f t="shared" si="52"/>
        <v>134</v>
      </c>
      <c r="AT147" s="107"/>
      <c r="BA147" s="11"/>
      <c r="BB147" s="11"/>
      <c r="BC147" s="11"/>
      <c r="BD147" s="11"/>
      <c r="BE147" s="11"/>
      <c r="BH147" s="11"/>
      <c r="BI147" s="11"/>
      <c r="BJ147" s="11"/>
      <c r="BK147" s="11"/>
      <c r="BL147" s="11"/>
      <c r="BM147" s="11"/>
      <c r="BN147" s="11"/>
    </row>
    <row r="148" spans="1:66" s="1" customFormat="1" x14ac:dyDescent="0.3">
      <c r="A148" s="11"/>
      <c r="B148" s="1">
        <f t="shared" si="42"/>
        <v>16902</v>
      </c>
      <c r="C148" s="1">
        <v>135</v>
      </c>
      <c r="D148" s="1">
        <v>33095</v>
      </c>
      <c r="E148" s="1">
        <v>266</v>
      </c>
      <c r="F148" s="1">
        <v>0</v>
      </c>
      <c r="G148" s="1">
        <v>15775</v>
      </c>
      <c r="H148" s="1">
        <v>0</v>
      </c>
      <c r="I148" s="1">
        <v>861</v>
      </c>
      <c r="J148" s="1">
        <v>53.12</v>
      </c>
      <c r="K148" s="1">
        <v>1.57</v>
      </c>
      <c r="L148" s="1">
        <v>25.8</v>
      </c>
      <c r="M148" s="1">
        <v>1.01</v>
      </c>
      <c r="N148" s="1">
        <v>8307</v>
      </c>
      <c r="O148" s="1">
        <v>8587</v>
      </c>
      <c r="P148" s="1">
        <v>2260</v>
      </c>
      <c r="Q148" s="1">
        <v>6257</v>
      </c>
      <c r="R148" s="1">
        <v>68</v>
      </c>
      <c r="S148" s="1">
        <v>235</v>
      </c>
      <c r="T148" s="1">
        <v>22</v>
      </c>
      <c r="U148" s="1">
        <v>0</v>
      </c>
      <c r="V148" s="1">
        <f t="shared" si="49"/>
        <v>-17</v>
      </c>
      <c r="W148" s="1">
        <f t="shared" si="50"/>
        <v>20</v>
      </c>
      <c r="X148" s="1">
        <f t="shared" si="50"/>
        <v>0</v>
      </c>
      <c r="Y148" s="1">
        <f t="shared" si="50"/>
        <v>1</v>
      </c>
      <c r="Z148" s="1">
        <f t="shared" si="51"/>
        <v>4</v>
      </c>
      <c r="AA148" s="3"/>
      <c r="AB148" s="13">
        <f t="shared" si="43"/>
        <v>5.0940717074902379E-2</v>
      </c>
      <c r="AC148" s="13">
        <f t="shared" si="44"/>
        <v>0.33804000000000001</v>
      </c>
      <c r="AD148" s="13">
        <f t="shared" si="45"/>
        <v>5.3200000000000001E-3</v>
      </c>
      <c r="AE148" s="13">
        <f t="shared" si="46"/>
        <v>0.3155</v>
      </c>
      <c r="AF148" s="13">
        <f t="shared" si="47"/>
        <v>1.7219999999999999E-2</v>
      </c>
      <c r="AG148" s="13">
        <f t="shared" si="48"/>
        <v>8.0000000000000007E-5</v>
      </c>
      <c r="AI148" s="11"/>
      <c r="AJ148" s="11"/>
      <c r="AK148" s="11"/>
      <c r="AL148" s="11"/>
      <c r="AM148" s="11"/>
      <c r="AN148" s="11"/>
      <c r="AO148" s="11"/>
      <c r="AP148" s="11"/>
      <c r="AQ148" s="11">
        <f t="shared" si="52"/>
        <v>139</v>
      </c>
      <c r="AR148" s="11">
        <f t="shared" si="52"/>
        <v>135</v>
      </c>
      <c r="AT148" s="107"/>
      <c r="BA148" s="11"/>
      <c r="BB148" s="11"/>
      <c r="BC148" s="11"/>
      <c r="BD148" s="11"/>
      <c r="BE148" s="11"/>
      <c r="BH148" s="11"/>
      <c r="BI148" s="11"/>
      <c r="BJ148" s="11"/>
      <c r="BK148" s="11"/>
      <c r="BL148" s="11"/>
      <c r="BM148" s="11"/>
      <c r="BN148" s="11"/>
    </row>
    <row r="149" spans="1:66" s="1" customFormat="1" x14ac:dyDescent="0.3">
      <c r="A149" s="11"/>
      <c r="B149" s="1">
        <f t="shared" si="42"/>
        <v>16907</v>
      </c>
      <c r="C149" s="1">
        <v>136</v>
      </c>
      <c r="D149" s="1">
        <v>33091</v>
      </c>
      <c r="E149" s="1">
        <v>250</v>
      </c>
      <c r="F149" s="1">
        <v>0</v>
      </c>
      <c r="G149" s="1">
        <v>15794</v>
      </c>
      <c r="H149" s="1">
        <v>0</v>
      </c>
      <c r="I149" s="1">
        <v>863</v>
      </c>
      <c r="J149" s="1">
        <v>53.15</v>
      </c>
      <c r="K149" s="1">
        <v>1.57</v>
      </c>
      <c r="L149" s="1">
        <v>25.8</v>
      </c>
      <c r="M149" s="1">
        <v>1.01</v>
      </c>
      <c r="N149" s="1">
        <v>8309</v>
      </c>
      <c r="O149" s="1">
        <v>8589</v>
      </c>
      <c r="P149" s="1">
        <v>2260</v>
      </c>
      <c r="Q149" s="1">
        <v>6260</v>
      </c>
      <c r="R149" s="1">
        <v>68</v>
      </c>
      <c r="S149" s="1">
        <v>221</v>
      </c>
      <c r="T149" s="1">
        <v>20</v>
      </c>
      <c r="U149" s="1">
        <v>0</v>
      </c>
      <c r="V149" s="1">
        <f t="shared" si="49"/>
        <v>-16</v>
      </c>
      <c r="W149" s="1">
        <f t="shared" si="50"/>
        <v>19</v>
      </c>
      <c r="X149" s="1">
        <f t="shared" si="50"/>
        <v>0</v>
      </c>
      <c r="Y149" s="1">
        <f t="shared" si="50"/>
        <v>2</v>
      </c>
      <c r="Z149" s="1">
        <f t="shared" si="51"/>
        <v>5</v>
      </c>
      <c r="AA149" s="3"/>
      <c r="AB149" s="13">
        <f t="shared" si="43"/>
        <v>5.1043946294434261E-2</v>
      </c>
      <c r="AC149" s="13">
        <f t="shared" si="44"/>
        <v>0.33814</v>
      </c>
      <c r="AD149" s="13">
        <f t="shared" si="45"/>
        <v>5.0000000000000001E-3</v>
      </c>
      <c r="AE149" s="13">
        <f t="shared" si="46"/>
        <v>0.31587999999999999</v>
      </c>
      <c r="AF149" s="13">
        <f t="shared" si="47"/>
        <v>1.7260000000000001E-2</v>
      </c>
      <c r="AG149" s="13">
        <f t="shared" si="48"/>
        <v>1E-4</v>
      </c>
      <c r="AI149" s="11"/>
      <c r="AJ149" s="11"/>
      <c r="AK149" s="11"/>
      <c r="AL149" s="11"/>
      <c r="AM149" s="11"/>
      <c r="AN149" s="11"/>
      <c r="AO149" s="11"/>
      <c r="AP149" s="11"/>
      <c r="AQ149" s="11">
        <f t="shared" si="52"/>
        <v>140</v>
      </c>
      <c r="AR149" s="11">
        <f t="shared" si="52"/>
        <v>136</v>
      </c>
      <c r="AT149" s="107"/>
      <c r="BA149" s="11"/>
      <c r="BB149" s="11"/>
      <c r="BC149" s="11"/>
      <c r="BD149" s="11"/>
      <c r="BE149" s="11"/>
      <c r="BH149" s="11"/>
      <c r="BI149" s="11"/>
      <c r="BJ149" s="11"/>
      <c r="BK149" s="11"/>
      <c r="BL149" s="11"/>
      <c r="BM149" s="11"/>
      <c r="BN149" s="11"/>
    </row>
    <row r="150" spans="1:66" s="1" customFormat="1" x14ac:dyDescent="0.3">
      <c r="A150" s="11"/>
      <c r="B150" s="1">
        <f t="shared" si="42"/>
        <v>16912</v>
      </c>
      <c r="C150" s="1">
        <v>137</v>
      </c>
      <c r="D150" s="1">
        <v>33086</v>
      </c>
      <c r="E150" s="1">
        <v>236</v>
      </c>
      <c r="F150" s="1">
        <v>0</v>
      </c>
      <c r="G150" s="1">
        <v>15812</v>
      </c>
      <c r="H150" s="1">
        <v>0</v>
      </c>
      <c r="I150" s="1">
        <v>864</v>
      </c>
      <c r="J150" s="1">
        <v>53.18</v>
      </c>
      <c r="K150" s="1">
        <v>1.57</v>
      </c>
      <c r="L150" s="1">
        <v>25.8</v>
      </c>
      <c r="M150" s="1">
        <v>1.01</v>
      </c>
      <c r="N150" s="1">
        <v>8312</v>
      </c>
      <c r="O150" s="1">
        <v>8590</v>
      </c>
      <c r="P150" s="1">
        <v>2259</v>
      </c>
      <c r="Q150" s="1">
        <v>6262</v>
      </c>
      <c r="R150" s="1">
        <v>68</v>
      </c>
      <c r="S150" s="1">
        <v>208</v>
      </c>
      <c r="T150" s="1">
        <v>19</v>
      </c>
      <c r="U150" s="1">
        <v>0</v>
      </c>
      <c r="V150" s="1">
        <f t="shared" si="49"/>
        <v>-14</v>
      </c>
      <c r="W150" s="1">
        <f t="shared" si="50"/>
        <v>18</v>
      </c>
      <c r="X150" s="1">
        <f t="shared" si="50"/>
        <v>0</v>
      </c>
      <c r="Y150" s="1">
        <f t="shared" si="50"/>
        <v>1</v>
      </c>
      <c r="Z150" s="1">
        <f t="shared" si="51"/>
        <v>5</v>
      </c>
      <c r="AA150" s="3"/>
      <c r="AB150" s="13">
        <f t="shared" si="43"/>
        <v>5.1087984862819298E-2</v>
      </c>
      <c r="AC150" s="13">
        <f t="shared" si="44"/>
        <v>0.33823999999999999</v>
      </c>
      <c r="AD150" s="13">
        <f t="shared" si="45"/>
        <v>4.7200000000000002E-3</v>
      </c>
      <c r="AE150" s="13">
        <f t="shared" si="46"/>
        <v>0.31624000000000002</v>
      </c>
      <c r="AF150" s="13">
        <f t="shared" si="47"/>
        <v>1.728E-2</v>
      </c>
      <c r="AG150" s="13">
        <f t="shared" si="48"/>
        <v>1E-4</v>
      </c>
      <c r="AI150" s="11"/>
      <c r="AJ150" s="11"/>
      <c r="AK150" s="11"/>
      <c r="AL150" s="11"/>
      <c r="AM150" s="11"/>
      <c r="AN150" s="11"/>
      <c r="AO150" s="11"/>
      <c r="AP150" s="11"/>
      <c r="AQ150" s="11">
        <f t="shared" si="52"/>
        <v>141</v>
      </c>
      <c r="AR150" s="11">
        <f t="shared" si="52"/>
        <v>137</v>
      </c>
      <c r="AT150" s="107"/>
      <c r="BA150" s="11"/>
      <c r="BB150" s="11"/>
      <c r="BC150" s="11"/>
      <c r="BD150" s="11"/>
      <c r="BE150" s="11"/>
      <c r="BH150" s="11"/>
      <c r="BI150" s="11"/>
      <c r="BJ150" s="11"/>
      <c r="BK150" s="11"/>
      <c r="BL150" s="11"/>
      <c r="BM150" s="11"/>
      <c r="BN150" s="11"/>
    </row>
    <row r="151" spans="1:66" s="1" customFormat="1" x14ac:dyDescent="0.3">
      <c r="A151" s="11"/>
      <c r="B151" s="1">
        <f t="shared" si="42"/>
        <v>16916</v>
      </c>
      <c r="C151" s="1">
        <v>138</v>
      </c>
      <c r="D151" s="1">
        <v>33081</v>
      </c>
      <c r="E151" s="1">
        <v>223</v>
      </c>
      <c r="F151" s="1">
        <v>0</v>
      </c>
      <c r="G151" s="1">
        <v>15828</v>
      </c>
      <c r="H151" s="1">
        <v>0</v>
      </c>
      <c r="I151" s="1">
        <v>865</v>
      </c>
      <c r="J151" s="1">
        <v>53.2</v>
      </c>
      <c r="K151" s="1">
        <v>1.57</v>
      </c>
      <c r="L151" s="1">
        <v>25.8</v>
      </c>
      <c r="M151" s="1">
        <v>1.01</v>
      </c>
      <c r="N151" s="1">
        <v>8316</v>
      </c>
      <c r="O151" s="1">
        <v>8591</v>
      </c>
      <c r="P151" s="1">
        <v>2258</v>
      </c>
      <c r="Q151" s="1">
        <v>6265</v>
      </c>
      <c r="R151" s="1">
        <v>68</v>
      </c>
      <c r="S151" s="1">
        <v>195</v>
      </c>
      <c r="T151" s="1">
        <v>18</v>
      </c>
      <c r="U151" s="1">
        <v>0</v>
      </c>
      <c r="V151" s="1">
        <f t="shared" si="49"/>
        <v>-13</v>
      </c>
      <c r="W151" s="1">
        <f t="shared" si="50"/>
        <v>16</v>
      </c>
      <c r="X151" s="1">
        <f t="shared" si="50"/>
        <v>0</v>
      </c>
      <c r="Y151" s="1">
        <f t="shared" si="50"/>
        <v>1</v>
      </c>
      <c r="Z151" s="1">
        <f t="shared" si="51"/>
        <v>4</v>
      </c>
      <c r="AA151" s="3"/>
      <c r="AB151" s="13">
        <f t="shared" si="43"/>
        <v>5.1135020099314261E-2</v>
      </c>
      <c r="AC151" s="13">
        <f t="shared" si="44"/>
        <v>0.33832000000000001</v>
      </c>
      <c r="AD151" s="13">
        <f t="shared" si="45"/>
        <v>4.4600000000000004E-3</v>
      </c>
      <c r="AE151" s="13">
        <f t="shared" si="46"/>
        <v>0.31656000000000001</v>
      </c>
      <c r="AF151" s="13">
        <f t="shared" si="47"/>
        <v>1.7299999999999999E-2</v>
      </c>
      <c r="AG151" s="13">
        <f t="shared" si="48"/>
        <v>8.0000000000000007E-5</v>
      </c>
      <c r="AI151" s="11"/>
      <c r="AJ151" s="11"/>
      <c r="AK151" s="11"/>
      <c r="AL151" s="11"/>
      <c r="AM151" s="11"/>
      <c r="AN151" s="11"/>
      <c r="AO151" s="11"/>
      <c r="AP151" s="11"/>
      <c r="AQ151" s="11">
        <f t="shared" si="52"/>
        <v>142</v>
      </c>
      <c r="AR151" s="11">
        <f t="shared" si="52"/>
        <v>138</v>
      </c>
      <c r="AT151" s="107"/>
      <c r="BA151" s="11"/>
      <c r="BB151" s="11"/>
      <c r="BC151" s="11"/>
      <c r="BD151" s="11"/>
      <c r="BE151" s="11"/>
      <c r="BH151" s="11"/>
      <c r="BI151" s="11"/>
      <c r="BJ151" s="11"/>
      <c r="BK151" s="11"/>
      <c r="BL151" s="11"/>
      <c r="BM151" s="11"/>
      <c r="BN151" s="11"/>
    </row>
    <row r="152" spans="1:66" s="1" customFormat="1" x14ac:dyDescent="0.3">
      <c r="A152" s="11"/>
      <c r="B152" s="1">
        <f t="shared" si="42"/>
        <v>16921</v>
      </c>
      <c r="C152" s="1">
        <v>139</v>
      </c>
      <c r="D152" s="1">
        <v>33077</v>
      </c>
      <c r="E152" s="1">
        <v>213</v>
      </c>
      <c r="F152" s="1">
        <v>0</v>
      </c>
      <c r="G152" s="1">
        <v>15842</v>
      </c>
      <c r="H152" s="1">
        <v>0</v>
      </c>
      <c r="I152" s="1">
        <v>866</v>
      </c>
      <c r="J152" s="1">
        <v>53.23</v>
      </c>
      <c r="K152" s="1">
        <v>1.57</v>
      </c>
      <c r="L152" s="1">
        <v>25.8</v>
      </c>
      <c r="M152" s="1">
        <v>1.01</v>
      </c>
      <c r="N152" s="1">
        <v>8318</v>
      </c>
      <c r="O152" s="1">
        <v>8593</v>
      </c>
      <c r="P152" s="1">
        <v>2257</v>
      </c>
      <c r="Q152" s="1">
        <v>6267</v>
      </c>
      <c r="R152" s="1">
        <v>68</v>
      </c>
      <c r="S152" s="1">
        <v>186</v>
      </c>
      <c r="T152" s="1">
        <v>17</v>
      </c>
      <c r="U152" s="1">
        <v>0</v>
      </c>
      <c r="V152" s="1">
        <f t="shared" si="49"/>
        <v>-10</v>
      </c>
      <c r="W152" s="1">
        <f t="shared" si="50"/>
        <v>14</v>
      </c>
      <c r="X152" s="1">
        <f t="shared" si="50"/>
        <v>0</v>
      </c>
      <c r="Y152" s="1">
        <f t="shared" si="50"/>
        <v>1</v>
      </c>
      <c r="Z152" s="1">
        <f t="shared" si="51"/>
        <v>5</v>
      </c>
      <c r="AA152" s="3"/>
      <c r="AB152" s="13">
        <f t="shared" si="43"/>
        <v>5.117900833284085E-2</v>
      </c>
      <c r="AC152" s="13">
        <f t="shared" si="44"/>
        <v>0.33842</v>
      </c>
      <c r="AD152" s="13">
        <f t="shared" si="45"/>
        <v>4.2599999999999999E-3</v>
      </c>
      <c r="AE152" s="13">
        <f t="shared" si="46"/>
        <v>0.31684000000000001</v>
      </c>
      <c r="AF152" s="13">
        <f t="shared" si="47"/>
        <v>1.7319999999999999E-2</v>
      </c>
      <c r="AG152" s="13">
        <f t="shared" si="48"/>
        <v>1E-4</v>
      </c>
      <c r="AI152" s="11"/>
      <c r="AJ152" s="11"/>
      <c r="AK152" s="11"/>
      <c r="AL152" s="11"/>
      <c r="AM152" s="11"/>
      <c r="AN152" s="11"/>
      <c r="AO152" s="11"/>
      <c r="AP152" s="11"/>
      <c r="AQ152" s="11">
        <f t="shared" si="52"/>
        <v>143</v>
      </c>
      <c r="AR152" s="11">
        <f t="shared" si="52"/>
        <v>139</v>
      </c>
      <c r="AT152" s="107"/>
      <c r="BA152" s="11"/>
      <c r="BB152" s="11"/>
      <c r="BC152" s="11"/>
      <c r="BD152" s="11"/>
      <c r="BE152" s="11"/>
      <c r="BH152" s="11"/>
      <c r="BI152" s="11"/>
      <c r="BJ152" s="11"/>
      <c r="BK152" s="11"/>
      <c r="BL152" s="11"/>
      <c r="BM152" s="11"/>
      <c r="BN152" s="11"/>
    </row>
    <row r="153" spans="1:66" s="1" customFormat="1" x14ac:dyDescent="0.3">
      <c r="A153" s="11"/>
      <c r="B153" s="1">
        <f t="shared" si="42"/>
        <v>16924</v>
      </c>
      <c r="C153" s="1">
        <v>140</v>
      </c>
      <c r="D153" s="1">
        <v>33074</v>
      </c>
      <c r="E153" s="1">
        <v>200</v>
      </c>
      <c r="F153" s="1">
        <v>0</v>
      </c>
      <c r="G153" s="1">
        <v>15856</v>
      </c>
      <c r="H153" s="1">
        <v>0</v>
      </c>
      <c r="I153" s="1">
        <v>868</v>
      </c>
      <c r="J153" s="1">
        <v>53.25</v>
      </c>
      <c r="K153" s="1">
        <v>1.57</v>
      </c>
      <c r="L153" s="1">
        <v>25.8</v>
      </c>
      <c r="M153" s="1">
        <v>1.01</v>
      </c>
      <c r="N153" s="1">
        <v>8321</v>
      </c>
      <c r="O153" s="1">
        <v>8594</v>
      </c>
      <c r="P153" s="1">
        <v>2256</v>
      </c>
      <c r="Q153" s="1">
        <v>6269</v>
      </c>
      <c r="R153" s="1">
        <v>68</v>
      </c>
      <c r="S153" s="1">
        <v>174</v>
      </c>
      <c r="T153" s="1">
        <v>15</v>
      </c>
      <c r="U153" s="1">
        <v>0</v>
      </c>
      <c r="V153" s="1">
        <f t="shared" si="49"/>
        <v>-13</v>
      </c>
      <c r="W153" s="1">
        <f t="shared" si="50"/>
        <v>14</v>
      </c>
      <c r="X153" s="1">
        <f t="shared" si="50"/>
        <v>0</v>
      </c>
      <c r="Y153" s="1">
        <f t="shared" si="50"/>
        <v>2</v>
      </c>
      <c r="Z153" s="1">
        <f t="shared" si="51"/>
        <v>3</v>
      </c>
      <c r="AA153" s="3"/>
      <c r="AB153" s="13">
        <f t="shared" si="43"/>
        <v>5.1288111557551405E-2</v>
      </c>
      <c r="AC153" s="13">
        <f t="shared" si="44"/>
        <v>0.33848</v>
      </c>
      <c r="AD153" s="13">
        <f t="shared" si="45"/>
        <v>4.0000000000000001E-3</v>
      </c>
      <c r="AE153" s="13">
        <f t="shared" si="46"/>
        <v>0.31712000000000001</v>
      </c>
      <c r="AF153" s="13">
        <f t="shared" si="47"/>
        <v>1.736E-2</v>
      </c>
      <c r="AG153" s="13">
        <f t="shared" si="48"/>
        <v>6.0000000000000002E-5</v>
      </c>
      <c r="AI153" s="11"/>
      <c r="AJ153" s="11"/>
      <c r="AK153" s="11"/>
      <c r="AL153" s="11"/>
      <c r="AM153" s="11"/>
      <c r="AN153" s="11"/>
      <c r="AO153" s="11"/>
      <c r="AP153" s="11"/>
      <c r="AQ153" s="11">
        <f t="shared" si="52"/>
        <v>144</v>
      </c>
      <c r="AR153" s="11">
        <f t="shared" si="52"/>
        <v>140</v>
      </c>
      <c r="AT153" s="107"/>
      <c r="BA153" s="11"/>
      <c r="BB153" s="11"/>
      <c r="BC153" s="11"/>
      <c r="BD153" s="11"/>
      <c r="BE153" s="11"/>
      <c r="BH153" s="11"/>
      <c r="BI153" s="11"/>
      <c r="BJ153" s="11"/>
      <c r="BK153" s="11"/>
      <c r="BL153" s="11"/>
      <c r="BM153" s="11"/>
      <c r="BN153" s="11"/>
    </row>
    <row r="154" spans="1:66" s="1" customFormat="1" x14ac:dyDescent="0.3">
      <c r="A154" s="11"/>
      <c r="B154" s="1">
        <f t="shared" si="42"/>
        <v>16928</v>
      </c>
      <c r="C154" s="1">
        <v>141</v>
      </c>
      <c r="D154" s="1">
        <v>33071</v>
      </c>
      <c r="E154" s="1">
        <v>190</v>
      </c>
      <c r="F154" s="1">
        <v>0</v>
      </c>
      <c r="G154" s="1">
        <v>15869</v>
      </c>
      <c r="H154" s="1">
        <v>0</v>
      </c>
      <c r="I154" s="1">
        <v>869</v>
      </c>
      <c r="J154" s="1">
        <v>53.28</v>
      </c>
      <c r="K154" s="1">
        <v>1.57</v>
      </c>
      <c r="L154" s="1">
        <v>25.8</v>
      </c>
      <c r="M154" s="1">
        <v>1.01</v>
      </c>
      <c r="N154" s="1">
        <v>8323</v>
      </c>
      <c r="O154" s="1">
        <v>8595</v>
      </c>
      <c r="P154" s="1">
        <v>2255</v>
      </c>
      <c r="Q154" s="1">
        <v>6271</v>
      </c>
      <c r="R154" s="1">
        <v>68</v>
      </c>
      <c r="S154" s="1">
        <v>165</v>
      </c>
      <c r="T154" s="1">
        <v>14</v>
      </c>
      <c r="U154" s="1">
        <v>0</v>
      </c>
      <c r="V154" s="1">
        <f t="shared" si="49"/>
        <v>-10</v>
      </c>
      <c r="W154" s="1">
        <f t="shared" si="50"/>
        <v>13</v>
      </c>
      <c r="X154" s="1">
        <f t="shared" si="50"/>
        <v>0</v>
      </c>
      <c r="Y154" s="1">
        <f t="shared" si="50"/>
        <v>1</v>
      </c>
      <c r="Z154" s="1">
        <f t="shared" si="51"/>
        <v>4</v>
      </c>
      <c r="AA154" s="3"/>
      <c r="AB154" s="13">
        <f t="shared" si="43"/>
        <v>5.1335066162570886E-2</v>
      </c>
      <c r="AC154" s="13">
        <f t="shared" si="44"/>
        <v>0.33856000000000003</v>
      </c>
      <c r="AD154" s="13">
        <f t="shared" si="45"/>
        <v>3.8E-3</v>
      </c>
      <c r="AE154" s="13">
        <f t="shared" si="46"/>
        <v>0.31738</v>
      </c>
      <c r="AF154" s="13">
        <f t="shared" si="47"/>
        <v>1.738E-2</v>
      </c>
      <c r="AG154" s="13">
        <f t="shared" si="48"/>
        <v>8.0000000000000007E-5</v>
      </c>
      <c r="AI154" s="11"/>
      <c r="AJ154" s="11"/>
      <c r="AK154" s="11"/>
      <c r="AL154" s="11"/>
      <c r="AM154" s="11"/>
      <c r="AN154" s="11"/>
      <c r="AO154" s="11"/>
      <c r="AP154" s="11"/>
      <c r="AQ154" s="11">
        <f t="shared" si="52"/>
        <v>145</v>
      </c>
      <c r="AR154" s="11">
        <f t="shared" si="52"/>
        <v>141</v>
      </c>
      <c r="AT154" s="107"/>
      <c r="BA154" s="11"/>
      <c r="BB154" s="11"/>
      <c r="BC154" s="11"/>
      <c r="BD154" s="11"/>
      <c r="BE154" s="11"/>
      <c r="BH154" s="11"/>
      <c r="BI154" s="11"/>
      <c r="BJ154" s="11"/>
      <c r="BK154" s="11"/>
      <c r="BL154" s="11"/>
      <c r="BM154" s="11"/>
      <c r="BN154" s="11"/>
    </row>
    <row r="155" spans="1:66" s="1" customFormat="1" x14ac:dyDescent="0.3">
      <c r="A155" s="11"/>
      <c r="B155" s="1">
        <f t="shared" si="42"/>
        <v>16931</v>
      </c>
      <c r="C155" s="1">
        <v>142</v>
      </c>
      <c r="D155" s="1">
        <v>33067</v>
      </c>
      <c r="E155" s="1">
        <v>180</v>
      </c>
      <c r="F155" s="1">
        <v>0</v>
      </c>
      <c r="G155" s="1">
        <v>15881</v>
      </c>
      <c r="H155" s="1">
        <v>0</v>
      </c>
      <c r="I155" s="1">
        <v>870</v>
      </c>
      <c r="J155" s="1">
        <v>53.3</v>
      </c>
      <c r="K155" s="1">
        <v>1.57</v>
      </c>
      <c r="L155" s="1">
        <v>25.8</v>
      </c>
      <c r="M155" s="1">
        <v>1.01</v>
      </c>
      <c r="N155" s="1">
        <v>8325</v>
      </c>
      <c r="O155" s="1">
        <v>8597</v>
      </c>
      <c r="P155" s="1">
        <v>2253</v>
      </c>
      <c r="Q155" s="1">
        <v>6274</v>
      </c>
      <c r="R155" s="1">
        <v>68</v>
      </c>
      <c r="S155" s="1">
        <v>157</v>
      </c>
      <c r="T155" s="1">
        <v>14</v>
      </c>
      <c r="U155" s="1">
        <v>0</v>
      </c>
      <c r="V155" s="1">
        <f t="shared" si="49"/>
        <v>-10</v>
      </c>
      <c r="W155" s="1">
        <f t="shared" si="50"/>
        <v>12</v>
      </c>
      <c r="X155" s="1">
        <f t="shared" si="50"/>
        <v>0</v>
      </c>
      <c r="Y155" s="1">
        <f t="shared" si="50"/>
        <v>1</v>
      </c>
      <c r="Z155" s="1">
        <f t="shared" si="51"/>
        <v>3</v>
      </c>
      <c r="AA155" s="3"/>
      <c r="AB155" s="13">
        <f t="shared" si="43"/>
        <v>5.138503337074006E-2</v>
      </c>
      <c r="AC155" s="13">
        <f t="shared" si="44"/>
        <v>0.33861999999999998</v>
      </c>
      <c r="AD155" s="13">
        <f t="shared" si="45"/>
        <v>3.5999999999999999E-3</v>
      </c>
      <c r="AE155" s="13">
        <f t="shared" si="46"/>
        <v>0.31762000000000001</v>
      </c>
      <c r="AF155" s="13">
        <f t="shared" si="47"/>
        <v>1.7399999999999999E-2</v>
      </c>
      <c r="AG155" s="13">
        <f t="shared" si="48"/>
        <v>6.0000000000000002E-5</v>
      </c>
      <c r="AI155" s="11"/>
      <c r="AJ155" s="11"/>
      <c r="AK155" s="11"/>
      <c r="AL155" s="11"/>
      <c r="AM155" s="11"/>
      <c r="AN155" s="11"/>
      <c r="AO155" s="11"/>
      <c r="AP155" s="11"/>
      <c r="AQ155" s="11">
        <f t="shared" si="52"/>
        <v>146</v>
      </c>
      <c r="AR155" s="11">
        <f t="shared" si="52"/>
        <v>142</v>
      </c>
      <c r="AT155" s="107"/>
      <c r="BA155" s="11"/>
      <c r="BB155" s="11"/>
      <c r="BC155" s="11"/>
      <c r="BD155" s="11"/>
      <c r="BE155" s="11"/>
      <c r="BH155" s="11"/>
      <c r="BI155" s="11"/>
      <c r="BJ155" s="11"/>
      <c r="BK155" s="11"/>
      <c r="BL155" s="11"/>
      <c r="BM155" s="11"/>
      <c r="BN155" s="11"/>
    </row>
    <row r="156" spans="1:66" s="1" customFormat="1" x14ac:dyDescent="0.3">
      <c r="A156" s="11"/>
      <c r="B156" s="1">
        <f t="shared" si="42"/>
        <v>16934</v>
      </c>
      <c r="C156" s="1">
        <v>143</v>
      </c>
      <c r="D156" s="1">
        <v>33064</v>
      </c>
      <c r="E156" s="1">
        <v>171</v>
      </c>
      <c r="F156" s="1">
        <v>0</v>
      </c>
      <c r="G156" s="1">
        <v>15893</v>
      </c>
      <c r="H156" s="1">
        <v>0</v>
      </c>
      <c r="I156" s="1">
        <v>870</v>
      </c>
      <c r="J156" s="1">
        <v>53.32</v>
      </c>
      <c r="K156" s="1">
        <v>1.57</v>
      </c>
      <c r="L156" s="1">
        <v>25.8</v>
      </c>
      <c r="M156" s="1">
        <v>1.01</v>
      </c>
      <c r="N156" s="1">
        <v>8327</v>
      </c>
      <c r="O156" s="1">
        <v>8598</v>
      </c>
      <c r="P156" s="1">
        <v>2252</v>
      </c>
      <c r="Q156" s="1">
        <v>6276</v>
      </c>
      <c r="R156" s="1">
        <v>68</v>
      </c>
      <c r="S156" s="1">
        <v>148</v>
      </c>
      <c r="T156" s="1">
        <v>13</v>
      </c>
      <c r="U156" s="1">
        <v>0</v>
      </c>
      <c r="V156" s="1">
        <f t="shared" si="49"/>
        <v>-9</v>
      </c>
      <c r="W156" s="1">
        <f t="shared" si="50"/>
        <v>12</v>
      </c>
      <c r="X156" s="1">
        <f t="shared" si="50"/>
        <v>0</v>
      </c>
      <c r="Y156" s="1">
        <f t="shared" si="50"/>
        <v>0</v>
      </c>
      <c r="Z156" s="1">
        <f t="shared" si="51"/>
        <v>3</v>
      </c>
      <c r="AA156" s="3"/>
      <c r="AB156" s="13">
        <f t="shared" si="43"/>
        <v>5.1375930081492854E-2</v>
      </c>
      <c r="AC156" s="13">
        <f t="shared" si="44"/>
        <v>0.33867999999999998</v>
      </c>
      <c r="AD156" s="13">
        <f t="shared" si="45"/>
        <v>3.4199999999999999E-3</v>
      </c>
      <c r="AE156" s="13">
        <f t="shared" si="46"/>
        <v>0.31785999999999998</v>
      </c>
      <c r="AF156" s="13">
        <f t="shared" si="47"/>
        <v>1.7399999999999999E-2</v>
      </c>
      <c r="AG156" s="13">
        <f t="shared" si="48"/>
        <v>6.0000000000000002E-5</v>
      </c>
      <c r="AI156" s="11"/>
      <c r="AJ156" s="11"/>
      <c r="AK156" s="11"/>
      <c r="AL156" s="11"/>
      <c r="AM156" s="11"/>
      <c r="AN156" s="11"/>
      <c r="AO156" s="11"/>
      <c r="AP156" s="11"/>
      <c r="AQ156" s="11">
        <f t="shared" si="52"/>
        <v>147</v>
      </c>
      <c r="AR156" s="11">
        <f t="shared" si="52"/>
        <v>143</v>
      </c>
      <c r="AT156" s="107"/>
      <c r="BA156" s="11"/>
      <c r="BB156" s="11"/>
      <c r="BC156" s="11"/>
      <c r="BD156" s="11"/>
      <c r="BE156" s="11"/>
      <c r="BH156" s="11"/>
      <c r="BI156" s="11"/>
      <c r="BJ156" s="11"/>
      <c r="BK156" s="11"/>
      <c r="BL156" s="11"/>
      <c r="BM156" s="11"/>
      <c r="BN156" s="11"/>
    </row>
    <row r="157" spans="1:66" s="1" customFormat="1" x14ac:dyDescent="0.3">
      <c r="A157" s="11"/>
      <c r="B157" s="1">
        <f t="shared" si="42"/>
        <v>16937</v>
      </c>
      <c r="C157" s="1">
        <v>144</v>
      </c>
      <c r="D157" s="1">
        <v>33061</v>
      </c>
      <c r="E157" s="1">
        <v>162</v>
      </c>
      <c r="F157" s="1">
        <v>0</v>
      </c>
      <c r="G157" s="1">
        <v>15904</v>
      </c>
      <c r="H157" s="1">
        <v>0</v>
      </c>
      <c r="I157" s="1">
        <v>871</v>
      </c>
      <c r="J157" s="1">
        <v>53.35</v>
      </c>
      <c r="K157" s="1">
        <v>1.57</v>
      </c>
      <c r="L157" s="1">
        <v>25.8</v>
      </c>
      <c r="M157" s="1">
        <v>1</v>
      </c>
      <c r="N157" s="1">
        <v>8328</v>
      </c>
      <c r="O157" s="1">
        <v>8600</v>
      </c>
      <c r="P157" s="1">
        <v>2251</v>
      </c>
      <c r="Q157" s="1">
        <v>6279</v>
      </c>
      <c r="R157" s="1">
        <v>68</v>
      </c>
      <c r="S157" s="1">
        <v>141</v>
      </c>
      <c r="T157" s="1">
        <v>12</v>
      </c>
      <c r="U157" s="1">
        <v>0</v>
      </c>
      <c r="V157" s="1">
        <f t="shared" si="49"/>
        <v>-9</v>
      </c>
      <c r="W157" s="1">
        <f t="shared" si="50"/>
        <v>11</v>
      </c>
      <c r="X157" s="1">
        <f t="shared" si="50"/>
        <v>0</v>
      </c>
      <c r="Y157" s="1">
        <f t="shared" si="50"/>
        <v>1</v>
      </c>
      <c r="Z157" s="1">
        <f t="shared" si="51"/>
        <v>3</v>
      </c>
      <c r="AA157" s="3"/>
      <c r="AB157" s="13">
        <f t="shared" si="43"/>
        <v>5.1425872350475292E-2</v>
      </c>
      <c r="AC157" s="13">
        <f t="shared" si="44"/>
        <v>0.33873999999999999</v>
      </c>
      <c r="AD157" s="13">
        <f t="shared" si="45"/>
        <v>3.2399999999999998E-3</v>
      </c>
      <c r="AE157" s="13">
        <f t="shared" si="46"/>
        <v>0.31807999999999997</v>
      </c>
      <c r="AF157" s="13">
        <f t="shared" si="47"/>
        <v>1.7420000000000001E-2</v>
      </c>
      <c r="AG157" s="13">
        <f t="shared" si="48"/>
        <v>6.0000000000000002E-5</v>
      </c>
      <c r="AI157" s="11"/>
      <c r="AJ157" s="11"/>
      <c r="AK157" s="11"/>
      <c r="AL157" s="11"/>
      <c r="AM157" s="11"/>
      <c r="AN157" s="11"/>
      <c r="AO157" s="11"/>
      <c r="AP157" s="11"/>
      <c r="AQ157" s="11">
        <f t="shared" si="52"/>
        <v>148</v>
      </c>
      <c r="AR157" s="11">
        <f t="shared" si="52"/>
        <v>144</v>
      </c>
      <c r="AT157" s="107"/>
      <c r="BA157" s="11"/>
      <c r="BB157" s="11"/>
      <c r="BC157" s="11"/>
      <c r="BD157" s="11"/>
      <c r="BE157" s="11"/>
      <c r="BH157" s="11"/>
      <c r="BI157" s="11"/>
      <c r="BJ157" s="11"/>
      <c r="BK157" s="11"/>
      <c r="BL157" s="11"/>
      <c r="BM157" s="11"/>
      <c r="BN157" s="11"/>
    </row>
    <row r="158" spans="1:66" s="1" customFormat="1" x14ac:dyDescent="0.3">
      <c r="A158" s="11"/>
      <c r="B158" s="1">
        <f t="shared" si="42"/>
        <v>16941</v>
      </c>
      <c r="C158" s="1">
        <v>145</v>
      </c>
      <c r="D158" s="1">
        <v>33057</v>
      </c>
      <c r="E158" s="1">
        <v>155</v>
      </c>
      <c r="F158" s="1">
        <v>0</v>
      </c>
      <c r="G158" s="1">
        <v>15914</v>
      </c>
      <c r="H158" s="1">
        <v>0</v>
      </c>
      <c r="I158" s="1">
        <v>872</v>
      </c>
      <c r="J158" s="1">
        <v>53.37</v>
      </c>
      <c r="K158" s="1">
        <v>1.57</v>
      </c>
      <c r="L158" s="1">
        <v>25.8</v>
      </c>
      <c r="M158" s="1">
        <v>1</v>
      </c>
      <c r="N158" s="1">
        <v>8330</v>
      </c>
      <c r="O158" s="1">
        <v>8601</v>
      </c>
      <c r="P158" s="1">
        <v>2251</v>
      </c>
      <c r="Q158" s="1">
        <v>6281</v>
      </c>
      <c r="R158" s="1">
        <v>68</v>
      </c>
      <c r="S158" s="1">
        <v>135</v>
      </c>
      <c r="T158" s="1">
        <v>12</v>
      </c>
      <c r="U158" s="1">
        <v>0</v>
      </c>
      <c r="V158" s="1">
        <f t="shared" si="49"/>
        <v>-7</v>
      </c>
      <c r="W158" s="1">
        <f t="shared" si="50"/>
        <v>10</v>
      </c>
      <c r="X158" s="1">
        <f t="shared" si="50"/>
        <v>0</v>
      </c>
      <c r="Y158" s="1">
        <f t="shared" si="50"/>
        <v>1</v>
      </c>
      <c r="Z158" s="1">
        <f t="shared" si="51"/>
        <v>4</v>
      </c>
      <c r="AA158" s="3"/>
      <c r="AB158" s="13">
        <f t="shared" si="43"/>
        <v>5.1472758396788852E-2</v>
      </c>
      <c r="AC158" s="13">
        <f t="shared" si="44"/>
        <v>0.33882000000000001</v>
      </c>
      <c r="AD158" s="13">
        <f t="shared" si="45"/>
        <v>3.0999999999999999E-3</v>
      </c>
      <c r="AE158" s="13">
        <f t="shared" si="46"/>
        <v>0.31828000000000001</v>
      </c>
      <c r="AF158" s="13">
        <f t="shared" si="47"/>
        <v>1.7440000000000001E-2</v>
      </c>
      <c r="AG158" s="13">
        <f t="shared" si="48"/>
        <v>8.0000000000000007E-5</v>
      </c>
      <c r="AI158" s="11"/>
      <c r="AJ158" s="11"/>
      <c r="AK158" s="11"/>
      <c r="AL158" s="11"/>
      <c r="AM158" s="11"/>
      <c r="AN158" s="11"/>
      <c r="AO158" s="11"/>
      <c r="AP158" s="11"/>
      <c r="AQ158" s="11">
        <f t="shared" si="52"/>
        <v>149</v>
      </c>
      <c r="AR158" s="11">
        <f t="shared" si="52"/>
        <v>145</v>
      </c>
      <c r="AT158" s="107"/>
      <c r="BA158" s="11"/>
      <c r="BB158" s="11"/>
      <c r="BC158" s="11"/>
      <c r="BD158" s="11"/>
      <c r="BE158" s="11"/>
      <c r="BH158" s="11"/>
      <c r="BI158" s="11"/>
      <c r="BJ158" s="11"/>
      <c r="BK158" s="11"/>
      <c r="BL158" s="11"/>
      <c r="BM158" s="11"/>
      <c r="BN158" s="11"/>
    </row>
    <row r="159" spans="1:66" s="1" customFormat="1" x14ac:dyDescent="0.3">
      <c r="A159" s="11"/>
      <c r="B159" s="1">
        <f t="shared" si="42"/>
        <v>16943</v>
      </c>
      <c r="C159" s="1">
        <v>146</v>
      </c>
      <c r="D159" s="1">
        <v>33054</v>
      </c>
      <c r="E159" s="1">
        <v>147</v>
      </c>
      <c r="F159" s="1">
        <v>0</v>
      </c>
      <c r="G159" s="1">
        <v>15924</v>
      </c>
      <c r="H159" s="1">
        <v>0</v>
      </c>
      <c r="I159" s="1">
        <v>872</v>
      </c>
      <c r="J159" s="1">
        <v>53.39</v>
      </c>
      <c r="K159" s="1">
        <v>1.57</v>
      </c>
      <c r="L159" s="1">
        <v>25.8</v>
      </c>
      <c r="M159" s="1">
        <v>1</v>
      </c>
      <c r="N159" s="1">
        <v>8332</v>
      </c>
      <c r="O159" s="1">
        <v>8602</v>
      </c>
      <c r="P159" s="1">
        <v>2250</v>
      </c>
      <c r="Q159" s="1">
        <v>6283</v>
      </c>
      <c r="R159" s="1">
        <v>68</v>
      </c>
      <c r="S159" s="1">
        <v>128</v>
      </c>
      <c r="T159" s="1">
        <v>11</v>
      </c>
      <c r="U159" s="1">
        <v>0</v>
      </c>
      <c r="V159" s="1">
        <f t="shared" si="49"/>
        <v>-8</v>
      </c>
      <c r="W159" s="1">
        <f t="shared" si="50"/>
        <v>10</v>
      </c>
      <c r="X159" s="1">
        <f t="shared" si="50"/>
        <v>0</v>
      </c>
      <c r="Y159" s="1">
        <f t="shared" si="50"/>
        <v>0</v>
      </c>
      <c r="Z159" s="1">
        <f t="shared" si="51"/>
        <v>2</v>
      </c>
      <c r="AA159" s="3"/>
      <c r="AB159" s="13">
        <f t="shared" si="43"/>
        <v>5.1466682405713275E-2</v>
      </c>
      <c r="AC159" s="13">
        <f t="shared" si="44"/>
        <v>0.33885999999999999</v>
      </c>
      <c r="AD159" s="13">
        <f t="shared" si="45"/>
        <v>2.9399999999999999E-3</v>
      </c>
      <c r="AE159" s="13">
        <f t="shared" si="46"/>
        <v>0.31847999999999999</v>
      </c>
      <c r="AF159" s="13">
        <f t="shared" si="47"/>
        <v>1.7440000000000001E-2</v>
      </c>
      <c r="AG159" s="13">
        <f t="shared" si="48"/>
        <v>4.0000000000000003E-5</v>
      </c>
      <c r="AI159" s="11"/>
      <c r="AJ159" s="11"/>
      <c r="AK159" s="11"/>
      <c r="AL159" s="11"/>
      <c r="AM159" s="11"/>
      <c r="AN159" s="11"/>
      <c r="AO159" s="11"/>
      <c r="AP159" s="11"/>
      <c r="AQ159" s="11">
        <f t="shared" si="52"/>
        <v>150</v>
      </c>
      <c r="AR159" s="11">
        <f t="shared" si="52"/>
        <v>146</v>
      </c>
      <c r="AT159" s="107"/>
      <c r="BA159" s="11"/>
      <c r="BB159" s="11"/>
      <c r="BC159" s="11"/>
      <c r="BD159" s="11"/>
      <c r="BE159" s="11"/>
      <c r="BH159" s="11"/>
      <c r="BI159" s="11"/>
      <c r="BJ159" s="11"/>
      <c r="BK159" s="11"/>
      <c r="BL159" s="11"/>
      <c r="BM159" s="11"/>
      <c r="BN159" s="11"/>
    </row>
    <row r="160" spans="1:66" s="1" customFormat="1" x14ac:dyDescent="0.3">
      <c r="A160" s="11"/>
      <c r="B160" s="1">
        <f t="shared" si="42"/>
        <v>16947</v>
      </c>
      <c r="C160" s="1">
        <v>147</v>
      </c>
      <c r="D160" s="1">
        <v>33052</v>
      </c>
      <c r="E160" s="1">
        <v>139</v>
      </c>
      <c r="F160" s="1">
        <v>0</v>
      </c>
      <c r="G160" s="1">
        <v>15935</v>
      </c>
      <c r="H160" s="1">
        <v>0</v>
      </c>
      <c r="I160" s="1">
        <v>873</v>
      </c>
      <c r="J160" s="1">
        <v>53.42</v>
      </c>
      <c r="K160" s="1">
        <v>1.57</v>
      </c>
      <c r="L160" s="1">
        <v>25.8</v>
      </c>
      <c r="M160" s="1">
        <v>1</v>
      </c>
      <c r="N160" s="1">
        <v>8333</v>
      </c>
      <c r="O160" s="1">
        <v>8603</v>
      </c>
      <c r="P160" s="1">
        <v>2249</v>
      </c>
      <c r="Q160" s="1">
        <v>6285</v>
      </c>
      <c r="R160" s="1">
        <v>68</v>
      </c>
      <c r="S160" s="1">
        <v>120</v>
      </c>
      <c r="T160" s="1">
        <v>11</v>
      </c>
      <c r="U160" s="1">
        <v>0</v>
      </c>
      <c r="V160" s="1">
        <f t="shared" si="49"/>
        <v>-8</v>
      </c>
      <c r="W160" s="1">
        <f t="shared" si="50"/>
        <v>11</v>
      </c>
      <c r="X160" s="1">
        <f t="shared" si="50"/>
        <v>0</v>
      </c>
      <c r="Y160" s="1">
        <f t="shared" si="50"/>
        <v>1</v>
      </c>
      <c r="Z160" s="1">
        <f t="shared" si="51"/>
        <v>4</v>
      </c>
      <c r="AA160" s="3"/>
      <c r="AB160" s="13">
        <f t="shared" si="43"/>
        <v>5.1513542219861923E-2</v>
      </c>
      <c r="AC160" s="13">
        <f t="shared" si="44"/>
        <v>0.33894000000000002</v>
      </c>
      <c r="AD160" s="13">
        <f t="shared" si="45"/>
        <v>2.7799999999999999E-3</v>
      </c>
      <c r="AE160" s="13">
        <f t="shared" si="46"/>
        <v>0.31869999999999998</v>
      </c>
      <c r="AF160" s="13">
        <f t="shared" si="47"/>
        <v>1.746E-2</v>
      </c>
      <c r="AG160" s="13">
        <f t="shared" si="48"/>
        <v>8.0000000000000007E-5</v>
      </c>
      <c r="AI160" s="11"/>
      <c r="AJ160" s="11"/>
      <c r="AK160" s="11"/>
      <c r="AL160" s="11"/>
      <c r="AM160" s="11"/>
      <c r="AN160" s="11"/>
      <c r="AO160" s="11"/>
      <c r="AP160" s="11"/>
      <c r="AQ160" s="11">
        <f t="shared" ref="AQ160:AR175" si="53">+AQ159+1</f>
        <v>151</v>
      </c>
      <c r="AR160" s="11">
        <f t="shared" si="53"/>
        <v>147</v>
      </c>
      <c r="AT160" s="107"/>
      <c r="BA160" s="11"/>
      <c r="BB160" s="11"/>
      <c r="BC160" s="11"/>
      <c r="BD160" s="11"/>
      <c r="BE160" s="11"/>
      <c r="BH160" s="11"/>
      <c r="BI160" s="11"/>
      <c r="BJ160" s="11"/>
      <c r="BK160" s="11"/>
      <c r="BL160" s="11"/>
      <c r="BM160" s="11"/>
      <c r="BN160" s="11"/>
    </row>
    <row r="161" spans="1:66" s="1" customFormat="1" x14ac:dyDescent="0.3">
      <c r="A161" s="11"/>
      <c r="B161" s="1">
        <f t="shared" si="42"/>
        <v>16950</v>
      </c>
      <c r="C161" s="1">
        <v>148</v>
      </c>
      <c r="D161" s="1">
        <v>33049</v>
      </c>
      <c r="E161" s="1">
        <v>132</v>
      </c>
      <c r="F161" s="1">
        <v>0</v>
      </c>
      <c r="G161" s="1">
        <v>15945</v>
      </c>
      <c r="H161" s="1">
        <v>0</v>
      </c>
      <c r="I161" s="1">
        <v>873</v>
      </c>
      <c r="J161" s="1">
        <v>53.44</v>
      </c>
      <c r="K161" s="1">
        <v>1.57</v>
      </c>
      <c r="L161" s="1">
        <v>25.8</v>
      </c>
      <c r="M161" s="1">
        <v>1</v>
      </c>
      <c r="N161" s="1">
        <v>8335</v>
      </c>
      <c r="O161" s="1">
        <v>8605</v>
      </c>
      <c r="P161" s="1">
        <v>2248</v>
      </c>
      <c r="Q161" s="1">
        <v>6288</v>
      </c>
      <c r="R161" s="1">
        <v>68</v>
      </c>
      <c r="S161" s="1">
        <v>113</v>
      </c>
      <c r="T161" s="1">
        <v>10</v>
      </c>
      <c r="U161" s="1">
        <v>0</v>
      </c>
      <c r="V161" s="1">
        <f t="shared" si="49"/>
        <v>-7</v>
      </c>
      <c r="W161" s="1">
        <f t="shared" si="50"/>
        <v>10</v>
      </c>
      <c r="X161" s="1">
        <f t="shared" si="50"/>
        <v>0</v>
      </c>
      <c r="Y161" s="1">
        <f t="shared" si="50"/>
        <v>0</v>
      </c>
      <c r="Z161" s="1">
        <f t="shared" si="51"/>
        <v>3</v>
      </c>
      <c r="AA161" s="3"/>
      <c r="AB161" s="13">
        <f t="shared" si="43"/>
        <v>5.1504424778761063E-2</v>
      </c>
      <c r="AC161" s="13">
        <f t="shared" si="44"/>
        <v>0.33900000000000002</v>
      </c>
      <c r="AD161" s="13">
        <f t="shared" si="45"/>
        <v>2.64E-3</v>
      </c>
      <c r="AE161" s="13">
        <f t="shared" si="46"/>
        <v>0.31890000000000002</v>
      </c>
      <c r="AF161" s="13">
        <f t="shared" si="47"/>
        <v>1.746E-2</v>
      </c>
      <c r="AG161" s="13">
        <f t="shared" si="48"/>
        <v>6.0000000000000002E-5</v>
      </c>
      <c r="AI161" s="11"/>
      <c r="AJ161" s="11"/>
      <c r="AK161" s="11"/>
      <c r="AL161" s="11"/>
      <c r="AM161" s="11"/>
      <c r="AN161" s="11"/>
      <c r="AO161" s="11"/>
      <c r="AP161" s="11"/>
      <c r="AQ161" s="11">
        <f t="shared" si="53"/>
        <v>152</v>
      </c>
      <c r="AR161" s="11">
        <f t="shared" si="53"/>
        <v>148</v>
      </c>
      <c r="AT161" s="107"/>
      <c r="BA161" s="11"/>
      <c r="BB161" s="11"/>
      <c r="BC161" s="11"/>
      <c r="BD161" s="11"/>
      <c r="BE161" s="11"/>
      <c r="BH161" s="11"/>
      <c r="BI161" s="11"/>
      <c r="BJ161" s="11"/>
      <c r="BK161" s="11"/>
      <c r="BL161" s="11"/>
      <c r="BM161" s="11"/>
      <c r="BN161" s="11"/>
    </row>
    <row r="162" spans="1:66" s="1" customFormat="1" x14ac:dyDescent="0.3">
      <c r="A162" s="11"/>
      <c r="B162" s="1">
        <f t="shared" si="42"/>
        <v>16952</v>
      </c>
      <c r="C162" s="1">
        <v>149</v>
      </c>
      <c r="D162" s="1">
        <v>33047</v>
      </c>
      <c r="E162" s="1">
        <v>125</v>
      </c>
      <c r="F162" s="1">
        <v>0</v>
      </c>
      <c r="G162" s="1">
        <v>15953</v>
      </c>
      <c r="H162" s="1">
        <v>0</v>
      </c>
      <c r="I162" s="1">
        <v>874</v>
      </c>
      <c r="J162" s="1">
        <v>53.46</v>
      </c>
      <c r="K162" s="1">
        <v>1.57</v>
      </c>
      <c r="L162" s="1">
        <v>25.8</v>
      </c>
      <c r="M162" s="1">
        <v>1</v>
      </c>
      <c r="N162" s="1">
        <v>8337</v>
      </c>
      <c r="O162" s="1">
        <v>8605</v>
      </c>
      <c r="P162" s="1">
        <v>2246</v>
      </c>
      <c r="Q162" s="1">
        <v>6290</v>
      </c>
      <c r="R162" s="1">
        <v>68</v>
      </c>
      <c r="S162" s="1">
        <v>108</v>
      </c>
      <c r="T162" s="1">
        <v>9</v>
      </c>
      <c r="U162" s="1">
        <v>0</v>
      </c>
      <c r="V162" s="1">
        <f t="shared" si="49"/>
        <v>-7</v>
      </c>
      <c r="W162" s="1">
        <f t="shared" si="50"/>
        <v>8</v>
      </c>
      <c r="X162" s="1">
        <f t="shared" si="50"/>
        <v>0</v>
      </c>
      <c r="Y162" s="1">
        <f t="shared" si="50"/>
        <v>1</v>
      </c>
      <c r="Z162" s="1">
        <f t="shared" si="51"/>
        <v>2</v>
      </c>
      <c r="AA162" s="3"/>
      <c r="AB162" s="13">
        <f t="shared" si="43"/>
        <v>5.1557338367154315E-2</v>
      </c>
      <c r="AC162" s="13">
        <f t="shared" si="44"/>
        <v>0.33904000000000001</v>
      </c>
      <c r="AD162" s="13">
        <f t="shared" si="45"/>
        <v>2.5000000000000001E-3</v>
      </c>
      <c r="AE162" s="13">
        <f t="shared" si="46"/>
        <v>0.31906000000000001</v>
      </c>
      <c r="AF162" s="13">
        <f t="shared" si="47"/>
        <v>1.7479999999999999E-2</v>
      </c>
      <c r="AG162" s="13">
        <f t="shared" si="48"/>
        <v>4.0000000000000003E-5</v>
      </c>
      <c r="AI162" s="11"/>
      <c r="AJ162" s="11"/>
      <c r="AK162" s="11"/>
      <c r="AL162" s="11"/>
      <c r="AM162" s="11"/>
      <c r="AN162" s="11"/>
      <c r="AO162" s="11"/>
      <c r="AP162" s="11"/>
      <c r="AQ162" s="11">
        <f t="shared" si="53"/>
        <v>153</v>
      </c>
      <c r="AR162" s="11">
        <f t="shared" si="53"/>
        <v>149</v>
      </c>
      <c r="AT162" s="107"/>
      <c r="BA162" s="11"/>
      <c r="BB162" s="11"/>
      <c r="BC162" s="11"/>
      <c r="BD162" s="11"/>
      <c r="BE162" s="11"/>
      <c r="BH162" s="11"/>
      <c r="BI162" s="11"/>
      <c r="BJ162" s="11"/>
      <c r="BK162" s="11"/>
      <c r="BL162" s="11"/>
      <c r="BM162" s="11"/>
      <c r="BN162" s="11"/>
    </row>
    <row r="163" spans="1:66" s="1" customFormat="1" x14ac:dyDescent="0.3">
      <c r="A163" s="11"/>
      <c r="B163" s="1">
        <f t="shared" si="42"/>
        <v>16954</v>
      </c>
      <c r="C163" s="1">
        <v>150</v>
      </c>
      <c r="D163" s="1">
        <v>33044</v>
      </c>
      <c r="E163" s="1">
        <v>120</v>
      </c>
      <c r="F163" s="1">
        <v>0</v>
      </c>
      <c r="G163" s="1">
        <v>15960</v>
      </c>
      <c r="H163" s="1">
        <v>0</v>
      </c>
      <c r="I163" s="1">
        <v>874</v>
      </c>
      <c r="J163" s="1">
        <v>53.49</v>
      </c>
      <c r="K163" s="1">
        <v>1.57</v>
      </c>
      <c r="L163" s="1">
        <v>25.8</v>
      </c>
      <c r="M163" s="1">
        <v>1</v>
      </c>
      <c r="N163" s="1">
        <v>8338</v>
      </c>
      <c r="O163" s="1">
        <v>8606</v>
      </c>
      <c r="P163" s="1">
        <v>2245</v>
      </c>
      <c r="Q163" s="1">
        <v>6292</v>
      </c>
      <c r="R163" s="1">
        <v>68</v>
      </c>
      <c r="S163" s="1">
        <v>103</v>
      </c>
      <c r="T163" s="1">
        <v>9</v>
      </c>
      <c r="U163" s="1">
        <v>0</v>
      </c>
      <c r="V163" s="1">
        <f t="shared" si="49"/>
        <v>-5</v>
      </c>
      <c r="W163" s="1">
        <f t="shared" si="50"/>
        <v>7</v>
      </c>
      <c r="X163" s="1">
        <f t="shared" si="50"/>
        <v>0</v>
      </c>
      <c r="Y163" s="1">
        <f t="shared" si="50"/>
        <v>0</v>
      </c>
      <c r="Z163" s="1">
        <f t="shared" si="51"/>
        <v>2</v>
      </c>
      <c r="AA163" s="3"/>
      <c r="AB163" s="13">
        <f t="shared" si="43"/>
        <v>5.1551256340686566E-2</v>
      </c>
      <c r="AC163" s="13">
        <f t="shared" si="44"/>
        <v>0.33907999999999999</v>
      </c>
      <c r="AD163" s="13">
        <f t="shared" si="45"/>
        <v>2.3999999999999998E-3</v>
      </c>
      <c r="AE163" s="13">
        <f t="shared" si="46"/>
        <v>0.31919999999999998</v>
      </c>
      <c r="AF163" s="13">
        <f t="shared" si="47"/>
        <v>1.7479999999999999E-2</v>
      </c>
      <c r="AG163" s="13">
        <f t="shared" si="48"/>
        <v>4.0000000000000003E-5</v>
      </c>
      <c r="AI163" s="11"/>
      <c r="AJ163" s="11"/>
      <c r="AK163" s="11"/>
      <c r="AL163" s="11"/>
      <c r="AM163" s="11"/>
      <c r="AN163" s="11"/>
      <c r="AO163" s="11"/>
      <c r="AP163" s="11"/>
      <c r="AQ163" s="11">
        <f t="shared" si="53"/>
        <v>154</v>
      </c>
      <c r="AR163" s="11">
        <f t="shared" si="53"/>
        <v>150</v>
      </c>
      <c r="AT163" s="107"/>
      <c r="BA163" s="11"/>
      <c r="BB163" s="11"/>
      <c r="BC163" s="11"/>
      <c r="BD163" s="11"/>
      <c r="BE163" s="11"/>
      <c r="BH163" s="11"/>
      <c r="BI163" s="11"/>
      <c r="BJ163" s="11"/>
      <c r="BK163" s="11"/>
      <c r="BL163" s="11"/>
      <c r="BM163" s="11"/>
      <c r="BN163" s="11"/>
    </row>
    <row r="164" spans="1:66" s="1" customFormat="1" x14ac:dyDescent="0.3">
      <c r="A164" s="11"/>
      <c r="B164" s="1" t="e">
        <f t="shared" si="42"/>
        <v>#N/A</v>
      </c>
      <c r="V164" s="1" t="str">
        <f t="shared" si="49"/>
        <v/>
      </c>
      <c r="W164" s="1" t="str">
        <f t="shared" si="50"/>
        <v/>
      </c>
      <c r="X164" s="1" t="str">
        <f t="shared" si="50"/>
        <v/>
      </c>
      <c r="Y164" s="1" t="str">
        <f t="shared" si="50"/>
        <v/>
      </c>
      <c r="Z164" s="1" t="e">
        <f t="shared" si="51"/>
        <v>#N/A</v>
      </c>
      <c r="AA164" s="3"/>
      <c r="AB164" s="13" t="e">
        <f t="shared" si="43"/>
        <v>#N/A</v>
      </c>
      <c r="AC164" s="13" t="e">
        <f t="shared" si="44"/>
        <v>#N/A</v>
      </c>
      <c r="AD164" s="13" t="e">
        <f t="shared" si="45"/>
        <v>#N/A</v>
      </c>
      <c r="AE164" s="13" t="e">
        <f t="shared" si="46"/>
        <v>#N/A</v>
      </c>
      <c r="AF164" s="13" t="e">
        <f t="shared" si="47"/>
        <v>#N/A</v>
      </c>
      <c r="AG164" s="13" t="e">
        <f t="shared" si="48"/>
        <v>#N/A</v>
      </c>
      <c r="AI164" s="11"/>
      <c r="AJ164" s="11"/>
      <c r="AK164" s="11"/>
      <c r="AL164" s="11"/>
      <c r="AM164" s="11"/>
      <c r="AN164" s="11"/>
      <c r="AO164" s="11"/>
      <c r="AP164" s="11"/>
      <c r="AQ164" s="11">
        <f t="shared" si="53"/>
        <v>155</v>
      </c>
      <c r="AR164" s="11">
        <f t="shared" si="53"/>
        <v>151</v>
      </c>
      <c r="AT164" s="107"/>
      <c r="BA164" s="11"/>
      <c r="BB164" s="11"/>
      <c r="BC164" s="11"/>
      <c r="BD164" s="11"/>
      <c r="BE164" s="11"/>
      <c r="BH164" s="11"/>
      <c r="BI164" s="11"/>
      <c r="BJ164" s="11"/>
      <c r="BK164" s="11"/>
      <c r="BL164" s="11"/>
      <c r="BM164" s="11"/>
      <c r="BN164" s="11"/>
    </row>
    <row r="165" spans="1:66" s="1" customFormat="1" x14ac:dyDescent="0.3">
      <c r="A165" s="11"/>
      <c r="B165" s="1" t="e">
        <f t="shared" si="42"/>
        <v>#N/A</v>
      </c>
      <c r="V165" s="1" t="str">
        <f t="shared" si="49"/>
        <v/>
      </c>
      <c r="W165" s="1" t="str">
        <f t="shared" si="50"/>
        <v/>
      </c>
      <c r="X165" s="1" t="str">
        <f t="shared" si="50"/>
        <v/>
      </c>
      <c r="Y165" s="1" t="str">
        <f t="shared" si="50"/>
        <v/>
      </c>
      <c r="Z165" s="1" t="e">
        <f t="shared" si="51"/>
        <v>#N/A</v>
      </c>
      <c r="AA165" s="3"/>
      <c r="AB165" s="13" t="e">
        <f t="shared" si="43"/>
        <v>#N/A</v>
      </c>
      <c r="AC165" s="13" t="e">
        <f t="shared" si="44"/>
        <v>#N/A</v>
      </c>
      <c r="AD165" s="13" t="e">
        <f t="shared" si="45"/>
        <v>#N/A</v>
      </c>
      <c r="AE165" s="13" t="e">
        <f t="shared" si="46"/>
        <v>#N/A</v>
      </c>
      <c r="AF165" s="13" t="e">
        <f t="shared" si="47"/>
        <v>#N/A</v>
      </c>
      <c r="AG165" s="13" t="e">
        <f t="shared" si="48"/>
        <v>#N/A</v>
      </c>
      <c r="AI165" s="11"/>
      <c r="AJ165" s="11"/>
      <c r="AK165" s="11"/>
      <c r="AL165" s="11"/>
      <c r="AM165" s="11"/>
      <c r="AN165" s="11"/>
      <c r="AO165" s="11"/>
      <c r="AP165" s="11"/>
      <c r="AQ165" s="11">
        <f t="shared" si="53"/>
        <v>156</v>
      </c>
      <c r="AR165" s="11">
        <f t="shared" si="53"/>
        <v>152</v>
      </c>
      <c r="AT165" s="107"/>
      <c r="BA165" s="11"/>
      <c r="BB165" s="11"/>
      <c r="BC165" s="11"/>
      <c r="BD165" s="11"/>
      <c r="BE165" s="11"/>
      <c r="BH165" s="11"/>
      <c r="BI165" s="11"/>
      <c r="BJ165" s="11"/>
      <c r="BK165" s="11"/>
      <c r="BL165" s="11"/>
      <c r="BM165" s="11"/>
      <c r="BN165" s="11"/>
    </row>
    <row r="166" spans="1:66" s="1" customFormat="1" x14ac:dyDescent="0.3">
      <c r="A166" s="11"/>
      <c r="B166" s="1" t="e">
        <f t="shared" si="42"/>
        <v>#N/A</v>
      </c>
      <c r="V166" s="1" t="str">
        <f t="shared" si="49"/>
        <v/>
      </c>
      <c r="W166" s="1" t="str">
        <f t="shared" si="50"/>
        <v/>
      </c>
      <c r="X166" s="1" t="str">
        <f t="shared" si="50"/>
        <v/>
      </c>
      <c r="Y166" s="1" t="str">
        <f t="shared" si="50"/>
        <v/>
      </c>
      <c r="Z166" s="1" t="e">
        <f t="shared" si="51"/>
        <v>#N/A</v>
      </c>
      <c r="AA166" s="3"/>
      <c r="AB166" s="13" t="e">
        <f t="shared" si="43"/>
        <v>#N/A</v>
      </c>
      <c r="AC166" s="13" t="e">
        <f t="shared" si="44"/>
        <v>#N/A</v>
      </c>
      <c r="AD166" s="13" t="e">
        <f t="shared" si="45"/>
        <v>#N/A</v>
      </c>
      <c r="AE166" s="13" t="e">
        <f t="shared" si="46"/>
        <v>#N/A</v>
      </c>
      <c r="AF166" s="13" t="e">
        <f t="shared" si="47"/>
        <v>#N/A</v>
      </c>
      <c r="AG166" s="13" t="e">
        <f t="shared" si="48"/>
        <v>#N/A</v>
      </c>
      <c r="AI166" s="11"/>
      <c r="AJ166" s="11"/>
      <c r="AK166" s="11"/>
      <c r="AL166" s="11"/>
      <c r="AM166" s="11"/>
      <c r="AN166" s="11"/>
      <c r="AO166" s="11"/>
      <c r="AP166" s="11"/>
      <c r="AQ166" s="11">
        <f t="shared" si="53"/>
        <v>157</v>
      </c>
      <c r="AR166" s="11">
        <f t="shared" si="53"/>
        <v>153</v>
      </c>
      <c r="AT166" s="107"/>
      <c r="BA166" s="11"/>
      <c r="BB166" s="11"/>
      <c r="BC166" s="11"/>
      <c r="BD166" s="11"/>
      <c r="BE166" s="11"/>
      <c r="BH166" s="11"/>
      <c r="BI166" s="11"/>
      <c r="BJ166" s="11"/>
      <c r="BK166" s="11"/>
      <c r="BL166" s="11"/>
      <c r="BM166" s="11"/>
      <c r="BN166" s="11"/>
    </row>
    <row r="167" spans="1:66" s="1" customFormat="1" x14ac:dyDescent="0.3">
      <c r="A167" s="11"/>
      <c r="B167" s="1" t="e">
        <f t="shared" si="42"/>
        <v>#N/A</v>
      </c>
      <c r="V167" s="1" t="str">
        <f t="shared" si="49"/>
        <v/>
      </c>
      <c r="W167" s="1" t="str">
        <f t="shared" si="50"/>
        <v/>
      </c>
      <c r="X167" s="1" t="str">
        <f t="shared" si="50"/>
        <v/>
      </c>
      <c r="Y167" s="1" t="str">
        <f t="shared" si="50"/>
        <v/>
      </c>
      <c r="Z167" s="1" t="e">
        <f t="shared" si="51"/>
        <v>#N/A</v>
      </c>
      <c r="AA167" s="3"/>
      <c r="AB167" s="13" t="e">
        <f t="shared" si="43"/>
        <v>#N/A</v>
      </c>
      <c r="AC167" s="13" t="e">
        <f t="shared" si="44"/>
        <v>#N/A</v>
      </c>
      <c r="AD167" s="13" t="e">
        <f t="shared" si="45"/>
        <v>#N/A</v>
      </c>
      <c r="AE167" s="13" t="e">
        <f t="shared" si="46"/>
        <v>#N/A</v>
      </c>
      <c r="AF167" s="13" t="e">
        <f t="shared" si="47"/>
        <v>#N/A</v>
      </c>
      <c r="AG167" s="13" t="e">
        <f t="shared" si="48"/>
        <v>#N/A</v>
      </c>
      <c r="AI167" s="11"/>
      <c r="AJ167" s="11"/>
      <c r="AK167" s="11"/>
      <c r="AL167" s="11"/>
      <c r="AM167" s="11"/>
      <c r="AN167" s="11"/>
      <c r="AO167" s="11"/>
      <c r="AP167" s="11"/>
      <c r="AQ167" s="11">
        <f t="shared" si="53"/>
        <v>158</v>
      </c>
      <c r="AR167" s="11">
        <f t="shared" si="53"/>
        <v>154</v>
      </c>
      <c r="AT167" s="107"/>
      <c r="BA167" s="11"/>
      <c r="BB167" s="11"/>
      <c r="BC167" s="11"/>
      <c r="BD167" s="11"/>
      <c r="BE167" s="11"/>
      <c r="BH167" s="11"/>
      <c r="BI167" s="11"/>
      <c r="BJ167" s="11"/>
      <c r="BK167" s="11"/>
      <c r="BL167" s="11"/>
      <c r="BM167" s="11"/>
      <c r="BN167" s="11"/>
    </row>
    <row r="168" spans="1:66" s="1" customFormat="1" x14ac:dyDescent="0.3">
      <c r="A168" s="11"/>
      <c r="B168" s="1" t="e">
        <f t="shared" si="42"/>
        <v>#N/A</v>
      </c>
      <c r="V168" s="1" t="str">
        <f t="shared" si="49"/>
        <v/>
      </c>
      <c r="W168" s="1" t="str">
        <f t="shared" si="50"/>
        <v/>
      </c>
      <c r="X168" s="1" t="str">
        <f t="shared" si="50"/>
        <v/>
      </c>
      <c r="Y168" s="1" t="str">
        <f t="shared" si="50"/>
        <v/>
      </c>
      <c r="Z168" s="1" t="e">
        <f t="shared" si="51"/>
        <v>#N/A</v>
      </c>
      <c r="AA168" s="3"/>
      <c r="AB168" s="13" t="e">
        <f t="shared" si="43"/>
        <v>#N/A</v>
      </c>
      <c r="AC168" s="13" t="e">
        <f t="shared" si="44"/>
        <v>#N/A</v>
      </c>
      <c r="AD168" s="13" t="e">
        <f t="shared" si="45"/>
        <v>#N/A</v>
      </c>
      <c r="AE168" s="13" t="e">
        <f t="shared" si="46"/>
        <v>#N/A</v>
      </c>
      <c r="AF168" s="13" t="e">
        <f t="shared" si="47"/>
        <v>#N/A</v>
      </c>
      <c r="AG168" s="13" t="e">
        <f t="shared" si="48"/>
        <v>#N/A</v>
      </c>
      <c r="AI168" s="11"/>
      <c r="AJ168" s="11"/>
      <c r="AK168" s="11"/>
      <c r="AL168" s="11"/>
      <c r="AM168" s="11"/>
      <c r="AN168" s="11"/>
      <c r="AO168" s="11"/>
      <c r="AP168" s="11"/>
      <c r="AQ168" s="11">
        <f t="shared" si="53"/>
        <v>159</v>
      </c>
      <c r="AR168" s="11">
        <f t="shared" si="53"/>
        <v>155</v>
      </c>
      <c r="AT168" s="107"/>
      <c r="BA168" s="11"/>
      <c r="BB168" s="11"/>
      <c r="BC168" s="11"/>
      <c r="BD168" s="11"/>
      <c r="BE168" s="11"/>
      <c r="BH168" s="11"/>
      <c r="BI168" s="11"/>
      <c r="BJ168" s="11"/>
      <c r="BK168" s="11"/>
      <c r="BL168" s="11"/>
      <c r="BM168" s="11"/>
      <c r="BN168" s="11"/>
    </row>
    <row r="169" spans="1:66" s="1" customFormat="1" x14ac:dyDescent="0.3">
      <c r="A169" s="11"/>
      <c r="B169" s="1" t="e">
        <f t="shared" si="42"/>
        <v>#N/A</v>
      </c>
      <c r="V169" s="1" t="str">
        <f t="shared" si="49"/>
        <v/>
      </c>
      <c r="W169" s="1" t="str">
        <f t="shared" si="50"/>
        <v/>
      </c>
      <c r="X169" s="1" t="str">
        <f t="shared" si="50"/>
        <v/>
      </c>
      <c r="Y169" s="1" t="str">
        <f t="shared" si="50"/>
        <v/>
      </c>
      <c r="Z169" s="1" t="e">
        <f t="shared" si="51"/>
        <v>#N/A</v>
      </c>
      <c r="AA169" s="3"/>
      <c r="AB169" s="13" t="e">
        <f t="shared" si="43"/>
        <v>#N/A</v>
      </c>
      <c r="AC169" s="13" t="e">
        <f t="shared" si="44"/>
        <v>#N/A</v>
      </c>
      <c r="AD169" s="13" t="e">
        <f t="shared" si="45"/>
        <v>#N/A</v>
      </c>
      <c r="AE169" s="13" t="e">
        <f t="shared" si="46"/>
        <v>#N/A</v>
      </c>
      <c r="AF169" s="13" t="e">
        <f t="shared" si="47"/>
        <v>#N/A</v>
      </c>
      <c r="AG169" s="13" t="e">
        <f t="shared" si="48"/>
        <v>#N/A</v>
      </c>
      <c r="AI169" s="11"/>
      <c r="AJ169" s="11"/>
      <c r="AK169" s="11"/>
      <c r="AL169" s="11"/>
      <c r="AM169" s="11"/>
      <c r="AN169" s="11"/>
      <c r="AO169" s="11"/>
      <c r="AP169" s="11"/>
      <c r="AQ169" s="11">
        <f t="shared" si="53"/>
        <v>160</v>
      </c>
      <c r="AR169" s="11">
        <f t="shared" si="53"/>
        <v>156</v>
      </c>
      <c r="AT169" s="107"/>
      <c r="BA169" s="11"/>
      <c r="BB169" s="11"/>
      <c r="BC169" s="11"/>
      <c r="BD169" s="11"/>
      <c r="BE169" s="11"/>
      <c r="BH169" s="11"/>
      <c r="BI169" s="11"/>
      <c r="BJ169" s="11"/>
      <c r="BK169" s="11"/>
      <c r="BL169" s="11"/>
      <c r="BM169" s="11"/>
      <c r="BN169" s="11"/>
    </row>
    <row r="170" spans="1:66" s="1" customFormat="1" x14ac:dyDescent="0.3">
      <c r="A170" s="11"/>
      <c r="B170" s="1" t="e">
        <f t="shared" si="42"/>
        <v>#N/A</v>
      </c>
      <c r="V170" s="1" t="str">
        <f t="shared" si="49"/>
        <v/>
      </c>
      <c r="W170" s="1" t="str">
        <f t="shared" si="50"/>
        <v/>
      </c>
      <c r="X170" s="1" t="str">
        <f t="shared" si="50"/>
        <v/>
      </c>
      <c r="Y170" s="1" t="str">
        <f t="shared" si="50"/>
        <v/>
      </c>
      <c r="Z170" s="1" t="e">
        <f t="shared" si="51"/>
        <v>#N/A</v>
      </c>
      <c r="AA170" s="3"/>
      <c r="AB170" s="13" t="e">
        <f t="shared" si="43"/>
        <v>#N/A</v>
      </c>
      <c r="AC170" s="13" t="e">
        <f t="shared" si="44"/>
        <v>#N/A</v>
      </c>
      <c r="AD170" s="13" t="e">
        <f t="shared" si="45"/>
        <v>#N/A</v>
      </c>
      <c r="AE170" s="13" t="e">
        <f t="shared" si="46"/>
        <v>#N/A</v>
      </c>
      <c r="AF170" s="13" t="e">
        <f t="shared" si="47"/>
        <v>#N/A</v>
      </c>
      <c r="AG170" s="13" t="e">
        <f t="shared" si="48"/>
        <v>#N/A</v>
      </c>
      <c r="AI170" s="11"/>
      <c r="AJ170" s="11"/>
      <c r="AK170" s="11"/>
      <c r="AL170" s="11"/>
      <c r="AM170" s="11"/>
      <c r="AN170" s="11"/>
      <c r="AO170" s="11"/>
      <c r="AP170" s="11"/>
      <c r="AQ170" s="11">
        <f t="shared" si="53"/>
        <v>161</v>
      </c>
      <c r="AR170" s="11">
        <f t="shared" si="53"/>
        <v>157</v>
      </c>
      <c r="AT170" s="107"/>
      <c r="BA170" s="11"/>
      <c r="BB170" s="11"/>
      <c r="BC170" s="11"/>
      <c r="BD170" s="11"/>
      <c r="BE170" s="11"/>
      <c r="BH170" s="11"/>
      <c r="BI170" s="11"/>
      <c r="BJ170" s="11"/>
      <c r="BK170" s="11"/>
      <c r="BL170" s="11"/>
      <c r="BM170" s="11"/>
      <c r="BN170" s="11"/>
    </row>
    <row r="171" spans="1:66" s="1" customFormat="1" x14ac:dyDescent="0.3">
      <c r="A171" s="11"/>
      <c r="B171" s="1" t="e">
        <f t="shared" si="42"/>
        <v>#N/A</v>
      </c>
      <c r="V171" s="1" t="str">
        <f t="shared" si="49"/>
        <v/>
      </c>
      <c r="W171" s="1" t="str">
        <f t="shared" si="50"/>
        <v/>
      </c>
      <c r="X171" s="1" t="str">
        <f t="shared" si="50"/>
        <v/>
      </c>
      <c r="Y171" s="1" t="str">
        <f t="shared" si="50"/>
        <v/>
      </c>
      <c r="Z171" s="1" t="e">
        <f t="shared" si="51"/>
        <v>#N/A</v>
      </c>
      <c r="AA171" s="3"/>
      <c r="AB171" s="13" t="e">
        <f t="shared" si="43"/>
        <v>#N/A</v>
      </c>
      <c r="AC171" s="13" t="e">
        <f t="shared" si="44"/>
        <v>#N/A</v>
      </c>
      <c r="AD171" s="13" t="e">
        <f t="shared" si="45"/>
        <v>#N/A</v>
      </c>
      <c r="AE171" s="13" t="e">
        <f t="shared" si="46"/>
        <v>#N/A</v>
      </c>
      <c r="AF171" s="13" t="e">
        <f t="shared" si="47"/>
        <v>#N/A</v>
      </c>
      <c r="AG171" s="13" t="e">
        <f t="shared" si="48"/>
        <v>#N/A</v>
      </c>
      <c r="AI171" s="11"/>
      <c r="AJ171" s="11"/>
      <c r="AK171" s="11"/>
      <c r="AL171" s="11"/>
      <c r="AM171" s="11"/>
      <c r="AN171" s="11"/>
      <c r="AO171" s="11"/>
      <c r="AP171" s="11"/>
      <c r="AQ171" s="11">
        <f t="shared" si="53"/>
        <v>162</v>
      </c>
      <c r="AR171" s="11">
        <f t="shared" si="53"/>
        <v>158</v>
      </c>
      <c r="AT171" s="107"/>
      <c r="BA171" s="11"/>
      <c r="BB171" s="11"/>
      <c r="BC171" s="11"/>
      <c r="BD171" s="11"/>
      <c r="BE171" s="11"/>
      <c r="BH171" s="11"/>
      <c r="BI171" s="11"/>
      <c r="BJ171" s="11"/>
      <c r="BK171" s="11"/>
      <c r="BL171" s="11"/>
      <c r="BM171" s="11"/>
      <c r="BN171" s="11"/>
    </row>
    <row r="172" spans="1:66" s="1" customFormat="1" x14ac:dyDescent="0.3">
      <c r="A172" s="11"/>
      <c r="B172" s="1" t="e">
        <f t="shared" si="42"/>
        <v>#N/A</v>
      </c>
      <c r="V172" s="1" t="str">
        <f t="shared" si="49"/>
        <v/>
      </c>
      <c r="W172" s="1" t="str">
        <f t="shared" si="50"/>
        <v/>
      </c>
      <c r="X172" s="1" t="str">
        <f t="shared" si="50"/>
        <v/>
      </c>
      <c r="Y172" s="1" t="str">
        <f t="shared" si="50"/>
        <v/>
      </c>
      <c r="Z172" s="1" t="e">
        <f t="shared" si="51"/>
        <v>#N/A</v>
      </c>
      <c r="AA172" s="3"/>
      <c r="AB172" s="13" t="e">
        <f t="shared" si="43"/>
        <v>#N/A</v>
      </c>
      <c r="AC172" s="13" t="e">
        <f t="shared" si="44"/>
        <v>#N/A</v>
      </c>
      <c r="AD172" s="13" t="e">
        <f t="shared" si="45"/>
        <v>#N/A</v>
      </c>
      <c r="AE172" s="13" t="e">
        <f t="shared" si="46"/>
        <v>#N/A</v>
      </c>
      <c r="AF172" s="13" t="e">
        <f t="shared" si="47"/>
        <v>#N/A</v>
      </c>
      <c r="AG172" s="13" t="e">
        <f t="shared" si="48"/>
        <v>#N/A</v>
      </c>
      <c r="AI172" s="11"/>
      <c r="AJ172" s="11"/>
      <c r="AK172" s="11"/>
      <c r="AL172" s="11"/>
      <c r="AM172" s="11"/>
      <c r="AN172" s="11"/>
      <c r="AO172" s="11"/>
      <c r="AP172" s="11"/>
      <c r="AQ172" s="11">
        <f t="shared" si="53"/>
        <v>163</v>
      </c>
      <c r="AR172" s="11">
        <f t="shared" si="53"/>
        <v>159</v>
      </c>
      <c r="AT172" s="107"/>
      <c r="BA172" s="11"/>
      <c r="BB172" s="11"/>
      <c r="BC172" s="11"/>
      <c r="BD172" s="11"/>
      <c r="BE172" s="11"/>
      <c r="BH172" s="11"/>
      <c r="BI172" s="11"/>
      <c r="BJ172" s="11"/>
      <c r="BK172" s="11"/>
      <c r="BL172" s="11"/>
      <c r="BM172" s="11"/>
      <c r="BN172" s="11"/>
    </row>
    <row r="173" spans="1:66" s="1" customFormat="1" x14ac:dyDescent="0.3">
      <c r="A173" s="11"/>
      <c r="B173" s="1" t="e">
        <f t="shared" si="42"/>
        <v>#N/A</v>
      </c>
      <c r="V173" s="1" t="str">
        <f t="shared" si="49"/>
        <v/>
      </c>
      <c r="W173" s="1" t="str">
        <f t="shared" si="50"/>
        <v/>
      </c>
      <c r="X173" s="1" t="str">
        <f t="shared" si="50"/>
        <v/>
      </c>
      <c r="Y173" s="1" t="str">
        <f t="shared" si="50"/>
        <v/>
      </c>
      <c r="Z173" s="1" t="e">
        <f t="shared" si="51"/>
        <v>#N/A</v>
      </c>
      <c r="AA173" s="3"/>
      <c r="AB173" s="13" t="e">
        <f t="shared" si="43"/>
        <v>#N/A</v>
      </c>
      <c r="AC173" s="13" t="e">
        <f t="shared" si="44"/>
        <v>#N/A</v>
      </c>
      <c r="AD173" s="13" t="e">
        <f t="shared" si="45"/>
        <v>#N/A</v>
      </c>
      <c r="AE173" s="13" t="e">
        <f t="shared" si="46"/>
        <v>#N/A</v>
      </c>
      <c r="AF173" s="13" t="e">
        <f t="shared" si="47"/>
        <v>#N/A</v>
      </c>
      <c r="AG173" s="13" t="e">
        <f t="shared" si="48"/>
        <v>#N/A</v>
      </c>
      <c r="AI173" s="11"/>
      <c r="AJ173" s="11"/>
      <c r="AK173" s="11"/>
      <c r="AL173" s="11"/>
      <c r="AM173" s="11"/>
      <c r="AN173" s="11"/>
      <c r="AO173" s="11"/>
      <c r="AP173" s="11"/>
      <c r="AQ173" s="11">
        <f t="shared" si="53"/>
        <v>164</v>
      </c>
      <c r="AR173" s="11">
        <f t="shared" si="53"/>
        <v>160</v>
      </c>
      <c r="AT173" s="107"/>
      <c r="BA173" s="11"/>
      <c r="BB173" s="11"/>
      <c r="BC173" s="11"/>
      <c r="BD173" s="11"/>
      <c r="BE173" s="11"/>
      <c r="BH173" s="11"/>
      <c r="BI173" s="11"/>
      <c r="BJ173" s="11"/>
      <c r="BK173" s="11"/>
      <c r="BL173" s="11"/>
      <c r="BM173" s="11"/>
      <c r="BN173" s="11"/>
    </row>
    <row r="174" spans="1:66" s="1" customFormat="1" x14ac:dyDescent="0.3">
      <c r="A174" s="11"/>
      <c r="B174" s="1" t="e">
        <f t="shared" si="42"/>
        <v>#N/A</v>
      </c>
      <c r="V174" s="1" t="str">
        <f t="shared" si="49"/>
        <v/>
      </c>
      <c r="W174" s="1" t="str">
        <f t="shared" si="50"/>
        <v/>
      </c>
      <c r="X174" s="1" t="str">
        <f t="shared" si="50"/>
        <v/>
      </c>
      <c r="Y174" s="1" t="str">
        <f t="shared" si="50"/>
        <v/>
      </c>
      <c r="Z174" s="1" t="e">
        <f t="shared" si="51"/>
        <v>#N/A</v>
      </c>
      <c r="AA174" s="3"/>
      <c r="AB174" s="13" t="e">
        <f t="shared" si="43"/>
        <v>#N/A</v>
      </c>
      <c r="AC174" s="13" t="e">
        <f t="shared" si="44"/>
        <v>#N/A</v>
      </c>
      <c r="AD174" s="13" t="e">
        <f t="shared" si="45"/>
        <v>#N/A</v>
      </c>
      <c r="AE174" s="13" t="e">
        <f t="shared" si="46"/>
        <v>#N/A</v>
      </c>
      <c r="AF174" s="13" t="e">
        <f t="shared" si="47"/>
        <v>#N/A</v>
      </c>
      <c r="AG174" s="13" t="e">
        <f t="shared" si="48"/>
        <v>#N/A</v>
      </c>
      <c r="AI174" s="11"/>
      <c r="AJ174" s="11"/>
      <c r="AK174" s="11"/>
      <c r="AL174" s="11"/>
      <c r="AM174" s="11"/>
      <c r="AN174" s="11"/>
      <c r="AO174" s="11"/>
      <c r="AP174" s="11"/>
      <c r="AQ174" s="11">
        <f t="shared" si="53"/>
        <v>165</v>
      </c>
      <c r="AR174" s="11">
        <f t="shared" si="53"/>
        <v>161</v>
      </c>
      <c r="AT174" s="107"/>
      <c r="BA174" s="11"/>
      <c r="BB174" s="11"/>
      <c r="BC174" s="11"/>
      <c r="BD174" s="11"/>
      <c r="BE174" s="11"/>
      <c r="BH174" s="11"/>
      <c r="BI174" s="11"/>
      <c r="BJ174" s="11"/>
      <c r="BK174" s="11"/>
      <c r="BL174" s="11"/>
      <c r="BM174" s="11"/>
      <c r="BN174" s="11"/>
    </row>
    <row r="175" spans="1:66" s="1" customFormat="1" x14ac:dyDescent="0.3">
      <c r="A175" s="11"/>
      <c r="B175" s="1" t="e">
        <f t="shared" si="42"/>
        <v>#N/A</v>
      </c>
      <c r="V175" s="1" t="str">
        <f t="shared" si="49"/>
        <v/>
      </c>
      <c r="W175" s="1" t="str">
        <f t="shared" si="50"/>
        <v/>
      </c>
      <c r="X175" s="1" t="str">
        <f t="shared" si="50"/>
        <v/>
      </c>
      <c r="Y175" s="1" t="str">
        <f t="shared" si="50"/>
        <v/>
      </c>
      <c r="Z175" s="1" t="e">
        <f t="shared" si="51"/>
        <v>#N/A</v>
      </c>
      <c r="AA175" s="3"/>
      <c r="AB175" s="13" t="e">
        <f t="shared" si="43"/>
        <v>#N/A</v>
      </c>
      <c r="AC175" s="13" t="e">
        <f t="shared" si="44"/>
        <v>#N/A</v>
      </c>
      <c r="AD175" s="13" t="e">
        <f t="shared" si="45"/>
        <v>#N/A</v>
      </c>
      <c r="AE175" s="13" t="e">
        <f t="shared" si="46"/>
        <v>#N/A</v>
      </c>
      <c r="AF175" s="13" t="e">
        <f t="shared" si="47"/>
        <v>#N/A</v>
      </c>
      <c r="AG175" s="13" t="e">
        <f t="shared" si="48"/>
        <v>#N/A</v>
      </c>
      <c r="AI175" s="11"/>
      <c r="AJ175" s="11"/>
      <c r="AK175" s="11"/>
      <c r="AL175" s="11"/>
      <c r="AM175" s="11"/>
      <c r="AN175" s="11"/>
      <c r="AO175" s="11"/>
      <c r="AP175" s="11"/>
      <c r="AQ175" s="11">
        <f t="shared" si="53"/>
        <v>166</v>
      </c>
      <c r="AR175" s="11">
        <f t="shared" si="53"/>
        <v>162</v>
      </c>
      <c r="AT175" s="107"/>
      <c r="BA175" s="11"/>
      <c r="BB175" s="11"/>
      <c r="BC175" s="11"/>
      <c r="BD175" s="11"/>
      <c r="BE175" s="11"/>
      <c r="BH175" s="11"/>
      <c r="BI175" s="11"/>
      <c r="BJ175" s="11"/>
      <c r="BK175" s="11"/>
      <c r="BL175" s="11"/>
      <c r="BM175" s="11"/>
      <c r="BN175" s="11"/>
    </row>
    <row r="176" spans="1:66" s="1" customFormat="1" x14ac:dyDescent="0.3">
      <c r="A176" s="11"/>
      <c r="B176" s="1" t="e">
        <f t="shared" si="42"/>
        <v>#N/A</v>
      </c>
      <c r="V176" s="1" t="str">
        <f t="shared" si="49"/>
        <v/>
      </c>
      <c r="W176" s="1" t="str">
        <f t="shared" si="50"/>
        <v/>
      </c>
      <c r="X176" s="1" t="str">
        <f t="shared" si="50"/>
        <v/>
      </c>
      <c r="Y176" s="1" t="str">
        <f t="shared" si="50"/>
        <v/>
      </c>
      <c r="Z176" s="1" t="e">
        <f t="shared" si="51"/>
        <v>#N/A</v>
      </c>
      <c r="AA176" s="3"/>
      <c r="AB176" s="13" t="e">
        <f t="shared" si="43"/>
        <v>#N/A</v>
      </c>
      <c r="AC176" s="13" t="e">
        <f t="shared" si="44"/>
        <v>#N/A</v>
      </c>
      <c r="AD176" s="13" t="e">
        <f t="shared" si="45"/>
        <v>#N/A</v>
      </c>
      <c r="AE176" s="13" t="e">
        <f t="shared" si="46"/>
        <v>#N/A</v>
      </c>
      <c r="AF176" s="13" t="e">
        <f t="shared" si="47"/>
        <v>#N/A</v>
      </c>
      <c r="AG176" s="13" t="e">
        <f t="shared" si="48"/>
        <v>#N/A</v>
      </c>
      <c r="AI176" s="11"/>
      <c r="AJ176" s="11"/>
      <c r="AK176" s="11"/>
      <c r="AL176" s="11"/>
      <c r="AM176" s="11"/>
      <c r="AN176" s="11"/>
      <c r="AO176" s="11"/>
      <c r="AP176" s="11"/>
      <c r="AQ176" s="11">
        <f t="shared" ref="AQ176:AR191" si="54">+AQ175+1</f>
        <v>167</v>
      </c>
      <c r="AR176" s="11">
        <f t="shared" si="54"/>
        <v>163</v>
      </c>
      <c r="AT176" s="107"/>
      <c r="BA176" s="11"/>
      <c r="BB176" s="11"/>
      <c r="BC176" s="11"/>
      <c r="BD176" s="11"/>
      <c r="BE176" s="11"/>
      <c r="BH176" s="11"/>
      <c r="BI176" s="11"/>
      <c r="BJ176" s="11"/>
      <c r="BK176" s="11"/>
      <c r="BL176" s="11"/>
      <c r="BM176" s="11"/>
      <c r="BN176" s="11"/>
    </row>
    <row r="177" spans="1:66" s="1" customFormat="1" x14ac:dyDescent="0.3">
      <c r="A177" s="11"/>
      <c r="B177" s="1" t="e">
        <f t="shared" si="42"/>
        <v>#N/A</v>
      </c>
      <c r="V177" s="1" t="str">
        <f t="shared" si="49"/>
        <v/>
      </c>
      <c r="W177" s="1" t="str">
        <f t="shared" si="50"/>
        <v/>
      </c>
      <c r="X177" s="1" t="str">
        <f t="shared" si="50"/>
        <v/>
      </c>
      <c r="Y177" s="1" t="str">
        <f t="shared" si="50"/>
        <v/>
      </c>
      <c r="Z177" s="1" t="e">
        <f t="shared" si="51"/>
        <v>#N/A</v>
      </c>
      <c r="AA177" s="3"/>
      <c r="AB177" s="13" t="e">
        <f t="shared" si="43"/>
        <v>#N/A</v>
      </c>
      <c r="AC177" s="13" t="e">
        <f t="shared" si="44"/>
        <v>#N/A</v>
      </c>
      <c r="AD177" s="13" t="e">
        <f t="shared" si="45"/>
        <v>#N/A</v>
      </c>
      <c r="AE177" s="13" t="e">
        <f t="shared" si="46"/>
        <v>#N/A</v>
      </c>
      <c r="AF177" s="13" t="e">
        <f t="shared" si="47"/>
        <v>#N/A</v>
      </c>
      <c r="AG177" s="13" t="e">
        <f t="shared" si="48"/>
        <v>#N/A</v>
      </c>
      <c r="AI177" s="11"/>
      <c r="AJ177" s="11"/>
      <c r="AK177" s="11"/>
      <c r="AL177" s="11"/>
      <c r="AM177" s="11"/>
      <c r="AN177" s="11"/>
      <c r="AO177" s="11"/>
      <c r="AP177" s="11"/>
      <c r="AQ177" s="11">
        <f t="shared" si="54"/>
        <v>168</v>
      </c>
      <c r="AR177" s="11">
        <f t="shared" si="54"/>
        <v>164</v>
      </c>
      <c r="AT177" s="107"/>
      <c r="BA177" s="11"/>
      <c r="BB177" s="11"/>
      <c r="BC177" s="11"/>
      <c r="BD177" s="11"/>
      <c r="BE177" s="11"/>
      <c r="BH177" s="11"/>
      <c r="BI177" s="11"/>
      <c r="BJ177" s="11"/>
      <c r="BK177" s="11"/>
      <c r="BL177" s="11"/>
      <c r="BM177" s="11"/>
      <c r="BN177" s="11"/>
    </row>
    <row r="178" spans="1:66" s="1" customFormat="1" x14ac:dyDescent="0.3">
      <c r="A178" s="11"/>
      <c r="B178" s="1" t="e">
        <f t="shared" si="42"/>
        <v>#N/A</v>
      </c>
      <c r="V178" s="1" t="str">
        <f t="shared" si="49"/>
        <v/>
      </c>
      <c r="W178" s="1" t="str">
        <f t="shared" si="50"/>
        <v/>
      </c>
      <c r="X178" s="1" t="str">
        <f t="shared" si="50"/>
        <v/>
      </c>
      <c r="Y178" s="1" t="str">
        <f t="shared" si="50"/>
        <v/>
      </c>
      <c r="Z178" s="1" t="e">
        <f t="shared" si="51"/>
        <v>#N/A</v>
      </c>
      <c r="AA178" s="3"/>
      <c r="AB178" s="13" t="e">
        <f t="shared" si="43"/>
        <v>#N/A</v>
      </c>
      <c r="AC178" s="13" t="e">
        <f t="shared" si="44"/>
        <v>#N/A</v>
      </c>
      <c r="AD178" s="13" t="e">
        <f t="shared" si="45"/>
        <v>#N/A</v>
      </c>
      <c r="AE178" s="13" t="e">
        <f t="shared" si="46"/>
        <v>#N/A</v>
      </c>
      <c r="AF178" s="13" t="e">
        <f t="shared" si="47"/>
        <v>#N/A</v>
      </c>
      <c r="AG178" s="13" t="e">
        <f t="shared" si="48"/>
        <v>#N/A</v>
      </c>
      <c r="AI178" s="11"/>
      <c r="AJ178" s="11"/>
      <c r="AK178" s="11"/>
      <c r="AL178" s="11"/>
      <c r="AM178" s="11"/>
      <c r="AN178" s="11"/>
      <c r="AO178" s="11"/>
      <c r="AP178" s="11"/>
      <c r="AQ178" s="11">
        <f t="shared" si="54"/>
        <v>169</v>
      </c>
      <c r="AR178" s="11">
        <f t="shared" si="54"/>
        <v>165</v>
      </c>
      <c r="AT178" s="107"/>
      <c r="BA178" s="11"/>
      <c r="BB178" s="11"/>
      <c r="BC178" s="11"/>
      <c r="BD178" s="11"/>
      <c r="BE178" s="11"/>
      <c r="BH178" s="11"/>
      <c r="BI178" s="11"/>
      <c r="BJ178" s="11"/>
      <c r="BK178" s="11"/>
      <c r="BL178" s="11"/>
      <c r="BM178" s="11"/>
      <c r="BN178" s="11"/>
    </row>
    <row r="179" spans="1:66" s="1" customFormat="1" x14ac:dyDescent="0.3">
      <c r="A179" s="11"/>
      <c r="B179" s="1" t="e">
        <f t="shared" si="42"/>
        <v>#N/A</v>
      </c>
      <c r="V179" s="1" t="str">
        <f t="shared" si="49"/>
        <v/>
      </c>
      <c r="W179" s="1" t="str">
        <f t="shared" si="50"/>
        <v/>
      </c>
      <c r="X179" s="1" t="str">
        <f t="shared" si="50"/>
        <v/>
      </c>
      <c r="Y179" s="1" t="str">
        <f t="shared" si="50"/>
        <v/>
      </c>
      <c r="Z179" s="1" t="e">
        <f t="shared" si="51"/>
        <v>#N/A</v>
      </c>
      <c r="AA179" s="3"/>
      <c r="AB179" s="13" t="e">
        <f t="shared" si="43"/>
        <v>#N/A</v>
      </c>
      <c r="AC179" s="13" t="e">
        <f t="shared" si="44"/>
        <v>#N/A</v>
      </c>
      <c r="AD179" s="13" t="e">
        <f t="shared" si="45"/>
        <v>#N/A</v>
      </c>
      <c r="AE179" s="13" t="e">
        <f t="shared" si="46"/>
        <v>#N/A</v>
      </c>
      <c r="AF179" s="13" t="e">
        <f t="shared" si="47"/>
        <v>#N/A</v>
      </c>
      <c r="AG179" s="13" t="e">
        <f t="shared" si="48"/>
        <v>#N/A</v>
      </c>
      <c r="AI179" s="11"/>
      <c r="AJ179" s="11"/>
      <c r="AK179" s="11"/>
      <c r="AL179" s="11"/>
      <c r="AM179" s="11"/>
      <c r="AN179" s="11"/>
      <c r="AO179" s="11"/>
      <c r="AP179" s="11"/>
      <c r="AQ179" s="11">
        <f t="shared" si="54"/>
        <v>170</v>
      </c>
      <c r="AR179" s="11">
        <f t="shared" si="54"/>
        <v>166</v>
      </c>
      <c r="AT179" s="107"/>
      <c r="BA179" s="11"/>
      <c r="BB179" s="11"/>
      <c r="BC179" s="11"/>
      <c r="BD179" s="11"/>
      <c r="BE179" s="11"/>
      <c r="BH179" s="11"/>
      <c r="BI179" s="11"/>
      <c r="BJ179" s="11"/>
      <c r="BK179" s="11"/>
      <c r="BL179" s="11"/>
      <c r="BM179" s="11"/>
      <c r="BN179" s="11"/>
    </row>
    <row r="180" spans="1:66" s="1" customFormat="1" x14ac:dyDescent="0.3">
      <c r="A180" s="11"/>
      <c r="B180" s="1" t="e">
        <f t="shared" si="42"/>
        <v>#N/A</v>
      </c>
      <c r="V180" s="1" t="str">
        <f t="shared" si="49"/>
        <v/>
      </c>
      <c r="W180" s="1" t="str">
        <f t="shared" si="50"/>
        <v/>
      </c>
      <c r="X180" s="1" t="str">
        <f t="shared" si="50"/>
        <v/>
      </c>
      <c r="Y180" s="1" t="str">
        <f t="shared" si="50"/>
        <v/>
      </c>
      <c r="Z180" s="1" t="e">
        <f t="shared" si="51"/>
        <v>#N/A</v>
      </c>
      <c r="AA180" s="3"/>
      <c r="AB180" s="13" t="e">
        <f t="shared" si="43"/>
        <v>#N/A</v>
      </c>
      <c r="AC180" s="13" t="e">
        <f t="shared" si="44"/>
        <v>#N/A</v>
      </c>
      <c r="AD180" s="13" t="e">
        <f t="shared" si="45"/>
        <v>#N/A</v>
      </c>
      <c r="AE180" s="13" t="e">
        <f t="shared" si="46"/>
        <v>#N/A</v>
      </c>
      <c r="AF180" s="13" t="e">
        <f t="shared" si="47"/>
        <v>#N/A</v>
      </c>
      <c r="AG180" s="13" t="e">
        <f t="shared" si="48"/>
        <v>#N/A</v>
      </c>
      <c r="AI180" s="11"/>
      <c r="AJ180" s="11"/>
      <c r="AK180" s="11"/>
      <c r="AL180" s="11"/>
      <c r="AM180" s="11"/>
      <c r="AN180" s="11"/>
      <c r="AO180" s="11"/>
      <c r="AP180" s="11"/>
      <c r="AQ180" s="11">
        <f t="shared" si="54"/>
        <v>171</v>
      </c>
      <c r="AR180" s="11">
        <f t="shared" si="54"/>
        <v>167</v>
      </c>
      <c r="AT180" s="107"/>
      <c r="BA180" s="11"/>
      <c r="BB180" s="11"/>
      <c r="BC180" s="11"/>
      <c r="BD180" s="11"/>
      <c r="BE180" s="11"/>
      <c r="BH180" s="11"/>
      <c r="BI180" s="11"/>
      <c r="BJ180" s="11"/>
      <c r="BK180" s="11"/>
      <c r="BL180" s="11"/>
      <c r="BM180" s="11"/>
      <c r="BN180" s="11"/>
    </row>
    <row r="181" spans="1:66" s="1" customFormat="1" x14ac:dyDescent="0.3">
      <c r="A181" s="11"/>
      <c r="B181" s="1" t="e">
        <f t="shared" si="42"/>
        <v>#N/A</v>
      </c>
      <c r="V181" s="1" t="str">
        <f t="shared" si="49"/>
        <v/>
      </c>
      <c r="W181" s="1" t="str">
        <f t="shared" si="50"/>
        <v/>
      </c>
      <c r="X181" s="1" t="str">
        <f t="shared" si="50"/>
        <v/>
      </c>
      <c r="Y181" s="1" t="str">
        <f t="shared" si="50"/>
        <v/>
      </c>
      <c r="Z181" s="1" t="e">
        <f t="shared" si="51"/>
        <v>#N/A</v>
      </c>
      <c r="AA181" s="3"/>
      <c r="AB181" s="13" t="e">
        <f t="shared" si="43"/>
        <v>#N/A</v>
      </c>
      <c r="AC181" s="13" t="e">
        <f t="shared" si="44"/>
        <v>#N/A</v>
      </c>
      <c r="AD181" s="13" t="e">
        <f t="shared" si="45"/>
        <v>#N/A</v>
      </c>
      <c r="AE181" s="13" t="e">
        <f t="shared" si="46"/>
        <v>#N/A</v>
      </c>
      <c r="AF181" s="13" t="e">
        <f t="shared" si="47"/>
        <v>#N/A</v>
      </c>
      <c r="AG181" s="13" t="e">
        <f t="shared" si="48"/>
        <v>#N/A</v>
      </c>
      <c r="AI181" s="11"/>
      <c r="AJ181" s="11"/>
      <c r="AK181" s="11"/>
      <c r="AL181" s="11"/>
      <c r="AM181" s="11"/>
      <c r="AN181" s="11"/>
      <c r="AO181" s="11"/>
      <c r="AP181" s="11"/>
      <c r="AQ181" s="11">
        <f t="shared" si="54"/>
        <v>172</v>
      </c>
      <c r="AR181" s="11">
        <f t="shared" si="54"/>
        <v>168</v>
      </c>
      <c r="AT181" s="107"/>
      <c r="BA181" s="11"/>
      <c r="BB181" s="11"/>
      <c r="BC181" s="11"/>
      <c r="BD181" s="11"/>
      <c r="BE181" s="11"/>
      <c r="BH181" s="11"/>
      <c r="BI181" s="11"/>
      <c r="BJ181" s="11"/>
      <c r="BK181" s="11"/>
      <c r="BL181" s="11"/>
      <c r="BM181" s="11"/>
      <c r="BN181" s="11"/>
    </row>
    <row r="182" spans="1:66" s="1" customFormat="1" x14ac:dyDescent="0.3">
      <c r="A182" s="11"/>
      <c r="B182" s="1" t="e">
        <f t="shared" si="42"/>
        <v>#N/A</v>
      </c>
      <c r="V182" s="1" t="str">
        <f t="shared" si="49"/>
        <v/>
      </c>
      <c r="W182" s="1" t="str">
        <f t="shared" si="50"/>
        <v/>
      </c>
      <c r="X182" s="1" t="str">
        <f t="shared" si="50"/>
        <v/>
      </c>
      <c r="Y182" s="1" t="str">
        <f t="shared" si="50"/>
        <v/>
      </c>
      <c r="Z182" s="1" t="e">
        <f t="shared" si="51"/>
        <v>#N/A</v>
      </c>
      <c r="AA182" s="3"/>
      <c r="AB182" s="13" t="e">
        <f t="shared" si="43"/>
        <v>#N/A</v>
      </c>
      <c r="AC182" s="13" t="e">
        <f t="shared" si="44"/>
        <v>#N/A</v>
      </c>
      <c r="AD182" s="13" t="e">
        <f t="shared" si="45"/>
        <v>#N/A</v>
      </c>
      <c r="AE182" s="13" t="e">
        <f t="shared" si="46"/>
        <v>#N/A</v>
      </c>
      <c r="AF182" s="13" t="e">
        <f t="shared" si="47"/>
        <v>#N/A</v>
      </c>
      <c r="AG182" s="13" t="e">
        <f t="shared" si="48"/>
        <v>#N/A</v>
      </c>
      <c r="AI182" s="11"/>
      <c r="AJ182" s="11"/>
      <c r="AK182" s="11"/>
      <c r="AL182" s="11"/>
      <c r="AM182" s="11"/>
      <c r="AN182" s="11"/>
      <c r="AO182" s="11"/>
      <c r="AP182" s="11"/>
      <c r="AQ182" s="11">
        <f t="shared" si="54"/>
        <v>173</v>
      </c>
      <c r="AR182" s="11">
        <f t="shared" si="54"/>
        <v>169</v>
      </c>
      <c r="AT182" s="107"/>
      <c r="BA182" s="11"/>
      <c r="BB182" s="11"/>
      <c r="BC182" s="11"/>
      <c r="BD182" s="11"/>
      <c r="BE182" s="11"/>
      <c r="BH182" s="11"/>
      <c r="BI182" s="11"/>
      <c r="BJ182" s="11"/>
      <c r="BK182" s="11"/>
      <c r="BL182" s="11"/>
      <c r="BM182" s="11"/>
      <c r="BN182" s="11"/>
    </row>
    <row r="183" spans="1:66" s="1" customFormat="1" x14ac:dyDescent="0.3">
      <c r="A183" s="11"/>
      <c r="B183" s="1" t="e">
        <f t="shared" si="42"/>
        <v>#N/A</v>
      </c>
      <c r="V183" s="1" t="str">
        <f t="shared" si="49"/>
        <v/>
      </c>
      <c r="W183" s="1" t="str">
        <f t="shared" si="50"/>
        <v/>
      </c>
      <c r="X183" s="1" t="str">
        <f t="shared" si="50"/>
        <v/>
      </c>
      <c r="Y183" s="1" t="str">
        <f t="shared" si="50"/>
        <v/>
      </c>
      <c r="Z183" s="1" t="e">
        <f t="shared" si="51"/>
        <v>#N/A</v>
      </c>
      <c r="AA183" s="3"/>
      <c r="AB183" s="13" t="e">
        <f t="shared" si="43"/>
        <v>#N/A</v>
      </c>
      <c r="AC183" s="13" t="e">
        <f t="shared" si="44"/>
        <v>#N/A</v>
      </c>
      <c r="AD183" s="13" t="e">
        <f t="shared" si="45"/>
        <v>#N/A</v>
      </c>
      <c r="AE183" s="13" t="e">
        <f t="shared" si="46"/>
        <v>#N/A</v>
      </c>
      <c r="AF183" s="13" t="e">
        <f t="shared" si="47"/>
        <v>#N/A</v>
      </c>
      <c r="AG183" s="13" t="e">
        <f t="shared" si="48"/>
        <v>#N/A</v>
      </c>
      <c r="AI183" s="11"/>
      <c r="AJ183" s="11"/>
      <c r="AK183" s="11"/>
      <c r="AL183" s="11"/>
      <c r="AM183" s="11"/>
      <c r="AN183" s="11"/>
      <c r="AO183" s="11"/>
      <c r="AP183" s="11"/>
      <c r="AQ183" s="11">
        <f t="shared" si="54"/>
        <v>174</v>
      </c>
      <c r="AR183" s="11">
        <f t="shared" si="54"/>
        <v>170</v>
      </c>
      <c r="AT183" s="107"/>
      <c r="BA183" s="11"/>
      <c r="BB183" s="11"/>
      <c r="BC183" s="11"/>
      <c r="BD183" s="11"/>
      <c r="BE183" s="11"/>
      <c r="BH183" s="11"/>
      <c r="BI183" s="11"/>
      <c r="BJ183" s="11"/>
      <c r="BK183" s="11"/>
      <c r="BL183" s="11"/>
      <c r="BM183" s="11"/>
      <c r="BN183" s="11"/>
    </row>
    <row r="184" spans="1:66" s="1" customFormat="1" x14ac:dyDescent="0.3">
      <c r="A184" s="11"/>
      <c r="B184" s="1" t="e">
        <f t="shared" si="42"/>
        <v>#N/A</v>
      </c>
      <c r="V184" s="1" t="str">
        <f t="shared" si="49"/>
        <v/>
      </c>
      <c r="W184" s="1" t="str">
        <f t="shared" si="50"/>
        <v/>
      </c>
      <c r="X184" s="1" t="str">
        <f t="shared" si="50"/>
        <v/>
      </c>
      <c r="Y184" s="1" t="str">
        <f t="shared" si="50"/>
        <v/>
      </c>
      <c r="Z184" s="1" t="e">
        <f t="shared" si="51"/>
        <v>#N/A</v>
      </c>
      <c r="AA184" s="3"/>
      <c r="AB184" s="13" t="e">
        <f t="shared" si="43"/>
        <v>#N/A</v>
      </c>
      <c r="AC184" s="13" t="e">
        <f t="shared" si="44"/>
        <v>#N/A</v>
      </c>
      <c r="AD184" s="13" t="e">
        <f t="shared" si="45"/>
        <v>#N/A</v>
      </c>
      <c r="AE184" s="13" t="e">
        <f t="shared" si="46"/>
        <v>#N/A</v>
      </c>
      <c r="AF184" s="13" t="e">
        <f t="shared" si="47"/>
        <v>#N/A</v>
      </c>
      <c r="AG184" s="13" t="e">
        <f t="shared" si="48"/>
        <v>#N/A</v>
      </c>
      <c r="AI184" s="11"/>
      <c r="AJ184" s="11"/>
      <c r="AK184" s="11"/>
      <c r="AL184" s="11"/>
      <c r="AM184" s="11"/>
      <c r="AN184" s="11"/>
      <c r="AO184" s="11"/>
      <c r="AP184" s="11"/>
      <c r="AQ184" s="11">
        <f t="shared" si="54"/>
        <v>175</v>
      </c>
      <c r="AR184" s="11">
        <f t="shared" si="54"/>
        <v>171</v>
      </c>
      <c r="AT184" s="107"/>
      <c r="BA184" s="11"/>
      <c r="BB184" s="11"/>
      <c r="BC184" s="11"/>
      <c r="BD184" s="11"/>
      <c r="BE184" s="11"/>
      <c r="BH184" s="11"/>
      <c r="BI184" s="11"/>
      <c r="BJ184" s="11"/>
      <c r="BK184" s="11"/>
      <c r="BL184" s="11"/>
      <c r="BM184" s="11"/>
      <c r="BN184" s="11"/>
    </row>
    <row r="185" spans="1:66" s="1" customFormat="1" x14ac:dyDescent="0.3">
      <c r="A185" s="11"/>
      <c r="B185" s="1" t="e">
        <f t="shared" si="42"/>
        <v>#N/A</v>
      </c>
      <c r="V185" s="1" t="str">
        <f t="shared" si="49"/>
        <v/>
      </c>
      <c r="W185" s="1" t="str">
        <f t="shared" si="50"/>
        <v/>
      </c>
      <c r="X185" s="1" t="str">
        <f t="shared" si="50"/>
        <v/>
      </c>
      <c r="Y185" s="1" t="str">
        <f t="shared" si="50"/>
        <v/>
      </c>
      <c r="Z185" s="1" t="e">
        <f t="shared" si="51"/>
        <v>#N/A</v>
      </c>
      <c r="AA185" s="3"/>
      <c r="AB185" s="13" t="e">
        <f t="shared" si="43"/>
        <v>#N/A</v>
      </c>
      <c r="AC185" s="13" t="e">
        <f t="shared" si="44"/>
        <v>#N/A</v>
      </c>
      <c r="AD185" s="13" t="e">
        <f t="shared" si="45"/>
        <v>#N/A</v>
      </c>
      <c r="AE185" s="13" t="e">
        <f t="shared" si="46"/>
        <v>#N/A</v>
      </c>
      <c r="AF185" s="13" t="e">
        <f t="shared" si="47"/>
        <v>#N/A</v>
      </c>
      <c r="AG185" s="13" t="e">
        <f t="shared" si="48"/>
        <v>#N/A</v>
      </c>
      <c r="AI185" s="11"/>
      <c r="AJ185" s="11"/>
      <c r="AK185" s="11"/>
      <c r="AL185" s="11"/>
      <c r="AM185" s="11"/>
      <c r="AN185" s="11"/>
      <c r="AO185" s="11"/>
      <c r="AP185" s="11"/>
      <c r="AQ185" s="11">
        <f t="shared" si="54"/>
        <v>176</v>
      </c>
      <c r="AR185" s="11">
        <f t="shared" si="54"/>
        <v>172</v>
      </c>
      <c r="AT185" s="107"/>
      <c r="BA185" s="11"/>
      <c r="BB185" s="11"/>
      <c r="BC185" s="11"/>
      <c r="BD185" s="11"/>
      <c r="BE185" s="11"/>
      <c r="BH185" s="11"/>
      <c r="BI185" s="11"/>
      <c r="BJ185" s="11"/>
      <c r="BK185" s="11"/>
      <c r="BL185" s="11"/>
      <c r="BM185" s="11"/>
      <c r="BN185" s="11"/>
    </row>
    <row r="186" spans="1:66" s="1" customFormat="1" x14ac:dyDescent="0.3">
      <c r="A186" s="11"/>
      <c r="B186" s="1" t="e">
        <f t="shared" si="42"/>
        <v>#N/A</v>
      </c>
      <c r="V186" s="1" t="str">
        <f t="shared" si="49"/>
        <v/>
      </c>
      <c r="W186" s="1" t="str">
        <f t="shared" si="50"/>
        <v/>
      </c>
      <c r="X186" s="1" t="str">
        <f t="shared" si="50"/>
        <v/>
      </c>
      <c r="Y186" s="1" t="str">
        <f t="shared" si="50"/>
        <v/>
      </c>
      <c r="Z186" s="1" t="e">
        <f t="shared" si="51"/>
        <v>#N/A</v>
      </c>
      <c r="AA186" s="3"/>
      <c r="AB186" s="13" t="e">
        <f t="shared" si="43"/>
        <v>#N/A</v>
      </c>
      <c r="AC186" s="13" t="e">
        <f t="shared" si="44"/>
        <v>#N/A</v>
      </c>
      <c r="AD186" s="13" t="e">
        <f t="shared" si="45"/>
        <v>#N/A</v>
      </c>
      <c r="AE186" s="13" t="e">
        <f t="shared" si="46"/>
        <v>#N/A</v>
      </c>
      <c r="AF186" s="13" t="e">
        <f t="shared" si="47"/>
        <v>#N/A</v>
      </c>
      <c r="AG186" s="13" t="e">
        <f t="shared" si="48"/>
        <v>#N/A</v>
      </c>
      <c r="AI186" s="11"/>
      <c r="AJ186" s="11"/>
      <c r="AK186" s="11"/>
      <c r="AL186" s="11"/>
      <c r="AM186" s="11"/>
      <c r="AN186" s="11"/>
      <c r="AO186" s="11"/>
      <c r="AP186" s="11"/>
      <c r="AQ186" s="11">
        <f t="shared" si="54"/>
        <v>177</v>
      </c>
      <c r="AR186" s="11">
        <f t="shared" si="54"/>
        <v>173</v>
      </c>
      <c r="AT186" s="107"/>
      <c r="BA186" s="11"/>
      <c r="BB186" s="11"/>
      <c r="BC186" s="11"/>
      <c r="BD186" s="11"/>
      <c r="BE186" s="11"/>
      <c r="BH186" s="11"/>
      <c r="BI186" s="11"/>
      <c r="BJ186" s="11"/>
      <c r="BK186" s="11"/>
      <c r="BL186" s="11"/>
      <c r="BM186" s="11"/>
      <c r="BN186" s="11"/>
    </row>
    <row r="187" spans="1:66" s="1" customFormat="1" x14ac:dyDescent="0.3">
      <c r="A187" s="11"/>
      <c r="B187" s="1" t="e">
        <f t="shared" si="42"/>
        <v>#N/A</v>
      </c>
      <c r="V187" s="1" t="str">
        <f t="shared" si="49"/>
        <v/>
      </c>
      <c r="W187" s="1" t="str">
        <f t="shared" si="50"/>
        <v/>
      </c>
      <c r="X187" s="1" t="str">
        <f t="shared" si="50"/>
        <v/>
      </c>
      <c r="Y187" s="1" t="str">
        <f t="shared" si="50"/>
        <v/>
      </c>
      <c r="Z187" s="1" t="e">
        <f t="shared" si="51"/>
        <v>#N/A</v>
      </c>
      <c r="AA187" s="3"/>
      <c r="AB187" s="13" t="e">
        <f t="shared" si="43"/>
        <v>#N/A</v>
      </c>
      <c r="AC187" s="13" t="e">
        <f t="shared" si="44"/>
        <v>#N/A</v>
      </c>
      <c r="AD187" s="13" t="e">
        <f t="shared" si="45"/>
        <v>#N/A</v>
      </c>
      <c r="AE187" s="13" t="e">
        <f t="shared" si="46"/>
        <v>#N/A</v>
      </c>
      <c r="AF187" s="13" t="e">
        <f t="shared" si="47"/>
        <v>#N/A</v>
      </c>
      <c r="AG187" s="13" t="e">
        <f t="shared" si="48"/>
        <v>#N/A</v>
      </c>
      <c r="AI187" s="11"/>
      <c r="AJ187" s="11"/>
      <c r="AK187" s="11"/>
      <c r="AL187" s="11"/>
      <c r="AM187" s="11"/>
      <c r="AN187" s="11"/>
      <c r="AO187" s="11"/>
      <c r="AP187" s="11"/>
      <c r="AQ187" s="11">
        <f t="shared" si="54"/>
        <v>178</v>
      </c>
      <c r="AR187" s="11">
        <f t="shared" si="54"/>
        <v>174</v>
      </c>
      <c r="AT187" s="107"/>
      <c r="BA187" s="11"/>
      <c r="BB187" s="11"/>
      <c r="BC187" s="11"/>
      <c r="BD187" s="11"/>
      <c r="BE187" s="11"/>
      <c r="BH187" s="11"/>
      <c r="BI187" s="11"/>
      <c r="BJ187" s="11"/>
      <c r="BK187" s="11"/>
      <c r="BL187" s="11"/>
      <c r="BM187" s="11"/>
      <c r="BN187" s="11"/>
    </row>
    <row r="188" spans="1:66" s="1" customFormat="1" x14ac:dyDescent="0.3">
      <c r="A188" s="11"/>
      <c r="B188" s="1" t="e">
        <f t="shared" si="42"/>
        <v>#N/A</v>
      </c>
      <c r="V188" s="1" t="str">
        <f t="shared" si="49"/>
        <v/>
      </c>
      <c r="W188" s="1" t="str">
        <f t="shared" si="50"/>
        <v/>
      </c>
      <c r="X188" s="1" t="str">
        <f t="shared" si="50"/>
        <v/>
      </c>
      <c r="Y188" s="1" t="str">
        <f t="shared" si="50"/>
        <v/>
      </c>
      <c r="Z188" s="1" t="e">
        <f t="shared" si="51"/>
        <v>#N/A</v>
      </c>
      <c r="AA188" s="3"/>
      <c r="AB188" s="13" t="e">
        <f t="shared" si="43"/>
        <v>#N/A</v>
      </c>
      <c r="AC188" s="13" t="e">
        <f t="shared" si="44"/>
        <v>#N/A</v>
      </c>
      <c r="AD188" s="13" t="e">
        <f t="shared" si="45"/>
        <v>#N/A</v>
      </c>
      <c r="AE188" s="13" t="e">
        <f t="shared" si="46"/>
        <v>#N/A</v>
      </c>
      <c r="AF188" s="13" t="e">
        <f t="shared" si="47"/>
        <v>#N/A</v>
      </c>
      <c r="AG188" s="13" t="e">
        <f t="shared" si="48"/>
        <v>#N/A</v>
      </c>
      <c r="AI188" s="11"/>
      <c r="AJ188" s="11"/>
      <c r="AK188" s="11"/>
      <c r="AL188" s="11"/>
      <c r="AM188" s="11"/>
      <c r="AN188" s="11"/>
      <c r="AO188" s="11"/>
      <c r="AP188" s="11"/>
      <c r="AQ188" s="11">
        <f t="shared" si="54"/>
        <v>179</v>
      </c>
      <c r="AR188" s="11">
        <f t="shared" si="54"/>
        <v>175</v>
      </c>
      <c r="AT188" s="107"/>
      <c r="BA188" s="11"/>
      <c r="BB188" s="11"/>
      <c r="BC188" s="11"/>
      <c r="BD188" s="11"/>
      <c r="BE188" s="11"/>
      <c r="BH188" s="11"/>
      <c r="BI188" s="11"/>
      <c r="BJ188" s="11"/>
      <c r="BK188" s="11"/>
      <c r="BL188" s="11"/>
      <c r="BM188" s="11"/>
      <c r="BN188" s="11"/>
    </row>
    <row r="189" spans="1:66" s="1" customFormat="1" x14ac:dyDescent="0.3">
      <c r="A189" s="11"/>
      <c r="B189" s="1" t="e">
        <f t="shared" si="42"/>
        <v>#N/A</v>
      </c>
      <c r="V189" s="1" t="str">
        <f t="shared" si="49"/>
        <v/>
      </c>
      <c r="W189" s="1" t="str">
        <f t="shared" si="50"/>
        <v/>
      </c>
      <c r="X189" s="1" t="str">
        <f t="shared" si="50"/>
        <v/>
      </c>
      <c r="Y189" s="1" t="str">
        <f t="shared" si="50"/>
        <v/>
      </c>
      <c r="Z189" s="1" t="e">
        <f t="shared" si="51"/>
        <v>#N/A</v>
      </c>
      <c r="AA189" s="3"/>
      <c r="AB189" s="13" t="e">
        <f t="shared" si="43"/>
        <v>#N/A</v>
      </c>
      <c r="AC189" s="13" t="e">
        <f t="shared" si="44"/>
        <v>#N/A</v>
      </c>
      <c r="AD189" s="13" t="e">
        <f t="shared" si="45"/>
        <v>#N/A</v>
      </c>
      <c r="AE189" s="13" t="e">
        <f t="shared" si="46"/>
        <v>#N/A</v>
      </c>
      <c r="AF189" s="13" t="e">
        <f t="shared" si="47"/>
        <v>#N/A</v>
      </c>
      <c r="AG189" s="13" t="e">
        <f t="shared" si="48"/>
        <v>#N/A</v>
      </c>
      <c r="AI189" s="11"/>
      <c r="AJ189" s="11"/>
      <c r="AK189" s="11"/>
      <c r="AL189" s="11"/>
      <c r="AM189" s="11"/>
      <c r="AN189" s="11"/>
      <c r="AO189" s="11"/>
      <c r="AP189" s="11"/>
      <c r="AQ189" s="11">
        <f t="shared" si="54"/>
        <v>180</v>
      </c>
      <c r="AR189" s="11">
        <f t="shared" si="54"/>
        <v>176</v>
      </c>
      <c r="AT189" s="107"/>
      <c r="BA189" s="11"/>
      <c r="BB189" s="11"/>
      <c r="BC189" s="11"/>
      <c r="BD189" s="11"/>
      <c r="BE189" s="11"/>
      <c r="BH189" s="11"/>
      <c r="BI189" s="11"/>
      <c r="BJ189" s="11"/>
      <c r="BK189" s="11"/>
      <c r="BL189" s="11"/>
      <c r="BM189" s="11"/>
      <c r="BN189" s="11"/>
    </row>
    <row r="190" spans="1:66" s="1" customFormat="1" x14ac:dyDescent="0.3">
      <c r="A190" s="11"/>
      <c r="B190" s="1" t="e">
        <f t="shared" si="42"/>
        <v>#N/A</v>
      </c>
      <c r="V190" s="1" t="str">
        <f t="shared" si="49"/>
        <v/>
      </c>
      <c r="W190" s="1" t="str">
        <f t="shared" si="50"/>
        <v/>
      </c>
      <c r="X190" s="1" t="str">
        <f t="shared" si="50"/>
        <v/>
      </c>
      <c r="Y190" s="1" t="str">
        <f t="shared" si="50"/>
        <v/>
      </c>
      <c r="Z190" s="1" t="e">
        <f t="shared" si="51"/>
        <v>#N/A</v>
      </c>
      <c r="AA190" s="3"/>
      <c r="AB190" s="13" t="e">
        <f t="shared" si="43"/>
        <v>#N/A</v>
      </c>
      <c r="AC190" s="13" t="e">
        <f t="shared" si="44"/>
        <v>#N/A</v>
      </c>
      <c r="AD190" s="13" t="e">
        <f t="shared" si="45"/>
        <v>#N/A</v>
      </c>
      <c r="AE190" s="13" t="e">
        <f t="shared" si="46"/>
        <v>#N/A</v>
      </c>
      <c r="AF190" s="13" t="e">
        <f t="shared" si="47"/>
        <v>#N/A</v>
      </c>
      <c r="AG190" s="13" t="e">
        <f t="shared" si="48"/>
        <v>#N/A</v>
      </c>
      <c r="AI190" s="11"/>
      <c r="AJ190" s="11"/>
      <c r="AK190" s="11"/>
      <c r="AL190" s="11"/>
      <c r="AM190" s="11"/>
      <c r="AN190" s="11"/>
      <c r="AO190" s="11"/>
      <c r="AP190" s="11"/>
      <c r="AQ190" s="11">
        <f t="shared" si="54"/>
        <v>181</v>
      </c>
      <c r="AR190" s="11">
        <f t="shared" si="54"/>
        <v>177</v>
      </c>
      <c r="AT190" s="107"/>
      <c r="BA190" s="11"/>
      <c r="BB190" s="11"/>
      <c r="BC190" s="11"/>
      <c r="BD190" s="11"/>
      <c r="BE190" s="11"/>
      <c r="BH190" s="11"/>
      <c r="BI190" s="11"/>
      <c r="BJ190" s="11"/>
      <c r="BK190" s="11"/>
      <c r="BL190" s="11"/>
      <c r="BM190" s="11"/>
      <c r="BN190" s="11"/>
    </row>
    <row r="191" spans="1:66" s="1" customFormat="1" x14ac:dyDescent="0.3">
      <c r="A191" s="11"/>
      <c r="B191" s="1" t="e">
        <f t="shared" si="42"/>
        <v>#N/A</v>
      </c>
      <c r="V191" s="1" t="str">
        <f t="shared" si="49"/>
        <v/>
      </c>
      <c r="W191" s="1" t="str">
        <f t="shared" si="50"/>
        <v/>
      </c>
      <c r="X191" s="1" t="str">
        <f t="shared" si="50"/>
        <v/>
      </c>
      <c r="Y191" s="1" t="str">
        <f t="shared" si="50"/>
        <v/>
      </c>
      <c r="Z191" s="1" t="e">
        <f t="shared" si="51"/>
        <v>#N/A</v>
      </c>
      <c r="AA191" s="3"/>
      <c r="AB191" s="13" t="e">
        <f t="shared" si="43"/>
        <v>#N/A</v>
      </c>
      <c r="AC191" s="13" t="e">
        <f t="shared" si="44"/>
        <v>#N/A</v>
      </c>
      <c r="AD191" s="13" t="e">
        <f t="shared" si="45"/>
        <v>#N/A</v>
      </c>
      <c r="AE191" s="13" t="e">
        <f t="shared" si="46"/>
        <v>#N/A</v>
      </c>
      <c r="AF191" s="13" t="e">
        <f t="shared" si="47"/>
        <v>#N/A</v>
      </c>
      <c r="AG191" s="13" t="e">
        <f t="shared" si="48"/>
        <v>#N/A</v>
      </c>
      <c r="AI191" s="11"/>
      <c r="AJ191" s="11"/>
      <c r="AK191" s="11"/>
      <c r="AL191" s="11"/>
      <c r="AM191" s="11"/>
      <c r="AN191" s="11"/>
      <c r="AO191" s="11"/>
      <c r="AP191" s="11"/>
      <c r="AQ191" s="11">
        <f t="shared" si="54"/>
        <v>182</v>
      </c>
      <c r="AR191" s="11">
        <f t="shared" si="54"/>
        <v>178</v>
      </c>
      <c r="AT191" s="107"/>
      <c r="BA191" s="11"/>
      <c r="BB191" s="11"/>
      <c r="BC191" s="11"/>
      <c r="BD191" s="11"/>
      <c r="BE191" s="11"/>
      <c r="BH191" s="11"/>
      <c r="BI191" s="11"/>
      <c r="BJ191" s="11"/>
      <c r="BK191" s="11"/>
      <c r="BL191" s="11"/>
      <c r="BM191" s="11"/>
      <c r="BN191" s="11"/>
    </row>
    <row r="192" spans="1:66" s="1" customFormat="1" x14ac:dyDescent="0.3">
      <c r="A192" s="11"/>
      <c r="B192" s="1" t="e">
        <f t="shared" si="42"/>
        <v>#N/A</v>
      </c>
      <c r="V192" s="1" t="str">
        <f t="shared" si="49"/>
        <v/>
      </c>
      <c r="W192" s="1" t="str">
        <f t="shared" si="50"/>
        <v/>
      </c>
      <c r="X192" s="1" t="str">
        <f t="shared" si="50"/>
        <v/>
      </c>
      <c r="Y192" s="1" t="str">
        <f t="shared" si="50"/>
        <v/>
      </c>
      <c r="Z192" s="1" t="e">
        <f t="shared" si="51"/>
        <v>#N/A</v>
      </c>
      <c r="AA192" s="3"/>
      <c r="AB192" s="13" t="e">
        <f t="shared" si="43"/>
        <v>#N/A</v>
      </c>
      <c r="AC192" s="13" t="e">
        <f t="shared" si="44"/>
        <v>#N/A</v>
      </c>
      <c r="AD192" s="13" t="e">
        <f t="shared" si="45"/>
        <v>#N/A</v>
      </c>
      <c r="AE192" s="13" t="e">
        <f t="shared" si="46"/>
        <v>#N/A</v>
      </c>
      <c r="AF192" s="13" t="e">
        <f t="shared" si="47"/>
        <v>#N/A</v>
      </c>
      <c r="AG192" s="13" t="e">
        <f t="shared" si="48"/>
        <v>#N/A</v>
      </c>
      <c r="AI192" s="11"/>
      <c r="AJ192" s="11"/>
      <c r="AK192" s="11"/>
      <c r="AL192" s="11"/>
      <c r="AM192" s="11"/>
      <c r="AN192" s="11"/>
      <c r="AO192" s="11"/>
      <c r="AP192" s="11"/>
      <c r="AQ192" s="11">
        <f t="shared" ref="AQ192:AR196" si="55">+AQ191+1</f>
        <v>183</v>
      </c>
      <c r="AR192" s="11">
        <f t="shared" si="55"/>
        <v>179</v>
      </c>
      <c r="AT192" s="107"/>
      <c r="BA192" s="11"/>
      <c r="BB192" s="11"/>
      <c r="BC192" s="11"/>
      <c r="BD192" s="11"/>
      <c r="BE192" s="11"/>
      <c r="BH192" s="11"/>
      <c r="BI192" s="11"/>
      <c r="BJ192" s="11"/>
      <c r="BK192" s="11"/>
      <c r="BL192" s="11"/>
      <c r="BM192" s="11"/>
      <c r="BN192" s="11"/>
    </row>
    <row r="193" spans="1:66" s="1" customFormat="1" x14ac:dyDescent="0.3">
      <c r="A193" s="11"/>
      <c r="B193" s="1" t="e">
        <f t="shared" si="42"/>
        <v>#N/A</v>
      </c>
      <c r="V193" s="1" t="str">
        <f t="shared" si="49"/>
        <v/>
      </c>
      <c r="W193" s="1" t="str">
        <f t="shared" si="50"/>
        <v/>
      </c>
      <c r="X193" s="1" t="str">
        <f t="shared" si="50"/>
        <v/>
      </c>
      <c r="Y193" s="1" t="str">
        <f t="shared" si="50"/>
        <v/>
      </c>
      <c r="Z193" s="1" t="e">
        <f t="shared" si="51"/>
        <v>#N/A</v>
      </c>
      <c r="AA193" s="3"/>
      <c r="AB193" s="13" t="e">
        <f t="shared" si="43"/>
        <v>#N/A</v>
      </c>
      <c r="AC193" s="13" t="e">
        <f t="shared" si="44"/>
        <v>#N/A</v>
      </c>
      <c r="AD193" s="13" t="e">
        <f t="shared" si="45"/>
        <v>#N/A</v>
      </c>
      <c r="AE193" s="13" t="e">
        <f t="shared" si="46"/>
        <v>#N/A</v>
      </c>
      <c r="AF193" s="13" t="e">
        <f t="shared" si="47"/>
        <v>#N/A</v>
      </c>
      <c r="AG193" s="13" t="e">
        <f t="shared" si="48"/>
        <v>#N/A</v>
      </c>
      <c r="AI193" s="11"/>
      <c r="AJ193" s="11"/>
      <c r="AK193" s="11"/>
      <c r="AL193" s="11"/>
      <c r="AM193" s="11"/>
      <c r="AN193" s="11"/>
      <c r="AO193" s="11"/>
      <c r="AP193" s="11"/>
      <c r="AQ193" s="11">
        <f t="shared" si="55"/>
        <v>184</v>
      </c>
      <c r="AR193" s="11">
        <f t="shared" si="55"/>
        <v>180</v>
      </c>
      <c r="AT193" s="107"/>
      <c r="BA193" s="11"/>
      <c r="BB193" s="11"/>
      <c r="BC193" s="11"/>
      <c r="BD193" s="11"/>
      <c r="BE193" s="11"/>
      <c r="BH193" s="11"/>
      <c r="BI193" s="11"/>
      <c r="BJ193" s="11"/>
      <c r="BK193" s="11"/>
      <c r="BL193" s="11"/>
      <c r="BM193" s="11"/>
      <c r="BN193" s="11"/>
    </row>
    <row r="194" spans="1:66" s="1" customFormat="1" x14ac:dyDescent="0.3">
      <c r="A194" s="11"/>
      <c r="B194" s="1" t="e">
        <f t="shared" si="42"/>
        <v>#N/A</v>
      </c>
      <c r="V194" s="1" t="str">
        <f t="shared" si="49"/>
        <v/>
      </c>
      <c r="W194" s="1" t="str">
        <f t="shared" si="50"/>
        <v/>
      </c>
      <c r="X194" s="1" t="str">
        <f t="shared" si="50"/>
        <v/>
      </c>
      <c r="Y194" s="1" t="str">
        <f t="shared" si="50"/>
        <v/>
      </c>
      <c r="Z194" s="1" t="e">
        <f t="shared" si="51"/>
        <v>#N/A</v>
      </c>
      <c r="AA194" s="3"/>
      <c r="AB194" s="13" t="e">
        <f t="shared" si="43"/>
        <v>#N/A</v>
      </c>
      <c r="AC194" s="13" t="e">
        <f t="shared" si="44"/>
        <v>#N/A</v>
      </c>
      <c r="AD194" s="13" t="e">
        <f t="shared" si="45"/>
        <v>#N/A</v>
      </c>
      <c r="AE194" s="13" t="e">
        <f t="shared" si="46"/>
        <v>#N/A</v>
      </c>
      <c r="AF194" s="13" t="e">
        <f t="shared" si="47"/>
        <v>#N/A</v>
      </c>
      <c r="AG194" s="13" t="e">
        <f t="shared" si="48"/>
        <v>#N/A</v>
      </c>
      <c r="AI194" s="11"/>
      <c r="AJ194" s="11"/>
      <c r="AK194" s="11"/>
      <c r="AL194" s="11"/>
      <c r="AM194" s="11"/>
      <c r="AN194" s="11"/>
      <c r="AO194" s="11"/>
      <c r="AP194" s="11"/>
      <c r="AQ194" s="11">
        <f t="shared" si="55"/>
        <v>185</v>
      </c>
      <c r="AR194" s="11">
        <f t="shared" si="55"/>
        <v>181</v>
      </c>
      <c r="AT194" s="107"/>
      <c r="BA194" s="11"/>
      <c r="BB194" s="11"/>
      <c r="BC194" s="11"/>
      <c r="BD194" s="11"/>
      <c r="BE194" s="11"/>
      <c r="BH194" s="11"/>
      <c r="BI194" s="11"/>
      <c r="BJ194" s="11"/>
      <c r="BK194" s="11"/>
      <c r="BL194" s="11"/>
      <c r="BM194" s="11"/>
      <c r="BN194" s="11"/>
    </row>
    <row r="195" spans="1:66" s="1" customFormat="1" x14ac:dyDescent="0.3">
      <c r="A195" s="11"/>
      <c r="B195" s="1" t="e">
        <f t="shared" si="42"/>
        <v>#N/A</v>
      </c>
      <c r="V195" s="1" t="str">
        <f t="shared" si="49"/>
        <v/>
      </c>
      <c r="W195" s="1" t="str">
        <f t="shared" si="50"/>
        <v/>
      </c>
      <c r="X195" s="1" t="str">
        <f t="shared" si="50"/>
        <v/>
      </c>
      <c r="Y195" s="1" t="str">
        <f t="shared" si="50"/>
        <v/>
      </c>
      <c r="Z195" s="1" t="e">
        <f t="shared" si="51"/>
        <v>#N/A</v>
      </c>
      <c r="AA195" s="3"/>
      <c r="AB195" s="13" t="e">
        <f t="shared" si="43"/>
        <v>#N/A</v>
      </c>
      <c r="AC195" s="13" t="e">
        <f t="shared" si="44"/>
        <v>#N/A</v>
      </c>
      <c r="AD195" s="13" t="e">
        <f t="shared" si="45"/>
        <v>#N/A</v>
      </c>
      <c r="AE195" s="13" t="e">
        <f t="shared" si="46"/>
        <v>#N/A</v>
      </c>
      <c r="AF195" s="13" t="e">
        <f t="shared" si="47"/>
        <v>#N/A</v>
      </c>
      <c r="AG195" s="13" t="e">
        <f t="shared" si="48"/>
        <v>#N/A</v>
      </c>
      <c r="AI195" s="11"/>
      <c r="AJ195" s="11"/>
      <c r="AK195" s="11"/>
      <c r="AL195" s="11"/>
      <c r="AM195" s="11"/>
      <c r="AN195" s="11"/>
      <c r="AO195" s="11"/>
      <c r="AP195" s="11"/>
      <c r="AQ195" s="11">
        <f t="shared" si="55"/>
        <v>186</v>
      </c>
      <c r="AR195" s="11">
        <f t="shared" si="55"/>
        <v>182</v>
      </c>
      <c r="AT195" s="107"/>
      <c r="BA195" s="11"/>
      <c r="BB195" s="11"/>
      <c r="BC195" s="11"/>
      <c r="BD195" s="11"/>
      <c r="BE195" s="11"/>
      <c r="BH195" s="11"/>
      <c r="BI195" s="11"/>
      <c r="BJ195" s="11"/>
      <c r="BK195" s="11"/>
      <c r="BL195" s="11"/>
      <c r="BM195" s="11"/>
      <c r="BN195" s="11"/>
    </row>
    <row r="196" spans="1:66" s="1" customFormat="1" x14ac:dyDescent="0.3">
      <c r="A196" s="11"/>
      <c r="B196" s="1" t="e">
        <f t="shared" si="42"/>
        <v>#N/A</v>
      </c>
      <c r="V196" s="1" t="str">
        <f t="shared" si="49"/>
        <v/>
      </c>
      <c r="W196" s="1" t="str">
        <f t="shared" si="50"/>
        <v/>
      </c>
      <c r="X196" s="1" t="str">
        <f t="shared" si="50"/>
        <v/>
      </c>
      <c r="Y196" s="1" t="str">
        <f t="shared" si="50"/>
        <v/>
      </c>
      <c r="Z196" s="1" t="e">
        <f t="shared" si="51"/>
        <v>#N/A</v>
      </c>
      <c r="AA196" s="3"/>
      <c r="AB196" s="13" t="e">
        <f t="shared" si="43"/>
        <v>#N/A</v>
      </c>
      <c r="AC196" s="13" t="e">
        <f t="shared" si="44"/>
        <v>#N/A</v>
      </c>
      <c r="AD196" s="13" t="e">
        <f t="shared" si="45"/>
        <v>#N/A</v>
      </c>
      <c r="AE196" s="13" t="e">
        <f t="shared" si="46"/>
        <v>#N/A</v>
      </c>
      <c r="AF196" s="13" t="e">
        <f t="shared" si="47"/>
        <v>#N/A</v>
      </c>
      <c r="AG196" s="13" t="e">
        <f t="shared" si="48"/>
        <v>#N/A</v>
      </c>
      <c r="AI196" s="11"/>
      <c r="AJ196" s="11"/>
      <c r="AK196" s="11"/>
      <c r="AL196" s="11"/>
      <c r="AM196" s="11"/>
      <c r="AN196" s="11"/>
      <c r="AO196" s="11"/>
      <c r="AP196" s="11"/>
      <c r="AQ196" s="11">
        <f t="shared" si="55"/>
        <v>187</v>
      </c>
      <c r="AR196" s="11">
        <f t="shared" si="55"/>
        <v>183</v>
      </c>
      <c r="AT196" s="107"/>
      <c r="BA196" s="11"/>
      <c r="BB196" s="11"/>
      <c r="BC196" s="11"/>
      <c r="BD196" s="11"/>
      <c r="BE196" s="11"/>
      <c r="BH196" s="11"/>
      <c r="BI196" s="11"/>
      <c r="BJ196" s="11"/>
      <c r="BK196" s="11"/>
      <c r="BL196" s="11"/>
      <c r="BM196" s="11"/>
      <c r="BN196" s="11"/>
    </row>
    <row r="197" spans="1:66" s="1" customFormat="1" x14ac:dyDescent="0.3">
      <c r="A197" s="11"/>
      <c r="B197" s="1" t="e">
        <f t="shared" si="42"/>
        <v>#N/A</v>
      </c>
      <c r="V197" s="1" t="str">
        <f t="shared" si="49"/>
        <v/>
      </c>
      <c r="W197" s="1" t="str">
        <f t="shared" si="50"/>
        <v/>
      </c>
      <c r="X197" s="1" t="str">
        <f t="shared" si="50"/>
        <v/>
      </c>
      <c r="Y197" s="1" t="str">
        <f t="shared" si="50"/>
        <v/>
      </c>
      <c r="Z197" s="1" t="e">
        <f t="shared" si="51"/>
        <v>#N/A</v>
      </c>
      <c r="AA197" s="3"/>
      <c r="AB197" s="13" t="e">
        <f t="shared" si="43"/>
        <v>#N/A</v>
      </c>
      <c r="AC197" s="13" t="e">
        <f t="shared" si="44"/>
        <v>#N/A</v>
      </c>
      <c r="AD197" s="13" t="e">
        <f t="shared" si="45"/>
        <v>#N/A</v>
      </c>
      <c r="AE197" s="13" t="e">
        <f t="shared" si="46"/>
        <v>#N/A</v>
      </c>
      <c r="AF197" s="13" t="e">
        <f t="shared" si="47"/>
        <v>#N/A</v>
      </c>
      <c r="AG197" s="13" t="e">
        <f t="shared" si="48"/>
        <v>#N/A</v>
      </c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T197" s="107"/>
      <c r="BA197" s="11"/>
      <c r="BB197" s="11"/>
      <c r="BC197" s="11"/>
      <c r="BD197" s="11"/>
      <c r="BE197" s="11"/>
      <c r="BH197" s="11"/>
      <c r="BI197" s="11"/>
      <c r="BJ197" s="11"/>
      <c r="BK197" s="11"/>
      <c r="BL197" s="11"/>
      <c r="BM197" s="11"/>
      <c r="BN197" s="11"/>
    </row>
    <row r="198" spans="1:66" s="1" customFormat="1" x14ac:dyDescent="0.3">
      <c r="A198" s="11"/>
      <c r="B198" s="1" t="e">
        <f t="shared" si="42"/>
        <v>#N/A</v>
      </c>
      <c r="V198" s="1" t="str">
        <f t="shared" si="49"/>
        <v/>
      </c>
      <c r="W198" s="1" t="str">
        <f t="shared" si="50"/>
        <v/>
      </c>
      <c r="X198" s="1" t="str">
        <f t="shared" si="50"/>
        <v/>
      </c>
      <c r="Y198" s="1" t="str">
        <f t="shared" si="50"/>
        <v/>
      </c>
      <c r="Z198" s="1" t="e">
        <f t="shared" si="51"/>
        <v>#N/A</v>
      </c>
      <c r="AA198" s="3"/>
      <c r="AB198" s="13" t="e">
        <f t="shared" si="43"/>
        <v>#N/A</v>
      </c>
      <c r="AC198" s="13" t="e">
        <f t="shared" si="44"/>
        <v>#N/A</v>
      </c>
      <c r="AD198" s="13" t="e">
        <f t="shared" si="45"/>
        <v>#N/A</v>
      </c>
      <c r="AE198" s="13" t="e">
        <f t="shared" si="46"/>
        <v>#N/A</v>
      </c>
      <c r="AF198" s="13" t="e">
        <f t="shared" si="47"/>
        <v>#N/A</v>
      </c>
      <c r="AG198" s="13" t="e">
        <f t="shared" si="48"/>
        <v>#N/A</v>
      </c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T198" s="107"/>
      <c r="BA198" s="11"/>
      <c r="BB198" s="11"/>
      <c r="BC198" s="11"/>
      <c r="BD198" s="11"/>
      <c r="BE198" s="11"/>
      <c r="BH198" s="11"/>
      <c r="BI198" s="11"/>
      <c r="BJ198" s="11"/>
      <c r="BK198" s="11"/>
      <c r="BL198" s="11"/>
      <c r="BM198" s="11"/>
      <c r="BN198" s="11"/>
    </row>
    <row r="199" spans="1:66" s="1" customFormat="1" x14ac:dyDescent="0.3">
      <c r="A199" s="11"/>
      <c r="B199" s="1" t="e">
        <f t="shared" si="42"/>
        <v>#N/A</v>
      </c>
      <c r="V199" s="1" t="str">
        <f t="shared" si="49"/>
        <v/>
      </c>
      <c r="W199" s="1" t="str">
        <f t="shared" si="50"/>
        <v/>
      </c>
      <c r="X199" s="1" t="str">
        <f t="shared" si="50"/>
        <v/>
      </c>
      <c r="Y199" s="1" t="str">
        <f t="shared" si="50"/>
        <v/>
      </c>
      <c r="Z199" s="1" t="e">
        <f t="shared" si="51"/>
        <v>#N/A</v>
      </c>
      <c r="AA199" s="3"/>
      <c r="AB199" s="13" t="e">
        <f t="shared" si="43"/>
        <v>#N/A</v>
      </c>
      <c r="AC199" s="13" t="e">
        <f t="shared" si="44"/>
        <v>#N/A</v>
      </c>
      <c r="AD199" s="13" t="e">
        <f t="shared" si="45"/>
        <v>#N/A</v>
      </c>
      <c r="AE199" s="13" t="e">
        <f t="shared" si="46"/>
        <v>#N/A</v>
      </c>
      <c r="AF199" s="13" t="e">
        <f t="shared" si="47"/>
        <v>#N/A</v>
      </c>
      <c r="AG199" s="13" t="e">
        <f t="shared" si="48"/>
        <v>#N/A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T199" s="107"/>
      <c r="BA199" s="11"/>
      <c r="BB199" s="11"/>
      <c r="BC199" s="11"/>
      <c r="BD199" s="11"/>
      <c r="BE199" s="11"/>
      <c r="BH199" s="11"/>
      <c r="BI199" s="11"/>
      <c r="BJ199" s="11"/>
      <c r="BK199" s="11"/>
      <c r="BL199" s="11"/>
      <c r="BM199" s="11"/>
      <c r="BN199" s="11"/>
    </row>
    <row r="200" spans="1:66" s="1" customFormat="1" x14ac:dyDescent="0.3">
      <c r="A200" s="11"/>
      <c r="B200" s="1" t="e">
        <f t="shared" si="42"/>
        <v>#N/A</v>
      </c>
      <c r="V200" s="1" t="str">
        <f t="shared" si="49"/>
        <v/>
      </c>
      <c r="W200" s="1" t="str">
        <f t="shared" si="50"/>
        <v/>
      </c>
      <c r="X200" s="1" t="str">
        <f t="shared" si="50"/>
        <v/>
      </c>
      <c r="Y200" s="1" t="str">
        <f t="shared" si="50"/>
        <v/>
      </c>
      <c r="Z200" s="1" t="e">
        <f t="shared" si="51"/>
        <v>#N/A</v>
      </c>
      <c r="AA200" s="3"/>
      <c r="AB200" s="13" t="e">
        <f t="shared" si="43"/>
        <v>#N/A</v>
      </c>
      <c r="AC200" s="13" t="e">
        <f t="shared" si="44"/>
        <v>#N/A</v>
      </c>
      <c r="AD200" s="13" t="e">
        <f t="shared" si="45"/>
        <v>#N/A</v>
      </c>
      <c r="AE200" s="13" t="e">
        <f t="shared" si="46"/>
        <v>#N/A</v>
      </c>
      <c r="AF200" s="13" t="e">
        <f t="shared" si="47"/>
        <v>#N/A</v>
      </c>
      <c r="AG200" s="13" t="e">
        <f t="shared" si="48"/>
        <v>#N/A</v>
      </c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T200" s="107"/>
      <c r="BA200" s="11"/>
      <c r="BB200" s="11"/>
      <c r="BC200" s="11"/>
      <c r="BD200" s="11"/>
      <c r="BE200" s="11"/>
      <c r="BH200" s="11"/>
      <c r="BI200" s="11"/>
      <c r="BJ200" s="11"/>
      <c r="BK200" s="11"/>
      <c r="BL200" s="11"/>
      <c r="BM200" s="11"/>
      <c r="BN200" s="11"/>
    </row>
    <row r="201" spans="1:66" s="1" customFormat="1" x14ac:dyDescent="0.3">
      <c r="A201" s="11"/>
      <c r="B201" s="1" t="e">
        <f t="shared" si="42"/>
        <v>#N/A</v>
      </c>
      <c r="V201" s="1" t="str">
        <f t="shared" si="49"/>
        <v/>
      </c>
      <c r="W201" s="1" t="str">
        <f t="shared" si="50"/>
        <v/>
      </c>
      <c r="X201" s="1" t="str">
        <f t="shared" si="50"/>
        <v/>
      </c>
      <c r="Y201" s="1" t="str">
        <f t="shared" si="50"/>
        <v/>
      </c>
      <c r="Z201" s="1" t="e">
        <f t="shared" si="51"/>
        <v>#N/A</v>
      </c>
      <c r="AA201" s="3"/>
      <c r="AB201" s="13" t="e">
        <f t="shared" si="43"/>
        <v>#N/A</v>
      </c>
      <c r="AC201" s="13" t="e">
        <f t="shared" si="44"/>
        <v>#N/A</v>
      </c>
      <c r="AD201" s="13" t="e">
        <f t="shared" si="45"/>
        <v>#N/A</v>
      </c>
      <c r="AE201" s="13" t="e">
        <f t="shared" si="46"/>
        <v>#N/A</v>
      </c>
      <c r="AF201" s="13" t="e">
        <f t="shared" si="47"/>
        <v>#N/A</v>
      </c>
      <c r="AG201" s="13" t="e">
        <f t="shared" si="48"/>
        <v>#N/A</v>
      </c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T201" s="107"/>
      <c r="BA201" s="11"/>
      <c r="BB201" s="11"/>
      <c r="BC201" s="11"/>
      <c r="BD201" s="11"/>
      <c r="BE201" s="11"/>
      <c r="BH201" s="11"/>
      <c r="BI201" s="11"/>
      <c r="BJ201" s="11"/>
      <c r="BK201" s="11"/>
      <c r="BL201" s="11"/>
      <c r="BM201" s="11"/>
      <c r="BN201" s="11"/>
    </row>
    <row r="202" spans="1:66" s="1" customFormat="1" x14ac:dyDescent="0.3">
      <c r="A202" s="11"/>
      <c r="B202" s="1" t="e">
        <f t="shared" si="42"/>
        <v>#N/A</v>
      </c>
      <c r="V202" s="1" t="str">
        <f t="shared" si="49"/>
        <v/>
      </c>
      <c r="W202" s="1" t="str">
        <f t="shared" si="50"/>
        <v/>
      </c>
      <c r="X202" s="1" t="str">
        <f t="shared" si="50"/>
        <v/>
      </c>
      <c r="Y202" s="1" t="str">
        <f t="shared" si="50"/>
        <v/>
      </c>
      <c r="Z202" s="1" t="e">
        <f t="shared" si="51"/>
        <v>#N/A</v>
      </c>
      <c r="AA202" s="3"/>
      <c r="AB202" s="13" t="e">
        <f t="shared" si="43"/>
        <v>#N/A</v>
      </c>
      <c r="AC202" s="13" t="e">
        <f t="shared" si="44"/>
        <v>#N/A</v>
      </c>
      <c r="AD202" s="13" t="e">
        <f t="shared" si="45"/>
        <v>#N/A</v>
      </c>
      <c r="AE202" s="13" t="e">
        <f t="shared" si="46"/>
        <v>#N/A</v>
      </c>
      <c r="AF202" s="13" t="e">
        <f t="shared" si="47"/>
        <v>#N/A</v>
      </c>
      <c r="AG202" s="13" t="e">
        <f t="shared" si="48"/>
        <v>#N/A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T202" s="107"/>
      <c r="BA202" s="11"/>
      <c r="BB202" s="11"/>
      <c r="BC202" s="11"/>
      <c r="BD202" s="11"/>
      <c r="BE202" s="11"/>
      <c r="BH202" s="11"/>
      <c r="BI202" s="11"/>
      <c r="BJ202" s="11"/>
      <c r="BK202" s="11"/>
      <c r="BL202" s="11"/>
      <c r="BM202" s="11"/>
      <c r="BN202" s="11"/>
    </row>
    <row r="203" spans="1:66" s="1" customFormat="1" x14ac:dyDescent="0.3">
      <c r="A203" s="11"/>
      <c r="B203" s="1" t="e">
        <f t="shared" si="42"/>
        <v>#N/A</v>
      </c>
      <c r="V203" s="1" t="str">
        <f t="shared" si="49"/>
        <v/>
      </c>
      <c r="W203" s="1" t="str">
        <f t="shared" si="50"/>
        <v/>
      </c>
      <c r="X203" s="1" t="str">
        <f t="shared" si="50"/>
        <v/>
      </c>
      <c r="Y203" s="1" t="str">
        <f t="shared" si="50"/>
        <v/>
      </c>
      <c r="Z203" s="1" t="e">
        <f t="shared" si="51"/>
        <v>#N/A</v>
      </c>
      <c r="AA203" s="3"/>
      <c r="AB203" s="13" t="e">
        <f t="shared" si="43"/>
        <v>#N/A</v>
      </c>
      <c r="AC203" s="13" t="e">
        <f t="shared" si="44"/>
        <v>#N/A</v>
      </c>
      <c r="AD203" s="13" t="e">
        <f t="shared" si="45"/>
        <v>#N/A</v>
      </c>
      <c r="AE203" s="13" t="e">
        <f t="shared" si="46"/>
        <v>#N/A</v>
      </c>
      <c r="AF203" s="13" t="e">
        <f t="shared" si="47"/>
        <v>#N/A</v>
      </c>
      <c r="AG203" s="13" t="e">
        <f t="shared" si="48"/>
        <v>#N/A</v>
      </c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T203" s="107"/>
      <c r="BA203" s="11"/>
      <c r="BB203" s="11"/>
      <c r="BC203" s="11"/>
      <c r="BD203" s="11"/>
      <c r="BE203" s="11"/>
      <c r="BH203" s="11"/>
      <c r="BI203" s="11"/>
      <c r="BJ203" s="11"/>
      <c r="BK203" s="11"/>
      <c r="BL203" s="11"/>
      <c r="BM203" s="11"/>
      <c r="BN203" s="11"/>
    </row>
    <row r="204" spans="1:66" s="1" customFormat="1" x14ac:dyDescent="0.3">
      <c r="A204" s="11"/>
      <c r="B204" s="1" t="e">
        <f t="shared" si="42"/>
        <v>#N/A</v>
      </c>
      <c r="V204" s="1" t="str">
        <f t="shared" si="49"/>
        <v/>
      </c>
      <c r="W204" s="1" t="str">
        <f t="shared" si="50"/>
        <v/>
      </c>
      <c r="X204" s="1" t="str">
        <f t="shared" si="50"/>
        <v/>
      </c>
      <c r="Y204" s="1" t="str">
        <f t="shared" si="50"/>
        <v/>
      </c>
      <c r="Z204" s="1" t="e">
        <f t="shared" si="51"/>
        <v>#N/A</v>
      </c>
      <c r="AA204" s="3"/>
      <c r="AB204" s="13" t="e">
        <f t="shared" si="43"/>
        <v>#N/A</v>
      </c>
      <c r="AC204" s="13" t="e">
        <f t="shared" si="44"/>
        <v>#N/A</v>
      </c>
      <c r="AD204" s="13" t="e">
        <f t="shared" si="45"/>
        <v>#N/A</v>
      </c>
      <c r="AE204" s="13" t="e">
        <f t="shared" si="46"/>
        <v>#N/A</v>
      </c>
      <c r="AF204" s="13" t="e">
        <f t="shared" si="47"/>
        <v>#N/A</v>
      </c>
      <c r="AG204" s="13" t="e">
        <f t="shared" si="48"/>
        <v>#N/A</v>
      </c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T204" s="107"/>
      <c r="BA204" s="11"/>
      <c r="BB204" s="11"/>
      <c r="BC204" s="11"/>
      <c r="BD204" s="11"/>
      <c r="BE204" s="11"/>
      <c r="BH204" s="11"/>
      <c r="BI204" s="11"/>
      <c r="BJ204" s="11"/>
      <c r="BK204" s="11"/>
      <c r="BL204" s="11"/>
      <c r="BM204" s="11"/>
      <c r="BN204" s="11"/>
    </row>
    <row r="205" spans="1:66" s="1" customFormat="1" x14ac:dyDescent="0.3">
      <c r="A205" s="11"/>
      <c r="B205" s="1" t="e">
        <f t="shared" si="42"/>
        <v>#N/A</v>
      </c>
      <c r="V205" s="1" t="str">
        <f t="shared" si="49"/>
        <v/>
      </c>
      <c r="W205" s="1" t="str">
        <f t="shared" si="50"/>
        <v/>
      </c>
      <c r="X205" s="1" t="str">
        <f t="shared" si="50"/>
        <v/>
      </c>
      <c r="Y205" s="1" t="str">
        <f t="shared" si="50"/>
        <v/>
      </c>
      <c r="Z205" s="1" t="e">
        <f t="shared" si="51"/>
        <v>#N/A</v>
      </c>
      <c r="AA205" s="3"/>
      <c r="AB205" s="13" t="e">
        <f t="shared" si="43"/>
        <v>#N/A</v>
      </c>
      <c r="AC205" s="13" t="e">
        <f t="shared" si="44"/>
        <v>#N/A</v>
      </c>
      <c r="AD205" s="13" t="e">
        <f t="shared" si="45"/>
        <v>#N/A</v>
      </c>
      <c r="AE205" s="13" t="e">
        <f t="shared" si="46"/>
        <v>#N/A</v>
      </c>
      <c r="AF205" s="13" t="e">
        <f t="shared" si="47"/>
        <v>#N/A</v>
      </c>
      <c r="AG205" s="13" t="e">
        <f t="shared" si="48"/>
        <v>#N/A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T205" s="107"/>
      <c r="BA205" s="11"/>
      <c r="BB205" s="11"/>
      <c r="BC205" s="11"/>
      <c r="BD205" s="11"/>
      <c r="BE205" s="11"/>
      <c r="BH205" s="11"/>
      <c r="BI205" s="11"/>
      <c r="BJ205" s="11"/>
      <c r="BK205" s="11"/>
      <c r="BL205" s="11"/>
      <c r="BM205" s="11"/>
      <c r="BN205" s="11"/>
    </row>
    <row r="206" spans="1:66" s="1" customFormat="1" x14ac:dyDescent="0.3">
      <c r="A206" s="11"/>
      <c r="B206" s="1" t="e">
        <f t="shared" ref="B206:B269" si="56">IF(C206="",NA(),E206+G206+H206+I206)</f>
        <v>#N/A</v>
      </c>
      <c r="V206" s="1" t="str">
        <f t="shared" si="49"/>
        <v/>
      </c>
      <c r="W206" s="1" t="str">
        <f t="shared" si="50"/>
        <v/>
      </c>
      <c r="X206" s="1" t="str">
        <f t="shared" si="50"/>
        <v/>
      </c>
      <c r="Y206" s="1" t="str">
        <f t="shared" si="50"/>
        <v/>
      </c>
      <c r="Z206" s="1" t="e">
        <f t="shared" si="51"/>
        <v>#N/A</v>
      </c>
      <c r="AA206" s="3"/>
      <c r="AB206" s="13" t="e">
        <f t="shared" ref="AB206:AB269" si="57">IF(OR(ISNA(B206),B206=0),NA(),I206/B206)</f>
        <v>#N/A</v>
      </c>
      <c r="AC206" s="13" t="e">
        <f t="shared" ref="AC206:AC269" si="58">IF(OR(ISNA(B206),B206=0),NA(),B206/$AC$11)</f>
        <v>#N/A</v>
      </c>
      <c r="AD206" s="13" t="e">
        <f t="shared" ref="AD206:AD269" si="59">IF(OR(ISNA(B206),B206=0),NA(),E206/$AC$11)</f>
        <v>#N/A</v>
      </c>
      <c r="AE206" s="13" t="e">
        <f t="shared" ref="AE206:AE269" si="60">IF(OR(ISNA(B206),B206=0),NA(),G206/$AC$11)</f>
        <v>#N/A</v>
      </c>
      <c r="AF206" s="13" t="e">
        <f t="shared" ref="AF206:AF269" si="61">IF(OR(ISNA(B206),B206=0),NA(),I206/$AC$11)</f>
        <v>#N/A</v>
      </c>
      <c r="AG206" s="13" t="e">
        <f t="shared" ref="AG206:AG269" si="62">+IF(OR(ISNA(B206),B206=0),NA(),Z206/$AC$11)</f>
        <v>#N/A</v>
      </c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T206" s="107"/>
      <c r="BA206" s="11"/>
      <c r="BB206" s="11"/>
      <c r="BC206" s="11"/>
      <c r="BD206" s="11"/>
      <c r="BE206" s="11"/>
      <c r="BH206" s="11"/>
      <c r="BI206" s="11"/>
      <c r="BJ206" s="11"/>
      <c r="BK206" s="11"/>
      <c r="BL206" s="11"/>
      <c r="BM206" s="11"/>
      <c r="BN206" s="11"/>
    </row>
    <row r="207" spans="1:66" s="1" customFormat="1" x14ac:dyDescent="0.3">
      <c r="A207" s="11"/>
      <c r="B207" s="1" t="e">
        <f t="shared" si="56"/>
        <v>#N/A</v>
      </c>
      <c r="V207" s="1" t="str">
        <f t="shared" si="49"/>
        <v/>
      </c>
      <c r="W207" s="1" t="str">
        <f t="shared" si="50"/>
        <v/>
      </c>
      <c r="X207" s="1" t="str">
        <f t="shared" si="50"/>
        <v/>
      </c>
      <c r="Y207" s="1" t="str">
        <f t="shared" si="50"/>
        <v/>
      </c>
      <c r="Z207" s="1" t="e">
        <f t="shared" si="51"/>
        <v>#N/A</v>
      </c>
      <c r="AA207" s="3"/>
      <c r="AB207" s="13" t="e">
        <f t="shared" si="57"/>
        <v>#N/A</v>
      </c>
      <c r="AC207" s="13" t="e">
        <f t="shared" si="58"/>
        <v>#N/A</v>
      </c>
      <c r="AD207" s="13" t="e">
        <f t="shared" si="59"/>
        <v>#N/A</v>
      </c>
      <c r="AE207" s="13" t="e">
        <f t="shared" si="60"/>
        <v>#N/A</v>
      </c>
      <c r="AF207" s="13" t="e">
        <f t="shared" si="61"/>
        <v>#N/A</v>
      </c>
      <c r="AG207" s="13" t="e">
        <f t="shared" si="62"/>
        <v>#N/A</v>
      </c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T207" s="107"/>
      <c r="BA207" s="11"/>
      <c r="BB207" s="11"/>
      <c r="BC207" s="11"/>
      <c r="BD207" s="11"/>
      <c r="BE207" s="11"/>
      <c r="BH207" s="11"/>
      <c r="BI207" s="11"/>
      <c r="BJ207" s="11"/>
      <c r="BK207" s="11"/>
      <c r="BL207" s="11"/>
      <c r="BM207" s="11"/>
      <c r="BN207" s="11"/>
    </row>
    <row r="208" spans="1:66" s="1" customFormat="1" x14ac:dyDescent="0.3">
      <c r="A208" s="11"/>
      <c r="B208" s="1" t="e">
        <f t="shared" si="56"/>
        <v>#N/A</v>
      </c>
      <c r="V208" s="1" t="str">
        <f t="shared" ref="V208:V271" si="63">IF($C208="","",E208-E207)</f>
        <v/>
      </c>
      <c r="W208" s="1" t="str">
        <f t="shared" ref="W208:Y271" si="64">IF($C208="","",G208-G207)</f>
        <v/>
      </c>
      <c r="X208" s="1" t="str">
        <f t="shared" si="64"/>
        <v/>
      </c>
      <c r="Y208" s="1" t="str">
        <f t="shared" si="64"/>
        <v/>
      </c>
      <c r="Z208" s="1" t="e">
        <f t="shared" ref="Z208:Z271" si="65">IF(OR($C208="",ISNA($C208)),NA(),V208+W208+X208+Y208)</f>
        <v>#N/A</v>
      </c>
      <c r="AA208" s="3"/>
      <c r="AB208" s="13" t="e">
        <f t="shared" si="57"/>
        <v>#N/A</v>
      </c>
      <c r="AC208" s="13" t="e">
        <f t="shared" si="58"/>
        <v>#N/A</v>
      </c>
      <c r="AD208" s="13" t="e">
        <f t="shared" si="59"/>
        <v>#N/A</v>
      </c>
      <c r="AE208" s="13" t="e">
        <f t="shared" si="60"/>
        <v>#N/A</v>
      </c>
      <c r="AF208" s="13" t="e">
        <f t="shared" si="61"/>
        <v>#N/A</v>
      </c>
      <c r="AG208" s="13" t="e">
        <f t="shared" si="62"/>
        <v>#N/A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T208" s="107"/>
      <c r="BA208" s="11"/>
      <c r="BB208" s="11"/>
      <c r="BC208" s="11"/>
      <c r="BD208" s="11"/>
      <c r="BE208" s="11"/>
      <c r="BH208" s="11"/>
      <c r="BI208" s="11"/>
      <c r="BJ208" s="11"/>
      <c r="BK208" s="11"/>
      <c r="BL208" s="11"/>
      <c r="BM208" s="11"/>
      <c r="BN208" s="11"/>
    </row>
    <row r="209" spans="1:66" s="1" customFormat="1" x14ac:dyDescent="0.3">
      <c r="A209" s="11"/>
      <c r="B209" s="1" t="e">
        <f t="shared" si="56"/>
        <v>#N/A</v>
      </c>
      <c r="V209" s="1" t="str">
        <f t="shared" si="63"/>
        <v/>
      </c>
      <c r="W209" s="1" t="str">
        <f t="shared" si="64"/>
        <v/>
      </c>
      <c r="X209" s="1" t="str">
        <f t="shared" si="64"/>
        <v/>
      </c>
      <c r="Y209" s="1" t="str">
        <f t="shared" si="64"/>
        <v/>
      </c>
      <c r="Z209" s="1" t="e">
        <f t="shared" si="65"/>
        <v>#N/A</v>
      </c>
      <c r="AA209" s="3"/>
      <c r="AB209" s="13" t="e">
        <f t="shared" si="57"/>
        <v>#N/A</v>
      </c>
      <c r="AC209" s="13" t="e">
        <f t="shared" si="58"/>
        <v>#N/A</v>
      </c>
      <c r="AD209" s="13" t="e">
        <f t="shared" si="59"/>
        <v>#N/A</v>
      </c>
      <c r="AE209" s="13" t="e">
        <f t="shared" si="60"/>
        <v>#N/A</v>
      </c>
      <c r="AF209" s="13" t="e">
        <f t="shared" si="61"/>
        <v>#N/A</v>
      </c>
      <c r="AG209" s="13" t="e">
        <f t="shared" si="62"/>
        <v>#N/A</v>
      </c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T209" s="107"/>
      <c r="BA209" s="11"/>
      <c r="BB209" s="11"/>
      <c r="BC209" s="11"/>
      <c r="BD209" s="11"/>
      <c r="BE209" s="11"/>
      <c r="BH209" s="11"/>
      <c r="BI209" s="11"/>
      <c r="BJ209" s="11"/>
      <c r="BK209" s="11"/>
      <c r="BL209" s="11"/>
      <c r="BM209" s="11"/>
      <c r="BN209" s="11"/>
    </row>
    <row r="210" spans="1:66" s="1" customFormat="1" x14ac:dyDescent="0.3">
      <c r="A210" s="11"/>
      <c r="B210" s="1" t="e">
        <f t="shared" si="56"/>
        <v>#N/A</v>
      </c>
      <c r="V210" s="1" t="str">
        <f t="shared" si="63"/>
        <v/>
      </c>
      <c r="W210" s="1" t="str">
        <f t="shared" si="64"/>
        <v/>
      </c>
      <c r="X210" s="1" t="str">
        <f t="shared" si="64"/>
        <v/>
      </c>
      <c r="Y210" s="1" t="str">
        <f t="shared" si="64"/>
        <v/>
      </c>
      <c r="Z210" s="1" t="e">
        <f t="shared" si="65"/>
        <v>#N/A</v>
      </c>
      <c r="AA210" s="3"/>
      <c r="AB210" s="13" t="e">
        <f t="shared" si="57"/>
        <v>#N/A</v>
      </c>
      <c r="AC210" s="13" t="e">
        <f t="shared" si="58"/>
        <v>#N/A</v>
      </c>
      <c r="AD210" s="13" t="e">
        <f t="shared" si="59"/>
        <v>#N/A</v>
      </c>
      <c r="AE210" s="13" t="e">
        <f t="shared" si="60"/>
        <v>#N/A</v>
      </c>
      <c r="AF210" s="13" t="e">
        <f t="shared" si="61"/>
        <v>#N/A</v>
      </c>
      <c r="AG210" s="13" t="e">
        <f t="shared" si="62"/>
        <v>#N/A</v>
      </c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T210" s="107"/>
      <c r="BA210" s="11"/>
      <c r="BB210" s="11"/>
      <c r="BC210" s="11"/>
      <c r="BD210" s="11"/>
      <c r="BE210" s="11"/>
      <c r="BH210" s="11"/>
      <c r="BI210" s="11"/>
      <c r="BJ210" s="11"/>
      <c r="BK210" s="11"/>
      <c r="BL210" s="11"/>
      <c r="BM210" s="11"/>
      <c r="BN210" s="11"/>
    </row>
    <row r="211" spans="1:66" s="1" customFormat="1" x14ac:dyDescent="0.3">
      <c r="A211" s="11"/>
      <c r="B211" s="1" t="e">
        <f t="shared" si="56"/>
        <v>#N/A</v>
      </c>
      <c r="V211" s="1" t="str">
        <f t="shared" si="63"/>
        <v/>
      </c>
      <c r="W211" s="1" t="str">
        <f t="shared" si="64"/>
        <v/>
      </c>
      <c r="X211" s="1" t="str">
        <f t="shared" si="64"/>
        <v/>
      </c>
      <c r="Y211" s="1" t="str">
        <f t="shared" si="64"/>
        <v/>
      </c>
      <c r="Z211" s="1" t="e">
        <f t="shared" si="65"/>
        <v>#N/A</v>
      </c>
      <c r="AA211" s="3"/>
      <c r="AB211" s="13" t="e">
        <f t="shared" si="57"/>
        <v>#N/A</v>
      </c>
      <c r="AC211" s="13" t="e">
        <f t="shared" si="58"/>
        <v>#N/A</v>
      </c>
      <c r="AD211" s="13" t="e">
        <f t="shared" si="59"/>
        <v>#N/A</v>
      </c>
      <c r="AE211" s="13" t="e">
        <f t="shared" si="60"/>
        <v>#N/A</v>
      </c>
      <c r="AF211" s="13" t="e">
        <f t="shared" si="61"/>
        <v>#N/A</v>
      </c>
      <c r="AG211" s="13" t="e">
        <f t="shared" si="62"/>
        <v>#N/A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T211" s="107"/>
      <c r="BA211" s="11"/>
      <c r="BB211" s="11"/>
      <c r="BC211" s="11"/>
      <c r="BD211" s="11"/>
      <c r="BE211" s="11"/>
      <c r="BH211" s="11"/>
      <c r="BI211" s="11"/>
      <c r="BJ211" s="11"/>
      <c r="BK211" s="11"/>
      <c r="BL211" s="11"/>
      <c r="BM211" s="11"/>
      <c r="BN211" s="11"/>
    </row>
    <row r="212" spans="1:66" s="1" customFormat="1" x14ac:dyDescent="0.3">
      <c r="A212" s="11"/>
      <c r="B212" s="1" t="e">
        <f t="shared" si="56"/>
        <v>#N/A</v>
      </c>
      <c r="V212" s="1" t="str">
        <f t="shared" si="63"/>
        <v/>
      </c>
      <c r="W212" s="1" t="str">
        <f t="shared" si="64"/>
        <v/>
      </c>
      <c r="X212" s="1" t="str">
        <f t="shared" si="64"/>
        <v/>
      </c>
      <c r="Y212" s="1" t="str">
        <f t="shared" si="64"/>
        <v/>
      </c>
      <c r="Z212" s="1" t="e">
        <f t="shared" si="65"/>
        <v>#N/A</v>
      </c>
      <c r="AA212" s="3"/>
      <c r="AB212" s="13" t="e">
        <f t="shared" si="57"/>
        <v>#N/A</v>
      </c>
      <c r="AC212" s="13" t="e">
        <f t="shared" si="58"/>
        <v>#N/A</v>
      </c>
      <c r="AD212" s="13" t="e">
        <f t="shared" si="59"/>
        <v>#N/A</v>
      </c>
      <c r="AE212" s="13" t="e">
        <f t="shared" si="60"/>
        <v>#N/A</v>
      </c>
      <c r="AF212" s="13" t="e">
        <f t="shared" si="61"/>
        <v>#N/A</v>
      </c>
      <c r="AG212" s="13" t="e">
        <f t="shared" si="62"/>
        <v>#N/A</v>
      </c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T212" s="107"/>
      <c r="BA212" s="11"/>
      <c r="BB212" s="11"/>
      <c r="BC212" s="11"/>
      <c r="BD212" s="11"/>
      <c r="BE212" s="11"/>
      <c r="BH212" s="11"/>
      <c r="BI212" s="11"/>
      <c r="BJ212" s="11"/>
      <c r="BK212" s="11"/>
      <c r="BL212" s="11"/>
      <c r="BM212" s="11"/>
      <c r="BN212" s="11"/>
    </row>
    <row r="213" spans="1:66" s="1" customFormat="1" x14ac:dyDescent="0.3">
      <c r="A213" s="11"/>
      <c r="B213" s="1" t="e">
        <f t="shared" si="56"/>
        <v>#N/A</v>
      </c>
      <c r="V213" s="1" t="str">
        <f t="shared" si="63"/>
        <v/>
      </c>
      <c r="W213" s="1" t="str">
        <f t="shared" si="64"/>
        <v/>
      </c>
      <c r="X213" s="1" t="str">
        <f t="shared" si="64"/>
        <v/>
      </c>
      <c r="Y213" s="1" t="str">
        <f t="shared" si="64"/>
        <v/>
      </c>
      <c r="Z213" s="1" t="e">
        <f t="shared" si="65"/>
        <v>#N/A</v>
      </c>
      <c r="AA213" s="3"/>
      <c r="AB213" s="13" t="e">
        <f t="shared" si="57"/>
        <v>#N/A</v>
      </c>
      <c r="AC213" s="13" t="e">
        <f t="shared" si="58"/>
        <v>#N/A</v>
      </c>
      <c r="AD213" s="13" t="e">
        <f t="shared" si="59"/>
        <v>#N/A</v>
      </c>
      <c r="AE213" s="13" t="e">
        <f t="shared" si="60"/>
        <v>#N/A</v>
      </c>
      <c r="AF213" s="13" t="e">
        <f t="shared" si="61"/>
        <v>#N/A</v>
      </c>
      <c r="AG213" s="13" t="e">
        <f t="shared" si="62"/>
        <v>#N/A</v>
      </c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T213" s="107"/>
      <c r="BA213" s="11"/>
      <c r="BB213" s="11"/>
      <c r="BC213" s="11"/>
      <c r="BD213" s="11"/>
      <c r="BE213" s="11"/>
      <c r="BH213" s="11"/>
      <c r="BI213" s="11"/>
      <c r="BJ213" s="11"/>
      <c r="BK213" s="11"/>
      <c r="BL213" s="11"/>
      <c r="BM213" s="11"/>
      <c r="BN213" s="11"/>
    </row>
    <row r="214" spans="1:66" s="1" customFormat="1" x14ac:dyDescent="0.3">
      <c r="A214" s="11"/>
      <c r="B214" s="1" t="e">
        <f t="shared" si="56"/>
        <v>#N/A</v>
      </c>
      <c r="V214" s="1" t="str">
        <f t="shared" si="63"/>
        <v/>
      </c>
      <c r="W214" s="1" t="str">
        <f t="shared" si="64"/>
        <v/>
      </c>
      <c r="X214" s="1" t="str">
        <f t="shared" si="64"/>
        <v/>
      </c>
      <c r="Y214" s="1" t="str">
        <f t="shared" si="64"/>
        <v/>
      </c>
      <c r="Z214" s="1" t="e">
        <f t="shared" si="65"/>
        <v>#N/A</v>
      </c>
      <c r="AA214" s="3"/>
      <c r="AB214" s="13" t="e">
        <f t="shared" si="57"/>
        <v>#N/A</v>
      </c>
      <c r="AC214" s="13" t="e">
        <f t="shared" si="58"/>
        <v>#N/A</v>
      </c>
      <c r="AD214" s="13" t="e">
        <f t="shared" si="59"/>
        <v>#N/A</v>
      </c>
      <c r="AE214" s="13" t="e">
        <f t="shared" si="60"/>
        <v>#N/A</v>
      </c>
      <c r="AF214" s="13" t="e">
        <f t="shared" si="61"/>
        <v>#N/A</v>
      </c>
      <c r="AG214" s="13" t="e">
        <f t="shared" si="62"/>
        <v>#N/A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T214" s="107"/>
      <c r="BA214" s="11"/>
      <c r="BB214" s="11"/>
      <c r="BC214" s="11"/>
      <c r="BD214" s="11"/>
      <c r="BE214" s="11"/>
      <c r="BH214" s="11"/>
      <c r="BI214" s="11"/>
      <c r="BJ214" s="11"/>
      <c r="BK214" s="11"/>
      <c r="BL214" s="11"/>
      <c r="BM214" s="11"/>
      <c r="BN214" s="11"/>
    </row>
    <row r="215" spans="1:66" s="1" customFormat="1" x14ac:dyDescent="0.3">
      <c r="A215" s="11"/>
      <c r="B215" s="1" t="e">
        <f t="shared" si="56"/>
        <v>#N/A</v>
      </c>
      <c r="M215" s="7"/>
      <c r="V215" s="1" t="str">
        <f t="shared" si="63"/>
        <v/>
      </c>
      <c r="W215" s="1" t="str">
        <f t="shared" si="64"/>
        <v/>
      </c>
      <c r="X215" s="1" t="str">
        <f t="shared" si="64"/>
        <v/>
      </c>
      <c r="Y215" s="1" t="str">
        <f t="shared" si="64"/>
        <v/>
      </c>
      <c r="Z215" s="1" t="e">
        <f t="shared" si="65"/>
        <v>#N/A</v>
      </c>
      <c r="AA215" s="3"/>
      <c r="AB215" s="13" t="e">
        <f t="shared" si="57"/>
        <v>#N/A</v>
      </c>
      <c r="AC215" s="13" t="e">
        <f t="shared" si="58"/>
        <v>#N/A</v>
      </c>
      <c r="AD215" s="13" t="e">
        <f t="shared" si="59"/>
        <v>#N/A</v>
      </c>
      <c r="AE215" s="13" t="e">
        <f t="shared" si="60"/>
        <v>#N/A</v>
      </c>
      <c r="AF215" s="13" t="e">
        <f t="shared" si="61"/>
        <v>#N/A</v>
      </c>
      <c r="AG215" s="13" t="e">
        <f t="shared" si="62"/>
        <v>#N/A</v>
      </c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T215" s="107"/>
      <c r="BA215" s="11"/>
      <c r="BB215" s="11"/>
      <c r="BC215" s="11"/>
      <c r="BD215" s="11"/>
      <c r="BE215" s="11"/>
      <c r="BH215" s="11"/>
      <c r="BI215" s="11"/>
      <c r="BJ215" s="11"/>
      <c r="BK215" s="11"/>
      <c r="BL215" s="11"/>
      <c r="BM215" s="11"/>
      <c r="BN215" s="11"/>
    </row>
    <row r="216" spans="1:66" s="1" customFormat="1" x14ac:dyDescent="0.3">
      <c r="A216" s="11"/>
      <c r="B216" s="1" t="e">
        <f t="shared" si="56"/>
        <v>#N/A</v>
      </c>
      <c r="M216" s="7"/>
      <c r="V216" s="1" t="str">
        <f t="shared" si="63"/>
        <v/>
      </c>
      <c r="W216" s="1" t="str">
        <f t="shared" si="64"/>
        <v/>
      </c>
      <c r="X216" s="1" t="str">
        <f t="shared" si="64"/>
        <v/>
      </c>
      <c r="Y216" s="1" t="str">
        <f t="shared" si="64"/>
        <v/>
      </c>
      <c r="Z216" s="1" t="e">
        <f t="shared" si="65"/>
        <v>#N/A</v>
      </c>
      <c r="AA216" s="3"/>
      <c r="AB216" s="13" t="e">
        <f t="shared" si="57"/>
        <v>#N/A</v>
      </c>
      <c r="AC216" s="13" t="e">
        <f t="shared" si="58"/>
        <v>#N/A</v>
      </c>
      <c r="AD216" s="13" t="e">
        <f t="shared" si="59"/>
        <v>#N/A</v>
      </c>
      <c r="AE216" s="13" t="e">
        <f t="shared" si="60"/>
        <v>#N/A</v>
      </c>
      <c r="AF216" s="13" t="e">
        <f t="shared" si="61"/>
        <v>#N/A</v>
      </c>
      <c r="AG216" s="13" t="e">
        <f t="shared" si="62"/>
        <v>#N/A</v>
      </c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T216" s="107"/>
      <c r="BA216" s="11"/>
      <c r="BB216" s="11"/>
      <c r="BC216" s="11"/>
      <c r="BD216" s="11"/>
      <c r="BE216" s="11"/>
      <c r="BH216" s="11"/>
      <c r="BI216" s="11"/>
      <c r="BJ216" s="11"/>
      <c r="BK216" s="11"/>
      <c r="BL216" s="11"/>
      <c r="BM216" s="11"/>
      <c r="BN216" s="11"/>
    </row>
    <row r="217" spans="1:66" s="1" customFormat="1" x14ac:dyDescent="0.3">
      <c r="A217" s="11"/>
      <c r="B217" s="1" t="e">
        <f t="shared" si="56"/>
        <v>#N/A</v>
      </c>
      <c r="M217" s="7"/>
      <c r="V217" s="1" t="str">
        <f t="shared" si="63"/>
        <v/>
      </c>
      <c r="W217" s="1" t="str">
        <f t="shared" si="64"/>
        <v/>
      </c>
      <c r="X217" s="1" t="str">
        <f t="shared" si="64"/>
        <v/>
      </c>
      <c r="Y217" s="1" t="str">
        <f t="shared" si="64"/>
        <v/>
      </c>
      <c r="Z217" s="1" t="e">
        <f t="shared" si="65"/>
        <v>#N/A</v>
      </c>
      <c r="AA217" s="3"/>
      <c r="AB217" s="13" t="e">
        <f t="shared" si="57"/>
        <v>#N/A</v>
      </c>
      <c r="AC217" s="13" t="e">
        <f t="shared" si="58"/>
        <v>#N/A</v>
      </c>
      <c r="AD217" s="13" t="e">
        <f t="shared" si="59"/>
        <v>#N/A</v>
      </c>
      <c r="AE217" s="13" t="e">
        <f t="shared" si="60"/>
        <v>#N/A</v>
      </c>
      <c r="AF217" s="13" t="e">
        <f t="shared" si="61"/>
        <v>#N/A</v>
      </c>
      <c r="AG217" s="13" t="e">
        <f t="shared" si="62"/>
        <v>#N/A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T217" s="107"/>
      <c r="BA217" s="11"/>
      <c r="BB217" s="11"/>
      <c r="BC217" s="11"/>
      <c r="BD217" s="11"/>
      <c r="BE217" s="11"/>
      <c r="BH217" s="11"/>
      <c r="BI217" s="11"/>
      <c r="BJ217" s="11"/>
      <c r="BK217" s="11"/>
      <c r="BL217" s="11"/>
      <c r="BM217" s="11"/>
      <c r="BN217" s="11"/>
    </row>
    <row r="218" spans="1:66" s="1" customFormat="1" x14ac:dyDescent="0.3">
      <c r="A218" s="11"/>
      <c r="B218" s="1" t="e">
        <f t="shared" si="56"/>
        <v>#N/A</v>
      </c>
      <c r="M218" s="7"/>
      <c r="V218" s="1" t="str">
        <f t="shared" si="63"/>
        <v/>
      </c>
      <c r="W218" s="1" t="str">
        <f t="shared" si="64"/>
        <v/>
      </c>
      <c r="X218" s="1" t="str">
        <f t="shared" si="64"/>
        <v/>
      </c>
      <c r="Y218" s="1" t="str">
        <f t="shared" si="64"/>
        <v/>
      </c>
      <c r="Z218" s="1" t="e">
        <f t="shared" si="65"/>
        <v>#N/A</v>
      </c>
      <c r="AA218" s="3"/>
      <c r="AB218" s="13" t="e">
        <f t="shared" si="57"/>
        <v>#N/A</v>
      </c>
      <c r="AC218" s="13" t="e">
        <f t="shared" si="58"/>
        <v>#N/A</v>
      </c>
      <c r="AD218" s="13" t="e">
        <f t="shared" si="59"/>
        <v>#N/A</v>
      </c>
      <c r="AE218" s="13" t="e">
        <f t="shared" si="60"/>
        <v>#N/A</v>
      </c>
      <c r="AF218" s="13" t="e">
        <f t="shared" si="61"/>
        <v>#N/A</v>
      </c>
      <c r="AG218" s="13" t="e">
        <f t="shared" si="62"/>
        <v>#N/A</v>
      </c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T218" s="107"/>
      <c r="BA218" s="11"/>
      <c r="BB218" s="11"/>
      <c r="BC218" s="11"/>
      <c r="BD218" s="11"/>
      <c r="BE218" s="11"/>
      <c r="BH218" s="11"/>
      <c r="BI218" s="11"/>
      <c r="BJ218" s="11"/>
      <c r="BK218" s="11"/>
      <c r="BL218" s="11"/>
      <c r="BM218" s="11"/>
      <c r="BN218" s="11"/>
    </row>
    <row r="219" spans="1:66" s="1" customFormat="1" x14ac:dyDescent="0.3">
      <c r="A219" s="11"/>
      <c r="B219" s="1" t="e">
        <f t="shared" si="56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118"/>
      <c r="N219" s="5"/>
      <c r="O219" s="5"/>
      <c r="P219" s="5"/>
      <c r="Q219" s="5"/>
      <c r="R219" s="5"/>
      <c r="S219" s="5"/>
      <c r="T219" s="5"/>
      <c r="U219" s="5"/>
      <c r="V219" s="1" t="str">
        <f t="shared" si="63"/>
        <v/>
      </c>
      <c r="W219" s="1" t="str">
        <f t="shared" si="64"/>
        <v/>
      </c>
      <c r="X219" s="1" t="str">
        <f t="shared" si="64"/>
        <v/>
      </c>
      <c r="Y219" s="1" t="str">
        <f t="shared" si="64"/>
        <v/>
      </c>
      <c r="Z219" s="1" t="e">
        <f t="shared" si="65"/>
        <v>#N/A</v>
      </c>
      <c r="AA219" s="3"/>
      <c r="AB219" s="13" t="e">
        <f t="shared" si="57"/>
        <v>#N/A</v>
      </c>
      <c r="AC219" s="13" t="e">
        <f t="shared" si="58"/>
        <v>#N/A</v>
      </c>
      <c r="AD219" s="13" t="e">
        <f t="shared" si="59"/>
        <v>#N/A</v>
      </c>
      <c r="AE219" s="13" t="e">
        <f t="shared" si="60"/>
        <v>#N/A</v>
      </c>
      <c r="AF219" s="13" t="e">
        <f t="shared" si="61"/>
        <v>#N/A</v>
      </c>
      <c r="AG219" s="13" t="e">
        <f t="shared" si="62"/>
        <v>#N/A</v>
      </c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T219" s="107"/>
      <c r="BA219" s="11"/>
      <c r="BB219" s="11"/>
      <c r="BC219" s="11"/>
      <c r="BD219" s="11"/>
      <c r="BE219" s="11"/>
      <c r="BH219" s="11"/>
      <c r="BI219" s="11"/>
      <c r="BJ219" s="11"/>
      <c r="BK219" s="11"/>
      <c r="BL219" s="11"/>
      <c r="BM219" s="11"/>
      <c r="BN219" s="11"/>
    </row>
    <row r="220" spans="1:66" s="1" customFormat="1" x14ac:dyDescent="0.3">
      <c r="A220" s="11"/>
      <c r="B220" s="1" t="e">
        <f t="shared" si="56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118"/>
      <c r="N220" s="5"/>
      <c r="O220" s="5"/>
      <c r="P220" s="5"/>
      <c r="Q220" s="5"/>
      <c r="R220" s="5"/>
      <c r="S220" s="5"/>
      <c r="T220" s="5"/>
      <c r="U220" s="5"/>
      <c r="V220" s="1" t="str">
        <f t="shared" si="63"/>
        <v/>
      </c>
      <c r="W220" s="1" t="str">
        <f t="shared" si="64"/>
        <v/>
      </c>
      <c r="X220" s="1" t="str">
        <f t="shared" si="64"/>
        <v/>
      </c>
      <c r="Y220" s="1" t="str">
        <f t="shared" si="64"/>
        <v/>
      </c>
      <c r="Z220" s="1" t="e">
        <f t="shared" si="65"/>
        <v>#N/A</v>
      </c>
      <c r="AA220" s="3"/>
      <c r="AB220" s="13" t="e">
        <f t="shared" si="57"/>
        <v>#N/A</v>
      </c>
      <c r="AC220" s="13" t="e">
        <f t="shared" si="58"/>
        <v>#N/A</v>
      </c>
      <c r="AD220" s="13" t="e">
        <f t="shared" si="59"/>
        <v>#N/A</v>
      </c>
      <c r="AE220" s="13" t="e">
        <f t="shared" si="60"/>
        <v>#N/A</v>
      </c>
      <c r="AF220" s="13" t="e">
        <f t="shared" si="61"/>
        <v>#N/A</v>
      </c>
      <c r="AG220" s="13" t="e">
        <f t="shared" si="62"/>
        <v>#N/A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T220" s="107"/>
      <c r="BA220" s="11"/>
      <c r="BB220" s="11"/>
      <c r="BC220" s="11"/>
      <c r="BD220" s="11"/>
      <c r="BE220" s="11"/>
      <c r="BH220" s="11"/>
      <c r="BI220" s="11"/>
      <c r="BJ220" s="11"/>
      <c r="BK220" s="11"/>
      <c r="BL220" s="11"/>
      <c r="BM220" s="11"/>
      <c r="BN220" s="11"/>
    </row>
    <row r="221" spans="1:66" s="1" customFormat="1" x14ac:dyDescent="0.3">
      <c r="A221" s="11"/>
      <c r="B221" s="1" t="e">
        <f t="shared" si="56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118"/>
      <c r="N221" s="5"/>
      <c r="O221" s="5"/>
      <c r="P221" s="5"/>
      <c r="Q221" s="5"/>
      <c r="R221" s="5"/>
      <c r="S221" s="5"/>
      <c r="T221" s="5"/>
      <c r="U221" s="5"/>
      <c r="V221" s="1" t="str">
        <f t="shared" si="63"/>
        <v/>
      </c>
      <c r="W221" s="1" t="str">
        <f t="shared" si="64"/>
        <v/>
      </c>
      <c r="X221" s="1" t="str">
        <f t="shared" si="64"/>
        <v/>
      </c>
      <c r="Y221" s="1" t="str">
        <f t="shared" si="64"/>
        <v/>
      </c>
      <c r="Z221" s="1" t="e">
        <f t="shared" si="65"/>
        <v>#N/A</v>
      </c>
      <c r="AA221" s="3"/>
      <c r="AB221" s="13" t="e">
        <f t="shared" si="57"/>
        <v>#N/A</v>
      </c>
      <c r="AC221" s="13" t="e">
        <f t="shared" si="58"/>
        <v>#N/A</v>
      </c>
      <c r="AD221" s="13" t="e">
        <f t="shared" si="59"/>
        <v>#N/A</v>
      </c>
      <c r="AE221" s="13" t="e">
        <f t="shared" si="60"/>
        <v>#N/A</v>
      </c>
      <c r="AF221" s="13" t="e">
        <f t="shared" si="61"/>
        <v>#N/A</v>
      </c>
      <c r="AG221" s="13" t="e">
        <f t="shared" si="62"/>
        <v>#N/A</v>
      </c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T221" s="107"/>
      <c r="BA221" s="11"/>
      <c r="BB221" s="11"/>
      <c r="BC221" s="11"/>
      <c r="BD221" s="11"/>
      <c r="BE221" s="11"/>
      <c r="BH221" s="11"/>
      <c r="BI221" s="11"/>
      <c r="BJ221" s="11"/>
      <c r="BK221" s="11"/>
      <c r="BL221" s="11"/>
      <c r="BM221" s="11"/>
      <c r="BN221" s="11"/>
    </row>
    <row r="222" spans="1:66" s="1" customFormat="1" x14ac:dyDescent="0.3">
      <c r="A222" s="11"/>
      <c r="B222" s="1" t="e">
        <f t="shared" si="56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118"/>
      <c r="N222" s="5"/>
      <c r="O222" s="5"/>
      <c r="P222" s="5"/>
      <c r="Q222" s="5"/>
      <c r="R222" s="5"/>
      <c r="S222" s="5"/>
      <c r="T222" s="5"/>
      <c r="U222" s="5"/>
      <c r="V222" s="1" t="str">
        <f t="shared" si="63"/>
        <v/>
      </c>
      <c r="W222" s="1" t="str">
        <f t="shared" si="64"/>
        <v/>
      </c>
      <c r="X222" s="1" t="str">
        <f t="shared" si="64"/>
        <v/>
      </c>
      <c r="Y222" s="1" t="str">
        <f t="shared" si="64"/>
        <v/>
      </c>
      <c r="Z222" s="1" t="e">
        <f t="shared" si="65"/>
        <v>#N/A</v>
      </c>
      <c r="AA222" s="3"/>
      <c r="AB222" s="13" t="e">
        <f t="shared" si="57"/>
        <v>#N/A</v>
      </c>
      <c r="AC222" s="13" t="e">
        <f t="shared" si="58"/>
        <v>#N/A</v>
      </c>
      <c r="AD222" s="13" t="e">
        <f t="shared" si="59"/>
        <v>#N/A</v>
      </c>
      <c r="AE222" s="13" t="e">
        <f t="shared" si="60"/>
        <v>#N/A</v>
      </c>
      <c r="AF222" s="13" t="e">
        <f t="shared" si="61"/>
        <v>#N/A</v>
      </c>
      <c r="AG222" s="13" t="e">
        <f t="shared" si="62"/>
        <v>#N/A</v>
      </c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T222" s="107"/>
      <c r="BA222" s="11"/>
      <c r="BB222" s="11"/>
      <c r="BC222" s="11"/>
      <c r="BD222" s="11"/>
      <c r="BE222" s="11"/>
      <c r="BH222" s="11"/>
      <c r="BI222" s="11"/>
      <c r="BJ222" s="11"/>
      <c r="BK222" s="11"/>
      <c r="BL222" s="11"/>
      <c r="BM222" s="11"/>
      <c r="BN222" s="11"/>
    </row>
    <row r="223" spans="1:66" s="1" customFormat="1" x14ac:dyDescent="0.3">
      <c r="A223" s="11"/>
      <c r="B223" s="1" t="e">
        <f t="shared" si="56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118"/>
      <c r="N223" s="5"/>
      <c r="O223" s="5"/>
      <c r="P223" s="5"/>
      <c r="Q223" s="5"/>
      <c r="R223" s="5"/>
      <c r="S223" s="5"/>
      <c r="T223" s="5"/>
      <c r="U223" s="5"/>
      <c r="V223" s="1" t="str">
        <f t="shared" si="63"/>
        <v/>
      </c>
      <c r="W223" s="1" t="str">
        <f t="shared" si="64"/>
        <v/>
      </c>
      <c r="X223" s="1" t="str">
        <f t="shared" si="64"/>
        <v/>
      </c>
      <c r="Y223" s="1" t="str">
        <f t="shared" si="64"/>
        <v/>
      </c>
      <c r="Z223" s="1" t="e">
        <f t="shared" si="65"/>
        <v>#N/A</v>
      </c>
      <c r="AA223" s="3"/>
      <c r="AB223" s="13" t="e">
        <f t="shared" si="57"/>
        <v>#N/A</v>
      </c>
      <c r="AC223" s="13" t="e">
        <f t="shared" si="58"/>
        <v>#N/A</v>
      </c>
      <c r="AD223" s="13" t="e">
        <f t="shared" si="59"/>
        <v>#N/A</v>
      </c>
      <c r="AE223" s="13" t="e">
        <f t="shared" si="60"/>
        <v>#N/A</v>
      </c>
      <c r="AF223" s="13" t="e">
        <f t="shared" si="61"/>
        <v>#N/A</v>
      </c>
      <c r="AG223" s="13" t="e">
        <f t="shared" si="62"/>
        <v>#N/A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T223" s="107"/>
      <c r="BA223" s="11"/>
      <c r="BB223" s="11"/>
      <c r="BC223" s="11"/>
      <c r="BD223" s="11"/>
      <c r="BE223" s="11"/>
      <c r="BH223" s="11"/>
      <c r="BI223" s="11"/>
      <c r="BJ223" s="11"/>
      <c r="BK223" s="11"/>
      <c r="BL223" s="11"/>
      <c r="BM223" s="11"/>
      <c r="BN223" s="11"/>
    </row>
    <row r="224" spans="1:66" s="1" customFormat="1" x14ac:dyDescent="0.3">
      <c r="A224" s="11"/>
      <c r="B224" s="1" t="e">
        <f t="shared" si="56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118"/>
      <c r="N224" s="5"/>
      <c r="O224" s="5"/>
      <c r="P224" s="5"/>
      <c r="Q224" s="5"/>
      <c r="R224" s="5"/>
      <c r="S224" s="5"/>
      <c r="T224" s="5"/>
      <c r="U224" s="5"/>
      <c r="V224" s="1" t="str">
        <f t="shared" si="63"/>
        <v/>
      </c>
      <c r="W224" s="1" t="str">
        <f t="shared" si="64"/>
        <v/>
      </c>
      <c r="X224" s="1" t="str">
        <f t="shared" si="64"/>
        <v/>
      </c>
      <c r="Y224" s="1" t="str">
        <f t="shared" si="64"/>
        <v/>
      </c>
      <c r="Z224" s="1" t="e">
        <f t="shared" si="65"/>
        <v>#N/A</v>
      </c>
      <c r="AA224" s="3"/>
      <c r="AB224" s="13" t="e">
        <f t="shared" si="57"/>
        <v>#N/A</v>
      </c>
      <c r="AC224" s="13" t="e">
        <f t="shared" si="58"/>
        <v>#N/A</v>
      </c>
      <c r="AD224" s="13" t="e">
        <f t="shared" si="59"/>
        <v>#N/A</v>
      </c>
      <c r="AE224" s="13" t="e">
        <f t="shared" si="60"/>
        <v>#N/A</v>
      </c>
      <c r="AF224" s="13" t="e">
        <f t="shared" si="61"/>
        <v>#N/A</v>
      </c>
      <c r="AG224" s="13" t="e">
        <f t="shared" si="62"/>
        <v>#N/A</v>
      </c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T224" s="107"/>
      <c r="BA224" s="11"/>
      <c r="BB224" s="11"/>
      <c r="BC224" s="11"/>
      <c r="BD224" s="11"/>
      <c r="BE224" s="11"/>
      <c r="BH224" s="11"/>
      <c r="BI224" s="11"/>
      <c r="BJ224" s="11"/>
      <c r="BK224" s="11"/>
      <c r="BL224" s="11"/>
      <c r="BM224" s="11"/>
      <c r="BN224" s="11"/>
    </row>
    <row r="225" spans="1:66" s="1" customFormat="1" x14ac:dyDescent="0.3">
      <c r="A225" s="11"/>
      <c r="B225" s="1" t="e">
        <f t="shared" si="56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118"/>
      <c r="N225" s="5"/>
      <c r="O225" s="5"/>
      <c r="P225" s="5"/>
      <c r="Q225" s="5"/>
      <c r="R225" s="5"/>
      <c r="S225" s="5"/>
      <c r="T225" s="5"/>
      <c r="U225" s="5"/>
      <c r="V225" s="1" t="str">
        <f t="shared" si="63"/>
        <v/>
      </c>
      <c r="W225" s="1" t="str">
        <f t="shared" si="64"/>
        <v/>
      </c>
      <c r="X225" s="1" t="str">
        <f t="shared" si="64"/>
        <v/>
      </c>
      <c r="Y225" s="1" t="str">
        <f t="shared" si="64"/>
        <v/>
      </c>
      <c r="Z225" s="1" t="e">
        <f t="shared" si="65"/>
        <v>#N/A</v>
      </c>
      <c r="AA225" s="3"/>
      <c r="AB225" s="13" t="e">
        <f t="shared" si="57"/>
        <v>#N/A</v>
      </c>
      <c r="AC225" s="13" t="e">
        <f t="shared" si="58"/>
        <v>#N/A</v>
      </c>
      <c r="AD225" s="13" t="e">
        <f t="shared" si="59"/>
        <v>#N/A</v>
      </c>
      <c r="AE225" s="13" t="e">
        <f t="shared" si="60"/>
        <v>#N/A</v>
      </c>
      <c r="AF225" s="13" t="e">
        <f t="shared" si="61"/>
        <v>#N/A</v>
      </c>
      <c r="AG225" s="13" t="e">
        <f t="shared" si="62"/>
        <v>#N/A</v>
      </c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T225" s="107"/>
      <c r="BA225" s="11"/>
      <c r="BB225" s="11"/>
      <c r="BC225" s="11"/>
      <c r="BD225" s="11"/>
      <c r="BE225" s="11"/>
      <c r="BH225" s="11"/>
      <c r="BI225" s="11"/>
      <c r="BJ225" s="11"/>
      <c r="BK225" s="11"/>
      <c r="BL225" s="11"/>
      <c r="BM225" s="11"/>
      <c r="BN225" s="11"/>
    </row>
    <row r="226" spans="1:66" s="1" customFormat="1" x14ac:dyDescent="0.3">
      <c r="A226" s="11"/>
      <c r="B226" s="1" t="e">
        <f t="shared" si="56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118"/>
      <c r="N226" s="5"/>
      <c r="O226" s="5"/>
      <c r="P226" s="5"/>
      <c r="Q226" s="5"/>
      <c r="R226" s="5"/>
      <c r="S226" s="5"/>
      <c r="T226" s="5"/>
      <c r="U226" s="5"/>
      <c r="V226" s="1" t="str">
        <f t="shared" si="63"/>
        <v/>
      </c>
      <c r="W226" s="1" t="str">
        <f t="shared" si="64"/>
        <v/>
      </c>
      <c r="X226" s="1" t="str">
        <f t="shared" si="64"/>
        <v/>
      </c>
      <c r="Y226" s="1" t="str">
        <f t="shared" si="64"/>
        <v/>
      </c>
      <c r="Z226" s="1" t="e">
        <f t="shared" si="65"/>
        <v>#N/A</v>
      </c>
      <c r="AA226" s="3"/>
      <c r="AB226" s="13" t="e">
        <f t="shared" si="57"/>
        <v>#N/A</v>
      </c>
      <c r="AC226" s="13" t="e">
        <f t="shared" si="58"/>
        <v>#N/A</v>
      </c>
      <c r="AD226" s="13" t="e">
        <f t="shared" si="59"/>
        <v>#N/A</v>
      </c>
      <c r="AE226" s="13" t="e">
        <f t="shared" si="60"/>
        <v>#N/A</v>
      </c>
      <c r="AF226" s="13" t="e">
        <f t="shared" si="61"/>
        <v>#N/A</v>
      </c>
      <c r="AG226" s="13" t="e">
        <f t="shared" si="62"/>
        <v>#N/A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T226" s="107"/>
      <c r="BA226" s="11"/>
      <c r="BB226" s="11"/>
      <c r="BC226" s="11"/>
      <c r="BD226" s="11"/>
      <c r="BE226" s="11"/>
      <c r="BH226" s="11"/>
      <c r="BI226" s="11"/>
      <c r="BJ226" s="11"/>
      <c r="BK226" s="11"/>
      <c r="BL226" s="11"/>
      <c r="BM226" s="11"/>
      <c r="BN226" s="11"/>
    </row>
    <row r="227" spans="1:66" s="1" customFormat="1" x14ac:dyDescent="0.3">
      <c r="A227" s="11"/>
      <c r="B227" s="1" t="e">
        <f t="shared" si="56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118"/>
      <c r="N227" s="5"/>
      <c r="O227" s="5"/>
      <c r="P227" s="5"/>
      <c r="Q227" s="5"/>
      <c r="R227" s="5"/>
      <c r="S227" s="5"/>
      <c r="T227" s="5"/>
      <c r="U227" s="5"/>
      <c r="V227" s="1" t="str">
        <f t="shared" si="63"/>
        <v/>
      </c>
      <c r="W227" s="1" t="str">
        <f t="shared" si="64"/>
        <v/>
      </c>
      <c r="X227" s="1" t="str">
        <f t="shared" si="64"/>
        <v/>
      </c>
      <c r="Y227" s="1" t="str">
        <f t="shared" si="64"/>
        <v/>
      </c>
      <c r="Z227" s="1" t="e">
        <f t="shared" si="65"/>
        <v>#N/A</v>
      </c>
      <c r="AA227" s="3"/>
      <c r="AB227" s="13" t="e">
        <f t="shared" si="57"/>
        <v>#N/A</v>
      </c>
      <c r="AC227" s="13" t="e">
        <f t="shared" si="58"/>
        <v>#N/A</v>
      </c>
      <c r="AD227" s="13" t="e">
        <f t="shared" si="59"/>
        <v>#N/A</v>
      </c>
      <c r="AE227" s="13" t="e">
        <f t="shared" si="60"/>
        <v>#N/A</v>
      </c>
      <c r="AF227" s="13" t="e">
        <f t="shared" si="61"/>
        <v>#N/A</v>
      </c>
      <c r="AG227" s="13" t="e">
        <f t="shared" si="62"/>
        <v>#N/A</v>
      </c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T227" s="107"/>
      <c r="BA227" s="11"/>
      <c r="BB227" s="11"/>
      <c r="BC227" s="11"/>
      <c r="BD227" s="11"/>
      <c r="BE227" s="11"/>
      <c r="BH227" s="11"/>
      <c r="BI227" s="11"/>
      <c r="BJ227" s="11"/>
      <c r="BK227" s="11"/>
      <c r="BL227" s="11"/>
      <c r="BM227" s="11"/>
      <c r="BN227" s="11"/>
    </row>
    <row r="228" spans="1:66" s="1" customFormat="1" x14ac:dyDescent="0.3">
      <c r="A228" s="11"/>
      <c r="B228" s="1" t="e">
        <f t="shared" si="56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118"/>
      <c r="N228" s="5"/>
      <c r="O228" s="5"/>
      <c r="P228" s="5"/>
      <c r="Q228" s="5"/>
      <c r="R228" s="5"/>
      <c r="S228" s="5"/>
      <c r="T228" s="5"/>
      <c r="U228" s="5"/>
      <c r="V228" s="1" t="str">
        <f t="shared" si="63"/>
        <v/>
      </c>
      <c r="W228" s="1" t="str">
        <f t="shared" si="64"/>
        <v/>
      </c>
      <c r="X228" s="1" t="str">
        <f t="shared" si="64"/>
        <v/>
      </c>
      <c r="Y228" s="1" t="str">
        <f t="shared" si="64"/>
        <v/>
      </c>
      <c r="Z228" s="1" t="e">
        <f t="shared" si="65"/>
        <v>#N/A</v>
      </c>
      <c r="AA228" s="3"/>
      <c r="AB228" s="13" t="e">
        <f t="shared" si="57"/>
        <v>#N/A</v>
      </c>
      <c r="AC228" s="13" t="e">
        <f t="shared" si="58"/>
        <v>#N/A</v>
      </c>
      <c r="AD228" s="13" t="e">
        <f t="shared" si="59"/>
        <v>#N/A</v>
      </c>
      <c r="AE228" s="13" t="e">
        <f t="shared" si="60"/>
        <v>#N/A</v>
      </c>
      <c r="AF228" s="13" t="e">
        <f t="shared" si="61"/>
        <v>#N/A</v>
      </c>
      <c r="AG228" s="13" t="e">
        <f t="shared" si="62"/>
        <v>#N/A</v>
      </c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T228" s="107"/>
      <c r="BA228" s="11"/>
      <c r="BB228" s="11"/>
      <c r="BC228" s="11"/>
      <c r="BD228" s="11"/>
      <c r="BE228" s="11"/>
      <c r="BH228" s="11"/>
      <c r="BI228" s="11"/>
      <c r="BJ228" s="11"/>
      <c r="BK228" s="11"/>
      <c r="BL228" s="11"/>
      <c r="BM228" s="11"/>
      <c r="BN228" s="11"/>
    </row>
    <row r="229" spans="1:66" s="1" customFormat="1" x14ac:dyDescent="0.3">
      <c r="A229" s="11"/>
      <c r="B229" s="1" t="e">
        <f t="shared" si="56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118"/>
      <c r="N229" s="5"/>
      <c r="O229" s="5"/>
      <c r="P229" s="5"/>
      <c r="Q229" s="5"/>
      <c r="R229" s="5"/>
      <c r="S229" s="5"/>
      <c r="T229" s="5"/>
      <c r="U229" s="5"/>
      <c r="V229" s="1" t="str">
        <f t="shared" si="63"/>
        <v/>
      </c>
      <c r="W229" s="1" t="str">
        <f t="shared" si="64"/>
        <v/>
      </c>
      <c r="X229" s="1" t="str">
        <f t="shared" si="64"/>
        <v/>
      </c>
      <c r="Y229" s="1" t="str">
        <f t="shared" si="64"/>
        <v/>
      </c>
      <c r="Z229" s="1" t="e">
        <f t="shared" si="65"/>
        <v>#N/A</v>
      </c>
      <c r="AA229" s="3"/>
      <c r="AB229" s="13" t="e">
        <f t="shared" si="57"/>
        <v>#N/A</v>
      </c>
      <c r="AC229" s="13" t="e">
        <f t="shared" si="58"/>
        <v>#N/A</v>
      </c>
      <c r="AD229" s="13" t="e">
        <f t="shared" si="59"/>
        <v>#N/A</v>
      </c>
      <c r="AE229" s="13" t="e">
        <f t="shared" si="60"/>
        <v>#N/A</v>
      </c>
      <c r="AF229" s="13" t="e">
        <f t="shared" si="61"/>
        <v>#N/A</v>
      </c>
      <c r="AG229" s="13" t="e">
        <f t="shared" si="62"/>
        <v>#N/A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T229" s="107"/>
      <c r="BA229" s="11"/>
      <c r="BB229" s="11"/>
      <c r="BC229" s="11"/>
      <c r="BD229" s="11"/>
      <c r="BE229" s="11"/>
      <c r="BH229" s="11"/>
      <c r="BI229" s="11"/>
      <c r="BJ229" s="11"/>
      <c r="BK229" s="11"/>
      <c r="BL229" s="11"/>
      <c r="BM229" s="11"/>
      <c r="BN229" s="11"/>
    </row>
    <row r="230" spans="1:66" s="1" customFormat="1" x14ac:dyDescent="0.3">
      <c r="A230" s="11"/>
      <c r="B230" s="1" t="e">
        <f t="shared" si="56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118"/>
      <c r="N230" s="5"/>
      <c r="O230" s="5"/>
      <c r="P230" s="5"/>
      <c r="Q230" s="5"/>
      <c r="R230" s="5"/>
      <c r="S230" s="5"/>
      <c r="T230" s="5"/>
      <c r="U230" s="5"/>
      <c r="V230" s="1" t="str">
        <f t="shared" si="63"/>
        <v/>
      </c>
      <c r="W230" s="1" t="str">
        <f t="shared" si="64"/>
        <v/>
      </c>
      <c r="X230" s="1" t="str">
        <f t="shared" si="64"/>
        <v/>
      </c>
      <c r="Y230" s="1" t="str">
        <f t="shared" si="64"/>
        <v/>
      </c>
      <c r="Z230" s="1" t="e">
        <f t="shared" si="65"/>
        <v>#N/A</v>
      </c>
      <c r="AA230" s="3"/>
      <c r="AB230" s="13" t="e">
        <f t="shared" si="57"/>
        <v>#N/A</v>
      </c>
      <c r="AC230" s="13" t="e">
        <f t="shared" si="58"/>
        <v>#N/A</v>
      </c>
      <c r="AD230" s="13" t="e">
        <f t="shared" si="59"/>
        <v>#N/A</v>
      </c>
      <c r="AE230" s="13" t="e">
        <f t="shared" si="60"/>
        <v>#N/A</v>
      </c>
      <c r="AF230" s="13" t="e">
        <f t="shared" si="61"/>
        <v>#N/A</v>
      </c>
      <c r="AG230" s="13" t="e">
        <f t="shared" si="62"/>
        <v>#N/A</v>
      </c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T230" s="107"/>
      <c r="BA230" s="11"/>
      <c r="BB230" s="11"/>
      <c r="BC230" s="11"/>
      <c r="BD230" s="11"/>
      <c r="BE230" s="11"/>
      <c r="BH230" s="11"/>
      <c r="BI230" s="11"/>
      <c r="BJ230" s="11"/>
      <c r="BK230" s="11"/>
      <c r="BL230" s="11"/>
      <c r="BM230" s="11"/>
      <c r="BN230" s="11"/>
    </row>
    <row r="231" spans="1:66" s="1" customFormat="1" x14ac:dyDescent="0.3">
      <c r="A231" s="11"/>
      <c r="B231" s="1" t="e">
        <f t="shared" si="56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118"/>
      <c r="N231" s="5"/>
      <c r="O231" s="5"/>
      <c r="P231" s="5"/>
      <c r="Q231" s="5"/>
      <c r="R231" s="5"/>
      <c r="S231" s="5"/>
      <c r="T231" s="5"/>
      <c r="U231" s="5"/>
      <c r="V231" s="1" t="str">
        <f t="shared" si="63"/>
        <v/>
      </c>
      <c r="W231" s="1" t="str">
        <f t="shared" si="64"/>
        <v/>
      </c>
      <c r="X231" s="1" t="str">
        <f t="shared" si="64"/>
        <v/>
      </c>
      <c r="Y231" s="1" t="str">
        <f t="shared" si="64"/>
        <v/>
      </c>
      <c r="Z231" s="1" t="e">
        <f t="shared" si="65"/>
        <v>#N/A</v>
      </c>
      <c r="AA231" s="3"/>
      <c r="AB231" s="13" t="e">
        <f t="shared" si="57"/>
        <v>#N/A</v>
      </c>
      <c r="AC231" s="13" t="e">
        <f t="shared" si="58"/>
        <v>#N/A</v>
      </c>
      <c r="AD231" s="13" t="e">
        <f t="shared" si="59"/>
        <v>#N/A</v>
      </c>
      <c r="AE231" s="13" t="e">
        <f t="shared" si="60"/>
        <v>#N/A</v>
      </c>
      <c r="AF231" s="13" t="e">
        <f t="shared" si="61"/>
        <v>#N/A</v>
      </c>
      <c r="AG231" s="13" t="e">
        <f t="shared" si="62"/>
        <v>#N/A</v>
      </c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T231" s="107"/>
      <c r="BA231" s="11"/>
      <c r="BB231" s="11"/>
      <c r="BC231" s="11"/>
      <c r="BD231" s="11"/>
      <c r="BE231" s="11"/>
      <c r="BH231" s="11"/>
      <c r="BI231" s="11"/>
      <c r="BJ231" s="11"/>
      <c r="BK231" s="11"/>
      <c r="BL231" s="11"/>
      <c r="BM231" s="11"/>
      <c r="BN231" s="11"/>
    </row>
    <row r="232" spans="1:66" s="1" customFormat="1" x14ac:dyDescent="0.3">
      <c r="A232" s="11"/>
      <c r="B232" s="1" t="e">
        <f t="shared" si="56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118"/>
      <c r="N232" s="5"/>
      <c r="O232" s="5"/>
      <c r="P232" s="5"/>
      <c r="Q232" s="5"/>
      <c r="R232" s="5"/>
      <c r="S232" s="5"/>
      <c r="T232" s="5"/>
      <c r="U232" s="5"/>
      <c r="V232" s="1" t="str">
        <f t="shared" si="63"/>
        <v/>
      </c>
      <c r="W232" s="1" t="str">
        <f t="shared" si="64"/>
        <v/>
      </c>
      <c r="X232" s="1" t="str">
        <f t="shared" si="64"/>
        <v/>
      </c>
      <c r="Y232" s="1" t="str">
        <f t="shared" si="64"/>
        <v/>
      </c>
      <c r="Z232" s="1" t="e">
        <f t="shared" si="65"/>
        <v>#N/A</v>
      </c>
      <c r="AA232" s="3"/>
      <c r="AB232" s="13" t="e">
        <f t="shared" si="57"/>
        <v>#N/A</v>
      </c>
      <c r="AC232" s="13" t="e">
        <f t="shared" si="58"/>
        <v>#N/A</v>
      </c>
      <c r="AD232" s="13" t="e">
        <f t="shared" si="59"/>
        <v>#N/A</v>
      </c>
      <c r="AE232" s="13" t="e">
        <f t="shared" si="60"/>
        <v>#N/A</v>
      </c>
      <c r="AF232" s="13" t="e">
        <f t="shared" si="61"/>
        <v>#N/A</v>
      </c>
      <c r="AG232" s="13" t="e">
        <f t="shared" si="62"/>
        <v>#N/A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T232" s="107"/>
      <c r="BA232" s="11"/>
      <c r="BB232" s="11"/>
      <c r="BC232" s="11"/>
      <c r="BD232" s="11"/>
      <c r="BE232" s="11"/>
      <c r="BH232" s="11"/>
      <c r="BI232" s="11"/>
      <c r="BJ232" s="11"/>
      <c r="BK232" s="11"/>
      <c r="BL232" s="11"/>
      <c r="BM232" s="11"/>
      <c r="BN232" s="11"/>
    </row>
    <row r="233" spans="1:66" s="1" customFormat="1" x14ac:dyDescent="0.3">
      <c r="A233" s="11"/>
      <c r="B233" s="1" t="e">
        <f t="shared" si="56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118"/>
      <c r="N233" s="5"/>
      <c r="O233" s="5"/>
      <c r="P233" s="5"/>
      <c r="Q233" s="5"/>
      <c r="R233" s="5"/>
      <c r="S233" s="5"/>
      <c r="T233" s="5"/>
      <c r="U233" s="5"/>
      <c r="V233" s="1" t="str">
        <f t="shared" si="63"/>
        <v/>
      </c>
      <c r="W233" s="1" t="str">
        <f t="shared" si="64"/>
        <v/>
      </c>
      <c r="X233" s="1" t="str">
        <f t="shared" si="64"/>
        <v/>
      </c>
      <c r="Y233" s="1" t="str">
        <f t="shared" si="64"/>
        <v/>
      </c>
      <c r="Z233" s="1" t="e">
        <f t="shared" si="65"/>
        <v>#N/A</v>
      </c>
      <c r="AA233" s="3"/>
      <c r="AB233" s="13" t="e">
        <f t="shared" si="57"/>
        <v>#N/A</v>
      </c>
      <c r="AC233" s="13" t="e">
        <f t="shared" si="58"/>
        <v>#N/A</v>
      </c>
      <c r="AD233" s="13" t="e">
        <f t="shared" si="59"/>
        <v>#N/A</v>
      </c>
      <c r="AE233" s="13" t="e">
        <f t="shared" si="60"/>
        <v>#N/A</v>
      </c>
      <c r="AF233" s="13" t="e">
        <f t="shared" si="61"/>
        <v>#N/A</v>
      </c>
      <c r="AG233" s="13" t="e">
        <f t="shared" si="62"/>
        <v>#N/A</v>
      </c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T233" s="107"/>
      <c r="BA233" s="11"/>
      <c r="BB233" s="11"/>
      <c r="BC233" s="11"/>
      <c r="BD233" s="11"/>
      <c r="BE233" s="11"/>
      <c r="BH233" s="11"/>
      <c r="BI233" s="11"/>
      <c r="BJ233" s="11"/>
      <c r="BK233" s="11"/>
      <c r="BL233" s="11"/>
      <c r="BM233" s="11"/>
      <c r="BN233" s="11"/>
    </row>
    <row r="234" spans="1:66" s="1" customFormat="1" x14ac:dyDescent="0.3">
      <c r="A234" s="11"/>
      <c r="B234" s="1" t="e">
        <f t="shared" si="56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118"/>
      <c r="N234" s="5"/>
      <c r="O234" s="5"/>
      <c r="P234" s="5"/>
      <c r="Q234" s="5"/>
      <c r="R234" s="5"/>
      <c r="S234" s="5"/>
      <c r="T234" s="5"/>
      <c r="U234" s="5"/>
      <c r="V234" s="1" t="str">
        <f t="shared" si="63"/>
        <v/>
      </c>
      <c r="W234" s="1" t="str">
        <f t="shared" si="64"/>
        <v/>
      </c>
      <c r="X234" s="1" t="str">
        <f t="shared" si="64"/>
        <v/>
      </c>
      <c r="Y234" s="1" t="str">
        <f t="shared" si="64"/>
        <v/>
      </c>
      <c r="Z234" s="1" t="e">
        <f t="shared" si="65"/>
        <v>#N/A</v>
      </c>
      <c r="AA234" s="3"/>
      <c r="AB234" s="13" t="e">
        <f t="shared" si="57"/>
        <v>#N/A</v>
      </c>
      <c r="AC234" s="13" t="e">
        <f t="shared" si="58"/>
        <v>#N/A</v>
      </c>
      <c r="AD234" s="13" t="e">
        <f t="shared" si="59"/>
        <v>#N/A</v>
      </c>
      <c r="AE234" s="13" t="e">
        <f t="shared" si="60"/>
        <v>#N/A</v>
      </c>
      <c r="AF234" s="13" t="e">
        <f t="shared" si="61"/>
        <v>#N/A</v>
      </c>
      <c r="AG234" s="13" t="e">
        <f t="shared" si="62"/>
        <v>#N/A</v>
      </c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T234" s="107"/>
      <c r="BA234" s="11"/>
      <c r="BB234" s="11"/>
      <c r="BC234" s="11"/>
      <c r="BD234" s="11"/>
      <c r="BE234" s="11"/>
      <c r="BH234" s="11"/>
      <c r="BI234" s="11"/>
      <c r="BJ234" s="11"/>
      <c r="BK234" s="11"/>
      <c r="BL234" s="11"/>
      <c r="BM234" s="11"/>
      <c r="BN234" s="11"/>
    </row>
    <row r="235" spans="1:66" s="1" customFormat="1" x14ac:dyDescent="0.3">
      <c r="A235" s="11"/>
      <c r="B235" s="1" t="e">
        <f t="shared" si="56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118"/>
      <c r="N235" s="5"/>
      <c r="O235" s="5"/>
      <c r="P235" s="5"/>
      <c r="Q235" s="5"/>
      <c r="R235" s="5"/>
      <c r="S235" s="5"/>
      <c r="T235" s="5"/>
      <c r="U235" s="5"/>
      <c r="V235" s="1" t="str">
        <f t="shared" si="63"/>
        <v/>
      </c>
      <c r="W235" s="1" t="str">
        <f t="shared" si="64"/>
        <v/>
      </c>
      <c r="X235" s="1" t="str">
        <f t="shared" si="64"/>
        <v/>
      </c>
      <c r="Y235" s="1" t="str">
        <f t="shared" si="64"/>
        <v/>
      </c>
      <c r="Z235" s="1" t="e">
        <f t="shared" si="65"/>
        <v>#N/A</v>
      </c>
      <c r="AA235" s="3"/>
      <c r="AB235" s="13" t="e">
        <f t="shared" si="57"/>
        <v>#N/A</v>
      </c>
      <c r="AC235" s="13" t="e">
        <f t="shared" si="58"/>
        <v>#N/A</v>
      </c>
      <c r="AD235" s="13" t="e">
        <f t="shared" si="59"/>
        <v>#N/A</v>
      </c>
      <c r="AE235" s="13" t="e">
        <f t="shared" si="60"/>
        <v>#N/A</v>
      </c>
      <c r="AF235" s="13" t="e">
        <f t="shared" si="61"/>
        <v>#N/A</v>
      </c>
      <c r="AG235" s="13" t="e">
        <f t="shared" si="62"/>
        <v>#N/A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T235" s="107"/>
      <c r="BA235" s="11"/>
      <c r="BB235" s="11"/>
      <c r="BC235" s="11"/>
      <c r="BD235" s="11"/>
      <c r="BE235" s="11"/>
      <c r="BH235" s="11"/>
      <c r="BI235" s="11"/>
      <c r="BJ235" s="11"/>
      <c r="BK235" s="11"/>
      <c r="BL235" s="11"/>
      <c r="BM235" s="11"/>
      <c r="BN235" s="11"/>
    </row>
    <row r="236" spans="1:66" s="1" customFormat="1" x14ac:dyDescent="0.3">
      <c r="A236" s="11"/>
      <c r="B236" s="1" t="e">
        <f t="shared" si="56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118"/>
      <c r="N236" s="5"/>
      <c r="O236" s="5"/>
      <c r="P236" s="5"/>
      <c r="Q236" s="5"/>
      <c r="R236" s="5"/>
      <c r="S236" s="5"/>
      <c r="T236" s="5"/>
      <c r="U236" s="5"/>
      <c r="V236" s="1" t="str">
        <f t="shared" si="63"/>
        <v/>
      </c>
      <c r="W236" s="1" t="str">
        <f t="shared" si="64"/>
        <v/>
      </c>
      <c r="X236" s="1" t="str">
        <f t="shared" si="64"/>
        <v/>
      </c>
      <c r="Y236" s="1" t="str">
        <f t="shared" si="64"/>
        <v/>
      </c>
      <c r="Z236" s="1" t="e">
        <f t="shared" si="65"/>
        <v>#N/A</v>
      </c>
      <c r="AA236" s="3"/>
      <c r="AB236" s="13" t="e">
        <f t="shared" si="57"/>
        <v>#N/A</v>
      </c>
      <c r="AC236" s="13" t="e">
        <f t="shared" si="58"/>
        <v>#N/A</v>
      </c>
      <c r="AD236" s="13" t="e">
        <f t="shared" si="59"/>
        <v>#N/A</v>
      </c>
      <c r="AE236" s="13" t="e">
        <f t="shared" si="60"/>
        <v>#N/A</v>
      </c>
      <c r="AF236" s="13" t="e">
        <f t="shared" si="61"/>
        <v>#N/A</v>
      </c>
      <c r="AG236" s="13" t="e">
        <f t="shared" si="62"/>
        <v>#N/A</v>
      </c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T236" s="107"/>
      <c r="BA236" s="11"/>
      <c r="BB236" s="11"/>
      <c r="BC236" s="11"/>
      <c r="BD236" s="11"/>
      <c r="BE236" s="11"/>
      <c r="BH236" s="11"/>
      <c r="BI236" s="11"/>
      <c r="BJ236" s="11"/>
      <c r="BK236" s="11"/>
      <c r="BL236" s="11"/>
      <c r="BM236" s="11"/>
      <c r="BN236" s="11"/>
    </row>
    <row r="237" spans="1:66" s="1" customFormat="1" x14ac:dyDescent="0.3">
      <c r="A237" s="11"/>
      <c r="B237" s="1" t="e">
        <f t="shared" si="56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118"/>
      <c r="N237" s="5"/>
      <c r="O237" s="5"/>
      <c r="P237" s="5"/>
      <c r="Q237" s="5"/>
      <c r="R237" s="5"/>
      <c r="S237" s="5"/>
      <c r="T237" s="5"/>
      <c r="U237" s="5"/>
      <c r="V237" s="1" t="str">
        <f t="shared" si="63"/>
        <v/>
      </c>
      <c r="W237" s="1" t="str">
        <f t="shared" si="64"/>
        <v/>
      </c>
      <c r="X237" s="1" t="str">
        <f t="shared" si="64"/>
        <v/>
      </c>
      <c r="Y237" s="1" t="str">
        <f t="shared" si="64"/>
        <v/>
      </c>
      <c r="Z237" s="1" t="e">
        <f t="shared" si="65"/>
        <v>#N/A</v>
      </c>
      <c r="AA237" s="3"/>
      <c r="AB237" s="13" t="e">
        <f t="shared" si="57"/>
        <v>#N/A</v>
      </c>
      <c r="AC237" s="13" t="e">
        <f t="shared" si="58"/>
        <v>#N/A</v>
      </c>
      <c r="AD237" s="13" t="e">
        <f t="shared" si="59"/>
        <v>#N/A</v>
      </c>
      <c r="AE237" s="13" t="e">
        <f t="shared" si="60"/>
        <v>#N/A</v>
      </c>
      <c r="AF237" s="13" t="e">
        <f t="shared" si="61"/>
        <v>#N/A</v>
      </c>
      <c r="AG237" s="13" t="e">
        <f t="shared" si="62"/>
        <v>#N/A</v>
      </c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T237" s="107"/>
      <c r="BA237" s="11"/>
      <c r="BB237" s="11"/>
      <c r="BC237" s="11"/>
      <c r="BD237" s="11"/>
      <c r="BE237" s="11"/>
      <c r="BH237" s="11"/>
      <c r="BI237" s="11"/>
      <c r="BJ237" s="11"/>
      <c r="BK237" s="11"/>
      <c r="BL237" s="11"/>
      <c r="BM237" s="11"/>
      <c r="BN237" s="11"/>
    </row>
    <row r="238" spans="1:66" s="1" customFormat="1" x14ac:dyDescent="0.3">
      <c r="A238" s="11"/>
      <c r="B238" s="1" t="e">
        <f t="shared" si="56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118"/>
      <c r="N238" s="5"/>
      <c r="O238" s="5"/>
      <c r="P238" s="5"/>
      <c r="Q238" s="5"/>
      <c r="R238" s="5"/>
      <c r="S238" s="5"/>
      <c r="T238" s="5"/>
      <c r="U238" s="5"/>
      <c r="V238" s="1" t="str">
        <f t="shared" si="63"/>
        <v/>
      </c>
      <c r="W238" s="1" t="str">
        <f t="shared" si="64"/>
        <v/>
      </c>
      <c r="X238" s="1" t="str">
        <f t="shared" si="64"/>
        <v/>
      </c>
      <c r="Y238" s="1" t="str">
        <f t="shared" si="64"/>
        <v/>
      </c>
      <c r="Z238" s="1" t="e">
        <f t="shared" si="65"/>
        <v>#N/A</v>
      </c>
      <c r="AA238" s="3"/>
      <c r="AB238" s="13" t="e">
        <f t="shared" si="57"/>
        <v>#N/A</v>
      </c>
      <c r="AC238" s="13" t="e">
        <f t="shared" si="58"/>
        <v>#N/A</v>
      </c>
      <c r="AD238" s="13" t="e">
        <f t="shared" si="59"/>
        <v>#N/A</v>
      </c>
      <c r="AE238" s="13" t="e">
        <f t="shared" si="60"/>
        <v>#N/A</v>
      </c>
      <c r="AF238" s="13" t="e">
        <f t="shared" si="61"/>
        <v>#N/A</v>
      </c>
      <c r="AG238" s="13" t="e">
        <f t="shared" si="62"/>
        <v>#N/A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T238" s="107"/>
      <c r="BA238" s="11"/>
      <c r="BB238" s="11"/>
      <c r="BC238" s="11"/>
      <c r="BD238" s="11"/>
      <c r="BE238" s="11"/>
      <c r="BH238" s="11"/>
      <c r="BI238" s="11"/>
      <c r="BJ238" s="11"/>
      <c r="BK238" s="11"/>
      <c r="BL238" s="11"/>
      <c r="BM238" s="11"/>
      <c r="BN238" s="11"/>
    </row>
    <row r="239" spans="1:66" s="1" customFormat="1" x14ac:dyDescent="0.3">
      <c r="A239" s="11"/>
      <c r="B239" s="1" t="e">
        <f t="shared" si="56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118"/>
      <c r="N239" s="5"/>
      <c r="O239" s="5"/>
      <c r="P239" s="5"/>
      <c r="Q239" s="5"/>
      <c r="R239" s="5"/>
      <c r="S239" s="5"/>
      <c r="T239" s="5"/>
      <c r="U239" s="5"/>
      <c r="V239" s="1" t="str">
        <f t="shared" si="63"/>
        <v/>
      </c>
      <c r="W239" s="1" t="str">
        <f t="shared" si="64"/>
        <v/>
      </c>
      <c r="X239" s="1" t="str">
        <f t="shared" si="64"/>
        <v/>
      </c>
      <c r="Y239" s="1" t="str">
        <f t="shared" si="64"/>
        <v/>
      </c>
      <c r="Z239" s="1" t="e">
        <f t="shared" si="65"/>
        <v>#N/A</v>
      </c>
      <c r="AA239" s="3"/>
      <c r="AB239" s="13" t="e">
        <f t="shared" si="57"/>
        <v>#N/A</v>
      </c>
      <c r="AC239" s="13" t="e">
        <f t="shared" si="58"/>
        <v>#N/A</v>
      </c>
      <c r="AD239" s="13" t="e">
        <f t="shared" si="59"/>
        <v>#N/A</v>
      </c>
      <c r="AE239" s="13" t="e">
        <f t="shared" si="60"/>
        <v>#N/A</v>
      </c>
      <c r="AF239" s="13" t="e">
        <f t="shared" si="61"/>
        <v>#N/A</v>
      </c>
      <c r="AG239" s="13" t="e">
        <f t="shared" si="62"/>
        <v>#N/A</v>
      </c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T239" s="107"/>
      <c r="BA239" s="11"/>
      <c r="BB239" s="11"/>
      <c r="BC239" s="11"/>
      <c r="BD239" s="11"/>
      <c r="BE239" s="11"/>
      <c r="BH239" s="11"/>
      <c r="BI239" s="11"/>
      <c r="BJ239" s="11"/>
      <c r="BK239" s="11"/>
      <c r="BL239" s="11"/>
      <c r="BM239" s="11"/>
      <c r="BN239" s="11"/>
    </row>
    <row r="240" spans="1:66" s="1" customFormat="1" x14ac:dyDescent="0.3">
      <c r="A240" s="11"/>
      <c r="B240" s="1" t="e">
        <f t="shared" si="56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118"/>
      <c r="N240" s="5"/>
      <c r="O240" s="5"/>
      <c r="P240" s="5"/>
      <c r="Q240" s="5"/>
      <c r="R240" s="5"/>
      <c r="S240" s="5"/>
      <c r="T240" s="5"/>
      <c r="U240" s="5"/>
      <c r="V240" s="1" t="str">
        <f t="shared" si="63"/>
        <v/>
      </c>
      <c r="W240" s="1" t="str">
        <f t="shared" si="64"/>
        <v/>
      </c>
      <c r="X240" s="1" t="str">
        <f t="shared" si="64"/>
        <v/>
      </c>
      <c r="Y240" s="1" t="str">
        <f t="shared" si="64"/>
        <v/>
      </c>
      <c r="Z240" s="1" t="e">
        <f t="shared" si="65"/>
        <v>#N/A</v>
      </c>
      <c r="AA240" s="3"/>
      <c r="AB240" s="13" t="e">
        <f t="shared" si="57"/>
        <v>#N/A</v>
      </c>
      <c r="AC240" s="13" t="e">
        <f t="shared" si="58"/>
        <v>#N/A</v>
      </c>
      <c r="AD240" s="13" t="e">
        <f t="shared" si="59"/>
        <v>#N/A</v>
      </c>
      <c r="AE240" s="13" t="e">
        <f t="shared" si="60"/>
        <v>#N/A</v>
      </c>
      <c r="AF240" s="13" t="e">
        <f t="shared" si="61"/>
        <v>#N/A</v>
      </c>
      <c r="AG240" s="13" t="e">
        <f t="shared" si="62"/>
        <v>#N/A</v>
      </c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T240" s="107"/>
      <c r="BA240" s="11"/>
      <c r="BB240" s="11"/>
      <c r="BC240" s="11"/>
      <c r="BD240" s="11"/>
      <c r="BE240" s="11"/>
      <c r="BH240" s="11"/>
      <c r="BI240" s="11"/>
      <c r="BJ240" s="11"/>
      <c r="BK240" s="11"/>
      <c r="BL240" s="11"/>
      <c r="BM240" s="11"/>
      <c r="BN240" s="11"/>
    </row>
    <row r="241" spans="1:66" s="1" customFormat="1" x14ac:dyDescent="0.3">
      <c r="A241" s="11"/>
      <c r="B241" s="1" t="e">
        <f t="shared" si="56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118"/>
      <c r="N241" s="5"/>
      <c r="O241" s="5"/>
      <c r="P241" s="5"/>
      <c r="Q241" s="5"/>
      <c r="R241" s="5"/>
      <c r="S241" s="5"/>
      <c r="T241" s="5"/>
      <c r="U241" s="5"/>
      <c r="V241" s="1" t="str">
        <f t="shared" si="63"/>
        <v/>
      </c>
      <c r="W241" s="1" t="str">
        <f t="shared" si="64"/>
        <v/>
      </c>
      <c r="X241" s="1" t="str">
        <f t="shared" si="64"/>
        <v/>
      </c>
      <c r="Y241" s="1" t="str">
        <f t="shared" si="64"/>
        <v/>
      </c>
      <c r="Z241" s="1" t="e">
        <f t="shared" si="65"/>
        <v>#N/A</v>
      </c>
      <c r="AA241" s="3"/>
      <c r="AB241" s="13" t="e">
        <f t="shared" si="57"/>
        <v>#N/A</v>
      </c>
      <c r="AC241" s="13" t="e">
        <f t="shared" si="58"/>
        <v>#N/A</v>
      </c>
      <c r="AD241" s="13" t="e">
        <f t="shared" si="59"/>
        <v>#N/A</v>
      </c>
      <c r="AE241" s="13" t="e">
        <f t="shared" si="60"/>
        <v>#N/A</v>
      </c>
      <c r="AF241" s="13" t="e">
        <f t="shared" si="61"/>
        <v>#N/A</v>
      </c>
      <c r="AG241" s="13" t="e">
        <f t="shared" si="62"/>
        <v>#N/A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T241" s="107"/>
      <c r="BA241" s="11"/>
      <c r="BB241" s="11"/>
      <c r="BC241" s="11"/>
      <c r="BD241" s="11"/>
      <c r="BE241" s="11"/>
      <c r="BH241" s="11"/>
      <c r="BI241" s="11"/>
      <c r="BJ241" s="11"/>
      <c r="BK241" s="11"/>
      <c r="BL241" s="11"/>
      <c r="BM241" s="11"/>
      <c r="BN241" s="11"/>
    </row>
    <row r="242" spans="1:66" s="1" customFormat="1" x14ac:dyDescent="0.3">
      <c r="A242" s="11"/>
      <c r="B242" s="1" t="e">
        <f t="shared" si="56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118"/>
      <c r="N242" s="5"/>
      <c r="O242" s="5"/>
      <c r="P242" s="5"/>
      <c r="Q242" s="5"/>
      <c r="R242" s="5"/>
      <c r="S242" s="5"/>
      <c r="T242" s="5"/>
      <c r="U242" s="5"/>
      <c r="V242" s="1" t="str">
        <f t="shared" si="63"/>
        <v/>
      </c>
      <c r="W242" s="1" t="str">
        <f t="shared" si="64"/>
        <v/>
      </c>
      <c r="X242" s="1" t="str">
        <f t="shared" si="64"/>
        <v/>
      </c>
      <c r="Y242" s="1" t="str">
        <f t="shared" si="64"/>
        <v/>
      </c>
      <c r="Z242" s="1" t="e">
        <f t="shared" si="65"/>
        <v>#N/A</v>
      </c>
      <c r="AA242" s="3"/>
      <c r="AB242" s="13" t="e">
        <f t="shared" si="57"/>
        <v>#N/A</v>
      </c>
      <c r="AC242" s="13" t="e">
        <f t="shared" si="58"/>
        <v>#N/A</v>
      </c>
      <c r="AD242" s="13" t="e">
        <f t="shared" si="59"/>
        <v>#N/A</v>
      </c>
      <c r="AE242" s="13" t="e">
        <f t="shared" si="60"/>
        <v>#N/A</v>
      </c>
      <c r="AF242" s="13" t="e">
        <f t="shared" si="61"/>
        <v>#N/A</v>
      </c>
      <c r="AG242" s="13" t="e">
        <f t="shared" si="62"/>
        <v>#N/A</v>
      </c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T242" s="107"/>
      <c r="BA242" s="11"/>
      <c r="BB242" s="11"/>
      <c r="BC242" s="11"/>
      <c r="BD242" s="11"/>
      <c r="BE242" s="11"/>
      <c r="BH242" s="11"/>
      <c r="BI242" s="11"/>
      <c r="BJ242" s="11"/>
      <c r="BK242" s="11"/>
      <c r="BL242" s="11"/>
      <c r="BM242" s="11"/>
      <c r="BN242" s="11"/>
    </row>
    <row r="243" spans="1:66" s="1" customFormat="1" x14ac:dyDescent="0.3">
      <c r="A243" s="11"/>
      <c r="B243" s="1" t="e">
        <f t="shared" si="56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118"/>
      <c r="N243" s="5"/>
      <c r="O243" s="5"/>
      <c r="P243" s="5"/>
      <c r="Q243" s="5"/>
      <c r="R243" s="5"/>
      <c r="S243" s="5"/>
      <c r="T243" s="5"/>
      <c r="U243" s="5"/>
      <c r="V243" s="1" t="str">
        <f t="shared" si="63"/>
        <v/>
      </c>
      <c r="W243" s="1" t="str">
        <f t="shared" si="64"/>
        <v/>
      </c>
      <c r="X243" s="1" t="str">
        <f t="shared" si="64"/>
        <v/>
      </c>
      <c r="Y243" s="1" t="str">
        <f t="shared" si="64"/>
        <v/>
      </c>
      <c r="Z243" s="1" t="e">
        <f t="shared" si="65"/>
        <v>#N/A</v>
      </c>
      <c r="AA243" s="3"/>
      <c r="AB243" s="13" t="e">
        <f t="shared" si="57"/>
        <v>#N/A</v>
      </c>
      <c r="AC243" s="13" t="e">
        <f t="shared" si="58"/>
        <v>#N/A</v>
      </c>
      <c r="AD243" s="13" t="e">
        <f t="shared" si="59"/>
        <v>#N/A</v>
      </c>
      <c r="AE243" s="13" t="e">
        <f t="shared" si="60"/>
        <v>#N/A</v>
      </c>
      <c r="AF243" s="13" t="e">
        <f t="shared" si="61"/>
        <v>#N/A</v>
      </c>
      <c r="AG243" s="13" t="e">
        <f t="shared" si="62"/>
        <v>#N/A</v>
      </c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T243" s="107"/>
      <c r="BA243" s="11"/>
      <c r="BB243" s="11"/>
      <c r="BC243" s="11"/>
      <c r="BD243" s="11"/>
      <c r="BE243" s="11"/>
      <c r="BH243" s="11"/>
      <c r="BI243" s="11"/>
      <c r="BJ243" s="11"/>
      <c r="BK243" s="11"/>
      <c r="BL243" s="11"/>
      <c r="BM243" s="11"/>
      <c r="BN243" s="11"/>
    </row>
    <row r="244" spans="1:66" s="1" customFormat="1" x14ac:dyDescent="0.3">
      <c r="A244" s="11"/>
      <c r="B244" s="1" t="e">
        <f t="shared" si="56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118"/>
      <c r="N244" s="5"/>
      <c r="O244" s="5"/>
      <c r="P244" s="5"/>
      <c r="Q244" s="5"/>
      <c r="R244" s="5"/>
      <c r="S244" s="5"/>
      <c r="T244" s="5"/>
      <c r="U244" s="5"/>
      <c r="V244" s="1" t="str">
        <f t="shared" si="63"/>
        <v/>
      </c>
      <c r="W244" s="1" t="str">
        <f t="shared" si="64"/>
        <v/>
      </c>
      <c r="X244" s="1" t="str">
        <f t="shared" si="64"/>
        <v/>
      </c>
      <c r="Y244" s="1" t="str">
        <f t="shared" si="64"/>
        <v/>
      </c>
      <c r="Z244" s="1" t="e">
        <f t="shared" si="65"/>
        <v>#N/A</v>
      </c>
      <c r="AA244" s="3"/>
      <c r="AB244" s="13" t="e">
        <f t="shared" si="57"/>
        <v>#N/A</v>
      </c>
      <c r="AC244" s="13" t="e">
        <f t="shared" si="58"/>
        <v>#N/A</v>
      </c>
      <c r="AD244" s="13" t="e">
        <f t="shared" si="59"/>
        <v>#N/A</v>
      </c>
      <c r="AE244" s="13" t="e">
        <f t="shared" si="60"/>
        <v>#N/A</v>
      </c>
      <c r="AF244" s="13" t="e">
        <f t="shared" si="61"/>
        <v>#N/A</v>
      </c>
      <c r="AG244" s="13" t="e">
        <f t="shared" si="62"/>
        <v>#N/A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T244" s="107"/>
      <c r="BA244" s="11"/>
      <c r="BB244" s="11"/>
      <c r="BC244" s="11"/>
      <c r="BD244" s="11"/>
      <c r="BE244" s="11"/>
      <c r="BH244" s="11"/>
      <c r="BI244" s="11"/>
      <c r="BJ244" s="11"/>
      <c r="BK244" s="11"/>
      <c r="BL244" s="11"/>
      <c r="BM244" s="11"/>
      <c r="BN244" s="11"/>
    </row>
    <row r="245" spans="1:66" s="1" customFormat="1" x14ac:dyDescent="0.3">
      <c r="A245" s="11"/>
      <c r="B245" s="1" t="e">
        <f t="shared" si="56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118"/>
      <c r="N245" s="5"/>
      <c r="O245" s="5"/>
      <c r="P245" s="5"/>
      <c r="Q245" s="5"/>
      <c r="R245" s="5"/>
      <c r="S245" s="5"/>
      <c r="T245" s="5"/>
      <c r="U245" s="5"/>
      <c r="V245" s="1" t="str">
        <f t="shared" si="63"/>
        <v/>
      </c>
      <c r="W245" s="1" t="str">
        <f t="shared" si="64"/>
        <v/>
      </c>
      <c r="X245" s="1" t="str">
        <f t="shared" si="64"/>
        <v/>
      </c>
      <c r="Y245" s="1" t="str">
        <f t="shared" si="64"/>
        <v/>
      </c>
      <c r="Z245" s="1" t="e">
        <f t="shared" si="65"/>
        <v>#N/A</v>
      </c>
      <c r="AA245" s="3"/>
      <c r="AB245" s="13" t="e">
        <f t="shared" si="57"/>
        <v>#N/A</v>
      </c>
      <c r="AC245" s="13" t="e">
        <f t="shared" si="58"/>
        <v>#N/A</v>
      </c>
      <c r="AD245" s="13" t="e">
        <f t="shared" si="59"/>
        <v>#N/A</v>
      </c>
      <c r="AE245" s="13" t="e">
        <f t="shared" si="60"/>
        <v>#N/A</v>
      </c>
      <c r="AF245" s="13" t="e">
        <f t="shared" si="61"/>
        <v>#N/A</v>
      </c>
      <c r="AG245" s="13" t="e">
        <f t="shared" si="62"/>
        <v>#N/A</v>
      </c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T245" s="107"/>
      <c r="BA245" s="11"/>
      <c r="BB245" s="11"/>
      <c r="BC245" s="11"/>
      <c r="BD245" s="11"/>
      <c r="BE245" s="11"/>
      <c r="BH245" s="11"/>
      <c r="BI245" s="11"/>
      <c r="BJ245" s="11"/>
      <c r="BK245" s="11"/>
      <c r="BL245" s="11"/>
      <c r="BM245" s="11"/>
      <c r="BN245" s="11"/>
    </row>
    <row r="246" spans="1:66" s="1" customFormat="1" x14ac:dyDescent="0.3">
      <c r="A246" s="11"/>
      <c r="B246" s="1" t="e">
        <f t="shared" si="56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118"/>
      <c r="N246" s="5"/>
      <c r="O246" s="5"/>
      <c r="P246" s="5"/>
      <c r="Q246" s="5"/>
      <c r="R246" s="5"/>
      <c r="S246" s="5"/>
      <c r="T246" s="5"/>
      <c r="U246" s="5"/>
      <c r="V246" s="1" t="str">
        <f t="shared" si="63"/>
        <v/>
      </c>
      <c r="W246" s="1" t="str">
        <f t="shared" si="64"/>
        <v/>
      </c>
      <c r="X246" s="1" t="str">
        <f t="shared" si="64"/>
        <v/>
      </c>
      <c r="Y246" s="1" t="str">
        <f t="shared" si="64"/>
        <v/>
      </c>
      <c r="Z246" s="1" t="e">
        <f t="shared" si="65"/>
        <v>#N/A</v>
      </c>
      <c r="AA246" s="3"/>
      <c r="AB246" s="13" t="e">
        <f t="shared" si="57"/>
        <v>#N/A</v>
      </c>
      <c r="AC246" s="13" t="e">
        <f t="shared" si="58"/>
        <v>#N/A</v>
      </c>
      <c r="AD246" s="13" t="e">
        <f t="shared" si="59"/>
        <v>#N/A</v>
      </c>
      <c r="AE246" s="13" t="e">
        <f t="shared" si="60"/>
        <v>#N/A</v>
      </c>
      <c r="AF246" s="13" t="e">
        <f t="shared" si="61"/>
        <v>#N/A</v>
      </c>
      <c r="AG246" s="13" t="e">
        <f t="shared" si="62"/>
        <v>#N/A</v>
      </c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T246" s="107"/>
      <c r="BA246" s="11"/>
      <c r="BB246" s="11"/>
      <c r="BC246" s="11"/>
      <c r="BD246" s="11"/>
      <c r="BE246" s="11"/>
      <c r="BH246" s="11"/>
      <c r="BI246" s="11"/>
      <c r="BJ246" s="11"/>
      <c r="BK246" s="11"/>
      <c r="BL246" s="11"/>
      <c r="BM246" s="11"/>
      <c r="BN246" s="11"/>
    </row>
    <row r="247" spans="1:66" s="1" customFormat="1" x14ac:dyDescent="0.3">
      <c r="A247" s="11"/>
      <c r="B247" s="1" t="e">
        <f t="shared" si="56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118"/>
      <c r="N247" s="5"/>
      <c r="O247" s="5"/>
      <c r="P247" s="5"/>
      <c r="Q247" s="5"/>
      <c r="R247" s="5"/>
      <c r="S247" s="5"/>
      <c r="T247" s="5"/>
      <c r="U247" s="5"/>
      <c r="V247" s="1" t="str">
        <f t="shared" si="63"/>
        <v/>
      </c>
      <c r="W247" s="1" t="str">
        <f t="shared" si="64"/>
        <v/>
      </c>
      <c r="X247" s="1" t="str">
        <f t="shared" si="64"/>
        <v/>
      </c>
      <c r="Y247" s="1" t="str">
        <f t="shared" si="64"/>
        <v/>
      </c>
      <c r="Z247" s="1" t="e">
        <f t="shared" si="65"/>
        <v>#N/A</v>
      </c>
      <c r="AA247" s="3"/>
      <c r="AB247" s="13" t="e">
        <f t="shared" si="57"/>
        <v>#N/A</v>
      </c>
      <c r="AC247" s="13" t="e">
        <f t="shared" si="58"/>
        <v>#N/A</v>
      </c>
      <c r="AD247" s="13" t="e">
        <f t="shared" si="59"/>
        <v>#N/A</v>
      </c>
      <c r="AE247" s="13" t="e">
        <f t="shared" si="60"/>
        <v>#N/A</v>
      </c>
      <c r="AF247" s="13" t="e">
        <f t="shared" si="61"/>
        <v>#N/A</v>
      </c>
      <c r="AG247" s="13" t="e">
        <f t="shared" si="62"/>
        <v>#N/A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T247" s="107"/>
      <c r="BA247" s="11"/>
      <c r="BB247" s="11"/>
      <c r="BC247" s="11"/>
      <c r="BD247" s="11"/>
      <c r="BE247" s="11"/>
      <c r="BH247" s="11"/>
      <c r="BI247" s="11"/>
      <c r="BJ247" s="11"/>
      <c r="BK247" s="11"/>
      <c r="BL247" s="11"/>
      <c r="BM247" s="11"/>
      <c r="BN247" s="11"/>
    </row>
    <row r="248" spans="1:66" s="1" customFormat="1" x14ac:dyDescent="0.3">
      <c r="A248" s="11"/>
      <c r="B248" s="1" t="e">
        <f t="shared" si="56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118"/>
      <c r="N248" s="5"/>
      <c r="O248" s="5"/>
      <c r="P248" s="5"/>
      <c r="Q248" s="5"/>
      <c r="R248" s="5"/>
      <c r="S248" s="5"/>
      <c r="T248" s="5"/>
      <c r="U248" s="5"/>
      <c r="V248" s="1" t="str">
        <f t="shared" si="63"/>
        <v/>
      </c>
      <c r="W248" s="1" t="str">
        <f t="shared" si="64"/>
        <v/>
      </c>
      <c r="X248" s="1" t="str">
        <f t="shared" si="64"/>
        <v/>
      </c>
      <c r="Y248" s="1" t="str">
        <f t="shared" si="64"/>
        <v/>
      </c>
      <c r="Z248" s="1" t="e">
        <f t="shared" si="65"/>
        <v>#N/A</v>
      </c>
      <c r="AA248" s="3"/>
      <c r="AB248" s="13" t="e">
        <f t="shared" si="57"/>
        <v>#N/A</v>
      </c>
      <c r="AC248" s="13" t="e">
        <f t="shared" si="58"/>
        <v>#N/A</v>
      </c>
      <c r="AD248" s="13" t="e">
        <f t="shared" si="59"/>
        <v>#N/A</v>
      </c>
      <c r="AE248" s="13" t="e">
        <f t="shared" si="60"/>
        <v>#N/A</v>
      </c>
      <c r="AF248" s="13" t="e">
        <f t="shared" si="61"/>
        <v>#N/A</v>
      </c>
      <c r="AG248" s="13" t="e">
        <f t="shared" si="62"/>
        <v>#N/A</v>
      </c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T248" s="107"/>
      <c r="BA248" s="11"/>
      <c r="BB248" s="11"/>
      <c r="BC248" s="11"/>
      <c r="BD248" s="11"/>
      <c r="BE248" s="11"/>
      <c r="BH248" s="11"/>
      <c r="BI248" s="11"/>
      <c r="BJ248" s="11"/>
      <c r="BK248" s="11"/>
      <c r="BL248" s="11"/>
      <c r="BM248" s="11"/>
      <c r="BN248" s="11"/>
    </row>
    <row r="249" spans="1:66" s="1" customFormat="1" x14ac:dyDescent="0.3">
      <c r="A249" s="11"/>
      <c r="B249" s="1" t="e">
        <f t="shared" si="56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118"/>
      <c r="N249" s="5"/>
      <c r="O249" s="5"/>
      <c r="P249" s="5"/>
      <c r="Q249" s="5"/>
      <c r="R249" s="5"/>
      <c r="S249" s="5"/>
      <c r="T249" s="5"/>
      <c r="U249" s="5"/>
      <c r="V249" s="1" t="str">
        <f t="shared" si="63"/>
        <v/>
      </c>
      <c r="W249" s="1" t="str">
        <f t="shared" si="64"/>
        <v/>
      </c>
      <c r="X249" s="1" t="str">
        <f t="shared" si="64"/>
        <v/>
      </c>
      <c r="Y249" s="1" t="str">
        <f t="shared" si="64"/>
        <v/>
      </c>
      <c r="Z249" s="1" t="e">
        <f t="shared" si="65"/>
        <v>#N/A</v>
      </c>
      <c r="AA249" s="3"/>
      <c r="AB249" s="13" t="e">
        <f t="shared" si="57"/>
        <v>#N/A</v>
      </c>
      <c r="AC249" s="13" t="e">
        <f t="shared" si="58"/>
        <v>#N/A</v>
      </c>
      <c r="AD249" s="13" t="e">
        <f t="shared" si="59"/>
        <v>#N/A</v>
      </c>
      <c r="AE249" s="13" t="e">
        <f t="shared" si="60"/>
        <v>#N/A</v>
      </c>
      <c r="AF249" s="13" t="e">
        <f t="shared" si="61"/>
        <v>#N/A</v>
      </c>
      <c r="AG249" s="13" t="e">
        <f t="shared" si="62"/>
        <v>#N/A</v>
      </c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T249" s="107"/>
      <c r="BA249" s="11"/>
      <c r="BB249" s="11"/>
      <c r="BC249" s="11"/>
      <c r="BD249" s="11"/>
      <c r="BE249" s="11"/>
      <c r="BH249" s="11"/>
      <c r="BI249" s="11"/>
      <c r="BJ249" s="11"/>
      <c r="BK249" s="11"/>
      <c r="BL249" s="11"/>
      <c r="BM249" s="11"/>
      <c r="BN249" s="11"/>
    </row>
    <row r="250" spans="1:66" s="1" customFormat="1" x14ac:dyDescent="0.3">
      <c r="A250" s="11"/>
      <c r="B250" s="1" t="e">
        <f t="shared" si="56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118"/>
      <c r="N250" s="5"/>
      <c r="O250" s="5"/>
      <c r="P250" s="5"/>
      <c r="Q250" s="5"/>
      <c r="R250" s="5"/>
      <c r="S250" s="5"/>
      <c r="T250" s="5"/>
      <c r="U250" s="5"/>
      <c r="V250" s="1" t="str">
        <f t="shared" si="63"/>
        <v/>
      </c>
      <c r="W250" s="1" t="str">
        <f t="shared" si="64"/>
        <v/>
      </c>
      <c r="X250" s="1" t="str">
        <f t="shared" si="64"/>
        <v/>
      </c>
      <c r="Y250" s="1" t="str">
        <f t="shared" si="64"/>
        <v/>
      </c>
      <c r="Z250" s="1" t="e">
        <f t="shared" si="65"/>
        <v>#N/A</v>
      </c>
      <c r="AA250" s="3"/>
      <c r="AB250" s="13" t="e">
        <f t="shared" si="57"/>
        <v>#N/A</v>
      </c>
      <c r="AC250" s="13" t="e">
        <f t="shared" si="58"/>
        <v>#N/A</v>
      </c>
      <c r="AD250" s="13" t="e">
        <f t="shared" si="59"/>
        <v>#N/A</v>
      </c>
      <c r="AE250" s="13" t="e">
        <f t="shared" si="60"/>
        <v>#N/A</v>
      </c>
      <c r="AF250" s="13" t="e">
        <f t="shared" si="61"/>
        <v>#N/A</v>
      </c>
      <c r="AG250" s="13" t="e">
        <f t="shared" si="62"/>
        <v>#N/A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T250" s="107"/>
      <c r="BA250" s="11"/>
      <c r="BB250" s="11"/>
      <c r="BC250" s="11"/>
      <c r="BD250" s="11"/>
      <c r="BE250" s="11"/>
      <c r="BH250" s="11"/>
      <c r="BI250" s="11"/>
      <c r="BJ250" s="11"/>
      <c r="BK250" s="11"/>
      <c r="BL250" s="11"/>
      <c r="BM250" s="11"/>
      <c r="BN250" s="11"/>
    </row>
    <row r="251" spans="1:66" s="1" customFormat="1" x14ac:dyDescent="0.3">
      <c r="A251" s="11"/>
      <c r="B251" s="1" t="e">
        <f t="shared" si="56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118"/>
      <c r="N251" s="5"/>
      <c r="O251" s="5"/>
      <c r="P251" s="5"/>
      <c r="Q251" s="5"/>
      <c r="R251" s="5"/>
      <c r="S251" s="5"/>
      <c r="T251" s="5"/>
      <c r="U251" s="5"/>
      <c r="V251" s="1" t="str">
        <f t="shared" si="63"/>
        <v/>
      </c>
      <c r="W251" s="1" t="str">
        <f t="shared" si="64"/>
        <v/>
      </c>
      <c r="X251" s="1" t="str">
        <f t="shared" si="64"/>
        <v/>
      </c>
      <c r="Y251" s="1" t="str">
        <f t="shared" si="64"/>
        <v/>
      </c>
      <c r="Z251" s="1" t="e">
        <f t="shared" si="65"/>
        <v>#N/A</v>
      </c>
      <c r="AA251" s="3"/>
      <c r="AB251" s="13" t="e">
        <f t="shared" si="57"/>
        <v>#N/A</v>
      </c>
      <c r="AC251" s="13" t="e">
        <f t="shared" si="58"/>
        <v>#N/A</v>
      </c>
      <c r="AD251" s="13" t="e">
        <f t="shared" si="59"/>
        <v>#N/A</v>
      </c>
      <c r="AE251" s="13" t="e">
        <f t="shared" si="60"/>
        <v>#N/A</v>
      </c>
      <c r="AF251" s="13" t="e">
        <f t="shared" si="61"/>
        <v>#N/A</v>
      </c>
      <c r="AG251" s="13" t="e">
        <f t="shared" si="62"/>
        <v>#N/A</v>
      </c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T251" s="107"/>
      <c r="BA251" s="11"/>
      <c r="BB251" s="11"/>
      <c r="BC251" s="11"/>
      <c r="BD251" s="11"/>
      <c r="BE251" s="11"/>
      <c r="BH251" s="11"/>
      <c r="BI251" s="11"/>
      <c r="BJ251" s="11"/>
      <c r="BK251" s="11"/>
      <c r="BL251" s="11"/>
      <c r="BM251" s="11"/>
      <c r="BN251" s="11"/>
    </row>
    <row r="252" spans="1:66" s="1" customFormat="1" x14ac:dyDescent="0.3">
      <c r="A252" s="11"/>
      <c r="B252" s="1" t="e">
        <f t="shared" si="56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118"/>
      <c r="N252" s="5"/>
      <c r="O252" s="5"/>
      <c r="P252" s="5"/>
      <c r="Q252" s="5"/>
      <c r="R252" s="5"/>
      <c r="S252" s="5"/>
      <c r="T252" s="5"/>
      <c r="U252" s="5"/>
      <c r="V252" s="1" t="str">
        <f t="shared" si="63"/>
        <v/>
      </c>
      <c r="W252" s="1" t="str">
        <f t="shared" si="64"/>
        <v/>
      </c>
      <c r="X252" s="1" t="str">
        <f t="shared" si="64"/>
        <v/>
      </c>
      <c r="Y252" s="1" t="str">
        <f t="shared" si="64"/>
        <v/>
      </c>
      <c r="Z252" s="1" t="e">
        <f t="shared" si="65"/>
        <v>#N/A</v>
      </c>
      <c r="AA252" s="3"/>
      <c r="AB252" s="13" t="e">
        <f t="shared" si="57"/>
        <v>#N/A</v>
      </c>
      <c r="AC252" s="13" t="e">
        <f t="shared" si="58"/>
        <v>#N/A</v>
      </c>
      <c r="AD252" s="13" t="e">
        <f t="shared" si="59"/>
        <v>#N/A</v>
      </c>
      <c r="AE252" s="13" t="e">
        <f t="shared" si="60"/>
        <v>#N/A</v>
      </c>
      <c r="AF252" s="13" t="e">
        <f t="shared" si="61"/>
        <v>#N/A</v>
      </c>
      <c r="AG252" s="13" t="e">
        <f t="shared" si="62"/>
        <v>#N/A</v>
      </c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T252" s="107"/>
      <c r="BA252" s="11"/>
      <c r="BB252" s="11"/>
      <c r="BC252" s="11"/>
      <c r="BD252" s="11"/>
      <c r="BE252" s="11"/>
      <c r="BH252" s="11"/>
      <c r="BI252" s="11"/>
      <c r="BJ252" s="11"/>
      <c r="BK252" s="11"/>
      <c r="BL252" s="11"/>
      <c r="BM252" s="11"/>
      <c r="BN252" s="11"/>
    </row>
    <row r="253" spans="1:66" s="1" customFormat="1" x14ac:dyDescent="0.3">
      <c r="A253" s="11"/>
      <c r="B253" s="1" t="e">
        <f t="shared" si="56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118"/>
      <c r="N253" s="5"/>
      <c r="O253" s="5"/>
      <c r="P253" s="5"/>
      <c r="Q253" s="5"/>
      <c r="R253" s="5"/>
      <c r="S253" s="5"/>
      <c r="T253" s="5"/>
      <c r="U253" s="5"/>
      <c r="V253" s="1" t="str">
        <f t="shared" si="63"/>
        <v/>
      </c>
      <c r="W253" s="1" t="str">
        <f t="shared" si="64"/>
        <v/>
      </c>
      <c r="X253" s="1" t="str">
        <f t="shared" si="64"/>
        <v/>
      </c>
      <c r="Y253" s="1" t="str">
        <f t="shared" si="64"/>
        <v/>
      </c>
      <c r="Z253" s="1" t="e">
        <f t="shared" si="65"/>
        <v>#N/A</v>
      </c>
      <c r="AA253" s="3"/>
      <c r="AB253" s="13" t="e">
        <f t="shared" si="57"/>
        <v>#N/A</v>
      </c>
      <c r="AC253" s="13" t="e">
        <f t="shared" si="58"/>
        <v>#N/A</v>
      </c>
      <c r="AD253" s="13" t="e">
        <f t="shared" si="59"/>
        <v>#N/A</v>
      </c>
      <c r="AE253" s="13" t="e">
        <f t="shared" si="60"/>
        <v>#N/A</v>
      </c>
      <c r="AF253" s="13" t="e">
        <f t="shared" si="61"/>
        <v>#N/A</v>
      </c>
      <c r="AG253" s="13" t="e">
        <f t="shared" si="62"/>
        <v>#N/A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T253" s="107"/>
      <c r="BA253" s="11"/>
      <c r="BB253" s="11"/>
      <c r="BC253" s="11"/>
      <c r="BD253" s="11"/>
      <c r="BE253" s="11"/>
      <c r="BH253" s="11"/>
      <c r="BI253" s="11"/>
      <c r="BJ253" s="11"/>
      <c r="BK253" s="11"/>
      <c r="BL253" s="11"/>
      <c r="BM253" s="11"/>
      <c r="BN253" s="11"/>
    </row>
    <row r="254" spans="1:66" s="1" customFormat="1" x14ac:dyDescent="0.3">
      <c r="A254" s="11"/>
      <c r="B254" s="1" t="e">
        <f t="shared" si="56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118"/>
      <c r="N254" s="5"/>
      <c r="O254" s="5"/>
      <c r="P254" s="5"/>
      <c r="Q254" s="5"/>
      <c r="R254" s="5"/>
      <c r="S254" s="5"/>
      <c r="T254" s="5"/>
      <c r="U254" s="5"/>
      <c r="V254" s="1" t="str">
        <f t="shared" si="63"/>
        <v/>
      </c>
      <c r="W254" s="1" t="str">
        <f t="shared" si="64"/>
        <v/>
      </c>
      <c r="X254" s="1" t="str">
        <f t="shared" si="64"/>
        <v/>
      </c>
      <c r="Y254" s="1" t="str">
        <f t="shared" si="64"/>
        <v/>
      </c>
      <c r="Z254" s="1" t="e">
        <f t="shared" si="65"/>
        <v>#N/A</v>
      </c>
      <c r="AA254" s="3"/>
      <c r="AB254" s="13" t="e">
        <f t="shared" si="57"/>
        <v>#N/A</v>
      </c>
      <c r="AC254" s="13" t="e">
        <f t="shared" si="58"/>
        <v>#N/A</v>
      </c>
      <c r="AD254" s="13" t="e">
        <f t="shared" si="59"/>
        <v>#N/A</v>
      </c>
      <c r="AE254" s="13" t="e">
        <f t="shared" si="60"/>
        <v>#N/A</v>
      </c>
      <c r="AF254" s="13" t="e">
        <f t="shared" si="61"/>
        <v>#N/A</v>
      </c>
      <c r="AG254" s="13" t="e">
        <f t="shared" si="62"/>
        <v>#N/A</v>
      </c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T254" s="107"/>
      <c r="BA254" s="11"/>
      <c r="BB254" s="11"/>
      <c r="BC254" s="11"/>
      <c r="BD254" s="11"/>
      <c r="BE254" s="11"/>
      <c r="BH254" s="11"/>
      <c r="BI254" s="11"/>
      <c r="BJ254" s="11"/>
      <c r="BK254" s="11"/>
      <c r="BL254" s="11"/>
      <c r="BM254" s="11"/>
      <c r="BN254" s="11"/>
    </row>
    <row r="255" spans="1:66" s="1" customFormat="1" x14ac:dyDescent="0.3">
      <c r="A255" s="11"/>
      <c r="B255" s="1" t="e">
        <f t="shared" si="56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118"/>
      <c r="N255" s="5"/>
      <c r="O255" s="5"/>
      <c r="P255" s="5"/>
      <c r="Q255" s="5"/>
      <c r="R255" s="5"/>
      <c r="S255" s="5"/>
      <c r="T255" s="5"/>
      <c r="U255" s="5"/>
      <c r="V255" s="1" t="str">
        <f t="shared" si="63"/>
        <v/>
      </c>
      <c r="W255" s="1" t="str">
        <f t="shared" si="64"/>
        <v/>
      </c>
      <c r="X255" s="1" t="str">
        <f t="shared" si="64"/>
        <v/>
      </c>
      <c r="Y255" s="1" t="str">
        <f t="shared" si="64"/>
        <v/>
      </c>
      <c r="Z255" s="1" t="e">
        <f t="shared" si="65"/>
        <v>#N/A</v>
      </c>
      <c r="AA255" s="3"/>
      <c r="AB255" s="13" t="e">
        <f t="shared" si="57"/>
        <v>#N/A</v>
      </c>
      <c r="AC255" s="13" t="e">
        <f t="shared" si="58"/>
        <v>#N/A</v>
      </c>
      <c r="AD255" s="13" t="e">
        <f t="shared" si="59"/>
        <v>#N/A</v>
      </c>
      <c r="AE255" s="13" t="e">
        <f t="shared" si="60"/>
        <v>#N/A</v>
      </c>
      <c r="AF255" s="13" t="e">
        <f t="shared" si="61"/>
        <v>#N/A</v>
      </c>
      <c r="AG255" s="13" t="e">
        <f t="shared" si="62"/>
        <v>#N/A</v>
      </c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T255" s="107"/>
      <c r="BA255" s="11"/>
      <c r="BB255" s="11"/>
      <c r="BC255" s="11"/>
      <c r="BD255" s="11"/>
      <c r="BE255" s="11"/>
      <c r="BH255" s="11"/>
      <c r="BI255" s="11"/>
      <c r="BJ255" s="11"/>
      <c r="BK255" s="11"/>
      <c r="BL255" s="11"/>
      <c r="BM255" s="11"/>
      <c r="BN255" s="11"/>
    </row>
    <row r="256" spans="1:66" s="1" customFormat="1" x14ac:dyDescent="0.3">
      <c r="A256" s="11"/>
      <c r="B256" s="1" t="e">
        <f t="shared" si="56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118"/>
      <c r="N256" s="5"/>
      <c r="O256" s="5"/>
      <c r="P256" s="5"/>
      <c r="Q256" s="5"/>
      <c r="R256" s="5"/>
      <c r="S256" s="5"/>
      <c r="T256" s="5"/>
      <c r="U256" s="5"/>
      <c r="V256" s="1" t="str">
        <f t="shared" si="63"/>
        <v/>
      </c>
      <c r="W256" s="1" t="str">
        <f t="shared" si="64"/>
        <v/>
      </c>
      <c r="X256" s="1" t="str">
        <f t="shared" si="64"/>
        <v/>
      </c>
      <c r="Y256" s="1" t="str">
        <f t="shared" si="64"/>
        <v/>
      </c>
      <c r="Z256" s="1" t="e">
        <f t="shared" si="65"/>
        <v>#N/A</v>
      </c>
      <c r="AA256" s="3"/>
      <c r="AB256" s="13" t="e">
        <f t="shared" si="57"/>
        <v>#N/A</v>
      </c>
      <c r="AC256" s="13" t="e">
        <f t="shared" si="58"/>
        <v>#N/A</v>
      </c>
      <c r="AD256" s="13" t="e">
        <f t="shared" si="59"/>
        <v>#N/A</v>
      </c>
      <c r="AE256" s="13" t="e">
        <f t="shared" si="60"/>
        <v>#N/A</v>
      </c>
      <c r="AF256" s="13" t="e">
        <f t="shared" si="61"/>
        <v>#N/A</v>
      </c>
      <c r="AG256" s="13" t="e">
        <f t="shared" si="62"/>
        <v>#N/A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T256" s="107"/>
      <c r="BA256" s="11"/>
      <c r="BB256" s="11"/>
      <c r="BC256" s="11"/>
      <c r="BD256" s="11"/>
      <c r="BE256" s="11"/>
      <c r="BH256" s="11"/>
      <c r="BI256" s="11"/>
      <c r="BJ256" s="11"/>
      <c r="BK256" s="11"/>
      <c r="BL256" s="11"/>
      <c r="BM256" s="11"/>
      <c r="BN256" s="11"/>
    </row>
    <row r="257" spans="1:66" s="1" customFormat="1" x14ac:dyDescent="0.3">
      <c r="A257" s="11"/>
      <c r="B257" s="1" t="e">
        <f t="shared" si="56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118"/>
      <c r="N257" s="5"/>
      <c r="O257" s="5"/>
      <c r="P257" s="5"/>
      <c r="Q257" s="5"/>
      <c r="R257" s="5"/>
      <c r="S257" s="5"/>
      <c r="T257" s="5"/>
      <c r="U257" s="5"/>
      <c r="V257" s="1" t="str">
        <f t="shared" si="63"/>
        <v/>
      </c>
      <c r="W257" s="1" t="str">
        <f t="shared" si="64"/>
        <v/>
      </c>
      <c r="X257" s="1" t="str">
        <f t="shared" si="64"/>
        <v/>
      </c>
      <c r="Y257" s="1" t="str">
        <f t="shared" si="64"/>
        <v/>
      </c>
      <c r="Z257" s="1" t="e">
        <f t="shared" si="65"/>
        <v>#N/A</v>
      </c>
      <c r="AA257" s="3"/>
      <c r="AB257" s="13" t="e">
        <f t="shared" si="57"/>
        <v>#N/A</v>
      </c>
      <c r="AC257" s="13" t="e">
        <f t="shared" si="58"/>
        <v>#N/A</v>
      </c>
      <c r="AD257" s="13" t="e">
        <f t="shared" si="59"/>
        <v>#N/A</v>
      </c>
      <c r="AE257" s="13" t="e">
        <f t="shared" si="60"/>
        <v>#N/A</v>
      </c>
      <c r="AF257" s="13" t="e">
        <f t="shared" si="61"/>
        <v>#N/A</v>
      </c>
      <c r="AG257" s="13" t="e">
        <f t="shared" si="62"/>
        <v>#N/A</v>
      </c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T257" s="107"/>
      <c r="BA257" s="11"/>
      <c r="BB257" s="11"/>
      <c r="BC257" s="11"/>
      <c r="BD257" s="11"/>
      <c r="BE257" s="11"/>
      <c r="BH257" s="11"/>
      <c r="BI257" s="11"/>
      <c r="BJ257" s="11"/>
      <c r="BK257" s="11"/>
      <c r="BL257" s="11"/>
      <c r="BM257" s="11"/>
      <c r="BN257" s="11"/>
    </row>
    <row r="258" spans="1:66" s="1" customFormat="1" x14ac:dyDescent="0.3">
      <c r="A258" s="11"/>
      <c r="B258" s="1" t="e">
        <f t="shared" si="56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118"/>
      <c r="N258" s="5"/>
      <c r="O258" s="5"/>
      <c r="P258" s="5"/>
      <c r="Q258" s="5"/>
      <c r="R258" s="5"/>
      <c r="S258" s="5"/>
      <c r="T258" s="5"/>
      <c r="U258" s="5"/>
      <c r="V258" s="1" t="str">
        <f t="shared" si="63"/>
        <v/>
      </c>
      <c r="W258" s="1" t="str">
        <f t="shared" si="64"/>
        <v/>
      </c>
      <c r="X258" s="1" t="str">
        <f t="shared" si="64"/>
        <v/>
      </c>
      <c r="Y258" s="1" t="str">
        <f t="shared" si="64"/>
        <v/>
      </c>
      <c r="Z258" s="1" t="e">
        <f t="shared" si="65"/>
        <v>#N/A</v>
      </c>
      <c r="AA258" s="3"/>
      <c r="AB258" s="13" t="e">
        <f t="shared" si="57"/>
        <v>#N/A</v>
      </c>
      <c r="AC258" s="13" t="e">
        <f t="shared" si="58"/>
        <v>#N/A</v>
      </c>
      <c r="AD258" s="13" t="e">
        <f t="shared" si="59"/>
        <v>#N/A</v>
      </c>
      <c r="AE258" s="13" t="e">
        <f t="shared" si="60"/>
        <v>#N/A</v>
      </c>
      <c r="AF258" s="13" t="e">
        <f t="shared" si="61"/>
        <v>#N/A</v>
      </c>
      <c r="AG258" s="13" t="e">
        <f t="shared" si="62"/>
        <v>#N/A</v>
      </c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T258" s="107"/>
      <c r="BA258" s="11"/>
      <c r="BB258" s="11"/>
      <c r="BC258" s="11"/>
      <c r="BD258" s="11"/>
      <c r="BE258" s="11"/>
      <c r="BH258" s="11"/>
      <c r="BI258" s="11"/>
      <c r="BJ258" s="11"/>
      <c r="BK258" s="11"/>
      <c r="BL258" s="11"/>
      <c r="BM258" s="11"/>
      <c r="BN258" s="11"/>
    </row>
    <row r="259" spans="1:66" s="1" customFormat="1" x14ac:dyDescent="0.3">
      <c r="A259" s="11"/>
      <c r="B259" s="1" t="e">
        <f t="shared" si="56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118"/>
      <c r="N259" s="5"/>
      <c r="O259" s="5"/>
      <c r="P259" s="5"/>
      <c r="Q259" s="5"/>
      <c r="R259" s="5"/>
      <c r="S259" s="5"/>
      <c r="T259" s="5"/>
      <c r="U259" s="5"/>
      <c r="V259" s="1" t="str">
        <f t="shared" si="63"/>
        <v/>
      </c>
      <c r="W259" s="1" t="str">
        <f t="shared" si="64"/>
        <v/>
      </c>
      <c r="X259" s="1" t="str">
        <f t="shared" si="64"/>
        <v/>
      </c>
      <c r="Y259" s="1" t="str">
        <f t="shared" si="64"/>
        <v/>
      </c>
      <c r="Z259" s="1" t="e">
        <f t="shared" si="65"/>
        <v>#N/A</v>
      </c>
      <c r="AA259" s="3"/>
      <c r="AB259" s="13" t="e">
        <f t="shared" si="57"/>
        <v>#N/A</v>
      </c>
      <c r="AC259" s="13" t="e">
        <f t="shared" si="58"/>
        <v>#N/A</v>
      </c>
      <c r="AD259" s="13" t="e">
        <f t="shared" si="59"/>
        <v>#N/A</v>
      </c>
      <c r="AE259" s="13" t="e">
        <f t="shared" si="60"/>
        <v>#N/A</v>
      </c>
      <c r="AF259" s="13" t="e">
        <f t="shared" si="61"/>
        <v>#N/A</v>
      </c>
      <c r="AG259" s="13" t="e">
        <f t="shared" si="62"/>
        <v>#N/A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T259" s="107"/>
      <c r="BA259" s="11"/>
      <c r="BB259" s="11"/>
      <c r="BC259" s="11"/>
      <c r="BD259" s="11"/>
      <c r="BE259" s="11"/>
      <c r="BH259" s="11"/>
      <c r="BI259" s="11"/>
      <c r="BJ259" s="11"/>
      <c r="BK259" s="11"/>
      <c r="BL259" s="11"/>
      <c r="BM259" s="11"/>
      <c r="BN259" s="11"/>
    </row>
    <row r="260" spans="1:66" s="1" customFormat="1" x14ac:dyDescent="0.3">
      <c r="A260" s="11"/>
      <c r="B260" s="1" t="e">
        <f t="shared" si="56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118"/>
      <c r="N260" s="5"/>
      <c r="O260" s="5"/>
      <c r="P260" s="5"/>
      <c r="Q260" s="5"/>
      <c r="R260" s="5"/>
      <c r="S260" s="5"/>
      <c r="T260" s="5"/>
      <c r="U260" s="5"/>
      <c r="V260" s="1" t="str">
        <f t="shared" si="63"/>
        <v/>
      </c>
      <c r="W260" s="1" t="str">
        <f t="shared" si="64"/>
        <v/>
      </c>
      <c r="X260" s="1" t="str">
        <f t="shared" si="64"/>
        <v/>
      </c>
      <c r="Y260" s="1" t="str">
        <f t="shared" si="64"/>
        <v/>
      </c>
      <c r="Z260" s="1" t="e">
        <f t="shared" si="65"/>
        <v>#N/A</v>
      </c>
      <c r="AA260" s="3"/>
      <c r="AB260" s="13" t="e">
        <f t="shared" si="57"/>
        <v>#N/A</v>
      </c>
      <c r="AC260" s="13" t="e">
        <f t="shared" si="58"/>
        <v>#N/A</v>
      </c>
      <c r="AD260" s="13" t="e">
        <f t="shared" si="59"/>
        <v>#N/A</v>
      </c>
      <c r="AE260" s="13" t="e">
        <f t="shared" si="60"/>
        <v>#N/A</v>
      </c>
      <c r="AF260" s="13" t="e">
        <f t="shared" si="61"/>
        <v>#N/A</v>
      </c>
      <c r="AG260" s="13" t="e">
        <f t="shared" si="62"/>
        <v>#N/A</v>
      </c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T260" s="107"/>
      <c r="BA260" s="11"/>
      <c r="BB260" s="11"/>
      <c r="BC260" s="11"/>
      <c r="BD260" s="11"/>
      <c r="BE260" s="11"/>
      <c r="BH260" s="11"/>
      <c r="BI260" s="11"/>
      <c r="BJ260" s="11"/>
      <c r="BK260" s="11"/>
      <c r="BL260" s="11"/>
      <c r="BM260" s="11"/>
      <c r="BN260" s="11"/>
    </row>
    <row r="261" spans="1:66" s="1" customFormat="1" x14ac:dyDescent="0.3">
      <c r="A261" s="11"/>
      <c r="B261" s="1" t="e">
        <f t="shared" si="56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118"/>
      <c r="N261" s="5"/>
      <c r="O261" s="5"/>
      <c r="P261" s="5"/>
      <c r="Q261" s="5"/>
      <c r="R261" s="5"/>
      <c r="S261" s="5"/>
      <c r="T261" s="5"/>
      <c r="U261" s="5"/>
      <c r="V261" s="1" t="str">
        <f t="shared" si="63"/>
        <v/>
      </c>
      <c r="W261" s="1" t="str">
        <f t="shared" si="64"/>
        <v/>
      </c>
      <c r="X261" s="1" t="str">
        <f t="shared" si="64"/>
        <v/>
      </c>
      <c r="Y261" s="1" t="str">
        <f t="shared" si="64"/>
        <v/>
      </c>
      <c r="Z261" s="1" t="e">
        <f t="shared" si="65"/>
        <v>#N/A</v>
      </c>
      <c r="AA261" s="3"/>
      <c r="AB261" s="13" t="e">
        <f t="shared" si="57"/>
        <v>#N/A</v>
      </c>
      <c r="AC261" s="13" t="e">
        <f t="shared" si="58"/>
        <v>#N/A</v>
      </c>
      <c r="AD261" s="13" t="e">
        <f t="shared" si="59"/>
        <v>#N/A</v>
      </c>
      <c r="AE261" s="13" t="e">
        <f t="shared" si="60"/>
        <v>#N/A</v>
      </c>
      <c r="AF261" s="13" t="e">
        <f t="shared" si="61"/>
        <v>#N/A</v>
      </c>
      <c r="AG261" s="13" t="e">
        <f t="shared" si="62"/>
        <v>#N/A</v>
      </c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T261" s="107"/>
      <c r="BA261" s="11"/>
      <c r="BB261" s="11"/>
      <c r="BC261" s="11"/>
      <c r="BD261" s="11"/>
      <c r="BE261" s="11"/>
      <c r="BH261" s="11"/>
      <c r="BI261" s="11"/>
      <c r="BJ261" s="11"/>
      <c r="BK261" s="11"/>
      <c r="BL261" s="11"/>
      <c r="BM261" s="11"/>
      <c r="BN261" s="11"/>
    </row>
    <row r="262" spans="1:66" s="1" customFormat="1" x14ac:dyDescent="0.3">
      <c r="A262" s="11"/>
      <c r="B262" s="1" t="e">
        <f t="shared" si="56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118"/>
      <c r="N262" s="5"/>
      <c r="O262" s="5"/>
      <c r="P262" s="5"/>
      <c r="Q262" s="5"/>
      <c r="R262" s="5"/>
      <c r="S262" s="5"/>
      <c r="T262" s="5"/>
      <c r="U262" s="5"/>
      <c r="V262" s="1" t="str">
        <f t="shared" si="63"/>
        <v/>
      </c>
      <c r="W262" s="1" t="str">
        <f t="shared" si="64"/>
        <v/>
      </c>
      <c r="X262" s="1" t="str">
        <f t="shared" si="64"/>
        <v/>
      </c>
      <c r="Y262" s="1" t="str">
        <f t="shared" si="64"/>
        <v/>
      </c>
      <c r="Z262" s="1" t="e">
        <f t="shared" si="65"/>
        <v>#N/A</v>
      </c>
      <c r="AA262" s="3"/>
      <c r="AB262" s="13" t="e">
        <f t="shared" si="57"/>
        <v>#N/A</v>
      </c>
      <c r="AC262" s="13" t="e">
        <f t="shared" si="58"/>
        <v>#N/A</v>
      </c>
      <c r="AD262" s="13" t="e">
        <f t="shared" si="59"/>
        <v>#N/A</v>
      </c>
      <c r="AE262" s="13" t="e">
        <f t="shared" si="60"/>
        <v>#N/A</v>
      </c>
      <c r="AF262" s="13" t="e">
        <f t="shared" si="61"/>
        <v>#N/A</v>
      </c>
      <c r="AG262" s="13" t="e">
        <f t="shared" si="62"/>
        <v>#N/A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T262" s="107"/>
      <c r="BA262" s="11"/>
      <c r="BB262" s="11"/>
      <c r="BC262" s="11"/>
      <c r="BD262" s="11"/>
      <c r="BE262" s="11"/>
      <c r="BH262" s="11"/>
      <c r="BI262" s="11"/>
      <c r="BJ262" s="11"/>
      <c r="BK262" s="11"/>
      <c r="BL262" s="11"/>
      <c r="BM262" s="11"/>
      <c r="BN262" s="11"/>
    </row>
    <row r="263" spans="1:66" s="1" customFormat="1" x14ac:dyDescent="0.3">
      <c r="A263" s="11"/>
      <c r="B263" s="1" t="e">
        <f t="shared" si="56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118"/>
      <c r="N263" s="5"/>
      <c r="O263" s="5"/>
      <c r="P263" s="5"/>
      <c r="Q263" s="5"/>
      <c r="R263" s="5"/>
      <c r="S263" s="5"/>
      <c r="T263" s="5"/>
      <c r="U263" s="5"/>
      <c r="V263" s="1" t="str">
        <f t="shared" si="63"/>
        <v/>
      </c>
      <c r="W263" s="1" t="str">
        <f t="shared" si="64"/>
        <v/>
      </c>
      <c r="X263" s="1" t="str">
        <f t="shared" si="64"/>
        <v/>
      </c>
      <c r="Y263" s="1" t="str">
        <f t="shared" si="64"/>
        <v/>
      </c>
      <c r="Z263" s="1" t="e">
        <f t="shared" si="65"/>
        <v>#N/A</v>
      </c>
      <c r="AA263" s="3"/>
      <c r="AB263" s="13" t="e">
        <f t="shared" si="57"/>
        <v>#N/A</v>
      </c>
      <c r="AC263" s="13" t="e">
        <f t="shared" si="58"/>
        <v>#N/A</v>
      </c>
      <c r="AD263" s="13" t="e">
        <f t="shared" si="59"/>
        <v>#N/A</v>
      </c>
      <c r="AE263" s="13" t="e">
        <f t="shared" si="60"/>
        <v>#N/A</v>
      </c>
      <c r="AF263" s="13" t="e">
        <f t="shared" si="61"/>
        <v>#N/A</v>
      </c>
      <c r="AG263" s="13" t="e">
        <f t="shared" si="62"/>
        <v>#N/A</v>
      </c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T263" s="107"/>
      <c r="BA263" s="11"/>
      <c r="BB263" s="11"/>
      <c r="BC263" s="11"/>
      <c r="BD263" s="11"/>
      <c r="BE263" s="11"/>
      <c r="BH263" s="11"/>
      <c r="BI263" s="11"/>
      <c r="BJ263" s="11"/>
      <c r="BK263" s="11"/>
      <c r="BL263" s="11"/>
      <c r="BM263" s="11"/>
      <c r="BN263" s="11"/>
    </row>
    <row r="264" spans="1:66" s="1" customFormat="1" x14ac:dyDescent="0.3">
      <c r="A264" s="11"/>
      <c r="B264" s="1" t="e">
        <f t="shared" si="56"/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118"/>
      <c r="N264" s="5"/>
      <c r="O264" s="5"/>
      <c r="P264" s="5"/>
      <c r="Q264" s="5"/>
      <c r="R264" s="5"/>
      <c r="S264" s="5"/>
      <c r="T264" s="5"/>
      <c r="U264" s="5"/>
      <c r="V264" s="1" t="str">
        <f t="shared" si="63"/>
        <v/>
      </c>
      <c r="W264" s="1" t="str">
        <f t="shared" si="64"/>
        <v/>
      </c>
      <c r="X264" s="1" t="str">
        <f t="shared" si="64"/>
        <v/>
      </c>
      <c r="Y264" s="1" t="str">
        <f t="shared" si="64"/>
        <v/>
      </c>
      <c r="Z264" s="1" t="e">
        <f t="shared" si="65"/>
        <v>#N/A</v>
      </c>
      <c r="AA264" s="3"/>
      <c r="AB264" s="13" t="e">
        <f t="shared" si="57"/>
        <v>#N/A</v>
      </c>
      <c r="AC264" s="13" t="e">
        <f t="shared" si="58"/>
        <v>#N/A</v>
      </c>
      <c r="AD264" s="13" t="e">
        <f t="shared" si="59"/>
        <v>#N/A</v>
      </c>
      <c r="AE264" s="13" t="e">
        <f t="shared" si="60"/>
        <v>#N/A</v>
      </c>
      <c r="AF264" s="13" t="e">
        <f t="shared" si="61"/>
        <v>#N/A</v>
      </c>
      <c r="AG264" s="13" t="e">
        <f t="shared" si="62"/>
        <v>#N/A</v>
      </c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T264" s="107"/>
      <c r="BA264" s="11"/>
      <c r="BB264" s="11"/>
      <c r="BC264" s="11"/>
      <c r="BD264" s="11"/>
      <c r="BE264" s="11"/>
      <c r="BH264" s="11"/>
      <c r="BI264" s="11"/>
      <c r="BJ264" s="11"/>
      <c r="BK264" s="11"/>
      <c r="BL264" s="11"/>
      <c r="BM264" s="11"/>
      <c r="BN264" s="11"/>
    </row>
    <row r="265" spans="1:66" s="1" customFormat="1" x14ac:dyDescent="0.3">
      <c r="A265" s="11"/>
      <c r="B265" s="1" t="e">
        <f t="shared" si="56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118"/>
      <c r="N265" s="5"/>
      <c r="O265" s="5"/>
      <c r="P265" s="5"/>
      <c r="Q265" s="5"/>
      <c r="R265" s="5"/>
      <c r="S265" s="5"/>
      <c r="T265" s="5"/>
      <c r="U265" s="5"/>
      <c r="V265" s="1" t="str">
        <f t="shared" si="63"/>
        <v/>
      </c>
      <c r="W265" s="1" t="str">
        <f t="shared" si="64"/>
        <v/>
      </c>
      <c r="X265" s="1" t="str">
        <f t="shared" si="64"/>
        <v/>
      </c>
      <c r="Y265" s="1" t="str">
        <f t="shared" si="64"/>
        <v/>
      </c>
      <c r="Z265" s="1" t="e">
        <f t="shared" si="65"/>
        <v>#N/A</v>
      </c>
      <c r="AA265" s="3"/>
      <c r="AB265" s="13" t="e">
        <f t="shared" si="57"/>
        <v>#N/A</v>
      </c>
      <c r="AC265" s="13" t="e">
        <f t="shared" si="58"/>
        <v>#N/A</v>
      </c>
      <c r="AD265" s="13" t="e">
        <f t="shared" si="59"/>
        <v>#N/A</v>
      </c>
      <c r="AE265" s="13" t="e">
        <f t="shared" si="60"/>
        <v>#N/A</v>
      </c>
      <c r="AF265" s="13" t="e">
        <f t="shared" si="61"/>
        <v>#N/A</v>
      </c>
      <c r="AG265" s="13" t="e">
        <f t="shared" si="62"/>
        <v>#N/A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T265" s="107"/>
      <c r="BA265" s="11"/>
      <c r="BB265" s="11"/>
      <c r="BC265" s="11"/>
      <c r="BD265" s="11"/>
      <c r="BE265" s="11"/>
      <c r="BH265" s="11"/>
      <c r="BI265" s="11"/>
      <c r="BJ265" s="11"/>
      <c r="BK265" s="11"/>
      <c r="BL265" s="11"/>
      <c r="BM265" s="11"/>
      <c r="BN265" s="11"/>
    </row>
    <row r="266" spans="1:66" s="1" customFormat="1" x14ac:dyDescent="0.3">
      <c r="A266" s="11"/>
      <c r="B266" s="1" t="e">
        <f t="shared" si="56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118"/>
      <c r="N266" s="5"/>
      <c r="O266" s="5"/>
      <c r="P266" s="5"/>
      <c r="Q266" s="5"/>
      <c r="R266" s="5"/>
      <c r="S266" s="5"/>
      <c r="T266" s="5"/>
      <c r="U266" s="5"/>
      <c r="V266" s="1" t="str">
        <f t="shared" si="63"/>
        <v/>
      </c>
      <c r="W266" s="1" t="str">
        <f t="shared" si="64"/>
        <v/>
      </c>
      <c r="X266" s="1" t="str">
        <f t="shared" si="64"/>
        <v/>
      </c>
      <c r="Y266" s="1" t="str">
        <f t="shared" si="64"/>
        <v/>
      </c>
      <c r="Z266" s="1" t="e">
        <f t="shared" si="65"/>
        <v>#N/A</v>
      </c>
      <c r="AA266" s="3"/>
      <c r="AB266" s="13" t="e">
        <f t="shared" si="57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T266" s="107"/>
      <c r="BA266" s="11"/>
      <c r="BB266" s="11"/>
      <c r="BC266" s="11"/>
      <c r="BD266" s="11"/>
      <c r="BE266" s="11"/>
      <c r="BH266" s="11"/>
      <c r="BI266" s="11"/>
      <c r="BJ266" s="11"/>
      <c r="BK266" s="11"/>
      <c r="BL266" s="11"/>
      <c r="BM266" s="11"/>
      <c r="BN266" s="11"/>
    </row>
    <row r="267" spans="1:66" s="1" customFormat="1" x14ac:dyDescent="0.3">
      <c r="A267" s="11"/>
      <c r="B267" s="1" t="e">
        <f t="shared" si="56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118"/>
      <c r="N267" s="5"/>
      <c r="O267" s="5"/>
      <c r="P267" s="5"/>
      <c r="Q267" s="5"/>
      <c r="R267" s="5"/>
      <c r="S267" s="5"/>
      <c r="T267" s="5"/>
      <c r="U267" s="5"/>
      <c r="V267" s="1" t="str">
        <f t="shared" si="63"/>
        <v/>
      </c>
      <c r="W267" s="1" t="str">
        <f t="shared" si="64"/>
        <v/>
      </c>
      <c r="X267" s="1" t="str">
        <f t="shared" si="64"/>
        <v/>
      </c>
      <c r="Y267" s="1" t="str">
        <f t="shared" si="64"/>
        <v/>
      </c>
      <c r="Z267" s="1" t="e">
        <f t="shared" si="65"/>
        <v>#N/A</v>
      </c>
      <c r="AA267" s="3"/>
      <c r="AB267" s="13" t="e">
        <f t="shared" si="57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T267" s="107"/>
      <c r="BA267" s="11"/>
      <c r="BB267" s="11"/>
      <c r="BC267" s="11"/>
      <c r="BD267" s="11"/>
      <c r="BE267" s="11"/>
      <c r="BH267" s="11"/>
      <c r="BI267" s="11"/>
      <c r="BJ267" s="11"/>
      <c r="BK267" s="11"/>
      <c r="BL267" s="11"/>
      <c r="BM267" s="11"/>
      <c r="BN267" s="11"/>
    </row>
    <row r="268" spans="1:66" s="1" customFormat="1" x14ac:dyDescent="0.3">
      <c r="A268" s="11"/>
      <c r="B268" s="1" t="e">
        <f t="shared" si="56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118"/>
      <c r="N268" s="5"/>
      <c r="O268" s="5"/>
      <c r="P268" s="5"/>
      <c r="Q268" s="5"/>
      <c r="R268" s="5"/>
      <c r="S268" s="5"/>
      <c r="T268" s="5"/>
      <c r="U268" s="5"/>
      <c r="V268" s="1" t="str">
        <f t="shared" si="63"/>
        <v/>
      </c>
      <c r="W268" s="1" t="str">
        <f t="shared" si="64"/>
        <v/>
      </c>
      <c r="X268" s="1" t="str">
        <f t="shared" si="64"/>
        <v/>
      </c>
      <c r="Y268" s="1" t="str">
        <f t="shared" si="64"/>
        <v/>
      </c>
      <c r="Z268" s="1" t="e">
        <f t="shared" si="65"/>
        <v>#N/A</v>
      </c>
      <c r="AA268" s="3"/>
      <c r="AB268" s="13" t="e">
        <f t="shared" si="57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T268" s="107"/>
      <c r="BA268" s="11"/>
      <c r="BB268" s="11"/>
      <c r="BC268" s="11"/>
      <c r="BD268" s="11"/>
      <c r="BE268" s="11"/>
      <c r="BH268" s="11"/>
      <c r="BI268" s="11"/>
      <c r="BJ268" s="11"/>
      <c r="BK268" s="11"/>
      <c r="BL268" s="11"/>
      <c r="BM268" s="11"/>
      <c r="BN268" s="11"/>
    </row>
    <row r="269" spans="1:66" s="1" customFormat="1" x14ac:dyDescent="0.3">
      <c r="A269" s="11"/>
      <c r="B269" s="1" t="e">
        <f t="shared" si="56"/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118"/>
      <c r="N269" s="5"/>
      <c r="O269" s="5"/>
      <c r="P269" s="5"/>
      <c r="Q269" s="5"/>
      <c r="R269" s="5"/>
      <c r="S269" s="5"/>
      <c r="T269" s="5"/>
      <c r="U269" s="5"/>
      <c r="V269" s="1" t="str">
        <f t="shared" si="63"/>
        <v/>
      </c>
      <c r="W269" s="1" t="str">
        <f t="shared" si="64"/>
        <v/>
      </c>
      <c r="X269" s="1" t="str">
        <f t="shared" si="64"/>
        <v/>
      </c>
      <c r="Y269" s="1" t="str">
        <f t="shared" si="64"/>
        <v/>
      </c>
      <c r="Z269" s="1" t="e">
        <f t="shared" si="65"/>
        <v>#N/A</v>
      </c>
      <c r="AA269" s="3"/>
      <c r="AB269" s="13" t="e">
        <f t="shared" si="57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T269" s="107"/>
      <c r="BA269" s="11"/>
      <c r="BB269" s="11"/>
      <c r="BC269" s="11"/>
      <c r="BD269" s="11"/>
      <c r="BE269" s="11"/>
      <c r="BH269" s="11"/>
      <c r="BI269" s="11"/>
      <c r="BJ269" s="11"/>
      <c r="BK269" s="11"/>
      <c r="BL269" s="11"/>
      <c r="BM269" s="11"/>
      <c r="BN269" s="11"/>
    </row>
    <row r="270" spans="1:66" s="1" customFormat="1" x14ac:dyDescent="0.3">
      <c r="A270" s="11"/>
      <c r="B270" s="1" t="e">
        <f t="shared" ref="B270:B333" si="66">IF(C270="",NA(),E270+G270+H270+I270)</f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118"/>
      <c r="N270" s="5"/>
      <c r="O270" s="5"/>
      <c r="P270" s="5"/>
      <c r="Q270" s="5"/>
      <c r="R270" s="5"/>
      <c r="S270" s="5"/>
      <c r="T270" s="5"/>
      <c r="U270" s="5"/>
      <c r="V270" s="1" t="str">
        <f t="shared" si="63"/>
        <v/>
      </c>
      <c r="W270" s="1" t="str">
        <f t="shared" si="64"/>
        <v/>
      </c>
      <c r="X270" s="1" t="str">
        <f t="shared" si="64"/>
        <v/>
      </c>
      <c r="Y270" s="1" t="str">
        <f t="shared" si="64"/>
        <v/>
      </c>
      <c r="Z270" s="1" t="e">
        <f t="shared" si="65"/>
        <v>#N/A</v>
      </c>
      <c r="AA270" s="3"/>
      <c r="AB270" s="13" t="e">
        <f t="shared" ref="AB270:AB333" si="67">IF(OR(ISNA(B270),B270=0),NA(),I270/B270)</f>
        <v>#N/A</v>
      </c>
      <c r="AC270" s="13" t="e">
        <f t="shared" ref="AC270:AC333" si="68">IF(OR(ISNA(B270),B270=0),NA(),B270/$AC$11)</f>
        <v>#N/A</v>
      </c>
      <c r="AD270" s="13" t="e">
        <f t="shared" ref="AD270:AD333" si="69">IF(OR(ISNA(B270),B270=0),NA(),E270/$AC$11)</f>
        <v>#N/A</v>
      </c>
      <c r="AE270" s="13" t="e">
        <f t="shared" ref="AE270:AE333" si="70">IF(OR(ISNA(B270),B270=0),NA(),G270/$AC$11)</f>
        <v>#N/A</v>
      </c>
      <c r="AF270" s="13" t="e">
        <f t="shared" ref="AF270:AF333" si="71">IF(OR(ISNA(B270),B270=0),NA(),I270/$AC$11)</f>
        <v>#N/A</v>
      </c>
      <c r="AG270" s="13" t="e">
        <f t="shared" ref="AG270:AG333" si="72">+IF(OR(ISNA(B270),B270=0),NA(),Z270/$AC$11)</f>
        <v>#N/A</v>
      </c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T270" s="107"/>
      <c r="BA270" s="11"/>
      <c r="BB270" s="11"/>
      <c r="BC270" s="11"/>
      <c r="BD270" s="11"/>
      <c r="BE270" s="11"/>
      <c r="BH270" s="11"/>
      <c r="BI270" s="11"/>
      <c r="BJ270" s="11"/>
      <c r="BK270" s="11"/>
      <c r="BL270" s="11"/>
      <c r="BM270" s="11"/>
      <c r="BN270" s="11"/>
    </row>
    <row r="271" spans="1:66" s="1" customFormat="1" x14ac:dyDescent="0.3">
      <c r="A271" s="11"/>
      <c r="B271" s="1" t="e">
        <f t="shared" si="66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118"/>
      <c r="N271" s="5"/>
      <c r="O271" s="5"/>
      <c r="P271" s="5"/>
      <c r="Q271" s="5"/>
      <c r="R271" s="5"/>
      <c r="S271" s="5"/>
      <c r="T271" s="5"/>
      <c r="U271" s="5"/>
      <c r="V271" s="1" t="str">
        <f t="shared" si="63"/>
        <v/>
      </c>
      <c r="W271" s="1" t="str">
        <f t="shared" si="64"/>
        <v/>
      </c>
      <c r="X271" s="1" t="str">
        <f t="shared" si="64"/>
        <v/>
      </c>
      <c r="Y271" s="1" t="str">
        <f t="shared" si="64"/>
        <v/>
      </c>
      <c r="Z271" s="1" t="e">
        <f t="shared" si="65"/>
        <v>#N/A</v>
      </c>
      <c r="AA271" s="3"/>
      <c r="AB271" s="13" t="e">
        <f t="shared" si="67"/>
        <v>#N/A</v>
      </c>
      <c r="AC271" s="13" t="e">
        <f t="shared" si="68"/>
        <v>#N/A</v>
      </c>
      <c r="AD271" s="13" t="e">
        <f t="shared" si="69"/>
        <v>#N/A</v>
      </c>
      <c r="AE271" s="13" t="e">
        <f t="shared" si="70"/>
        <v>#N/A</v>
      </c>
      <c r="AF271" s="13" t="e">
        <f t="shared" si="71"/>
        <v>#N/A</v>
      </c>
      <c r="AG271" s="13" t="e">
        <f t="shared" si="72"/>
        <v>#N/A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T271" s="107"/>
      <c r="BA271" s="11"/>
      <c r="BB271" s="11"/>
      <c r="BC271" s="11"/>
      <c r="BD271" s="11"/>
      <c r="BE271" s="11"/>
      <c r="BH271" s="11"/>
      <c r="BI271" s="11"/>
      <c r="BJ271" s="11"/>
      <c r="BK271" s="11"/>
      <c r="BL271" s="11"/>
      <c r="BM271" s="11"/>
      <c r="BN271" s="11"/>
    </row>
    <row r="272" spans="1:66" s="1" customFormat="1" x14ac:dyDescent="0.3">
      <c r="A272" s="11"/>
      <c r="B272" s="1" t="e">
        <f t="shared" si="66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118"/>
      <c r="N272" s="5"/>
      <c r="O272" s="5"/>
      <c r="P272" s="5"/>
      <c r="Q272" s="5"/>
      <c r="R272" s="5"/>
      <c r="S272" s="5"/>
      <c r="T272" s="5"/>
      <c r="U272" s="5"/>
      <c r="V272" s="1" t="str">
        <f t="shared" ref="V272:V335" si="73">IF($C272="","",E272-E271)</f>
        <v/>
      </c>
      <c r="W272" s="1" t="str">
        <f t="shared" ref="W272:Y335" si="74">IF($C272="","",G272-G271)</f>
        <v/>
      </c>
      <c r="X272" s="1" t="str">
        <f t="shared" si="74"/>
        <v/>
      </c>
      <c r="Y272" s="1" t="str">
        <f t="shared" si="74"/>
        <v/>
      </c>
      <c r="Z272" s="1" t="e">
        <f t="shared" ref="Z272:Z335" si="75">IF(OR($C272="",ISNA($C272)),NA(),V272+W272+X272+Y272)</f>
        <v>#N/A</v>
      </c>
      <c r="AA272" s="3"/>
      <c r="AB272" s="13" t="e">
        <f t="shared" si="67"/>
        <v>#N/A</v>
      </c>
      <c r="AC272" s="13" t="e">
        <f t="shared" si="68"/>
        <v>#N/A</v>
      </c>
      <c r="AD272" s="13" t="e">
        <f t="shared" si="69"/>
        <v>#N/A</v>
      </c>
      <c r="AE272" s="13" t="e">
        <f t="shared" si="70"/>
        <v>#N/A</v>
      </c>
      <c r="AF272" s="13" t="e">
        <f t="shared" si="71"/>
        <v>#N/A</v>
      </c>
      <c r="AG272" s="13" t="e">
        <f t="shared" si="72"/>
        <v>#N/A</v>
      </c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T272" s="107"/>
      <c r="BA272" s="11"/>
      <c r="BB272" s="11"/>
      <c r="BC272" s="11"/>
      <c r="BD272" s="11"/>
      <c r="BE272" s="11"/>
      <c r="BH272" s="11"/>
      <c r="BI272" s="11"/>
      <c r="BJ272" s="11"/>
      <c r="BK272" s="11"/>
      <c r="BL272" s="11"/>
      <c r="BM272" s="11"/>
      <c r="BN272" s="11"/>
    </row>
    <row r="273" spans="1:66" s="1" customFormat="1" x14ac:dyDescent="0.3">
      <c r="A273" s="11"/>
      <c r="B273" s="1" t="e">
        <f t="shared" si="66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118"/>
      <c r="N273" s="5"/>
      <c r="O273" s="5"/>
      <c r="P273" s="5"/>
      <c r="Q273" s="5"/>
      <c r="R273" s="5"/>
      <c r="S273" s="5"/>
      <c r="T273" s="5"/>
      <c r="U273" s="5"/>
      <c r="V273" s="1" t="str">
        <f t="shared" si="73"/>
        <v/>
      </c>
      <c r="W273" s="1" t="str">
        <f t="shared" si="74"/>
        <v/>
      </c>
      <c r="X273" s="1" t="str">
        <f t="shared" si="74"/>
        <v/>
      </c>
      <c r="Y273" s="1" t="str">
        <f t="shared" si="74"/>
        <v/>
      </c>
      <c r="Z273" s="1" t="e">
        <f t="shared" si="75"/>
        <v>#N/A</v>
      </c>
      <c r="AA273" s="3"/>
      <c r="AB273" s="13" t="e">
        <f t="shared" si="67"/>
        <v>#N/A</v>
      </c>
      <c r="AC273" s="13" t="e">
        <f t="shared" si="68"/>
        <v>#N/A</v>
      </c>
      <c r="AD273" s="13" t="e">
        <f t="shared" si="69"/>
        <v>#N/A</v>
      </c>
      <c r="AE273" s="13" t="e">
        <f t="shared" si="70"/>
        <v>#N/A</v>
      </c>
      <c r="AF273" s="13" t="e">
        <f t="shared" si="71"/>
        <v>#N/A</v>
      </c>
      <c r="AG273" s="13" t="e">
        <f t="shared" si="72"/>
        <v>#N/A</v>
      </c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T273" s="107"/>
      <c r="BA273" s="11"/>
      <c r="BB273" s="11"/>
      <c r="BC273" s="11"/>
      <c r="BD273" s="11"/>
      <c r="BE273" s="11"/>
      <c r="BH273" s="11"/>
      <c r="BI273" s="11"/>
      <c r="BJ273" s="11"/>
      <c r="BK273" s="11"/>
      <c r="BL273" s="11"/>
      <c r="BM273" s="11"/>
      <c r="BN273" s="11"/>
    </row>
    <row r="274" spans="1:66" s="1" customFormat="1" x14ac:dyDescent="0.3">
      <c r="A274" s="11"/>
      <c r="B274" s="1" t="e">
        <f t="shared" si="66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118"/>
      <c r="N274" s="5"/>
      <c r="O274" s="5"/>
      <c r="P274" s="5"/>
      <c r="Q274" s="5"/>
      <c r="R274" s="5"/>
      <c r="S274" s="5"/>
      <c r="T274" s="5"/>
      <c r="U274" s="5"/>
      <c r="V274" s="1" t="str">
        <f t="shared" si="73"/>
        <v/>
      </c>
      <c r="W274" s="1" t="str">
        <f t="shared" si="74"/>
        <v/>
      </c>
      <c r="X274" s="1" t="str">
        <f t="shared" si="74"/>
        <v/>
      </c>
      <c r="Y274" s="1" t="str">
        <f t="shared" si="74"/>
        <v/>
      </c>
      <c r="Z274" s="1" t="e">
        <f t="shared" si="75"/>
        <v>#N/A</v>
      </c>
      <c r="AA274" s="3"/>
      <c r="AB274" s="13" t="e">
        <f t="shared" si="67"/>
        <v>#N/A</v>
      </c>
      <c r="AC274" s="13" t="e">
        <f t="shared" si="68"/>
        <v>#N/A</v>
      </c>
      <c r="AD274" s="13" t="e">
        <f t="shared" si="69"/>
        <v>#N/A</v>
      </c>
      <c r="AE274" s="13" t="e">
        <f t="shared" si="70"/>
        <v>#N/A</v>
      </c>
      <c r="AF274" s="13" t="e">
        <f t="shared" si="71"/>
        <v>#N/A</v>
      </c>
      <c r="AG274" s="13" t="e">
        <f t="shared" si="72"/>
        <v>#N/A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T274" s="107"/>
      <c r="BA274" s="11"/>
      <c r="BB274" s="11"/>
      <c r="BC274" s="11"/>
      <c r="BD274" s="11"/>
      <c r="BE274" s="11"/>
      <c r="BH274" s="11"/>
      <c r="BI274" s="11"/>
      <c r="BJ274" s="11"/>
      <c r="BK274" s="11"/>
      <c r="BL274" s="11"/>
      <c r="BM274" s="11"/>
      <c r="BN274" s="11"/>
    </row>
    <row r="275" spans="1:66" s="1" customFormat="1" x14ac:dyDescent="0.3">
      <c r="A275" s="11"/>
      <c r="B275" s="1" t="e">
        <f t="shared" si="66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118"/>
      <c r="N275" s="5"/>
      <c r="O275" s="5"/>
      <c r="P275" s="5"/>
      <c r="Q275" s="5"/>
      <c r="R275" s="5"/>
      <c r="S275" s="5"/>
      <c r="T275" s="5"/>
      <c r="U275" s="5"/>
      <c r="V275" s="1" t="str">
        <f t="shared" si="73"/>
        <v/>
      </c>
      <c r="W275" s="1" t="str">
        <f t="shared" si="74"/>
        <v/>
      </c>
      <c r="X275" s="1" t="str">
        <f t="shared" si="74"/>
        <v/>
      </c>
      <c r="Y275" s="1" t="str">
        <f t="shared" si="74"/>
        <v/>
      </c>
      <c r="Z275" s="1" t="e">
        <f t="shared" si="75"/>
        <v>#N/A</v>
      </c>
      <c r="AA275" s="3"/>
      <c r="AB275" s="13" t="e">
        <f t="shared" si="67"/>
        <v>#N/A</v>
      </c>
      <c r="AC275" s="13" t="e">
        <f t="shared" si="68"/>
        <v>#N/A</v>
      </c>
      <c r="AD275" s="13" t="e">
        <f t="shared" si="69"/>
        <v>#N/A</v>
      </c>
      <c r="AE275" s="13" t="e">
        <f t="shared" si="70"/>
        <v>#N/A</v>
      </c>
      <c r="AF275" s="13" t="e">
        <f t="shared" si="71"/>
        <v>#N/A</v>
      </c>
      <c r="AG275" s="13" t="e">
        <f t="shared" si="72"/>
        <v>#N/A</v>
      </c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T275" s="107"/>
      <c r="BA275" s="11"/>
      <c r="BB275" s="11"/>
      <c r="BC275" s="11"/>
      <c r="BD275" s="11"/>
      <c r="BE275" s="11"/>
      <c r="BH275" s="11"/>
      <c r="BI275" s="11"/>
      <c r="BJ275" s="11"/>
      <c r="BK275" s="11"/>
      <c r="BL275" s="11"/>
      <c r="BM275" s="11"/>
      <c r="BN275" s="11"/>
    </row>
    <row r="276" spans="1:66" s="1" customFormat="1" x14ac:dyDescent="0.3">
      <c r="A276" s="11"/>
      <c r="B276" s="1" t="e">
        <f t="shared" si="66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118"/>
      <c r="N276" s="5"/>
      <c r="O276" s="5"/>
      <c r="P276" s="5"/>
      <c r="Q276" s="5"/>
      <c r="R276" s="5"/>
      <c r="S276" s="5"/>
      <c r="T276" s="5"/>
      <c r="U276" s="5"/>
      <c r="V276" s="1" t="str">
        <f t="shared" si="73"/>
        <v/>
      </c>
      <c r="W276" s="1" t="str">
        <f t="shared" si="74"/>
        <v/>
      </c>
      <c r="X276" s="1" t="str">
        <f t="shared" si="74"/>
        <v/>
      </c>
      <c r="Y276" s="1" t="str">
        <f t="shared" si="74"/>
        <v/>
      </c>
      <c r="Z276" s="1" t="e">
        <f t="shared" si="75"/>
        <v>#N/A</v>
      </c>
      <c r="AA276" s="3"/>
      <c r="AB276" s="13" t="e">
        <f t="shared" si="67"/>
        <v>#N/A</v>
      </c>
      <c r="AC276" s="13" t="e">
        <f t="shared" si="68"/>
        <v>#N/A</v>
      </c>
      <c r="AD276" s="13" t="e">
        <f t="shared" si="69"/>
        <v>#N/A</v>
      </c>
      <c r="AE276" s="13" t="e">
        <f t="shared" si="70"/>
        <v>#N/A</v>
      </c>
      <c r="AF276" s="13" t="e">
        <f t="shared" si="71"/>
        <v>#N/A</v>
      </c>
      <c r="AG276" s="13" t="e">
        <f t="shared" si="72"/>
        <v>#N/A</v>
      </c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T276" s="107"/>
      <c r="BA276" s="11"/>
      <c r="BB276" s="11"/>
      <c r="BC276" s="11"/>
      <c r="BD276" s="11"/>
      <c r="BE276" s="11"/>
      <c r="BH276" s="11"/>
      <c r="BI276" s="11"/>
      <c r="BJ276" s="11"/>
      <c r="BK276" s="11"/>
      <c r="BL276" s="11"/>
      <c r="BM276" s="11"/>
      <c r="BN276" s="11"/>
    </row>
    <row r="277" spans="1:66" s="1" customFormat="1" x14ac:dyDescent="0.3">
      <c r="A277" s="11"/>
      <c r="B277" s="1" t="e">
        <f t="shared" si="66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118"/>
      <c r="N277" s="5"/>
      <c r="O277" s="5"/>
      <c r="P277" s="5"/>
      <c r="Q277" s="5"/>
      <c r="R277" s="5"/>
      <c r="S277" s="5"/>
      <c r="T277" s="5"/>
      <c r="U277" s="5"/>
      <c r="V277" s="1" t="str">
        <f t="shared" si="73"/>
        <v/>
      </c>
      <c r="W277" s="1" t="str">
        <f t="shared" si="74"/>
        <v/>
      </c>
      <c r="X277" s="1" t="str">
        <f t="shared" si="74"/>
        <v/>
      </c>
      <c r="Y277" s="1" t="str">
        <f t="shared" si="74"/>
        <v/>
      </c>
      <c r="Z277" s="1" t="e">
        <f t="shared" si="75"/>
        <v>#N/A</v>
      </c>
      <c r="AA277" s="3"/>
      <c r="AB277" s="13" t="e">
        <f t="shared" si="67"/>
        <v>#N/A</v>
      </c>
      <c r="AC277" s="13" t="e">
        <f t="shared" si="68"/>
        <v>#N/A</v>
      </c>
      <c r="AD277" s="13" t="e">
        <f t="shared" si="69"/>
        <v>#N/A</v>
      </c>
      <c r="AE277" s="13" t="e">
        <f t="shared" si="70"/>
        <v>#N/A</v>
      </c>
      <c r="AF277" s="13" t="e">
        <f t="shared" si="71"/>
        <v>#N/A</v>
      </c>
      <c r="AG277" s="13" t="e">
        <f t="shared" si="72"/>
        <v>#N/A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T277" s="107"/>
      <c r="BA277" s="11"/>
      <c r="BB277" s="11"/>
      <c r="BC277" s="11"/>
      <c r="BD277" s="11"/>
      <c r="BE277" s="11"/>
      <c r="BH277" s="11"/>
      <c r="BI277" s="11"/>
      <c r="BJ277" s="11"/>
      <c r="BK277" s="11"/>
      <c r="BL277" s="11"/>
      <c r="BM277" s="11"/>
      <c r="BN277" s="11"/>
    </row>
    <row r="278" spans="1:66" s="1" customFormat="1" x14ac:dyDescent="0.3">
      <c r="A278" s="11"/>
      <c r="B278" s="1" t="e">
        <f t="shared" si="66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118"/>
      <c r="N278" s="5"/>
      <c r="O278" s="5"/>
      <c r="P278" s="5"/>
      <c r="Q278" s="5"/>
      <c r="R278" s="5"/>
      <c r="S278" s="5"/>
      <c r="T278" s="5"/>
      <c r="U278" s="5"/>
      <c r="V278" s="1" t="str">
        <f t="shared" si="73"/>
        <v/>
      </c>
      <c r="W278" s="1" t="str">
        <f t="shared" si="74"/>
        <v/>
      </c>
      <c r="X278" s="1" t="str">
        <f t="shared" si="74"/>
        <v/>
      </c>
      <c r="Y278" s="1" t="str">
        <f t="shared" si="74"/>
        <v/>
      </c>
      <c r="Z278" s="1" t="e">
        <f t="shared" si="75"/>
        <v>#N/A</v>
      </c>
      <c r="AA278" s="3"/>
      <c r="AB278" s="13" t="e">
        <f t="shared" si="67"/>
        <v>#N/A</v>
      </c>
      <c r="AC278" s="13" t="e">
        <f t="shared" si="68"/>
        <v>#N/A</v>
      </c>
      <c r="AD278" s="13" t="e">
        <f t="shared" si="69"/>
        <v>#N/A</v>
      </c>
      <c r="AE278" s="13" t="e">
        <f t="shared" si="70"/>
        <v>#N/A</v>
      </c>
      <c r="AF278" s="13" t="e">
        <f t="shared" si="71"/>
        <v>#N/A</v>
      </c>
      <c r="AG278" s="13" t="e">
        <f t="shared" si="72"/>
        <v>#N/A</v>
      </c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T278" s="107"/>
      <c r="BA278" s="11"/>
      <c r="BB278" s="11"/>
      <c r="BC278" s="11"/>
      <c r="BD278" s="11"/>
      <c r="BE278" s="11"/>
      <c r="BH278" s="11"/>
      <c r="BI278" s="11"/>
      <c r="BJ278" s="11"/>
      <c r="BK278" s="11"/>
      <c r="BL278" s="11"/>
      <c r="BM278" s="11"/>
      <c r="BN278" s="11"/>
    </row>
    <row r="279" spans="1:66" s="1" customFormat="1" x14ac:dyDescent="0.3">
      <c r="A279" s="11"/>
      <c r="B279" s="1" t="e">
        <f t="shared" si="66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118"/>
      <c r="N279" s="5"/>
      <c r="O279" s="5"/>
      <c r="P279" s="5"/>
      <c r="Q279" s="5"/>
      <c r="R279" s="5"/>
      <c r="S279" s="5"/>
      <c r="T279" s="5"/>
      <c r="U279" s="5"/>
      <c r="V279" s="1" t="str">
        <f t="shared" si="73"/>
        <v/>
      </c>
      <c r="W279" s="1" t="str">
        <f t="shared" si="74"/>
        <v/>
      </c>
      <c r="X279" s="1" t="str">
        <f t="shared" si="74"/>
        <v/>
      </c>
      <c r="Y279" s="1" t="str">
        <f t="shared" si="74"/>
        <v/>
      </c>
      <c r="Z279" s="1" t="e">
        <f t="shared" si="75"/>
        <v>#N/A</v>
      </c>
      <c r="AA279" s="3"/>
      <c r="AB279" s="13" t="e">
        <f t="shared" si="67"/>
        <v>#N/A</v>
      </c>
      <c r="AC279" s="13" t="e">
        <f t="shared" si="68"/>
        <v>#N/A</v>
      </c>
      <c r="AD279" s="13" t="e">
        <f t="shared" si="69"/>
        <v>#N/A</v>
      </c>
      <c r="AE279" s="13" t="e">
        <f t="shared" si="70"/>
        <v>#N/A</v>
      </c>
      <c r="AF279" s="13" t="e">
        <f t="shared" si="71"/>
        <v>#N/A</v>
      </c>
      <c r="AG279" s="13" t="e">
        <f t="shared" si="72"/>
        <v>#N/A</v>
      </c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T279" s="107"/>
      <c r="BA279" s="11"/>
      <c r="BB279" s="11"/>
      <c r="BC279" s="11"/>
      <c r="BD279" s="11"/>
      <c r="BE279" s="11"/>
      <c r="BH279" s="11"/>
      <c r="BI279" s="11"/>
      <c r="BJ279" s="11"/>
      <c r="BK279" s="11"/>
      <c r="BL279" s="11"/>
      <c r="BM279" s="11"/>
      <c r="BN279" s="11"/>
    </row>
    <row r="280" spans="1:66" s="1" customFormat="1" x14ac:dyDescent="0.3">
      <c r="A280" s="11"/>
      <c r="B280" s="1" t="e">
        <f t="shared" si="66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118"/>
      <c r="N280" s="5"/>
      <c r="O280" s="5"/>
      <c r="P280" s="5"/>
      <c r="Q280" s="5"/>
      <c r="R280" s="5"/>
      <c r="S280" s="5"/>
      <c r="T280" s="5"/>
      <c r="U280" s="5"/>
      <c r="V280" s="1" t="str">
        <f t="shared" si="73"/>
        <v/>
      </c>
      <c r="W280" s="1" t="str">
        <f t="shared" si="74"/>
        <v/>
      </c>
      <c r="X280" s="1" t="str">
        <f t="shared" si="74"/>
        <v/>
      </c>
      <c r="Y280" s="1" t="str">
        <f t="shared" si="74"/>
        <v/>
      </c>
      <c r="Z280" s="1" t="e">
        <f t="shared" si="75"/>
        <v>#N/A</v>
      </c>
      <c r="AA280" s="3"/>
      <c r="AB280" s="13" t="e">
        <f t="shared" si="67"/>
        <v>#N/A</v>
      </c>
      <c r="AC280" s="13" t="e">
        <f t="shared" si="68"/>
        <v>#N/A</v>
      </c>
      <c r="AD280" s="13" t="e">
        <f t="shared" si="69"/>
        <v>#N/A</v>
      </c>
      <c r="AE280" s="13" t="e">
        <f t="shared" si="70"/>
        <v>#N/A</v>
      </c>
      <c r="AF280" s="13" t="e">
        <f t="shared" si="71"/>
        <v>#N/A</v>
      </c>
      <c r="AG280" s="13" t="e">
        <f t="shared" si="72"/>
        <v>#N/A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T280" s="107"/>
      <c r="BA280" s="11"/>
      <c r="BB280" s="11"/>
      <c r="BC280" s="11"/>
      <c r="BD280" s="11"/>
      <c r="BE280" s="11"/>
      <c r="BH280" s="11"/>
      <c r="BI280" s="11"/>
      <c r="BJ280" s="11"/>
      <c r="BK280" s="11"/>
      <c r="BL280" s="11"/>
      <c r="BM280" s="11"/>
      <c r="BN280" s="11"/>
    </row>
    <row r="281" spans="1:66" s="1" customFormat="1" x14ac:dyDescent="0.3">
      <c r="A281" s="11"/>
      <c r="B281" s="1" t="e">
        <f t="shared" si="66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118"/>
      <c r="N281" s="5"/>
      <c r="O281" s="5"/>
      <c r="P281" s="5"/>
      <c r="Q281" s="5"/>
      <c r="R281" s="5"/>
      <c r="S281" s="5"/>
      <c r="T281" s="5"/>
      <c r="U281" s="5"/>
      <c r="V281" s="1" t="str">
        <f t="shared" si="73"/>
        <v/>
      </c>
      <c r="W281" s="1" t="str">
        <f t="shared" si="74"/>
        <v/>
      </c>
      <c r="X281" s="1" t="str">
        <f t="shared" si="74"/>
        <v/>
      </c>
      <c r="Y281" s="1" t="str">
        <f t="shared" si="74"/>
        <v/>
      </c>
      <c r="Z281" s="1" t="e">
        <f t="shared" si="75"/>
        <v>#N/A</v>
      </c>
      <c r="AA281" s="3"/>
      <c r="AB281" s="13" t="e">
        <f t="shared" si="67"/>
        <v>#N/A</v>
      </c>
      <c r="AC281" s="13" t="e">
        <f t="shared" si="68"/>
        <v>#N/A</v>
      </c>
      <c r="AD281" s="13" t="e">
        <f t="shared" si="69"/>
        <v>#N/A</v>
      </c>
      <c r="AE281" s="13" t="e">
        <f t="shared" si="70"/>
        <v>#N/A</v>
      </c>
      <c r="AF281" s="13" t="e">
        <f t="shared" si="71"/>
        <v>#N/A</v>
      </c>
      <c r="AG281" s="13" t="e">
        <f t="shared" si="72"/>
        <v>#N/A</v>
      </c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T281" s="107"/>
      <c r="BA281" s="11"/>
      <c r="BB281" s="11"/>
      <c r="BC281" s="11"/>
      <c r="BD281" s="11"/>
      <c r="BE281" s="11"/>
      <c r="BH281" s="11"/>
      <c r="BI281" s="11"/>
      <c r="BJ281" s="11"/>
      <c r="BK281" s="11"/>
      <c r="BL281" s="11"/>
      <c r="BM281" s="11"/>
      <c r="BN281" s="11"/>
    </row>
    <row r="282" spans="1:66" s="1" customFormat="1" x14ac:dyDescent="0.3">
      <c r="A282" s="11"/>
      <c r="B282" s="1" t="e">
        <f t="shared" si="66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118"/>
      <c r="N282" s="5"/>
      <c r="O282" s="5"/>
      <c r="P282" s="5"/>
      <c r="Q282" s="5"/>
      <c r="R282" s="5"/>
      <c r="S282" s="5"/>
      <c r="T282" s="5"/>
      <c r="U282" s="5"/>
      <c r="V282" s="1" t="str">
        <f t="shared" si="73"/>
        <v/>
      </c>
      <c r="W282" s="1" t="str">
        <f t="shared" si="74"/>
        <v/>
      </c>
      <c r="X282" s="1" t="str">
        <f t="shared" si="74"/>
        <v/>
      </c>
      <c r="Y282" s="1" t="str">
        <f t="shared" si="74"/>
        <v/>
      </c>
      <c r="Z282" s="1" t="e">
        <f t="shared" si="75"/>
        <v>#N/A</v>
      </c>
      <c r="AA282" s="3"/>
      <c r="AB282" s="13" t="e">
        <f t="shared" si="67"/>
        <v>#N/A</v>
      </c>
      <c r="AC282" s="13" t="e">
        <f t="shared" si="68"/>
        <v>#N/A</v>
      </c>
      <c r="AD282" s="13" t="e">
        <f t="shared" si="69"/>
        <v>#N/A</v>
      </c>
      <c r="AE282" s="13" t="e">
        <f t="shared" si="70"/>
        <v>#N/A</v>
      </c>
      <c r="AF282" s="13" t="e">
        <f t="shared" si="71"/>
        <v>#N/A</v>
      </c>
      <c r="AG282" s="13" t="e">
        <f t="shared" si="72"/>
        <v>#N/A</v>
      </c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T282" s="107"/>
      <c r="BA282" s="11"/>
      <c r="BB282" s="11"/>
      <c r="BC282" s="11"/>
      <c r="BD282" s="11"/>
      <c r="BE282" s="11"/>
      <c r="BH282" s="11"/>
      <c r="BI282" s="11"/>
      <c r="BJ282" s="11"/>
      <c r="BK282" s="11"/>
      <c r="BL282" s="11"/>
      <c r="BM282" s="11"/>
      <c r="BN282" s="11"/>
    </row>
    <row r="283" spans="1:66" s="1" customFormat="1" x14ac:dyDescent="0.3">
      <c r="A283" s="11"/>
      <c r="B283" s="1" t="e">
        <f t="shared" si="66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118"/>
      <c r="N283" s="5"/>
      <c r="O283" s="5"/>
      <c r="P283" s="5"/>
      <c r="Q283" s="5"/>
      <c r="R283" s="5"/>
      <c r="S283" s="5"/>
      <c r="T283" s="5"/>
      <c r="U283" s="5"/>
      <c r="V283" s="1" t="str">
        <f t="shared" si="73"/>
        <v/>
      </c>
      <c r="W283" s="1" t="str">
        <f t="shared" si="74"/>
        <v/>
      </c>
      <c r="X283" s="1" t="str">
        <f t="shared" si="74"/>
        <v/>
      </c>
      <c r="Y283" s="1" t="str">
        <f t="shared" si="74"/>
        <v/>
      </c>
      <c r="Z283" s="1" t="e">
        <f t="shared" si="75"/>
        <v>#N/A</v>
      </c>
      <c r="AA283" s="3"/>
      <c r="AB283" s="13" t="e">
        <f t="shared" si="67"/>
        <v>#N/A</v>
      </c>
      <c r="AC283" s="13" t="e">
        <f t="shared" si="68"/>
        <v>#N/A</v>
      </c>
      <c r="AD283" s="13" t="e">
        <f t="shared" si="69"/>
        <v>#N/A</v>
      </c>
      <c r="AE283" s="13" t="e">
        <f t="shared" si="70"/>
        <v>#N/A</v>
      </c>
      <c r="AF283" s="13" t="e">
        <f t="shared" si="71"/>
        <v>#N/A</v>
      </c>
      <c r="AG283" s="13" t="e">
        <f t="shared" si="72"/>
        <v>#N/A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T283" s="107"/>
      <c r="BA283" s="11"/>
      <c r="BB283" s="11"/>
      <c r="BC283" s="11"/>
      <c r="BD283" s="11"/>
      <c r="BE283" s="11"/>
      <c r="BH283" s="11"/>
      <c r="BI283" s="11"/>
      <c r="BJ283" s="11"/>
      <c r="BK283" s="11"/>
      <c r="BL283" s="11"/>
      <c r="BM283" s="11"/>
      <c r="BN283" s="11"/>
    </row>
    <row r="284" spans="1:66" s="1" customFormat="1" x14ac:dyDescent="0.3">
      <c r="A284" s="11"/>
      <c r="B284" s="1" t="e">
        <f t="shared" si="66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118"/>
      <c r="N284" s="5"/>
      <c r="O284" s="5"/>
      <c r="P284" s="5"/>
      <c r="Q284" s="5"/>
      <c r="R284" s="5"/>
      <c r="S284" s="5"/>
      <c r="T284" s="5"/>
      <c r="U284" s="5"/>
      <c r="V284" s="1" t="str">
        <f t="shared" si="73"/>
        <v/>
      </c>
      <c r="W284" s="1" t="str">
        <f t="shared" si="74"/>
        <v/>
      </c>
      <c r="X284" s="1" t="str">
        <f t="shared" si="74"/>
        <v/>
      </c>
      <c r="Y284" s="1" t="str">
        <f t="shared" si="74"/>
        <v/>
      </c>
      <c r="Z284" s="1" t="e">
        <f t="shared" si="75"/>
        <v>#N/A</v>
      </c>
      <c r="AA284" s="3"/>
      <c r="AB284" s="13" t="e">
        <f t="shared" si="67"/>
        <v>#N/A</v>
      </c>
      <c r="AC284" s="13" t="e">
        <f t="shared" si="68"/>
        <v>#N/A</v>
      </c>
      <c r="AD284" s="13" t="e">
        <f t="shared" si="69"/>
        <v>#N/A</v>
      </c>
      <c r="AE284" s="13" t="e">
        <f t="shared" si="70"/>
        <v>#N/A</v>
      </c>
      <c r="AF284" s="13" t="e">
        <f t="shared" si="71"/>
        <v>#N/A</v>
      </c>
      <c r="AG284" s="13" t="e">
        <f t="shared" si="72"/>
        <v>#N/A</v>
      </c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T284" s="107"/>
      <c r="BA284" s="11"/>
      <c r="BB284" s="11"/>
      <c r="BC284" s="11"/>
      <c r="BD284" s="11"/>
      <c r="BE284" s="11"/>
      <c r="BH284" s="11"/>
      <c r="BI284" s="11"/>
      <c r="BJ284" s="11"/>
      <c r="BK284" s="11"/>
      <c r="BL284" s="11"/>
      <c r="BM284" s="11"/>
      <c r="BN284" s="11"/>
    </row>
    <row r="285" spans="1:66" s="1" customFormat="1" x14ac:dyDescent="0.3">
      <c r="A285" s="11"/>
      <c r="B285" s="1" t="e">
        <f t="shared" si="66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118"/>
      <c r="N285" s="5"/>
      <c r="O285" s="5"/>
      <c r="P285" s="5"/>
      <c r="Q285" s="5"/>
      <c r="R285" s="5"/>
      <c r="S285" s="5"/>
      <c r="T285" s="5"/>
      <c r="U285" s="5"/>
      <c r="V285" s="1" t="str">
        <f t="shared" si="73"/>
        <v/>
      </c>
      <c r="W285" s="1" t="str">
        <f t="shared" si="74"/>
        <v/>
      </c>
      <c r="X285" s="1" t="str">
        <f t="shared" si="74"/>
        <v/>
      </c>
      <c r="Y285" s="1" t="str">
        <f t="shared" si="74"/>
        <v/>
      </c>
      <c r="Z285" s="1" t="e">
        <f t="shared" si="75"/>
        <v>#N/A</v>
      </c>
      <c r="AA285" s="3"/>
      <c r="AB285" s="13" t="e">
        <f t="shared" si="67"/>
        <v>#N/A</v>
      </c>
      <c r="AC285" s="13" t="e">
        <f t="shared" si="68"/>
        <v>#N/A</v>
      </c>
      <c r="AD285" s="13" t="e">
        <f t="shared" si="69"/>
        <v>#N/A</v>
      </c>
      <c r="AE285" s="13" t="e">
        <f t="shared" si="70"/>
        <v>#N/A</v>
      </c>
      <c r="AF285" s="13" t="e">
        <f t="shared" si="71"/>
        <v>#N/A</v>
      </c>
      <c r="AG285" s="13" t="e">
        <f t="shared" si="72"/>
        <v>#N/A</v>
      </c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T285" s="107"/>
      <c r="BA285" s="11"/>
      <c r="BB285" s="11"/>
      <c r="BC285" s="11"/>
      <c r="BD285" s="11"/>
      <c r="BE285" s="11"/>
      <c r="BH285" s="11"/>
      <c r="BI285" s="11"/>
      <c r="BJ285" s="11"/>
      <c r="BK285" s="11"/>
      <c r="BL285" s="11"/>
      <c r="BM285" s="11"/>
      <c r="BN285" s="11"/>
    </row>
    <row r="286" spans="1:66" s="1" customFormat="1" x14ac:dyDescent="0.3">
      <c r="A286" s="11"/>
      <c r="B286" s="1" t="e">
        <f t="shared" si="66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118"/>
      <c r="N286" s="5"/>
      <c r="O286" s="5"/>
      <c r="P286" s="5"/>
      <c r="Q286" s="5"/>
      <c r="R286" s="5"/>
      <c r="S286" s="5"/>
      <c r="T286" s="5"/>
      <c r="U286" s="5"/>
      <c r="V286" s="1" t="str">
        <f t="shared" si="73"/>
        <v/>
      </c>
      <c r="W286" s="1" t="str">
        <f t="shared" si="74"/>
        <v/>
      </c>
      <c r="X286" s="1" t="str">
        <f t="shared" si="74"/>
        <v/>
      </c>
      <c r="Y286" s="1" t="str">
        <f t="shared" si="74"/>
        <v/>
      </c>
      <c r="Z286" s="1" t="e">
        <f t="shared" si="75"/>
        <v>#N/A</v>
      </c>
      <c r="AA286" s="3"/>
      <c r="AB286" s="13" t="e">
        <f t="shared" si="67"/>
        <v>#N/A</v>
      </c>
      <c r="AC286" s="13" t="e">
        <f t="shared" si="68"/>
        <v>#N/A</v>
      </c>
      <c r="AD286" s="13" t="e">
        <f t="shared" si="69"/>
        <v>#N/A</v>
      </c>
      <c r="AE286" s="13" t="e">
        <f t="shared" si="70"/>
        <v>#N/A</v>
      </c>
      <c r="AF286" s="13" t="e">
        <f t="shared" si="71"/>
        <v>#N/A</v>
      </c>
      <c r="AG286" s="13" t="e">
        <f t="shared" si="72"/>
        <v>#N/A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T286" s="107"/>
      <c r="BA286" s="11"/>
      <c r="BB286" s="11"/>
      <c r="BC286" s="11"/>
      <c r="BD286" s="11"/>
      <c r="BE286" s="11"/>
      <c r="BH286" s="11"/>
      <c r="BI286" s="11"/>
      <c r="BJ286" s="11"/>
      <c r="BK286" s="11"/>
      <c r="BL286" s="11"/>
      <c r="BM286" s="11"/>
      <c r="BN286" s="11"/>
    </row>
    <row r="287" spans="1:66" s="1" customFormat="1" x14ac:dyDescent="0.3">
      <c r="A287" s="11"/>
      <c r="B287" s="1" t="e">
        <f t="shared" si="66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118"/>
      <c r="N287" s="5"/>
      <c r="O287" s="5"/>
      <c r="P287" s="5"/>
      <c r="Q287" s="5"/>
      <c r="R287" s="5"/>
      <c r="S287" s="5"/>
      <c r="T287" s="5"/>
      <c r="U287" s="5"/>
      <c r="V287" s="1" t="str">
        <f t="shared" si="73"/>
        <v/>
      </c>
      <c r="W287" s="1" t="str">
        <f t="shared" si="74"/>
        <v/>
      </c>
      <c r="X287" s="1" t="str">
        <f t="shared" si="74"/>
        <v/>
      </c>
      <c r="Y287" s="1" t="str">
        <f t="shared" si="74"/>
        <v/>
      </c>
      <c r="Z287" s="1" t="e">
        <f t="shared" si="75"/>
        <v>#N/A</v>
      </c>
      <c r="AA287" s="3"/>
      <c r="AB287" s="13" t="e">
        <f t="shared" si="67"/>
        <v>#N/A</v>
      </c>
      <c r="AC287" s="13" t="e">
        <f t="shared" si="68"/>
        <v>#N/A</v>
      </c>
      <c r="AD287" s="13" t="e">
        <f t="shared" si="69"/>
        <v>#N/A</v>
      </c>
      <c r="AE287" s="13" t="e">
        <f t="shared" si="70"/>
        <v>#N/A</v>
      </c>
      <c r="AF287" s="13" t="e">
        <f t="shared" si="71"/>
        <v>#N/A</v>
      </c>
      <c r="AG287" s="13" t="e">
        <f t="shared" si="72"/>
        <v>#N/A</v>
      </c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T287" s="107"/>
      <c r="BA287" s="11"/>
      <c r="BB287" s="11"/>
      <c r="BC287" s="11"/>
      <c r="BD287" s="11"/>
      <c r="BE287" s="11"/>
      <c r="BH287" s="11"/>
      <c r="BI287" s="11"/>
      <c r="BJ287" s="11"/>
      <c r="BK287" s="11"/>
      <c r="BL287" s="11"/>
      <c r="BM287" s="11"/>
      <c r="BN287" s="11"/>
    </row>
    <row r="288" spans="1:66" s="1" customFormat="1" x14ac:dyDescent="0.3">
      <c r="A288" s="11"/>
      <c r="B288" s="1" t="e">
        <f t="shared" si="66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118"/>
      <c r="N288" s="5"/>
      <c r="O288" s="5"/>
      <c r="P288" s="5"/>
      <c r="Q288" s="5"/>
      <c r="R288" s="5"/>
      <c r="S288" s="5"/>
      <c r="T288" s="5"/>
      <c r="U288" s="5"/>
      <c r="V288" s="1" t="str">
        <f t="shared" si="73"/>
        <v/>
      </c>
      <c r="W288" s="1" t="str">
        <f t="shared" si="74"/>
        <v/>
      </c>
      <c r="X288" s="1" t="str">
        <f t="shared" si="74"/>
        <v/>
      </c>
      <c r="Y288" s="1" t="str">
        <f t="shared" si="74"/>
        <v/>
      </c>
      <c r="Z288" s="1" t="e">
        <f t="shared" si="75"/>
        <v>#N/A</v>
      </c>
      <c r="AA288" s="3"/>
      <c r="AB288" s="13" t="e">
        <f t="shared" si="67"/>
        <v>#N/A</v>
      </c>
      <c r="AC288" s="13" t="e">
        <f t="shared" si="68"/>
        <v>#N/A</v>
      </c>
      <c r="AD288" s="13" t="e">
        <f t="shared" si="69"/>
        <v>#N/A</v>
      </c>
      <c r="AE288" s="13" t="e">
        <f t="shared" si="70"/>
        <v>#N/A</v>
      </c>
      <c r="AF288" s="13" t="e">
        <f t="shared" si="71"/>
        <v>#N/A</v>
      </c>
      <c r="AG288" s="13" t="e">
        <f t="shared" si="72"/>
        <v>#N/A</v>
      </c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T288" s="107"/>
      <c r="BA288" s="11"/>
      <c r="BB288" s="11"/>
      <c r="BC288" s="11"/>
      <c r="BD288" s="11"/>
      <c r="BE288" s="11"/>
      <c r="BH288" s="11"/>
      <c r="BI288" s="11"/>
      <c r="BJ288" s="11"/>
      <c r="BK288" s="11"/>
      <c r="BL288" s="11"/>
      <c r="BM288" s="11"/>
      <c r="BN288" s="11"/>
    </row>
    <row r="289" spans="1:66" s="1" customFormat="1" x14ac:dyDescent="0.3">
      <c r="A289" s="11"/>
      <c r="B289" s="1" t="e">
        <f t="shared" si="66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118"/>
      <c r="N289" s="5"/>
      <c r="O289" s="5"/>
      <c r="P289" s="5"/>
      <c r="Q289" s="5"/>
      <c r="R289" s="5"/>
      <c r="S289" s="5"/>
      <c r="T289" s="5"/>
      <c r="U289" s="5"/>
      <c r="V289" s="1" t="str">
        <f t="shared" si="73"/>
        <v/>
      </c>
      <c r="W289" s="1" t="str">
        <f t="shared" si="74"/>
        <v/>
      </c>
      <c r="X289" s="1" t="str">
        <f t="shared" si="74"/>
        <v/>
      </c>
      <c r="Y289" s="1" t="str">
        <f t="shared" si="74"/>
        <v/>
      </c>
      <c r="Z289" s="1" t="e">
        <f t="shared" si="75"/>
        <v>#N/A</v>
      </c>
      <c r="AA289" s="3"/>
      <c r="AB289" s="13" t="e">
        <f t="shared" si="67"/>
        <v>#N/A</v>
      </c>
      <c r="AC289" s="13" t="e">
        <f t="shared" si="68"/>
        <v>#N/A</v>
      </c>
      <c r="AD289" s="13" t="e">
        <f t="shared" si="69"/>
        <v>#N/A</v>
      </c>
      <c r="AE289" s="13" t="e">
        <f t="shared" si="70"/>
        <v>#N/A</v>
      </c>
      <c r="AF289" s="13" t="e">
        <f t="shared" si="71"/>
        <v>#N/A</v>
      </c>
      <c r="AG289" s="13" t="e">
        <f t="shared" si="72"/>
        <v>#N/A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T289" s="107"/>
      <c r="BA289" s="11"/>
      <c r="BB289" s="11"/>
      <c r="BC289" s="11"/>
      <c r="BD289" s="11"/>
      <c r="BE289" s="11"/>
      <c r="BH289" s="11"/>
      <c r="BI289" s="11"/>
      <c r="BJ289" s="11"/>
      <c r="BK289" s="11"/>
      <c r="BL289" s="11"/>
      <c r="BM289" s="11"/>
      <c r="BN289" s="11"/>
    </row>
    <row r="290" spans="1:66" s="1" customFormat="1" x14ac:dyDescent="0.3">
      <c r="A290" s="11"/>
      <c r="B290" s="1" t="e">
        <f t="shared" si="66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118"/>
      <c r="N290" s="5"/>
      <c r="O290" s="5"/>
      <c r="P290" s="5"/>
      <c r="Q290" s="5"/>
      <c r="R290" s="5"/>
      <c r="S290" s="5"/>
      <c r="T290" s="5"/>
      <c r="U290" s="5"/>
      <c r="V290" s="1" t="str">
        <f t="shared" si="73"/>
        <v/>
      </c>
      <c r="W290" s="1" t="str">
        <f t="shared" si="74"/>
        <v/>
      </c>
      <c r="X290" s="1" t="str">
        <f t="shared" si="74"/>
        <v/>
      </c>
      <c r="Y290" s="1" t="str">
        <f t="shared" si="74"/>
        <v/>
      </c>
      <c r="Z290" s="1" t="e">
        <f t="shared" si="75"/>
        <v>#N/A</v>
      </c>
      <c r="AA290" s="3"/>
      <c r="AB290" s="13" t="e">
        <f t="shared" si="67"/>
        <v>#N/A</v>
      </c>
      <c r="AC290" s="13" t="e">
        <f t="shared" si="68"/>
        <v>#N/A</v>
      </c>
      <c r="AD290" s="13" t="e">
        <f t="shared" si="69"/>
        <v>#N/A</v>
      </c>
      <c r="AE290" s="13" t="e">
        <f t="shared" si="70"/>
        <v>#N/A</v>
      </c>
      <c r="AF290" s="13" t="e">
        <f t="shared" si="71"/>
        <v>#N/A</v>
      </c>
      <c r="AG290" s="13" t="e">
        <f t="shared" si="72"/>
        <v>#N/A</v>
      </c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T290" s="107"/>
      <c r="BA290" s="11"/>
      <c r="BB290" s="11"/>
      <c r="BC290" s="11"/>
      <c r="BD290" s="11"/>
      <c r="BE290" s="11"/>
      <c r="BH290" s="11"/>
      <c r="BI290" s="11"/>
      <c r="BJ290" s="11"/>
      <c r="BK290" s="11"/>
      <c r="BL290" s="11"/>
      <c r="BM290" s="11"/>
      <c r="BN290" s="11"/>
    </row>
    <row r="291" spans="1:66" s="1" customFormat="1" x14ac:dyDescent="0.3">
      <c r="A291" s="11"/>
      <c r="B291" s="1" t="e">
        <f t="shared" si="66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118"/>
      <c r="N291" s="5"/>
      <c r="O291" s="5"/>
      <c r="P291" s="5"/>
      <c r="Q291" s="5"/>
      <c r="R291" s="5"/>
      <c r="S291" s="5"/>
      <c r="T291" s="5"/>
      <c r="U291" s="5"/>
      <c r="V291" s="1" t="str">
        <f t="shared" si="73"/>
        <v/>
      </c>
      <c r="W291" s="1" t="str">
        <f t="shared" si="74"/>
        <v/>
      </c>
      <c r="X291" s="1" t="str">
        <f t="shared" si="74"/>
        <v/>
      </c>
      <c r="Y291" s="1" t="str">
        <f t="shared" si="74"/>
        <v/>
      </c>
      <c r="Z291" s="1" t="e">
        <f t="shared" si="75"/>
        <v>#N/A</v>
      </c>
      <c r="AA291" s="3"/>
      <c r="AB291" s="13" t="e">
        <f t="shared" si="67"/>
        <v>#N/A</v>
      </c>
      <c r="AC291" s="13" t="e">
        <f t="shared" si="68"/>
        <v>#N/A</v>
      </c>
      <c r="AD291" s="13" t="e">
        <f t="shared" si="69"/>
        <v>#N/A</v>
      </c>
      <c r="AE291" s="13" t="e">
        <f t="shared" si="70"/>
        <v>#N/A</v>
      </c>
      <c r="AF291" s="13" t="e">
        <f t="shared" si="71"/>
        <v>#N/A</v>
      </c>
      <c r="AG291" s="13" t="e">
        <f t="shared" si="72"/>
        <v>#N/A</v>
      </c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T291" s="107"/>
      <c r="BA291" s="11"/>
      <c r="BB291" s="11"/>
      <c r="BC291" s="11"/>
      <c r="BD291" s="11"/>
      <c r="BE291" s="11"/>
      <c r="BH291" s="11"/>
      <c r="BI291" s="11"/>
      <c r="BJ291" s="11"/>
      <c r="BK291" s="11"/>
      <c r="BL291" s="11"/>
      <c r="BM291" s="11"/>
      <c r="BN291" s="11"/>
    </row>
    <row r="292" spans="1:66" s="1" customFormat="1" x14ac:dyDescent="0.3">
      <c r="A292" s="11"/>
      <c r="B292" s="1" t="e">
        <f t="shared" si="66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118"/>
      <c r="N292" s="5"/>
      <c r="O292" s="5"/>
      <c r="P292" s="5"/>
      <c r="Q292" s="5"/>
      <c r="R292" s="5"/>
      <c r="S292" s="5"/>
      <c r="T292" s="5"/>
      <c r="U292" s="5"/>
      <c r="V292" s="1" t="str">
        <f t="shared" si="73"/>
        <v/>
      </c>
      <c r="W292" s="1" t="str">
        <f t="shared" si="74"/>
        <v/>
      </c>
      <c r="X292" s="1" t="str">
        <f t="shared" si="74"/>
        <v/>
      </c>
      <c r="Y292" s="1" t="str">
        <f t="shared" si="74"/>
        <v/>
      </c>
      <c r="Z292" s="1" t="e">
        <f t="shared" si="75"/>
        <v>#N/A</v>
      </c>
      <c r="AA292" s="3"/>
      <c r="AB292" s="13" t="e">
        <f t="shared" si="67"/>
        <v>#N/A</v>
      </c>
      <c r="AC292" s="13" t="e">
        <f t="shared" si="68"/>
        <v>#N/A</v>
      </c>
      <c r="AD292" s="13" t="e">
        <f t="shared" si="69"/>
        <v>#N/A</v>
      </c>
      <c r="AE292" s="13" t="e">
        <f t="shared" si="70"/>
        <v>#N/A</v>
      </c>
      <c r="AF292" s="13" t="e">
        <f t="shared" si="71"/>
        <v>#N/A</v>
      </c>
      <c r="AG292" s="13" t="e">
        <f t="shared" si="72"/>
        <v>#N/A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T292" s="107"/>
      <c r="BA292" s="11"/>
      <c r="BB292" s="11"/>
      <c r="BC292" s="11"/>
      <c r="BD292" s="11"/>
      <c r="BE292" s="11"/>
      <c r="BH292" s="11"/>
      <c r="BI292" s="11"/>
      <c r="BJ292" s="11"/>
      <c r="BK292" s="11"/>
      <c r="BL292" s="11"/>
      <c r="BM292" s="11"/>
      <c r="BN292" s="11"/>
    </row>
    <row r="293" spans="1:66" s="1" customFormat="1" x14ac:dyDescent="0.3">
      <c r="A293" s="11"/>
      <c r="B293" s="1" t="e">
        <f t="shared" si="66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118"/>
      <c r="N293" s="5"/>
      <c r="O293" s="5"/>
      <c r="P293" s="5"/>
      <c r="Q293" s="5"/>
      <c r="R293" s="5"/>
      <c r="S293" s="5"/>
      <c r="T293" s="5"/>
      <c r="U293" s="5"/>
      <c r="V293" s="1" t="str">
        <f t="shared" si="73"/>
        <v/>
      </c>
      <c r="W293" s="1" t="str">
        <f t="shared" si="74"/>
        <v/>
      </c>
      <c r="X293" s="1" t="str">
        <f t="shared" si="74"/>
        <v/>
      </c>
      <c r="Y293" s="1" t="str">
        <f t="shared" si="74"/>
        <v/>
      </c>
      <c r="Z293" s="1" t="e">
        <f t="shared" si="75"/>
        <v>#N/A</v>
      </c>
      <c r="AA293" s="3"/>
      <c r="AB293" s="13" t="e">
        <f t="shared" si="67"/>
        <v>#N/A</v>
      </c>
      <c r="AC293" s="13" t="e">
        <f t="shared" si="68"/>
        <v>#N/A</v>
      </c>
      <c r="AD293" s="13" t="e">
        <f t="shared" si="69"/>
        <v>#N/A</v>
      </c>
      <c r="AE293" s="13" t="e">
        <f t="shared" si="70"/>
        <v>#N/A</v>
      </c>
      <c r="AF293" s="13" t="e">
        <f t="shared" si="71"/>
        <v>#N/A</v>
      </c>
      <c r="AG293" s="13" t="e">
        <f t="shared" si="72"/>
        <v>#N/A</v>
      </c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T293" s="107"/>
      <c r="BA293" s="11"/>
      <c r="BB293" s="11"/>
      <c r="BC293" s="11"/>
      <c r="BD293" s="11"/>
      <c r="BE293" s="11"/>
      <c r="BH293" s="11"/>
      <c r="BI293" s="11"/>
      <c r="BJ293" s="11"/>
      <c r="BK293" s="11"/>
      <c r="BL293" s="11"/>
      <c r="BM293" s="11"/>
      <c r="BN293" s="11"/>
    </row>
    <row r="294" spans="1:66" s="1" customFormat="1" x14ac:dyDescent="0.3">
      <c r="A294" s="11"/>
      <c r="B294" s="1" t="e">
        <f t="shared" si="66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118"/>
      <c r="N294" s="5"/>
      <c r="O294" s="5"/>
      <c r="P294" s="5"/>
      <c r="Q294" s="5"/>
      <c r="R294" s="5"/>
      <c r="S294" s="5"/>
      <c r="T294" s="5"/>
      <c r="U294" s="5"/>
      <c r="V294" s="1" t="str">
        <f t="shared" si="73"/>
        <v/>
      </c>
      <c r="W294" s="1" t="str">
        <f t="shared" si="74"/>
        <v/>
      </c>
      <c r="X294" s="1" t="str">
        <f t="shared" si="74"/>
        <v/>
      </c>
      <c r="Y294" s="1" t="str">
        <f t="shared" si="74"/>
        <v/>
      </c>
      <c r="Z294" s="1" t="e">
        <f t="shared" si="75"/>
        <v>#N/A</v>
      </c>
      <c r="AA294" s="3"/>
      <c r="AB294" s="13" t="e">
        <f t="shared" si="67"/>
        <v>#N/A</v>
      </c>
      <c r="AC294" s="13" t="e">
        <f t="shared" si="68"/>
        <v>#N/A</v>
      </c>
      <c r="AD294" s="13" t="e">
        <f t="shared" si="69"/>
        <v>#N/A</v>
      </c>
      <c r="AE294" s="13" t="e">
        <f t="shared" si="70"/>
        <v>#N/A</v>
      </c>
      <c r="AF294" s="13" t="e">
        <f t="shared" si="71"/>
        <v>#N/A</v>
      </c>
      <c r="AG294" s="13" t="e">
        <f t="shared" si="72"/>
        <v>#N/A</v>
      </c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T294" s="107"/>
      <c r="BA294" s="11"/>
      <c r="BB294" s="11"/>
      <c r="BC294" s="11"/>
      <c r="BD294" s="11"/>
      <c r="BE294" s="11"/>
      <c r="BH294" s="11"/>
      <c r="BI294" s="11"/>
      <c r="BJ294" s="11"/>
      <c r="BK294" s="11"/>
      <c r="BL294" s="11"/>
      <c r="BM294" s="11"/>
      <c r="BN294" s="11"/>
    </row>
    <row r="295" spans="1:66" s="1" customFormat="1" x14ac:dyDescent="0.3">
      <c r="A295" s="11"/>
      <c r="B295" s="1" t="e">
        <f t="shared" si="66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118"/>
      <c r="N295" s="5"/>
      <c r="O295" s="5"/>
      <c r="P295" s="5"/>
      <c r="Q295" s="5"/>
      <c r="R295" s="5"/>
      <c r="S295" s="5"/>
      <c r="T295" s="5"/>
      <c r="U295" s="5"/>
      <c r="V295" s="1" t="str">
        <f t="shared" si="73"/>
        <v/>
      </c>
      <c r="W295" s="1" t="str">
        <f t="shared" si="74"/>
        <v/>
      </c>
      <c r="X295" s="1" t="str">
        <f t="shared" si="74"/>
        <v/>
      </c>
      <c r="Y295" s="1" t="str">
        <f t="shared" si="74"/>
        <v/>
      </c>
      <c r="Z295" s="1" t="e">
        <f t="shared" si="75"/>
        <v>#N/A</v>
      </c>
      <c r="AA295" s="3"/>
      <c r="AB295" s="13" t="e">
        <f t="shared" si="67"/>
        <v>#N/A</v>
      </c>
      <c r="AC295" s="13" t="e">
        <f t="shared" si="68"/>
        <v>#N/A</v>
      </c>
      <c r="AD295" s="13" t="e">
        <f t="shared" si="69"/>
        <v>#N/A</v>
      </c>
      <c r="AE295" s="13" t="e">
        <f t="shared" si="70"/>
        <v>#N/A</v>
      </c>
      <c r="AF295" s="13" t="e">
        <f t="shared" si="71"/>
        <v>#N/A</v>
      </c>
      <c r="AG295" s="13" t="e">
        <f t="shared" si="72"/>
        <v>#N/A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T295" s="107"/>
      <c r="BA295" s="11"/>
      <c r="BB295" s="11"/>
      <c r="BC295" s="11"/>
      <c r="BD295" s="11"/>
      <c r="BE295" s="11"/>
      <c r="BH295" s="11"/>
      <c r="BI295" s="11"/>
      <c r="BJ295" s="11"/>
      <c r="BK295" s="11"/>
      <c r="BL295" s="11"/>
      <c r="BM295" s="11"/>
      <c r="BN295" s="11"/>
    </row>
    <row r="296" spans="1:66" s="1" customFormat="1" x14ac:dyDescent="0.3">
      <c r="A296" s="11"/>
      <c r="B296" s="1" t="e">
        <f t="shared" si="66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118"/>
      <c r="N296" s="5"/>
      <c r="O296" s="5"/>
      <c r="P296" s="5"/>
      <c r="Q296" s="5"/>
      <c r="R296" s="5"/>
      <c r="S296" s="5"/>
      <c r="T296" s="5"/>
      <c r="U296" s="5"/>
      <c r="V296" s="1" t="str">
        <f t="shared" si="73"/>
        <v/>
      </c>
      <c r="W296" s="1" t="str">
        <f t="shared" si="74"/>
        <v/>
      </c>
      <c r="X296" s="1" t="str">
        <f t="shared" si="74"/>
        <v/>
      </c>
      <c r="Y296" s="1" t="str">
        <f t="shared" si="74"/>
        <v/>
      </c>
      <c r="Z296" s="1" t="e">
        <f t="shared" si="75"/>
        <v>#N/A</v>
      </c>
      <c r="AA296" s="3"/>
      <c r="AB296" s="13" t="e">
        <f t="shared" si="67"/>
        <v>#N/A</v>
      </c>
      <c r="AC296" s="13" t="e">
        <f t="shared" si="68"/>
        <v>#N/A</v>
      </c>
      <c r="AD296" s="13" t="e">
        <f t="shared" si="69"/>
        <v>#N/A</v>
      </c>
      <c r="AE296" s="13" t="e">
        <f t="shared" si="70"/>
        <v>#N/A</v>
      </c>
      <c r="AF296" s="13" t="e">
        <f t="shared" si="71"/>
        <v>#N/A</v>
      </c>
      <c r="AG296" s="13" t="e">
        <f t="shared" si="72"/>
        <v>#N/A</v>
      </c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T296" s="107"/>
      <c r="BA296" s="11"/>
      <c r="BB296" s="11"/>
      <c r="BC296" s="11"/>
      <c r="BD296" s="11"/>
      <c r="BE296" s="11"/>
      <c r="BH296" s="11"/>
      <c r="BI296" s="11"/>
      <c r="BJ296" s="11"/>
      <c r="BK296" s="11"/>
      <c r="BL296" s="11"/>
      <c r="BM296" s="11"/>
      <c r="BN296" s="11"/>
    </row>
    <row r="297" spans="1:66" s="1" customFormat="1" x14ac:dyDescent="0.3">
      <c r="A297" s="11"/>
      <c r="B297" s="1" t="e">
        <f t="shared" si="66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118"/>
      <c r="N297" s="5"/>
      <c r="O297" s="5"/>
      <c r="P297" s="5"/>
      <c r="Q297" s="5"/>
      <c r="R297" s="5"/>
      <c r="S297" s="5"/>
      <c r="T297" s="5"/>
      <c r="U297" s="5"/>
      <c r="V297" s="1" t="str">
        <f t="shared" si="73"/>
        <v/>
      </c>
      <c r="W297" s="1" t="str">
        <f t="shared" si="74"/>
        <v/>
      </c>
      <c r="X297" s="1" t="str">
        <f t="shared" si="74"/>
        <v/>
      </c>
      <c r="Y297" s="1" t="str">
        <f t="shared" si="74"/>
        <v/>
      </c>
      <c r="Z297" s="1" t="e">
        <f t="shared" si="75"/>
        <v>#N/A</v>
      </c>
      <c r="AA297" s="3"/>
      <c r="AB297" s="13" t="e">
        <f t="shared" si="67"/>
        <v>#N/A</v>
      </c>
      <c r="AC297" s="13" t="e">
        <f t="shared" si="68"/>
        <v>#N/A</v>
      </c>
      <c r="AD297" s="13" t="e">
        <f t="shared" si="69"/>
        <v>#N/A</v>
      </c>
      <c r="AE297" s="13" t="e">
        <f t="shared" si="70"/>
        <v>#N/A</v>
      </c>
      <c r="AF297" s="13" t="e">
        <f t="shared" si="71"/>
        <v>#N/A</v>
      </c>
      <c r="AG297" s="13" t="e">
        <f t="shared" si="72"/>
        <v>#N/A</v>
      </c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T297" s="107"/>
      <c r="BA297" s="11"/>
      <c r="BB297" s="11"/>
      <c r="BC297" s="11"/>
      <c r="BD297" s="11"/>
      <c r="BE297" s="11"/>
      <c r="BH297" s="11"/>
      <c r="BI297" s="11"/>
      <c r="BJ297" s="11"/>
      <c r="BK297" s="11"/>
      <c r="BL297" s="11"/>
      <c r="BM297" s="11"/>
      <c r="BN297" s="11"/>
    </row>
    <row r="298" spans="1:66" s="1" customFormat="1" x14ac:dyDescent="0.3">
      <c r="A298" s="11"/>
      <c r="B298" s="1" t="e">
        <f t="shared" si="66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118"/>
      <c r="N298" s="5"/>
      <c r="O298" s="5"/>
      <c r="P298" s="5"/>
      <c r="Q298" s="5"/>
      <c r="R298" s="5"/>
      <c r="S298" s="5"/>
      <c r="T298" s="5"/>
      <c r="U298" s="5"/>
      <c r="V298" s="1" t="str">
        <f t="shared" si="73"/>
        <v/>
      </c>
      <c r="W298" s="1" t="str">
        <f t="shared" si="74"/>
        <v/>
      </c>
      <c r="X298" s="1" t="str">
        <f t="shared" si="74"/>
        <v/>
      </c>
      <c r="Y298" s="1" t="str">
        <f t="shared" si="74"/>
        <v/>
      </c>
      <c r="Z298" s="1" t="e">
        <f t="shared" si="75"/>
        <v>#N/A</v>
      </c>
      <c r="AA298" s="3"/>
      <c r="AB298" s="13" t="e">
        <f t="shared" si="67"/>
        <v>#N/A</v>
      </c>
      <c r="AC298" s="13" t="e">
        <f t="shared" si="68"/>
        <v>#N/A</v>
      </c>
      <c r="AD298" s="13" t="e">
        <f t="shared" si="69"/>
        <v>#N/A</v>
      </c>
      <c r="AE298" s="13" t="e">
        <f t="shared" si="70"/>
        <v>#N/A</v>
      </c>
      <c r="AF298" s="13" t="e">
        <f t="shared" si="71"/>
        <v>#N/A</v>
      </c>
      <c r="AG298" s="13" t="e">
        <f t="shared" si="72"/>
        <v>#N/A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T298" s="107"/>
      <c r="BA298" s="11"/>
      <c r="BB298" s="11"/>
      <c r="BC298" s="11"/>
      <c r="BD298" s="11"/>
      <c r="BE298" s="11"/>
      <c r="BH298" s="11"/>
      <c r="BI298" s="11"/>
      <c r="BJ298" s="11"/>
      <c r="BK298" s="11"/>
      <c r="BL298" s="11"/>
      <c r="BM298" s="11"/>
      <c r="BN298" s="11"/>
    </row>
    <row r="299" spans="1:66" s="1" customFormat="1" x14ac:dyDescent="0.3">
      <c r="A299" s="11"/>
      <c r="B299" s="1" t="e">
        <f t="shared" si="66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118"/>
      <c r="N299" s="5"/>
      <c r="O299" s="5"/>
      <c r="P299" s="5"/>
      <c r="Q299" s="5"/>
      <c r="R299" s="5"/>
      <c r="S299" s="5"/>
      <c r="T299" s="5"/>
      <c r="U299" s="5"/>
      <c r="V299" s="1" t="str">
        <f t="shared" si="73"/>
        <v/>
      </c>
      <c r="W299" s="1" t="str">
        <f t="shared" si="74"/>
        <v/>
      </c>
      <c r="X299" s="1" t="str">
        <f t="shared" si="74"/>
        <v/>
      </c>
      <c r="Y299" s="1" t="str">
        <f t="shared" si="74"/>
        <v/>
      </c>
      <c r="Z299" s="1" t="e">
        <f t="shared" si="75"/>
        <v>#N/A</v>
      </c>
      <c r="AA299" s="3"/>
      <c r="AB299" s="13" t="e">
        <f t="shared" si="67"/>
        <v>#N/A</v>
      </c>
      <c r="AC299" s="13" t="e">
        <f t="shared" si="68"/>
        <v>#N/A</v>
      </c>
      <c r="AD299" s="13" t="e">
        <f t="shared" si="69"/>
        <v>#N/A</v>
      </c>
      <c r="AE299" s="13" t="e">
        <f t="shared" si="70"/>
        <v>#N/A</v>
      </c>
      <c r="AF299" s="13" t="e">
        <f t="shared" si="71"/>
        <v>#N/A</v>
      </c>
      <c r="AG299" s="13" t="e">
        <f t="shared" si="72"/>
        <v>#N/A</v>
      </c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T299" s="107"/>
      <c r="BA299" s="11"/>
      <c r="BB299" s="11"/>
      <c r="BC299" s="11"/>
      <c r="BD299" s="11"/>
      <c r="BE299" s="11"/>
      <c r="BH299" s="11"/>
      <c r="BI299" s="11"/>
      <c r="BJ299" s="11"/>
      <c r="BK299" s="11"/>
      <c r="BL299" s="11"/>
      <c r="BM299" s="11"/>
      <c r="BN299" s="11"/>
    </row>
    <row r="300" spans="1:66" s="1" customFormat="1" x14ac:dyDescent="0.3">
      <c r="A300" s="11"/>
      <c r="B300" s="1" t="e">
        <f t="shared" si="66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118"/>
      <c r="N300" s="5"/>
      <c r="O300" s="5"/>
      <c r="P300" s="5"/>
      <c r="Q300" s="5"/>
      <c r="R300" s="5"/>
      <c r="S300" s="5"/>
      <c r="T300" s="5"/>
      <c r="U300" s="5"/>
      <c r="V300" s="1" t="str">
        <f t="shared" si="73"/>
        <v/>
      </c>
      <c r="W300" s="1" t="str">
        <f t="shared" si="74"/>
        <v/>
      </c>
      <c r="X300" s="1" t="str">
        <f t="shared" si="74"/>
        <v/>
      </c>
      <c r="Y300" s="1" t="str">
        <f t="shared" si="74"/>
        <v/>
      </c>
      <c r="Z300" s="1" t="e">
        <f t="shared" si="75"/>
        <v>#N/A</v>
      </c>
      <c r="AA300" s="3"/>
      <c r="AB300" s="13" t="e">
        <f t="shared" si="67"/>
        <v>#N/A</v>
      </c>
      <c r="AC300" s="13" t="e">
        <f t="shared" si="68"/>
        <v>#N/A</v>
      </c>
      <c r="AD300" s="13" t="e">
        <f t="shared" si="69"/>
        <v>#N/A</v>
      </c>
      <c r="AE300" s="13" t="e">
        <f t="shared" si="70"/>
        <v>#N/A</v>
      </c>
      <c r="AF300" s="13" t="e">
        <f t="shared" si="71"/>
        <v>#N/A</v>
      </c>
      <c r="AG300" s="13" t="e">
        <f t="shared" si="72"/>
        <v>#N/A</v>
      </c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T300" s="107"/>
      <c r="BA300" s="11"/>
      <c r="BB300" s="11"/>
      <c r="BC300" s="11"/>
      <c r="BD300" s="11"/>
      <c r="BE300" s="11"/>
      <c r="BH300" s="11"/>
      <c r="BI300" s="11"/>
      <c r="BJ300" s="11"/>
      <c r="BK300" s="11"/>
      <c r="BL300" s="11"/>
      <c r="BM300" s="11"/>
      <c r="BN300" s="11"/>
    </row>
    <row r="301" spans="1:66" s="1" customFormat="1" x14ac:dyDescent="0.3">
      <c r="A301" s="11"/>
      <c r="B301" s="1" t="e">
        <f t="shared" si="66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118"/>
      <c r="N301" s="5"/>
      <c r="O301" s="5"/>
      <c r="P301" s="5"/>
      <c r="Q301" s="5"/>
      <c r="R301" s="5"/>
      <c r="S301" s="5"/>
      <c r="T301" s="5"/>
      <c r="U301" s="5"/>
      <c r="V301" s="1" t="str">
        <f t="shared" si="73"/>
        <v/>
      </c>
      <c r="W301" s="1" t="str">
        <f t="shared" si="74"/>
        <v/>
      </c>
      <c r="X301" s="1" t="str">
        <f t="shared" si="74"/>
        <v/>
      </c>
      <c r="Y301" s="1" t="str">
        <f t="shared" si="74"/>
        <v/>
      </c>
      <c r="Z301" s="1" t="e">
        <f t="shared" si="75"/>
        <v>#N/A</v>
      </c>
      <c r="AA301" s="3"/>
      <c r="AB301" s="13" t="e">
        <f t="shared" si="67"/>
        <v>#N/A</v>
      </c>
      <c r="AC301" s="13" t="e">
        <f t="shared" si="68"/>
        <v>#N/A</v>
      </c>
      <c r="AD301" s="13" t="e">
        <f t="shared" si="69"/>
        <v>#N/A</v>
      </c>
      <c r="AE301" s="13" t="e">
        <f t="shared" si="70"/>
        <v>#N/A</v>
      </c>
      <c r="AF301" s="13" t="e">
        <f t="shared" si="71"/>
        <v>#N/A</v>
      </c>
      <c r="AG301" s="13" t="e">
        <f t="shared" si="72"/>
        <v>#N/A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T301" s="107"/>
      <c r="BA301" s="11"/>
      <c r="BB301" s="11"/>
      <c r="BC301" s="11"/>
      <c r="BD301" s="11"/>
      <c r="BE301" s="11"/>
      <c r="BH301" s="11"/>
      <c r="BI301" s="11"/>
      <c r="BJ301" s="11"/>
      <c r="BK301" s="11"/>
      <c r="BL301" s="11"/>
      <c r="BM301" s="11"/>
      <c r="BN301" s="11"/>
    </row>
    <row r="302" spans="1:66" s="1" customFormat="1" x14ac:dyDescent="0.3">
      <c r="A302" s="11"/>
      <c r="B302" s="1" t="e">
        <f t="shared" si="66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118"/>
      <c r="N302" s="5"/>
      <c r="O302" s="5"/>
      <c r="P302" s="5"/>
      <c r="Q302" s="5"/>
      <c r="R302" s="5"/>
      <c r="S302" s="5"/>
      <c r="T302" s="5"/>
      <c r="U302" s="5"/>
      <c r="V302" s="1" t="str">
        <f t="shared" si="73"/>
        <v/>
      </c>
      <c r="W302" s="1" t="str">
        <f t="shared" si="74"/>
        <v/>
      </c>
      <c r="X302" s="1" t="str">
        <f t="shared" si="74"/>
        <v/>
      </c>
      <c r="Y302" s="1" t="str">
        <f t="shared" si="74"/>
        <v/>
      </c>
      <c r="Z302" s="1" t="e">
        <f t="shared" si="75"/>
        <v>#N/A</v>
      </c>
      <c r="AA302" s="3"/>
      <c r="AB302" s="13" t="e">
        <f t="shared" si="67"/>
        <v>#N/A</v>
      </c>
      <c r="AC302" s="13" t="e">
        <f t="shared" si="68"/>
        <v>#N/A</v>
      </c>
      <c r="AD302" s="13" t="e">
        <f t="shared" si="69"/>
        <v>#N/A</v>
      </c>
      <c r="AE302" s="13" t="e">
        <f t="shared" si="70"/>
        <v>#N/A</v>
      </c>
      <c r="AF302" s="13" t="e">
        <f t="shared" si="71"/>
        <v>#N/A</v>
      </c>
      <c r="AG302" s="13" t="e">
        <f t="shared" si="72"/>
        <v>#N/A</v>
      </c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T302" s="107"/>
      <c r="BA302" s="11"/>
      <c r="BB302" s="11"/>
      <c r="BC302" s="11"/>
      <c r="BD302" s="11"/>
      <c r="BE302" s="11"/>
      <c r="BH302" s="11"/>
      <c r="BI302" s="11"/>
      <c r="BJ302" s="11"/>
      <c r="BK302" s="11"/>
      <c r="BL302" s="11"/>
      <c r="BM302" s="11"/>
      <c r="BN302" s="11"/>
    </row>
    <row r="303" spans="1:66" s="1" customFormat="1" x14ac:dyDescent="0.3">
      <c r="A303" s="11"/>
      <c r="B303" s="1" t="e">
        <f t="shared" si="66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118"/>
      <c r="N303" s="5"/>
      <c r="O303" s="5"/>
      <c r="P303" s="5"/>
      <c r="Q303" s="5"/>
      <c r="R303" s="5"/>
      <c r="S303" s="5"/>
      <c r="T303" s="5"/>
      <c r="U303" s="5"/>
      <c r="V303" s="1" t="str">
        <f t="shared" si="73"/>
        <v/>
      </c>
      <c r="W303" s="1" t="str">
        <f t="shared" si="74"/>
        <v/>
      </c>
      <c r="X303" s="1" t="str">
        <f t="shared" si="74"/>
        <v/>
      </c>
      <c r="Y303" s="1" t="str">
        <f t="shared" si="74"/>
        <v/>
      </c>
      <c r="Z303" s="1" t="e">
        <f t="shared" si="75"/>
        <v>#N/A</v>
      </c>
      <c r="AA303" s="3"/>
      <c r="AB303" s="13" t="e">
        <f t="shared" si="67"/>
        <v>#N/A</v>
      </c>
      <c r="AC303" s="13" t="e">
        <f t="shared" si="68"/>
        <v>#N/A</v>
      </c>
      <c r="AD303" s="13" t="e">
        <f t="shared" si="69"/>
        <v>#N/A</v>
      </c>
      <c r="AE303" s="13" t="e">
        <f t="shared" si="70"/>
        <v>#N/A</v>
      </c>
      <c r="AF303" s="13" t="e">
        <f t="shared" si="71"/>
        <v>#N/A</v>
      </c>
      <c r="AG303" s="13" t="e">
        <f t="shared" si="72"/>
        <v>#N/A</v>
      </c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T303" s="107"/>
      <c r="BA303" s="11"/>
      <c r="BB303" s="11"/>
      <c r="BC303" s="11"/>
      <c r="BD303" s="11"/>
      <c r="BE303" s="11"/>
      <c r="BH303" s="11"/>
      <c r="BI303" s="11"/>
      <c r="BJ303" s="11"/>
      <c r="BK303" s="11"/>
      <c r="BL303" s="11"/>
      <c r="BM303" s="11"/>
      <c r="BN303" s="11"/>
    </row>
    <row r="304" spans="1:66" s="1" customFormat="1" x14ac:dyDescent="0.3">
      <c r="A304" s="11"/>
      <c r="B304" s="1" t="e">
        <f t="shared" si="66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118"/>
      <c r="N304" s="5"/>
      <c r="O304" s="5"/>
      <c r="P304" s="5"/>
      <c r="Q304" s="5"/>
      <c r="R304" s="5"/>
      <c r="S304" s="5"/>
      <c r="T304" s="5"/>
      <c r="U304" s="5"/>
      <c r="V304" s="1" t="str">
        <f t="shared" si="73"/>
        <v/>
      </c>
      <c r="W304" s="1" t="str">
        <f t="shared" si="74"/>
        <v/>
      </c>
      <c r="X304" s="1" t="str">
        <f t="shared" si="74"/>
        <v/>
      </c>
      <c r="Y304" s="1" t="str">
        <f t="shared" si="74"/>
        <v/>
      </c>
      <c r="Z304" s="1" t="e">
        <f t="shared" si="75"/>
        <v>#N/A</v>
      </c>
      <c r="AA304" s="3"/>
      <c r="AB304" s="13" t="e">
        <f t="shared" si="67"/>
        <v>#N/A</v>
      </c>
      <c r="AC304" s="13" t="e">
        <f t="shared" si="68"/>
        <v>#N/A</v>
      </c>
      <c r="AD304" s="13" t="e">
        <f t="shared" si="69"/>
        <v>#N/A</v>
      </c>
      <c r="AE304" s="13" t="e">
        <f t="shared" si="70"/>
        <v>#N/A</v>
      </c>
      <c r="AF304" s="13" t="e">
        <f t="shared" si="71"/>
        <v>#N/A</v>
      </c>
      <c r="AG304" s="13" t="e">
        <f t="shared" si="72"/>
        <v>#N/A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T304" s="107"/>
      <c r="BA304" s="11"/>
      <c r="BB304" s="11"/>
      <c r="BC304" s="11"/>
      <c r="BD304" s="11"/>
      <c r="BE304" s="11"/>
      <c r="BH304" s="11"/>
      <c r="BI304" s="11"/>
      <c r="BJ304" s="11"/>
      <c r="BK304" s="11"/>
      <c r="BL304" s="11"/>
      <c r="BM304" s="11"/>
      <c r="BN304" s="11"/>
    </row>
    <row r="305" spans="1:66" s="1" customFormat="1" x14ac:dyDescent="0.3">
      <c r="A305" s="11"/>
      <c r="B305" s="1" t="e">
        <f t="shared" si="66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118"/>
      <c r="N305" s="5"/>
      <c r="O305" s="5"/>
      <c r="P305" s="5"/>
      <c r="Q305" s="5"/>
      <c r="R305" s="5"/>
      <c r="S305" s="5"/>
      <c r="T305" s="5"/>
      <c r="U305" s="5"/>
      <c r="V305" s="1" t="str">
        <f t="shared" si="73"/>
        <v/>
      </c>
      <c r="W305" s="1" t="str">
        <f t="shared" si="74"/>
        <v/>
      </c>
      <c r="X305" s="1" t="str">
        <f t="shared" si="74"/>
        <v/>
      </c>
      <c r="Y305" s="1" t="str">
        <f t="shared" si="74"/>
        <v/>
      </c>
      <c r="Z305" s="1" t="e">
        <f t="shared" si="75"/>
        <v>#N/A</v>
      </c>
      <c r="AA305" s="3"/>
      <c r="AB305" s="13" t="e">
        <f t="shared" si="67"/>
        <v>#N/A</v>
      </c>
      <c r="AC305" s="13" t="e">
        <f t="shared" si="68"/>
        <v>#N/A</v>
      </c>
      <c r="AD305" s="13" t="e">
        <f t="shared" si="69"/>
        <v>#N/A</v>
      </c>
      <c r="AE305" s="13" t="e">
        <f t="shared" si="70"/>
        <v>#N/A</v>
      </c>
      <c r="AF305" s="13" t="e">
        <f t="shared" si="71"/>
        <v>#N/A</v>
      </c>
      <c r="AG305" s="13" t="e">
        <f t="shared" si="72"/>
        <v>#N/A</v>
      </c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T305" s="107"/>
      <c r="BA305" s="11"/>
      <c r="BB305" s="11"/>
      <c r="BC305" s="11"/>
      <c r="BD305" s="11"/>
      <c r="BE305" s="11"/>
      <c r="BH305" s="11"/>
      <c r="BI305" s="11"/>
      <c r="BJ305" s="11"/>
      <c r="BK305" s="11"/>
      <c r="BL305" s="11"/>
      <c r="BM305" s="11"/>
      <c r="BN305" s="11"/>
    </row>
    <row r="306" spans="1:66" s="1" customFormat="1" x14ac:dyDescent="0.3">
      <c r="A306" s="11"/>
      <c r="B306" s="1" t="e">
        <f t="shared" si="66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118"/>
      <c r="N306" s="5"/>
      <c r="O306" s="5"/>
      <c r="P306" s="5"/>
      <c r="Q306" s="5"/>
      <c r="R306" s="5"/>
      <c r="S306" s="5"/>
      <c r="T306" s="5"/>
      <c r="U306" s="5"/>
      <c r="V306" s="1" t="str">
        <f t="shared" si="73"/>
        <v/>
      </c>
      <c r="W306" s="1" t="str">
        <f t="shared" si="74"/>
        <v/>
      </c>
      <c r="X306" s="1" t="str">
        <f t="shared" si="74"/>
        <v/>
      </c>
      <c r="Y306" s="1" t="str">
        <f t="shared" si="74"/>
        <v/>
      </c>
      <c r="Z306" s="1" t="e">
        <f t="shared" si="75"/>
        <v>#N/A</v>
      </c>
      <c r="AA306" s="3"/>
      <c r="AB306" s="13" t="e">
        <f t="shared" si="67"/>
        <v>#N/A</v>
      </c>
      <c r="AC306" s="13" t="e">
        <f t="shared" si="68"/>
        <v>#N/A</v>
      </c>
      <c r="AD306" s="13" t="e">
        <f t="shared" si="69"/>
        <v>#N/A</v>
      </c>
      <c r="AE306" s="13" t="e">
        <f t="shared" si="70"/>
        <v>#N/A</v>
      </c>
      <c r="AF306" s="13" t="e">
        <f t="shared" si="71"/>
        <v>#N/A</v>
      </c>
      <c r="AG306" s="13" t="e">
        <f t="shared" si="72"/>
        <v>#N/A</v>
      </c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T306" s="107"/>
      <c r="BA306" s="11"/>
      <c r="BB306" s="11"/>
      <c r="BC306" s="11"/>
      <c r="BD306" s="11"/>
      <c r="BE306" s="11"/>
      <c r="BH306" s="11"/>
      <c r="BI306" s="11"/>
      <c r="BJ306" s="11"/>
      <c r="BK306" s="11"/>
      <c r="BL306" s="11"/>
      <c r="BM306" s="11"/>
      <c r="BN306" s="11"/>
    </row>
    <row r="307" spans="1:66" s="1" customFormat="1" x14ac:dyDescent="0.3">
      <c r="A307" s="11"/>
      <c r="B307" s="1" t="e">
        <f t="shared" si="66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118"/>
      <c r="N307" s="5"/>
      <c r="O307" s="5"/>
      <c r="P307" s="5"/>
      <c r="Q307" s="5"/>
      <c r="R307" s="5"/>
      <c r="S307" s="5"/>
      <c r="T307" s="5"/>
      <c r="U307" s="5"/>
      <c r="V307" s="1" t="str">
        <f t="shared" si="73"/>
        <v/>
      </c>
      <c r="W307" s="1" t="str">
        <f t="shared" si="74"/>
        <v/>
      </c>
      <c r="X307" s="1" t="str">
        <f t="shared" si="74"/>
        <v/>
      </c>
      <c r="Y307" s="1" t="str">
        <f t="shared" si="74"/>
        <v/>
      </c>
      <c r="Z307" s="1" t="e">
        <f t="shared" si="75"/>
        <v>#N/A</v>
      </c>
      <c r="AA307" s="3"/>
      <c r="AB307" s="13" t="e">
        <f t="shared" si="67"/>
        <v>#N/A</v>
      </c>
      <c r="AC307" s="13" t="e">
        <f t="shared" si="68"/>
        <v>#N/A</v>
      </c>
      <c r="AD307" s="13" t="e">
        <f t="shared" si="69"/>
        <v>#N/A</v>
      </c>
      <c r="AE307" s="13" t="e">
        <f t="shared" si="70"/>
        <v>#N/A</v>
      </c>
      <c r="AF307" s="13" t="e">
        <f t="shared" si="71"/>
        <v>#N/A</v>
      </c>
      <c r="AG307" s="13" t="e">
        <f t="shared" si="72"/>
        <v>#N/A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T307" s="107"/>
      <c r="BA307" s="11"/>
      <c r="BB307" s="11"/>
      <c r="BC307" s="11"/>
      <c r="BD307" s="11"/>
      <c r="BE307" s="11"/>
      <c r="BH307" s="11"/>
      <c r="BI307" s="11"/>
      <c r="BJ307" s="11"/>
      <c r="BK307" s="11"/>
      <c r="BL307" s="11"/>
      <c r="BM307" s="11"/>
      <c r="BN307" s="11"/>
    </row>
    <row r="308" spans="1:66" s="1" customFormat="1" x14ac:dyDescent="0.3">
      <c r="A308" s="11"/>
      <c r="B308" s="1" t="e">
        <f t="shared" si="66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118"/>
      <c r="N308" s="5"/>
      <c r="O308" s="5"/>
      <c r="P308" s="5"/>
      <c r="Q308" s="5"/>
      <c r="R308" s="5"/>
      <c r="S308" s="5"/>
      <c r="T308" s="5"/>
      <c r="U308" s="5"/>
      <c r="V308" s="1" t="str">
        <f t="shared" si="73"/>
        <v/>
      </c>
      <c r="W308" s="1" t="str">
        <f t="shared" si="74"/>
        <v/>
      </c>
      <c r="X308" s="1" t="str">
        <f t="shared" si="74"/>
        <v/>
      </c>
      <c r="Y308" s="1" t="str">
        <f t="shared" si="74"/>
        <v/>
      </c>
      <c r="Z308" s="1" t="e">
        <f t="shared" si="75"/>
        <v>#N/A</v>
      </c>
      <c r="AA308" s="3"/>
      <c r="AB308" s="13" t="e">
        <f t="shared" si="67"/>
        <v>#N/A</v>
      </c>
      <c r="AC308" s="13" t="e">
        <f t="shared" si="68"/>
        <v>#N/A</v>
      </c>
      <c r="AD308" s="13" t="e">
        <f t="shared" si="69"/>
        <v>#N/A</v>
      </c>
      <c r="AE308" s="13" t="e">
        <f t="shared" si="70"/>
        <v>#N/A</v>
      </c>
      <c r="AF308" s="13" t="e">
        <f t="shared" si="71"/>
        <v>#N/A</v>
      </c>
      <c r="AG308" s="13" t="e">
        <f t="shared" si="72"/>
        <v>#N/A</v>
      </c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T308" s="107"/>
      <c r="BA308" s="11"/>
      <c r="BB308" s="11"/>
      <c r="BC308" s="11"/>
      <c r="BD308" s="11"/>
      <c r="BE308" s="11"/>
      <c r="BH308" s="11"/>
      <c r="BI308" s="11"/>
      <c r="BJ308" s="11"/>
      <c r="BK308" s="11"/>
      <c r="BL308" s="11"/>
      <c r="BM308" s="11"/>
      <c r="BN308" s="11"/>
    </row>
    <row r="309" spans="1:66" s="1" customFormat="1" x14ac:dyDescent="0.3">
      <c r="A309" s="11"/>
      <c r="B309" s="1" t="e">
        <f t="shared" si="66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118"/>
      <c r="N309" s="5"/>
      <c r="O309" s="5"/>
      <c r="P309" s="5"/>
      <c r="Q309" s="5"/>
      <c r="R309" s="5"/>
      <c r="S309" s="5"/>
      <c r="T309" s="5"/>
      <c r="U309" s="5"/>
      <c r="V309" s="1" t="str">
        <f t="shared" si="73"/>
        <v/>
      </c>
      <c r="W309" s="1" t="str">
        <f t="shared" si="74"/>
        <v/>
      </c>
      <c r="X309" s="1" t="str">
        <f t="shared" si="74"/>
        <v/>
      </c>
      <c r="Y309" s="1" t="str">
        <f t="shared" si="74"/>
        <v/>
      </c>
      <c r="Z309" s="1" t="e">
        <f t="shared" si="75"/>
        <v>#N/A</v>
      </c>
      <c r="AA309" s="3"/>
      <c r="AB309" s="13" t="e">
        <f t="shared" si="67"/>
        <v>#N/A</v>
      </c>
      <c r="AC309" s="13" t="e">
        <f t="shared" si="68"/>
        <v>#N/A</v>
      </c>
      <c r="AD309" s="13" t="e">
        <f t="shared" si="69"/>
        <v>#N/A</v>
      </c>
      <c r="AE309" s="13" t="e">
        <f t="shared" si="70"/>
        <v>#N/A</v>
      </c>
      <c r="AF309" s="13" t="e">
        <f t="shared" si="71"/>
        <v>#N/A</v>
      </c>
      <c r="AG309" s="13" t="e">
        <f t="shared" si="72"/>
        <v>#N/A</v>
      </c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T309" s="107"/>
      <c r="BA309" s="11"/>
      <c r="BB309" s="11"/>
      <c r="BC309" s="11"/>
      <c r="BD309" s="11"/>
      <c r="BE309" s="11"/>
      <c r="BH309" s="11"/>
      <c r="BI309" s="11"/>
      <c r="BJ309" s="11"/>
      <c r="BK309" s="11"/>
      <c r="BL309" s="11"/>
      <c r="BM309" s="11"/>
      <c r="BN309" s="11"/>
    </row>
    <row r="310" spans="1:66" s="1" customFormat="1" x14ac:dyDescent="0.3">
      <c r="A310" s="11"/>
      <c r="B310" s="1" t="e">
        <f t="shared" si="66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118"/>
      <c r="N310" s="5"/>
      <c r="O310" s="5"/>
      <c r="P310" s="5"/>
      <c r="Q310" s="5"/>
      <c r="R310" s="5"/>
      <c r="S310" s="5"/>
      <c r="T310" s="5"/>
      <c r="U310" s="5"/>
      <c r="V310" s="1" t="str">
        <f t="shared" si="73"/>
        <v/>
      </c>
      <c r="W310" s="1" t="str">
        <f t="shared" si="74"/>
        <v/>
      </c>
      <c r="X310" s="1" t="str">
        <f t="shared" si="74"/>
        <v/>
      </c>
      <c r="Y310" s="1" t="str">
        <f t="shared" si="74"/>
        <v/>
      </c>
      <c r="Z310" s="1" t="e">
        <f t="shared" si="75"/>
        <v>#N/A</v>
      </c>
      <c r="AA310" s="3"/>
      <c r="AB310" s="13" t="e">
        <f t="shared" si="67"/>
        <v>#N/A</v>
      </c>
      <c r="AC310" s="13" t="e">
        <f t="shared" si="68"/>
        <v>#N/A</v>
      </c>
      <c r="AD310" s="13" t="e">
        <f t="shared" si="69"/>
        <v>#N/A</v>
      </c>
      <c r="AE310" s="13" t="e">
        <f t="shared" si="70"/>
        <v>#N/A</v>
      </c>
      <c r="AF310" s="13" t="e">
        <f t="shared" si="71"/>
        <v>#N/A</v>
      </c>
      <c r="AG310" s="13" t="e">
        <f t="shared" si="72"/>
        <v>#N/A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T310" s="107"/>
      <c r="BA310" s="11"/>
      <c r="BB310" s="11"/>
      <c r="BC310" s="11"/>
      <c r="BD310" s="11"/>
      <c r="BE310" s="11"/>
      <c r="BH310" s="11"/>
      <c r="BI310" s="11"/>
      <c r="BJ310" s="11"/>
      <c r="BK310" s="11"/>
      <c r="BL310" s="11"/>
      <c r="BM310" s="11"/>
      <c r="BN310" s="11"/>
    </row>
    <row r="311" spans="1:66" s="1" customFormat="1" x14ac:dyDescent="0.3">
      <c r="A311" s="11"/>
      <c r="B311" s="1" t="e">
        <f t="shared" si="66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118"/>
      <c r="N311" s="5"/>
      <c r="O311" s="5"/>
      <c r="P311" s="5"/>
      <c r="Q311" s="5"/>
      <c r="R311" s="5"/>
      <c r="S311" s="5"/>
      <c r="T311" s="5"/>
      <c r="U311" s="5"/>
      <c r="V311" s="1" t="str">
        <f t="shared" si="73"/>
        <v/>
      </c>
      <c r="W311" s="1" t="str">
        <f t="shared" si="74"/>
        <v/>
      </c>
      <c r="X311" s="1" t="str">
        <f t="shared" si="74"/>
        <v/>
      </c>
      <c r="Y311" s="1" t="str">
        <f t="shared" si="74"/>
        <v/>
      </c>
      <c r="Z311" s="1" t="e">
        <f t="shared" si="75"/>
        <v>#N/A</v>
      </c>
      <c r="AA311" s="3"/>
      <c r="AB311" s="13" t="e">
        <f t="shared" si="67"/>
        <v>#N/A</v>
      </c>
      <c r="AC311" s="13" t="e">
        <f t="shared" si="68"/>
        <v>#N/A</v>
      </c>
      <c r="AD311" s="13" t="e">
        <f t="shared" si="69"/>
        <v>#N/A</v>
      </c>
      <c r="AE311" s="13" t="e">
        <f t="shared" si="70"/>
        <v>#N/A</v>
      </c>
      <c r="AF311" s="13" t="e">
        <f t="shared" si="71"/>
        <v>#N/A</v>
      </c>
      <c r="AG311" s="13" t="e">
        <f t="shared" si="72"/>
        <v>#N/A</v>
      </c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T311" s="107"/>
      <c r="BA311" s="11"/>
      <c r="BB311" s="11"/>
      <c r="BC311" s="11"/>
      <c r="BD311" s="11"/>
      <c r="BE311" s="11"/>
      <c r="BH311" s="11"/>
      <c r="BI311" s="11"/>
      <c r="BJ311" s="11"/>
      <c r="BK311" s="11"/>
      <c r="BL311" s="11"/>
      <c r="BM311" s="11"/>
      <c r="BN311" s="11"/>
    </row>
    <row r="312" spans="1:66" s="1" customFormat="1" x14ac:dyDescent="0.3">
      <c r="A312" s="11"/>
      <c r="B312" s="1" t="e">
        <f t="shared" si="66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118"/>
      <c r="N312" s="5"/>
      <c r="O312" s="5"/>
      <c r="P312" s="5"/>
      <c r="Q312" s="5"/>
      <c r="R312" s="5"/>
      <c r="S312" s="5"/>
      <c r="T312" s="5"/>
      <c r="U312" s="5"/>
      <c r="V312" s="1" t="str">
        <f t="shared" si="73"/>
        <v/>
      </c>
      <c r="W312" s="1" t="str">
        <f t="shared" si="74"/>
        <v/>
      </c>
      <c r="X312" s="1" t="str">
        <f t="shared" si="74"/>
        <v/>
      </c>
      <c r="Y312" s="1" t="str">
        <f t="shared" si="74"/>
        <v/>
      </c>
      <c r="Z312" s="1" t="e">
        <f t="shared" si="75"/>
        <v>#N/A</v>
      </c>
      <c r="AA312" s="3"/>
      <c r="AB312" s="13" t="e">
        <f t="shared" si="67"/>
        <v>#N/A</v>
      </c>
      <c r="AC312" s="13" t="e">
        <f t="shared" si="68"/>
        <v>#N/A</v>
      </c>
      <c r="AD312" s="13" t="e">
        <f t="shared" si="69"/>
        <v>#N/A</v>
      </c>
      <c r="AE312" s="13" t="e">
        <f t="shared" si="70"/>
        <v>#N/A</v>
      </c>
      <c r="AF312" s="13" t="e">
        <f t="shared" si="71"/>
        <v>#N/A</v>
      </c>
      <c r="AG312" s="13" t="e">
        <f t="shared" si="72"/>
        <v>#N/A</v>
      </c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T312" s="107"/>
      <c r="BA312" s="11"/>
      <c r="BB312" s="11"/>
      <c r="BC312" s="11"/>
      <c r="BD312" s="11"/>
      <c r="BE312" s="11"/>
      <c r="BH312" s="11"/>
      <c r="BI312" s="11"/>
      <c r="BJ312" s="11"/>
      <c r="BK312" s="11"/>
      <c r="BL312" s="11"/>
      <c r="BM312" s="11"/>
      <c r="BN312" s="11"/>
    </row>
    <row r="313" spans="1:66" s="1" customFormat="1" x14ac:dyDescent="0.3">
      <c r="A313" s="11"/>
      <c r="B313" s="1" t="e">
        <f t="shared" si="66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118"/>
      <c r="N313" s="5"/>
      <c r="O313" s="5"/>
      <c r="P313" s="5"/>
      <c r="Q313" s="5"/>
      <c r="R313" s="5"/>
      <c r="S313" s="5"/>
      <c r="T313" s="5"/>
      <c r="U313" s="5"/>
      <c r="V313" s="1" t="str">
        <f t="shared" si="73"/>
        <v/>
      </c>
      <c r="W313" s="1" t="str">
        <f t="shared" si="74"/>
        <v/>
      </c>
      <c r="X313" s="1" t="str">
        <f t="shared" si="74"/>
        <v/>
      </c>
      <c r="Y313" s="1" t="str">
        <f t="shared" si="74"/>
        <v/>
      </c>
      <c r="Z313" s="1" t="e">
        <f t="shared" si="75"/>
        <v>#N/A</v>
      </c>
      <c r="AA313" s="3"/>
      <c r="AB313" s="13" t="e">
        <f t="shared" si="67"/>
        <v>#N/A</v>
      </c>
      <c r="AC313" s="13" t="e">
        <f t="shared" si="68"/>
        <v>#N/A</v>
      </c>
      <c r="AD313" s="13" t="e">
        <f t="shared" si="69"/>
        <v>#N/A</v>
      </c>
      <c r="AE313" s="13" t="e">
        <f t="shared" si="70"/>
        <v>#N/A</v>
      </c>
      <c r="AF313" s="13" t="e">
        <f t="shared" si="71"/>
        <v>#N/A</v>
      </c>
      <c r="AG313" s="13" t="e">
        <f t="shared" si="72"/>
        <v>#N/A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T313" s="107"/>
      <c r="BA313" s="11"/>
      <c r="BB313" s="11"/>
      <c r="BC313" s="11"/>
      <c r="BD313" s="11"/>
      <c r="BE313" s="11"/>
      <c r="BH313" s="11"/>
      <c r="BI313" s="11"/>
      <c r="BJ313" s="11"/>
      <c r="BK313" s="11"/>
      <c r="BL313" s="11"/>
      <c r="BM313" s="11"/>
      <c r="BN313" s="11"/>
    </row>
    <row r="314" spans="1:66" s="1" customFormat="1" x14ac:dyDescent="0.3">
      <c r="A314" s="11"/>
      <c r="B314" s="1" t="e">
        <f t="shared" si="66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118"/>
      <c r="N314" s="5"/>
      <c r="O314" s="5"/>
      <c r="P314" s="5"/>
      <c r="Q314" s="5"/>
      <c r="R314" s="5"/>
      <c r="S314" s="5"/>
      <c r="T314" s="5"/>
      <c r="U314" s="5"/>
      <c r="V314" s="1" t="str">
        <f t="shared" si="73"/>
        <v/>
      </c>
      <c r="W314" s="1" t="str">
        <f t="shared" si="74"/>
        <v/>
      </c>
      <c r="X314" s="1" t="str">
        <f t="shared" si="74"/>
        <v/>
      </c>
      <c r="Y314" s="1" t="str">
        <f t="shared" si="74"/>
        <v/>
      </c>
      <c r="Z314" s="1" t="e">
        <f t="shared" si="75"/>
        <v>#N/A</v>
      </c>
      <c r="AA314" s="3"/>
      <c r="AB314" s="13" t="e">
        <f t="shared" si="67"/>
        <v>#N/A</v>
      </c>
      <c r="AC314" s="13" t="e">
        <f t="shared" si="68"/>
        <v>#N/A</v>
      </c>
      <c r="AD314" s="13" t="e">
        <f t="shared" si="69"/>
        <v>#N/A</v>
      </c>
      <c r="AE314" s="13" t="e">
        <f t="shared" si="70"/>
        <v>#N/A</v>
      </c>
      <c r="AF314" s="13" t="e">
        <f t="shared" si="71"/>
        <v>#N/A</v>
      </c>
      <c r="AG314" s="13" t="e">
        <f t="shared" si="72"/>
        <v>#N/A</v>
      </c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T314" s="107"/>
      <c r="BA314" s="11"/>
      <c r="BB314" s="11"/>
      <c r="BC314" s="11"/>
      <c r="BD314" s="11"/>
      <c r="BE314" s="11"/>
      <c r="BH314" s="11"/>
      <c r="BI314" s="11"/>
      <c r="BJ314" s="11"/>
      <c r="BK314" s="11"/>
      <c r="BL314" s="11"/>
      <c r="BM314" s="11"/>
      <c r="BN314" s="11"/>
    </row>
    <row r="315" spans="1:66" s="1" customFormat="1" x14ac:dyDescent="0.3">
      <c r="A315" s="11"/>
      <c r="B315" s="1" t="e">
        <f t="shared" si="66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118"/>
      <c r="N315" s="5"/>
      <c r="O315" s="5"/>
      <c r="P315" s="5"/>
      <c r="Q315" s="5"/>
      <c r="R315" s="5"/>
      <c r="S315" s="5"/>
      <c r="T315" s="5"/>
      <c r="U315" s="5"/>
      <c r="V315" s="1" t="str">
        <f t="shared" si="73"/>
        <v/>
      </c>
      <c r="W315" s="1" t="str">
        <f t="shared" si="74"/>
        <v/>
      </c>
      <c r="X315" s="1" t="str">
        <f t="shared" si="74"/>
        <v/>
      </c>
      <c r="Y315" s="1" t="str">
        <f t="shared" si="74"/>
        <v/>
      </c>
      <c r="Z315" s="1" t="e">
        <f t="shared" si="75"/>
        <v>#N/A</v>
      </c>
      <c r="AA315" s="3"/>
      <c r="AB315" s="13" t="e">
        <f t="shared" si="67"/>
        <v>#N/A</v>
      </c>
      <c r="AC315" s="13" t="e">
        <f t="shared" si="68"/>
        <v>#N/A</v>
      </c>
      <c r="AD315" s="13" t="e">
        <f t="shared" si="69"/>
        <v>#N/A</v>
      </c>
      <c r="AE315" s="13" t="e">
        <f t="shared" si="70"/>
        <v>#N/A</v>
      </c>
      <c r="AF315" s="13" t="e">
        <f t="shared" si="71"/>
        <v>#N/A</v>
      </c>
      <c r="AG315" s="13" t="e">
        <f t="shared" si="72"/>
        <v>#N/A</v>
      </c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T315" s="107"/>
      <c r="BA315" s="11"/>
      <c r="BB315" s="11"/>
      <c r="BC315" s="11"/>
      <c r="BD315" s="11"/>
      <c r="BE315" s="11"/>
      <c r="BH315" s="11"/>
      <c r="BI315" s="11"/>
      <c r="BJ315" s="11"/>
      <c r="BK315" s="11"/>
      <c r="BL315" s="11"/>
      <c r="BM315" s="11"/>
      <c r="BN315" s="11"/>
    </row>
    <row r="316" spans="1:66" s="1" customFormat="1" x14ac:dyDescent="0.3">
      <c r="A316" s="11"/>
      <c r="B316" s="1" t="e">
        <f t="shared" si="66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118"/>
      <c r="N316" s="5"/>
      <c r="O316" s="5"/>
      <c r="P316" s="5"/>
      <c r="Q316" s="5"/>
      <c r="R316" s="5"/>
      <c r="S316" s="5"/>
      <c r="T316" s="5"/>
      <c r="U316" s="5"/>
      <c r="V316" s="1" t="str">
        <f t="shared" si="73"/>
        <v/>
      </c>
      <c r="W316" s="1" t="str">
        <f t="shared" si="74"/>
        <v/>
      </c>
      <c r="X316" s="1" t="str">
        <f t="shared" si="74"/>
        <v/>
      </c>
      <c r="Y316" s="1" t="str">
        <f t="shared" si="74"/>
        <v/>
      </c>
      <c r="Z316" s="1" t="e">
        <f t="shared" si="75"/>
        <v>#N/A</v>
      </c>
      <c r="AA316" s="3"/>
      <c r="AB316" s="13" t="e">
        <f t="shared" si="67"/>
        <v>#N/A</v>
      </c>
      <c r="AC316" s="13" t="e">
        <f t="shared" si="68"/>
        <v>#N/A</v>
      </c>
      <c r="AD316" s="13" t="e">
        <f t="shared" si="69"/>
        <v>#N/A</v>
      </c>
      <c r="AE316" s="13" t="e">
        <f t="shared" si="70"/>
        <v>#N/A</v>
      </c>
      <c r="AF316" s="13" t="e">
        <f t="shared" si="71"/>
        <v>#N/A</v>
      </c>
      <c r="AG316" s="13" t="e">
        <f t="shared" si="72"/>
        <v>#N/A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T316" s="107"/>
      <c r="BA316" s="11"/>
      <c r="BB316" s="11"/>
      <c r="BC316" s="11"/>
      <c r="BD316" s="11"/>
      <c r="BE316" s="11"/>
      <c r="BH316" s="11"/>
      <c r="BI316" s="11"/>
      <c r="BJ316" s="11"/>
      <c r="BK316" s="11"/>
      <c r="BL316" s="11"/>
      <c r="BM316" s="11"/>
      <c r="BN316" s="11"/>
    </row>
    <row r="317" spans="1:66" s="1" customFormat="1" x14ac:dyDescent="0.3">
      <c r="A317" s="11"/>
      <c r="B317" s="1" t="e">
        <f t="shared" si="66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118"/>
      <c r="N317" s="5"/>
      <c r="O317" s="5"/>
      <c r="P317" s="5"/>
      <c r="Q317" s="5"/>
      <c r="R317" s="5"/>
      <c r="S317" s="5"/>
      <c r="T317" s="5"/>
      <c r="U317" s="5"/>
      <c r="V317" s="1" t="str">
        <f t="shared" si="73"/>
        <v/>
      </c>
      <c r="W317" s="1" t="str">
        <f t="shared" si="74"/>
        <v/>
      </c>
      <c r="X317" s="1" t="str">
        <f t="shared" si="74"/>
        <v/>
      </c>
      <c r="Y317" s="1" t="str">
        <f t="shared" si="74"/>
        <v/>
      </c>
      <c r="Z317" s="1" t="e">
        <f t="shared" si="75"/>
        <v>#N/A</v>
      </c>
      <c r="AA317" s="3"/>
      <c r="AB317" s="13" t="e">
        <f t="shared" si="67"/>
        <v>#N/A</v>
      </c>
      <c r="AC317" s="13" t="e">
        <f t="shared" si="68"/>
        <v>#N/A</v>
      </c>
      <c r="AD317" s="13" t="e">
        <f t="shared" si="69"/>
        <v>#N/A</v>
      </c>
      <c r="AE317" s="13" t="e">
        <f t="shared" si="70"/>
        <v>#N/A</v>
      </c>
      <c r="AF317" s="13" t="e">
        <f t="shared" si="71"/>
        <v>#N/A</v>
      </c>
      <c r="AG317" s="13" t="e">
        <f t="shared" si="72"/>
        <v>#N/A</v>
      </c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T317" s="107"/>
      <c r="BA317" s="11"/>
      <c r="BB317" s="11"/>
      <c r="BC317" s="11"/>
      <c r="BD317" s="11"/>
      <c r="BE317" s="11"/>
      <c r="BH317" s="11"/>
      <c r="BI317" s="11"/>
      <c r="BJ317" s="11"/>
      <c r="BK317" s="11"/>
      <c r="BL317" s="11"/>
      <c r="BM317" s="11"/>
      <c r="BN317" s="11"/>
    </row>
    <row r="318" spans="1:66" s="1" customFormat="1" x14ac:dyDescent="0.3">
      <c r="A318" s="11"/>
      <c r="B318" s="1" t="e">
        <f t="shared" si="66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118"/>
      <c r="N318" s="5"/>
      <c r="O318" s="5"/>
      <c r="P318" s="5"/>
      <c r="Q318" s="5"/>
      <c r="R318" s="5"/>
      <c r="S318" s="5"/>
      <c r="T318" s="5"/>
      <c r="U318" s="5"/>
      <c r="V318" s="1" t="str">
        <f t="shared" si="73"/>
        <v/>
      </c>
      <c r="W318" s="1" t="str">
        <f t="shared" si="74"/>
        <v/>
      </c>
      <c r="X318" s="1" t="str">
        <f t="shared" si="74"/>
        <v/>
      </c>
      <c r="Y318" s="1" t="str">
        <f t="shared" si="74"/>
        <v/>
      </c>
      <c r="Z318" s="1" t="e">
        <f t="shared" si="75"/>
        <v>#N/A</v>
      </c>
      <c r="AA318" s="3"/>
      <c r="AB318" s="13" t="e">
        <f t="shared" si="67"/>
        <v>#N/A</v>
      </c>
      <c r="AC318" s="13" t="e">
        <f t="shared" si="68"/>
        <v>#N/A</v>
      </c>
      <c r="AD318" s="13" t="e">
        <f t="shared" si="69"/>
        <v>#N/A</v>
      </c>
      <c r="AE318" s="13" t="e">
        <f t="shared" si="70"/>
        <v>#N/A</v>
      </c>
      <c r="AF318" s="13" t="e">
        <f t="shared" si="71"/>
        <v>#N/A</v>
      </c>
      <c r="AG318" s="13" t="e">
        <f t="shared" si="72"/>
        <v>#N/A</v>
      </c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T318" s="107"/>
      <c r="BA318" s="11"/>
      <c r="BB318" s="11"/>
      <c r="BC318" s="11"/>
      <c r="BD318" s="11"/>
      <c r="BE318" s="11"/>
      <c r="BH318" s="11"/>
      <c r="BI318" s="11"/>
      <c r="BJ318" s="11"/>
      <c r="BK318" s="11"/>
      <c r="BL318" s="11"/>
      <c r="BM318" s="11"/>
      <c r="BN318" s="11"/>
    </row>
    <row r="319" spans="1:66" s="1" customFormat="1" x14ac:dyDescent="0.3">
      <c r="A319" s="11"/>
      <c r="B319" s="1" t="e">
        <f t="shared" si="66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118"/>
      <c r="N319" s="5"/>
      <c r="O319" s="5"/>
      <c r="P319" s="5"/>
      <c r="Q319" s="5"/>
      <c r="R319" s="5"/>
      <c r="S319" s="5"/>
      <c r="T319" s="5"/>
      <c r="U319" s="5"/>
      <c r="V319" s="1" t="str">
        <f t="shared" si="73"/>
        <v/>
      </c>
      <c r="W319" s="1" t="str">
        <f t="shared" si="74"/>
        <v/>
      </c>
      <c r="X319" s="1" t="str">
        <f t="shared" si="74"/>
        <v/>
      </c>
      <c r="Y319" s="1" t="str">
        <f t="shared" si="74"/>
        <v/>
      </c>
      <c r="Z319" s="1" t="e">
        <f t="shared" si="75"/>
        <v>#N/A</v>
      </c>
      <c r="AA319" s="3"/>
      <c r="AB319" s="13" t="e">
        <f t="shared" si="67"/>
        <v>#N/A</v>
      </c>
      <c r="AC319" s="13" t="e">
        <f t="shared" si="68"/>
        <v>#N/A</v>
      </c>
      <c r="AD319" s="13" t="e">
        <f t="shared" si="69"/>
        <v>#N/A</v>
      </c>
      <c r="AE319" s="13" t="e">
        <f t="shared" si="70"/>
        <v>#N/A</v>
      </c>
      <c r="AF319" s="13" t="e">
        <f t="shared" si="71"/>
        <v>#N/A</v>
      </c>
      <c r="AG319" s="13" t="e">
        <f t="shared" si="72"/>
        <v>#N/A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T319" s="107"/>
      <c r="BA319" s="11"/>
      <c r="BB319" s="11"/>
      <c r="BC319" s="11"/>
      <c r="BD319" s="11"/>
      <c r="BE319" s="11"/>
      <c r="BH319" s="11"/>
      <c r="BI319" s="11"/>
      <c r="BJ319" s="11"/>
      <c r="BK319" s="11"/>
      <c r="BL319" s="11"/>
      <c r="BM319" s="11"/>
      <c r="BN319" s="11"/>
    </row>
    <row r="320" spans="1:66" s="1" customFormat="1" x14ac:dyDescent="0.3">
      <c r="A320" s="11"/>
      <c r="B320" s="1" t="e">
        <f t="shared" si="66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118"/>
      <c r="N320" s="5"/>
      <c r="O320" s="5"/>
      <c r="P320" s="5"/>
      <c r="Q320" s="5"/>
      <c r="R320" s="5"/>
      <c r="S320" s="5"/>
      <c r="T320" s="5"/>
      <c r="U320" s="5"/>
      <c r="V320" s="1" t="str">
        <f t="shared" si="73"/>
        <v/>
      </c>
      <c r="W320" s="1" t="str">
        <f t="shared" si="74"/>
        <v/>
      </c>
      <c r="X320" s="1" t="str">
        <f t="shared" si="74"/>
        <v/>
      </c>
      <c r="Y320" s="1" t="str">
        <f t="shared" si="74"/>
        <v/>
      </c>
      <c r="Z320" s="1" t="e">
        <f t="shared" si="75"/>
        <v>#N/A</v>
      </c>
      <c r="AA320" s="3"/>
      <c r="AB320" s="13" t="e">
        <f t="shared" si="67"/>
        <v>#N/A</v>
      </c>
      <c r="AC320" s="13" t="e">
        <f t="shared" si="68"/>
        <v>#N/A</v>
      </c>
      <c r="AD320" s="13" t="e">
        <f t="shared" si="69"/>
        <v>#N/A</v>
      </c>
      <c r="AE320" s="13" t="e">
        <f t="shared" si="70"/>
        <v>#N/A</v>
      </c>
      <c r="AF320" s="13" t="e">
        <f t="shared" si="71"/>
        <v>#N/A</v>
      </c>
      <c r="AG320" s="13" t="e">
        <f t="shared" si="72"/>
        <v>#N/A</v>
      </c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T320" s="107"/>
      <c r="BA320" s="11"/>
      <c r="BB320" s="11"/>
      <c r="BC320" s="11"/>
      <c r="BD320" s="11"/>
      <c r="BE320" s="11"/>
      <c r="BH320" s="11"/>
      <c r="BI320" s="11"/>
      <c r="BJ320" s="11"/>
      <c r="BK320" s="11"/>
      <c r="BL320" s="11"/>
      <c r="BM320" s="11"/>
      <c r="BN320" s="11"/>
    </row>
    <row r="321" spans="1:66" s="1" customFormat="1" x14ac:dyDescent="0.3">
      <c r="A321" s="11"/>
      <c r="B321" s="1" t="e">
        <f t="shared" si="66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118"/>
      <c r="N321" s="5"/>
      <c r="O321" s="5"/>
      <c r="P321" s="5"/>
      <c r="Q321" s="5"/>
      <c r="R321" s="5"/>
      <c r="S321" s="5"/>
      <c r="T321" s="5"/>
      <c r="U321" s="5"/>
      <c r="V321" s="1" t="str">
        <f t="shared" si="73"/>
        <v/>
      </c>
      <c r="W321" s="1" t="str">
        <f t="shared" si="74"/>
        <v/>
      </c>
      <c r="X321" s="1" t="str">
        <f t="shared" si="74"/>
        <v/>
      </c>
      <c r="Y321" s="1" t="str">
        <f t="shared" si="74"/>
        <v/>
      </c>
      <c r="Z321" s="1" t="e">
        <f t="shared" si="75"/>
        <v>#N/A</v>
      </c>
      <c r="AA321" s="3"/>
      <c r="AB321" s="13" t="e">
        <f t="shared" si="67"/>
        <v>#N/A</v>
      </c>
      <c r="AC321" s="13" t="e">
        <f t="shared" si="68"/>
        <v>#N/A</v>
      </c>
      <c r="AD321" s="13" t="e">
        <f t="shared" si="69"/>
        <v>#N/A</v>
      </c>
      <c r="AE321" s="13" t="e">
        <f t="shared" si="70"/>
        <v>#N/A</v>
      </c>
      <c r="AF321" s="13" t="e">
        <f t="shared" si="71"/>
        <v>#N/A</v>
      </c>
      <c r="AG321" s="13" t="e">
        <f t="shared" si="72"/>
        <v>#N/A</v>
      </c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T321" s="107"/>
      <c r="BA321" s="11"/>
      <c r="BB321" s="11"/>
      <c r="BC321" s="11"/>
      <c r="BD321" s="11"/>
      <c r="BE321" s="11"/>
      <c r="BH321" s="11"/>
      <c r="BI321" s="11"/>
      <c r="BJ321" s="11"/>
      <c r="BK321" s="11"/>
      <c r="BL321" s="11"/>
      <c r="BM321" s="11"/>
      <c r="BN321" s="11"/>
    </row>
    <row r="322" spans="1:66" s="1" customFormat="1" x14ac:dyDescent="0.3">
      <c r="A322" s="11"/>
      <c r="B322" s="1" t="e">
        <f t="shared" si="66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118"/>
      <c r="N322" s="5"/>
      <c r="O322" s="5"/>
      <c r="P322" s="5"/>
      <c r="Q322" s="5"/>
      <c r="R322" s="5"/>
      <c r="S322" s="5"/>
      <c r="T322" s="5"/>
      <c r="U322" s="5"/>
      <c r="V322" s="1" t="str">
        <f t="shared" si="73"/>
        <v/>
      </c>
      <c r="W322" s="1" t="str">
        <f t="shared" si="74"/>
        <v/>
      </c>
      <c r="X322" s="1" t="str">
        <f t="shared" si="74"/>
        <v/>
      </c>
      <c r="Y322" s="1" t="str">
        <f t="shared" si="74"/>
        <v/>
      </c>
      <c r="Z322" s="1" t="e">
        <f t="shared" si="75"/>
        <v>#N/A</v>
      </c>
      <c r="AA322" s="3"/>
      <c r="AB322" s="13" t="e">
        <f t="shared" si="67"/>
        <v>#N/A</v>
      </c>
      <c r="AC322" s="13" t="e">
        <f t="shared" si="68"/>
        <v>#N/A</v>
      </c>
      <c r="AD322" s="13" t="e">
        <f t="shared" si="69"/>
        <v>#N/A</v>
      </c>
      <c r="AE322" s="13" t="e">
        <f t="shared" si="70"/>
        <v>#N/A</v>
      </c>
      <c r="AF322" s="13" t="e">
        <f t="shared" si="71"/>
        <v>#N/A</v>
      </c>
      <c r="AG322" s="13" t="e">
        <f t="shared" si="72"/>
        <v>#N/A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T322" s="107"/>
      <c r="BA322" s="11"/>
      <c r="BB322" s="11"/>
      <c r="BC322" s="11"/>
      <c r="BD322" s="11"/>
      <c r="BE322" s="11"/>
      <c r="BH322" s="11"/>
      <c r="BI322" s="11"/>
      <c r="BJ322" s="11"/>
      <c r="BK322" s="11"/>
      <c r="BL322" s="11"/>
      <c r="BM322" s="11"/>
      <c r="BN322" s="11"/>
    </row>
    <row r="323" spans="1:66" s="1" customFormat="1" x14ac:dyDescent="0.3">
      <c r="A323" s="11"/>
      <c r="B323" s="1" t="e">
        <f t="shared" si="66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118"/>
      <c r="N323" s="5"/>
      <c r="O323" s="5"/>
      <c r="P323" s="5"/>
      <c r="Q323" s="5"/>
      <c r="R323" s="5"/>
      <c r="S323" s="5"/>
      <c r="T323" s="5"/>
      <c r="U323" s="5"/>
      <c r="V323" s="1" t="str">
        <f t="shared" si="73"/>
        <v/>
      </c>
      <c r="W323" s="1" t="str">
        <f t="shared" si="74"/>
        <v/>
      </c>
      <c r="X323" s="1" t="str">
        <f t="shared" si="74"/>
        <v/>
      </c>
      <c r="Y323" s="1" t="str">
        <f t="shared" si="74"/>
        <v/>
      </c>
      <c r="Z323" s="1" t="e">
        <f t="shared" si="75"/>
        <v>#N/A</v>
      </c>
      <c r="AA323" s="3"/>
      <c r="AB323" s="13" t="e">
        <f t="shared" si="67"/>
        <v>#N/A</v>
      </c>
      <c r="AC323" s="13" t="e">
        <f t="shared" si="68"/>
        <v>#N/A</v>
      </c>
      <c r="AD323" s="13" t="e">
        <f t="shared" si="69"/>
        <v>#N/A</v>
      </c>
      <c r="AE323" s="13" t="e">
        <f t="shared" si="70"/>
        <v>#N/A</v>
      </c>
      <c r="AF323" s="13" t="e">
        <f t="shared" si="71"/>
        <v>#N/A</v>
      </c>
      <c r="AG323" s="13" t="e">
        <f t="shared" si="72"/>
        <v>#N/A</v>
      </c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T323" s="107"/>
      <c r="BA323" s="11"/>
      <c r="BB323" s="11"/>
      <c r="BC323" s="11"/>
      <c r="BD323" s="11"/>
      <c r="BE323" s="11"/>
      <c r="BH323" s="11"/>
      <c r="BI323" s="11"/>
      <c r="BJ323" s="11"/>
      <c r="BK323" s="11"/>
      <c r="BL323" s="11"/>
      <c r="BM323" s="11"/>
      <c r="BN323" s="11"/>
    </row>
    <row r="324" spans="1:66" s="1" customFormat="1" x14ac:dyDescent="0.3">
      <c r="A324" s="11"/>
      <c r="B324" s="1" t="e">
        <f t="shared" si="66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118"/>
      <c r="N324" s="5"/>
      <c r="O324" s="5"/>
      <c r="P324" s="5"/>
      <c r="Q324" s="5"/>
      <c r="R324" s="5"/>
      <c r="S324" s="5"/>
      <c r="T324" s="5"/>
      <c r="U324" s="5"/>
      <c r="V324" s="1" t="str">
        <f t="shared" si="73"/>
        <v/>
      </c>
      <c r="W324" s="1" t="str">
        <f t="shared" si="74"/>
        <v/>
      </c>
      <c r="X324" s="1" t="str">
        <f t="shared" si="74"/>
        <v/>
      </c>
      <c r="Y324" s="1" t="str">
        <f t="shared" si="74"/>
        <v/>
      </c>
      <c r="Z324" s="1" t="e">
        <f t="shared" si="75"/>
        <v>#N/A</v>
      </c>
      <c r="AA324" s="3"/>
      <c r="AB324" s="13" t="e">
        <f t="shared" si="67"/>
        <v>#N/A</v>
      </c>
      <c r="AC324" s="13" t="e">
        <f t="shared" si="68"/>
        <v>#N/A</v>
      </c>
      <c r="AD324" s="13" t="e">
        <f t="shared" si="69"/>
        <v>#N/A</v>
      </c>
      <c r="AE324" s="13" t="e">
        <f t="shared" si="70"/>
        <v>#N/A</v>
      </c>
      <c r="AF324" s="13" t="e">
        <f t="shared" si="71"/>
        <v>#N/A</v>
      </c>
      <c r="AG324" s="13" t="e">
        <f t="shared" si="72"/>
        <v>#N/A</v>
      </c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T324" s="107"/>
      <c r="BA324" s="11"/>
      <c r="BB324" s="11"/>
      <c r="BC324" s="11"/>
      <c r="BD324" s="11"/>
      <c r="BE324" s="11"/>
      <c r="BH324" s="11"/>
      <c r="BI324" s="11"/>
      <c r="BJ324" s="11"/>
      <c r="BK324" s="11"/>
      <c r="BL324" s="11"/>
      <c r="BM324" s="11"/>
      <c r="BN324" s="11"/>
    </row>
    <row r="325" spans="1:66" s="1" customFormat="1" x14ac:dyDescent="0.3">
      <c r="A325" s="11"/>
      <c r="B325" s="1" t="e">
        <f t="shared" si="66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118"/>
      <c r="N325" s="5"/>
      <c r="O325" s="5"/>
      <c r="P325" s="5"/>
      <c r="Q325" s="5"/>
      <c r="R325" s="5"/>
      <c r="S325" s="5"/>
      <c r="T325" s="5"/>
      <c r="U325" s="5"/>
      <c r="V325" s="1" t="str">
        <f t="shared" si="73"/>
        <v/>
      </c>
      <c r="W325" s="1" t="str">
        <f t="shared" si="74"/>
        <v/>
      </c>
      <c r="X325" s="1" t="str">
        <f t="shared" si="74"/>
        <v/>
      </c>
      <c r="Y325" s="1" t="str">
        <f t="shared" si="74"/>
        <v/>
      </c>
      <c r="Z325" s="1" t="e">
        <f t="shared" si="75"/>
        <v>#N/A</v>
      </c>
      <c r="AA325" s="3"/>
      <c r="AB325" s="13" t="e">
        <f t="shared" si="67"/>
        <v>#N/A</v>
      </c>
      <c r="AC325" s="13" t="e">
        <f t="shared" si="68"/>
        <v>#N/A</v>
      </c>
      <c r="AD325" s="13" t="e">
        <f t="shared" si="69"/>
        <v>#N/A</v>
      </c>
      <c r="AE325" s="13" t="e">
        <f t="shared" si="70"/>
        <v>#N/A</v>
      </c>
      <c r="AF325" s="13" t="e">
        <f t="shared" si="71"/>
        <v>#N/A</v>
      </c>
      <c r="AG325" s="13" t="e">
        <f t="shared" si="72"/>
        <v>#N/A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T325" s="107"/>
      <c r="BA325" s="11"/>
      <c r="BB325" s="11"/>
      <c r="BC325" s="11"/>
      <c r="BD325" s="11"/>
      <c r="BE325" s="11"/>
      <c r="BH325" s="11"/>
      <c r="BI325" s="11"/>
      <c r="BJ325" s="11"/>
      <c r="BK325" s="11"/>
      <c r="BL325" s="11"/>
      <c r="BM325" s="11"/>
      <c r="BN325" s="11"/>
    </row>
    <row r="326" spans="1:66" s="1" customFormat="1" x14ac:dyDescent="0.3">
      <c r="A326" s="11"/>
      <c r="B326" s="1" t="e">
        <f t="shared" si="66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118"/>
      <c r="N326" s="5"/>
      <c r="O326" s="5"/>
      <c r="P326" s="5"/>
      <c r="Q326" s="5"/>
      <c r="R326" s="5"/>
      <c r="S326" s="5"/>
      <c r="T326" s="5"/>
      <c r="U326" s="5"/>
      <c r="V326" s="1" t="str">
        <f t="shared" si="73"/>
        <v/>
      </c>
      <c r="W326" s="1" t="str">
        <f t="shared" si="74"/>
        <v/>
      </c>
      <c r="X326" s="1" t="str">
        <f t="shared" si="74"/>
        <v/>
      </c>
      <c r="Y326" s="1" t="str">
        <f t="shared" si="74"/>
        <v/>
      </c>
      <c r="Z326" s="1" t="e">
        <f t="shared" si="75"/>
        <v>#N/A</v>
      </c>
      <c r="AA326" s="3"/>
      <c r="AB326" s="13" t="e">
        <f t="shared" si="67"/>
        <v>#N/A</v>
      </c>
      <c r="AC326" s="13" t="e">
        <f t="shared" si="68"/>
        <v>#N/A</v>
      </c>
      <c r="AD326" s="13" t="e">
        <f t="shared" si="69"/>
        <v>#N/A</v>
      </c>
      <c r="AE326" s="13" t="e">
        <f t="shared" si="70"/>
        <v>#N/A</v>
      </c>
      <c r="AF326" s="13" t="e">
        <f t="shared" si="71"/>
        <v>#N/A</v>
      </c>
      <c r="AG326" s="13" t="e">
        <f t="shared" si="72"/>
        <v>#N/A</v>
      </c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T326" s="107"/>
      <c r="BA326" s="11"/>
      <c r="BB326" s="11"/>
      <c r="BC326" s="11"/>
      <c r="BD326" s="11"/>
      <c r="BE326" s="11"/>
      <c r="BH326" s="11"/>
      <c r="BI326" s="11"/>
      <c r="BJ326" s="11"/>
      <c r="BK326" s="11"/>
      <c r="BL326" s="11"/>
      <c r="BM326" s="11"/>
      <c r="BN326" s="11"/>
    </row>
    <row r="327" spans="1:66" s="1" customFormat="1" x14ac:dyDescent="0.3">
      <c r="A327" s="11"/>
      <c r="B327" s="1" t="e">
        <f t="shared" si="66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118"/>
      <c r="N327" s="5"/>
      <c r="O327" s="5"/>
      <c r="P327" s="5"/>
      <c r="Q327" s="5"/>
      <c r="R327" s="5"/>
      <c r="S327" s="5"/>
      <c r="T327" s="5"/>
      <c r="U327" s="5"/>
      <c r="V327" s="1" t="str">
        <f t="shared" si="73"/>
        <v/>
      </c>
      <c r="W327" s="1" t="str">
        <f t="shared" si="74"/>
        <v/>
      </c>
      <c r="X327" s="1" t="str">
        <f t="shared" si="74"/>
        <v/>
      </c>
      <c r="Y327" s="1" t="str">
        <f t="shared" si="74"/>
        <v/>
      </c>
      <c r="Z327" s="1" t="e">
        <f t="shared" si="75"/>
        <v>#N/A</v>
      </c>
      <c r="AA327" s="3"/>
      <c r="AB327" s="13" t="e">
        <f t="shared" si="67"/>
        <v>#N/A</v>
      </c>
      <c r="AC327" s="13" t="e">
        <f t="shared" si="68"/>
        <v>#N/A</v>
      </c>
      <c r="AD327" s="13" t="e">
        <f t="shared" si="69"/>
        <v>#N/A</v>
      </c>
      <c r="AE327" s="13" t="e">
        <f t="shared" si="70"/>
        <v>#N/A</v>
      </c>
      <c r="AF327" s="13" t="e">
        <f t="shared" si="71"/>
        <v>#N/A</v>
      </c>
      <c r="AG327" s="13" t="e">
        <f t="shared" si="72"/>
        <v>#N/A</v>
      </c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T327" s="107"/>
      <c r="BA327" s="11"/>
      <c r="BB327" s="11"/>
      <c r="BC327" s="11"/>
      <c r="BD327" s="11"/>
      <c r="BE327" s="11"/>
      <c r="BH327" s="11"/>
      <c r="BI327" s="11"/>
      <c r="BJ327" s="11"/>
      <c r="BK327" s="11"/>
      <c r="BL327" s="11"/>
      <c r="BM327" s="11"/>
      <c r="BN327" s="11"/>
    </row>
    <row r="328" spans="1:66" s="1" customFormat="1" x14ac:dyDescent="0.3">
      <c r="A328" s="11"/>
      <c r="B328" s="1" t="e">
        <f t="shared" si="66"/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118"/>
      <c r="N328" s="5"/>
      <c r="O328" s="5"/>
      <c r="P328" s="5"/>
      <c r="Q328" s="5"/>
      <c r="R328" s="5"/>
      <c r="S328" s="5"/>
      <c r="T328" s="5"/>
      <c r="U328" s="5"/>
      <c r="V328" s="1" t="str">
        <f t="shared" si="73"/>
        <v/>
      </c>
      <c r="W328" s="1" t="str">
        <f t="shared" si="74"/>
        <v/>
      </c>
      <c r="X328" s="1" t="str">
        <f t="shared" si="74"/>
        <v/>
      </c>
      <c r="Y328" s="1" t="str">
        <f t="shared" si="74"/>
        <v/>
      </c>
      <c r="Z328" s="1" t="e">
        <f t="shared" si="75"/>
        <v>#N/A</v>
      </c>
      <c r="AA328" s="3"/>
      <c r="AB328" s="13" t="e">
        <f t="shared" si="67"/>
        <v>#N/A</v>
      </c>
      <c r="AC328" s="13" t="e">
        <f t="shared" si="68"/>
        <v>#N/A</v>
      </c>
      <c r="AD328" s="13" t="e">
        <f t="shared" si="69"/>
        <v>#N/A</v>
      </c>
      <c r="AE328" s="13" t="e">
        <f t="shared" si="70"/>
        <v>#N/A</v>
      </c>
      <c r="AF328" s="13" t="e">
        <f t="shared" si="71"/>
        <v>#N/A</v>
      </c>
      <c r="AG328" s="13" t="e">
        <f t="shared" si="72"/>
        <v>#N/A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T328" s="107"/>
      <c r="BA328" s="11"/>
      <c r="BB328" s="11"/>
      <c r="BC328" s="11"/>
      <c r="BD328" s="11"/>
      <c r="BE328" s="11"/>
      <c r="BH328" s="11"/>
      <c r="BI328" s="11"/>
      <c r="BJ328" s="11"/>
      <c r="BK328" s="11"/>
      <c r="BL328" s="11"/>
      <c r="BM328" s="11"/>
      <c r="BN328" s="11"/>
    </row>
    <row r="329" spans="1:66" s="1" customFormat="1" x14ac:dyDescent="0.3">
      <c r="A329" s="11"/>
      <c r="B329" s="1" t="e">
        <f t="shared" si="66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118"/>
      <c r="N329" s="5"/>
      <c r="O329" s="5"/>
      <c r="P329" s="5"/>
      <c r="Q329" s="5"/>
      <c r="R329" s="5"/>
      <c r="S329" s="5"/>
      <c r="T329" s="5"/>
      <c r="U329" s="5"/>
      <c r="V329" s="1" t="str">
        <f t="shared" si="73"/>
        <v/>
      </c>
      <c r="W329" s="1" t="str">
        <f t="shared" si="74"/>
        <v/>
      </c>
      <c r="X329" s="1" t="str">
        <f t="shared" si="74"/>
        <v/>
      </c>
      <c r="Y329" s="1" t="str">
        <f t="shared" si="74"/>
        <v/>
      </c>
      <c r="Z329" s="1" t="e">
        <f t="shared" si="75"/>
        <v>#N/A</v>
      </c>
      <c r="AA329" s="3"/>
      <c r="AB329" s="13" t="e">
        <f t="shared" si="67"/>
        <v>#N/A</v>
      </c>
      <c r="AC329" s="13" t="e">
        <f t="shared" si="68"/>
        <v>#N/A</v>
      </c>
      <c r="AD329" s="13" t="e">
        <f t="shared" si="69"/>
        <v>#N/A</v>
      </c>
      <c r="AE329" s="13" t="e">
        <f t="shared" si="70"/>
        <v>#N/A</v>
      </c>
      <c r="AF329" s="13" t="e">
        <f t="shared" si="71"/>
        <v>#N/A</v>
      </c>
      <c r="AG329" s="13" t="e">
        <f t="shared" si="72"/>
        <v>#N/A</v>
      </c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T329" s="107"/>
      <c r="BA329" s="11"/>
      <c r="BB329" s="11"/>
      <c r="BC329" s="11"/>
      <c r="BD329" s="11"/>
      <c r="BE329" s="11"/>
      <c r="BH329" s="11"/>
      <c r="BI329" s="11"/>
      <c r="BJ329" s="11"/>
      <c r="BK329" s="11"/>
      <c r="BL329" s="11"/>
      <c r="BM329" s="11"/>
      <c r="BN329" s="11"/>
    </row>
    <row r="330" spans="1:66" s="1" customFormat="1" x14ac:dyDescent="0.3">
      <c r="A330" s="11"/>
      <c r="B330" s="1" t="e">
        <f t="shared" si="66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118"/>
      <c r="N330" s="5"/>
      <c r="O330" s="5"/>
      <c r="P330" s="5"/>
      <c r="Q330" s="5"/>
      <c r="R330" s="5"/>
      <c r="S330" s="5"/>
      <c r="T330" s="5"/>
      <c r="U330" s="5"/>
      <c r="V330" s="1" t="str">
        <f t="shared" si="73"/>
        <v/>
      </c>
      <c r="W330" s="1" t="str">
        <f t="shared" si="74"/>
        <v/>
      </c>
      <c r="X330" s="1" t="str">
        <f t="shared" si="74"/>
        <v/>
      </c>
      <c r="Y330" s="1" t="str">
        <f t="shared" si="74"/>
        <v/>
      </c>
      <c r="Z330" s="1" t="e">
        <f t="shared" si="75"/>
        <v>#N/A</v>
      </c>
      <c r="AA330" s="3"/>
      <c r="AB330" s="13" t="e">
        <f t="shared" si="67"/>
        <v>#N/A</v>
      </c>
      <c r="AC330" s="13" t="e">
        <f t="shared" si="68"/>
        <v>#N/A</v>
      </c>
      <c r="AD330" s="13" t="e">
        <f t="shared" si="69"/>
        <v>#N/A</v>
      </c>
      <c r="AE330" s="13" t="e">
        <f t="shared" si="70"/>
        <v>#N/A</v>
      </c>
      <c r="AF330" s="13" t="e">
        <f t="shared" si="71"/>
        <v>#N/A</v>
      </c>
      <c r="AG330" s="13" t="e">
        <f t="shared" si="72"/>
        <v>#N/A</v>
      </c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T330" s="107"/>
      <c r="BA330" s="11"/>
      <c r="BB330" s="11"/>
      <c r="BC330" s="11"/>
      <c r="BD330" s="11"/>
      <c r="BE330" s="11"/>
      <c r="BH330" s="11"/>
      <c r="BI330" s="11"/>
      <c r="BJ330" s="11"/>
      <c r="BK330" s="11"/>
      <c r="BL330" s="11"/>
      <c r="BM330" s="11"/>
      <c r="BN330" s="11"/>
    </row>
    <row r="331" spans="1:66" s="1" customFormat="1" x14ac:dyDescent="0.3">
      <c r="A331" s="11"/>
      <c r="B331" s="1" t="e">
        <f t="shared" si="66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118"/>
      <c r="N331" s="5"/>
      <c r="O331" s="5"/>
      <c r="P331" s="5"/>
      <c r="Q331" s="5"/>
      <c r="R331" s="5"/>
      <c r="S331" s="5"/>
      <c r="T331" s="5"/>
      <c r="U331" s="5"/>
      <c r="V331" s="1" t="str">
        <f t="shared" si="73"/>
        <v/>
      </c>
      <c r="W331" s="1" t="str">
        <f t="shared" si="74"/>
        <v/>
      </c>
      <c r="X331" s="1" t="str">
        <f t="shared" si="74"/>
        <v/>
      </c>
      <c r="Y331" s="1" t="str">
        <f t="shared" si="74"/>
        <v/>
      </c>
      <c r="Z331" s="1" t="e">
        <f t="shared" si="75"/>
        <v>#N/A</v>
      </c>
      <c r="AA331" s="3"/>
      <c r="AB331" s="13" t="e">
        <f t="shared" si="67"/>
        <v>#N/A</v>
      </c>
      <c r="AC331" s="13" t="e">
        <f t="shared" si="68"/>
        <v>#N/A</v>
      </c>
      <c r="AD331" s="13" t="e">
        <f t="shared" si="69"/>
        <v>#N/A</v>
      </c>
      <c r="AE331" s="13" t="e">
        <f t="shared" si="70"/>
        <v>#N/A</v>
      </c>
      <c r="AF331" s="13" t="e">
        <f t="shared" si="71"/>
        <v>#N/A</v>
      </c>
      <c r="AG331" s="13" t="e">
        <f t="shared" si="72"/>
        <v>#N/A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T331" s="107"/>
      <c r="BA331" s="11"/>
      <c r="BB331" s="11"/>
      <c r="BC331" s="11"/>
      <c r="BD331" s="11"/>
      <c r="BE331" s="11"/>
      <c r="BH331" s="11"/>
      <c r="BI331" s="11"/>
      <c r="BJ331" s="11"/>
      <c r="BK331" s="11"/>
      <c r="BL331" s="11"/>
      <c r="BM331" s="11"/>
      <c r="BN331" s="11"/>
    </row>
    <row r="332" spans="1:66" s="1" customFormat="1" x14ac:dyDescent="0.3">
      <c r="A332" s="11"/>
      <c r="B332" s="1" t="e">
        <f t="shared" si="66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118"/>
      <c r="N332" s="5"/>
      <c r="O332" s="5"/>
      <c r="P332" s="5"/>
      <c r="Q332" s="5"/>
      <c r="R332" s="5"/>
      <c r="S332" s="5"/>
      <c r="T332" s="5"/>
      <c r="U332" s="5"/>
      <c r="V332" s="1" t="str">
        <f t="shared" si="73"/>
        <v/>
      </c>
      <c r="W332" s="1" t="str">
        <f t="shared" si="74"/>
        <v/>
      </c>
      <c r="X332" s="1" t="str">
        <f t="shared" si="74"/>
        <v/>
      </c>
      <c r="Y332" s="1" t="str">
        <f t="shared" si="74"/>
        <v/>
      </c>
      <c r="Z332" s="1" t="e">
        <f t="shared" si="75"/>
        <v>#N/A</v>
      </c>
      <c r="AA332" s="3"/>
      <c r="AB332" s="13" t="e">
        <f t="shared" si="67"/>
        <v>#N/A</v>
      </c>
      <c r="AC332" s="13" t="e">
        <f t="shared" si="68"/>
        <v>#N/A</v>
      </c>
      <c r="AD332" s="13" t="e">
        <f t="shared" si="69"/>
        <v>#N/A</v>
      </c>
      <c r="AE332" s="13" t="e">
        <f t="shared" si="70"/>
        <v>#N/A</v>
      </c>
      <c r="AF332" s="13" t="e">
        <f t="shared" si="71"/>
        <v>#N/A</v>
      </c>
      <c r="AG332" s="13" t="e">
        <f t="shared" si="72"/>
        <v>#N/A</v>
      </c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T332" s="107"/>
      <c r="BA332" s="11"/>
      <c r="BB332" s="11"/>
      <c r="BC332" s="11"/>
      <c r="BD332" s="11"/>
      <c r="BE332" s="11"/>
      <c r="BH332" s="11"/>
      <c r="BI332" s="11"/>
      <c r="BJ332" s="11"/>
      <c r="BK332" s="11"/>
      <c r="BL332" s="11"/>
      <c r="BM332" s="11"/>
      <c r="BN332" s="11"/>
    </row>
    <row r="333" spans="1:66" s="1" customFormat="1" x14ac:dyDescent="0.3">
      <c r="A333" s="11"/>
      <c r="B333" s="1" t="e">
        <f t="shared" si="66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118"/>
      <c r="N333" s="5"/>
      <c r="O333" s="5"/>
      <c r="P333" s="5"/>
      <c r="Q333" s="5"/>
      <c r="R333" s="5"/>
      <c r="S333" s="5"/>
      <c r="T333" s="5"/>
      <c r="U333" s="5"/>
      <c r="V333" s="1" t="str">
        <f t="shared" si="73"/>
        <v/>
      </c>
      <c r="W333" s="1" t="str">
        <f t="shared" si="74"/>
        <v/>
      </c>
      <c r="X333" s="1" t="str">
        <f t="shared" si="74"/>
        <v/>
      </c>
      <c r="Y333" s="1" t="str">
        <f t="shared" si="74"/>
        <v/>
      </c>
      <c r="Z333" s="1" t="e">
        <f t="shared" si="75"/>
        <v>#N/A</v>
      </c>
      <c r="AA333" s="3"/>
      <c r="AB333" s="13" t="e">
        <f t="shared" si="67"/>
        <v>#N/A</v>
      </c>
      <c r="AC333" s="13" t="e">
        <f t="shared" si="68"/>
        <v>#N/A</v>
      </c>
      <c r="AD333" s="13" t="e">
        <f t="shared" si="69"/>
        <v>#N/A</v>
      </c>
      <c r="AE333" s="13" t="e">
        <f t="shared" si="70"/>
        <v>#N/A</v>
      </c>
      <c r="AF333" s="13" t="e">
        <f t="shared" si="71"/>
        <v>#N/A</v>
      </c>
      <c r="AG333" s="13" t="e">
        <f t="shared" si="72"/>
        <v>#N/A</v>
      </c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T333" s="107"/>
      <c r="BA333" s="11"/>
      <c r="BB333" s="11"/>
      <c r="BC333" s="11"/>
      <c r="BD333" s="11"/>
      <c r="BE333" s="11"/>
      <c r="BH333" s="11"/>
      <c r="BI333" s="11"/>
      <c r="BJ333" s="11"/>
      <c r="BK333" s="11"/>
      <c r="BL333" s="11"/>
      <c r="BM333" s="11"/>
      <c r="BN333" s="11"/>
    </row>
    <row r="334" spans="1:66" s="1" customFormat="1" x14ac:dyDescent="0.3">
      <c r="A334" s="11"/>
      <c r="B334" s="1" t="e">
        <f t="shared" ref="B334:B373" si="76">IF(C334="",NA(),E334+G334+H334+I334)</f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118"/>
      <c r="N334" s="5"/>
      <c r="O334" s="5"/>
      <c r="P334" s="5"/>
      <c r="Q334" s="5"/>
      <c r="R334" s="5"/>
      <c r="S334" s="5"/>
      <c r="T334" s="5"/>
      <c r="U334" s="5"/>
      <c r="V334" s="1" t="str">
        <f t="shared" si="73"/>
        <v/>
      </c>
      <c r="W334" s="1" t="str">
        <f t="shared" si="74"/>
        <v/>
      </c>
      <c r="X334" s="1" t="str">
        <f t="shared" si="74"/>
        <v/>
      </c>
      <c r="Y334" s="1" t="str">
        <f t="shared" si="74"/>
        <v/>
      </c>
      <c r="Z334" s="1" t="e">
        <f t="shared" si="75"/>
        <v>#N/A</v>
      </c>
      <c r="AA334" s="3"/>
      <c r="AB334" s="13" t="e">
        <f t="shared" ref="AB334:AB373" si="77">IF(OR(ISNA(B334),B334=0),NA(),I334/B334)</f>
        <v>#N/A</v>
      </c>
      <c r="AC334" s="13" t="e">
        <f t="shared" ref="AC334:AC373" si="78">IF(OR(ISNA(B334),B334=0),NA(),B334/$AC$11)</f>
        <v>#N/A</v>
      </c>
      <c r="AD334" s="13" t="e">
        <f t="shared" ref="AD334:AD373" si="79">IF(OR(ISNA(B334),B334=0),NA(),E334/$AC$11)</f>
        <v>#N/A</v>
      </c>
      <c r="AE334" s="13" t="e">
        <f t="shared" ref="AE334:AE373" si="80">IF(OR(ISNA(B334),B334=0),NA(),G334/$AC$11)</f>
        <v>#N/A</v>
      </c>
      <c r="AF334" s="13" t="e">
        <f t="shared" ref="AF334:AF373" si="81">IF(OR(ISNA(B334),B334=0),NA(),I334/$AC$11)</f>
        <v>#N/A</v>
      </c>
      <c r="AG334" s="13" t="e">
        <f t="shared" ref="AG334:AG373" si="82">+IF(OR(ISNA(B334),B334=0),NA(),Z334/$AC$11)</f>
        <v>#N/A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T334" s="107"/>
      <c r="BA334" s="11"/>
      <c r="BB334" s="11"/>
      <c r="BC334" s="11"/>
      <c r="BD334" s="11"/>
      <c r="BE334" s="11"/>
      <c r="BH334" s="11"/>
      <c r="BI334" s="11"/>
      <c r="BJ334" s="11"/>
      <c r="BK334" s="11"/>
      <c r="BL334" s="11"/>
      <c r="BM334" s="11"/>
      <c r="BN334" s="11"/>
    </row>
    <row r="335" spans="1:66" s="1" customFormat="1" x14ac:dyDescent="0.3">
      <c r="A335" s="11"/>
      <c r="B335" s="1" t="e">
        <f t="shared" si="76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118"/>
      <c r="N335" s="5"/>
      <c r="O335" s="5"/>
      <c r="P335" s="5"/>
      <c r="Q335" s="5"/>
      <c r="R335" s="5"/>
      <c r="S335" s="5"/>
      <c r="T335" s="5"/>
      <c r="U335" s="5"/>
      <c r="V335" s="1" t="str">
        <f t="shared" si="73"/>
        <v/>
      </c>
      <c r="W335" s="1" t="str">
        <f t="shared" si="74"/>
        <v/>
      </c>
      <c r="X335" s="1" t="str">
        <f t="shared" si="74"/>
        <v/>
      </c>
      <c r="Y335" s="1" t="str">
        <f t="shared" si="74"/>
        <v/>
      </c>
      <c r="Z335" s="1" t="e">
        <f t="shared" si="75"/>
        <v>#N/A</v>
      </c>
      <c r="AA335" s="3"/>
      <c r="AB335" s="13" t="e">
        <f t="shared" si="77"/>
        <v>#N/A</v>
      </c>
      <c r="AC335" s="13" t="e">
        <f t="shared" si="78"/>
        <v>#N/A</v>
      </c>
      <c r="AD335" s="13" t="e">
        <f t="shared" si="79"/>
        <v>#N/A</v>
      </c>
      <c r="AE335" s="13" t="e">
        <f t="shared" si="80"/>
        <v>#N/A</v>
      </c>
      <c r="AF335" s="13" t="e">
        <f t="shared" si="81"/>
        <v>#N/A</v>
      </c>
      <c r="AG335" s="13" t="e">
        <f t="shared" si="82"/>
        <v>#N/A</v>
      </c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T335" s="107"/>
      <c r="BA335" s="11"/>
      <c r="BB335" s="11"/>
      <c r="BC335" s="11"/>
      <c r="BD335" s="11"/>
      <c r="BE335" s="11"/>
      <c r="BH335" s="11"/>
      <c r="BI335" s="11"/>
      <c r="BJ335" s="11"/>
      <c r="BK335" s="11"/>
      <c r="BL335" s="11"/>
      <c r="BM335" s="11"/>
      <c r="BN335" s="11"/>
    </row>
    <row r="336" spans="1:66" s="1" customFormat="1" x14ac:dyDescent="0.3">
      <c r="A336" s="11"/>
      <c r="B336" s="1" t="e">
        <f t="shared" si="76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118"/>
      <c r="N336" s="5"/>
      <c r="O336" s="5"/>
      <c r="P336" s="5"/>
      <c r="Q336" s="5"/>
      <c r="R336" s="5"/>
      <c r="S336" s="5"/>
      <c r="T336" s="5"/>
      <c r="U336" s="5"/>
      <c r="V336" s="1" t="str">
        <f t="shared" ref="V336:V373" si="83">IF($C336="","",E336-E335)</f>
        <v/>
      </c>
      <c r="W336" s="1" t="str">
        <f t="shared" ref="W336:Y373" si="84">IF($C336="","",G336-G335)</f>
        <v/>
      </c>
      <c r="X336" s="1" t="str">
        <f t="shared" si="84"/>
        <v/>
      </c>
      <c r="Y336" s="1" t="str">
        <f t="shared" si="84"/>
        <v/>
      </c>
      <c r="Z336" s="1" t="e">
        <f t="shared" ref="Z336:Z373" si="85">IF(OR($C336="",ISNA($C336)),NA(),V336+W336+X336+Y336)</f>
        <v>#N/A</v>
      </c>
      <c r="AA336" s="3"/>
      <c r="AB336" s="13" t="e">
        <f t="shared" si="77"/>
        <v>#N/A</v>
      </c>
      <c r="AC336" s="13" t="e">
        <f t="shared" si="78"/>
        <v>#N/A</v>
      </c>
      <c r="AD336" s="13" t="e">
        <f t="shared" si="79"/>
        <v>#N/A</v>
      </c>
      <c r="AE336" s="13" t="e">
        <f t="shared" si="80"/>
        <v>#N/A</v>
      </c>
      <c r="AF336" s="13" t="e">
        <f t="shared" si="81"/>
        <v>#N/A</v>
      </c>
      <c r="AG336" s="13" t="e">
        <f t="shared" si="82"/>
        <v>#N/A</v>
      </c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T336" s="107"/>
      <c r="BA336" s="11"/>
      <c r="BB336" s="11"/>
      <c r="BC336" s="11"/>
      <c r="BD336" s="11"/>
      <c r="BE336" s="11"/>
      <c r="BH336" s="11"/>
      <c r="BI336" s="11"/>
      <c r="BJ336" s="11"/>
      <c r="BK336" s="11"/>
      <c r="BL336" s="11"/>
      <c r="BM336" s="11"/>
      <c r="BN336" s="11"/>
    </row>
    <row r="337" spans="1:66" s="1" customFormat="1" x14ac:dyDescent="0.3">
      <c r="A337" s="11"/>
      <c r="B337" s="1" t="e">
        <f t="shared" si="76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118"/>
      <c r="N337" s="5"/>
      <c r="O337" s="5"/>
      <c r="P337" s="5"/>
      <c r="Q337" s="5"/>
      <c r="R337" s="5"/>
      <c r="S337" s="5"/>
      <c r="T337" s="5"/>
      <c r="U337" s="5"/>
      <c r="V337" s="1" t="str">
        <f t="shared" si="83"/>
        <v/>
      </c>
      <c r="W337" s="1" t="str">
        <f t="shared" si="84"/>
        <v/>
      </c>
      <c r="X337" s="1" t="str">
        <f t="shared" si="84"/>
        <v/>
      </c>
      <c r="Y337" s="1" t="str">
        <f t="shared" si="84"/>
        <v/>
      </c>
      <c r="Z337" s="1" t="e">
        <f t="shared" si="85"/>
        <v>#N/A</v>
      </c>
      <c r="AA337" s="3"/>
      <c r="AB337" s="13" t="e">
        <f t="shared" si="77"/>
        <v>#N/A</v>
      </c>
      <c r="AC337" s="13" t="e">
        <f t="shared" si="78"/>
        <v>#N/A</v>
      </c>
      <c r="AD337" s="13" t="e">
        <f t="shared" si="79"/>
        <v>#N/A</v>
      </c>
      <c r="AE337" s="13" t="e">
        <f t="shared" si="80"/>
        <v>#N/A</v>
      </c>
      <c r="AF337" s="13" t="e">
        <f t="shared" si="81"/>
        <v>#N/A</v>
      </c>
      <c r="AG337" s="13" t="e">
        <f t="shared" si="82"/>
        <v>#N/A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T337" s="107"/>
      <c r="BA337" s="11"/>
      <c r="BB337" s="11"/>
      <c r="BC337" s="11"/>
      <c r="BD337" s="11"/>
      <c r="BE337" s="11"/>
      <c r="BH337" s="11"/>
      <c r="BI337" s="11"/>
      <c r="BJ337" s="11"/>
      <c r="BK337" s="11"/>
      <c r="BL337" s="11"/>
      <c r="BM337" s="11"/>
      <c r="BN337" s="11"/>
    </row>
    <row r="338" spans="1:66" s="1" customFormat="1" x14ac:dyDescent="0.3">
      <c r="A338" s="11"/>
      <c r="B338" s="1" t="e">
        <f t="shared" si="76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118"/>
      <c r="N338" s="5"/>
      <c r="O338" s="5"/>
      <c r="P338" s="5"/>
      <c r="Q338" s="5"/>
      <c r="R338" s="5"/>
      <c r="S338" s="5"/>
      <c r="T338" s="5"/>
      <c r="U338" s="5"/>
      <c r="V338" s="1" t="str">
        <f t="shared" si="83"/>
        <v/>
      </c>
      <c r="W338" s="1" t="str">
        <f t="shared" si="84"/>
        <v/>
      </c>
      <c r="X338" s="1" t="str">
        <f t="shared" si="84"/>
        <v/>
      </c>
      <c r="Y338" s="1" t="str">
        <f t="shared" si="84"/>
        <v/>
      </c>
      <c r="Z338" s="1" t="e">
        <f t="shared" si="85"/>
        <v>#N/A</v>
      </c>
      <c r="AA338" s="3"/>
      <c r="AB338" s="13" t="e">
        <f t="shared" si="77"/>
        <v>#N/A</v>
      </c>
      <c r="AC338" s="13" t="e">
        <f t="shared" si="78"/>
        <v>#N/A</v>
      </c>
      <c r="AD338" s="13" t="e">
        <f t="shared" si="79"/>
        <v>#N/A</v>
      </c>
      <c r="AE338" s="13" t="e">
        <f t="shared" si="80"/>
        <v>#N/A</v>
      </c>
      <c r="AF338" s="13" t="e">
        <f t="shared" si="81"/>
        <v>#N/A</v>
      </c>
      <c r="AG338" s="13" t="e">
        <f t="shared" si="82"/>
        <v>#N/A</v>
      </c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T338" s="107"/>
      <c r="BA338" s="11"/>
      <c r="BB338" s="11"/>
      <c r="BC338" s="11"/>
      <c r="BD338" s="11"/>
      <c r="BE338" s="11"/>
      <c r="BH338" s="11"/>
      <c r="BI338" s="11"/>
      <c r="BJ338" s="11"/>
      <c r="BK338" s="11"/>
      <c r="BL338" s="11"/>
      <c r="BM338" s="11"/>
      <c r="BN338" s="11"/>
    </row>
    <row r="339" spans="1:66" s="1" customFormat="1" x14ac:dyDescent="0.3">
      <c r="A339" s="11"/>
      <c r="B339" s="1" t="e">
        <f t="shared" si="76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118"/>
      <c r="N339" s="5"/>
      <c r="O339" s="5"/>
      <c r="P339" s="5"/>
      <c r="Q339" s="5"/>
      <c r="R339" s="5"/>
      <c r="S339" s="5"/>
      <c r="T339" s="5"/>
      <c r="U339" s="5"/>
      <c r="V339" s="1" t="str">
        <f t="shared" si="83"/>
        <v/>
      </c>
      <c r="W339" s="1" t="str">
        <f t="shared" si="84"/>
        <v/>
      </c>
      <c r="X339" s="1" t="str">
        <f t="shared" si="84"/>
        <v/>
      </c>
      <c r="Y339" s="1" t="str">
        <f t="shared" si="84"/>
        <v/>
      </c>
      <c r="Z339" s="1" t="e">
        <f t="shared" si="85"/>
        <v>#N/A</v>
      </c>
      <c r="AA339" s="3"/>
      <c r="AB339" s="13" t="e">
        <f t="shared" si="77"/>
        <v>#N/A</v>
      </c>
      <c r="AC339" s="13" t="e">
        <f t="shared" si="78"/>
        <v>#N/A</v>
      </c>
      <c r="AD339" s="13" t="e">
        <f t="shared" si="79"/>
        <v>#N/A</v>
      </c>
      <c r="AE339" s="13" t="e">
        <f t="shared" si="80"/>
        <v>#N/A</v>
      </c>
      <c r="AF339" s="13" t="e">
        <f t="shared" si="81"/>
        <v>#N/A</v>
      </c>
      <c r="AG339" s="13" t="e">
        <f t="shared" si="82"/>
        <v>#N/A</v>
      </c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T339" s="107"/>
      <c r="BA339" s="11"/>
      <c r="BB339" s="11"/>
      <c r="BC339" s="11"/>
      <c r="BD339" s="11"/>
      <c r="BE339" s="11"/>
      <c r="BH339" s="11"/>
      <c r="BI339" s="11"/>
      <c r="BJ339" s="11"/>
      <c r="BK339" s="11"/>
      <c r="BL339" s="11"/>
      <c r="BM339" s="11"/>
      <c r="BN339" s="11"/>
    </row>
    <row r="340" spans="1:66" s="1" customFormat="1" x14ac:dyDescent="0.3">
      <c r="A340" s="11"/>
      <c r="B340" s="1" t="e">
        <f t="shared" si="76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118"/>
      <c r="N340" s="5"/>
      <c r="O340" s="5"/>
      <c r="P340" s="5"/>
      <c r="Q340" s="5"/>
      <c r="R340" s="5"/>
      <c r="S340" s="5"/>
      <c r="T340" s="5"/>
      <c r="U340" s="5"/>
      <c r="V340" s="1" t="str">
        <f t="shared" si="83"/>
        <v/>
      </c>
      <c r="W340" s="1" t="str">
        <f t="shared" si="84"/>
        <v/>
      </c>
      <c r="X340" s="1" t="str">
        <f t="shared" si="84"/>
        <v/>
      </c>
      <c r="Y340" s="1" t="str">
        <f t="shared" si="84"/>
        <v/>
      </c>
      <c r="Z340" s="1" t="e">
        <f t="shared" si="85"/>
        <v>#N/A</v>
      </c>
      <c r="AA340" s="3"/>
      <c r="AB340" s="13" t="e">
        <f t="shared" si="77"/>
        <v>#N/A</v>
      </c>
      <c r="AC340" s="13" t="e">
        <f t="shared" si="78"/>
        <v>#N/A</v>
      </c>
      <c r="AD340" s="13" t="e">
        <f t="shared" si="79"/>
        <v>#N/A</v>
      </c>
      <c r="AE340" s="13" t="e">
        <f t="shared" si="80"/>
        <v>#N/A</v>
      </c>
      <c r="AF340" s="13" t="e">
        <f t="shared" si="81"/>
        <v>#N/A</v>
      </c>
      <c r="AG340" s="13" t="e">
        <f t="shared" si="82"/>
        <v>#N/A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T340" s="107"/>
      <c r="BA340" s="11"/>
      <c r="BB340" s="11"/>
      <c r="BC340" s="11"/>
      <c r="BD340" s="11"/>
      <c r="BE340" s="11"/>
      <c r="BH340" s="11"/>
      <c r="BI340" s="11"/>
      <c r="BJ340" s="11"/>
      <c r="BK340" s="11"/>
      <c r="BL340" s="11"/>
      <c r="BM340" s="11"/>
      <c r="BN340" s="11"/>
    </row>
    <row r="341" spans="1:66" s="1" customFormat="1" x14ac:dyDescent="0.3">
      <c r="A341" s="11"/>
      <c r="B341" s="1" t="e">
        <f t="shared" si="76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118"/>
      <c r="N341" s="5"/>
      <c r="O341" s="5"/>
      <c r="P341" s="5"/>
      <c r="Q341" s="5"/>
      <c r="R341" s="5"/>
      <c r="S341" s="5"/>
      <c r="T341" s="5"/>
      <c r="U341" s="5"/>
      <c r="V341" s="1" t="str">
        <f t="shared" si="83"/>
        <v/>
      </c>
      <c r="W341" s="1" t="str">
        <f t="shared" si="84"/>
        <v/>
      </c>
      <c r="X341" s="1" t="str">
        <f t="shared" si="84"/>
        <v/>
      </c>
      <c r="Y341" s="1" t="str">
        <f t="shared" si="84"/>
        <v/>
      </c>
      <c r="Z341" s="1" t="e">
        <f t="shared" si="85"/>
        <v>#N/A</v>
      </c>
      <c r="AA341" s="3"/>
      <c r="AB341" s="13" t="e">
        <f t="shared" si="77"/>
        <v>#N/A</v>
      </c>
      <c r="AC341" s="13" t="e">
        <f t="shared" si="78"/>
        <v>#N/A</v>
      </c>
      <c r="AD341" s="13" t="e">
        <f t="shared" si="79"/>
        <v>#N/A</v>
      </c>
      <c r="AE341" s="13" t="e">
        <f t="shared" si="80"/>
        <v>#N/A</v>
      </c>
      <c r="AF341" s="13" t="e">
        <f t="shared" si="81"/>
        <v>#N/A</v>
      </c>
      <c r="AG341" s="13" t="e">
        <f t="shared" si="82"/>
        <v>#N/A</v>
      </c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T341" s="107"/>
      <c r="BA341" s="11"/>
      <c r="BB341" s="11"/>
      <c r="BC341" s="11"/>
      <c r="BD341" s="11"/>
      <c r="BE341" s="11"/>
      <c r="BH341" s="11"/>
      <c r="BI341" s="11"/>
      <c r="BJ341" s="11"/>
      <c r="BK341" s="11"/>
      <c r="BL341" s="11"/>
      <c r="BM341" s="11"/>
      <c r="BN341" s="11"/>
    </row>
    <row r="342" spans="1:66" s="1" customFormat="1" x14ac:dyDescent="0.3">
      <c r="A342" s="11"/>
      <c r="B342" s="1" t="e">
        <f t="shared" si="76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118"/>
      <c r="N342" s="5"/>
      <c r="O342" s="5"/>
      <c r="P342" s="5"/>
      <c r="Q342" s="5"/>
      <c r="R342" s="5"/>
      <c r="S342" s="5"/>
      <c r="T342" s="5"/>
      <c r="U342" s="5"/>
      <c r="V342" s="1" t="str">
        <f t="shared" si="83"/>
        <v/>
      </c>
      <c r="W342" s="1" t="str">
        <f t="shared" si="84"/>
        <v/>
      </c>
      <c r="X342" s="1" t="str">
        <f t="shared" si="84"/>
        <v/>
      </c>
      <c r="Y342" s="1" t="str">
        <f t="shared" si="84"/>
        <v/>
      </c>
      <c r="Z342" s="1" t="e">
        <f t="shared" si="85"/>
        <v>#N/A</v>
      </c>
      <c r="AA342" s="3"/>
      <c r="AB342" s="13" t="e">
        <f t="shared" si="77"/>
        <v>#N/A</v>
      </c>
      <c r="AC342" s="13" t="e">
        <f t="shared" si="78"/>
        <v>#N/A</v>
      </c>
      <c r="AD342" s="13" t="e">
        <f t="shared" si="79"/>
        <v>#N/A</v>
      </c>
      <c r="AE342" s="13" t="e">
        <f t="shared" si="80"/>
        <v>#N/A</v>
      </c>
      <c r="AF342" s="13" t="e">
        <f t="shared" si="81"/>
        <v>#N/A</v>
      </c>
      <c r="AG342" s="13" t="e">
        <f t="shared" si="82"/>
        <v>#N/A</v>
      </c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T342" s="107"/>
      <c r="BA342" s="11"/>
      <c r="BB342" s="11"/>
      <c r="BC342" s="11"/>
      <c r="BD342" s="11"/>
      <c r="BE342" s="11"/>
      <c r="BH342" s="11"/>
      <c r="BI342" s="11"/>
      <c r="BJ342" s="11"/>
      <c r="BK342" s="11"/>
      <c r="BL342" s="11"/>
      <c r="BM342" s="11"/>
      <c r="BN342" s="11"/>
    </row>
    <row r="343" spans="1:66" s="1" customFormat="1" x14ac:dyDescent="0.3">
      <c r="A343" s="11"/>
      <c r="B343" s="1" t="e">
        <f t="shared" si="76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118"/>
      <c r="N343" s="5"/>
      <c r="O343" s="5"/>
      <c r="P343" s="5"/>
      <c r="Q343" s="5"/>
      <c r="R343" s="5"/>
      <c r="S343" s="5"/>
      <c r="T343" s="5"/>
      <c r="U343" s="5"/>
      <c r="V343" s="1" t="str">
        <f t="shared" si="83"/>
        <v/>
      </c>
      <c r="W343" s="1" t="str">
        <f t="shared" si="84"/>
        <v/>
      </c>
      <c r="X343" s="1" t="str">
        <f t="shared" si="84"/>
        <v/>
      </c>
      <c r="Y343" s="1" t="str">
        <f t="shared" si="84"/>
        <v/>
      </c>
      <c r="Z343" s="1" t="e">
        <f t="shared" si="85"/>
        <v>#N/A</v>
      </c>
      <c r="AA343" s="3"/>
      <c r="AB343" s="13" t="e">
        <f t="shared" si="77"/>
        <v>#N/A</v>
      </c>
      <c r="AC343" s="13" t="e">
        <f t="shared" si="78"/>
        <v>#N/A</v>
      </c>
      <c r="AD343" s="13" t="e">
        <f t="shared" si="79"/>
        <v>#N/A</v>
      </c>
      <c r="AE343" s="13" t="e">
        <f t="shared" si="80"/>
        <v>#N/A</v>
      </c>
      <c r="AF343" s="13" t="e">
        <f t="shared" si="81"/>
        <v>#N/A</v>
      </c>
      <c r="AG343" s="13" t="e">
        <f t="shared" si="82"/>
        <v>#N/A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T343" s="107"/>
      <c r="BA343" s="11"/>
      <c r="BB343" s="11"/>
      <c r="BC343" s="11"/>
      <c r="BD343" s="11"/>
      <c r="BE343" s="11"/>
      <c r="BH343" s="11"/>
      <c r="BI343" s="11"/>
      <c r="BJ343" s="11"/>
      <c r="BK343" s="11"/>
      <c r="BL343" s="11"/>
      <c r="BM343" s="11"/>
      <c r="BN343" s="11"/>
    </row>
    <row r="344" spans="1:66" s="1" customFormat="1" x14ac:dyDescent="0.3">
      <c r="A344" s="11"/>
      <c r="B344" s="1" t="e">
        <f t="shared" si="76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118"/>
      <c r="N344" s="5"/>
      <c r="O344" s="5"/>
      <c r="P344" s="5"/>
      <c r="Q344" s="5"/>
      <c r="R344" s="5"/>
      <c r="S344" s="5"/>
      <c r="T344" s="5"/>
      <c r="U344" s="5"/>
      <c r="V344" s="1" t="str">
        <f t="shared" si="83"/>
        <v/>
      </c>
      <c r="W344" s="1" t="str">
        <f t="shared" si="84"/>
        <v/>
      </c>
      <c r="X344" s="1" t="str">
        <f t="shared" si="84"/>
        <v/>
      </c>
      <c r="Y344" s="1" t="str">
        <f t="shared" si="84"/>
        <v/>
      </c>
      <c r="Z344" s="1" t="e">
        <f t="shared" si="85"/>
        <v>#N/A</v>
      </c>
      <c r="AA344" s="3"/>
      <c r="AB344" s="13" t="e">
        <f t="shared" si="77"/>
        <v>#N/A</v>
      </c>
      <c r="AC344" s="13" t="e">
        <f t="shared" si="78"/>
        <v>#N/A</v>
      </c>
      <c r="AD344" s="13" t="e">
        <f t="shared" si="79"/>
        <v>#N/A</v>
      </c>
      <c r="AE344" s="13" t="e">
        <f t="shared" si="80"/>
        <v>#N/A</v>
      </c>
      <c r="AF344" s="13" t="e">
        <f t="shared" si="81"/>
        <v>#N/A</v>
      </c>
      <c r="AG344" s="13" t="e">
        <f t="shared" si="82"/>
        <v>#N/A</v>
      </c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T344" s="107"/>
      <c r="BA344" s="11"/>
      <c r="BB344" s="11"/>
      <c r="BC344" s="11"/>
      <c r="BD344" s="11"/>
      <c r="BE344" s="11"/>
      <c r="BH344" s="11"/>
      <c r="BI344" s="11"/>
      <c r="BJ344" s="11"/>
      <c r="BK344" s="11"/>
      <c r="BL344" s="11"/>
      <c r="BM344" s="11"/>
      <c r="BN344" s="11"/>
    </row>
    <row r="345" spans="1:66" s="1" customFormat="1" x14ac:dyDescent="0.3">
      <c r="A345" s="11"/>
      <c r="B345" s="1" t="e">
        <f t="shared" si="76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118"/>
      <c r="N345" s="5"/>
      <c r="O345" s="5"/>
      <c r="P345" s="5"/>
      <c r="Q345" s="5"/>
      <c r="R345" s="5"/>
      <c r="S345" s="5"/>
      <c r="T345" s="5"/>
      <c r="U345" s="5"/>
      <c r="V345" s="1" t="str">
        <f t="shared" si="83"/>
        <v/>
      </c>
      <c r="W345" s="1" t="str">
        <f t="shared" si="84"/>
        <v/>
      </c>
      <c r="X345" s="1" t="str">
        <f t="shared" si="84"/>
        <v/>
      </c>
      <c r="Y345" s="1" t="str">
        <f t="shared" si="84"/>
        <v/>
      </c>
      <c r="Z345" s="1" t="e">
        <f t="shared" si="85"/>
        <v>#N/A</v>
      </c>
      <c r="AA345" s="3"/>
      <c r="AB345" s="13" t="e">
        <f t="shared" si="77"/>
        <v>#N/A</v>
      </c>
      <c r="AC345" s="13" t="e">
        <f t="shared" si="78"/>
        <v>#N/A</v>
      </c>
      <c r="AD345" s="13" t="e">
        <f t="shared" si="79"/>
        <v>#N/A</v>
      </c>
      <c r="AE345" s="13" t="e">
        <f t="shared" si="80"/>
        <v>#N/A</v>
      </c>
      <c r="AF345" s="13" t="e">
        <f t="shared" si="81"/>
        <v>#N/A</v>
      </c>
      <c r="AG345" s="13" t="e">
        <f t="shared" si="82"/>
        <v>#N/A</v>
      </c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T345" s="107"/>
      <c r="BA345" s="11"/>
      <c r="BB345" s="11"/>
      <c r="BC345" s="11"/>
      <c r="BD345" s="11"/>
      <c r="BE345" s="11"/>
      <c r="BH345" s="11"/>
      <c r="BI345" s="11"/>
      <c r="BJ345" s="11"/>
      <c r="BK345" s="11"/>
      <c r="BL345" s="11"/>
      <c r="BM345" s="11"/>
      <c r="BN345" s="11"/>
    </row>
    <row r="346" spans="1:66" s="1" customFormat="1" x14ac:dyDescent="0.3">
      <c r="A346" s="11"/>
      <c r="B346" s="1" t="e">
        <f t="shared" si="76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118"/>
      <c r="N346" s="5"/>
      <c r="O346" s="5"/>
      <c r="P346" s="5"/>
      <c r="Q346" s="5"/>
      <c r="R346" s="5"/>
      <c r="S346" s="5"/>
      <c r="T346" s="5"/>
      <c r="U346" s="5"/>
      <c r="V346" s="1" t="str">
        <f t="shared" si="83"/>
        <v/>
      </c>
      <c r="W346" s="1" t="str">
        <f t="shared" si="84"/>
        <v/>
      </c>
      <c r="X346" s="1" t="str">
        <f t="shared" si="84"/>
        <v/>
      </c>
      <c r="Y346" s="1" t="str">
        <f t="shared" si="84"/>
        <v/>
      </c>
      <c r="Z346" s="1" t="e">
        <f t="shared" si="85"/>
        <v>#N/A</v>
      </c>
      <c r="AA346" s="3"/>
      <c r="AB346" s="13" t="e">
        <f t="shared" si="77"/>
        <v>#N/A</v>
      </c>
      <c r="AC346" s="13" t="e">
        <f t="shared" si="78"/>
        <v>#N/A</v>
      </c>
      <c r="AD346" s="13" t="e">
        <f t="shared" si="79"/>
        <v>#N/A</v>
      </c>
      <c r="AE346" s="13" t="e">
        <f t="shared" si="80"/>
        <v>#N/A</v>
      </c>
      <c r="AF346" s="13" t="e">
        <f t="shared" si="81"/>
        <v>#N/A</v>
      </c>
      <c r="AG346" s="13" t="e">
        <f t="shared" si="82"/>
        <v>#N/A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T346" s="107"/>
      <c r="BA346" s="11"/>
      <c r="BB346" s="11"/>
      <c r="BC346" s="11"/>
      <c r="BD346" s="11"/>
      <c r="BE346" s="11"/>
      <c r="BH346" s="11"/>
      <c r="BI346" s="11"/>
      <c r="BJ346" s="11"/>
      <c r="BK346" s="11"/>
      <c r="BL346" s="11"/>
      <c r="BM346" s="11"/>
      <c r="BN346" s="11"/>
    </row>
    <row r="347" spans="1:66" s="1" customFormat="1" x14ac:dyDescent="0.3">
      <c r="A347" s="11"/>
      <c r="B347" s="1" t="e">
        <f t="shared" si="76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118"/>
      <c r="N347" s="5"/>
      <c r="O347" s="5"/>
      <c r="P347" s="5"/>
      <c r="Q347" s="5"/>
      <c r="R347" s="5"/>
      <c r="S347" s="5"/>
      <c r="T347" s="5"/>
      <c r="U347" s="5"/>
      <c r="V347" s="1" t="str">
        <f t="shared" si="83"/>
        <v/>
      </c>
      <c r="W347" s="1" t="str">
        <f t="shared" si="84"/>
        <v/>
      </c>
      <c r="X347" s="1" t="str">
        <f t="shared" si="84"/>
        <v/>
      </c>
      <c r="Y347" s="1" t="str">
        <f t="shared" si="84"/>
        <v/>
      </c>
      <c r="Z347" s="1" t="e">
        <f t="shared" si="85"/>
        <v>#N/A</v>
      </c>
      <c r="AA347" s="3"/>
      <c r="AB347" s="13" t="e">
        <f t="shared" si="77"/>
        <v>#N/A</v>
      </c>
      <c r="AC347" s="13" t="e">
        <f t="shared" si="78"/>
        <v>#N/A</v>
      </c>
      <c r="AD347" s="13" t="e">
        <f t="shared" si="79"/>
        <v>#N/A</v>
      </c>
      <c r="AE347" s="13" t="e">
        <f t="shared" si="80"/>
        <v>#N/A</v>
      </c>
      <c r="AF347" s="13" t="e">
        <f t="shared" si="81"/>
        <v>#N/A</v>
      </c>
      <c r="AG347" s="13" t="e">
        <f t="shared" si="82"/>
        <v>#N/A</v>
      </c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T347" s="107"/>
      <c r="BA347" s="11"/>
      <c r="BB347" s="11"/>
      <c r="BC347" s="11"/>
      <c r="BD347" s="11"/>
      <c r="BE347" s="11"/>
      <c r="BH347" s="11"/>
      <c r="BI347" s="11"/>
      <c r="BJ347" s="11"/>
      <c r="BK347" s="11"/>
      <c r="BL347" s="11"/>
      <c r="BM347" s="11"/>
      <c r="BN347" s="11"/>
    </row>
    <row r="348" spans="1:66" s="1" customFormat="1" x14ac:dyDescent="0.3">
      <c r="A348" s="11"/>
      <c r="B348" s="1" t="e">
        <f t="shared" si="76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118"/>
      <c r="N348" s="5"/>
      <c r="O348" s="5"/>
      <c r="P348" s="5"/>
      <c r="Q348" s="5"/>
      <c r="R348" s="5"/>
      <c r="S348" s="5"/>
      <c r="T348" s="5"/>
      <c r="U348" s="5"/>
      <c r="V348" s="1" t="str">
        <f t="shared" si="83"/>
        <v/>
      </c>
      <c r="W348" s="1" t="str">
        <f t="shared" si="84"/>
        <v/>
      </c>
      <c r="X348" s="1" t="str">
        <f t="shared" si="84"/>
        <v/>
      </c>
      <c r="Y348" s="1" t="str">
        <f t="shared" si="84"/>
        <v/>
      </c>
      <c r="Z348" s="1" t="e">
        <f t="shared" si="85"/>
        <v>#N/A</v>
      </c>
      <c r="AA348" s="3"/>
      <c r="AB348" s="13" t="e">
        <f t="shared" si="77"/>
        <v>#N/A</v>
      </c>
      <c r="AC348" s="13" t="e">
        <f t="shared" si="78"/>
        <v>#N/A</v>
      </c>
      <c r="AD348" s="13" t="e">
        <f t="shared" si="79"/>
        <v>#N/A</v>
      </c>
      <c r="AE348" s="13" t="e">
        <f t="shared" si="80"/>
        <v>#N/A</v>
      </c>
      <c r="AF348" s="13" t="e">
        <f t="shared" si="81"/>
        <v>#N/A</v>
      </c>
      <c r="AG348" s="13" t="e">
        <f t="shared" si="82"/>
        <v>#N/A</v>
      </c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T348" s="107"/>
      <c r="BA348" s="11"/>
      <c r="BB348" s="11"/>
      <c r="BC348" s="11"/>
      <c r="BD348" s="11"/>
      <c r="BE348" s="11"/>
      <c r="BH348" s="11"/>
      <c r="BI348" s="11"/>
      <c r="BJ348" s="11"/>
      <c r="BK348" s="11"/>
      <c r="BL348" s="11"/>
      <c r="BM348" s="11"/>
      <c r="BN348" s="11"/>
    </row>
    <row r="349" spans="1:66" s="1" customFormat="1" x14ac:dyDescent="0.3">
      <c r="A349" s="11"/>
      <c r="B349" s="1" t="e">
        <f t="shared" si="76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118"/>
      <c r="N349" s="5"/>
      <c r="O349" s="5"/>
      <c r="P349" s="5"/>
      <c r="Q349" s="5"/>
      <c r="R349" s="5"/>
      <c r="S349" s="5"/>
      <c r="T349" s="5"/>
      <c r="U349" s="5"/>
      <c r="V349" s="1" t="str">
        <f t="shared" si="83"/>
        <v/>
      </c>
      <c r="W349" s="1" t="str">
        <f t="shared" si="84"/>
        <v/>
      </c>
      <c r="X349" s="1" t="str">
        <f t="shared" si="84"/>
        <v/>
      </c>
      <c r="Y349" s="1" t="str">
        <f t="shared" si="84"/>
        <v/>
      </c>
      <c r="Z349" s="1" t="e">
        <f t="shared" si="85"/>
        <v>#N/A</v>
      </c>
      <c r="AA349" s="3"/>
      <c r="AB349" s="13" t="e">
        <f t="shared" si="77"/>
        <v>#N/A</v>
      </c>
      <c r="AC349" s="13" t="e">
        <f t="shared" si="78"/>
        <v>#N/A</v>
      </c>
      <c r="AD349" s="13" t="e">
        <f t="shared" si="79"/>
        <v>#N/A</v>
      </c>
      <c r="AE349" s="13" t="e">
        <f t="shared" si="80"/>
        <v>#N/A</v>
      </c>
      <c r="AF349" s="13" t="e">
        <f t="shared" si="81"/>
        <v>#N/A</v>
      </c>
      <c r="AG349" s="13" t="e">
        <f t="shared" si="82"/>
        <v>#N/A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T349" s="107"/>
      <c r="BA349" s="11"/>
      <c r="BB349" s="11"/>
      <c r="BC349" s="11"/>
      <c r="BD349" s="11"/>
      <c r="BE349" s="11"/>
      <c r="BH349" s="11"/>
      <c r="BI349" s="11"/>
      <c r="BJ349" s="11"/>
      <c r="BK349" s="11"/>
      <c r="BL349" s="11"/>
      <c r="BM349" s="11"/>
      <c r="BN349" s="11"/>
    </row>
    <row r="350" spans="1:66" s="1" customFormat="1" x14ac:dyDescent="0.3">
      <c r="A350" s="11"/>
      <c r="B350" s="1" t="e">
        <f t="shared" si="76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118"/>
      <c r="N350" s="5"/>
      <c r="O350" s="5"/>
      <c r="P350" s="5"/>
      <c r="Q350" s="5"/>
      <c r="R350" s="5"/>
      <c r="S350" s="5"/>
      <c r="T350" s="5"/>
      <c r="U350" s="5"/>
      <c r="V350" s="1" t="str">
        <f t="shared" si="83"/>
        <v/>
      </c>
      <c r="W350" s="1" t="str">
        <f t="shared" si="84"/>
        <v/>
      </c>
      <c r="X350" s="1" t="str">
        <f t="shared" si="84"/>
        <v/>
      </c>
      <c r="Y350" s="1" t="str">
        <f t="shared" si="84"/>
        <v/>
      </c>
      <c r="Z350" s="1" t="e">
        <f t="shared" si="85"/>
        <v>#N/A</v>
      </c>
      <c r="AA350" s="3"/>
      <c r="AB350" s="13" t="e">
        <f t="shared" si="77"/>
        <v>#N/A</v>
      </c>
      <c r="AC350" s="13" t="e">
        <f t="shared" si="78"/>
        <v>#N/A</v>
      </c>
      <c r="AD350" s="13" t="e">
        <f t="shared" si="79"/>
        <v>#N/A</v>
      </c>
      <c r="AE350" s="13" t="e">
        <f t="shared" si="80"/>
        <v>#N/A</v>
      </c>
      <c r="AF350" s="13" t="e">
        <f t="shared" si="81"/>
        <v>#N/A</v>
      </c>
      <c r="AG350" s="13" t="e">
        <f t="shared" si="82"/>
        <v>#N/A</v>
      </c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T350" s="107"/>
      <c r="BA350" s="11"/>
      <c r="BB350" s="11"/>
      <c r="BC350" s="11"/>
      <c r="BD350" s="11"/>
      <c r="BE350" s="11"/>
      <c r="BH350" s="11"/>
      <c r="BI350" s="11"/>
      <c r="BJ350" s="11"/>
      <c r="BK350" s="11"/>
      <c r="BL350" s="11"/>
      <c r="BM350" s="11"/>
      <c r="BN350" s="11"/>
    </row>
    <row r="351" spans="1:66" s="1" customFormat="1" x14ac:dyDescent="0.3">
      <c r="A351" s="11"/>
      <c r="B351" s="1" t="e">
        <f t="shared" si="76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118"/>
      <c r="N351" s="5"/>
      <c r="O351" s="5"/>
      <c r="P351" s="5"/>
      <c r="Q351" s="5"/>
      <c r="R351" s="5"/>
      <c r="S351" s="5"/>
      <c r="T351" s="5"/>
      <c r="U351" s="5"/>
      <c r="V351" s="1" t="str">
        <f t="shared" si="83"/>
        <v/>
      </c>
      <c r="W351" s="1" t="str">
        <f t="shared" si="84"/>
        <v/>
      </c>
      <c r="X351" s="1" t="str">
        <f t="shared" si="84"/>
        <v/>
      </c>
      <c r="Y351" s="1" t="str">
        <f t="shared" si="84"/>
        <v/>
      </c>
      <c r="Z351" s="1" t="e">
        <f t="shared" si="85"/>
        <v>#N/A</v>
      </c>
      <c r="AA351" s="3"/>
      <c r="AB351" s="13" t="e">
        <f t="shared" si="77"/>
        <v>#N/A</v>
      </c>
      <c r="AC351" s="13" t="e">
        <f t="shared" si="78"/>
        <v>#N/A</v>
      </c>
      <c r="AD351" s="13" t="e">
        <f t="shared" si="79"/>
        <v>#N/A</v>
      </c>
      <c r="AE351" s="13" t="e">
        <f t="shared" si="80"/>
        <v>#N/A</v>
      </c>
      <c r="AF351" s="13" t="e">
        <f t="shared" si="81"/>
        <v>#N/A</v>
      </c>
      <c r="AG351" s="13" t="e">
        <f t="shared" si="82"/>
        <v>#N/A</v>
      </c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T351" s="107"/>
      <c r="BA351" s="11"/>
      <c r="BB351" s="11"/>
      <c r="BC351" s="11"/>
      <c r="BD351" s="11"/>
      <c r="BE351" s="11"/>
      <c r="BH351" s="11"/>
      <c r="BI351" s="11"/>
      <c r="BJ351" s="11"/>
      <c r="BK351" s="11"/>
      <c r="BL351" s="11"/>
      <c r="BM351" s="11"/>
      <c r="BN351" s="11"/>
    </row>
    <row r="352" spans="1:66" s="1" customFormat="1" x14ac:dyDescent="0.3">
      <c r="A352" s="11"/>
      <c r="B352" s="1" t="e">
        <f t="shared" si="76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118"/>
      <c r="N352" s="5"/>
      <c r="O352" s="5"/>
      <c r="P352" s="5"/>
      <c r="Q352" s="5"/>
      <c r="R352" s="5"/>
      <c r="S352" s="5"/>
      <c r="T352" s="5"/>
      <c r="U352" s="5"/>
      <c r="V352" s="1" t="str">
        <f t="shared" si="83"/>
        <v/>
      </c>
      <c r="W352" s="1" t="str">
        <f t="shared" si="84"/>
        <v/>
      </c>
      <c r="X352" s="1" t="str">
        <f t="shared" si="84"/>
        <v/>
      </c>
      <c r="Y352" s="1" t="str">
        <f t="shared" si="84"/>
        <v/>
      </c>
      <c r="Z352" s="1" t="e">
        <f t="shared" si="85"/>
        <v>#N/A</v>
      </c>
      <c r="AA352" s="3"/>
      <c r="AB352" s="13" t="e">
        <f t="shared" si="77"/>
        <v>#N/A</v>
      </c>
      <c r="AC352" s="13" t="e">
        <f t="shared" si="78"/>
        <v>#N/A</v>
      </c>
      <c r="AD352" s="13" t="e">
        <f t="shared" si="79"/>
        <v>#N/A</v>
      </c>
      <c r="AE352" s="13" t="e">
        <f t="shared" si="80"/>
        <v>#N/A</v>
      </c>
      <c r="AF352" s="13" t="e">
        <f t="shared" si="81"/>
        <v>#N/A</v>
      </c>
      <c r="AG352" s="13" t="e">
        <f t="shared" si="82"/>
        <v>#N/A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T352" s="107"/>
      <c r="BA352" s="11"/>
      <c r="BB352" s="11"/>
      <c r="BC352" s="11"/>
      <c r="BD352" s="11"/>
      <c r="BE352" s="11"/>
      <c r="BH352" s="11"/>
      <c r="BI352" s="11"/>
      <c r="BJ352" s="11"/>
      <c r="BK352" s="11"/>
      <c r="BL352" s="11"/>
      <c r="BM352" s="11"/>
      <c r="BN352" s="11"/>
    </row>
    <row r="353" spans="1:66" s="1" customFormat="1" x14ac:dyDescent="0.3">
      <c r="A353" s="11"/>
      <c r="B353" s="1" t="e">
        <f t="shared" si="76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118"/>
      <c r="N353" s="5"/>
      <c r="O353" s="5"/>
      <c r="P353" s="5"/>
      <c r="Q353" s="5"/>
      <c r="R353" s="5"/>
      <c r="S353" s="5"/>
      <c r="T353" s="5"/>
      <c r="U353" s="5"/>
      <c r="V353" s="1" t="str">
        <f t="shared" si="83"/>
        <v/>
      </c>
      <c r="W353" s="1" t="str">
        <f t="shared" si="84"/>
        <v/>
      </c>
      <c r="X353" s="1" t="str">
        <f t="shared" si="84"/>
        <v/>
      </c>
      <c r="Y353" s="1" t="str">
        <f t="shared" si="84"/>
        <v/>
      </c>
      <c r="Z353" s="1" t="e">
        <f t="shared" si="85"/>
        <v>#N/A</v>
      </c>
      <c r="AA353" s="3"/>
      <c r="AB353" s="13" t="e">
        <f t="shared" si="77"/>
        <v>#N/A</v>
      </c>
      <c r="AC353" s="13" t="e">
        <f t="shared" si="78"/>
        <v>#N/A</v>
      </c>
      <c r="AD353" s="13" t="e">
        <f t="shared" si="79"/>
        <v>#N/A</v>
      </c>
      <c r="AE353" s="13" t="e">
        <f t="shared" si="80"/>
        <v>#N/A</v>
      </c>
      <c r="AF353" s="13" t="e">
        <f t="shared" si="81"/>
        <v>#N/A</v>
      </c>
      <c r="AG353" s="13" t="e">
        <f t="shared" si="82"/>
        <v>#N/A</v>
      </c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T353" s="107"/>
      <c r="BA353" s="11"/>
      <c r="BB353" s="11"/>
      <c r="BC353" s="11"/>
      <c r="BD353" s="11"/>
      <c r="BE353" s="11"/>
      <c r="BH353" s="11"/>
      <c r="BI353" s="11"/>
      <c r="BJ353" s="11"/>
      <c r="BK353" s="11"/>
      <c r="BL353" s="11"/>
      <c r="BM353" s="11"/>
      <c r="BN353" s="11"/>
    </row>
    <row r="354" spans="1:66" s="1" customFormat="1" x14ac:dyDescent="0.3">
      <c r="A354" s="11"/>
      <c r="B354" s="1" t="e">
        <f t="shared" si="76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118"/>
      <c r="N354" s="5"/>
      <c r="O354" s="5"/>
      <c r="P354" s="5"/>
      <c r="Q354" s="5"/>
      <c r="R354" s="5"/>
      <c r="S354" s="5"/>
      <c r="T354" s="5"/>
      <c r="U354" s="5"/>
      <c r="V354" s="1" t="str">
        <f t="shared" si="83"/>
        <v/>
      </c>
      <c r="W354" s="1" t="str">
        <f t="shared" si="84"/>
        <v/>
      </c>
      <c r="X354" s="1" t="str">
        <f t="shared" si="84"/>
        <v/>
      </c>
      <c r="Y354" s="1" t="str">
        <f t="shared" si="84"/>
        <v/>
      </c>
      <c r="Z354" s="1" t="e">
        <f t="shared" si="85"/>
        <v>#N/A</v>
      </c>
      <c r="AA354" s="3"/>
      <c r="AB354" s="13" t="e">
        <f t="shared" si="77"/>
        <v>#N/A</v>
      </c>
      <c r="AC354" s="13" t="e">
        <f t="shared" si="78"/>
        <v>#N/A</v>
      </c>
      <c r="AD354" s="13" t="e">
        <f t="shared" si="79"/>
        <v>#N/A</v>
      </c>
      <c r="AE354" s="13" t="e">
        <f t="shared" si="80"/>
        <v>#N/A</v>
      </c>
      <c r="AF354" s="13" t="e">
        <f t="shared" si="81"/>
        <v>#N/A</v>
      </c>
      <c r="AG354" s="13" t="e">
        <f t="shared" si="82"/>
        <v>#N/A</v>
      </c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T354" s="107"/>
      <c r="BA354" s="11"/>
      <c r="BB354" s="11"/>
      <c r="BC354" s="11"/>
      <c r="BD354" s="11"/>
      <c r="BE354" s="11"/>
      <c r="BH354" s="11"/>
      <c r="BI354" s="11"/>
      <c r="BJ354" s="11"/>
      <c r="BK354" s="11"/>
      <c r="BL354" s="11"/>
      <c r="BM354" s="11"/>
      <c r="BN354" s="11"/>
    </row>
    <row r="355" spans="1:66" s="1" customFormat="1" x14ac:dyDescent="0.3">
      <c r="A355" s="11"/>
      <c r="B355" s="1" t="e">
        <f t="shared" si="76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118"/>
      <c r="N355" s="5"/>
      <c r="O355" s="5"/>
      <c r="P355" s="5"/>
      <c r="Q355" s="5"/>
      <c r="R355" s="5"/>
      <c r="S355" s="5"/>
      <c r="T355" s="5"/>
      <c r="U355" s="5"/>
      <c r="V355" s="1" t="str">
        <f t="shared" si="83"/>
        <v/>
      </c>
      <c r="W355" s="1" t="str">
        <f t="shared" si="84"/>
        <v/>
      </c>
      <c r="X355" s="1" t="str">
        <f t="shared" si="84"/>
        <v/>
      </c>
      <c r="Y355" s="1" t="str">
        <f t="shared" si="84"/>
        <v/>
      </c>
      <c r="Z355" s="1" t="e">
        <f t="shared" si="85"/>
        <v>#N/A</v>
      </c>
      <c r="AA355" s="3"/>
      <c r="AB355" s="13" t="e">
        <f t="shared" si="77"/>
        <v>#N/A</v>
      </c>
      <c r="AC355" s="13" t="e">
        <f t="shared" si="78"/>
        <v>#N/A</v>
      </c>
      <c r="AD355" s="13" t="e">
        <f t="shared" si="79"/>
        <v>#N/A</v>
      </c>
      <c r="AE355" s="13" t="e">
        <f t="shared" si="80"/>
        <v>#N/A</v>
      </c>
      <c r="AF355" s="13" t="e">
        <f t="shared" si="81"/>
        <v>#N/A</v>
      </c>
      <c r="AG355" s="13" t="e">
        <f t="shared" si="82"/>
        <v>#N/A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T355" s="107"/>
      <c r="BA355" s="11"/>
      <c r="BB355" s="11"/>
      <c r="BC355" s="11"/>
      <c r="BD355" s="11"/>
      <c r="BE355" s="11"/>
      <c r="BH355" s="11"/>
      <c r="BI355" s="11"/>
      <c r="BJ355" s="11"/>
      <c r="BK355" s="11"/>
      <c r="BL355" s="11"/>
      <c r="BM355" s="11"/>
      <c r="BN355" s="11"/>
    </row>
    <row r="356" spans="1:66" s="1" customFormat="1" x14ac:dyDescent="0.3">
      <c r="A356" s="11"/>
      <c r="B356" s="1" t="e">
        <f t="shared" si="76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118"/>
      <c r="N356" s="5"/>
      <c r="O356" s="5"/>
      <c r="P356" s="5"/>
      <c r="Q356" s="5"/>
      <c r="R356" s="5"/>
      <c r="S356" s="5"/>
      <c r="T356" s="5"/>
      <c r="U356" s="5"/>
      <c r="V356" s="1" t="str">
        <f t="shared" si="83"/>
        <v/>
      </c>
      <c r="W356" s="1" t="str">
        <f t="shared" si="84"/>
        <v/>
      </c>
      <c r="X356" s="1" t="str">
        <f t="shared" si="84"/>
        <v/>
      </c>
      <c r="Y356" s="1" t="str">
        <f t="shared" si="84"/>
        <v/>
      </c>
      <c r="Z356" s="1" t="e">
        <f t="shared" si="85"/>
        <v>#N/A</v>
      </c>
      <c r="AA356" s="3"/>
      <c r="AB356" s="13" t="e">
        <f t="shared" si="77"/>
        <v>#N/A</v>
      </c>
      <c r="AC356" s="13" t="e">
        <f t="shared" si="78"/>
        <v>#N/A</v>
      </c>
      <c r="AD356" s="13" t="e">
        <f t="shared" si="79"/>
        <v>#N/A</v>
      </c>
      <c r="AE356" s="13" t="e">
        <f t="shared" si="80"/>
        <v>#N/A</v>
      </c>
      <c r="AF356" s="13" t="e">
        <f t="shared" si="81"/>
        <v>#N/A</v>
      </c>
      <c r="AG356" s="13" t="e">
        <f t="shared" si="82"/>
        <v>#N/A</v>
      </c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T356" s="107"/>
      <c r="BA356" s="11"/>
      <c r="BB356" s="11"/>
      <c r="BC356" s="11"/>
      <c r="BD356" s="11"/>
      <c r="BE356" s="11"/>
      <c r="BH356" s="11"/>
      <c r="BI356" s="11"/>
      <c r="BJ356" s="11"/>
      <c r="BK356" s="11"/>
      <c r="BL356" s="11"/>
      <c r="BM356" s="11"/>
      <c r="BN356" s="11"/>
    </row>
    <row r="357" spans="1:66" s="1" customFormat="1" x14ac:dyDescent="0.3">
      <c r="A357" s="11"/>
      <c r="B357" s="1" t="e">
        <f t="shared" si="76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118"/>
      <c r="N357" s="5"/>
      <c r="O357" s="5"/>
      <c r="P357" s="5"/>
      <c r="Q357" s="5"/>
      <c r="R357" s="5"/>
      <c r="S357" s="5"/>
      <c r="T357" s="5"/>
      <c r="U357" s="5"/>
      <c r="V357" s="1" t="str">
        <f t="shared" si="83"/>
        <v/>
      </c>
      <c r="W357" s="1" t="str">
        <f t="shared" si="84"/>
        <v/>
      </c>
      <c r="X357" s="1" t="str">
        <f t="shared" si="84"/>
        <v/>
      </c>
      <c r="Y357" s="1" t="str">
        <f t="shared" si="84"/>
        <v/>
      </c>
      <c r="Z357" s="1" t="e">
        <f t="shared" si="85"/>
        <v>#N/A</v>
      </c>
      <c r="AA357" s="3"/>
      <c r="AB357" s="13" t="e">
        <f t="shared" si="77"/>
        <v>#N/A</v>
      </c>
      <c r="AC357" s="13" t="e">
        <f t="shared" si="78"/>
        <v>#N/A</v>
      </c>
      <c r="AD357" s="13" t="e">
        <f t="shared" si="79"/>
        <v>#N/A</v>
      </c>
      <c r="AE357" s="13" t="e">
        <f t="shared" si="80"/>
        <v>#N/A</v>
      </c>
      <c r="AF357" s="13" t="e">
        <f t="shared" si="81"/>
        <v>#N/A</v>
      </c>
      <c r="AG357" s="13" t="e">
        <f t="shared" si="82"/>
        <v>#N/A</v>
      </c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T357" s="107"/>
      <c r="BA357" s="11"/>
      <c r="BB357" s="11"/>
      <c r="BC357" s="11"/>
      <c r="BD357" s="11"/>
      <c r="BE357" s="11"/>
      <c r="BH357" s="11"/>
      <c r="BI357" s="11"/>
      <c r="BJ357" s="11"/>
      <c r="BK357" s="11"/>
      <c r="BL357" s="11"/>
      <c r="BM357" s="11"/>
      <c r="BN357" s="11"/>
    </row>
    <row r="358" spans="1:66" s="1" customFormat="1" x14ac:dyDescent="0.3">
      <c r="A358" s="11"/>
      <c r="B358" s="1" t="e">
        <f t="shared" si="76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118"/>
      <c r="N358" s="5"/>
      <c r="O358" s="5"/>
      <c r="P358" s="5"/>
      <c r="Q358" s="5"/>
      <c r="R358" s="5"/>
      <c r="S358" s="5"/>
      <c r="T358" s="5"/>
      <c r="U358" s="5"/>
      <c r="V358" s="1" t="str">
        <f t="shared" si="83"/>
        <v/>
      </c>
      <c r="W358" s="1" t="str">
        <f t="shared" si="84"/>
        <v/>
      </c>
      <c r="X358" s="1" t="str">
        <f t="shared" si="84"/>
        <v/>
      </c>
      <c r="Y358" s="1" t="str">
        <f t="shared" si="84"/>
        <v/>
      </c>
      <c r="Z358" s="1" t="e">
        <f t="shared" si="85"/>
        <v>#N/A</v>
      </c>
      <c r="AA358" s="3"/>
      <c r="AB358" s="13" t="e">
        <f t="shared" si="77"/>
        <v>#N/A</v>
      </c>
      <c r="AC358" s="13" t="e">
        <f t="shared" si="78"/>
        <v>#N/A</v>
      </c>
      <c r="AD358" s="13" t="e">
        <f t="shared" si="79"/>
        <v>#N/A</v>
      </c>
      <c r="AE358" s="13" t="e">
        <f t="shared" si="80"/>
        <v>#N/A</v>
      </c>
      <c r="AF358" s="13" t="e">
        <f t="shared" si="81"/>
        <v>#N/A</v>
      </c>
      <c r="AG358" s="13" t="e">
        <f t="shared" si="82"/>
        <v>#N/A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T358" s="107"/>
      <c r="BA358" s="11"/>
      <c r="BB358" s="11"/>
      <c r="BC358" s="11"/>
      <c r="BD358" s="11"/>
      <c r="BE358" s="11"/>
      <c r="BH358" s="11"/>
      <c r="BI358" s="11"/>
      <c r="BJ358" s="11"/>
      <c r="BK358" s="11"/>
      <c r="BL358" s="11"/>
      <c r="BM358" s="11"/>
      <c r="BN358" s="11"/>
    </row>
    <row r="359" spans="1:66" s="1" customFormat="1" x14ac:dyDescent="0.3">
      <c r="A359" s="11"/>
      <c r="B359" s="1" t="e">
        <f t="shared" si="76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118"/>
      <c r="N359" s="5"/>
      <c r="O359" s="5"/>
      <c r="P359" s="5"/>
      <c r="Q359" s="5"/>
      <c r="R359" s="5"/>
      <c r="S359" s="5"/>
      <c r="T359" s="5"/>
      <c r="U359" s="5"/>
      <c r="V359" s="1" t="str">
        <f t="shared" si="83"/>
        <v/>
      </c>
      <c r="W359" s="1" t="str">
        <f t="shared" si="84"/>
        <v/>
      </c>
      <c r="X359" s="1" t="str">
        <f t="shared" si="84"/>
        <v/>
      </c>
      <c r="Y359" s="1" t="str">
        <f t="shared" si="84"/>
        <v/>
      </c>
      <c r="Z359" s="1" t="e">
        <f t="shared" si="85"/>
        <v>#N/A</v>
      </c>
      <c r="AA359" s="3"/>
      <c r="AB359" s="13" t="e">
        <f t="shared" si="77"/>
        <v>#N/A</v>
      </c>
      <c r="AC359" s="13" t="e">
        <f t="shared" si="78"/>
        <v>#N/A</v>
      </c>
      <c r="AD359" s="13" t="e">
        <f t="shared" si="79"/>
        <v>#N/A</v>
      </c>
      <c r="AE359" s="13" t="e">
        <f t="shared" si="80"/>
        <v>#N/A</v>
      </c>
      <c r="AF359" s="13" t="e">
        <f t="shared" si="81"/>
        <v>#N/A</v>
      </c>
      <c r="AG359" s="13" t="e">
        <f t="shared" si="82"/>
        <v>#N/A</v>
      </c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T359" s="107"/>
      <c r="BA359" s="11"/>
      <c r="BB359" s="11"/>
      <c r="BC359" s="11"/>
      <c r="BD359" s="11"/>
      <c r="BE359" s="11"/>
      <c r="BH359" s="11"/>
      <c r="BI359" s="11"/>
      <c r="BJ359" s="11"/>
      <c r="BK359" s="11"/>
      <c r="BL359" s="11"/>
      <c r="BM359" s="11"/>
      <c r="BN359" s="11"/>
    </row>
    <row r="360" spans="1:66" s="1" customFormat="1" x14ac:dyDescent="0.3">
      <c r="A360" s="11"/>
      <c r="B360" s="1" t="e">
        <f t="shared" si="76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118"/>
      <c r="N360" s="5"/>
      <c r="O360" s="5"/>
      <c r="P360" s="5"/>
      <c r="Q360" s="5"/>
      <c r="R360" s="5"/>
      <c r="S360" s="5"/>
      <c r="T360" s="5"/>
      <c r="U360" s="5"/>
      <c r="V360" s="1" t="str">
        <f t="shared" si="83"/>
        <v/>
      </c>
      <c r="W360" s="1" t="str">
        <f t="shared" si="84"/>
        <v/>
      </c>
      <c r="X360" s="1" t="str">
        <f t="shared" si="84"/>
        <v/>
      </c>
      <c r="Y360" s="1" t="str">
        <f t="shared" si="84"/>
        <v/>
      </c>
      <c r="Z360" s="1" t="e">
        <f t="shared" si="85"/>
        <v>#N/A</v>
      </c>
      <c r="AA360" s="3"/>
      <c r="AB360" s="13" t="e">
        <f t="shared" si="77"/>
        <v>#N/A</v>
      </c>
      <c r="AC360" s="13" t="e">
        <f t="shared" si="78"/>
        <v>#N/A</v>
      </c>
      <c r="AD360" s="13" t="e">
        <f t="shared" si="79"/>
        <v>#N/A</v>
      </c>
      <c r="AE360" s="13" t="e">
        <f t="shared" si="80"/>
        <v>#N/A</v>
      </c>
      <c r="AF360" s="13" t="e">
        <f t="shared" si="81"/>
        <v>#N/A</v>
      </c>
      <c r="AG360" s="13" t="e">
        <f t="shared" si="82"/>
        <v>#N/A</v>
      </c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T360" s="107"/>
      <c r="BA360" s="11"/>
      <c r="BB360" s="11"/>
      <c r="BC360" s="11"/>
      <c r="BD360" s="11"/>
      <c r="BE360" s="11"/>
      <c r="BH360" s="11"/>
      <c r="BI360" s="11"/>
      <c r="BJ360" s="11"/>
      <c r="BK360" s="11"/>
      <c r="BL360" s="11"/>
      <c r="BM360" s="11"/>
      <c r="BN360" s="11"/>
    </row>
    <row r="361" spans="1:66" s="1" customFormat="1" x14ac:dyDescent="0.3">
      <c r="A361" s="11"/>
      <c r="B361" s="1" t="e">
        <f t="shared" si="76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118"/>
      <c r="N361" s="5"/>
      <c r="O361" s="5"/>
      <c r="P361" s="5"/>
      <c r="Q361" s="5"/>
      <c r="R361" s="5"/>
      <c r="S361" s="5"/>
      <c r="T361" s="5"/>
      <c r="U361" s="5"/>
      <c r="V361" s="1" t="str">
        <f t="shared" si="83"/>
        <v/>
      </c>
      <c r="W361" s="1" t="str">
        <f t="shared" si="84"/>
        <v/>
      </c>
      <c r="X361" s="1" t="str">
        <f t="shared" si="84"/>
        <v/>
      </c>
      <c r="Y361" s="1" t="str">
        <f t="shared" si="84"/>
        <v/>
      </c>
      <c r="Z361" s="1" t="e">
        <f t="shared" si="85"/>
        <v>#N/A</v>
      </c>
      <c r="AA361" s="3"/>
      <c r="AB361" s="13" t="e">
        <f t="shared" si="77"/>
        <v>#N/A</v>
      </c>
      <c r="AC361" s="13" t="e">
        <f t="shared" si="78"/>
        <v>#N/A</v>
      </c>
      <c r="AD361" s="13" t="e">
        <f t="shared" si="79"/>
        <v>#N/A</v>
      </c>
      <c r="AE361" s="13" t="e">
        <f t="shared" si="80"/>
        <v>#N/A</v>
      </c>
      <c r="AF361" s="13" t="e">
        <f t="shared" si="81"/>
        <v>#N/A</v>
      </c>
      <c r="AG361" s="13" t="e">
        <f t="shared" si="82"/>
        <v>#N/A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T361" s="107"/>
      <c r="BA361" s="11"/>
      <c r="BB361" s="11"/>
      <c r="BC361" s="11"/>
      <c r="BD361" s="11"/>
      <c r="BE361" s="11"/>
      <c r="BH361" s="11"/>
      <c r="BI361" s="11"/>
      <c r="BJ361" s="11"/>
      <c r="BK361" s="11"/>
      <c r="BL361" s="11"/>
      <c r="BM361" s="11"/>
      <c r="BN361" s="11"/>
    </row>
    <row r="362" spans="1:66" s="1" customFormat="1" x14ac:dyDescent="0.3">
      <c r="A362" s="11"/>
      <c r="B362" s="1" t="e">
        <f t="shared" si="76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118"/>
      <c r="N362" s="5"/>
      <c r="O362" s="5"/>
      <c r="P362" s="5"/>
      <c r="Q362" s="5"/>
      <c r="R362" s="5"/>
      <c r="S362" s="5"/>
      <c r="T362" s="5"/>
      <c r="U362" s="5"/>
      <c r="V362" s="1" t="str">
        <f t="shared" si="83"/>
        <v/>
      </c>
      <c r="W362" s="1" t="str">
        <f t="shared" si="84"/>
        <v/>
      </c>
      <c r="X362" s="1" t="str">
        <f t="shared" si="84"/>
        <v/>
      </c>
      <c r="Y362" s="1" t="str">
        <f t="shared" si="84"/>
        <v/>
      </c>
      <c r="Z362" s="1" t="e">
        <f t="shared" si="85"/>
        <v>#N/A</v>
      </c>
      <c r="AA362" s="3"/>
      <c r="AB362" s="13" t="e">
        <f t="shared" si="77"/>
        <v>#N/A</v>
      </c>
      <c r="AC362" s="13" t="e">
        <f t="shared" si="78"/>
        <v>#N/A</v>
      </c>
      <c r="AD362" s="13" t="e">
        <f t="shared" si="79"/>
        <v>#N/A</v>
      </c>
      <c r="AE362" s="13" t="e">
        <f t="shared" si="80"/>
        <v>#N/A</v>
      </c>
      <c r="AF362" s="13" t="e">
        <f t="shared" si="81"/>
        <v>#N/A</v>
      </c>
      <c r="AG362" s="13" t="e">
        <f t="shared" si="82"/>
        <v>#N/A</v>
      </c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T362" s="107"/>
      <c r="BA362" s="11"/>
      <c r="BB362" s="11"/>
      <c r="BC362" s="11"/>
      <c r="BD362" s="11"/>
      <c r="BE362" s="11"/>
      <c r="BH362" s="11"/>
      <c r="BI362" s="11"/>
      <c r="BJ362" s="11"/>
      <c r="BK362" s="11"/>
      <c r="BL362" s="11"/>
      <c r="BM362" s="11"/>
      <c r="BN362" s="11"/>
    </row>
    <row r="363" spans="1:66" s="1" customFormat="1" x14ac:dyDescent="0.3">
      <c r="A363" s="11"/>
      <c r="B363" s="1" t="e">
        <f t="shared" si="76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118"/>
      <c r="N363" s="5"/>
      <c r="O363" s="5"/>
      <c r="P363" s="5"/>
      <c r="Q363" s="5"/>
      <c r="R363" s="5"/>
      <c r="S363" s="5"/>
      <c r="T363" s="5"/>
      <c r="U363" s="5"/>
      <c r="V363" s="1" t="str">
        <f t="shared" si="83"/>
        <v/>
      </c>
      <c r="W363" s="1" t="str">
        <f t="shared" si="84"/>
        <v/>
      </c>
      <c r="X363" s="1" t="str">
        <f t="shared" si="84"/>
        <v/>
      </c>
      <c r="Y363" s="1" t="str">
        <f t="shared" si="84"/>
        <v/>
      </c>
      <c r="Z363" s="1" t="e">
        <f t="shared" si="85"/>
        <v>#N/A</v>
      </c>
      <c r="AA363" s="3"/>
      <c r="AB363" s="13" t="e">
        <f t="shared" si="77"/>
        <v>#N/A</v>
      </c>
      <c r="AC363" s="13" t="e">
        <f t="shared" si="78"/>
        <v>#N/A</v>
      </c>
      <c r="AD363" s="13" t="e">
        <f t="shared" si="79"/>
        <v>#N/A</v>
      </c>
      <c r="AE363" s="13" t="e">
        <f t="shared" si="80"/>
        <v>#N/A</v>
      </c>
      <c r="AF363" s="13" t="e">
        <f t="shared" si="81"/>
        <v>#N/A</v>
      </c>
      <c r="AG363" s="13" t="e">
        <f t="shared" si="82"/>
        <v>#N/A</v>
      </c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T363" s="107"/>
      <c r="BA363" s="11"/>
      <c r="BB363" s="11"/>
      <c r="BC363" s="11"/>
      <c r="BD363" s="11"/>
      <c r="BE363" s="11"/>
      <c r="BH363" s="11"/>
      <c r="BI363" s="11"/>
      <c r="BJ363" s="11"/>
      <c r="BK363" s="11"/>
      <c r="BL363" s="11"/>
      <c r="BM363" s="11"/>
      <c r="BN363" s="11"/>
    </row>
    <row r="364" spans="1:66" s="1" customFormat="1" x14ac:dyDescent="0.3">
      <c r="A364" s="11"/>
      <c r="B364" s="1" t="e">
        <f t="shared" si="76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118"/>
      <c r="N364" s="5"/>
      <c r="O364" s="5"/>
      <c r="P364" s="5"/>
      <c r="Q364" s="5"/>
      <c r="R364" s="5"/>
      <c r="S364" s="5"/>
      <c r="T364" s="5"/>
      <c r="U364" s="5"/>
      <c r="V364" s="1" t="str">
        <f t="shared" si="83"/>
        <v/>
      </c>
      <c r="W364" s="1" t="str">
        <f t="shared" si="84"/>
        <v/>
      </c>
      <c r="X364" s="1" t="str">
        <f t="shared" si="84"/>
        <v/>
      </c>
      <c r="Y364" s="1" t="str">
        <f t="shared" si="84"/>
        <v/>
      </c>
      <c r="Z364" s="1" t="e">
        <f t="shared" si="85"/>
        <v>#N/A</v>
      </c>
      <c r="AA364" s="3"/>
      <c r="AB364" s="13" t="e">
        <f t="shared" si="77"/>
        <v>#N/A</v>
      </c>
      <c r="AC364" s="13" t="e">
        <f t="shared" si="78"/>
        <v>#N/A</v>
      </c>
      <c r="AD364" s="13" t="e">
        <f t="shared" si="79"/>
        <v>#N/A</v>
      </c>
      <c r="AE364" s="13" t="e">
        <f t="shared" si="80"/>
        <v>#N/A</v>
      </c>
      <c r="AF364" s="13" t="e">
        <f t="shared" si="81"/>
        <v>#N/A</v>
      </c>
      <c r="AG364" s="13" t="e">
        <f t="shared" si="82"/>
        <v>#N/A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T364" s="107"/>
      <c r="BA364" s="11"/>
      <c r="BB364" s="11"/>
      <c r="BC364" s="11"/>
      <c r="BD364" s="11"/>
      <c r="BE364" s="11"/>
      <c r="BH364" s="11"/>
      <c r="BI364" s="11"/>
      <c r="BJ364" s="11"/>
      <c r="BK364" s="11"/>
      <c r="BL364" s="11"/>
      <c r="BM364" s="11"/>
      <c r="BN364" s="11"/>
    </row>
    <row r="365" spans="1:66" s="1" customFormat="1" x14ac:dyDescent="0.3">
      <c r="A365" s="11"/>
      <c r="B365" s="1" t="e">
        <f t="shared" si="76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118"/>
      <c r="N365" s="5"/>
      <c r="O365" s="5"/>
      <c r="P365" s="5"/>
      <c r="Q365" s="5"/>
      <c r="R365" s="5"/>
      <c r="S365" s="5"/>
      <c r="T365" s="5"/>
      <c r="U365" s="5"/>
      <c r="V365" s="1" t="str">
        <f t="shared" si="83"/>
        <v/>
      </c>
      <c r="W365" s="1" t="str">
        <f t="shared" si="84"/>
        <v/>
      </c>
      <c r="X365" s="1" t="str">
        <f t="shared" si="84"/>
        <v/>
      </c>
      <c r="Y365" s="1" t="str">
        <f t="shared" si="84"/>
        <v/>
      </c>
      <c r="Z365" s="1" t="e">
        <f t="shared" si="85"/>
        <v>#N/A</v>
      </c>
      <c r="AA365" s="3"/>
      <c r="AB365" s="13" t="e">
        <f t="shared" si="77"/>
        <v>#N/A</v>
      </c>
      <c r="AC365" s="13" t="e">
        <f t="shared" si="78"/>
        <v>#N/A</v>
      </c>
      <c r="AD365" s="13" t="e">
        <f t="shared" si="79"/>
        <v>#N/A</v>
      </c>
      <c r="AE365" s="13" t="e">
        <f t="shared" si="80"/>
        <v>#N/A</v>
      </c>
      <c r="AF365" s="13" t="e">
        <f t="shared" si="81"/>
        <v>#N/A</v>
      </c>
      <c r="AG365" s="13" t="e">
        <f t="shared" si="82"/>
        <v>#N/A</v>
      </c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T365" s="107"/>
      <c r="BA365" s="11"/>
      <c r="BB365" s="11"/>
      <c r="BC365" s="11"/>
      <c r="BD365" s="11"/>
      <c r="BE365" s="11"/>
      <c r="BH365" s="11"/>
      <c r="BI365" s="11"/>
      <c r="BJ365" s="11"/>
      <c r="BK365" s="11"/>
      <c r="BL365" s="11"/>
      <c r="BM365" s="11"/>
      <c r="BN365" s="11"/>
    </row>
    <row r="366" spans="1:66" s="1" customFormat="1" x14ac:dyDescent="0.3">
      <c r="A366" s="11"/>
      <c r="B366" s="1" t="e">
        <f t="shared" si="76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118"/>
      <c r="N366" s="5"/>
      <c r="O366" s="5"/>
      <c r="P366" s="5"/>
      <c r="Q366" s="5"/>
      <c r="R366" s="5"/>
      <c r="S366" s="5"/>
      <c r="T366" s="5"/>
      <c r="U366" s="5"/>
      <c r="V366" s="1" t="str">
        <f t="shared" si="83"/>
        <v/>
      </c>
      <c r="W366" s="1" t="str">
        <f t="shared" si="84"/>
        <v/>
      </c>
      <c r="X366" s="1" t="str">
        <f t="shared" si="84"/>
        <v/>
      </c>
      <c r="Y366" s="1" t="str">
        <f t="shared" si="84"/>
        <v/>
      </c>
      <c r="Z366" s="1" t="e">
        <f t="shared" si="85"/>
        <v>#N/A</v>
      </c>
      <c r="AA366" s="3"/>
      <c r="AB366" s="13" t="e">
        <f t="shared" si="77"/>
        <v>#N/A</v>
      </c>
      <c r="AC366" s="13" t="e">
        <f t="shared" si="78"/>
        <v>#N/A</v>
      </c>
      <c r="AD366" s="13" t="e">
        <f t="shared" si="79"/>
        <v>#N/A</v>
      </c>
      <c r="AE366" s="13" t="e">
        <f t="shared" si="80"/>
        <v>#N/A</v>
      </c>
      <c r="AF366" s="13" t="e">
        <f t="shared" si="81"/>
        <v>#N/A</v>
      </c>
      <c r="AG366" s="13" t="e">
        <f t="shared" si="82"/>
        <v>#N/A</v>
      </c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T366" s="107"/>
      <c r="BA366" s="11"/>
      <c r="BB366" s="11"/>
      <c r="BC366" s="11"/>
      <c r="BD366" s="11"/>
      <c r="BE366" s="11"/>
      <c r="BH366" s="11"/>
      <c r="BI366" s="11"/>
      <c r="BJ366" s="11"/>
      <c r="BK366" s="11"/>
      <c r="BL366" s="11"/>
      <c r="BM366" s="11"/>
      <c r="BN366" s="11"/>
    </row>
    <row r="367" spans="1:66" s="1" customFormat="1" x14ac:dyDescent="0.3">
      <c r="A367" s="11"/>
      <c r="B367" s="1" t="e">
        <f t="shared" si="76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118"/>
      <c r="N367" s="5"/>
      <c r="O367" s="5"/>
      <c r="P367" s="5"/>
      <c r="Q367" s="5"/>
      <c r="R367" s="5"/>
      <c r="S367" s="5"/>
      <c r="T367" s="5"/>
      <c r="U367" s="5"/>
      <c r="V367" s="1" t="str">
        <f t="shared" si="83"/>
        <v/>
      </c>
      <c r="W367" s="1" t="str">
        <f t="shared" si="84"/>
        <v/>
      </c>
      <c r="X367" s="1" t="str">
        <f t="shared" si="84"/>
        <v/>
      </c>
      <c r="Y367" s="1" t="str">
        <f t="shared" si="84"/>
        <v/>
      </c>
      <c r="Z367" s="1" t="e">
        <f t="shared" si="85"/>
        <v>#N/A</v>
      </c>
      <c r="AA367" s="3"/>
      <c r="AB367" s="13" t="e">
        <f t="shared" si="77"/>
        <v>#N/A</v>
      </c>
      <c r="AC367" s="13" t="e">
        <f t="shared" si="78"/>
        <v>#N/A</v>
      </c>
      <c r="AD367" s="13" t="e">
        <f t="shared" si="79"/>
        <v>#N/A</v>
      </c>
      <c r="AE367" s="13" t="e">
        <f t="shared" si="80"/>
        <v>#N/A</v>
      </c>
      <c r="AF367" s="13" t="e">
        <f t="shared" si="81"/>
        <v>#N/A</v>
      </c>
      <c r="AG367" s="13" t="e">
        <f t="shared" si="82"/>
        <v>#N/A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T367" s="107"/>
      <c r="BA367" s="11"/>
      <c r="BB367" s="11"/>
      <c r="BC367" s="11"/>
      <c r="BD367" s="11"/>
      <c r="BE367" s="11"/>
      <c r="BH367" s="11"/>
      <c r="BI367" s="11"/>
      <c r="BJ367" s="11"/>
      <c r="BK367" s="11"/>
      <c r="BL367" s="11"/>
      <c r="BM367" s="11"/>
      <c r="BN367" s="11"/>
    </row>
    <row r="368" spans="1:66" s="1" customFormat="1" x14ac:dyDescent="0.3">
      <c r="A368" s="11"/>
      <c r="B368" s="1" t="e">
        <f t="shared" si="76"/>
        <v>#N/A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118"/>
      <c r="N368" s="5"/>
      <c r="O368" s="5"/>
      <c r="P368" s="5"/>
      <c r="Q368" s="5"/>
      <c r="R368" s="5"/>
      <c r="S368" s="5"/>
      <c r="T368" s="5"/>
      <c r="U368" s="5"/>
      <c r="V368" s="1" t="str">
        <f t="shared" si="83"/>
        <v/>
      </c>
      <c r="W368" s="1" t="str">
        <f t="shared" si="84"/>
        <v/>
      </c>
      <c r="X368" s="1" t="str">
        <f t="shared" si="84"/>
        <v/>
      </c>
      <c r="Y368" s="1" t="str">
        <f t="shared" si="84"/>
        <v/>
      </c>
      <c r="Z368" s="1" t="e">
        <f t="shared" si="85"/>
        <v>#N/A</v>
      </c>
      <c r="AA368" s="3"/>
      <c r="AB368" s="13" t="e">
        <f t="shared" si="77"/>
        <v>#N/A</v>
      </c>
      <c r="AC368" s="13" t="e">
        <f t="shared" si="78"/>
        <v>#N/A</v>
      </c>
      <c r="AD368" s="13" t="e">
        <f t="shared" si="79"/>
        <v>#N/A</v>
      </c>
      <c r="AE368" s="13" t="e">
        <f t="shared" si="80"/>
        <v>#N/A</v>
      </c>
      <c r="AF368" s="13" t="e">
        <f t="shared" si="81"/>
        <v>#N/A</v>
      </c>
      <c r="AG368" s="13" t="e">
        <f t="shared" si="82"/>
        <v>#N/A</v>
      </c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T368" s="107"/>
      <c r="BA368" s="11"/>
      <c r="BB368" s="11"/>
      <c r="BC368" s="11"/>
      <c r="BD368" s="11"/>
      <c r="BE368" s="11"/>
      <c r="BH368" s="11"/>
      <c r="BI368" s="11"/>
      <c r="BJ368" s="11"/>
      <c r="BK368" s="11"/>
      <c r="BL368" s="11"/>
      <c r="BM368" s="11"/>
      <c r="BN368" s="11"/>
    </row>
    <row r="369" spans="1:66" s="1" customFormat="1" x14ac:dyDescent="0.3">
      <c r="A369" s="11"/>
      <c r="B369" s="1" t="e">
        <f t="shared" si="76"/>
        <v>#N/A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118"/>
      <c r="N369" s="5"/>
      <c r="O369" s="5"/>
      <c r="P369" s="5"/>
      <c r="Q369" s="5"/>
      <c r="R369" s="5"/>
      <c r="S369" s="5"/>
      <c r="T369" s="5"/>
      <c r="U369" s="5"/>
      <c r="V369" s="1" t="str">
        <f t="shared" si="83"/>
        <v/>
      </c>
      <c r="W369" s="1" t="str">
        <f t="shared" si="84"/>
        <v/>
      </c>
      <c r="X369" s="1" t="str">
        <f t="shared" si="84"/>
        <v/>
      </c>
      <c r="Y369" s="1" t="str">
        <f t="shared" si="84"/>
        <v/>
      </c>
      <c r="Z369" s="1" t="e">
        <f t="shared" si="85"/>
        <v>#N/A</v>
      </c>
      <c r="AA369" s="3"/>
      <c r="AB369" s="13" t="e">
        <f t="shared" si="77"/>
        <v>#N/A</v>
      </c>
      <c r="AC369" s="13" t="e">
        <f t="shared" si="78"/>
        <v>#N/A</v>
      </c>
      <c r="AD369" s="13" t="e">
        <f t="shared" si="79"/>
        <v>#N/A</v>
      </c>
      <c r="AE369" s="13" t="e">
        <f t="shared" si="80"/>
        <v>#N/A</v>
      </c>
      <c r="AF369" s="13" t="e">
        <f t="shared" si="81"/>
        <v>#N/A</v>
      </c>
      <c r="AG369" s="13" t="e">
        <f t="shared" si="82"/>
        <v>#N/A</v>
      </c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T369" s="107"/>
      <c r="BA369" s="11"/>
      <c r="BB369" s="11"/>
      <c r="BC369" s="11"/>
      <c r="BD369" s="11"/>
      <c r="BE369" s="11"/>
      <c r="BH369" s="11"/>
      <c r="BI369" s="11"/>
      <c r="BJ369" s="11"/>
      <c r="BK369" s="11"/>
      <c r="BL369" s="11"/>
      <c r="BM369" s="11"/>
      <c r="BN369" s="11"/>
    </row>
    <row r="370" spans="1:66" s="1" customFormat="1" x14ac:dyDescent="0.3">
      <c r="A370" s="11"/>
      <c r="B370" s="1" t="e">
        <f t="shared" si="76"/>
        <v>#N/A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118"/>
      <c r="N370" s="5"/>
      <c r="O370" s="5"/>
      <c r="P370" s="5"/>
      <c r="Q370" s="5"/>
      <c r="R370" s="5"/>
      <c r="S370" s="5"/>
      <c r="T370" s="5"/>
      <c r="U370" s="5"/>
      <c r="V370" s="1" t="str">
        <f t="shared" si="83"/>
        <v/>
      </c>
      <c r="W370" s="1" t="str">
        <f t="shared" si="84"/>
        <v/>
      </c>
      <c r="X370" s="1" t="str">
        <f t="shared" si="84"/>
        <v/>
      </c>
      <c r="Y370" s="1" t="str">
        <f t="shared" si="84"/>
        <v/>
      </c>
      <c r="Z370" s="1" t="e">
        <f t="shared" si="85"/>
        <v>#N/A</v>
      </c>
      <c r="AA370" s="3"/>
      <c r="AB370" s="13" t="e">
        <f t="shared" si="77"/>
        <v>#N/A</v>
      </c>
      <c r="AC370" s="13" t="e">
        <f t="shared" si="78"/>
        <v>#N/A</v>
      </c>
      <c r="AD370" s="13" t="e">
        <f t="shared" si="79"/>
        <v>#N/A</v>
      </c>
      <c r="AE370" s="13" t="e">
        <f t="shared" si="80"/>
        <v>#N/A</v>
      </c>
      <c r="AF370" s="13" t="e">
        <f t="shared" si="81"/>
        <v>#N/A</v>
      </c>
      <c r="AG370" s="13" t="e">
        <f t="shared" si="82"/>
        <v>#N/A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T370" s="107"/>
      <c r="BA370" s="11"/>
      <c r="BB370" s="11"/>
      <c r="BC370" s="11"/>
      <c r="BD370" s="11"/>
      <c r="BE370" s="11"/>
      <c r="BH370" s="11"/>
      <c r="BI370" s="11"/>
      <c r="BJ370" s="11"/>
      <c r="BK370" s="11"/>
      <c r="BL370" s="11"/>
      <c r="BM370" s="11"/>
      <c r="BN370" s="11"/>
    </row>
    <row r="371" spans="1:66" s="1" customFormat="1" x14ac:dyDescent="0.3">
      <c r="A371" s="11"/>
      <c r="B371" s="1" t="e">
        <f t="shared" si="76"/>
        <v>#N/A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118"/>
      <c r="N371" s="5"/>
      <c r="O371" s="5"/>
      <c r="P371" s="5"/>
      <c r="Q371" s="5"/>
      <c r="R371" s="5"/>
      <c r="S371" s="5"/>
      <c r="T371" s="5"/>
      <c r="U371" s="5"/>
      <c r="V371" s="1" t="str">
        <f t="shared" si="83"/>
        <v/>
      </c>
      <c r="W371" s="1" t="str">
        <f t="shared" si="84"/>
        <v/>
      </c>
      <c r="X371" s="1" t="str">
        <f t="shared" si="84"/>
        <v/>
      </c>
      <c r="Y371" s="1" t="str">
        <f t="shared" si="84"/>
        <v/>
      </c>
      <c r="Z371" s="1" t="e">
        <f t="shared" si="85"/>
        <v>#N/A</v>
      </c>
      <c r="AA371" s="3"/>
      <c r="AB371" s="13" t="e">
        <f t="shared" si="77"/>
        <v>#N/A</v>
      </c>
      <c r="AC371" s="13" t="e">
        <f t="shared" si="78"/>
        <v>#N/A</v>
      </c>
      <c r="AD371" s="13" t="e">
        <f t="shared" si="79"/>
        <v>#N/A</v>
      </c>
      <c r="AE371" s="13" t="e">
        <f t="shared" si="80"/>
        <v>#N/A</v>
      </c>
      <c r="AF371" s="13" t="e">
        <f t="shared" si="81"/>
        <v>#N/A</v>
      </c>
      <c r="AG371" s="13" t="e">
        <f t="shared" si="82"/>
        <v>#N/A</v>
      </c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T371" s="107"/>
      <c r="BA371" s="11"/>
      <c r="BB371" s="11"/>
      <c r="BC371" s="11"/>
      <c r="BD371" s="11"/>
      <c r="BE371" s="11"/>
      <c r="BH371" s="11"/>
      <c r="BI371" s="11"/>
      <c r="BJ371" s="11"/>
      <c r="BK371" s="11"/>
      <c r="BL371" s="11"/>
      <c r="BM371" s="11"/>
      <c r="BN371" s="11"/>
    </row>
    <row r="372" spans="1:66" s="1" customFormat="1" x14ac:dyDescent="0.3">
      <c r="A372" s="11"/>
      <c r="B372" s="1" t="e">
        <f t="shared" si="76"/>
        <v>#N/A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118"/>
      <c r="N372" s="5"/>
      <c r="O372" s="5"/>
      <c r="P372" s="5"/>
      <c r="Q372" s="5"/>
      <c r="R372" s="5"/>
      <c r="S372" s="5"/>
      <c r="T372" s="5"/>
      <c r="U372" s="5"/>
      <c r="V372" s="1" t="str">
        <f t="shared" si="83"/>
        <v/>
      </c>
      <c r="W372" s="1" t="str">
        <f t="shared" si="84"/>
        <v/>
      </c>
      <c r="X372" s="1" t="str">
        <f t="shared" si="84"/>
        <v/>
      </c>
      <c r="Y372" s="1" t="str">
        <f t="shared" si="84"/>
        <v/>
      </c>
      <c r="Z372" s="1" t="e">
        <f t="shared" si="85"/>
        <v>#N/A</v>
      </c>
      <c r="AA372" s="3"/>
      <c r="AB372" s="13" t="e">
        <f t="shared" si="77"/>
        <v>#N/A</v>
      </c>
      <c r="AC372" s="13" t="e">
        <f t="shared" si="78"/>
        <v>#N/A</v>
      </c>
      <c r="AD372" s="13" t="e">
        <f t="shared" si="79"/>
        <v>#N/A</v>
      </c>
      <c r="AE372" s="13" t="e">
        <f t="shared" si="80"/>
        <v>#N/A</v>
      </c>
      <c r="AF372" s="13" t="e">
        <f t="shared" si="81"/>
        <v>#N/A</v>
      </c>
      <c r="AG372" s="13" t="e">
        <f t="shared" si="82"/>
        <v>#N/A</v>
      </c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T372" s="107"/>
      <c r="BA372" s="11"/>
      <c r="BB372" s="11"/>
      <c r="BC372" s="11"/>
      <c r="BD372" s="11"/>
      <c r="BE372" s="11"/>
      <c r="BH372" s="11"/>
      <c r="BI372" s="11"/>
      <c r="BJ372" s="11"/>
      <c r="BK372" s="11"/>
      <c r="BL372" s="11"/>
      <c r="BM372" s="11"/>
      <c r="BN372" s="11"/>
    </row>
    <row r="373" spans="1:66" s="1" customFormat="1" x14ac:dyDescent="0.3">
      <c r="A373" s="11"/>
      <c r="B373" s="1" t="e">
        <f t="shared" si="76"/>
        <v>#N/A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118"/>
      <c r="N373" s="5"/>
      <c r="O373" s="5"/>
      <c r="P373" s="5"/>
      <c r="Q373" s="5"/>
      <c r="R373" s="5"/>
      <c r="S373" s="5"/>
      <c r="T373" s="5"/>
      <c r="U373" s="5"/>
      <c r="V373" s="1" t="str">
        <f t="shared" si="83"/>
        <v/>
      </c>
      <c r="W373" s="1" t="str">
        <f t="shared" si="84"/>
        <v/>
      </c>
      <c r="X373" s="1" t="str">
        <f t="shared" si="84"/>
        <v/>
      </c>
      <c r="Y373" s="1" t="str">
        <f t="shared" si="84"/>
        <v/>
      </c>
      <c r="Z373" s="1" t="e">
        <f t="shared" si="85"/>
        <v>#N/A</v>
      </c>
      <c r="AA373" s="3"/>
      <c r="AB373" s="13" t="e">
        <f t="shared" si="77"/>
        <v>#N/A</v>
      </c>
      <c r="AC373" s="13" t="e">
        <f t="shared" si="78"/>
        <v>#N/A</v>
      </c>
      <c r="AD373" s="13" t="e">
        <f t="shared" si="79"/>
        <v>#N/A</v>
      </c>
      <c r="AE373" s="13" t="e">
        <f t="shared" si="80"/>
        <v>#N/A</v>
      </c>
      <c r="AF373" s="13" t="e">
        <f t="shared" si="81"/>
        <v>#N/A</v>
      </c>
      <c r="AG373" s="13" t="e">
        <f t="shared" si="82"/>
        <v>#N/A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T373" s="107"/>
      <c r="BA373" s="11"/>
      <c r="BB373" s="11"/>
      <c r="BC373" s="11"/>
      <c r="BD373" s="11"/>
      <c r="BE373" s="11"/>
      <c r="BH373" s="11"/>
      <c r="BI373" s="11"/>
      <c r="BJ373" s="11"/>
      <c r="BK373" s="11"/>
      <c r="BL373" s="11"/>
      <c r="BM373" s="11"/>
      <c r="BN373" s="11"/>
    </row>
    <row r="374" spans="1:66" s="1" customFormat="1" x14ac:dyDescent="0.3">
      <c r="A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118"/>
      <c r="N374" s="5"/>
      <c r="O374" s="5"/>
      <c r="P374" s="5"/>
      <c r="Q374" s="5"/>
      <c r="R374" s="5"/>
      <c r="S374" s="5"/>
      <c r="T374" s="5"/>
      <c r="U374" s="5"/>
      <c r="AA374" s="3"/>
      <c r="AB374" s="13"/>
      <c r="AC374" s="13"/>
      <c r="AD374" s="13"/>
      <c r="AE374" s="13"/>
      <c r="AF374" s="13"/>
      <c r="AG374" s="13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T374" s="107"/>
      <c r="BA374" s="11"/>
      <c r="BB374" s="11"/>
      <c r="BC374" s="11"/>
      <c r="BD374" s="11"/>
      <c r="BE374" s="11"/>
      <c r="BH374" s="11"/>
      <c r="BI374" s="11"/>
      <c r="BJ374" s="11"/>
      <c r="BK374" s="11"/>
      <c r="BL374" s="11"/>
      <c r="BM374" s="11"/>
      <c r="BN374" s="11"/>
    </row>
    <row r="375" spans="1:66" s="1" customFormat="1" x14ac:dyDescent="0.3">
      <c r="A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118"/>
      <c r="N375" s="5"/>
      <c r="O375" s="5"/>
      <c r="P375" s="5"/>
      <c r="Q375" s="5"/>
      <c r="R375" s="5"/>
      <c r="S375" s="5"/>
      <c r="T375" s="5"/>
      <c r="U375" s="5"/>
      <c r="AA375" s="3"/>
      <c r="AB375" s="13"/>
      <c r="AC375" s="13"/>
      <c r="AD375" s="13"/>
      <c r="AE375" s="13"/>
      <c r="AF375" s="13"/>
      <c r="AG375" s="13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T375" s="107"/>
      <c r="BA375" s="11"/>
      <c r="BB375" s="11"/>
      <c r="BC375" s="11"/>
      <c r="BD375" s="11"/>
      <c r="BE375" s="11"/>
      <c r="BH375" s="11"/>
      <c r="BI375" s="11"/>
      <c r="BJ375" s="11"/>
      <c r="BK375" s="11"/>
      <c r="BL375" s="11"/>
      <c r="BM375" s="11"/>
      <c r="BN375" s="11"/>
    </row>
    <row r="376" spans="1:66" s="1" customFormat="1" x14ac:dyDescent="0.3">
      <c r="A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118"/>
      <c r="N376" s="5"/>
      <c r="O376" s="5"/>
      <c r="P376" s="5"/>
      <c r="Q376" s="5"/>
      <c r="R376" s="5"/>
      <c r="S376" s="5"/>
      <c r="T376" s="5"/>
      <c r="U376" s="5"/>
      <c r="AA376" s="3"/>
      <c r="AB376" s="13"/>
      <c r="AC376" s="13"/>
      <c r="AD376" s="13"/>
      <c r="AE376" s="13"/>
      <c r="AF376" s="13"/>
      <c r="AG376" s="13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T376" s="107"/>
      <c r="BA376" s="11"/>
      <c r="BB376" s="11"/>
      <c r="BC376" s="11"/>
      <c r="BD376" s="11"/>
      <c r="BE376" s="11"/>
      <c r="BH376" s="11"/>
      <c r="BI376" s="11"/>
      <c r="BJ376" s="11"/>
      <c r="BK376" s="11"/>
      <c r="BL376" s="11"/>
      <c r="BM376" s="11"/>
      <c r="BN376" s="11"/>
    </row>
    <row r="377" spans="1:66" s="1" customFormat="1" x14ac:dyDescent="0.3">
      <c r="A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118"/>
      <c r="N377" s="5"/>
      <c r="O377" s="5"/>
      <c r="P377" s="5"/>
      <c r="Q377" s="5"/>
      <c r="R377" s="5"/>
      <c r="S377" s="5"/>
      <c r="T377" s="5"/>
      <c r="U377" s="5"/>
      <c r="AA377" s="3"/>
      <c r="AB377" s="13"/>
      <c r="AC377" s="13"/>
      <c r="AD377" s="13"/>
      <c r="AE377" s="13"/>
      <c r="AF377" s="13"/>
      <c r="AG377" s="13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T377" s="107"/>
      <c r="BA377" s="11"/>
      <c r="BB377" s="11"/>
      <c r="BC377" s="11"/>
      <c r="BD377" s="11"/>
      <c r="BE377" s="11"/>
      <c r="BH377" s="11"/>
      <c r="BI377" s="11"/>
      <c r="BJ377" s="11"/>
      <c r="BK377" s="11"/>
      <c r="BL377" s="11"/>
      <c r="BM377" s="11"/>
      <c r="BN377" s="11"/>
    </row>
    <row r="378" spans="1:66" s="1" customFormat="1" x14ac:dyDescent="0.3">
      <c r="A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118"/>
      <c r="N378" s="5"/>
      <c r="O378" s="5"/>
      <c r="P378" s="5"/>
      <c r="Q378" s="5"/>
      <c r="R378" s="5"/>
      <c r="S378" s="5"/>
      <c r="T378" s="5"/>
      <c r="U378" s="5"/>
      <c r="AA378" s="3"/>
      <c r="AB378" s="13"/>
      <c r="AC378" s="13"/>
      <c r="AD378" s="13"/>
      <c r="AE378" s="13"/>
      <c r="AF378" s="13"/>
      <c r="AG378" s="13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T378" s="107"/>
      <c r="BA378" s="11"/>
      <c r="BB378" s="11"/>
      <c r="BC378" s="11"/>
      <c r="BD378" s="11"/>
      <c r="BE378" s="11"/>
      <c r="BH378" s="11"/>
      <c r="BI378" s="11"/>
      <c r="BJ378" s="11"/>
      <c r="BK378" s="11"/>
      <c r="BL378" s="11"/>
      <c r="BM378" s="11"/>
      <c r="BN378" s="11"/>
    </row>
    <row r="379" spans="1:66" s="1" customFormat="1" x14ac:dyDescent="0.3">
      <c r="A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118"/>
      <c r="N379" s="5"/>
      <c r="O379" s="5"/>
      <c r="P379" s="5"/>
      <c r="Q379" s="5"/>
      <c r="R379" s="5"/>
      <c r="S379" s="5"/>
      <c r="T379" s="5"/>
      <c r="U379" s="5"/>
      <c r="AA379" s="3"/>
      <c r="AB379" s="13"/>
      <c r="AC379" s="13"/>
      <c r="AD379" s="13"/>
      <c r="AE379" s="13"/>
      <c r="AF379" s="13"/>
      <c r="AG379" s="13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T379" s="107"/>
      <c r="BA379" s="11"/>
      <c r="BB379" s="11"/>
      <c r="BC379" s="11"/>
      <c r="BD379" s="11"/>
      <c r="BE379" s="11"/>
      <c r="BH379" s="11"/>
      <c r="BI379" s="11"/>
      <c r="BJ379" s="11"/>
      <c r="BK379" s="11"/>
      <c r="BL379" s="11"/>
      <c r="BM379" s="11"/>
      <c r="BN379" s="11"/>
    </row>
    <row r="380" spans="1:66" s="1" customFormat="1" x14ac:dyDescent="0.3">
      <c r="A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118"/>
      <c r="N380" s="5"/>
      <c r="O380" s="5"/>
      <c r="P380" s="5"/>
      <c r="Q380" s="5"/>
      <c r="R380" s="5"/>
      <c r="S380" s="5"/>
      <c r="T380" s="5"/>
      <c r="U380" s="5"/>
      <c r="AA380" s="3"/>
      <c r="AB380" s="13"/>
      <c r="AC380" s="13"/>
      <c r="AD380" s="13"/>
      <c r="AE380" s="13"/>
      <c r="AF380" s="13"/>
      <c r="AG380" s="13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T380" s="107"/>
      <c r="BA380" s="11"/>
      <c r="BB380" s="11"/>
      <c r="BC380" s="11"/>
      <c r="BD380" s="11"/>
      <c r="BE380" s="11"/>
      <c r="BH380" s="11"/>
      <c r="BI380" s="11"/>
      <c r="BJ380" s="11"/>
      <c r="BK380" s="11"/>
      <c r="BL380" s="11"/>
      <c r="BM380" s="11"/>
      <c r="BN380" s="11"/>
    </row>
    <row r="381" spans="1:66" s="1" customFormat="1" x14ac:dyDescent="0.3">
      <c r="A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118"/>
      <c r="N381" s="5"/>
      <c r="O381" s="5"/>
      <c r="P381" s="5"/>
      <c r="Q381" s="5"/>
      <c r="R381" s="5"/>
      <c r="S381" s="5"/>
      <c r="T381" s="5"/>
      <c r="U381" s="5"/>
      <c r="AA381" s="3"/>
      <c r="AB381" s="13"/>
      <c r="AC381" s="13"/>
      <c r="AD381" s="13"/>
      <c r="AE381" s="13"/>
      <c r="AF381" s="13"/>
      <c r="AG381" s="13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T381" s="107"/>
      <c r="BA381" s="11"/>
      <c r="BB381" s="11"/>
      <c r="BC381" s="11"/>
      <c r="BD381" s="11"/>
      <c r="BE381" s="11"/>
      <c r="BH381" s="11"/>
      <c r="BI381" s="11"/>
      <c r="BJ381" s="11"/>
      <c r="BK381" s="11"/>
      <c r="BL381" s="11"/>
      <c r="BM381" s="11"/>
      <c r="BN381" s="11"/>
    </row>
    <row r="382" spans="1:66" s="1" customFormat="1" x14ac:dyDescent="0.3">
      <c r="A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118"/>
      <c r="N382" s="5"/>
      <c r="O382" s="5"/>
      <c r="P382" s="5"/>
      <c r="Q382" s="5"/>
      <c r="R382" s="5"/>
      <c r="S382" s="5"/>
      <c r="T382" s="5"/>
      <c r="U382" s="5"/>
      <c r="AA382" s="3"/>
      <c r="AB382" s="13"/>
      <c r="AC382" s="13"/>
      <c r="AD382" s="13"/>
      <c r="AE382" s="13"/>
      <c r="AF382" s="13"/>
      <c r="AG382" s="13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T382" s="107"/>
      <c r="BA382" s="11"/>
      <c r="BB382" s="11"/>
      <c r="BC382" s="11"/>
      <c r="BD382" s="11"/>
      <c r="BE382" s="11"/>
      <c r="BH382" s="11"/>
      <c r="BI382" s="11"/>
      <c r="BJ382" s="11"/>
      <c r="BK382" s="11"/>
      <c r="BL382" s="11"/>
      <c r="BM382" s="11"/>
      <c r="BN382" s="11"/>
    </row>
    <row r="383" spans="1:66" s="1" customFormat="1" x14ac:dyDescent="0.3">
      <c r="A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118"/>
      <c r="N383" s="5"/>
      <c r="O383" s="5"/>
      <c r="P383" s="5"/>
      <c r="Q383" s="5"/>
      <c r="R383" s="5"/>
      <c r="S383" s="5"/>
      <c r="T383" s="5"/>
      <c r="U383" s="5"/>
      <c r="AA383" s="3"/>
      <c r="AB383" s="13"/>
      <c r="AC383" s="13"/>
      <c r="AD383" s="13"/>
      <c r="AE383" s="13"/>
      <c r="AF383" s="13"/>
      <c r="AG383" s="13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T383" s="107"/>
      <c r="BA383" s="11"/>
      <c r="BB383" s="11"/>
      <c r="BC383" s="11"/>
      <c r="BD383" s="11"/>
      <c r="BE383" s="11"/>
      <c r="BH383" s="11"/>
      <c r="BI383" s="11"/>
      <c r="BJ383" s="11"/>
      <c r="BK383" s="11"/>
      <c r="BL383" s="11"/>
      <c r="BM383" s="11"/>
      <c r="BN383" s="11"/>
    </row>
    <row r="384" spans="1:66" s="1" customFormat="1" x14ac:dyDescent="0.3">
      <c r="A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118"/>
      <c r="N384" s="5"/>
      <c r="O384" s="5"/>
      <c r="P384" s="5"/>
      <c r="Q384" s="5"/>
      <c r="R384" s="5"/>
      <c r="S384" s="5"/>
      <c r="T384" s="5"/>
      <c r="U384" s="5"/>
      <c r="AA384" s="3"/>
      <c r="AB384" s="13"/>
      <c r="AC384" s="13"/>
      <c r="AD384" s="13"/>
      <c r="AE384" s="13"/>
      <c r="AF384" s="13"/>
      <c r="AG384" s="13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T384" s="107"/>
      <c r="BA384" s="11"/>
      <c r="BB384" s="11"/>
      <c r="BC384" s="11"/>
      <c r="BD384" s="11"/>
      <c r="BE384" s="11"/>
      <c r="BH384" s="11"/>
      <c r="BI384" s="11"/>
      <c r="BJ384" s="11"/>
      <c r="BK384" s="11"/>
      <c r="BL384" s="11"/>
      <c r="BM384" s="11"/>
      <c r="BN384" s="11"/>
    </row>
    <row r="385" spans="1:66" s="1" customFormat="1" x14ac:dyDescent="0.3">
      <c r="A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118"/>
      <c r="N385" s="5"/>
      <c r="O385" s="5"/>
      <c r="P385" s="5"/>
      <c r="Q385" s="5"/>
      <c r="R385" s="5"/>
      <c r="S385" s="5"/>
      <c r="T385" s="5"/>
      <c r="U385" s="5"/>
      <c r="AA385" s="3"/>
      <c r="AB385" s="13"/>
      <c r="AC385" s="13"/>
      <c r="AD385" s="13"/>
      <c r="AE385" s="13"/>
      <c r="AF385" s="13"/>
      <c r="AG385" s="13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T385" s="107"/>
      <c r="BA385" s="11"/>
      <c r="BB385" s="11"/>
      <c r="BC385" s="11"/>
      <c r="BD385" s="11"/>
      <c r="BE385" s="11"/>
      <c r="BH385" s="11"/>
      <c r="BI385" s="11"/>
      <c r="BJ385" s="11"/>
      <c r="BK385" s="11"/>
      <c r="BL385" s="11"/>
      <c r="BM385" s="11"/>
      <c r="BN385" s="11"/>
    </row>
    <row r="386" spans="1:66" s="1" customFormat="1" x14ac:dyDescent="0.3">
      <c r="A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118"/>
      <c r="N386" s="5"/>
      <c r="O386" s="5"/>
      <c r="P386" s="5"/>
      <c r="Q386" s="5"/>
      <c r="R386" s="5"/>
      <c r="S386" s="5"/>
      <c r="T386" s="5"/>
      <c r="U386" s="5"/>
      <c r="AA386" s="3"/>
      <c r="AB386" s="13"/>
      <c r="AC386" s="13"/>
      <c r="AD386" s="13"/>
      <c r="AE386" s="13"/>
      <c r="AF386" s="13"/>
      <c r="AG386" s="13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T386" s="107"/>
      <c r="BA386" s="11"/>
      <c r="BB386" s="11"/>
      <c r="BC386" s="11"/>
      <c r="BD386" s="11"/>
      <c r="BE386" s="11"/>
      <c r="BH386" s="11"/>
      <c r="BI386" s="11"/>
      <c r="BJ386" s="11"/>
      <c r="BK386" s="11"/>
      <c r="BL386" s="11"/>
      <c r="BM386" s="11"/>
      <c r="BN386" s="11"/>
    </row>
    <row r="387" spans="1:66" s="1" customFormat="1" x14ac:dyDescent="0.3">
      <c r="A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118"/>
      <c r="N387" s="5"/>
      <c r="O387" s="5"/>
      <c r="P387" s="5"/>
      <c r="Q387" s="5"/>
      <c r="R387" s="5"/>
      <c r="S387" s="5"/>
      <c r="T387" s="5"/>
      <c r="U387" s="5"/>
      <c r="AA387" s="3"/>
      <c r="AB387" s="13"/>
      <c r="AC387" s="13"/>
      <c r="AD387" s="13"/>
      <c r="AE387" s="13"/>
      <c r="AF387" s="13"/>
      <c r="AG387" s="13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T387" s="107"/>
      <c r="BA387" s="11"/>
      <c r="BB387" s="11"/>
      <c r="BC387" s="11"/>
      <c r="BD387" s="11"/>
      <c r="BE387" s="11"/>
      <c r="BH387" s="11"/>
      <c r="BI387" s="11"/>
      <c r="BJ387" s="11"/>
      <c r="BK387" s="11"/>
      <c r="BL387" s="11"/>
      <c r="BM387" s="11"/>
      <c r="BN387" s="11"/>
    </row>
    <row r="388" spans="1:66" s="1" customFormat="1" x14ac:dyDescent="0.3">
      <c r="A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118"/>
      <c r="N388" s="5"/>
      <c r="O388" s="5"/>
      <c r="P388" s="5"/>
      <c r="Q388" s="5"/>
      <c r="R388" s="5"/>
      <c r="S388" s="5"/>
      <c r="T388" s="5"/>
      <c r="U388" s="5"/>
      <c r="AA388" s="3"/>
      <c r="AB388" s="13"/>
      <c r="AC388" s="13"/>
      <c r="AD388" s="13"/>
      <c r="AE388" s="13"/>
      <c r="AF388" s="13"/>
      <c r="AG388" s="13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T388" s="107"/>
      <c r="BA388" s="11"/>
      <c r="BB388" s="11"/>
      <c r="BC388" s="11"/>
      <c r="BD388" s="11"/>
      <c r="BE388" s="11"/>
      <c r="BH388" s="11"/>
      <c r="BI388" s="11"/>
      <c r="BJ388" s="11"/>
      <c r="BK388" s="11"/>
      <c r="BL388" s="11"/>
      <c r="BM388" s="11"/>
      <c r="BN388" s="11"/>
    </row>
    <row r="389" spans="1:66" s="1" customFormat="1" x14ac:dyDescent="0.3">
      <c r="A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118"/>
      <c r="N389" s="5"/>
      <c r="O389" s="5"/>
      <c r="P389" s="5"/>
      <c r="Q389" s="5"/>
      <c r="R389" s="5"/>
      <c r="S389" s="5"/>
      <c r="T389" s="5"/>
      <c r="U389" s="5"/>
      <c r="AA389" s="3"/>
      <c r="AB389" s="13"/>
      <c r="AC389" s="13"/>
      <c r="AD389" s="13"/>
      <c r="AE389" s="13"/>
      <c r="AF389" s="13"/>
      <c r="AG389" s="13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T389" s="107"/>
      <c r="BA389" s="11"/>
      <c r="BB389" s="11"/>
      <c r="BC389" s="11"/>
      <c r="BD389" s="11"/>
      <c r="BE389" s="11"/>
      <c r="BH389" s="11"/>
      <c r="BI389" s="11"/>
      <c r="BJ389" s="11"/>
      <c r="BK389" s="11"/>
      <c r="BL389" s="11"/>
      <c r="BM389" s="11"/>
      <c r="BN389" s="11"/>
    </row>
    <row r="390" spans="1:66" s="1" customFormat="1" x14ac:dyDescent="0.3">
      <c r="A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118"/>
      <c r="N390" s="5"/>
      <c r="O390" s="5"/>
      <c r="P390" s="5"/>
      <c r="Q390" s="5"/>
      <c r="R390" s="5"/>
      <c r="S390" s="5"/>
      <c r="T390" s="5"/>
      <c r="U390" s="5"/>
      <c r="AA390" s="3"/>
      <c r="AB390" s="13"/>
      <c r="AC390" s="13"/>
      <c r="AD390" s="13"/>
      <c r="AE390" s="13"/>
      <c r="AF390" s="13"/>
      <c r="AG390" s="13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T390" s="107"/>
      <c r="BA390" s="11"/>
      <c r="BB390" s="11"/>
      <c r="BC390" s="11"/>
      <c r="BD390" s="11"/>
      <c r="BE390" s="11"/>
      <c r="BH390" s="11"/>
      <c r="BI390" s="11"/>
      <c r="BJ390" s="11"/>
      <c r="BK390" s="11"/>
      <c r="BL390" s="11"/>
      <c r="BM390" s="11"/>
      <c r="BN390" s="11"/>
    </row>
    <row r="391" spans="1:66" s="1" customFormat="1" x14ac:dyDescent="0.3">
      <c r="A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118"/>
      <c r="N391" s="5"/>
      <c r="O391" s="5"/>
      <c r="P391" s="5"/>
      <c r="Q391" s="5"/>
      <c r="R391" s="5"/>
      <c r="S391" s="5"/>
      <c r="T391" s="5"/>
      <c r="U391" s="5"/>
      <c r="AA391" s="3"/>
      <c r="AB391" s="13"/>
      <c r="AC391" s="13"/>
      <c r="AD391" s="13"/>
      <c r="AE391" s="13"/>
      <c r="AF391" s="13"/>
      <c r="AG391" s="13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T391" s="107"/>
      <c r="BA391" s="11"/>
      <c r="BB391" s="11"/>
      <c r="BC391" s="11"/>
      <c r="BD391" s="11"/>
      <c r="BE391" s="11"/>
      <c r="BH391" s="11"/>
      <c r="BI391" s="11"/>
      <c r="BJ391" s="11"/>
      <c r="BK391" s="11"/>
      <c r="BL391" s="11"/>
      <c r="BM391" s="11"/>
      <c r="BN391" s="11"/>
    </row>
    <row r="392" spans="1:66" s="1" customFormat="1" x14ac:dyDescent="0.3">
      <c r="A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118"/>
      <c r="N392" s="5"/>
      <c r="O392" s="5"/>
      <c r="P392" s="5"/>
      <c r="Q392" s="5"/>
      <c r="R392" s="5"/>
      <c r="S392" s="5"/>
      <c r="T392" s="5"/>
      <c r="U392" s="5"/>
      <c r="AA392" s="3"/>
      <c r="AB392" s="13"/>
      <c r="AC392" s="13"/>
      <c r="AD392" s="13"/>
      <c r="AE392" s="13"/>
      <c r="AF392" s="13"/>
      <c r="AG392" s="13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T392" s="107"/>
      <c r="BA392" s="11"/>
      <c r="BB392" s="11"/>
      <c r="BC392" s="11"/>
      <c r="BD392" s="11"/>
      <c r="BE392" s="11"/>
      <c r="BH392" s="11"/>
      <c r="BI392" s="11"/>
      <c r="BJ392" s="11"/>
      <c r="BK392" s="11"/>
      <c r="BL392" s="11"/>
      <c r="BM392" s="11"/>
      <c r="BN392" s="11"/>
    </row>
    <row r="393" spans="1:66" s="1" customFormat="1" x14ac:dyDescent="0.3">
      <c r="A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118"/>
      <c r="N393" s="5"/>
      <c r="O393" s="5"/>
      <c r="P393" s="5"/>
      <c r="Q393" s="5"/>
      <c r="R393" s="5"/>
      <c r="S393" s="5"/>
      <c r="T393" s="5"/>
      <c r="U393" s="5"/>
      <c r="AA393" s="3"/>
      <c r="AB393" s="13"/>
      <c r="AC393" s="13"/>
      <c r="AD393" s="13"/>
      <c r="AE393" s="13"/>
      <c r="AF393" s="13"/>
      <c r="AG393" s="13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T393" s="107"/>
      <c r="BA393" s="11"/>
      <c r="BB393" s="11"/>
      <c r="BC393" s="11"/>
      <c r="BD393" s="11"/>
      <c r="BE393" s="11"/>
      <c r="BH393" s="11"/>
      <c r="BI393" s="11"/>
      <c r="BJ393" s="11"/>
      <c r="BK393" s="11"/>
      <c r="BL393" s="11"/>
      <c r="BM393" s="11"/>
      <c r="BN393" s="11"/>
    </row>
    <row r="394" spans="1:66" s="1" customFormat="1" x14ac:dyDescent="0.3">
      <c r="A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118"/>
      <c r="N394" s="5"/>
      <c r="O394" s="5"/>
      <c r="P394" s="5"/>
      <c r="Q394" s="5"/>
      <c r="R394" s="5"/>
      <c r="S394" s="5"/>
      <c r="T394" s="5"/>
      <c r="U394" s="5"/>
      <c r="AA394" s="3"/>
      <c r="AB394" s="13"/>
      <c r="AC394" s="13"/>
      <c r="AD394" s="13"/>
      <c r="AE394" s="13"/>
      <c r="AF394" s="13"/>
      <c r="AG394" s="13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T394" s="107"/>
      <c r="BA394" s="11"/>
      <c r="BB394" s="11"/>
      <c r="BC394" s="11"/>
      <c r="BD394" s="11"/>
      <c r="BE394" s="11"/>
      <c r="BH394" s="11"/>
      <c r="BI394" s="11"/>
      <c r="BJ394" s="11"/>
      <c r="BK394" s="11"/>
      <c r="BL394" s="11"/>
      <c r="BM394" s="11"/>
      <c r="BN394" s="11"/>
    </row>
    <row r="395" spans="1:66" s="1" customFormat="1" x14ac:dyDescent="0.3">
      <c r="A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118"/>
      <c r="N395" s="5"/>
      <c r="O395" s="5"/>
      <c r="P395" s="5"/>
      <c r="Q395" s="5"/>
      <c r="R395" s="5"/>
      <c r="S395" s="5"/>
      <c r="T395" s="5"/>
      <c r="U395" s="5"/>
      <c r="AA395" s="3"/>
      <c r="AB395" s="13"/>
      <c r="AC395" s="13"/>
      <c r="AD395" s="13"/>
      <c r="AE395" s="13"/>
      <c r="AF395" s="13"/>
      <c r="AG395" s="13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T395" s="107"/>
      <c r="BA395" s="11"/>
      <c r="BB395" s="11"/>
      <c r="BC395" s="11"/>
      <c r="BD395" s="11"/>
      <c r="BE395" s="11"/>
      <c r="BH395" s="11"/>
      <c r="BI395" s="11"/>
      <c r="BJ395" s="11"/>
      <c r="BK395" s="11"/>
      <c r="BL395" s="11"/>
      <c r="BM395" s="11"/>
      <c r="BN395" s="11"/>
    </row>
    <row r="396" spans="1:66" s="1" customFormat="1" x14ac:dyDescent="0.3">
      <c r="A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118"/>
      <c r="N396" s="5"/>
      <c r="O396" s="5"/>
      <c r="P396" s="5"/>
      <c r="Q396" s="5"/>
      <c r="R396" s="5"/>
      <c r="S396" s="5"/>
      <c r="T396" s="5"/>
      <c r="U396" s="5"/>
      <c r="AA396" s="3"/>
      <c r="AB396" s="13"/>
      <c r="AC396" s="13"/>
      <c r="AD396" s="13"/>
      <c r="AE396" s="13"/>
      <c r="AF396" s="13"/>
      <c r="AG396" s="13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T396" s="107"/>
      <c r="BA396" s="11"/>
      <c r="BB396" s="11"/>
      <c r="BC396" s="11"/>
      <c r="BD396" s="11"/>
      <c r="BE396" s="11"/>
      <c r="BH396" s="11"/>
      <c r="BI396" s="11"/>
      <c r="BJ396" s="11"/>
      <c r="BK396" s="11"/>
      <c r="BL396" s="11"/>
      <c r="BM396" s="11"/>
      <c r="BN396" s="11"/>
    </row>
    <row r="397" spans="1:66" s="1" customFormat="1" x14ac:dyDescent="0.3">
      <c r="A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118"/>
      <c r="N397" s="5"/>
      <c r="O397" s="5"/>
      <c r="P397" s="5"/>
      <c r="Q397" s="5"/>
      <c r="R397" s="5"/>
      <c r="S397" s="5"/>
      <c r="T397" s="5"/>
      <c r="U397" s="5"/>
      <c r="AA397" s="3"/>
      <c r="AB397" s="13"/>
      <c r="AC397" s="13"/>
      <c r="AD397" s="13"/>
      <c r="AE397" s="13"/>
      <c r="AF397" s="13"/>
      <c r="AG397" s="13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T397" s="107"/>
      <c r="BA397" s="11"/>
      <c r="BB397" s="11"/>
      <c r="BC397" s="11"/>
      <c r="BD397" s="11"/>
      <c r="BE397" s="11"/>
      <c r="BH397" s="11"/>
      <c r="BI397" s="11"/>
      <c r="BJ397" s="11"/>
      <c r="BK397" s="11"/>
      <c r="BL397" s="11"/>
      <c r="BM397" s="11"/>
      <c r="BN397" s="11"/>
    </row>
    <row r="398" spans="1:66" s="1" customFormat="1" x14ac:dyDescent="0.3">
      <c r="A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118"/>
      <c r="N398" s="5"/>
      <c r="O398" s="5"/>
      <c r="P398" s="5"/>
      <c r="Q398" s="5"/>
      <c r="R398" s="5"/>
      <c r="S398" s="5"/>
      <c r="T398" s="5"/>
      <c r="U398" s="5"/>
      <c r="AA398" s="3"/>
      <c r="AB398" s="13"/>
      <c r="AC398" s="13"/>
      <c r="AD398" s="13"/>
      <c r="AE398" s="13"/>
      <c r="AF398" s="13"/>
      <c r="AG398" s="13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T398" s="107"/>
      <c r="BA398" s="11"/>
      <c r="BB398" s="11"/>
      <c r="BC398" s="11"/>
      <c r="BD398" s="11"/>
      <c r="BE398" s="11"/>
      <c r="BH398" s="11"/>
      <c r="BI398" s="11"/>
      <c r="BJ398" s="11"/>
      <c r="BK398" s="11"/>
      <c r="BL398" s="11"/>
      <c r="BM398" s="11"/>
      <c r="BN398" s="11"/>
    </row>
    <row r="399" spans="1:66" s="1" customFormat="1" x14ac:dyDescent="0.3">
      <c r="A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118"/>
      <c r="N399" s="5"/>
      <c r="O399" s="5"/>
      <c r="P399" s="5"/>
      <c r="Q399" s="5"/>
      <c r="R399" s="5"/>
      <c r="S399" s="5"/>
      <c r="T399" s="5"/>
      <c r="U399" s="5"/>
      <c r="AA399" s="3"/>
      <c r="AB399" s="13"/>
      <c r="AC399" s="13"/>
      <c r="AD399" s="13"/>
      <c r="AE399" s="13"/>
      <c r="AF399" s="13"/>
      <c r="AG399" s="13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T399" s="107"/>
      <c r="BA399" s="11"/>
      <c r="BB399" s="11"/>
      <c r="BC399" s="11"/>
      <c r="BD399" s="11"/>
      <c r="BE399" s="11"/>
      <c r="BH399" s="11"/>
      <c r="BI399" s="11"/>
      <c r="BJ399" s="11"/>
      <c r="BK399" s="11"/>
      <c r="BL399" s="11"/>
      <c r="BM399" s="11"/>
      <c r="BN399" s="11"/>
    </row>
    <row r="400" spans="1:66" s="1" customFormat="1" x14ac:dyDescent="0.3">
      <c r="A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118"/>
      <c r="N400" s="5"/>
      <c r="O400" s="5"/>
      <c r="P400" s="5"/>
      <c r="Q400" s="5"/>
      <c r="R400" s="5"/>
      <c r="S400" s="5"/>
      <c r="T400" s="5"/>
      <c r="U400" s="5"/>
      <c r="AA400" s="3"/>
      <c r="AB400" s="13"/>
      <c r="AC400" s="13"/>
      <c r="AD400" s="13"/>
      <c r="AE400" s="13"/>
      <c r="AF400" s="13"/>
      <c r="AG400" s="13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T400" s="107"/>
      <c r="BA400" s="11"/>
      <c r="BB400" s="11"/>
      <c r="BC400" s="11"/>
      <c r="BD400" s="11"/>
      <c r="BE400" s="11"/>
      <c r="BH400" s="11"/>
      <c r="BI400" s="11"/>
      <c r="BJ400" s="11"/>
      <c r="BK400" s="11"/>
      <c r="BL400" s="11"/>
      <c r="BM400" s="11"/>
      <c r="BN400" s="11"/>
    </row>
    <row r="401" spans="1:66" s="1" customFormat="1" x14ac:dyDescent="0.3">
      <c r="A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118"/>
      <c r="N401" s="5"/>
      <c r="O401" s="5"/>
      <c r="P401" s="5"/>
      <c r="Q401" s="5"/>
      <c r="R401" s="5"/>
      <c r="S401" s="5"/>
      <c r="T401" s="5"/>
      <c r="U401" s="5"/>
      <c r="AA401" s="3"/>
      <c r="AB401" s="13"/>
      <c r="AC401" s="13"/>
      <c r="AD401" s="13"/>
      <c r="AE401" s="13"/>
      <c r="AF401" s="13"/>
      <c r="AG401" s="13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T401" s="107"/>
      <c r="BA401" s="11"/>
      <c r="BB401" s="11"/>
      <c r="BC401" s="11"/>
      <c r="BD401" s="11"/>
      <c r="BE401" s="11"/>
      <c r="BH401" s="11"/>
      <c r="BI401" s="11"/>
      <c r="BJ401" s="11"/>
      <c r="BK401" s="11"/>
      <c r="BL401" s="11"/>
      <c r="BM401" s="11"/>
      <c r="BN401" s="11"/>
    </row>
    <row r="402" spans="1:66" s="1" customFormat="1" x14ac:dyDescent="0.3">
      <c r="A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118"/>
      <c r="N402" s="5"/>
      <c r="O402" s="5"/>
      <c r="P402" s="5"/>
      <c r="Q402" s="5"/>
      <c r="R402" s="5"/>
      <c r="S402" s="5"/>
      <c r="T402" s="5"/>
      <c r="U402" s="5"/>
      <c r="AA402" s="3"/>
      <c r="AB402" s="13"/>
      <c r="AC402" s="13"/>
      <c r="AD402" s="13"/>
      <c r="AE402" s="13"/>
      <c r="AF402" s="13"/>
      <c r="AG402" s="13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T402" s="107"/>
      <c r="BA402" s="11"/>
      <c r="BB402" s="11"/>
      <c r="BC402" s="11"/>
      <c r="BD402" s="11"/>
      <c r="BE402" s="11"/>
      <c r="BH402" s="11"/>
      <c r="BI402" s="11"/>
      <c r="BJ402" s="11"/>
      <c r="BK402" s="11"/>
      <c r="BL402" s="11"/>
      <c r="BM402" s="11"/>
      <c r="BN402" s="11"/>
    </row>
    <row r="403" spans="1:66" s="1" customFormat="1" x14ac:dyDescent="0.3">
      <c r="A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118"/>
      <c r="N403" s="5"/>
      <c r="O403" s="5"/>
      <c r="P403" s="5"/>
      <c r="Q403" s="5"/>
      <c r="R403" s="5"/>
      <c r="S403" s="5"/>
      <c r="T403" s="5"/>
      <c r="U403" s="5"/>
      <c r="AA403" s="3"/>
      <c r="AB403" s="13"/>
      <c r="AC403" s="13"/>
      <c r="AD403" s="13"/>
      <c r="AE403" s="13"/>
      <c r="AF403" s="13"/>
      <c r="AG403" s="13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T403" s="107"/>
      <c r="BA403" s="11"/>
      <c r="BB403" s="11"/>
      <c r="BC403" s="11"/>
      <c r="BD403" s="11"/>
      <c r="BE403" s="11"/>
      <c r="BH403" s="11"/>
      <c r="BI403" s="11"/>
      <c r="BJ403" s="11"/>
      <c r="BK403" s="11"/>
      <c r="BL403" s="11"/>
      <c r="BM403" s="11"/>
      <c r="BN403" s="11"/>
    </row>
    <row r="404" spans="1:66" s="1" customFormat="1" x14ac:dyDescent="0.3">
      <c r="A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118"/>
      <c r="N404" s="5"/>
      <c r="O404" s="5"/>
      <c r="P404" s="5"/>
      <c r="Q404" s="5"/>
      <c r="R404" s="5"/>
      <c r="S404" s="5"/>
      <c r="T404" s="5"/>
      <c r="U404" s="5"/>
      <c r="AA404" s="3"/>
      <c r="AB404" s="13"/>
      <c r="AC404" s="13"/>
      <c r="AD404" s="13"/>
      <c r="AE404" s="13"/>
      <c r="AF404" s="13"/>
      <c r="AG404" s="13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T404" s="107"/>
      <c r="BA404" s="11"/>
      <c r="BB404" s="11"/>
      <c r="BC404" s="11"/>
      <c r="BD404" s="11"/>
      <c r="BE404" s="11"/>
      <c r="BH404" s="11"/>
      <c r="BI404" s="11"/>
      <c r="BJ404" s="11"/>
      <c r="BK404" s="11"/>
      <c r="BL404" s="11"/>
      <c r="BM404" s="11"/>
      <c r="BN404" s="11"/>
    </row>
    <row r="405" spans="1:66" s="1" customFormat="1" x14ac:dyDescent="0.3">
      <c r="A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118"/>
      <c r="N405" s="5"/>
      <c r="O405" s="5"/>
      <c r="P405" s="5"/>
      <c r="Q405" s="5"/>
      <c r="R405" s="5"/>
      <c r="S405" s="5"/>
      <c r="T405" s="5"/>
      <c r="U405" s="5"/>
      <c r="AA405" s="3"/>
      <c r="AB405" s="13"/>
      <c r="AC405" s="13"/>
      <c r="AD405" s="13"/>
      <c r="AE405" s="13"/>
      <c r="AF405" s="13"/>
      <c r="AG405" s="13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T405" s="107"/>
      <c r="BA405" s="11"/>
      <c r="BB405" s="11"/>
      <c r="BC405" s="11"/>
      <c r="BD405" s="11"/>
      <c r="BE405" s="11"/>
      <c r="BH405" s="11"/>
      <c r="BI405" s="11"/>
      <c r="BJ405" s="11"/>
      <c r="BK405" s="11"/>
      <c r="BL405" s="11"/>
      <c r="BM405" s="11"/>
      <c r="BN405" s="11"/>
    </row>
    <row r="406" spans="1:66" s="1" customFormat="1" x14ac:dyDescent="0.3">
      <c r="A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118"/>
      <c r="N406" s="5"/>
      <c r="O406" s="5"/>
      <c r="P406" s="5"/>
      <c r="Q406" s="5"/>
      <c r="R406" s="5"/>
      <c r="S406" s="5"/>
      <c r="T406" s="5"/>
      <c r="U406" s="5"/>
      <c r="AA406" s="3"/>
      <c r="AB406" s="13"/>
      <c r="AC406" s="13"/>
      <c r="AD406" s="13"/>
      <c r="AE406" s="13"/>
      <c r="AF406" s="13"/>
      <c r="AG406" s="13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T406" s="107"/>
      <c r="BA406" s="11"/>
      <c r="BB406" s="11"/>
      <c r="BC406" s="11"/>
      <c r="BD406" s="11"/>
      <c r="BE406" s="11"/>
      <c r="BH406" s="11"/>
      <c r="BI406" s="11"/>
      <c r="BJ406" s="11"/>
      <c r="BK406" s="11"/>
      <c r="BL406" s="11"/>
      <c r="BM406" s="11"/>
      <c r="BN406" s="11"/>
    </row>
    <row r="407" spans="1:66" s="1" customFormat="1" x14ac:dyDescent="0.3">
      <c r="A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118"/>
      <c r="N407" s="5"/>
      <c r="O407" s="5"/>
      <c r="P407" s="5"/>
      <c r="Q407" s="5"/>
      <c r="R407" s="5"/>
      <c r="S407" s="5"/>
      <c r="T407" s="5"/>
      <c r="U407" s="5"/>
      <c r="AA407" s="3"/>
      <c r="AB407" s="13"/>
      <c r="AC407" s="13"/>
      <c r="AD407" s="13"/>
      <c r="AE407" s="13"/>
      <c r="AF407" s="13"/>
      <c r="AG407" s="13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T407" s="107"/>
      <c r="BA407" s="11"/>
      <c r="BB407" s="11"/>
      <c r="BC407" s="11"/>
      <c r="BD407" s="11"/>
      <c r="BE407" s="11"/>
      <c r="BH407" s="11"/>
      <c r="BI407" s="11"/>
      <c r="BJ407" s="11"/>
      <c r="BK407" s="11"/>
      <c r="BL407" s="11"/>
      <c r="BM407" s="11"/>
      <c r="BN407" s="11"/>
    </row>
    <row r="408" spans="1:66" s="1" customFormat="1" x14ac:dyDescent="0.3">
      <c r="A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118"/>
      <c r="N408" s="5"/>
      <c r="O408" s="5"/>
      <c r="P408" s="5"/>
      <c r="Q408" s="5"/>
      <c r="R408" s="5"/>
      <c r="S408" s="5"/>
      <c r="T408" s="5"/>
      <c r="U408" s="5"/>
      <c r="AA408" s="3"/>
      <c r="AB408" s="13"/>
      <c r="AC408" s="13"/>
      <c r="AD408" s="13"/>
      <c r="AE408" s="13"/>
      <c r="AF408" s="13"/>
      <c r="AG408" s="13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T408" s="107"/>
      <c r="BA408" s="11"/>
      <c r="BB408" s="11"/>
      <c r="BC408" s="11"/>
      <c r="BD408" s="11"/>
      <c r="BE408" s="11"/>
      <c r="BH408" s="11"/>
      <c r="BI408" s="11"/>
      <c r="BJ408" s="11"/>
      <c r="BK408" s="11"/>
      <c r="BL408" s="11"/>
      <c r="BM408" s="11"/>
      <c r="BN408" s="11"/>
    </row>
    <row r="409" spans="1:66" s="1" customFormat="1" x14ac:dyDescent="0.3">
      <c r="A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118"/>
      <c r="N409" s="5"/>
      <c r="O409" s="5"/>
      <c r="P409" s="5"/>
      <c r="Q409" s="5"/>
      <c r="R409" s="5"/>
      <c r="S409" s="5"/>
      <c r="T409" s="5"/>
      <c r="U409" s="5"/>
      <c r="AA409" s="3"/>
      <c r="AB409" s="13"/>
      <c r="AC409" s="13"/>
      <c r="AD409" s="13"/>
      <c r="AE409" s="13"/>
      <c r="AF409" s="13"/>
      <c r="AG409" s="13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T409" s="107"/>
      <c r="BA409" s="11"/>
      <c r="BB409" s="11"/>
      <c r="BC409" s="11"/>
      <c r="BD409" s="11"/>
      <c r="BE409" s="11"/>
      <c r="BH409" s="11"/>
      <c r="BI409" s="11"/>
      <c r="BJ409" s="11"/>
      <c r="BK409" s="11"/>
      <c r="BL409" s="11"/>
      <c r="BM409" s="11"/>
      <c r="BN409" s="11"/>
    </row>
    <row r="410" spans="1:66" s="1" customFormat="1" x14ac:dyDescent="0.3">
      <c r="A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118"/>
      <c r="N410" s="5"/>
      <c r="O410" s="5"/>
      <c r="P410" s="5"/>
      <c r="Q410" s="5"/>
      <c r="R410" s="5"/>
      <c r="S410" s="5"/>
      <c r="T410" s="5"/>
      <c r="U410" s="5"/>
      <c r="AA410" s="3"/>
      <c r="AB410" s="13"/>
      <c r="AC410" s="13"/>
      <c r="AD410" s="13"/>
      <c r="AE410" s="13"/>
      <c r="AF410" s="13"/>
      <c r="AG410" s="13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T410" s="107"/>
      <c r="BA410" s="11"/>
      <c r="BB410" s="11"/>
      <c r="BC410" s="11"/>
      <c r="BD410" s="11"/>
      <c r="BE410" s="11"/>
      <c r="BH410" s="11"/>
      <c r="BI410" s="11"/>
      <c r="BJ410" s="11"/>
      <c r="BK410" s="11"/>
      <c r="BL410" s="11"/>
      <c r="BM410" s="11"/>
      <c r="BN410" s="11"/>
    </row>
    <row r="411" spans="1:66" s="1" customFormat="1" x14ac:dyDescent="0.3">
      <c r="A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118"/>
      <c r="N411" s="5"/>
      <c r="O411" s="5"/>
      <c r="P411" s="5"/>
      <c r="Q411" s="5"/>
      <c r="R411" s="5"/>
      <c r="S411" s="5"/>
      <c r="T411" s="5"/>
      <c r="U411" s="5"/>
      <c r="AA411" s="3"/>
      <c r="AB411" s="13"/>
      <c r="AC411" s="13"/>
      <c r="AD411" s="13"/>
      <c r="AE411" s="13"/>
      <c r="AF411" s="13"/>
      <c r="AG411" s="13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T411" s="107"/>
      <c r="BA411" s="11"/>
      <c r="BB411" s="11"/>
      <c r="BC411" s="11"/>
      <c r="BD411" s="11"/>
      <c r="BE411" s="11"/>
      <c r="BH411" s="11"/>
      <c r="BI411" s="11"/>
      <c r="BJ411" s="11"/>
      <c r="BK411" s="11"/>
      <c r="BL411" s="11"/>
      <c r="BM411" s="11"/>
      <c r="BN411" s="11"/>
    </row>
    <row r="412" spans="1:66" s="1" customFormat="1" x14ac:dyDescent="0.3">
      <c r="A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118"/>
      <c r="N412" s="5"/>
      <c r="O412" s="5"/>
      <c r="P412" s="5"/>
      <c r="Q412" s="5"/>
      <c r="R412" s="5"/>
      <c r="S412" s="5"/>
      <c r="T412" s="5"/>
      <c r="U412" s="5"/>
      <c r="AA412" s="3"/>
      <c r="AB412" s="13"/>
      <c r="AC412" s="13"/>
      <c r="AD412" s="13"/>
      <c r="AE412" s="13"/>
      <c r="AF412" s="13"/>
      <c r="AG412" s="13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T412" s="107"/>
      <c r="BA412" s="11"/>
      <c r="BB412" s="11"/>
      <c r="BC412" s="11"/>
      <c r="BD412" s="11"/>
      <c r="BE412" s="11"/>
      <c r="BH412" s="11"/>
      <c r="BI412" s="11"/>
      <c r="BJ412" s="11"/>
      <c r="BK412" s="11"/>
      <c r="BL412" s="11"/>
      <c r="BM412" s="11"/>
      <c r="BN412" s="11"/>
    </row>
    <row r="413" spans="1:66" s="1" customFormat="1" x14ac:dyDescent="0.3">
      <c r="A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118"/>
      <c r="N413" s="5"/>
      <c r="O413" s="5"/>
      <c r="P413" s="5"/>
      <c r="Q413" s="5"/>
      <c r="R413" s="5"/>
      <c r="S413" s="5"/>
      <c r="T413" s="5"/>
      <c r="U413" s="5"/>
      <c r="AA413" s="3"/>
      <c r="AB413" s="13"/>
      <c r="AC413" s="13"/>
      <c r="AD413" s="13"/>
      <c r="AE413" s="13"/>
      <c r="AF413" s="13"/>
      <c r="AG413" s="13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T413" s="107"/>
      <c r="BA413" s="11"/>
      <c r="BB413" s="11"/>
      <c r="BC413" s="11"/>
      <c r="BD413" s="11"/>
      <c r="BE413" s="11"/>
      <c r="BH413" s="11"/>
      <c r="BI413" s="11"/>
      <c r="BJ413" s="11"/>
      <c r="BK413" s="11"/>
      <c r="BL413" s="11"/>
      <c r="BM413" s="11"/>
      <c r="BN413" s="11"/>
    </row>
    <row r="414" spans="1:66" s="1" customFormat="1" x14ac:dyDescent="0.3">
      <c r="A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118"/>
      <c r="N414" s="5"/>
      <c r="O414" s="5"/>
      <c r="P414" s="5"/>
      <c r="Q414" s="5"/>
      <c r="R414" s="5"/>
      <c r="S414" s="5"/>
      <c r="T414" s="5"/>
      <c r="U414" s="5"/>
      <c r="AA414" s="3"/>
      <c r="AB414" s="13"/>
      <c r="AC414" s="13"/>
      <c r="AD414" s="13"/>
      <c r="AE414" s="13"/>
      <c r="AF414" s="13"/>
      <c r="AG414" s="13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T414" s="107"/>
      <c r="BA414" s="11"/>
      <c r="BB414" s="11"/>
      <c r="BC414" s="11"/>
      <c r="BD414" s="11"/>
      <c r="BE414" s="11"/>
      <c r="BH414" s="11"/>
      <c r="BI414" s="11"/>
      <c r="BJ414" s="11"/>
      <c r="BK414" s="11"/>
      <c r="BL414" s="11"/>
      <c r="BM414" s="11"/>
      <c r="BN414" s="11"/>
    </row>
    <row r="415" spans="1:66" s="1" customFormat="1" x14ac:dyDescent="0.3">
      <c r="A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118"/>
      <c r="N415" s="5"/>
      <c r="O415" s="5"/>
      <c r="P415" s="5"/>
      <c r="Q415" s="5"/>
      <c r="R415" s="5"/>
      <c r="S415" s="5"/>
      <c r="T415" s="5"/>
      <c r="U415" s="5"/>
      <c r="AA415" s="3"/>
      <c r="AB415" s="13"/>
      <c r="AC415" s="13"/>
      <c r="AD415" s="13"/>
      <c r="AE415" s="13"/>
      <c r="AF415" s="13"/>
      <c r="AG415" s="13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T415" s="107"/>
      <c r="BA415" s="11"/>
      <c r="BB415" s="11"/>
      <c r="BC415" s="11"/>
      <c r="BD415" s="11"/>
      <c r="BE415" s="11"/>
      <c r="BH415" s="11"/>
      <c r="BI415" s="11"/>
      <c r="BJ415" s="11"/>
      <c r="BK415" s="11"/>
      <c r="BL415" s="11"/>
      <c r="BM415" s="11"/>
      <c r="BN415" s="11"/>
    </row>
    <row r="416" spans="1:66" s="1" customFormat="1" x14ac:dyDescent="0.3">
      <c r="A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118"/>
      <c r="N416" s="5"/>
      <c r="O416" s="5"/>
      <c r="P416" s="5"/>
      <c r="Q416" s="5"/>
      <c r="R416" s="5"/>
      <c r="S416" s="5"/>
      <c r="T416" s="5"/>
      <c r="U416" s="5"/>
      <c r="AA416" s="3"/>
      <c r="AB416" s="13"/>
      <c r="AC416" s="13"/>
      <c r="AD416" s="13"/>
      <c r="AE416" s="13"/>
      <c r="AF416" s="13"/>
      <c r="AG416" s="13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T416" s="107"/>
      <c r="BA416" s="11"/>
      <c r="BB416" s="11"/>
      <c r="BC416" s="11"/>
      <c r="BD416" s="11"/>
      <c r="BE416" s="11"/>
      <c r="BH416" s="11"/>
      <c r="BI416" s="11"/>
      <c r="BJ416" s="11"/>
      <c r="BK416" s="11"/>
      <c r="BL416" s="11"/>
      <c r="BM416" s="11"/>
      <c r="BN416" s="11"/>
    </row>
    <row r="417" spans="1:66" s="1" customFormat="1" x14ac:dyDescent="0.3">
      <c r="A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118"/>
      <c r="N417" s="5"/>
      <c r="O417" s="5"/>
      <c r="P417" s="5"/>
      <c r="Q417" s="5"/>
      <c r="R417" s="5"/>
      <c r="S417" s="5"/>
      <c r="T417" s="5"/>
      <c r="U417" s="5"/>
      <c r="AA417" s="3"/>
      <c r="AB417" s="13"/>
      <c r="AC417" s="13"/>
      <c r="AD417" s="13"/>
      <c r="AE417" s="13"/>
      <c r="AF417" s="13"/>
      <c r="AG417" s="13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T417" s="107"/>
      <c r="BA417" s="11"/>
      <c r="BB417" s="11"/>
      <c r="BC417" s="11"/>
      <c r="BD417" s="11"/>
      <c r="BE417" s="11"/>
      <c r="BH417" s="11"/>
      <c r="BI417" s="11"/>
      <c r="BJ417" s="11"/>
      <c r="BK417" s="11"/>
      <c r="BL417" s="11"/>
      <c r="BM417" s="11"/>
      <c r="BN417" s="11"/>
    </row>
    <row r="418" spans="1:66" s="1" customFormat="1" x14ac:dyDescent="0.3">
      <c r="A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118"/>
      <c r="N418" s="5"/>
      <c r="O418" s="5"/>
      <c r="P418" s="5"/>
      <c r="Q418" s="5"/>
      <c r="R418" s="5"/>
      <c r="S418" s="5"/>
      <c r="T418" s="5"/>
      <c r="U418" s="5"/>
      <c r="AA418" s="3"/>
      <c r="AB418" s="13"/>
      <c r="AC418" s="13"/>
      <c r="AD418" s="13"/>
      <c r="AE418" s="13"/>
      <c r="AF418" s="13"/>
      <c r="AG418" s="13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T418" s="107"/>
      <c r="BA418" s="11"/>
      <c r="BB418" s="11"/>
      <c r="BC418" s="11"/>
      <c r="BD418" s="11"/>
      <c r="BE418" s="11"/>
      <c r="BH418" s="11"/>
      <c r="BI418" s="11"/>
      <c r="BJ418" s="11"/>
      <c r="BK418" s="11"/>
      <c r="BL418" s="11"/>
      <c r="BM418" s="11"/>
      <c r="BN418" s="11"/>
    </row>
    <row r="419" spans="1:66" s="1" customFormat="1" x14ac:dyDescent="0.3">
      <c r="A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118"/>
      <c r="N419" s="5"/>
      <c r="O419" s="5"/>
      <c r="P419" s="5"/>
      <c r="Q419" s="5"/>
      <c r="R419" s="5"/>
      <c r="S419" s="5"/>
      <c r="T419" s="5"/>
      <c r="U419" s="5"/>
      <c r="AA419" s="3"/>
      <c r="AB419" s="13"/>
      <c r="AC419" s="13"/>
      <c r="AD419" s="13"/>
      <c r="AE419" s="13"/>
      <c r="AF419" s="13"/>
      <c r="AG419" s="13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T419" s="107"/>
      <c r="BA419" s="11"/>
      <c r="BB419" s="11"/>
      <c r="BC419" s="11"/>
      <c r="BD419" s="11"/>
      <c r="BE419" s="11"/>
      <c r="BH419" s="11"/>
      <c r="BI419" s="11"/>
      <c r="BJ419" s="11"/>
      <c r="BK419" s="11"/>
      <c r="BL419" s="11"/>
      <c r="BM419" s="11"/>
      <c r="BN419" s="11"/>
    </row>
    <row r="420" spans="1:66" s="1" customFormat="1" x14ac:dyDescent="0.3">
      <c r="A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118"/>
      <c r="N420" s="5"/>
      <c r="O420" s="5"/>
      <c r="P420" s="5"/>
      <c r="Q420" s="5"/>
      <c r="R420" s="5"/>
      <c r="S420" s="5"/>
      <c r="T420" s="5"/>
      <c r="U420" s="5"/>
      <c r="AA420" s="3"/>
      <c r="AB420" s="13"/>
      <c r="AC420" s="13"/>
      <c r="AD420" s="13"/>
      <c r="AE420" s="13"/>
      <c r="AF420" s="13"/>
      <c r="AG420" s="13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T420" s="107"/>
      <c r="BA420" s="11"/>
      <c r="BB420" s="11"/>
      <c r="BC420" s="11"/>
      <c r="BD420" s="11"/>
      <c r="BE420" s="11"/>
      <c r="BH420" s="11"/>
      <c r="BI420" s="11"/>
      <c r="BJ420" s="11"/>
      <c r="BK420" s="11"/>
      <c r="BL420" s="11"/>
      <c r="BM420" s="11"/>
      <c r="BN420" s="11"/>
    </row>
    <row r="421" spans="1:66" s="1" customFormat="1" x14ac:dyDescent="0.3">
      <c r="A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118"/>
      <c r="N421" s="5"/>
      <c r="O421" s="5"/>
      <c r="P421" s="5"/>
      <c r="Q421" s="5"/>
      <c r="R421" s="5"/>
      <c r="S421" s="5"/>
      <c r="T421" s="5"/>
      <c r="U421" s="5"/>
      <c r="AA421" s="3"/>
      <c r="AB421" s="13"/>
      <c r="AC421" s="13"/>
      <c r="AD421" s="13"/>
      <c r="AE421" s="13"/>
      <c r="AF421" s="13"/>
      <c r="AG421" s="13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T421" s="107"/>
      <c r="BA421" s="11"/>
      <c r="BB421" s="11"/>
      <c r="BC421" s="11"/>
      <c r="BD421" s="11"/>
      <c r="BE421" s="11"/>
      <c r="BH421" s="11"/>
      <c r="BI421" s="11"/>
      <c r="BJ421" s="11"/>
      <c r="BK421" s="11"/>
      <c r="BL421" s="11"/>
      <c r="BM421" s="11"/>
      <c r="BN421" s="11"/>
    </row>
    <row r="422" spans="1:66" s="1" customFormat="1" x14ac:dyDescent="0.3">
      <c r="A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118"/>
      <c r="N422" s="5"/>
      <c r="O422" s="5"/>
      <c r="P422" s="5"/>
      <c r="Q422" s="5"/>
      <c r="R422" s="5"/>
      <c r="S422" s="5"/>
      <c r="T422" s="5"/>
      <c r="U422" s="5"/>
      <c r="AA422" s="3"/>
      <c r="AB422" s="13"/>
      <c r="AC422" s="13"/>
      <c r="AD422" s="13"/>
      <c r="AE422" s="13"/>
      <c r="AF422" s="13"/>
      <c r="AG422" s="13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T422" s="107"/>
      <c r="BA422" s="11"/>
      <c r="BB422" s="11"/>
      <c r="BC422" s="11"/>
      <c r="BD422" s="11"/>
      <c r="BE422" s="11"/>
      <c r="BH422" s="11"/>
      <c r="BI422" s="11"/>
      <c r="BJ422" s="11"/>
      <c r="BK422" s="11"/>
      <c r="BL422" s="11"/>
      <c r="BM422" s="11"/>
      <c r="BN422" s="11"/>
    </row>
    <row r="423" spans="1:66" s="1" customFormat="1" x14ac:dyDescent="0.3">
      <c r="A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118"/>
      <c r="N423" s="5"/>
      <c r="O423" s="5"/>
      <c r="P423" s="5"/>
      <c r="Q423" s="5"/>
      <c r="R423" s="5"/>
      <c r="S423" s="5"/>
      <c r="T423" s="5"/>
      <c r="U423" s="5"/>
      <c r="AA423" s="3"/>
      <c r="AB423" s="13"/>
      <c r="AC423" s="13"/>
      <c r="AD423" s="13"/>
      <c r="AE423" s="13"/>
      <c r="AF423" s="13"/>
      <c r="AG423" s="13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T423" s="107"/>
      <c r="BA423" s="11"/>
      <c r="BB423" s="11"/>
      <c r="BC423" s="11"/>
      <c r="BD423" s="11"/>
      <c r="BE423" s="11"/>
      <c r="BH423" s="11"/>
      <c r="BI423" s="11"/>
      <c r="BJ423" s="11"/>
      <c r="BK423" s="11"/>
      <c r="BL423" s="11"/>
      <c r="BM423" s="11"/>
      <c r="BN423" s="11"/>
    </row>
    <row r="424" spans="1:66" s="1" customFormat="1" x14ac:dyDescent="0.3">
      <c r="A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118"/>
      <c r="N424" s="5"/>
      <c r="O424" s="5"/>
      <c r="P424" s="5"/>
      <c r="Q424" s="5"/>
      <c r="R424" s="5"/>
      <c r="S424" s="5"/>
      <c r="T424" s="5"/>
      <c r="U424" s="5"/>
      <c r="AA424" s="3"/>
      <c r="AB424" s="13"/>
      <c r="AC424" s="13"/>
      <c r="AD424" s="13"/>
      <c r="AE424" s="13"/>
      <c r="AF424" s="13"/>
      <c r="AG424" s="13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T424" s="107"/>
      <c r="BA424" s="11"/>
      <c r="BB424" s="11"/>
      <c r="BC424" s="11"/>
      <c r="BD424" s="11"/>
      <c r="BE424" s="11"/>
      <c r="BH424" s="11"/>
      <c r="BI424" s="11"/>
      <c r="BJ424" s="11"/>
      <c r="BK424" s="11"/>
      <c r="BL424" s="11"/>
      <c r="BM424" s="11"/>
      <c r="BN424" s="11"/>
    </row>
    <row r="425" spans="1:66" s="1" customFormat="1" x14ac:dyDescent="0.3">
      <c r="A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118"/>
      <c r="N425" s="5"/>
      <c r="O425" s="5"/>
      <c r="P425" s="5"/>
      <c r="Q425" s="5"/>
      <c r="R425" s="5"/>
      <c r="S425" s="5"/>
      <c r="T425" s="5"/>
      <c r="U425" s="5"/>
      <c r="AA425" s="3"/>
      <c r="AB425" s="13"/>
      <c r="AC425" s="13"/>
      <c r="AD425" s="13"/>
      <c r="AE425" s="13"/>
      <c r="AF425" s="13"/>
      <c r="AG425" s="13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T425" s="107"/>
      <c r="BA425" s="11"/>
      <c r="BB425" s="11"/>
      <c r="BC425" s="11"/>
      <c r="BD425" s="11"/>
      <c r="BE425" s="11"/>
      <c r="BH425" s="11"/>
      <c r="BI425" s="11"/>
      <c r="BJ425" s="11"/>
      <c r="BK425" s="11"/>
      <c r="BL425" s="11"/>
      <c r="BM425" s="11"/>
      <c r="BN425" s="11"/>
    </row>
    <row r="426" spans="1:66" s="1" customFormat="1" x14ac:dyDescent="0.3">
      <c r="A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118"/>
      <c r="N426" s="5"/>
      <c r="O426" s="5"/>
      <c r="P426" s="5"/>
      <c r="Q426" s="5"/>
      <c r="R426" s="5"/>
      <c r="S426" s="5"/>
      <c r="T426" s="5"/>
      <c r="U426" s="5"/>
      <c r="AA426" s="3"/>
      <c r="AB426" s="13"/>
      <c r="AC426" s="13"/>
      <c r="AD426" s="13"/>
      <c r="AE426" s="13"/>
      <c r="AF426" s="13"/>
      <c r="AG426" s="13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T426" s="107"/>
      <c r="BA426" s="11"/>
      <c r="BB426" s="11"/>
      <c r="BC426" s="11"/>
      <c r="BD426" s="11"/>
      <c r="BE426" s="11"/>
      <c r="BH426" s="11"/>
      <c r="BI426" s="11"/>
      <c r="BJ426" s="11"/>
      <c r="BK426" s="11"/>
      <c r="BL426" s="11"/>
      <c r="BM426" s="11"/>
      <c r="BN426" s="11"/>
    </row>
    <row r="427" spans="1:66" s="1" customFormat="1" x14ac:dyDescent="0.3">
      <c r="A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118"/>
      <c r="N427" s="5"/>
      <c r="O427" s="5"/>
      <c r="P427" s="5"/>
      <c r="Q427" s="5"/>
      <c r="R427" s="5"/>
      <c r="S427" s="5"/>
      <c r="T427" s="5"/>
      <c r="U427" s="5"/>
      <c r="AA427" s="3"/>
      <c r="AB427" s="13"/>
      <c r="AC427" s="13"/>
      <c r="AD427" s="13"/>
      <c r="AE427" s="13"/>
      <c r="AF427" s="13"/>
      <c r="AG427" s="13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T427" s="107"/>
      <c r="BA427" s="11"/>
      <c r="BB427" s="11"/>
      <c r="BC427" s="11"/>
      <c r="BD427" s="11"/>
      <c r="BE427" s="11"/>
      <c r="BH427" s="11"/>
      <c r="BI427" s="11"/>
      <c r="BJ427" s="11"/>
      <c r="BK427" s="11"/>
      <c r="BL427" s="11"/>
      <c r="BM427" s="11"/>
      <c r="BN427" s="11"/>
    </row>
    <row r="428" spans="1:66" s="1" customFormat="1" x14ac:dyDescent="0.3">
      <c r="A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118"/>
      <c r="N428" s="5"/>
      <c r="O428" s="5"/>
      <c r="P428" s="5"/>
      <c r="Q428" s="5"/>
      <c r="R428" s="5"/>
      <c r="S428" s="5"/>
      <c r="T428" s="5"/>
      <c r="U428" s="5"/>
      <c r="AA428" s="3"/>
      <c r="AB428" s="13"/>
      <c r="AC428" s="13"/>
      <c r="AD428" s="13"/>
      <c r="AE428" s="13"/>
      <c r="AF428" s="13"/>
      <c r="AG428" s="13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T428" s="107"/>
      <c r="BA428" s="11"/>
      <c r="BB428" s="11"/>
      <c r="BC428" s="11"/>
      <c r="BD428" s="11"/>
      <c r="BE428" s="11"/>
      <c r="BH428" s="11"/>
      <c r="BI428" s="11"/>
      <c r="BJ428" s="11"/>
      <c r="BK428" s="11"/>
      <c r="BL428" s="11"/>
      <c r="BM428" s="11"/>
      <c r="BN428" s="11"/>
    </row>
    <row r="429" spans="1:66" s="1" customFormat="1" x14ac:dyDescent="0.3">
      <c r="A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118"/>
      <c r="N429" s="5"/>
      <c r="O429" s="5"/>
      <c r="P429" s="5"/>
      <c r="Q429" s="5"/>
      <c r="R429" s="5"/>
      <c r="S429" s="5"/>
      <c r="T429" s="5"/>
      <c r="U429" s="5"/>
      <c r="AA429" s="3"/>
      <c r="AB429" s="13"/>
      <c r="AC429" s="13"/>
      <c r="AD429" s="13"/>
      <c r="AE429" s="13"/>
      <c r="AF429" s="13"/>
      <c r="AG429" s="13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T429" s="107"/>
      <c r="BA429" s="11"/>
      <c r="BB429" s="11"/>
      <c r="BC429" s="11"/>
      <c r="BD429" s="11"/>
      <c r="BE429" s="11"/>
      <c r="BH429" s="11"/>
      <c r="BI429" s="11"/>
      <c r="BJ429" s="11"/>
      <c r="BK429" s="11"/>
      <c r="BL429" s="11"/>
      <c r="BM429" s="11"/>
      <c r="BN429" s="11"/>
    </row>
    <row r="430" spans="1:66" s="1" customFormat="1" x14ac:dyDescent="0.3">
      <c r="A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118"/>
      <c r="N430" s="5"/>
      <c r="O430" s="5"/>
      <c r="P430" s="5"/>
      <c r="Q430" s="5"/>
      <c r="R430" s="5"/>
      <c r="S430" s="5"/>
      <c r="T430" s="5"/>
      <c r="U430" s="5"/>
      <c r="AA430" s="3"/>
      <c r="AB430" s="13"/>
      <c r="AC430" s="13"/>
      <c r="AD430" s="13"/>
      <c r="AE430" s="13"/>
      <c r="AF430" s="13"/>
      <c r="AG430" s="13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T430" s="107"/>
      <c r="BA430" s="11"/>
      <c r="BB430" s="11"/>
      <c r="BC430" s="11"/>
      <c r="BD430" s="11"/>
      <c r="BE430" s="11"/>
      <c r="BH430" s="11"/>
      <c r="BI430" s="11"/>
      <c r="BJ430" s="11"/>
      <c r="BK430" s="11"/>
      <c r="BL430" s="11"/>
      <c r="BM430" s="11"/>
      <c r="BN430" s="11"/>
    </row>
    <row r="431" spans="1:66" s="1" customFormat="1" x14ac:dyDescent="0.3">
      <c r="A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118"/>
      <c r="N431" s="5"/>
      <c r="O431" s="5"/>
      <c r="P431" s="5"/>
      <c r="Q431" s="5"/>
      <c r="R431" s="5"/>
      <c r="S431" s="5"/>
      <c r="T431" s="5"/>
      <c r="U431" s="5"/>
      <c r="AA431" s="3"/>
      <c r="AB431" s="13"/>
      <c r="AC431" s="13"/>
      <c r="AD431" s="13"/>
      <c r="AE431" s="13"/>
      <c r="AF431" s="13"/>
      <c r="AG431" s="13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T431" s="107"/>
      <c r="BA431" s="11"/>
      <c r="BB431" s="11"/>
      <c r="BC431" s="11"/>
      <c r="BD431" s="11"/>
      <c r="BE431" s="11"/>
      <c r="BH431" s="11"/>
      <c r="BI431" s="11"/>
      <c r="BJ431" s="11"/>
      <c r="BK431" s="11"/>
      <c r="BL431" s="11"/>
      <c r="BM431" s="11"/>
      <c r="BN431" s="11"/>
    </row>
    <row r="432" spans="1:66" s="1" customFormat="1" x14ac:dyDescent="0.3">
      <c r="A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118"/>
      <c r="N432" s="5"/>
      <c r="O432" s="5"/>
      <c r="P432" s="5"/>
      <c r="Q432" s="5"/>
      <c r="R432" s="5"/>
      <c r="S432" s="5"/>
      <c r="T432" s="5"/>
      <c r="U432" s="5"/>
      <c r="AA432" s="3"/>
      <c r="AB432" s="13"/>
      <c r="AC432" s="13"/>
      <c r="AD432" s="13"/>
      <c r="AE432" s="13"/>
      <c r="AF432" s="13"/>
      <c r="AG432" s="13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T432" s="107"/>
      <c r="BA432" s="11"/>
      <c r="BB432" s="11"/>
      <c r="BC432" s="11"/>
      <c r="BD432" s="11"/>
      <c r="BE432" s="11"/>
      <c r="BH432" s="11"/>
      <c r="BI432" s="11"/>
      <c r="BJ432" s="11"/>
      <c r="BK432" s="11"/>
      <c r="BL432" s="11"/>
      <c r="BM432" s="11"/>
      <c r="BN432" s="11"/>
    </row>
    <row r="433" spans="1:66" s="1" customFormat="1" x14ac:dyDescent="0.3">
      <c r="A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118"/>
      <c r="N433" s="5"/>
      <c r="O433" s="5"/>
      <c r="P433" s="5"/>
      <c r="Q433" s="5"/>
      <c r="R433" s="5"/>
      <c r="S433" s="5"/>
      <c r="T433" s="5"/>
      <c r="U433" s="5"/>
      <c r="AA433" s="3"/>
      <c r="AB433" s="13"/>
      <c r="AC433" s="13"/>
      <c r="AD433" s="13"/>
      <c r="AE433" s="13"/>
      <c r="AF433" s="13"/>
      <c r="AG433" s="13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T433" s="107"/>
      <c r="BA433" s="11"/>
      <c r="BB433" s="11"/>
      <c r="BC433" s="11"/>
      <c r="BD433" s="11"/>
      <c r="BE433" s="11"/>
      <c r="BH433" s="11"/>
      <c r="BI433" s="11"/>
      <c r="BJ433" s="11"/>
      <c r="BK433" s="11"/>
      <c r="BL433" s="11"/>
      <c r="BM433" s="11"/>
      <c r="BN433" s="11"/>
    </row>
    <row r="434" spans="1:66" s="1" customFormat="1" x14ac:dyDescent="0.3">
      <c r="A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118"/>
      <c r="N434" s="5"/>
      <c r="O434" s="5"/>
      <c r="P434" s="5"/>
      <c r="Q434" s="5"/>
      <c r="R434" s="5"/>
      <c r="S434" s="5"/>
      <c r="T434" s="5"/>
      <c r="U434" s="5"/>
      <c r="AA434" s="3"/>
      <c r="AB434" s="13"/>
      <c r="AC434" s="13"/>
      <c r="AD434" s="13"/>
      <c r="AE434" s="13"/>
      <c r="AF434" s="13"/>
      <c r="AG434" s="13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T434" s="107"/>
      <c r="BA434" s="11"/>
      <c r="BB434" s="11"/>
      <c r="BC434" s="11"/>
      <c r="BD434" s="11"/>
      <c r="BE434" s="11"/>
      <c r="BH434" s="11"/>
      <c r="BI434" s="11"/>
      <c r="BJ434" s="11"/>
      <c r="BK434" s="11"/>
      <c r="BL434" s="11"/>
      <c r="BM434" s="11"/>
      <c r="BN434" s="11"/>
    </row>
    <row r="435" spans="1:66" s="1" customFormat="1" x14ac:dyDescent="0.3">
      <c r="A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118"/>
      <c r="N435" s="5"/>
      <c r="O435" s="5"/>
      <c r="P435" s="5"/>
      <c r="Q435" s="5"/>
      <c r="R435" s="5"/>
      <c r="S435" s="5"/>
      <c r="T435" s="5"/>
      <c r="U435" s="5"/>
      <c r="AA435" s="3"/>
      <c r="AB435" s="13"/>
      <c r="AC435" s="13"/>
      <c r="AD435" s="13"/>
      <c r="AE435" s="13"/>
      <c r="AF435" s="13"/>
      <c r="AG435" s="13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T435" s="107"/>
      <c r="BA435" s="11"/>
      <c r="BB435" s="11"/>
      <c r="BC435" s="11"/>
      <c r="BD435" s="11"/>
      <c r="BE435" s="11"/>
      <c r="BH435" s="11"/>
      <c r="BI435" s="11"/>
      <c r="BJ435" s="11"/>
      <c r="BK435" s="11"/>
      <c r="BL435" s="11"/>
      <c r="BM435" s="11"/>
      <c r="BN435" s="11"/>
    </row>
    <row r="436" spans="1:66" s="1" customFormat="1" x14ac:dyDescent="0.3">
      <c r="A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118"/>
      <c r="N436" s="5"/>
      <c r="O436" s="5"/>
      <c r="P436" s="5"/>
      <c r="Q436" s="5"/>
      <c r="R436" s="5"/>
      <c r="S436" s="5"/>
      <c r="T436" s="5"/>
      <c r="U436" s="5"/>
      <c r="AA436" s="3"/>
      <c r="AB436" s="13"/>
      <c r="AC436" s="13"/>
      <c r="AD436" s="13"/>
      <c r="AE436" s="13"/>
      <c r="AF436" s="13"/>
      <c r="AG436" s="13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T436" s="107"/>
      <c r="BA436" s="11"/>
      <c r="BB436" s="11"/>
      <c r="BC436" s="11"/>
      <c r="BD436" s="11"/>
      <c r="BE436" s="11"/>
      <c r="BH436" s="11"/>
      <c r="BI436" s="11"/>
      <c r="BJ436" s="11"/>
      <c r="BK436" s="11"/>
      <c r="BL436" s="11"/>
      <c r="BM436" s="11"/>
      <c r="BN436" s="11"/>
    </row>
    <row r="437" spans="1:66" s="1" customFormat="1" x14ac:dyDescent="0.3">
      <c r="A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118"/>
      <c r="N437" s="5"/>
      <c r="O437" s="5"/>
      <c r="P437" s="5"/>
      <c r="Q437" s="5"/>
      <c r="R437" s="5"/>
      <c r="S437" s="5"/>
      <c r="T437" s="5"/>
      <c r="U437" s="5"/>
      <c r="AA437" s="3"/>
      <c r="AB437" s="13"/>
      <c r="AC437" s="13"/>
      <c r="AD437" s="13"/>
      <c r="AE437" s="13"/>
      <c r="AF437" s="13"/>
      <c r="AG437" s="13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T437" s="107"/>
      <c r="BA437" s="11"/>
      <c r="BB437" s="11"/>
      <c r="BC437" s="11"/>
      <c r="BD437" s="11"/>
      <c r="BE437" s="11"/>
      <c r="BH437" s="11"/>
      <c r="BI437" s="11"/>
      <c r="BJ437" s="11"/>
      <c r="BK437" s="11"/>
      <c r="BL437" s="11"/>
      <c r="BM437" s="11"/>
      <c r="BN437" s="11"/>
    </row>
    <row r="438" spans="1:66" s="1" customFormat="1" x14ac:dyDescent="0.3">
      <c r="A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118"/>
      <c r="N438" s="5"/>
      <c r="O438" s="5"/>
      <c r="P438" s="5"/>
      <c r="Q438" s="5"/>
      <c r="R438" s="5"/>
      <c r="S438" s="5"/>
      <c r="T438" s="5"/>
      <c r="U438" s="5"/>
      <c r="AA438" s="3"/>
      <c r="AB438" s="13"/>
      <c r="AC438" s="13"/>
      <c r="AD438" s="13"/>
      <c r="AE438" s="13"/>
      <c r="AF438" s="13"/>
      <c r="AG438" s="13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T438" s="107"/>
      <c r="BA438" s="11"/>
      <c r="BB438" s="11"/>
      <c r="BC438" s="11"/>
      <c r="BD438" s="11"/>
      <c r="BE438" s="11"/>
      <c r="BH438" s="11"/>
      <c r="BI438" s="11"/>
      <c r="BJ438" s="11"/>
      <c r="BK438" s="11"/>
      <c r="BL438" s="11"/>
      <c r="BM438" s="11"/>
      <c r="BN438" s="11"/>
    </row>
    <row r="439" spans="1:66" s="1" customFormat="1" x14ac:dyDescent="0.3">
      <c r="A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118"/>
      <c r="N439" s="5"/>
      <c r="O439" s="5"/>
      <c r="P439" s="5"/>
      <c r="Q439" s="5"/>
      <c r="R439" s="5"/>
      <c r="S439" s="5"/>
      <c r="T439" s="5"/>
      <c r="U439" s="5"/>
      <c r="AA439" s="3"/>
      <c r="AB439" s="13"/>
      <c r="AC439" s="13"/>
      <c r="AD439" s="13"/>
      <c r="AE439" s="13"/>
      <c r="AF439" s="13"/>
      <c r="AG439" s="13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T439" s="107"/>
      <c r="BA439" s="11"/>
      <c r="BB439" s="11"/>
      <c r="BC439" s="11"/>
      <c r="BD439" s="11"/>
      <c r="BE439" s="11"/>
      <c r="BH439" s="11"/>
      <c r="BI439" s="11"/>
      <c r="BJ439" s="11"/>
      <c r="BK439" s="11"/>
      <c r="BL439" s="11"/>
      <c r="BM439" s="11"/>
      <c r="BN439" s="11"/>
    </row>
    <row r="440" spans="1:66" s="1" customFormat="1" x14ac:dyDescent="0.3">
      <c r="A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118"/>
      <c r="N440" s="5"/>
      <c r="O440" s="5"/>
      <c r="P440" s="5"/>
      <c r="Q440" s="5"/>
      <c r="R440" s="5"/>
      <c r="S440" s="5"/>
      <c r="T440" s="5"/>
      <c r="U440" s="5"/>
      <c r="AA440" s="3"/>
      <c r="AB440" s="13"/>
      <c r="AC440" s="13"/>
      <c r="AD440" s="13"/>
      <c r="AE440" s="13"/>
      <c r="AF440" s="13"/>
      <c r="AG440" s="13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T440" s="107"/>
      <c r="BA440" s="11"/>
      <c r="BB440" s="11"/>
      <c r="BC440" s="11"/>
      <c r="BD440" s="11"/>
      <c r="BE440" s="11"/>
      <c r="BH440" s="11"/>
      <c r="BI440" s="11"/>
      <c r="BJ440" s="11"/>
      <c r="BK440" s="11"/>
      <c r="BL440" s="11"/>
      <c r="BM440" s="11"/>
      <c r="BN440" s="11"/>
    </row>
    <row r="441" spans="1:66" s="1" customFormat="1" x14ac:dyDescent="0.3">
      <c r="A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118"/>
      <c r="N441" s="5"/>
      <c r="O441" s="5"/>
      <c r="P441" s="5"/>
      <c r="Q441" s="5"/>
      <c r="R441" s="5"/>
      <c r="S441" s="5"/>
      <c r="T441" s="5"/>
      <c r="U441" s="5"/>
      <c r="AA441" s="3"/>
      <c r="AB441" s="13"/>
      <c r="AC441" s="13"/>
      <c r="AD441" s="13"/>
      <c r="AE441" s="13"/>
      <c r="AF441" s="13"/>
      <c r="AG441" s="13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T441" s="107"/>
      <c r="BA441" s="11"/>
      <c r="BB441" s="11"/>
      <c r="BC441" s="11"/>
      <c r="BD441" s="11"/>
      <c r="BE441" s="11"/>
      <c r="BH441" s="11"/>
      <c r="BI441" s="11"/>
      <c r="BJ441" s="11"/>
      <c r="BK441" s="11"/>
      <c r="BL441" s="11"/>
      <c r="BM441" s="11"/>
      <c r="BN441" s="11"/>
    </row>
    <row r="442" spans="1:66" s="1" customFormat="1" x14ac:dyDescent="0.3">
      <c r="A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118"/>
      <c r="N442" s="5"/>
      <c r="O442" s="5"/>
      <c r="P442" s="5"/>
      <c r="Q442" s="5"/>
      <c r="R442" s="5"/>
      <c r="S442" s="5"/>
      <c r="T442" s="5"/>
      <c r="U442" s="5"/>
      <c r="AA442" s="3"/>
      <c r="AB442" s="13"/>
      <c r="AC442" s="13"/>
      <c r="AD442" s="13"/>
      <c r="AE442" s="13"/>
      <c r="AF442" s="13"/>
      <c r="AG442" s="13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T442" s="107"/>
      <c r="BA442" s="11"/>
      <c r="BB442" s="11"/>
      <c r="BC442" s="11"/>
      <c r="BD442" s="11"/>
      <c r="BE442" s="11"/>
      <c r="BH442" s="11"/>
      <c r="BI442" s="11"/>
      <c r="BJ442" s="11"/>
      <c r="BK442" s="11"/>
      <c r="BL442" s="11"/>
      <c r="BM442" s="11"/>
      <c r="BN442" s="11"/>
    </row>
    <row r="443" spans="1:66" s="1" customFormat="1" x14ac:dyDescent="0.3">
      <c r="A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118"/>
      <c r="N443" s="5"/>
      <c r="O443" s="5"/>
      <c r="P443" s="5"/>
      <c r="Q443" s="5"/>
      <c r="R443" s="5"/>
      <c r="S443" s="5"/>
      <c r="T443" s="5"/>
      <c r="U443" s="5"/>
      <c r="AA443" s="3"/>
      <c r="AB443" s="13"/>
      <c r="AC443" s="13"/>
      <c r="AD443" s="13"/>
      <c r="AE443" s="13"/>
      <c r="AF443" s="13"/>
      <c r="AG443" s="13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T443" s="107"/>
      <c r="BA443" s="11"/>
      <c r="BB443" s="11"/>
      <c r="BC443" s="11"/>
      <c r="BD443" s="11"/>
      <c r="BE443" s="11"/>
      <c r="BH443" s="11"/>
      <c r="BI443" s="11"/>
      <c r="BJ443" s="11"/>
      <c r="BK443" s="11"/>
      <c r="BL443" s="11"/>
      <c r="BM443" s="11"/>
      <c r="BN443" s="11"/>
    </row>
    <row r="444" spans="1:66" s="1" customFormat="1" x14ac:dyDescent="0.3">
      <c r="A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118"/>
      <c r="N444" s="5"/>
      <c r="O444" s="5"/>
      <c r="P444" s="5"/>
      <c r="Q444" s="5"/>
      <c r="R444" s="5"/>
      <c r="S444" s="5"/>
      <c r="T444" s="5"/>
      <c r="U444" s="5"/>
      <c r="AA444" s="3"/>
      <c r="AB444" s="13"/>
      <c r="AC444" s="13"/>
      <c r="AD444" s="13"/>
      <c r="AE444" s="13"/>
      <c r="AF444" s="13"/>
      <c r="AG444" s="13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T444" s="107"/>
      <c r="BA444" s="11"/>
      <c r="BB444" s="11"/>
      <c r="BC444" s="11"/>
      <c r="BD444" s="11"/>
      <c r="BE444" s="11"/>
      <c r="BH444" s="11"/>
      <c r="BI444" s="11"/>
      <c r="BJ444" s="11"/>
      <c r="BK444" s="11"/>
      <c r="BL444" s="11"/>
      <c r="BM444" s="11"/>
      <c r="BN444" s="11"/>
    </row>
    <row r="445" spans="1:66" s="1" customFormat="1" x14ac:dyDescent="0.3">
      <c r="A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118"/>
      <c r="N445" s="5"/>
      <c r="O445" s="5"/>
      <c r="P445" s="5"/>
      <c r="Q445" s="5"/>
      <c r="R445" s="5"/>
      <c r="S445" s="5"/>
      <c r="T445" s="5"/>
      <c r="U445" s="5"/>
      <c r="AA445" s="3"/>
      <c r="AB445" s="13"/>
      <c r="AC445" s="13"/>
      <c r="AD445" s="13"/>
      <c r="AE445" s="13"/>
      <c r="AF445" s="13"/>
      <c r="AG445" s="13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T445" s="107"/>
      <c r="BA445" s="11"/>
      <c r="BB445" s="11"/>
      <c r="BC445" s="11"/>
      <c r="BD445" s="11"/>
      <c r="BE445" s="11"/>
      <c r="BH445" s="11"/>
      <c r="BI445" s="11"/>
      <c r="BJ445" s="11"/>
      <c r="BK445" s="11"/>
      <c r="BL445" s="11"/>
      <c r="BM445" s="11"/>
      <c r="BN445" s="11"/>
    </row>
    <row r="446" spans="1:66" s="1" customFormat="1" x14ac:dyDescent="0.3">
      <c r="A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118"/>
      <c r="N446" s="5"/>
      <c r="O446" s="5"/>
      <c r="P446" s="5"/>
      <c r="Q446" s="5"/>
      <c r="R446" s="5"/>
      <c r="S446" s="5"/>
      <c r="T446" s="5"/>
      <c r="U446" s="5"/>
      <c r="AA446" s="3"/>
      <c r="AB446" s="13"/>
      <c r="AC446" s="13"/>
      <c r="AD446" s="13"/>
      <c r="AE446" s="13"/>
      <c r="AF446" s="13"/>
      <c r="AG446" s="13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T446" s="107"/>
      <c r="BA446" s="11"/>
      <c r="BB446" s="11"/>
      <c r="BC446" s="11"/>
      <c r="BD446" s="11"/>
      <c r="BE446" s="11"/>
      <c r="BH446" s="11"/>
      <c r="BI446" s="11"/>
      <c r="BJ446" s="11"/>
      <c r="BK446" s="11"/>
      <c r="BL446" s="11"/>
      <c r="BM446" s="11"/>
      <c r="BN446" s="11"/>
    </row>
    <row r="447" spans="1:66" s="1" customFormat="1" x14ac:dyDescent="0.3">
      <c r="A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118"/>
      <c r="N447" s="5"/>
      <c r="O447" s="5"/>
      <c r="P447" s="5"/>
      <c r="Q447" s="5"/>
      <c r="R447" s="5"/>
      <c r="S447" s="5"/>
      <c r="T447" s="5"/>
      <c r="U447" s="5"/>
      <c r="AA447" s="3"/>
      <c r="AB447" s="13"/>
      <c r="AC447" s="13"/>
      <c r="AD447" s="13"/>
      <c r="AE447" s="13"/>
      <c r="AF447" s="13"/>
      <c r="AG447" s="13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T447" s="107"/>
      <c r="BA447" s="11"/>
      <c r="BB447" s="11"/>
      <c r="BC447" s="11"/>
      <c r="BD447" s="11"/>
      <c r="BE447" s="11"/>
      <c r="BH447" s="11"/>
      <c r="BI447" s="11"/>
      <c r="BJ447" s="11"/>
      <c r="BK447" s="11"/>
      <c r="BL447" s="11"/>
      <c r="BM447" s="11"/>
      <c r="BN447" s="11"/>
    </row>
    <row r="448" spans="1:66" s="1" customFormat="1" x14ac:dyDescent="0.3">
      <c r="A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118"/>
      <c r="N448" s="5"/>
      <c r="O448" s="5"/>
      <c r="P448" s="5"/>
      <c r="Q448" s="5"/>
      <c r="R448" s="5"/>
      <c r="S448" s="5"/>
      <c r="T448" s="5"/>
      <c r="U448" s="5"/>
      <c r="AA448" s="3"/>
      <c r="AB448" s="13"/>
      <c r="AC448" s="13"/>
      <c r="AD448" s="13"/>
      <c r="AE448" s="13"/>
      <c r="AF448" s="13"/>
      <c r="AG448" s="13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T448" s="107"/>
      <c r="BA448" s="11"/>
      <c r="BB448" s="11"/>
      <c r="BC448" s="11"/>
      <c r="BD448" s="11"/>
      <c r="BE448" s="11"/>
      <c r="BH448" s="11"/>
      <c r="BI448" s="11"/>
      <c r="BJ448" s="11"/>
      <c r="BK448" s="11"/>
      <c r="BL448" s="11"/>
      <c r="BM448" s="11"/>
      <c r="BN448" s="11"/>
    </row>
    <row r="449" spans="1:66" s="1" customFormat="1" x14ac:dyDescent="0.3">
      <c r="A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118"/>
      <c r="N449" s="5"/>
      <c r="O449" s="5"/>
      <c r="P449" s="5"/>
      <c r="Q449" s="5"/>
      <c r="R449" s="5"/>
      <c r="S449" s="5"/>
      <c r="T449" s="5"/>
      <c r="U449" s="5"/>
      <c r="AA449" s="3"/>
      <c r="AB449" s="13"/>
      <c r="AC449" s="13"/>
      <c r="AD449" s="13"/>
      <c r="AE449" s="13"/>
      <c r="AF449" s="13"/>
      <c r="AG449" s="13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T449" s="107"/>
      <c r="BA449" s="11"/>
      <c r="BB449" s="11"/>
      <c r="BC449" s="11"/>
      <c r="BD449" s="11"/>
      <c r="BE449" s="11"/>
      <c r="BH449" s="11"/>
      <c r="BI449" s="11"/>
      <c r="BJ449" s="11"/>
      <c r="BK449" s="11"/>
      <c r="BL449" s="11"/>
      <c r="BM449" s="11"/>
      <c r="BN449" s="11"/>
    </row>
    <row r="450" spans="1:66" s="1" customFormat="1" x14ac:dyDescent="0.3">
      <c r="A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118"/>
      <c r="N450" s="5"/>
      <c r="O450" s="5"/>
      <c r="P450" s="5"/>
      <c r="Q450" s="5"/>
      <c r="R450" s="5"/>
      <c r="S450" s="5"/>
      <c r="T450" s="5"/>
      <c r="U450" s="5"/>
      <c r="AA450" s="3"/>
      <c r="AB450" s="13"/>
      <c r="AC450" s="13"/>
      <c r="AD450" s="13"/>
      <c r="AE450" s="13"/>
      <c r="AF450" s="13"/>
      <c r="AG450" s="13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T450" s="107"/>
      <c r="BA450" s="11"/>
      <c r="BB450" s="11"/>
      <c r="BC450" s="11"/>
      <c r="BD450" s="11"/>
      <c r="BE450" s="11"/>
      <c r="BH450" s="11"/>
      <c r="BI450" s="11"/>
      <c r="BJ450" s="11"/>
      <c r="BK450" s="11"/>
      <c r="BL450" s="11"/>
      <c r="BM450" s="11"/>
      <c r="BN450" s="11"/>
    </row>
    <row r="451" spans="1:66" s="1" customFormat="1" x14ac:dyDescent="0.3">
      <c r="A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118"/>
      <c r="N451" s="5"/>
      <c r="O451" s="5"/>
      <c r="P451" s="5"/>
      <c r="Q451" s="5"/>
      <c r="R451" s="5"/>
      <c r="S451" s="5"/>
      <c r="T451" s="5"/>
      <c r="U451" s="5"/>
      <c r="AA451" s="3"/>
      <c r="AB451" s="13"/>
      <c r="AC451" s="13"/>
      <c r="AD451" s="13"/>
      <c r="AE451" s="13"/>
      <c r="AF451" s="13"/>
      <c r="AG451" s="13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T451" s="107"/>
      <c r="BA451" s="11"/>
      <c r="BB451" s="11"/>
      <c r="BC451" s="11"/>
      <c r="BD451" s="11"/>
      <c r="BE451" s="11"/>
      <c r="BH451" s="11"/>
      <c r="BI451" s="11"/>
      <c r="BJ451" s="11"/>
      <c r="BK451" s="11"/>
      <c r="BL451" s="11"/>
      <c r="BM451" s="11"/>
      <c r="BN451" s="11"/>
    </row>
    <row r="452" spans="1:66" s="1" customFormat="1" x14ac:dyDescent="0.3">
      <c r="A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118"/>
      <c r="N452" s="5"/>
      <c r="O452" s="5"/>
      <c r="P452" s="5"/>
      <c r="Q452" s="5"/>
      <c r="R452" s="5"/>
      <c r="S452" s="5"/>
      <c r="T452" s="5"/>
      <c r="U452" s="5"/>
      <c r="AA452" s="3"/>
      <c r="AB452" s="13"/>
      <c r="AC452" s="13"/>
      <c r="AD452" s="13"/>
      <c r="AE452" s="13"/>
      <c r="AF452" s="13"/>
      <c r="AG452" s="13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T452" s="107"/>
      <c r="BA452" s="11"/>
      <c r="BB452" s="11"/>
      <c r="BC452" s="11"/>
      <c r="BD452" s="11"/>
      <c r="BE452" s="11"/>
      <c r="BH452" s="11"/>
      <c r="BI452" s="11"/>
      <c r="BJ452" s="11"/>
      <c r="BK452" s="11"/>
      <c r="BL452" s="11"/>
      <c r="BM452" s="11"/>
      <c r="BN452" s="11"/>
    </row>
    <row r="453" spans="1:66" s="1" customFormat="1" x14ac:dyDescent="0.3">
      <c r="A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118"/>
      <c r="N453" s="5"/>
      <c r="O453" s="5"/>
      <c r="P453" s="5"/>
      <c r="Q453" s="5"/>
      <c r="R453" s="5"/>
      <c r="S453" s="5"/>
      <c r="T453" s="5"/>
      <c r="U453" s="5"/>
      <c r="AA453" s="3"/>
      <c r="AB453" s="13"/>
      <c r="AC453" s="13"/>
      <c r="AD453" s="13"/>
      <c r="AE453" s="13"/>
      <c r="AF453" s="13"/>
      <c r="AG453" s="13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T453" s="107"/>
      <c r="BA453" s="11"/>
      <c r="BB453" s="11"/>
      <c r="BC453" s="11"/>
      <c r="BD453" s="11"/>
      <c r="BE453" s="11"/>
      <c r="BH453" s="11"/>
      <c r="BI453" s="11"/>
      <c r="BJ453" s="11"/>
      <c r="BK453" s="11"/>
      <c r="BL453" s="11"/>
      <c r="BM453" s="11"/>
      <c r="BN453" s="11"/>
    </row>
    <row r="454" spans="1:66" s="1" customFormat="1" x14ac:dyDescent="0.3">
      <c r="A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118"/>
      <c r="N454" s="5"/>
      <c r="O454" s="5"/>
      <c r="P454" s="5"/>
      <c r="Q454" s="5"/>
      <c r="R454" s="5"/>
      <c r="S454" s="5"/>
      <c r="T454" s="5"/>
      <c r="U454" s="5"/>
      <c r="AA454" s="3"/>
      <c r="AB454" s="13"/>
      <c r="AC454" s="13"/>
      <c r="AD454" s="13"/>
      <c r="AE454" s="13"/>
      <c r="AF454" s="13"/>
      <c r="AG454" s="13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T454" s="107"/>
      <c r="BA454" s="11"/>
      <c r="BB454" s="11"/>
      <c r="BC454" s="11"/>
      <c r="BD454" s="11"/>
      <c r="BE454" s="11"/>
      <c r="BH454" s="11"/>
      <c r="BI454" s="11"/>
      <c r="BJ454" s="11"/>
      <c r="BK454" s="11"/>
      <c r="BL454" s="11"/>
      <c r="BM454" s="11"/>
      <c r="BN454" s="11"/>
    </row>
    <row r="455" spans="1:66" s="1" customFormat="1" x14ac:dyDescent="0.3">
      <c r="A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118"/>
      <c r="N455" s="5"/>
      <c r="O455" s="5"/>
      <c r="P455" s="5"/>
      <c r="Q455" s="5"/>
      <c r="R455" s="5"/>
      <c r="S455" s="5"/>
      <c r="T455" s="5"/>
      <c r="U455" s="5"/>
      <c r="AA455" s="3"/>
      <c r="AB455" s="13"/>
      <c r="AC455" s="13"/>
      <c r="AD455" s="13"/>
      <c r="AE455" s="13"/>
      <c r="AF455" s="13"/>
      <c r="AG455" s="13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T455" s="107"/>
      <c r="BA455" s="11"/>
      <c r="BB455" s="11"/>
      <c r="BC455" s="11"/>
      <c r="BD455" s="11"/>
      <c r="BE455" s="11"/>
      <c r="BH455" s="11"/>
      <c r="BI455" s="11"/>
      <c r="BJ455" s="11"/>
      <c r="BK455" s="11"/>
      <c r="BL455" s="11"/>
      <c r="BM455" s="11"/>
      <c r="BN455" s="11"/>
    </row>
    <row r="456" spans="1:66" s="1" customFormat="1" x14ac:dyDescent="0.3">
      <c r="A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118"/>
      <c r="N456" s="5"/>
      <c r="O456" s="5"/>
      <c r="P456" s="5"/>
      <c r="Q456" s="5"/>
      <c r="R456" s="5"/>
      <c r="S456" s="5"/>
      <c r="T456" s="5"/>
      <c r="U456" s="5"/>
      <c r="AA456" s="3"/>
      <c r="AB456" s="13"/>
      <c r="AC456" s="13"/>
      <c r="AD456" s="13"/>
      <c r="AE456" s="13"/>
      <c r="AF456" s="13"/>
      <c r="AG456" s="13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T456" s="107"/>
      <c r="BA456" s="11"/>
      <c r="BB456" s="11"/>
      <c r="BC456" s="11"/>
      <c r="BD456" s="11"/>
      <c r="BE456" s="11"/>
      <c r="BH456" s="11"/>
      <c r="BI456" s="11"/>
      <c r="BJ456" s="11"/>
      <c r="BK456" s="11"/>
      <c r="BL456" s="11"/>
      <c r="BM456" s="11"/>
      <c r="BN456" s="11"/>
    </row>
    <row r="457" spans="1:66" s="1" customFormat="1" x14ac:dyDescent="0.3">
      <c r="A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118"/>
      <c r="N457" s="5"/>
      <c r="O457" s="5"/>
      <c r="P457" s="5"/>
      <c r="Q457" s="5"/>
      <c r="R457" s="5"/>
      <c r="S457" s="5"/>
      <c r="T457" s="5"/>
      <c r="U457" s="5"/>
      <c r="AA457" s="3"/>
      <c r="AB457" s="13"/>
      <c r="AC457" s="13"/>
      <c r="AD457" s="13"/>
      <c r="AE457" s="13"/>
      <c r="AF457" s="13"/>
      <c r="AG457" s="13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T457" s="107"/>
      <c r="BA457" s="11"/>
      <c r="BB457" s="11"/>
      <c r="BC457" s="11"/>
      <c r="BD457" s="11"/>
      <c r="BE457" s="11"/>
      <c r="BH457" s="11"/>
      <c r="BI457" s="11"/>
      <c r="BJ457" s="11"/>
      <c r="BK457" s="11"/>
      <c r="BL457" s="11"/>
      <c r="BM457" s="11"/>
      <c r="BN457" s="11"/>
    </row>
    <row r="458" spans="1:66" s="1" customFormat="1" x14ac:dyDescent="0.3">
      <c r="A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118"/>
      <c r="N458" s="5"/>
      <c r="O458" s="5"/>
      <c r="P458" s="5"/>
      <c r="Q458" s="5"/>
      <c r="R458" s="5"/>
      <c r="S458" s="5"/>
      <c r="T458" s="5"/>
      <c r="U458" s="5"/>
      <c r="AA458" s="3"/>
      <c r="AB458" s="13"/>
      <c r="AC458" s="13"/>
      <c r="AD458" s="13"/>
      <c r="AE458" s="13"/>
      <c r="AF458" s="13"/>
      <c r="AG458" s="13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T458" s="107"/>
      <c r="BA458" s="11"/>
      <c r="BB458" s="11"/>
      <c r="BC458" s="11"/>
      <c r="BD458" s="11"/>
      <c r="BE458" s="11"/>
      <c r="BH458" s="11"/>
      <c r="BI458" s="11"/>
      <c r="BJ458" s="11"/>
      <c r="BK458" s="11"/>
      <c r="BL458" s="11"/>
      <c r="BM458" s="11"/>
      <c r="BN458" s="11"/>
    </row>
    <row r="459" spans="1:66" s="1" customFormat="1" x14ac:dyDescent="0.3">
      <c r="A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118"/>
      <c r="N459" s="5"/>
      <c r="O459" s="5"/>
      <c r="P459" s="5"/>
      <c r="Q459" s="5"/>
      <c r="R459" s="5"/>
      <c r="S459" s="5"/>
      <c r="T459" s="5"/>
      <c r="U459" s="5"/>
      <c r="AA459" s="3"/>
      <c r="AB459" s="13"/>
      <c r="AC459" s="13"/>
      <c r="AD459" s="13"/>
      <c r="AE459" s="13"/>
      <c r="AF459" s="13"/>
      <c r="AG459" s="13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T459" s="107"/>
      <c r="BA459" s="11"/>
      <c r="BB459" s="11"/>
      <c r="BC459" s="11"/>
      <c r="BD459" s="11"/>
      <c r="BE459" s="11"/>
      <c r="BH459" s="11"/>
      <c r="BI459" s="11"/>
      <c r="BJ459" s="11"/>
      <c r="BK459" s="11"/>
      <c r="BL459" s="11"/>
      <c r="BM459" s="11"/>
      <c r="BN459" s="11"/>
    </row>
    <row r="460" spans="1:66" s="1" customFormat="1" x14ac:dyDescent="0.3">
      <c r="A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118"/>
      <c r="N460" s="5"/>
      <c r="O460" s="5"/>
      <c r="P460" s="5"/>
      <c r="Q460" s="5"/>
      <c r="R460" s="5"/>
      <c r="S460" s="5"/>
      <c r="T460" s="5"/>
      <c r="U460" s="5"/>
      <c r="AA460" s="3"/>
      <c r="AB460" s="13"/>
      <c r="AC460" s="13"/>
      <c r="AD460" s="13"/>
      <c r="AE460" s="13"/>
      <c r="AF460" s="13"/>
      <c r="AG460" s="13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T460" s="107"/>
      <c r="BA460" s="11"/>
      <c r="BB460" s="11"/>
      <c r="BC460" s="11"/>
      <c r="BD460" s="11"/>
      <c r="BE460" s="11"/>
      <c r="BH460" s="11"/>
      <c r="BI460" s="11"/>
      <c r="BJ460" s="11"/>
      <c r="BK460" s="11"/>
      <c r="BL460" s="11"/>
      <c r="BM460" s="11"/>
      <c r="BN460" s="11"/>
    </row>
    <row r="461" spans="1:66" s="1" customFormat="1" x14ac:dyDescent="0.3">
      <c r="A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118"/>
      <c r="N461" s="5"/>
      <c r="O461" s="5"/>
      <c r="P461" s="5"/>
      <c r="Q461" s="5"/>
      <c r="R461" s="5"/>
      <c r="S461" s="5"/>
      <c r="T461" s="5"/>
      <c r="U461" s="5"/>
      <c r="AA461" s="3"/>
      <c r="AB461" s="13"/>
      <c r="AC461" s="13"/>
      <c r="AD461" s="13"/>
      <c r="AE461" s="13"/>
      <c r="AF461" s="13"/>
      <c r="AG461" s="13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T461" s="107"/>
      <c r="BA461" s="11"/>
      <c r="BB461" s="11"/>
      <c r="BC461" s="11"/>
      <c r="BD461" s="11"/>
      <c r="BE461" s="11"/>
      <c r="BH461" s="11"/>
      <c r="BI461" s="11"/>
      <c r="BJ461" s="11"/>
      <c r="BK461" s="11"/>
      <c r="BL461" s="11"/>
      <c r="BM461" s="11"/>
      <c r="BN461" s="11"/>
    </row>
    <row r="462" spans="1:66" s="1" customFormat="1" x14ac:dyDescent="0.3">
      <c r="A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118"/>
      <c r="N462" s="5"/>
      <c r="O462" s="5"/>
      <c r="P462" s="5"/>
      <c r="Q462" s="5"/>
      <c r="R462" s="5"/>
      <c r="S462" s="5"/>
      <c r="T462" s="5"/>
      <c r="U462" s="5"/>
      <c r="AA462" s="3"/>
      <c r="AB462" s="13"/>
      <c r="AC462" s="13"/>
      <c r="AD462" s="13"/>
      <c r="AE462" s="13"/>
      <c r="AF462" s="13"/>
      <c r="AG462" s="13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T462" s="107"/>
      <c r="BA462" s="11"/>
      <c r="BB462" s="11"/>
      <c r="BC462" s="11"/>
      <c r="BD462" s="11"/>
      <c r="BE462" s="11"/>
      <c r="BH462" s="11"/>
      <c r="BI462" s="11"/>
      <c r="BJ462" s="11"/>
      <c r="BK462" s="11"/>
      <c r="BL462" s="11"/>
      <c r="BM462" s="11"/>
      <c r="BN462" s="11"/>
    </row>
    <row r="463" spans="1:66" s="1" customFormat="1" x14ac:dyDescent="0.3">
      <c r="A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118"/>
      <c r="N463" s="5"/>
      <c r="O463" s="5"/>
      <c r="P463" s="5"/>
      <c r="Q463" s="5"/>
      <c r="R463" s="5"/>
      <c r="S463" s="5"/>
      <c r="T463" s="5"/>
      <c r="U463" s="5"/>
      <c r="AA463" s="3"/>
      <c r="AB463" s="13"/>
      <c r="AC463" s="13"/>
      <c r="AD463" s="13"/>
      <c r="AE463" s="13"/>
      <c r="AF463" s="13"/>
      <c r="AG463" s="13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T463" s="107"/>
      <c r="BA463" s="11"/>
      <c r="BB463" s="11"/>
      <c r="BC463" s="11"/>
      <c r="BD463" s="11"/>
      <c r="BE463" s="11"/>
      <c r="BH463" s="11"/>
      <c r="BI463" s="11"/>
      <c r="BJ463" s="11"/>
      <c r="BK463" s="11"/>
      <c r="BL463" s="11"/>
      <c r="BM463" s="11"/>
      <c r="BN463" s="11"/>
    </row>
    <row r="464" spans="1:66" s="1" customFormat="1" x14ac:dyDescent="0.3">
      <c r="A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118"/>
      <c r="N464" s="5"/>
      <c r="O464" s="5"/>
      <c r="P464" s="5"/>
      <c r="Q464" s="5"/>
      <c r="R464" s="5"/>
      <c r="S464" s="5"/>
      <c r="T464" s="5"/>
      <c r="U464" s="5"/>
      <c r="AA464" s="3"/>
      <c r="AB464" s="13"/>
      <c r="AC464" s="13"/>
      <c r="AD464" s="13"/>
      <c r="AE464" s="13"/>
      <c r="AF464" s="13"/>
      <c r="AG464" s="13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T464" s="107"/>
      <c r="BA464" s="11"/>
      <c r="BB464" s="11"/>
      <c r="BC464" s="11"/>
      <c r="BD464" s="11"/>
      <c r="BE464" s="11"/>
      <c r="BH464" s="11"/>
      <c r="BI464" s="11"/>
      <c r="BJ464" s="11"/>
      <c r="BK464" s="11"/>
      <c r="BL464" s="11"/>
      <c r="BM464" s="11"/>
      <c r="BN464" s="11"/>
    </row>
    <row r="465" spans="1:66" s="1" customFormat="1" x14ac:dyDescent="0.3">
      <c r="A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118"/>
      <c r="N465" s="5"/>
      <c r="O465" s="5"/>
      <c r="P465" s="5"/>
      <c r="Q465" s="5"/>
      <c r="R465" s="5"/>
      <c r="S465" s="5"/>
      <c r="T465" s="5"/>
      <c r="U465" s="5"/>
      <c r="AA465" s="3"/>
      <c r="AB465" s="13"/>
      <c r="AC465" s="13"/>
      <c r="AD465" s="13"/>
      <c r="AE465" s="13"/>
      <c r="AF465" s="13"/>
      <c r="AG465" s="13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T465" s="107"/>
      <c r="BA465" s="11"/>
      <c r="BB465" s="11"/>
      <c r="BC465" s="11"/>
      <c r="BD465" s="11"/>
      <c r="BE465" s="11"/>
      <c r="BH465" s="11"/>
      <c r="BI465" s="11"/>
      <c r="BJ465" s="11"/>
      <c r="BK465" s="11"/>
      <c r="BL465" s="11"/>
      <c r="BM465" s="11"/>
      <c r="BN465" s="11"/>
    </row>
    <row r="466" spans="1:66" s="1" customFormat="1" x14ac:dyDescent="0.3">
      <c r="A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118"/>
      <c r="N466" s="5"/>
      <c r="O466" s="5"/>
      <c r="P466" s="5"/>
      <c r="Q466" s="5"/>
      <c r="R466" s="5"/>
      <c r="S466" s="5"/>
      <c r="T466" s="5"/>
      <c r="U466" s="5"/>
      <c r="AA466" s="3"/>
      <c r="AB466" s="13"/>
      <c r="AC466" s="13"/>
      <c r="AD466" s="13"/>
      <c r="AE466" s="13"/>
      <c r="AF466" s="13"/>
      <c r="AG466" s="13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T466" s="107"/>
      <c r="BA466" s="11"/>
      <c r="BB466" s="11"/>
      <c r="BC466" s="11"/>
      <c r="BD466" s="11"/>
      <c r="BE466" s="11"/>
      <c r="BH466" s="11"/>
      <c r="BI466" s="11"/>
      <c r="BJ466" s="11"/>
      <c r="BK466" s="11"/>
      <c r="BL466" s="11"/>
      <c r="BM466" s="11"/>
      <c r="BN466" s="11"/>
    </row>
    <row r="467" spans="1:66" s="1" customFormat="1" x14ac:dyDescent="0.3">
      <c r="A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118"/>
      <c r="N467" s="5"/>
      <c r="O467" s="5"/>
      <c r="P467" s="5"/>
      <c r="Q467" s="5"/>
      <c r="R467" s="5"/>
      <c r="S467" s="5"/>
      <c r="T467" s="5"/>
      <c r="U467" s="5"/>
      <c r="AA467" s="3"/>
      <c r="AB467" s="13"/>
      <c r="AC467" s="13"/>
      <c r="AD467" s="13"/>
      <c r="AE467" s="13"/>
      <c r="AF467" s="13"/>
      <c r="AG467" s="13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T467" s="107"/>
      <c r="BA467" s="11"/>
      <c r="BB467" s="11"/>
      <c r="BC467" s="11"/>
      <c r="BD467" s="11"/>
      <c r="BE467" s="11"/>
      <c r="BH467" s="11"/>
      <c r="BI467" s="11"/>
      <c r="BJ467" s="11"/>
      <c r="BK467" s="11"/>
      <c r="BL467" s="11"/>
      <c r="BM467" s="11"/>
      <c r="BN467" s="11"/>
    </row>
    <row r="468" spans="1:66" s="1" customFormat="1" x14ac:dyDescent="0.3">
      <c r="A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118"/>
      <c r="N468" s="5"/>
      <c r="O468" s="5"/>
      <c r="P468" s="5"/>
      <c r="Q468" s="5"/>
      <c r="R468" s="5"/>
      <c r="S468" s="5"/>
      <c r="T468" s="5"/>
      <c r="U468" s="5"/>
      <c r="AA468" s="3"/>
      <c r="AB468" s="13"/>
      <c r="AC468" s="13"/>
      <c r="AD468" s="13"/>
      <c r="AE468" s="13"/>
      <c r="AF468" s="13"/>
      <c r="AG468" s="13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T468" s="107"/>
      <c r="BA468" s="11"/>
      <c r="BB468" s="11"/>
      <c r="BC468" s="11"/>
      <c r="BD468" s="11"/>
      <c r="BE468" s="11"/>
      <c r="BH468" s="11"/>
      <c r="BI468" s="11"/>
      <c r="BJ468" s="11"/>
      <c r="BK468" s="11"/>
      <c r="BL468" s="11"/>
      <c r="BM468" s="11"/>
      <c r="BN468" s="11"/>
    </row>
    <row r="469" spans="1:66" s="1" customFormat="1" x14ac:dyDescent="0.3">
      <c r="A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118"/>
      <c r="N469" s="5"/>
      <c r="O469" s="5"/>
      <c r="P469" s="5"/>
      <c r="Q469" s="5"/>
      <c r="R469" s="5"/>
      <c r="S469" s="5"/>
      <c r="T469" s="5"/>
      <c r="U469" s="5"/>
      <c r="AA469" s="3"/>
      <c r="AB469" s="13"/>
      <c r="AC469" s="13"/>
      <c r="AD469" s="13"/>
      <c r="AE469" s="13"/>
      <c r="AF469" s="13"/>
      <c r="AG469" s="13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T469" s="107"/>
      <c r="BA469" s="11"/>
      <c r="BB469" s="11"/>
      <c r="BC469" s="11"/>
      <c r="BD469" s="11"/>
      <c r="BE469" s="11"/>
      <c r="BH469" s="11"/>
      <c r="BI469" s="11"/>
      <c r="BJ469" s="11"/>
      <c r="BK469" s="11"/>
      <c r="BL469" s="11"/>
      <c r="BM469" s="11"/>
      <c r="BN469" s="11"/>
    </row>
    <row r="470" spans="1:66" s="1" customFormat="1" x14ac:dyDescent="0.3">
      <c r="A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118"/>
      <c r="N470" s="5"/>
      <c r="O470" s="5"/>
      <c r="P470" s="5"/>
      <c r="Q470" s="5"/>
      <c r="R470" s="5"/>
      <c r="S470" s="5"/>
      <c r="T470" s="5"/>
      <c r="U470" s="5"/>
      <c r="AA470" s="3"/>
      <c r="AB470" s="13"/>
      <c r="AC470" s="13"/>
      <c r="AD470" s="13"/>
      <c r="AE470" s="13"/>
      <c r="AF470" s="13"/>
      <c r="AG470" s="13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T470" s="107"/>
      <c r="BA470" s="11"/>
      <c r="BB470" s="11"/>
      <c r="BC470" s="11"/>
      <c r="BD470" s="11"/>
      <c r="BE470" s="11"/>
      <c r="BH470" s="11"/>
      <c r="BI470" s="11"/>
      <c r="BJ470" s="11"/>
      <c r="BK470" s="11"/>
      <c r="BL470" s="11"/>
      <c r="BM470" s="11"/>
      <c r="BN470" s="11"/>
    </row>
    <row r="471" spans="1:66" s="1" customFormat="1" x14ac:dyDescent="0.3">
      <c r="A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118"/>
      <c r="N471" s="5"/>
      <c r="O471" s="5"/>
      <c r="P471" s="5"/>
      <c r="Q471" s="5"/>
      <c r="R471" s="5"/>
      <c r="S471" s="5"/>
      <c r="T471" s="5"/>
      <c r="U471" s="5"/>
      <c r="AA471" s="3"/>
      <c r="AB471" s="13"/>
      <c r="AC471" s="13"/>
      <c r="AD471" s="13"/>
      <c r="AE471" s="13"/>
      <c r="AF471" s="13"/>
      <c r="AG471" s="13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T471" s="107"/>
      <c r="BA471" s="11"/>
      <c r="BB471" s="11"/>
      <c r="BC471" s="11"/>
      <c r="BD471" s="11"/>
      <c r="BE471" s="11"/>
      <c r="BH471" s="11"/>
      <c r="BI471" s="11"/>
      <c r="BJ471" s="11"/>
      <c r="BK471" s="11"/>
      <c r="BL471" s="11"/>
      <c r="BM471" s="11"/>
      <c r="BN471" s="11"/>
    </row>
    <row r="472" spans="1:66" s="1" customFormat="1" x14ac:dyDescent="0.3">
      <c r="A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118"/>
      <c r="N472" s="5"/>
      <c r="O472" s="5"/>
      <c r="P472" s="5"/>
      <c r="Q472" s="5"/>
      <c r="R472" s="5"/>
      <c r="S472" s="5"/>
      <c r="T472" s="5"/>
      <c r="U472" s="5"/>
      <c r="AA472" s="3"/>
      <c r="AB472" s="13"/>
      <c r="AC472" s="13"/>
      <c r="AD472" s="13"/>
      <c r="AE472" s="13"/>
      <c r="AF472" s="13"/>
      <c r="AG472" s="13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T472" s="107"/>
      <c r="BA472" s="11"/>
      <c r="BB472" s="11"/>
      <c r="BC472" s="11"/>
      <c r="BD472" s="11"/>
      <c r="BE472" s="11"/>
      <c r="BH472" s="11"/>
      <c r="BI472" s="11"/>
      <c r="BJ472" s="11"/>
      <c r="BK472" s="11"/>
      <c r="BL472" s="11"/>
      <c r="BM472" s="11"/>
      <c r="BN472" s="11"/>
    </row>
    <row r="473" spans="1:66" s="1" customFormat="1" x14ac:dyDescent="0.3">
      <c r="A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118"/>
      <c r="N473" s="5"/>
      <c r="O473" s="5"/>
      <c r="P473" s="5"/>
      <c r="Q473" s="5"/>
      <c r="R473" s="5"/>
      <c r="S473" s="5"/>
      <c r="T473" s="5"/>
      <c r="U473" s="5"/>
      <c r="AA473" s="3"/>
      <c r="AB473" s="13"/>
      <c r="AC473" s="13"/>
      <c r="AD473" s="13"/>
      <c r="AE473" s="13"/>
      <c r="AF473" s="13"/>
      <c r="AG473" s="13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T473" s="107"/>
      <c r="BA473" s="11"/>
      <c r="BB473" s="11"/>
      <c r="BC473" s="11"/>
      <c r="BD473" s="11"/>
      <c r="BE473" s="11"/>
      <c r="BH473" s="11"/>
      <c r="BI473" s="11"/>
      <c r="BJ473" s="11"/>
      <c r="BK473" s="11"/>
      <c r="BL473" s="11"/>
      <c r="BM473" s="11"/>
      <c r="BN473" s="11"/>
    </row>
    <row r="474" spans="1:66" s="1" customFormat="1" x14ac:dyDescent="0.3">
      <c r="A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118"/>
      <c r="N474" s="5"/>
      <c r="O474" s="5"/>
      <c r="P474" s="5"/>
      <c r="Q474" s="5"/>
      <c r="R474" s="5"/>
      <c r="S474" s="5"/>
      <c r="T474" s="5"/>
      <c r="U474" s="5"/>
      <c r="AA474" s="3"/>
      <c r="AB474" s="13"/>
      <c r="AC474" s="13"/>
      <c r="AD474" s="13"/>
      <c r="AE474" s="13"/>
      <c r="AF474" s="13"/>
      <c r="AG474" s="13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T474" s="107"/>
      <c r="BA474" s="11"/>
      <c r="BB474" s="11"/>
      <c r="BC474" s="11"/>
      <c r="BD474" s="11"/>
      <c r="BE474" s="11"/>
      <c r="BH474" s="11"/>
      <c r="BI474" s="11"/>
      <c r="BJ474" s="11"/>
      <c r="BK474" s="11"/>
      <c r="BL474" s="11"/>
      <c r="BM474" s="11"/>
      <c r="BN474" s="11"/>
    </row>
    <row r="475" spans="1:66" s="1" customFormat="1" x14ac:dyDescent="0.3">
      <c r="A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118"/>
      <c r="N475" s="5"/>
      <c r="O475" s="5"/>
      <c r="P475" s="5"/>
      <c r="Q475" s="5"/>
      <c r="R475" s="5"/>
      <c r="S475" s="5"/>
      <c r="T475" s="5"/>
      <c r="U475" s="5"/>
      <c r="AA475" s="3"/>
      <c r="AB475" s="13"/>
      <c r="AC475" s="13"/>
      <c r="AD475" s="13"/>
      <c r="AE475" s="13"/>
      <c r="AF475" s="13"/>
      <c r="AG475" s="13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T475" s="107"/>
      <c r="BA475" s="11"/>
      <c r="BB475" s="11"/>
      <c r="BC475" s="11"/>
      <c r="BD475" s="11"/>
      <c r="BE475" s="11"/>
      <c r="BH475" s="11"/>
      <c r="BI475" s="11"/>
      <c r="BJ475" s="11"/>
      <c r="BK475" s="11"/>
      <c r="BL475" s="11"/>
      <c r="BM475" s="11"/>
      <c r="BN475" s="11"/>
    </row>
    <row r="476" spans="1:66" s="1" customFormat="1" x14ac:dyDescent="0.3">
      <c r="A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118"/>
      <c r="N476" s="5"/>
      <c r="O476" s="5"/>
      <c r="P476" s="5"/>
      <c r="Q476" s="5"/>
      <c r="R476" s="5"/>
      <c r="S476" s="5"/>
      <c r="T476" s="5"/>
      <c r="U476" s="5"/>
      <c r="AA476" s="3"/>
      <c r="AB476" s="13"/>
      <c r="AC476" s="13"/>
      <c r="AD476" s="13"/>
      <c r="AE476" s="13"/>
      <c r="AF476" s="13"/>
      <c r="AG476" s="13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T476" s="107"/>
      <c r="BA476" s="11"/>
      <c r="BB476" s="11"/>
      <c r="BC476" s="11"/>
      <c r="BD476" s="11"/>
      <c r="BE476" s="11"/>
      <c r="BH476" s="11"/>
      <c r="BI476" s="11"/>
      <c r="BJ476" s="11"/>
      <c r="BK476" s="11"/>
      <c r="BL476" s="11"/>
      <c r="BM476" s="11"/>
      <c r="BN476" s="11"/>
    </row>
    <row r="477" spans="1:66" s="1" customFormat="1" x14ac:dyDescent="0.3">
      <c r="A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118"/>
      <c r="N477" s="5"/>
      <c r="O477" s="5"/>
      <c r="P477" s="5"/>
      <c r="Q477" s="5"/>
      <c r="R477" s="5"/>
      <c r="S477" s="5"/>
      <c r="T477" s="5"/>
      <c r="U477" s="5"/>
      <c r="AA477" s="3"/>
      <c r="AB477" s="13"/>
      <c r="AC477" s="13"/>
      <c r="AD477" s="13"/>
      <c r="AE477" s="13"/>
      <c r="AF477" s="13"/>
      <c r="AG477" s="13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T477" s="107"/>
      <c r="BA477" s="11"/>
      <c r="BB477" s="11"/>
      <c r="BC477" s="11"/>
      <c r="BD477" s="11"/>
      <c r="BE477" s="11"/>
      <c r="BH477" s="11"/>
      <c r="BI477" s="11"/>
      <c r="BJ477" s="11"/>
      <c r="BK477" s="11"/>
      <c r="BL477" s="11"/>
      <c r="BM477" s="11"/>
      <c r="BN477" s="11"/>
    </row>
    <row r="478" spans="1:66" s="1" customFormat="1" x14ac:dyDescent="0.3">
      <c r="A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118"/>
      <c r="N478" s="5"/>
      <c r="O478" s="5"/>
      <c r="P478" s="5"/>
      <c r="Q478" s="5"/>
      <c r="R478" s="5"/>
      <c r="S478" s="5"/>
      <c r="T478" s="5"/>
      <c r="U478" s="5"/>
      <c r="AA478" s="3"/>
      <c r="AB478" s="13"/>
      <c r="AC478" s="13"/>
      <c r="AD478" s="13"/>
      <c r="AE478" s="13"/>
      <c r="AF478" s="13"/>
      <c r="AG478" s="13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T478" s="107"/>
      <c r="BA478" s="11"/>
      <c r="BB478" s="11"/>
      <c r="BC478" s="11"/>
      <c r="BD478" s="11"/>
      <c r="BE478" s="11"/>
      <c r="BH478" s="11"/>
      <c r="BI478" s="11"/>
      <c r="BJ478" s="11"/>
      <c r="BK478" s="11"/>
      <c r="BL478" s="11"/>
      <c r="BM478" s="11"/>
      <c r="BN478" s="11"/>
    </row>
    <row r="479" spans="1:66" s="1" customFormat="1" x14ac:dyDescent="0.3">
      <c r="A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118"/>
      <c r="N479" s="5"/>
      <c r="O479" s="5"/>
      <c r="P479" s="5"/>
      <c r="Q479" s="5"/>
      <c r="R479" s="5"/>
      <c r="S479" s="5"/>
      <c r="T479" s="5"/>
      <c r="U479" s="5"/>
      <c r="AA479" s="3"/>
      <c r="AB479" s="13"/>
      <c r="AC479" s="13"/>
      <c r="AD479" s="13"/>
      <c r="AE479" s="13"/>
      <c r="AF479" s="13"/>
      <c r="AG479" s="13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T479" s="107"/>
      <c r="BA479" s="11"/>
      <c r="BB479" s="11"/>
      <c r="BC479" s="11"/>
      <c r="BD479" s="11"/>
      <c r="BE479" s="11"/>
      <c r="BH479" s="11"/>
      <c r="BI479" s="11"/>
      <c r="BJ479" s="11"/>
      <c r="BK479" s="11"/>
      <c r="BL479" s="11"/>
      <c r="BM479" s="11"/>
      <c r="BN479" s="11"/>
    </row>
    <row r="480" spans="1:66" s="1" customFormat="1" x14ac:dyDescent="0.3">
      <c r="A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118"/>
      <c r="N480" s="5"/>
      <c r="O480" s="5"/>
      <c r="P480" s="5"/>
      <c r="Q480" s="5"/>
      <c r="R480" s="5"/>
      <c r="S480" s="5"/>
      <c r="T480" s="5"/>
      <c r="U480" s="5"/>
      <c r="AA480" s="3"/>
      <c r="AB480" s="13"/>
      <c r="AC480" s="13"/>
      <c r="AD480" s="13"/>
      <c r="AE480" s="13"/>
      <c r="AF480" s="13"/>
      <c r="AG480" s="13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T480" s="107"/>
      <c r="BA480" s="11"/>
      <c r="BB480" s="11"/>
      <c r="BC480" s="11"/>
      <c r="BD480" s="11"/>
      <c r="BE480" s="11"/>
      <c r="BH480" s="11"/>
      <c r="BI480" s="11"/>
      <c r="BJ480" s="11"/>
      <c r="BK480" s="11"/>
      <c r="BL480" s="11"/>
      <c r="BM480" s="11"/>
      <c r="BN480" s="11"/>
    </row>
    <row r="481" spans="1:66" s="1" customFormat="1" x14ac:dyDescent="0.3">
      <c r="A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118"/>
      <c r="N481" s="5"/>
      <c r="O481" s="5"/>
      <c r="P481" s="5"/>
      <c r="Q481" s="5"/>
      <c r="R481" s="5"/>
      <c r="S481" s="5"/>
      <c r="T481" s="5"/>
      <c r="U481" s="5"/>
      <c r="AA481" s="3"/>
      <c r="AB481" s="13"/>
      <c r="AC481" s="13"/>
      <c r="AD481" s="13"/>
      <c r="AE481" s="13"/>
      <c r="AF481" s="13"/>
      <c r="AG481" s="13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T481" s="107"/>
      <c r="BA481" s="11"/>
      <c r="BB481" s="11"/>
      <c r="BC481" s="11"/>
      <c r="BD481" s="11"/>
      <c r="BE481" s="11"/>
      <c r="BH481" s="11"/>
      <c r="BI481" s="11"/>
      <c r="BJ481" s="11"/>
      <c r="BK481" s="11"/>
      <c r="BL481" s="11"/>
      <c r="BM481" s="11"/>
      <c r="BN481" s="11"/>
    </row>
    <row r="482" spans="1:66" s="1" customFormat="1" x14ac:dyDescent="0.3">
      <c r="A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118"/>
      <c r="N482" s="5"/>
      <c r="O482" s="5"/>
      <c r="P482" s="5"/>
      <c r="Q482" s="5"/>
      <c r="R482" s="5"/>
      <c r="S482" s="5"/>
      <c r="T482" s="5"/>
      <c r="U482" s="5"/>
      <c r="AA482" s="3"/>
      <c r="AB482" s="13"/>
      <c r="AC482" s="13"/>
      <c r="AD482" s="13"/>
      <c r="AE482" s="13"/>
      <c r="AF482" s="13"/>
      <c r="AG482" s="13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T482" s="107"/>
      <c r="BA482" s="11"/>
      <c r="BB482" s="11"/>
      <c r="BC482" s="11"/>
      <c r="BD482" s="11"/>
      <c r="BE482" s="11"/>
      <c r="BH482" s="11"/>
      <c r="BI482" s="11"/>
      <c r="BJ482" s="11"/>
      <c r="BK482" s="11"/>
      <c r="BL482" s="11"/>
      <c r="BM482" s="11"/>
      <c r="BN482" s="11"/>
    </row>
    <row r="483" spans="1:66" s="1" customFormat="1" x14ac:dyDescent="0.3">
      <c r="A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118"/>
      <c r="N483" s="5"/>
      <c r="O483" s="5"/>
      <c r="P483" s="5"/>
      <c r="Q483" s="5"/>
      <c r="R483" s="5"/>
      <c r="S483" s="5"/>
      <c r="T483" s="5"/>
      <c r="U483" s="5"/>
      <c r="AA483" s="3"/>
      <c r="AB483" s="13"/>
      <c r="AC483" s="13"/>
      <c r="AD483" s="13"/>
      <c r="AE483" s="13"/>
      <c r="AF483" s="13"/>
      <c r="AG483" s="13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T483" s="107"/>
      <c r="BA483" s="11"/>
      <c r="BB483" s="11"/>
      <c r="BC483" s="11"/>
      <c r="BD483" s="11"/>
      <c r="BE483" s="11"/>
      <c r="BH483" s="11"/>
      <c r="BI483" s="11"/>
      <c r="BJ483" s="11"/>
      <c r="BK483" s="11"/>
      <c r="BL483" s="11"/>
      <c r="BM483" s="11"/>
      <c r="BN483" s="11"/>
    </row>
    <row r="484" spans="1:66" s="1" customFormat="1" x14ac:dyDescent="0.3">
      <c r="A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118"/>
      <c r="N484" s="5"/>
      <c r="O484" s="5"/>
      <c r="P484" s="5"/>
      <c r="Q484" s="5"/>
      <c r="R484" s="5"/>
      <c r="S484" s="5"/>
      <c r="T484" s="5"/>
      <c r="U484" s="5"/>
      <c r="AA484" s="3"/>
      <c r="AB484" s="13"/>
      <c r="AC484" s="13"/>
      <c r="AD484" s="13"/>
      <c r="AE484" s="13"/>
      <c r="AF484" s="13"/>
      <c r="AG484" s="13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T484" s="107"/>
      <c r="BA484" s="11"/>
      <c r="BB484" s="11"/>
      <c r="BC484" s="11"/>
      <c r="BD484" s="11"/>
      <c r="BE484" s="11"/>
      <c r="BH484" s="11"/>
      <c r="BI484" s="11"/>
      <c r="BJ484" s="11"/>
      <c r="BK484" s="11"/>
      <c r="BL484" s="11"/>
      <c r="BM484" s="11"/>
      <c r="BN484" s="11"/>
    </row>
    <row r="485" spans="1:66" s="1" customFormat="1" x14ac:dyDescent="0.3">
      <c r="A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118"/>
      <c r="N485" s="5"/>
      <c r="O485" s="5"/>
      <c r="P485" s="5"/>
      <c r="Q485" s="5"/>
      <c r="R485" s="5"/>
      <c r="S485" s="5"/>
      <c r="T485" s="5"/>
      <c r="U485" s="5"/>
      <c r="AA485" s="3"/>
      <c r="AB485" s="13"/>
      <c r="AC485" s="13"/>
      <c r="AD485" s="13"/>
      <c r="AE485" s="13"/>
      <c r="AF485" s="13"/>
      <c r="AG485" s="13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T485" s="107"/>
      <c r="BA485" s="11"/>
      <c r="BB485" s="11"/>
      <c r="BC485" s="11"/>
      <c r="BD485" s="11"/>
      <c r="BE485" s="11"/>
      <c r="BH485" s="11"/>
      <c r="BI485" s="11"/>
      <c r="BJ485" s="11"/>
      <c r="BK485" s="11"/>
      <c r="BL485" s="11"/>
      <c r="BM485" s="11"/>
      <c r="BN485" s="11"/>
    </row>
    <row r="486" spans="1:66" s="1" customFormat="1" x14ac:dyDescent="0.3">
      <c r="A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118"/>
      <c r="N486" s="5"/>
      <c r="O486" s="5"/>
      <c r="P486" s="5"/>
      <c r="Q486" s="5"/>
      <c r="R486" s="5"/>
      <c r="S486" s="5"/>
      <c r="T486" s="5"/>
      <c r="U486" s="5"/>
      <c r="AA486" s="3"/>
      <c r="AB486" s="13"/>
      <c r="AC486" s="13"/>
      <c r="AD486" s="13"/>
      <c r="AE486" s="13"/>
      <c r="AF486" s="13"/>
      <c r="AG486" s="13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T486" s="107"/>
      <c r="BA486" s="11"/>
      <c r="BB486" s="11"/>
      <c r="BC486" s="11"/>
      <c r="BD486" s="11"/>
      <c r="BE486" s="11"/>
      <c r="BH486" s="11"/>
      <c r="BI486" s="11"/>
      <c r="BJ486" s="11"/>
      <c r="BK486" s="11"/>
      <c r="BL486" s="11"/>
      <c r="BM486" s="11"/>
      <c r="BN486" s="11"/>
    </row>
    <row r="487" spans="1:66" s="1" customFormat="1" x14ac:dyDescent="0.3">
      <c r="A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118"/>
      <c r="N487" s="5"/>
      <c r="O487" s="5"/>
      <c r="P487" s="5"/>
      <c r="Q487" s="5"/>
      <c r="R487" s="5"/>
      <c r="S487" s="5"/>
      <c r="T487" s="5"/>
      <c r="U487" s="5"/>
      <c r="AA487" s="3"/>
      <c r="AB487" s="13"/>
      <c r="AC487" s="13"/>
      <c r="AD487" s="13"/>
      <c r="AE487" s="13"/>
      <c r="AF487" s="13"/>
      <c r="AG487" s="13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T487" s="107"/>
      <c r="BA487" s="11"/>
      <c r="BB487" s="11"/>
      <c r="BC487" s="11"/>
      <c r="BD487" s="11"/>
      <c r="BE487" s="11"/>
      <c r="BH487" s="11"/>
      <c r="BI487" s="11"/>
      <c r="BJ487" s="11"/>
      <c r="BK487" s="11"/>
      <c r="BL487" s="11"/>
      <c r="BM487" s="11"/>
      <c r="BN487" s="11"/>
    </row>
    <row r="488" spans="1:66" s="1" customFormat="1" x14ac:dyDescent="0.3">
      <c r="A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118"/>
      <c r="N488" s="5"/>
      <c r="O488" s="5"/>
      <c r="P488" s="5"/>
      <c r="Q488" s="5"/>
      <c r="R488" s="5"/>
      <c r="S488" s="5"/>
      <c r="T488" s="5"/>
      <c r="U488" s="5"/>
      <c r="AA488" s="3"/>
      <c r="AB488" s="13"/>
      <c r="AC488" s="13"/>
      <c r="AD488" s="13"/>
      <c r="AE488" s="13"/>
      <c r="AF488" s="13"/>
      <c r="AG488" s="13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T488" s="107"/>
      <c r="BA488" s="11"/>
      <c r="BB488" s="11"/>
      <c r="BC488" s="11"/>
      <c r="BD488" s="11"/>
      <c r="BE488" s="11"/>
      <c r="BH488" s="11"/>
      <c r="BI488" s="11"/>
      <c r="BJ488" s="11"/>
      <c r="BK488" s="11"/>
      <c r="BL488" s="11"/>
      <c r="BM488" s="11"/>
      <c r="BN488" s="11"/>
    </row>
    <row r="489" spans="1:66" s="1" customFormat="1" x14ac:dyDescent="0.3">
      <c r="A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118"/>
      <c r="N489" s="5"/>
      <c r="O489" s="5"/>
      <c r="P489" s="5"/>
      <c r="Q489" s="5"/>
      <c r="R489" s="5"/>
      <c r="S489" s="5"/>
      <c r="T489" s="5"/>
      <c r="U489" s="5"/>
      <c r="AA489" s="3"/>
      <c r="AB489" s="13"/>
      <c r="AC489" s="13"/>
      <c r="AD489" s="13"/>
      <c r="AE489" s="13"/>
      <c r="AF489" s="13"/>
      <c r="AG489" s="13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T489" s="107"/>
      <c r="BA489" s="11"/>
      <c r="BB489" s="11"/>
      <c r="BC489" s="11"/>
      <c r="BD489" s="11"/>
      <c r="BE489" s="11"/>
      <c r="BH489" s="11"/>
      <c r="BI489" s="11"/>
      <c r="BJ489" s="11"/>
      <c r="BK489" s="11"/>
      <c r="BL489" s="11"/>
      <c r="BM489" s="11"/>
      <c r="BN489" s="11"/>
    </row>
    <row r="490" spans="1:66" s="1" customFormat="1" x14ac:dyDescent="0.3">
      <c r="A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118"/>
      <c r="N490" s="5"/>
      <c r="O490" s="5"/>
      <c r="P490" s="5"/>
      <c r="Q490" s="5"/>
      <c r="R490" s="5"/>
      <c r="S490" s="5"/>
      <c r="T490" s="5"/>
      <c r="U490" s="5"/>
      <c r="AA490" s="3"/>
      <c r="AB490" s="13"/>
      <c r="AC490" s="13"/>
      <c r="AD490" s="13"/>
      <c r="AE490" s="13"/>
      <c r="AF490" s="13"/>
      <c r="AG490" s="13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T490" s="107"/>
      <c r="BA490" s="11"/>
      <c r="BB490" s="11"/>
      <c r="BC490" s="11"/>
      <c r="BD490" s="11"/>
      <c r="BE490" s="11"/>
      <c r="BH490" s="11"/>
      <c r="BI490" s="11"/>
      <c r="BJ490" s="11"/>
      <c r="BK490" s="11"/>
      <c r="BL490" s="11"/>
      <c r="BM490" s="11"/>
      <c r="BN490" s="11"/>
    </row>
    <row r="491" spans="1:66" s="1" customFormat="1" x14ac:dyDescent="0.3">
      <c r="A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118"/>
      <c r="N491" s="5"/>
      <c r="O491" s="5"/>
      <c r="P491" s="5"/>
      <c r="Q491" s="5"/>
      <c r="R491" s="5"/>
      <c r="S491" s="5"/>
      <c r="T491" s="5"/>
      <c r="U491" s="5"/>
      <c r="AA491" s="3"/>
      <c r="AB491" s="13"/>
      <c r="AC491" s="13"/>
      <c r="AD491" s="13"/>
      <c r="AE491" s="13"/>
      <c r="AF491" s="13"/>
      <c r="AG491" s="13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T491" s="107"/>
      <c r="BA491" s="11"/>
      <c r="BB491" s="11"/>
      <c r="BC491" s="11"/>
      <c r="BD491" s="11"/>
      <c r="BE491" s="11"/>
      <c r="BH491" s="11"/>
      <c r="BI491" s="11"/>
      <c r="BJ491" s="11"/>
      <c r="BK491" s="11"/>
      <c r="BL491" s="11"/>
      <c r="BM491" s="11"/>
      <c r="BN491" s="11"/>
    </row>
    <row r="492" spans="1:66" s="1" customFormat="1" x14ac:dyDescent="0.3">
      <c r="A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118"/>
      <c r="N492" s="5"/>
      <c r="O492" s="5"/>
      <c r="P492" s="5"/>
      <c r="Q492" s="5"/>
      <c r="R492" s="5"/>
      <c r="S492" s="5"/>
      <c r="T492" s="5"/>
      <c r="U492" s="5"/>
      <c r="AA492" s="3"/>
      <c r="AB492" s="13"/>
      <c r="AC492" s="13"/>
      <c r="AD492" s="13"/>
      <c r="AE492" s="13"/>
      <c r="AF492" s="13"/>
      <c r="AG492" s="13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T492" s="107"/>
      <c r="BA492" s="11"/>
      <c r="BB492" s="11"/>
      <c r="BC492" s="11"/>
      <c r="BD492" s="11"/>
      <c r="BE492" s="11"/>
      <c r="BH492" s="11"/>
      <c r="BI492" s="11"/>
      <c r="BJ492" s="11"/>
      <c r="BK492" s="11"/>
      <c r="BL492" s="11"/>
      <c r="BM492" s="11"/>
      <c r="BN492" s="11"/>
    </row>
    <row r="493" spans="1:66" s="1" customFormat="1" x14ac:dyDescent="0.3">
      <c r="A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118"/>
      <c r="N493" s="5"/>
      <c r="O493" s="5"/>
      <c r="P493" s="5"/>
      <c r="Q493" s="5"/>
      <c r="R493" s="5"/>
      <c r="S493" s="5"/>
      <c r="T493" s="5"/>
      <c r="U493" s="5"/>
      <c r="AA493" s="3"/>
      <c r="AB493" s="13"/>
      <c r="AC493" s="13"/>
      <c r="AD493" s="13"/>
      <c r="AE493" s="13"/>
      <c r="AF493" s="13"/>
      <c r="AG493" s="13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T493" s="107"/>
      <c r="BA493" s="11"/>
      <c r="BB493" s="11"/>
      <c r="BC493" s="11"/>
      <c r="BD493" s="11"/>
      <c r="BE493" s="11"/>
      <c r="BH493" s="11"/>
      <c r="BI493" s="11"/>
      <c r="BJ493" s="11"/>
      <c r="BK493" s="11"/>
      <c r="BL493" s="11"/>
      <c r="BM493" s="11"/>
      <c r="BN493" s="11"/>
    </row>
    <row r="494" spans="1:66" s="1" customFormat="1" x14ac:dyDescent="0.3">
      <c r="A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118"/>
      <c r="N494" s="5"/>
      <c r="O494" s="5"/>
      <c r="P494" s="5"/>
      <c r="Q494" s="5"/>
      <c r="R494" s="5"/>
      <c r="S494" s="5"/>
      <c r="T494" s="5"/>
      <c r="U494" s="5"/>
      <c r="AA494" s="3"/>
      <c r="AB494" s="13"/>
      <c r="AC494" s="13"/>
      <c r="AD494" s="13"/>
      <c r="AE494" s="13"/>
      <c r="AF494" s="13"/>
      <c r="AG494" s="13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T494" s="107"/>
      <c r="BA494" s="11"/>
      <c r="BB494" s="11"/>
      <c r="BC494" s="11"/>
      <c r="BD494" s="11"/>
      <c r="BE494" s="11"/>
      <c r="BH494" s="11"/>
      <c r="BI494" s="11"/>
      <c r="BJ494" s="11"/>
      <c r="BK494" s="11"/>
      <c r="BL494" s="11"/>
      <c r="BM494" s="11"/>
      <c r="BN494" s="11"/>
    </row>
    <row r="495" spans="1:66" s="1" customFormat="1" x14ac:dyDescent="0.3">
      <c r="A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118"/>
      <c r="N495" s="5"/>
      <c r="O495" s="5"/>
      <c r="P495" s="5"/>
      <c r="Q495" s="5"/>
      <c r="R495" s="5"/>
      <c r="S495" s="5"/>
      <c r="T495" s="5"/>
      <c r="U495" s="5"/>
      <c r="AA495" s="3"/>
      <c r="AB495" s="13"/>
      <c r="AC495" s="13"/>
      <c r="AD495" s="13"/>
      <c r="AE495" s="13"/>
      <c r="AF495" s="13"/>
      <c r="AG495" s="13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T495" s="107"/>
      <c r="BA495" s="11"/>
      <c r="BB495" s="11"/>
      <c r="BC495" s="11"/>
      <c r="BD495" s="11"/>
      <c r="BE495" s="11"/>
      <c r="BH495" s="11"/>
      <c r="BI495" s="11"/>
      <c r="BJ495" s="11"/>
      <c r="BK495" s="11"/>
      <c r="BL495" s="11"/>
      <c r="BM495" s="11"/>
      <c r="BN495" s="11"/>
    </row>
    <row r="496" spans="1:66" s="1" customFormat="1" x14ac:dyDescent="0.3">
      <c r="A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118"/>
      <c r="N496" s="5"/>
      <c r="O496" s="5"/>
      <c r="P496" s="5"/>
      <c r="Q496" s="5"/>
      <c r="R496" s="5"/>
      <c r="S496" s="5"/>
      <c r="T496" s="5"/>
      <c r="U496" s="5"/>
      <c r="AA496" s="3"/>
      <c r="AB496" s="13"/>
      <c r="AC496" s="13"/>
      <c r="AD496" s="13"/>
      <c r="AE496" s="13"/>
      <c r="AF496" s="13"/>
      <c r="AG496" s="13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T496" s="107"/>
      <c r="BA496" s="11"/>
      <c r="BB496" s="11"/>
      <c r="BC496" s="11"/>
      <c r="BD496" s="11"/>
      <c r="BE496" s="11"/>
      <c r="BH496" s="11"/>
      <c r="BI496" s="11"/>
      <c r="BJ496" s="11"/>
      <c r="BK496" s="11"/>
      <c r="BL496" s="11"/>
      <c r="BM496" s="11"/>
      <c r="BN496" s="11"/>
    </row>
    <row r="497" spans="1:66" s="1" customFormat="1" x14ac:dyDescent="0.3">
      <c r="A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118"/>
      <c r="N497" s="5"/>
      <c r="O497" s="5"/>
      <c r="P497" s="5"/>
      <c r="Q497" s="5"/>
      <c r="R497" s="5"/>
      <c r="S497" s="5"/>
      <c r="T497" s="5"/>
      <c r="U497" s="5"/>
      <c r="AA497" s="3"/>
      <c r="AB497" s="13"/>
      <c r="AC497" s="13"/>
      <c r="AD497" s="13"/>
      <c r="AE497" s="13"/>
      <c r="AF497" s="13"/>
      <c r="AG497" s="13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T497" s="107"/>
      <c r="BA497" s="11"/>
      <c r="BB497" s="11"/>
      <c r="BC497" s="11"/>
      <c r="BD497" s="11"/>
      <c r="BE497" s="11"/>
      <c r="BH497" s="11"/>
      <c r="BI497" s="11"/>
      <c r="BJ497" s="11"/>
      <c r="BK497" s="11"/>
      <c r="BL497" s="11"/>
      <c r="BM497" s="11"/>
      <c r="BN497" s="11"/>
    </row>
    <row r="498" spans="1:66" s="1" customFormat="1" x14ac:dyDescent="0.3">
      <c r="A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118"/>
      <c r="N498" s="5"/>
      <c r="O498" s="5"/>
      <c r="P498" s="5"/>
      <c r="Q498" s="5"/>
      <c r="R498" s="5"/>
      <c r="S498" s="5"/>
      <c r="T498" s="5"/>
      <c r="U498" s="5"/>
      <c r="AA498" s="3"/>
      <c r="AB498" s="13"/>
      <c r="AC498" s="13"/>
      <c r="AD498" s="13"/>
      <c r="AE498" s="13"/>
      <c r="AF498" s="13"/>
      <c r="AG498" s="13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T498" s="107"/>
      <c r="BA498" s="11"/>
      <c r="BB498" s="11"/>
      <c r="BC498" s="11"/>
      <c r="BD498" s="11"/>
      <c r="BE498" s="11"/>
      <c r="BH498" s="11"/>
      <c r="BI498" s="11"/>
      <c r="BJ498" s="11"/>
      <c r="BK498" s="11"/>
      <c r="BL498" s="11"/>
      <c r="BM498" s="11"/>
      <c r="BN498" s="11"/>
    </row>
    <row r="499" spans="1:66" s="1" customFormat="1" x14ac:dyDescent="0.3">
      <c r="A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118"/>
      <c r="N499" s="5"/>
      <c r="O499" s="5"/>
      <c r="P499" s="5"/>
      <c r="Q499" s="5"/>
      <c r="R499" s="5"/>
      <c r="S499" s="5"/>
      <c r="T499" s="5"/>
      <c r="U499" s="5"/>
      <c r="AA499" s="3"/>
      <c r="AB499" s="13"/>
      <c r="AC499" s="13"/>
      <c r="AD499" s="13"/>
      <c r="AE499" s="13"/>
      <c r="AF499" s="13"/>
      <c r="AG499" s="13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T499" s="107"/>
      <c r="BA499" s="11"/>
      <c r="BB499" s="11"/>
      <c r="BC499" s="11"/>
      <c r="BD499" s="11"/>
      <c r="BE499" s="11"/>
      <c r="BH499" s="11"/>
      <c r="BI499" s="11"/>
      <c r="BJ499" s="11"/>
      <c r="BK499" s="11"/>
      <c r="BL499" s="11"/>
      <c r="BM499" s="11"/>
      <c r="BN499" s="11"/>
    </row>
    <row r="500" spans="1:66" s="1" customFormat="1" x14ac:dyDescent="0.3">
      <c r="A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118"/>
      <c r="N500" s="5"/>
      <c r="O500" s="5"/>
      <c r="P500" s="5"/>
      <c r="Q500" s="5"/>
      <c r="R500" s="5"/>
      <c r="S500" s="5"/>
      <c r="T500" s="5"/>
      <c r="U500" s="5"/>
      <c r="AA500" s="3"/>
      <c r="AB500" s="13"/>
      <c r="AC500" s="13"/>
      <c r="AD500" s="13"/>
      <c r="AE500" s="13"/>
      <c r="AF500" s="13"/>
      <c r="AG500" s="13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T500" s="107"/>
      <c r="BA500" s="11"/>
      <c r="BB500" s="11"/>
      <c r="BC500" s="11"/>
      <c r="BD500" s="11"/>
      <c r="BE500" s="11"/>
      <c r="BH500" s="11"/>
      <c r="BI500" s="11"/>
      <c r="BJ500" s="11"/>
      <c r="BK500" s="11"/>
      <c r="BL500" s="11"/>
      <c r="BM500" s="11"/>
      <c r="BN500" s="11"/>
    </row>
    <row r="501" spans="1:66" s="1" customFormat="1" x14ac:dyDescent="0.3">
      <c r="A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118"/>
      <c r="N501" s="5"/>
      <c r="O501" s="5"/>
      <c r="P501" s="5"/>
      <c r="Q501" s="5"/>
      <c r="R501" s="5"/>
      <c r="S501" s="5"/>
      <c r="T501" s="5"/>
      <c r="U501" s="5"/>
      <c r="AA501" s="3"/>
      <c r="AB501" s="13"/>
      <c r="AC501" s="13"/>
      <c r="AD501" s="13"/>
      <c r="AE501" s="13"/>
      <c r="AF501" s="13"/>
      <c r="AG501" s="13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T501" s="107"/>
      <c r="BA501" s="11"/>
      <c r="BB501" s="11"/>
      <c r="BC501" s="11"/>
      <c r="BD501" s="11"/>
      <c r="BE501" s="11"/>
      <c r="BH501" s="11"/>
      <c r="BI501" s="11"/>
      <c r="BJ501" s="11"/>
      <c r="BK501" s="11"/>
      <c r="BL501" s="11"/>
      <c r="BM501" s="11"/>
      <c r="BN501" s="11"/>
    </row>
    <row r="502" spans="1:66" s="1" customFormat="1" x14ac:dyDescent="0.3">
      <c r="A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118"/>
      <c r="N502" s="5"/>
      <c r="O502" s="5"/>
      <c r="P502" s="5"/>
      <c r="Q502" s="5"/>
      <c r="R502" s="5"/>
      <c r="S502" s="5"/>
      <c r="T502" s="5"/>
      <c r="U502" s="5"/>
      <c r="AA502" s="3"/>
      <c r="AB502" s="13"/>
      <c r="AC502" s="13"/>
      <c r="AD502" s="13"/>
      <c r="AE502" s="13"/>
      <c r="AF502" s="13"/>
      <c r="AG502" s="13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T502" s="107"/>
      <c r="BA502" s="11"/>
      <c r="BB502" s="11"/>
      <c r="BC502" s="11"/>
      <c r="BD502" s="11"/>
      <c r="BE502" s="11"/>
      <c r="BH502" s="11"/>
      <c r="BI502" s="11"/>
      <c r="BJ502" s="11"/>
      <c r="BK502" s="11"/>
      <c r="BL502" s="11"/>
      <c r="BM502" s="11"/>
      <c r="BN502" s="11"/>
    </row>
    <row r="503" spans="1:66" s="1" customFormat="1" x14ac:dyDescent="0.3">
      <c r="A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118"/>
      <c r="N503" s="5"/>
      <c r="O503" s="5"/>
      <c r="P503" s="5"/>
      <c r="Q503" s="5"/>
      <c r="R503" s="5"/>
      <c r="S503" s="5"/>
      <c r="T503" s="5"/>
      <c r="U503" s="5"/>
      <c r="AA503" s="3"/>
      <c r="AB503" s="13"/>
      <c r="AC503" s="13"/>
      <c r="AD503" s="13"/>
      <c r="AE503" s="13"/>
      <c r="AF503" s="13"/>
      <c r="AG503" s="13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T503" s="107"/>
      <c r="BA503" s="11"/>
      <c r="BB503" s="11"/>
      <c r="BC503" s="11"/>
      <c r="BD503" s="11"/>
      <c r="BE503" s="11"/>
      <c r="BH503" s="11"/>
      <c r="BI503" s="11"/>
      <c r="BJ503" s="11"/>
      <c r="BK503" s="11"/>
      <c r="BL503" s="11"/>
      <c r="BM503" s="11"/>
      <c r="BN503" s="11"/>
    </row>
    <row r="504" spans="1:66" s="1" customFormat="1" x14ac:dyDescent="0.3">
      <c r="A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118"/>
      <c r="N504" s="5"/>
      <c r="O504" s="5"/>
      <c r="P504" s="5"/>
      <c r="Q504" s="5"/>
      <c r="R504" s="5"/>
      <c r="S504" s="5"/>
      <c r="T504" s="5"/>
      <c r="U504" s="5"/>
      <c r="AA504" s="3"/>
      <c r="AB504" s="13"/>
      <c r="AC504" s="13"/>
      <c r="AD504" s="13"/>
      <c r="AE504" s="13"/>
      <c r="AF504" s="13"/>
      <c r="AG504" s="13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T504" s="107"/>
      <c r="BA504" s="11"/>
      <c r="BB504" s="11"/>
      <c r="BC504" s="11"/>
      <c r="BD504" s="11"/>
      <c r="BE504" s="11"/>
      <c r="BH504" s="11"/>
      <c r="BI504" s="11"/>
      <c r="BJ504" s="11"/>
      <c r="BK504" s="11"/>
      <c r="BL504" s="11"/>
      <c r="BM504" s="11"/>
      <c r="BN504" s="11"/>
    </row>
    <row r="505" spans="1:66" s="1" customFormat="1" x14ac:dyDescent="0.3">
      <c r="A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118"/>
      <c r="N505" s="5"/>
      <c r="O505" s="5"/>
      <c r="P505" s="5"/>
      <c r="Q505" s="5"/>
      <c r="R505" s="5"/>
      <c r="S505" s="5"/>
      <c r="T505" s="5"/>
      <c r="U505" s="5"/>
      <c r="AA505" s="3"/>
      <c r="AB505" s="13"/>
      <c r="AC505" s="13"/>
      <c r="AD505" s="13"/>
      <c r="AE505" s="13"/>
      <c r="AF505" s="13"/>
      <c r="AG505" s="13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T505" s="107"/>
      <c r="BA505" s="11"/>
      <c r="BB505" s="11"/>
      <c r="BC505" s="11"/>
      <c r="BD505" s="11"/>
      <c r="BE505" s="11"/>
      <c r="BH505" s="11"/>
      <c r="BI505" s="11"/>
      <c r="BJ505" s="11"/>
      <c r="BK505" s="11"/>
      <c r="BL505" s="11"/>
      <c r="BM505" s="11"/>
      <c r="BN505" s="11"/>
    </row>
    <row r="506" spans="1:66" s="1" customFormat="1" x14ac:dyDescent="0.3">
      <c r="A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118"/>
      <c r="N506" s="5"/>
      <c r="O506" s="5"/>
      <c r="P506" s="5"/>
      <c r="Q506" s="5"/>
      <c r="R506" s="5"/>
      <c r="S506" s="5"/>
      <c r="T506" s="5"/>
      <c r="U506" s="5"/>
      <c r="AA506" s="3"/>
      <c r="AB506" s="13"/>
      <c r="AC506" s="13"/>
      <c r="AD506" s="13"/>
      <c r="AE506" s="13"/>
      <c r="AF506" s="13"/>
      <c r="AG506" s="13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T506" s="107"/>
      <c r="BA506" s="11"/>
      <c r="BB506" s="11"/>
      <c r="BC506" s="11"/>
      <c r="BD506" s="11"/>
      <c r="BE506" s="11"/>
      <c r="BH506" s="11"/>
      <c r="BI506" s="11"/>
      <c r="BJ506" s="11"/>
      <c r="BK506" s="11"/>
      <c r="BL506" s="11"/>
      <c r="BM506" s="11"/>
      <c r="BN506" s="11"/>
    </row>
    <row r="507" spans="1:66" s="1" customFormat="1" x14ac:dyDescent="0.3">
      <c r="A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118"/>
      <c r="N507" s="5"/>
      <c r="O507" s="5"/>
      <c r="P507" s="5"/>
      <c r="Q507" s="5"/>
      <c r="R507" s="5"/>
      <c r="S507" s="5"/>
      <c r="T507" s="5"/>
      <c r="U507" s="5"/>
      <c r="AA507" s="3"/>
      <c r="AB507" s="13"/>
      <c r="AC507" s="13"/>
      <c r="AD507" s="13"/>
      <c r="AE507" s="13"/>
      <c r="AF507" s="13"/>
      <c r="AG507" s="13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T507" s="107"/>
      <c r="BA507" s="11"/>
      <c r="BB507" s="11"/>
      <c r="BC507" s="11"/>
      <c r="BD507" s="11"/>
      <c r="BE507" s="11"/>
      <c r="BH507" s="11"/>
      <c r="BI507" s="11"/>
      <c r="BJ507" s="11"/>
      <c r="BK507" s="11"/>
      <c r="BL507" s="11"/>
      <c r="BM507" s="11"/>
      <c r="BN507" s="11"/>
    </row>
    <row r="508" spans="1:66" s="1" customFormat="1" x14ac:dyDescent="0.3">
      <c r="A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118"/>
      <c r="N508" s="5"/>
      <c r="O508" s="5"/>
      <c r="P508" s="5"/>
      <c r="Q508" s="5"/>
      <c r="R508" s="5"/>
      <c r="S508" s="5"/>
      <c r="T508" s="5"/>
      <c r="U508" s="5"/>
      <c r="AA508" s="3"/>
      <c r="AB508" s="13"/>
      <c r="AC508" s="13"/>
      <c r="AD508" s="13"/>
      <c r="AE508" s="13"/>
      <c r="AF508" s="13"/>
      <c r="AG508" s="13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T508" s="107"/>
      <c r="BA508" s="11"/>
      <c r="BB508" s="11"/>
      <c r="BC508" s="11"/>
      <c r="BD508" s="11"/>
      <c r="BE508" s="11"/>
      <c r="BH508" s="11"/>
      <c r="BI508" s="11"/>
      <c r="BJ508" s="11"/>
      <c r="BK508" s="11"/>
      <c r="BL508" s="11"/>
      <c r="BM508" s="11"/>
      <c r="BN508" s="11"/>
    </row>
    <row r="509" spans="1:66" s="1" customFormat="1" x14ac:dyDescent="0.3">
      <c r="A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118"/>
      <c r="N509" s="5"/>
      <c r="O509" s="5"/>
      <c r="P509" s="5"/>
      <c r="Q509" s="5"/>
      <c r="R509" s="5"/>
      <c r="S509" s="5"/>
      <c r="T509" s="5"/>
      <c r="U509" s="5"/>
      <c r="AA509" s="3"/>
      <c r="AB509" s="13"/>
      <c r="AC509" s="13"/>
      <c r="AD509" s="13"/>
      <c r="AE509" s="13"/>
      <c r="AF509" s="13"/>
      <c r="AG509" s="13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T509" s="107"/>
      <c r="BA509" s="11"/>
      <c r="BB509" s="11"/>
      <c r="BC509" s="11"/>
      <c r="BD509" s="11"/>
      <c r="BE509" s="11"/>
      <c r="BH509" s="11"/>
      <c r="BI509" s="11"/>
      <c r="BJ509" s="11"/>
      <c r="BK509" s="11"/>
      <c r="BL509" s="11"/>
      <c r="BM509" s="11"/>
      <c r="BN509" s="11"/>
    </row>
    <row r="510" spans="1:66" s="1" customFormat="1" x14ac:dyDescent="0.3">
      <c r="A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118"/>
      <c r="N510" s="5"/>
      <c r="O510" s="5"/>
      <c r="P510" s="5"/>
      <c r="Q510" s="5"/>
      <c r="R510" s="5"/>
      <c r="S510" s="5"/>
      <c r="T510" s="5"/>
      <c r="U510" s="5"/>
      <c r="AA510" s="3"/>
      <c r="AB510" s="13"/>
      <c r="AC510" s="13"/>
      <c r="AD510" s="13"/>
      <c r="AE510" s="13"/>
      <c r="AF510" s="13"/>
      <c r="AG510" s="13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T510" s="107"/>
      <c r="BA510" s="11"/>
      <c r="BB510" s="11"/>
      <c r="BC510" s="11"/>
      <c r="BD510" s="11"/>
      <c r="BE510" s="11"/>
      <c r="BH510" s="11"/>
      <c r="BI510" s="11"/>
      <c r="BJ510" s="11"/>
      <c r="BK510" s="11"/>
      <c r="BL510" s="11"/>
      <c r="BM510" s="11"/>
      <c r="BN510" s="11"/>
    </row>
    <row r="511" spans="1:66" s="1" customFormat="1" x14ac:dyDescent="0.3">
      <c r="A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118"/>
      <c r="N511" s="5"/>
      <c r="O511" s="5"/>
      <c r="P511" s="5"/>
      <c r="Q511" s="5"/>
      <c r="R511" s="5"/>
      <c r="S511" s="5"/>
      <c r="T511" s="5"/>
      <c r="U511" s="5"/>
      <c r="AA511" s="3"/>
      <c r="AB511" s="13"/>
      <c r="AC511" s="13"/>
      <c r="AD511" s="13"/>
      <c r="AE511" s="13"/>
      <c r="AF511" s="13"/>
      <c r="AG511" s="13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T511" s="107"/>
      <c r="BA511" s="11"/>
      <c r="BB511" s="11"/>
      <c r="BC511" s="11"/>
      <c r="BD511" s="11"/>
      <c r="BE511" s="11"/>
      <c r="BH511" s="11"/>
      <c r="BI511" s="11"/>
      <c r="BJ511" s="11"/>
      <c r="BK511" s="11"/>
      <c r="BL511" s="11"/>
      <c r="BM511" s="11"/>
      <c r="BN511" s="11"/>
    </row>
    <row r="512" spans="1:66" s="1" customFormat="1" x14ac:dyDescent="0.3">
      <c r="A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118"/>
      <c r="N512" s="5"/>
      <c r="O512" s="5"/>
      <c r="P512" s="5"/>
      <c r="Q512" s="5"/>
      <c r="R512" s="5"/>
      <c r="S512" s="5"/>
      <c r="T512" s="5"/>
      <c r="U512" s="5"/>
      <c r="AA512" s="3"/>
      <c r="AB512" s="13"/>
      <c r="AC512" s="13"/>
      <c r="AD512" s="13"/>
      <c r="AE512" s="13"/>
      <c r="AF512" s="13"/>
      <c r="AG512" s="13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T512" s="107"/>
      <c r="BA512" s="11"/>
      <c r="BB512" s="11"/>
      <c r="BC512" s="11"/>
      <c r="BD512" s="11"/>
      <c r="BE512" s="11"/>
      <c r="BH512" s="11"/>
      <c r="BI512" s="11"/>
      <c r="BJ512" s="11"/>
      <c r="BK512" s="11"/>
      <c r="BL512" s="11"/>
      <c r="BM512" s="11"/>
      <c r="BN512" s="11"/>
    </row>
    <row r="513" spans="1:66" s="1" customFormat="1" x14ac:dyDescent="0.3">
      <c r="A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118"/>
      <c r="N513" s="5"/>
      <c r="O513" s="5"/>
      <c r="P513" s="5"/>
      <c r="Q513" s="5"/>
      <c r="R513" s="5"/>
      <c r="S513" s="5"/>
      <c r="T513" s="5"/>
      <c r="U513" s="5"/>
      <c r="AA513" s="3"/>
      <c r="AB513" s="13"/>
      <c r="AC513" s="13"/>
      <c r="AD513" s="13"/>
      <c r="AE513" s="13"/>
      <c r="AF513" s="13"/>
      <c r="AG513" s="13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T513" s="107"/>
      <c r="BA513" s="11"/>
      <c r="BB513" s="11"/>
      <c r="BC513" s="11"/>
      <c r="BD513" s="11"/>
      <c r="BE513" s="11"/>
      <c r="BH513" s="11"/>
      <c r="BI513" s="11"/>
      <c r="BJ513" s="11"/>
      <c r="BK513" s="11"/>
      <c r="BL513" s="11"/>
      <c r="BM513" s="11"/>
      <c r="BN513" s="11"/>
    </row>
    <row r="514" spans="1:66" s="1" customFormat="1" x14ac:dyDescent="0.3">
      <c r="A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118"/>
      <c r="N514" s="5"/>
      <c r="O514" s="5"/>
      <c r="P514" s="5"/>
      <c r="Q514" s="5"/>
      <c r="R514" s="5"/>
      <c r="S514" s="5"/>
      <c r="T514" s="5"/>
      <c r="U514" s="5"/>
      <c r="AA514" s="3"/>
      <c r="AB514" s="13"/>
      <c r="AC514" s="13"/>
      <c r="AD514" s="13"/>
      <c r="AE514" s="13"/>
      <c r="AF514" s="13"/>
      <c r="AG514" s="13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T514" s="107"/>
      <c r="BA514" s="11"/>
      <c r="BB514" s="11"/>
      <c r="BC514" s="11"/>
      <c r="BD514" s="11"/>
      <c r="BE514" s="11"/>
      <c r="BH514" s="11"/>
      <c r="BI514" s="11"/>
      <c r="BJ514" s="11"/>
      <c r="BK514" s="11"/>
      <c r="BL514" s="11"/>
      <c r="BM514" s="11"/>
      <c r="BN514" s="11"/>
    </row>
    <row r="515" spans="1:66" s="1" customFormat="1" x14ac:dyDescent="0.3">
      <c r="A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118"/>
      <c r="N515" s="5"/>
      <c r="O515" s="5"/>
      <c r="P515" s="5"/>
      <c r="Q515" s="5"/>
      <c r="R515" s="5"/>
      <c r="S515" s="5"/>
      <c r="T515" s="5"/>
      <c r="U515" s="5"/>
      <c r="AA515" s="3"/>
      <c r="AB515" s="13"/>
      <c r="AC515" s="13"/>
      <c r="AD515" s="13"/>
      <c r="AE515" s="13"/>
      <c r="AF515" s="13"/>
      <c r="AG515" s="13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T515" s="107"/>
      <c r="BA515" s="11"/>
      <c r="BB515" s="11"/>
      <c r="BC515" s="11"/>
      <c r="BD515" s="11"/>
      <c r="BE515" s="11"/>
      <c r="BH515" s="11"/>
      <c r="BI515" s="11"/>
      <c r="BJ515" s="11"/>
      <c r="BK515" s="11"/>
      <c r="BL515" s="11"/>
      <c r="BM515" s="11"/>
      <c r="BN515" s="11"/>
    </row>
    <row r="516" spans="1:66" s="1" customFormat="1" x14ac:dyDescent="0.3">
      <c r="A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118"/>
      <c r="N516" s="5"/>
      <c r="O516" s="5"/>
      <c r="P516" s="5"/>
      <c r="Q516" s="5"/>
      <c r="R516" s="5"/>
      <c r="S516" s="5"/>
      <c r="T516" s="5"/>
      <c r="U516" s="5"/>
      <c r="AA516" s="3"/>
      <c r="AB516" s="13"/>
      <c r="AC516" s="13"/>
      <c r="AD516" s="13"/>
      <c r="AE516" s="13"/>
      <c r="AF516" s="13"/>
      <c r="AG516" s="13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T516" s="107"/>
      <c r="BA516" s="11"/>
      <c r="BB516" s="11"/>
      <c r="BC516" s="11"/>
      <c r="BD516" s="11"/>
      <c r="BE516" s="11"/>
      <c r="BH516" s="11"/>
      <c r="BI516" s="11"/>
      <c r="BJ516" s="11"/>
      <c r="BK516" s="11"/>
      <c r="BL516" s="11"/>
      <c r="BM516" s="11"/>
      <c r="BN516" s="11"/>
    </row>
    <row r="517" spans="1:66" s="1" customFormat="1" x14ac:dyDescent="0.3">
      <c r="A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118"/>
      <c r="N517" s="5"/>
      <c r="O517" s="5"/>
      <c r="P517" s="5"/>
      <c r="Q517" s="5"/>
      <c r="R517" s="5"/>
      <c r="S517" s="5"/>
      <c r="T517" s="5"/>
      <c r="U517" s="5"/>
      <c r="AA517" s="3"/>
      <c r="AB517" s="13"/>
      <c r="AC517" s="13"/>
      <c r="AD517" s="13"/>
      <c r="AE517" s="13"/>
      <c r="AF517" s="13"/>
      <c r="AG517" s="13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T517" s="107"/>
      <c r="BA517" s="11"/>
      <c r="BB517" s="11"/>
      <c r="BC517" s="11"/>
      <c r="BD517" s="11"/>
      <c r="BE517" s="11"/>
      <c r="BH517" s="11"/>
      <c r="BI517" s="11"/>
      <c r="BJ517" s="11"/>
      <c r="BK517" s="11"/>
      <c r="BL517" s="11"/>
      <c r="BM517" s="11"/>
      <c r="BN517" s="11"/>
    </row>
    <row r="518" spans="1:66" s="1" customFormat="1" x14ac:dyDescent="0.3">
      <c r="A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118"/>
      <c r="N518" s="5"/>
      <c r="O518" s="5"/>
      <c r="P518" s="5"/>
      <c r="Q518" s="5"/>
      <c r="R518" s="5"/>
      <c r="S518" s="5"/>
      <c r="T518" s="5"/>
      <c r="U518" s="5"/>
      <c r="AA518" s="3"/>
      <c r="AB518" s="13"/>
      <c r="AC518" s="13"/>
      <c r="AD518" s="13"/>
      <c r="AE518" s="13"/>
      <c r="AF518" s="13"/>
      <c r="AG518" s="13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T518" s="107"/>
      <c r="BA518" s="11"/>
      <c r="BB518" s="11"/>
      <c r="BC518" s="11"/>
      <c r="BD518" s="11"/>
      <c r="BE518" s="11"/>
      <c r="BH518" s="11"/>
      <c r="BI518" s="11"/>
      <c r="BJ518" s="11"/>
      <c r="BK518" s="11"/>
      <c r="BL518" s="11"/>
      <c r="BM518" s="11"/>
      <c r="BN518" s="11"/>
    </row>
    <row r="519" spans="1:66" s="1" customFormat="1" x14ac:dyDescent="0.3">
      <c r="A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118"/>
      <c r="N519" s="5"/>
      <c r="O519" s="5"/>
      <c r="P519" s="5"/>
      <c r="Q519" s="5"/>
      <c r="R519" s="5"/>
      <c r="S519" s="5"/>
      <c r="T519" s="5"/>
      <c r="U519" s="5"/>
      <c r="AA519" s="3"/>
      <c r="AB519" s="13"/>
      <c r="AC519" s="13"/>
      <c r="AD519" s="13"/>
      <c r="AE519" s="13"/>
      <c r="AF519" s="13"/>
      <c r="AG519" s="13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T519" s="107"/>
      <c r="BA519" s="11"/>
      <c r="BB519" s="11"/>
      <c r="BC519" s="11"/>
      <c r="BD519" s="11"/>
      <c r="BE519" s="11"/>
      <c r="BH519" s="11"/>
      <c r="BI519" s="11"/>
      <c r="BJ519" s="11"/>
      <c r="BK519" s="11"/>
      <c r="BL519" s="11"/>
      <c r="BM519" s="11"/>
      <c r="BN519" s="11"/>
    </row>
    <row r="520" spans="1:66" s="1" customFormat="1" x14ac:dyDescent="0.3">
      <c r="A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118"/>
      <c r="N520" s="5"/>
      <c r="O520" s="5"/>
      <c r="P520" s="5"/>
      <c r="Q520" s="5"/>
      <c r="R520" s="5"/>
      <c r="S520" s="5"/>
      <c r="T520" s="5"/>
      <c r="U520" s="5"/>
      <c r="AA520" s="3"/>
      <c r="AB520" s="13"/>
      <c r="AC520" s="13"/>
      <c r="AD520" s="13"/>
      <c r="AE520" s="13"/>
      <c r="AF520" s="13"/>
      <c r="AG520" s="13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T520" s="107"/>
      <c r="BA520" s="11"/>
      <c r="BB520" s="11"/>
      <c r="BC520" s="11"/>
      <c r="BD520" s="11"/>
      <c r="BE520" s="11"/>
      <c r="BH520" s="11"/>
      <c r="BI520" s="11"/>
      <c r="BJ520" s="11"/>
      <c r="BK520" s="11"/>
      <c r="BL520" s="11"/>
      <c r="BM520" s="11"/>
      <c r="BN520" s="11"/>
    </row>
    <row r="521" spans="1:66" s="1" customFormat="1" x14ac:dyDescent="0.3">
      <c r="A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118"/>
      <c r="N521" s="5"/>
      <c r="O521" s="5"/>
      <c r="P521" s="5"/>
      <c r="Q521" s="5"/>
      <c r="R521" s="5"/>
      <c r="S521" s="5"/>
      <c r="T521" s="5"/>
      <c r="U521" s="5"/>
      <c r="AA521" s="3"/>
      <c r="AB521" s="13"/>
      <c r="AC521" s="13"/>
      <c r="AD521" s="13"/>
      <c r="AE521" s="13"/>
      <c r="AF521" s="13"/>
      <c r="AG521" s="13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T521" s="107"/>
      <c r="BA521" s="11"/>
      <c r="BB521" s="11"/>
      <c r="BC521" s="11"/>
      <c r="BD521" s="11"/>
      <c r="BE521" s="11"/>
      <c r="BH521" s="11"/>
      <c r="BI521" s="11"/>
      <c r="BJ521" s="11"/>
      <c r="BK521" s="11"/>
      <c r="BL521" s="11"/>
      <c r="BM521" s="11"/>
      <c r="BN521" s="11"/>
    </row>
    <row r="522" spans="1:66" s="1" customFormat="1" x14ac:dyDescent="0.3">
      <c r="A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118"/>
      <c r="N522" s="5"/>
      <c r="O522" s="5"/>
      <c r="P522" s="5"/>
      <c r="Q522" s="5"/>
      <c r="R522" s="5"/>
      <c r="S522" s="5"/>
      <c r="T522" s="5"/>
      <c r="U522" s="5"/>
      <c r="AA522" s="3"/>
      <c r="AB522" s="13"/>
      <c r="AC522" s="13"/>
      <c r="AD522" s="13"/>
      <c r="AE522" s="13"/>
      <c r="AF522" s="13"/>
      <c r="AG522" s="13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T522" s="107"/>
      <c r="BA522" s="11"/>
      <c r="BB522" s="11"/>
      <c r="BC522" s="11"/>
      <c r="BD522" s="11"/>
      <c r="BE522" s="11"/>
      <c r="BH522" s="11"/>
      <c r="BI522" s="11"/>
      <c r="BJ522" s="11"/>
      <c r="BK522" s="11"/>
      <c r="BL522" s="11"/>
      <c r="BM522" s="11"/>
      <c r="BN522" s="11"/>
    </row>
    <row r="523" spans="1:66" s="1" customFormat="1" x14ac:dyDescent="0.3">
      <c r="A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118"/>
      <c r="N523" s="5"/>
      <c r="O523" s="5"/>
      <c r="P523" s="5"/>
      <c r="Q523" s="5"/>
      <c r="R523" s="5"/>
      <c r="S523" s="5"/>
      <c r="T523" s="5"/>
      <c r="U523" s="5"/>
      <c r="AA523" s="3"/>
      <c r="AB523" s="13"/>
      <c r="AC523" s="13"/>
      <c r="AD523" s="13"/>
      <c r="AE523" s="13"/>
      <c r="AF523" s="13"/>
      <c r="AG523" s="13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T523" s="107"/>
      <c r="BA523" s="11"/>
      <c r="BB523" s="11"/>
      <c r="BC523" s="11"/>
      <c r="BD523" s="11"/>
      <c r="BE523" s="11"/>
      <c r="BH523" s="11"/>
      <c r="BI523" s="11"/>
      <c r="BJ523" s="11"/>
      <c r="BK523" s="11"/>
      <c r="BL523" s="11"/>
      <c r="BM523" s="11"/>
      <c r="BN523" s="11"/>
    </row>
    <row r="524" spans="1:66" s="1" customFormat="1" x14ac:dyDescent="0.3">
      <c r="A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118"/>
      <c r="N524" s="5"/>
      <c r="O524" s="5"/>
      <c r="P524" s="5"/>
      <c r="Q524" s="5"/>
      <c r="R524" s="5"/>
      <c r="S524" s="5"/>
      <c r="T524" s="5"/>
      <c r="U524" s="5"/>
      <c r="AA524" s="3"/>
      <c r="AB524" s="13"/>
      <c r="AC524" s="13"/>
      <c r="AD524" s="13"/>
      <c r="AE524" s="13"/>
      <c r="AF524" s="13"/>
      <c r="AG524" s="13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T524" s="107"/>
      <c r="BA524" s="11"/>
      <c r="BB524" s="11"/>
      <c r="BC524" s="11"/>
      <c r="BD524" s="11"/>
      <c r="BE524" s="11"/>
      <c r="BH524" s="11"/>
      <c r="BI524" s="11"/>
      <c r="BJ524" s="11"/>
      <c r="BK524" s="11"/>
      <c r="BL524" s="11"/>
      <c r="BM524" s="11"/>
      <c r="BN524" s="11"/>
    </row>
    <row r="525" spans="1:66" s="1" customFormat="1" x14ac:dyDescent="0.3">
      <c r="A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118"/>
      <c r="N525" s="5"/>
      <c r="O525" s="5"/>
      <c r="P525" s="5"/>
      <c r="Q525" s="5"/>
      <c r="R525" s="5"/>
      <c r="S525" s="5"/>
      <c r="T525" s="5"/>
      <c r="U525" s="5"/>
      <c r="AA525" s="3"/>
      <c r="AB525" s="13"/>
      <c r="AC525" s="13"/>
      <c r="AD525" s="13"/>
      <c r="AE525" s="13"/>
      <c r="AF525" s="13"/>
      <c r="AG525" s="13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T525" s="107"/>
      <c r="BA525" s="11"/>
      <c r="BB525" s="11"/>
      <c r="BC525" s="11"/>
      <c r="BD525" s="11"/>
      <c r="BE525" s="11"/>
      <c r="BH525" s="11"/>
      <c r="BI525" s="11"/>
      <c r="BJ525" s="11"/>
      <c r="BK525" s="11"/>
      <c r="BL525" s="11"/>
      <c r="BM525" s="11"/>
      <c r="BN525" s="11"/>
    </row>
    <row r="526" spans="1:66" s="1" customFormat="1" x14ac:dyDescent="0.3">
      <c r="A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118"/>
      <c r="N526" s="5"/>
      <c r="O526" s="5"/>
      <c r="P526" s="5"/>
      <c r="Q526" s="5"/>
      <c r="R526" s="5"/>
      <c r="S526" s="5"/>
      <c r="T526" s="5"/>
      <c r="U526" s="5"/>
      <c r="AA526" s="3"/>
      <c r="AB526" s="13"/>
      <c r="AC526" s="13"/>
      <c r="AD526" s="13"/>
      <c r="AE526" s="13"/>
      <c r="AF526" s="13"/>
      <c r="AG526" s="13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T526" s="107"/>
      <c r="BA526" s="11"/>
      <c r="BB526" s="11"/>
      <c r="BC526" s="11"/>
      <c r="BD526" s="11"/>
      <c r="BE526" s="11"/>
      <c r="BH526" s="11"/>
      <c r="BI526" s="11"/>
      <c r="BJ526" s="11"/>
      <c r="BK526" s="11"/>
      <c r="BL526" s="11"/>
      <c r="BM526" s="11"/>
      <c r="BN526" s="11"/>
    </row>
    <row r="527" spans="1:66" s="1" customFormat="1" x14ac:dyDescent="0.3">
      <c r="A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118"/>
      <c r="N527" s="5"/>
      <c r="O527" s="5"/>
      <c r="P527" s="5"/>
      <c r="Q527" s="5"/>
      <c r="R527" s="5"/>
      <c r="S527" s="5"/>
      <c r="T527" s="5"/>
      <c r="U527" s="5"/>
      <c r="AA527" s="3"/>
      <c r="AB527" s="13"/>
      <c r="AC527" s="13"/>
      <c r="AD527" s="13"/>
      <c r="AE527" s="13"/>
      <c r="AF527" s="13"/>
      <c r="AG527" s="13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T527" s="107"/>
      <c r="BA527" s="11"/>
      <c r="BB527" s="11"/>
      <c r="BC527" s="11"/>
      <c r="BD527" s="11"/>
      <c r="BE527" s="11"/>
      <c r="BH527" s="11"/>
      <c r="BI527" s="11"/>
      <c r="BJ527" s="11"/>
      <c r="BK527" s="11"/>
      <c r="BL527" s="11"/>
      <c r="BM527" s="11"/>
      <c r="BN527" s="11"/>
    </row>
    <row r="528" spans="1:66" s="1" customFormat="1" x14ac:dyDescent="0.3">
      <c r="A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118"/>
      <c r="N528" s="5"/>
      <c r="O528" s="5"/>
      <c r="P528" s="5"/>
      <c r="Q528" s="5"/>
      <c r="R528" s="5"/>
      <c r="S528" s="5"/>
      <c r="T528" s="5"/>
      <c r="U528" s="5"/>
      <c r="AA528" s="3"/>
      <c r="AB528" s="13"/>
      <c r="AC528" s="13"/>
      <c r="AD528" s="13"/>
      <c r="AE528" s="13"/>
      <c r="AF528" s="13"/>
      <c r="AG528" s="13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T528" s="107"/>
      <c r="BA528" s="11"/>
      <c r="BB528" s="11"/>
      <c r="BC528" s="11"/>
      <c r="BD528" s="11"/>
      <c r="BE528" s="11"/>
      <c r="BH528" s="11"/>
      <c r="BI528" s="11"/>
      <c r="BJ528" s="11"/>
      <c r="BK528" s="11"/>
      <c r="BL528" s="11"/>
      <c r="BM528" s="11"/>
      <c r="BN528" s="11"/>
    </row>
    <row r="529" spans="1:66" s="1" customFormat="1" x14ac:dyDescent="0.3">
      <c r="A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118"/>
      <c r="N529" s="5"/>
      <c r="O529" s="5"/>
      <c r="P529" s="5"/>
      <c r="Q529" s="5"/>
      <c r="R529" s="5"/>
      <c r="S529" s="5"/>
      <c r="T529" s="5"/>
      <c r="U529" s="5"/>
      <c r="AA529" s="3"/>
      <c r="AB529" s="13"/>
      <c r="AC529" s="13"/>
      <c r="AD529" s="13"/>
      <c r="AE529" s="13"/>
      <c r="AF529" s="13"/>
      <c r="AG529" s="13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T529" s="107"/>
      <c r="BA529" s="11"/>
      <c r="BB529" s="11"/>
      <c r="BC529" s="11"/>
      <c r="BD529" s="11"/>
      <c r="BE529" s="11"/>
      <c r="BH529" s="11"/>
      <c r="BI529" s="11"/>
      <c r="BJ529" s="11"/>
      <c r="BK529" s="11"/>
      <c r="BL529" s="11"/>
      <c r="BM529" s="11"/>
      <c r="BN529" s="11"/>
    </row>
    <row r="530" spans="1:66" s="1" customFormat="1" x14ac:dyDescent="0.3">
      <c r="A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118"/>
      <c r="N530" s="5"/>
      <c r="O530" s="5"/>
      <c r="P530" s="5"/>
      <c r="Q530" s="5"/>
      <c r="R530" s="5"/>
      <c r="S530" s="5"/>
      <c r="T530" s="5"/>
      <c r="U530" s="5"/>
      <c r="AA530" s="3"/>
      <c r="AB530" s="13"/>
      <c r="AC530" s="13"/>
      <c r="AD530" s="13"/>
      <c r="AE530" s="13"/>
      <c r="AF530" s="13"/>
      <c r="AG530" s="13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T530" s="107"/>
      <c r="BA530" s="11"/>
      <c r="BB530" s="11"/>
      <c r="BC530" s="11"/>
      <c r="BD530" s="11"/>
      <c r="BE530" s="11"/>
      <c r="BH530" s="11"/>
      <c r="BI530" s="11"/>
      <c r="BJ530" s="11"/>
      <c r="BK530" s="11"/>
      <c r="BL530" s="11"/>
      <c r="BM530" s="11"/>
      <c r="BN530" s="11"/>
    </row>
    <row r="531" spans="1:66" s="1" customFormat="1" x14ac:dyDescent="0.3">
      <c r="A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118"/>
      <c r="N531" s="5"/>
      <c r="O531" s="5"/>
      <c r="P531" s="5"/>
      <c r="Q531" s="5"/>
      <c r="R531" s="5"/>
      <c r="S531" s="5"/>
      <c r="T531" s="5"/>
      <c r="U531" s="5"/>
      <c r="AA531" s="3"/>
      <c r="AB531" s="13"/>
      <c r="AC531" s="13"/>
      <c r="AD531" s="13"/>
      <c r="AE531" s="13"/>
      <c r="AF531" s="13"/>
      <c r="AG531" s="13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T531" s="107"/>
      <c r="BA531" s="11"/>
      <c r="BB531" s="11"/>
      <c r="BC531" s="11"/>
      <c r="BD531" s="11"/>
      <c r="BE531" s="11"/>
      <c r="BH531" s="11"/>
      <c r="BI531" s="11"/>
      <c r="BJ531" s="11"/>
      <c r="BK531" s="11"/>
      <c r="BL531" s="11"/>
      <c r="BM531" s="11"/>
      <c r="BN531" s="11"/>
    </row>
    <row r="532" spans="1:66" s="1" customFormat="1" x14ac:dyDescent="0.3">
      <c r="A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118"/>
      <c r="N532" s="5"/>
      <c r="O532" s="5"/>
      <c r="P532" s="5"/>
      <c r="Q532" s="5"/>
      <c r="R532" s="5"/>
      <c r="S532" s="5"/>
      <c r="T532" s="5"/>
      <c r="U532" s="5"/>
      <c r="AA532" s="3"/>
      <c r="AB532" s="13"/>
      <c r="AC532" s="13"/>
      <c r="AD532" s="13"/>
      <c r="AE532" s="13"/>
      <c r="AF532" s="13"/>
      <c r="AG532" s="13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T532" s="107"/>
      <c r="BA532" s="11"/>
      <c r="BB532" s="11"/>
      <c r="BC532" s="11"/>
      <c r="BD532" s="11"/>
      <c r="BE532" s="11"/>
      <c r="BH532" s="11"/>
      <c r="BI532" s="11"/>
      <c r="BJ532" s="11"/>
      <c r="BK532" s="11"/>
      <c r="BL532" s="11"/>
      <c r="BM532" s="11"/>
      <c r="BN532" s="11"/>
    </row>
    <row r="533" spans="1:66" s="1" customFormat="1" x14ac:dyDescent="0.3">
      <c r="A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118"/>
      <c r="N533" s="5"/>
      <c r="O533" s="5"/>
      <c r="P533" s="5"/>
      <c r="Q533" s="5"/>
      <c r="R533" s="5"/>
      <c r="S533" s="5"/>
      <c r="T533" s="5"/>
      <c r="U533" s="5"/>
      <c r="AA533" s="3"/>
      <c r="AB533" s="13"/>
      <c r="AC533" s="13"/>
      <c r="AD533" s="13"/>
      <c r="AE533" s="13"/>
      <c r="AF533" s="13"/>
      <c r="AG533" s="13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T533" s="107"/>
      <c r="BA533" s="11"/>
      <c r="BB533" s="11"/>
      <c r="BC533" s="11"/>
      <c r="BD533" s="11"/>
      <c r="BE533" s="11"/>
      <c r="BH533" s="11"/>
      <c r="BI533" s="11"/>
      <c r="BJ533" s="11"/>
      <c r="BK533" s="11"/>
      <c r="BL533" s="11"/>
      <c r="BM533" s="11"/>
      <c r="BN533" s="11"/>
    </row>
    <row r="534" spans="1:66" s="1" customFormat="1" x14ac:dyDescent="0.3">
      <c r="A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118"/>
      <c r="N534" s="5"/>
      <c r="O534" s="5"/>
      <c r="P534" s="5"/>
      <c r="Q534" s="5"/>
      <c r="R534" s="5"/>
      <c r="S534" s="5"/>
      <c r="T534" s="5"/>
      <c r="U534" s="5"/>
      <c r="AA534" s="3"/>
      <c r="AB534" s="13"/>
      <c r="AC534" s="13"/>
      <c r="AD534" s="13"/>
      <c r="AE534" s="13"/>
      <c r="AF534" s="13"/>
      <c r="AG534" s="13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T534" s="107"/>
      <c r="BA534" s="11"/>
      <c r="BB534" s="11"/>
      <c r="BC534" s="11"/>
      <c r="BD534" s="11"/>
      <c r="BE534" s="11"/>
      <c r="BH534" s="11"/>
      <c r="BI534" s="11"/>
      <c r="BJ534" s="11"/>
      <c r="BK534" s="11"/>
      <c r="BL534" s="11"/>
      <c r="BM534" s="11"/>
      <c r="BN534" s="11"/>
    </row>
    <row r="535" spans="1:66" s="1" customFormat="1" x14ac:dyDescent="0.3">
      <c r="A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118"/>
      <c r="N535" s="5"/>
      <c r="O535" s="5"/>
      <c r="P535" s="5"/>
      <c r="Q535" s="5"/>
      <c r="R535" s="5"/>
      <c r="S535" s="5"/>
      <c r="T535" s="5"/>
      <c r="U535" s="5"/>
      <c r="AA535" s="3"/>
      <c r="AB535" s="13"/>
      <c r="AC535" s="13"/>
      <c r="AD535" s="13"/>
      <c r="AE535" s="13"/>
      <c r="AF535" s="13"/>
      <c r="AG535" s="13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T535" s="107"/>
      <c r="BA535" s="11"/>
      <c r="BB535" s="11"/>
      <c r="BC535" s="11"/>
      <c r="BD535" s="11"/>
      <c r="BE535" s="11"/>
      <c r="BH535" s="11"/>
      <c r="BI535" s="11"/>
      <c r="BJ535" s="11"/>
      <c r="BK535" s="11"/>
      <c r="BL535" s="11"/>
      <c r="BM535" s="11"/>
      <c r="BN535" s="11"/>
    </row>
    <row r="536" spans="1:66" s="1" customFormat="1" x14ac:dyDescent="0.3">
      <c r="A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118"/>
      <c r="N536" s="5"/>
      <c r="O536" s="5"/>
      <c r="P536" s="5"/>
      <c r="Q536" s="5"/>
      <c r="R536" s="5"/>
      <c r="S536" s="5"/>
      <c r="T536" s="5"/>
      <c r="U536" s="5"/>
      <c r="AA536" s="3"/>
      <c r="AB536" s="13"/>
      <c r="AC536" s="13"/>
      <c r="AD536" s="13"/>
      <c r="AE536" s="13"/>
      <c r="AF536" s="13"/>
      <c r="AG536" s="13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T536" s="107"/>
      <c r="BA536" s="11"/>
      <c r="BB536" s="11"/>
      <c r="BC536" s="11"/>
      <c r="BD536" s="11"/>
      <c r="BE536" s="11"/>
      <c r="BH536" s="11"/>
      <c r="BI536" s="11"/>
      <c r="BJ536" s="11"/>
      <c r="BK536" s="11"/>
      <c r="BL536" s="11"/>
      <c r="BM536" s="11"/>
      <c r="BN536" s="11"/>
    </row>
    <row r="537" spans="1:66" s="1" customFormat="1" x14ac:dyDescent="0.3">
      <c r="A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118"/>
      <c r="N537" s="5"/>
      <c r="O537" s="5"/>
      <c r="P537" s="5"/>
      <c r="Q537" s="5"/>
      <c r="R537" s="5"/>
      <c r="S537" s="5"/>
      <c r="T537" s="5"/>
      <c r="U537" s="5"/>
      <c r="AA537" s="3"/>
      <c r="AB537" s="13"/>
      <c r="AC537" s="13"/>
      <c r="AD537" s="13"/>
      <c r="AE537" s="13"/>
      <c r="AF537" s="13"/>
      <c r="AG537" s="13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T537" s="107"/>
      <c r="BA537" s="11"/>
      <c r="BB537" s="11"/>
      <c r="BC537" s="11"/>
      <c r="BD537" s="11"/>
      <c r="BE537" s="11"/>
      <c r="BH537" s="11"/>
      <c r="BI537" s="11"/>
      <c r="BJ537" s="11"/>
      <c r="BK537" s="11"/>
      <c r="BL537" s="11"/>
      <c r="BM537" s="11"/>
      <c r="BN537" s="11"/>
    </row>
    <row r="538" spans="1:66" s="1" customFormat="1" x14ac:dyDescent="0.3">
      <c r="A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118"/>
      <c r="N538" s="5"/>
      <c r="O538" s="5"/>
      <c r="P538" s="5"/>
      <c r="Q538" s="5"/>
      <c r="R538" s="5"/>
      <c r="S538" s="5"/>
      <c r="T538" s="5"/>
      <c r="U538" s="5"/>
      <c r="AA538" s="3"/>
      <c r="AB538" s="13"/>
      <c r="AC538" s="13"/>
      <c r="AD538" s="13"/>
      <c r="AE538" s="13"/>
      <c r="AF538" s="13"/>
      <c r="AG538" s="13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T538" s="107"/>
      <c r="BA538" s="11"/>
      <c r="BB538" s="11"/>
      <c r="BC538" s="11"/>
      <c r="BD538" s="11"/>
      <c r="BE538" s="11"/>
      <c r="BH538" s="11"/>
      <c r="BI538" s="11"/>
      <c r="BJ538" s="11"/>
      <c r="BK538" s="11"/>
      <c r="BL538" s="11"/>
      <c r="BM538" s="11"/>
      <c r="BN538" s="11"/>
    </row>
    <row r="539" spans="1:66" s="1" customFormat="1" x14ac:dyDescent="0.3">
      <c r="A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118"/>
      <c r="N539" s="5"/>
      <c r="O539" s="5"/>
      <c r="P539" s="5"/>
      <c r="Q539" s="5"/>
      <c r="R539" s="5"/>
      <c r="S539" s="5"/>
      <c r="T539" s="5"/>
      <c r="U539" s="5"/>
      <c r="AA539" s="3"/>
      <c r="AB539" s="13"/>
      <c r="AC539" s="13"/>
      <c r="AD539" s="13"/>
      <c r="AE539" s="13"/>
      <c r="AF539" s="13"/>
      <c r="AG539" s="13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T539" s="107"/>
      <c r="BA539" s="11"/>
      <c r="BB539" s="11"/>
      <c r="BC539" s="11"/>
      <c r="BD539" s="11"/>
      <c r="BE539" s="11"/>
      <c r="BH539" s="11"/>
      <c r="BI539" s="11"/>
      <c r="BJ539" s="11"/>
      <c r="BK539" s="11"/>
      <c r="BL539" s="11"/>
      <c r="BM539" s="11"/>
      <c r="BN539" s="11"/>
    </row>
    <row r="540" spans="1:66" s="1" customFormat="1" x14ac:dyDescent="0.3">
      <c r="A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118"/>
      <c r="N540" s="5"/>
      <c r="O540" s="5"/>
      <c r="P540" s="5"/>
      <c r="Q540" s="5"/>
      <c r="R540" s="5"/>
      <c r="S540" s="5"/>
      <c r="T540" s="5"/>
      <c r="U540" s="5"/>
      <c r="AA540" s="3"/>
      <c r="AB540" s="13"/>
      <c r="AC540" s="13"/>
      <c r="AD540" s="13"/>
      <c r="AE540" s="13"/>
      <c r="AF540" s="13"/>
      <c r="AG540" s="13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T540" s="107"/>
      <c r="BA540" s="11"/>
      <c r="BB540" s="11"/>
      <c r="BC540" s="11"/>
      <c r="BD540" s="11"/>
      <c r="BE540" s="11"/>
      <c r="BH540" s="11"/>
      <c r="BI540" s="11"/>
      <c r="BJ540" s="11"/>
      <c r="BK540" s="11"/>
      <c r="BL540" s="11"/>
      <c r="BM540" s="11"/>
      <c r="BN540" s="11"/>
    </row>
    <row r="541" spans="1:66" s="1" customFormat="1" x14ac:dyDescent="0.3">
      <c r="A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118"/>
      <c r="N541" s="5"/>
      <c r="O541" s="5"/>
      <c r="P541" s="5"/>
      <c r="Q541" s="5"/>
      <c r="R541" s="5"/>
      <c r="S541" s="5"/>
      <c r="T541" s="5"/>
      <c r="U541" s="5"/>
      <c r="AA541" s="3"/>
      <c r="AB541" s="13"/>
      <c r="AC541" s="13"/>
      <c r="AD541" s="13"/>
      <c r="AE541" s="13"/>
      <c r="AF541" s="13"/>
      <c r="AG541" s="13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T541" s="107"/>
      <c r="BA541" s="11"/>
      <c r="BB541" s="11"/>
      <c r="BC541" s="11"/>
      <c r="BD541" s="11"/>
      <c r="BE541" s="11"/>
      <c r="BH541" s="11"/>
      <c r="BI541" s="11"/>
      <c r="BJ541" s="11"/>
      <c r="BK541" s="11"/>
      <c r="BL541" s="11"/>
      <c r="BM541" s="11"/>
      <c r="BN541" s="11"/>
    </row>
    <row r="542" spans="1:66" s="1" customFormat="1" x14ac:dyDescent="0.3">
      <c r="A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118"/>
      <c r="N542" s="5"/>
      <c r="O542" s="5"/>
      <c r="P542" s="5"/>
      <c r="Q542" s="5"/>
      <c r="R542" s="5"/>
      <c r="S542" s="5"/>
      <c r="T542" s="5"/>
      <c r="U542" s="5"/>
      <c r="AA542" s="3"/>
      <c r="AB542" s="13"/>
      <c r="AC542" s="13"/>
      <c r="AD542" s="13"/>
      <c r="AE542" s="13"/>
      <c r="AF542" s="13"/>
      <c r="AG542" s="13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T542" s="107"/>
      <c r="BA542" s="11"/>
      <c r="BB542" s="11"/>
      <c r="BC542" s="11"/>
      <c r="BD542" s="11"/>
      <c r="BE542" s="11"/>
      <c r="BH542" s="11"/>
      <c r="BI542" s="11"/>
      <c r="BJ542" s="11"/>
      <c r="BK542" s="11"/>
      <c r="BL542" s="11"/>
      <c r="BM542" s="11"/>
      <c r="BN542" s="11"/>
    </row>
    <row r="543" spans="1:66" s="1" customFormat="1" x14ac:dyDescent="0.3">
      <c r="A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118"/>
      <c r="N543" s="5"/>
      <c r="O543" s="5"/>
      <c r="P543" s="5"/>
      <c r="Q543" s="5"/>
      <c r="R543" s="5"/>
      <c r="S543" s="5"/>
      <c r="T543" s="5"/>
      <c r="U543" s="5"/>
      <c r="AA543" s="3"/>
      <c r="AB543" s="13"/>
      <c r="AC543" s="13"/>
      <c r="AD543" s="13"/>
      <c r="AE543" s="13"/>
      <c r="AF543" s="13"/>
      <c r="AG543" s="13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T543" s="107"/>
      <c r="BA543" s="11"/>
      <c r="BB543" s="11"/>
      <c r="BC543" s="11"/>
      <c r="BD543" s="11"/>
      <c r="BE543" s="11"/>
      <c r="BH543" s="11"/>
      <c r="BI543" s="11"/>
      <c r="BJ543" s="11"/>
      <c r="BK543" s="11"/>
      <c r="BL543" s="11"/>
      <c r="BM543" s="11"/>
      <c r="BN543" s="11"/>
    </row>
    <row r="544" spans="1:66" s="1" customFormat="1" x14ac:dyDescent="0.3">
      <c r="A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118"/>
      <c r="N544" s="5"/>
      <c r="O544" s="5"/>
      <c r="P544" s="5"/>
      <c r="Q544" s="5"/>
      <c r="R544" s="5"/>
      <c r="S544" s="5"/>
      <c r="T544" s="5"/>
      <c r="U544" s="5"/>
      <c r="AA544" s="3"/>
      <c r="AB544" s="13"/>
      <c r="AC544" s="13"/>
      <c r="AD544" s="13"/>
      <c r="AE544" s="13"/>
      <c r="AF544" s="13"/>
      <c r="AG544" s="13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T544" s="107"/>
      <c r="BA544" s="11"/>
      <c r="BB544" s="11"/>
      <c r="BC544" s="11"/>
      <c r="BD544" s="11"/>
      <c r="BE544" s="11"/>
      <c r="BH544" s="11"/>
      <c r="BI544" s="11"/>
      <c r="BJ544" s="11"/>
      <c r="BK544" s="11"/>
      <c r="BL544" s="11"/>
      <c r="BM544" s="11"/>
      <c r="BN544" s="11"/>
    </row>
    <row r="545" spans="1:66" s="1" customFormat="1" x14ac:dyDescent="0.3">
      <c r="A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118"/>
      <c r="N545" s="5"/>
      <c r="O545" s="5"/>
      <c r="P545" s="5"/>
      <c r="Q545" s="5"/>
      <c r="R545" s="5"/>
      <c r="S545" s="5"/>
      <c r="T545" s="5"/>
      <c r="U545" s="5"/>
      <c r="AA545" s="3"/>
      <c r="AB545" s="13"/>
      <c r="AC545" s="13"/>
      <c r="AD545" s="13"/>
      <c r="AE545" s="13"/>
      <c r="AF545" s="13"/>
      <c r="AG545" s="13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T545" s="107"/>
      <c r="BA545" s="11"/>
      <c r="BB545" s="11"/>
      <c r="BC545" s="11"/>
      <c r="BD545" s="11"/>
      <c r="BE545" s="11"/>
      <c r="BH545" s="11"/>
      <c r="BI545" s="11"/>
      <c r="BJ545" s="11"/>
      <c r="BK545" s="11"/>
      <c r="BL545" s="11"/>
      <c r="BM545" s="11"/>
      <c r="BN545" s="11"/>
    </row>
    <row r="546" spans="1:66" s="1" customFormat="1" x14ac:dyDescent="0.3">
      <c r="A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118"/>
      <c r="N546" s="5"/>
      <c r="O546" s="5"/>
      <c r="P546" s="5"/>
      <c r="Q546" s="5"/>
      <c r="R546" s="5"/>
      <c r="S546" s="5"/>
      <c r="T546" s="5"/>
      <c r="U546" s="5"/>
      <c r="AA546" s="3"/>
      <c r="AB546" s="13"/>
      <c r="AC546" s="13"/>
      <c r="AD546" s="13"/>
      <c r="AE546" s="13"/>
      <c r="AF546" s="13"/>
      <c r="AG546" s="13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T546" s="107"/>
      <c r="BA546" s="11"/>
      <c r="BB546" s="11"/>
      <c r="BC546" s="11"/>
      <c r="BD546" s="11"/>
      <c r="BE546" s="11"/>
      <c r="BH546" s="11"/>
      <c r="BI546" s="11"/>
      <c r="BJ546" s="11"/>
      <c r="BK546" s="11"/>
      <c r="BL546" s="11"/>
      <c r="BM546" s="11"/>
      <c r="BN546" s="11"/>
    </row>
    <row r="547" spans="1:66" s="1" customFormat="1" x14ac:dyDescent="0.3">
      <c r="A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118"/>
      <c r="N547" s="5"/>
      <c r="O547" s="5"/>
      <c r="P547" s="5"/>
      <c r="Q547" s="5"/>
      <c r="R547" s="5"/>
      <c r="S547" s="5"/>
      <c r="T547" s="5"/>
      <c r="U547" s="5"/>
      <c r="AA547" s="3"/>
      <c r="AB547" s="13"/>
      <c r="AC547" s="13"/>
      <c r="AD547" s="13"/>
      <c r="AE547" s="13"/>
      <c r="AF547" s="13"/>
      <c r="AG547" s="13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T547" s="107"/>
      <c r="BA547" s="11"/>
      <c r="BB547" s="11"/>
      <c r="BC547" s="11"/>
      <c r="BD547" s="11"/>
      <c r="BE547" s="11"/>
      <c r="BH547" s="11"/>
      <c r="BI547" s="11"/>
      <c r="BJ547" s="11"/>
      <c r="BK547" s="11"/>
      <c r="BL547" s="11"/>
      <c r="BM547" s="11"/>
      <c r="BN547" s="11"/>
    </row>
    <row r="548" spans="1:66" s="1" customFormat="1" x14ac:dyDescent="0.3">
      <c r="A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118"/>
      <c r="N548" s="5"/>
      <c r="O548" s="5"/>
      <c r="P548" s="5"/>
      <c r="Q548" s="5"/>
      <c r="R548" s="5"/>
      <c r="S548" s="5"/>
      <c r="T548" s="5"/>
      <c r="U548" s="5"/>
      <c r="AA548" s="3"/>
      <c r="AB548" s="13"/>
      <c r="AC548" s="13"/>
      <c r="AD548" s="13"/>
      <c r="AE548" s="13"/>
      <c r="AF548" s="13"/>
      <c r="AG548" s="13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T548" s="107"/>
      <c r="BA548" s="11"/>
      <c r="BB548" s="11"/>
      <c r="BC548" s="11"/>
      <c r="BD548" s="11"/>
      <c r="BE548" s="11"/>
      <c r="BH548" s="11"/>
      <c r="BI548" s="11"/>
      <c r="BJ548" s="11"/>
      <c r="BK548" s="11"/>
      <c r="BL548" s="11"/>
      <c r="BM548" s="11"/>
      <c r="BN548" s="11"/>
    </row>
    <row r="549" spans="1:66" s="1" customFormat="1" x14ac:dyDescent="0.3">
      <c r="A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118"/>
      <c r="N549" s="5"/>
      <c r="O549" s="5"/>
      <c r="P549" s="5"/>
      <c r="Q549" s="5"/>
      <c r="R549" s="5"/>
      <c r="S549" s="5"/>
      <c r="T549" s="5"/>
      <c r="U549" s="5"/>
      <c r="AA549" s="3"/>
      <c r="AB549" s="13"/>
      <c r="AC549" s="13"/>
      <c r="AD549" s="13"/>
      <c r="AE549" s="13"/>
      <c r="AF549" s="13"/>
      <c r="AG549" s="13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T549" s="107"/>
      <c r="BA549" s="11"/>
      <c r="BB549" s="11"/>
      <c r="BC549" s="11"/>
      <c r="BD549" s="11"/>
      <c r="BE549" s="11"/>
      <c r="BH549" s="11"/>
      <c r="BI549" s="11"/>
      <c r="BJ549" s="11"/>
      <c r="BK549" s="11"/>
      <c r="BL549" s="11"/>
      <c r="BM549" s="11"/>
      <c r="BN549" s="11"/>
    </row>
    <row r="550" spans="1:66" s="1" customFormat="1" x14ac:dyDescent="0.3">
      <c r="A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118"/>
      <c r="N550" s="5"/>
      <c r="O550" s="5"/>
      <c r="P550" s="5"/>
      <c r="Q550" s="5"/>
      <c r="R550" s="5"/>
      <c r="S550" s="5"/>
      <c r="T550" s="5"/>
      <c r="U550" s="5"/>
      <c r="AA550" s="3"/>
      <c r="AB550" s="13"/>
      <c r="AC550" s="13"/>
      <c r="AD550" s="13"/>
      <c r="AE550" s="13"/>
      <c r="AF550" s="13"/>
      <c r="AG550" s="13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T550" s="107"/>
      <c r="BA550" s="11"/>
      <c r="BB550" s="11"/>
      <c r="BC550" s="11"/>
      <c r="BD550" s="11"/>
      <c r="BE550" s="11"/>
      <c r="BH550" s="11"/>
      <c r="BI550" s="11"/>
      <c r="BJ550" s="11"/>
      <c r="BK550" s="11"/>
      <c r="BL550" s="11"/>
      <c r="BM550" s="11"/>
      <c r="BN550" s="11"/>
    </row>
    <row r="551" spans="1:66" s="1" customFormat="1" x14ac:dyDescent="0.3">
      <c r="A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118"/>
      <c r="N551" s="5"/>
      <c r="O551" s="5"/>
      <c r="P551" s="5"/>
      <c r="Q551" s="5"/>
      <c r="R551" s="5"/>
      <c r="S551" s="5"/>
      <c r="T551" s="5"/>
      <c r="U551" s="5"/>
      <c r="AA551" s="3"/>
      <c r="AB551" s="13"/>
      <c r="AC551" s="13"/>
      <c r="AD551" s="13"/>
      <c r="AE551" s="13"/>
      <c r="AF551" s="13"/>
      <c r="AG551" s="13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T551" s="107"/>
      <c r="BA551" s="11"/>
      <c r="BB551" s="11"/>
      <c r="BC551" s="11"/>
      <c r="BD551" s="11"/>
      <c r="BE551" s="11"/>
      <c r="BH551" s="11"/>
      <c r="BI551" s="11"/>
      <c r="BJ551" s="11"/>
      <c r="BK551" s="11"/>
      <c r="BL551" s="11"/>
      <c r="BM551" s="11"/>
      <c r="BN551" s="11"/>
    </row>
    <row r="552" spans="1:66" s="1" customFormat="1" x14ac:dyDescent="0.3">
      <c r="A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118"/>
      <c r="N552" s="5"/>
      <c r="O552" s="5"/>
      <c r="P552" s="5"/>
      <c r="Q552" s="5"/>
      <c r="R552" s="5"/>
      <c r="S552" s="5"/>
      <c r="T552" s="5"/>
      <c r="U552" s="5"/>
      <c r="AA552" s="3"/>
      <c r="AB552" s="13"/>
      <c r="AC552" s="13"/>
      <c r="AD552" s="13"/>
      <c r="AE552" s="13"/>
      <c r="AF552" s="13"/>
      <c r="AG552" s="13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T552" s="107"/>
      <c r="BA552" s="11"/>
      <c r="BB552" s="11"/>
      <c r="BC552" s="11"/>
      <c r="BD552" s="11"/>
      <c r="BE552" s="11"/>
      <c r="BH552" s="11"/>
      <c r="BI552" s="11"/>
      <c r="BJ552" s="11"/>
      <c r="BK552" s="11"/>
      <c r="BL552" s="11"/>
      <c r="BM552" s="11"/>
      <c r="BN552" s="11"/>
    </row>
    <row r="553" spans="1:66" s="1" customFormat="1" x14ac:dyDescent="0.3">
      <c r="A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118"/>
      <c r="N553" s="5"/>
      <c r="O553" s="5"/>
      <c r="P553" s="5"/>
      <c r="Q553" s="5"/>
      <c r="R553" s="5"/>
      <c r="S553" s="5"/>
      <c r="T553" s="5"/>
      <c r="U553" s="5"/>
      <c r="AA553" s="3"/>
      <c r="AB553" s="13"/>
      <c r="AC553" s="13"/>
      <c r="AD553" s="13"/>
      <c r="AE553" s="13"/>
      <c r="AF553" s="13"/>
      <c r="AG553" s="13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T553" s="107"/>
      <c r="BA553" s="11"/>
      <c r="BB553" s="11"/>
      <c r="BC553" s="11"/>
      <c r="BD553" s="11"/>
      <c r="BE553" s="11"/>
      <c r="BH553" s="11"/>
      <c r="BI553" s="11"/>
      <c r="BJ553" s="11"/>
      <c r="BK553" s="11"/>
      <c r="BL553" s="11"/>
      <c r="BM553" s="11"/>
      <c r="BN553" s="11"/>
    </row>
    <row r="554" spans="1:66" s="1" customFormat="1" x14ac:dyDescent="0.3">
      <c r="A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118"/>
      <c r="N554" s="5"/>
      <c r="O554" s="5"/>
      <c r="P554" s="5"/>
      <c r="Q554" s="5"/>
      <c r="R554" s="5"/>
      <c r="S554" s="5"/>
      <c r="T554" s="5"/>
      <c r="U554" s="5"/>
      <c r="AA554" s="3"/>
      <c r="AB554" s="13"/>
      <c r="AC554" s="13"/>
      <c r="AD554" s="13"/>
      <c r="AE554" s="13"/>
      <c r="AF554" s="13"/>
      <c r="AG554" s="13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T554" s="107"/>
      <c r="BA554" s="11"/>
      <c r="BB554" s="11"/>
      <c r="BC554" s="11"/>
      <c r="BD554" s="11"/>
      <c r="BE554" s="11"/>
      <c r="BH554" s="11"/>
      <c r="BI554" s="11"/>
      <c r="BJ554" s="11"/>
      <c r="BK554" s="11"/>
      <c r="BL554" s="11"/>
      <c r="BM554" s="11"/>
      <c r="BN554" s="11"/>
    </row>
    <row r="555" spans="1:66" s="1" customFormat="1" x14ac:dyDescent="0.3">
      <c r="A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118"/>
      <c r="N555" s="5"/>
      <c r="O555" s="5"/>
      <c r="P555" s="5"/>
      <c r="Q555" s="5"/>
      <c r="R555" s="5"/>
      <c r="S555" s="5"/>
      <c r="T555" s="5"/>
      <c r="U555" s="5"/>
      <c r="AA555" s="3"/>
      <c r="AB555" s="13"/>
      <c r="AC555" s="13"/>
      <c r="AD555" s="13"/>
      <c r="AE555" s="13"/>
      <c r="AF555" s="13"/>
      <c r="AG555" s="13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T555" s="107"/>
      <c r="BA555" s="11"/>
      <c r="BB555" s="11"/>
      <c r="BC555" s="11"/>
      <c r="BD555" s="11"/>
      <c r="BE555" s="11"/>
      <c r="BH555" s="11"/>
      <c r="BI555" s="11"/>
      <c r="BJ555" s="11"/>
      <c r="BK555" s="11"/>
      <c r="BL555" s="11"/>
      <c r="BM555" s="11"/>
      <c r="BN555" s="11"/>
    </row>
    <row r="556" spans="1:66" s="1" customFormat="1" x14ac:dyDescent="0.3">
      <c r="A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118"/>
      <c r="N556" s="5"/>
      <c r="O556" s="5"/>
      <c r="P556" s="5"/>
      <c r="Q556" s="5"/>
      <c r="R556" s="5"/>
      <c r="S556" s="5"/>
      <c r="T556" s="5"/>
      <c r="U556" s="5"/>
      <c r="AA556" s="3"/>
      <c r="AB556" s="13"/>
      <c r="AC556" s="13"/>
      <c r="AD556" s="13"/>
      <c r="AE556" s="13"/>
      <c r="AF556" s="13"/>
      <c r="AG556" s="13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T556" s="107"/>
      <c r="BA556" s="11"/>
      <c r="BB556" s="11"/>
      <c r="BC556" s="11"/>
      <c r="BD556" s="11"/>
      <c r="BE556" s="11"/>
      <c r="BH556" s="11"/>
      <c r="BI556" s="11"/>
      <c r="BJ556" s="11"/>
      <c r="BK556" s="11"/>
      <c r="BL556" s="11"/>
      <c r="BM556" s="11"/>
      <c r="BN556" s="11"/>
    </row>
    <row r="557" spans="1:66" s="1" customFormat="1" x14ac:dyDescent="0.3">
      <c r="A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118"/>
      <c r="N557" s="5"/>
      <c r="O557" s="5"/>
      <c r="P557" s="5"/>
      <c r="Q557" s="5"/>
      <c r="R557" s="5"/>
      <c r="S557" s="5"/>
      <c r="T557" s="5"/>
      <c r="U557" s="5"/>
      <c r="AA557" s="3"/>
      <c r="AB557" s="13"/>
      <c r="AC557" s="13"/>
      <c r="AD557" s="13"/>
      <c r="AE557" s="13"/>
      <c r="AF557" s="13"/>
      <c r="AG557" s="13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T557" s="107"/>
      <c r="BA557" s="11"/>
      <c r="BB557" s="11"/>
      <c r="BC557" s="11"/>
      <c r="BD557" s="11"/>
      <c r="BE557" s="11"/>
      <c r="BH557" s="11"/>
      <c r="BI557" s="11"/>
      <c r="BJ557" s="11"/>
      <c r="BK557" s="11"/>
      <c r="BL557" s="11"/>
      <c r="BM557" s="11"/>
      <c r="BN557" s="11"/>
    </row>
    <row r="558" spans="1:66" s="1" customFormat="1" x14ac:dyDescent="0.3">
      <c r="A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118"/>
      <c r="N558" s="5"/>
      <c r="O558" s="5"/>
      <c r="P558" s="5"/>
      <c r="Q558" s="5"/>
      <c r="R558" s="5"/>
      <c r="S558" s="5"/>
      <c r="T558" s="5"/>
      <c r="U558" s="5"/>
      <c r="AA558" s="3"/>
      <c r="AB558" s="13"/>
      <c r="AC558" s="13"/>
      <c r="AD558" s="13"/>
      <c r="AE558" s="13"/>
      <c r="AF558" s="13"/>
      <c r="AG558" s="13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T558" s="107"/>
      <c r="BA558" s="11"/>
      <c r="BB558" s="11"/>
      <c r="BC558" s="11"/>
      <c r="BD558" s="11"/>
      <c r="BE558" s="11"/>
      <c r="BH558" s="11"/>
      <c r="BI558" s="11"/>
      <c r="BJ558" s="11"/>
      <c r="BK558" s="11"/>
      <c r="BL558" s="11"/>
      <c r="BM558" s="11"/>
      <c r="BN558" s="11"/>
    </row>
    <row r="559" spans="1:66" s="1" customFormat="1" x14ac:dyDescent="0.3">
      <c r="A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118"/>
      <c r="N559" s="5"/>
      <c r="O559" s="5"/>
      <c r="P559" s="5"/>
      <c r="Q559" s="5"/>
      <c r="R559" s="5"/>
      <c r="S559" s="5"/>
      <c r="T559" s="5"/>
      <c r="U559" s="5"/>
      <c r="AA559" s="3"/>
      <c r="AB559" s="13"/>
      <c r="AC559" s="13"/>
      <c r="AD559" s="13"/>
      <c r="AE559" s="13"/>
      <c r="AF559" s="13"/>
      <c r="AG559" s="13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T559" s="107"/>
      <c r="BA559" s="11"/>
      <c r="BB559" s="11"/>
      <c r="BC559" s="11"/>
      <c r="BD559" s="11"/>
      <c r="BE559" s="11"/>
      <c r="BH559" s="11"/>
      <c r="BI559" s="11"/>
      <c r="BJ559" s="11"/>
      <c r="BK559" s="11"/>
      <c r="BL559" s="11"/>
      <c r="BM559" s="11"/>
      <c r="BN559" s="11"/>
    </row>
    <row r="560" spans="1:66" s="1" customFormat="1" x14ac:dyDescent="0.3">
      <c r="A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118"/>
      <c r="N560" s="5"/>
      <c r="O560" s="5"/>
      <c r="P560" s="5"/>
      <c r="Q560" s="5"/>
      <c r="R560" s="5"/>
      <c r="S560" s="5"/>
      <c r="T560" s="5"/>
      <c r="U560" s="5"/>
      <c r="AA560" s="3"/>
      <c r="AB560" s="13"/>
      <c r="AC560" s="13"/>
      <c r="AD560" s="13"/>
      <c r="AE560" s="13"/>
      <c r="AF560" s="13"/>
      <c r="AG560" s="13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T560" s="107"/>
      <c r="BA560" s="11"/>
      <c r="BB560" s="11"/>
      <c r="BC560" s="11"/>
      <c r="BD560" s="11"/>
      <c r="BE560" s="11"/>
      <c r="BH560" s="11"/>
      <c r="BI560" s="11"/>
      <c r="BJ560" s="11"/>
      <c r="BK560" s="11"/>
      <c r="BL560" s="11"/>
      <c r="BM560" s="11"/>
      <c r="BN560" s="11"/>
    </row>
    <row r="561" spans="1:66" s="1" customFormat="1" x14ac:dyDescent="0.3">
      <c r="A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118"/>
      <c r="N561" s="5"/>
      <c r="O561" s="5"/>
      <c r="P561" s="5"/>
      <c r="Q561" s="5"/>
      <c r="R561" s="5"/>
      <c r="S561" s="5"/>
      <c r="T561" s="5"/>
      <c r="U561" s="5"/>
      <c r="AA561" s="3"/>
      <c r="AB561" s="13"/>
      <c r="AC561" s="13"/>
      <c r="AD561" s="13"/>
      <c r="AE561" s="13"/>
      <c r="AF561" s="13"/>
      <c r="AG561" s="13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T561" s="107"/>
      <c r="BA561" s="11"/>
      <c r="BB561" s="11"/>
      <c r="BC561" s="11"/>
      <c r="BD561" s="11"/>
      <c r="BE561" s="11"/>
      <c r="BH561" s="11"/>
      <c r="BI561" s="11"/>
      <c r="BJ561" s="11"/>
      <c r="BK561" s="11"/>
      <c r="BL561" s="11"/>
      <c r="BM561" s="11"/>
      <c r="BN561" s="11"/>
    </row>
    <row r="562" spans="1:66" s="1" customFormat="1" x14ac:dyDescent="0.3">
      <c r="A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118"/>
      <c r="N562" s="5"/>
      <c r="O562" s="5"/>
      <c r="P562" s="5"/>
      <c r="Q562" s="5"/>
      <c r="R562" s="5"/>
      <c r="S562" s="5"/>
      <c r="T562" s="5"/>
      <c r="U562" s="5"/>
      <c r="AA562" s="3"/>
      <c r="AB562" s="13"/>
      <c r="AC562" s="13"/>
      <c r="AD562" s="13"/>
      <c r="AE562" s="13"/>
      <c r="AF562" s="13"/>
      <c r="AG562" s="13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T562" s="107"/>
      <c r="BA562" s="11"/>
      <c r="BB562" s="11"/>
      <c r="BC562" s="11"/>
      <c r="BD562" s="11"/>
      <c r="BE562" s="11"/>
      <c r="BH562" s="11"/>
      <c r="BI562" s="11"/>
      <c r="BJ562" s="11"/>
      <c r="BK562" s="11"/>
      <c r="BL562" s="11"/>
      <c r="BM562" s="11"/>
      <c r="BN562" s="11"/>
    </row>
    <row r="563" spans="1:66" s="1" customFormat="1" x14ac:dyDescent="0.3">
      <c r="A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118"/>
      <c r="N563" s="5"/>
      <c r="O563" s="5"/>
      <c r="P563" s="5"/>
      <c r="Q563" s="5"/>
      <c r="R563" s="5"/>
      <c r="S563" s="5"/>
      <c r="T563" s="5"/>
      <c r="U563" s="5"/>
      <c r="AA563" s="3"/>
      <c r="AB563" s="13"/>
      <c r="AC563" s="13"/>
      <c r="AD563" s="13"/>
      <c r="AE563" s="13"/>
      <c r="AF563" s="13"/>
      <c r="AG563" s="13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T563" s="107"/>
      <c r="BA563" s="11"/>
      <c r="BB563" s="11"/>
      <c r="BC563" s="11"/>
      <c r="BD563" s="11"/>
      <c r="BE563" s="11"/>
      <c r="BH563" s="11"/>
      <c r="BI563" s="11"/>
      <c r="BJ563" s="11"/>
      <c r="BK563" s="11"/>
      <c r="BL563" s="11"/>
      <c r="BM563" s="11"/>
      <c r="BN563" s="11"/>
    </row>
    <row r="564" spans="1:66" s="1" customFormat="1" x14ac:dyDescent="0.3">
      <c r="A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118"/>
      <c r="N564" s="5"/>
      <c r="O564" s="5"/>
      <c r="P564" s="5"/>
      <c r="Q564" s="5"/>
      <c r="R564" s="5"/>
      <c r="S564" s="5"/>
      <c r="T564" s="5"/>
      <c r="U564" s="5"/>
      <c r="AA564" s="3"/>
      <c r="AB564" s="13"/>
      <c r="AC564" s="13"/>
      <c r="AD564" s="13"/>
      <c r="AE564" s="13"/>
      <c r="AF564" s="13"/>
      <c r="AG564" s="13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T564" s="107"/>
      <c r="BA564" s="11"/>
      <c r="BB564" s="11"/>
      <c r="BC564" s="11"/>
      <c r="BD564" s="11"/>
      <c r="BE564" s="11"/>
      <c r="BH564" s="11"/>
      <c r="BI564" s="11"/>
      <c r="BJ564" s="11"/>
      <c r="BK564" s="11"/>
      <c r="BL564" s="11"/>
      <c r="BM564" s="11"/>
      <c r="BN564" s="11"/>
    </row>
    <row r="565" spans="1:66" s="1" customFormat="1" x14ac:dyDescent="0.3">
      <c r="A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118"/>
      <c r="N565" s="5"/>
      <c r="O565" s="5"/>
      <c r="P565" s="5"/>
      <c r="Q565" s="5"/>
      <c r="R565" s="5"/>
      <c r="S565" s="5"/>
      <c r="T565" s="5"/>
      <c r="U565" s="5"/>
      <c r="AA565" s="3"/>
      <c r="AB565" s="13"/>
      <c r="AC565" s="13"/>
      <c r="AD565" s="13"/>
      <c r="AE565" s="13"/>
      <c r="AF565" s="13"/>
      <c r="AG565" s="13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T565" s="107"/>
      <c r="BA565" s="11"/>
      <c r="BB565" s="11"/>
      <c r="BC565" s="11"/>
      <c r="BD565" s="11"/>
      <c r="BE565" s="11"/>
      <c r="BH565" s="11"/>
      <c r="BI565" s="11"/>
      <c r="BJ565" s="11"/>
      <c r="BK565" s="11"/>
      <c r="BL565" s="11"/>
      <c r="BM565" s="11"/>
      <c r="BN565" s="11"/>
    </row>
    <row r="566" spans="1:66" s="1" customFormat="1" x14ac:dyDescent="0.3">
      <c r="A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118"/>
      <c r="N566" s="5"/>
      <c r="O566" s="5"/>
      <c r="P566" s="5"/>
      <c r="Q566" s="5"/>
      <c r="R566" s="5"/>
      <c r="S566" s="5"/>
      <c r="T566" s="5"/>
      <c r="U566" s="5"/>
      <c r="AA566" s="3"/>
      <c r="AB566" s="13"/>
      <c r="AC566" s="13"/>
      <c r="AD566" s="13"/>
      <c r="AE566" s="13"/>
      <c r="AF566" s="13"/>
      <c r="AG566" s="13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T566" s="107"/>
      <c r="BA566" s="11"/>
      <c r="BB566" s="11"/>
      <c r="BC566" s="11"/>
      <c r="BD566" s="11"/>
      <c r="BE566" s="11"/>
      <c r="BH566" s="11"/>
      <c r="BI566" s="11"/>
      <c r="BJ566" s="11"/>
      <c r="BK566" s="11"/>
      <c r="BL566" s="11"/>
      <c r="BM566" s="11"/>
      <c r="BN566" s="11"/>
    </row>
    <row r="567" spans="1:66" s="1" customFormat="1" x14ac:dyDescent="0.3">
      <c r="A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118"/>
      <c r="N567" s="5"/>
      <c r="O567" s="5"/>
      <c r="P567" s="5"/>
      <c r="Q567" s="5"/>
      <c r="R567" s="5"/>
      <c r="S567" s="5"/>
      <c r="T567" s="5"/>
      <c r="U567" s="5"/>
      <c r="AA567" s="3"/>
      <c r="AB567" s="13"/>
      <c r="AC567" s="13"/>
      <c r="AD567" s="13"/>
      <c r="AE567" s="13"/>
      <c r="AF567" s="13"/>
      <c r="AG567" s="13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T567" s="107"/>
      <c r="BA567" s="11"/>
      <c r="BB567" s="11"/>
      <c r="BC567" s="11"/>
      <c r="BD567" s="11"/>
      <c r="BE567" s="11"/>
      <c r="BH567" s="11"/>
      <c r="BI567" s="11"/>
      <c r="BJ567" s="11"/>
      <c r="BK567" s="11"/>
      <c r="BL567" s="11"/>
      <c r="BM567" s="11"/>
      <c r="BN567" s="11"/>
    </row>
    <row r="568" spans="1:66" s="1" customFormat="1" x14ac:dyDescent="0.3">
      <c r="A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118"/>
      <c r="N568" s="5"/>
      <c r="O568" s="5"/>
      <c r="P568" s="5"/>
      <c r="Q568" s="5"/>
      <c r="R568" s="5"/>
      <c r="S568" s="5"/>
      <c r="T568" s="5"/>
      <c r="U568" s="5"/>
      <c r="AA568" s="3"/>
      <c r="AB568" s="13"/>
      <c r="AC568" s="13"/>
      <c r="AD568" s="13"/>
      <c r="AE568" s="13"/>
      <c r="AF568" s="13"/>
      <c r="AG568" s="13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T568" s="107"/>
      <c r="BA568" s="11"/>
      <c r="BB568" s="11"/>
      <c r="BC568" s="11"/>
      <c r="BD568" s="11"/>
      <c r="BE568" s="11"/>
      <c r="BH568" s="11"/>
      <c r="BI568" s="11"/>
      <c r="BJ568" s="11"/>
      <c r="BK568" s="11"/>
      <c r="BL568" s="11"/>
      <c r="BM568" s="11"/>
      <c r="BN568" s="11"/>
    </row>
    <row r="569" spans="1:66" s="1" customFormat="1" x14ac:dyDescent="0.3">
      <c r="A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118"/>
      <c r="N569" s="5"/>
      <c r="O569" s="5"/>
      <c r="P569" s="5"/>
      <c r="Q569" s="5"/>
      <c r="R569" s="5"/>
      <c r="S569" s="5"/>
      <c r="T569" s="5"/>
      <c r="U569" s="5"/>
      <c r="AA569" s="3"/>
      <c r="AB569" s="13"/>
      <c r="AC569" s="13"/>
      <c r="AD569" s="13"/>
      <c r="AE569" s="13"/>
      <c r="AF569" s="13"/>
      <c r="AG569" s="13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T569" s="107"/>
      <c r="BA569" s="11"/>
      <c r="BB569" s="11"/>
      <c r="BC569" s="11"/>
      <c r="BD569" s="11"/>
      <c r="BE569" s="11"/>
      <c r="BH569" s="11"/>
      <c r="BI569" s="11"/>
      <c r="BJ569" s="11"/>
      <c r="BK569" s="11"/>
      <c r="BL569" s="11"/>
      <c r="BM569" s="11"/>
      <c r="BN569" s="11"/>
    </row>
    <row r="570" spans="1:66" s="1" customFormat="1" x14ac:dyDescent="0.3">
      <c r="A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118"/>
      <c r="N570" s="5"/>
      <c r="O570" s="5"/>
      <c r="P570" s="5"/>
      <c r="Q570" s="5"/>
      <c r="R570" s="5"/>
      <c r="S570" s="5"/>
      <c r="T570" s="5"/>
      <c r="U570" s="5"/>
      <c r="AA570" s="3"/>
      <c r="AB570" s="13"/>
      <c r="AC570" s="13"/>
      <c r="AD570" s="13"/>
      <c r="AE570" s="13"/>
      <c r="AF570" s="13"/>
      <c r="AG570" s="13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T570" s="107"/>
      <c r="BA570" s="11"/>
      <c r="BB570" s="11"/>
      <c r="BC570" s="11"/>
      <c r="BD570" s="11"/>
      <c r="BE570" s="11"/>
      <c r="BH570" s="11"/>
      <c r="BI570" s="11"/>
      <c r="BJ570" s="11"/>
      <c r="BK570" s="11"/>
      <c r="BL570" s="11"/>
      <c r="BM570" s="11"/>
      <c r="BN570" s="11"/>
    </row>
    <row r="571" spans="1:66" s="1" customFormat="1" x14ac:dyDescent="0.3">
      <c r="A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118"/>
      <c r="N571" s="5"/>
      <c r="O571" s="5"/>
      <c r="P571" s="5"/>
      <c r="Q571" s="5"/>
      <c r="R571" s="5"/>
      <c r="S571" s="5"/>
      <c r="T571" s="5"/>
      <c r="U571" s="5"/>
      <c r="AA571" s="3"/>
      <c r="AB571" s="13"/>
      <c r="AC571" s="13"/>
      <c r="AD571" s="13"/>
      <c r="AE571" s="13"/>
      <c r="AF571" s="13"/>
      <c r="AG571" s="13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T571" s="107"/>
      <c r="BA571" s="11"/>
      <c r="BB571" s="11"/>
      <c r="BC571" s="11"/>
      <c r="BD571" s="11"/>
      <c r="BE571" s="11"/>
      <c r="BH571" s="11"/>
      <c r="BI571" s="11"/>
      <c r="BJ571" s="11"/>
      <c r="BK571" s="11"/>
      <c r="BL571" s="11"/>
      <c r="BM571" s="11"/>
      <c r="BN571" s="11"/>
    </row>
    <row r="572" spans="1:66" s="1" customFormat="1" x14ac:dyDescent="0.3">
      <c r="A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118"/>
      <c r="N572" s="5"/>
      <c r="O572" s="5"/>
      <c r="P572" s="5"/>
      <c r="Q572" s="5"/>
      <c r="R572" s="5"/>
      <c r="S572" s="5"/>
      <c r="T572" s="5"/>
      <c r="U572" s="5"/>
      <c r="AA572" s="3"/>
      <c r="AB572" s="13"/>
      <c r="AC572" s="13"/>
      <c r="AD572" s="13"/>
      <c r="AE572" s="13"/>
      <c r="AF572" s="13"/>
      <c r="AG572" s="13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T572" s="107"/>
      <c r="BA572" s="11"/>
      <c r="BB572" s="11"/>
      <c r="BC572" s="11"/>
      <c r="BD572" s="11"/>
      <c r="BE572" s="11"/>
      <c r="BH572" s="11"/>
      <c r="BI572" s="11"/>
      <c r="BJ572" s="11"/>
      <c r="BK572" s="11"/>
      <c r="BL572" s="11"/>
      <c r="BM572" s="11"/>
      <c r="BN572" s="11"/>
    </row>
    <row r="573" spans="1:66" s="1" customFormat="1" x14ac:dyDescent="0.3">
      <c r="A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118"/>
      <c r="N573" s="5"/>
      <c r="O573" s="5"/>
      <c r="P573" s="5"/>
      <c r="Q573" s="5"/>
      <c r="R573" s="5"/>
      <c r="S573" s="5"/>
      <c r="T573" s="5"/>
      <c r="U573" s="5"/>
      <c r="AA573" s="3"/>
      <c r="AB573" s="13"/>
      <c r="AC573" s="13"/>
      <c r="AD573" s="13"/>
      <c r="AE573" s="13"/>
      <c r="AF573" s="13"/>
      <c r="AG573" s="13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T573" s="107"/>
      <c r="BA573" s="11"/>
      <c r="BB573" s="11"/>
      <c r="BC573" s="11"/>
      <c r="BD573" s="11"/>
      <c r="BE573" s="11"/>
      <c r="BH573" s="11"/>
      <c r="BI573" s="11"/>
      <c r="BJ573" s="11"/>
      <c r="BK573" s="11"/>
      <c r="BL573" s="11"/>
      <c r="BM573" s="11"/>
      <c r="BN573" s="11"/>
    </row>
    <row r="574" spans="1:66" s="1" customFormat="1" x14ac:dyDescent="0.3">
      <c r="A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118"/>
      <c r="N574" s="5"/>
      <c r="O574" s="5"/>
      <c r="P574" s="5"/>
      <c r="Q574" s="5"/>
      <c r="R574" s="5"/>
      <c r="S574" s="5"/>
      <c r="T574" s="5"/>
      <c r="U574" s="5"/>
      <c r="AA574" s="3"/>
      <c r="AB574" s="13"/>
      <c r="AC574" s="13"/>
      <c r="AD574" s="13"/>
      <c r="AE574" s="13"/>
      <c r="AF574" s="13"/>
      <c r="AG574" s="13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T574" s="107"/>
      <c r="BA574" s="11"/>
      <c r="BB574" s="11"/>
      <c r="BC574" s="11"/>
      <c r="BD574" s="11"/>
      <c r="BE574" s="11"/>
      <c r="BH574" s="11"/>
      <c r="BI574" s="11"/>
      <c r="BJ574" s="11"/>
      <c r="BK574" s="11"/>
      <c r="BL574" s="11"/>
      <c r="BM574" s="11"/>
      <c r="BN574" s="11"/>
    </row>
    <row r="575" spans="1:66" s="1" customFormat="1" x14ac:dyDescent="0.3">
      <c r="A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118"/>
      <c r="N575" s="5"/>
      <c r="O575" s="5"/>
      <c r="P575" s="5"/>
      <c r="Q575" s="5"/>
      <c r="R575" s="5"/>
      <c r="S575" s="5"/>
      <c r="T575" s="5"/>
      <c r="U575" s="5"/>
      <c r="AA575" s="3"/>
      <c r="AB575" s="13"/>
      <c r="AC575" s="13"/>
      <c r="AD575" s="13"/>
      <c r="AE575" s="13"/>
      <c r="AF575" s="13"/>
      <c r="AG575" s="13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T575" s="107"/>
      <c r="BA575" s="11"/>
      <c r="BB575" s="11"/>
      <c r="BC575" s="11"/>
      <c r="BD575" s="11"/>
      <c r="BE575" s="11"/>
      <c r="BH575" s="11"/>
      <c r="BI575" s="11"/>
      <c r="BJ575" s="11"/>
      <c r="BK575" s="11"/>
      <c r="BL575" s="11"/>
      <c r="BM575" s="11"/>
      <c r="BN575" s="11"/>
    </row>
    <row r="576" spans="1:66" s="1" customFormat="1" x14ac:dyDescent="0.3">
      <c r="A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118"/>
      <c r="N576" s="5"/>
      <c r="O576" s="5"/>
      <c r="P576" s="5"/>
      <c r="Q576" s="5"/>
      <c r="R576" s="5"/>
      <c r="S576" s="5"/>
      <c r="T576" s="5"/>
      <c r="U576" s="5"/>
      <c r="AA576" s="3"/>
      <c r="AB576" s="13"/>
      <c r="AC576" s="13"/>
      <c r="AD576" s="13"/>
      <c r="AE576" s="13"/>
      <c r="AF576" s="13"/>
      <c r="AG576" s="13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T576" s="107"/>
      <c r="BA576" s="11"/>
      <c r="BB576" s="11"/>
      <c r="BC576" s="11"/>
      <c r="BD576" s="11"/>
      <c r="BE576" s="11"/>
      <c r="BH576" s="11"/>
      <c r="BI576" s="11"/>
      <c r="BJ576" s="11"/>
      <c r="BK576" s="11"/>
      <c r="BL576" s="11"/>
      <c r="BM576" s="11"/>
      <c r="BN576" s="11"/>
    </row>
    <row r="577" spans="1:66" s="1" customFormat="1" x14ac:dyDescent="0.3">
      <c r="A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118"/>
      <c r="N577" s="5"/>
      <c r="O577" s="5"/>
      <c r="P577" s="5"/>
      <c r="Q577" s="5"/>
      <c r="R577" s="5"/>
      <c r="S577" s="5"/>
      <c r="T577" s="5"/>
      <c r="U577" s="5"/>
      <c r="AA577" s="3"/>
      <c r="AB577" s="13"/>
      <c r="AC577" s="13"/>
      <c r="AD577" s="13"/>
      <c r="AE577" s="13"/>
      <c r="AF577" s="13"/>
      <c r="AG577" s="13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T577" s="107"/>
      <c r="BA577" s="11"/>
      <c r="BB577" s="11"/>
      <c r="BC577" s="11"/>
      <c r="BD577" s="11"/>
      <c r="BE577" s="11"/>
      <c r="BH577" s="11"/>
      <c r="BI577" s="11"/>
      <c r="BJ577" s="11"/>
      <c r="BK577" s="11"/>
      <c r="BL577" s="11"/>
      <c r="BM577" s="11"/>
      <c r="BN577" s="11"/>
    </row>
    <row r="578" spans="1:66" s="1" customFormat="1" x14ac:dyDescent="0.3">
      <c r="A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118"/>
      <c r="N578" s="5"/>
      <c r="O578" s="5"/>
      <c r="P578" s="5"/>
      <c r="Q578" s="5"/>
      <c r="R578" s="5"/>
      <c r="S578" s="5"/>
      <c r="T578" s="5"/>
      <c r="U578" s="5"/>
      <c r="AA578" s="3"/>
      <c r="AB578" s="13"/>
      <c r="AC578" s="13"/>
      <c r="AD578" s="13"/>
      <c r="AE578" s="13"/>
      <c r="AF578" s="13"/>
      <c r="AG578" s="13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T578" s="107"/>
      <c r="BA578" s="11"/>
      <c r="BB578" s="11"/>
      <c r="BC578" s="11"/>
      <c r="BD578" s="11"/>
      <c r="BE578" s="11"/>
      <c r="BH578" s="11"/>
      <c r="BI578" s="11"/>
      <c r="BJ578" s="11"/>
      <c r="BK578" s="11"/>
      <c r="BL578" s="11"/>
      <c r="BM578" s="11"/>
      <c r="BN578" s="11"/>
    </row>
    <row r="579" spans="1:66" s="1" customFormat="1" x14ac:dyDescent="0.3">
      <c r="A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118"/>
      <c r="N579" s="5"/>
      <c r="O579" s="5"/>
      <c r="P579" s="5"/>
      <c r="Q579" s="5"/>
      <c r="R579" s="5"/>
      <c r="S579" s="5"/>
      <c r="T579" s="5"/>
      <c r="U579" s="5"/>
      <c r="AA579" s="3"/>
      <c r="AB579" s="13"/>
      <c r="AC579" s="13"/>
      <c r="AD579" s="13"/>
      <c r="AE579" s="13"/>
      <c r="AF579" s="13"/>
      <c r="AG579" s="13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T579" s="107"/>
      <c r="BA579" s="11"/>
      <c r="BB579" s="11"/>
      <c r="BC579" s="11"/>
      <c r="BD579" s="11"/>
      <c r="BE579" s="11"/>
      <c r="BH579" s="11"/>
      <c r="BI579" s="11"/>
      <c r="BJ579" s="11"/>
      <c r="BK579" s="11"/>
      <c r="BL579" s="11"/>
      <c r="BM579" s="11"/>
      <c r="BN579" s="11"/>
    </row>
    <row r="580" spans="1:66" s="1" customFormat="1" x14ac:dyDescent="0.3">
      <c r="A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118"/>
      <c r="N580" s="5"/>
      <c r="O580" s="5"/>
      <c r="P580" s="5"/>
      <c r="Q580" s="5"/>
      <c r="R580" s="5"/>
      <c r="S580" s="5"/>
      <c r="T580" s="5"/>
      <c r="U580" s="5"/>
      <c r="AA580" s="3"/>
      <c r="AB580" s="13"/>
      <c r="AC580" s="13"/>
      <c r="AD580" s="13"/>
      <c r="AE580" s="13"/>
      <c r="AF580" s="13"/>
      <c r="AG580" s="13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T580" s="107"/>
      <c r="BA580" s="11"/>
      <c r="BB580" s="11"/>
      <c r="BC580" s="11"/>
      <c r="BD580" s="11"/>
      <c r="BE580" s="11"/>
      <c r="BH580" s="11"/>
      <c r="BI580" s="11"/>
      <c r="BJ580" s="11"/>
      <c r="BK580" s="11"/>
      <c r="BL580" s="11"/>
      <c r="BM580" s="11"/>
      <c r="BN580" s="11"/>
    </row>
    <row r="581" spans="1:66" s="1" customFormat="1" x14ac:dyDescent="0.3">
      <c r="A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118"/>
      <c r="N581" s="5"/>
      <c r="O581" s="5"/>
      <c r="P581" s="5"/>
      <c r="Q581" s="5"/>
      <c r="R581" s="5"/>
      <c r="S581" s="5"/>
      <c r="T581" s="5"/>
      <c r="U581" s="5"/>
      <c r="AA581" s="3"/>
      <c r="AB581" s="13"/>
      <c r="AC581" s="13"/>
      <c r="AD581" s="13"/>
      <c r="AE581" s="13"/>
      <c r="AF581" s="13"/>
      <c r="AG581" s="13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T581" s="107"/>
      <c r="BA581" s="11"/>
      <c r="BB581" s="11"/>
      <c r="BC581" s="11"/>
      <c r="BD581" s="11"/>
      <c r="BE581" s="11"/>
      <c r="BH581" s="11"/>
      <c r="BI581" s="11"/>
      <c r="BJ581" s="11"/>
      <c r="BK581" s="11"/>
      <c r="BL581" s="11"/>
      <c r="BM581" s="11"/>
      <c r="BN581" s="11"/>
    </row>
    <row r="582" spans="1:66" s="1" customFormat="1" x14ac:dyDescent="0.3">
      <c r="A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118"/>
      <c r="N582" s="5"/>
      <c r="O582" s="5"/>
      <c r="P582" s="5"/>
      <c r="Q582" s="5"/>
      <c r="R582" s="5"/>
      <c r="S582" s="5"/>
      <c r="T582" s="5"/>
      <c r="U582" s="5"/>
      <c r="AA582" s="3"/>
      <c r="AB582" s="13"/>
      <c r="AC582" s="13"/>
      <c r="AD582" s="13"/>
      <c r="AE582" s="13"/>
      <c r="AF582" s="13"/>
      <c r="AG582" s="13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T582" s="107"/>
      <c r="BA582" s="11"/>
      <c r="BB582" s="11"/>
      <c r="BC582" s="11"/>
      <c r="BD582" s="11"/>
      <c r="BE582" s="11"/>
      <c r="BH582" s="11"/>
      <c r="BI582" s="11"/>
      <c r="BJ582" s="11"/>
      <c r="BK582" s="11"/>
      <c r="BL582" s="11"/>
      <c r="BM582" s="11"/>
      <c r="BN582" s="11"/>
    </row>
    <row r="583" spans="1:66" s="1" customFormat="1" x14ac:dyDescent="0.3">
      <c r="A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118"/>
      <c r="N583" s="5"/>
      <c r="O583" s="5"/>
      <c r="P583" s="5"/>
      <c r="Q583" s="5"/>
      <c r="R583" s="5"/>
      <c r="S583" s="5"/>
      <c r="T583" s="5"/>
      <c r="U583" s="5"/>
      <c r="AA583" s="3"/>
      <c r="AB583" s="13"/>
      <c r="AC583" s="13"/>
      <c r="AD583" s="13"/>
      <c r="AE583" s="13"/>
      <c r="AF583" s="13"/>
      <c r="AG583" s="13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T583" s="107"/>
      <c r="BA583" s="11"/>
      <c r="BB583" s="11"/>
      <c r="BC583" s="11"/>
      <c r="BD583" s="11"/>
      <c r="BE583" s="11"/>
      <c r="BH583" s="11"/>
      <c r="BI583" s="11"/>
      <c r="BJ583" s="11"/>
      <c r="BK583" s="11"/>
      <c r="BL583" s="11"/>
      <c r="BM583" s="11"/>
      <c r="BN583" s="11"/>
    </row>
    <row r="584" spans="1:66" s="1" customFormat="1" x14ac:dyDescent="0.3">
      <c r="A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118"/>
      <c r="N584" s="5"/>
      <c r="O584" s="5"/>
      <c r="P584" s="5"/>
      <c r="Q584" s="5"/>
      <c r="R584" s="5"/>
      <c r="S584" s="5"/>
      <c r="T584" s="5"/>
      <c r="U584" s="5"/>
      <c r="AA584" s="3"/>
      <c r="AB584" s="13"/>
      <c r="AC584" s="13"/>
      <c r="AD584" s="13"/>
      <c r="AE584" s="13"/>
      <c r="AF584" s="13"/>
      <c r="AG584" s="13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T584" s="107"/>
      <c r="BA584" s="11"/>
      <c r="BB584" s="11"/>
      <c r="BC584" s="11"/>
      <c r="BD584" s="11"/>
      <c r="BE584" s="11"/>
      <c r="BH584" s="11"/>
      <c r="BI584" s="11"/>
      <c r="BJ584" s="11"/>
      <c r="BK584" s="11"/>
      <c r="BL584" s="11"/>
      <c r="BM584" s="11"/>
      <c r="BN584" s="11"/>
    </row>
    <row r="585" spans="1:66" s="1" customFormat="1" x14ac:dyDescent="0.3">
      <c r="A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118"/>
      <c r="N585" s="5"/>
      <c r="O585" s="5"/>
      <c r="P585" s="5"/>
      <c r="Q585" s="5"/>
      <c r="R585" s="5"/>
      <c r="S585" s="5"/>
      <c r="T585" s="5"/>
      <c r="U585" s="5"/>
      <c r="AA585" s="3"/>
      <c r="AB585" s="13"/>
      <c r="AC585" s="13"/>
      <c r="AD585" s="13"/>
      <c r="AE585" s="13"/>
      <c r="AF585" s="13"/>
      <c r="AG585" s="13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T585" s="107"/>
      <c r="BA585" s="11"/>
      <c r="BB585" s="11"/>
      <c r="BC585" s="11"/>
      <c r="BD585" s="11"/>
      <c r="BE585" s="11"/>
      <c r="BH585" s="11"/>
      <c r="BI585" s="11"/>
      <c r="BJ585" s="11"/>
      <c r="BK585" s="11"/>
      <c r="BL585" s="11"/>
      <c r="BM585" s="11"/>
      <c r="BN585" s="11"/>
    </row>
    <row r="586" spans="1:66" s="1" customFormat="1" x14ac:dyDescent="0.3">
      <c r="A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118"/>
      <c r="N586" s="5"/>
      <c r="O586" s="5"/>
      <c r="P586" s="5"/>
      <c r="Q586" s="5"/>
      <c r="R586" s="5"/>
      <c r="S586" s="5"/>
      <c r="T586" s="5"/>
      <c r="U586" s="5"/>
      <c r="AA586" s="3"/>
      <c r="AB586" s="13"/>
      <c r="AC586" s="13"/>
      <c r="AD586" s="13"/>
      <c r="AE586" s="13"/>
      <c r="AF586" s="13"/>
      <c r="AG586" s="13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T586" s="107"/>
      <c r="BA586" s="11"/>
      <c r="BB586" s="11"/>
      <c r="BC586" s="11"/>
      <c r="BD586" s="11"/>
      <c r="BE586" s="11"/>
      <c r="BH586" s="11"/>
      <c r="BI586" s="11"/>
      <c r="BJ586" s="11"/>
      <c r="BK586" s="11"/>
      <c r="BL586" s="11"/>
      <c r="BM586" s="11"/>
      <c r="BN586" s="11"/>
    </row>
    <row r="587" spans="1:66" s="1" customFormat="1" x14ac:dyDescent="0.3">
      <c r="A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118"/>
      <c r="N587" s="5"/>
      <c r="O587" s="5"/>
      <c r="P587" s="5"/>
      <c r="Q587" s="5"/>
      <c r="R587" s="5"/>
      <c r="S587" s="5"/>
      <c r="T587" s="5"/>
      <c r="U587" s="5"/>
      <c r="AA587" s="3"/>
      <c r="AB587" s="13"/>
      <c r="AC587" s="13"/>
      <c r="AD587" s="13"/>
      <c r="AE587" s="13"/>
      <c r="AF587" s="13"/>
      <c r="AG587" s="13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T587" s="107"/>
      <c r="BA587" s="11"/>
      <c r="BB587" s="11"/>
      <c r="BC587" s="11"/>
      <c r="BD587" s="11"/>
      <c r="BE587" s="11"/>
      <c r="BH587" s="11"/>
      <c r="BI587" s="11"/>
      <c r="BJ587" s="11"/>
      <c r="BK587" s="11"/>
      <c r="BL587" s="11"/>
      <c r="BM587" s="11"/>
      <c r="BN587" s="11"/>
    </row>
    <row r="588" spans="1:66" s="1" customFormat="1" x14ac:dyDescent="0.3">
      <c r="A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118"/>
      <c r="N588" s="5"/>
      <c r="O588" s="5"/>
      <c r="P588" s="5"/>
      <c r="Q588" s="5"/>
      <c r="R588" s="5"/>
      <c r="S588" s="5"/>
      <c r="T588" s="5"/>
      <c r="U588" s="5"/>
      <c r="AA588" s="3"/>
      <c r="AB588" s="13"/>
      <c r="AC588" s="13"/>
      <c r="AD588" s="13"/>
      <c r="AE588" s="13"/>
      <c r="AF588" s="13"/>
      <c r="AG588" s="13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T588" s="107"/>
      <c r="BA588" s="11"/>
      <c r="BB588" s="11"/>
      <c r="BC588" s="11"/>
      <c r="BD588" s="11"/>
      <c r="BE588" s="11"/>
      <c r="BH588" s="11"/>
      <c r="BI588" s="11"/>
      <c r="BJ588" s="11"/>
      <c r="BK588" s="11"/>
      <c r="BL588" s="11"/>
      <c r="BM588" s="11"/>
      <c r="BN588" s="11"/>
    </row>
    <row r="589" spans="1:66" s="1" customFormat="1" x14ac:dyDescent="0.3">
      <c r="A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118"/>
      <c r="N589" s="5"/>
      <c r="O589" s="5"/>
      <c r="P589" s="5"/>
      <c r="Q589" s="5"/>
      <c r="R589" s="5"/>
      <c r="S589" s="5"/>
      <c r="T589" s="5"/>
      <c r="U589" s="5"/>
      <c r="AA589" s="3"/>
      <c r="AB589" s="13"/>
      <c r="AC589" s="13"/>
      <c r="AD589" s="13"/>
      <c r="AE589" s="13"/>
      <c r="AF589" s="13"/>
      <c r="AG589" s="13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T589" s="107"/>
      <c r="BA589" s="11"/>
      <c r="BB589" s="11"/>
      <c r="BC589" s="11"/>
      <c r="BD589" s="11"/>
      <c r="BE589" s="11"/>
      <c r="BH589" s="11"/>
      <c r="BI589" s="11"/>
      <c r="BJ589" s="11"/>
      <c r="BK589" s="11"/>
      <c r="BL589" s="11"/>
      <c r="BM589" s="11"/>
      <c r="BN589" s="11"/>
    </row>
    <row r="590" spans="1:66" s="1" customFormat="1" x14ac:dyDescent="0.3">
      <c r="A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118"/>
      <c r="N590" s="5"/>
      <c r="O590" s="5"/>
      <c r="P590" s="5"/>
      <c r="Q590" s="5"/>
      <c r="R590" s="5"/>
      <c r="S590" s="5"/>
      <c r="T590" s="5"/>
      <c r="U590" s="5"/>
      <c r="AA590" s="3"/>
      <c r="AB590" s="13"/>
      <c r="AC590" s="13"/>
      <c r="AD590" s="13"/>
      <c r="AE590" s="13"/>
      <c r="AF590" s="13"/>
      <c r="AG590" s="13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T590" s="107"/>
      <c r="BA590" s="11"/>
      <c r="BB590" s="11"/>
      <c r="BC590" s="11"/>
      <c r="BD590" s="11"/>
      <c r="BE590" s="11"/>
      <c r="BH590" s="11"/>
      <c r="BI590" s="11"/>
      <c r="BJ590" s="11"/>
      <c r="BK590" s="11"/>
      <c r="BL590" s="11"/>
      <c r="BM590" s="11"/>
      <c r="BN590" s="11"/>
    </row>
    <row r="591" spans="1:66" s="1" customFormat="1" x14ac:dyDescent="0.3">
      <c r="A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118"/>
      <c r="N591" s="5"/>
      <c r="O591" s="5"/>
      <c r="P591" s="5"/>
      <c r="Q591" s="5"/>
      <c r="R591" s="5"/>
      <c r="S591" s="5"/>
      <c r="T591" s="5"/>
      <c r="U591" s="5"/>
      <c r="AA591" s="3"/>
      <c r="AB591" s="13"/>
      <c r="AC591" s="13"/>
      <c r="AD591" s="13"/>
      <c r="AE591" s="13"/>
      <c r="AF591" s="13"/>
      <c r="AG591" s="13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T591" s="107"/>
      <c r="BA591" s="11"/>
      <c r="BB591" s="11"/>
      <c r="BC591" s="11"/>
      <c r="BD591" s="11"/>
      <c r="BE591" s="11"/>
      <c r="BH591" s="11"/>
      <c r="BI591" s="11"/>
      <c r="BJ591" s="11"/>
      <c r="BK591" s="11"/>
      <c r="BL591" s="11"/>
      <c r="BM591" s="11"/>
      <c r="BN591" s="11"/>
    </row>
    <row r="592" spans="1:66" s="1" customFormat="1" x14ac:dyDescent="0.3">
      <c r="A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118"/>
      <c r="N592" s="5"/>
      <c r="O592" s="5"/>
      <c r="P592" s="5"/>
      <c r="Q592" s="5"/>
      <c r="R592" s="5"/>
      <c r="S592" s="5"/>
      <c r="T592" s="5"/>
      <c r="U592" s="5"/>
      <c r="AA592" s="3"/>
      <c r="AB592" s="13"/>
      <c r="AC592" s="13"/>
      <c r="AD592" s="13"/>
      <c r="AE592" s="13"/>
      <c r="AF592" s="13"/>
      <c r="AG592" s="13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T592" s="107"/>
      <c r="BA592" s="11"/>
      <c r="BB592" s="11"/>
      <c r="BC592" s="11"/>
      <c r="BD592" s="11"/>
      <c r="BE592" s="11"/>
      <c r="BH592" s="11"/>
      <c r="BI592" s="11"/>
      <c r="BJ592" s="11"/>
      <c r="BK592" s="11"/>
      <c r="BL592" s="11"/>
      <c r="BM592" s="11"/>
      <c r="BN592" s="11"/>
    </row>
    <row r="593" spans="1:66" s="1" customFormat="1" x14ac:dyDescent="0.3">
      <c r="A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118"/>
      <c r="N593" s="5"/>
      <c r="O593" s="5"/>
      <c r="P593" s="5"/>
      <c r="Q593" s="5"/>
      <c r="R593" s="5"/>
      <c r="S593" s="5"/>
      <c r="T593" s="5"/>
      <c r="U593" s="5"/>
      <c r="AA593" s="3"/>
      <c r="AB593" s="13"/>
      <c r="AC593" s="13"/>
      <c r="AD593" s="13"/>
      <c r="AE593" s="13"/>
      <c r="AF593" s="13"/>
      <c r="AG593" s="13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T593" s="107"/>
      <c r="BA593" s="11"/>
      <c r="BB593" s="11"/>
      <c r="BC593" s="11"/>
      <c r="BD593" s="11"/>
      <c r="BE593" s="11"/>
      <c r="BH593" s="11"/>
      <c r="BI593" s="11"/>
      <c r="BJ593" s="11"/>
      <c r="BK593" s="11"/>
      <c r="BL593" s="11"/>
      <c r="BM593" s="11"/>
      <c r="BN593" s="11"/>
    </row>
    <row r="594" spans="1:66" s="1" customFormat="1" x14ac:dyDescent="0.3">
      <c r="A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118"/>
      <c r="N594" s="5"/>
      <c r="O594" s="5"/>
      <c r="P594" s="5"/>
      <c r="Q594" s="5"/>
      <c r="R594" s="5"/>
      <c r="S594" s="5"/>
      <c r="T594" s="5"/>
      <c r="U594" s="5"/>
      <c r="AA594" s="3"/>
      <c r="AB594" s="13"/>
      <c r="AC594" s="13"/>
      <c r="AD594" s="13"/>
      <c r="AE594" s="13"/>
      <c r="AF594" s="13"/>
      <c r="AG594" s="13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T594" s="107"/>
      <c r="BA594" s="11"/>
      <c r="BB594" s="11"/>
      <c r="BC594" s="11"/>
      <c r="BD594" s="11"/>
      <c r="BE594" s="11"/>
      <c r="BH594" s="11"/>
      <c r="BI594" s="11"/>
      <c r="BJ594" s="11"/>
      <c r="BK594" s="11"/>
      <c r="BL594" s="11"/>
      <c r="BM594" s="11"/>
      <c r="BN594" s="11"/>
    </row>
    <row r="595" spans="1:66" s="1" customFormat="1" x14ac:dyDescent="0.3">
      <c r="A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118"/>
      <c r="N595" s="5"/>
      <c r="O595" s="5"/>
      <c r="P595" s="5"/>
      <c r="Q595" s="5"/>
      <c r="R595" s="5"/>
      <c r="S595" s="5"/>
      <c r="T595" s="5"/>
      <c r="U595" s="5"/>
      <c r="AA595" s="3"/>
      <c r="AB595" s="13"/>
      <c r="AC595" s="13"/>
      <c r="AD595" s="13"/>
      <c r="AE595" s="13"/>
      <c r="AF595" s="13"/>
      <c r="AG595" s="13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T595" s="107"/>
      <c r="BA595" s="11"/>
      <c r="BB595" s="11"/>
      <c r="BC595" s="11"/>
      <c r="BD595" s="11"/>
      <c r="BE595" s="11"/>
      <c r="BH595" s="11"/>
      <c r="BI595" s="11"/>
      <c r="BJ595" s="11"/>
      <c r="BK595" s="11"/>
      <c r="BL595" s="11"/>
      <c r="BM595" s="11"/>
      <c r="BN595" s="11"/>
    </row>
    <row r="596" spans="1:66" s="1" customFormat="1" x14ac:dyDescent="0.3">
      <c r="A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118"/>
      <c r="N596" s="5"/>
      <c r="O596" s="5"/>
      <c r="P596" s="5"/>
      <c r="Q596" s="5"/>
      <c r="R596" s="5"/>
      <c r="S596" s="5"/>
      <c r="T596" s="5"/>
      <c r="U596" s="5"/>
      <c r="AA596" s="3"/>
      <c r="AB596" s="13"/>
      <c r="AC596" s="13"/>
      <c r="AD596" s="13"/>
      <c r="AE596" s="13"/>
      <c r="AF596" s="13"/>
      <c r="AG596" s="13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T596" s="107"/>
      <c r="BA596" s="11"/>
      <c r="BB596" s="11"/>
      <c r="BC596" s="11"/>
      <c r="BD596" s="11"/>
      <c r="BE596" s="11"/>
      <c r="BH596" s="11"/>
      <c r="BI596" s="11"/>
      <c r="BJ596" s="11"/>
      <c r="BK596" s="11"/>
      <c r="BL596" s="11"/>
      <c r="BM596" s="11"/>
      <c r="BN596" s="11"/>
    </row>
    <row r="597" spans="1:66" s="1" customFormat="1" x14ac:dyDescent="0.3">
      <c r="A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118"/>
      <c r="N597" s="5"/>
      <c r="O597" s="5"/>
      <c r="P597" s="5"/>
      <c r="Q597" s="5"/>
      <c r="R597" s="5"/>
      <c r="S597" s="5"/>
      <c r="T597" s="5"/>
      <c r="U597" s="5"/>
      <c r="AA597" s="3"/>
      <c r="AB597" s="13"/>
      <c r="AC597" s="13"/>
      <c r="AD597" s="13"/>
      <c r="AE597" s="13"/>
      <c r="AF597" s="13"/>
      <c r="AG597" s="13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T597" s="107"/>
      <c r="BA597" s="11"/>
      <c r="BB597" s="11"/>
      <c r="BC597" s="11"/>
      <c r="BD597" s="11"/>
      <c r="BE597" s="11"/>
      <c r="BH597" s="11"/>
      <c r="BI597" s="11"/>
      <c r="BJ597" s="11"/>
      <c r="BK597" s="11"/>
      <c r="BL597" s="11"/>
      <c r="BM597" s="11"/>
      <c r="BN597" s="11"/>
    </row>
    <row r="598" spans="1:66" s="1" customFormat="1" x14ac:dyDescent="0.3">
      <c r="A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118"/>
      <c r="N598" s="5"/>
      <c r="O598" s="5"/>
      <c r="P598" s="5"/>
      <c r="Q598" s="5"/>
      <c r="R598" s="5"/>
      <c r="S598" s="5"/>
      <c r="T598" s="5"/>
      <c r="U598" s="5"/>
      <c r="AA598" s="3"/>
      <c r="AB598" s="13"/>
      <c r="AC598" s="13"/>
      <c r="AD598" s="13"/>
      <c r="AE598" s="13"/>
      <c r="AF598" s="13"/>
      <c r="AG598" s="13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T598" s="107"/>
      <c r="BA598" s="11"/>
      <c r="BB598" s="11"/>
      <c r="BC598" s="11"/>
      <c r="BD598" s="11"/>
      <c r="BE598" s="11"/>
      <c r="BH598" s="11"/>
      <c r="BI598" s="11"/>
      <c r="BJ598" s="11"/>
      <c r="BK598" s="11"/>
      <c r="BL598" s="11"/>
      <c r="BM598" s="11"/>
      <c r="BN598" s="11"/>
    </row>
    <row r="599" spans="1:66" s="1" customFormat="1" x14ac:dyDescent="0.3">
      <c r="A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118"/>
      <c r="N599" s="5"/>
      <c r="O599" s="5"/>
      <c r="P599" s="5"/>
      <c r="Q599" s="5"/>
      <c r="R599" s="5"/>
      <c r="S599" s="5"/>
      <c r="T599" s="5"/>
      <c r="U599" s="5"/>
      <c r="AA599" s="3"/>
      <c r="AB599" s="13"/>
      <c r="AC599" s="13"/>
      <c r="AD599" s="13"/>
      <c r="AE599" s="13"/>
      <c r="AF599" s="13"/>
      <c r="AG599" s="13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T599" s="107"/>
      <c r="BA599" s="11"/>
      <c r="BB599" s="11"/>
      <c r="BC599" s="11"/>
      <c r="BD599" s="11"/>
      <c r="BE599" s="11"/>
      <c r="BH599" s="11"/>
      <c r="BI599" s="11"/>
      <c r="BJ599" s="11"/>
      <c r="BK599" s="11"/>
      <c r="BL599" s="11"/>
      <c r="BM599" s="11"/>
      <c r="BN599" s="11"/>
    </row>
    <row r="600" spans="1:66" s="1" customFormat="1" x14ac:dyDescent="0.3">
      <c r="A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118"/>
      <c r="N600" s="5"/>
      <c r="O600" s="5"/>
      <c r="P600" s="5"/>
      <c r="Q600" s="5"/>
      <c r="R600" s="5"/>
      <c r="S600" s="5"/>
      <c r="T600" s="5"/>
      <c r="U600" s="5"/>
      <c r="AA600" s="3"/>
      <c r="AB600" s="13"/>
      <c r="AC600" s="13"/>
      <c r="AD600" s="13"/>
      <c r="AE600" s="13"/>
      <c r="AF600" s="13"/>
      <c r="AG600" s="13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T600" s="107"/>
      <c r="BA600" s="11"/>
      <c r="BB600" s="11"/>
      <c r="BC600" s="11"/>
      <c r="BD600" s="11"/>
      <c r="BE600" s="11"/>
      <c r="BH600" s="11"/>
      <c r="BI600" s="11"/>
      <c r="BJ600" s="11"/>
      <c r="BK600" s="11"/>
      <c r="BL600" s="11"/>
      <c r="BM600" s="11"/>
      <c r="BN600" s="11"/>
    </row>
    <row r="601" spans="1:66" s="1" customFormat="1" x14ac:dyDescent="0.3">
      <c r="A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118"/>
      <c r="N601" s="5"/>
      <c r="O601" s="5"/>
      <c r="P601" s="5"/>
      <c r="Q601" s="5"/>
      <c r="R601" s="5"/>
      <c r="S601" s="5"/>
      <c r="T601" s="5"/>
      <c r="U601" s="5"/>
      <c r="AA601" s="3"/>
      <c r="AB601" s="13"/>
      <c r="AC601" s="13"/>
      <c r="AD601" s="13"/>
      <c r="AE601" s="13"/>
      <c r="AF601" s="13"/>
      <c r="AG601" s="13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T601" s="107"/>
      <c r="BA601" s="11"/>
      <c r="BB601" s="11"/>
      <c r="BC601" s="11"/>
      <c r="BD601" s="11"/>
      <c r="BE601" s="11"/>
      <c r="BH601" s="11"/>
      <c r="BI601" s="11"/>
      <c r="BJ601" s="11"/>
      <c r="BK601" s="11"/>
      <c r="BL601" s="11"/>
      <c r="BM601" s="11"/>
      <c r="BN601" s="11"/>
    </row>
    <row r="602" spans="1:66" s="1" customFormat="1" x14ac:dyDescent="0.3">
      <c r="A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118"/>
      <c r="N602" s="5"/>
      <c r="O602" s="5"/>
      <c r="P602" s="5"/>
      <c r="Q602" s="5"/>
      <c r="R602" s="5"/>
      <c r="S602" s="5"/>
      <c r="T602" s="5"/>
      <c r="U602" s="5"/>
      <c r="AA602" s="3"/>
      <c r="AB602" s="13"/>
      <c r="AC602" s="13"/>
      <c r="AD602" s="13"/>
      <c r="AE602" s="13"/>
      <c r="AF602" s="13"/>
      <c r="AG602" s="13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T602" s="107"/>
      <c r="BA602" s="11"/>
      <c r="BB602" s="11"/>
      <c r="BC602" s="11"/>
      <c r="BD602" s="11"/>
      <c r="BE602" s="11"/>
      <c r="BH602" s="11"/>
      <c r="BI602" s="11"/>
      <c r="BJ602" s="11"/>
      <c r="BK602" s="11"/>
      <c r="BL602" s="11"/>
      <c r="BM602" s="11"/>
      <c r="BN602" s="11"/>
    </row>
    <row r="603" spans="1:66" s="1" customFormat="1" x14ac:dyDescent="0.3">
      <c r="A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118"/>
      <c r="N603" s="5"/>
      <c r="O603" s="5"/>
      <c r="P603" s="5"/>
      <c r="Q603" s="5"/>
      <c r="R603" s="5"/>
      <c r="S603" s="5"/>
      <c r="T603" s="5"/>
      <c r="U603" s="5"/>
      <c r="AA603" s="3"/>
      <c r="AB603" s="13"/>
      <c r="AC603" s="13"/>
      <c r="AD603" s="13"/>
      <c r="AE603" s="13"/>
      <c r="AF603" s="13"/>
      <c r="AG603" s="13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T603" s="107"/>
      <c r="BA603" s="11"/>
      <c r="BB603" s="11"/>
      <c r="BC603" s="11"/>
      <c r="BD603" s="11"/>
      <c r="BE603" s="11"/>
      <c r="BH603" s="11"/>
      <c r="BI603" s="11"/>
      <c r="BJ603" s="11"/>
      <c r="BK603" s="11"/>
      <c r="BL603" s="11"/>
      <c r="BM603" s="11"/>
      <c r="BN603" s="11"/>
    </row>
    <row r="604" spans="1:66" s="1" customFormat="1" x14ac:dyDescent="0.3">
      <c r="A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118"/>
      <c r="N604" s="5"/>
      <c r="O604" s="5"/>
      <c r="P604" s="5"/>
      <c r="Q604" s="5"/>
      <c r="R604" s="5"/>
      <c r="S604" s="5"/>
      <c r="T604" s="5"/>
      <c r="U604" s="5"/>
      <c r="AA604" s="3"/>
      <c r="AB604" s="13"/>
      <c r="AC604" s="13"/>
      <c r="AD604" s="13"/>
      <c r="AE604" s="13"/>
      <c r="AF604" s="13"/>
      <c r="AG604" s="13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T604" s="107"/>
      <c r="BA604" s="11"/>
      <c r="BB604" s="11"/>
      <c r="BC604" s="11"/>
      <c r="BD604" s="11"/>
      <c r="BE604" s="11"/>
      <c r="BH604" s="11"/>
      <c r="BI604" s="11"/>
      <c r="BJ604" s="11"/>
      <c r="BK604" s="11"/>
      <c r="BL604" s="11"/>
      <c r="BM604" s="11"/>
      <c r="BN604" s="11"/>
    </row>
    <row r="605" spans="1:66" s="1" customFormat="1" x14ac:dyDescent="0.3">
      <c r="A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118"/>
      <c r="N605" s="5"/>
      <c r="O605" s="5"/>
      <c r="P605" s="5"/>
      <c r="Q605" s="5"/>
      <c r="R605" s="5"/>
      <c r="S605" s="5"/>
      <c r="T605" s="5"/>
      <c r="U605" s="5"/>
      <c r="AA605" s="3"/>
      <c r="AB605" s="13"/>
      <c r="AC605" s="13"/>
      <c r="AD605" s="13"/>
      <c r="AE605" s="13"/>
      <c r="AF605" s="13"/>
      <c r="AG605" s="13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T605" s="107"/>
      <c r="BA605" s="11"/>
      <c r="BB605" s="11"/>
      <c r="BC605" s="11"/>
      <c r="BD605" s="11"/>
      <c r="BE605" s="11"/>
      <c r="BH605" s="11"/>
      <c r="BI605" s="11"/>
      <c r="BJ605" s="11"/>
      <c r="BK605" s="11"/>
      <c r="BL605" s="11"/>
      <c r="BM605" s="11"/>
      <c r="BN605" s="11"/>
    </row>
    <row r="606" spans="1:66" s="1" customFormat="1" x14ac:dyDescent="0.3">
      <c r="A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118"/>
      <c r="N606" s="5"/>
      <c r="O606" s="5"/>
      <c r="P606" s="5"/>
      <c r="Q606" s="5"/>
      <c r="R606" s="5"/>
      <c r="S606" s="5"/>
      <c r="T606" s="5"/>
      <c r="U606" s="5"/>
      <c r="AA606" s="3"/>
      <c r="AB606" s="13"/>
      <c r="AC606" s="13"/>
      <c r="AD606" s="13"/>
      <c r="AE606" s="13"/>
      <c r="AF606" s="13"/>
      <c r="AG606" s="13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T606" s="107"/>
      <c r="BA606" s="11"/>
      <c r="BB606" s="11"/>
      <c r="BC606" s="11"/>
      <c r="BD606" s="11"/>
      <c r="BE606" s="11"/>
      <c r="BH606" s="11"/>
      <c r="BI606" s="11"/>
      <c r="BJ606" s="11"/>
      <c r="BK606" s="11"/>
      <c r="BL606" s="11"/>
      <c r="BM606" s="11"/>
      <c r="BN606" s="11"/>
    </row>
    <row r="607" spans="1:66" s="1" customFormat="1" x14ac:dyDescent="0.3">
      <c r="A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118"/>
      <c r="N607" s="5"/>
      <c r="O607" s="5"/>
      <c r="P607" s="5"/>
      <c r="Q607" s="5"/>
      <c r="R607" s="5"/>
      <c r="S607" s="5"/>
      <c r="T607" s="5"/>
      <c r="U607" s="5"/>
      <c r="AA607" s="3"/>
      <c r="AB607" s="13"/>
      <c r="AC607" s="13"/>
      <c r="AD607" s="13"/>
      <c r="AE607" s="13"/>
      <c r="AF607" s="13"/>
      <c r="AG607" s="13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T607" s="107"/>
      <c r="BA607" s="11"/>
      <c r="BB607" s="11"/>
      <c r="BC607" s="11"/>
      <c r="BD607" s="11"/>
      <c r="BE607" s="11"/>
      <c r="BH607" s="11"/>
      <c r="BI607" s="11"/>
      <c r="BJ607" s="11"/>
      <c r="BK607" s="11"/>
      <c r="BL607" s="11"/>
      <c r="BM607" s="11"/>
      <c r="BN607" s="11"/>
    </row>
    <row r="608" spans="1:66" s="1" customFormat="1" x14ac:dyDescent="0.3">
      <c r="A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118"/>
      <c r="N608" s="5"/>
      <c r="O608" s="5"/>
      <c r="P608" s="5"/>
      <c r="Q608" s="5"/>
      <c r="R608" s="5"/>
      <c r="S608" s="5"/>
      <c r="T608" s="5"/>
      <c r="U608" s="5"/>
      <c r="AA608" s="3"/>
      <c r="AB608" s="13"/>
      <c r="AC608" s="13"/>
      <c r="AD608" s="13"/>
      <c r="AE608" s="13"/>
      <c r="AF608" s="13"/>
      <c r="AG608" s="13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T608" s="107"/>
      <c r="BA608" s="11"/>
      <c r="BB608" s="11"/>
      <c r="BC608" s="11"/>
      <c r="BD608" s="11"/>
      <c r="BE608" s="11"/>
      <c r="BH608" s="11"/>
      <c r="BI608" s="11"/>
      <c r="BJ608" s="11"/>
      <c r="BK608" s="11"/>
      <c r="BL608" s="11"/>
      <c r="BM608" s="11"/>
      <c r="BN608" s="11"/>
    </row>
    <row r="609" spans="1:66" s="1" customFormat="1" x14ac:dyDescent="0.3">
      <c r="A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118"/>
      <c r="N609" s="5"/>
      <c r="O609" s="5"/>
      <c r="P609" s="5"/>
      <c r="Q609" s="5"/>
      <c r="R609" s="5"/>
      <c r="S609" s="5"/>
      <c r="T609" s="5"/>
      <c r="U609" s="5"/>
      <c r="AA609" s="3"/>
      <c r="AB609" s="13"/>
      <c r="AC609" s="13"/>
      <c r="AD609" s="13"/>
      <c r="AE609" s="13"/>
      <c r="AF609" s="13"/>
      <c r="AG609" s="13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T609" s="107"/>
      <c r="BA609" s="11"/>
      <c r="BB609" s="11"/>
      <c r="BC609" s="11"/>
      <c r="BD609" s="11"/>
      <c r="BE609" s="11"/>
      <c r="BH609" s="11"/>
      <c r="BI609" s="11"/>
      <c r="BJ609" s="11"/>
      <c r="BK609" s="11"/>
      <c r="BL609" s="11"/>
      <c r="BM609" s="11"/>
      <c r="BN609" s="11"/>
    </row>
    <row r="610" spans="1:66" s="1" customFormat="1" x14ac:dyDescent="0.3">
      <c r="A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118"/>
      <c r="N610" s="5"/>
      <c r="O610" s="5"/>
      <c r="P610" s="5"/>
      <c r="Q610" s="5"/>
      <c r="R610" s="5"/>
      <c r="S610" s="5"/>
      <c r="T610" s="5"/>
      <c r="U610" s="5"/>
      <c r="AA610" s="3"/>
      <c r="AB610" s="13"/>
      <c r="AC610" s="13"/>
      <c r="AD610" s="13"/>
      <c r="AE610" s="13"/>
      <c r="AF610" s="13"/>
      <c r="AG610" s="13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T610" s="107"/>
      <c r="BA610" s="11"/>
      <c r="BB610" s="11"/>
      <c r="BC610" s="11"/>
      <c r="BD610" s="11"/>
      <c r="BE610" s="11"/>
      <c r="BH610" s="11"/>
      <c r="BI610" s="11"/>
      <c r="BJ610" s="11"/>
      <c r="BK610" s="11"/>
      <c r="BL610" s="11"/>
      <c r="BM610" s="11"/>
      <c r="BN610" s="11"/>
    </row>
    <row r="611" spans="1:66" s="1" customFormat="1" x14ac:dyDescent="0.3">
      <c r="A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118"/>
      <c r="N611" s="5"/>
      <c r="O611" s="5"/>
      <c r="P611" s="5"/>
      <c r="Q611" s="5"/>
      <c r="R611" s="5"/>
      <c r="S611" s="5"/>
      <c r="T611" s="5"/>
      <c r="U611" s="5"/>
      <c r="AA611" s="3"/>
      <c r="AB611" s="13"/>
      <c r="AC611" s="13"/>
      <c r="AD611" s="13"/>
      <c r="AE611" s="13"/>
      <c r="AF611" s="13"/>
      <c r="AG611" s="13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T611" s="107"/>
      <c r="BA611" s="11"/>
      <c r="BB611" s="11"/>
      <c r="BC611" s="11"/>
      <c r="BD611" s="11"/>
      <c r="BE611" s="11"/>
      <c r="BH611" s="11"/>
      <c r="BI611" s="11"/>
      <c r="BJ611" s="11"/>
      <c r="BK611" s="11"/>
      <c r="BL611" s="11"/>
      <c r="BM611" s="11"/>
      <c r="BN611" s="11"/>
    </row>
    <row r="612" spans="1:66" s="1" customFormat="1" x14ac:dyDescent="0.3">
      <c r="A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118"/>
      <c r="N612" s="5"/>
      <c r="O612" s="5"/>
      <c r="P612" s="5"/>
      <c r="Q612" s="5"/>
      <c r="R612" s="5"/>
      <c r="S612" s="5"/>
      <c r="T612" s="5"/>
      <c r="U612" s="5"/>
      <c r="AA612" s="3"/>
      <c r="AB612" s="13"/>
      <c r="AC612" s="13"/>
      <c r="AD612" s="13"/>
      <c r="AE612" s="13"/>
      <c r="AF612" s="13"/>
      <c r="AG612" s="13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T612" s="107"/>
      <c r="BA612" s="11"/>
      <c r="BB612" s="11"/>
      <c r="BC612" s="11"/>
      <c r="BD612" s="11"/>
      <c r="BE612" s="11"/>
      <c r="BH612" s="11"/>
      <c r="BI612" s="11"/>
      <c r="BJ612" s="11"/>
      <c r="BK612" s="11"/>
      <c r="BL612" s="11"/>
      <c r="BM612" s="11"/>
      <c r="BN612" s="11"/>
    </row>
    <row r="613" spans="1:66" s="1" customFormat="1" x14ac:dyDescent="0.3">
      <c r="A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118"/>
      <c r="N613" s="5"/>
      <c r="O613" s="5"/>
      <c r="P613" s="5"/>
      <c r="Q613" s="5"/>
      <c r="R613" s="5"/>
      <c r="S613" s="5"/>
      <c r="T613" s="5"/>
      <c r="U613" s="5"/>
      <c r="AA613" s="3"/>
      <c r="AB613" s="13"/>
      <c r="AC613" s="13"/>
      <c r="AD613" s="13"/>
      <c r="AE613" s="13"/>
      <c r="AF613" s="13"/>
      <c r="AG613" s="13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T613" s="107"/>
      <c r="BA613" s="11"/>
      <c r="BB613" s="11"/>
      <c r="BC613" s="11"/>
      <c r="BD613" s="11"/>
      <c r="BE613" s="11"/>
      <c r="BH613" s="11"/>
      <c r="BI613" s="11"/>
      <c r="BJ613" s="11"/>
      <c r="BK613" s="11"/>
      <c r="BL613" s="11"/>
      <c r="BM613" s="11"/>
      <c r="BN613" s="11"/>
    </row>
    <row r="614" spans="1:66" s="1" customFormat="1" x14ac:dyDescent="0.3">
      <c r="A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118"/>
      <c r="N614" s="5"/>
      <c r="O614" s="5"/>
      <c r="P614" s="5"/>
      <c r="Q614" s="5"/>
      <c r="R614" s="5"/>
      <c r="S614" s="5"/>
      <c r="T614" s="5"/>
      <c r="U614" s="5"/>
      <c r="AA614" s="3"/>
      <c r="AB614" s="13"/>
      <c r="AC614" s="13"/>
      <c r="AD614" s="13"/>
      <c r="AE614" s="13"/>
      <c r="AF614" s="13"/>
      <c r="AG614" s="13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T614" s="107"/>
      <c r="BA614" s="11"/>
      <c r="BB614" s="11"/>
      <c r="BC614" s="11"/>
      <c r="BD614" s="11"/>
      <c r="BE614" s="11"/>
      <c r="BH614" s="11"/>
      <c r="BI614" s="11"/>
      <c r="BJ614" s="11"/>
      <c r="BK614" s="11"/>
      <c r="BL614" s="11"/>
      <c r="BM614" s="11"/>
      <c r="BN614" s="11"/>
    </row>
    <row r="615" spans="1:66" s="1" customFormat="1" x14ac:dyDescent="0.3">
      <c r="A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118"/>
      <c r="N615" s="5"/>
      <c r="O615" s="5"/>
      <c r="P615" s="5"/>
      <c r="Q615" s="5"/>
      <c r="R615" s="5"/>
      <c r="S615" s="5"/>
      <c r="T615" s="5"/>
      <c r="U615" s="5"/>
      <c r="AA615" s="3"/>
      <c r="AB615" s="13"/>
      <c r="AC615" s="13"/>
      <c r="AD615" s="13"/>
      <c r="AE615" s="13"/>
      <c r="AF615" s="13"/>
      <c r="AG615" s="13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T615" s="107"/>
      <c r="BA615" s="11"/>
      <c r="BB615" s="11"/>
      <c r="BC615" s="11"/>
      <c r="BD615" s="11"/>
      <c r="BE615" s="11"/>
      <c r="BH615" s="11"/>
      <c r="BI615" s="11"/>
      <c r="BJ615" s="11"/>
      <c r="BK615" s="11"/>
      <c r="BL615" s="11"/>
      <c r="BM615" s="11"/>
      <c r="BN615" s="11"/>
    </row>
    <row r="616" spans="1:66" s="1" customFormat="1" x14ac:dyDescent="0.3">
      <c r="A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118"/>
      <c r="N616" s="5"/>
      <c r="O616" s="5"/>
      <c r="P616" s="5"/>
      <c r="Q616" s="5"/>
      <c r="R616" s="5"/>
      <c r="S616" s="5"/>
      <c r="T616" s="5"/>
      <c r="U616" s="5"/>
      <c r="AA616" s="3"/>
      <c r="AB616" s="13"/>
      <c r="AC616" s="13"/>
      <c r="AD616" s="13"/>
      <c r="AE616" s="13"/>
      <c r="AF616" s="13"/>
      <c r="AG616" s="13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T616" s="107"/>
      <c r="BA616" s="11"/>
      <c r="BB616" s="11"/>
      <c r="BC616" s="11"/>
      <c r="BD616" s="11"/>
      <c r="BE616" s="11"/>
      <c r="BH616" s="11"/>
      <c r="BI616" s="11"/>
      <c r="BJ616" s="11"/>
      <c r="BK616" s="11"/>
      <c r="BL616" s="11"/>
      <c r="BM616" s="11"/>
      <c r="BN616" s="11"/>
    </row>
    <row r="617" spans="1:66" s="1" customFormat="1" x14ac:dyDescent="0.3">
      <c r="A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118"/>
      <c r="N617" s="5"/>
      <c r="O617" s="5"/>
      <c r="P617" s="5"/>
      <c r="Q617" s="5"/>
      <c r="R617" s="5"/>
      <c r="S617" s="5"/>
      <c r="T617" s="5"/>
      <c r="U617" s="5"/>
      <c r="AA617" s="3"/>
      <c r="AB617" s="13"/>
      <c r="AC617" s="13"/>
      <c r="AD617" s="13"/>
      <c r="AE617" s="13"/>
      <c r="AF617" s="13"/>
      <c r="AG617" s="13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T617" s="107"/>
      <c r="BA617" s="11"/>
      <c r="BB617" s="11"/>
      <c r="BC617" s="11"/>
      <c r="BD617" s="11"/>
      <c r="BE617" s="11"/>
      <c r="BH617" s="11"/>
      <c r="BI617" s="11"/>
      <c r="BJ617" s="11"/>
      <c r="BK617" s="11"/>
      <c r="BL617" s="11"/>
      <c r="BM617" s="11"/>
      <c r="BN617" s="11"/>
    </row>
    <row r="618" spans="1:66" s="1" customFormat="1" x14ac:dyDescent="0.3">
      <c r="A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118"/>
      <c r="N618" s="5"/>
      <c r="O618" s="5"/>
      <c r="P618" s="5"/>
      <c r="Q618" s="5"/>
      <c r="R618" s="5"/>
      <c r="S618" s="5"/>
      <c r="T618" s="5"/>
      <c r="U618" s="5"/>
      <c r="AA618" s="3"/>
      <c r="AB618" s="13"/>
      <c r="AC618" s="13"/>
      <c r="AD618" s="13"/>
      <c r="AE618" s="13"/>
      <c r="AF618" s="13"/>
      <c r="AG618" s="13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T618" s="107"/>
      <c r="BA618" s="11"/>
      <c r="BB618" s="11"/>
      <c r="BC618" s="11"/>
      <c r="BD618" s="11"/>
      <c r="BE618" s="11"/>
      <c r="BH618" s="11"/>
      <c r="BI618" s="11"/>
      <c r="BJ618" s="11"/>
      <c r="BK618" s="11"/>
      <c r="BL618" s="11"/>
      <c r="BM618" s="11"/>
      <c r="BN618" s="11"/>
    </row>
    <row r="619" spans="1:66" s="1" customFormat="1" x14ac:dyDescent="0.3">
      <c r="A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118"/>
      <c r="N619" s="5"/>
      <c r="O619" s="5"/>
      <c r="P619" s="5"/>
      <c r="Q619" s="5"/>
      <c r="R619" s="5"/>
      <c r="S619" s="5"/>
      <c r="T619" s="5"/>
      <c r="U619" s="5"/>
      <c r="AA619" s="3"/>
      <c r="AB619" s="13"/>
      <c r="AC619" s="13"/>
      <c r="AD619" s="13"/>
      <c r="AE619" s="13"/>
      <c r="AF619" s="13"/>
      <c r="AG619" s="13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T619" s="107"/>
      <c r="BA619" s="11"/>
      <c r="BB619" s="11"/>
      <c r="BC619" s="11"/>
      <c r="BD619" s="11"/>
      <c r="BE619" s="11"/>
      <c r="BH619" s="11"/>
      <c r="BI619" s="11"/>
      <c r="BJ619" s="11"/>
      <c r="BK619" s="11"/>
      <c r="BL619" s="11"/>
      <c r="BM619" s="11"/>
      <c r="BN619" s="11"/>
    </row>
    <row r="620" spans="1:66" s="1" customFormat="1" x14ac:dyDescent="0.3">
      <c r="A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118"/>
      <c r="N620" s="5"/>
      <c r="O620" s="5"/>
      <c r="P620" s="5"/>
      <c r="Q620" s="5"/>
      <c r="R620" s="5"/>
      <c r="S620" s="5"/>
      <c r="T620" s="5"/>
      <c r="U620" s="5"/>
      <c r="AA620" s="3"/>
      <c r="AB620" s="13"/>
      <c r="AC620" s="13"/>
      <c r="AD620" s="13"/>
      <c r="AE620" s="13"/>
      <c r="AF620" s="13"/>
      <c r="AG620" s="13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T620" s="107"/>
      <c r="BA620" s="11"/>
      <c r="BB620" s="11"/>
      <c r="BC620" s="11"/>
      <c r="BD620" s="11"/>
      <c r="BE620" s="11"/>
      <c r="BH620" s="11"/>
      <c r="BI620" s="11"/>
      <c r="BJ620" s="11"/>
      <c r="BK620" s="11"/>
      <c r="BL620" s="11"/>
      <c r="BM620" s="11"/>
      <c r="BN620" s="11"/>
    </row>
    <row r="621" spans="1:66" s="1" customFormat="1" x14ac:dyDescent="0.3">
      <c r="A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118"/>
      <c r="N621" s="5"/>
      <c r="O621" s="5"/>
      <c r="P621" s="5"/>
      <c r="Q621" s="5"/>
      <c r="R621" s="5"/>
      <c r="S621" s="5"/>
      <c r="T621" s="5"/>
      <c r="U621" s="5"/>
      <c r="AA621" s="3"/>
      <c r="AB621" s="13"/>
      <c r="AC621" s="13"/>
      <c r="AD621" s="13"/>
      <c r="AE621" s="13"/>
      <c r="AF621" s="13"/>
      <c r="AG621" s="13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T621" s="107"/>
      <c r="BA621" s="11"/>
      <c r="BB621" s="11"/>
      <c r="BC621" s="11"/>
      <c r="BD621" s="11"/>
      <c r="BE621" s="11"/>
      <c r="BH621" s="11"/>
      <c r="BI621" s="11"/>
      <c r="BJ621" s="11"/>
      <c r="BK621" s="11"/>
      <c r="BL621" s="11"/>
      <c r="BM621" s="11"/>
      <c r="BN621" s="11"/>
    </row>
    <row r="622" spans="1:66" s="1" customFormat="1" x14ac:dyDescent="0.3">
      <c r="A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118"/>
      <c r="N622" s="5"/>
      <c r="O622" s="5"/>
      <c r="P622" s="5"/>
      <c r="Q622" s="5"/>
      <c r="R622" s="5"/>
      <c r="S622" s="5"/>
      <c r="T622" s="5"/>
      <c r="U622" s="5"/>
      <c r="AA622" s="3"/>
      <c r="AB622" s="13"/>
      <c r="AC622" s="13"/>
      <c r="AD622" s="13"/>
      <c r="AE622" s="13"/>
      <c r="AF622" s="13"/>
      <c r="AG622" s="13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T622" s="107"/>
      <c r="BA622" s="11"/>
      <c r="BB622" s="11"/>
      <c r="BC622" s="11"/>
      <c r="BD622" s="11"/>
      <c r="BE622" s="11"/>
      <c r="BH622" s="11"/>
      <c r="BI622" s="11"/>
      <c r="BJ622" s="11"/>
      <c r="BK622" s="11"/>
      <c r="BL622" s="11"/>
      <c r="BM622" s="11"/>
      <c r="BN622" s="11"/>
    </row>
    <row r="623" spans="1:66" s="1" customFormat="1" x14ac:dyDescent="0.3">
      <c r="A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118"/>
      <c r="N623" s="5"/>
      <c r="O623" s="5"/>
      <c r="P623" s="5"/>
      <c r="Q623" s="5"/>
      <c r="R623" s="5"/>
      <c r="S623" s="5"/>
      <c r="T623" s="5"/>
      <c r="U623" s="5"/>
      <c r="AA623" s="3"/>
      <c r="AB623" s="13"/>
      <c r="AC623" s="13"/>
      <c r="AD623" s="13"/>
      <c r="AE623" s="13"/>
      <c r="AF623" s="13"/>
      <c r="AG623" s="13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T623" s="107"/>
      <c r="BA623" s="11"/>
      <c r="BB623" s="11"/>
      <c r="BC623" s="11"/>
      <c r="BD623" s="11"/>
      <c r="BE623" s="11"/>
      <c r="BH623" s="11"/>
      <c r="BI623" s="11"/>
      <c r="BJ623" s="11"/>
      <c r="BK623" s="11"/>
      <c r="BL623" s="11"/>
      <c r="BM623" s="11"/>
      <c r="BN623" s="11"/>
    </row>
    <row r="624" spans="1:66" s="1" customFormat="1" x14ac:dyDescent="0.3">
      <c r="A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118"/>
      <c r="N624" s="5"/>
      <c r="O624" s="5"/>
      <c r="P624" s="5"/>
      <c r="Q624" s="5"/>
      <c r="R624" s="5"/>
      <c r="S624" s="5"/>
      <c r="T624" s="5"/>
      <c r="U624" s="5"/>
      <c r="AA624" s="3"/>
      <c r="AB624" s="13"/>
      <c r="AC624" s="13"/>
      <c r="AD624" s="13"/>
      <c r="AE624" s="13"/>
      <c r="AF624" s="13"/>
      <c r="AG624" s="13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T624" s="107"/>
      <c r="BA624" s="11"/>
      <c r="BB624" s="11"/>
      <c r="BC624" s="11"/>
      <c r="BD624" s="11"/>
      <c r="BE624" s="11"/>
      <c r="BH624" s="11"/>
      <c r="BI624" s="11"/>
      <c r="BJ624" s="11"/>
      <c r="BK624" s="11"/>
      <c r="BL624" s="11"/>
      <c r="BM624" s="11"/>
      <c r="BN624" s="11"/>
    </row>
    <row r="625" spans="1:66" s="1" customFormat="1" x14ac:dyDescent="0.3">
      <c r="A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118"/>
      <c r="N625" s="5"/>
      <c r="O625" s="5"/>
      <c r="P625" s="5"/>
      <c r="Q625" s="5"/>
      <c r="R625" s="5"/>
      <c r="S625" s="5"/>
      <c r="T625" s="5"/>
      <c r="U625" s="5"/>
      <c r="AA625" s="3"/>
      <c r="AB625" s="13"/>
      <c r="AC625" s="13"/>
      <c r="AD625" s="13"/>
      <c r="AE625" s="13"/>
      <c r="AF625" s="13"/>
      <c r="AG625" s="13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T625" s="107"/>
      <c r="BA625" s="11"/>
      <c r="BB625" s="11"/>
      <c r="BC625" s="11"/>
      <c r="BD625" s="11"/>
      <c r="BE625" s="11"/>
      <c r="BH625" s="11"/>
      <c r="BI625" s="11"/>
      <c r="BJ625" s="11"/>
      <c r="BK625" s="11"/>
      <c r="BL625" s="11"/>
      <c r="BM625" s="11"/>
      <c r="BN625" s="11"/>
    </row>
    <row r="626" spans="1:66" s="1" customFormat="1" x14ac:dyDescent="0.3">
      <c r="A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118"/>
      <c r="N626" s="5"/>
      <c r="O626" s="5"/>
      <c r="P626" s="5"/>
      <c r="Q626" s="5"/>
      <c r="R626" s="5"/>
      <c r="S626" s="5"/>
      <c r="T626" s="5"/>
      <c r="U626" s="5"/>
      <c r="AA626" s="3"/>
      <c r="AB626" s="13"/>
      <c r="AC626" s="13"/>
      <c r="AD626" s="13"/>
      <c r="AE626" s="13"/>
      <c r="AF626" s="13"/>
      <c r="AG626" s="13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T626" s="107"/>
      <c r="BA626" s="11"/>
      <c r="BB626" s="11"/>
      <c r="BC626" s="11"/>
      <c r="BD626" s="11"/>
      <c r="BE626" s="11"/>
      <c r="BH626" s="11"/>
      <c r="BI626" s="11"/>
      <c r="BJ626" s="11"/>
      <c r="BK626" s="11"/>
      <c r="BL626" s="11"/>
      <c r="BM626" s="11"/>
      <c r="BN626" s="11"/>
    </row>
    <row r="627" spans="1:66" s="1" customFormat="1" x14ac:dyDescent="0.3">
      <c r="A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118"/>
      <c r="N627" s="5"/>
      <c r="O627" s="5"/>
      <c r="P627" s="5"/>
      <c r="Q627" s="5"/>
      <c r="R627" s="5"/>
      <c r="S627" s="5"/>
      <c r="T627" s="5"/>
      <c r="U627" s="5"/>
      <c r="AA627" s="3"/>
      <c r="AB627" s="13"/>
      <c r="AC627" s="13"/>
      <c r="AD627" s="13"/>
      <c r="AE627" s="13"/>
      <c r="AF627" s="13"/>
      <c r="AG627" s="13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T627" s="107"/>
      <c r="BA627" s="11"/>
      <c r="BB627" s="11"/>
      <c r="BC627" s="11"/>
      <c r="BD627" s="11"/>
      <c r="BE627" s="11"/>
      <c r="BH627" s="11"/>
      <c r="BI627" s="11"/>
      <c r="BJ627" s="11"/>
      <c r="BK627" s="11"/>
      <c r="BL627" s="11"/>
      <c r="BM627" s="11"/>
      <c r="BN627" s="11"/>
    </row>
    <row r="628" spans="1:66" s="1" customFormat="1" x14ac:dyDescent="0.3">
      <c r="A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118"/>
      <c r="N628" s="5"/>
      <c r="O628" s="5"/>
      <c r="P628" s="5"/>
      <c r="Q628" s="5"/>
      <c r="R628" s="5"/>
      <c r="S628" s="5"/>
      <c r="T628" s="5"/>
      <c r="U628" s="5"/>
      <c r="AA628" s="3"/>
      <c r="AB628" s="13"/>
      <c r="AC628" s="13"/>
      <c r="AD628" s="13"/>
      <c r="AE628" s="13"/>
      <c r="AF628" s="13"/>
      <c r="AG628" s="13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T628" s="107"/>
      <c r="BA628" s="11"/>
      <c r="BB628" s="11"/>
      <c r="BC628" s="11"/>
      <c r="BD628" s="11"/>
      <c r="BE628" s="11"/>
      <c r="BH628" s="11"/>
      <c r="BI628" s="11"/>
      <c r="BJ628" s="11"/>
      <c r="BK628" s="11"/>
      <c r="BL628" s="11"/>
      <c r="BM628" s="11"/>
      <c r="BN628" s="11"/>
    </row>
    <row r="629" spans="1:66" s="1" customFormat="1" x14ac:dyDescent="0.3">
      <c r="A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118"/>
      <c r="N629" s="5"/>
      <c r="O629" s="5"/>
      <c r="P629" s="5"/>
      <c r="Q629" s="5"/>
      <c r="R629" s="5"/>
      <c r="S629" s="5"/>
      <c r="T629" s="5"/>
      <c r="U629" s="5"/>
      <c r="AA629" s="3"/>
      <c r="AB629" s="13"/>
      <c r="AC629" s="13"/>
      <c r="AD629" s="13"/>
      <c r="AE629" s="13"/>
      <c r="AF629" s="13"/>
      <c r="AG629" s="13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T629" s="107"/>
      <c r="BA629" s="11"/>
      <c r="BB629" s="11"/>
      <c r="BC629" s="11"/>
      <c r="BD629" s="11"/>
      <c r="BE629" s="11"/>
      <c r="BH629" s="11"/>
      <c r="BI629" s="11"/>
      <c r="BJ629" s="11"/>
      <c r="BK629" s="11"/>
      <c r="BL629" s="11"/>
      <c r="BM629" s="11"/>
      <c r="BN629" s="11"/>
    </row>
    <row r="630" spans="1:66" s="1" customFormat="1" x14ac:dyDescent="0.3">
      <c r="A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118"/>
      <c r="N630" s="5"/>
      <c r="O630" s="5"/>
      <c r="P630" s="5"/>
      <c r="Q630" s="5"/>
      <c r="R630" s="5"/>
      <c r="S630" s="5"/>
      <c r="T630" s="5"/>
      <c r="U630" s="5"/>
      <c r="AA630" s="3"/>
      <c r="AB630" s="13"/>
      <c r="AC630" s="13"/>
      <c r="AD630" s="13"/>
      <c r="AE630" s="13"/>
      <c r="AF630" s="13"/>
      <c r="AG630" s="13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T630" s="107"/>
      <c r="BA630" s="11"/>
      <c r="BB630" s="11"/>
      <c r="BC630" s="11"/>
      <c r="BD630" s="11"/>
      <c r="BE630" s="11"/>
      <c r="BH630" s="11"/>
      <c r="BI630" s="11"/>
      <c r="BJ630" s="11"/>
      <c r="BK630" s="11"/>
      <c r="BL630" s="11"/>
      <c r="BM630" s="11"/>
      <c r="BN630" s="11"/>
    </row>
    <row r="631" spans="1:66" s="1" customFormat="1" x14ac:dyDescent="0.3">
      <c r="A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118"/>
      <c r="N631" s="5"/>
      <c r="O631" s="5"/>
      <c r="P631" s="5"/>
      <c r="Q631" s="5"/>
      <c r="R631" s="5"/>
      <c r="S631" s="5"/>
      <c r="T631" s="5"/>
      <c r="U631" s="5"/>
      <c r="AA631" s="3"/>
      <c r="AB631" s="13"/>
      <c r="AC631" s="13"/>
      <c r="AD631" s="13"/>
      <c r="AE631" s="13"/>
      <c r="AF631" s="13"/>
      <c r="AG631" s="13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T631" s="107"/>
      <c r="BA631" s="11"/>
      <c r="BB631" s="11"/>
      <c r="BC631" s="11"/>
      <c r="BD631" s="11"/>
      <c r="BE631" s="11"/>
      <c r="BH631" s="11"/>
      <c r="BI631" s="11"/>
      <c r="BJ631" s="11"/>
      <c r="BK631" s="11"/>
      <c r="BL631" s="11"/>
      <c r="BM631" s="11"/>
      <c r="BN631" s="11"/>
    </row>
    <row r="632" spans="1:66" s="1" customFormat="1" x14ac:dyDescent="0.3">
      <c r="A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118"/>
      <c r="N632" s="5"/>
      <c r="O632" s="5"/>
      <c r="P632" s="5"/>
      <c r="Q632" s="5"/>
      <c r="R632" s="5"/>
      <c r="S632" s="5"/>
      <c r="T632" s="5"/>
      <c r="U632" s="5"/>
      <c r="AA632" s="3"/>
      <c r="AB632" s="13"/>
      <c r="AC632" s="13"/>
      <c r="AD632" s="13"/>
      <c r="AE632" s="13"/>
      <c r="AF632" s="13"/>
      <c r="AG632" s="13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T632" s="107"/>
      <c r="BA632" s="11"/>
      <c r="BB632" s="11"/>
      <c r="BC632" s="11"/>
      <c r="BD632" s="11"/>
      <c r="BE632" s="11"/>
      <c r="BH632" s="11"/>
      <c r="BI632" s="11"/>
      <c r="BJ632" s="11"/>
      <c r="BK632" s="11"/>
      <c r="BL632" s="11"/>
      <c r="BM632" s="11"/>
      <c r="BN632" s="11"/>
    </row>
    <row r="633" spans="1:66" s="1" customFormat="1" x14ac:dyDescent="0.3">
      <c r="A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118"/>
      <c r="N633" s="5"/>
      <c r="O633" s="5"/>
      <c r="P633" s="5"/>
      <c r="Q633" s="5"/>
      <c r="R633" s="5"/>
      <c r="S633" s="5"/>
      <c r="T633" s="5"/>
      <c r="U633" s="5"/>
      <c r="AA633" s="3"/>
      <c r="AB633" s="13"/>
      <c r="AC633" s="13"/>
      <c r="AD633" s="13"/>
      <c r="AE633" s="13"/>
      <c r="AF633" s="13"/>
      <c r="AG633" s="13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T633" s="107"/>
      <c r="BA633" s="11"/>
      <c r="BB633" s="11"/>
      <c r="BC633" s="11"/>
      <c r="BD633" s="11"/>
      <c r="BE633" s="11"/>
      <c r="BH633" s="11"/>
      <c r="BI633" s="11"/>
      <c r="BJ633" s="11"/>
      <c r="BK633" s="11"/>
      <c r="BL633" s="11"/>
      <c r="BM633" s="11"/>
      <c r="BN633" s="11"/>
    </row>
    <row r="634" spans="1:66" s="1" customFormat="1" x14ac:dyDescent="0.3">
      <c r="A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118"/>
      <c r="N634" s="5"/>
      <c r="O634" s="5"/>
      <c r="P634" s="5"/>
      <c r="Q634" s="5"/>
      <c r="R634" s="5"/>
      <c r="S634" s="5"/>
      <c r="T634" s="5"/>
      <c r="U634" s="5"/>
      <c r="AA634" s="3"/>
      <c r="AB634" s="13"/>
      <c r="AC634" s="13"/>
      <c r="AD634" s="13"/>
      <c r="AE634" s="13"/>
      <c r="AF634" s="13"/>
      <c r="AG634" s="13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T634" s="107"/>
      <c r="BA634" s="11"/>
      <c r="BB634" s="11"/>
      <c r="BC634" s="11"/>
      <c r="BD634" s="11"/>
      <c r="BE634" s="11"/>
      <c r="BH634" s="11"/>
      <c r="BI634" s="11"/>
      <c r="BJ634" s="11"/>
      <c r="BK634" s="11"/>
      <c r="BL634" s="11"/>
      <c r="BM634" s="11"/>
      <c r="BN634" s="11"/>
    </row>
    <row r="635" spans="1:66" s="1" customFormat="1" x14ac:dyDescent="0.3">
      <c r="A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118"/>
      <c r="N635" s="5"/>
      <c r="O635" s="5"/>
      <c r="P635" s="5"/>
      <c r="Q635" s="5"/>
      <c r="R635" s="5"/>
      <c r="S635" s="5"/>
      <c r="T635" s="5"/>
      <c r="U635" s="5"/>
      <c r="AA635" s="3"/>
      <c r="AB635" s="13"/>
      <c r="AC635" s="13"/>
      <c r="AD635" s="13"/>
      <c r="AE635" s="13"/>
      <c r="AF635" s="13"/>
      <c r="AG635" s="13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T635" s="107"/>
      <c r="BA635" s="11"/>
      <c r="BB635" s="11"/>
      <c r="BC635" s="11"/>
      <c r="BD635" s="11"/>
      <c r="BE635" s="11"/>
      <c r="BH635" s="11"/>
      <c r="BI635" s="11"/>
      <c r="BJ635" s="11"/>
      <c r="BK635" s="11"/>
      <c r="BL635" s="11"/>
      <c r="BM635" s="11"/>
      <c r="BN635" s="11"/>
    </row>
    <row r="636" spans="1:66" s="1" customFormat="1" x14ac:dyDescent="0.3">
      <c r="A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118"/>
      <c r="N636" s="5"/>
      <c r="O636" s="5"/>
      <c r="P636" s="5"/>
      <c r="Q636" s="5"/>
      <c r="R636" s="5"/>
      <c r="S636" s="5"/>
      <c r="T636" s="5"/>
      <c r="U636" s="5"/>
      <c r="AA636" s="3"/>
      <c r="AB636" s="13"/>
      <c r="AC636" s="13"/>
      <c r="AD636" s="13"/>
      <c r="AE636" s="13"/>
      <c r="AF636" s="13"/>
      <c r="AG636" s="13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T636" s="107"/>
      <c r="BA636" s="11"/>
      <c r="BB636" s="11"/>
      <c r="BC636" s="11"/>
      <c r="BD636" s="11"/>
      <c r="BE636" s="11"/>
      <c r="BH636" s="11"/>
      <c r="BI636" s="11"/>
      <c r="BJ636" s="11"/>
      <c r="BK636" s="11"/>
      <c r="BL636" s="11"/>
      <c r="BM636" s="11"/>
      <c r="BN636" s="11"/>
    </row>
    <row r="637" spans="1:66" s="1" customFormat="1" x14ac:dyDescent="0.3">
      <c r="A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118"/>
      <c r="N637" s="5"/>
      <c r="O637" s="5"/>
      <c r="P637" s="5"/>
      <c r="Q637" s="5"/>
      <c r="R637" s="5"/>
      <c r="S637" s="5"/>
      <c r="T637" s="5"/>
      <c r="U637" s="5"/>
      <c r="AA637" s="3"/>
      <c r="AB637" s="13"/>
      <c r="AC637" s="13"/>
      <c r="AD637" s="13"/>
      <c r="AE637" s="13"/>
      <c r="AF637" s="13"/>
      <c r="AG637" s="13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T637" s="107"/>
      <c r="BA637" s="11"/>
      <c r="BB637" s="11"/>
      <c r="BC637" s="11"/>
      <c r="BD637" s="11"/>
      <c r="BE637" s="11"/>
      <c r="BH637" s="11"/>
      <c r="BI637" s="11"/>
      <c r="BJ637" s="11"/>
      <c r="BK637" s="11"/>
      <c r="BL637" s="11"/>
      <c r="BM637" s="11"/>
      <c r="BN637" s="11"/>
    </row>
    <row r="638" spans="1:66" s="1" customFormat="1" x14ac:dyDescent="0.3">
      <c r="A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118"/>
      <c r="N638" s="5"/>
      <c r="O638" s="5"/>
      <c r="P638" s="5"/>
      <c r="Q638" s="5"/>
      <c r="R638" s="5"/>
      <c r="S638" s="5"/>
      <c r="T638" s="5"/>
      <c r="U638" s="5"/>
      <c r="AA638" s="3"/>
      <c r="AB638" s="13"/>
      <c r="AC638" s="13"/>
      <c r="AD638" s="13"/>
      <c r="AE638" s="13"/>
      <c r="AF638" s="13"/>
      <c r="AG638" s="13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T638" s="107"/>
      <c r="BA638" s="11"/>
      <c r="BB638" s="11"/>
      <c r="BC638" s="11"/>
      <c r="BD638" s="11"/>
      <c r="BE638" s="11"/>
      <c r="BH638" s="11"/>
      <c r="BI638" s="11"/>
      <c r="BJ638" s="11"/>
      <c r="BK638" s="11"/>
      <c r="BL638" s="11"/>
      <c r="BM638" s="11"/>
      <c r="BN638" s="11"/>
    </row>
    <row r="639" spans="1:66" s="1" customFormat="1" x14ac:dyDescent="0.3">
      <c r="A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118"/>
      <c r="N639" s="5"/>
      <c r="O639" s="5"/>
      <c r="P639" s="5"/>
      <c r="Q639" s="5"/>
      <c r="R639" s="5"/>
      <c r="S639" s="5"/>
      <c r="T639" s="5"/>
      <c r="U639" s="5"/>
      <c r="AA639" s="3"/>
      <c r="AB639" s="13"/>
      <c r="AC639" s="13"/>
      <c r="AD639" s="13"/>
      <c r="AE639" s="13"/>
      <c r="AF639" s="13"/>
      <c r="AG639" s="13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T639" s="107"/>
      <c r="BA639" s="11"/>
      <c r="BB639" s="11"/>
      <c r="BC639" s="11"/>
      <c r="BD639" s="11"/>
      <c r="BE639" s="11"/>
      <c r="BH639" s="11"/>
      <c r="BI639" s="11"/>
      <c r="BJ639" s="11"/>
      <c r="BK639" s="11"/>
      <c r="BL639" s="11"/>
      <c r="BM639" s="11"/>
      <c r="BN639" s="11"/>
    </row>
    <row r="640" spans="1:66" s="1" customFormat="1" x14ac:dyDescent="0.3">
      <c r="A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118"/>
      <c r="N640" s="5"/>
      <c r="O640" s="5"/>
      <c r="P640" s="5"/>
      <c r="Q640" s="5"/>
      <c r="R640" s="5"/>
      <c r="S640" s="5"/>
      <c r="T640" s="5"/>
      <c r="U640" s="5"/>
      <c r="AA640" s="3"/>
      <c r="AB640" s="13"/>
      <c r="AC640" s="13"/>
      <c r="AD640" s="13"/>
      <c r="AE640" s="13"/>
      <c r="AF640" s="13"/>
      <c r="AG640" s="13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T640" s="107"/>
      <c r="BA640" s="11"/>
      <c r="BB640" s="11"/>
      <c r="BC640" s="11"/>
      <c r="BD640" s="11"/>
      <c r="BE640" s="11"/>
      <c r="BH640" s="11"/>
      <c r="BI640" s="11"/>
      <c r="BJ640" s="11"/>
      <c r="BK640" s="11"/>
      <c r="BL640" s="11"/>
      <c r="BM640" s="11"/>
      <c r="BN640" s="11"/>
    </row>
    <row r="641" spans="1:66" s="1" customFormat="1" x14ac:dyDescent="0.3">
      <c r="A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118"/>
      <c r="N641" s="5"/>
      <c r="O641" s="5"/>
      <c r="P641" s="5"/>
      <c r="Q641" s="5"/>
      <c r="R641" s="5"/>
      <c r="S641" s="5"/>
      <c r="T641" s="5"/>
      <c r="U641" s="5"/>
      <c r="AA641" s="3"/>
      <c r="AB641" s="13"/>
      <c r="AC641" s="13"/>
      <c r="AD641" s="13"/>
      <c r="AE641" s="13"/>
      <c r="AF641" s="13"/>
      <c r="AG641" s="13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T641" s="107"/>
      <c r="BA641" s="11"/>
      <c r="BB641" s="11"/>
      <c r="BC641" s="11"/>
      <c r="BD641" s="11"/>
      <c r="BE641" s="11"/>
      <c r="BH641" s="11"/>
      <c r="BI641" s="11"/>
      <c r="BJ641" s="11"/>
      <c r="BK641" s="11"/>
      <c r="BL641" s="11"/>
      <c r="BM641" s="11"/>
      <c r="BN641" s="11"/>
    </row>
    <row r="642" spans="1:66" s="1" customFormat="1" x14ac:dyDescent="0.3">
      <c r="A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118"/>
      <c r="N642" s="5"/>
      <c r="O642" s="5"/>
      <c r="P642" s="5"/>
      <c r="Q642" s="5"/>
      <c r="R642" s="5"/>
      <c r="S642" s="5"/>
      <c r="T642" s="5"/>
      <c r="U642" s="5"/>
      <c r="AA642" s="3"/>
      <c r="AB642" s="13"/>
      <c r="AC642" s="13"/>
      <c r="AD642" s="13"/>
      <c r="AE642" s="13"/>
      <c r="AF642" s="13"/>
      <c r="AG642" s="13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T642" s="107"/>
      <c r="BA642" s="11"/>
      <c r="BB642" s="11"/>
      <c r="BC642" s="11"/>
      <c r="BD642" s="11"/>
      <c r="BE642" s="11"/>
      <c r="BH642" s="11"/>
      <c r="BI642" s="11"/>
      <c r="BJ642" s="11"/>
      <c r="BK642" s="11"/>
      <c r="BL642" s="11"/>
      <c r="BM642" s="11"/>
      <c r="BN642" s="11"/>
    </row>
    <row r="643" spans="1:66" s="1" customFormat="1" x14ac:dyDescent="0.3">
      <c r="A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118"/>
      <c r="N643" s="5"/>
      <c r="O643" s="5"/>
      <c r="P643" s="5"/>
      <c r="Q643" s="5"/>
      <c r="R643" s="5"/>
      <c r="S643" s="5"/>
      <c r="T643" s="5"/>
      <c r="U643" s="5"/>
      <c r="AA643" s="3"/>
      <c r="AB643" s="13"/>
      <c r="AC643" s="13"/>
      <c r="AD643" s="13"/>
      <c r="AE643" s="13"/>
      <c r="AF643" s="13"/>
      <c r="AG643" s="13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T643" s="107"/>
      <c r="BA643" s="11"/>
      <c r="BB643" s="11"/>
      <c r="BC643" s="11"/>
      <c r="BD643" s="11"/>
      <c r="BE643" s="11"/>
      <c r="BH643" s="11"/>
      <c r="BI643" s="11"/>
      <c r="BJ643" s="11"/>
      <c r="BK643" s="11"/>
      <c r="BL643" s="11"/>
      <c r="BM643" s="11"/>
      <c r="BN643" s="11"/>
    </row>
    <row r="644" spans="1:66" s="1" customFormat="1" x14ac:dyDescent="0.3">
      <c r="A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118"/>
      <c r="N644" s="5"/>
      <c r="O644" s="5"/>
      <c r="P644" s="5"/>
      <c r="Q644" s="5"/>
      <c r="R644" s="5"/>
      <c r="S644" s="5"/>
      <c r="T644" s="5"/>
      <c r="U644" s="5"/>
      <c r="AA644" s="3"/>
      <c r="AB644" s="13"/>
      <c r="AC644" s="13"/>
      <c r="AD644" s="13"/>
      <c r="AE644" s="13"/>
      <c r="AF644" s="13"/>
      <c r="AG644" s="13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T644" s="107"/>
      <c r="BA644" s="11"/>
      <c r="BB644" s="11"/>
      <c r="BC644" s="11"/>
      <c r="BD644" s="11"/>
      <c r="BE644" s="11"/>
      <c r="BH644" s="11"/>
      <c r="BI644" s="11"/>
      <c r="BJ644" s="11"/>
      <c r="BK644" s="11"/>
      <c r="BL644" s="11"/>
      <c r="BM644" s="11"/>
      <c r="BN644" s="11"/>
    </row>
    <row r="645" spans="1:66" s="1" customFormat="1" x14ac:dyDescent="0.3">
      <c r="A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118"/>
      <c r="N645" s="5"/>
      <c r="O645" s="5"/>
      <c r="P645" s="5"/>
      <c r="Q645" s="5"/>
      <c r="R645" s="5"/>
      <c r="S645" s="5"/>
      <c r="T645" s="5"/>
      <c r="U645" s="5"/>
      <c r="AA645" s="3"/>
      <c r="AB645" s="13"/>
      <c r="AC645" s="13"/>
      <c r="AD645" s="13"/>
      <c r="AE645" s="13"/>
      <c r="AF645" s="13"/>
      <c r="AG645" s="13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T645" s="107"/>
      <c r="BA645" s="11"/>
      <c r="BB645" s="11"/>
      <c r="BC645" s="11"/>
      <c r="BD645" s="11"/>
      <c r="BE645" s="11"/>
      <c r="BH645" s="11"/>
      <c r="BI645" s="11"/>
      <c r="BJ645" s="11"/>
      <c r="BK645" s="11"/>
      <c r="BL645" s="11"/>
      <c r="BM645" s="11"/>
      <c r="BN645" s="11"/>
    </row>
    <row r="646" spans="1:66" s="1" customFormat="1" x14ac:dyDescent="0.3">
      <c r="A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118"/>
      <c r="N646" s="5"/>
      <c r="O646" s="5"/>
      <c r="P646" s="5"/>
      <c r="Q646" s="5"/>
      <c r="R646" s="5"/>
      <c r="S646" s="5"/>
      <c r="T646" s="5"/>
      <c r="U646" s="5"/>
      <c r="AA646" s="3"/>
      <c r="AB646" s="13"/>
      <c r="AC646" s="13"/>
      <c r="AD646" s="13"/>
      <c r="AE646" s="13"/>
      <c r="AF646" s="13"/>
      <c r="AG646" s="13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T646" s="107"/>
      <c r="BA646" s="11"/>
      <c r="BB646" s="11"/>
      <c r="BC646" s="11"/>
      <c r="BD646" s="11"/>
      <c r="BE646" s="11"/>
      <c r="BH646" s="11"/>
      <c r="BI646" s="11"/>
      <c r="BJ646" s="11"/>
      <c r="BK646" s="11"/>
      <c r="BL646" s="11"/>
      <c r="BM646" s="11"/>
      <c r="BN646" s="11"/>
    </row>
    <row r="647" spans="1:66" s="1" customFormat="1" x14ac:dyDescent="0.3">
      <c r="A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118"/>
      <c r="N647" s="5"/>
      <c r="O647" s="5"/>
      <c r="P647" s="5"/>
      <c r="Q647" s="5"/>
      <c r="R647" s="5"/>
      <c r="S647" s="5"/>
      <c r="T647" s="5"/>
      <c r="U647" s="5"/>
      <c r="AA647" s="3"/>
      <c r="AB647" s="13"/>
      <c r="AC647" s="13"/>
      <c r="AD647" s="13"/>
      <c r="AE647" s="13"/>
      <c r="AF647" s="13"/>
      <c r="AG647" s="13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T647" s="107"/>
      <c r="BA647" s="11"/>
      <c r="BB647" s="11"/>
      <c r="BC647" s="11"/>
      <c r="BD647" s="11"/>
      <c r="BE647" s="11"/>
      <c r="BH647" s="11"/>
      <c r="BI647" s="11"/>
      <c r="BJ647" s="11"/>
      <c r="BK647" s="11"/>
      <c r="BL647" s="11"/>
      <c r="BM647" s="11"/>
      <c r="BN647" s="11"/>
    </row>
    <row r="648" spans="1:66" s="1" customFormat="1" x14ac:dyDescent="0.3">
      <c r="A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118"/>
      <c r="N648" s="5"/>
      <c r="O648" s="5"/>
      <c r="P648" s="5"/>
      <c r="Q648" s="5"/>
      <c r="R648" s="5"/>
      <c r="S648" s="5"/>
      <c r="T648" s="5"/>
      <c r="U648" s="5"/>
      <c r="AA648" s="3"/>
      <c r="AB648" s="13"/>
      <c r="AC648" s="13"/>
      <c r="AD648" s="13"/>
      <c r="AE648" s="13"/>
      <c r="AF648" s="13"/>
      <c r="AG648" s="13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T648" s="107"/>
      <c r="BA648" s="11"/>
      <c r="BB648" s="11"/>
      <c r="BC648" s="11"/>
      <c r="BD648" s="11"/>
      <c r="BE648" s="11"/>
      <c r="BH648" s="11"/>
      <c r="BI648" s="11"/>
      <c r="BJ648" s="11"/>
      <c r="BK648" s="11"/>
      <c r="BL648" s="11"/>
      <c r="BM648" s="11"/>
      <c r="BN648" s="11"/>
    </row>
    <row r="649" spans="1:66" s="1" customFormat="1" x14ac:dyDescent="0.3">
      <c r="A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118"/>
      <c r="N649" s="5"/>
      <c r="O649" s="5"/>
      <c r="P649" s="5"/>
      <c r="Q649" s="5"/>
      <c r="R649" s="5"/>
      <c r="S649" s="5"/>
      <c r="T649" s="5"/>
      <c r="U649" s="5"/>
      <c r="AA649" s="3"/>
      <c r="AB649" s="13"/>
      <c r="AC649" s="13"/>
      <c r="AD649" s="13"/>
      <c r="AE649" s="13"/>
      <c r="AF649" s="13"/>
      <c r="AG649" s="13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T649" s="107"/>
      <c r="BA649" s="11"/>
      <c r="BB649" s="11"/>
      <c r="BC649" s="11"/>
      <c r="BD649" s="11"/>
      <c r="BE649" s="11"/>
      <c r="BH649" s="11"/>
      <c r="BI649" s="11"/>
      <c r="BJ649" s="11"/>
      <c r="BK649" s="11"/>
      <c r="BL649" s="11"/>
      <c r="BM649" s="11"/>
      <c r="BN649" s="11"/>
    </row>
  </sheetData>
  <mergeCells count="7">
    <mergeCell ref="AS12:AT12"/>
    <mergeCell ref="AC11:AG11"/>
    <mergeCell ref="N12:O12"/>
    <mergeCell ref="P12:R12"/>
    <mergeCell ref="V12:Y12"/>
    <mergeCell ref="AC12:AG12"/>
    <mergeCell ref="AQ12:AR12"/>
  </mergeCells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AB699-A2CD-4EFD-9805-C07E51B1A6C0}">
  <dimension ref="A1:BP649"/>
  <sheetViews>
    <sheetView topLeftCell="Z14" workbookViewId="0">
      <selection activeCell="AH25" sqref="AH25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3.6640625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1" bestFit="1" customWidth="1"/>
    <col min="11" max="11" width="10.44140625" style="1" bestFit="1" customWidth="1"/>
    <col min="12" max="12" width="8.6640625" style="1" bestFit="1" customWidth="1"/>
    <col min="13" max="13" width="3.44140625" style="7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1.44140625" style="1" bestFit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5" width="11.5546875" style="1"/>
    <col min="46" max="46" width="11.5546875" style="107"/>
    <col min="47" max="49" width="11.5546875" style="1"/>
    <col min="50" max="50" width="13.6640625" style="1" bestFit="1" customWidth="1"/>
    <col min="51" max="51" width="13.6640625" style="1" customWidth="1"/>
    <col min="52" max="52" width="11.44140625" style="1" bestFit="1" customWidth="1"/>
    <col min="53" max="54" width="14.33203125" style="11" bestFit="1" customWidth="1"/>
    <col min="55" max="55" width="12.6640625" style="11" bestFit="1" customWidth="1"/>
    <col min="56" max="57" width="11.109375" style="11" bestFit="1" customWidth="1"/>
    <col min="58" max="59" width="11.44140625" style="1" bestFit="1" customWidth="1"/>
    <col min="60" max="60" width="9.44140625" style="11" bestFit="1" customWidth="1"/>
    <col min="61" max="61" width="3" style="11" bestFit="1" customWidth="1"/>
    <col min="62" max="62" width="14.33203125" style="11" bestFit="1" customWidth="1"/>
    <col min="63" max="63" width="6.109375" style="11" bestFit="1" customWidth="1"/>
    <col min="64" max="64" width="12.6640625" style="11" bestFit="1" customWidth="1"/>
    <col min="65" max="65" width="3" style="11" bestFit="1" customWidth="1"/>
    <col min="66" max="66" width="11.109375" style="11" bestFit="1" customWidth="1"/>
    <col min="67" max="67" width="11.44140625" style="11" bestFit="1" customWidth="1"/>
    <col min="68" max="68" width="9.44140625" style="11" bestFit="1" customWidth="1"/>
    <col min="69" max="16384" width="11.5546875" style="11"/>
  </cols>
  <sheetData>
    <row r="1" spans="1:68" x14ac:dyDescent="0.3">
      <c r="AS1" s="11"/>
      <c r="AT1" s="11"/>
      <c r="AU1" s="11"/>
      <c r="AV1" s="11"/>
      <c r="AW1" s="11"/>
      <c r="AX1" s="11"/>
      <c r="AY1" s="11"/>
      <c r="BF1" s="11"/>
      <c r="BG1" s="49" t="s">
        <v>147</v>
      </c>
      <c r="BH1" s="49" t="s">
        <v>147</v>
      </c>
      <c r="BI1" s="1"/>
      <c r="BO1" s="49" t="s">
        <v>147</v>
      </c>
      <c r="BP1" s="49" t="s">
        <v>147</v>
      </c>
    </row>
    <row r="2" spans="1:68" x14ac:dyDescent="0.3">
      <c r="AS2" s="11"/>
      <c r="AT2" s="11"/>
      <c r="AU2" s="11"/>
      <c r="AV2" s="11"/>
      <c r="AW2" s="11"/>
      <c r="AX2" s="11"/>
      <c r="AY2" s="11"/>
      <c r="BB2" s="112" t="s">
        <v>145</v>
      </c>
      <c r="BC2" s="112" t="s">
        <v>144</v>
      </c>
      <c r="BD2" s="112" t="s">
        <v>138</v>
      </c>
      <c r="BE2" s="112" t="s">
        <v>150</v>
      </c>
      <c r="BF2" s="112" t="s">
        <v>149</v>
      </c>
      <c r="BG2" s="101" t="s">
        <v>74</v>
      </c>
      <c r="BH2" s="101" t="s">
        <v>19</v>
      </c>
      <c r="BI2" s="1"/>
      <c r="BJ2" s="112" t="s">
        <v>145</v>
      </c>
      <c r="BK2" s="112" t="s">
        <v>144</v>
      </c>
      <c r="BL2" s="112" t="s">
        <v>138</v>
      </c>
      <c r="BM2" s="112" t="s">
        <v>150</v>
      </c>
      <c r="BN2" s="112" t="s">
        <v>149</v>
      </c>
      <c r="BO2" s="101" t="s">
        <v>74</v>
      </c>
      <c r="BP2" s="101" t="s">
        <v>19</v>
      </c>
    </row>
    <row r="3" spans="1:68" x14ac:dyDescent="0.3">
      <c r="AS3" s="11"/>
      <c r="AT3" s="11"/>
      <c r="AU3" s="11"/>
      <c r="AV3" s="11"/>
      <c r="AW3" s="11"/>
      <c r="AX3" s="11"/>
      <c r="AY3" s="11"/>
      <c r="BA3" s="11">
        <v>0</v>
      </c>
      <c r="BB3" s="99">
        <v>16</v>
      </c>
      <c r="BC3" s="120">
        <v>93.474717838955428</v>
      </c>
      <c r="BD3" s="1">
        <v>14911565.616651077</v>
      </c>
      <c r="BE3" s="11">
        <v>18</v>
      </c>
      <c r="BF3" s="1">
        <v>828420.31203617097</v>
      </c>
      <c r="BG3" s="64">
        <v>816034.28673408087</v>
      </c>
      <c r="BH3" s="64">
        <v>1113657.7883333149</v>
      </c>
      <c r="BI3" s="1">
        <f>+BB12</f>
        <v>34</v>
      </c>
      <c r="BJ3" s="99">
        <v>12</v>
      </c>
      <c r="BK3" s="120">
        <v>60.874058617743565</v>
      </c>
      <c r="BL3" s="1">
        <v>190808559.76576078</v>
      </c>
      <c r="BM3" s="11">
        <v>13</v>
      </c>
      <c r="BN3" s="1">
        <v>14677581.520443138</v>
      </c>
      <c r="BO3" s="64">
        <v>135749.15071756815</v>
      </c>
      <c r="BP3" s="64">
        <v>163203.35115417049</v>
      </c>
    </row>
    <row r="4" spans="1:68" x14ac:dyDescent="0.3">
      <c r="AS4" s="11"/>
      <c r="AT4" s="11"/>
      <c r="AU4" s="11"/>
      <c r="AV4" s="11"/>
      <c r="AW4" s="11"/>
      <c r="AX4" s="11"/>
      <c r="AY4" s="11"/>
      <c r="BA4" s="11">
        <v>34</v>
      </c>
      <c r="BB4" s="121"/>
      <c r="BC4" s="122"/>
      <c r="BD4" s="123"/>
      <c r="BE4" s="124"/>
      <c r="BF4" s="123"/>
      <c r="BG4" s="125"/>
      <c r="BH4" s="125"/>
      <c r="BI4" s="1">
        <f>+BD12</f>
        <v>47</v>
      </c>
      <c r="BO4" s="1"/>
      <c r="BP4" s="1"/>
    </row>
    <row r="5" spans="1:68" x14ac:dyDescent="0.3">
      <c r="AS5" s="11"/>
      <c r="AT5" s="11"/>
      <c r="AU5" s="11"/>
      <c r="AV5" s="11"/>
      <c r="AW5" s="11"/>
      <c r="AX5" s="11"/>
      <c r="AY5" s="11"/>
      <c r="BB5" s="99">
        <v>9</v>
      </c>
      <c r="BC5" s="120">
        <v>33.478509257978125</v>
      </c>
      <c r="BD5" s="1">
        <v>123748837.50767776</v>
      </c>
      <c r="BE5" s="11">
        <v>25</v>
      </c>
      <c r="BF5" s="1">
        <v>4949953.5003071101</v>
      </c>
      <c r="BG5" s="64">
        <v>292267.38582214905</v>
      </c>
      <c r="BH5" s="64">
        <v>398862.95929955138</v>
      </c>
      <c r="BI5" s="1"/>
      <c r="BJ5" s="99">
        <v>3</v>
      </c>
      <c r="BK5" s="120">
        <v>22.564208579185536</v>
      </c>
      <c r="BL5" s="1">
        <v>383386453.58592069</v>
      </c>
      <c r="BM5" s="11">
        <v>8</v>
      </c>
      <c r="BN5" s="1">
        <v>47923306.698240086</v>
      </c>
      <c r="BO5" s="64">
        <v>117243.62777744804</v>
      </c>
      <c r="BP5" s="64">
        <v>138363.7270075657</v>
      </c>
    </row>
    <row r="6" spans="1:68" x14ac:dyDescent="0.3">
      <c r="AS6" s="11"/>
      <c r="AT6" s="11"/>
      <c r="AU6" s="11"/>
      <c r="AV6" s="11"/>
      <c r="AW6" s="11"/>
      <c r="AX6" s="11"/>
      <c r="AY6" s="11"/>
      <c r="BB6" s="121">
        <v>10</v>
      </c>
      <c r="BC6" s="122">
        <v>38.317217185935917</v>
      </c>
      <c r="BD6" s="123">
        <v>99833405.998773292</v>
      </c>
      <c r="BE6" s="124">
        <v>24</v>
      </c>
      <c r="BF6" s="123">
        <v>4159725.2499488872</v>
      </c>
      <c r="BG6" s="125">
        <v>334509.30603322055</v>
      </c>
      <c r="BH6" s="125">
        <v>456511.32555324049</v>
      </c>
      <c r="BI6" s="1"/>
      <c r="BJ6" s="99">
        <v>4</v>
      </c>
      <c r="BK6" s="120">
        <v>23.83224586063119</v>
      </c>
      <c r="BL6" s="1">
        <v>100753633.69742435</v>
      </c>
      <c r="BM6" s="11">
        <v>9</v>
      </c>
      <c r="BN6" s="1">
        <v>11194848.188602706</v>
      </c>
      <c r="BO6" s="64">
        <v>123832.34949183966</v>
      </c>
      <c r="BP6" s="64">
        <v>146139.33161739045</v>
      </c>
    </row>
    <row r="7" spans="1:68" x14ac:dyDescent="0.3">
      <c r="B7" s="40"/>
      <c r="AS7" s="11"/>
      <c r="AT7" s="11"/>
      <c r="AU7" s="11"/>
      <c r="AV7" s="11"/>
      <c r="AW7" s="11"/>
      <c r="AX7" s="11"/>
      <c r="AY7" s="11"/>
      <c r="BB7" s="99">
        <v>11</v>
      </c>
      <c r="BC7" s="120">
        <v>43.978798247076185</v>
      </c>
      <c r="BD7" s="1">
        <v>75375315.095693275</v>
      </c>
      <c r="BE7" s="11">
        <v>23</v>
      </c>
      <c r="BF7" s="1">
        <v>3277187.6128562293</v>
      </c>
      <c r="BG7" s="64">
        <v>383934.90869697509</v>
      </c>
      <c r="BH7" s="64">
        <v>523963.40231566568</v>
      </c>
      <c r="BI7" s="1"/>
      <c r="BJ7" s="99">
        <v>5</v>
      </c>
      <c r="BK7" s="120">
        <v>25.285995914926914</v>
      </c>
      <c r="BL7" s="1">
        <v>87240165.95931454</v>
      </c>
      <c r="BM7" s="11">
        <v>10</v>
      </c>
      <c r="BN7" s="1">
        <v>8724016.5959314536</v>
      </c>
      <c r="BO7" s="64">
        <v>131386.03477396024</v>
      </c>
      <c r="BP7" s="64">
        <v>155053.72695033185</v>
      </c>
    </row>
    <row r="8" spans="1:68" x14ac:dyDescent="0.3">
      <c r="B8" s="6"/>
      <c r="M8" s="1"/>
      <c r="AS8" s="11"/>
      <c r="AT8" s="11"/>
      <c r="AU8" s="11"/>
      <c r="AV8" s="11"/>
      <c r="AW8" s="11"/>
      <c r="AX8" s="11"/>
      <c r="AY8" s="11"/>
      <c r="BB8" s="99">
        <v>12</v>
      </c>
      <c r="BC8" s="120">
        <v>50.740782115260942</v>
      </c>
      <c r="BD8" s="1">
        <v>55706103.873040162</v>
      </c>
      <c r="BE8" s="11">
        <v>22</v>
      </c>
      <c r="BF8" s="1">
        <v>2532095.6305927346</v>
      </c>
      <c r="BG8" s="64">
        <v>442967.02786622802</v>
      </c>
      <c r="BH8" s="64">
        <v>604525.67812121881</v>
      </c>
      <c r="BI8" s="1"/>
      <c r="BJ8" s="99">
        <v>6</v>
      </c>
      <c r="BK8" s="120">
        <v>26.967918915052362</v>
      </c>
      <c r="BL8" s="1">
        <v>341087324.62998778</v>
      </c>
      <c r="BM8" s="11">
        <v>11</v>
      </c>
      <c r="BN8" s="1">
        <v>31007938.602726161</v>
      </c>
      <c r="BO8" s="64">
        <v>140125.30668261208</v>
      </c>
      <c r="BP8" s="64">
        <v>165367.2787871011</v>
      </c>
    </row>
    <row r="9" spans="1:68" x14ac:dyDescent="0.3">
      <c r="M9" s="1"/>
      <c r="AS9" s="11"/>
      <c r="AT9" s="11"/>
      <c r="AU9" s="11"/>
      <c r="AV9" s="11"/>
      <c r="AW9" s="11"/>
      <c r="AX9" s="11"/>
      <c r="AY9" s="11"/>
      <c r="BB9" s="99">
        <v>13</v>
      </c>
      <c r="BC9" s="120">
        <v>58.834477011897093</v>
      </c>
      <c r="BD9" s="1">
        <v>40269555.975550056</v>
      </c>
      <c r="BE9" s="11">
        <v>21</v>
      </c>
      <c r="BF9" s="1">
        <v>1917597.9035976217</v>
      </c>
      <c r="BG9" s="64">
        <v>513624.98431386164</v>
      </c>
      <c r="BH9" s="64">
        <v>700953.95911974192</v>
      </c>
      <c r="BI9" s="1"/>
      <c r="BJ9" s="99"/>
      <c r="BK9" s="120"/>
      <c r="BL9" s="1"/>
      <c r="BN9" s="1"/>
      <c r="BO9" s="64"/>
      <c r="BP9" s="64"/>
    </row>
    <row r="10" spans="1:68" x14ac:dyDescent="0.3">
      <c r="B10" s="8"/>
      <c r="M10" s="1"/>
      <c r="AS10" s="134" t="s">
        <v>142</v>
      </c>
      <c r="BB10" s="99">
        <v>14</v>
      </c>
      <c r="BC10" s="120">
        <v>68.439198779972813</v>
      </c>
      <c r="BD10" s="1">
        <v>27338990.931688618</v>
      </c>
      <c r="BE10" s="11">
        <v>20</v>
      </c>
      <c r="BF10" s="1">
        <v>1366949.5465844308</v>
      </c>
      <c r="BG10" s="64">
        <v>597474.20534916269</v>
      </c>
      <c r="BH10" s="64">
        <v>815384.61426459614</v>
      </c>
      <c r="BJ10" s="121"/>
      <c r="BK10" s="122"/>
      <c r="BL10" s="123"/>
      <c r="BM10" s="124"/>
      <c r="BN10" s="123"/>
      <c r="BO10" s="125"/>
      <c r="BP10" s="125"/>
    </row>
    <row r="11" spans="1:68" x14ac:dyDescent="0.3">
      <c r="A11" s="2"/>
      <c r="C11" s="98"/>
      <c r="D11" s="5"/>
      <c r="E11" s="5"/>
      <c r="F11" s="5"/>
      <c r="N11" s="72"/>
      <c r="O11" s="72"/>
      <c r="P11" s="72"/>
      <c r="AA11" s="9"/>
      <c r="AB11" s="1"/>
      <c r="AC11" s="142">
        <v>50000</v>
      </c>
      <c r="AD11" s="142"/>
      <c r="AE11" s="142"/>
      <c r="AF11" s="142"/>
      <c r="AG11" s="142"/>
      <c r="AS11" s="103">
        <f>+BB14</f>
        <v>25.285995914926914</v>
      </c>
      <c r="BC11" s="1"/>
      <c r="BD11" s="1"/>
      <c r="BE11" s="1"/>
    </row>
    <row r="12" spans="1:68" x14ac:dyDescent="0.3"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116"/>
      <c r="N12" s="143" t="s">
        <v>19</v>
      </c>
      <c r="O12" s="143"/>
      <c r="P12" s="144" t="s">
        <v>29</v>
      </c>
      <c r="Q12" s="144"/>
      <c r="R12" s="144"/>
      <c r="S12" s="133"/>
      <c r="T12" s="133"/>
      <c r="U12" s="133"/>
      <c r="V12" s="145" t="s">
        <v>14</v>
      </c>
      <c r="W12" s="145"/>
      <c r="X12" s="145"/>
      <c r="Y12" s="145"/>
      <c r="Z12" s="49" t="s">
        <v>72</v>
      </c>
      <c r="AA12" s="68"/>
      <c r="AC12" s="146" t="s">
        <v>71</v>
      </c>
      <c r="AD12" s="146"/>
      <c r="AE12" s="146"/>
      <c r="AF12" s="146"/>
      <c r="AG12" s="146"/>
      <c r="AQ12" s="147" t="s">
        <v>139</v>
      </c>
      <c r="AR12" s="147"/>
      <c r="AS12" s="141" t="s">
        <v>19</v>
      </c>
      <c r="AT12" s="141"/>
      <c r="AU12" s="102" t="s">
        <v>140</v>
      </c>
      <c r="AV12" s="100"/>
      <c r="AW12" s="100"/>
      <c r="AX12" s="100"/>
      <c r="AY12" s="100"/>
      <c r="AZ12" s="100"/>
      <c r="BA12" s="23" t="s">
        <v>152</v>
      </c>
      <c r="BB12" s="99">
        <v>34</v>
      </c>
      <c r="BC12" s="23" t="s">
        <v>146</v>
      </c>
      <c r="BD12" s="99">
        <v>47</v>
      </c>
      <c r="BE12" s="1"/>
      <c r="BF12" s="49" t="s">
        <v>147</v>
      </c>
      <c r="BG12" s="49" t="s">
        <v>147</v>
      </c>
      <c r="BI12" s="99"/>
      <c r="BJ12" s="120"/>
      <c r="BK12" s="1"/>
      <c r="BM12" s="1"/>
      <c r="BN12" s="64"/>
      <c r="BO12" s="64"/>
    </row>
    <row r="13" spans="1:68" x14ac:dyDescent="0.3">
      <c r="B13" s="4" t="s">
        <v>19</v>
      </c>
      <c r="C13" s="133" t="s">
        <v>5</v>
      </c>
      <c r="D13" s="133" t="s">
        <v>6</v>
      </c>
      <c r="E13" s="133" t="s">
        <v>30</v>
      </c>
      <c r="F13" s="133" t="s">
        <v>18</v>
      </c>
      <c r="G13" s="133" t="s">
        <v>7</v>
      </c>
      <c r="H13" s="133" t="s">
        <v>17</v>
      </c>
      <c r="I13" s="133" t="s">
        <v>8</v>
      </c>
      <c r="J13" s="133" t="s">
        <v>9</v>
      </c>
      <c r="K13" s="133" t="s">
        <v>10</v>
      </c>
      <c r="L13" s="133" t="s">
        <v>12</v>
      </c>
      <c r="M13" s="117" t="s">
        <v>13</v>
      </c>
      <c r="N13" s="133" t="s">
        <v>106</v>
      </c>
      <c r="O13" s="133" t="s">
        <v>29</v>
      </c>
      <c r="P13" s="133" t="s">
        <v>30</v>
      </c>
      <c r="Q13" s="133" t="s">
        <v>7</v>
      </c>
      <c r="R13" s="133" t="s">
        <v>8</v>
      </c>
      <c r="S13" s="133" t="s">
        <v>107</v>
      </c>
      <c r="T13" s="133" t="s">
        <v>78</v>
      </c>
      <c r="U13" s="133" t="s">
        <v>129</v>
      </c>
      <c r="V13" s="134" t="s">
        <v>51</v>
      </c>
      <c r="W13" s="134" t="s">
        <v>15</v>
      </c>
      <c r="X13" s="134" t="s">
        <v>50</v>
      </c>
      <c r="Y13" s="134" t="s">
        <v>16</v>
      </c>
      <c r="Z13" s="134" t="s">
        <v>73</v>
      </c>
      <c r="AA13" s="134"/>
      <c r="AB13" s="134" t="s">
        <v>21</v>
      </c>
      <c r="AC13" s="47" t="s">
        <v>19</v>
      </c>
      <c r="AD13" s="47" t="s">
        <v>30</v>
      </c>
      <c r="AE13" s="47" t="s">
        <v>7</v>
      </c>
      <c r="AF13" s="47" t="s">
        <v>8</v>
      </c>
      <c r="AG13" s="47" t="s">
        <v>11</v>
      </c>
      <c r="AQ13" s="101" t="s">
        <v>136</v>
      </c>
      <c r="AR13" s="101" t="s">
        <v>135</v>
      </c>
      <c r="AS13" s="101" t="s">
        <v>141</v>
      </c>
      <c r="AT13" s="108" t="s">
        <v>135</v>
      </c>
      <c r="AU13" s="101" t="s">
        <v>135</v>
      </c>
      <c r="AV13" s="101" t="s">
        <v>137</v>
      </c>
      <c r="AW13" s="101"/>
      <c r="AX13" s="101" t="s">
        <v>148</v>
      </c>
      <c r="AY13" s="101" t="s">
        <v>19</v>
      </c>
      <c r="AZ13" s="101" t="s">
        <v>74</v>
      </c>
      <c r="BA13" s="112" t="s">
        <v>145</v>
      </c>
      <c r="BB13" s="112" t="s">
        <v>144</v>
      </c>
      <c r="BC13" s="112" t="s">
        <v>138</v>
      </c>
      <c r="BD13" s="112" t="s">
        <v>150</v>
      </c>
      <c r="BE13" s="112" t="s">
        <v>149</v>
      </c>
      <c r="BF13" s="101" t="s">
        <v>74</v>
      </c>
      <c r="BG13" s="101" t="s">
        <v>19</v>
      </c>
      <c r="BI13" s="99"/>
      <c r="BJ13" s="120"/>
      <c r="BK13" s="1"/>
      <c r="BM13" s="1"/>
      <c r="BN13" s="64"/>
      <c r="BO13" s="64"/>
    </row>
    <row r="14" spans="1:68" x14ac:dyDescent="0.3"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1">
        <v>56.34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B14" s="13">
        <f t="shared" ref="AB14:AB77" si="1">IF(OR(ISNA(B14),B14=0),NA(),I14/B14)</f>
        <v>0</v>
      </c>
      <c r="AC14" s="13">
        <f t="shared" ref="AC14:AC77" si="2">IF(OR(ISNA(B14),B14=0),NA(),B14/$AC$11)</f>
        <v>2.0000000000000001E-4</v>
      </c>
      <c r="AD14" s="13">
        <f t="shared" ref="AD14:AD77" si="3">IF(OR(ISNA(B14),B14=0),NA(),E14/$AC$11)</f>
        <v>2.0000000000000001E-4</v>
      </c>
      <c r="AE14" s="13">
        <f t="shared" ref="AE14:AE77" si="4">IF(OR(ISNA(B14),B14=0),NA(),G14/$AC$11)</f>
        <v>0</v>
      </c>
      <c r="AF14" s="13">
        <f t="shared" ref="AF14:AF77" si="5">IF(OR(ISNA(B14),B14=0),NA(),I14/$AC$11)</f>
        <v>0</v>
      </c>
      <c r="AG14" s="13">
        <f t="shared" ref="AG14:AG77" si="6">+IF(OR(ISNA(B14),B14=0),NA(),Z14/$AC$11)</f>
        <v>0</v>
      </c>
      <c r="AH14" s="139"/>
      <c r="AQ14" s="11">
        <f>+BA14</f>
        <v>5</v>
      </c>
      <c r="AR14" s="11">
        <v>1</v>
      </c>
      <c r="AS14" s="1">
        <f t="shared" ref="AS14:AS77" si="7">IF(OR(AQ14&lt;$BB$12,AQ14&gt;$BD$12),0,$BB$14*B14)</f>
        <v>0</v>
      </c>
      <c r="AT14" s="107">
        <f>+EvolOf!H3</f>
        <v>2</v>
      </c>
      <c r="AU14" s="1">
        <f t="shared" ref="AU14:AU77" si="8">IF(OR(AQ14&lt;$BB$12,AQ14&gt;$BD$12),0,IF(AQ14&gt;$BD$12,0,VLOOKUP(AQ14,$AR$14:$AT$87,3)))</f>
        <v>0</v>
      </c>
      <c r="AV14" s="1">
        <f>+AS14-AU14</f>
        <v>0</v>
      </c>
      <c r="AW14" s="40">
        <f>IF(AU14=0,0,AS14/AU14-1)</f>
        <v>0</v>
      </c>
      <c r="AX14" s="1">
        <f t="shared" ref="AX14:AX77" si="9">+AV14*AV14</f>
        <v>0</v>
      </c>
      <c r="AY14" s="1">
        <f>+$BB$14*B14</f>
        <v>252.85995914926914</v>
      </c>
      <c r="AZ14" s="1">
        <f>+$BB$14*E14</f>
        <v>252.85995914926914</v>
      </c>
      <c r="BA14" s="99">
        <v>5</v>
      </c>
      <c r="BB14" s="120">
        <v>25.285995914926914</v>
      </c>
      <c r="BC14" s="1">
        <f>SUM(AX14:AX71)</f>
        <v>22806447190.638844</v>
      </c>
      <c r="BD14" s="11">
        <f>COUNTIF(AX14:AX52,"&gt;0")</f>
        <v>10</v>
      </c>
      <c r="BE14" s="1">
        <f>+BC14/BD14</f>
        <v>2280644719.0638843</v>
      </c>
      <c r="BF14" s="64">
        <f>MAX(AZ14:AZ91)</f>
        <v>61773.688020166453</v>
      </c>
      <c r="BG14" s="64">
        <f>INDEX(AY14:AY88,MATCH(BF14,AZ14:AZ88,0),1)</f>
        <v>74694.831932694098</v>
      </c>
      <c r="BI14" s="99"/>
      <c r="BJ14" s="120"/>
      <c r="BK14" s="1"/>
      <c r="BM14" s="1"/>
      <c r="BN14" s="64"/>
      <c r="BO14" s="64"/>
    </row>
    <row r="15" spans="1:68" x14ac:dyDescent="0.3"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1">
        <v>56.34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f>IF($C15="","",E15-E14)</f>
        <v>0</v>
      </c>
      <c r="W15" s="1">
        <f>IF($C15="","",G15-G14)</f>
        <v>0</v>
      </c>
      <c r="X15" s="1">
        <f>IF($C15="","",H15-H14)</f>
        <v>0</v>
      </c>
      <c r="Y15" s="1">
        <f>IF($C15="","",I15-I14)</f>
        <v>0</v>
      </c>
      <c r="Z15" s="1">
        <f>IF(OR($C15="",ISNA($C15)),NA(),V15+W15+X15+Y15)</f>
        <v>0</v>
      </c>
      <c r="AB15" s="13">
        <f t="shared" si="1"/>
        <v>0</v>
      </c>
      <c r="AC15" s="13">
        <f t="shared" si="2"/>
        <v>2.0000000000000001E-4</v>
      </c>
      <c r="AD15" s="13">
        <f t="shared" si="3"/>
        <v>2.0000000000000001E-4</v>
      </c>
      <c r="AE15" s="13">
        <f t="shared" si="4"/>
        <v>0</v>
      </c>
      <c r="AF15" s="13">
        <f t="shared" si="5"/>
        <v>0</v>
      </c>
      <c r="AG15" s="13">
        <f t="shared" si="6"/>
        <v>0</v>
      </c>
      <c r="AH15" s="139"/>
      <c r="AQ15" s="11">
        <f>+AQ14+1</f>
        <v>6</v>
      </c>
      <c r="AR15" s="11">
        <f>+AR14+1</f>
        <v>2</v>
      </c>
      <c r="AS15" s="1">
        <f t="shared" si="7"/>
        <v>0</v>
      </c>
      <c r="AT15" s="107">
        <f>+EvolOf!H4</f>
        <v>2</v>
      </c>
      <c r="AU15" s="1">
        <f t="shared" si="8"/>
        <v>0</v>
      </c>
      <c r="AV15" s="1">
        <f t="shared" ref="AV15:AV78" si="10">+AS15-AU15</f>
        <v>0</v>
      </c>
      <c r="AW15" s="40">
        <f t="shared" ref="AW15:AW78" si="11">IF(AU15=0,0,AS15/AU15-1)</f>
        <v>0</v>
      </c>
      <c r="AX15" s="1">
        <f t="shared" si="9"/>
        <v>0</v>
      </c>
      <c r="AY15" s="1">
        <f t="shared" ref="AY15:AY78" si="12">+$BB$14*B15</f>
        <v>252.85995914926914</v>
      </c>
      <c r="AZ15" s="1">
        <f t="shared" ref="AZ15:AZ78" si="13">+$BB$14*E15</f>
        <v>252.85995914926914</v>
      </c>
      <c r="BI15" s="99"/>
      <c r="BJ15" s="120"/>
      <c r="BK15" s="1"/>
      <c r="BM15" s="1"/>
      <c r="BN15" s="64"/>
      <c r="BO15" s="64"/>
    </row>
    <row r="16" spans="1:68" x14ac:dyDescent="0.3"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1">
        <v>56.34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f t="shared" ref="V16:V79" si="14">IF($C16="","",E16-E15)</f>
        <v>0</v>
      </c>
      <c r="W16" s="1">
        <f t="shared" ref="W16:Y79" si="15">IF($C16="","",G16-G15)</f>
        <v>0</v>
      </c>
      <c r="X16" s="1">
        <f t="shared" si="15"/>
        <v>0</v>
      </c>
      <c r="Y16" s="1">
        <f t="shared" si="15"/>
        <v>0</v>
      </c>
      <c r="Z16" s="1">
        <f t="shared" ref="Z16:Z79" si="16">IF(OR($C16="",ISNA($C16)),NA(),V16+W16+X16+Y16)</f>
        <v>0</v>
      </c>
      <c r="AB16" s="13">
        <f t="shared" si="1"/>
        <v>0</v>
      </c>
      <c r="AC16" s="13">
        <f t="shared" si="2"/>
        <v>2.0000000000000001E-4</v>
      </c>
      <c r="AD16" s="13">
        <f t="shared" si="3"/>
        <v>2.0000000000000001E-4</v>
      </c>
      <c r="AE16" s="13">
        <f t="shared" si="4"/>
        <v>0</v>
      </c>
      <c r="AF16" s="13">
        <f t="shared" si="5"/>
        <v>0</v>
      </c>
      <c r="AG16" s="13">
        <f t="shared" si="6"/>
        <v>0</v>
      </c>
      <c r="AH16" s="139"/>
      <c r="AQ16" s="11">
        <f t="shared" ref="AQ16:AR31" si="17">+AQ15+1</f>
        <v>7</v>
      </c>
      <c r="AR16" s="11">
        <f t="shared" si="17"/>
        <v>3</v>
      </c>
      <c r="AS16" s="1">
        <f t="shared" si="7"/>
        <v>0</v>
      </c>
      <c r="AT16" s="107">
        <f>+EvolOf!H5</f>
        <v>2</v>
      </c>
      <c r="AU16" s="1">
        <f t="shared" si="8"/>
        <v>0</v>
      </c>
      <c r="AV16" s="1">
        <f t="shared" si="10"/>
        <v>0</v>
      </c>
      <c r="AW16" s="40">
        <f t="shared" si="11"/>
        <v>0</v>
      </c>
      <c r="AX16" s="1">
        <f t="shared" si="9"/>
        <v>0</v>
      </c>
      <c r="AY16" s="1">
        <f t="shared" si="12"/>
        <v>252.85995914926914</v>
      </c>
      <c r="AZ16" s="1">
        <f t="shared" si="13"/>
        <v>252.85995914926914</v>
      </c>
      <c r="BI16" s="99"/>
      <c r="BJ16" s="120"/>
      <c r="BK16" s="1"/>
      <c r="BM16" s="1"/>
      <c r="BN16" s="64"/>
      <c r="BO16" s="64"/>
    </row>
    <row r="17" spans="2:66" x14ac:dyDescent="0.3">
      <c r="B17" s="1">
        <f t="shared" si="0"/>
        <v>16</v>
      </c>
      <c r="C17" s="1">
        <v>4</v>
      </c>
      <c r="D17" s="1">
        <v>49983</v>
      </c>
      <c r="E17" s="1">
        <v>16</v>
      </c>
      <c r="F17" s="1">
        <v>0</v>
      </c>
      <c r="G17" s="1">
        <v>0</v>
      </c>
      <c r="H17" s="1">
        <v>0</v>
      </c>
      <c r="I17" s="1">
        <v>0</v>
      </c>
      <c r="J17" s="1">
        <v>56.34</v>
      </c>
      <c r="K17" s="1">
        <v>0.52</v>
      </c>
      <c r="L17" s="1">
        <v>0</v>
      </c>
      <c r="M17" s="1">
        <v>0</v>
      </c>
      <c r="N17" s="1">
        <v>1</v>
      </c>
      <c r="O17" s="1">
        <v>5</v>
      </c>
      <c r="P17" s="1">
        <v>5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f t="shared" si="14"/>
        <v>6</v>
      </c>
      <c r="W17" s="1">
        <f t="shared" si="15"/>
        <v>0</v>
      </c>
      <c r="X17" s="1">
        <f t="shared" si="15"/>
        <v>0</v>
      </c>
      <c r="Y17" s="1">
        <f t="shared" si="15"/>
        <v>0</v>
      </c>
      <c r="Z17" s="1">
        <f t="shared" si="16"/>
        <v>6</v>
      </c>
      <c r="AB17" s="13">
        <f t="shared" si="1"/>
        <v>0</v>
      </c>
      <c r="AC17" s="13">
        <f t="shared" si="2"/>
        <v>3.2000000000000003E-4</v>
      </c>
      <c r="AD17" s="13">
        <f t="shared" si="3"/>
        <v>3.2000000000000003E-4</v>
      </c>
      <c r="AE17" s="13">
        <f t="shared" si="4"/>
        <v>0</v>
      </c>
      <c r="AF17" s="13">
        <f t="shared" si="5"/>
        <v>0</v>
      </c>
      <c r="AG17" s="13">
        <f t="shared" si="6"/>
        <v>1.2E-4</v>
      </c>
      <c r="AH17" s="139"/>
      <c r="AQ17" s="11">
        <f t="shared" si="17"/>
        <v>8</v>
      </c>
      <c r="AR17" s="11">
        <f t="shared" si="17"/>
        <v>4</v>
      </c>
      <c r="AS17" s="1">
        <f t="shared" si="7"/>
        <v>0</v>
      </c>
      <c r="AT17" s="107">
        <f>+EvolOf!H6</f>
        <v>2</v>
      </c>
      <c r="AU17" s="1">
        <f t="shared" si="8"/>
        <v>0</v>
      </c>
      <c r="AV17" s="1">
        <f t="shared" si="10"/>
        <v>0</v>
      </c>
      <c r="AW17" s="40">
        <f t="shared" si="11"/>
        <v>0</v>
      </c>
      <c r="AX17" s="1">
        <f t="shared" si="9"/>
        <v>0</v>
      </c>
      <c r="AY17" s="1">
        <f t="shared" si="12"/>
        <v>404.57593463883063</v>
      </c>
      <c r="AZ17" s="1">
        <f t="shared" si="13"/>
        <v>404.57593463883063</v>
      </c>
      <c r="BJ17" s="1"/>
      <c r="BK17" s="1"/>
      <c r="BL17" s="1"/>
      <c r="BM17" s="1"/>
    </row>
    <row r="18" spans="2:66" x14ac:dyDescent="0.3">
      <c r="B18" s="1">
        <f t="shared" si="0"/>
        <v>22</v>
      </c>
      <c r="C18" s="1">
        <v>5</v>
      </c>
      <c r="D18" s="1">
        <v>49978</v>
      </c>
      <c r="E18" s="1">
        <v>22</v>
      </c>
      <c r="F18" s="1">
        <v>0</v>
      </c>
      <c r="G18" s="1">
        <v>0</v>
      </c>
      <c r="H18" s="1">
        <v>0</v>
      </c>
      <c r="I18" s="1">
        <v>0</v>
      </c>
      <c r="J18" s="1">
        <v>56.34</v>
      </c>
      <c r="K18" s="1">
        <v>0.7</v>
      </c>
      <c r="L18" s="1">
        <v>0</v>
      </c>
      <c r="M18" s="1">
        <v>0</v>
      </c>
      <c r="N18" s="1">
        <v>1</v>
      </c>
      <c r="O18" s="1">
        <v>10</v>
      </c>
      <c r="P18" s="1">
        <v>10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f t="shared" si="14"/>
        <v>6</v>
      </c>
      <c r="W18" s="1">
        <f t="shared" si="15"/>
        <v>0</v>
      </c>
      <c r="X18" s="1">
        <f t="shared" si="15"/>
        <v>0</v>
      </c>
      <c r="Y18" s="1">
        <f t="shared" si="15"/>
        <v>0</v>
      </c>
      <c r="Z18" s="1">
        <f t="shared" si="16"/>
        <v>6</v>
      </c>
      <c r="AB18" s="13">
        <f t="shared" si="1"/>
        <v>0</v>
      </c>
      <c r="AC18" s="13">
        <f t="shared" si="2"/>
        <v>4.4000000000000002E-4</v>
      </c>
      <c r="AD18" s="13">
        <f t="shared" si="3"/>
        <v>4.4000000000000002E-4</v>
      </c>
      <c r="AE18" s="13">
        <f t="shared" si="4"/>
        <v>0</v>
      </c>
      <c r="AF18" s="13">
        <f t="shared" si="5"/>
        <v>0</v>
      </c>
      <c r="AG18" s="13">
        <f t="shared" si="6"/>
        <v>1.2E-4</v>
      </c>
      <c r="AH18" s="139"/>
      <c r="AQ18" s="11">
        <f t="shared" si="17"/>
        <v>9</v>
      </c>
      <c r="AR18" s="11">
        <f t="shared" si="17"/>
        <v>5</v>
      </c>
      <c r="AS18" s="1">
        <f t="shared" si="7"/>
        <v>0</v>
      </c>
      <c r="AT18" s="107">
        <f>+EvolOf!H7</f>
        <v>3</v>
      </c>
      <c r="AU18" s="1">
        <f t="shared" si="8"/>
        <v>0</v>
      </c>
      <c r="AV18" s="1">
        <f t="shared" si="10"/>
        <v>0</v>
      </c>
      <c r="AW18" s="40">
        <f t="shared" si="11"/>
        <v>0</v>
      </c>
      <c r="AX18" s="1">
        <f t="shared" si="9"/>
        <v>0</v>
      </c>
      <c r="AY18" s="1">
        <f t="shared" si="12"/>
        <v>556.29191012839215</v>
      </c>
      <c r="AZ18" s="1">
        <f t="shared" si="13"/>
        <v>556.29191012839215</v>
      </c>
    </row>
    <row r="19" spans="2:66" x14ac:dyDescent="0.3">
      <c r="B19" s="1">
        <f t="shared" si="0"/>
        <v>27</v>
      </c>
      <c r="C19" s="1">
        <v>6</v>
      </c>
      <c r="D19" s="1">
        <v>49972</v>
      </c>
      <c r="E19" s="1">
        <v>27</v>
      </c>
      <c r="F19" s="1">
        <v>0</v>
      </c>
      <c r="G19" s="1">
        <v>0</v>
      </c>
      <c r="H19" s="1">
        <v>0</v>
      </c>
      <c r="I19" s="1">
        <v>0</v>
      </c>
      <c r="J19" s="1">
        <v>56.34</v>
      </c>
      <c r="K19" s="1">
        <v>0.74</v>
      </c>
      <c r="L19" s="1">
        <v>0</v>
      </c>
      <c r="M19" s="1">
        <v>0</v>
      </c>
      <c r="N19" s="1">
        <v>2</v>
      </c>
      <c r="O19" s="1">
        <v>14</v>
      </c>
      <c r="P19" s="1">
        <v>14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f t="shared" si="14"/>
        <v>5</v>
      </c>
      <c r="W19" s="1">
        <f t="shared" si="15"/>
        <v>0</v>
      </c>
      <c r="X19" s="1">
        <f t="shared" si="15"/>
        <v>0</v>
      </c>
      <c r="Y19" s="1">
        <f t="shared" si="15"/>
        <v>0</v>
      </c>
      <c r="Z19" s="1">
        <f t="shared" si="16"/>
        <v>5</v>
      </c>
      <c r="AB19" s="13">
        <f t="shared" si="1"/>
        <v>0</v>
      </c>
      <c r="AC19" s="13">
        <f t="shared" si="2"/>
        <v>5.4000000000000001E-4</v>
      </c>
      <c r="AD19" s="13">
        <f t="shared" si="3"/>
        <v>5.4000000000000001E-4</v>
      </c>
      <c r="AE19" s="13">
        <f t="shared" si="4"/>
        <v>0</v>
      </c>
      <c r="AF19" s="13">
        <f t="shared" si="5"/>
        <v>0</v>
      </c>
      <c r="AG19" s="13">
        <f t="shared" si="6"/>
        <v>1E-4</v>
      </c>
      <c r="AH19" s="139"/>
      <c r="AQ19" s="11">
        <f t="shared" si="17"/>
        <v>10</v>
      </c>
      <c r="AR19" s="11">
        <f t="shared" si="17"/>
        <v>6</v>
      </c>
      <c r="AS19" s="1">
        <f t="shared" si="7"/>
        <v>0</v>
      </c>
      <c r="AT19" s="107">
        <f>+EvolOf!H8</f>
        <v>10</v>
      </c>
      <c r="AU19" s="1">
        <f t="shared" si="8"/>
        <v>0</v>
      </c>
      <c r="AV19" s="1">
        <f t="shared" si="10"/>
        <v>0</v>
      </c>
      <c r="AW19" s="40">
        <f t="shared" si="11"/>
        <v>0</v>
      </c>
      <c r="AX19" s="1">
        <f t="shared" si="9"/>
        <v>0</v>
      </c>
      <c r="AY19" s="1">
        <f t="shared" si="12"/>
        <v>682.7218897030267</v>
      </c>
      <c r="AZ19" s="1">
        <f t="shared" si="13"/>
        <v>682.7218897030267</v>
      </c>
    </row>
    <row r="20" spans="2:66" x14ac:dyDescent="0.3">
      <c r="B20" s="1">
        <f t="shared" si="0"/>
        <v>41</v>
      </c>
      <c r="C20" s="1">
        <v>7</v>
      </c>
      <c r="D20" s="1">
        <v>49958</v>
      </c>
      <c r="E20" s="1">
        <v>41</v>
      </c>
      <c r="F20" s="1">
        <v>0</v>
      </c>
      <c r="G20" s="1">
        <v>0</v>
      </c>
      <c r="H20" s="1">
        <v>0</v>
      </c>
      <c r="I20" s="1">
        <v>0</v>
      </c>
      <c r="J20" s="1">
        <v>56.34</v>
      </c>
      <c r="K20" s="1">
        <v>0.81</v>
      </c>
      <c r="L20" s="1">
        <v>0</v>
      </c>
      <c r="M20" s="1">
        <v>0</v>
      </c>
      <c r="N20" s="1">
        <v>4</v>
      </c>
      <c r="O20" s="1">
        <v>26</v>
      </c>
      <c r="P20" s="1">
        <v>26</v>
      </c>
      <c r="Q20" s="1">
        <v>0</v>
      </c>
      <c r="R20" s="1">
        <v>0</v>
      </c>
      <c r="S20" s="1">
        <v>10</v>
      </c>
      <c r="T20" s="1">
        <v>1</v>
      </c>
      <c r="U20" s="1">
        <v>0</v>
      </c>
      <c r="V20" s="1">
        <f t="shared" si="14"/>
        <v>14</v>
      </c>
      <c r="W20" s="1">
        <f t="shared" si="15"/>
        <v>0</v>
      </c>
      <c r="X20" s="1">
        <f t="shared" si="15"/>
        <v>0</v>
      </c>
      <c r="Y20" s="1">
        <f t="shared" si="15"/>
        <v>0</v>
      </c>
      <c r="Z20" s="1">
        <f t="shared" si="16"/>
        <v>14</v>
      </c>
      <c r="AB20" s="13">
        <f t="shared" si="1"/>
        <v>0</v>
      </c>
      <c r="AC20" s="13">
        <f t="shared" si="2"/>
        <v>8.1999999999999998E-4</v>
      </c>
      <c r="AD20" s="13">
        <f t="shared" si="3"/>
        <v>8.1999999999999998E-4</v>
      </c>
      <c r="AE20" s="13">
        <f t="shared" si="4"/>
        <v>0</v>
      </c>
      <c r="AF20" s="13">
        <f t="shared" si="5"/>
        <v>0</v>
      </c>
      <c r="AG20" s="13">
        <f t="shared" si="6"/>
        <v>2.7999999999999998E-4</v>
      </c>
      <c r="AH20" s="139"/>
      <c r="AQ20" s="11">
        <f t="shared" si="17"/>
        <v>11</v>
      </c>
      <c r="AR20" s="11">
        <f t="shared" si="17"/>
        <v>7</v>
      </c>
      <c r="AS20" s="1">
        <f t="shared" si="7"/>
        <v>0</v>
      </c>
      <c r="AT20" s="107">
        <f>+EvolOf!H9</f>
        <v>16</v>
      </c>
      <c r="AU20" s="1">
        <f t="shared" si="8"/>
        <v>0</v>
      </c>
      <c r="AV20" s="1">
        <f t="shared" si="10"/>
        <v>0</v>
      </c>
      <c r="AW20" s="40">
        <f t="shared" si="11"/>
        <v>0</v>
      </c>
      <c r="AX20" s="1">
        <f t="shared" si="9"/>
        <v>0</v>
      </c>
      <c r="AY20" s="1">
        <f t="shared" si="12"/>
        <v>1036.7258325120035</v>
      </c>
      <c r="AZ20" s="1">
        <f t="shared" si="13"/>
        <v>1036.7258325120035</v>
      </c>
    </row>
    <row r="21" spans="2:66" x14ac:dyDescent="0.3">
      <c r="B21" s="1">
        <f t="shared" si="0"/>
        <v>56</v>
      </c>
      <c r="C21" s="1">
        <v>8</v>
      </c>
      <c r="D21" s="1">
        <v>49943</v>
      </c>
      <c r="E21" s="1">
        <v>56</v>
      </c>
      <c r="F21" s="1">
        <v>0</v>
      </c>
      <c r="G21" s="1">
        <v>0</v>
      </c>
      <c r="H21" s="1">
        <v>0</v>
      </c>
      <c r="I21" s="1">
        <v>0</v>
      </c>
      <c r="J21" s="1">
        <v>56.34</v>
      </c>
      <c r="K21" s="1">
        <v>0.82</v>
      </c>
      <c r="L21" s="1">
        <v>0</v>
      </c>
      <c r="M21" s="1">
        <v>0</v>
      </c>
      <c r="N21" s="1">
        <v>5</v>
      </c>
      <c r="O21" s="1">
        <v>40</v>
      </c>
      <c r="P21" s="1">
        <v>40</v>
      </c>
      <c r="Q21" s="1">
        <v>0</v>
      </c>
      <c r="R21" s="1">
        <v>0</v>
      </c>
      <c r="S21" s="1">
        <v>10</v>
      </c>
      <c r="T21" s="1">
        <v>1</v>
      </c>
      <c r="U21" s="1">
        <v>0</v>
      </c>
      <c r="V21" s="1">
        <f t="shared" si="14"/>
        <v>15</v>
      </c>
      <c r="W21" s="1">
        <f t="shared" si="15"/>
        <v>0</v>
      </c>
      <c r="X21" s="1">
        <f t="shared" si="15"/>
        <v>0</v>
      </c>
      <c r="Y21" s="1">
        <f t="shared" si="15"/>
        <v>0</v>
      </c>
      <c r="Z21" s="1">
        <f t="shared" si="16"/>
        <v>15</v>
      </c>
      <c r="AB21" s="13">
        <f t="shared" si="1"/>
        <v>0</v>
      </c>
      <c r="AC21" s="13">
        <f t="shared" si="2"/>
        <v>1.1199999999999999E-3</v>
      </c>
      <c r="AD21" s="13">
        <f t="shared" si="3"/>
        <v>1.1199999999999999E-3</v>
      </c>
      <c r="AE21" s="13">
        <f t="shared" si="4"/>
        <v>0</v>
      </c>
      <c r="AF21" s="13">
        <f t="shared" si="5"/>
        <v>0</v>
      </c>
      <c r="AG21" s="13">
        <f t="shared" si="6"/>
        <v>2.9999999999999997E-4</v>
      </c>
      <c r="AH21" s="139"/>
      <c r="AQ21" s="11">
        <f t="shared" si="17"/>
        <v>12</v>
      </c>
      <c r="AR21" s="11">
        <f t="shared" si="17"/>
        <v>8</v>
      </c>
      <c r="AS21" s="1">
        <f t="shared" si="7"/>
        <v>0</v>
      </c>
      <c r="AT21" s="107">
        <f>+EvolOf!H10</f>
        <v>29</v>
      </c>
      <c r="AU21" s="1">
        <f t="shared" si="8"/>
        <v>0</v>
      </c>
      <c r="AV21" s="1">
        <f t="shared" si="10"/>
        <v>0</v>
      </c>
      <c r="AW21" s="40">
        <f t="shared" si="11"/>
        <v>0</v>
      </c>
      <c r="AX21" s="1">
        <f t="shared" si="9"/>
        <v>0</v>
      </c>
      <c r="AY21" s="1">
        <f t="shared" si="12"/>
        <v>1416.0157712359073</v>
      </c>
      <c r="AZ21" s="1">
        <f t="shared" si="13"/>
        <v>1416.0157712359073</v>
      </c>
    </row>
    <row r="22" spans="2:66" x14ac:dyDescent="0.3">
      <c r="B22" s="1">
        <f t="shared" si="0"/>
        <v>73</v>
      </c>
      <c r="C22" s="1">
        <v>9</v>
      </c>
      <c r="D22" s="1">
        <v>49926</v>
      </c>
      <c r="E22" s="1">
        <v>73</v>
      </c>
      <c r="F22" s="1">
        <v>0</v>
      </c>
      <c r="G22" s="1">
        <v>0</v>
      </c>
      <c r="H22" s="1">
        <v>0</v>
      </c>
      <c r="I22" s="1">
        <v>0</v>
      </c>
      <c r="J22" s="1">
        <v>56.34</v>
      </c>
      <c r="K22" s="1">
        <v>0.86</v>
      </c>
      <c r="L22" s="1">
        <v>0</v>
      </c>
      <c r="M22" s="1">
        <v>0</v>
      </c>
      <c r="N22" s="1">
        <v>7</v>
      </c>
      <c r="O22" s="1">
        <v>56</v>
      </c>
      <c r="P22" s="1">
        <v>56</v>
      </c>
      <c r="Q22" s="1">
        <v>0</v>
      </c>
      <c r="R22" s="1">
        <v>0</v>
      </c>
      <c r="S22" s="1">
        <v>10</v>
      </c>
      <c r="T22" s="1">
        <v>1</v>
      </c>
      <c r="U22" s="1">
        <v>0</v>
      </c>
      <c r="V22" s="1">
        <f t="shared" si="14"/>
        <v>17</v>
      </c>
      <c r="W22" s="1">
        <f t="shared" si="15"/>
        <v>0</v>
      </c>
      <c r="X22" s="1">
        <f t="shared" si="15"/>
        <v>0</v>
      </c>
      <c r="Y22" s="1">
        <f t="shared" si="15"/>
        <v>0</v>
      </c>
      <c r="Z22" s="1">
        <f t="shared" si="16"/>
        <v>17</v>
      </c>
      <c r="AB22" s="13">
        <f t="shared" si="1"/>
        <v>0</v>
      </c>
      <c r="AC22" s="13">
        <f t="shared" si="2"/>
        <v>1.4599999999999999E-3</v>
      </c>
      <c r="AD22" s="13">
        <f t="shared" si="3"/>
        <v>1.4599999999999999E-3</v>
      </c>
      <c r="AE22" s="13">
        <f t="shared" si="4"/>
        <v>0</v>
      </c>
      <c r="AF22" s="13">
        <f t="shared" si="5"/>
        <v>0</v>
      </c>
      <c r="AG22" s="13">
        <f t="shared" si="6"/>
        <v>3.4000000000000002E-4</v>
      </c>
      <c r="AH22" s="139"/>
      <c r="AQ22" s="11">
        <f t="shared" si="17"/>
        <v>13</v>
      </c>
      <c r="AR22" s="11">
        <f t="shared" si="17"/>
        <v>9</v>
      </c>
      <c r="AS22" s="1">
        <f t="shared" si="7"/>
        <v>0</v>
      </c>
      <c r="AT22" s="107">
        <f>+EvolOf!H11</f>
        <v>43</v>
      </c>
      <c r="AU22" s="1">
        <f t="shared" si="8"/>
        <v>0</v>
      </c>
      <c r="AV22" s="1">
        <f t="shared" si="10"/>
        <v>0</v>
      </c>
      <c r="AW22" s="40">
        <f t="shared" si="11"/>
        <v>0</v>
      </c>
      <c r="AX22" s="1">
        <f t="shared" si="9"/>
        <v>0</v>
      </c>
      <c r="AY22" s="1">
        <f t="shared" si="12"/>
        <v>1845.8777017896648</v>
      </c>
      <c r="AZ22" s="1">
        <f t="shared" si="13"/>
        <v>1845.8777017896648</v>
      </c>
    </row>
    <row r="23" spans="2:66" x14ac:dyDescent="0.3">
      <c r="B23" s="1">
        <f t="shared" si="0"/>
        <v>104</v>
      </c>
      <c r="C23" s="1">
        <v>10</v>
      </c>
      <c r="D23" s="1">
        <v>49894</v>
      </c>
      <c r="E23" s="1">
        <v>104</v>
      </c>
      <c r="F23" s="1">
        <v>0</v>
      </c>
      <c r="G23" s="1">
        <v>0</v>
      </c>
      <c r="H23" s="1">
        <v>0</v>
      </c>
      <c r="I23" s="1">
        <v>0</v>
      </c>
      <c r="J23" s="1">
        <v>56.34</v>
      </c>
      <c r="K23" s="1">
        <v>0.91</v>
      </c>
      <c r="L23" s="1">
        <v>0.9</v>
      </c>
      <c r="M23" s="1">
        <v>7.0000000000000007E-2</v>
      </c>
      <c r="N23" s="1">
        <v>11</v>
      </c>
      <c r="O23" s="1">
        <v>83</v>
      </c>
      <c r="P23" s="1">
        <v>83</v>
      </c>
      <c r="Q23" s="1">
        <v>0</v>
      </c>
      <c r="R23" s="1">
        <v>0</v>
      </c>
      <c r="S23" s="1">
        <v>16</v>
      </c>
      <c r="T23" s="1">
        <v>1</v>
      </c>
      <c r="U23" s="1">
        <v>0</v>
      </c>
      <c r="V23" s="1">
        <f t="shared" si="14"/>
        <v>31</v>
      </c>
      <c r="W23" s="1">
        <f t="shared" si="15"/>
        <v>0</v>
      </c>
      <c r="X23" s="1">
        <f t="shared" si="15"/>
        <v>0</v>
      </c>
      <c r="Y23" s="1">
        <f t="shared" si="15"/>
        <v>0</v>
      </c>
      <c r="Z23" s="1">
        <f t="shared" si="16"/>
        <v>31</v>
      </c>
      <c r="AB23" s="13">
        <f t="shared" si="1"/>
        <v>0</v>
      </c>
      <c r="AC23" s="13">
        <f t="shared" si="2"/>
        <v>2.0799999999999998E-3</v>
      </c>
      <c r="AD23" s="13">
        <f t="shared" si="3"/>
        <v>2.0799999999999998E-3</v>
      </c>
      <c r="AE23" s="13">
        <f t="shared" si="4"/>
        <v>0</v>
      </c>
      <c r="AF23" s="13">
        <f t="shared" si="5"/>
        <v>0</v>
      </c>
      <c r="AG23" s="13">
        <f t="shared" si="6"/>
        <v>6.2E-4</v>
      </c>
      <c r="AH23" s="139"/>
      <c r="AQ23" s="11">
        <f t="shared" si="17"/>
        <v>14</v>
      </c>
      <c r="AR23" s="11">
        <f t="shared" si="17"/>
        <v>10</v>
      </c>
      <c r="AS23" s="1">
        <f t="shared" si="7"/>
        <v>0</v>
      </c>
      <c r="AT23" s="107">
        <f>+EvolOf!H12</f>
        <v>65</v>
      </c>
      <c r="AU23" s="1">
        <f t="shared" si="8"/>
        <v>0</v>
      </c>
      <c r="AV23" s="1">
        <f t="shared" si="10"/>
        <v>0</v>
      </c>
      <c r="AW23" s="40">
        <f t="shared" si="11"/>
        <v>0</v>
      </c>
      <c r="AX23" s="1">
        <f t="shared" si="9"/>
        <v>0</v>
      </c>
      <c r="AY23" s="1">
        <f t="shared" si="12"/>
        <v>2629.743575152399</v>
      </c>
      <c r="AZ23" s="1">
        <f t="shared" si="13"/>
        <v>2629.743575152399</v>
      </c>
    </row>
    <row r="24" spans="2:66" x14ac:dyDescent="0.3">
      <c r="B24" s="1">
        <f t="shared" si="0"/>
        <v>139</v>
      </c>
      <c r="C24" s="1">
        <v>11</v>
      </c>
      <c r="D24" s="1">
        <v>49860</v>
      </c>
      <c r="E24" s="1">
        <v>139</v>
      </c>
      <c r="F24" s="1">
        <v>0</v>
      </c>
      <c r="G24" s="1">
        <v>0</v>
      </c>
      <c r="H24" s="1">
        <v>0</v>
      </c>
      <c r="I24" s="1">
        <v>0</v>
      </c>
      <c r="J24" s="1">
        <v>56.34</v>
      </c>
      <c r="K24" s="1">
        <v>0.93</v>
      </c>
      <c r="L24" s="1">
        <v>1.3</v>
      </c>
      <c r="M24" s="1">
        <v>7.0000000000000007E-2</v>
      </c>
      <c r="N24" s="1">
        <v>15</v>
      </c>
      <c r="O24" s="1">
        <v>114</v>
      </c>
      <c r="P24" s="1">
        <v>114</v>
      </c>
      <c r="Q24" s="1">
        <v>0</v>
      </c>
      <c r="R24" s="1">
        <v>0</v>
      </c>
      <c r="S24" s="1">
        <v>21</v>
      </c>
      <c r="T24" s="1">
        <v>2</v>
      </c>
      <c r="U24" s="1">
        <v>0</v>
      </c>
      <c r="V24" s="1">
        <f t="shared" si="14"/>
        <v>35</v>
      </c>
      <c r="W24" s="1">
        <f t="shared" si="15"/>
        <v>0</v>
      </c>
      <c r="X24" s="1">
        <f t="shared" si="15"/>
        <v>0</v>
      </c>
      <c r="Y24" s="1">
        <f t="shared" si="15"/>
        <v>0</v>
      </c>
      <c r="Z24" s="1">
        <f t="shared" si="16"/>
        <v>35</v>
      </c>
      <c r="AB24" s="13">
        <f t="shared" si="1"/>
        <v>0</v>
      </c>
      <c r="AC24" s="13">
        <f t="shared" si="2"/>
        <v>2.7799999999999999E-3</v>
      </c>
      <c r="AD24" s="13">
        <f t="shared" si="3"/>
        <v>2.7799999999999999E-3</v>
      </c>
      <c r="AE24" s="13">
        <f t="shared" si="4"/>
        <v>0</v>
      </c>
      <c r="AF24" s="13">
        <f t="shared" si="5"/>
        <v>0</v>
      </c>
      <c r="AG24" s="13">
        <f t="shared" si="6"/>
        <v>6.9999999999999999E-4</v>
      </c>
      <c r="AH24" s="139"/>
      <c r="AQ24" s="11">
        <f t="shared" si="17"/>
        <v>15</v>
      </c>
      <c r="AR24" s="11">
        <f t="shared" si="17"/>
        <v>11</v>
      </c>
      <c r="AS24" s="1">
        <f t="shared" si="7"/>
        <v>0</v>
      </c>
      <c r="AT24" s="107">
        <f>+EvolOf!H13</f>
        <v>113</v>
      </c>
      <c r="AU24" s="1">
        <f t="shared" si="8"/>
        <v>0</v>
      </c>
      <c r="AV24" s="1">
        <f t="shared" si="10"/>
        <v>0</v>
      </c>
      <c r="AW24" s="40">
        <f t="shared" si="11"/>
        <v>0</v>
      </c>
      <c r="AX24" s="1">
        <f t="shared" si="9"/>
        <v>0</v>
      </c>
      <c r="AY24" s="1">
        <f t="shared" si="12"/>
        <v>3514.7534321748412</v>
      </c>
      <c r="AZ24" s="1">
        <f t="shared" si="13"/>
        <v>3514.7534321748412</v>
      </c>
    </row>
    <row r="25" spans="2:66" x14ac:dyDescent="0.3">
      <c r="B25" s="1">
        <f t="shared" si="0"/>
        <v>175</v>
      </c>
      <c r="C25" s="1">
        <v>12</v>
      </c>
      <c r="D25" s="1">
        <v>49824</v>
      </c>
      <c r="E25" s="1">
        <v>175</v>
      </c>
      <c r="F25" s="1">
        <v>0</v>
      </c>
      <c r="G25" s="1">
        <v>0</v>
      </c>
      <c r="H25" s="1">
        <v>0</v>
      </c>
      <c r="I25" s="1">
        <v>0</v>
      </c>
      <c r="J25" s="1">
        <v>56.34</v>
      </c>
      <c r="K25" s="1">
        <v>0.97</v>
      </c>
      <c r="L25" s="1">
        <v>2.2000000000000002</v>
      </c>
      <c r="M25" s="1">
        <v>0.53</v>
      </c>
      <c r="N25" s="1">
        <v>21</v>
      </c>
      <c r="O25" s="1">
        <v>144</v>
      </c>
      <c r="P25" s="1">
        <v>144</v>
      </c>
      <c r="Q25" s="1">
        <v>0</v>
      </c>
      <c r="R25" s="1">
        <v>0</v>
      </c>
      <c r="S25" s="1">
        <v>26</v>
      </c>
      <c r="T25" s="1">
        <v>2</v>
      </c>
      <c r="U25" s="1">
        <v>0</v>
      </c>
      <c r="V25" s="1">
        <f t="shared" si="14"/>
        <v>36</v>
      </c>
      <c r="W25" s="1">
        <f t="shared" si="15"/>
        <v>0</v>
      </c>
      <c r="X25" s="1">
        <f t="shared" si="15"/>
        <v>0</v>
      </c>
      <c r="Y25" s="1">
        <f t="shared" si="15"/>
        <v>0</v>
      </c>
      <c r="Z25" s="1">
        <f t="shared" si="16"/>
        <v>36</v>
      </c>
      <c r="AB25" s="13">
        <f t="shared" si="1"/>
        <v>0</v>
      </c>
      <c r="AC25" s="13">
        <f t="shared" si="2"/>
        <v>3.5000000000000001E-3</v>
      </c>
      <c r="AD25" s="13">
        <f t="shared" si="3"/>
        <v>3.5000000000000001E-3</v>
      </c>
      <c r="AE25" s="13">
        <f t="shared" si="4"/>
        <v>0</v>
      </c>
      <c r="AF25" s="13">
        <f t="shared" si="5"/>
        <v>0</v>
      </c>
      <c r="AG25" s="13">
        <f t="shared" si="6"/>
        <v>7.2000000000000005E-4</v>
      </c>
      <c r="AH25" s="139"/>
      <c r="AQ25" s="11">
        <f t="shared" si="17"/>
        <v>16</v>
      </c>
      <c r="AR25" s="11">
        <f t="shared" si="17"/>
        <v>12</v>
      </c>
      <c r="AS25" s="1">
        <f t="shared" si="7"/>
        <v>0</v>
      </c>
      <c r="AT25" s="107">
        <f>+EvolOf!H14</f>
        <v>148</v>
      </c>
      <c r="AU25" s="1">
        <f t="shared" si="8"/>
        <v>0</v>
      </c>
      <c r="AV25" s="1">
        <f t="shared" si="10"/>
        <v>0</v>
      </c>
      <c r="AW25" s="40">
        <f t="shared" si="11"/>
        <v>0</v>
      </c>
      <c r="AX25" s="1">
        <f t="shared" si="9"/>
        <v>0</v>
      </c>
      <c r="AY25" s="1">
        <f t="shared" si="12"/>
        <v>4425.0492851122099</v>
      </c>
      <c r="AZ25" s="1">
        <f t="shared" si="13"/>
        <v>4425.0492851122099</v>
      </c>
    </row>
    <row r="26" spans="2:66" x14ac:dyDescent="0.3">
      <c r="B26" s="1">
        <f t="shared" si="0"/>
        <v>211</v>
      </c>
      <c r="C26" s="1">
        <v>13</v>
      </c>
      <c r="D26" s="1">
        <v>49787</v>
      </c>
      <c r="E26" s="1">
        <v>211</v>
      </c>
      <c r="F26" s="1">
        <v>0</v>
      </c>
      <c r="G26" s="1">
        <v>0</v>
      </c>
      <c r="H26" s="1">
        <v>0</v>
      </c>
      <c r="I26" s="1">
        <v>0</v>
      </c>
      <c r="J26" s="1">
        <v>56.34</v>
      </c>
      <c r="K26" s="1">
        <v>1.03</v>
      </c>
      <c r="L26" s="1">
        <v>3.8</v>
      </c>
      <c r="M26" s="1">
        <v>0.63</v>
      </c>
      <c r="N26" s="1">
        <v>28</v>
      </c>
      <c r="O26" s="1">
        <v>173</v>
      </c>
      <c r="P26" s="1">
        <v>173</v>
      </c>
      <c r="Q26" s="1">
        <v>0</v>
      </c>
      <c r="R26" s="1">
        <v>0</v>
      </c>
      <c r="S26" s="1">
        <v>40</v>
      </c>
      <c r="T26" s="1">
        <v>3</v>
      </c>
      <c r="U26" s="1">
        <v>0</v>
      </c>
      <c r="V26" s="1">
        <f t="shared" si="14"/>
        <v>36</v>
      </c>
      <c r="W26" s="1">
        <f t="shared" si="15"/>
        <v>0</v>
      </c>
      <c r="X26" s="1">
        <f t="shared" si="15"/>
        <v>0</v>
      </c>
      <c r="Y26" s="1">
        <f t="shared" si="15"/>
        <v>0</v>
      </c>
      <c r="Z26" s="1">
        <f t="shared" si="16"/>
        <v>36</v>
      </c>
      <c r="AB26" s="13">
        <f t="shared" si="1"/>
        <v>0</v>
      </c>
      <c r="AC26" s="13">
        <f t="shared" si="2"/>
        <v>4.2199999999999998E-3</v>
      </c>
      <c r="AD26" s="13">
        <f t="shared" si="3"/>
        <v>4.2199999999999998E-3</v>
      </c>
      <c r="AE26" s="13">
        <f t="shared" si="4"/>
        <v>0</v>
      </c>
      <c r="AF26" s="13">
        <f t="shared" si="5"/>
        <v>0</v>
      </c>
      <c r="AG26" s="13">
        <f t="shared" si="6"/>
        <v>7.2000000000000005E-4</v>
      </c>
      <c r="AH26" s="139"/>
      <c r="AQ26" s="11">
        <f t="shared" si="17"/>
        <v>17</v>
      </c>
      <c r="AR26" s="11">
        <f t="shared" si="17"/>
        <v>13</v>
      </c>
      <c r="AS26" s="1">
        <f t="shared" si="7"/>
        <v>0</v>
      </c>
      <c r="AT26" s="107">
        <f>+EvolOf!H15</f>
        <v>194</v>
      </c>
      <c r="AU26" s="1">
        <f t="shared" si="8"/>
        <v>0</v>
      </c>
      <c r="AV26" s="1">
        <f t="shared" si="10"/>
        <v>0</v>
      </c>
      <c r="AW26" s="40">
        <f t="shared" si="11"/>
        <v>0</v>
      </c>
      <c r="AX26" s="1">
        <f t="shared" si="9"/>
        <v>0</v>
      </c>
      <c r="AY26" s="1">
        <f t="shared" si="12"/>
        <v>5335.345138049579</v>
      </c>
      <c r="AZ26" s="1">
        <f t="shared" si="13"/>
        <v>5335.345138049579</v>
      </c>
    </row>
    <row r="27" spans="2:66" x14ac:dyDescent="0.3">
      <c r="B27" s="1">
        <f t="shared" si="0"/>
        <v>246</v>
      </c>
      <c r="C27" s="1">
        <v>14</v>
      </c>
      <c r="D27" s="1">
        <v>49753</v>
      </c>
      <c r="E27" s="1">
        <v>246</v>
      </c>
      <c r="F27" s="1">
        <v>0</v>
      </c>
      <c r="G27" s="1">
        <v>0</v>
      </c>
      <c r="H27" s="1">
        <v>0</v>
      </c>
      <c r="I27" s="1">
        <v>0</v>
      </c>
      <c r="J27" s="1">
        <v>56.34</v>
      </c>
      <c r="K27" s="1">
        <v>1.1100000000000001</v>
      </c>
      <c r="L27" s="1">
        <v>5.6</v>
      </c>
      <c r="M27" s="1">
        <v>1.1399999999999999</v>
      </c>
      <c r="N27" s="1">
        <v>39</v>
      </c>
      <c r="O27" s="1">
        <v>197</v>
      </c>
      <c r="P27" s="1">
        <v>197</v>
      </c>
      <c r="Q27" s="1">
        <v>0</v>
      </c>
      <c r="R27" s="1">
        <v>0</v>
      </c>
      <c r="S27" s="1">
        <v>55</v>
      </c>
      <c r="T27" s="1">
        <v>5</v>
      </c>
      <c r="U27" s="1">
        <v>0</v>
      </c>
      <c r="V27" s="1">
        <f t="shared" si="14"/>
        <v>35</v>
      </c>
      <c r="W27" s="1">
        <f t="shared" si="15"/>
        <v>0</v>
      </c>
      <c r="X27" s="1">
        <f t="shared" si="15"/>
        <v>0</v>
      </c>
      <c r="Y27" s="1">
        <f t="shared" si="15"/>
        <v>0</v>
      </c>
      <c r="Z27" s="1">
        <f t="shared" si="16"/>
        <v>35</v>
      </c>
      <c r="AB27" s="13">
        <f t="shared" si="1"/>
        <v>0</v>
      </c>
      <c r="AC27" s="13">
        <f t="shared" si="2"/>
        <v>4.9199999999999999E-3</v>
      </c>
      <c r="AD27" s="13">
        <f t="shared" si="3"/>
        <v>4.9199999999999999E-3</v>
      </c>
      <c r="AE27" s="13">
        <f t="shared" si="4"/>
        <v>0</v>
      </c>
      <c r="AF27" s="13">
        <f t="shared" si="5"/>
        <v>0</v>
      </c>
      <c r="AG27" s="13">
        <f t="shared" si="6"/>
        <v>6.9999999999999999E-4</v>
      </c>
      <c r="AQ27" s="11">
        <f t="shared" si="17"/>
        <v>18</v>
      </c>
      <c r="AR27" s="11">
        <f t="shared" si="17"/>
        <v>14</v>
      </c>
      <c r="AS27" s="1">
        <f t="shared" si="7"/>
        <v>0</v>
      </c>
      <c r="AT27" s="107">
        <f>+EvolOf!H16</f>
        <v>238</v>
      </c>
      <c r="AU27" s="1">
        <f t="shared" si="8"/>
        <v>0</v>
      </c>
      <c r="AV27" s="1">
        <f t="shared" si="10"/>
        <v>0</v>
      </c>
      <c r="AW27" s="40">
        <f t="shared" si="11"/>
        <v>0</v>
      </c>
      <c r="AX27" s="1">
        <f t="shared" si="9"/>
        <v>0</v>
      </c>
      <c r="AY27" s="1">
        <f t="shared" si="12"/>
        <v>6220.3549950720208</v>
      </c>
      <c r="AZ27" s="1">
        <f t="shared" si="13"/>
        <v>6220.3549950720208</v>
      </c>
      <c r="BK27" s="1"/>
      <c r="BL27" s="1"/>
      <c r="BM27" s="1"/>
      <c r="BN27" s="1"/>
    </row>
    <row r="28" spans="2:66" x14ac:dyDescent="0.3">
      <c r="B28" s="1">
        <f t="shared" si="0"/>
        <v>283</v>
      </c>
      <c r="C28" s="1">
        <v>15</v>
      </c>
      <c r="D28" s="1">
        <v>49716</v>
      </c>
      <c r="E28" s="1">
        <v>282</v>
      </c>
      <c r="F28" s="1">
        <v>0</v>
      </c>
      <c r="G28" s="1">
        <v>1</v>
      </c>
      <c r="H28" s="1">
        <v>0</v>
      </c>
      <c r="I28" s="1">
        <v>0</v>
      </c>
      <c r="J28" s="1">
        <v>56.34</v>
      </c>
      <c r="K28" s="1">
        <v>1.18</v>
      </c>
      <c r="L28" s="1">
        <v>7.8</v>
      </c>
      <c r="M28" s="1">
        <v>1.43</v>
      </c>
      <c r="N28" s="1">
        <v>52</v>
      </c>
      <c r="O28" s="1">
        <v>221</v>
      </c>
      <c r="P28" s="1">
        <v>220</v>
      </c>
      <c r="Q28" s="1">
        <v>0</v>
      </c>
      <c r="R28" s="1">
        <v>0</v>
      </c>
      <c r="S28" s="1">
        <v>72</v>
      </c>
      <c r="T28" s="1">
        <v>7</v>
      </c>
      <c r="U28" s="1">
        <v>0</v>
      </c>
      <c r="V28" s="1">
        <f t="shared" si="14"/>
        <v>36</v>
      </c>
      <c r="W28" s="1">
        <f t="shared" si="15"/>
        <v>1</v>
      </c>
      <c r="X28" s="1">
        <f t="shared" si="15"/>
        <v>0</v>
      </c>
      <c r="Y28" s="1">
        <f t="shared" si="15"/>
        <v>0</v>
      </c>
      <c r="Z28" s="1">
        <f t="shared" si="16"/>
        <v>37</v>
      </c>
      <c r="AB28" s="13">
        <f t="shared" si="1"/>
        <v>0</v>
      </c>
      <c r="AC28" s="13">
        <f t="shared" si="2"/>
        <v>5.6600000000000001E-3</v>
      </c>
      <c r="AD28" s="13">
        <f t="shared" si="3"/>
        <v>5.64E-3</v>
      </c>
      <c r="AE28" s="13">
        <f t="shared" si="4"/>
        <v>2.0000000000000002E-5</v>
      </c>
      <c r="AF28" s="13">
        <f t="shared" si="5"/>
        <v>0</v>
      </c>
      <c r="AG28" s="13">
        <f t="shared" si="6"/>
        <v>7.3999999999999999E-4</v>
      </c>
      <c r="AQ28" s="11">
        <f t="shared" si="17"/>
        <v>19</v>
      </c>
      <c r="AR28" s="11">
        <f t="shared" si="17"/>
        <v>15</v>
      </c>
      <c r="AS28" s="1">
        <f t="shared" si="7"/>
        <v>0</v>
      </c>
      <c r="AT28" s="107">
        <f>+EvolOf!H17</f>
        <v>364</v>
      </c>
      <c r="AU28" s="1">
        <f t="shared" si="8"/>
        <v>0</v>
      </c>
      <c r="AV28" s="1">
        <f t="shared" si="10"/>
        <v>0</v>
      </c>
      <c r="AW28" s="40">
        <f t="shared" si="11"/>
        <v>0</v>
      </c>
      <c r="AX28" s="1">
        <f t="shared" si="9"/>
        <v>0</v>
      </c>
      <c r="AY28" s="1">
        <f t="shared" si="12"/>
        <v>7155.9368439243171</v>
      </c>
      <c r="AZ28" s="1">
        <f t="shared" si="13"/>
        <v>7130.6508480093898</v>
      </c>
      <c r="BK28" s="1"/>
      <c r="BL28" s="1"/>
      <c r="BM28" s="1"/>
      <c r="BN28" s="1"/>
    </row>
    <row r="29" spans="2:66" x14ac:dyDescent="0.3">
      <c r="B29" s="1">
        <f t="shared" si="0"/>
        <v>324</v>
      </c>
      <c r="C29" s="1">
        <v>16</v>
      </c>
      <c r="D29" s="1">
        <v>49674</v>
      </c>
      <c r="E29" s="1">
        <v>323</v>
      </c>
      <c r="F29" s="1">
        <v>0</v>
      </c>
      <c r="G29" s="1">
        <v>1</v>
      </c>
      <c r="H29" s="1">
        <v>0</v>
      </c>
      <c r="I29" s="1">
        <v>0</v>
      </c>
      <c r="J29" s="1">
        <v>56.34</v>
      </c>
      <c r="K29" s="1">
        <v>1.25</v>
      </c>
      <c r="L29" s="1">
        <v>9.4</v>
      </c>
      <c r="M29" s="1">
        <v>1.94</v>
      </c>
      <c r="N29" s="1">
        <v>68</v>
      </c>
      <c r="O29" s="1">
        <v>247</v>
      </c>
      <c r="P29" s="1">
        <v>246</v>
      </c>
      <c r="Q29" s="1">
        <v>0</v>
      </c>
      <c r="R29" s="1">
        <v>0</v>
      </c>
      <c r="S29" s="1">
        <v>103</v>
      </c>
      <c r="T29" s="1">
        <v>10</v>
      </c>
      <c r="U29" s="1">
        <v>0</v>
      </c>
      <c r="V29" s="1">
        <f t="shared" si="14"/>
        <v>41</v>
      </c>
      <c r="W29" s="1">
        <f t="shared" si="15"/>
        <v>0</v>
      </c>
      <c r="X29" s="1">
        <f t="shared" si="15"/>
        <v>0</v>
      </c>
      <c r="Y29" s="1">
        <f t="shared" si="15"/>
        <v>0</v>
      </c>
      <c r="Z29" s="1">
        <f t="shared" si="16"/>
        <v>41</v>
      </c>
      <c r="AB29" s="13">
        <f t="shared" si="1"/>
        <v>0</v>
      </c>
      <c r="AC29" s="13">
        <f t="shared" si="2"/>
        <v>6.4799999999999996E-3</v>
      </c>
      <c r="AD29" s="13">
        <f t="shared" si="3"/>
        <v>6.4599999999999996E-3</v>
      </c>
      <c r="AE29" s="13">
        <f t="shared" si="4"/>
        <v>2.0000000000000002E-5</v>
      </c>
      <c r="AF29" s="13">
        <f t="shared" si="5"/>
        <v>0</v>
      </c>
      <c r="AG29" s="13">
        <f t="shared" si="6"/>
        <v>8.1999999999999998E-4</v>
      </c>
      <c r="AQ29" s="11">
        <f t="shared" si="17"/>
        <v>20</v>
      </c>
      <c r="AR29" s="11">
        <f t="shared" si="17"/>
        <v>16</v>
      </c>
      <c r="AS29" s="1">
        <f t="shared" si="7"/>
        <v>0</v>
      </c>
      <c r="AT29" s="107">
        <f>+EvolOf!H18</f>
        <v>386</v>
      </c>
      <c r="AU29" s="1">
        <f t="shared" si="8"/>
        <v>0</v>
      </c>
      <c r="AV29" s="1">
        <f t="shared" si="10"/>
        <v>0</v>
      </c>
      <c r="AW29" s="40">
        <f t="shared" si="11"/>
        <v>0</v>
      </c>
      <c r="AX29" s="1">
        <f t="shared" si="9"/>
        <v>0</v>
      </c>
      <c r="AY29" s="1">
        <f t="shared" si="12"/>
        <v>8192.6626764363209</v>
      </c>
      <c r="AZ29" s="1">
        <f t="shared" si="13"/>
        <v>8167.3766805213936</v>
      </c>
      <c r="BK29" s="1"/>
      <c r="BL29" s="1"/>
      <c r="BM29" s="1"/>
      <c r="BN29" s="1"/>
    </row>
    <row r="30" spans="2:66" x14ac:dyDescent="0.3">
      <c r="B30" s="1">
        <f t="shared" si="0"/>
        <v>375</v>
      </c>
      <c r="C30" s="1">
        <v>17</v>
      </c>
      <c r="D30" s="1">
        <v>49624</v>
      </c>
      <c r="E30" s="1">
        <v>373</v>
      </c>
      <c r="F30" s="1">
        <v>0</v>
      </c>
      <c r="G30" s="1">
        <v>2</v>
      </c>
      <c r="H30" s="1">
        <v>0</v>
      </c>
      <c r="I30" s="1">
        <v>0</v>
      </c>
      <c r="J30" s="1">
        <v>56.34</v>
      </c>
      <c r="K30" s="1">
        <v>1.31</v>
      </c>
      <c r="L30" s="1">
        <v>10.4</v>
      </c>
      <c r="M30" s="1">
        <v>1.72</v>
      </c>
      <c r="N30" s="1">
        <v>85</v>
      </c>
      <c r="O30" s="1">
        <v>280</v>
      </c>
      <c r="P30" s="1">
        <v>279</v>
      </c>
      <c r="Q30" s="1">
        <v>1</v>
      </c>
      <c r="R30" s="1">
        <v>0</v>
      </c>
      <c r="S30" s="1">
        <v>137</v>
      </c>
      <c r="T30" s="1">
        <v>13</v>
      </c>
      <c r="U30" s="1">
        <v>0</v>
      </c>
      <c r="V30" s="1">
        <f t="shared" si="14"/>
        <v>50</v>
      </c>
      <c r="W30" s="1">
        <f t="shared" si="15"/>
        <v>1</v>
      </c>
      <c r="X30" s="1">
        <f t="shared" si="15"/>
        <v>0</v>
      </c>
      <c r="Y30" s="1">
        <f t="shared" si="15"/>
        <v>0</v>
      </c>
      <c r="Z30" s="1">
        <f t="shared" si="16"/>
        <v>51</v>
      </c>
      <c r="AB30" s="13">
        <f t="shared" si="1"/>
        <v>0</v>
      </c>
      <c r="AC30" s="13">
        <f t="shared" si="2"/>
        <v>7.4999999999999997E-3</v>
      </c>
      <c r="AD30" s="13">
        <f t="shared" si="3"/>
        <v>7.4599999999999996E-3</v>
      </c>
      <c r="AE30" s="13">
        <f t="shared" si="4"/>
        <v>4.0000000000000003E-5</v>
      </c>
      <c r="AF30" s="13">
        <f t="shared" si="5"/>
        <v>0</v>
      </c>
      <c r="AG30" s="13">
        <f t="shared" si="6"/>
        <v>1.0200000000000001E-3</v>
      </c>
      <c r="AQ30" s="11">
        <f t="shared" si="17"/>
        <v>21</v>
      </c>
      <c r="AR30" s="11">
        <f t="shared" si="17"/>
        <v>17</v>
      </c>
      <c r="AS30" s="1">
        <f t="shared" si="7"/>
        <v>0</v>
      </c>
      <c r="AT30" s="107">
        <f>+EvolOf!H19</f>
        <v>526</v>
      </c>
      <c r="AU30" s="1">
        <f t="shared" si="8"/>
        <v>0</v>
      </c>
      <c r="AV30" s="1">
        <f t="shared" si="10"/>
        <v>0</v>
      </c>
      <c r="AW30" s="40">
        <f t="shared" si="11"/>
        <v>0</v>
      </c>
      <c r="AX30" s="1">
        <f t="shared" si="9"/>
        <v>0</v>
      </c>
      <c r="AY30" s="1">
        <f t="shared" si="12"/>
        <v>9482.2484680975922</v>
      </c>
      <c r="AZ30" s="1">
        <f t="shared" si="13"/>
        <v>9431.6764762677394</v>
      </c>
    </row>
    <row r="31" spans="2:66" x14ac:dyDescent="0.3">
      <c r="B31" s="1">
        <f t="shared" si="0"/>
        <v>433</v>
      </c>
      <c r="C31" s="1">
        <v>18</v>
      </c>
      <c r="D31" s="1">
        <v>49565</v>
      </c>
      <c r="E31" s="1">
        <v>430</v>
      </c>
      <c r="F31" s="1">
        <v>0</v>
      </c>
      <c r="G31" s="1">
        <v>3</v>
      </c>
      <c r="H31" s="1">
        <v>0</v>
      </c>
      <c r="I31" s="1">
        <v>0</v>
      </c>
      <c r="J31" s="1">
        <v>56.34</v>
      </c>
      <c r="K31" s="1">
        <v>1.36</v>
      </c>
      <c r="L31" s="1">
        <v>11.4</v>
      </c>
      <c r="M31" s="1">
        <v>1.88</v>
      </c>
      <c r="N31" s="1">
        <v>102</v>
      </c>
      <c r="O31" s="1">
        <v>322</v>
      </c>
      <c r="P31" s="1">
        <v>320</v>
      </c>
      <c r="Q31" s="1">
        <v>1</v>
      </c>
      <c r="R31" s="1">
        <v>0</v>
      </c>
      <c r="S31" s="1">
        <v>172</v>
      </c>
      <c r="T31" s="1">
        <v>17</v>
      </c>
      <c r="U31" s="1">
        <v>0</v>
      </c>
      <c r="V31" s="1">
        <f t="shared" si="14"/>
        <v>57</v>
      </c>
      <c r="W31" s="1">
        <f t="shared" si="15"/>
        <v>1</v>
      </c>
      <c r="X31" s="1">
        <f t="shared" si="15"/>
        <v>0</v>
      </c>
      <c r="Y31" s="1">
        <f t="shared" si="15"/>
        <v>0</v>
      </c>
      <c r="Z31" s="1">
        <f t="shared" si="16"/>
        <v>58</v>
      </c>
      <c r="AB31" s="13">
        <f t="shared" si="1"/>
        <v>0</v>
      </c>
      <c r="AC31" s="13">
        <f t="shared" si="2"/>
        <v>8.6599999999999993E-3</v>
      </c>
      <c r="AD31" s="13">
        <f t="shared" si="3"/>
        <v>8.6E-3</v>
      </c>
      <c r="AE31" s="13">
        <f t="shared" si="4"/>
        <v>6.0000000000000002E-5</v>
      </c>
      <c r="AF31" s="13">
        <f t="shared" si="5"/>
        <v>0</v>
      </c>
      <c r="AG31" s="13">
        <f t="shared" si="6"/>
        <v>1.16E-3</v>
      </c>
      <c r="AQ31" s="11">
        <f t="shared" si="17"/>
        <v>22</v>
      </c>
      <c r="AR31" s="11">
        <f t="shared" si="17"/>
        <v>18</v>
      </c>
      <c r="AS31" s="1">
        <f t="shared" si="7"/>
        <v>0</v>
      </c>
      <c r="AT31" s="107">
        <f>+EvolOf!H20</f>
        <v>1006</v>
      </c>
      <c r="AU31" s="1">
        <f t="shared" si="8"/>
        <v>0</v>
      </c>
      <c r="AV31" s="1">
        <f t="shared" si="10"/>
        <v>0</v>
      </c>
      <c r="AW31" s="40">
        <f t="shared" si="11"/>
        <v>0</v>
      </c>
      <c r="AX31" s="1">
        <f t="shared" si="9"/>
        <v>0</v>
      </c>
      <c r="AY31" s="1">
        <f t="shared" si="12"/>
        <v>10948.836231163354</v>
      </c>
      <c r="AZ31" s="1">
        <f t="shared" si="13"/>
        <v>10872.978243418573</v>
      </c>
    </row>
    <row r="32" spans="2:66" x14ac:dyDescent="0.3">
      <c r="B32" s="1">
        <f t="shared" si="0"/>
        <v>503</v>
      </c>
      <c r="C32" s="1">
        <v>19</v>
      </c>
      <c r="D32" s="1">
        <v>49495</v>
      </c>
      <c r="E32" s="1">
        <v>499</v>
      </c>
      <c r="F32" s="1">
        <v>0</v>
      </c>
      <c r="G32" s="1">
        <v>4</v>
      </c>
      <c r="H32" s="1">
        <v>0</v>
      </c>
      <c r="I32" s="1">
        <v>0</v>
      </c>
      <c r="J32" s="1">
        <v>56.34</v>
      </c>
      <c r="K32" s="1">
        <v>1.4</v>
      </c>
      <c r="L32" s="1">
        <v>11.7</v>
      </c>
      <c r="M32" s="1">
        <v>2.08</v>
      </c>
      <c r="N32" s="1">
        <v>119</v>
      </c>
      <c r="O32" s="1">
        <v>374</v>
      </c>
      <c r="P32" s="1">
        <v>372</v>
      </c>
      <c r="Q32" s="1">
        <v>2</v>
      </c>
      <c r="R32" s="1">
        <v>0</v>
      </c>
      <c r="S32" s="1">
        <v>207</v>
      </c>
      <c r="T32" s="1">
        <v>20</v>
      </c>
      <c r="U32" s="1">
        <v>0</v>
      </c>
      <c r="V32" s="1">
        <f t="shared" si="14"/>
        <v>69</v>
      </c>
      <c r="W32" s="1">
        <f t="shared" si="15"/>
        <v>1</v>
      </c>
      <c r="X32" s="1">
        <f t="shared" si="15"/>
        <v>0</v>
      </c>
      <c r="Y32" s="1">
        <f t="shared" si="15"/>
        <v>0</v>
      </c>
      <c r="Z32" s="1">
        <f t="shared" si="16"/>
        <v>70</v>
      </c>
      <c r="AB32" s="13">
        <f t="shared" si="1"/>
        <v>0</v>
      </c>
      <c r="AC32" s="13">
        <f t="shared" si="2"/>
        <v>1.0059999999999999E-2</v>
      </c>
      <c r="AD32" s="13">
        <f t="shared" si="3"/>
        <v>9.9799999999999993E-3</v>
      </c>
      <c r="AE32" s="13">
        <f t="shared" si="4"/>
        <v>8.0000000000000007E-5</v>
      </c>
      <c r="AF32" s="13">
        <f t="shared" si="5"/>
        <v>0</v>
      </c>
      <c r="AG32" s="13">
        <f t="shared" si="6"/>
        <v>1.4E-3</v>
      </c>
      <c r="AQ32" s="11">
        <f t="shared" ref="AQ32:AR47" si="18">+AQ31+1</f>
        <v>23</v>
      </c>
      <c r="AR32" s="11">
        <f t="shared" si="18"/>
        <v>19</v>
      </c>
      <c r="AS32" s="1">
        <f t="shared" si="7"/>
        <v>0</v>
      </c>
      <c r="AT32" s="107">
        <f>+EvolOf!H21</f>
        <v>1606</v>
      </c>
      <c r="AU32" s="1">
        <f t="shared" si="8"/>
        <v>0</v>
      </c>
      <c r="AV32" s="1">
        <f t="shared" si="10"/>
        <v>0</v>
      </c>
      <c r="AW32" s="40">
        <f t="shared" si="11"/>
        <v>0</v>
      </c>
      <c r="AX32" s="1">
        <f t="shared" si="9"/>
        <v>0</v>
      </c>
      <c r="AY32" s="1">
        <f t="shared" si="12"/>
        <v>12718.855945208237</v>
      </c>
      <c r="AZ32" s="1">
        <f t="shared" si="13"/>
        <v>12617.71196154853</v>
      </c>
    </row>
    <row r="33" spans="1:66" x14ac:dyDescent="0.3">
      <c r="B33" s="1">
        <f t="shared" si="0"/>
        <v>586</v>
      </c>
      <c r="C33" s="1">
        <v>20</v>
      </c>
      <c r="D33" s="1">
        <v>49413</v>
      </c>
      <c r="E33" s="1">
        <v>580</v>
      </c>
      <c r="F33" s="1">
        <v>0</v>
      </c>
      <c r="G33" s="1">
        <v>6</v>
      </c>
      <c r="H33" s="1">
        <v>0</v>
      </c>
      <c r="I33" s="1">
        <v>0</v>
      </c>
      <c r="J33" s="1">
        <v>56.34</v>
      </c>
      <c r="K33" s="1">
        <v>1.41</v>
      </c>
      <c r="L33" s="1">
        <v>12</v>
      </c>
      <c r="M33" s="1">
        <v>2.48</v>
      </c>
      <c r="N33" s="1">
        <v>137</v>
      </c>
      <c r="O33" s="1">
        <v>439</v>
      </c>
      <c r="P33" s="1">
        <v>435</v>
      </c>
      <c r="Q33" s="1">
        <v>3</v>
      </c>
      <c r="R33" s="1">
        <v>0</v>
      </c>
      <c r="S33" s="1">
        <v>240</v>
      </c>
      <c r="T33" s="1">
        <v>23</v>
      </c>
      <c r="U33" s="1">
        <v>0</v>
      </c>
      <c r="V33" s="1">
        <f t="shared" si="14"/>
        <v>81</v>
      </c>
      <c r="W33" s="1">
        <f t="shared" si="15"/>
        <v>2</v>
      </c>
      <c r="X33" s="1">
        <f t="shared" si="15"/>
        <v>0</v>
      </c>
      <c r="Y33" s="1">
        <f t="shared" si="15"/>
        <v>0</v>
      </c>
      <c r="Z33" s="1">
        <f t="shared" si="16"/>
        <v>83</v>
      </c>
      <c r="AB33" s="13">
        <f t="shared" si="1"/>
        <v>0</v>
      </c>
      <c r="AC33" s="13">
        <f t="shared" si="2"/>
        <v>1.172E-2</v>
      </c>
      <c r="AD33" s="13">
        <f t="shared" si="3"/>
        <v>1.1599999999999999E-2</v>
      </c>
      <c r="AE33" s="13">
        <f t="shared" si="4"/>
        <v>1.2E-4</v>
      </c>
      <c r="AF33" s="13">
        <f t="shared" si="5"/>
        <v>0</v>
      </c>
      <c r="AG33" s="13">
        <f t="shared" si="6"/>
        <v>1.66E-3</v>
      </c>
      <c r="AQ33" s="11">
        <f t="shared" si="18"/>
        <v>24</v>
      </c>
      <c r="AR33" s="11">
        <f t="shared" si="18"/>
        <v>20</v>
      </c>
      <c r="AS33" s="1">
        <f t="shared" si="7"/>
        <v>0</v>
      </c>
      <c r="AT33" s="107">
        <f>+EvolOf!H22</f>
        <v>2117</v>
      </c>
      <c r="AU33" s="1">
        <f t="shared" si="8"/>
        <v>0</v>
      </c>
      <c r="AV33" s="1">
        <f t="shared" si="10"/>
        <v>0</v>
      </c>
      <c r="AW33" s="40">
        <f t="shared" si="11"/>
        <v>0</v>
      </c>
      <c r="AX33" s="1">
        <f t="shared" si="9"/>
        <v>0</v>
      </c>
      <c r="AY33" s="1">
        <f t="shared" si="12"/>
        <v>14817.593606147171</v>
      </c>
      <c r="AZ33" s="1">
        <f t="shared" si="13"/>
        <v>14665.877630657611</v>
      </c>
    </row>
    <row r="34" spans="1:66" x14ac:dyDescent="0.3">
      <c r="B34" s="1">
        <f t="shared" si="0"/>
        <v>674</v>
      </c>
      <c r="C34" s="1">
        <v>21</v>
      </c>
      <c r="D34" s="1">
        <v>49325</v>
      </c>
      <c r="E34" s="1">
        <v>667</v>
      </c>
      <c r="F34" s="1">
        <v>0</v>
      </c>
      <c r="G34" s="1">
        <v>7</v>
      </c>
      <c r="H34" s="1">
        <v>0</v>
      </c>
      <c r="I34" s="1">
        <v>0</v>
      </c>
      <c r="J34" s="1">
        <v>56.34</v>
      </c>
      <c r="K34" s="1">
        <v>1.43</v>
      </c>
      <c r="L34" s="1">
        <v>12.6</v>
      </c>
      <c r="M34" s="1">
        <v>2.4500000000000002</v>
      </c>
      <c r="N34" s="1">
        <v>157</v>
      </c>
      <c r="O34" s="1">
        <v>507</v>
      </c>
      <c r="P34" s="1">
        <v>502</v>
      </c>
      <c r="Q34" s="1">
        <v>4</v>
      </c>
      <c r="R34" s="1">
        <v>0</v>
      </c>
      <c r="S34" s="1">
        <v>275</v>
      </c>
      <c r="T34" s="1">
        <v>27</v>
      </c>
      <c r="U34" s="1">
        <v>0</v>
      </c>
      <c r="V34" s="1">
        <f t="shared" si="14"/>
        <v>87</v>
      </c>
      <c r="W34" s="1">
        <f t="shared" si="15"/>
        <v>1</v>
      </c>
      <c r="X34" s="1">
        <f t="shared" si="15"/>
        <v>0</v>
      </c>
      <c r="Y34" s="1">
        <f t="shared" si="15"/>
        <v>0</v>
      </c>
      <c r="Z34" s="1">
        <f t="shared" si="16"/>
        <v>88</v>
      </c>
      <c r="AB34" s="13">
        <f t="shared" si="1"/>
        <v>0</v>
      </c>
      <c r="AC34" s="13">
        <f t="shared" si="2"/>
        <v>1.3480000000000001E-2</v>
      </c>
      <c r="AD34" s="13">
        <f t="shared" si="3"/>
        <v>1.3339999999999999E-2</v>
      </c>
      <c r="AE34" s="13">
        <f t="shared" si="4"/>
        <v>1.3999999999999999E-4</v>
      </c>
      <c r="AF34" s="13">
        <f t="shared" si="5"/>
        <v>0</v>
      </c>
      <c r="AG34" s="13">
        <f t="shared" si="6"/>
        <v>1.7600000000000001E-3</v>
      </c>
      <c r="AQ34" s="11">
        <f t="shared" si="18"/>
        <v>25</v>
      </c>
      <c r="AR34" s="11">
        <f t="shared" si="18"/>
        <v>21</v>
      </c>
      <c r="AS34" s="1">
        <f t="shared" si="7"/>
        <v>0</v>
      </c>
      <c r="AT34" s="107">
        <f>+EvolOf!H23</f>
        <v>2929</v>
      </c>
      <c r="AU34" s="1">
        <f t="shared" si="8"/>
        <v>0</v>
      </c>
      <c r="AV34" s="1">
        <f t="shared" si="10"/>
        <v>0</v>
      </c>
      <c r="AW34" s="40">
        <f t="shared" si="11"/>
        <v>0</v>
      </c>
      <c r="AX34" s="1">
        <f t="shared" si="9"/>
        <v>0</v>
      </c>
      <c r="AY34" s="1">
        <f t="shared" si="12"/>
        <v>17042.761246660739</v>
      </c>
      <c r="AZ34" s="1">
        <f t="shared" si="13"/>
        <v>16865.759275256252</v>
      </c>
    </row>
    <row r="35" spans="1:66" x14ac:dyDescent="0.3">
      <c r="B35" s="1">
        <f t="shared" si="0"/>
        <v>768</v>
      </c>
      <c r="C35" s="1">
        <v>22</v>
      </c>
      <c r="D35" s="1">
        <v>49230</v>
      </c>
      <c r="E35" s="1">
        <v>759</v>
      </c>
      <c r="F35" s="1">
        <v>0</v>
      </c>
      <c r="G35" s="1">
        <v>9</v>
      </c>
      <c r="H35" s="1">
        <v>0</v>
      </c>
      <c r="I35" s="1">
        <v>0</v>
      </c>
      <c r="J35" s="1">
        <v>56.34</v>
      </c>
      <c r="K35" s="1">
        <v>1.44</v>
      </c>
      <c r="L35" s="1">
        <v>12.9</v>
      </c>
      <c r="M35" s="1">
        <v>2.2799999999999998</v>
      </c>
      <c r="N35" s="1">
        <v>182</v>
      </c>
      <c r="O35" s="1">
        <v>577</v>
      </c>
      <c r="P35" s="1">
        <v>571</v>
      </c>
      <c r="Q35" s="1">
        <v>6</v>
      </c>
      <c r="R35" s="1">
        <v>0</v>
      </c>
      <c r="S35" s="1">
        <v>315</v>
      </c>
      <c r="T35" s="1">
        <v>31</v>
      </c>
      <c r="U35" s="1">
        <v>0</v>
      </c>
      <c r="V35" s="1">
        <f t="shared" si="14"/>
        <v>92</v>
      </c>
      <c r="W35" s="1">
        <f t="shared" si="15"/>
        <v>2</v>
      </c>
      <c r="X35" s="1">
        <f t="shared" si="15"/>
        <v>0</v>
      </c>
      <c r="Y35" s="1">
        <f t="shared" si="15"/>
        <v>0</v>
      </c>
      <c r="Z35" s="1">
        <f t="shared" si="16"/>
        <v>94</v>
      </c>
      <c r="AB35" s="13">
        <f t="shared" si="1"/>
        <v>0</v>
      </c>
      <c r="AC35" s="13">
        <f t="shared" si="2"/>
        <v>1.536E-2</v>
      </c>
      <c r="AD35" s="13">
        <f t="shared" si="3"/>
        <v>1.5180000000000001E-2</v>
      </c>
      <c r="AE35" s="13">
        <f t="shared" si="4"/>
        <v>1.8000000000000001E-4</v>
      </c>
      <c r="AF35" s="13">
        <f t="shared" si="5"/>
        <v>0</v>
      </c>
      <c r="AG35" s="13">
        <f t="shared" si="6"/>
        <v>1.8799999999999999E-3</v>
      </c>
      <c r="AQ35" s="11">
        <f t="shared" si="18"/>
        <v>26</v>
      </c>
      <c r="AR35" s="11">
        <f t="shared" si="18"/>
        <v>22</v>
      </c>
      <c r="AS35" s="1">
        <f t="shared" si="7"/>
        <v>0</v>
      </c>
      <c r="AT35" s="107">
        <f>+EvolOf!H24</f>
        <v>4130</v>
      </c>
      <c r="AU35" s="1">
        <f t="shared" si="8"/>
        <v>0</v>
      </c>
      <c r="AV35" s="1">
        <f t="shared" si="10"/>
        <v>0</v>
      </c>
      <c r="AW35" s="40">
        <f t="shared" si="11"/>
        <v>0</v>
      </c>
      <c r="AX35" s="1">
        <f t="shared" si="9"/>
        <v>0</v>
      </c>
      <c r="AY35" s="1">
        <f t="shared" si="12"/>
        <v>19419.64486266387</v>
      </c>
      <c r="AZ35" s="1">
        <f t="shared" si="13"/>
        <v>19192.070899429527</v>
      </c>
    </row>
    <row r="36" spans="1:66" x14ac:dyDescent="0.3">
      <c r="B36" s="1">
        <f t="shared" si="0"/>
        <v>870</v>
      </c>
      <c r="C36" s="1">
        <v>23</v>
      </c>
      <c r="D36" s="1">
        <v>49128</v>
      </c>
      <c r="E36" s="1">
        <v>858</v>
      </c>
      <c r="F36" s="1">
        <v>0</v>
      </c>
      <c r="G36" s="1">
        <v>12</v>
      </c>
      <c r="H36" s="1">
        <v>0</v>
      </c>
      <c r="I36" s="1">
        <v>0</v>
      </c>
      <c r="J36" s="1">
        <v>56.34</v>
      </c>
      <c r="K36" s="1">
        <v>1.46</v>
      </c>
      <c r="L36" s="1">
        <v>13.2</v>
      </c>
      <c r="M36" s="1">
        <v>2.19</v>
      </c>
      <c r="N36" s="1">
        <v>208</v>
      </c>
      <c r="O36" s="1">
        <v>652</v>
      </c>
      <c r="P36" s="1">
        <v>644</v>
      </c>
      <c r="Q36" s="1">
        <v>8</v>
      </c>
      <c r="R36" s="1">
        <v>0</v>
      </c>
      <c r="S36" s="1">
        <v>362</v>
      </c>
      <c r="T36" s="1">
        <v>35</v>
      </c>
      <c r="U36" s="1">
        <v>0</v>
      </c>
      <c r="V36" s="1">
        <f t="shared" si="14"/>
        <v>99</v>
      </c>
      <c r="W36" s="1">
        <f t="shared" si="15"/>
        <v>3</v>
      </c>
      <c r="X36" s="1">
        <f t="shared" si="15"/>
        <v>0</v>
      </c>
      <c r="Y36" s="1">
        <f t="shared" si="15"/>
        <v>0</v>
      </c>
      <c r="Z36" s="1">
        <f t="shared" si="16"/>
        <v>102</v>
      </c>
      <c r="AB36" s="13">
        <f t="shared" si="1"/>
        <v>0</v>
      </c>
      <c r="AC36" s="13">
        <f t="shared" si="2"/>
        <v>1.7399999999999999E-2</v>
      </c>
      <c r="AD36" s="13">
        <f t="shared" si="3"/>
        <v>1.7160000000000002E-2</v>
      </c>
      <c r="AE36" s="13">
        <f t="shared" si="4"/>
        <v>2.4000000000000001E-4</v>
      </c>
      <c r="AF36" s="13">
        <f t="shared" si="5"/>
        <v>0</v>
      </c>
      <c r="AG36" s="13">
        <f t="shared" si="6"/>
        <v>2.0400000000000001E-3</v>
      </c>
      <c r="AQ36" s="11">
        <f t="shared" si="18"/>
        <v>27</v>
      </c>
      <c r="AR36" s="11">
        <f t="shared" si="18"/>
        <v>23</v>
      </c>
      <c r="AS36" s="1">
        <f t="shared" si="7"/>
        <v>0</v>
      </c>
      <c r="AT36" s="107">
        <f>+EvolOf!H25</f>
        <v>5844</v>
      </c>
      <c r="AU36" s="1">
        <f t="shared" si="8"/>
        <v>0</v>
      </c>
      <c r="AV36" s="1">
        <f t="shared" si="10"/>
        <v>0</v>
      </c>
      <c r="AW36" s="40">
        <f t="shared" si="11"/>
        <v>0</v>
      </c>
      <c r="AX36" s="1">
        <f t="shared" si="9"/>
        <v>0</v>
      </c>
      <c r="AY36" s="1">
        <f t="shared" si="12"/>
        <v>21998.816445986417</v>
      </c>
      <c r="AZ36" s="1">
        <f t="shared" si="13"/>
        <v>21695.384495007293</v>
      </c>
      <c r="BK36" s="1"/>
      <c r="BL36" s="1"/>
      <c r="BM36" s="1"/>
      <c r="BN36" s="1"/>
    </row>
    <row r="37" spans="1:66" x14ac:dyDescent="0.3">
      <c r="B37" s="1">
        <f t="shared" si="0"/>
        <v>981</v>
      </c>
      <c r="C37" s="1">
        <v>24</v>
      </c>
      <c r="D37" s="1">
        <v>49016</v>
      </c>
      <c r="E37" s="1">
        <v>966</v>
      </c>
      <c r="F37" s="1">
        <v>0</v>
      </c>
      <c r="G37" s="1">
        <v>15</v>
      </c>
      <c r="H37" s="1">
        <v>0</v>
      </c>
      <c r="I37" s="1">
        <v>0</v>
      </c>
      <c r="J37" s="1">
        <v>56.34</v>
      </c>
      <c r="K37" s="1">
        <v>1.48</v>
      </c>
      <c r="L37" s="1">
        <v>13.5</v>
      </c>
      <c r="M37" s="1">
        <v>2.2400000000000002</v>
      </c>
      <c r="N37" s="1">
        <v>240</v>
      </c>
      <c r="O37" s="1">
        <v>733</v>
      </c>
      <c r="P37" s="1">
        <v>722</v>
      </c>
      <c r="Q37" s="1">
        <v>10</v>
      </c>
      <c r="R37" s="1">
        <v>0</v>
      </c>
      <c r="S37" s="1">
        <v>418</v>
      </c>
      <c r="T37" s="1">
        <v>42</v>
      </c>
      <c r="U37" s="1">
        <v>0</v>
      </c>
      <c r="V37" s="1">
        <f t="shared" si="14"/>
        <v>108</v>
      </c>
      <c r="W37" s="1">
        <f t="shared" si="15"/>
        <v>3</v>
      </c>
      <c r="X37" s="1">
        <f t="shared" si="15"/>
        <v>0</v>
      </c>
      <c r="Y37" s="1">
        <f t="shared" si="15"/>
        <v>0</v>
      </c>
      <c r="Z37" s="1">
        <f t="shared" si="16"/>
        <v>111</v>
      </c>
      <c r="AB37" s="13">
        <f t="shared" si="1"/>
        <v>0</v>
      </c>
      <c r="AC37" s="13">
        <f t="shared" si="2"/>
        <v>1.9619999999999999E-2</v>
      </c>
      <c r="AD37" s="13">
        <f t="shared" si="3"/>
        <v>1.932E-2</v>
      </c>
      <c r="AE37" s="13">
        <f t="shared" si="4"/>
        <v>2.9999999999999997E-4</v>
      </c>
      <c r="AF37" s="13">
        <f t="shared" si="5"/>
        <v>0</v>
      </c>
      <c r="AG37" s="13">
        <f t="shared" si="6"/>
        <v>2.2200000000000002E-3</v>
      </c>
      <c r="AQ37" s="11">
        <f t="shared" si="18"/>
        <v>28</v>
      </c>
      <c r="AR37" s="11">
        <f t="shared" si="18"/>
        <v>24</v>
      </c>
      <c r="AS37" s="1">
        <f t="shared" si="7"/>
        <v>0</v>
      </c>
      <c r="AT37" s="107">
        <f>+EvolOf!H26</f>
        <v>7698</v>
      </c>
      <c r="AU37" s="1">
        <f t="shared" si="8"/>
        <v>0</v>
      </c>
      <c r="AV37" s="1">
        <f t="shared" si="10"/>
        <v>0</v>
      </c>
      <c r="AW37" s="40">
        <f t="shared" si="11"/>
        <v>0</v>
      </c>
      <c r="AX37" s="1">
        <f t="shared" si="9"/>
        <v>0</v>
      </c>
      <c r="AY37" s="1">
        <f t="shared" si="12"/>
        <v>24805.561992543302</v>
      </c>
      <c r="AZ37" s="1">
        <f t="shared" si="13"/>
        <v>24426.272053819401</v>
      </c>
      <c r="BK37" s="1"/>
      <c r="BL37" s="1"/>
      <c r="BM37" s="1"/>
      <c r="BN37" s="1"/>
    </row>
    <row r="38" spans="1:66" x14ac:dyDescent="0.3">
      <c r="B38" s="1">
        <f t="shared" si="0"/>
        <v>1113</v>
      </c>
      <c r="C38" s="1">
        <v>25</v>
      </c>
      <c r="D38" s="1">
        <v>48885</v>
      </c>
      <c r="E38" s="1">
        <v>1094</v>
      </c>
      <c r="F38" s="1">
        <v>0</v>
      </c>
      <c r="G38" s="1">
        <v>19</v>
      </c>
      <c r="H38" s="1">
        <v>0</v>
      </c>
      <c r="I38" s="1">
        <v>0</v>
      </c>
      <c r="J38" s="1">
        <v>56.34</v>
      </c>
      <c r="K38" s="1">
        <v>1.49</v>
      </c>
      <c r="L38" s="1">
        <v>13.9</v>
      </c>
      <c r="M38" s="1">
        <v>2.14</v>
      </c>
      <c r="N38" s="1">
        <v>277</v>
      </c>
      <c r="O38" s="1">
        <v>827</v>
      </c>
      <c r="P38" s="1">
        <v>813</v>
      </c>
      <c r="Q38" s="1">
        <v>13</v>
      </c>
      <c r="R38" s="1">
        <v>0</v>
      </c>
      <c r="S38" s="1">
        <v>484</v>
      </c>
      <c r="T38" s="1">
        <v>49</v>
      </c>
      <c r="U38" s="1">
        <v>0</v>
      </c>
      <c r="V38" s="1">
        <f t="shared" si="14"/>
        <v>128</v>
      </c>
      <c r="W38" s="1">
        <f t="shared" si="15"/>
        <v>4</v>
      </c>
      <c r="X38" s="1">
        <f t="shared" si="15"/>
        <v>0</v>
      </c>
      <c r="Y38" s="1">
        <f t="shared" si="15"/>
        <v>0</v>
      </c>
      <c r="Z38" s="1">
        <f t="shared" si="16"/>
        <v>132</v>
      </c>
      <c r="AB38" s="13">
        <f t="shared" si="1"/>
        <v>0</v>
      </c>
      <c r="AC38" s="13">
        <f t="shared" si="2"/>
        <v>2.2259999999999999E-2</v>
      </c>
      <c r="AD38" s="13">
        <f t="shared" si="3"/>
        <v>2.188E-2</v>
      </c>
      <c r="AE38" s="13">
        <f t="shared" si="4"/>
        <v>3.8000000000000002E-4</v>
      </c>
      <c r="AF38" s="13">
        <f t="shared" si="5"/>
        <v>0</v>
      </c>
      <c r="AG38" s="13">
        <f t="shared" si="6"/>
        <v>2.64E-3</v>
      </c>
      <c r="AQ38" s="11">
        <f t="shared" si="18"/>
        <v>29</v>
      </c>
      <c r="AR38" s="11">
        <f t="shared" si="18"/>
        <v>25</v>
      </c>
      <c r="AS38" s="1">
        <f t="shared" si="7"/>
        <v>0</v>
      </c>
      <c r="AT38" s="107">
        <f>+EvolOf!H27</f>
        <v>9149</v>
      </c>
      <c r="AU38" s="1">
        <f t="shared" si="8"/>
        <v>0</v>
      </c>
      <c r="AV38" s="1">
        <f t="shared" si="10"/>
        <v>0</v>
      </c>
      <c r="AW38" s="40">
        <f t="shared" si="11"/>
        <v>0</v>
      </c>
      <c r="AX38" s="1">
        <f t="shared" si="9"/>
        <v>0</v>
      </c>
      <c r="AY38" s="1">
        <f t="shared" si="12"/>
        <v>28143.313453313654</v>
      </c>
      <c r="AZ38" s="1">
        <f t="shared" si="13"/>
        <v>27662.879530930044</v>
      </c>
      <c r="BK38" s="1"/>
      <c r="BL38" s="1"/>
      <c r="BM38" s="1"/>
      <c r="BN38" s="1"/>
    </row>
    <row r="39" spans="1:66" x14ac:dyDescent="0.3">
      <c r="B39" s="1">
        <f t="shared" si="0"/>
        <v>1253</v>
      </c>
      <c r="C39" s="1">
        <v>26</v>
      </c>
      <c r="D39" s="1">
        <v>48745</v>
      </c>
      <c r="E39" s="1">
        <v>1229</v>
      </c>
      <c r="F39" s="1">
        <v>0</v>
      </c>
      <c r="G39" s="1">
        <v>24</v>
      </c>
      <c r="H39" s="1">
        <v>0</v>
      </c>
      <c r="I39" s="1">
        <v>0</v>
      </c>
      <c r="J39" s="1">
        <v>56.34</v>
      </c>
      <c r="K39" s="1">
        <v>1.51</v>
      </c>
      <c r="L39" s="1">
        <v>14.4</v>
      </c>
      <c r="M39" s="1">
        <v>2.0499999999999998</v>
      </c>
      <c r="N39" s="1">
        <v>317</v>
      </c>
      <c r="O39" s="1">
        <v>927</v>
      </c>
      <c r="P39" s="1">
        <v>909</v>
      </c>
      <c r="Q39" s="1">
        <v>17</v>
      </c>
      <c r="R39" s="1">
        <v>0</v>
      </c>
      <c r="S39" s="1">
        <v>561</v>
      </c>
      <c r="T39" s="1">
        <v>56</v>
      </c>
      <c r="U39" s="1">
        <v>0</v>
      </c>
      <c r="V39" s="1">
        <f t="shared" si="14"/>
        <v>135</v>
      </c>
      <c r="W39" s="1">
        <f t="shared" si="15"/>
        <v>5</v>
      </c>
      <c r="X39" s="1">
        <f t="shared" si="15"/>
        <v>0</v>
      </c>
      <c r="Y39" s="1">
        <f t="shared" si="15"/>
        <v>0</v>
      </c>
      <c r="Z39" s="1">
        <f t="shared" si="16"/>
        <v>140</v>
      </c>
      <c r="AB39" s="13">
        <f t="shared" si="1"/>
        <v>0</v>
      </c>
      <c r="AC39" s="13">
        <f t="shared" si="2"/>
        <v>2.5059999999999999E-2</v>
      </c>
      <c r="AD39" s="13">
        <f t="shared" si="3"/>
        <v>2.4580000000000001E-2</v>
      </c>
      <c r="AE39" s="13">
        <f t="shared" si="4"/>
        <v>4.8000000000000001E-4</v>
      </c>
      <c r="AF39" s="13">
        <f t="shared" si="5"/>
        <v>0</v>
      </c>
      <c r="AG39" s="13">
        <f t="shared" si="6"/>
        <v>2.8E-3</v>
      </c>
      <c r="AQ39" s="11">
        <f t="shared" si="18"/>
        <v>30</v>
      </c>
      <c r="AR39" s="11">
        <f t="shared" si="18"/>
        <v>26</v>
      </c>
      <c r="AS39" s="1">
        <f t="shared" si="7"/>
        <v>0</v>
      </c>
      <c r="AT39" s="107">
        <f>+EvolOf!H28</f>
        <v>11178</v>
      </c>
      <c r="AU39" s="1">
        <f t="shared" si="8"/>
        <v>0</v>
      </c>
      <c r="AV39" s="1">
        <f t="shared" si="10"/>
        <v>0</v>
      </c>
      <c r="AW39" s="40">
        <f t="shared" si="11"/>
        <v>0</v>
      </c>
      <c r="AX39" s="1">
        <f t="shared" si="9"/>
        <v>0</v>
      </c>
      <c r="AY39" s="1">
        <f t="shared" si="12"/>
        <v>31683.352881403425</v>
      </c>
      <c r="AZ39" s="1">
        <f t="shared" si="13"/>
        <v>31076.488979445177</v>
      </c>
      <c r="BK39" s="1"/>
      <c r="BL39" s="1"/>
      <c r="BM39" s="1"/>
      <c r="BN39" s="1"/>
    </row>
    <row r="40" spans="1:66" x14ac:dyDescent="0.3">
      <c r="B40" s="1">
        <f t="shared" si="0"/>
        <v>1414</v>
      </c>
      <c r="C40" s="1">
        <v>27</v>
      </c>
      <c r="D40" s="1">
        <v>48584</v>
      </c>
      <c r="E40" s="1">
        <v>1384</v>
      </c>
      <c r="F40" s="1">
        <v>0</v>
      </c>
      <c r="G40" s="1">
        <v>30</v>
      </c>
      <c r="H40" s="1">
        <v>0</v>
      </c>
      <c r="I40" s="1">
        <v>0</v>
      </c>
      <c r="J40" s="1">
        <v>56.34</v>
      </c>
      <c r="K40" s="1">
        <v>1.52</v>
      </c>
      <c r="L40" s="1">
        <v>14.8</v>
      </c>
      <c r="M40" s="1">
        <v>2.1</v>
      </c>
      <c r="N40" s="1">
        <v>362</v>
      </c>
      <c r="O40" s="1">
        <v>1043</v>
      </c>
      <c r="P40" s="1">
        <v>1020</v>
      </c>
      <c r="Q40" s="1">
        <v>21</v>
      </c>
      <c r="R40" s="1">
        <v>0</v>
      </c>
      <c r="S40" s="1">
        <v>644</v>
      </c>
      <c r="T40" s="1">
        <v>64</v>
      </c>
      <c r="U40" s="1">
        <v>0</v>
      </c>
      <c r="V40" s="1">
        <f t="shared" si="14"/>
        <v>155</v>
      </c>
      <c r="W40" s="1">
        <f t="shared" si="15"/>
        <v>6</v>
      </c>
      <c r="X40" s="1">
        <f t="shared" si="15"/>
        <v>0</v>
      </c>
      <c r="Y40" s="1">
        <f t="shared" si="15"/>
        <v>0</v>
      </c>
      <c r="Z40" s="1">
        <f t="shared" si="16"/>
        <v>161</v>
      </c>
      <c r="AB40" s="13">
        <f t="shared" si="1"/>
        <v>0</v>
      </c>
      <c r="AC40" s="13">
        <f t="shared" si="2"/>
        <v>2.828E-2</v>
      </c>
      <c r="AD40" s="13">
        <f t="shared" si="3"/>
        <v>2.768E-2</v>
      </c>
      <c r="AE40" s="13">
        <f t="shared" si="4"/>
        <v>5.9999999999999995E-4</v>
      </c>
      <c r="AF40" s="13">
        <f t="shared" si="5"/>
        <v>0</v>
      </c>
      <c r="AG40" s="13">
        <f t="shared" si="6"/>
        <v>3.2200000000000002E-3</v>
      </c>
      <c r="AQ40" s="11">
        <f t="shared" si="18"/>
        <v>31</v>
      </c>
      <c r="AR40" s="11">
        <f t="shared" si="18"/>
        <v>27</v>
      </c>
      <c r="AS40" s="1">
        <f t="shared" si="7"/>
        <v>0</v>
      </c>
      <c r="AT40" s="107">
        <f>+EvolOf!H29</f>
        <v>13716</v>
      </c>
      <c r="AU40" s="1">
        <f t="shared" si="8"/>
        <v>0</v>
      </c>
      <c r="AV40" s="1">
        <f t="shared" si="10"/>
        <v>0</v>
      </c>
      <c r="AW40" s="40">
        <f t="shared" si="11"/>
        <v>0</v>
      </c>
      <c r="AX40" s="1">
        <f t="shared" si="9"/>
        <v>0</v>
      </c>
      <c r="AY40" s="1">
        <f t="shared" si="12"/>
        <v>35754.398223706659</v>
      </c>
      <c r="AZ40" s="1">
        <f t="shared" si="13"/>
        <v>34995.818346258849</v>
      </c>
      <c r="BK40" s="1"/>
      <c r="BL40" s="1"/>
      <c r="BM40" s="1"/>
      <c r="BN40" s="1"/>
    </row>
    <row r="41" spans="1:66" x14ac:dyDescent="0.3">
      <c r="B41" s="1">
        <f t="shared" si="0"/>
        <v>1595</v>
      </c>
      <c r="C41" s="1">
        <v>28</v>
      </c>
      <c r="D41" s="1">
        <v>48403</v>
      </c>
      <c r="E41" s="1">
        <v>1556</v>
      </c>
      <c r="F41" s="1">
        <v>0</v>
      </c>
      <c r="G41" s="1">
        <v>38</v>
      </c>
      <c r="H41" s="1">
        <v>0</v>
      </c>
      <c r="I41" s="1">
        <v>1</v>
      </c>
      <c r="J41" s="1">
        <v>56.34</v>
      </c>
      <c r="K41" s="1">
        <v>1.53</v>
      </c>
      <c r="L41" s="1">
        <v>15.3</v>
      </c>
      <c r="M41" s="1">
        <v>2</v>
      </c>
      <c r="N41" s="1">
        <v>412</v>
      </c>
      <c r="O41" s="1">
        <v>1173</v>
      </c>
      <c r="P41" s="1">
        <v>1144</v>
      </c>
      <c r="Q41" s="1">
        <v>28</v>
      </c>
      <c r="R41" s="1">
        <v>0</v>
      </c>
      <c r="S41" s="1">
        <v>730</v>
      </c>
      <c r="T41" s="1">
        <v>73</v>
      </c>
      <c r="U41" s="1">
        <v>0</v>
      </c>
      <c r="V41" s="1">
        <f t="shared" si="14"/>
        <v>172</v>
      </c>
      <c r="W41" s="1">
        <f t="shared" si="15"/>
        <v>8</v>
      </c>
      <c r="X41" s="1">
        <f t="shared" si="15"/>
        <v>0</v>
      </c>
      <c r="Y41" s="1">
        <f t="shared" si="15"/>
        <v>1</v>
      </c>
      <c r="Z41" s="1">
        <f t="shared" si="16"/>
        <v>181</v>
      </c>
      <c r="AB41" s="13">
        <f t="shared" si="1"/>
        <v>6.2695924764890286E-4</v>
      </c>
      <c r="AC41" s="13">
        <f t="shared" si="2"/>
        <v>3.1899999999999998E-2</v>
      </c>
      <c r="AD41" s="13">
        <f t="shared" si="3"/>
        <v>3.1119999999999998E-2</v>
      </c>
      <c r="AE41" s="13">
        <f t="shared" si="4"/>
        <v>7.6000000000000004E-4</v>
      </c>
      <c r="AF41" s="13">
        <f t="shared" si="5"/>
        <v>2.0000000000000002E-5</v>
      </c>
      <c r="AG41" s="13">
        <f t="shared" si="6"/>
        <v>3.62E-3</v>
      </c>
      <c r="AQ41" s="11">
        <f t="shared" si="18"/>
        <v>32</v>
      </c>
      <c r="AR41" s="11">
        <f t="shared" si="18"/>
        <v>28</v>
      </c>
      <c r="AS41" s="1">
        <f t="shared" si="7"/>
        <v>0</v>
      </c>
      <c r="AT41" s="107">
        <f>+EvolOf!H30</f>
        <v>17147</v>
      </c>
      <c r="AU41" s="1">
        <f t="shared" si="8"/>
        <v>0</v>
      </c>
      <c r="AV41" s="1">
        <f t="shared" si="10"/>
        <v>0</v>
      </c>
      <c r="AW41" s="40">
        <f t="shared" si="11"/>
        <v>0</v>
      </c>
      <c r="AX41" s="1">
        <f t="shared" si="9"/>
        <v>0</v>
      </c>
      <c r="AY41" s="1">
        <f t="shared" si="12"/>
        <v>40331.163484308432</v>
      </c>
      <c r="AZ41" s="1">
        <f t="shared" si="13"/>
        <v>39345.009643626276</v>
      </c>
      <c r="BK41" s="1"/>
      <c r="BL41" s="1"/>
      <c r="BM41" s="1"/>
      <c r="BN41" s="1"/>
    </row>
    <row r="42" spans="1:66" x14ac:dyDescent="0.3">
      <c r="B42" s="1">
        <f t="shared" si="0"/>
        <v>1794</v>
      </c>
      <c r="C42" s="1">
        <v>29</v>
      </c>
      <c r="D42" s="1">
        <v>48204</v>
      </c>
      <c r="E42" s="1">
        <v>1746</v>
      </c>
      <c r="F42" s="1">
        <v>0</v>
      </c>
      <c r="G42" s="1">
        <v>47</v>
      </c>
      <c r="H42" s="1">
        <v>0</v>
      </c>
      <c r="I42" s="1">
        <v>1</v>
      </c>
      <c r="J42" s="1">
        <v>56.34</v>
      </c>
      <c r="K42" s="1">
        <v>1.53</v>
      </c>
      <c r="L42" s="1">
        <v>15.7</v>
      </c>
      <c r="M42" s="1">
        <v>2.02</v>
      </c>
      <c r="N42" s="1">
        <v>470</v>
      </c>
      <c r="O42" s="1">
        <v>1315</v>
      </c>
      <c r="P42" s="1">
        <v>1279</v>
      </c>
      <c r="Q42" s="1">
        <v>35</v>
      </c>
      <c r="R42" s="1">
        <v>0</v>
      </c>
      <c r="S42" s="1">
        <v>822</v>
      </c>
      <c r="T42" s="1">
        <v>82</v>
      </c>
      <c r="U42" s="1">
        <v>0</v>
      </c>
      <c r="V42" s="1">
        <f t="shared" si="14"/>
        <v>190</v>
      </c>
      <c r="W42" s="1">
        <f t="shared" si="15"/>
        <v>9</v>
      </c>
      <c r="X42" s="1">
        <f t="shared" si="15"/>
        <v>0</v>
      </c>
      <c r="Y42" s="1">
        <f t="shared" si="15"/>
        <v>0</v>
      </c>
      <c r="Z42" s="1">
        <f t="shared" si="16"/>
        <v>199</v>
      </c>
      <c r="AB42" s="13">
        <f t="shared" si="1"/>
        <v>5.5741360089186175E-4</v>
      </c>
      <c r="AC42" s="13">
        <f t="shared" si="2"/>
        <v>3.5880000000000002E-2</v>
      </c>
      <c r="AD42" s="13">
        <f t="shared" si="3"/>
        <v>3.492E-2</v>
      </c>
      <c r="AE42" s="13">
        <f t="shared" si="4"/>
        <v>9.3999999999999997E-4</v>
      </c>
      <c r="AF42" s="13">
        <f t="shared" si="5"/>
        <v>2.0000000000000002E-5</v>
      </c>
      <c r="AG42" s="13">
        <f t="shared" si="6"/>
        <v>3.98E-3</v>
      </c>
      <c r="AQ42" s="11">
        <f t="shared" si="18"/>
        <v>33</v>
      </c>
      <c r="AR42" s="11">
        <f t="shared" si="18"/>
        <v>29</v>
      </c>
      <c r="AS42" s="1">
        <f t="shared" si="7"/>
        <v>0</v>
      </c>
      <c r="AT42" s="107">
        <f>+EvolOf!H31</f>
        <v>19980</v>
      </c>
      <c r="AU42" s="1">
        <f t="shared" si="8"/>
        <v>0</v>
      </c>
      <c r="AV42" s="1">
        <f t="shared" si="10"/>
        <v>0</v>
      </c>
      <c r="AW42" s="40">
        <f t="shared" si="11"/>
        <v>0</v>
      </c>
      <c r="AX42" s="1">
        <f t="shared" si="9"/>
        <v>0</v>
      </c>
      <c r="AY42" s="1">
        <f t="shared" si="12"/>
        <v>45363.076671378883</v>
      </c>
      <c r="AZ42" s="1">
        <f t="shared" si="13"/>
        <v>44149.348867462395</v>
      </c>
      <c r="BK42" s="1"/>
      <c r="BL42" s="1"/>
      <c r="BM42" s="1"/>
      <c r="BN42" s="1"/>
    </row>
    <row r="43" spans="1:66" x14ac:dyDescent="0.3">
      <c r="B43" s="1">
        <f t="shared" si="0"/>
        <v>2020</v>
      </c>
      <c r="C43" s="1">
        <v>30</v>
      </c>
      <c r="D43" s="1">
        <v>47978</v>
      </c>
      <c r="E43" s="1">
        <v>1960</v>
      </c>
      <c r="F43" s="1">
        <v>0</v>
      </c>
      <c r="G43" s="1">
        <v>58</v>
      </c>
      <c r="H43" s="1">
        <v>0</v>
      </c>
      <c r="I43" s="1">
        <v>2</v>
      </c>
      <c r="J43" s="1">
        <v>56.34</v>
      </c>
      <c r="K43" s="1">
        <v>1.53</v>
      </c>
      <c r="L43" s="1">
        <v>16.100000000000001</v>
      </c>
      <c r="M43" s="1">
        <v>1.99</v>
      </c>
      <c r="N43" s="1">
        <v>533</v>
      </c>
      <c r="O43" s="1">
        <v>1478</v>
      </c>
      <c r="P43" s="1">
        <v>1433</v>
      </c>
      <c r="Q43" s="1">
        <v>43</v>
      </c>
      <c r="R43" s="1">
        <v>1</v>
      </c>
      <c r="S43" s="1">
        <v>923</v>
      </c>
      <c r="T43" s="1">
        <v>92</v>
      </c>
      <c r="U43" s="1">
        <v>0</v>
      </c>
      <c r="V43" s="1">
        <f t="shared" si="14"/>
        <v>214</v>
      </c>
      <c r="W43" s="1">
        <f t="shared" si="15"/>
        <v>11</v>
      </c>
      <c r="X43" s="1">
        <f t="shared" si="15"/>
        <v>0</v>
      </c>
      <c r="Y43" s="1">
        <f t="shared" si="15"/>
        <v>1</v>
      </c>
      <c r="Z43" s="1">
        <f t="shared" si="16"/>
        <v>226</v>
      </c>
      <c r="AB43" s="13">
        <f t="shared" si="1"/>
        <v>9.9009900990099011E-4</v>
      </c>
      <c r="AC43" s="13">
        <f t="shared" si="2"/>
        <v>4.0399999999999998E-2</v>
      </c>
      <c r="AD43" s="13">
        <f t="shared" si="3"/>
        <v>3.9199999999999999E-2</v>
      </c>
      <c r="AE43" s="13">
        <f t="shared" si="4"/>
        <v>1.16E-3</v>
      </c>
      <c r="AF43" s="13">
        <f t="shared" si="5"/>
        <v>4.0000000000000003E-5</v>
      </c>
      <c r="AG43" s="13">
        <f t="shared" si="6"/>
        <v>4.5199999999999997E-3</v>
      </c>
      <c r="AQ43" s="11">
        <f t="shared" si="18"/>
        <v>34</v>
      </c>
      <c r="AR43" s="11">
        <f t="shared" si="18"/>
        <v>30</v>
      </c>
      <c r="AS43" s="1">
        <f t="shared" si="7"/>
        <v>51077.711748152367</v>
      </c>
      <c r="AT43" s="107">
        <f>+EvolOf!H32</f>
        <v>24926</v>
      </c>
      <c r="AU43" s="1">
        <f t="shared" si="8"/>
        <v>47610</v>
      </c>
      <c r="AV43" s="1">
        <f t="shared" si="10"/>
        <v>3467.7117481523674</v>
      </c>
      <c r="AW43" s="40">
        <f t="shared" si="11"/>
        <v>7.2835785510446671E-2</v>
      </c>
      <c r="AX43" s="1">
        <f t="shared" si="9"/>
        <v>12025024.768273948</v>
      </c>
      <c r="AY43" s="1">
        <f t="shared" si="12"/>
        <v>51077.711748152367</v>
      </c>
      <c r="AZ43" s="1">
        <f t="shared" si="13"/>
        <v>49560.551993256755</v>
      </c>
      <c r="BK43" s="1"/>
      <c r="BL43" s="1"/>
      <c r="BM43" s="1"/>
      <c r="BN43" s="1"/>
    </row>
    <row r="44" spans="1:66" x14ac:dyDescent="0.3">
      <c r="B44" s="1">
        <f t="shared" si="0"/>
        <v>2090</v>
      </c>
      <c r="C44" s="1">
        <v>31</v>
      </c>
      <c r="D44" s="1">
        <v>47908</v>
      </c>
      <c r="E44" s="1">
        <v>2017</v>
      </c>
      <c r="F44" s="1">
        <v>0</v>
      </c>
      <c r="G44" s="1">
        <v>71</v>
      </c>
      <c r="H44" s="1">
        <v>0</v>
      </c>
      <c r="I44" s="1">
        <v>2</v>
      </c>
      <c r="J44" s="1">
        <v>55.43</v>
      </c>
      <c r="K44" s="1">
        <v>1.47</v>
      </c>
      <c r="L44" s="1">
        <v>16.5</v>
      </c>
      <c r="M44" s="1">
        <v>1.96</v>
      </c>
      <c r="N44" s="1">
        <v>569</v>
      </c>
      <c r="O44" s="1">
        <v>1511</v>
      </c>
      <c r="P44" s="1">
        <v>1466</v>
      </c>
      <c r="Q44" s="1">
        <v>43</v>
      </c>
      <c r="R44" s="1">
        <v>1</v>
      </c>
      <c r="S44" s="1">
        <v>1041</v>
      </c>
      <c r="T44" s="1">
        <v>106</v>
      </c>
      <c r="U44" s="1">
        <v>0</v>
      </c>
      <c r="V44" s="1">
        <f t="shared" si="14"/>
        <v>57</v>
      </c>
      <c r="W44" s="1">
        <f t="shared" si="15"/>
        <v>13</v>
      </c>
      <c r="X44" s="1">
        <f t="shared" si="15"/>
        <v>0</v>
      </c>
      <c r="Y44" s="1">
        <f t="shared" si="15"/>
        <v>0</v>
      </c>
      <c r="Z44" s="1">
        <f t="shared" si="16"/>
        <v>70</v>
      </c>
      <c r="AB44" s="13">
        <f t="shared" si="1"/>
        <v>9.5693779904306223E-4</v>
      </c>
      <c r="AC44" s="13">
        <f t="shared" si="2"/>
        <v>4.1799999999999997E-2</v>
      </c>
      <c r="AD44" s="13">
        <f t="shared" si="3"/>
        <v>4.0340000000000001E-2</v>
      </c>
      <c r="AE44" s="13">
        <f t="shared" si="4"/>
        <v>1.42E-3</v>
      </c>
      <c r="AF44" s="13">
        <f t="shared" si="5"/>
        <v>4.0000000000000003E-5</v>
      </c>
      <c r="AG44" s="13">
        <f t="shared" si="6"/>
        <v>1.4E-3</v>
      </c>
      <c r="AQ44" s="11">
        <f t="shared" si="18"/>
        <v>35</v>
      </c>
      <c r="AR44" s="11">
        <f t="shared" si="18"/>
        <v>31</v>
      </c>
      <c r="AS44" s="1">
        <f t="shared" si="7"/>
        <v>52847.731462197255</v>
      </c>
      <c r="AT44" s="107">
        <f>+EvolOf!H33</f>
        <v>28572</v>
      </c>
      <c r="AU44" s="1">
        <f t="shared" si="8"/>
        <v>56188</v>
      </c>
      <c r="AV44" s="1">
        <f t="shared" si="10"/>
        <v>-3340.2685378027454</v>
      </c>
      <c r="AW44" s="40">
        <f t="shared" si="11"/>
        <v>-5.9448076774449077E-2</v>
      </c>
      <c r="AX44" s="1">
        <f t="shared" si="9"/>
        <v>11157393.904634891</v>
      </c>
      <c r="AY44" s="1">
        <f t="shared" si="12"/>
        <v>52847.731462197255</v>
      </c>
      <c r="AZ44" s="1">
        <f t="shared" si="13"/>
        <v>51001.85376040759</v>
      </c>
      <c r="BK44" s="1"/>
      <c r="BL44" s="1"/>
      <c r="BM44" s="1"/>
      <c r="BN44" s="1"/>
    </row>
    <row r="45" spans="1:66" x14ac:dyDescent="0.3">
      <c r="B45" s="1">
        <f t="shared" si="0"/>
        <v>2165</v>
      </c>
      <c r="C45" s="1">
        <v>32</v>
      </c>
      <c r="D45" s="1">
        <v>47833</v>
      </c>
      <c r="E45" s="1">
        <v>2074</v>
      </c>
      <c r="F45" s="1">
        <v>0</v>
      </c>
      <c r="G45" s="1">
        <v>88</v>
      </c>
      <c r="H45" s="1">
        <v>0</v>
      </c>
      <c r="I45" s="1">
        <v>3</v>
      </c>
      <c r="J45" s="1">
        <v>54.57</v>
      </c>
      <c r="K45" s="1">
        <v>1.42</v>
      </c>
      <c r="L45" s="1">
        <v>17.5</v>
      </c>
      <c r="M45" s="1">
        <v>1.99</v>
      </c>
      <c r="N45" s="1">
        <v>611</v>
      </c>
      <c r="O45" s="1">
        <v>1545</v>
      </c>
      <c r="P45" s="1">
        <v>1500</v>
      </c>
      <c r="Q45" s="1">
        <v>43</v>
      </c>
      <c r="R45" s="1">
        <v>1</v>
      </c>
      <c r="S45" s="1">
        <v>1162</v>
      </c>
      <c r="T45" s="1">
        <v>118</v>
      </c>
      <c r="U45" s="1">
        <v>0</v>
      </c>
      <c r="V45" s="1">
        <f t="shared" si="14"/>
        <v>57</v>
      </c>
      <c r="W45" s="1">
        <f t="shared" si="15"/>
        <v>17</v>
      </c>
      <c r="X45" s="1">
        <f t="shared" si="15"/>
        <v>0</v>
      </c>
      <c r="Y45" s="1">
        <f t="shared" si="15"/>
        <v>1</v>
      </c>
      <c r="Z45" s="1">
        <f t="shared" si="16"/>
        <v>75</v>
      </c>
      <c r="AB45" s="13">
        <f t="shared" si="1"/>
        <v>1.3856812933025404E-3</v>
      </c>
      <c r="AC45" s="13">
        <f t="shared" si="2"/>
        <v>4.3299999999999998E-2</v>
      </c>
      <c r="AD45" s="13">
        <f t="shared" si="3"/>
        <v>4.1480000000000003E-2</v>
      </c>
      <c r="AE45" s="13">
        <f t="shared" si="4"/>
        <v>1.7600000000000001E-3</v>
      </c>
      <c r="AF45" s="13">
        <f t="shared" si="5"/>
        <v>6.0000000000000002E-5</v>
      </c>
      <c r="AG45" s="13">
        <f t="shared" si="6"/>
        <v>1.5E-3</v>
      </c>
      <c r="AQ45" s="11">
        <f t="shared" si="18"/>
        <v>36</v>
      </c>
      <c r="AR45" s="11">
        <f t="shared" si="18"/>
        <v>32</v>
      </c>
      <c r="AS45" s="1">
        <f t="shared" si="7"/>
        <v>54744.181155816768</v>
      </c>
      <c r="AT45" s="107">
        <f>+EvolOf!H34</f>
        <v>33089</v>
      </c>
      <c r="AU45" s="1">
        <f t="shared" si="8"/>
        <v>64059</v>
      </c>
      <c r="AV45" s="1">
        <f t="shared" si="10"/>
        <v>-9314.8188441832317</v>
      </c>
      <c r="AW45" s="40">
        <f t="shared" si="11"/>
        <v>-0.14540999460158965</v>
      </c>
      <c r="AX45" s="1">
        <f t="shared" si="9"/>
        <v>86765850.099951044</v>
      </c>
      <c r="AY45" s="1">
        <f t="shared" si="12"/>
        <v>54744.181155816768</v>
      </c>
      <c r="AZ45" s="1">
        <f t="shared" si="13"/>
        <v>52443.155527558418</v>
      </c>
      <c r="BK45" s="1"/>
      <c r="BL45" s="1"/>
      <c r="BM45" s="1"/>
      <c r="BN45" s="1"/>
    </row>
    <row r="46" spans="1:66" x14ac:dyDescent="0.3">
      <c r="B46" s="1">
        <f t="shared" si="0"/>
        <v>2246</v>
      </c>
      <c r="C46" s="1">
        <v>33</v>
      </c>
      <c r="D46" s="1">
        <v>47752</v>
      </c>
      <c r="E46" s="1">
        <v>2139</v>
      </c>
      <c r="F46" s="1">
        <v>0</v>
      </c>
      <c r="G46" s="1">
        <v>103</v>
      </c>
      <c r="H46" s="1">
        <v>0</v>
      </c>
      <c r="I46" s="1">
        <v>4</v>
      </c>
      <c r="J46" s="1">
        <v>53.77</v>
      </c>
      <c r="K46" s="1">
        <v>1.38</v>
      </c>
      <c r="L46" s="1">
        <v>17.600000000000001</v>
      </c>
      <c r="M46" s="1">
        <v>1.97</v>
      </c>
      <c r="N46" s="1">
        <v>656</v>
      </c>
      <c r="O46" s="1">
        <v>1580</v>
      </c>
      <c r="P46" s="1">
        <v>1535</v>
      </c>
      <c r="Q46" s="1">
        <v>43</v>
      </c>
      <c r="R46" s="1">
        <v>1</v>
      </c>
      <c r="S46" s="1">
        <v>1307</v>
      </c>
      <c r="T46" s="1">
        <v>133</v>
      </c>
      <c r="U46" s="1">
        <v>0</v>
      </c>
      <c r="V46" s="1">
        <f t="shared" si="14"/>
        <v>65</v>
      </c>
      <c r="W46" s="1">
        <f t="shared" si="15"/>
        <v>15</v>
      </c>
      <c r="X46" s="1">
        <f t="shared" si="15"/>
        <v>0</v>
      </c>
      <c r="Y46" s="1">
        <f t="shared" si="15"/>
        <v>1</v>
      </c>
      <c r="Z46" s="1">
        <f t="shared" si="16"/>
        <v>81</v>
      </c>
      <c r="AB46" s="13">
        <f t="shared" si="1"/>
        <v>1.7809439002671415E-3</v>
      </c>
      <c r="AC46" s="13">
        <f t="shared" si="2"/>
        <v>4.4920000000000002E-2</v>
      </c>
      <c r="AD46" s="13">
        <f t="shared" si="3"/>
        <v>4.2779999999999999E-2</v>
      </c>
      <c r="AE46" s="13">
        <f t="shared" si="4"/>
        <v>2.0600000000000002E-3</v>
      </c>
      <c r="AF46" s="13">
        <f t="shared" si="5"/>
        <v>8.0000000000000007E-5</v>
      </c>
      <c r="AG46" s="13">
        <f t="shared" si="6"/>
        <v>1.6199999999999999E-3</v>
      </c>
      <c r="AQ46" s="11">
        <f t="shared" si="18"/>
        <v>37</v>
      </c>
      <c r="AR46" s="11">
        <f t="shared" si="18"/>
        <v>33</v>
      </c>
      <c r="AS46" s="1">
        <f t="shared" si="7"/>
        <v>56792.346824925851</v>
      </c>
      <c r="AT46" s="107">
        <f>+EvolOf!H35</f>
        <v>39673</v>
      </c>
      <c r="AU46" s="1">
        <f t="shared" si="8"/>
        <v>72248</v>
      </c>
      <c r="AV46" s="1">
        <f t="shared" si="10"/>
        <v>-15455.653175074149</v>
      </c>
      <c r="AW46" s="40">
        <f t="shared" si="11"/>
        <v>-0.21392499688675326</v>
      </c>
      <c r="AX46" s="1">
        <f t="shared" si="9"/>
        <v>238877215.06817961</v>
      </c>
      <c r="AY46" s="1">
        <f t="shared" si="12"/>
        <v>56792.346824925851</v>
      </c>
      <c r="AZ46" s="1">
        <f t="shared" si="13"/>
        <v>54086.745262028671</v>
      </c>
      <c r="BK46" s="1"/>
      <c r="BL46" s="1"/>
      <c r="BM46" s="1"/>
      <c r="BN46" s="1"/>
    </row>
    <row r="47" spans="1:66" x14ac:dyDescent="0.3">
      <c r="A47" s="6"/>
      <c r="B47" s="1">
        <f t="shared" si="0"/>
        <v>2331</v>
      </c>
      <c r="C47" s="1">
        <v>34</v>
      </c>
      <c r="D47" s="1">
        <v>47667</v>
      </c>
      <c r="E47" s="1">
        <v>2204</v>
      </c>
      <c r="F47" s="1">
        <v>0</v>
      </c>
      <c r="G47" s="1">
        <v>122</v>
      </c>
      <c r="H47" s="1">
        <v>0</v>
      </c>
      <c r="I47" s="1">
        <v>5</v>
      </c>
      <c r="J47" s="1">
        <v>53.01</v>
      </c>
      <c r="K47" s="1">
        <v>1.35</v>
      </c>
      <c r="L47" s="1">
        <v>17.8</v>
      </c>
      <c r="M47" s="1">
        <v>1.94</v>
      </c>
      <c r="N47" s="1">
        <v>699</v>
      </c>
      <c r="O47" s="1">
        <v>1623</v>
      </c>
      <c r="P47" s="1">
        <v>1577</v>
      </c>
      <c r="Q47" s="1">
        <v>43</v>
      </c>
      <c r="R47" s="1">
        <v>1</v>
      </c>
      <c r="S47" s="1">
        <v>1468</v>
      </c>
      <c r="T47" s="1">
        <v>148</v>
      </c>
      <c r="U47" s="1">
        <v>0</v>
      </c>
      <c r="V47" s="1">
        <f t="shared" si="14"/>
        <v>65</v>
      </c>
      <c r="W47" s="1">
        <f t="shared" si="15"/>
        <v>19</v>
      </c>
      <c r="X47" s="1">
        <f t="shared" si="15"/>
        <v>0</v>
      </c>
      <c r="Y47" s="1">
        <f t="shared" si="15"/>
        <v>1</v>
      </c>
      <c r="Z47" s="1">
        <f t="shared" si="16"/>
        <v>85</v>
      </c>
      <c r="AB47" s="13">
        <f t="shared" si="1"/>
        <v>2.1450021450021449E-3</v>
      </c>
      <c r="AC47" s="13">
        <f t="shared" si="2"/>
        <v>4.6620000000000002E-2</v>
      </c>
      <c r="AD47" s="13">
        <f t="shared" si="3"/>
        <v>4.4080000000000001E-2</v>
      </c>
      <c r="AE47" s="13">
        <f t="shared" si="4"/>
        <v>2.4399999999999999E-3</v>
      </c>
      <c r="AF47" s="13">
        <f t="shared" si="5"/>
        <v>1E-4</v>
      </c>
      <c r="AG47" s="13">
        <f t="shared" si="6"/>
        <v>1.6999999999999999E-3</v>
      </c>
      <c r="AQ47" s="11">
        <f t="shared" si="18"/>
        <v>38</v>
      </c>
      <c r="AR47" s="11">
        <f t="shared" si="18"/>
        <v>34</v>
      </c>
      <c r="AS47" s="1">
        <f t="shared" si="7"/>
        <v>58941.65647769464</v>
      </c>
      <c r="AT47" s="107">
        <f>+EvolOf!H36</f>
        <v>47610</v>
      </c>
      <c r="AU47" s="1">
        <f t="shared" si="8"/>
        <v>78797</v>
      </c>
      <c r="AV47" s="1">
        <f t="shared" si="10"/>
        <v>-19855.34352230536</v>
      </c>
      <c r="AW47" s="40">
        <f t="shared" si="11"/>
        <v>-0.2519809576799289</v>
      </c>
      <c r="AX47" s="1">
        <f t="shared" si="9"/>
        <v>394234666.38875341</v>
      </c>
      <c r="AY47" s="1">
        <f t="shared" si="12"/>
        <v>58941.65647769464</v>
      </c>
      <c r="AZ47" s="1">
        <f t="shared" si="13"/>
        <v>55730.334996498917</v>
      </c>
    </row>
    <row r="48" spans="1:66" x14ac:dyDescent="0.3">
      <c r="B48" s="1">
        <f t="shared" si="0"/>
        <v>2410</v>
      </c>
      <c r="C48" s="1">
        <v>35</v>
      </c>
      <c r="D48" s="1">
        <v>47587</v>
      </c>
      <c r="E48" s="1">
        <v>2258</v>
      </c>
      <c r="F48" s="1">
        <v>0</v>
      </c>
      <c r="G48" s="1">
        <v>146</v>
      </c>
      <c r="H48" s="1">
        <v>0</v>
      </c>
      <c r="I48" s="1">
        <v>6</v>
      </c>
      <c r="J48" s="1">
        <v>52.3</v>
      </c>
      <c r="K48" s="1">
        <v>1.33</v>
      </c>
      <c r="L48" s="1">
        <v>18.2</v>
      </c>
      <c r="M48" s="1">
        <v>1.94</v>
      </c>
      <c r="N48" s="1">
        <v>738</v>
      </c>
      <c r="O48" s="1">
        <v>1663</v>
      </c>
      <c r="P48" s="1">
        <v>1618</v>
      </c>
      <c r="Q48" s="1">
        <v>43</v>
      </c>
      <c r="R48" s="1">
        <v>1</v>
      </c>
      <c r="S48" s="1">
        <v>1642</v>
      </c>
      <c r="T48" s="1">
        <v>166</v>
      </c>
      <c r="U48" s="1">
        <v>0</v>
      </c>
      <c r="V48" s="1">
        <f t="shared" si="14"/>
        <v>54</v>
      </c>
      <c r="W48" s="1">
        <f t="shared" si="15"/>
        <v>24</v>
      </c>
      <c r="X48" s="1">
        <f t="shared" si="15"/>
        <v>0</v>
      </c>
      <c r="Y48" s="1">
        <f t="shared" si="15"/>
        <v>1</v>
      </c>
      <c r="Z48" s="1">
        <f t="shared" si="16"/>
        <v>79</v>
      </c>
      <c r="AB48" s="13">
        <f t="shared" si="1"/>
        <v>2.4896265560165973E-3</v>
      </c>
      <c r="AC48" s="13">
        <f t="shared" si="2"/>
        <v>4.82E-2</v>
      </c>
      <c r="AD48" s="13">
        <f t="shared" si="3"/>
        <v>4.5159999999999999E-2</v>
      </c>
      <c r="AE48" s="13">
        <f t="shared" si="4"/>
        <v>2.9199999999999999E-3</v>
      </c>
      <c r="AF48" s="13">
        <f t="shared" si="5"/>
        <v>1.2E-4</v>
      </c>
      <c r="AG48" s="13">
        <f t="shared" si="6"/>
        <v>1.58E-3</v>
      </c>
      <c r="AQ48" s="11">
        <f t="shared" ref="AQ48:AR63" si="19">+AQ47+1</f>
        <v>39</v>
      </c>
      <c r="AR48" s="11">
        <f t="shared" si="19"/>
        <v>35</v>
      </c>
      <c r="AS48" s="1">
        <f t="shared" si="7"/>
        <v>60939.250154973866</v>
      </c>
      <c r="AT48" s="107">
        <f>+EvolOf!H37</f>
        <v>56188</v>
      </c>
      <c r="AU48" s="1">
        <f t="shared" si="8"/>
        <v>85195</v>
      </c>
      <c r="AV48" s="1">
        <f t="shared" si="10"/>
        <v>-24255.749845026134</v>
      </c>
      <c r="AW48" s="40">
        <f t="shared" si="11"/>
        <v>-0.28470860784114249</v>
      </c>
      <c r="AX48" s="1">
        <f t="shared" si="9"/>
        <v>588341400.54448533</v>
      </c>
      <c r="AY48" s="1">
        <f t="shared" si="12"/>
        <v>60939.250154973866</v>
      </c>
      <c r="AZ48" s="1">
        <f t="shared" si="13"/>
        <v>57095.778775904975</v>
      </c>
    </row>
    <row r="49" spans="2:52" x14ac:dyDescent="0.3">
      <c r="B49" s="1">
        <f t="shared" si="0"/>
        <v>2484</v>
      </c>
      <c r="C49" s="1">
        <v>36</v>
      </c>
      <c r="D49" s="1">
        <v>47514</v>
      </c>
      <c r="E49" s="1">
        <v>2303</v>
      </c>
      <c r="F49" s="1">
        <v>0</v>
      </c>
      <c r="G49" s="1">
        <v>174</v>
      </c>
      <c r="H49" s="1">
        <v>0</v>
      </c>
      <c r="I49" s="1">
        <v>7</v>
      </c>
      <c r="J49" s="1">
        <v>51.63</v>
      </c>
      <c r="K49" s="1">
        <v>1.31</v>
      </c>
      <c r="L49" s="1">
        <v>18.5</v>
      </c>
      <c r="M49" s="1">
        <v>2</v>
      </c>
      <c r="N49" s="1">
        <v>773</v>
      </c>
      <c r="O49" s="1">
        <v>1702</v>
      </c>
      <c r="P49" s="1">
        <v>1657</v>
      </c>
      <c r="Q49" s="1">
        <v>43</v>
      </c>
      <c r="R49" s="1">
        <v>1</v>
      </c>
      <c r="S49" s="1">
        <v>1838</v>
      </c>
      <c r="T49" s="1">
        <v>188</v>
      </c>
      <c r="U49" s="1">
        <v>0</v>
      </c>
      <c r="V49" s="1">
        <f t="shared" si="14"/>
        <v>45</v>
      </c>
      <c r="W49" s="1">
        <f t="shared" si="15"/>
        <v>28</v>
      </c>
      <c r="X49" s="1">
        <f t="shared" si="15"/>
        <v>0</v>
      </c>
      <c r="Y49" s="1">
        <f t="shared" si="15"/>
        <v>1</v>
      </c>
      <c r="Z49" s="1">
        <f t="shared" si="16"/>
        <v>74</v>
      </c>
      <c r="AB49" s="13">
        <f t="shared" si="1"/>
        <v>2.8180354267310788E-3</v>
      </c>
      <c r="AC49" s="13">
        <f t="shared" si="2"/>
        <v>4.9680000000000002E-2</v>
      </c>
      <c r="AD49" s="13">
        <f t="shared" si="3"/>
        <v>4.6059999999999997E-2</v>
      </c>
      <c r="AE49" s="13">
        <f t="shared" si="4"/>
        <v>3.48E-3</v>
      </c>
      <c r="AF49" s="13">
        <f t="shared" si="5"/>
        <v>1.3999999999999999E-4</v>
      </c>
      <c r="AG49" s="13">
        <f t="shared" si="6"/>
        <v>1.48E-3</v>
      </c>
      <c r="AQ49" s="11">
        <f t="shared" si="19"/>
        <v>40</v>
      </c>
      <c r="AR49" s="11">
        <f t="shared" si="19"/>
        <v>36</v>
      </c>
      <c r="AS49" s="1">
        <f t="shared" si="7"/>
        <v>62810.413852678459</v>
      </c>
      <c r="AT49" s="107">
        <f>+EvolOf!H38</f>
        <v>64059</v>
      </c>
      <c r="AU49" s="1">
        <f t="shared" si="8"/>
        <v>94417</v>
      </c>
      <c r="AV49" s="1">
        <f t="shared" si="10"/>
        <v>-31606.586147321541</v>
      </c>
      <c r="AW49" s="40">
        <f t="shared" si="11"/>
        <v>-0.33475524690809433</v>
      </c>
      <c r="AX49" s="1">
        <f t="shared" si="9"/>
        <v>998976287.88805795</v>
      </c>
      <c r="AY49" s="1">
        <f t="shared" si="12"/>
        <v>62810.413852678459</v>
      </c>
      <c r="AZ49" s="1">
        <f t="shared" si="13"/>
        <v>58233.648592076686</v>
      </c>
    </row>
    <row r="50" spans="2:52" x14ac:dyDescent="0.3">
      <c r="B50" s="1">
        <f t="shared" si="0"/>
        <v>2556</v>
      </c>
      <c r="C50" s="1">
        <v>37</v>
      </c>
      <c r="D50" s="1">
        <v>47442</v>
      </c>
      <c r="E50" s="1">
        <v>2344</v>
      </c>
      <c r="F50" s="1">
        <v>0</v>
      </c>
      <c r="G50" s="1">
        <v>203</v>
      </c>
      <c r="H50" s="1">
        <v>0</v>
      </c>
      <c r="I50" s="1">
        <v>9</v>
      </c>
      <c r="J50" s="1">
        <v>50.99</v>
      </c>
      <c r="K50" s="1">
        <v>1.29</v>
      </c>
      <c r="L50" s="1">
        <v>18.8</v>
      </c>
      <c r="M50" s="1">
        <v>1.96</v>
      </c>
      <c r="N50" s="1">
        <v>807</v>
      </c>
      <c r="O50" s="1">
        <v>1739</v>
      </c>
      <c r="P50" s="1">
        <v>1694</v>
      </c>
      <c r="Q50" s="1">
        <v>43</v>
      </c>
      <c r="R50" s="1">
        <v>1</v>
      </c>
      <c r="S50" s="1">
        <v>1878</v>
      </c>
      <c r="T50" s="1">
        <v>192</v>
      </c>
      <c r="U50" s="1">
        <v>0</v>
      </c>
      <c r="V50" s="1">
        <f t="shared" si="14"/>
        <v>41</v>
      </c>
      <c r="W50" s="1">
        <f t="shared" si="15"/>
        <v>29</v>
      </c>
      <c r="X50" s="1">
        <f t="shared" si="15"/>
        <v>0</v>
      </c>
      <c r="Y50" s="1">
        <f t="shared" si="15"/>
        <v>2</v>
      </c>
      <c r="Z50" s="1">
        <f t="shared" si="16"/>
        <v>72</v>
      </c>
      <c r="AB50" s="13">
        <f t="shared" si="1"/>
        <v>3.5211267605633804E-3</v>
      </c>
      <c r="AC50" s="13">
        <f t="shared" si="2"/>
        <v>5.1119999999999999E-2</v>
      </c>
      <c r="AD50" s="13">
        <f t="shared" si="3"/>
        <v>4.6879999999999998E-2</v>
      </c>
      <c r="AE50" s="13">
        <f t="shared" si="4"/>
        <v>4.0600000000000002E-3</v>
      </c>
      <c r="AF50" s="13">
        <f t="shared" si="5"/>
        <v>1.8000000000000001E-4</v>
      </c>
      <c r="AG50" s="13">
        <f t="shared" si="6"/>
        <v>1.4400000000000001E-3</v>
      </c>
      <c r="AQ50" s="11">
        <f t="shared" si="19"/>
        <v>41</v>
      </c>
      <c r="AR50" s="11">
        <f t="shared" si="19"/>
        <v>37</v>
      </c>
      <c r="AS50" s="1">
        <f t="shared" si="7"/>
        <v>64631.005558553195</v>
      </c>
      <c r="AT50" s="107">
        <f>+EvolOf!H39</f>
        <v>72248</v>
      </c>
      <c r="AU50" s="1">
        <f t="shared" si="8"/>
        <v>102136</v>
      </c>
      <c r="AV50" s="1">
        <f t="shared" si="10"/>
        <v>-37504.994441446805</v>
      </c>
      <c r="AW50" s="40">
        <f t="shared" si="11"/>
        <v>-0.36720641538191046</v>
      </c>
      <c r="AX50" s="1">
        <f t="shared" si="9"/>
        <v>1406624608.0529556</v>
      </c>
      <c r="AY50" s="1">
        <f t="shared" si="12"/>
        <v>64631.005558553195</v>
      </c>
      <c r="AZ50" s="1">
        <f t="shared" si="13"/>
        <v>59270.374424588685</v>
      </c>
    </row>
    <row r="51" spans="2:52" x14ac:dyDescent="0.3">
      <c r="B51" s="1">
        <f t="shared" si="0"/>
        <v>2626</v>
      </c>
      <c r="C51" s="1">
        <v>38</v>
      </c>
      <c r="D51" s="1">
        <v>47371</v>
      </c>
      <c r="E51" s="1">
        <v>2378</v>
      </c>
      <c r="F51" s="1">
        <v>0</v>
      </c>
      <c r="G51" s="1">
        <v>237</v>
      </c>
      <c r="H51" s="1">
        <v>0</v>
      </c>
      <c r="I51" s="1">
        <v>11</v>
      </c>
      <c r="J51" s="1">
        <v>50.39</v>
      </c>
      <c r="K51" s="1">
        <v>1.27</v>
      </c>
      <c r="L51" s="1">
        <v>19.100000000000001</v>
      </c>
      <c r="M51" s="1">
        <v>1.95</v>
      </c>
      <c r="N51" s="1">
        <v>842</v>
      </c>
      <c r="O51" s="1">
        <v>1776</v>
      </c>
      <c r="P51" s="1">
        <v>1731</v>
      </c>
      <c r="Q51" s="1">
        <v>44</v>
      </c>
      <c r="R51" s="1">
        <v>1</v>
      </c>
      <c r="S51" s="1">
        <v>1917</v>
      </c>
      <c r="T51" s="1">
        <v>197</v>
      </c>
      <c r="U51" s="1">
        <v>0</v>
      </c>
      <c r="V51" s="1">
        <f t="shared" si="14"/>
        <v>34</v>
      </c>
      <c r="W51" s="1">
        <f t="shared" si="15"/>
        <v>34</v>
      </c>
      <c r="X51" s="1">
        <f t="shared" si="15"/>
        <v>0</v>
      </c>
      <c r="Y51" s="1">
        <f t="shared" si="15"/>
        <v>2</v>
      </c>
      <c r="Z51" s="1">
        <f t="shared" si="16"/>
        <v>70</v>
      </c>
      <c r="AB51" s="13">
        <f t="shared" si="1"/>
        <v>4.1888804265041886E-3</v>
      </c>
      <c r="AC51" s="13">
        <f t="shared" si="2"/>
        <v>5.2519999999999997E-2</v>
      </c>
      <c r="AD51" s="13">
        <f t="shared" si="3"/>
        <v>4.7559999999999998E-2</v>
      </c>
      <c r="AE51" s="13">
        <f t="shared" si="4"/>
        <v>4.7400000000000003E-3</v>
      </c>
      <c r="AF51" s="13">
        <f t="shared" si="5"/>
        <v>2.2000000000000001E-4</v>
      </c>
      <c r="AG51" s="13">
        <f t="shared" si="6"/>
        <v>1.4E-3</v>
      </c>
      <c r="AQ51" s="11">
        <f t="shared" si="19"/>
        <v>42</v>
      </c>
      <c r="AR51" s="11">
        <f t="shared" si="19"/>
        <v>38</v>
      </c>
      <c r="AS51" s="1">
        <f t="shared" si="7"/>
        <v>66401.025272598083</v>
      </c>
      <c r="AT51" s="107">
        <f>+EvolOf!H40</f>
        <v>78797</v>
      </c>
      <c r="AU51" s="1">
        <f t="shared" si="8"/>
        <v>110238</v>
      </c>
      <c r="AV51" s="1">
        <f t="shared" si="10"/>
        <v>-43836.974727401917</v>
      </c>
      <c r="AW51" s="40">
        <f t="shared" si="11"/>
        <v>-0.39765756569787114</v>
      </c>
      <c r="AX51" s="1">
        <f t="shared" si="9"/>
        <v>1921680353.2508745</v>
      </c>
      <c r="AY51" s="1">
        <f t="shared" si="12"/>
        <v>66401.025272598083</v>
      </c>
      <c r="AZ51" s="1">
        <f t="shared" si="13"/>
        <v>60130.0982856962</v>
      </c>
    </row>
    <row r="52" spans="2:52" x14ac:dyDescent="0.3">
      <c r="B52" s="1">
        <f t="shared" si="0"/>
        <v>2695</v>
      </c>
      <c r="C52" s="1">
        <v>39</v>
      </c>
      <c r="D52" s="1">
        <v>47303</v>
      </c>
      <c r="E52" s="1">
        <v>2403</v>
      </c>
      <c r="F52" s="1">
        <v>0</v>
      </c>
      <c r="G52" s="1">
        <v>278</v>
      </c>
      <c r="H52" s="1">
        <v>0</v>
      </c>
      <c r="I52" s="1">
        <v>14</v>
      </c>
      <c r="J52" s="1">
        <v>49.82</v>
      </c>
      <c r="K52" s="1">
        <v>1.26</v>
      </c>
      <c r="L52" s="1">
        <v>19.399999999999999</v>
      </c>
      <c r="M52" s="1">
        <v>1.9</v>
      </c>
      <c r="N52" s="1">
        <v>875</v>
      </c>
      <c r="O52" s="1">
        <v>1810</v>
      </c>
      <c r="P52" s="1">
        <v>1765</v>
      </c>
      <c r="Q52" s="1">
        <v>44</v>
      </c>
      <c r="R52" s="1">
        <v>1</v>
      </c>
      <c r="S52" s="1">
        <v>1955</v>
      </c>
      <c r="T52" s="1">
        <v>201</v>
      </c>
      <c r="U52" s="1">
        <v>0</v>
      </c>
      <c r="V52" s="1">
        <f t="shared" si="14"/>
        <v>25</v>
      </c>
      <c r="W52" s="1">
        <f t="shared" si="15"/>
        <v>41</v>
      </c>
      <c r="X52" s="1">
        <f t="shared" si="15"/>
        <v>0</v>
      </c>
      <c r="Y52" s="1">
        <f t="shared" si="15"/>
        <v>3</v>
      </c>
      <c r="Z52" s="1">
        <f t="shared" si="16"/>
        <v>69</v>
      </c>
      <c r="AB52" s="13">
        <f t="shared" si="1"/>
        <v>5.1948051948051948E-3</v>
      </c>
      <c r="AC52" s="13">
        <f t="shared" si="2"/>
        <v>5.3900000000000003E-2</v>
      </c>
      <c r="AD52" s="13">
        <f t="shared" si="3"/>
        <v>4.8059999999999999E-2</v>
      </c>
      <c r="AE52" s="13">
        <f t="shared" si="4"/>
        <v>5.5599999999999998E-3</v>
      </c>
      <c r="AF52" s="13">
        <f t="shared" si="5"/>
        <v>2.7999999999999998E-4</v>
      </c>
      <c r="AG52" s="13">
        <f t="shared" si="6"/>
        <v>1.3799999999999999E-3</v>
      </c>
      <c r="AQ52" s="11">
        <f t="shared" si="19"/>
        <v>43</v>
      </c>
      <c r="AR52" s="11">
        <f t="shared" si="19"/>
        <v>39</v>
      </c>
      <c r="AS52" s="1">
        <f t="shared" si="7"/>
        <v>68145.758990728034</v>
      </c>
      <c r="AT52" s="107">
        <f>+EvolOf!H41</f>
        <v>85195</v>
      </c>
      <c r="AU52" s="1">
        <f t="shared" si="8"/>
        <v>117710</v>
      </c>
      <c r="AV52" s="1">
        <f t="shared" si="10"/>
        <v>-49564.241009271966</v>
      </c>
      <c r="AW52" s="40">
        <f t="shared" si="11"/>
        <v>-0.4210707757138048</v>
      </c>
      <c r="AX52" s="1">
        <f t="shared" si="9"/>
        <v>2456613986.8251967</v>
      </c>
      <c r="AY52" s="1">
        <f t="shared" si="12"/>
        <v>68145.758990728034</v>
      </c>
      <c r="AZ52" s="1">
        <f t="shared" si="13"/>
        <v>60762.248183569376</v>
      </c>
    </row>
    <row r="53" spans="2:52" x14ac:dyDescent="0.3">
      <c r="B53" s="1">
        <f t="shared" si="0"/>
        <v>2762</v>
      </c>
      <c r="C53" s="1">
        <v>40</v>
      </c>
      <c r="D53" s="1">
        <v>47236</v>
      </c>
      <c r="E53" s="1">
        <v>2427</v>
      </c>
      <c r="F53" s="1">
        <v>0</v>
      </c>
      <c r="G53" s="1">
        <v>319</v>
      </c>
      <c r="H53" s="1">
        <v>0</v>
      </c>
      <c r="I53" s="1">
        <v>16</v>
      </c>
      <c r="J53" s="1">
        <v>49.28</v>
      </c>
      <c r="K53" s="1">
        <v>1.25</v>
      </c>
      <c r="L53" s="1">
        <v>19.7</v>
      </c>
      <c r="M53" s="1">
        <v>1.85</v>
      </c>
      <c r="N53" s="1">
        <v>910</v>
      </c>
      <c r="O53" s="1">
        <v>1843</v>
      </c>
      <c r="P53" s="1">
        <v>1797</v>
      </c>
      <c r="Q53" s="1">
        <v>44</v>
      </c>
      <c r="R53" s="1">
        <v>1</v>
      </c>
      <c r="S53" s="1">
        <v>1996</v>
      </c>
      <c r="T53" s="1">
        <v>205</v>
      </c>
      <c r="U53" s="1">
        <v>0</v>
      </c>
      <c r="V53" s="1">
        <f t="shared" si="14"/>
        <v>24</v>
      </c>
      <c r="W53" s="1">
        <f t="shared" si="15"/>
        <v>41</v>
      </c>
      <c r="X53" s="1">
        <f t="shared" si="15"/>
        <v>0</v>
      </c>
      <c r="Y53" s="1">
        <f t="shared" si="15"/>
        <v>2</v>
      </c>
      <c r="Z53" s="1">
        <f t="shared" si="16"/>
        <v>67</v>
      </c>
      <c r="AB53" s="13">
        <f t="shared" si="1"/>
        <v>5.7929036929761039E-3</v>
      </c>
      <c r="AC53" s="13">
        <f t="shared" si="2"/>
        <v>5.5239999999999997E-2</v>
      </c>
      <c r="AD53" s="13">
        <f t="shared" si="3"/>
        <v>4.854E-2</v>
      </c>
      <c r="AE53" s="13">
        <f t="shared" si="4"/>
        <v>6.3800000000000003E-3</v>
      </c>
      <c r="AF53" s="13">
        <f t="shared" si="5"/>
        <v>3.2000000000000003E-4</v>
      </c>
      <c r="AG53" s="13">
        <f t="shared" si="6"/>
        <v>1.34E-3</v>
      </c>
      <c r="AQ53" s="11">
        <f t="shared" si="19"/>
        <v>44</v>
      </c>
      <c r="AR53" s="11">
        <f t="shared" si="19"/>
        <v>40</v>
      </c>
      <c r="AS53" s="1">
        <f t="shared" si="7"/>
        <v>69839.920717028144</v>
      </c>
      <c r="AT53" s="107">
        <f>+EvolOf!H42</f>
        <v>94417</v>
      </c>
      <c r="AU53" s="1">
        <f t="shared" si="8"/>
        <v>124736</v>
      </c>
      <c r="AV53" s="1">
        <f t="shared" si="10"/>
        <v>-54896.079282971856</v>
      </c>
      <c r="AW53" s="40">
        <f t="shared" si="11"/>
        <v>-0.44009812149637517</v>
      </c>
      <c r="AX53" s="1">
        <f t="shared" si="9"/>
        <v>3013579520.6423316</v>
      </c>
      <c r="AY53" s="1">
        <f t="shared" si="12"/>
        <v>69839.920717028144</v>
      </c>
      <c r="AZ53" s="1">
        <f t="shared" si="13"/>
        <v>61369.112085527624</v>
      </c>
    </row>
    <row r="54" spans="2:52" x14ac:dyDescent="0.3">
      <c r="B54" s="1">
        <f t="shared" si="0"/>
        <v>2828</v>
      </c>
      <c r="C54" s="1">
        <v>41</v>
      </c>
      <c r="D54" s="1">
        <v>47170</v>
      </c>
      <c r="E54" s="1">
        <v>2438</v>
      </c>
      <c r="F54" s="1">
        <v>0</v>
      </c>
      <c r="G54" s="1">
        <v>371</v>
      </c>
      <c r="H54" s="1">
        <v>0</v>
      </c>
      <c r="I54" s="1">
        <v>19</v>
      </c>
      <c r="J54" s="1">
        <v>48.76</v>
      </c>
      <c r="K54" s="1">
        <v>1.24</v>
      </c>
      <c r="L54" s="1">
        <v>20.100000000000001</v>
      </c>
      <c r="M54" s="1">
        <v>1.79</v>
      </c>
      <c r="N54" s="1">
        <v>941</v>
      </c>
      <c r="O54" s="1">
        <v>1877</v>
      </c>
      <c r="P54" s="1">
        <v>1830</v>
      </c>
      <c r="Q54" s="1">
        <v>45</v>
      </c>
      <c r="R54" s="1">
        <v>1</v>
      </c>
      <c r="S54" s="1">
        <v>2021</v>
      </c>
      <c r="T54" s="1">
        <v>206</v>
      </c>
      <c r="U54" s="1">
        <v>0</v>
      </c>
      <c r="V54" s="1">
        <f t="shared" si="14"/>
        <v>11</v>
      </c>
      <c r="W54" s="1">
        <f t="shared" si="15"/>
        <v>52</v>
      </c>
      <c r="X54" s="1">
        <f t="shared" si="15"/>
        <v>0</v>
      </c>
      <c r="Y54" s="1">
        <f t="shared" si="15"/>
        <v>3</v>
      </c>
      <c r="Z54" s="1">
        <f t="shared" si="16"/>
        <v>66</v>
      </c>
      <c r="AB54" s="13">
        <f t="shared" si="1"/>
        <v>6.7185289957567189E-3</v>
      </c>
      <c r="AC54" s="13">
        <f t="shared" si="2"/>
        <v>5.6559999999999999E-2</v>
      </c>
      <c r="AD54" s="13">
        <f t="shared" si="3"/>
        <v>4.8759999999999998E-2</v>
      </c>
      <c r="AE54" s="13">
        <f t="shared" si="4"/>
        <v>7.4200000000000004E-3</v>
      </c>
      <c r="AF54" s="13">
        <f t="shared" si="5"/>
        <v>3.8000000000000002E-4</v>
      </c>
      <c r="AG54" s="13">
        <f t="shared" si="6"/>
        <v>1.32E-3</v>
      </c>
      <c r="AQ54" s="11">
        <f t="shared" si="19"/>
        <v>45</v>
      </c>
      <c r="AR54" s="11">
        <f t="shared" si="19"/>
        <v>41</v>
      </c>
      <c r="AS54" s="1">
        <f t="shared" si="7"/>
        <v>71508.796447413319</v>
      </c>
      <c r="AT54" s="107">
        <f>+EvolOf!H43</f>
        <v>102136</v>
      </c>
      <c r="AU54" s="1">
        <f t="shared" si="8"/>
        <v>130759</v>
      </c>
      <c r="AV54" s="1">
        <f t="shared" si="10"/>
        <v>-59250.203552586681</v>
      </c>
      <c r="AW54" s="40">
        <f t="shared" si="11"/>
        <v>-0.45312524225932194</v>
      </c>
      <c r="AX54" s="1">
        <f t="shared" si="9"/>
        <v>3510586621.0229554</v>
      </c>
      <c r="AY54" s="1">
        <f t="shared" si="12"/>
        <v>71508.796447413319</v>
      </c>
      <c r="AZ54" s="1">
        <f t="shared" si="13"/>
        <v>61647.25804059182</v>
      </c>
    </row>
    <row r="55" spans="2:52" x14ac:dyDescent="0.3">
      <c r="B55" s="1">
        <f t="shared" si="0"/>
        <v>2891</v>
      </c>
      <c r="C55" s="1">
        <v>42</v>
      </c>
      <c r="D55" s="1">
        <v>47107</v>
      </c>
      <c r="E55" s="1">
        <v>2442</v>
      </c>
      <c r="F55" s="1">
        <v>0</v>
      </c>
      <c r="G55" s="1">
        <v>426</v>
      </c>
      <c r="H55" s="1">
        <v>0</v>
      </c>
      <c r="I55" s="1">
        <v>23</v>
      </c>
      <c r="J55" s="1">
        <v>48.27</v>
      </c>
      <c r="K55" s="1">
        <v>1.23</v>
      </c>
      <c r="L55" s="1">
        <v>20.399999999999999</v>
      </c>
      <c r="M55" s="1">
        <v>1.75</v>
      </c>
      <c r="N55" s="1">
        <v>974</v>
      </c>
      <c r="O55" s="1">
        <v>1908</v>
      </c>
      <c r="P55" s="1">
        <v>1861</v>
      </c>
      <c r="Q55" s="1">
        <v>45</v>
      </c>
      <c r="R55" s="1">
        <v>1</v>
      </c>
      <c r="S55" s="1">
        <v>2035</v>
      </c>
      <c r="T55" s="1">
        <v>207</v>
      </c>
      <c r="U55" s="1">
        <v>0</v>
      </c>
      <c r="V55" s="1">
        <f t="shared" si="14"/>
        <v>4</v>
      </c>
      <c r="W55" s="1">
        <f t="shared" si="15"/>
        <v>55</v>
      </c>
      <c r="X55" s="1">
        <f t="shared" si="15"/>
        <v>0</v>
      </c>
      <c r="Y55" s="1">
        <f t="shared" si="15"/>
        <v>4</v>
      </c>
      <c r="Z55" s="1">
        <f t="shared" si="16"/>
        <v>63</v>
      </c>
      <c r="AB55" s="13">
        <f t="shared" si="1"/>
        <v>7.955724662746454E-3</v>
      </c>
      <c r="AC55" s="13">
        <f t="shared" si="2"/>
        <v>5.7820000000000003E-2</v>
      </c>
      <c r="AD55" s="13">
        <f t="shared" si="3"/>
        <v>4.8840000000000001E-2</v>
      </c>
      <c r="AE55" s="13">
        <f t="shared" si="4"/>
        <v>8.5199999999999998E-3</v>
      </c>
      <c r="AF55" s="13">
        <f t="shared" si="5"/>
        <v>4.6000000000000001E-4</v>
      </c>
      <c r="AG55" s="13">
        <f t="shared" si="6"/>
        <v>1.2600000000000001E-3</v>
      </c>
      <c r="AQ55" s="11">
        <f t="shared" si="19"/>
        <v>46</v>
      </c>
      <c r="AR55" s="11">
        <f t="shared" si="19"/>
        <v>42</v>
      </c>
      <c r="AS55" s="1">
        <f t="shared" si="7"/>
        <v>73101.814190053716</v>
      </c>
      <c r="AT55" s="107">
        <f>+EvolOf!H44</f>
        <v>110238</v>
      </c>
      <c r="AU55" s="1">
        <f t="shared" si="8"/>
        <v>135032</v>
      </c>
      <c r="AV55" s="1">
        <f t="shared" si="10"/>
        <v>-61930.185809946284</v>
      </c>
      <c r="AW55" s="40">
        <f t="shared" si="11"/>
        <v>-0.45863340400754105</v>
      </c>
      <c r="AX55" s="1">
        <f t="shared" si="9"/>
        <v>3835347914.4544721</v>
      </c>
      <c r="AY55" s="1">
        <f t="shared" si="12"/>
        <v>73101.814190053716</v>
      </c>
      <c r="AZ55" s="1">
        <f t="shared" si="13"/>
        <v>61748.402024251525</v>
      </c>
    </row>
    <row r="56" spans="2:52" x14ac:dyDescent="0.3">
      <c r="B56" s="1">
        <f t="shared" si="0"/>
        <v>2954</v>
      </c>
      <c r="C56" s="1">
        <v>43</v>
      </c>
      <c r="D56" s="1">
        <v>47044</v>
      </c>
      <c r="E56" s="1">
        <v>2443</v>
      </c>
      <c r="F56" s="1">
        <v>0</v>
      </c>
      <c r="G56" s="1">
        <v>485</v>
      </c>
      <c r="H56" s="1">
        <v>0</v>
      </c>
      <c r="I56" s="1">
        <v>26</v>
      </c>
      <c r="J56" s="1">
        <v>47.8</v>
      </c>
      <c r="K56" s="1">
        <v>1.23</v>
      </c>
      <c r="L56" s="1">
        <v>20.7</v>
      </c>
      <c r="M56" s="1">
        <v>1.72</v>
      </c>
      <c r="N56" s="1">
        <v>1008</v>
      </c>
      <c r="O56" s="1">
        <v>1937</v>
      </c>
      <c r="P56" s="1">
        <v>1889</v>
      </c>
      <c r="Q56" s="1">
        <v>46</v>
      </c>
      <c r="R56" s="1">
        <v>1</v>
      </c>
      <c r="S56" s="1">
        <v>2045</v>
      </c>
      <c r="T56" s="1">
        <v>209</v>
      </c>
      <c r="U56" s="1">
        <v>0</v>
      </c>
      <c r="V56" s="1">
        <f t="shared" si="14"/>
        <v>1</v>
      </c>
      <c r="W56" s="1">
        <f t="shared" si="15"/>
        <v>59</v>
      </c>
      <c r="X56" s="1">
        <f t="shared" si="15"/>
        <v>0</v>
      </c>
      <c r="Y56" s="1">
        <f t="shared" si="15"/>
        <v>3</v>
      </c>
      <c r="Z56" s="1">
        <f t="shared" si="16"/>
        <v>63</v>
      </c>
      <c r="AB56" s="13">
        <f t="shared" si="1"/>
        <v>8.8016249153689916E-3</v>
      </c>
      <c r="AC56" s="13">
        <f t="shared" si="2"/>
        <v>5.9080000000000001E-2</v>
      </c>
      <c r="AD56" s="13">
        <f t="shared" si="3"/>
        <v>4.8860000000000001E-2</v>
      </c>
      <c r="AE56" s="13">
        <f t="shared" si="4"/>
        <v>9.7000000000000003E-3</v>
      </c>
      <c r="AF56" s="13">
        <f t="shared" si="5"/>
        <v>5.1999999999999995E-4</v>
      </c>
      <c r="AG56" s="13">
        <f t="shared" si="6"/>
        <v>1.2600000000000001E-3</v>
      </c>
      <c r="AQ56" s="11">
        <f t="shared" si="19"/>
        <v>47</v>
      </c>
      <c r="AR56" s="11">
        <f t="shared" si="19"/>
        <v>43</v>
      </c>
      <c r="AS56" s="1">
        <f t="shared" si="7"/>
        <v>74694.831932694098</v>
      </c>
      <c r="AT56" s="107">
        <f>+EvolOf!H45</f>
        <v>117710</v>
      </c>
      <c r="AU56" s="1">
        <f t="shared" si="8"/>
        <v>140510</v>
      </c>
      <c r="AV56" s="1">
        <f t="shared" si="10"/>
        <v>-65815.168067305902</v>
      </c>
      <c r="AW56" s="40">
        <f t="shared" si="11"/>
        <v>-0.46840202168746636</v>
      </c>
      <c r="AX56" s="1">
        <f t="shared" si="9"/>
        <v>4331636347.7277222</v>
      </c>
      <c r="AY56" s="1">
        <f t="shared" si="12"/>
        <v>74694.831932694098</v>
      </c>
      <c r="AZ56" s="1">
        <f t="shared" si="13"/>
        <v>61773.688020166453</v>
      </c>
    </row>
    <row r="57" spans="2:52" x14ac:dyDescent="0.3">
      <c r="B57" s="1">
        <f t="shared" si="0"/>
        <v>3013</v>
      </c>
      <c r="C57" s="1">
        <v>44</v>
      </c>
      <c r="D57" s="1">
        <v>46984</v>
      </c>
      <c r="E57" s="1">
        <v>2434</v>
      </c>
      <c r="F57" s="1">
        <v>0</v>
      </c>
      <c r="G57" s="1">
        <v>549</v>
      </c>
      <c r="H57" s="1">
        <v>0</v>
      </c>
      <c r="I57" s="1">
        <v>30</v>
      </c>
      <c r="J57" s="1">
        <v>47.36</v>
      </c>
      <c r="K57" s="1">
        <v>1.22</v>
      </c>
      <c r="L57" s="1">
        <v>20.9</v>
      </c>
      <c r="M57" s="1">
        <v>1.68</v>
      </c>
      <c r="N57" s="1">
        <v>1040</v>
      </c>
      <c r="O57" s="1">
        <v>1964</v>
      </c>
      <c r="P57" s="1">
        <v>1915</v>
      </c>
      <c r="Q57" s="1">
        <v>47</v>
      </c>
      <c r="R57" s="1">
        <v>1</v>
      </c>
      <c r="S57" s="1">
        <v>2048</v>
      </c>
      <c r="T57" s="1">
        <v>208</v>
      </c>
      <c r="U57" s="1">
        <v>0</v>
      </c>
      <c r="V57" s="1">
        <f t="shared" si="14"/>
        <v>-9</v>
      </c>
      <c r="W57" s="1">
        <f t="shared" si="15"/>
        <v>64</v>
      </c>
      <c r="X57" s="1">
        <f t="shared" si="15"/>
        <v>0</v>
      </c>
      <c r="Y57" s="1">
        <f t="shared" si="15"/>
        <v>4</v>
      </c>
      <c r="Z57" s="1">
        <f t="shared" si="16"/>
        <v>59</v>
      </c>
      <c r="AB57" s="13">
        <f t="shared" si="1"/>
        <v>9.9568536342515765E-3</v>
      </c>
      <c r="AC57" s="13">
        <f t="shared" si="2"/>
        <v>6.0260000000000001E-2</v>
      </c>
      <c r="AD57" s="13">
        <f t="shared" si="3"/>
        <v>4.8680000000000001E-2</v>
      </c>
      <c r="AE57" s="13">
        <f t="shared" si="4"/>
        <v>1.098E-2</v>
      </c>
      <c r="AF57" s="13">
        <f t="shared" si="5"/>
        <v>5.9999999999999995E-4</v>
      </c>
      <c r="AG57" s="13">
        <f t="shared" si="6"/>
        <v>1.1800000000000001E-3</v>
      </c>
      <c r="AQ57" s="11">
        <f t="shared" si="19"/>
        <v>48</v>
      </c>
      <c r="AR57" s="11">
        <f t="shared" si="19"/>
        <v>44</v>
      </c>
      <c r="AS57" s="1">
        <f t="shared" si="7"/>
        <v>0</v>
      </c>
      <c r="AT57" s="107">
        <f>+EvolOf!H46</f>
        <v>124736</v>
      </c>
      <c r="AU57" s="1">
        <f t="shared" si="8"/>
        <v>0</v>
      </c>
      <c r="AV57" s="1">
        <f t="shared" si="10"/>
        <v>0</v>
      </c>
      <c r="AW57" s="40">
        <f t="shared" si="11"/>
        <v>0</v>
      </c>
      <c r="AX57" s="1">
        <f t="shared" si="9"/>
        <v>0</v>
      </c>
      <c r="AY57" s="1">
        <f t="shared" si="12"/>
        <v>76186.705691674797</v>
      </c>
      <c r="AZ57" s="1">
        <f t="shared" si="13"/>
        <v>61546.114056932107</v>
      </c>
    </row>
    <row r="58" spans="2:52" x14ac:dyDescent="0.3">
      <c r="B58" s="1">
        <f t="shared" si="0"/>
        <v>3064</v>
      </c>
      <c r="C58" s="1">
        <v>45</v>
      </c>
      <c r="D58" s="1">
        <v>46934</v>
      </c>
      <c r="E58" s="1">
        <v>2414</v>
      </c>
      <c r="F58" s="1">
        <v>0</v>
      </c>
      <c r="G58" s="1">
        <v>615</v>
      </c>
      <c r="H58" s="1">
        <v>0</v>
      </c>
      <c r="I58" s="1">
        <v>35</v>
      </c>
      <c r="J58" s="1">
        <v>46.93</v>
      </c>
      <c r="K58" s="1">
        <v>1.22</v>
      </c>
      <c r="L58" s="1">
        <v>21.1</v>
      </c>
      <c r="M58" s="1">
        <v>1.66</v>
      </c>
      <c r="N58" s="1">
        <v>1070</v>
      </c>
      <c r="O58" s="1">
        <v>1985</v>
      </c>
      <c r="P58" s="1">
        <v>1934</v>
      </c>
      <c r="Q58" s="1">
        <v>49</v>
      </c>
      <c r="R58" s="1">
        <v>1</v>
      </c>
      <c r="S58" s="1">
        <v>2045</v>
      </c>
      <c r="T58" s="1">
        <v>208</v>
      </c>
      <c r="U58" s="1">
        <v>0</v>
      </c>
      <c r="V58" s="1">
        <f t="shared" si="14"/>
        <v>-20</v>
      </c>
      <c r="W58" s="1">
        <f t="shared" si="15"/>
        <v>66</v>
      </c>
      <c r="X58" s="1">
        <f t="shared" si="15"/>
        <v>0</v>
      </c>
      <c r="Y58" s="1">
        <f t="shared" si="15"/>
        <v>5</v>
      </c>
      <c r="Z58" s="1">
        <f t="shared" si="16"/>
        <v>51</v>
      </c>
      <c r="AB58" s="13">
        <f t="shared" si="1"/>
        <v>1.1422976501305483E-2</v>
      </c>
      <c r="AC58" s="13">
        <f t="shared" si="2"/>
        <v>6.1280000000000001E-2</v>
      </c>
      <c r="AD58" s="13">
        <f t="shared" si="3"/>
        <v>4.8280000000000003E-2</v>
      </c>
      <c r="AE58" s="13">
        <f t="shared" si="4"/>
        <v>1.23E-2</v>
      </c>
      <c r="AF58" s="13">
        <f t="shared" si="5"/>
        <v>6.9999999999999999E-4</v>
      </c>
      <c r="AG58" s="13">
        <f t="shared" si="6"/>
        <v>1.0200000000000001E-3</v>
      </c>
      <c r="AQ58" s="11">
        <f t="shared" si="19"/>
        <v>49</v>
      </c>
      <c r="AR58" s="11">
        <f t="shared" si="19"/>
        <v>45</v>
      </c>
      <c r="AS58" s="1">
        <f t="shared" si="7"/>
        <v>0</v>
      </c>
      <c r="AT58" s="107">
        <f>+EvolOf!H47</f>
        <v>130759</v>
      </c>
      <c r="AU58" s="1">
        <f t="shared" si="8"/>
        <v>0</v>
      </c>
      <c r="AV58" s="1">
        <f t="shared" si="10"/>
        <v>0</v>
      </c>
      <c r="AW58" s="40">
        <f t="shared" si="11"/>
        <v>0</v>
      </c>
      <c r="AX58" s="1">
        <f t="shared" si="9"/>
        <v>0</v>
      </c>
      <c r="AY58" s="1">
        <f t="shared" si="12"/>
        <v>77476.29148333607</v>
      </c>
      <c r="AZ58" s="1">
        <f t="shared" si="13"/>
        <v>61040.394138633572</v>
      </c>
    </row>
    <row r="59" spans="2:52" x14ac:dyDescent="0.3">
      <c r="B59" s="1">
        <f t="shared" si="0"/>
        <v>3116</v>
      </c>
      <c r="C59" s="1">
        <v>46</v>
      </c>
      <c r="D59" s="1">
        <v>46883</v>
      </c>
      <c r="E59" s="1">
        <v>2391</v>
      </c>
      <c r="F59" s="1">
        <v>0</v>
      </c>
      <c r="G59" s="1">
        <v>685</v>
      </c>
      <c r="H59" s="1">
        <v>0</v>
      </c>
      <c r="I59" s="1">
        <v>40</v>
      </c>
      <c r="J59" s="1">
        <v>46.53</v>
      </c>
      <c r="K59" s="1">
        <v>1.21</v>
      </c>
      <c r="L59" s="1">
        <v>21.3</v>
      </c>
      <c r="M59" s="1">
        <v>1.63</v>
      </c>
      <c r="N59" s="1">
        <v>1100</v>
      </c>
      <c r="O59" s="1">
        <v>2005</v>
      </c>
      <c r="P59" s="1">
        <v>1953</v>
      </c>
      <c r="Q59" s="1">
        <v>50</v>
      </c>
      <c r="R59" s="1">
        <v>1</v>
      </c>
      <c r="S59" s="1">
        <v>2038</v>
      </c>
      <c r="T59" s="1">
        <v>207</v>
      </c>
      <c r="U59" s="1">
        <v>0</v>
      </c>
      <c r="V59" s="1">
        <f t="shared" si="14"/>
        <v>-23</v>
      </c>
      <c r="W59" s="1">
        <f t="shared" si="15"/>
        <v>70</v>
      </c>
      <c r="X59" s="1">
        <f t="shared" si="15"/>
        <v>0</v>
      </c>
      <c r="Y59" s="1">
        <f t="shared" si="15"/>
        <v>5</v>
      </c>
      <c r="Z59" s="1">
        <f t="shared" si="16"/>
        <v>52</v>
      </c>
      <c r="AB59" s="13">
        <f t="shared" si="1"/>
        <v>1.2836970474967908E-2</v>
      </c>
      <c r="AC59" s="13">
        <f t="shared" si="2"/>
        <v>6.232E-2</v>
      </c>
      <c r="AD59" s="13">
        <f t="shared" si="3"/>
        <v>4.7820000000000001E-2</v>
      </c>
      <c r="AE59" s="13">
        <f t="shared" si="4"/>
        <v>1.37E-2</v>
      </c>
      <c r="AF59" s="13">
        <f t="shared" si="5"/>
        <v>8.0000000000000004E-4</v>
      </c>
      <c r="AG59" s="13">
        <f t="shared" si="6"/>
        <v>1.0399999999999999E-3</v>
      </c>
      <c r="AQ59" s="11">
        <f t="shared" si="19"/>
        <v>50</v>
      </c>
      <c r="AR59" s="11">
        <f t="shared" si="19"/>
        <v>46</v>
      </c>
      <c r="AS59" s="1">
        <f t="shared" si="7"/>
        <v>0</v>
      </c>
      <c r="AT59" s="107">
        <f>+EvolOf!H48</f>
        <v>135032</v>
      </c>
      <c r="AU59" s="1">
        <f t="shared" si="8"/>
        <v>0</v>
      </c>
      <c r="AV59" s="1">
        <f t="shared" si="10"/>
        <v>0</v>
      </c>
      <c r="AW59" s="40">
        <f t="shared" si="11"/>
        <v>0</v>
      </c>
      <c r="AX59" s="1">
        <f t="shared" si="9"/>
        <v>0</v>
      </c>
      <c r="AY59" s="1">
        <f t="shared" si="12"/>
        <v>78791.163270912264</v>
      </c>
      <c r="AZ59" s="1">
        <f t="shared" si="13"/>
        <v>60458.816232590252</v>
      </c>
    </row>
    <row r="60" spans="2:52" x14ac:dyDescent="0.3">
      <c r="B60" s="1">
        <f t="shared" si="0"/>
        <v>3164</v>
      </c>
      <c r="C60" s="1">
        <v>47</v>
      </c>
      <c r="D60" s="1">
        <v>46834</v>
      </c>
      <c r="E60" s="1">
        <v>2357</v>
      </c>
      <c r="F60" s="1">
        <v>0</v>
      </c>
      <c r="G60" s="1">
        <v>762</v>
      </c>
      <c r="H60" s="1">
        <v>0</v>
      </c>
      <c r="I60" s="1">
        <v>45</v>
      </c>
      <c r="J60" s="1">
        <v>46.14</v>
      </c>
      <c r="K60" s="1">
        <v>1.21</v>
      </c>
      <c r="L60" s="1">
        <v>21.6</v>
      </c>
      <c r="M60" s="1">
        <v>1.62</v>
      </c>
      <c r="N60" s="1">
        <v>1130</v>
      </c>
      <c r="O60" s="1">
        <v>2025</v>
      </c>
      <c r="P60" s="1">
        <v>1969</v>
      </c>
      <c r="Q60" s="1">
        <v>53</v>
      </c>
      <c r="R60" s="1">
        <v>1</v>
      </c>
      <c r="S60" s="1">
        <v>2021</v>
      </c>
      <c r="T60" s="1">
        <v>204</v>
      </c>
      <c r="U60" s="1">
        <v>0</v>
      </c>
      <c r="V60" s="1">
        <f t="shared" si="14"/>
        <v>-34</v>
      </c>
      <c r="W60" s="1">
        <f t="shared" si="15"/>
        <v>77</v>
      </c>
      <c r="X60" s="1">
        <f t="shared" si="15"/>
        <v>0</v>
      </c>
      <c r="Y60" s="1">
        <f t="shared" si="15"/>
        <v>5</v>
      </c>
      <c r="Z60" s="1">
        <f t="shared" si="16"/>
        <v>48</v>
      </c>
      <c r="AB60" s="13">
        <f t="shared" si="1"/>
        <v>1.4222503160556258E-2</v>
      </c>
      <c r="AC60" s="13">
        <f t="shared" si="2"/>
        <v>6.3280000000000003E-2</v>
      </c>
      <c r="AD60" s="13">
        <f t="shared" si="3"/>
        <v>4.7140000000000001E-2</v>
      </c>
      <c r="AE60" s="13">
        <f t="shared" si="4"/>
        <v>1.524E-2</v>
      </c>
      <c r="AF60" s="13">
        <f t="shared" si="5"/>
        <v>8.9999999999999998E-4</v>
      </c>
      <c r="AG60" s="13">
        <f t="shared" si="6"/>
        <v>9.6000000000000002E-4</v>
      </c>
      <c r="AQ60" s="11">
        <f t="shared" si="19"/>
        <v>51</v>
      </c>
      <c r="AR60" s="11">
        <f t="shared" si="19"/>
        <v>47</v>
      </c>
      <c r="AS60" s="1">
        <f t="shared" si="7"/>
        <v>0</v>
      </c>
      <c r="AT60" s="107">
        <f>+EvolOf!H49</f>
        <v>140510</v>
      </c>
      <c r="AU60" s="1">
        <f t="shared" si="8"/>
        <v>0</v>
      </c>
      <c r="AV60" s="1">
        <f t="shared" si="10"/>
        <v>0</v>
      </c>
      <c r="AW60" s="40">
        <f t="shared" si="11"/>
        <v>0</v>
      </c>
      <c r="AX60" s="1">
        <f t="shared" si="9"/>
        <v>0</v>
      </c>
      <c r="AY60" s="1">
        <f t="shared" si="12"/>
        <v>80004.89107482876</v>
      </c>
      <c r="AZ60" s="1">
        <f t="shared" si="13"/>
        <v>59599.092371482737</v>
      </c>
    </row>
    <row r="61" spans="2:52" x14ac:dyDescent="0.3">
      <c r="B61" s="1">
        <f t="shared" si="0"/>
        <v>3211</v>
      </c>
      <c r="C61" s="1">
        <v>48</v>
      </c>
      <c r="D61" s="1">
        <v>46787</v>
      </c>
      <c r="E61" s="1">
        <v>2315</v>
      </c>
      <c r="F61" s="1">
        <v>0</v>
      </c>
      <c r="G61" s="1">
        <v>845</v>
      </c>
      <c r="H61" s="1">
        <v>0</v>
      </c>
      <c r="I61" s="1">
        <v>51</v>
      </c>
      <c r="J61" s="1">
        <v>45.77</v>
      </c>
      <c r="K61" s="1">
        <v>1.2</v>
      </c>
      <c r="L61" s="1">
        <v>21.8</v>
      </c>
      <c r="M61" s="1">
        <v>1.58</v>
      </c>
      <c r="N61" s="1">
        <v>1160</v>
      </c>
      <c r="O61" s="1">
        <v>2042</v>
      </c>
      <c r="P61" s="1">
        <v>1982</v>
      </c>
      <c r="Q61" s="1">
        <v>57</v>
      </c>
      <c r="R61" s="1">
        <v>1</v>
      </c>
      <c r="S61" s="1">
        <v>1996</v>
      </c>
      <c r="T61" s="1">
        <v>202</v>
      </c>
      <c r="U61" s="1">
        <v>0</v>
      </c>
      <c r="V61" s="1">
        <f t="shared" si="14"/>
        <v>-42</v>
      </c>
      <c r="W61" s="1">
        <f t="shared" si="15"/>
        <v>83</v>
      </c>
      <c r="X61" s="1">
        <f t="shared" si="15"/>
        <v>0</v>
      </c>
      <c r="Y61" s="1">
        <f t="shared" si="15"/>
        <v>6</v>
      </c>
      <c r="Z61" s="1">
        <f t="shared" si="16"/>
        <v>47</v>
      </c>
      <c r="AB61" s="13">
        <f t="shared" si="1"/>
        <v>1.5882902522578637E-2</v>
      </c>
      <c r="AC61" s="13">
        <f t="shared" si="2"/>
        <v>6.4219999999999999E-2</v>
      </c>
      <c r="AD61" s="13">
        <f t="shared" si="3"/>
        <v>4.6300000000000001E-2</v>
      </c>
      <c r="AE61" s="13">
        <f t="shared" si="4"/>
        <v>1.6899999999999998E-2</v>
      </c>
      <c r="AF61" s="13">
        <f t="shared" si="5"/>
        <v>1.0200000000000001E-3</v>
      </c>
      <c r="AG61" s="13">
        <f t="shared" si="6"/>
        <v>9.3999999999999997E-4</v>
      </c>
      <c r="AQ61" s="11">
        <f t="shared" si="19"/>
        <v>52</v>
      </c>
      <c r="AR61" s="11">
        <f t="shared" si="19"/>
        <v>48</v>
      </c>
      <c r="AS61" s="1">
        <f t="shared" si="7"/>
        <v>0</v>
      </c>
      <c r="AT61" s="107">
        <f>+EvolOf!H50</f>
        <v>0</v>
      </c>
      <c r="AU61" s="1">
        <f t="shared" si="8"/>
        <v>0</v>
      </c>
      <c r="AV61" s="1">
        <f t="shared" si="10"/>
        <v>0</v>
      </c>
      <c r="AW61" s="40">
        <f t="shared" si="11"/>
        <v>0</v>
      </c>
      <c r="AX61" s="1">
        <f t="shared" si="9"/>
        <v>0</v>
      </c>
      <c r="AY61" s="1">
        <f t="shared" si="12"/>
        <v>81193.33288283032</v>
      </c>
      <c r="AZ61" s="1">
        <f t="shared" si="13"/>
        <v>58537.08054305581</v>
      </c>
    </row>
    <row r="62" spans="2:52" x14ac:dyDescent="0.3">
      <c r="B62" s="1">
        <f t="shared" si="0"/>
        <v>3255</v>
      </c>
      <c r="C62" s="1">
        <v>49</v>
      </c>
      <c r="D62" s="1">
        <v>46743</v>
      </c>
      <c r="E62" s="1">
        <v>2265</v>
      </c>
      <c r="F62" s="1">
        <v>0</v>
      </c>
      <c r="G62" s="1">
        <v>933</v>
      </c>
      <c r="H62" s="1">
        <v>0</v>
      </c>
      <c r="I62" s="1">
        <v>57</v>
      </c>
      <c r="J62" s="1">
        <v>45.41</v>
      </c>
      <c r="K62" s="1">
        <v>1.2</v>
      </c>
      <c r="L62" s="1">
        <v>22.1</v>
      </c>
      <c r="M62" s="1">
        <v>1.54</v>
      </c>
      <c r="N62" s="1">
        <v>1187</v>
      </c>
      <c r="O62" s="1">
        <v>2058</v>
      </c>
      <c r="P62" s="1">
        <v>1994</v>
      </c>
      <c r="Q62" s="1">
        <v>61</v>
      </c>
      <c r="R62" s="1">
        <v>1</v>
      </c>
      <c r="S62" s="1">
        <v>1964</v>
      </c>
      <c r="T62" s="1">
        <v>198</v>
      </c>
      <c r="U62" s="1">
        <v>0</v>
      </c>
      <c r="V62" s="1">
        <f t="shared" si="14"/>
        <v>-50</v>
      </c>
      <c r="W62" s="1">
        <f t="shared" si="15"/>
        <v>88</v>
      </c>
      <c r="X62" s="1">
        <f t="shared" si="15"/>
        <v>0</v>
      </c>
      <c r="Y62" s="1">
        <f t="shared" si="15"/>
        <v>6</v>
      </c>
      <c r="Z62" s="1">
        <f t="shared" si="16"/>
        <v>44</v>
      </c>
      <c r="AB62" s="13">
        <f t="shared" si="1"/>
        <v>1.7511520737327188E-2</v>
      </c>
      <c r="AC62" s="13">
        <f t="shared" si="2"/>
        <v>6.5100000000000005E-2</v>
      </c>
      <c r="AD62" s="13">
        <f t="shared" si="3"/>
        <v>4.53E-2</v>
      </c>
      <c r="AE62" s="13">
        <f t="shared" si="4"/>
        <v>1.866E-2</v>
      </c>
      <c r="AF62" s="13">
        <f t="shared" si="5"/>
        <v>1.14E-3</v>
      </c>
      <c r="AG62" s="13">
        <f t="shared" si="6"/>
        <v>8.8000000000000003E-4</v>
      </c>
      <c r="AQ62" s="11">
        <f t="shared" si="19"/>
        <v>53</v>
      </c>
      <c r="AR62" s="11">
        <f t="shared" si="19"/>
        <v>49</v>
      </c>
      <c r="AS62" s="1">
        <f t="shared" si="7"/>
        <v>0</v>
      </c>
      <c r="AT62" s="107">
        <f>+EvolOf!H51</f>
        <v>0</v>
      </c>
      <c r="AU62" s="1">
        <f t="shared" si="8"/>
        <v>0</v>
      </c>
      <c r="AV62" s="1">
        <f t="shared" si="10"/>
        <v>0</v>
      </c>
      <c r="AW62" s="40">
        <f t="shared" si="11"/>
        <v>0</v>
      </c>
      <c r="AX62" s="1">
        <f t="shared" si="9"/>
        <v>0</v>
      </c>
      <c r="AY62" s="1">
        <f t="shared" si="12"/>
        <v>82305.916703087103</v>
      </c>
      <c r="AZ62" s="1">
        <f t="shared" si="13"/>
        <v>57272.780747309458</v>
      </c>
    </row>
    <row r="63" spans="2:52" x14ac:dyDescent="0.3">
      <c r="B63" s="1">
        <f t="shared" si="0"/>
        <v>3295</v>
      </c>
      <c r="C63" s="1">
        <v>50</v>
      </c>
      <c r="D63" s="1">
        <v>46703</v>
      </c>
      <c r="E63" s="1">
        <v>2205</v>
      </c>
      <c r="F63" s="1">
        <v>0</v>
      </c>
      <c r="G63" s="1">
        <v>1026</v>
      </c>
      <c r="H63" s="1">
        <v>0</v>
      </c>
      <c r="I63" s="1">
        <v>64</v>
      </c>
      <c r="J63" s="1">
        <v>45.07</v>
      </c>
      <c r="K63" s="1">
        <v>1.2</v>
      </c>
      <c r="L63" s="1">
        <v>22.3</v>
      </c>
      <c r="M63" s="1">
        <v>1.51</v>
      </c>
      <c r="N63" s="1">
        <v>1213</v>
      </c>
      <c r="O63" s="1">
        <v>2073</v>
      </c>
      <c r="P63" s="1">
        <v>2003</v>
      </c>
      <c r="Q63" s="1">
        <v>67</v>
      </c>
      <c r="R63" s="1">
        <v>2</v>
      </c>
      <c r="S63" s="1">
        <v>1924</v>
      </c>
      <c r="T63" s="1">
        <v>195</v>
      </c>
      <c r="U63" s="1">
        <v>0</v>
      </c>
      <c r="V63" s="1">
        <f t="shared" si="14"/>
        <v>-60</v>
      </c>
      <c r="W63" s="1">
        <f t="shared" si="15"/>
        <v>93</v>
      </c>
      <c r="X63" s="1">
        <f t="shared" si="15"/>
        <v>0</v>
      </c>
      <c r="Y63" s="1">
        <f t="shared" si="15"/>
        <v>7</v>
      </c>
      <c r="Z63" s="1">
        <f t="shared" si="16"/>
        <v>40</v>
      </c>
      <c r="AB63" s="13">
        <f t="shared" si="1"/>
        <v>1.9423368740515933E-2</v>
      </c>
      <c r="AC63" s="13">
        <f t="shared" si="2"/>
        <v>6.59E-2</v>
      </c>
      <c r="AD63" s="13">
        <f t="shared" si="3"/>
        <v>4.41E-2</v>
      </c>
      <c r="AE63" s="13">
        <f t="shared" si="4"/>
        <v>2.052E-2</v>
      </c>
      <c r="AF63" s="13">
        <f t="shared" si="5"/>
        <v>1.2800000000000001E-3</v>
      </c>
      <c r="AG63" s="13">
        <f t="shared" si="6"/>
        <v>8.0000000000000004E-4</v>
      </c>
      <c r="AQ63" s="11">
        <f t="shared" si="19"/>
        <v>54</v>
      </c>
      <c r="AR63" s="11">
        <f t="shared" si="19"/>
        <v>50</v>
      </c>
      <c r="AS63" s="1">
        <f t="shared" si="7"/>
        <v>0</v>
      </c>
      <c r="AT63" s="107">
        <f>+EvolOf!H52</f>
        <v>0</v>
      </c>
      <c r="AU63" s="1">
        <f t="shared" si="8"/>
        <v>0</v>
      </c>
      <c r="AV63" s="1">
        <f t="shared" si="10"/>
        <v>0</v>
      </c>
      <c r="AW63" s="40">
        <f t="shared" si="11"/>
        <v>0</v>
      </c>
      <c r="AX63" s="1">
        <f t="shared" si="9"/>
        <v>0</v>
      </c>
      <c r="AY63" s="1">
        <f t="shared" si="12"/>
        <v>83317.356539684188</v>
      </c>
      <c r="AZ63" s="1">
        <f t="shared" si="13"/>
        <v>55755.620992413846</v>
      </c>
    </row>
    <row r="64" spans="2:52" x14ac:dyDescent="0.3">
      <c r="B64" s="1">
        <f t="shared" si="0"/>
        <v>3334</v>
      </c>
      <c r="C64" s="1">
        <v>51</v>
      </c>
      <c r="D64" s="1">
        <v>46664</v>
      </c>
      <c r="E64" s="1">
        <v>2137</v>
      </c>
      <c r="F64" s="1">
        <v>0</v>
      </c>
      <c r="G64" s="1">
        <v>1127</v>
      </c>
      <c r="H64" s="1">
        <v>0</v>
      </c>
      <c r="I64" s="1">
        <v>70</v>
      </c>
      <c r="J64" s="1">
        <v>44.74</v>
      </c>
      <c r="K64" s="1">
        <v>1.19</v>
      </c>
      <c r="L64" s="1">
        <v>22.6</v>
      </c>
      <c r="M64" s="1">
        <v>1.49</v>
      </c>
      <c r="N64" s="1">
        <v>1239</v>
      </c>
      <c r="O64" s="1">
        <v>2086</v>
      </c>
      <c r="P64" s="1">
        <v>2009</v>
      </c>
      <c r="Q64" s="1">
        <v>74</v>
      </c>
      <c r="R64" s="1">
        <v>2</v>
      </c>
      <c r="S64" s="1">
        <v>1867</v>
      </c>
      <c r="T64" s="1">
        <v>189</v>
      </c>
      <c r="U64" s="1">
        <v>0</v>
      </c>
      <c r="V64" s="1">
        <f t="shared" si="14"/>
        <v>-68</v>
      </c>
      <c r="W64" s="1">
        <f t="shared" si="15"/>
        <v>101</v>
      </c>
      <c r="X64" s="1">
        <f t="shared" si="15"/>
        <v>0</v>
      </c>
      <c r="Y64" s="1">
        <f t="shared" si="15"/>
        <v>6</v>
      </c>
      <c r="Z64" s="1">
        <f t="shared" si="16"/>
        <v>39</v>
      </c>
      <c r="AB64" s="13">
        <f t="shared" si="1"/>
        <v>2.0995800839832032E-2</v>
      </c>
      <c r="AC64" s="13">
        <f t="shared" si="2"/>
        <v>6.6680000000000003E-2</v>
      </c>
      <c r="AD64" s="13">
        <f t="shared" si="3"/>
        <v>4.274E-2</v>
      </c>
      <c r="AE64" s="13">
        <f t="shared" si="4"/>
        <v>2.2540000000000001E-2</v>
      </c>
      <c r="AF64" s="13">
        <f t="shared" si="5"/>
        <v>1.4E-3</v>
      </c>
      <c r="AG64" s="13">
        <f t="shared" si="6"/>
        <v>7.7999999999999999E-4</v>
      </c>
      <c r="AQ64" s="11">
        <f t="shared" ref="AQ64:AR79" si="20">+AQ63+1</f>
        <v>55</v>
      </c>
      <c r="AR64" s="11">
        <f t="shared" si="20"/>
        <v>51</v>
      </c>
      <c r="AS64" s="1">
        <f t="shared" si="7"/>
        <v>0</v>
      </c>
      <c r="AT64" s="107">
        <f>+EvolOf!H53</f>
        <v>0</v>
      </c>
      <c r="AU64" s="1">
        <f t="shared" si="8"/>
        <v>0</v>
      </c>
      <c r="AV64" s="1">
        <f t="shared" si="10"/>
        <v>0</v>
      </c>
      <c r="AW64" s="40">
        <f t="shared" si="11"/>
        <v>0</v>
      </c>
      <c r="AX64" s="1">
        <f t="shared" si="9"/>
        <v>0</v>
      </c>
      <c r="AY64" s="1">
        <f t="shared" si="12"/>
        <v>84303.510380366337</v>
      </c>
      <c r="AZ64" s="1">
        <f t="shared" si="13"/>
        <v>54036.173270198815</v>
      </c>
    </row>
    <row r="65" spans="2:52" x14ac:dyDescent="0.3">
      <c r="B65" s="1">
        <f t="shared" si="0"/>
        <v>3371</v>
      </c>
      <c r="C65" s="1">
        <v>52</v>
      </c>
      <c r="D65" s="1">
        <v>46626</v>
      </c>
      <c r="E65" s="1">
        <v>2067</v>
      </c>
      <c r="F65" s="1">
        <v>0</v>
      </c>
      <c r="G65" s="1">
        <v>1228</v>
      </c>
      <c r="H65" s="1">
        <v>0</v>
      </c>
      <c r="I65" s="1">
        <v>76</v>
      </c>
      <c r="J65" s="1">
        <v>44.43</v>
      </c>
      <c r="K65" s="1">
        <v>1.19</v>
      </c>
      <c r="L65" s="1">
        <v>22.8</v>
      </c>
      <c r="M65" s="1">
        <v>1.46</v>
      </c>
      <c r="N65" s="1">
        <v>1263</v>
      </c>
      <c r="O65" s="1">
        <v>2099</v>
      </c>
      <c r="P65" s="1">
        <v>2014</v>
      </c>
      <c r="Q65" s="1">
        <v>82</v>
      </c>
      <c r="R65" s="1">
        <v>2</v>
      </c>
      <c r="S65" s="1">
        <v>1811</v>
      </c>
      <c r="T65" s="1">
        <v>183</v>
      </c>
      <c r="U65" s="1">
        <v>0</v>
      </c>
      <c r="V65" s="1">
        <f t="shared" si="14"/>
        <v>-70</v>
      </c>
      <c r="W65" s="1">
        <f t="shared" si="15"/>
        <v>101</v>
      </c>
      <c r="X65" s="1">
        <f t="shared" si="15"/>
        <v>0</v>
      </c>
      <c r="Y65" s="1">
        <f t="shared" si="15"/>
        <v>6</v>
      </c>
      <c r="Z65" s="1">
        <f t="shared" si="16"/>
        <v>37</v>
      </c>
      <c r="AB65" s="13">
        <f t="shared" si="1"/>
        <v>2.2545238801542571E-2</v>
      </c>
      <c r="AC65" s="13">
        <f t="shared" si="2"/>
        <v>6.7419999999999994E-2</v>
      </c>
      <c r="AD65" s="13">
        <f t="shared" si="3"/>
        <v>4.1340000000000002E-2</v>
      </c>
      <c r="AE65" s="13">
        <f t="shared" si="4"/>
        <v>2.4559999999999998E-2</v>
      </c>
      <c r="AF65" s="13">
        <f t="shared" si="5"/>
        <v>1.5200000000000001E-3</v>
      </c>
      <c r="AG65" s="13">
        <f t="shared" si="6"/>
        <v>7.3999999999999999E-4</v>
      </c>
      <c r="AQ65" s="11">
        <f t="shared" si="20"/>
        <v>56</v>
      </c>
      <c r="AR65" s="11">
        <f t="shared" si="20"/>
        <v>52</v>
      </c>
      <c r="AS65" s="1">
        <f t="shared" si="7"/>
        <v>0</v>
      </c>
      <c r="AT65" s="107">
        <f>+EvolOf!H54</f>
        <v>0</v>
      </c>
      <c r="AU65" s="1">
        <f t="shared" si="8"/>
        <v>0</v>
      </c>
      <c r="AV65" s="1">
        <f t="shared" si="10"/>
        <v>0</v>
      </c>
      <c r="AW65" s="40">
        <f t="shared" si="11"/>
        <v>0</v>
      </c>
      <c r="AX65" s="1">
        <f t="shared" si="9"/>
        <v>0</v>
      </c>
      <c r="AY65" s="1">
        <f t="shared" si="12"/>
        <v>85239.09222921863</v>
      </c>
      <c r="AZ65" s="1">
        <f t="shared" si="13"/>
        <v>52266.153556153935</v>
      </c>
    </row>
    <row r="66" spans="2:52" x14ac:dyDescent="0.3">
      <c r="B66" s="1">
        <f t="shared" si="0"/>
        <v>3406</v>
      </c>
      <c r="C66" s="1">
        <v>53</v>
      </c>
      <c r="D66" s="1">
        <v>46592</v>
      </c>
      <c r="E66" s="1">
        <v>1989</v>
      </c>
      <c r="F66" s="1">
        <v>0</v>
      </c>
      <c r="G66" s="1">
        <v>1334</v>
      </c>
      <c r="H66" s="1">
        <v>0</v>
      </c>
      <c r="I66" s="1">
        <v>83</v>
      </c>
      <c r="J66" s="1">
        <v>44.13</v>
      </c>
      <c r="K66" s="1">
        <v>1.19</v>
      </c>
      <c r="L66" s="1">
        <v>23.1</v>
      </c>
      <c r="M66" s="1">
        <v>1.44</v>
      </c>
      <c r="N66" s="1">
        <v>1287</v>
      </c>
      <c r="O66" s="1">
        <v>2109</v>
      </c>
      <c r="P66" s="1">
        <v>2016</v>
      </c>
      <c r="Q66" s="1">
        <v>90</v>
      </c>
      <c r="R66" s="1">
        <v>2</v>
      </c>
      <c r="S66" s="1">
        <v>1747</v>
      </c>
      <c r="T66" s="1">
        <v>176</v>
      </c>
      <c r="U66" s="1">
        <v>0</v>
      </c>
      <c r="V66" s="1">
        <f t="shared" si="14"/>
        <v>-78</v>
      </c>
      <c r="W66" s="1">
        <f t="shared" si="15"/>
        <v>106</v>
      </c>
      <c r="X66" s="1">
        <f t="shared" si="15"/>
        <v>0</v>
      </c>
      <c r="Y66" s="1">
        <f t="shared" si="15"/>
        <v>7</v>
      </c>
      <c r="Z66" s="1">
        <f t="shared" si="16"/>
        <v>35</v>
      </c>
      <c r="AB66" s="13">
        <f t="shared" si="1"/>
        <v>2.4368761009982386E-2</v>
      </c>
      <c r="AC66" s="13">
        <f t="shared" si="2"/>
        <v>6.812E-2</v>
      </c>
      <c r="AD66" s="13">
        <f t="shared" si="3"/>
        <v>3.9780000000000003E-2</v>
      </c>
      <c r="AE66" s="13">
        <f t="shared" si="4"/>
        <v>2.6679999999999999E-2</v>
      </c>
      <c r="AF66" s="13">
        <f t="shared" si="5"/>
        <v>1.66E-3</v>
      </c>
      <c r="AG66" s="13">
        <f t="shared" si="6"/>
        <v>6.9999999999999999E-4</v>
      </c>
      <c r="AQ66" s="11">
        <f t="shared" si="20"/>
        <v>57</v>
      </c>
      <c r="AR66" s="11">
        <f t="shared" si="20"/>
        <v>53</v>
      </c>
      <c r="AS66" s="1">
        <f t="shared" si="7"/>
        <v>0</v>
      </c>
      <c r="AT66" s="107">
        <f>+EvolOf!H55</f>
        <v>0</v>
      </c>
      <c r="AU66" s="1">
        <f t="shared" si="8"/>
        <v>0</v>
      </c>
      <c r="AV66" s="1">
        <f t="shared" si="10"/>
        <v>0</v>
      </c>
      <c r="AW66" s="40">
        <f t="shared" si="11"/>
        <v>0</v>
      </c>
      <c r="AX66" s="1">
        <f t="shared" si="9"/>
        <v>0</v>
      </c>
      <c r="AY66" s="1">
        <f t="shared" si="12"/>
        <v>86124.102086241066</v>
      </c>
      <c r="AZ66" s="1">
        <f t="shared" si="13"/>
        <v>50293.845874789629</v>
      </c>
    </row>
    <row r="67" spans="2:52" x14ac:dyDescent="0.3">
      <c r="B67" s="1">
        <f t="shared" si="0"/>
        <v>3437</v>
      </c>
      <c r="C67" s="1">
        <v>54</v>
      </c>
      <c r="D67" s="1">
        <v>46561</v>
      </c>
      <c r="E67" s="1">
        <v>1906</v>
      </c>
      <c r="F67" s="1">
        <v>0</v>
      </c>
      <c r="G67" s="1">
        <v>1441</v>
      </c>
      <c r="H67" s="1">
        <v>0</v>
      </c>
      <c r="I67" s="1">
        <v>90</v>
      </c>
      <c r="J67" s="1">
        <v>43.84</v>
      </c>
      <c r="K67" s="1">
        <v>1.19</v>
      </c>
      <c r="L67" s="1">
        <v>23.3</v>
      </c>
      <c r="M67" s="1">
        <v>1.42</v>
      </c>
      <c r="N67" s="1">
        <v>1309</v>
      </c>
      <c r="O67" s="1">
        <v>2119</v>
      </c>
      <c r="P67" s="1">
        <v>2017</v>
      </c>
      <c r="Q67" s="1">
        <v>99</v>
      </c>
      <c r="R67" s="1">
        <v>2</v>
      </c>
      <c r="S67" s="1">
        <v>1680</v>
      </c>
      <c r="T67" s="1">
        <v>169</v>
      </c>
      <c r="U67" s="1">
        <v>0</v>
      </c>
      <c r="V67" s="1">
        <f t="shared" si="14"/>
        <v>-83</v>
      </c>
      <c r="W67" s="1">
        <f t="shared" si="15"/>
        <v>107</v>
      </c>
      <c r="X67" s="1">
        <f t="shared" si="15"/>
        <v>0</v>
      </c>
      <c r="Y67" s="1">
        <f t="shared" si="15"/>
        <v>7</v>
      </c>
      <c r="Z67" s="1">
        <f t="shared" si="16"/>
        <v>31</v>
      </c>
      <c r="AB67" s="13">
        <f t="shared" si="1"/>
        <v>2.6185627000290951E-2</v>
      </c>
      <c r="AC67" s="13">
        <f t="shared" si="2"/>
        <v>6.8739999999999996E-2</v>
      </c>
      <c r="AD67" s="13">
        <f t="shared" si="3"/>
        <v>3.8120000000000001E-2</v>
      </c>
      <c r="AE67" s="13">
        <f t="shared" si="4"/>
        <v>2.8819999999999998E-2</v>
      </c>
      <c r="AF67" s="13">
        <f t="shared" si="5"/>
        <v>1.8E-3</v>
      </c>
      <c r="AG67" s="13">
        <f t="shared" si="6"/>
        <v>6.2E-4</v>
      </c>
      <c r="AQ67" s="11">
        <f t="shared" si="20"/>
        <v>58</v>
      </c>
      <c r="AR67" s="11">
        <f t="shared" si="20"/>
        <v>54</v>
      </c>
      <c r="AS67" s="1">
        <f t="shared" si="7"/>
        <v>0</v>
      </c>
      <c r="AT67" s="107">
        <f>+EvolOf!H56</f>
        <v>0</v>
      </c>
      <c r="AU67" s="1">
        <f t="shared" si="8"/>
        <v>0</v>
      </c>
      <c r="AV67" s="1">
        <f t="shared" si="10"/>
        <v>0</v>
      </c>
      <c r="AW67" s="40">
        <f t="shared" si="11"/>
        <v>0</v>
      </c>
      <c r="AX67" s="1">
        <f t="shared" si="9"/>
        <v>0</v>
      </c>
      <c r="AY67" s="1">
        <f t="shared" si="12"/>
        <v>86907.967959603804</v>
      </c>
      <c r="AZ67" s="1">
        <f t="shared" si="13"/>
        <v>48195.108213850697</v>
      </c>
    </row>
    <row r="68" spans="2:52" x14ac:dyDescent="0.3">
      <c r="B68" s="1">
        <f t="shared" si="0"/>
        <v>3468</v>
      </c>
      <c r="C68" s="1">
        <v>55</v>
      </c>
      <c r="D68" s="1">
        <v>46531</v>
      </c>
      <c r="E68" s="1">
        <v>1820</v>
      </c>
      <c r="F68" s="1">
        <v>0</v>
      </c>
      <c r="G68" s="1">
        <v>1551</v>
      </c>
      <c r="H68" s="1">
        <v>0</v>
      </c>
      <c r="I68" s="1">
        <v>97</v>
      </c>
      <c r="J68" s="1">
        <v>43.56</v>
      </c>
      <c r="K68" s="1">
        <v>1.19</v>
      </c>
      <c r="L68" s="1">
        <v>23.5</v>
      </c>
      <c r="M68" s="1">
        <v>1.4</v>
      </c>
      <c r="N68" s="1">
        <v>1330</v>
      </c>
      <c r="O68" s="1">
        <v>2127</v>
      </c>
      <c r="P68" s="1">
        <v>2012</v>
      </c>
      <c r="Q68" s="1">
        <v>111</v>
      </c>
      <c r="R68" s="1">
        <v>3</v>
      </c>
      <c r="S68" s="1">
        <v>1608</v>
      </c>
      <c r="T68" s="1">
        <v>161</v>
      </c>
      <c r="U68" s="1">
        <v>0</v>
      </c>
      <c r="V68" s="1">
        <f t="shared" si="14"/>
        <v>-86</v>
      </c>
      <c r="W68" s="1">
        <f t="shared" si="15"/>
        <v>110</v>
      </c>
      <c r="X68" s="1">
        <f t="shared" si="15"/>
        <v>0</v>
      </c>
      <c r="Y68" s="1">
        <f t="shared" si="15"/>
        <v>7</v>
      </c>
      <c r="Z68" s="1">
        <f t="shared" si="16"/>
        <v>31</v>
      </c>
      <c r="AB68" s="13">
        <f t="shared" si="1"/>
        <v>2.7970011534025375E-2</v>
      </c>
      <c r="AC68" s="13">
        <f t="shared" si="2"/>
        <v>6.9360000000000005E-2</v>
      </c>
      <c r="AD68" s="13">
        <f t="shared" si="3"/>
        <v>3.6400000000000002E-2</v>
      </c>
      <c r="AE68" s="13">
        <f t="shared" si="4"/>
        <v>3.1019999999999999E-2</v>
      </c>
      <c r="AF68" s="13">
        <f t="shared" si="5"/>
        <v>1.9400000000000001E-3</v>
      </c>
      <c r="AG68" s="13">
        <f t="shared" si="6"/>
        <v>6.2E-4</v>
      </c>
      <c r="AQ68" s="11">
        <f t="shared" si="20"/>
        <v>59</v>
      </c>
      <c r="AR68" s="11">
        <f t="shared" si="20"/>
        <v>55</v>
      </c>
      <c r="AS68" s="1">
        <f t="shared" si="7"/>
        <v>0</v>
      </c>
      <c r="AT68" s="107">
        <f>+EvolOf!H57</f>
        <v>0</v>
      </c>
      <c r="AU68" s="1">
        <f t="shared" si="8"/>
        <v>0</v>
      </c>
      <c r="AV68" s="1">
        <f t="shared" si="10"/>
        <v>0</v>
      </c>
      <c r="AW68" s="40">
        <f t="shared" si="11"/>
        <v>0</v>
      </c>
      <c r="AX68" s="1">
        <f t="shared" si="9"/>
        <v>0</v>
      </c>
      <c r="AY68" s="1">
        <f t="shared" si="12"/>
        <v>87691.833832966542</v>
      </c>
      <c r="AZ68" s="1">
        <f t="shared" si="13"/>
        <v>46020.512565166988</v>
      </c>
    </row>
    <row r="69" spans="2:52" x14ac:dyDescent="0.3">
      <c r="B69" s="1">
        <f t="shared" si="0"/>
        <v>3498</v>
      </c>
      <c r="C69" s="1">
        <v>56</v>
      </c>
      <c r="D69" s="1">
        <v>46499</v>
      </c>
      <c r="E69" s="1">
        <v>1727</v>
      </c>
      <c r="F69" s="1">
        <v>0</v>
      </c>
      <c r="G69" s="1">
        <v>1667</v>
      </c>
      <c r="H69" s="1">
        <v>0</v>
      </c>
      <c r="I69" s="1">
        <v>104</v>
      </c>
      <c r="J69" s="1">
        <v>43.29</v>
      </c>
      <c r="K69" s="1">
        <v>1.19</v>
      </c>
      <c r="L69" s="1">
        <v>23.8</v>
      </c>
      <c r="M69" s="1">
        <v>1.38</v>
      </c>
      <c r="N69" s="1">
        <v>1353</v>
      </c>
      <c r="O69" s="1">
        <v>2136</v>
      </c>
      <c r="P69" s="1">
        <v>2008</v>
      </c>
      <c r="Q69" s="1">
        <v>124</v>
      </c>
      <c r="R69" s="1">
        <v>3</v>
      </c>
      <c r="S69" s="1">
        <v>1524</v>
      </c>
      <c r="T69" s="1">
        <v>153</v>
      </c>
      <c r="U69" s="1">
        <v>0</v>
      </c>
      <c r="V69" s="1">
        <f t="shared" si="14"/>
        <v>-93</v>
      </c>
      <c r="W69" s="1">
        <f t="shared" si="15"/>
        <v>116</v>
      </c>
      <c r="X69" s="1">
        <f t="shared" si="15"/>
        <v>0</v>
      </c>
      <c r="Y69" s="1">
        <f t="shared" si="15"/>
        <v>7</v>
      </c>
      <c r="Z69" s="1">
        <f t="shared" si="16"/>
        <v>30</v>
      </c>
      <c r="AB69" s="13">
        <f t="shared" si="1"/>
        <v>2.9731275014293884E-2</v>
      </c>
      <c r="AC69" s="13">
        <f t="shared" si="2"/>
        <v>6.9959999999999994E-2</v>
      </c>
      <c r="AD69" s="13">
        <f t="shared" si="3"/>
        <v>3.4540000000000001E-2</v>
      </c>
      <c r="AE69" s="13">
        <f t="shared" si="4"/>
        <v>3.3340000000000002E-2</v>
      </c>
      <c r="AF69" s="13">
        <f t="shared" si="5"/>
        <v>2.0799999999999998E-3</v>
      </c>
      <c r="AG69" s="13">
        <f t="shared" si="6"/>
        <v>5.9999999999999995E-4</v>
      </c>
      <c r="AQ69" s="11">
        <f t="shared" si="20"/>
        <v>60</v>
      </c>
      <c r="AR69" s="11">
        <f t="shared" si="20"/>
        <v>56</v>
      </c>
      <c r="AS69" s="1">
        <f t="shared" si="7"/>
        <v>0</v>
      </c>
      <c r="AT69" s="107">
        <f>+EvolOf!H58</f>
        <v>0</v>
      </c>
      <c r="AU69" s="1">
        <f t="shared" si="8"/>
        <v>0</v>
      </c>
      <c r="AV69" s="1">
        <f t="shared" si="10"/>
        <v>0</v>
      </c>
      <c r="AW69" s="40">
        <f t="shared" si="11"/>
        <v>0</v>
      </c>
      <c r="AX69" s="1">
        <f t="shared" si="9"/>
        <v>0</v>
      </c>
      <c r="AY69" s="1">
        <f t="shared" si="12"/>
        <v>88450.413710414345</v>
      </c>
      <c r="AZ69" s="1">
        <f t="shared" si="13"/>
        <v>43668.914945078781</v>
      </c>
    </row>
    <row r="70" spans="2:52" x14ac:dyDescent="0.3">
      <c r="B70" s="1">
        <f t="shared" si="0"/>
        <v>3528</v>
      </c>
      <c r="C70" s="1">
        <v>57</v>
      </c>
      <c r="D70" s="1">
        <v>46470</v>
      </c>
      <c r="E70" s="1">
        <v>1636</v>
      </c>
      <c r="F70" s="1">
        <v>0</v>
      </c>
      <c r="G70" s="1">
        <v>1781</v>
      </c>
      <c r="H70" s="1">
        <v>0</v>
      </c>
      <c r="I70" s="1">
        <v>111</v>
      </c>
      <c r="J70" s="1">
        <v>43.03</v>
      </c>
      <c r="K70" s="1">
        <v>1.19</v>
      </c>
      <c r="L70" s="1">
        <v>24</v>
      </c>
      <c r="M70" s="1">
        <v>1.36</v>
      </c>
      <c r="N70" s="1">
        <v>1374</v>
      </c>
      <c r="O70" s="1">
        <v>2144</v>
      </c>
      <c r="P70" s="1">
        <v>2001</v>
      </c>
      <c r="Q70" s="1">
        <v>139</v>
      </c>
      <c r="R70" s="1">
        <v>3</v>
      </c>
      <c r="S70" s="1">
        <v>1443</v>
      </c>
      <c r="T70" s="1">
        <v>145</v>
      </c>
      <c r="U70" s="1">
        <v>0</v>
      </c>
      <c r="V70" s="1">
        <f t="shared" si="14"/>
        <v>-91</v>
      </c>
      <c r="W70" s="1">
        <f t="shared" si="15"/>
        <v>114</v>
      </c>
      <c r="X70" s="1">
        <f t="shared" si="15"/>
        <v>0</v>
      </c>
      <c r="Y70" s="1">
        <f t="shared" si="15"/>
        <v>7</v>
      </c>
      <c r="Z70" s="1">
        <f t="shared" si="16"/>
        <v>30</v>
      </c>
      <c r="AB70" s="13">
        <f t="shared" si="1"/>
        <v>3.1462585034013606E-2</v>
      </c>
      <c r="AC70" s="13">
        <f t="shared" si="2"/>
        <v>7.0559999999999998E-2</v>
      </c>
      <c r="AD70" s="13">
        <f t="shared" si="3"/>
        <v>3.2719999999999999E-2</v>
      </c>
      <c r="AE70" s="13">
        <f t="shared" si="4"/>
        <v>3.5619999999999999E-2</v>
      </c>
      <c r="AF70" s="13">
        <f t="shared" si="5"/>
        <v>2.2200000000000002E-3</v>
      </c>
      <c r="AG70" s="13">
        <f t="shared" si="6"/>
        <v>5.9999999999999995E-4</v>
      </c>
      <c r="AQ70" s="11">
        <f t="shared" si="20"/>
        <v>61</v>
      </c>
      <c r="AR70" s="11">
        <f t="shared" si="20"/>
        <v>57</v>
      </c>
      <c r="AS70" s="1">
        <f t="shared" si="7"/>
        <v>0</v>
      </c>
      <c r="AT70" s="107">
        <f>+EvolOf!H59</f>
        <v>0</v>
      </c>
      <c r="AU70" s="1">
        <f t="shared" si="8"/>
        <v>0</v>
      </c>
      <c r="AV70" s="1">
        <f t="shared" si="10"/>
        <v>0</v>
      </c>
      <c r="AW70" s="40">
        <f t="shared" si="11"/>
        <v>0</v>
      </c>
      <c r="AX70" s="1">
        <f t="shared" si="9"/>
        <v>0</v>
      </c>
      <c r="AY70" s="1">
        <f t="shared" si="12"/>
        <v>89208.993587862147</v>
      </c>
      <c r="AZ70" s="1">
        <f t="shared" si="13"/>
        <v>41367.88931682043</v>
      </c>
    </row>
    <row r="71" spans="2:52" x14ac:dyDescent="0.3">
      <c r="B71" s="1">
        <f t="shared" si="0"/>
        <v>3555</v>
      </c>
      <c r="C71" s="1">
        <v>58</v>
      </c>
      <c r="D71" s="1">
        <v>46442</v>
      </c>
      <c r="E71" s="1">
        <v>1541</v>
      </c>
      <c r="F71" s="1">
        <v>0</v>
      </c>
      <c r="G71" s="1">
        <v>1897</v>
      </c>
      <c r="H71" s="1">
        <v>0</v>
      </c>
      <c r="I71" s="1">
        <v>117</v>
      </c>
      <c r="J71" s="1">
        <v>42.78</v>
      </c>
      <c r="K71" s="1">
        <v>1.19</v>
      </c>
      <c r="L71" s="1">
        <v>24.2</v>
      </c>
      <c r="M71" s="1">
        <v>1.33</v>
      </c>
      <c r="N71" s="1">
        <v>1393</v>
      </c>
      <c r="O71" s="1">
        <v>2153</v>
      </c>
      <c r="P71" s="1">
        <v>1993</v>
      </c>
      <c r="Q71" s="1">
        <v>155</v>
      </c>
      <c r="R71" s="1">
        <v>4</v>
      </c>
      <c r="S71" s="1">
        <v>1357</v>
      </c>
      <c r="T71" s="1">
        <v>136</v>
      </c>
      <c r="U71" s="1">
        <v>0</v>
      </c>
      <c r="V71" s="1">
        <f t="shared" si="14"/>
        <v>-95</v>
      </c>
      <c r="W71" s="1">
        <f t="shared" si="15"/>
        <v>116</v>
      </c>
      <c r="X71" s="1">
        <f t="shared" si="15"/>
        <v>0</v>
      </c>
      <c r="Y71" s="1">
        <f t="shared" si="15"/>
        <v>6</v>
      </c>
      <c r="Z71" s="1">
        <f t="shared" si="16"/>
        <v>27</v>
      </c>
      <c r="AB71" s="13">
        <f t="shared" si="1"/>
        <v>3.2911392405063293E-2</v>
      </c>
      <c r="AC71" s="13">
        <f t="shared" si="2"/>
        <v>7.1099999999999997E-2</v>
      </c>
      <c r="AD71" s="13">
        <f t="shared" si="3"/>
        <v>3.082E-2</v>
      </c>
      <c r="AE71" s="13">
        <f t="shared" si="4"/>
        <v>3.7940000000000002E-2</v>
      </c>
      <c r="AF71" s="13">
        <f t="shared" si="5"/>
        <v>2.3400000000000001E-3</v>
      </c>
      <c r="AG71" s="13">
        <f t="shared" si="6"/>
        <v>5.4000000000000001E-4</v>
      </c>
      <c r="AQ71" s="11">
        <f t="shared" si="20"/>
        <v>62</v>
      </c>
      <c r="AR71" s="11">
        <f t="shared" si="20"/>
        <v>58</v>
      </c>
      <c r="AS71" s="1">
        <f t="shared" si="7"/>
        <v>0</v>
      </c>
      <c r="AT71" s="107">
        <f>+EvolOf!H60</f>
        <v>0</v>
      </c>
      <c r="AU71" s="1">
        <f t="shared" si="8"/>
        <v>0</v>
      </c>
      <c r="AV71" s="1">
        <f t="shared" si="10"/>
        <v>0</v>
      </c>
      <c r="AW71" s="40">
        <f t="shared" si="11"/>
        <v>0</v>
      </c>
      <c r="AX71" s="1">
        <f t="shared" si="9"/>
        <v>0</v>
      </c>
      <c r="AY71" s="1">
        <f t="shared" si="12"/>
        <v>89891.715477565187</v>
      </c>
      <c r="AZ71" s="1">
        <f t="shared" si="13"/>
        <v>38965.719704902374</v>
      </c>
    </row>
    <row r="72" spans="2:52" x14ac:dyDescent="0.3">
      <c r="B72" s="1">
        <f t="shared" si="0"/>
        <v>3584</v>
      </c>
      <c r="C72" s="1">
        <v>59</v>
      </c>
      <c r="D72" s="1">
        <v>46414</v>
      </c>
      <c r="E72" s="1">
        <v>1446</v>
      </c>
      <c r="F72" s="1">
        <v>0</v>
      </c>
      <c r="G72" s="1">
        <v>2014</v>
      </c>
      <c r="H72" s="1">
        <v>0</v>
      </c>
      <c r="I72" s="1">
        <v>124</v>
      </c>
      <c r="J72" s="1">
        <v>42.54</v>
      </c>
      <c r="K72" s="1">
        <v>1.19</v>
      </c>
      <c r="L72" s="1">
        <v>24.4</v>
      </c>
      <c r="M72" s="1">
        <v>1.3</v>
      </c>
      <c r="N72" s="1">
        <v>1411</v>
      </c>
      <c r="O72" s="1">
        <v>2164</v>
      </c>
      <c r="P72" s="1">
        <v>1985</v>
      </c>
      <c r="Q72" s="1">
        <v>174</v>
      </c>
      <c r="R72" s="1">
        <v>4</v>
      </c>
      <c r="S72" s="1">
        <v>1268</v>
      </c>
      <c r="T72" s="1">
        <v>128</v>
      </c>
      <c r="U72" s="1">
        <v>0</v>
      </c>
      <c r="V72" s="1">
        <f t="shared" si="14"/>
        <v>-95</v>
      </c>
      <c r="W72" s="1">
        <f t="shared" si="15"/>
        <v>117</v>
      </c>
      <c r="X72" s="1">
        <f t="shared" si="15"/>
        <v>0</v>
      </c>
      <c r="Y72" s="1">
        <f t="shared" si="15"/>
        <v>7</v>
      </c>
      <c r="Z72" s="1">
        <f t="shared" si="16"/>
        <v>29</v>
      </c>
      <c r="AB72" s="13">
        <f t="shared" si="1"/>
        <v>3.4598214285714288E-2</v>
      </c>
      <c r="AC72" s="13">
        <f t="shared" si="2"/>
        <v>7.1679999999999994E-2</v>
      </c>
      <c r="AD72" s="13">
        <f t="shared" si="3"/>
        <v>2.8920000000000001E-2</v>
      </c>
      <c r="AE72" s="13">
        <f t="shared" si="4"/>
        <v>4.0280000000000003E-2</v>
      </c>
      <c r="AF72" s="13">
        <f t="shared" si="5"/>
        <v>2.48E-3</v>
      </c>
      <c r="AG72" s="13">
        <f t="shared" si="6"/>
        <v>5.8E-4</v>
      </c>
      <c r="AQ72" s="11">
        <f t="shared" si="20"/>
        <v>63</v>
      </c>
      <c r="AR72" s="11">
        <f t="shared" si="20"/>
        <v>59</v>
      </c>
      <c r="AS72" s="1">
        <f t="shared" si="7"/>
        <v>0</v>
      </c>
      <c r="AT72" s="107">
        <f>+EvolOf!H61</f>
        <v>0</v>
      </c>
      <c r="AU72" s="1">
        <f t="shared" si="8"/>
        <v>0</v>
      </c>
      <c r="AV72" s="1">
        <f t="shared" si="10"/>
        <v>0</v>
      </c>
      <c r="AW72" s="40">
        <f t="shared" si="11"/>
        <v>0</v>
      </c>
      <c r="AX72" s="1">
        <f t="shared" si="9"/>
        <v>0</v>
      </c>
      <c r="AY72" s="1">
        <f t="shared" si="12"/>
        <v>90625.009359098069</v>
      </c>
      <c r="AZ72" s="1">
        <f t="shared" si="13"/>
        <v>36563.550092984318</v>
      </c>
    </row>
    <row r="73" spans="2:52" x14ac:dyDescent="0.3">
      <c r="B73" s="1">
        <f t="shared" si="0"/>
        <v>3612</v>
      </c>
      <c r="C73" s="1">
        <v>60</v>
      </c>
      <c r="D73" s="1">
        <v>46386</v>
      </c>
      <c r="E73" s="1">
        <v>1351</v>
      </c>
      <c r="F73" s="1">
        <v>0</v>
      </c>
      <c r="G73" s="1">
        <v>2130</v>
      </c>
      <c r="H73" s="1">
        <v>0</v>
      </c>
      <c r="I73" s="1">
        <v>131</v>
      </c>
      <c r="J73" s="1">
        <v>42.31</v>
      </c>
      <c r="K73" s="1">
        <v>1.19</v>
      </c>
      <c r="L73" s="1">
        <v>24.6</v>
      </c>
      <c r="M73" s="1">
        <v>1.27</v>
      </c>
      <c r="N73" s="1">
        <v>1427</v>
      </c>
      <c r="O73" s="1">
        <v>2175</v>
      </c>
      <c r="P73" s="1">
        <v>1976</v>
      </c>
      <c r="Q73" s="1">
        <v>194</v>
      </c>
      <c r="R73" s="1">
        <v>5</v>
      </c>
      <c r="S73" s="1">
        <v>1176</v>
      </c>
      <c r="T73" s="1">
        <v>118</v>
      </c>
      <c r="U73" s="1">
        <v>0</v>
      </c>
      <c r="V73" s="1">
        <f t="shared" si="14"/>
        <v>-95</v>
      </c>
      <c r="W73" s="1">
        <f t="shared" si="15"/>
        <v>116</v>
      </c>
      <c r="X73" s="1">
        <f t="shared" si="15"/>
        <v>0</v>
      </c>
      <c r="Y73" s="1">
        <f t="shared" si="15"/>
        <v>7</v>
      </c>
      <c r="Z73" s="1">
        <f t="shared" si="16"/>
        <v>28</v>
      </c>
      <c r="AB73" s="13">
        <f t="shared" si="1"/>
        <v>3.6267995570321149E-2</v>
      </c>
      <c r="AC73" s="13">
        <f t="shared" si="2"/>
        <v>7.2239999999999999E-2</v>
      </c>
      <c r="AD73" s="13">
        <f t="shared" si="3"/>
        <v>2.7019999999999999E-2</v>
      </c>
      <c r="AE73" s="13">
        <f t="shared" si="4"/>
        <v>4.2599999999999999E-2</v>
      </c>
      <c r="AF73" s="13">
        <f t="shared" si="5"/>
        <v>2.6199999999999999E-3</v>
      </c>
      <c r="AG73" s="13">
        <f t="shared" si="6"/>
        <v>5.5999999999999995E-4</v>
      </c>
      <c r="AQ73" s="11">
        <f t="shared" si="20"/>
        <v>64</v>
      </c>
      <c r="AR73" s="11">
        <f t="shared" si="20"/>
        <v>60</v>
      </c>
      <c r="AS73" s="1">
        <f t="shared" si="7"/>
        <v>0</v>
      </c>
      <c r="AT73" s="107">
        <f>+EvolOf!H62</f>
        <v>0</v>
      </c>
      <c r="AU73" s="1">
        <f t="shared" si="8"/>
        <v>0</v>
      </c>
      <c r="AV73" s="1">
        <f t="shared" si="10"/>
        <v>0</v>
      </c>
      <c r="AW73" s="40">
        <f t="shared" si="11"/>
        <v>0</v>
      </c>
      <c r="AX73" s="1">
        <f t="shared" si="9"/>
        <v>0</v>
      </c>
      <c r="AY73" s="1">
        <f t="shared" si="12"/>
        <v>91333.017244716015</v>
      </c>
      <c r="AZ73" s="1">
        <f t="shared" si="13"/>
        <v>34161.380481066262</v>
      </c>
    </row>
    <row r="74" spans="2:52" x14ac:dyDescent="0.3">
      <c r="B74" s="1">
        <f t="shared" si="0"/>
        <v>3635</v>
      </c>
      <c r="C74" s="1">
        <v>61</v>
      </c>
      <c r="D74" s="1">
        <v>46362</v>
      </c>
      <c r="E74" s="1">
        <v>1246</v>
      </c>
      <c r="F74" s="1">
        <v>0</v>
      </c>
      <c r="G74" s="1">
        <v>2251</v>
      </c>
      <c r="H74" s="1">
        <v>0</v>
      </c>
      <c r="I74" s="1">
        <v>138</v>
      </c>
      <c r="J74" s="1">
        <v>42.09</v>
      </c>
      <c r="K74" s="1">
        <v>1.18</v>
      </c>
      <c r="L74" s="1">
        <v>24.8</v>
      </c>
      <c r="M74" s="1">
        <v>1.23</v>
      </c>
      <c r="N74" s="1">
        <v>1442</v>
      </c>
      <c r="O74" s="1">
        <v>2184</v>
      </c>
      <c r="P74" s="1">
        <v>1962</v>
      </c>
      <c r="Q74" s="1">
        <v>217</v>
      </c>
      <c r="R74" s="1">
        <v>5</v>
      </c>
      <c r="S74" s="1">
        <v>1078</v>
      </c>
      <c r="T74" s="1">
        <v>107</v>
      </c>
      <c r="U74" s="1">
        <v>0</v>
      </c>
      <c r="V74" s="1">
        <f t="shared" si="14"/>
        <v>-105</v>
      </c>
      <c r="W74" s="1">
        <f t="shared" si="15"/>
        <v>121</v>
      </c>
      <c r="X74" s="1">
        <f t="shared" si="15"/>
        <v>0</v>
      </c>
      <c r="Y74" s="1">
        <f t="shared" si="15"/>
        <v>7</v>
      </c>
      <c r="Z74" s="1">
        <f t="shared" si="16"/>
        <v>23</v>
      </c>
      <c r="AB74" s="13">
        <f t="shared" si="1"/>
        <v>3.7964236588720772E-2</v>
      </c>
      <c r="AC74" s="13">
        <f t="shared" si="2"/>
        <v>7.2700000000000001E-2</v>
      </c>
      <c r="AD74" s="13">
        <f t="shared" si="3"/>
        <v>2.4920000000000001E-2</v>
      </c>
      <c r="AE74" s="13">
        <f t="shared" si="4"/>
        <v>4.5019999999999998E-2</v>
      </c>
      <c r="AF74" s="13">
        <f t="shared" si="5"/>
        <v>2.7599999999999999E-3</v>
      </c>
      <c r="AG74" s="13">
        <f t="shared" si="6"/>
        <v>4.6000000000000001E-4</v>
      </c>
      <c r="AQ74" s="11">
        <f t="shared" si="20"/>
        <v>65</v>
      </c>
      <c r="AR74" s="11">
        <f t="shared" si="20"/>
        <v>61</v>
      </c>
      <c r="AS74" s="1">
        <f t="shared" si="7"/>
        <v>0</v>
      </c>
      <c r="AT74" s="107">
        <f>+EvolOf!H63</f>
        <v>0</v>
      </c>
      <c r="AU74" s="1">
        <f t="shared" si="8"/>
        <v>0</v>
      </c>
      <c r="AV74" s="1">
        <f t="shared" si="10"/>
        <v>0</v>
      </c>
      <c r="AW74" s="40">
        <f t="shared" si="11"/>
        <v>0</v>
      </c>
      <c r="AX74" s="1">
        <f t="shared" si="9"/>
        <v>0</v>
      </c>
      <c r="AY74" s="1">
        <f t="shared" si="12"/>
        <v>91914.595150759327</v>
      </c>
      <c r="AZ74" s="1">
        <f t="shared" si="13"/>
        <v>31506.350909998935</v>
      </c>
    </row>
    <row r="75" spans="2:52" x14ac:dyDescent="0.3">
      <c r="B75" s="1">
        <f t="shared" si="0"/>
        <v>3660</v>
      </c>
      <c r="C75" s="1">
        <v>62</v>
      </c>
      <c r="D75" s="1">
        <v>46337</v>
      </c>
      <c r="E75" s="1">
        <v>1202</v>
      </c>
      <c r="F75" s="1">
        <v>0</v>
      </c>
      <c r="G75" s="1">
        <v>2316</v>
      </c>
      <c r="H75" s="1">
        <v>0</v>
      </c>
      <c r="I75" s="1">
        <v>142</v>
      </c>
      <c r="J75" s="1">
        <v>41.87</v>
      </c>
      <c r="K75" s="1">
        <v>1.18</v>
      </c>
      <c r="L75" s="1">
        <v>24.9</v>
      </c>
      <c r="M75" s="1">
        <v>1.22</v>
      </c>
      <c r="N75" s="1">
        <v>1457</v>
      </c>
      <c r="O75" s="1">
        <v>2194</v>
      </c>
      <c r="P75" s="1">
        <v>1940</v>
      </c>
      <c r="Q75" s="1">
        <v>247</v>
      </c>
      <c r="R75" s="1">
        <v>6</v>
      </c>
      <c r="S75" s="1">
        <v>1040</v>
      </c>
      <c r="T75" s="1">
        <v>103</v>
      </c>
      <c r="U75" s="1">
        <v>0</v>
      </c>
      <c r="V75" s="1">
        <f t="shared" si="14"/>
        <v>-44</v>
      </c>
      <c r="W75" s="1">
        <f t="shared" si="15"/>
        <v>65</v>
      </c>
      <c r="X75" s="1">
        <f t="shared" si="15"/>
        <v>0</v>
      </c>
      <c r="Y75" s="1">
        <f t="shared" si="15"/>
        <v>4</v>
      </c>
      <c r="Z75" s="1">
        <f t="shared" si="16"/>
        <v>25</v>
      </c>
      <c r="AB75" s="13">
        <f t="shared" si="1"/>
        <v>3.8797814207650272E-2</v>
      </c>
      <c r="AC75" s="13">
        <f t="shared" si="2"/>
        <v>7.3200000000000001E-2</v>
      </c>
      <c r="AD75" s="13">
        <f t="shared" si="3"/>
        <v>2.4039999999999999E-2</v>
      </c>
      <c r="AE75" s="13">
        <f t="shared" si="4"/>
        <v>4.632E-2</v>
      </c>
      <c r="AF75" s="13">
        <f t="shared" si="5"/>
        <v>2.8400000000000001E-3</v>
      </c>
      <c r="AG75" s="13">
        <f t="shared" si="6"/>
        <v>5.0000000000000001E-4</v>
      </c>
      <c r="AQ75" s="11">
        <f t="shared" si="20"/>
        <v>66</v>
      </c>
      <c r="AR75" s="11">
        <f t="shared" si="20"/>
        <v>62</v>
      </c>
      <c r="AS75" s="1">
        <f t="shared" si="7"/>
        <v>0</v>
      </c>
      <c r="AT75" s="107">
        <f>+EvolOf!H64</f>
        <v>0</v>
      </c>
      <c r="AU75" s="1">
        <f t="shared" si="8"/>
        <v>0</v>
      </c>
      <c r="AV75" s="1">
        <f t="shared" si="10"/>
        <v>0</v>
      </c>
      <c r="AW75" s="40">
        <f t="shared" si="11"/>
        <v>0</v>
      </c>
      <c r="AX75" s="1">
        <f t="shared" si="9"/>
        <v>0</v>
      </c>
      <c r="AY75" s="1">
        <f t="shared" si="12"/>
        <v>92546.745048632511</v>
      </c>
      <c r="AZ75" s="1">
        <f t="shared" si="13"/>
        <v>30393.767089742152</v>
      </c>
    </row>
    <row r="76" spans="2:52" x14ac:dyDescent="0.3">
      <c r="B76" s="1">
        <f t="shared" si="0"/>
        <v>3682</v>
      </c>
      <c r="C76" s="1">
        <v>63</v>
      </c>
      <c r="D76" s="1">
        <v>46316</v>
      </c>
      <c r="E76" s="1">
        <v>1155</v>
      </c>
      <c r="F76" s="1">
        <v>0</v>
      </c>
      <c r="G76" s="1">
        <v>2381</v>
      </c>
      <c r="H76" s="1">
        <v>0</v>
      </c>
      <c r="I76" s="1">
        <v>146</v>
      </c>
      <c r="J76" s="1">
        <v>41.66</v>
      </c>
      <c r="K76" s="1">
        <v>1.18</v>
      </c>
      <c r="L76" s="1">
        <v>25</v>
      </c>
      <c r="M76" s="1">
        <v>1.21</v>
      </c>
      <c r="N76" s="1">
        <v>1471</v>
      </c>
      <c r="O76" s="1">
        <v>2202</v>
      </c>
      <c r="P76" s="1">
        <v>1915</v>
      </c>
      <c r="Q76" s="1">
        <v>280</v>
      </c>
      <c r="R76" s="1">
        <v>6</v>
      </c>
      <c r="S76" s="1">
        <v>1001</v>
      </c>
      <c r="T76" s="1">
        <v>98</v>
      </c>
      <c r="U76" s="1">
        <v>0</v>
      </c>
      <c r="V76" s="1">
        <f t="shared" si="14"/>
        <v>-47</v>
      </c>
      <c r="W76" s="1">
        <f t="shared" si="15"/>
        <v>65</v>
      </c>
      <c r="X76" s="1">
        <f t="shared" si="15"/>
        <v>0</v>
      </c>
      <c r="Y76" s="1">
        <f t="shared" si="15"/>
        <v>4</v>
      </c>
      <c r="Z76" s="1">
        <f t="shared" si="16"/>
        <v>22</v>
      </c>
      <c r="AB76" s="13">
        <f t="shared" si="1"/>
        <v>3.9652362846279196E-2</v>
      </c>
      <c r="AC76" s="13">
        <f t="shared" si="2"/>
        <v>7.3639999999999997E-2</v>
      </c>
      <c r="AD76" s="13">
        <f t="shared" si="3"/>
        <v>2.3099999999999999E-2</v>
      </c>
      <c r="AE76" s="13">
        <f t="shared" si="4"/>
        <v>4.7620000000000003E-2</v>
      </c>
      <c r="AF76" s="13">
        <f t="shared" si="5"/>
        <v>2.9199999999999999E-3</v>
      </c>
      <c r="AG76" s="13">
        <f t="shared" si="6"/>
        <v>4.4000000000000002E-4</v>
      </c>
      <c r="AQ76" s="11">
        <f t="shared" si="20"/>
        <v>67</v>
      </c>
      <c r="AR76" s="11">
        <f t="shared" si="20"/>
        <v>63</v>
      </c>
      <c r="AS76" s="1">
        <f t="shared" si="7"/>
        <v>0</v>
      </c>
      <c r="AT76" s="107">
        <f>+EvolOf!H65</f>
        <v>0</v>
      </c>
      <c r="AU76" s="1">
        <f t="shared" si="8"/>
        <v>0</v>
      </c>
      <c r="AV76" s="1">
        <f t="shared" si="10"/>
        <v>0</v>
      </c>
      <c r="AW76" s="40">
        <f t="shared" si="11"/>
        <v>0</v>
      </c>
      <c r="AX76" s="1">
        <f t="shared" si="9"/>
        <v>0</v>
      </c>
      <c r="AY76" s="1">
        <f t="shared" si="12"/>
        <v>93103.036958760902</v>
      </c>
      <c r="AZ76" s="1">
        <f t="shared" si="13"/>
        <v>29205.325281740585</v>
      </c>
    </row>
    <row r="77" spans="2:52" x14ac:dyDescent="0.3">
      <c r="B77" s="1">
        <f t="shared" si="0"/>
        <v>3701</v>
      </c>
      <c r="C77" s="1">
        <v>64</v>
      </c>
      <c r="D77" s="1">
        <v>46296</v>
      </c>
      <c r="E77" s="1">
        <v>1104</v>
      </c>
      <c r="F77" s="1">
        <v>0</v>
      </c>
      <c r="G77" s="1">
        <v>2446</v>
      </c>
      <c r="H77" s="1">
        <v>0</v>
      </c>
      <c r="I77" s="1">
        <v>151</v>
      </c>
      <c r="J77" s="1">
        <v>41.46</v>
      </c>
      <c r="K77" s="1">
        <v>1.18</v>
      </c>
      <c r="L77" s="1">
        <v>25</v>
      </c>
      <c r="M77" s="1">
        <v>1.2</v>
      </c>
      <c r="N77" s="1">
        <v>1483</v>
      </c>
      <c r="O77" s="1">
        <v>2209</v>
      </c>
      <c r="P77" s="1">
        <v>1888</v>
      </c>
      <c r="Q77" s="1">
        <v>312</v>
      </c>
      <c r="R77" s="1">
        <v>7</v>
      </c>
      <c r="S77" s="1">
        <v>958</v>
      </c>
      <c r="T77" s="1">
        <v>94</v>
      </c>
      <c r="U77" s="1">
        <v>0</v>
      </c>
      <c r="V77" s="1">
        <f t="shared" si="14"/>
        <v>-51</v>
      </c>
      <c r="W77" s="1">
        <f t="shared" si="15"/>
        <v>65</v>
      </c>
      <c r="X77" s="1">
        <f t="shared" si="15"/>
        <v>0</v>
      </c>
      <c r="Y77" s="1">
        <f t="shared" si="15"/>
        <v>5</v>
      </c>
      <c r="Z77" s="1">
        <f t="shared" si="16"/>
        <v>19</v>
      </c>
      <c r="AB77" s="13">
        <f t="shared" si="1"/>
        <v>4.0799783842204812E-2</v>
      </c>
      <c r="AC77" s="13">
        <f t="shared" si="2"/>
        <v>7.4020000000000002E-2</v>
      </c>
      <c r="AD77" s="13">
        <f t="shared" si="3"/>
        <v>2.2079999999999999E-2</v>
      </c>
      <c r="AE77" s="13">
        <f t="shared" si="4"/>
        <v>4.8919999999999998E-2</v>
      </c>
      <c r="AF77" s="13">
        <f t="shared" si="5"/>
        <v>3.0200000000000001E-3</v>
      </c>
      <c r="AG77" s="13">
        <f t="shared" si="6"/>
        <v>3.8000000000000002E-4</v>
      </c>
      <c r="AQ77" s="11">
        <f t="shared" si="20"/>
        <v>68</v>
      </c>
      <c r="AR77" s="11">
        <f t="shared" si="20"/>
        <v>64</v>
      </c>
      <c r="AS77" s="1">
        <f t="shared" si="7"/>
        <v>0</v>
      </c>
      <c r="AT77" s="107">
        <f>+EvolOf!H66</f>
        <v>0</v>
      </c>
      <c r="AU77" s="1">
        <f t="shared" si="8"/>
        <v>0</v>
      </c>
      <c r="AV77" s="1">
        <f t="shared" si="10"/>
        <v>0</v>
      </c>
      <c r="AW77" s="40">
        <f t="shared" si="11"/>
        <v>0</v>
      </c>
      <c r="AX77" s="1">
        <f t="shared" si="9"/>
        <v>0</v>
      </c>
      <c r="AY77" s="1">
        <f t="shared" si="12"/>
        <v>93583.470881144516</v>
      </c>
      <c r="AZ77" s="1">
        <f t="shared" si="13"/>
        <v>27915.739490079315</v>
      </c>
    </row>
    <row r="78" spans="2:52" x14ac:dyDescent="0.3">
      <c r="B78" s="1">
        <f t="shared" ref="B78:B141" si="21">IF(C78="",NA(),E78+G78+H78+I78)</f>
        <v>3720</v>
      </c>
      <c r="C78" s="1">
        <v>65</v>
      </c>
      <c r="D78" s="1">
        <v>46278</v>
      </c>
      <c r="E78" s="1">
        <v>1050</v>
      </c>
      <c r="F78" s="1">
        <v>0</v>
      </c>
      <c r="G78" s="1">
        <v>2516</v>
      </c>
      <c r="H78" s="1">
        <v>0</v>
      </c>
      <c r="I78" s="1">
        <v>154</v>
      </c>
      <c r="J78" s="1">
        <v>41.26</v>
      </c>
      <c r="K78" s="1">
        <v>1.18</v>
      </c>
      <c r="L78" s="1">
        <v>25.1</v>
      </c>
      <c r="M78" s="1">
        <v>1.19</v>
      </c>
      <c r="N78" s="1">
        <v>1496</v>
      </c>
      <c r="O78" s="1">
        <v>2215</v>
      </c>
      <c r="P78" s="1">
        <v>1860</v>
      </c>
      <c r="Q78" s="1">
        <v>346</v>
      </c>
      <c r="R78" s="1">
        <v>8</v>
      </c>
      <c r="S78" s="1">
        <v>914</v>
      </c>
      <c r="T78" s="1">
        <v>90</v>
      </c>
      <c r="U78" s="1">
        <v>0</v>
      </c>
      <c r="V78" s="1">
        <f t="shared" si="14"/>
        <v>-54</v>
      </c>
      <c r="W78" s="1">
        <f t="shared" si="15"/>
        <v>70</v>
      </c>
      <c r="X78" s="1">
        <f t="shared" si="15"/>
        <v>0</v>
      </c>
      <c r="Y78" s="1">
        <f t="shared" si="15"/>
        <v>3</v>
      </c>
      <c r="Z78" s="1">
        <f t="shared" si="16"/>
        <v>19</v>
      </c>
      <c r="AB78" s="13">
        <f t="shared" ref="AB78:AB141" si="22">IF(OR(ISNA(B78),B78=0),NA(),I78/B78)</f>
        <v>4.1397849462365591E-2</v>
      </c>
      <c r="AC78" s="13">
        <f t="shared" ref="AC78:AC141" si="23">IF(OR(ISNA(B78),B78=0),NA(),B78/$AC$11)</f>
        <v>7.4399999999999994E-2</v>
      </c>
      <c r="AD78" s="13">
        <f t="shared" ref="AD78:AD141" si="24">IF(OR(ISNA(B78),B78=0),NA(),E78/$AC$11)</f>
        <v>2.1000000000000001E-2</v>
      </c>
      <c r="AE78" s="13">
        <f t="shared" ref="AE78:AE141" si="25">IF(OR(ISNA(B78),B78=0),NA(),G78/$AC$11)</f>
        <v>5.0319999999999997E-2</v>
      </c>
      <c r="AF78" s="13">
        <f t="shared" ref="AF78:AF141" si="26">IF(OR(ISNA(B78),B78=0),NA(),I78/$AC$11)</f>
        <v>3.0799999999999998E-3</v>
      </c>
      <c r="AG78" s="13">
        <f t="shared" ref="AG78:AG141" si="27">+IF(OR(ISNA(B78),B78=0),NA(),Z78/$AC$11)</f>
        <v>3.8000000000000002E-4</v>
      </c>
      <c r="AQ78" s="11">
        <f t="shared" si="20"/>
        <v>69</v>
      </c>
      <c r="AR78" s="11">
        <f t="shared" si="20"/>
        <v>65</v>
      </c>
      <c r="AS78" s="1">
        <f t="shared" ref="AS78:AS88" si="28">IF(OR(AQ78&lt;$BB$12,AQ78&gt;$BD$12),0,$BB$14*B78)</f>
        <v>0</v>
      </c>
      <c r="AT78" s="107">
        <f>+EvolOf!H67</f>
        <v>0</v>
      </c>
      <c r="AU78" s="1">
        <f t="shared" ref="AU78:AU88" si="29">IF(OR(AQ78&lt;$BB$12,AQ78&gt;$BD$12),0,IF(AQ78&gt;$BD$12,0,VLOOKUP(AQ78,$AR$14:$AT$87,3)))</f>
        <v>0</v>
      </c>
      <c r="AV78" s="1">
        <f t="shared" si="10"/>
        <v>0</v>
      </c>
      <c r="AW78" s="40">
        <f t="shared" si="11"/>
        <v>0</v>
      </c>
      <c r="AX78" s="1">
        <f t="shared" ref="AX78:AX88" si="30">+AV78*AV78</f>
        <v>0</v>
      </c>
      <c r="AY78" s="1">
        <f t="shared" si="12"/>
        <v>94063.904803528116</v>
      </c>
      <c r="AZ78" s="1">
        <f t="shared" si="13"/>
        <v>26550.295710673261</v>
      </c>
    </row>
    <row r="79" spans="2:52" x14ac:dyDescent="0.3">
      <c r="B79" s="1">
        <f t="shared" si="21"/>
        <v>3737</v>
      </c>
      <c r="C79" s="1">
        <v>66</v>
      </c>
      <c r="D79" s="1">
        <v>46261</v>
      </c>
      <c r="E79" s="1">
        <v>1001</v>
      </c>
      <c r="F79" s="1">
        <v>0</v>
      </c>
      <c r="G79" s="1">
        <v>2579</v>
      </c>
      <c r="H79" s="1">
        <v>0</v>
      </c>
      <c r="I79" s="1">
        <v>157</v>
      </c>
      <c r="J79" s="1">
        <v>41.07</v>
      </c>
      <c r="K79" s="1">
        <v>1.18</v>
      </c>
      <c r="L79" s="1">
        <v>25.2</v>
      </c>
      <c r="M79" s="1">
        <v>1.18</v>
      </c>
      <c r="N79" s="1">
        <v>1508</v>
      </c>
      <c r="O79" s="1">
        <v>2219</v>
      </c>
      <c r="P79" s="1">
        <v>1832</v>
      </c>
      <c r="Q79" s="1">
        <v>378</v>
      </c>
      <c r="R79" s="1">
        <v>8</v>
      </c>
      <c r="S79" s="1">
        <v>876</v>
      </c>
      <c r="T79" s="1">
        <v>86</v>
      </c>
      <c r="U79" s="1">
        <v>0</v>
      </c>
      <c r="V79" s="1">
        <f t="shared" si="14"/>
        <v>-49</v>
      </c>
      <c r="W79" s="1">
        <f t="shared" si="15"/>
        <v>63</v>
      </c>
      <c r="X79" s="1">
        <f t="shared" si="15"/>
        <v>0</v>
      </c>
      <c r="Y79" s="1">
        <f t="shared" si="15"/>
        <v>3</v>
      </c>
      <c r="Z79" s="1">
        <f t="shared" si="16"/>
        <v>17</v>
      </c>
      <c r="AB79" s="13">
        <f t="shared" si="22"/>
        <v>4.2012309339042014E-2</v>
      </c>
      <c r="AC79" s="13">
        <f t="shared" si="23"/>
        <v>7.4740000000000001E-2</v>
      </c>
      <c r="AD79" s="13">
        <f t="shared" si="24"/>
        <v>2.002E-2</v>
      </c>
      <c r="AE79" s="13">
        <f t="shared" si="25"/>
        <v>5.1580000000000001E-2</v>
      </c>
      <c r="AF79" s="13">
        <f t="shared" si="26"/>
        <v>3.14E-3</v>
      </c>
      <c r="AG79" s="13">
        <f t="shared" si="27"/>
        <v>3.4000000000000002E-4</v>
      </c>
      <c r="AQ79" s="11">
        <f t="shared" si="20"/>
        <v>70</v>
      </c>
      <c r="AR79" s="11">
        <f t="shared" si="20"/>
        <v>66</v>
      </c>
      <c r="AS79" s="1">
        <f t="shared" si="28"/>
        <v>0</v>
      </c>
      <c r="AT79" s="107">
        <f>+EvolOf!H68</f>
        <v>0</v>
      </c>
      <c r="AU79" s="1">
        <f t="shared" si="29"/>
        <v>0</v>
      </c>
      <c r="AV79" s="1">
        <f t="shared" ref="AV79:AV88" si="31">+AS79-AU79</f>
        <v>0</v>
      </c>
      <c r="AW79" s="40">
        <f t="shared" ref="AW79:AW88" si="32">IF(AU79=0,0,AS79/AU79-1)</f>
        <v>0</v>
      </c>
      <c r="AX79" s="1">
        <f t="shared" si="30"/>
        <v>0</v>
      </c>
      <c r="AY79" s="1">
        <f t="shared" ref="AY79:AY88" si="33">+$BB$14*B79</f>
        <v>94493.766734081873</v>
      </c>
      <c r="AZ79" s="1">
        <f t="shared" ref="AZ79:AZ88" si="34">+$BB$14*E79</f>
        <v>25311.281910841841</v>
      </c>
    </row>
    <row r="80" spans="2:52" x14ac:dyDescent="0.3">
      <c r="B80" s="1">
        <f t="shared" si="21"/>
        <v>3754</v>
      </c>
      <c r="C80" s="1">
        <v>67</v>
      </c>
      <c r="D80" s="1">
        <v>46244</v>
      </c>
      <c r="E80" s="1">
        <v>955</v>
      </c>
      <c r="F80" s="1">
        <v>0</v>
      </c>
      <c r="G80" s="1">
        <v>2639</v>
      </c>
      <c r="H80" s="1">
        <v>0</v>
      </c>
      <c r="I80" s="1">
        <v>160</v>
      </c>
      <c r="J80" s="1">
        <v>40.89</v>
      </c>
      <c r="K80" s="1">
        <v>1.18</v>
      </c>
      <c r="L80" s="1">
        <v>25.2</v>
      </c>
      <c r="M80" s="1">
        <v>1.17</v>
      </c>
      <c r="N80" s="1">
        <v>1520</v>
      </c>
      <c r="O80" s="1">
        <v>2225</v>
      </c>
      <c r="P80" s="1">
        <v>1807</v>
      </c>
      <c r="Q80" s="1">
        <v>408</v>
      </c>
      <c r="R80" s="1">
        <v>9</v>
      </c>
      <c r="S80" s="1">
        <v>837</v>
      </c>
      <c r="T80" s="1">
        <v>82</v>
      </c>
      <c r="U80" s="1">
        <v>0</v>
      </c>
      <c r="V80" s="1">
        <f t="shared" ref="V80:V143" si="35">IF($C80="","",E80-E79)</f>
        <v>-46</v>
      </c>
      <c r="W80" s="1">
        <f t="shared" ref="W80:Y143" si="36">IF($C80="","",G80-G79)</f>
        <v>60</v>
      </c>
      <c r="X80" s="1">
        <f t="shared" si="36"/>
        <v>0</v>
      </c>
      <c r="Y80" s="1">
        <f t="shared" si="36"/>
        <v>3</v>
      </c>
      <c r="Z80" s="1">
        <f t="shared" ref="Z80:Z143" si="37">IF(OR($C80="",ISNA($C80)),NA(),V80+W80+X80+Y80)</f>
        <v>17</v>
      </c>
      <c r="AB80" s="13">
        <f t="shared" si="22"/>
        <v>4.2621204049014386E-2</v>
      </c>
      <c r="AC80" s="13">
        <f t="shared" si="23"/>
        <v>7.5079999999999994E-2</v>
      </c>
      <c r="AD80" s="13">
        <f t="shared" si="24"/>
        <v>1.9099999999999999E-2</v>
      </c>
      <c r="AE80" s="13">
        <f t="shared" si="25"/>
        <v>5.2780000000000001E-2</v>
      </c>
      <c r="AF80" s="13">
        <f t="shared" si="26"/>
        <v>3.2000000000000002E-3</v>
      </c>
      <c r="AG80" s="13">
        <f t="shared" si="27"/>
        <v>3.4000000000000002E-4</v>
      </c>
      <c r="AQ80" s="11">
        <f t="shared" ref="AQ80:AR95" si="38">+AQ79+1</f>
        <v>71</v>
      </c>
      <c r="AR80" s="11">
        <f t="shared" si="38"/>
        <v>67</v>
      </c>
      <c r="AS80" s="1">
        <f t="shared" si="28"/>
        <v>0</v>
      </c>
      <c r="AT80" s="107">
        <f>+EvolOf!H69</f>
        <v>0</v>
      </c>
      <c r="AU80" s="1">
        <f t="shared" si="29"/>
        <v>0</v>
      </c>
      <c r="AV80" s="1">
        <f t="shared" si="31"/>
        <v>0</v>
      </c>
      <c r="AW80" s="40">
        <f t="shared" si="32"/>
        <v>0</v>
      </c>
      <c r="AX80" s="1">
        <f t="shared" si="30"/>
        <v>0</v>
      </c>
      <c r="AY80" s="1">
        <f t="shared" si="33"/>
        <v>94923.628664635631</v>
      </c>
      <c r="AZ80" s="1">
        <f t="shared" si="34"/>
        <v>24148.126098755205</v>
      </c>
    </row>
    <row r="81" spans="1:66" x14ac:dyDescent="0.3">
      <c r="B81" s="1">
        <f t="shared" si="21"/>
        <v>3770</v>
      </c>
      <c r="C81" s="1">
        <v>68</v>
      </c>
      <c r="D81" s="1">
        <v>46229</v>
      </c>
      <c r="E81" s="1">
        <v>909</v>
      </c>
      <c r="F81" s="1">
        <v>0</v>
      </c>
      <c r="G81" s="1">
        <v>2697</v>
      </c>
      <c r="H81" s="1">
        <v>0</v>
      </c>
      <c r="I81" s="1">
        <v>164</v>
      </c>
      <c r="J81" s="1">
        <v>40.71</v>
      </c>
      <c r="K81" s="1">
        <v>1.18</v>
      </c>
      <c r="L81" s="1">
        <v>25.3</v>
      </c>
      <c r="M81" s="1">
        <v>1.1599999999999999</v>
      </c>
      <c r="N81" s="1">
        <v>1531</v>
      </c>
      <c r="O81" s="1">
        <v>2229</v>
      </c>
      <c r="P81" s="1">
        <v>1782</v>
      </c>
      <c r="Q81" s="1">
        <v>438</v>
      </c>
      <c r="R81" s="1">
        <v>9</v>
      </c>
      <c r="S81" s="1">
        <v>800</v>
      </c>
      <c r="T81" s="1">
        <v>78</v>
      </c>
      <c r="U81" s="1">
        <v>0</v>
      </c>
      <c r="V81" s="1">
        <f t="shared" si="35"/>
        <v>-46</v>
      </c>
      <c r="W81" s="1">
        <f t="shared" si="36"/>
        <v>58</v>
      </c>
      <c r="X81" s="1">
        <f t="shared" si="36"/>
        <v>0</v>
      </c>
      <c r="Y81" s="1">
        <f t="shared" si="36"/>
        <v>4</v>
      </c>
      <c r="Z81" s="1">
        <f t="shared" si="37"/>
        <v>16</v>
      </c>
      <c r="AB81" s="13">
        <f t="shared" si="22"/>
        <v>4.3501326259946953E-2</v>
      </c>
      <c r="AC81" s="13">
        <f t="shared" si="23"/>
        <v>7.5399999999999995E-2</v>
      </c>
      <c r="AD81" s="13">
        <f t="shared" si="24"/>
        <v>1.8180000000000002E-2</v>
      </c>
      <c r="AE81" s="13">
        <f t="shared" si="25"/>
        <v>5.3940000000000002E-2</v>
      </c>
      <c r="AF81" s="13">
        <f t="shared" si="26"/>
        <v>3.2799999999999999E-3</v>
      </c>
      <c r="AG81" s="13">
        <f t="shared" si="27"/>
        <v>3.2000000000000003E-4</v>
      </c>
      <c r="AQ81" s="11">
        <f t="shared" si="38"/>
        <v>72</v>
      </c>
      <c r="AR81" s="11">
        <f t="shared" si="38"/>
        <v>68</v>
      </c>
      <c r="AS81" s="1">
        <f t="shared" si="28"/>
        <v>0</v>
      </c>
      <c r="AT81" s="107">
        <f>+EvolOf!H70</f>
        <v>0</v>
      </c>
      <c r="AU81" s="1">
        <f t="shared" si="29"/>
        <v>0</v>
      </c>
      <c r="AV81" s="1">
        <f t="shared" si="31"/>
        <v>0</v>
      </c>
      <c r="AW81" s="40">
        <f t="shared" si="32"/>
        <v>0</v>
      </c>
      <c r="AX81" s="1">
        <f t="shared" si="30"/>
        <v>0</v>
      </c>
      <c r="AY81" s="1">
        <f t="shared" si="33"/>
        <v>95328.204599274468</v>
      </c>
      <c r="AZ81" s="1">
        <f t="shared" si="34"/>
        <v>22984.970286668566</v>
      </c>
    </row>
    <row r="82" spans="1:66" x14ac:dyDescent="0.3">
      <c r="B82" s="1">
        <f t="shared" si="21"/>
        <v>3784</v>
      </c>
      <c r="C82" s="1">
        <v>69</v>
      </c>
      <c r="D82" s="1">
        <v>46215</v>
      </c>
      <c r="E82" s="1">
        <v>866</v>
      </c>
      <c r="F82" s="1">
        <v>0</v>
      </c>
      <c r="G82" s="1">
        <v>2751</v>
      </c>
      <c r="H82" s="1">
        <v>0</v>
      </c>
      <c r="I82" s="1">
        <v>167</v>
      </c>
      <c r="J82" s="1">
        <v>40.53</v>
      </c>
      <c r="K82" s="1">
        <v>1.18</v>
      </c>
      <c r="L82" s="1">
        <v>25.3</v>
      </c>
      <c r="M82" s="1">
        <v>1.1499999999999999</v>
      </c>
      <c r="N82" s="1">
        <v>1541</v>
      </c>
      <c r="O82" s="1">
        <v>2233</v>
      </c>
      <c r="P82" s="1">
        <v>1759</v>
      </c>
      <c r="Q82" s="1">
        <v>463</v>
      </c>
      <c r="R82" s="1">
        <v>10</v>
      </c>
      <c r="S82" s="1">
        <v>765</v>
      </c>
      <c r="T82" s="1">
        <v>75</v>
      </c>
      <c r="U82" s="1">
        <v>0</v>
      </c>
      <c r="V82" s="1">
        <f t="shared" si="35"/>
        <v>-43</v>
      </c>
      <c r="W82" s="1">
        <f t="shared" si="36"/>
        <v>54</v>
      </c>
      <c r="X82" s="1">
        <f t="shared" si="36"/>
        <v>0</v>
      </c>
      <c r="Y82" s="1">
        <f t="shared" si="36"/>
        <v>3</v>
      </c>
      <c r="Z82" s="1">
        <f t="shared" si="37"/>
        <v>14</v>
      </c>
      <c r="AB82" s="13">
        <f t="shared" si="22"/>
        <v>4.4133192389006343E-2</v>
      </c>
      <c r="AC82" s="13">
        <f t="shared" si="23"/>
        <v>7.5679999999999997E-2</v>
      </c>
      <c r="AD82" s="13">
        <f t="shared" si="24"/>
        <v>1.7319999999999999E-2</v>
      </c>
      <c r="AE82" s="13">
        <f t="shared" si="25"/>
        <v>5.5019999999999999E-2</v>
      </c>
      <c r="AF82" s="13">
        <f t="shared" si="26"/>
        <v>3.3400000000000001E-3</v>
      </c>
      <c r="AG82" s="13">
        <f t="shared" si="27"/>
        <v>2.7999999999999998E-4</v>
      </c>
      <c r="AQ82" s="11">
        <f t="shared" si="38"/>
        <v>73</v>
      </c>
      <c r="AR82" s="11">
        <f t="shared" si="38"/>
        <v>69</v>
      </c>
      <c r="AS82" s="1">
        <f t="shared" si="28"/>
        <v>0</v>
      </c>
      <c r="AT82" s="107">
        <f>+EvolOf!H71</f>
        <v>0</v>
      </c>
      <c r="AU82" s="1">
        <f t="shared" si="29"/>
        <v>0</v>
      </c>
      <c r="AV82" s="1">
        <f t="shared" si="31"/>
        <v>0</v>
      </c>
      <c r="AW82" s="40">
        <f t="shared" si="32"/>
        <v>0</v>
      </c>
      <c r="AX82" s="1">
        <f t="shared" si="30"/>
        <v>0</v>
      </c>
      <c r="AY82" s="1">
        <f t="shared" si="33"/>
        <v>95682.208542083448</v>
      </c>
      <c r="AZ82" s="1">
        <f t="shared" si="34"/>
        <v>21897.672462326707</v>
      </c>
    </row>
    <row r="83" spans="1:66" x14ac:dyDescent="0.3">
      <c r="B83" s="1">
        <f t="shared" si="21"/>
        <v>3797</v>
      </c>
      <c r="C83" s="1">
        <v>70</v>
      </c>
      <c r="D83" s="1">
        <v>46201</v>
      </c>
      <c r="E83" s="1">
        <v>824</v>
      </c>
      <c r="F83" s="1">
        <v>0</v>
      </c>
      <c r="G83" s="1">
        <v>2804</v>
      </c>
      <c r="H83" s="1">
        <v>0</v>
      </c>
      <c r="I83" s="1">
        <v>169</v>
      </c>
      <c r="J83" s="1">
        <v>40.36</v>
      </c>
      <c r="K83" s="1">
        <v>1.18</v>
      </c>
      <c r="L83" s="1">
        <v>25.3</v>
      </c>
      <c r="M83" s="1">
        <v>1.1499999999999999</v>
      </c>
      <c r="N83" s="1">
        <v>1550</v>
      </c>
      <c r="O83" s="1">
        <v>2238</v>
      </c>
      <c r="P83" s="1">
        <v>1737</v>
      </c>
      <c r="Q83" s="1">
        <v>490</v>
      </c>
      <c r="R83" s="1">
        <v>10</v>
      </c>
      <c r="S83" s="1">
        <v>728</v>
      </c>
      <c r="T83" s="1">
        <v>71</v>
      </c>
      <c r="U83" s="1">
        <v>0</v>
      </c>
      <c r="V83" s="1">
        <f t="shared" si="35"/>
        <v>-42</v>
      </c>
      <c r="W83" s="1">
        <f t="shared" si="36"/>
        <v>53</v>
      </c>
      <c r="X83" s="1">
        <f t="shared" si="36"/>
        <v>0</v>
      </c>
      <c r="Y83" s="1">
        <f t="shared" si="36"/>
        <v>2</v>
      </c>
      <c r="Z83" s="1">
        <f t="shared" si="37"/>
        <v>13</v>
      </c>
      <c r="AB83" s="13">
        <f t="shared" si="22"/>
        <v>4.4508822754806429E-2</v>
      </c>
      <c r="AC83" s="13">
        <f t="shared" si="23"/>
        <v>7.5939999999999994E-2</v>
      </c>
      <c r="AD83" s="13">
        <f t="shared" si="24"/>
        <v>1.6480000000000002E-2</v>
      </c>
      <c r="AE83" s="13">
        <f t="shared" si="25"/>
        <v>5.6079999999999998E-2</v>
      </c>
      <c r="AF83" s="13">
        <f t="shared" si="26"/>
        <v>3.3800000000000002E-3</v>
      </c>
      <c r="AG83" s="13">
        <f t="shared" si="27"/>
        <v>2.5999999999999998E-4</v>
      </c>
      <c r="AQ83" s="11">
        <f t="shared" si="38"/>
        <v>74</v>
      </c>
      <c r="AR83" s="11">
        <f t="shared" si="38"/>
        <v>70</v>
      </c>
      <c r="AS83" s="1">
        <f t="shared" si="28"/>
        <v>0</v>
      </c>
      <c r="AT83" s="107">
        <f>+EvolOf!H72</f>
        <v>0</v>
      </c>
      <c r="AU83" s="1">
        <f t="shared" si="29"/>
        <v>0</v>
      </c>
      <c r="AV83" s="1">
        <f t="shared" si="31"/>
        <v>0</v>
      </c>
      <c r="AW83" s="40">
        <f t="shared" si="32"/>
        <v>0</v>
      </c>
      <c r="AX83" s="1">
        <f t="shared" si="30"/>
        <v>0</v>
      </c>
      <c r="AY83" s="1">
        <f t="shared" si="33"/>
        <v>96010.926488977493</v>
      </c>
      <c r="AZ83" s="1">
        <f t="shared" si="34"/>
        <v>20835.660633899777</v>
      </c>
    </row>
    <row r="84" spans="1:66" x14ac:dyDescent="0.3">
      <c r="B84" s="1">
        <f t="shared" si="21"/>
        <v>3876</v>
      </c>
      <c r="C84" s="1">
        <v>71</v>
      </c>
      <c r="D84" s="1">
        <v>46121</v>
      </c>
      <c r="E84" s="1">
        <v>849</v>
      </c>
      <c r="F84" s="1">
        <v>0</v>
      </c>
      <c r="G84" s="1">
        <v>2855</v>
      </c>
      <c r="H84" s="1">
        <v>0</v>
      </c>
      <c r="I84" s="1">
        <v>172</v>
      </c>
      <c r="J84" s="1">
        <v>40.58</v>
      </c>
      <c r="K84" s="1">
        <v>1.19</v>
      </c>
      <c r="L84" s="1">
        <v>25.4</v>
      </c>
      <c r="M84" s="1">
        <v>1.1399999999999999</v>
      </c>
      <c r="N84" s="1">
        <v>1570</v>
      </c>
      <c r="O84" s="1">
        <v>2297</v>
      </c>
      <c r="P84" s="1">
        <v>1797</v>
      </c>
      <c r="Q84" s="1">
        <v>490</v>
      </c>
      <c r="R84" s="1">
        <v>10</v>
      </c>
      <c r="S84" s="1">
        <v>692</v>
      </c>
      <c r="T84" s="1">
        <v>67</v>
      </c>
      <c r="U84" s="1">
        <v>0</v>
      </c>
      <c r="V84" s="1">
        <f t="shared" si="35"/>
        <v>25</v>
      </c>
      <c r="W84" s="1">
        <f t="shared" si="36"/>
        <v>51</v>
      </c>
      <c r="X84" s="1">
        <f t="shared" si="36"/>
        <v>0</v>
      </c>
      <c r="Y84" s="1">
        <f t="shared" si="36"/>
        <v>3</v>
      </c>
      <c r="Z84" s="1">
        <f t="shared" si="37"/>
        <v>79</v>
      </c>
      <c r="AB84" s="13">
        <f t="shared" si="22"/>
        <v>4.4375644994840042E-2</v>
      </c>
      <c r="AC84" s="13">
        <f t="shared" si="23"/>
        <v>7.7520000000000006E-2</v>
      </c>
      <c r="AD84" s="13">
        <f t="shared" si="24"/>
        <v>1.6979999999999999E-2</v>
      </c>
      <c r="AE84" s="13">
        <f t="shared" si="25"/>
        <v>5.7099999999999998E-2</v>
      </c>
      <c r="AF84" s="13">
        <f t="shared" si="26"/>
        <v>3.4399999999999999E-3</v>
      </c>
      <c r="AG84" s="13">
        <f t="shared" si="27"/>
        <v>1.58E-3</v>
      </c>
      <c r="AQ84" s="11">
        <f t="shared" si="38"/>
        <v>75</v>
      </c>
      <c r="AR84" s="11">
        <f t="shared" si="38"/>
        <v>71</v>
      </c>
      <c r="AS84" s="1">
        <f t="shared" si="28"/>
        <v>0</v>
      </c>
      <c r="AT84" s="107">
        <f>+EvolOf!H73</f>
        <v>0</v>
      </c>
      <c r="AU84" s="1">
        <f t="shared" si="29"/>
        <v>0</v>
      </c>
      <c r="AV84" s="1">
        <f t="shared" si="31"/>
        <v>0</v>
      </c>
      <c r="AW84" s="40">
        <f t="shared" si="32"/>
        <v>0</v>
      </c>
      <c r="AX84" s="1">
        <f t="shared" si="30"/>
        <v>0</v>
      </c>
      <c r="AY84" s="1">
        <f t="shared" si="33"/>
        <v>98008.520166256727</v>
      </c>
      <c r="AZ84" s="1">
        <f t="shared" si="34"/>
        <v>21467.81053177295</v>
      </c>
    </row>
    <row r="85" spans="1:66" x14ac:dyDescent="0.3">
      <c r="B85" s="1">
        <f t="shared" si="21"/>
        <v>3941</v>
      </c>
      <c r="C85" s="1">
        <v>72</v>
      </c>
      <c r="D85" s="1">
        <v>46057</v>
      </c>
      <c r="E85" s="1">
        <v>861</v>
      </c>
      <c r="F85" s="1">
        <v>0</v>
      </c>
      <c r="G85" s="1">
        <v>2905</v>
      </c>
      <c r="H85" s="1">
        <v>0</v>
      </c>
      <c r="I85" s="1">
        <v>175</v>
      </c>
      <c r="J85" s="1">
        <v>40.79</v>
      </c>
      <c r="K85" s="1">
        <v>1.19</v>
      </c>
      <c r="L85" s="1">
        <v>25.4</v>
      </c>
      <c r="M85" s="1">
        <v>1.1299999999999999</v>
      </c>
      <c r="N85" s="1">
        <v>1588</v>
      </c>
      <c r="O85" s="1">
        <v>2344</v>
      </c>
      <c r="P85" s="1">
        <v>1843</v>
      </c>
      <c r="Q85" s="1">
        <v>490</v>
      </c>
      <c r="R85" s="1">
        <v>10</v>
      </c>
      <c r="S85" s="1">
        <v>657</v>
      </c>
      <c r="T85" s="1">
        <v>64</v>
      </c>
      <c r="U85" s="1">
        <v>0</v>
      </c>
      <c r="V85" s="1">
        <f t="shared" si="35"/>
        <v>12</v>
      </c>
      <c r="W85" s="1">
        <f t="shared" si="36"/>
        <v>50</v>
      </c>
      <c r="X85" s="1">
        <f t="shared" si="36"/>
        <v>0</v>
      </c>
      <c r="Y85" s="1">
        <f t="shared" si="36"/>
        <v>3</v>
      </c>
      <c r="Z85" s="1">
        <f t="shared" si="37"/>
        <v>65</v>
      </c>
      <c r="AB85" s="13">
        <f t="shared" si="22"/>
        <v>4.4404973357015987E-2</v>
      </c>
      <c r="AC85" s="13">
        <f t="shared" si="23"/>
        <v>7.8820000000000001E-2</v>
      </c>
      <c r="AD85" s="13">
        <f t="shared" si="24"/>
        <v>1.7219999999999999E-2</v>
      </c>
      <c r="AE85" s="13">
        <f t="shared" si="25"/>
        <v>5.8099999999999999E-2</v>
      </c>
      <c r="AF85" s="13">
        <f t="shared" si="26"/>
        <v>3.5000000000000001E-3</v>
      </c>
      <c r="AG85" s="13">
        <f t="shared" si="27"/>
        <v>1.2999999999999999E-3</v>
      </c>
      <c r="AQ85" s="11">
        <f t="shared" si="38"/>
        <v>76</v>
      </c>
      <c r="AR85" s="11">
        <f t="shared" si="38"/>
        <v>72</v>
      </c>
      <c r="AS85" s="1">
        <f t="shared" si="28"/>
        <v>0</v>
      </c>
      <c r="AT85" s="107">
        <f>+EvolOf!H74</f>
        <v>0</v>
      </c>
      <c r="AU85" s="1">
        <f t="shared" si="29"/>
        <v>0</v>
      </c>
      <c r="AV85" s="1">
        <f t="shared" si="31"/>
        <v>0</v>
      </c>
      <c r="AW85" s="40">
        <f t="shared" si="32"/>
        <v>0</v>
      </c>
      <c r="AX85" s="1">
        <f t="shared" si="30"/>
        <v>0</v>
      </c>
      <c r="AY85" s="1">
        <f t="shared" si="33"/>
        <v>99652.109900726966</v>
      </c>
      <c r="AZ85" s="1">
        <f t="shared" si="34"/>
        <v>21771.242482752074</v>
      </c>
    </row>
    <row r="86" spans="1:66" x14ac:dyDescent="0.3">
      <c r="B86" s="1">
        <f t="shared" si="21"/>
        <v>3998</v>
      </c>
      <c r="C86" s="1">
        <v>73</v>
      </c>
      <c r="D86" s="1">
        <v>46000</v>
      </c>
      <c r="E86" s="1">
        <v>865</v>
      </c>
      <c r="F86" s="1">
        <v>0</v>
      </c>
      <c r="G86" s="1">
        <v>2955</v>
      </c>
      <c r="H86" s="1">
        <v>0</v>
      </c>
      <c r="I86" s="1">
        <v>178</v>
      </c>
      <c r="J86" s="1">
        <v>41</v>
      </c>
      <c r="K86" s="1">
        <v>1.2</v>
      </c>
      <c r="L86" s="1">
        <v>25.4</v>
      </c>
      <c r="M86" s="1">
        <v>1.1299999999999999</v>
      </c>
      <c r="N86" s="1">
        <v>1605</v>
      </c>
      <c r="O86" s="1">
        <v>2383</v>
      </c>
      <c r="P86" s="1">
        <v>1882</v>
      </c>
      <c r="Q86" s="1">
        <v>490</v>
      </c>
      <c r="R86" s="1">
        <v>10</v>
      </c>
      <c r="S86" s="1">
        <v>621</v>
      </c>
      <c r="T86" s="1">
        <v>60</v>
      </c>
      <c r="U86" s="1">
        <v>0</v>
      </c>
      <c r="V86" s="1">
        <f t="shared" si="35"/>
        <v>4</v>
      </c>
      <c r="W86" s="1">
        <f t="shared" si="36"/>
        <v>50</v>
      </c>
      <c r="X86" s="1">
        <f t="shared" si="36"/>
        <v>0</v>
      </c>
      <c r="Y86" s="1">
        <f t="shared" si="36"/>
        <v>3</v>
      </c>
      <c r="Z86" s="1">
        <f t="shared" si="37"/>
        <v>57</v>
      </c>
      <c r="AB86" s="13">
        <f t="shared" si="22"/>
        <v>4.4522261130565281E-2</v>
      </c>
      <c r="AC86" s="13">
        <f t="shared" si="23"/>
        <v>7.9960000000000003E-2</v>
      </c>
      <c r="AD86" s="13">
        <f t="shared" si="24"/>
        <v>1.7299999999999999E-2</v>
      </c>
      <c r="AE86" s="13">
        <f t="shared" si="25"/>
        <v>5.91E-2</v>
      </c>
      <c r="AF86" s="13">
        <f t="shared" si="26"/>
        <v>3.5599999999999998E-3</v>
      </c>
      <c r="AG86" s="13">
        <f t="shared" si="27"/>
        <v>1.14E-3</v>
      </c>
      <c r="AQ86" s="11">
        <f t="shared" si="38"/>
        <v>77</v>
      </c>
      <c r="AR86" s="11">
        <f t="shared" si="38"/>
        <v>73</v>
      </c>
      <c r="AS86" s="1">
        <f t="shared" si="28"/>
        <v>0</v>
      </c>
      <c r="AT86" s="107">
        <f>+EvolOf!H75</f>
        <v>0</v>
      </c>
      <c r="AU86" s="1">
        <f t="shared" si="29"/>
        <v>0</v>
      </c>
      <c r="AV86" s="1">
        <f t="shared" si="31"/>
        <v>0</v>
      </c>
      <c r="AW86" s="40">
        <f t="shared" si="32"/>
        <v>0</v>
      </c>
      <c r="AX86" s="1">
        <f t="shared" si="30"/>
        <v>0</v>
      </c>
      <c r="AY86" s="1">
        <f t="shared" si="33"/>
        <v>101093.41166787781</v>
      </c>
      <c r="AZ86" s="1">
        <f t="shared" si="34"/>
        <v>21872.386466411783</v>
      </c>
    </row>
    <row r="87" spans="1:66" s="1" customFormat="1" x14ac:dyDescent="0.3">
      <c r="A87" s="11"/>
      <c r="B87" s="1">
        <f t="shared" si="21"/>
        <v>4146</v>
      </c>
      <c r="C87" s="1">
        <v>74</v>
      </c>
      <c r="D87" s="1">
        <v>45852</v>
      </c>
      <c r="E87" s="1">
        <v>965</v>
      </c>
      <c r="F87" s="1">
        <v>0</v>
      </c>
      <c r="G87" s="1">
        <v>2999</v>
      </c>
      <c r="H87" s="1">
        <v>0</v>
      </c>
      <c r="I87" s="1">
        <v>182</v>
      </c>
      <c r="J87" s="1">
        <v>41.2</v>
      </c>
      <c r="K87" s="1">
        <v>1.2</v>
      </c>
      <c r="L87" s="1">
        <v>25.5</v>
      </c>
      <c r="M87" s="1">
        <v>1.1200000000000001</v>
      </c>
      <c r="N87" s="1">
        <v>1627</v>
      </c>
      <c r="O87" s="1">
        <v>2509</v>
      </c>
      <c r="P87" s="1">
        <v>2008</v>
      </c>
      <c r="Q87" s="1">
        <v>490</v>
      </c>
      <c r="R87" s="1">
        <v>10</v>
      </c>
      <c r="S87" s="1">
        <v>589</v>
      </c>
      <c r="T87" s="1">
        <v>58</v>
      </c>
      <c r="U87" s="1">
        <v>0</v>
      </c>
      <c r="V87" s="1">
        <f t="shared" si="35"/>
        <v>100</v>
      </c>
      <c r="W87" s="1">
        <f t="shared" si="36"/>
        <v>44</v>
      </c>
      <c r="X87" s="1">
        <f t="shared" si="36"/>
        <v>0</v>
      </c>
      <c r="Y87" s="1">
        <f t="shared" si="36"/>
        <v>4</v>
      </c>
      <c r="Z87" s="1">
        <f t="shared" si="37"/>
        <v>148</v>
      </c>
      <c r="AA87" s="3"/>
      <c r="AB87" s="13">
        <f t="shared" si="22"/>
        <v>4.3897732754462133E-2</v>
      </c>
      <c r="AC87" s="13">
        <f t="shared" si="23"/>
        <v>8.2919999999999994E-2</v>
      </c>
      <c r="AD87" s="13">
        <f t="shared" si="24"/>
        <v>1.9300000000000001E-2</v>
      </c>
      <c r="AE87" s="13">
        <f t="shared" si="25"/>
        <v>5.9979999999999999E-2</v>
      </c>
      <c r="AF87" s="13">
        <f t="shared" si="26"/>
        <v>3.64E-3</v>
      </c>
      <c r="AG87" s="13">
        <f t="shared" si="27"/>
        <v>2.96E-3</v>
      </c>
      <c r="AI87" s="11"/>
      <c r="AJ87" s="11"/>
      <c r="AK87" s="11"/>
      <c r="AL87" s="11"/>
      <c r="AM87" s="11"/>
      <c r="AN87" s="11"/>
      <c r="AO87" s="11"/>
      <c r="AP87" s="11"/>
      <c r="AQ87" s="11">
        <f t="shared" si="38"/>
        <v>78</v>
      </c>
      <c r="AR87" s="11">
        <f t="shared" si="38"/>
        <v>74</v>
      </c>
      <c r="AS87" s="1">
        <f t="shared" si="28"/>
        <v>0</v>
      </c>
      <c r="AT87" s="107">
        <f>+EvolOf!H76</f>
        <v>0</v>
      </c>
      <c r="AU87" s="1">
        <f t="shared" si="29"/>
        <v>0</v>
      </c>
      <c r="AV87" s="1">
        <f t="shared" si="31"/>
        <v>0</v>
      </c>
      <c r="AW87" s="40">
        <f t="shared" si="32"/>
        <v>0</v>
      </c>
      <c r="AX87" s="1">
        <f t="shared" si="30"/>
        <v>0</v>
      </c>
      <c r="AY87" s="1">
        <f t="shared" si="33"/>
        <v>104835.73906328699</v>
      </c>
      <c r="AZ87" s="1">
        <f t="shared" si="34"/>
        <v>24400.986057904473</v>
      </c>
      <c r="BA87" s="11"/>
      <c r="BB87" s="11"/>
      <c r="BC87" s="11"/>
      <c r="BD87" s="11"/>
      <c r="BE87" s="11"/>
      <c r="BH87" s="11"/>
      <c r="BI87" s="11"/>
      <c r="BJ87" s="11"/>
      <c r="BK87" s="11"/>
      <c r="BL87" s="11"/>
      <c r="BM87" s="11"/>
      <c r="BN87" s="11"/>
    </row>
    <row r="88" spans="1:66" s="1" customFormat="1" x14ac:dyDescent="0.3">
      <c r="A88" s="11"/>
      <c r="B88" s="1">
        <f t="shared" si="21"/>
        <v>4250</v>
      </c>
      <c r="C88" s="1">
        <v>75</v>
      </c>
      <c r="D88" s="1">
        <v>45748</v>
      </c>
      <c r="E88" s="1">
        <v>1021</v>
      </c>
      <c r="F88" s="1">
        <v>0</v>
      </c>
      <c r="G88" s="1">
        <v>3045</v>
      </c>
      <c r="H88" s="1">
        <v>0</v>
      </c>
      <c r="I88" s="1">
        <v>184</v>
      </c>
      <c r="J88" s="1">
        <v>41.4</v>
      </c>
      <c r="K88" s="1">
        <v>1.2</v>
      </c>
      <c r="L88" s="1">
        <v>25.5</v>
      </c>
      <c r="M88" s="1">
        <v>1.1200000000000001</v>
      </c>
      <c r="N88" s="1">
        <v>1651</v>
      </c>
      <c r="O88" s="1">
        <v>2590</v>
      </c>
      <c r="P88" s="1">
        <v>2089</v>
      </c>
      <c r="Q88" s="1">
        <v>490</v>
      </c>
      <c r="R88" s="1">
        <v>10</v>
      </c>
      <c r="S88" s="1">
        <v>554</v>
      </c>
      <c r="T88" s="1">
        <v>55</v>
      </c>
      <c r="U88" s="1">
        <v>0</v>
      </c>
      <c r="V88" s="1">
        <f t="shared" si="35"/>
        <v>56</v>
      </c>
      <c r="W88" s="1">
        <f t="shared" si="36"/>
        <v>46</v>
      </c>
      <c r="X88" s="1">
        <f t="shared" si="36"/>
        <v>0</v>
      </c>
      <c r="Y88" s="1">
        <f t="shared" si="36"/>
        <v>2</v>
      </c>
      <c r="Z88" s="1">
        <f t="shared" si="37"/>
        <v>104</v>
      </c>
      <c r="AA88" s="3"/>
      <c r="AB88" s="13">
        <f t="shared" si="22"/>
        <v>4.3294117647058823E-2</v>
      </c>
      <c r="AC88" s="13">
        <f t="shared" si="23"/>
        <v>8.5000000000000006E-2</v>
      </c>
      <c r="AD88" s="13">
        <f t="shared" si="24"/>
        <v>2.0420000000000001E-2</v>
      </c>
      <c r="AE88" s="13">
        <f t="shared" si="25"/>
        <v>6.0900000000000003E-2</v>
      </c>
      <c r="AF88" s="13">
        <f t="shared" si="26"/>
        <v>3.6800000000000001E-3</v>
      </c>
      <c r="AG88" s="13">
        <f t="shared" si="27"/>
        <v>2.0799999999999998E-3</v>
      </c>
      <c r="AI88" s="11"/>
      <c r="AJ88" s="11"/>
      <c r="AK88" s="11"/>
      <c r="AL88" s="11"/>
      <c r="AM88" s="11"/>
      <c r="AN88" s="11"/>
      <c r="AO88" s="11"/>
      <c r="AP88" s="11"/>
      <c r="AQ88" s="11">
        <f t="shared" si="38"/>
        <v>79</v>
      </c>
      <c r="AR88" s="11">
        <f t="shared" si="38"/>
        <v>75</v>
      </c>
      <c r="AS88" s="1">
        <f t="shared" si="28"/>
        <v>0</v>
      </c>
      <c r="AT88" s="107">
        <f>+EvolOf!H77</f>
        <v>0</v>
      </c>
      <c r="AU88" s="1">
        <f t="shared" si="29"/>
        <v>0</v>
      </c>
      <c r="AV88" s="1">
        <f t="shared" si="31"/>
        <v>0</v>
      </c>
      <c r="AW88" s="40">
        <f t="shared" si="32"/>
        <v>0</v>
      </c>
      <c r="AX88" s="1">
        <f t="shared" si="30"/>
        <v>0</v>
      </c>
      <c r="AY88" s="1">
        <f t="shared" si="33"/>
        <v>107465.48263843938</v>
      </c>
      <c r="AZ88" s="1">
        <f t="shared" si="34"/>
        <v>25817.001829140379</v>
      </c>
      <c r="BA88" s="11"/>
      <c r="BB88" s="11"/>
      <c r="BC88" s="11"/>
      <c r="BD88" s="11"/>
      <c r="BE88" s="11"/>
      <c r="BH88" s="11"/>
      <c r="BI88" s="11"/>
      <c r="BJ88" s="11"/>
      <c r="BK88" s="11"/>
      <c r="BL88" s="11"/>
      <c r="BM88" s="11"/>
      <c r="BN88" s="11"/>
    </row>
    <row r="89" spans="1:66" s="1" customFormat="1" x14ac:dyDescent="0.3">
      <c r="A89" s="11"/>
      <c r="B89" s="1">
        <f t="shared" si="21"/>
        <v>4370</v>
      </c>
      <c r="C89" s="1">
        <v>76</v>
      </c>
      <c r="D89" s="1">
        <v>45629</v>
      </c>
      <c r="E89" s="1">
        <v>1100</v>
      </c>
      <c r="F89" s="1">
        <v>0</v>
      </c>
      <c r="G89" s="1">
        <v>3083</v>
      </c>
      <c r="H89" s="1">
        <v>0</v>
      </c>
      <c r="I89" s="1">
        <v>187</v>
      </c>
      <c r="J89" s="1">
        <v>41.59</v>
      </c>
      <c r="K89" s="1">
        <v>1.21</v>
      </c>
      <c r="L89" s="1">
        <v>25.5</v>
      </c>
      <c r="M89" s="1">
        <v>1.1200000000000001</v>
      </c>
      <c r="N89" s="1">
        <v>1677</v>
      </c>
      <c r="O89" s="1">
        <v>2683</v>
      </c>
      <c r="P89" s="1">
        <v>2182</v>
      </c>
      <c r="Q89" s="1">
        <v>490</v>
      </c>
      <c r="R89" s="1">
        <v>10</v>
      </c>
      <c r="S89" s="1">
        <v>528</v>
      </c>
      <c r="T89" s="1">
        <v>52</v>
      </c>
      <c r="U89" s="1">
        <v>0</v>
      </c>
      <c r="V89" s="1">
        <f t="shared" si="35"/>
        <v>79</v>
      </c>
      <c r="W89" s="1">
        <f t="shared" si="36"/>
        <v>38</v>
      </c>
      <c r="X89" s="1">
        <f t="shared" si="36"/>
        <v>0</v>
      </c>
      <c r="Y89" s="1">
        <f t="shared" si="36"/>
        <v>3</v>
      </c>
      <c r="Z89" s="1">
        <f t="shared" si="37"/>
        <v>120</v>
      </c>
      <c r="AA89" s="3"/>
      <c r="AB89" s="13">
        <f t="shared" si="22"/>
        <v>4.279176201372998E-2</v>
      </c>
      <c r="AC89" s="13">
        <f t="shared" si="23"/>
        <v>8.7400000000000005E-2</v>
      </c>
      <c r="AD89" s="13">
        <f t="shared" si="24"/>
        <v>2.1999999999999999E-2</v>
      </c>
      <c r="AE89" s="13">
        <f t="shared" si="25"/>
        <v>6.166E-2</v>
      </c>
      <c r="AF89" s="13">
        <f t="shared" si="26"/>
        <v>3.7399999999999998E-3</v>
      </c>
      <c r="AG89" s="13">
        <f t="shared" si="27"/>
        <v>2.3999999999999998E-3</v>
      </c>
      <c r="AI89" s="11"/>
      <c r="AJ89" s="11"/>
      <c r="AK89" s="11"/>
      <c r="AL89" s="11"/>
      <c r="AM89" s="11"/>
      <c r="AN89" s="11"/>
      <c r="AO89" s="11"/>
      <c r="AP89" s="11"/>
      <c r="AQ89" s="11">
        <f t="shared" si="38"/>
        <v>80</v>
      </c>
      <c r="AR89" s="11">
        <f t="shared" si="38"/>
        <v>76</v>
      </c>
      <c r="AT89" s="107"/>
      <c r="BA89" s="11"/>
      <c r="BB89" s="11"/>
      <c r="BC89" s="11"/>
      <c r="BD89" s="11"/>
      <c r="BE89" s="11"/>
      <c r="BH89" s="11"/>
      <c r="BI89" s="11"/>
      <c r="BJ89" s="11"/>
      <c r="BK89" s="11"/>
      <c r="BL89" s="11"/>
      <c r="BM89" s="11"/>
      <c r="BN89" s="11"/>
    </row>
    <row r="90" spans="1:66" s="1" customFormat="1" x14ac:dyDescent="0.3">
      <c r="A90" s="11"/>
      <c r="B90" s="1">
        <f t="shared" si="21"/>
        <v>4543</v>
      </c>
      <c r="C90" s="1">
        <v>77</v>
      </c>
      <c r="D90" s="1">
        <v>45455</v>
      </c>
      <c r="E90" s="1">
        <v>1233</v>
      </c>
      <c r="F90" s="1">
        <v>0</v>
      </c>
      <c r="G90" s="1">
        <v>3121</v>
      </c>
      <c r="H90" s="1">
        <v>0</v>
      </c>
      <c r="I90" s="1">
        <v>189</v>
      </c>
      <c r="J90" s="1">
        <v>41.77</v>
      </c>
      <c r="K90" s="1">
        <v>1.21</v>
      </c>
      <c r="L90" s="1">
        <v>25.5</v>
      </c>
      <c r="M90" s="1">
        <v>1.1200000000000001</v>
      </c>
      <c r="N90" s="1">
        <v>1712</v>
      </c>
      <c r="O90" s="1">
        <v>2822</v>
      </c>
      <c r="P90" s="1">
        <v>2321</v>
      </c>
      <c r="Q90" s="1">
        <v>490</v>
      </c>
      <c r="R90" s="1">
        <v>10</v>
      </c>
      <c r="S90" s="1">
        <v>567</v>
      </c>
      <c r="T90" s="1">
        <v>57</v>
      </c>
      <c r="U90" s="1">
        <v>0</v>
      </c>
      <c r="V90" s="1">
        <f t="shared" si="35"/>
        <v>133</v>
      </c>
      <c r="W90" s="1">
        <f t="shared" si="36"/>
        <v>38</v>
      </c>
      <c r="X90" s="1">
        <f t="shared" si="36"/>
        <v>0</v>
      </c>
      <c r="Y90" s="1">
        <f t="shared" si="36"/>
        <v>2</v>
      </c>
      <c r="Z90" s="1">
        <f t="shared" si="37"/>
        <v>173</v>
      </c>
      <c r="AA90" s="3"/>
      <c r="AB90" s="13">
        <f t="shared" si="22"/>
        <v>4.1602465331278891E-2</v>
      </c>
      <c r="AC90" s="13">
        <f t="shared" si="23"/>
        <v>9.0859999999999996E-2</v>
      </c>
      <c r="AD90" s="13">
        <f t="shared" si="24"/>
        <v>2.4660000000000001E-2</v>
      </c>
      <c r="AE90" s="13">
        <f t="shared" si="25"/>
        <v>6.2420000000000003E-2</v>
      </c>
      <c r="AF90" s="13">
        <f t="shared" si="26"/>
        <v>3.7799999999999999E-3</v>
      </c>
      <c r="AG90" s="13">
        <f t="shared" si="27"/>
        <v>3.46E-3</v>
      </c>
      <c r="AI90" s="11"/>
      <c r="AJ90" s="11"/>
      <c r="AK90" s="11"/>
      <c r="AL90" s="11"/>
      <c r="AM90" s="11"/>
      <c r="AN90" s="11"/>
      <c r="AO90" s="11"/>
      <c r="AP90" s="11"/>
      <c r="AQ90" s="11">
        <f t="shared" si="38"/>
        <v>81</v>
      </c>
      <c r="AR90" s="11">
        <f t="shared" si="38"/>
        <v>77</v>
      </c>
      <c r="AT90" s="107"/>
      <c r="BA90" s="11"/>
      <c r="BB90" s="11"/>
      <c r="BC90" s="11"/>
      <c r="BD90" s="11"/>
      <c r="BE90" s="11"/>
      <c r="BH90" s="11"/>
      <c r="BI90" s="11"/>
      <c r="BJ90" s="11"/>
      <c r="BK90" s="11"/>
      <c r="BL90" s="11"/>
      <c r="BM90" s="11"/>
      <c r="BN90" s="11"/>
    </row>
    <row r="91" spans="1:66" s="1" customFormat="1" x14ac:dyDescent="0.3">
      <c r="A91" s="11"/>
      <c r="B91" s="1">
        <f t="shared" si="21"/>
        <v>4765</v>
      </c>
      <c r="C91" s="1">
        <v>78</v>
      </c>
      <c r="D91" s="1">
        <v>45233</v>
      </c>
      <c r="E91" s="1">
        <v>1414</v>
      </c>
      <c r="F91" s="1">
        <v>0</v>
      </c>
      <c r="G91" s="1">
        <v>3159</v>
      </c>
      <c r="H91" s="1">
        <v>0</v>
      </c>
      <c r="I91" s="1">
        <v>192</v>
      </c>
      <c r="J91" s="1">
        <v>41.95</v>
      </c>
      <c r="K91" s="1">
        <v>1.22</v>
      </c>
      <c r="L91" s="1">
        <v>25.5</v>
      </c>
      <c r="M91" s="1">
        <v>1.1200000000000001</v>
      </c>
      <c r="N91" s="1">
        <v>1751</v>
      </c>
      <c r="O91" s="1">
        <v>3004</v>
      </c>
      <c r="P91" s="1">
        <v>2503</v>
      </c>
      <c r="Q91" s="1">
        <v>491</v>
      </c>
      <c r="R91" s="1">
        <v>10</v>
      </c>
      <c r="S91" s="1">
        <v>591</v>
      </c>
      <c r="T91" s="1">
        <v>59</v>
      </c>
      <c r="U91" s="1">
        <v>0</v>
      </c>
      <c r="V91" s="1">
        <f t="shared" si="35"/>
        <v>181</v>
      </c>
      <c r="W91" s="1">
        <f t="shared" si="36"/>
        <v>38</v>
      </c>
      <c r="X91" s="1">
        <f t="shared" si="36"/>
        <v>0</v>
      </c>
      <c r="Y91" s="1">
        <f t="shared" si="36"/>
        <v>3</v>
      </c>
      <c r="Z91" s="1">
        <f t="shared" si="37"/>
        <v>222</v>
      </c>
      <c r="AA91" s="3"/>
      <c r="AB91" s="13">
        <f t="shared" si="22"/>
        <v>4.0293809024134312E-2</v>
      </c>
      <c r="AC91" s="13">
        <f t="shared" si="23"/>
        <v>9.5299999999999996E-2</v>
      </c>
      <c r="AD91" s="13">
        <f t="shared" si="24"/>
        <v>2.828E-2</v>
      </c>
      <c r="AE91" s="13">
        <f t="shared" si="25"/>
        <v>6.318E-2</v>
      </c>
      <c r="AF91" s="13">
        <f t="shared" si="26"/>
        <v>3.8400000000000001E-3</v>
      </c>
      <c r="AG91" s="13">
        <f t="shared" si="27"/>
        <v>4.4400000000000004E-3</v>
      </c>
      <c r="AI91" s="11"/>
      <c r="AJ91" s="11"/>
      <c r="AK91" s="11"/>
      <c r="AL91" s="11"/>
      <c r="AM91" s="11"/>
      <c r="AN91" s="11"/>
      <c r="AO91" s="11"/>
      <c r="AP91" s="11"/>
      <c r="AQ91" s="11">
        <f t="shared" si="38"/>
        <v>82</v>
      </c>
      <c r="AR91" s="11">
        <f t="shared" si="38"/>
        <v>78</v>
      </c>
      <c r="AT91" s="107"/>
      <c r="BA91" s="11"/>
      <c r="BB91" s="11"/>
      <c r="BC91" s="11"/>
      <c r="BD91" s="11"/>
      <c r="BE91" s="11"/>
      <c r="BH91" s="11"/>
      <c r="BI91" s="11"/>
      <c r="BJ91" s="11"/>
      <c r="BK91" s="11"/>
      <c r="BL91" s="11"/>
      <c r="BM91" s="11"/>
      <c r="BN91" s="11"/>
    </row>
    <row r="92" spans="1:66" s="1" customFormat="1" x14ac:dyDescent="0.3">
      <c r="A92" s="11"/>
      <c r="B92" s="1">
        <f t="shared" si="21"/>
        <v>5030</v>
      </c>
      <c r="C92" s="1">
        <v>79</v>
      </c>
      <c r="D92" s="1">
        <v>44968</v>
      </c>
      <c r="E92" s="1">
        <v>1642</v>
      </c>
      <c r="F92" s="1">
        <v>0</v>
      </c>
      <c r="G92" s="1">
        <v>3194</v>
      </c>
      <c r="H92" s="1">
        <v>0</v>
      </c>
      <c r="I92" s="1">
        <v>194</v>
      </c>
      <c r="J92" s="1">
        <v>42.13</v>
      </c>
      <c r="K92" s="1">
        <v>1.22</v>
      </c>
      <c r="L92" s="1">
        <v>25.6</v>
      </c>
      <c r="M92" s="1">
        <v>1.1200000000000001</v>
      </c>
      <c r="N92" s="1">
        <v>1794</v>
      </c>
      <c r="O92" s="1">
        <v>3226</v>
      </c>
      <c r="P92" s="1">
        <v>2725</v>
      </c>
      <c r="Q92" s="1">
        <v>491</v>
      </c>
      <c r="R92" s="1">
        <v>10</v>
      </c>
      <c r="S92" s="1">
        <v>610</v>
      </c>
      <c r="T92" s="1">
        <v>61</v>
      </c>
      <c r="U92" s="1">
        <v>0</v>
      </c>
      <c r="V92" s="1">
        <f t="shared" si="35"/>
        <v>228</v>
      </c>
      <c r="W92" s="1">
        <f t="shared" si="36"/>
        <v>35</v>
      </c>
      <c r="X92" s="1">
        <f t="shared" si="36"/>
        <v>0</v>
      </c>
      <c r="Y92" s="1">
        <f t="shared" si="36"/>
        <v>2</v>
      </c>
      <c r="Z92" s="1">
        <f t="shared" si="37"/>
        <v>265</v>
      </c>
      <c r="AA92" s="3"/>
      <c r="AB92" s="13">
        <f t="shared" si="22"/>
        <v>3.8568588469184893E-2</v>
      </c>
      <c r="AC92" s="13">
        <f t="shared" si="23"/>
        <v>0.10059999999999999</v>
      </c>
      <c r="AD92" s="13">
        <f t="shared" si="24"/>
        <v>3.2840000000000001E-2</v>
      </c>
      <c r="AE92" s="13">
        <f t="shared" si="25"/>
        <v>6.3880000000000006E-2</v>
      </c>
      <c r="AF92" s="13">
        <f t="shared" si="26"/>
        <v>3.8800000000000002E-3</v>
      </c>
      <c r="AG92" s="13">
        <f t="shared" si="27"/>
        <v>5.3E-3</v>
      </c>
      <c r="AI92" s="11"/>
      <c r="AJ92" s="11"/>
      <c r="AK92" s="11"/>
      <c r="AL92" s="11"/>
      <c r="AM92" s="11"/>
      <c r="AN92" s="11"/>
      <c r="AO92" s="11"/>
      <c r="AP92" s="11"/>
      <c r="AQ92" s="11">
        <f t="shared" si="38"/>
        <v>83</v>
      </c>
      <c r="AR92" s="11">
        <f t="shared" si="38"/>
        <v>79</v>
      </c>
      <c r="AT92" s="107"/>
      <c r="BA92" s="11"/>
      <c r="BB92" s="11"/>
      <c r="BC92" s="11"/>
      <c r="BD92" s="11"/>
      <c r="BE92" s="11"/>
      <c r="BH92" s="11"/>
      <c r="BI92" s="11"/>
      <c r="BJ92" s="11"/>
      <c r="BK92" s="11"/>
      <c r="BL92" s="11"/>
      <c r="BM92" s="11"/>
      <c r="BN92" s="11"/>
    </row>
    <row r="93" spans="1:66" s="1" customFormat="1" x14ac:dyDescent="0.3">
      <c r="A93" s="11"/>
      <c r="B93" s="1">
        <f t="shared" si="21"/>
        <v>5340</v>
      </c>
      <c r="C93" s="1">
        <v>80</v>
      </c>
      <c r="D93" s="1">
        <v>44658</v>
      </c>
      <c r="E93" s="1">
        <v>1917</v>
      </c>
      <c r="F93" s="1">
        <v>0</v>
      </c>
      <c r="G93" s="1">
        <v>3227</v>
      </c>
      <c r="H93" s="1">
        <v>0</v>
      </c>
      <c r="I93" s="1">
        <v>196</v>
      </c>
      <c r="J93" s="1">
        <v>42.3</v>
      </c>
      <c r="K93" s="1">
        <v>1.22</v>
      </c>
      <c r="L93" s="1">
        <v>25.6</v>
      </c>
      <c r="M93" s="1">
        <v>1.1200000000000001</v>
      </c>
      <c r="N93" s="1">
        <v>1848</v>
      </c>
      <c r="O93" s="1">
        <v>3482</v>
      </c>
      <c r="P93" s="1">
        <v>2980</v>
      </c>
      <c r="Q93" s="1">
        <v>491</v>
      </c>
      <c r="R93" s="1">
        <v>10</v>
      </c>
      <c r="S93" s="1">
        <v>723</v>
      </c>
      <c r="T93" s="1">
        <v>72</v>
      </c>
      <c r="U93" s="1">
        <v>0</v>
      </c>
      <c r="V93" s="1">
        <f t="shared" si="35"/>
        <v>275</v>
      </c>
      <c r="W93" s="1">
        <f t="shared" si="36"/>
        <v>33</v>
      </c>
      <c r="X93" s="1">
        <f t="shared" si="36"/>
        <v>0</v>
      </c>
      <c r="Y93" s="1">
        <f t="shared" si="36"/>
        <v>2</v>
      </c>
      <c r="Z93" s="1">
        <f t="shared" si="37"/>
        <v>310</v>
      </c>
      <c r="AA93" s="3"/>
      <c r="AB93" s="13">
        <f t="shared" si="22"/>
        <v>3.6704119850187268E-2</v>
      </c>
      <c r="AC93" s="13">
        <f t="shared" si="23"/>
        <v>0.10680000000000001</v>
      </c>
      <c r="AD93" s="13">
        <f t="shared" si="24"/>
        <v>3.8339999999999999E-2</v>
      </c>
      <c r="AE93" s="13">
        <f t="shared" si="25"/>
        <v>6.454E-2</v>
      </c>
      <c r="AF93" s="13">
        <f t="shared" si="26"/>
        <v>3.9199999999999999E-3</v>
      </c>
      <c r="AG93" s="13">
        <f t="shared" si="27"/>
        <v>6.1999999999999998E-3</v>
      </c>
      <c r="AI93" s="11"/>
      <c r="AJ93" s="11"/>
      <c r="AK93" s="11"/>
      <c r="AL93" s="11"/>
      <c r="AM93" s="11"/>
      <c r="AN93" s="11"/>
      <c r="AO93" s="11"/>
      <c r="AP93" s="11"/>
      <c r="AQ93" s="11">
        <f t="shared" si="38"/>
        <v>84</v>
      </c>
      <c r="AR93" s="11">
        <f t="shared" si="38"/>
        <v>80</v>
      </c>
      <c r="AT93" s="107"/>
      <c r="BA93" s="11"/>
      <c r="BB93" s="11"/>
      <c r="BC93" s="11"/>
      <c r="BD93" s="11"/>
      <c r="BE93" s="11"/>
      <c r="BH93" s="11"/>
      <c r="BI93" s="11"/>
      <c r="BJ93" s="11"/>
      <c r="BK93" s="11"/>
      <c r="BL93" s="11"/>
      <c r="BM93" s="11"/>
      <c r="BN93" s="11"/>
    </row>
    <row r="94" spans="1:66" s="1" customFormat="1" x14ac:dyDescent="0.3">
      <c r="A94" s="11"/>
      <c r="B94" s="1">
        <f t="shared" si="21"/>
        <v>5662</v>
      </c>
      <c r="C94" s="1">
        <v>81</v>
      </c>
      <c r="D94" s="1">
        <v>44337</v>
      </c>
      <c r="E94" s="1">
        <v>2207</v>
      </c>
      <c r="F94" s="1">
        <v>0</v>
      </c>
      <c r="G94" s="1">
        <v>3257</v>
      </c>
      <c r="H94" s="1">
        <v>0</v>
      </c>
      <c r="I94" s="1">
        <v>198</v>
      </c>
      <c r="J94" s="1">
        <v>42.47</v>
      </c>
      <c r="K94" s="1">
        <v>1.22</v>
      </c>
      <c r="L94" s="1">
        <v>25.6</v>
      </c>
      <c r="M94" s="1">
        <v>1.1200000000000001</v>
      </c>
      <c r="N94" s="1">
        <v>1911</v>
      </c>
      <c r="O94" s="1">
        <v>3741</v>
      </c>
      <c r="P94" s="1">
        <v>3237</v>
      </c>
      <c r="Q94" s="1">
        <v>492</v>
      </c>
      <c r="R94" s="1">
        <v>10</v>
      </c>
      <c r="S94" s="1">
        <v>796</v>
      </c>
      <c r="T94" s="1">
        <v>79</v>
      </c>
      <c r="U94" s="1">
        <v>0</v>
      </c>
      <c r="V94" s="1">
        <f t="shared" si="35"/>
        <v>290</v>
      </c>
      <c r="W94" s="1">
        <f t="shared" si="36"/>
        <v>30</v>
      </c>
      <c r="X94" s="1">
        <f t="shared" si="36"/>
        <v>0</v>
      </c>
      <c r="Y94" s="1">
        <f t="shared" si="36"/>
        <v>2</v>
      </c>
      <c r="Z94" s="1">
        <f t="shared" si="37"/>
        <v>322</v>
      </c>
      <c r="AA94" s="3"/>
      <c r="AB94" s="13">
        <f t="shared" si="22"/>
        <v>3.4969975273754859E-2</v>
      </c>
      <c r="AC94" s="13">
        <f t="shared" si="23"/>
        <v>0.11323999999999999</v>
      </c>
      <c r="AD94" s="13">
        <f t="shared" si="24"/>
        <v>4.4139999999999999E-2</v>
      </c>
      <c r="AE94" s="13">
        <f t="shared" si="25"/>
        <v>6.5140000000000003E-2</v>
      </c>
      <c r="AF94" s="13">
        <f t="shared" si="26"/>
        <v>3.96E-3</v>
      </c>
      <c r="AG94" s="13">
        <f t="shared" si="27"/>
        <v>6.4400000000000004E-3</v>
      </c>
      <c r="AI94" s="11"/>
      <c r="AJ94" s="11"/>
      <c r="AK94" s="11"/>
      <c r="AL94" s="11"/>
      <c r="AM94" s="11"/>
      <c r="AN94" s="11"/>
      <c r="AO94" s="11"/>
      <c r="AP94" s="11"/>
      <c r="AQ94" s="11">
        <f t="shared" si="38"/>
        <v>85</v>
      </c>
      <c r="AR94" s="11">
        <f t="shared" si="38"/>
        <v>81</v>
      </c>
      <c r="AT94" s="107"/>
      <c r="BA94" s="11"/>
      <c r="BB94" s="11"/>
      <c r="BC94" s="11"/>
      <c r="BD94" s="11"/>
      <c r="BE94" s="11"/>
      <c r="BH94" s="11"/>
      <c r="BI94" s="11"/>
      <c r="BJ94" s="11"/>
      <c r="BK94" s="11"/>
      <c r="BL94" s="11"/>
      <c r="BM94" s="11"/>
      <c r="BN94" s="11"/>
    </row>
    <row r="95" spans="1:66" s="1" customFormat="1" x14ac:dyDescent="0.3">
      <c r="A95" s="11"/>
      <c r="B95" s="1">
        <f t="shared" si="21"/>
        <v>5988</v>
      </c>
      <c r="C95" s="1">
        <v>82</v>
      </c>
      <c r="D95" s="1">
        <v>44010</v>
      </c>
      <c r="E95" s="1">
        <v>2502</v>
      </c>
      <c r="F95" s="1">
        <v>0</v>
      </c>
      <c r="G95" s="1">
        <v>3287</v>
      </c>
      <c r="H95" s="1">
        <v>0</v>
      </c>
      <c r="I95" s="1">
        <v>199</v>
      </c>
      <c r="J95" s="1">
        <v>42.63</v>
      </c>
      <c r="K95" s="1">
        <v>1.22</v>
      </c>
      <c r="L95" s="1">
        <v>25.6</v>
      </c>
      <c r="M95" s="1">
        <v>1.1299999999999999</v>
      </c>
      <c r="N95" s="1">
        <v>1987</v>
      </c>
      <c r="O95" s="1">
        <v>3991</v>
      </c>
      <c r="P95" s="1">
        <v>3486</v>
      </c>
      <c r="Q95" s="1">
        <v>494</v>
      </c>
      <c r="R95" s="1">
        <v>10</v>
      </c>
      <c r="S95" s="1">
        <v>884</v>
      </c>
      <c r="T95" s="1">
        <v>88</v>
      </c>
      <c r="U95" s="1">
        <v>0</v>
      </c>
      <c r="V95" s="1">
        <f t="shared" si="35"/>
        <v>295</v>
      </c>
      <c r="W95" s="1">
        <f t="shared" si="36"/>
        <v>30</v>
      </c>
      <c r="X95" s="1">
        <f t="shared" si="36"/>
        <v>0</v>
      </c>
      <c r="Y95" s="1">
        <f t="shared" si="36"/>
        <v>1</v>
      </c>
      <c r="Z95" s="1">
        <f t="shared" si="37"/>
        <v>326</v>
      </c>
      <c r="AA95" s="3"/>
      <c r="AB95" s="13">
        <f t="shared" si="22"/>
        <v>3.3233132932531731E-2</v>
      </c>
      <c r="AC95" s="13">
        <f t="shared" si="23"/>
        <v>0.11976000000000001</v>
      </c>
      <c r="AD95" s="13">
        <f t="shared" si="24"/>
        <v>5.0040000000000001E-2</v>
      </c>
      <c r="AE95" s="13">
        <f t="shared" si="25"/>
        <v>6.5740000000000007E-2</v>
      </c>
      <c r="AF95" s="13">
        <f t="shared" si="26"/>
        <v>3.98E-3</v>
      </c>
      <c r="AG95" s="13">
        <f t="shared" si="27"/>
        <v>6.5199999999999998E-3</v>
      </c>
      <c r="AI95" s="11"/>
      <c r="AJ95" s="11"/>
      <c r="AK95" s="11"/>
      <c r="AL95" s="11"/>
      <c r="AM95" s="11"/>
      <c r="AN95" s="11"/>
      <c r="AO95" s="11"/>
      <c r="AP95" s="11"/>
      <c r="AQ95" s="11">
        <f t="shared" si="38"/>
        <v>86</v>
      </c>
      <c r="AR95" s="11">
        <f t="shared" si="38"/>
        <v>82</v>
      </c>
      <c r="AT95" s="107"/>
      <c r="BA95" s="11"/>
      <c r="BB95" s="11"/>
      <c r="BC95" s="11"/>
      <c r="BD95" s="11"/>
      <c r="BE95" s="11"/>
      <c r="BH95" s="11"/>
      <c r="BI95" s="11"/>
      <c r="BJ95" s="11"/>
      <c r="BK95" s="11"/>
      <c r="BL95" s="11"/>
      <c r="BM95" s="11"/>
      <c r="BN95" s="11"/>
    </row>
    <row r="96" spans="1:66" s="1" customFormat="1" x14ac:dyDescent="0.3">
      <c r="A96" s="11"/>
      <c r="B96" s="1">
        <f t="shared" si="21"/>
        <v>6296</v>
      </c>
      <c r="C96" s="1">
        <v>83</v>
      </c>
      <c r="D96" s="1">
        <v>43702</v>
      </c>
      <c r="E96" s="1">
        <v>2777</v>
      </c>
      <c r="F96" s="1">
        <v>0</v>
      </c>
      <c r="G96" s="1">
        <v>3317</v>
      </c>
      <c r="H96" s="1">
        <v>0</v>
      </c>
      <c r="I96" s="1">
        <v>202</v>
      </c>
      <c r="J96" s="1">
        <v>42.8</v>
      </c>
      <c r="K96" s="1">
        <v>1.23</v>
      </c>
      <c r="L96" s="1">
        <v>25.6</v>
      </c>
      <c r="M96" s="1">
        <v>1.1299999999999999</v>
      </c>
      <c r="N96" s="1">
        <v>2078</v>
      </c>
      <c r="O96" s="1">
        <v>4208</v>
      </c>
      <c r="P96" s="1">
        <v>3702</v>
      </c>
      <c r="Q96" s="1">
        <v>496</v>
      </c>
      <c r="R96" s="1">
        <v>10</v>
      </c>
      <c r="S96" s="1">
        <v>1025</v>
      </c>
      <c r="T96" s="1">
        <v>103</v>
      </c>
      <c r="U96" s="1">
        <v>0</v>
      </c>
      <c r="V96" s="1">
        <f t="shared" si="35"/>
        <v>275</v>
      </c>
      <c r="W96" s="1">
        <f t="shared" si="36"/>
        <v>30</v>
      </c>
      <c r="X96" s="1">
        <f t="shared" si="36"/>
        <v>0</v>
      </c>
      <c r="Y96" s="1">
        <f t="shared" si="36"/>
        <v>3</v>
      </c>
      <c r="Z96" s="1">
        <f t="shared" si="37"/>
        <v>308</v>
      </c>
      <c r="AA96" s="3"/>
      <c r="AB96" s="13">
        <f t="shared" si="22"/>
        <v>3.2083862770012704E-2</v>
      </c>
      <c r="AC96" s="13">
        <f t="shared" si="23"/>
        <v>0.12592</v>
      </c>
      <c r="AD96" s="13">
        <f t="shared" si="24"/>
        <v>5.5539999999999999E-2</v>
      </c>
      <c r="AE96" s="13">
        <f t="shared" si="25"/>
        <v>6.6339999999999996E-2</v>
      </c>
      <c r="AF96" s="13">
        <f t="shared" si="26"/>
        <v>4.0400000000000002E-3</v>
      </c>
      <c r="AG96" s="13">
        <f t="shared" si="27"/>
        <v>6.1599999999999997E-3</v>
      </c>
      <c r="AI96" s="11"/>
      <c r="AJ96" s="11"/>
      <c r="AK96" s="11"/>
      <c r="AL96" s="11"/>
      <c r="AM96" s="11"/>
      <c r="AN96" s="11"/>
      <c r="AO96" s="11"/>
      <c r="AP96" s="11"/>
      <c r="AQ96" s="11">
        <f t="shared" ref="AQ96:AR111" si="39">+AQ95+1</f>
        <v>87</v>
      </c>
      <c r="AR96" s="11">
        <f t="shared" si="39"/>
        <v>83</v>
      </c>
      <c r="AT96" s="107"/>
      <c r="BA96" s="11"/>
      <c r="BB96" s="11"/>
      <c r="BC96" s="11"/>
      <c r="BD96" s="11"/>
      <c r="BE96" s="11"/>
      <c r="BH96" s="11"/>
      <c r="BI96" s="11"/>
      <c r="BJ96" s="11"/>
      <c r="BK96" s="11"/>
      <c r="BL96" s="11"/>
      <c r="BM96" s="11"/>
      <c r="BN96" s="11"/>
    </row>
    <row r="97" spans="1:66" s="1" customFormat="1" x14ac:dyDescent="0.3">
      <c r="A97" s="11"/>
      <c r="B97" s="1">
        <f t="shared" si="21"/>
        <v>6589</v>
      </c>
      <c r="C97" s="1">
        <v>84</v>
      </c>
      <c r="D97" s="1">
        <v>43409</v>
      </c>
      <c r="E97" s="1">
        <v>3037</v>
      </c>
      <c r="F97" s="1">
        <v>0</v>
      </c>
      <c r="G97" s="1">
        <v>3348</v>
      </c>
      <c r="H97" s="1">
        <v>0</v>
      </c>
      <c r="I97" s="1">
        <v>204</v>
      </c>
      <c r="J97" s="1">
        <v>42.95</v>
      </c>
      <c r="K97" s="1">
        <v>1.24</v>
      </c>
      <c r="L97" s="1">
        <v>25.6</v>
      </c>
      <c r="M97" s="1">
        <v>1.1299999999999999</v>
      </c>
      <c r="N97" s="1">
        <v>2183</v>
      </c>
      <c r="O97" s="1">
        <v>4396</v>
      </c>
      <c r="P97" s="1">
        <v>3886</v>
      </c>
      <c r="Q97" s="1">
        <v>499</v>
      </c>
      <c r="R97" s="1">
        <v>10</v>
      </c>
      <c r="S97" s="1">
        <v>1213</v>
      </c>
      <c r="T97" s="1">
        <v>123</v>
      </c>
      <c r="U97" s="1">
        <v>0</v>
      </c>
      <c r="V97" s="1">
        <f t="shared" si="35"/>
        <v>260</v>
      </c>
      <c r="W97" s="1">
        <f t="shared" si="36"/>
        <v>31</v>
      </c>
      <c r="X97" s="1">
        <f t="shared" si="36"/>
        <v>0</v>
      </c>
      <c r="Y97" s="1">
        <f t="shared" si="36"/>
        <v>2</v>
      </c>
      <c r="Z97" s="1">
        <f t="shared" si="37"/>
        <v>293</v>
      </c>
      <c r="AA97" s="3"/>
      <c r="AB97" s="13">
        <f t="shared" si="22"/>
        <v>3.0960692062528456E-2</v>
      </c>
      <c r="AC97" s="13">
        <f t="shared" si="23"/>
        <v>0.13178000000000001</v>
      </c>
      <c r="AD97" s="13">
        <f t="shared" si="24"/>
        <v>6.0740000000000002E-2</v>
      </c>
      <c r="AE97" s="13">
        <f t="shared" si="25"/>
        <v>6.6960000000000006E-2</v>
      </c>
      <c r="AF97" s="13">
        <f t="shared" si="26"/>
        <v>4.0800000000000003E-3</v>
      </c>
      <c r="AG97" s="13">
        <f t="shared" si="27"/>
        <v>5.8599999999999998E-3</v>
      </c>
      <c r="AI97" s="11"/>
      <c r="AJ97" s="11"/>
      <c r="AK97" s="11"/>
      <c r="AL97" s="11"/>
      <c r="AM97" s="11"/>
      <c r="AN97" s="11"/>
      <c r="AO97" s="11"/>
      <c r="AP97" s="11"/>
      <c r="AQ97" s="11">
        <f t="shared" si="39"/>
        <v>88</v>
      </c>
      <c r="AR97" s="11">
        <f t="shared" si="39"/>
        <v>84</v>
      </c>
      <c r="AT97" s="107"/>
      <c r="BA97" s="11"/>
      <c r="BB97" s="11"/>
      <c r="BC97" s="11"/>
      <c r="BD97" s="11"/>
      <c r="BE97" s="11"/>
      <c r="BH97" s="11"/>
      <c r="BI97" s="11"/>
      <c r="BJ97" s="11"/>
      <c r="BK97" s="11"/>
      <c r="BL97" s="11"/>
      <c r="BM97" s="11"/>
      <c r="BN97" s="11"/>
    </row>
    <row r="98" spans="1:66" s="1" customFormat="1" x14ac:dyDescent="0.3">
      <c r="A98" s="11"/>
      <c r="B98" s="1">
        <f t="shared" si="21"/>
        <v>6869</v>
      </c>
      <c r="C98" s="1">
        <v>85</v>
      </c>
      <c r="D98" s="1">
        <v>43129</v>
      </c>
      <c r="E98" s="1">
        <v>3286</v>
      </c>
      <c r="F98" s="1">
        <v>0</v>
      </c>
      <c r="G98" s="1">
        <v>3377</v>
      </c>
      <c r="H98" s="1">
        <v>0</v>
      </c>
      <c r="I98" s="1">
        <v>206</v>
      </c>
      <c r="J98" s="1">
        <v>43.1</v>
      </c>
      <c r="K98" s="1">
        <v>1.25</v>
      </c>
      <c r="L98" s="1">
        <v>25.5</v>
      </c>
      <c r="M98" s="1">
        <v>1.1299999999999999</v>
      </c>
      <c r="N98" s="1">
        <v>2299</v>
      </c>
      <c r="O98" s="1">
        <v>4561</v>
      </c>
      <c r="P98" s="1">
        <v>4047</v>
      </c>
      <c r="Q98" s="1">
        <v>503</v>
      </c>
      <c r="R98" s="1">
        <v>10</v>
      </c>
      <c r="S98" s="1">
        <v>1448</v>
      </c>
      <c r="T98" s="1">
        <v>145</v>
      </c>
      <c r="U98" s="1">
        <v>0</v>
      </c>
      <c r="V98" s="1">
        <f t="shared" si="35"/>
        <v>249</v>
      </c>
      <c r="W98" s="1">
        <f t="shared" si="36"/>
        <v>29</v>
      </c>
      <c r="X98" s="1">
        <f t="shared" si="36"/>
        <v>0</v>
      </c>
      <c r="Y98" s="1">
        <f t="shared" si="36"/>
        <v>2</v>
      </c>
      <c r="Z98" s="1">
        <f t="shared" si="37"/>
        <v>280</v>
      </c>
      <c r="AA98" s="3"/>
      <c r="AB98" s="13">
        <f t="shared" si="22"/>
        <v>2.9989809288105983E-2</v>
      </c>
      <c r="AC98" s="13">
        <f t="shared" si="23"/>
        <v>0.13738</v>
      </c>
      <c r="AD98" s="13">
        <f t="shared" si="24"/>
        <v>6.5720000000000001E-2</v>
      </c>
      <c r="AE98" s="13">
        <f t="shared" si="25"/>
        <v>6.7540000000000003E-2</v>
      </c>
      <c r="AF98" s="13">
        <f t="shared" si="26"/>
        <v>4.1200000000000004E-3</v>
      </c>
      <c r="AG98" s="13">
        <f t="shared" si="27"/>
        <v>5.5999999999999999E-3</v>
      </c>
      <c r="AI98" s="11"/>
      <c r="AJ98" s="11"/>
      <c r="AK98" s="11"/>
      <c r="AL98" s="11"/>
      <c r="AM98" s="11"/>
      <c r="AN98" s="11"/>
      <c r="AO98" s="11"/>
      <c r="AP98" s="11"/>
      <c r="AQ98" s="11">
        <f t="shared" si="39"/>
        <v>89</v>
      </c>
      <c r="AR98" s="11">
        <f t="shared" si="39"/>
        <v>85</v>
      </c>
      <c r="AT98" s="107"/>
      <c r="BA98" s="11"/>
      <c r="BB98" s="11"/>
      <c r="BC98" s="11"/>
      <c r="BD98" s="11"/>
      <c r="BE98" s="11"/>
      <c r="BH98" s="11"/>
      <c r="BI98" s="11"/>
      <c r="BJ98" s="11"/>
      <c r="BK98" s="11"/>
      <c r="BL98" s="11"/>
      <c r="BM98" s="11"/>
      <c r="BN98" s="11"/>
    </row>
    <row r="99" spans="1:66" s="1" customFormat="1" x14ac:dyDescent="0.3">
      <c r="A99" s="11"/>
      <c r="B99" s="1">
        <f t="shared" si="21"/>
        <v>7143</v>
      </c>
      <c r="C99" s="1">
        <v>86</v>
      </c>
      <c r="D99" s="1">
        <v>42855</v>
      </c>
      <c r="E99" s="1">
        <v>3530</v>
      </c>
      <c r="F99" s="1">
        <v>0</v>
      </c>
      <c r="G99" s="1">
        <v>3405</v>
      </c>
      <c r="H99" s="1">
        <v>0</v>
      </c>
      <c r="I99" s="1">
        <v>208</v>
      </c>
      <c r="J99" s="1">
        <v>43.25</v>
      </c>
      <c r="K99" s="1">
        <v>1.26</v>
      </c>
      <c r="L99" s="1">
        <v>25.5</v>
      </c>
      <c r="M99" s="1">
        <v>1.1299999999999999</v>
      </c>
      <c r="N99" s="1">
        <v>2420</v>
      </c>
      <c r="O99" s="1">
        <v>4714</v>
      </c>
      <c r="P99" s="1">
        <v>4194</v>
      </c>
      <c r="Q99" s="1">
        <v>508</v>
      </c>
      <c r="R99" s="1">
        <v>11</v>
      </c>
      <c r="S99" s="1">
        <v>1727</v>
      </c>
      <c r="T99" s="1">
        <v>175</v>
      </c>
      <c r="U99" s="1">
        <v>0</v>
      </c>
      <c r="V99" s="1">
        <f t="shared" si="35"/>
        <v>244</v>
      </c>
      <c r="W99" s="1">
        <f t="shared" si="36"/>
        <v>28</v>
      </c>
      <c r="X99" s="1">
        <f t="shared" si="36"/>
        <v>0</v>
      </c>
      <c r="Y99" s="1">
        <f t="shared" si="36"/>
        <v>2</v>
      </c>
      <c r="Z99" s="1">
        <f t="shared" si="37"/>
        <v>274</v>
      </c>
      <c r="AA99" s="3"/>
      <c r="AB99" s="13">
        <f t="shared" si="22"/>
        <v>2.9119417611647769E-2</v>
      </c>
      <c r="AC99" s="13">
        <f t="shared" si="23"/>
        <v>0.14285999999999999</v>
      </c>
      <c r="AD99" s="13">
        <f t="shared" si="24"/>
        <v>7.0599999999999996E-2</v>
      </c>
      <c r="AE99" s="13">
        <f t="shared" si="25"/>
        <v>6.8099999999999994E-2</v>
      </c>
      <c r="AF99" s="13">
        <f t="shared" si="26"/>
        <v>4.1599999999999996E-3</v>
      </c>
      <c r="AG99" s="13">
        <f t="shared" si="27"/>
        <v>5.4799999999999996E-3</v>
      </c>
      <c r="AI99" s="11"/>
      <c r="AJ99" s="11"/>
      <c r="AK99" s="11"/>
      <c r="AL99" s="11"/>
      <c r="AM99" s="11"/>
      <c r="AN99" s="11"/>
      <c r="AO99" s="11"/>
      <c r="AP99" s="11"/>
      <c r="AQ99" s="11">
        <f t="shared" si="39"/>
        <v>90</v>
      </c>
      <c r="AR99" s="11">
        <f t="shared" si="39"/>
        <v>86</v>
      </c>
      <c r="AT99" s="107"/>
      <c r="BA99" s="11"/>
      <c r="BB99" s="11"/>
      <c r="BC99" s="11"/>
      <c r="BD99" s="11"/>
      <c r="BE99" s="11"/>
      <c r="BH99" s="11"/>
      <c r="BI99" s="11"/>
      <c r="BJ99" s="11"/>
      <c r="BK99" s="11"/>
      <c r="BL99" s="11"/>
      <c r="BM99" s="11"/>
      <c r="BN99" s="11"/>
    </row>
    <row r="100" spans="1:66" s="1" customFormat="1" x14ac:dyDescent="0.3">
      <c r="A100" s="11"/>
      <c r="B100" s="1">
        <f t="shared" si="21"/>
        <v>7412</v>
      </c>
      <c r="C100" s="1">
        <v>87</v>
      </c>
      <c r="D100" s="1">
        <v>42587</v>
      </c>
      <c r="E100" s="1">
        <v>3763</v>
      </c>
      <c r="F100" s="1">
        <v>0</v>
      </c>
      <c r="G100" s="1">
        <v>3439</v>
      </c>
      <c r="H100" s="1">
        <v>0</v>
      </c>
      <c r="I100" s="1">
        <v>210</v>
      </c>
      <c r="J100" s="1">
        <v>43.4</v>
      </c>
      <c r="K100" s="1">
        <v>1.27</v>
      </c>
      <c r="L100" s="1">
        <v>25.5</v>
      </c>
      <c r="M100" s="1">
        <v>1.1299999999999999</v>
      </c>
      <c r="N100" s="1">
        <v>2543</v>
      </c>
      <c r="O100" s="1">
        <v>4859</v>
      </c>
      <c r="P100" s="1">
        <v>4332</v>
      </c>
      <c r="Q100" s="1">
        <v>515</v>
      </c>
      <c r="R100" s="1">
        <v>11</v>
      </c>
      <c r="S100" s="1">
        <v>2013</v>
      </c>
      <c r="T100" s="1">
        <v>205</v>
      </c>
      <c r="U100" s="1">
        <v>0</v>
      </c>
      <c r="V100" s="1">
        <f t="shared" si="35"/>
        <v>233</v>
      </c>
      <c r="W100" s="1">
        <f t="shared" si="36"/>
        <v>34</v>
      </c>
      <c r="X100" s="1">
        <f t="shared" si="36"/>
        <v>0</v>
      </c>
      <c r="Y100" s="1">
        <f t="shared" si="36"/>
        <v>2</v>
      </c>
      <c r="Z100" s="1">
        <f t="shared" si="37"/>
        <v>269</v>
      </c>
      <c r="AA100" s="3"/>
      <c r="AB100" s="13">
        <f t="shared" si="22"/>
        <v>2.8332433890987586E-2</v>
      </c>
      <c r="AC100" s="13">
        <f t="shared" si="23"/>
        <v>0.14824000000000001</v>
      </c>
      <c r="AD100" s="13">
        <f t="shared" si="24"/>
        <v>7.5259999999999994E-2</v>
      </c>
      <c r="AE100" s="13">
        <f t="shared" si="25"/>
        <v>6.8779999999999994E-2</v>
      </c>
      <c r="AF100" s="13">
        <f t="shared" si="26"/>
        <v>4.1999999999999997E-3</v>
      </c>
      <c r="AG100" s="13">
        <f t="shared" si="27"/>
        <v>5.3800000000000002E-3</v>
      </c>
      <c r="AI100" s="11"/>
      <c r="AJ100" s="11"/>
      <c r="AK100" s="11"/>
      <c r="AL100" s="11"/>
      <c r="AM100" s="11"/>
      <c r="AN100" s="11"/>
      <c r="AO100" s="11"/>
      <c r="AP100" s="11"/>
      <c r="AQ100" s="11">
        <f t="shared" si="39"/>
        <v>91</v>
      </c>
      <c r="AR100" s="11">
        <f t="shared" si="39"/>
        <v>87</v>
      </c>
      <c r="AT100" s="107"/>
      <c r="BA100" s="11"/>
      <c r="BB100" s="11"/>
      <c r="BC100" s="11"/>
      <c r="BD100" s="11"/>
      <c r="BE100" s="11"/>
      <c r="BH100" s="11"/>
      <c r="BI100" s="11"/>
      <c r="BJ100" s="11"/>
      <c r="BK100" s="11"/>
      <c r="BL100" s="11"/>
      <c r="BM100" s="11"/>
      <c r="BN100" s="11"/>
    </row>
    <row r="101" spans="1:66" s="1" customFormat="1" x14ac:dyDescent="0.3">
      <c r="A101" s="11"/>
      <c r="B101" s="1">
        <f t="shared" si="21"/>
        <v>7691</v>
      </c>
      <c r="C101" s="1">
        <v>88</v>
      </c>
      <c r="D101" s="1">
        <v>42307</v>
      </c>
      <c r="E101" s="1">
        <v>4008</v>
      </c>
      <c r="F101" s="1">
        <v>0</v>
      </c>
      <c r="G101" s="1">
        <v>3471</v>
      </c>
      <c r="H101" s="1">
        <v>0</v>
      </c>
      <c r="I101" s="1">
        <v>212</v>
      </c>
      <c r="J101" s="1">
        <v>43.54</v>
      </c>
      <c r="K101" s="1">
        <v>1.28</v>
      </c>
      <c r="L101" s="1">
        <v>25.4</v>
      </c>
      <c r="M101" s="1">
        <v>1.1399999999999999</v>
      </c>
      <c r="N101" s="1">
        <v>2670</v>
      </c>
      <c r="O101" s="1">
        <v>5012</v>
      </c>
      <c r="P101" s="1">
        <v>4474</v>
      </c>
      <c r="Q101" s="1">
        <v>525</v>
      </c>
      <c r="R101" s="1">
        <v>11</v>
      </c>
      <c r="S101" s="1">
        <v>2305</v>
      </c>
      <c r="T101" s="1">
        <v>233</v>
      </c>
      <c r="U101" s="1">
        <v>0</v>
      </c>
      <c r="V101" s="1">
        <f t="shared" si="35"/>
        <v>245</v>
      </c>
      <c r="W101" s="1">
        <f t="shared" si="36"/>
        <v>32</v>
      </c>
      <c r="X101" s="1">
        <f t="shared" si="36"/>
        <v>0</v>
      </c>
      <c r="Y101" s="1">
        <f t="shared" si="36"/>
        <v>2</v>
      </c>
      <c r="Z101" s="1">
        <f t="shared" si="37"/>
        <v>279</v>
      </c>
      <c r="AA101" s="3"/>
      <c r="AB101" s="13">
        <f t="shared" si="22"/>
        <v>2.7564685996619424E-2</v>
      </c>
      <c r="AC101" s="13">
        <f t="shared" si="23"/>
        <v>0.15382000000000001</v>
      </c>
      <c r="AD101" s="13">
        <f t="shared" si="24"/>
        <v>8.0159999999999995E-2</v>
      </c>
      <c r="AE101" s="13">
        <f t="shared" si="25"/>
        <v>6.9419999999999996E-2</v>
      </c>
      <c r="AF101" s="13">
        <f t="shared" si="26"/>
        <v>4.2399999999999998E-3</v>
      </c>
      <c r="AG101" s="13">
        <f t="shared" si="27"/>
        <v>5.5799999999999999E-3</v>
      </c>
      <c r="AI101" s="11"/>
      <c r="AJ101" s="11"/>
      <c r="AK101" s="11"/>
      <c r="AL101" s="11"/>
      <c r="AM101" s="11"/>
      <c r="AN101" s="11"/>
      <c r="AO101" s="11"/>
      <c r="AP101" s="11"/>
      <c r="AQ101" s="11">
        <f t="shared" si="39"/>
        <v>92</v>
      </c>
      <c r="AR101" s="11">
        <f t="shared" si="39"/>
        <v>88</v>
      </c>
      <c r="AT101" s="107"/>
      <c r="BA101" s="11"/>
      <c r="BB101" s="11"/>
      <c r="BC101" s="11"/>
      <c r="BD101" s="11"/>
      <c r="BE101" s="11"/>
      <c r="BH101" s="11"/>
      <c r="BI101" s="11"/>
      <c r="BJ101" s="11"/>
      <c r="BK101" s="11"/>
      <c r="BL101" s="11"/>
      <c r="BM101" s="11"/>
      <c r="BN101" s="11"/>
    </row>
    <row r="102" spans="1:66" s="1" customFormat="1" x14ac:dyDescent="0.3">
      <c r="A102" s="11"/>
      <c r="B102" s="1">
        <f t="shared" si="21"/>
        <v>7974</v>
      </c>
      <c r="C102" s="1">
        <v>89</v>
      </c>
      <c r="D102" s="1">
        <v>42023</v>
      </c>
      <c r="E102" s="1">
        <v>4257</v>
      </c>
      <c r="F102" s="1">
        <v>0</v>
      </c>
      <c r="G102" s="1">
        <v>3503</v>
      </c>
      <c r="H102" s="1">
        <v>0</v>
      </c>
      <c r="I102" s="1">
        <v>214</v>
      </c>
      <c r="J102" s="1">
        <v>43.68</v>
      </c>
      <c r="K102" s="1">
        <v>1.29</v>
      </c>
      <c r="L102" s="1">
        <v>25.4</v>
      </c>
      <c r="M102" s="1">
        <v>1.1499999999999999</v>
      </c>
      <c r="N102" s="1">
        <v>2791</v>
      </c>
      <c r="O102" s="1">
        <v>5174</v>
      </c>
      <c r="P102" s="1">
        <v>4625</v>
      </c>
      <c r="Q102" s="1">
        <v>536</v>
      </c>
      <c r="R102" s="1">
        <v>12</v>
      </c>
      <c r="S102" s="1">
        <v>2579</v>
      </c>
      <c r="T102" s="1">
        <v>260</v>
      </c>
      <c r="U102" s="1">
        <v>0</v>
      </c>
      <c r="V102" s="1">
        <f t="shared" si="35"/>
        <v>249</v>
      </c>
      <c r="W102" s="1">
        <f t="shared" si="36"/>
        <v>32</v>
      </c>
      <c r="X102" s="1">
        <f t="shared" si="36"/>
        <v>0</v>
      </c>
      <c r="Y102" s="1">
        <f t="shared" si="36"/>
        <v>2</v>
      </c>
      <c r="Z102" s="1">
        <f t="shared" si="37"/>
        <v>283</v>
      </c>
      <c r="AA102" s="3"/>
      <c r="AB102" s="13">
        <f t="shared" si="22"/>
        <v>2.6837220968146475E-2</v>
      </c>
      <c r="AC102" s="13">
        <f t="shared" si="23"/>
        <v>0.15948000000000001</v>
      </c>
      <c r="AD102" s="13">
        <f t="shared" si="24"/>
        <v>8.5139999999999993E-2</v>
      </c>
      <c r="AE102" s="13">
        <f t="shared" si="25"/>
        <v>7.0059999999999997E-2</v>
      </c>
      <c r="AF102" s="13">
        <f t="shared" si="26"/>
        <v>4.28E-3</v>
      </c>
      <c r="AG102" s="13">
        <f t="shared" si="27"/>
        <v>5.6600000000000001E-3</v>
      </c>
      <c r="AI102" s="11"/>
      <c r="AJ102" s="11"/>
      <c r="AK102" s="11"/>
      <c r="AL102" s="11"/>
      <c r="AM102" s="11"/>
      <c r="AN102" s="11"/>
      <c r="AO102" s="11"/>
      <c r="AP102" s="11"/>
      <c r="AQ102" s="11">
        <f t="shared" si="39"/>
        <v>93</v>
      </c>
      <c r="AR102" s="11">
        <f t="shared" si="39"/>
        <v>89</v>
      </c>
      <c r="AT102" s="107"/>
      <c r="BA102" s="11"/>
      <c r="BB102" s="11"/>
      <c r="BC102" s="11"/>
      <c r="BD102" s="11"/>
      <c r="BE102" s="11"/>
      <c r="BH102" s="11"/>
      <c r="BI102" s="11"/>
      <c r="BJ102" s="11"/>
      <c r="BK102" s="11"/>
      <c r="BL102" s="11"/>
      <c r="BM102" s="11"/>
      <c r="BN102" s="11"/>
    </row>
    <row r="103" spans="1:66" s="1" customFormat="1" x14ac:dyDescent="0.3">
      <c r="A103" s="11"/>
      <c r="B103" s="1">
        <f t="shared" si="21"/>
        <v>8269</v>
      </c>
      <c r="C103" s="1">
        <v>90</v>
      </c>
      <c r="D103" s="1">
        <v>41728</v>
      </c>
      <c r="E103" s="1">
        <v>4514</v>
      </c>
      <c r="F103" s="1">
        <v>0</v>
      </c>
      <c r="G103" s="1">
        <v>3539</v>
      </c>
      <c r="H103" s="1">
        <v>0</v>
      </c>
      <c r="I103" s="1">
        <v>216</v>
      </c>
      <c r="J103" s="1">
        <v>43.82</v>
      </c>
      <c r="K103" s="1">
        <v>1.3</v>
      </c>
      <c r="L103" s="1">
        <v>25.3</v>
      </c>
      <c r="M103" s="1">
        <v>1.1499999999999999</v>
      </c>
      <c r="N103" s="1">
        <v>2918</v>
      </c>
      <c r="O103" s="1">
        <v>5342</v>
      </c>
      <c r="P103" s="1">
        <v>4779</v>
      </c>
      <c r="Q103" s="1">
        <v>550</v>
      </c>
      <c r="R103" s="1">
        <v>12</v>
      </c>
      <c r="S103" s="1">
        <v>2834</v>
      </c>
      <c r="T103" s="1">
        <v>285</v>
      </c>
      <c r="U103" s="1">
        <v>0</v>
      </c>
      <c r="V103" s="1">
        <f t="shared" si="35"/>
        <v>257</v>
      </c>
      <c r="W103" s="1">
        <f t="shared" si="36"/>
        <v>36</v>
      </c>
      <c r="X103" s="1">
        <f t="shared" si="36"/>
        <v>0</v>
      </c>
      <c r="Y103" s="1">
        <f t="shared" si="36"/>
        <v>2</v>
      </c>
      <c r="Z103" s="1">
        <f t="shared" si="37"/>
        <v>295</v>
      </c>
      <c r="AA103" s="3"/>
      <c r="AB103" s="13">
        <f t="shared" si="22"/>
        <v>2.6121659209094206E-2</v>
      </c>
      <c r="AC103" s="13">
        <f t="shared" si="23"/>
        <v>0.16538</v>
      </c>
      <c r="AD103" s="13">
        <f t="shared" si="24"/>
        <v>9.0279999999999999E-2</v>
      </c>
      <c r="AE103" s="13">
        <f t="shared" si="25"/>
        <v>7.0779999999999996E-2</v>
      </c>
      <c r="AF103" s="13">
        <f t="shared" si="26"/>
        <v>4.3200000000000001E-3</v>
      </c>
      <c r="AG103" s="13">
        <f t="shared" si="27"/>
        <v>5.8999999999999999E-3</v>
      </c>
      <c r="AI103" s="11"/>
      <c r="AJ103" s="11"/>
      <c r="AK103" s="11"/>
      <c r="AL103" s="11"/>
      <c r="AM103" s="11"/>
      <c r="AN103" s="11"/>
      <c r="AO103" s="11"/>
      <c r="AP103" s="11"/>
      <c r="AQ103" s="11">
        <f t="shared" si="39"/>
        <v>94</v>
      </c>
      <c r="AR103" s="11">
        <f t="shared" si="39"/>
        <v>90</v>
      </c>
      <c r="AT103" s="107"/>
      <c r="BA103" s="11"/>
      <c r="BB103" s="11"/>
      <c r="BC103" s="11"/>
      <c r="BD103" s="11"/>
      <c r="BE103" s="11"/>
      <c r="BH103" s="11"/>
      <c r="BI103" s="11"/>
      <c r="BJ103" s="11"/>
      <c r="BK103" s="11"/>
      <c r="BL103" s="11"/>
      <c r="BM103" s="11"/>
      <c r="BN103" s="11"/>
    </row>
    <row r="104" spans="1:66" s="1" customFormat="1" x14ac:dyDescent="0.3">
      <c r="A104" s="11"/>
      <c r="B104" s="1">
        <f t="shared" si="21"/>
        <v>8577</v>
      </c>
      <c r="C104" s="1">
        <v>91</v>
      </c>
      <c r="D104" s="1">
        <v>41422</v>
      </c>
      <c r="E104" s="1">
        <v>4778</v>
      </c>
      <c r="F104" s="1">
        <v>0</v>
      </c>
      <c r="G104" s="1">
        <v>3580</v>
      </c>
      <c r="H104" s="1">
        <v>0</v>
      </c>
      <c r="I104" s="1">
        <v>219</v>
      </c>
      <c r="J104" s="1">
        <v>43.95</v>
      </c>
      <c r="K104" s="1">
        <v>1.31</v>
      </c>
      <c r="L104" s="1">
        <v>25.2</v>
      </c>
      <c r="M104" s="1">
        <v>1.1599999999999999</v>
      </c>
      <c r="N104" s="1">
        <v>3044</v>
      </c>
      <c r="O104" s="1">
        <v>5523</v>
      </c>
      <c r="P104" s="1">
        <v>4941</v>
      </c>
      <c r="Q104" s="1">
        <v>567</v>
      </c>
      <c r="R104" s="1">
        <v>13</v>
      </c>
      <c r="S104" s="1">
        <v>3071</v>
      </c>
      <c r="T104" s="1">
        <v>307</v>
      </c>
      <c r="U104" s="1">
        <v>0</v>
      </c>
      <c r="V104" s="1">
        <f t="shared" si="35"/>
        <v>264</v>
      </c>
      <c r="W104" s="1">
        <f t="shared" si="36"/>
        <v>41</v>
      </c>
      <c r="X104" s="1">
        <f t="shared" si="36"/>
        <v>0</v>
      </c>
      <c r="Y104" s="1">
        <f t="shared" si="36"/>
        <v>3</v>
      </c>
      <c r="Z104" s="1">
        <f t="shared" si="37"/>
        <v>308</v>
      </c>
      <c r="AA104" s="3"/>
      <c r="AB104" s="13">
        <f t="shared" si="22"/>
        <v>2.5533403287862889E-2</v>
      </c>
      <c r="AC104" s="13">
        <f t="shared" si="23"/>
        <v>0.17154</v>
      </c>
      <c r="AD104" s="13">
        <f t="shared" si="24"/>
        <v>9.5560000000000006E-2</v>
      </c>
      <c r="AE104" s="13">
        <f t="shared" si="25"/>
        <v>7.1599999999999997E-2</v>
      </c>
      <c r="AF104" s="13">
        <f t="shared" si="26"/>
        <v>4.3800000000000002E-3</v>
      </c>
      <c r="AG104" s="13">
        <f t="shared" si="27"/>
        <v>6.1599999999999997E-3</v>
      </c>
      <c r="AI104" s="11"/>
      <c r="AJ104" s="11"/>
      <c r="AK104" s="11"/>
      <c r="AL104" s="11"/>
      <c r="AM104" s="11"/>
      <c r="AN104" s="11"/>
      <c r="AO104" s="11"/>
      <c r="AP104" s="11"/>
      <c r="AQ104" s="11">
        <f t="shared" si="39"/>
        <v>95</v>
      </c>
      <c r="AR104" s="11">
        <f t="shared" si="39"/>
        <v>91</v>
      </c>
      <c r="AT104" s="107"/>
      <c r="BA104" s="11"/>
      <c r="BB104" s="11"/>
      <c r="BC104" s="11"/>
      <c r="BD104" s="11"/>
      <c r="BE104" s="11"/>
      <c r="BH104" s="11"/>
      <c r="BI104" s="11"/>
      <c r="BJ104" s="11"/>
      <c r="BK104" s="11"/>
      <c r="BL104" s="11"/>
      <c r="BM104" s="11"/>
      <c r="BN104" s="11"/>
    </row>
    <row r="105" spans="1:66" s="1" customFormat="1" x14ac:dyDescent="0.3">
      <c r="A105" s="11"/>
      <c r="B105" s="1">
        <f t="shared" si="21"/>
        <v>8894</v>
      </c>
      <c r="C105" s="1">
        <v>92</v>
      </c>
      <c r="D105" s="1">
        <v>41104</v>
      </c>
      <c r="E105" s="1">
        <v>5049</v>
      </c>
      <c r="F105" s="1">
        <v>0</v>
      </c>
      <c r="G105" s="1">
        <v>3624</v>
      </c>
      <c r="H105" s="1">
        <v>0</v>
      </c>
      <c r="I105" s="1">
        <v>221</v>
      </c>
      <c r="J105" s="1">
        <v>44.08</v>
      </c>
      <c r="K105" s="1">
        <v>1.32</v>
      </c>
      <c r="L105" s="1">
        <v>25.2</v>
      </c>
      <c r="M105" s="1">
        <v>1.1599999999999999</v>
      </c>
      <c r="N105" s="1">
        <v>3173</v>
      </c>
      <c r="O105" s="1">
        <v>5712</v>
      </c>
      <c r="P105" s="1">
        <v>5108</v>
      </c>
      <c r="Q105" s="1">
        <v>590</v>
      </c>
      <c r="R105" s="1">
        <v>14</v>
      </c>
      <c r="S105" s="1">
        <v>3299</v>
      </c>
      <c r="T105" s="1">
        <v>329</v>
      </c>
      <c r="U105" s="1">
        <v>0</v>
      </c>
      <c r="V105" s="1">
        <f t="shared" si="35"/>
        <v>271</v>
      </c>
      <c r="W105" s="1">
        <f t="shared" si="36"/>
        <v>44</v>
      </c>
      <c r="X105" s="1">
        <f t="shared" si="36"/>
        <v>0</v>
      </c>
      <c r="Y105" s="1">
        <f t="shared" si="36"/>
        <v>2</v>
      </c>
      <c r="Z105" s="1">
        <f t="shared" si="37"/>
        <v>317</v>
      </c>
      <c r="AA105" s="3"/>
      <c r="AB105" s="13">
        <f t="shared" si="22"/>
        <v>2.4848212277940183E-2</v>
      </c>
      <c r="AC105" s="13">
        <f t="shared" si="23"/>
        <v>0.17788000000000001</v>
      </c>
      <c r="AD105" s="13">
        <f t="shared" si="24"/>
        <v>0.10098</v>
      </c>
      <c r="AE105" s="13">
        <f t="shared" si="25"/>
        <v>7.2480000000000003E-2</v>
      </c>
      <c r="AF105" s="13">
        <f t="shared" si="26"/>
        <v>4.4200000000000003E-3</v>
      </c>
      <c r="AG105" s="13">
        <f t="shared" si="27"/>
        <v>6.3400000000000001E-3</v>
      </c>
      <c r="AI105" s="11"/>
      <c r="AJ105" s="11"/>
      <c r="AK105" s="11"/>
      <c r="AL105" s="11"/>
      <c r="AM105" s="11"/>
      <c r="AN105" s="11"/>
      <c r="AO105" s="11"/>
      <c r="AP105" s="11"/>
      <c r="AQ105" s="11">
        <f t="shared" si="39"/>
        <v>96</v>
      </c>
      <c r="AR105" s="11">
        <f t="shared" si="39"/>
        <v>92</v>
      </c>
      <c r="AT105" s="107"/>
      <c r="BA105" s="11"/>
      <c r="BB105" s="11"/>
      <c r="BC105" s="11"/>
      <c r="BD105" s="11"/>
      <c r="BE105" s="11"/>
      <c r="BH105" s="11"/>
      <c r="BI105" s="11"/>
      <c r="BJ105" s="11"/>
      <c r="BK105" s="11"/>
      <c r="BL105" s="11"/>
      <c r="BM105" s="11"/>
      <c r="BN105" s="11"/>
    </row>
    <row r="106" spans="1:66" s="1" customFormat="1" x14ac:dyDescent="0.3">
      <c r="A106" s="11"/>
      <c r="B106" s="1">
        <f t="shared" si="21"/>
        <v>9234</v>
      </c>
      <c r="C106" s="1">
        <v>93</v>
      </c>
      <c r="D106" s="1">
        <v>40764</v>
      </c>
      <c r="E106" s="1">
        <v>5337</v>
      </c>
      <c r="F106" s="1">
        <v>0</v>
      </c>
      <c r="G106" s="1">
        <v>3674</v>
      </c>
      <c r="H106" s="1">
        <v>0</v>
      </c>
      <c r="I106" s="1">
        <v>223</v>
      </c>
      <c r="J106" s="1">
        <v>44.21</v>
      </c>
      <c r="K106" s="1">
        <v>1.33</v>
      </c>
      <c r="L106" s="1">
        <v>25.1</v>
      </c>
      <c r="M106" s="1">
        <v>1.17</v>
      </c>
      <c r="N106" s="1">
        <v>3306</v>
      </c>
      <c r="O106" s="1">
        <v>5919</v>
      </c>
      <c r="P106" s="1">
        <v>5284</v>
      </c>
      <c r="Q106" s="1">
        <v>619</v>
      </c>
      <c r="R106" s="1">
        <v>14</v>
      </c>
      <c r="S106" s="1">
        <v>3515</v>
      </c>
      <c r="T106" s="1">
        <v>350</v>
      </c>
      <c r="U106" s="1">
        <v>0</v>
      </c>
      <c r="V106" s="1">
        <f t="shared" si="35"/>
        <v>288</v>
      </c>
      <c r="W106" s="1">
        <f t="shared" si="36"/>
        <v>50</v>
      </c>
      <c r="X106" s="1">
        <f t="shared" si="36"/>
        <v>0</v>
      </c>
      <c r="Y106" s="1">
        <f t="shared" si="36"/>
        <v>2</v>
      </c>
      <c r="Z106" s="1">
        <f t="shared" si="37"/>
        <v>340</v>
      </c>
      <c r="AA106" s="3"/>
      <c r="AB106" s="13">
        <f t="shared" si="22"/>
        <v>2.4149880875027074E-2</v>
      </c>
      <c r="AC106" s="13">
        <f t="shared" si="23"/>
        <v>0.18468000000000001</v>
      </c>
      <c r="AD106" s="13">
        <f t="shared" si="24"/>
        <v>0.10674</v>
      </c>
      <c r="AE106" s="13">
        <f t="shared" si="25"/>
        <v>7.3480000000000004E-2</v>
      </c>
      <c r="AF106" s="13">
        <f t="shared" si="26"/>
        <v>4.4600000000000004E-3</v>
      </c>
      <c r="AG106" s="13">
        <f t="shared" si="27"/>
        <v>6.7999999999999996E-3</v>
      </c>
      <c r="AI106" s="11"/>
      <c r="AJ106" s="11"/>
      <c r="AK106" s="11"/>
      <c r="AL106" s="11"/>
      <c r="AM106" s="11"/>
      <c r="AN106" s="11"/>
      <c r="AO106" s="11"/>
      <c r="AP106" s="11"/>
      <c r="AQ106" s="11">
        <f t="shared" si="39"/>
        <v>97</v>
      </c>
      <c r="AR106" s="11">
        <f t="shared" si="39"/>
        <v>93</v>
      </c>
      <c r="AT106" s="107"/>
      <c r="BA106" s="11"/>
      <c r="BB106" s="11"/>
      <c r="BC106" s="11"/>
      <c r="BD106" s="11"/>
      <c r="BE106" s="11"/>
      <c r="BH106" s="11"/>
      <c r="BI106" s="11"/>
      <c r="BJ106" s="11"/>
      <c r="BK106" s="11"/>
      <c r="BL106" s="11"/>
      <c r="BM106" s="11"/>
      <c r="BN106" s="11"/>
    </row>
    <row r="107" spans="1:66" s="1" customFormat="1" x14ac:dyDescent="0.3">
      <c r="A107" s="11"/>
      <c r="B107" s="1">
        <f t="shared" si="21"/>
        <v>9579</v>
      </c>
      <c r="C107" s="1">
        <v>94</v>
      </c>
      <c r="D107" s="1">
        <v>40420</v>
      </c>
      <c r="E107" s="1">
        <v>5623</v>
      </c>
      <c r="F107" s="1">
        <v>0</v>
      </c>
      <c r="G107" s="1">
        <v>3730</v>
      </c>
      <c r="H107" s="1">
        <v>0</v>
      </c>
      <c r="I107" s="1">
        <v>226</v>
      </c>
      <c r="J107" s="1">
        <v>44.34</v>
      </c>
      <c r="K107" s="1">
        <v>1.34</v>
      </c>
      <c r="L107" s="1">
        <v>24.9</v>
      </c>
      <c r="M107" s="1">
        <v>1.18</v>
      </c>
      <c r="N107" s="1">
        <v>3442</v>
      </c>
      <c r="O107" s="1">
        <v>6127</v>
      </c>
      <c r="P107" s="1">
        <v>5458</v>
      </c>
      <c r="Q107" s="1">
        <v>653</v>
      </c>
      <c r="R107" s="1">
        <v>16</v>
      </c>
      <c r="S107" s="1">
        <v>3736</v>
      </c>
      <c r="T107" s="1">
        <v>372</v>
      </c>
      <c r="U107" s="1">
        <v>0</v>
      </c>
      <c r="V107" s="1">
        <f t="shared" si="35"/>
        <v>286</v>
      </c>
      <c r="W107" s="1">
        <f t="shared" si="36"/>
        <v>56</v>
      </c>
      <c r="X107" s="1">
        <f t="shared" si="36"/>
        <v>0</v>
      </c>
      <c r="Y107" s="1">
        <f t="shared" si="36"/>
        <v>3</v>
      </c>
      <c r="Z107" s="1">
        <f t="shared" si="37"/>
        <v>345</v>
      </c>
      <c r="AA107" s="3"/>
      <c r="AB107" s="13">
        <f t="shared" si="22"/>
        <v>2.3593276960016705E-2</v>
      </c>
      <c r="AC107" s="13">
        <f t="shared" si="23"/>
        <v>0.19158</v>
      </c>
      <c r="AD107" s="13">
        <f t="shared" si="24"/>
        <v>0.11246</v>
      </c>
      <c r="AE107" s="13">
        <f t="shared" si="25"/>
        <v>7.46E-2</v>
      </c>
      <c r="AF107" s="13">
        <f t="shared" si="26"/>
        <v>4.5199999999999997E-3</v>
      </c>
      <c r="AG107" s="13">
        <f t="shared" si="27"/>
        <v>6.8999999999999999E-3</v>
      </c>
      <c r="AI107" s="11"/>
      <c r="AJ107" s="11"/>
      <c r="AK107" s="11"/>
      <c r="AL107" s="11"/>
      <c r="AM107" s="11"/>
      <c r="AN107" s="11"/>
      <c r="AO107" s="11"/>
      <c r="AP107" s="11"/>
      <c r="AQ107" s="11">
        <f t="shared" si="39"/>
        <v>98</v>
      </c>
      <c r="AR107" s="11">
        <f t="shared" si="39"/>
        <v>94</v>
      </c>
      <c r="AT107" s="107"/>
      <c r="BA107" s="11"/>
      <c r="BB107" s="11"/>
      <c r="BC107" s="11"/>
      <c r="BD107" s="11"/>
      <c r="BE107" s="11"/>
      <c r="BH107" s="11"/>
      <c r="BI107" s="11"/>
      <c r="BJ107" s="11"/>
      <c r="BK107" s="11"/>
      <c r="BL107" s="11"/>
      <c r="BM107" s="11"/>
      <c r="BN107" s="11"/>
    </row>
    <row r="108" spans="1:66" s="1" customFormat="1" x14ac:dyDescent="0.3">
      <c r="A108" s="11"/>
      <c r="B108" s="1">
        <f t="shared" si="21"/>
        <v>9927</v>
      </c>
      <c r="C108" s="1">
        <v>95</v>
      </c>
      <c r="D108" s="1">
        <v>40070</v>
      </c>
      <c r="E108" s="1">
        <v>5906</v>
      </c>
      <c r="F108" s="1">
        <v>0</v>
      </c>
      <c r="G108" s="1">
        <v>3792</v>
      </c>
      <c r="H108" s="1">
        <v>0</v>
      </c>
      <c r="I108" s="1">
        <v>229</v>
      </c>
      <c r="J108" s="1">
        <v>44.46</v>
      </c>
      <c r="K108" s="1">
        <v>1.35</v>
      </c>
      <c r="L108" s="1">
        <v>24.8</v>
      </c>
      <c r="M108" s="1">
        <v>1.19</v>
      </c>
      <c r="N108" s="1">
        <v>3584</v>
      </c>
      <c r="O108" s="1">
        <v>6334</v>
      </c>
      <c r="P108" s="1">
        <v>5623</v>
      </c>
      <c r="Q108" s="1">
        <v>693</v>
      </c>
      <c r="R108" s="1">
        <v>17</v>
      </c>
      <c r="S108" s="1">
        <v>3954</v>
      </c>
      <c r="T108" s="1">
        <v>393</v>
      </c>
      <c r="U108" s="1">
        <v>0</v>
      </c>
      <c r="V108" s="1">
        <f t="shared" si="35"/>
        <v>283</v>
      </c>
      <c r="W108" s="1">
        <f t="shared" si="36"/>
        <v>62</v>
      </c>
      <c r="X108" s="1">
        <f t="shared" si="36"/>
        <v>0</v>
      </c>
      <c r="Y108" s="1">
        <f t="shared" si="36"/>
        <v>3</v>
      </c>
      <c r="Z108" s="1">
        <f t="shared" si="37"/>
        <v>348</v>
      </c>
      <c r="AA108" s="3"/>
      <c r="AB108" s="13">
        <f t="shared" si="22"/>
        <v>2.3068399314999495E-2</v>
      </c>
      <c r="AC108" s="13">
        <f t="shared" si="23"/>
        <v>0.19853999999999999</v>
      </c>
      <c r="AD108" s="13">
        <f t="shared" si="24"/>
        <v>0.11812</v>
      </c>
      <c r="AE108" s="13">
        <f t="shared" si="25"/>
        <v>7.5840000000000005E-2</v>
      </c>
      <c r="AF108" s="13">
        <f t="shared" si="26"/>
        <v>4.5799999999999999E-3</v>
      </c>
      <c r="AG108" s="13">
        <f t="shared" si="27"/>
        <v>6.96E-3</v>
      </c>
      <c r="AI108" s="11"/>
      <c r="AJ108" s="11"/>
      <c r="AK108" s="11"/>
      <c r="AL108" s="11"/>
      <c r="AM108" s="11"/>
      <c r="AN108" s="11"/>
      <c r="AO108" s="11"/>
      <c r="AP108" s="11"/>
      <c r="AQ108" s="11">
        <f t="shared" si="39"/>
        <v>99</v>
      </c>
      <c r="AR108" s="11">
        <f t="shared" si="39"/>
        <v>95</v>
      </c>
      <c r="AT108" s="107"/>
      <c r="BA108" s="11"/>
      <c r="BB108" s="11"/>
      <c r="BC108" s="11"/>
      <c r="BD108" s="11"/>
      <c r="BE108" s="11"/>
      <c r="BH108" s="11"/>
      <c r="BI108" s="11"/>
      <c r="BJ108" s="11"/>
      <c r="BK108" s="11"/>
      <c r="BL108" s="11"/>
      <c r="BM108" s="11"/>
      <c r="BN108" s="11"/>
    </row>
    <row r="109" spans="1:66" s="1" customFormat="1" x14ac:dyDescent="0.3">
      <c r="A109" s="11"/>
      <c r="B109" s="1">
        <f t="shared" si="21"/>
        <v>10282</v>
      </c>
      <c r="C109" s="1">
        <v>96</v>
      </c>
      <c r="D109" s="1">
        <v>39717</v>
      </c>
      <c r="E109" s="1">
        <v>6186</v>
      </c>
      <c r="F109" s="1">
        <v>0</v>
      </c>
      <c r="G109" s="1">
        <v>3863</v>
      </c>
      <c r="H109" s="1">
        <v>0</v>
      </c>
      <c r="I109" s="1">
        <v>233</v>
      </c>
      <c r="J109" s="1">
        <v>44.58</v>
      </c>
      <c r="K109" s="1">
        <v>1.36</v>
      </c>
      <c r="L109" s="1">
        <v>24.7</v>
      </c>
      <c r="M109" s="1">
        <v>1.2</v>
      </c>
      <c r="N109" s="1">
        <v>3733</v>
      </c>
      <c r="O109" s="1">
        <v>6538</v>
      </c>
      <c r="P109" s="1">
        <v>5779</v>
      </c>
      <c r="Q109" s="1">
        <v>741</v>
      </c>
      <c r="R109" s="1">
        <v>18</v>
      </c>
      <c r="S109" s="1">
        <v>4175</v>
      </c>
      <c r="T109" s="1">
        <v>415</v>
      </c>
      <c r="U109" s="1">
        <v>0</v>
      </c>
      <c r="V109" s="1">
        <f t="shared" si="35"/>
        <v>280</v>
      </c>
      <c r="W109" s="1">
        <f t="shared" si="36"/>
        <v>71</v>
      </c>
      <c r="X109" s="1">
        <f t="shared" si="36"/>
        <v>0</v>
      </c>
      <c r="Y109" s="1">
        <f t="shared" si="36"/>
        <v>4</v>
      </c>
      <c r="Z109" s="1">
        <f t="shared" si="37"/>
        <v>355</v>
      </c>
      <c r="AA109" s="3"/>
      <c r="AB109" s="13">
        <f t="shared" si="22"/>
        <v>2.2660960902548141E-2</v>
      </c>
      <c r="AC109" s="13">
        <f t="shared" si="23"/>
        <v>0.20563999999999999</v>
      </c>
      <c r="AD109" s="13">
        <f t="shared" si="24"/>
        <v>0.12372</v>
      </c>
      <c r="AE109" s="13">
        <f t="shared" si="25"/>
        <v>7.7259999999999995E-2</v>
      </c>
      <c r="AF109" s="13">
        <f t="shared" si="26"/>
        <v>4.6600000000000001E-3</v>
      </c>
      <c r="AG109" s="13">
        <f t="shared" si="27"/>
        <v>7.1000000000000004E-3</v>
      </c>
      <c r="AI109" s="11"/>
      <c r="AJ109" s="11"/>
      <c r="AK109" s="11"/>
      <c r="AL109" s="11"/>
      <c r="AM109" s="11"/>
      <c r="AN109" s="11"/>
      <c r="AO109" s="11"/>
      <c r="AP109" s="11"/>
      <c r="AQ109" s="11">
        <f t="shared" si="39"/>
        <v>100</v>
      </c>
      <c r="AR109" s="11">
        <f t="shared" si="39"/>
        <v>96</v>
      </c>
      <c r="AT109" s="107"/>
      <c r="BA109" s="11"/>
      <c r="BB109" s="11"/>
      <c r="BC109" s="11"/>
      <c r="BD109" s="11"/>
      <c r="BE109" s="11"/>
      <c r="BH109" s="11"/>
      <c r="BI109" s="11"/>
      <c r="BJ109" s="11"/>
      <c r="BK109" s="11"/>
      <c r="BL109" s="11"/>
      <c r="BM109" s="11"/>
      <c r="BN109" s="11"/>
    </row>
    <row r="110" spans="1:66" s="1" customFormat="1" x14ac:dyDescent="0.3">
      <c r="A110" s="11"/>
      <c r="B110" s="1">
        <f t="shared" si="21"/>
        <v>10637</v>
      </c>
      <c r="C110" s="1">
        <v>97</v>
      </c>
      <c r="D110" s="1">
        <v>39361</v>
      </c>
      <c r="E110" s="1">
        <v>6456</v>
      </c>
      <c r="F110" s="1">
        <v>0</v>
      </c>
      <c r="G110" s="1">
        <v>3945</v>
      </c>
      <c r="H110" s="1">
        <v>0</v>
      </c>
      <c r="I110" s="1">
        <v>236</v>
      </c>
      <c r="J110" s="1">
        <v>44.7</v>
      </c>
      <c r="K110" s="1">
        <v>1.37</v>
      </c>
      <c r="L110" s="1">
        <v>24.6</v>
      </c>
      <c r="M110" s="1">
        <v>1.22</v>
      </c>
      <c r="N110" s="1">
        <v>3891</v>
      </c>
      <c r="O110" s="1">
        <v>6737</v>
      </c>
      <c r="P110" s="1">
        <v>5918</v>
      </c>
      <c r="Q110" s="1">
        <v>798</v>
      </c>
      <c r="R110" s="1">
        <v>19</v>
      </c>
      <c r="S110" s="1">
        <v>4396</v>
      </c>
      <c r="T110" s="1">
        <v>438</v>
      </c>
      <c r="U110" s="1">
        <v>0</v>
      </c>
      <c r="V110" s="1">
        <f t="shared" si="35"/>
        <v>270</v>
      </c>
      <c r="W110" s="1">
        <f t="shared" si="36"/>
        <v>82</v>
      </c>
      <c r="X110" s="1">
        <f t="shared" si="36"/>
        <v>0</v>
      </c>
      <c r="Y110" s="1">
        <f t="shared" si="36"/>
        <v>3</v>
      </c>
      <c r="Z110" s="1">
        <f t="shared" si="37"/>
        <v>355</v>
      </c>
      <c r="AA110" s="3"/>
      <c r="AB110" s="13">
        <f t="shared" si="22"/>
        <v>2.2186706778226945E-2</v>
      </c>
      <c r="AC110" s="13">
        <f t="shared" si="23"/>
        <v>0.21274000000000001</v>
      </c>
      <c r="AD110" s="13">
        <f t="shared" si="24"/>
        <v>0.12912000000000001</v>
      </c>
      <c r="AE110" s="13">
        <f t="shared" si="25"/>
        <v>7.8899999999999998E-2</v>
      </c>
      <c r="AF110" s="13">
        <f t="shared" si="26"/>
        <v>4.7200000000000002E-3</v>
      </c>
      <c r="AG110" s="13">
        <f t="shared" si="27"/>
        <v>7.1000000000000004E-3</v>
      </c>
      <c r="AI110" s="11"/>
      <c r="AJ110" s="11"/>
      <c r="AK110" s="11"/>
      <c r="AL110" s="11"/>
      <c r="AM110" s="11"/>
      <c r="AN110" s="11"/>
      <c r="AO110" s="11"/>
      <c r="AP110" s="11"/>
      <c r="AQ110" s="11">
        <f t="shared" si="39"/>
        <v>101</v>
      </c>
      <c r="AR110" s="11">
        <f t="shared" si="39"/>
        <v>97</v>
      </c>
      <c r="AT110" s="107"/>
      <c r="BA110" s="11"/>
      <c r="BB110" s="11"/>
      <c r="BC110" s="11"/>
      <c r="BD110" s="11"/>
      <c r="BE110" s="11"/>
      <c r="BH110" s="11"/>
      <c r="BI110" s="11"/>
      <c r="BJ110" s="11"/>
      <c r="BK110" s="11"/>
      <c r="BL110" s="11"/>
      <c r="BM110" s="11"/>
      <c r="BN110" s="11"/>
    </row>
    <row r="111" spans="1:66" s="1" customFormat="1" x14ac:dyDescent="0.3">
      <c r="A111" s="11"/>
      <c r="B111" s="1">
        <f t="shared" si="21"/>
        <v>10972</v>
      </c>
      <c r="C111" s="1">
        <v>98</v>
      </c>
      <c r="D111" s="1">
        <v>39026</v>
      </c>
      <c r="E111" s="1">
        <v>6701</v>
      </c>
      <c r="F111" s="1">
        <v>0</v>
      </c>
      <c r="G111" s="1">
        <v>4031</v>
      </c>
      <c r="H111" s="1">
        <v>0</v>
      </c>
      <c r="I111" s="1">
        <v>240</v>
      </c>
      <c r="J111" s="1">
        <v>44.82</v>
      </c>
      <c r="K111" s="1">
        <v>1.38</v>
      </c>
      <c r="L111" s="1">
        <v>24.4</v>
      </c>
      <c r="M111" s="1">
        <v>1.23</v>
      </c>
      <c r="N111" s="1">
        <v>4046</v>
      </c>
      <c r="O111" s="1">
        <v>6916</v>
      </c>
      <c r="P111" s="1">
        <v>6036</v>
      </c>
      <c r="Q111" s="1">
        <v>858</v>
      </c>
      <c r="R111" s="1">
        <v>21</v>
      </c>
      <c r="S111" s="1">
        <v>4624</v>
      </c>
      <c r="T111" s="1">
        <v>460</v>
      </c>
      <c r="U111" s="1">
        <v>0</v>
      </c>
      <c r="V111" s="1">
        <f t="shared" si="35"/>
        <v>245</v>
      </c>
      <c r="W111" s="1">
        <f t="shared" si="36"/>
        <v>86</v>
      </c>
      <c r="X111" s="1">
        <f t="shared" si="36"/>
        <v>0</v>
      </c>
      <c r="Y111" s="1">
        <f t="shared" si="36"/>
        <v>4</v>
      </c>
      <c r="Z111" s="1">
        <f t="shared" si="37"/>
        <v>335</v>
      </c>
      <c r="AA111" s="3"/>
      <c r="AB111" s="13">
        <f t="shared" si="22"/>
        <v>2.1873860736419979E-2</v>
      </c>
      <c r="AC111" s="13">
        <f t="shared" si="23"/>
        <v>0.21944</v>
      </c>
      <c r="AD111" s="13">
        <f t="shared" si="24"/>
        <v>0.13402</v>
      </c>
      <c r="AE111" s="13">
        <f t="shared" si="25"/>
        <v>8.0619999999999997E-2</v>
      </c>
      <c r="AF111" s="13">
        <f t="shared" si="26"/>
        <v>4.7999999999999996E-3</v>
      </c>
      <c r="AG111" s="13">
        <f t="shared" si="27"/>
        <v>6.7000000000000002E-3</v>
      </c>
      <c r="AI111" s="11"/>
      <c r="AJ111" s="11"/>
      <c r="AK111" s="11"/>
      <c r="AL111" s="11"/>
      <c r="AM111" s="11"/>
      <c r="AN111" s="11"/>
      <c r="AO111" s="11"/>
      <c r="AP111" s="11"/>
      <c r="AQ111" s="11">
        <f t="shared" si="39"/>
        <v>102</v>
      </c>
      <c r="AR111" s="11">
        <f t="shared" si="39"/>
        <v>98</v>
      </c>
      <c r="AT111" s="107"/>
      <c r="BA111" s="11"/>
      <c r="BB111" s="11"/>
      <c r="BC111" s="11"/>
      <c r="BD111" s="11"/>
      <c r="BE111" s="11"/>
      <c r="BH111" s="11"/>
      <c r="BI111" s="11"/>
      <c r="BJ111" s="11"/>
      <c r="BK111" s="11"/>
      <c r="BL111" s="11"/>
      <c r="BM111" s="11"/>
      <c r="BN111" s="11"/>
    </row>
    <row r="112" spans="1:66" s="1" customFormat="1" x14ac:dyDescent="0.3">
      <c r="A112" s="11"/>
      <c r="B112" s="1">
        <f t="shared" si="21"/>
        <v>11294</v>
      </c>
      <c r="C112" s="1">
        <v>99</v>
      </c>
      <c r="D112" s="1">
        <v>38703</v>
      </c>
      <c r="E112" s="1">
        <v>6923</v>
      </c>
      <c r="F112" s="1">
        <v>0</v>
      </c>
      <c r="G112" s="1">
        <v>4127</v>
      </c>
      <c r="H112" s="1">
        <v>0</v>
      </c>
      <c r="I112" s="1">
        <v>244</v>
      </c>
      <c r="J112" s="1">
        <v>44.93</v>
      </c>
      <c r="K112" s="1">
        <v>1.38</v>
      </c>
      <c r="L112" s="1">
        <v>24.3</v>
      </c>
      <c r="M112" s="1">
        <v>1.24</v>
      </c>
      <c r="N112" s="1">
        <v>4205</v>
      </c>
      <c r="O112" s="1">
        <v>7080</v>
      </c>
      <c r="P112" s="1">
        <v>6129</v>
      </c>
      <c r="Q112" s="1">
        <v>927</v>
      </c>
      <c r="R112" s="1">
        <v>23</v>
      </c>
      <c r="S112" s="1">
        <v>4864</v>
      </c>
      <c r="T112" s="1">
        <v>482</v>
      </c>
      <c r="U112" s="1">
        <v>0</v>
      </c>
      <c r="V112" s="1">
        <f t="shared" si="35"/>
        <v>222</v>
      </c>
      <c r="W112" s="1">
        <f t="shared" si="36"/>
        <v>96</v>
      </c>
      <c r="X112" s="1">
        <f t="shared" si="36"/>
        <v>0</v>
      </c>
      <c r="Y112" s="1">
        <f t="shared" si="36"/>
        <v>4</v>
      </c>
      <c r="Z112" s="1">
        <f t="shared" si="37"/>
        <v>322</v>
      </c>
      <c r="AA112" s="3"/>
      <c r="AB112" s="13">
        <f t="shared" si="22"/>
        <v>2.160439171241367E-2</v>
      </c>
      <c r="AC112" s="13">
        <f t="shared" si="23"/>
        <v>0.22588</v>
      </c>
      <c r="AD112" s="13">
        <f t="shared" si="24"/>
        <v>0.13846</v>
      </c>
      <c r="AE112" s="13">
        <f t="shared" si="25"/>
        <v>8.2540000000000002E-2</v>
      </c>
      <c r="AF112" s="13">
        <f t="shared" si="26"/>
        <v>4.8799999999999998E-3</v>
      </c>
      <c r="AG112" s="13">
        <f t="shared" si="27"/>
        <v>6.4400000000000004E-3</v>
      </c>
      <c r="AI112" s="11"/>
      <c r="AJ112" s="11"/>
      <c r="AK112" s="11"/>
      <c r="AL112" s="11"/>
      <c r="AM112" s="11"/>
      <c r="AN112" s="11"/>
      <c r="AO112" s="11"/>
      <c r="AP112" s="11"/>
      <c r="AQ112" s="11">
        <f t="shared" ref="AQ112:AR127" si="40">+AQ111+1</f>
        <v>103</v>
      </c>
      <c r="AR112" s="11">
        <f t="shared" si="40"/>
        <v>99</v>
      </c>
      <c r="AT112" s="107"/>
      <c r="BA112" s="11"/>
      <c r="BB112" s="11"/>
      <c r="BC112" s="11"/>
      <c r="BD112" s="11"/>
      <c r="BE112" s="11"/>
      <c r="BH112" s="11"/>
      <c r="BI112" s="11"/>
      <c r="BJ112" s="11"/>
      <c r="BK112" s="11"/>
      <c r="BL112" s="11"/>
      <c r="BM112" s="11"/>
      <c r="BN112" s="11"/>
    </row>
    <row r="113" spans="1:66" s="1" customFormat="1" x14ac:dyDescent="0.3">
      <c r="A113" s="11"/>
      <c r="B113" s="1">
        <f t="shared" si="21"/>
        <v>11605</v>
      </c>
      <c r="C113" s="1">
        <v>100</v>
      </c>
      <c r="D113" s="1">
        <v>38394</v>
      </c>
      <c r="E113" s="1">
        <v>7119</v>
      </c>
      <c r="F113" s="1">
        <v>0</v>
      </c>
      <c r="G113" s="1">
        <v>4237</v>
      </c>
      <c r="H113" s="1">
        <v>0</v>
      </c>
      <c r="I113" s="1">
        <v>249</v>
      </c>
      <c r="J113" s="1">
        <v>45.04</v>
      </c>
      <c r="K113" s="1">
        <v>1.39</v>
      </c>
      <c r="L113" s="1">
        <v>24.2</v>
      </c>
      <c r="M113" s="1">
        <v>1.25</v>
      </c>
      <c r="N113" s="1">
        <v>4366</v>
      </c>
      <c r="O113" s="1">
        <v>7228</v>
      </c>
      <c r="P113" s="1">
        <v>6197</v>
      </c>
      <c r="Q113" s="1">
        <v>1006</v>
      </c>
      <c r="R113" s="1">
        <v>25</v>
      </c>
      <c r="S113" s="1">
        <v>5093</v>
      </c>
      <c r="T113" s="1">
        <v>505</v>
      </c>
      <c r="U113" s="1">
        <v>0</v>
      </c>
      <c r="V113" s="1">
        <f t="shared" si="35"/>
        <v>196</v>
      </c>
      <c r="W113" s="1">
        <f t="shared" si="36"/>
        <v>110</v>
      </c>
      <c r="X113" s="1">
        <f t="shared" si="36"/>
        <v>0</v>
      </c>
      <c r="Y113" s="1">
        <f t="shared" si="36"/>
        <v>5</v>
      </c>
      <c r="Z113" s="1">
        <f t="shared" si="37"/>
        <v>311</v>
      </c>
      <c r="AA113" s="3"/>
      <c r="AB113" s="13">
        <f t="shared" si="22"/>
        <v>2.1456268849633777E-2</v>
      </c>
      <c r="AC113" s="13">
        <f t="shared" si="23"/>
        <v>0.2321</v>
      </c>
      <c r="AD113" s="13">
        <f t="shared" si="24"/>
        <v>0.14238000000000001</v>
      </c>
      <c r="AE113" s="13">
        <f t="shared" si="25"/>
        <v>8.4739999999999996E-2</v>
      </c>
      <c r="AF113" s="13">
        <f t="shared" si="26"/>
        <v>4.9800000000000001E-3</v>
      </c>
      <c r="AG113" s="13">
        <f t="shared" si="27"/>
        <v>6.2199999999999998E-3</v>
      </c>
      <c r="AI113" s="11"/>
      <c r="AJ113" s="11"/>
      <c r="AK113" s="11"/>
      <c r="AL113" s="11"/>
      <c r="AM113" s="11"/>
      <c r="AN113" s="11"/>
      <c r="AO113" s="11"/>
      <c r="AP113" s="11"/>
      <c r="AQ113" s="11">
        <f t="shared" si="40"/>
        <v>104</v>
      </c>
      <c r="AR113" s="11">
        <f t="shared" si="40"/>
        <v>100</v>
      </c>
      <c r="AT113" s="107"/>
      <c r="BA113" s="11"/>
      <c r="BB113" s="11"/>
      <c r="BC113" s="11"/>
      <c r="BD113" s="11"/>
      <c r="BE113" s="11"/>
      <c r="BH113" s="11"/>
      <c r="BI113" s="11"/>
      <c r="BJ113" s="11"/>
      <c r="BK113" s="11"/>
      <c r="BL113" s="11"/>
      <c r="BM113" s="11"/>
      <c r="BN113" s="11"/>
    </row>
    <row r="114" spans="1:66" s="1" customFormat="1" x14ac:dyDescent="0.3">
      <c r="A114" s="11"/>
      <c r="B114" s="1">
        <f t="shared" si="21"/>
        <v>11906</v>
      </c>
      <c r="C114" s="1">
        <v>101</v>
      </c>
      <c r="D114" s="1">
        <v>38092</v>
      </c>
      <c r="E114" s="1">
        <v>7290</v>
      </c>
      <c r="F114" s="1">
        <v>0</v>
      </c>
      <c r="G114" s="1">
        <v>4362</v>
      </c>
      <c r="H114" s="1">
        <v>0</v>
      </c>
      <c r="I114" s="1">
        <v>254</v>
      </c>
      <c r="J114" s="1">
        <v>45.15</v>
      </c>
      <c r="K114" s="1">
        <v>1.4</v>
      </c>
      <c r="L114" s="1">
        <v>24.1</v>
      </c>
      <c r="M114" s="1">
        <v>1.26</v>
      </c>
      <c r="N114" s="1">
        <v>4531</v>
      </c>
      <c r="O114" s="1">
        <v>7366</v>
      </c>
      <c r="P114" s="1">
        <v>6239</v>
      </c>
      <c r="Q114" s="1">
        <v>1099</v>
      </c>
      <c r="R114" s="1">
        <v>27</v>
      </c>
      <c r="S114" s="1">
        <v>5312</v>
      </c>
      <c r="T114" s="1">
        <v>528</v>
      </c>
      <c r="U114" s="1">
        <v>0</v>
      </c>
      <c r="V114" s="1">
        <f t="shared" si="35"/>
        <v>171</v>
      </c>
      <c r="W114" s="1">
        <f t="shared" si="36"/>
        <v>125</v>
      </c>
      <c r="X114" s="1">
        <f t="shared" si="36"/>
        <v>0</v>
      </c>
      <c r="Y114" s="1">
        <f t="shared" si="36"/>
        <v>5</v>
      </c>
      <c r="Z114" s="1">
        <f t="shared" si="37"/>
        <v>301</v>
      </c>
      <c r="AA114" s="3"/>
      <c r="AB114" s="13">
        <f t="shared" si="22"/>
        <v>2.1333781286746178E-2</v>
      </c>
      <c r="AC114" s="13">
        <f t="shared" si="23"/>
        <v>0.23812</v>
      </c>
      <c r="AD114" s="13">
        <f t="shared" si="24"/>
        <v>0.14580000000000001</v>
      </c>
      <c r="AE114" s="13">
        <f t="shared" si="25"/>
        <v>8.7239999999999998E-2</v>
      </c>
      <c r="AF114" s="13">
        <f t="shared" si="26"/>
        <v>5.0800000000000003E-3</v>
      </c>
      <c r="AG114" s="13">
        <f t="shared" si="27"/>
        <v>6.0200000000000002E-3</v>
      </c>
      <c r="AI114" s="11"/>
      <c r="AJ114" s="11"/>
      <c r="AK114" s="11"/>
      <c r="AL114" s="11"/>
      <c r="AM114" s="11"/>
      <c r="AN114" s="11"/>
      <c r="AO114" s="11"/>
      <c r="AP114" s="11"/>
      <c r="AQ114" s="11">
        <f t="shared" si="40"/>
        <v>105</v>
      </c>
      <c r="AR114" s="11">
        <f t="shared" si="40"/>
        <v>101</v>
      </c>
      <c r="AT114" s="107"/>
      <c r="BA114" s="11"/>
      <c r="BB114" s="11"/>
      <c r="BC114" s="11"/>
      <c r="BD114" s="11"/>
      <c r="BE114" s="11"/>
      <c r="BH114" s="11"/>
      <c r="BI114" s="11"/>
      <c r="BJ114" s="11"/>
      <c r="BK114" s="11"/>
      <c r="BL114" s="11"/>
      <c r="BM114" s="11"/>
      <c r="BN114" s="11"/>
    </row>
    <row r="115" spans="1:66" s="1" customFormat="1" x14ac:dyDescent="0.3">
      <c r="A115" s="11"/>
      <c r="B115" s="1">
        <f t="shared" si="21"/>
        <v>12192</v>
      </c>
      <c r="C115" s="1">
        <v>102</v>
      </c>
      <c r="D115" s="1">
        <v>37806</v>
      </c>
      <c r="E115" s="1">
        <v>7416</v>
      </c>
      <c r="F115" s="1">
        <v>0</v>
      </c>
      <c r="G115" s="1">
        <v>4514</v>
      </c>
      <c r="H115" s="1">
        <v>0</v>
      </c>
      <c r="I115" s="1">
        <v>262</v>
      </c>
      <c r="J115" s="1">
        <v>45.25</v>
      </c>
      <c r="K115" s="1">
        <v>1.41</v>
      </c>
      <c r="L115" s="1">
        <v>24.1</v>
      </c>
      <c r="M115" s="1">
        <v>1.28</v>
      </c>
      <c r="N115" s="1">
        <v>4696</v>
      </c>
      <c r="O115" s="1">
        <v>7486</v>
      </c>
      <c r="P115" s="1">
        <v>6241</v>
      </c>
      <c r="Q115" s="1">
        <v>1214</v>
      </c>
      <c r="R115" s="1">
        <v>30</v>
      </c>
      <c r="S115" s="1">
        <v>5506</v>
      </c>
      <c r="T115" s="1">
        <v>546</v>
      </c>
      <c r="U115" s="1">
        <v>0</v>
      </c>
      <c r="V115" s="1">
        <f t="shared" si="35"/>
        <v>126</v>
      </c>
      <c r="W115" s="1">
        <f t="shared" si="36"/>
        <v>152</v>
      </c>
      <c r="X115" s="1">
        <f t="shared" si="36"/>
        <v>0</v>
      </c>
      <c r="Y115" s="1">
        <f t="shared" si="36"/>
        <v>8</v>
      </c>
      <c r="Z115" s="1">
        <f t="shared" si="37"/>
        <v>286</v>
      </c>
      <c r="AA115" s="3"/>
      <c r="AB115" s="13">
        <f t="shared" si="22"/>
        <v>2.1489501312335957E-2</v>
      </c>
      <c r="AC115" s="13">
        <f t="shared" si="23"/>
        <v>0.24384</v>
      </c>
      <c r="AD115" s="13">
        <f t="shared" si="24"/>
        <v>0.14832000000000001</v>
      </c>
      <c r="AE115" s="13">
        <f t="shared" si="25"/>
        <v>9.0279999999999999E-2</v>
      </c>
      <c r="AF115" s="13">
        <f t="shared" si="26"/>
        <v>5.2399999999999999E-3</v>
      </c>
      <c r="AG115" s="13">
        <f t="shared" si="27"/>
        <v>5.7200000000000003E-3</v>
      </c>
      <c r="AI115" s="11"/>
      <c r="AJ115" s="11"/>
      <c r="AK115" s="11"/>
      <c r="AL115" s="11"/>
      <c r="AM115" s="11"/>
      <c r="AN115" s="11"/>
      <c r="AO115" s="11"/>
      <c r="AP115" s="11"/>
      <c r="AQ115" s="11">
        <f t="shared" si="40"/>
        <v>106</v>
      </c>
      <c r="AR115" s="11">
        <f t="shared" si="40"/>
        <v>102</v>
      </c>
      <c r="AT115" s="107"/>
      <c r="BA115" s="11"/>
      <c r="BB115" s="11"/>
      <c r="BC115" s="11"/>
      <c r="BD115" s="11"/>
      <c r="BE115" s="11"/>
      <c r="BH115" s="11"/>
      <c r="BI115" s="11"/>
      <c r="BJ115" s="11"/>
      <c r="BK115" s="11"/>
      <c r="BL115" s="11"/>
      <c r="BM115" s="11"/>
      <c r="BN115" s="11"/>
    </row>
    <row r="116" spans="1:66" s="1" customFormat="1" x14ac:dyDescent="0.3">
      <c r="A116" s="11"/>
      <c r="B116" s="1">
        <f t="shared" si="21"/>
        <v>12463</v>
      </c>
      <c r="C116" s="1">
        <v>103</v>
      </c>
      <c r="D116" s="1">
        <v>37535</v>
      </c>
      <c r="E116" s="1">
        <v>7521</v>
      </c>
      <c r="F116" s="1">
        <v>0</v>
      </c>
      <c r="G116" s="1">
        <v>4674</v>
      </c>
      <c r="H116" s="1">
        <v>0</v>
      </c>
      <c r="I116" s="1">
        <v>268</v>
      </c>
      <c r="J116" s="1">
        <v>45.36</v>
      </c>
      <c r="K116" s="1">
        <v>1.41</v>
      </c>
      <c r="L116" s="1">
        <v>24</v>
      </c>
      <c r="M116" s="1">
        <v>1.29</v>
      </c>
      <c r="N116" s="1">
        <v>4853</v>
      </c>
      <c r="O116" s="1">
        <v>7601</v>
      </c>
      <c r="P116" s="1">
        <v>6235</v>
      </c>
      <c r="Q116" s="1">
        <v>1332</v>
      </c>
      <c r="R116" s="1">
        <v>33</v>
      </c>
      <c r="S116" s="1">
        <v>5695</v>
      </c>
      <c r="T116" s="1">
        <v>564</v>
      </c>
      <c r="U116" s="1">
        <v>0</v>
      </c>
      <c r="V116" s="1">
        <f t="shared" si="35"/>
        <v>105</v>
      </c>
      <c r="W116" s="1">
        <f t="shared" si="36"/>
        <v>160</v>
      </c>
      <c r="X116" s="1">
        <f t="shared" si="36"/>
        <v>0</v>
      </c>
      <c r="Y116" s="1">
        <f t="shared" si="36"/>
        <v>6</v>
      </c>
      <c r="Z116" s="1">
        <f t="shared" si="37"/>
        <v>271</v>
      </c>
      <c r="AA116" s="3"/>
      <c r="AB116" s="13">
        <f t="shared" si="22"/>
        <v>2.1503650806386904E-2</v>
      </c>
      <c r="AC116" s="13">
        <f t="shared" si="23"/>
        <v>0.24926000000000001</v>
      </c>
      <c r="AD116" s="13">
        <f t="shared" si="24"/>
        <v>0.15042</v>
      </c>
      <c r="AE116" s="13">
        <f t="shared" si="25"/>
        <v>9.3479999999999994E-2</v>
      </c>
      <c r="AF116" s="13">
        <f t="shared" si="26"/>
        <v>5.3600000000000002E-3</v>
      </c>
      <c r="AG116" s="13">
        <f t="shared" si="27"/>
        <v>5.4200000000000003E-3</v>
      </c>
      <c r="AI116" s="11"/>
      <c r="AJ116" s="11"/>
      <c r="AK116" s="11"/>
      <c r="AL116" s="11"/>
      <c r="AM116" s="11"/>
      <c r="AN116" s="11"/>
      <c r="AO116" s="11"/>
      <c r="AP116" s="11"/>
      <c r="AQ116" s="11">
        <f t="shared" si="40"/>
        <v>107</v>
      </c>
      <c r="AR116" s="11">
        <f t="shared" si="40"/>
        <v>103</v>
      </c>
      <c r="AT116" s="107"/>
      <c r="BA116" s="11"/>
      <c r="BB116" s="11"/>
      <c r="BC116" s="11"/>
      <c r="BD116" s="11"/>
      <c r="BE116" s="11"/>
      <c r="BH116" s="11"/>
      <c r="BI116" s="11"/>
      <c r="BJ116" s="11"/>
      <c r="BK116" s="11"/>
      <c r="BL116" s="11"/>
      <c r="BM116" s="11"/>
      <c r="BN116" s="11"/>
    </row>
    <row r="117" spans="1:66" s="1" customFormat="1" x14ac:dyDescent="0.3">
      <c r="A117" s="11"/>
      <c r="B117" s="1">
        <f t="shared" si="21"/>
        <v>12723</v>
      </c>
      <c r="C117" s="1">
        <v>104</v>
      </c>
      <c r="D117" s="1">
        <v>37274</v>
      </c>
      <c r="E117" s="1">
        <v>7605</v>
      </c>
      <c r="F117" s="1">
        <v>0</v>
      </c>
      <c r="G117" s="1">
        <v>4843</v>
      </c>
      <c r="H117" s="1">
        <v>0</v>
      </c>
      <c r="I117" s="1">
        <v>275</v>
      </c>
      <c r="J117" s="1">
        <v>45.46</v>
      </c>
      <c r="K117" s="1">
        <v>1.42</v>
      </c>
      <c r="L117" s="1">
        <v>24</v>
      </c>
      <c r="M117" s="1">
        <v>1.3</v>
      </c>
      <c r="N117" s="1">
        <v>5007</v>
      </c>
      <c r="O117" s="1">
        <v>7707</v>
      </c>
      <c r="P117" s="1">
        <v>6214</v>
      </c>
      <c r="Q117" s="1">
        <v>1457</v>
      </c>
      <c r="R117" s="1">
        <v>36</v>
      </c>
      <c r="S117" s="1">
        <v>5854</v>
      </c>
      <c r="T117" s="1">
        <v>579</v>
      </c>
      <c r="U117" s="1">
        <v>0</v>
      </c>
      <c r="V117" s="1">
        <f t="shared" si="35"/>
        <v>84</v>
      </c>
      <c r="W117" s="1">
        <f t="shared" si="36"/>
        <v>169</v>
      </c>
      <c r="X117" s="1">
        <f t="shared" si="36"/>
        <v>0</v>
      </c>
      <c r="Y117" s="1">
        <f t="shared" si="36"/>
        <v>7</v>
      </c>
      <c r="Z117" s="1">
        <f t="shared" si="37"/>
        <v>260</v>
      </c>
      <c r="AA117" s="3"/>
      <c r="AB117" s="13">
        <f t="shared" si="22"/>
        <v>2.1614399119704471E-2</v>
      </c>
      <c r="AC117" s="13">
        <f t="shared" si="23"/>
        <v>0.25446000000000002</v>
      </c>
      <c r="AD117" s="13">
        <f t="shared" si="24"/>
        <v>0.15210000000000001</v>
      </c>
      <c r="AE117" s="13">
        <f t="shared" si="25"/>
        <v>9.6860000000000002E-2</v>
      </c>
      <c r="AF117" s="13">
        <f t="shared" si="26"/>
        <v>5.4999999999999997E-3</v>
      </c>
      <c r="AG117" s="13">
        <f t="shared" si="27"/>
        <v>5.1999999999999998E-3</v>
      </c>
      <c r="AI117" s="11"/>
      <c r="AJ117" s="11"/>
      <c r="AK117" s="11"/>
      <c r="AL117" s="11"/>
      <c r="AM117" s="11"/>
      <c r="AN117" s="11"/>
      <c r="AO117" s="11"/>
      <c r="AP117" s="11"/>
      <c r="AQ117" s="11">
        <f t="shared" si="40"/>
        <v>108</v>
      </c>
      <c r="AR117" s="11">
        <f t="shared" si="40"/>
        <v>104</v>
      </c>
      <c r="AT117" s="107"/>
      <c r="BA117" s="11"/>
      <c r="BB117" s="11"/>
      <c r="BC117" s="11"/>
      <c r="BD117" s="11"/>
      <c r="BE117" s="11"/>
      <c r="BH117" s="11"/>
      <c r="BI117" s="11"/>
      <c r="BJ117" s="11"/>
      <c r="BK117" s="11"/>
      <c r="BL117" s="11"/>
      <c r="BM117" s="11"/>
      <c r="BN117" s="11"/>
    </row>
    <row r="118" spans="1:66" s="1" customFormat="1" x14ac:dyDescent="0.3">
      <c r="A118" s="11"/>
      <c r="B118" s="1">
        <f t="shared" si="21"/>
        <v>12974</v>
      </c>
      <c r="C118" s="1">
        <v>105</v>
      </c>
      <c r="D118" s="1">
        <v>37024</v>
      </c>
      <c r="E118" s="1">
        <v>7642</v>
      </c>
      <c r="F118" s="1">
        <v>0</v>
      </c>
      <c r="G118" s="1">
        <v>5047</v>
      </c>
      <c r="H118" s="1">
        <v>0</v>
      </c>
      <c r="I118" s="1">
        <v>285</v>
      </c>
      <c r="J118" s="1">
        <v>45.56</v>
      </c>
      <c r="K118" s="1">
        <v>1.43</v>
      </c>
      <c r="L118" s="1">
        <v>24</v>
      </c>
      <c r="M118" s="1">
        <v>1.3</v>
      </c>
      <c r="N118" s="1">
        <v>5162</v>
      </c>
      <c r="O118" s="1">
        <v>7803</v>
      </c>
      <c r="P118" s="1">
        <v>6149</v>
      </c>
      <c r="Q118" s="1">
        <v>1612</v>
      </c>
      <c r="R118" s="1">
        <v>41</v>
      </c>
      <c r="S118" s="1">
        <v>5963</v>
      </c>
      <c r="T118" s="1">
        <v>589</v>
      </c>
      <c r="U118" s="1">
        <v>0</v>
      </c>
      <c r="V118" s="1">
        <f t="shared" si="35"/>
        <v>37</v>
      </c>
      <c r="W118" s="1">
        <f t="shared" si="36"/>
        <v>204</v>
      </c>
      <c r="X118" s="1">
        <f t="shared" si="36"/>
        <v>0</v>
      </c>
      <c r="Y118" s="1">
        <f t="shared" si="36"/>
        <v>10</v>
      </c>
      <c r="Z118" s="1">
        <f t="shared" si="37"/>
        <v>251</v>
      </c>
      <c r="AA118" s="3"/>
      <c r="AB118" s="13">
        <f t="shared" si="22"/>
        <v>2.1967010944966857E-2</v>
      </c>
      <c r="AC118" s="13">
        <f t="shared" si="23"/>
        <v>0.25947999999999999</v>
      </c>
      <c r="AD118" s="13">
        <f t="shared" si="24"/>
        <v>0.15284</v>
      </c>
      <c r="AE118" s="13">
        <f t="shared" si="25"/>
        <v>0.10094</v>
      </c>
      <c r="AF118" s="13">
        <f t="shared" si="26"/>
        <v>5.7000000000000002E-3</v>
      </c>
      <c r="AG118" s="13">
        <f t="shared" si="27"/>
        <v>5.0200000000000002E-3</v>
      </c>
      <c r="AI118" s="11"/>
      <c r="AJ118" s="11"/>
      <c r="AK118" s="11"/>
      <c r="AL118" s="11"/>
      <c r="AM118" s="11"/>
      <c r="AN118" s="11"/>
      <c r="AO118" s="11"/>
      <c r="AP118" s="11"/>
      <c r="AQ118" s="11">
        <f t="shared" si="40"/>
        <v>109</v>
      </c>
      <c r="AR118" s="11">
        <f t="shared" si="40"/>
        <v>105</v>
      </c>
      <c r="AT118" s="107"/>
      <c r="BA118" s="11"/>
      <c r="BB118" s="11"/>
      <c r="BC118" s="11"/>
      <c r="BD118" s="11"/>
      <c r="BE118" s="11"/>
      <c r="BH118" s="11"/>
      <c r="BI118" s="11"/>
      <c r="BJ118" s="11"/>
      <c r="BK118" s="11"/>
      <c r="BL118" s="11"/>
      <c r="BM118" s="11"/>
      <c r="BN118" s="11"/>
    </row>
    <row r="119" spans="1:66" s="1" customFormat="1" x14ac:dyDescent="0.3">
      <c r="A119" s="11"/>
      <c r="B119" s="1">
        <f t="shared" si="21"/>
        <v>13218</v>
      </c>
      <c r="C119" s="1">
        <v>106</v>
      </c>
      <c r="D119" s="1">
        <v>36781</v>
      </c>
      <c r="E119" s="1">
        <v>7673</v>
      </c>
      <c r="F119" s="1">
        <v>0</v>
      </c>
      <c r="G119" s="1">
        <v>5252</v>
      </c>
      <c r="H119" s="1">
        <v>0</v>
      </c>
      <c r="I119" s="1">
        <v>293</v>
      </c>
      <c r="J119" s="1">
        <v>45.66</v>
      </c>
      <c r="K119" s="1">
        <v>1.43</v>
      </c>
      <c r="L119" s="1">
        <v>24</v>
      </c>
      <c r="M119" s="1">
        <v>1.31</v>
      </c>
      <c r="N119" s="1">
        <v>5313</v>
      </c>
      <c r="O119" s="1">
        <v>7894</v>
      </c>
      <c r="P119" s="1">
        <v>6091</v>
      </c>
      <c r="Q119" s="1">
        <v>1760</v>
      </c>
      <c r="R119" s="1">
        <v>42</v>
      </c>
      <c r="S119" s="1">
        <v>6061</v>
      </c>
      <c r="T119" s="1">
        <v>599</v>
      </c>
      <c r="U119" s="1">
        <v>0</v>
      </c>
      <c r="V119" s="1">
        <f t="shared" si="35"/>
        <v>31</v>
      </c>
      <c r="W119" s="1">
        <f t="shared" si="36"/>
        <v>205</v>
      </c>
      <c r="X119" s="1">
        <f t="shared" si="36"/>
        <v>0</v>
      </c>
      <c r="Y119" s="1">
        <f t="shared" si="36"/>
        <v>8</v>
      </c>
      <c r="Z119" s="1">
        <f t="shared" si="37"/>
        <v>244</v>
      </c>
      <c r="AA119" s="3"/>
      <c r="AB119" s="13">
        <f t="shared" si="22"/>
        <v>2.2166742321077317E-2</v>
      </c>
      <c r="AC119" s="13">
        <f t="shared" si="23"/>
        <v>0.26435999999999998</v>
      </c>
      <c r="AD119" s="13">
        <f t="shared" si="24"/>
        <v>0.15346000000000001</v>
      </c>
      <c r="AE119" s="13">
        <f t="shared" si="25"/>
        <v>0.10503999999999999</v>
      </c>
      <c r="AF119" s="13">
        <f t="shared" si="26"/>
        <v>5.8599999999999998E-3</v>
      </c>
      <c r="AG119" s="13">
        <f t="shared" si="27"/>
        <v>4.8799999999999998E-3</v>
      </c>
      <c r="AI119" s="11"/>
      <c r="AJ119" s="11"/>
      <c r="AK119" s="11"/>
      <c r="AL119" s="11"/>
      <c r="AM119" s="11"/>
      <c r="AN119" s="11"/>
      <c r="AO119" s="11"/>
      <c r="AP119" s="11"/>
      <c r="AQ119" s="11">
        <f t="shared" si="40"/>
        <v>110</v>
      </c>
      <c r="AR119" s="11">
        <f t="shared" si="40"/>
        <v>106</v>
      </c>
      <c r="AT119" s="107"/>
      <c r="BA119" s="11"/>
      <c r="BB119" s="11"/>
      <c r="BC119" s="11"/>
      <c r="BD119" s="11"/>
      <c r="BE119" s="11"/>
      <c r="BH119" s="11"/>
      <c r="BI119" s="11"/>
      <c r="BJ119" s="11"/>
      <c r="BK119" s="11"/>
      <c r="BL119" s="11"/>
      <c r="BM119" s="11"/>
      <c r="BN119" s="11"/>
    </row>
    <row r="120" spans="1:66" s="1" customFormat="1" x14ac:dyDescent="0.3">
      <c r="A120" s="11"/>
      <c r="B120" s="1">
        <f t="shared" si="21"/>
        <v>13445</v>
      </c>
      <c r="C120" s="1">
        <v>107</v>
      </c>
      <c r="D120" s="1">
        <v>36553</v>
      </c>
      <c r="E120" s="1">
        <v>7673</v>
      </c>
      <c r="F120" s="1">
        <v>0</v>
      </c>
      <c r="G120" s="1">
        <v>5472</v>
      </c>
      <c r="H120" s="1">
        <v>0</v>
      </c>
      <c r="I120" s="1">
        <v>300</v>
      </c>
      <c r="J120" s="1">
        <v>45.75</v>
      </c>
      <c r="K120" s="1">
        <v>1.44</v>
      </c>
      <c r="L120" s="1">
        <v>24</v>
      </c>
      <c r="M120" s="1">
        <v>1.32</v>
      </c>
      <c r="N120" s="1">
        <v>5455</v>
      </c>
      <c r="O120" s="1">
        <v>7981</v>
      </c>
      <c r="P120" s="1">
        <v>6016</v>
      </c>
      <c r="Q120" s="1">
        <v>1920</v>
      </c>
      <c r="R120" s="1">
        <v>44</v>
      </c>
      <c r="S120" s="1">
        <v>6134</v>
      </c>
      <c r="T120" s="1">
        <v>607</v>
      </c>
      <c r="U120" s="1">
        <v>0</v>
      </c>
      <c r="V120" s="1">
        <f t="shared" si="35"/>
        <v>0</v>
      </c>
      <c r="W120" s="1">
        <f t="shared" si="36"/>
        <v>220</v>
      </c>
      <c r="X120" s="1">
        <f t="shared" si="36"/>
        <v>0</v>
      </c>
      <c r="Y120" s="1">
        <f t="shared" si="36"/>
        <v>7</v>
      </c>
      <c r="Z120" s="1">
        <f t="shared" si="37"/>
        <v>227</v>
      </c>
      <c r="AA120" s="3"/>
      <c r="AB120" s="13">
        <f t="shared" si="22"/>
        <v>2.2313127556712532E-2</v>
      </c>
      <c r="AC120" s="13">
        <f t="shared" si="23"/>
        <v>0.26889999999999997</v>
      </c>
      <c r="AD120" s="13">
        <f t="shared" si="24"/>
        <v>0.15346000000000001</v>
      </c>
      <c r="AE120" s="13">
        <f t="shared" si="25"/>
        <v>0.10944</v>
      </c>
      <c r="AF120" s="13">
        <f t="shared" si="26"/>
        <v>6.0000000000000001E-3</v>
      </c>
      <c r="AG120" s="13">
        <f t="shared" si="27"/>
        <v>4.5399999999999998E-3</v>
      </c>
      <c r="AI120" s="11"/>
      <c r="AJ120" s="11"/>
      <c r="AK120" s="11"/>
      <c r="AL120" s="11"/>
      <c r="AM120" s="11"/>
      <c r="AN120" s="11"/>
      <c r="AO120" s="11"/>
      <c r="AP120" s="11"/>
      <c r="AQ120" s="11">
        <f t="shared" si="40"/>
        <v>111</v>
      </c>
      <c r="AR120" s="11">
        <f t="shared" si="40"/>
        <v>107</v>
      </c>
      <c r="AT120" s="107"/>
      <c r="BA120" s="11"/>
      <c r="BB120" s="11"/>
      <c r="BC120" s="11"/>
      <c r="BD120" s="11"/>
      <c r="BE120" s="11"/>
      <c r="BH120" s="11"/>
      <c r="BI120" s="11"/>
      <c r="BJ120" s="11"/>
      <c r="BK120" s="11"/>
      <c r="BL120" s="11"/>
      <c r="BM120" s="11"/>
      <c r="BN120" s="11"/>
    </row>
    <row r="121" spans="1:66" s="1" customFormat="1" x14ac:dyDescent="0.3">
      <c r="A121" s="11"/>
      <c r="B121" s="1">
        <f t="shared" si="21"/>
        <v>13667</v>
      </c>
      <c r="C121" s="1">
        <v>108</v>
      </c>
      <c r="D121" s="1">
        <v>36331</v>
      </c>
      <c r="E121" s="1">
        <v>7641</v>
      </c>
      <c r="F121" s="1">
        <v>0</v>
      </c>
      <c r="G121" s="1">
        <v>5717</v>
      </c>
      <c r="H121" s="1">
        <v>0</v>
      </c>
      <c r="I121" s="1">
        <v>309</v>
      </c>
      <c r="J121" s="1">
        <v>45.84</v>
      </c>
      <c r="K121" s="1">
        <v>1.44</v>
      </c>
      <c r="L121" s="1">
        <v>24</v>
      </c>
      <c r="M121" s="1">
        <v>1.32</v>
      </c>
      <c r="N121" s="1">
        <v>5597</v>
      </c>
      <c r="O121" s="1">
        <v>8060</v>
      </c>
      <c r="P121" s="1">
        <v>5914</v>
      </c>
      <c r="Q121" s="1">
        <v>2099</v>
      </c>
      <c r="R121" s="1">
        <v>47</v>
      </c>
      <c r="S121" s="1">
        <v>6167</v>
      </c>
      <c r="T121" s="1">
        <v>612</v>
      </c>
      <c r="U121" s="1">
        <v>0</v>
      </c>
      <c r="V121" s="1">
        <f t="shared" si="35"/>
        <v>-32</v>
      </c>
      <c r="W121" s="1">
        <f t="shared" si="36"/>
        <v>245</v>
      </c>
      <c r="X121" s="1">
        <f t="shared" si="36"/>
        <v>0</v>
      </c>
      <c r="Y121" s="1">
        <f t="shared" si="36"/>
        <v>9</v>
      </c>
      <c r="Z121" s="1">
        <f t="shared" si="37"/>
        <v>222</v>
      </c>
      <c r="AA121" s="3"/>
      <c r="AB121" s="13">
        <f t="shared" si="22"/>
        <v>2.2609204653545035E-2</v>
      </c>
      <c r="AC121" s="13">
        <f t="shared" si="23"/>
        <v>0.27334000000000003</v>
      </c>
      <c r="AD121" s="13">
        <f t="shared" si="24"/>
        <v>0.15282000000000001</v>
      </c>
      <c r="AE121" s="13">
        <f t="shared" si="25"/>
        <v>0.11434</v>
      </c>
      <c r="AF121" s="13">
        <f t="shared" si="26"/>
        <v>6.1799999999999997E-3</v>
      </c>
      <c r="AG121" s="13">
        <f t="shared" si="27"/>
        <v>4.4400000000000004E-3</v>
      </c>
      <c r="AI121" s="11"/>
      <c r="AJ121" s="11"/>
      <c r="AK121" s="11"/>
      <c r="AL121" s="11"/>
      <c r="AM121" s="11"/>
      <c r="AN121" s="11"/>
      <c r="AO121" s="11"/>
      <c r="AP121" s="11"/>
      <c r="AQ121" s="11">
        <f t="shared" si="40"/>
        <v>112</v>
      </c>
      <c r="AR121" s="11">
        <f t="shared" si="40"/>
        <v>108</v>
      </c>
      <c r="AT121" s="107"/>
      <c r="BA121" s="11"/>
      <c r="BB121" s="11"/>
      <c r="BC121" s="11"/>
      <c r="BD121" s="11"/>
      <c r="BE121" s="11"/>
      <c r="BH121" s="11"/>
      <c r="BI121" s="11"/>
      <c r="BJ121" s="11"/>
      <c r="BK121" s="11"/>
      <c r="BL121" s="11"/>
      <c r="BM121" s="11"/>
      <c r="BN121" s="11"/>
    </row>
    <row r="122" spans="1:66" s="1" customFormat="1" x14ac:dyDescent="0.3">
      <c r="A122" s="11"/>
      <c r="B122" s="1">
        <f t="shared" si="21"/>
        <v>13875</v>
      </c>
      <c r="C122" s="1">
        <v>109</v>
      </c>
      <c r="D122" s="1">
        <v>36123</v>
      </c>
      <c r="E122" s="1">
        <v>7577</v>
      </c>
      <c r="F122" s="1">
        <v>0</v>
      </c>
      <c r="G122" s="1">
        <v>5979</v>
      </c>
      <c r="H122" s="1">
        <v>0</v>
      </c>
      <c r="I122" s="1">
        <v>319</v>
      </c>
      <c r="J122" s="1">
        <v>45.94</v>
      </c>
      <c r="K122" s="1">
        <v>1.45</v>
      </c>
      <c r="L122" s="1">
        <v>24.1</v>
      </c>
      <c r="M122" s="1">
        <v>1.32</v>
      </c>
      <c r="N122" s="1">
        <v>5735</v>
      </c>
      <c r="O122" s="1">
        <v>8131</v>
      </c>
      <c r="P122" s="1">
        <v>5793</v>
      </c>
      <c r="Q122" s="1">
        <v>2288</v>
      </c>
      <c r="R122" s="1">
        <v>49</v>
      </c>
      <c r="S122" s="1">
        <v>6166</v>
      </c>
      <c r="T122" s="1">
        <v>613</v>
      </c>
      <c r="U122" s="1">
        <v>0</v>
      </c>
      <c r="V122" s="1">
        <f t="shared" si="35"/>
        <v>-64</v>
      </c>
      <c r="W122" s="1">
        <f t="shared" si="36"/>
        <v>262</v>
      </c>
      <c r="X122" s="1">
        <f t="shared" si="36"/>
        <v>0</v>
      </c>
      <c r="Y122" s="1">
        <f t="shared" si="36"/>
        <v>10</v>
      </c>
      <c r="Z122" s="1">
        <f t="shared" si="37"/>
        <v>208</v>
      </c>
      <c r="AA122" s="3"/>
      <c r="AB122" s="13">
        <f t="shared" si="22"/>
        <v>2.299099099099099E-2</v>
      </c>
      <c r="AC122" s="13">
        <f t="shared" si="23"/>
        <v>0.27750000000000002</v>
      </c>
      <c r="AD122" s="13">
        <f t="shared" si="24"/>
        <v>0.15154000000000001</v>
      </c>
      <c r="AE122" s="13">
        <f t="shared" si="25"/>
        <v>0.11958000000000001</v>
      </c>
      <c r="AF122" s="13">
        <f t="shared" si="26"/>
        <v>6.3800000000000003E-3</v>
      </c>
      <c r="AG122" s="13">
        <f t="shared" si="27"/>
        <v>4.1599999999999996E-3</v>
      </c>
      <c r="AI122" s="11"/>
      <c r="AJ122" s="11"/>
      <c r="AK122" s="11"/>
      <c r="AL122" s="11"/>
      <c r="AM122" s="11"/>
      <c r="AN122" s="11"/>
      <c r="AO122" s="11"/>
      <c r="AP122" s="11"/>
      <c r="AQ122" s="11">
        <f t="shared" si="40"/>
        <v>113</v>
      </c>
      <c r="AR122" s="11">
        <f t="shared" si="40"/>
        <v>109</v>
      </c>
      <c r="AT122" s="107"/>
      <c r="BA122" s="11"/>
      <c r="BB122" s="11"/>
      <c r="BC122" s="11"/>
      <c r="BD122" s="11"/>
      <c r="BE122" s="11"/>
      <c r="BH122" s="11"/>
      <c r="BI122" s="11"/>
      <c r="BJ122" s="11"/>
      <c r="BK122" s="11"/>
      <c r="BL122" s="11"/>
      <c r="BM122" s="11"/>
      <c r="BN122" s="11"/>
    </row>
    <row r="123" spans="1:66" s="1" customFormat="1" x14ac:dyDescent="0.3">
      <c r="A123" s="11"/>
      <c r="B123" s="1">
        <f t="shared" si="21"/>
        <v>14068</v>
      </c>
      <c r="C123" s="1">
        <v>110</v>
      </c>
      <c r="D123" s="1">
        <v>35930</v>
      </c>
      <c r="E123" s="1">
        <v>7482</v>
      </c>
      <c r="F123" s="1">
        <v>0</v>
      </c>
      <c r="G123" s="1">
        <v>6257</v>
      </c>
      <c r="H123" s="1">
        <v>0</v>
      </c>
      <c r="I123" s="1">
        <v>329</v>
      </c>
      <c r="J123" s="1">
        <v>46.02</v>
      </c>
      <c r="K123" s="1">
        <v>1.45</v>
      </c>
      <c r="L123" s="1">
        <v>24.1</v>
      </c>
      <c r="M123" s="1">
        <v>1.32</v>
      </c>
      <c r="N123" s="1">
        <v>5869</v>
      </c>
      <c r="O123" s="1">
        <v>8189</v>
      </c>
      <c r="P123" s="1">
        <v>5649</v>
      </c>
      <c r="Q123" s="1">
        <v>2488</v>
      </c>
      <c r="R123" s="1">
        <v>51</v>
      </c>
      <c r="S123" s="1">
        <v>6138</v>
      </c>
      <c r="T123" s="1">
        <v>610</v>
      </c>
      <c r="U123" s="1">
        <v>0</v>
      </c>
      <c r="V123" s="1">
        <f t="shared" si="35"/>
        <v>-95</v>
      </c>
      <c r="W123" s="1">
        <f t="shared" si="36"/>
        <v>278</v>
      </c>
      <c r="X123" s="1">
        <f t="shared" si="36"/>
        <v>0</v>
      </c>
      <c r="Y123" s="1">
        <f t="shared" si="36"/>
        <v>10</v>
      </c>
      <c r="Z123" s="1">
        <f t="shared" si="37"/>
        <v>193</v>
      </c>
      <c r="AA123" s="3"/>
      <c r="AB123" s="13">
        <f t="shared" si="22"/>
        <v>2.3386408871197042E-2</v>
      </c>
      <c r="AC123" s="13">
        <f t="shared" si="23"/>
        <v>0.28136</v>
      </c>
      <c r="AD123" s="13">
        <f t="shared" si="24"/>
        <v>0.14964</v>
      </c>
      <c r="AE123" s="13">
        <f t="shared" si="25"/>
        <v>0.12514</v>
      </c>
      <c r="AF123" s="13">
        <f t="shared" si="26"/>
        <v>6.5799999999999999E-3</v>
      </c>
      <c r="AG123" s="13">
        <f t="shared" si="27"/>
        <v>3.8600000000000001E-3</v>
      </c>
      <c r="AI123" s="11"/>
      <c r="AJ123" s="11"/>
      <c r="AK123" s="11"/>
      <c r="AL123" s="11"/>
      <c r="AM123" s="11"/>
      <c r="AN123" s="11"/>
      <c r="AO123" s="11"/>
      <c r="AP123" s="11"/>
      <c r="AQ123" s="11">
        <f t="shared" si="40"/>
        <v>114</v>
      </c>
      <c r="AR123" s="11">
        <f t="shared" si="40"/>
        <v>110</v>
      </c>
      <c r="AT123" s="107"/>
      <c r="BA123" s="11"/>
      <c r="BB123" s="11"/>
      <c r="BC123" s="11"/>
      <c r="BD123" s="11"/>
      <c r="BE123" s="11"/>
      <c r="BH123" s="11"/>
      <c r="BI123" s="11"/>
      <c r="BJ123" s="11"/>
      <c r="BK123" s="11"/>
      <c r="BL123" s="11"/>
      <c r="BM123" s="11"/>
      <c r="BN123" s="11"/>
    </row>
    <row r="124" spans="1:66" s="1" customFormat="1" x14ac:dyDescent="0.3">
      <c r="A124" s="11"/>
      <c r="B124" s="1">
        <f t="shared" si="21"/>
        <v>14241</v>
      </c>
      <c r="C124" s="1">
        <v>111</v>
      </c>
      <c r="D124" s="1">
        <v>35757</v>
      </c>
      <c r="E124" s="1">
        <v>7351</v>
      </c>
      <c r="F124" s="1">
        <v>0</v>
      </c>
      <c r="G124" s="1">
        <v>6550</v>
      </c>
      <c r="H124" s="1">
        <v>0</v>
      </c>
      <c r="I124" s="1">
        <v>340</v>
      </c>
      <c r="J124" s="1">
        <v>46.11</v>
      </c>
      <c r="K124" s="1">
        <v>1.46</v>
      </c>
      <c r="L124" s="1">
        <v>24.2</v>
      </c>
      <c r="M124" s="1">
        <v>1.31</v>
      </c>
      <c r="N124" s="1">
        <v>5995</v>
      </c>
      <c r="O124" s="1">
        <v>8237</v>
      </c>
      <c r="P124" s="1">
        <v>5485</v>
      </c>
      <c r="Q124" s="1">
        <v>2698</v>
      </c>
      <c r="R124" s="1">
        <v>53</v>
      </c>
      <c r="S124" s="1">
        <v>6085</v>
      </c>
      <c r="T124" s="1">
        <v>603</v>
      </c>
      <c r="U124" s="1">
        <v>0</v>
      </c>
      <c r="V124" s="1">
        <f t="shared" si="35"/>
        <v>-131</v>
      </c>
      <c r="W124" s="1">
        <f t="shared" si="36"/>
        <v>293</v>
      </c>
      <c r="X124" s="1">
        <f t="shared" si="36"/>
        <v>0</v>
      </c>
      <c r="Y124" s="1">
        <f t="shared" si="36"/>
        <v>11</v>
      </c>
      <c r="Z124" s="1">
        <f t="shared" si="37"/>
        <v>173</v>
      </c>
      <c r="AA124" s="3"/>
      <c r="AB124" s="13">
        <f t="shared" si="22"/>
        <v>2.3874727898321749E-2</v>
      </c>
      <c r="AC124" s="13">
        <f t="shared" si="23"/>
        <v>0.28482000000000002</v>
      </c>
      <c r="AD124" s="13">
        <f t="shared" si="24"/>
        <v>0.14702000000000001</v>
      </c>
      <c r="AE124" s="13">
        <f t="shared" si="25"/>
        <v>0.13100000000000001</v>
      </c>
      <c r="AF124" s="13">
        <f t="shared" si="26"/>
        <v>6.7999999999999996E-3</v>
      </c>
      <c r="AG124" s="13">
        <f t="shared" si="27"/>
        <v>3.46E-3</v>
      </c>
      <c r="AI124" s="11"/>
      <c r="AJ124" s="11"/>
      <c r="AK124" s="11"/>
      <c r="AL124" s="11"/>
      <c r="AM124" s="11"/>
      <c r="AN124" s="11"/>
      <c r="AO124" s="11"/>
      <c r="AP124" s="11"/>
      <c r="AQ124" s="11">
        <f t="shared" si="40"/>
        <v>115</v>
      </c>
      <c r="AR124" s="11">
        <f t="shared" si="40"/>
        <v>111</v>
      </c>
      <c r="AT124" s="107"/>
      <c r="BA124" s="11"/>
      <c r="BB124" s="11"/>
      <c r="BC124" s="11"/>
      <c r="BD124" s="11"/>
      <c r="BE124" s="11"/>
      <c r="BH124" s="11"/>
      <c r="BI124" s="11"/>
      <c r="BJ124" s="11"/>
      <c r="BK124" s="11"/>
      <c r="BL124" s="11"/>
      <c r="BM124" s="11"/>
      <c r="BN124" s="11"/>
    </row>
    <row r="125" spans="1:66" s="1" customFormat="1" x14ac:dyDescent="0.3">
      <c r="A125" s="11"/>
      <c r="B125" s="1">
        <f t="shared" si="21"/>
        <v>14399</v>
      </c>
      <c r="C125" s="1">
        <v>112</v>
      </c>
      <c r="D125" s="1">
        <v>35599</v>
      </c>
      <c r="E125" s="1">
        <v>7202</v>
      </c>
      <c r="F125" s="1">
        <v>0</v>
      </c>
      <c r="G125" s="1">
        <v>6846</v>
      </c>
      <c r="H125" s="1">
        <v>0</v>
      </c>
      <c r="I125" s="1">
        <v>351</v>
      </c>
      <c r="J125" s="1">
        <v>46.2</v>
      </c>
      <c r="K125" s="1">
        <v>1.46</v>
      </c>
      <c r="L125" s="1">
        <v>24.3</v>
      </c>
      <c r="M125" s="1">
        <v>1.3</v>
      </c>
      <c r="N125" s="1">
        <v>6116</v>
      </c>
      <c r="O125" s="1">
        <v>8274</v>
      </c>
      <c r="P125" s="1">
        <v>5315</v>
      </c>
      <c r="Q125" s="1">
        <v>2902</v>
      </c>
      <c r="R125" s="1">
        <v>56</v>
      </c>
      <c r="S125" s="1">
        <v>6020</v>
      </c>
      <c r="T125" s="1">
        <v>596</v>
      </c>
      <c r="U125" s="1">
        <v>0</v>
      </c>
      <c r="V125" s="1">
        <f t="shared" si="35"/>
        <v>-149</v>
      </c>
      <c r="W125" s="1">
        <f t="shared" si="36"/>
        <v>296</v>
      </c>
      <c r="X125" s="1">
        <f t="shared" si="36"/>
        <v>0</v>
      </c>
      <c r="Y125" s="1">
        <f t="shared" si="36"/>
        <v>11</v>
      </c>
      <c r="Z125" s="1">
        <f t="shared" si="37"/>
        <v>158</v>
      </c>
      <c r="AA125" s="3"/>
      <c r="AB125" s="13">
        <f t="shared" si="22"/>
        <v>2.4376692825890688E-2</v>
      </c>
      <c r="AC125" s="13">
        <f t="shared" si="23"/>
        <v>0.28798000000000001</v>
      </c>
      <c r="AD125" s="13">
        <f t="shared" si="24"/>
        <v>0.14404</v>
      </c>
      <c r="AE125" s="13">
        <f t="shared" si="25"/>
        <v>0.13691999999999999</v>
      </c>
      <c r="AF125" s="13">
        <f t="shared" si="26"/>
        <v>7.0200000000000002E-3</v>
      </c>
      <c r="AG125" s="13">
        <f t="shared" si="27"/>
        <v>3.16E-3</v>
      </c>
      <c r="AI125" s="11"/>
      <c r="AJ125" s="11"/>
      <c r="AK125" s="11"/>
      <c r="AL125" s="11"/>
      <c r="AM125" s="11"/>
      <c r="AN125" s="11"/>
      <c r="AO125" s="11"/>
      <c r="AP125" s="11"/>
      <c r="AQ125" s="11">
        <f t="shared" si="40"/>
        <v>116</v>
      </c>
      <c r="AR125" s="11">
        <f t="shared" si="40"/>
        <v>112</v>
      </c>
      <c r="AT125" s="107"/>
      <c r="BA125" s="11"/>
      <c r="BB125" s="11"/>
      <c r="BC125" s="11"/>
      <c r="BD125" s="11"/>
      <c r="BE125" s="11"/>
      <c r="BH125" s="11"/>
      <c r="BI125" s="11"/>
      <c r="BJ125" s="11"/>
      <c r="BK125" s="11"/>
      <c r="BL125" s="11"/>
      <c r="BM125" s="11"/>
      <c r="BN125" s="11"/>
    </row>
    <row r="126" spans="1:66" s="1" customFormat="1" x14ac:dyDescent="0.3">
      <c r="A126" s="11"/>
      <c r="B126" s="1">
        <f t="shared" si="21"/>
        <v>14541</v>
      </c>
      <c r="C126" s="1">
        <v>113</v>
      </c>
      <c r="D126" s="1">
        <v>35457</v>
      </c>
      <c r="E126" s="1">
        <v>7027</v>
      </c>
      <c r="F126" s="1">
        <v>0</v>
      </c>
      <c r="G126" s="1">
        <v>7151</v>
      </c>
      <c r="H126" s="1">
        <v>0</v>
      </c>
      <c r="I126" s="1">
        <v>363</v>
      </c>
      <c r="J126" s="1">
        <v>46.28</v>
      </c>
      <c r="K126" s="1">
        <v>1.47</v>
      </c>
      <c r="L126" s="1">
        <v>24.3</v>
      </c>
      <c r="M126" s="1">
        <v>1.3</v>
      </c>
      <c r="N126" s="1">
        <v>6231</v>
      </c>
      <c r="O126" s="1">
        <v>8301</v>
      </c>
      <c r="P126" s="1">
        <v>5137</v>
      </c>
      <c r="Q126" s="1">
        <v>3106</v>
      </c>
      <c r="R126" s="1">
        <v>58</v>
      </c>
      <c r="S126" s="1">
        <v>5931</v>
      </c>
      <c r="T126" s="1">
        <v>586</v>
      </c>
      <c r="U126" s="1">
        <v>0</v>
      </c>
      <c r="V126" s="1">
        <f t="shared" si="35"/>
        <v>-175</v>
      </c>
      <c r="W126" s="1">
        <f t="shared" si="36"/>
        <v>305</v>
      </c>
      <c r="X126" s="1">
        <f t="shared" si="36"/>
        <v>0</v>
      </c>
      <c r="Y126" s="1">
        <f t="shared" si="36"/>
        <v>12</v>
      </c>
      <c r="Z126" s="1">
        <f t="shared" si="37"/>
        <v>142</v>
      </c>
      <c r="AA126" s="3"/>
      <c r="AB126" s="13">
        <f t="shared" si="22"/>
        <v>2.4963895192902825E-2</v>
      </c>
      <c r="AC126" s="13">
        <f t="shared" si="23"/>
        <v>0.29082000000000002</v>
      </c>
      <c r="AD126" s="13">
        <f t="shared" si="24"/>
        <v>0.14054</v>
      </c>
      <c r="AE126" s="13">
        <f t="shared" si="25"/>
        <v>0.14302000000000001</v>
      </c>
      <c r="AF126" s="13">
        <f t="shared" si="26"/>
        <v>7.26E-3</v>
      </c>
      <c r="AG126" s="13">
        <f t="shared" si="27"/>
        <v>2.8400000000000001E-3</v>
      </c>
      <c r="AI126" s="11"/>
      <c r="AJ126" s="11"/>
      <c r="AK126" s="11"/>
      <c r="AL126" s="11"/>
      <c r="AM126" s="11"/>
      <c r="AN126" s="11"/>
      <c r="AO126" s="11"/>
      <c r="AP126" s="11"/>
      <c r="AQ126" s="11">
        <f t="shared" si="40"/>
        <v>117</v>
      </c>
      <c r="AR126" s="11">
        <f t="shared" si="40"/>
        <v>113</v>
      </c>
      <c r="AT126" s="107"/>
      <c r="BA126" s="11"/>
      <c r="BB126" s="11"/>
      <c r="BC126" s="11"/>
      <c r="BD126" s="11"/>
      <c r="BE126" s="11"/>
      <c r="BH126" s="11"/>
      <c r="BI126" s="11"/>
      <c r="BJ126" s="11"/>
      <c r="BK126" s="11"/>
      <c r="BL126" s="11"/>
      <c r="BM126" s="11"/>
      <c r="BN126" s="11"/>
    </row>
    <row r="127" spans="1:66" s="1" customFormat="1" x14ac:dyDescent="0.3">
      <c r="A127" s="11"/>
      <c r="B127" s="1">
        <f t="shared" si="21"/>
        <v>14674</v>
      </c>
      <c r="C127" s="1">
        <v>114</v>
      </c>
      <c r="D127" s="1">
        <v>35324</v>
      </c>
      <c r="E127" s="1">
        <v>6858</v>
      </c>
      <c r="F127" s="1">
        <v>0</v>
      </c>
      <c r="G127" s="1">
        <v>7441</v>
      </c>
      <c r="H127" s="1">
        <v>0</v>
      </c>
      <c r="I127" s="1">
        <v>375</v>
      </c>
      <c r="J127" s="1">
        <v>46.36</v>
      </c>
      <c r="K127" s="1">
        <v>1.47</v>
      </c>
      <c r="L127" s="1">
        <v>24.4</v>
      </c>
      <c r="M127" s="1">
        <v>1.29</v>
      </c>
      <c r="N127" s="1">
        <v>6342</v>
      </c>
      <c r="O127" s="1">
        <v>8322</v>
      </c>
      <c r="P127" s="1">
        <v>4971</v>
      </c>
      <c r="Q127" s="1">
        <v>3291</v>
      </c>
      <c r="R127" s="1">
        <v>60</v>
      </c>
      <c r="S127" s="1">
        <v>5851</v>
      </c>
      <c r="T127" s="1">
        <v>579</v>
      </c>
      <c r="U127" s="1">
        <v>0</v>
      </c>
      <c r="V127" s="1">
        <f t="shared" si="35"/>
        <v>-169</v>
      </c>
      <c r="W127" s="1">
        <f t="shared" si="36"/>
        <v>290</v>
      </c>
      <c r="X127" s="1">
        <f t="shared" si="36"/>
        <v>0</v>
      </c>
      <c r="Y127" s="1">
        <f t="shared" si="36"/>
        <v>12</v>
      </c>
      <c r="Z127" s="1">
        <f t="shared" si="37"/>
        <v>133</v>
      </c>
      <c r="AA127" s="3"/>
      <c r="AB127" s="13">
        <f t="shared" si="22"/>
        <v>2.5555404116123757E-2</v>
      </c>
      <c r="AC127" s="13">
        <f t="shared" si="23"/>
        <v>0.29348000000000002</v>
      </c>
      <c r="AD127" s="13">
        <f t="shared" si="24"/>
        <v>0.13716</v>
      </c>
      <c r="AE127" s="13">
        <f t="shared" si="25"/>
        <v>0.14882000000000001</v>
      </c>
      <c r="AF127" s="13">
        <f t="shared" si="26"/>
        <v>7.4999999999999997E-3</v>
      </c>
      <c r="AG127" s="13">
        <f t="shared" si="27"/>
        <v>2.66E-3</v>
      </c>
      <c r="AI127" s="11"/>
      <c r="AJ127" s="11"/>
      <c r="AK127" s="11"/>
      <c r="AL127" s="11"/>
      <c r="AM127" s="11"/>
      <c r="AN127" s="11"/>
      <c r="AO127" s="11"/>
      <c r="AP127" s="11"/>
      <c r="AQ127" s="11">
        <f t="shared" si="40"/>
        <v>118</v>
      </c>
      <c r="AR127" s="11">
        <f t="shared" si="40"/>
        <v>114</v>
      </c>
      <c r="AT127" s="107"/>
      <c r="BA127" s="11"/>
      <c r="BB127" s="11"/>
      <c r="BC127" s="11"/>
      <c r="BD127" s="11"/>
      <c r="BE127" s="11"/>
      <c r="BH127" s="11"/>
      <c r="BI127" s="11"/>
      <c r="BJ127" s="11"/>
      <c r="BK127" s="11"/>
      <c r="BL127" s="11"/>
      <c r="BM127" s="11"/>
      <c r="BN127" s="11"/>
    </row>
    <row r="128" spans="1:66" s="1" customFormat="1" x14ac:dyDescent="0.3">
      <c r="A128" s="11"/>
      <c r="B128" s="1">
        <f t="shared" si="21"/>
        <v>14794</v>
      </c>
      <c r="C128" s="1">
        <v>115</v>
      </c>
      <c r="D128" s="1">
        <v>35204</v>
      </c>
      <c r="E128" s="1">
        <v>6676</v>
      </c>
      <c r="F128" s="1">
        <v>0</v>
      </c>
      <c r="G128" s="1">
        <v>7730</v>
      </c>
      <c r="H128" s="1">
        <v>0</v>
      </c>
      <c r="I128" s="1">
        <v>388</v>
      </c>
      <c r="J128" s="1">
        <v>46.44</v>
      </c>
      <c r="K128" s="1">
        <v>1.47</v>
      </c>
      <c r="L128" s="1">
        <v>24.5</v>
      </c>
      <c r="M128" s="1">
        <v>1.28</v>
      </c>
      <c r="N128" s="1">
        <v>6446</v>
      </c>
      <c r="O128" s="1">
        <v>8338</v>
      </c>
      <c r="P128" s="1">
        <v>4809</v>
      </c>
      <c r="Q128" s="1">
        <v>3466</v>
      </c>
      <c r="R128" s="1">
        <v>62</v>
      </c>
      <c r="S128" s="1">
        <v>5757</v>
      </c>
      <c r="T128" s="1">
        <v>569</v>
      </c>
      <c r="U128" s="1">
        <v>0</v>
      </c>
      <c r="V128" s="1">
        <f t="shared" si="35"/>
        <v>-182</v>
      </c>
      <c r="W128" s="1">
        <f t="shared" si="36"/>
        <v>289</v>
      </c>
      <c r="X128" s="1">
        <f t="shared" si="36"/>
        <v>0</v>
      </c>
      <c r="Y128" s="1">
        <f t="shared" si="36"/>
        <v>13</v>
      </c>
      <c r="Z128" s="1">
        <f t="shared" si="37"/>
        <v>120</v>
      </c>
      <c r="AA128" s="3"/>
      <c r="AB128" s="13">
        <f t="shared" si="22"/>
        <v>2.6226848722455048E-2</v>
      </c>
      <c r="AC128" s="13">
        <f t="shared" si="23"/>
        <v>0.29587999999999998</v>
      </c>
      <c r="AD128" s="13">
        <f t="shared" si="24"/>
        <v>0.13352</v>
      </c>
      <c r="AE128" s="13">
        <f t="shared" si="25"/>
        <v>0.15459999999999999</v>
      </c>
      <c r="AF128" s="13">
        <f t="shared" si="26"/>
        <v>7.7600000000000004E-3</v>
      </c>
      <c r="AG128" s="13">
        <f t="shared" si="27"/>
        <v>2.3999999999999998E-3</v>
      </c>
      <c r="AI128" s="11"/>
      <c r="AJ128" s="11"/>
      <c r="AK128" s="11"/>
      <c r="AL128" s="11"/>
      <c r="AM128" s="11"/>
      <c r="AN128" s="11"/>
      <c r="AO128" s="11"/>
      <c r="AP128" s="11"/>
      <c r="AQ128" s="11">
        <f t="shared" ref="AQ128:AR143" si="41">+AQ127+1</f>
        <v>119</v>
      </c>
      <c r="AR128" s="11">
        <f t="shared" si="41"/>
        <v>115</v>
      </c>
      <c r="AT128" s="107"/>
      <c r="BA128" s="11"/>
      <c r="BB128" s="11"/>
      <c r="BC128" s="11"/>
      <c r="BD128" s="11"/>
      <c r="BE128" s="11"/>
      <c r="BH128" s="11"/>
      <c r="BI128" s="11"/>
      <c r="BJ128" s="11"/>
      <c r="BK128" s="11"/>
      <c r="BL128" s="11"/>
      <c r="BM128" s="11"/>
      <c r="BN128" s="11"/>
    </row>
    <row r="129" spans="1:66" s="1" customFormat="1" x14ac:dyDescent="0.3">
      <c r="A129" s="11"/>
      <c r="B129" s="1">
        <f t="shared" si="21"/>
        <v>14909</v>
      </c>
      <c r="C129" s="1">
        <v>116</v>
      </c>
      <c r="D129" s="1">
        <v>35089</v>
      </c>
      <c r="E129" s="1">
        <v>6495</v>
      </c>
      <c r="F129" s="1">
        <v>0</v>
      </c>
      <c r="G129" s="1">
        <v>8011</v>
      </c>
      <c r="H129" s="1">
        <v>0</v>
      </c>
      <c r="I129" s="1">
        <v>403</v>
      </c>
      <c r="J129" s="1">
        <v>46.52</v>
      </c>
      <c r="K129" s="1">
        <v>1.48</v>
      </c>
      <c r="L129" s="1">
        <v>24.5</v>
      </c>
      <c r="M129" s="1">
        <v>1.27</v>
      </c>
      <c r="N129" s="1">
        <v>6545</v>
      </c>
      <c r="O129" s="1">
        <v>8354</v>
      </c>
      <c r="P129" s="1">
        <v>4656</v>
      </c>
      <c r="Q129" s="1">
        <v>3633</v>
      </c>
      <c r="R129" s="1">
        <v>64</v>
      </c>
      <c r="S129" s="1">
        <v>5654</v>
      </c>
      <c r="T129" s="1">
        <v>559</v>
      </c>
      <c r="U129" s="1">
        <v>0</v>
      </c>
      <c r="V129" s="1">
        <f t="shared" si="35"/>
        <v>-181</v>
      </c>
      <c r="W129" s="1">
        <f t="shared" si="36"/>
        <v>281</v>
      </c>
      <c r="X129" s="1">
        <f t="shared" si="36"/>
        <v>0</v>
      </c>
      <c r="Y129" s="1">
        <f t="shared" si="36"/>
        <v>15</v>
      </c>
      <c r="Z129" s="1">
        <f t="shared" si="37"/>
        <v>115</v>
      </c>
      <c r="AA129" s="3"/>
      <c r="AB129" s="13">
        <f t="shared" si="22"/>
        <v>2.7030652625930646E-2</v>
      </c>
      <c r="AC129" s="13">
        <f t="shared" si="23"/>
        <v>0.29818</v>
      </c>
      <c r="AD129" s="13">
        <f t="shared" si="24"/>
        <v>0.12989999999999999</v>
      </c>
      <c r="AE129" s="13">
        <f t="shared" si="25"/>
        <v>0.16022</v>
      </c>
      <c r="AF129" s="13">
        <f t="shared" si="26"/>
        <v>8.0599999999999995E-3</v>
      </c>
      <c r="AG129" s="13">
        <f t="shared" si="27"/>
        <v>2.3E-3</v>
      </c>
      <c r="AI129" s="11"/>
      <c r="AJ129" s="11"/>
      <c r="AK129" s="11"/>
      <c r="AL129" s="11"/>
      <c r="AM129" s="11"/>
      <c r="AN129" s="11"/>
      <c r="AO129" s="11"/>
      <c r="AP129" s="11"/>
      <c r="AQ129" s="11">
        <f t="shared" si="41"/>
        <v>120</v>
      </c>
      <c r="AR129" s="11">
        <f t="shared" si="41"/>
        <v>116</v>
      </c>
      <c r="AT129" s="107"/>
      <c r="BA129" s="11"/>
      <c r="BB129" s="11"/>
      <c r="BC129" s="11"/>
      <c r="BD129" s="11"/>
      <c r="BE129" s="11"/>
      <c r="BH129" s="11"/>
      <c r="BI129" s="11"/>
      <c r="BJ129" s="11"/>
      <c r="BK129" s="11"/>
      <c r="BL129" s="11"/>
      <c r="BM129" s="11"/>
      <c r="BN129" s="11"/>
    </row>
    <row r="130" spans="1:66" s="1" customFormat="1" x14ac:dyDescent="0.3">
      <c r="A130" s="11"/>
      <c r="B130" s="1">
        <f t="shared" si="21"/>
        <v>15014</v>
      </c>
      <c r="C130" s="1">
        <v>117</v>
      </c>
      <c r="D130" s="1">
        <v>34983</v>
      </c>
      <c r="E130" s="1">
        <v>6302</v>
      </c>
      <c r="F130" s="1">
        <v>0</v>
      </c>
      <c r="G130" s="1">
        <v>8296</v>
      </c>
      <c r="H130" s="1">
        <v>0</v>
      </c>
      <c r="I130" s="1">
        <v>416</v>
      </c>
      <c r="J130" s="1">
        <v>46.59</v>
      </c>
      <c r="K130" s="1">
        <v>1.48</v>
      </c>
      <c r="L130" s="1">
        <v>24.5</v>
      </c>
      <c r="M130" s="1">
        <v>1.27</v>
      </c>
      <c r="N130" s="1">
        <v>6639</v>
      </c>
      <c r="O130" s="1">
        <v>8366</v>
      </c>
      <c r="P130" s="1">
        <v>4506</v>
      </c>
      <c r="Q130" s="1">
        <v>3793</v>
      </c>
      <c r="R130" s="1">
        <v>66</v>
      </c>
      <c r="S130" s="1">
        <v>5529</v>
      </c>
      <c r="T130" s="1">
        <v>547</v>
      </c>
      <c r="U130" s="1">
        <v>0</v>
      </c>
      <c r="V130" s="1">
        <f t="shared" si="35"/>
        <v>-193</v>
      </c>
      <c r="W130" s="1">
        <f t="shared" si="36"/>
        <v>285</v>
      </c>
      <c r="X130" s="1">
        <f t="shared" si="36"/>
        <v>0</v>
      </c>
      <c r="Y130" s="1">
        <f t="shared" si="36"/>
        <v>13</v>
      </c>
      <c r="Z130" s="1">
        <f t="shared" si="37"/>
        <v>105</v>
      </c>
      <c r="AA130" s="3"/>
      <c r="AB130" s="13">
        <f t="shared" si="22"/>
        <v>2.7707473025176503E-2</v>
      </c>
      <c r="AC130" s="13">
        <f t="shared" si="23"/>
        <v>0.30027999999999999</v>
      </c>
      <c r="AD130" s="13">
        <f t="shared" si="24"/>
        <v>0.12604000000000001</v>
      </c>
      <c r="AE130" s="13">
        <f t="shared" si="25"/>
        <v>0.16592000000000001</v>
      </c>
      <c r="AF130" s="13">
        <f t="shared" si="26"/>
        <v>8.3199999999999993E-3</v>
      </c>
      <c r="AG130" s="13">
        <f t="shared" si="27"/>
        <v>2.0999999999999999E-3</v>
      </c>
      <c r="AI130" s="11"/>
      <c r="AJ130" s="11"/>
      <c r="AK130" s="11"/>
      <c r="AL130" s="11"/>
      <c r="AM130" s="11"/>
      <c r="AN130" s="11"/>
      <c r="AO130" s="11"/>
      <c r="AP130" s="11"/>
      <c r="AQ130" s="11">
        <f t="shared" si="41"/>
        <v>121</v>
      </c>
      <c r="AR130" s="11">
        <f t="shared" si="41"/>
        <v>117</v>
      </c>
      <c r="AT130" s="107"/>
      <c r="BA130" s="11"/>
      <c r="BB130" s="11"/>
      <c r="BC130" s="11"/>
      <c r="BD130" s="11"/>
      <c r="BE130" s="11"/>
      <c r="BH130" s="11"/>
      <c r="BI130" s="11"/>
      <c r="BJ130" s="11"/>
      <c r="BK130" s="11"/>
      <c r="BL130" s="11"/>
      <c r="BM130" s="11"/>
      <c r="BN130" s="11"/>
    </row>
    <row r="131" spans="1:66" s="1" customFormat="1" x14ac:dyDescent="0.3">
      <c r="A131" s="11"/>
      <c r="B131" s="1">
        <f t="shared" si="21"/>
        <v>15116</v>
      </c>
      <c r="C131" s="1">
        <v>118</v>
      </c>
      <c r="D131" s="1">
        <v>34881</v>
      </c>
      <c r="E131" s="1">
        <v>6104</v>
      </c>
      <c r="F131" s="1">
        <v>0</v>
      </c>
      <c r="G131" s="1">
        <v>8582</v>
      </c>
      <c r="H131" s="1">
        <v>0</v>
      </c>
      <c r="I131" s="1">
        <v>430</v>
      </c>
      <c r="J131" s="1">
        <v>46.67</v>
      </c>
      <c r="K131" s="1">
        <v>1.48</v>
      </c>
      <c r="L131" s="1">
        <v>24.6</v>
      </c>
      <c r="M131" s="1">
        <v>1.26</v>
      </c>
      <c r="N131" s="1">
        <v>6730</v>
      </c>
      <c r="O131" s="1">
        <v>8377</v>
      </c>
      <c r="P131" s="1">
        <v>4353</v>
      </c>
      <c r="Q131" s="1">
        <v>3956</v>
      </c>
      <c r="R131" s="1">
        <v>68</v>
      </c>
      <c r="S131" s="1">
        <v>5387</v>
      </c>
      <c r="T131" s="1">
        <v>534</v>
      </c>
      <c r="U131" s="1">
        <v>0</v>
      </c>
      <c r="V131" s="1">
        <f t="shared" si="35"/>
        <v>-198</v>
      </c>
      <c r="W131" s="1">
        <f t="shared" si="36"/>
        <v>286</v>
      </c>
      <c r="X131" s="1">
        <f t="shared" si="36"/>
        <v>0</v>
      </c>
      <c r="Y131" s="1">
        <f t="shared" si="36"/>
        <v>14</v>
      </c>
      <c r="Z131" s="1">
        <f t="shared" si="37"/>
        <v>102</v>
      </c>
      <c r="AA131" s="3"/>
      <c r="AB131" s="13">
        <f t="shared" si="22"/>
        <v>2.8446679015612597E-2</v>
      </c>
      <c r="AC131" s="13">
        <f t="shared" si="23"/>
        <v>0.30231999999999998</v>
      </c>
      <c r="AD131" s="13">
        <f t="shared" si="24"/>
        <v>0.12207999999999999</v>
      </c>
      <c r="AE131" s="13">
        <f t="shared" si="25"/>
        <v>0.17163999999999999</v>
      </c>
      <c r="AF131" s="13">
        <f t="shared" si="26"/>
        <v>8.6E-3</v>
      </c>
      <c r="AG131" s="13">
        <f t="shared" si="27"/>
        <v>2.0400000000000001E-3</v>
      </c>
      <c r="AI131" s="11"/>
      <c r="AJ131" s="11"/>
      <c r="AK131" s="11"/>
      <c r="AL131" s="11"/>
      <c r="AM131" s="11"/>
      <c r="AN131" s="11"/>
      <c r="AO131" s="11"/>
      <c r="AP131" s="11"/>
      <c r="AQ131" s="11">
        <f t="shared" si="41"/>
        <v>122</v>
      </c>
      <c r="AR131" s="11">
        <f t="shared" si="41"/>
        <v>118</v>
      </c>
      <c r="AT131" s="107"/>
      <c r="BA131" s="11"/>
      <c r="BB131" s="11"/>
      <c r="BC131" s="11"/>
      <c r="BD131" s="11"/>
      <c r="BE131" s="11"/>
      <c r="BH131" s="11"/>
      <c r="BI131" s="11"/>
      <c r="BJ131" s="11"/>
      <c r="BK131" s="11"/>
      <c r="BL131" s="11"/>
      <c r="BM131" s="11"/>
      <c r="BN131" s="11"/>
    </row>
    <row r="132" spans="1:66" s="1" customFormat="1" x14ac:dyDescent="0.3">
      <c r="A132" s="11"/>
      <c r="B132" s="1">
        <f t="shared" si="21"/>
        <v>15213</v>
      </c>
      <c r="C132" s="1">
        <v>119</v>
      </c>
      <c r="D132" s="1">
        <v>34785</v>
      </c>
      <c r="E132" s="1">
        <v>5898</v>
      </c>
      <c r="F132" s="1">
        <v>0</v>
      </c>
      <c r="G132" s="1">
        <v>8870</v>
      </c>
      <c r="H132" s="1">
        <v>0</v>
      </c>
      <c r="I132" s="1">
        <v>445</v>
      </c>
      <c r="J132" s="1">
        <v>46.74</v>
      </c>
      <c r="K132" s="1">
        <v>1.49</v>
      </c>
      <c r="L132" s="1">
        <v>24.6</v>
      </c>
      <c r="M132" s="1">
        <v>1.25</v>
      </c>
      <c r="N132" s="1">
        <v>6815</v>
      </c>
      <c r="O132" s="1">
        <v>8388</v>
      </c>
      <c r="P132" s="1">
        <v>4199</v>
      </c>
      <c r="Q132" s="1">
        <v>4118</v>
      </c>
      <c r="R132" s="1">
        <v>70</v>
      </c>
      <c r="S132" s="1">
        <v>5227</v>
      </c>
      <c r="T132" s="1">
        <v>518</v>
      </c>
      <c r="U132" s="1">
        <v>0</v>
      </c>
      <c r="V132" s="1">
        <f t="shared" si="35"/>
        <v>-206</v>
      </c>
      <c r="W132" s="1">
        <f t="shared" si="36"/>
        <v>288</v>
      </c>
      <c r="X132" s="1">
        <f t="shared" si="36"/>
        <v>0</v>
      </c>
      <c r="Y132" s="1">
        <f t="shared" si="36"/>
        <v>15</v>
      </c>
      <c r="Z132" s="1">
        <f t="shared" si="37"/>
        <v>97</v>
      </c>
      <c r="AA132" s="3"/>
      <c r="AB132" s="13">
        <f t="shared" si="22"/>
        <v>2.9251298231775455E-2</v>
      </c>
      <c r="AC132" s="13">
        <f t="shared" si="23"/>
        <v>0.30425999999999997</v>
      </c>
      <c r="AD132" s="13">
        <f t="shared" si="24"/>
        <v>0.11796</v>
      </c>
      <c r="AE132" s="13">
        <f t="shared" si="25"/>
        <v>0.1774</v>
      </c>
      <c r="AF132" s="13">
        <f t="shared" si="26"/>
        <v>8.8999999999999999E-3</v>
      </c>
      <c r="AG132" s="13">
        <f t="shared" si="27"/>
        <v>1.9400000000000001E-3</v>
      </c>
      <c r="AI132" s="11"/>
      <c r="AJ132" s="11"/>
      <c r="AK132" s="11"/>
      <c r="AL132" s="11"/>
      <c r="AM132" s="11"/>
      <c r="AN132" s="11"/>
      <c r="AO132" s="11"/>
      <c r="AP132" s="11"/>
      <c r="AQ132" s="11">
        <f t="shared" si="41"/>
        <v>123</v>
      </c>
      <c r="AR132" s="11">
        <f t="shared" si="41"/>
        <v>119</v>
      </c>
      <c r="AT132" s="107"/>
      <c r="BA132" s="11"/>
      <c r="BB132" s="11"/>
      <c r="BC132" s="11"/>
      <c r="BD132" s="11"/>
      <c r="BE132" s="11"/>
      <c r="BH132" s="11"/>
      <c r="BI132" s="11"/>
      <c r="BJ132" s="11"/>
      <c r="BK132" s="11"/>
      <c r="BL132" s="11"/>
      <c r="BM132" s="11"/>
      <c r="BN132" s="11"/>
    </row>
    <row r="133" spans="1:66" s="1" customFormat="1" x14ac:dyDescent="0.3">
      <c r="A133" s="11"/>
      <c r="B133" s="1">
        <f t="shared" si="21"/>
        <v>15300</v>
      </c>
      <c r="C133" s="1">
        <v>120</v>
      </c>
      <c r="D133" s="1">
        <v>34698</v>
      </c>
      <c r="E133" s="1">
        <v>5691</v>
      </c>
      <c r="F133" s="1">
        <v>0</v>
      </c>
      <c r="G133" s="1">
        <v>9150</v>
      </c>
      <c r="H133" s="1">
        <v>0</v>
      </c>
      <c r="I133" s="1">
        <v>459</v>
      </c>
      <c r="J133" s="1">
        <v>46.82</v>
      </c>
      <c r="K133" s="1">
        <v>1.49</v>
      </c>
      <c r="L133" s="1">
        <v>24.7</v>
      </c>
      <c r="M133" s="1">
        <v>1.25</v>
      </c>
      <c r="N133" s="1">
        <v>6893</v>
      </c>
      <c r="O133" s="1">
        <v>8397</v>
      </c>
      <c r="P133" s="1">
        <v>4046</v>
      </c>
      <c r="Q133" s="1">
        <v>4279</v>
      </c>
      <c r="R133" s="1">
        <v>71</v>
      </c>
      <c r="S133" s="1">
        <v>5065</v>
      </c>
      <c r="T133" s="1">
        <v>504</v>
      </c>
      <c r="U133" s="1">
        <v>0</v>
      </c>
      <c r="V133" s="1">
        <f t="shared" si="35"/>
        <v>-207</v>
      </c>
      <c r="W133" s="1">
        <f t="shared" si="36"/>
        <v>280</v>
      </c>
      <c r="X133" s="1">
        <f t="shared" si="36"/>
        <v>0</v>
      </c>
      <c r="Y133" s="1">
        <f t="shared" si="36"/>
        <v>14</v>
      </c>
      <c r="Z133" s="1">
        <f t="shared" si="37"/>
        <v>87</v>
      </c>
      <c r="AA133" s="3"/>
      <c r="AB133" s="13">
        <f t="shared" si="22"/>
        <v>0.03</v>
      </c>
      <c r="AC133" s="13">
        <f t="shared" si="23"/>
        <v>0.30599999999999999</v>
      </c>
      <c r="AD133" s="13">
        <f t="shared" si="24"/>
        <v>0.11382</v>
      </c>
      <c r="AE133" s="13">
        <f t="shared" si="25"/>
        <v>0.183</v>
      </c>
      <c r="AF133" s="13">
        <f t="shared" si="26"/>
        <v>9.1800000000000007E-3</v>
      </c>
      <c r="AG133" s="13">
        <f t="shared" si="27"/>
        <v>1.74E-3</v>
      </c>
      <c r="AI133" s="11"/>
      <c r="AJ133" s="11"/>
      <c r="AK133" s="11"/>
      <c r="AL133" s="11"/>
      <c r="AM133" s="11"/>
      <c r="AN133" s="11"/>
      <c r="AO133" s="11"/>
      <c r="AP133" s="11"/>
      <c r="AQ133" s="11">
        <f t="shared" si="41"/>
        <v>124</v>
      </c>
      <c r="AR133" s="11">
        <f t="shared" si="41"/>
        <v>120</v>
      </c>
      <c r="AT133" s="107"/>
      <c r="BA133" s="11"/>
      <c r="BB133" s="11"/>
      <c r="BC133" s="11"/>
      <c r="BD133" s="11"/>
      <c r="BE133" s="11"/>
      <c r="BH133" s="11"/>
      <c r="BI133" s="11"/>
      <c r="BJ133" s="11"/>
      <c r="BK133" s="11"/>
      <c r="BL133" s="11"/>
      <c r="BM133" s="11"/>
      <c r="BN133" s="11"/>
    </row>
    <row r="134" spans="1:66" s="1" customFormat="1" x14ac:dyDescent="0.3">
      <c r="A134" s="11"/>
      <c r="B134" s="1">
        <f t="shared" si="21"/>
        <v>15382</v>
      </c>
      <c r="C134" s="1">
        <v>121</v>
      </c>
      <c r="D134" s="1">
        <v>34616</v>
      </c>
      <c r="E134" s="1">
        <v>5469</v>
      </c>
      <c r="F134" s="1">
        <v>0</v>
      </c>
      <c r="G134" s="1">
        <v>9439</v>
      </c>
      <c r="H134" s="1">
        <v>0</v>
      </c>
      <c r="I134" s="1">
        <v>474</v>
      </c>
      <c r="J134" s="1">
        <v>46.89</v>
      </c>
      <c r="K134" s="1">
        <v>1.49</v>
      </c>
      <c r="L134" s="1">
        <v>24.7</v>
      </c>
      <c r="M134" s="1">
        <v>1.24</v>
      </c>
      <c r="N134" s="1">
        <v>6967</v>
      </c>
      <c r="O134" s="1">
        <v>8405</v>
      </c>
      <c r="P134" s="1">
        <v>3888</v>
      </c>
      <c r="Q134" s="1">
        <v>4444</v>
      </c>
      <c r="R134" s="1">
        <v>73</v>
      </c>
      <c r="S134" s="1">
        <v>4881</v>
      </c>
      <c r="T134" s="1">
        <v>486</v>
      </c>
      <c r="U134" s="1">
        <v>0</v>
      </c>
      <c r="V134" s="1">
        <f t="shared" si="35"/>
        <v>-222</v>
      </c>
      <c r="W134" s="1">
        <f t="shared" si="36"/>
        <v>289</v>
      </c>
      <c r="X134" s="1">
        <f t="shared" si="36"/>
        <v>0</v>
      </c>
      <c r="Y134" s="1">
        <f t="shared" si="36"/>
        <v>15</v>
      </c>
      <c r="Z134" s="1">
        <f t="shared" si="37"/>
        <v>82</v>
      </c>
      <c r="AA134" s="3"/>
      <c r="AB134" s="13">
        <f t="shared" si="22"/>
        <v>3.0815238590560394E-2</v>
      </c>
      <c r="AC134" s="13">
        <f t="shared" si="23"/>
        <v>0.30764000000000002</v>
      </c>
      <c r="AD134" s="13">
        <f t="shared" si="24"/>
        <v>0.10938000000000001</v>
      </c>
      <c r="AE134" s="13">
        <f t="shared" si="25"/>
        <v>0.18878</v>
      </c>
      <c r="AF134" s="13">
        <f t="shared" si="26"/>
        <v>9.4800000000000006E-3</v>
      </c>
      <c r="AG134" s="13">
        <f t="shared" si="27"/>
        <v>1.64E-3</v>
      </c>
      <c r="AI134" s="11"/>
      <c r="AJ134" s="11"/>
      <c r="AK134" s="11"/>
      <c r="AL134" s="11"/>
      <c r="AM134" s="11"/>
      <c r="AN134" s="11"/>
      <c r="AO134" s="11"/>
      <c r="AP134" s="11"/>
      <c r="AQ134" s="11">
        <f t="shared" si="41"/>
        <v>125</v>
      </c>
      <c r="AR134" s="11">
        <f t="shared" si="41"/>
        <v>121</v>
      </c>
      <c r="AT134" s="107"/>
      <c r="BA134" s="11"/>
      <c r="BB134" s="11"/>
      <c r="BC134" s="11"/>
      <c r="BD134" s="11"/>
      <c r="BE134" s="11"/>
      <c r="BH134" s="11"/>
      <c r="BI134" s="11"/>
      <c r="BJ134" s="11"/>
      <c r="BK134" s="11"/>
      <c r="BL134" s="11"/>
      <c r="BM134" s="11"/>
      <c r="BN134" s="11"/>
    </row>
    <row r="135" spans="1:66" s="1" customFormat="1" x14ac:dyDescent="0.3">
      <c r="A135" s="11"/>
      <c r="B135" s="1">
        <f t="shared" si="21"/>
        <v>15461</v>
      </c>
      <c r="C135" s="1">
        <v>122</v>
      </c>
      <c r="D135" s="1">
        <v>34537</v>
      </c>
      <c r="E135" s="1">
        <v>5241</v>
      </c>
      <c r="F135" s="1">
        <v>0</v>
      </c>
      <c r="G135" s="1">
        <v>9732</v>
      </c>
      <c r="H135" s="1">
        <v>0</v>
      </c>
      <c r="I135" s="1">
        <v>488</v>
      </c>
      <c r="J135" s="1">
        <v>46.95</v>
      </c>
      <c r="K135" s="1">
        <v>1.49</v>
      </c>
      <c r="L135" s="1">
        <v>24.8</v>
      </c>
      <c r="M135" s="1">
        <v>1.23</v>
      </c>
      <c r="N135" s="1">
        <v>7039</v>
      </c>
      <c r="O135" s="1">
        <v>8413</v>
      </c>
      <c r="P135" s="1">
        <v>3727</v>
      </c>
      <c r="Q135" s="1">
        <v>4611</v>
      </c>
      <c r="R135" s="1">
        <v>74</v>
      </c>
      <c r="S135" s="1">
        <v>4689</v>
      </c>
      <c r="T135" s="1">
        <v>466</v>
      </c>
      <c r="U135" s="1">
        <v>0</v>
      </c>
      <c r="V135" s="1">
        <f t="shared" si="35"/>
        <v>-228</v>
      </c>
      <c r="W135" s="1">
        <f t="shared" si="36"/>
        <v>293</v>
      </c>
      <c r="X135" s="1">
        <f t="shared" si="36"/>
        <v>0</v>
      </c>
      <c r="Y135" s="1">
        <f t="shared" si="36"/>
        <v>14</v>
      </c>
      <c r="Z135" s="1">
        <f t="shared" si="37"/>
        <v>79</v>
      </c>
      <c r="AA135" s="3"/>
      <c r="AB135" s="13">
        <f t="shared" si="22"/>
        <v>3.1563288273720978E-2</v>
      </c>
      <c r="AC135" s="13">
        <f t="shared" si="23"/>
        <v>0.30921999999999999</v>
      </c>
      <c r="AD135" s="13">
        <f t="shared" si="24"/>
        <v>0.10482</v>
      </c>
      <c r="AE135" s="13">
        <f t="shared" si="25"/>
        <v>0.19464000000000001</v>
      </c>
      <c r="AF135" s="13">
        <f t="shared" si="26"/>
        <v>9.7599999999999996E-3</v>
      </c>
      <c r="AG135" s="13">
        <f t="shared" si="27"/>
        <v>1.58E-3</v>
      </c>
      <c r="AI135" s="11"/>
      <c r="AJ135" s="11"/>
      <c r="AK135" s="11"/>
      <c r="AL135" s="11"/>
      <c r="AM135" s="11"/>
      <c r="AN135" s="11"/>
      <c r="AO135" s="11"/>
      <c r="AP135" s="11"/>
      <c r="AQ135" s="11">
        <f t="shared" si="41"/>
        <v>126</v>
      </c>
      <c r="AR135" s="11">
        <f t="shared" si="41"/>
        <v>122</v>
      </c>
      <c r="AT135" s="107"/>
      <c r="BA135" s="11"/>
      <c r="BB135" s="11"/>
      <c r="BC135" s="11"/>
      <c r="BD135" s="11"/>
      <c r="BE135" s="11"/>
      <c r="BH135" s="11"/>
      <c r="BI135" s="11"/>
      <c r="BJ135" s="11"/>
      <c r="BK135" s="11"/>
      <c r="BL135" s="11"/>
      <c r="BM135" s="11"/>
      <c r="BN135" s="11"/>
    </row>
    <row r="136" spans="1:66" s="1" customFormat="1" x14ac:dyDescent="0.3">
      <c r="A136" s="11"/>
      <c r="B136" s="1">
        <f t="shared" si="21"/>
        <v>15532</v>
      </c>
      <c r="C136" s="1">
        <v>123</v>
      </c>
      <c r="D136" s="1">
        <v>34467</v>
      </c>
      <c r="E136" s="1">
        <v>5004</v>
      </c>
      <c r="F136" s="1">
        <v>0</v>
      </c>
      <c r="G136" s="1">
        <v>10026</v>
      </c>
      <c r="H136" s="1">
        <v>0</v>
      </c>
      <c r="I136" s="1">
        <v>502</v>
      </c>
      <c r="J136" s="1">
        <v>47.02</v>
      </c>
      <c r="K136" s="1">
        <v>1.49</v>
      </c>
      <c r="L136" s="1">
        <v>24.9</v>
      </c>
      <c r="M136" s="1">
        <v>1.22</v>
      </c>
      <c r="N136" s="1">
        <v>7103</v>
      </c>
      <c r="O136" s="1">
        <v>8419</v>
      </c>
      <c r="P136" s="1">
        <v>3567</v>
      </c>
      <c r="Q136" s="1">
        <v>4776</v>
      </c>
      <c r="R136" s="1">
        <v>75</v>
      </c>
      <c r="S136" s="1">
        <v>4487</v>
      </c>
      <c r="T136" s="1">
        <v>447</v>
      </c>
      <c r="U136" s="1">
        <v>0</v>
      </c>
      <c r="V136" s="1">
        <f t="shared" si="35"/>
        <v>-237</v>
      </c>
      <c r="W136" s="1">
        <f t="shared" si="36"/>
        <v>294</v>
      </c>
      <c r="X136" s="1">
        <f t="shared" si="36"/>
        <v>0</v>
      </c>
      <c r="Y136" s="1">
        <f t="shared" si="36"/>
        <v>14</v>
      </c>
      <c r="Z136" s="1">
        <f t="shared" si="37"/>
        <v>71</v>
      </c>
      <c r="AA136" s="3"/>
      <c r="AB136" s="13">
        <f t="shared" si="22"/>
        <v>3.232037084728303E-2</v>
      </c>
      <c r="AC136" s="13">
        <f t="shared" si="23"/>
        <v>0.31064000000000003</v>
      </c>
      <c r="AD136" s="13">
        <f t="shared" si="24"/>
        <v>0.10008</v>
      </c>
      <c r="AE136" s="13">
        <f t="shared" si="25"/>
        <v>0.20052</v>
      </c>
      <c r="AF136" s="13">
        <f t="shared" si="26"/>
        <v>1.004E-2</v>
      </c>
      <c r="AG136" s="13">
        <f t="shared" si="27"/>
        <v>1.42E-3</v>
      </c>
      <c r="AI136" s="11"/>
      <c r="AJ136" s="11"/>
      <c r="AK136" s="11"/>
      <c r="AL136" s="11"/>
      <c r="AM136" s="11"/>
      <c r="AN136" s="11"/>
      <c r="AO136" s="11"/>
      <c r="AP136" s="11"/>
      <c r="AQ136" s="11">
        <f t="shared" si="41"/>
        <v>127</v>
      </c>
      <c r="AR136" s="11">
        <f t="shared" si="41"/>
        <v>123</v>
      </c>
      <c r="AT136" s="107"/>
      <c r="BA136" s="11"/>
      <c r="BB136" s="11"/>
      <c r="BC136" s="11"/>
      <c r="BD136" s="11"/>
      <c r="BE136" s="11"/>
      <c r="BH136" s="11"/>
      <c r="BI136" s="11"/>
      <c r="BJ136" s="11"/>
      <c r="BK136" s="11"/>
      <c r="BL136" s="11"/>
      <c r="BM136" s="11"/>
      <c r="BN136" s="11"/>
    </row>
    <row r="137" spans="1:66" s="1" customFormat="1" x14ac:dyDescent="0.3">
      <c r="A137" s="11"/>
      <c r="B137" s="1">
        <f t="shared" si="21"/>
        <v>15601</v>
      </c>
      <c r="C137" s="1">
        <v>124</v>
      </c>
      <c r="D137" s="1">
        <v>34397</v>
      </c>
      <c r="E137" s="1">
        <v>4764</v>
      </c>
      <c r="F137" s="1">
        <v>0</v>
      </c>
      <c r="G137" s="1">
        <v>10321</v>
      </c>
      <c r="H137" s="1">
        <v>0</v>
      </c>
      <c r="I137" s="1">
        <v>516</v>
      </c>
      <c r="J137" s="1">
        <v>47.09</v>
      </c>
      <c r="K137" s="1">
        <v>1.5</v>
      </c>
      <c r="L137" s="1">
        <v>24.9</v>
      </c>
      <c r="M137" s="1">
        <v>1.21</v>
      </c>
      <c r="N137" s="1">
        <v>7167</v>
      </c>
      <c r="O137" s="1">
        <v>8425</v>
      </c>
      <c r="P137" s="1">
        <v>3408</v>
      </c>
      <c r="Q137" s="1">
        <v>4939</v>
      </c>
      <c r="R137" s="1">
        <v>76</v>
      </c>
      <c r="S137" s="1">
        <v>4280</v>
      </c>
      <c r="T137" s="1">
        <v>427</v>
      </c>
      <c r="U137" s="1">
        <v>0</v>
      </c>
      <c r="V137" s="1">
        <f t="shared" si="35"/>
        <v>-240</v>
      </c>
      <c r="W137" s="1">
        <f t="shared" si="36"/>
        <v>295</v>
      </c>
      <c r="X137" s="1">
        <f t="shared" si="36"/>
        <v>0</v>
      </c>
      <c r="Y137" s="1">
        <f t="shared" si="36"/>
        <v>14</v>
      </c>
      <c r="Z137" s="1">
        <f t="shared" si="37"/>
        <v>69</v>
      </c>
      <c r="AA137" s="3"/>
      <c r="AB137" s="13">
        <f t="shared" si="22"/>
        <v>3.3074802897250177E-2</v>
      </c>
      <c r="AC137" s="13">
        <f t="shared" si="23"/>
        <v>0.31202000000000002</v>
      </c>
      <c r="AD137" s="13">
        <f t="shared" si="24"/>
        <v>9.5280000000000004E-2</v>
      </c>
      <c r="AE137" s="13">
        <f t="shared" si="25"/>
        <v>0.20641999999999999</v>
      </c>
      <c r="AF137" s="13">
        <f t="shared" si="26"/>
        <v>1.0319999999999999E-2</v>
      </c>
      <c r="AG137" s="13">
        <f t="shared" si="27"/>
        <v>1.3799999999999999E-3</v>
      </c>
      <c r="AI137" s="11"/>
      <c r="AJ137" s="11"/>
      <c r="AK137" s="11"/>
      <c r="AL137" s="11"/>
      <c r="AM137" s="11"/>
      <c r="AN137" s="11"/>
      <c r="AO137" s="11"/>
      <c r="AP137" s="11"/>
      <c r="AQ137" s="11">
        <f t="shared" si="41"/>
        <v>128</v>
      </c>
      <c r="AR137" s="11">
        <f t="shared" si="41"/>
        <v>124</v>
      </c>
      <c r="AT137" s="107"/>
      <c r="BA137" s="11"/>
      <c r="BB137" s="11"/>
      <c r="BC137" s="11"/>
      <c r="BD137" s="11"/>
      <c r="BE137" s="11"/>
      <c r="BH137" s="11"/>
      <c r="BI137" s="11"/>
      <c r="BJ137" s="11"/>
      <c r="BK137" s="11"/>
      <c r="BL137" s="11"/>
      <c r="BM137" s="11"/>
      <c r="BN137" s="11"/>
    </row>
    <row r="138" spans="1:66" s="1" customFormat="1" x14ac:dyDescent="0.3">
      <c r="A138" s="11"/>
      <c r="B138" s="1">
        <f t="shared" si="21"/>
        <v>15668</v>
      </c>
      <c r="C138" s="1">
        <v>125</v>
      </c>
      <c r="D138" s="1">
        <v>34330</v>
      </c>
      <c r="E138" s="1">
        <v>4525</v>
      </c>
      <c r="F138" s="1">
        <v>0</v>
      </c>
      <c r="G138" s="1">
        <v>10612</v>
      </c>
      <c r="H138" s="1">
        <v>0</v>
      </c>
      <c r="I138" s="1">
        <v>531</v>
      </c>
      <c r="J138" s="1">
        <v>47.15</v>
      </c>
      <c r="K138" s="1">
        <v>1.5</v>
      </c>
      <c r="L138" s="1">
        <v>25</v>
      </c>
      <c r="M138" s="1">
        <v>1.2</v>
      </c>
      <c r="N138" s="1">
        <v>7228</v>
      </c>
      <c r="O138" s="1">
        <v>8430</v>
      </c>
      <c r="P138" s="1">
        <v>3254</v>
      </c>
      <c r="Q138" s="1">
        <v>5097</v>
      </c>
      <c r="R138" s="1">
        <v>78</v>
      </c>
      <c r="S138" s="1">
        <v>4070</v>
      </c>
      <c r="T138" s="1">
        <v>405</v>
      </c>
      <c r="U138" s="1">
        <v>0</v>
      </c>
      <c r="V138" s="1">
        <f t="shared" si="35"/>
        <v>-239</v>
      </c>
      <c r="W138" s="1">
        <f t="shared" si="36"/>
        <v>291</v>
      </c>
      <c r="X138" s="1">
        <f t="shared" si="36"/>
        <v>0</v>
      </c>
      <c r="Y138" s="1">
        <f t="shared" si="36"/>
        <v>15</v>
      </c>
      <c r="Z138" s="1">
        <f t="shared" si="37"/>
        <v>67</v>
      </c>
      <c r="AA138" s="3"/>
      <c r="AB138" s="13">
        <f t="shared" si="22"/>
        <v>3.3890732703599692E-2</v>
      </c>
      <c r="AC138" s="13">
        <f t="shared" si="23"/>
        <v>0.31336000000000003</v>
      </c>
      <c r="AD138" s="13">
        <f t="shared" si="24"/>
        <v>9.0499999999999997E-2</v>
      </c>
      <c r="AE138" s="13">
        <f t="shared" si="25"/>
        <v>0.21224000000000001</v>
      </c>
      <c r="AF138" s="13">
        <f t="shared" si="26"/>
        <v>1.0619999999999999E-2</v>
      </c>
      <c r="AG138" s="13">
        <f t="shared" si="27"/>
        <v>1.34E-3</v>
      </c>
      <c r="AI138" s="11"/>
      <c r="AJ138" s="11"/>
      <c r="AK138" s="11"/>
      <c r="AL138" s="11"/>
      <c r="AM138" s="11"/>
      <c r="AN138" s="11"/>
      <c r="AO138" s="11"/>
      <c r="AP138" s="11"/>
      <c r="AQ138" s="11">
        <f t="shared" si="41"/>
        <v>129</v>
      </c>
      <c r="AR138" s="11">
        <f t="shared" si="41"/>
        <v>125</v>
      </c>
      <c r="AT138" s="107"/>
      <c r="BA138" s="11"/>
      <c r="BB138" s="11"/>
      <c r="BC138" s="11"/>
      <c r="BD138" s="11"/>
      <c r="BE138" s="11"/>
      <c r="BH138" s="11"/>
      <c r="BI138" s="11"/>
      <c r="BJ138" s="11"/>
      <c r="BK138" s="11"/>
      <c r="BL138" s="11"/>
      <c r="BM138" s="11"/>
      <c r="BN138" s="11"/>
    </row>
    <row r="139" spans="1:66" s="1" customFormat="1" x14ac:dyDescent="0.3">
      <c r="A139" s="11"/>
      <c r="B139" s="1">
        <f t="shared" si="21"/>
        <v>15728</v>
      </c>
      <c r="C139" s="1">
        <v>126</v>
      </c>
      <c r="D139" s="1">
        <v>34271</v>
      </c>
      <c r="E139" s="1">
        <v>4282</v>
      </c>
      <c r="F139" s="1">
        <v>0</v>
      </c>
      <c r="G139" s="1">
        <v>10900</v>
      </c>
      <c r="H139" s="1">
        <v>0</v>
      </c>
      <c r="I139" s="1">
        <v>546</v>
      </c>
      <c r="J139" s="1">
        <v>47.22</v>
      </c>
      <c r="K139" s="1">
        <v>1.5</v>
      </c>
      <c r="L139" s="1">
        <v>25</v>
      </c>
      <c r="M139" s="1">
        <v>1.19</v>
      </c>
      <c r="N139" s="1">
        <v>7282</v>
      </c>
      <c r="O139" s="1">
        <v>8435</v>
      </c>
      <c r="P139" s="1">
        <v>3107</v>
      </c>
      <c r="Q139" s="1">
        <v>5249</v>
      </c>
      <c r="R139" s="1">
        <v>79</v>
      </c>
      <c r="S139" s="1">
        <v>3855</v>
      </c>
      <c r="T139" s="1">
        <v>382</v>
      </c>
      <c r="U139" s="1">
        <v>0</v>
      </c>
      <c r="V139" s="1">
        <f t="shared" si="35"/>
        <v>-243</v>
      </c>
      <c r="W139" s="1">
        <f t="shared" si="36"/>
        <v>288</v>
      </c>
      <c r="X139" s="1">
        <f t="shared" si="36"/>
        <v>0</v>
      </c>
      <c r="Y139" s="1">
        <f t="shared" si="36"/>
        <v>15</v>
      </c>
      <c r="Z139" s="1">
        <f t="shared" si="37"/>
        <v>60</v>
      </c>
      <c r="AA139" s="3"/>
      <c r="AB139" s="13">
        <f t="shared" si="22"/>
        <v>3.4715157680569687E-2</v>
      </c>
      <c r="AC139" s="13">
        <f t="shared" si="23"/>
        <v>0.31456000000000001</v>
      </c>
      <c r="AD139" s="13">
        <f t="shared" si="24"/>
        <v>8.5639999999999994E-2</v>
      </c>
      <c r="AE139" s="13">
        <f t="shared" si="25"/>
        <v>0.218</v>
      </c>
      <c r="AF139" s="13">
        <f t="shared" si="26"/>
        <v>1.0919999999999999E-2</v>
      </c>
      <c r="AG139" s="13">
        <f t="shared" si="27"/>
        <v>1.1999999999999999E-3</v>
      </c>
      <c r="AI139" s="11"/>
      <c r="AJ139" s="11"/>
      <c r="AK139" s="11"/>
      <c r="AL139" s="11"/>
      <c r="AM139" s="11"/>
      <c r="AN139" s="11"/>
      <c r="AO139" s="11"/>
      <c r="AP139" s="11"/>
      <c r="AQ139" s="11">
        <f t="shared" si="41"/>
        <v>130</v>
      </c>
      <c r="AR139" s="11">
        <f t="shared" si="41"/>
        <v>126</v>
      </c>
      <c r="AT139" s="107"/>
      <c r="BA139" s="11"/>
      <c r="BB139" s="11"/>
      <c r="BC139" s="11"/>
      <c r="BD139" s="11"/>
      <c r="BE139" s="11"/>
      <c r="BH139" s="11"/>
      <c r="BI139" s="11"/>
      <c r="BJ139" s="11"/>
      <c r="BK139" s="11"/>
      <c r="BL139" s="11"/>
      <c r="BM139" s="11"/>
      <c r="BN139" s="11"/>
    </row>
    <row r="140" spans="1:66" s="1" customFormat="1" x14ac:dyDescent="0.3">
      <c r="A140" s="11"/>
      <c r="B140" s="1">
        <f t="shared" si="21"/>
        <v>15784</v>
      </c>
      <c r="C140" s="1">
        <v>127</v>
      </c>
      <c r="D140" s="1">
        <v>34214</v>
      </c>
      <c r="E140" s="1">
        <v>4043</v>
      </c>
      <c r="F140" s="1">
        <v>0</v>
      </c>
      <c r="G140" s="1">
        <v>11181</v>
      </c>
      <c r="H140" s="1">
        <v>0</v>
      </c>
      <c r="I140" s="1">
        <v>560</v>
      </c>
      <c r="J140" s="1">
        <v>47.28</v>
      </c>
      <c r="K140" s="1">
        <v>1.5</v>
      </c>
      <c r="L140" s="1">
        <v>25.1</v>
      </c>
      <c r="M140" s="1">
        <v>1.18</v>
      </c>
      <c r="N140" s="1">
        <v>7336</v>
      </c>
      <c r="O140" s="1">
        <v>8439</v>
      </c>
      <c r="P140" s="1">
        <v>2965</v>
      </c>
      <c r="Q140" s="1">
        <v>5393</v>
      </c>
      <c r="R140" s="1">
        <v>80</v>
      </c>
      <c r="S140" s="1">
        <v>3641</v>
      </c>
      <c r="T140" s="1">
        <v>361</v>
      </c>
      <c r="U140" s="1">
        <v>0</v>
      </c>
      <c r="V140" s="1">
        <f t="shared" si="35"/>
        <v>-239</v>
      </c>
      <c r="W140" s="1">
        <f t="shared" si="36"/>
        <v>281</v>
      </c>
      <c r="X140" s="1">
        <f t="shared" si="36"/>
        <v>0</v>
      </c>
      <c r="Y140" s="1">
        <f t="shared" si="36"/>
        <v>14</v>
      </c>
      <c r="Z140" s="1">
        <f t="shared" si="37"/>
        <v>56</v>
      </c>
      <c r="AA140" s="3"/>
      <c r="AB140" s="13">
        <f t="shared" si="22"/>
        <v>3.5478966041561075E-2</v>
      </c>
      <c r="AC140" s="13">
        <f t="shared" si="23"/>
        <v>0.31568000000000002</v>
      </c>
      <c r="AD140" s="13">
        <f t="shared" si="24"/>
        <v>8.0860000000000001E-2</v>
      </c>
      <c r="AE140" s="13">
        <f t="shared" si="25"/>
        <v>0.22362000000000001</v>
      </c>
      <c r="AF140" s="13">
        <f t="shared" si="26"/>
        <v>1.12E-2</v>
      </c>
      <c r="AG140" s="13">
        <f t="shared" si="27"/>
        <v>1.1199999999999999E-3</v>
      </c>
      <c r="AI140" s="11"/>
      <c r="AJ140" s="11"/>
      <c r="AK140" s="11"/>
      <c r="AL140" s="11"/>
      <c r="AM140" s="11"/>
      <c r="AN140" s="11"/>
      <c r="AO140" s="11"/>
      <c r="AP140" s="11"/>
      <c r="AQ140" s="11">
        <f t="shared" si="41"/>
        <v>131</v>
      </c>
      <c r="AR140" s="11">
        <f t="shared" si="41"/>
        <v>127</v>
      </c>
      <c r="AT140" s="107"/>
      <c r="BA140" s="11"/>
      <c r="BB140" s="11"/>
      <c r="BC140" s="11"/>
      <c r="BD140" s="11"/>
      <c r="BE140" s="11"/>
      <c r="BH140" s="11"/>
      <c r="BI140" s="11"/>
      <c r="BJ140" s="11"/>
      <c r="BK140" s="11"/>
      <c r="BL140" s="11"/>
      <c r="BM140" s="11"/>
      <c r="BN140" s="11"/>
    </row>
    <row r="141" spans="1:66" s="1" customFormat="1" x14ac:dyDescent="0.3">
      <c r="A141" s="11"/>
      <c r="B141" s="1">
        <f t="shared" si="21"/>
        <v>15837</v>
      </c>
      <c r="C141" s="1">
        <v>128</v>
      </c>
      <c r="D141" s="1">
        <v>34161</v>
      </c>
      <c r="E141" s="1">
        <v>3806</v>
      </c>
      <c r="F141" s="1">
        <v>0</v>
      </c>
      <c r="G141" s="1">
        <v>11458</v>
      </c>
      <c r="H141" s="1">
        <v>0</v>
      </c>
      <c r="I141" s="1">
        <v>573</v>
      </c>
      <c r="J141" s="1">
        <v>47.34</v>
      </c>
      <c r="K141" s="1">
        <v>1.5</v>
      </c>
      <c r="L141" s="1">
        <v>25.2</v>
      </c>
      <c r="M141" s="1">
        <v>1.17</v>
      </c>
      <c r="N141" s="1">
        <v>7385</v>
      </c>
      <c r="O141" s="1">
        <v>8442</v>
      </c>
      <c r="P141" s="1">
        <v>2828</v>
      </c>
      <c r="Q141" s="1">
        <v>5532</v>
      </c>
      <c r="R141" s="1">
        <v>80</v>
      </c>
      <c r="S141" s="1">
        <v>3430</v>
      </c>
      <c r="T141" s="1">
        <v>341</v>
      </c>
      <c r="U141" s="1">
        <v>0</v>
      </c>
      <c r="V141" s="1">
        <f t="shared" si="35"/>
        <v>-237</v>
      </c>
      <c r="W141" s="1">
        <f t="shared" si="36"/>
        <v>277</v>
      </c>
      <c r="X141" s="1">
        <f t="shared" si="36"/>
        <v>0</v>
      </c>
      <c r="Y141" s="1">
        <f t="shared" si="36"/>
        <v>13</v>
      </c>
      <c r="Z141" s="1">
        <f t="shared" si="37"/>
        <v>53</v>
      </c>
      <c r="AA141" s="3"/>
      <c r="AB141" s="13">
        <f t="shared" si="22"/>
        <v>3.6181094904337942E-2</v>
      </c>
      <c r="AC141" s="13">
        <f t="shared" si="23"/>
        <v>0.31674000000000002</v>
      </c>
      <c r="AD141" s="13">
        <f t="shared" si="24"/>
        <v>7.6119999999999993E-2</v>
      </c>
      <c r="AE141" s="13">
        <f t="shared" si="25"/>
        <v>0.22916</v>
      </c>
      <c r="AF141" s="13">
        <f t="shared" si="26"/>
        <v>1.146E-2</v>
      </c>
      <c r="AG141" s="13">
        <f t="shared" si="27"/>
        <v>1.06E-3</v>
      </c>
      <c r="AI141" s="11"/>
      <c r="AJ141" s="11"/>
      <c r="AK141" s="11"/>
      <c r="AL141" s="11"/>
      <c r="AM141" s="11"/>
      <c r="AN141" s="11"/>
      <c r="AO141" s="11"/>
      <c r="AP141" s="11"/>
      <c r="AQ141" s="11">
        <f t="shared" si="41"/>
        <v>132</v>
      </c>
      <c r="AR141" s="11">
        <f t="shared" si="41"/>
        <v>128</v>
      </c>
      <c r="AT141" s="107"/>
      <c r="BA141" s="11"/>
      <c r="BB141" s="11"/>
      <c r="BC141" s="11"/>
      <c r="BD141" s="11"/>
      <c r="BE141" s="11"/>
      <c r="BH141" s="11"/>
      <c r="BI141" s="11"/>
      <c r="BJ141" s="11"/>
      <c r="BK141" s="11"/>
      <c r="BL141" s="11"/>
      <c r="BM141" s="11"/>
      <c r="BN141" s="11"/>
    </row>
    <row r="142" spans="1:66" s="1" customFormat="1" x14ac:dyDescent="0.3">
      <c r="A142" s="11"/>
      <c r="B142" s="1">
        <f t="shared" ref="B142:B205" si="42">IF(C142="",NA(),E142+G142+H142+I142)</f>
        <v>15887</v>
      </c>
      <c r="C142" s="1">
        <v>129</v>
      </c>
      <c r="D142" s="1">
        <v>34112</v>
      </c>
      <c r="E142" s="1">
        <v>3584</v>
      </c>
      <c r="F142" s="1">
        <v>0</v>
      </c>
      <c r="G142" s="1">
        <v>11716</v>
      </c>
      <c r="H142" s="1">
        <v>0</v>
      </c>
      <c r="I142" s="1">
        <v>587</v>
      </c>
      <c r="J142" s="1">
        <v>47.4</v>
      </c>
      <c r="K142" s="1">
        <v>1.5</v>
      </c>
      <c r="L142" s="1">
        <v>25.2</v>
      </c>
      <c r="M142" s="1">
        <v>1.1599999999999999</v>
      </c>
      <c r="N142" s="1">
        <v>7431</v>
      </c>
      <c r="O142" s="1">
        <v>8445</v>
      </c>
      <c r="P142" s="1">
        <v>2708</v>
      </c>
      <c r="Q142" s="1">
        <v>5656</v>
      </c>
      <c r="R142" s="1">
        <v>81</v>
      </c>
      <c r="S142" s="1">
        <v>3229</v>
      </c>
      <c r="T142" s="1">
        <v>322</v>
      </c>
      <c r="U142" s="1">
        <v>0</v>
      </c>
      <c r="V142" s="1">
        <f t="shared" si="35"/>
        <v>-222</v>
      </c>
      <c r="W142" s="1">
        <f t="shared" si="36"/>
        <v>258</v>
      </c>
      <c r="X142" s="1">
        <f t="shared" si="36"/>
        <v>0</v>
      </c>
      <c r="Y142" s="1">
        <f t="shared" si="36"/>
        <v>14</v>
      </c>
      <c r="Z142" s="1">
        <f t="shared" si="37"/>
        <v>50</v>
      </c>
      <c r="AA142" s="3"/>
      <c r="AB142" s="13">
        <f t="shared" ref="AB142:AB205" si="43">IF(OR(ISNA(B142),B142=0),NA(),I142/B142)</f>
        <v>3.6948448416944675E-2</v>
      </c>
      <c r="AC142" s="13">
        <f t="shared" ref="AC142:AC205" si="44">IF(OR(ISNA(B142),B142=0),NA(),B142/$AC$11)</f>
        <v>0.31774000000000002</v>
      </c>
      <c r="AD142" s="13">
        <f t="shared" ref="AD142:AD205" si="45">IF(OR(ISNA(B142),B142=0),NA(),E142/$AC$11)</f>
        <v>7.1679999999999994E-2</v>
      </c>
      <c r="AE142" s="13">
        <f t="shared" ref="AE142:AE205" si="46">IF(OR(ISNA(B142),B142=0),NA(),G142/$AC$11)</f>
        <v>0.23432</v>
      </c>
      <c r="AF142" s="13">
        <f t="shared" ref="AF142:AF205" si="47">IF(OR(ISNA(B142),B142=0),NA(),I142/$AC$11)</f>
        <v>1.174E-2</v>
      </c>
      <c r="AG142" s="13">
        <f t="shared" ref="AG142:AG205" si="48">+IF(OR(ISNA(B142),B142=0),NA(),Z142/$AC$11)</f>
        <v>1E-3</v>
      </c>
      <c r="AI142" s="11"/>
      <c r="AJ142" s="11"/>
      <c r="AK142" s="11"/>
      <c r="AL142" s="11"/>
      <c r="AM142" s="11"/>
      <c r="AN142" s="11"/>
      <c r="AO142" s="11"/>
      <c r="AP142" s="11"/>
      <c r="AQ142" s="11">
        <f t="shared" si="41"/>
        <v>133</v>
      </c>
      <c r="AR142" s="11">
        <f t="shared" si="41"/>
        <v>129</v>
      </c>
      <c r="AT142" s="107"/>
      <c r="BA142" s="11"/>
      <c r="BB142" s="11"/>
      <c r="BC142" s="11"/>
      <c r="BD142" s="11"/>
      <c r="BE142" s="11"/>
      <c r="BH142" s="11"/>
      <c r="BI142" s="11"/>
      <c r="BJ142" s="11"/>
      <c r="BK142" s="11"/>
      <c r="BL142" s="11"/>
      <c r="BM142" s="11"/>
      <c r="BN142" s="11"/>
    </row>
    <row r="143" spans="1:66" s="1" customFormat="1" x14ac:dyDescent="0.3">
      <c r="A143" s="11"/>
      <c r="B143" s="1">
        <f t="shared" si="42"/>
        <v>15930</v>
      </c>
      <c r="C143" s="1">
        <v>130</v>
      </c>
      <c r="D143" s="1">
        <v>34068</v>
      </c>
      <c r="E143" s="1">
        <v>3366</v>
      </c>
      <c r="F143" s="1">
        <v>0</v>
      </c>
      <c r="G143" s="1">
        <v>11963</v>
      </c>
      <c r="H143" s="1">
        <v>0</v>
      </c>
      <c r="I143" s="1">
        <v>601</v>
      </c>
      <c r="J143" s="1">
        <v>47.46</v>
      </c>
      <c r="K143" s="1">
        <v>1.5</v>
      </c>
      <c r="L143" s="1">
        <v>25.3</v>
      </c>
      <c r="M143" s="1">
        <v>1.1499999999999999</v>
      </c>
      <c r="N143" s="1">
        <v>7473</v>
      </c>
      <c r="O143" s="1">
        <v>8448</v>
      </c>
      <c r="P143" s="1">
        <v>2596</v>
      </c>
      <c r="Q143" s="1">
        <v>5769</v>
      </c>
      <c r="R143" s="1">
        <v>82</v>
      </c>
      <c r="S143" s="1">
        <v>3037</v>
      </c>
      <c r="T143" s="1">
        <v>303</v>
      </c>
      <c r="U143" s="1">
        <v>0</v>
      </c>
      <c r="V143" s="1">
        <f t="shared" si="35"/>
        <v>-218</v>
      </c>
      <c r="W143" s="1">
        <f t="shared" si="36"/>
        <v>247</v>
      </c>
      <c r="X143" s="1">
        <f t="shared" si="36"/>
        <v>0</v>
      </c>
      <c r="Y143" s="1">
        <f t="shared" si="36"/>
        <v>14</v>
      </c>
      <c r="Z143" s="1">
        <f t="shared" si="37"/>
        <v>43</v>
      </c>
      <c r="AA143" s="3"/>
      <c r="AB143" s="13">
        <f t="shared" si="43"/>
        <v>3.7727558066541114E-2</v>
      </c>
      <c r="AC143" s="13">
        <f t="shared" si="44"/>
        <v>0.31859999999999999</v>
      </c>
      <c r="AD143" s="13">
        <f t="shared" si="45"/>
        <v>6.7320000000000005E-2</v>
      </c>
      <c r="AE143" s="13">
        <f t="shared" si="46"/>
        <v>0.23926</v>
      </c>
      <c r="AF143" s="13">
        <f t="shared" si="47"/>
        <v>1.2019999999999999E-2</v>
      </c>
      <c r="AG143" s="13">
        <f t="shared" si="48"/>
        <v>8.5999999999999998E-4</v>
      </c>
      <c r="AI143" s="11"/>
      <c r="AJ143" s="11"/>
      <c r="AK143" s="11"/>
      <c r="AL143" s="11"/>
      <c r="AM143" s="11"/>
      <c r="AN143" s="11"/>
      <c r="AO143" s="11"/>
      <c r="AP143" s="11"/>
      <c r="AQ143" s="11">
        <f t="shared" si="41"/>
        <v>134</v>
      </c>
      <c r="AR143" s="11">
        <f t="shared" si="41"/>
        <v>130</v>
      </c>
      <c r="AT143" s="107"/>
      <c r="BA143" s="11"/>
      <c r="BB143" s="11"/>
      <c r="BC143" s="11"/>
      <c r="BD143" s="11"/>
      <c r="BE143" s="11"/>
      <c r="BH143" s="11"/>
      <c r="BI143" s="11"/>
      <c r="BJ143" s="11"/>
      <c r="BK143" s="11"/>
      <c r="BL143" s="11"/>
      <c r="BM143" s="11"/>
      <c r="BN143" s="11"/>
    </row>
    <row r="144" spans="1:66" s="1" customFormat="1" x14ac:dyDescent="0.3">
      <c r="A144" s="11"/>
      <c r="B144" s="1">
        <f t="shared" si="42"/>
        <v>15972</v>
      </c>
      <c r="C144" s="1">
        <v>131</v>
      </c>
      <c r="D144" s="1">
        <v>34026</v>
      </c>
      <c r="E144" s="1">
        <v>3160</v>
      </c>
      <c r="F144" s="1">
        <v>0</v>
      </c>
      <c r="G144" s="1">
        <v>12198</v>
      </c>
      <c r="H144" s="1">
        <v>0</v>
      </c>
      <c r="I144" s="1">
        <v>614</v>
      </c>
      <c r="J144" s="1">
        <v>47.52</v>
      </c>
      <c r="K144" s="1">
        <v>1.51</v>
      </c>
      <c r="L144" s="1">
        <v>25.3</v>
      </c>
      <c r="M144" s="1">
        <v>1.1399999999999999</v>
      </c>
      <c r="N144" s="1">
        <v>7512</v>
      </c>
      <c r="O144" s="1">
        <v>8450</v>
      </c>
      <c r="P144" s="1">
        <v>2495</v>
      </c>
      <c r="Q144" s="1">
        <v>5871</v>
      </c>
      <c r="R144" s="1">
        <v>83</v>
      </c>
      <c r="S144" s="1">
        <v>2856</v>
      </c>
      <c r="T144" s="1">
        <v>284</v>
      </c>
      <c r="U144" s="1">
        <v>0</v>
      </c>
      <c r="V144" s="1">
        <f t="shared" ref="V144:V207" si="49">IF($C144="","",E144-E143)</f>
        <v>-206</v>
      </c>
      <c r="W144" s="1">
        <f t="shared" ref="W144:Y207" si="50">IF($C144="","",G144-G143)</f>
        <v>235</v>
      </c>
      <c r="X144" s="1">
        <f t="shared" si="50"/>
        <v>0</v>
      </c>
      <c r="Y144" s="1">
        <f t="shared" si="50"/>
        <v>13</v>
      </c>
      <c r="Z144" s="1">
        <f t="shared" ref="Z144:Z207" si="51">IF(OR($C144="",ISNA($C144)),NA(),V144+W144+X144+Y144)</f>
        <v>42</v>
      </c>
      <c r="AA144" s="3"/>
      <c r="AB144" s="13">
        <f t="shared" si="43"/>
        <v>3.8442273979464064E-2</v>
      </c>
      <c r="AC144" s="13">
        <f t="shared" si="44"/>
        <v>0.31944</v>
      </c>
      <c r="AD144" s="13">
        <f t="shared" si="45"/>
        <v>6.3200000000000006E-2</v>
      </c>
      <c r="AE144" s="13">
        <f t="shared" si="46"/>
        <v>0.24396000000000001</v>
      </c>
      <c r="AF144" s="13">
        <f t="shared" si="47"/>
        <v>1.2279999999999999E-2</v>
      </c>
      <c r="AG144" s="13">
        <f t="shared" si="48"/>
        <v>8.4000000000000003E-4</v>
      </c>
      <c r="AI144" s="11"/>
      <c r="AJ144" s="11"/>
      <c r="AK144" s="11"/>
      <c r="AL144" s="11"/>
      <c r="AM144" s="11"/>
      <c r="AN144" s="11"/>
      <c r="AO144" s="11"/>
      <c r="AP144" s="11"/>
      <c r="AQ144" s="11">
        <f t="shared" ref="AQ144:AR159" si="52">+AQ143+1</f>
        <v>135</v>
      </c>
      <c r="AR144" s="11">
        <f t="shared" si="52"/>
        <v>131</v>
      </c>
      <c r="AT144" s="107"/>
      <c r="BA144" s="11"/>
      <c r="BB144" s="11"/>
      <c r="BC144" s="11"/>
      <c r="BD144" s="11"/>
      <c r="BE144" s="11"/>
      <c r="BH144" s="11"/>
      <c r="BI144" s="11"/>
      <c r="BJ144" s="11"/>
      <c r="BK144" s="11"/>
      <c r="BL144" s="11"/>
      <c r="BM144" s="11"/>
      <c r="BN144" s="11"/>
    </row>
    <row r="145" spans="1:66" s="1" customFormat="1" x14ac:dyDescent="0.3">
      <c r="A145" s="11"/>
      <c r="B145" s="1">
        <f t="shared" si="42"/>
        <v>16011</v>
      </c>
      <c r="C145" s="1">
        <v>132</v>
      </c>
      <c r="D145" s="1">
        <v>33987</v>
      </c>
      <c r="E145" s="1">
        <v>2962</v>
      </c>
      <c r="F145" s="1">
        <v>0</v>
      </c>
      <c r="G145" s="1">
        <v>12422</v>
      </c>
      <c r="H145" s="1">
        <v>0</v>
      </c>
      <c r="I145" s="1">
        <v>627</v>
      </c>
      <c r="J145" s="1">
        <v>47.58</v>
      </c>
      <c r="K145" s="1">
        <v>1.51</v>
      </c>
      <c r="L145" s="1">
        <v>25.4</v>
      </c>
      <c r="M145" s="1">
        <v>1.1299999999999999</v>
      </c>
      <c r="N145" s="1">
        <v>7549</v>
      </c>
      <c r="O145" s="1">
        <v>8452</v>
      </c>
      <c r="P145" s="1">
        <v>2405</v>
      </c>
      <c r="Q145" s="1">
        <v>5963</v>
      </c>
      <c r="R145" s="1">
        <v>84</v>
      </c>
      <c r="S145" s="1">
        <v>2678</v>
      </c>
      <c r="T145" s="1">
        <v>266</v>
      </c>
      <c r="U145" s="1">
        <v>0</v>
      </c>
      <c r="V145" s="1">
        <f t="shared" si="49"/>
        <v>-198</v>
      </c>
      <c r="W145" s="1">
        <f t="shared" si="50"/>
        <v>224</v>
      </c>
      <c r="X145" s="1">
        <f t="shared" si="50"/>
        <v>0</v>
      </c>
      <c r="Y145" s="1">
        <f t="shared" si="50"/>
        <v>13</v>
      </c>
      <c r="Z145" s="1">
        <f t="shared" si="51"/>
        <v>39</v>
      </c>
      <c r="AA145" s="3"/>
      <c r="AB145" s="13">
        <f t="shared" si="43"/>
        <v>3.9160577103241521E-2</v>
      </c>
      <c r="AC145" s="13">
        <f t="shared" si="44"/>
        <v>0.32022</v>
      </c>
      <c r="AD145" s="13">
        <f t="shared" si="45"/>
        <v>5.9240000000000001E-2</v>
      </c>
      <c r="AE145" s="13">
        <f t="shared" si="46"/>
        <v>0.24843999999999999</v>
      </c>
      <c r="AF145" s="13">
        <f t="shared" si="47"/>
        <v>1.2540000000000001E-2</v>
      </c>
      <c r="AG145" s="13">
        <f t="shared" si="48"/>
        <v>7.7999999999999999E-4</v>
      </c>
      <c r="AI145" s="11"/>
      <c r="AJ145" s="11"/>
      <c r="AK145" s="11"/>
      <c r="AL145" s="11"/>
      <c r="AM145" s="11"/>
      <c r="AN145" s="11"/>
      <c r="AO145" s="11"/>
      <c r="AP145" s="11"/>
      <c r="AQ145" s="11">
        <f t="shared" si="52"/>
        <v>136</v>
      </c>
      <c r="AR145" s="11">
        <f t="shared" si="52"/>
        <v>132</v>
      </c>
      <c r="AT145" s="107"/>
      <c r="BA145" s="11"/>
      <c r="BB145" s="11"/>
      <c r="BC145" s="11"/>
      <c r="BD145" s="11"/>
      <c r="BE145" s="11"/>
      <c r="BH145" s="11"/>
      <c r="BI145" s="11"/>
      <c r="BJ145" s="11"/>
      <c r="BK145" s="11"/>
      <c r="BL145" s="11"/>
      <c r="BM145" s="11"/>
      <c r="BN145" s="11"/>
    </row>
    <row r="146" spans="1:66" s="1" customFormat="1" x14ac:dyDescent="0.3">
      <c r="A146" s="11"/>
      <c r="B146" s="1">
        <f t="shared" si="42"/>
        <v>16048</v>
      </c>
      <c r="C146" s="1">
        <v>133</v>
      </c>
      <c r="D146" s="1">
        <v>33951</v>
      </c>
      <c r="E146" s="1">
        <v>2774</v>
      </c>
      <c r="F146" s="1">
        <v>0</v>
      </c>
      <c r="G146" s="1">
        <v>12634</v>
      </c>
      <c r="H146" s="1">
        <v>0</v>
      </c>
      <c r="I146" s="1">
        <v>640</v>
      </c>
      <c r="J146" s="1">
        <v>47.63</v>
      </c>
      <c r="K146" s="1">
        <v>1.51</v>
      </c>
      <c r="L146" s="1">
        <v>25.4</v>
      </c>
      <c r="M146" s="1">
        <v>1.1299999999999999</v>
      </c>
      <c r="N146" s="1">
        <v>7583</v>
      </c>
      <c r="O146" s="1">
        <v>8455</v>
      </c>
      <c r="P146" s="1">
        <v>2325</v>
      </c>
      <c r="Q146" s="1">
        <v>6045</v>
      </c>
      <c r="R146" s="1">
        <v>84</v>
      </c>
      <c r="S146" s="1">
        <v>2511</v>
      </c>
      <c r="T146" s="1">
        <v>248</v>
      </c>
      <c r="U146" s="1">
        <v>0</v>
      </c>
      <c r="V146" s="1">
        <f t="shared" si="49"/>
        <v>-188</v>
      </c>
      <c r="W146" s="1">
        <f t="shared" si="50"/>
        <v>212</v>
      </c>
      <c r="X146" s="1">
        <f t="shared" si="50"/>
        <v>0</v>
      </c>
      <c r="Y146" s="1">
        <f t="shared" si="50"/>
        <v>13</v>
      </c>
      <c r="Z146" s="1">
        <f t="shared" si="51"/>
        <v>37</v>
      </c>
      <c r="AA146" s="3"/>
      <c r="AB146" s="13">
        <f t="shared" si="43"/>
        <v>3.9880358923230309E-2</v>
      </c>
      <c r="AC146" s="13">
        <f t="shared" si="44"/>
        <v>0.32096000000000002</v>
      </c>
      <c r="AD146" s="13">
        <f t="shared" si="45"/>
        <v>5.5480000000000002E-2</v>
      </c>
      <c r="AE146" s="13">
        <f t="shared" si="46"/>
        <v>0.25268000000000002</v>
      </c>
      <c r="AF146" s="13">
        <f t="shared" si="47"/>
        <v>1.2800000000000001E-2</v>
      </c>
      <c r="AG146" s="13">
        <f t="shared" si="48"/>
        <v>7.3999999999999999E-4</v>
      </c>
      <c r="AI146" s="11"/>
      <c r="AJ146" s="11"/>
      <c r="AK146" s="11"/>
      <c r="AL146" s="11"/>
      <c r="AM146" s="11"/>
      <c r="AN146" s="11"/>
      <c r="AO146" s="11"/>
      <c r="AP146" s="11"/>
      <c r="AQ146" s="11">
        <f t="shared" si="52"/>
        <v>137</v>
      </c>
      <c r="AR146" s="11">
        <f t="shared" si="52"/>
        <v>133</v>
      </c>
      <c r="AT146" s="107"/>
      <c r="BA146" s="11"/>
      <c r="BB146" s="11"/>
      <c r="BC146" s="11"/>
      <c r="BD146" s="11"/>
      <c r="BE146" s="11"/>
      <c r="BH146" s="11"/>
      <c r="BI146" s="11"/>
      <c r="BJ146" s="11"/>
      <c r="BK146" s="11"/>
      <c r="BL146" s="11"/>
      <c r="BM146" s="11"/>
      <c r="BN146" s="11"/>
    </row>
    <row r="147" spans="1:66" s="1" customFormat="1" x14ac:dyDescent="0.3">
      <c r="A147" s="11"/>
      <c r="B147" s="1">
        <f t="shared" si="42"/>
        <v>16080</v>
      </c>
      <c r="C147" s="1">
        <v>134</v>
      </c>
      <c r="D147" s="1">
        <v>33918</v>
      </c>
      <c r="E147" s="1">
        <v>2591</v>
      </c>
      <c r="F147" s="1">
        <v>0</v>
      </c>
      <c r="G147" s="1">
        <v>12837</v>
      </c>
      <c r="H147" s="1">
        <v>0</v>
      </c>
      <c r="I147" s="1">
        <v>652</v>
      </c>
      <c r="J147" s="1">
        <v>47.69</v>
      </c>
      <c r="K147" s="1">
        <v>1.51</v>
      </c>
      <c r="L147" s="1">
        <v>25.4</v>
      </c>
      <c r="M147" s="1">
        <v>1.1200000000000001</v>
      </c>
      <c r="N147" s="1">
        <v>7613</v>
      </c>
      <c r="O147" s="1">
        <v>8457</v>
      </c>
      <c r="P147" s="1">
        <v>2252</v>
      </c>
      <c r="Q147" s="1">
        <v>6120</v>
      </c>
      <c r="R147" s="1">
        <v>85</v>
      </c>
      <c r="S147" s="1">
        <v>2348</v>
      </c>
      <c r="T147" s="1">
        <v>233</v>
      </c>
      <c r="U147" s="1">
        <v>0</v>
      </c>
      <c r="V147" s="1">
        <f t="shared" si="49"/>
        <v>-183</v>
      </c>
      <c r="W147" s="1">
        <f t="shared" si="50"/>
        <v>203</v>
      </c>
      <c r="X147" s="1">
        <f t="shared" si="50"/>
        <v>0</v>
      </c>
      <c r="Y147" s="1">
        <f t="shared" si="50"/>
        <v>12</v>
      </c>
      <c r="Z147" s="1">
        <f t="shared" si="51"/>
        <v>32</v>
      </c>
      <c r="AA147" s="3"/>
      <c r="AB147" s="13">
        <f t="shared" si="43"/>
        <v>4.054726368159204E-2</v>
      </c>
      <c r="AC147" s="13">
        <f t="shared" si="44"/>
        <v>0.3216</v>
      </c>
      <c r="AD147" s="13">
        <f t="shared" si="45"/>
        <v>5.1819999999999998E-2</v>
      </c>
      <c r="AE147" s="13">
        <f t="shared" si="46"/>
        <v>0.25674000000000002</v>
      </c>
      <c r="AF147" s="13">
        <f t="shared" si="47"/>
        <v>1.304E-2</v>
      </c>
      <c r="AG147" s="13">
        <f t="shared" si="48"/>
        <v>6.4000000000000005E-4</v>
      </c>
      <c r="AI147" s="11"/>
      <c r="AJ147" s="11"/>
      <c r="AK147" s="11"/>
      <c r="AL147" s="11"/>
      <c r="AM147" s="11"/>
      <c r="AN147" s="11"/>
      <c r="AO147" s="11"/>
      <c r="AP147" s="11"/>
      <c r="AQ147" s="11">
        <f t="shared" si="52"/>
        <v>138</v>
      </c>
      <c r="AR147" s="11">
        <f t="shared" si="52"/>
        <v>134</v>
      </c>
      <c r="AT147" s="107"/>
      <c r="BA147" s="11"/>
      <c r="BB147" s="11"/>
      <c r="BC147" s="11"/>
      <c r="BD147" s="11"/>
      <c r="BE147" s="11"/>
      <c r="BH147" s="11"/>
      <c r="BI147" s="11"/>
      <c r="BJ147" s="11"/>
      <c r="BK147" s="11"/>
      <c r="BL147" s="11"/>
      <c r="BM147" s="11"/>
      <c r="BN147" s="11"/>
    </row>
    <row r="148" spans="1:66" s="1" customFormat="1" x14ac:dyDescent="0.3">
      <c r="A148" s="11"/>
      <c r="B148" s="1">
        <f t="shared" si="42"/>
        <v>16102</v>
      </c>
      <c r="C148" s="1">
        <v>135</v>
      </c>
      <c r="D148" s="1">
        <v>33897</v>
      </c>
      <c r="E148" s="1">
        <v>2343</v>
      </c>
      <c r="F148" s="1">
        <v>0</v>
      </c>
      <c r="G148" s="1">
        <v>13090</v>
      </c>
      <c r="H148" s="1">
        <v>0</v>
      </c>
      <c r="I148" s="1">
        <v>669</v>
      </c>
      <c r="J148" s="1">
        <v>47.74</v>
      </c>
      <c r="K148" s="1">
        <v>1.5</v>
      </c>
      <c r="L148" s="1">
        <v>25.5</v>
      </c>
      <c r="M148" s="1">
        <v>1.1100000000000001</v>
      </c>
      <c r="N148" s="1">
        <v>7633</v>
      </c>
      <c r="O148" s="1">
        <v>8459</v>
      </c>
      <c r="P148" s="1">
        <v>2216</v>
      </c>
      <c r="Q148" s="1">
        <v>6159</v>
      </c>
      <c r="R148" s="1">
        <v>83</v>
      </c>
      <c r="S148" s="1">
        <v>2124</v>
      </c>
      <c r="T148" s="1">
        <v>211</v>
      </c>
      <c r="U148" s="1">
        <v>0</v>
      </c>
      <c r="V148" s="1">
        <f t="shared" si="49"/>
        <v>-248</v>
      </c>
      <c r="W148" s="1">
        <f t="shared" si="50"/>
        <v>253</v>
      </c>
      <c r="X148" s="1">
        <f t="shared" si="50"/>
        <v>0</v>
      </c>
      <c r="Y148" s="1">
        <f t="shared" si="50"/>
        <v>17</v>
      </c>
      <c r="Z148" s="1">
        <f t="shared" si="51"/>
        <v>22</v>
      </c>
      <c r="AA148" s="3"/>
      <c r="AB148" s="13">
        <f t="shared" si="43"/>
        <v>4.1547633834306298E-2</v>
      </c>
      <c r="AC148" s="13">
        <f t="shared" si="44"/>
        <v>0.32203999999999999</v>
      </c>
      <c r="AD148" s="13">
        <f t="shared" si="45"/>
        <v>4.6859999999999999E-2</v>
      </c>
      <c r="AE148" s="13">
        <f t="shared" si="46"/>
        <v>0.26179999999999998</v>
      </c>
      <c r="AF148" s="13">
        <f t="shared" si="47"/>
        <v>1.338E-2</v>
      </c>
      <c r="AG148" s="13">
        <f t="shared" si="48"/>
        <v>4.4000000000000002E-4</v>
      </c>
      <c r="AI148" s="11"/>
      <c r="AJ148" s="11"/>
      <c r="AK148" s="11"/>
      <c r="AL148" s="11"/>
      <c r="AM148" s="11"/>
      <c r="AN148" s="11"/>
      <c r="AO148" s="11"/>
      <c r="AP148" s="11"/>
      <c r="AQ148" s="11">
        <f t="shared" si="52"/>
        <v>139</v>
      </c>
      <c r="AR148" s="11">
        <f t="shared" si="52"/>
        <v>135</v>
      </c>
      <c r="AT148" s="107"/>
      <c r="BA148" s="11"/>
      <c r="BB148" s="11"/>
      <c r="BC148" s="11"/>
      <c r="BD148" s="11"/>
      <c r="BE148" s="11"/>
      <c r="BH148" s="11"/>
      <c r="BI148" s="11"/>
      <c r="BJ148" s="11"/>
      <c r="BK148" s="11"/>
      <c r="BL148" s="11"/>
      <c r="BM148" s="11"/>
      <c r="BN148" s="11"/>
    </row>
    <row r="149" spans="1:66" s="1" customFormat="1" x14ac:dyDescent="0.3">
      <c r="A149" s="11"/>
      <c r="B149" s="1">
        <f t="shared" si="42"/>
        <v>16131</v>
      </c>
      <c r="C149" s="1">
        <v>136</v>
      </c>
      <c r="D149" s="1">
        <v>33867</v>
      </c>
      <c r="E149" s="1">
        <v>2182</v>
      </c>
      <c r="F149" s="1">
        <v>0</v>
      </c>
      <c r="G149" s="1">
        <v>13268</v>
      </c>
      <c r="H149" s="1">
        <v>0</v>
      </c>
      <c r="I149" s="1">
        <v>681</v>
      </c>
      <c r="J149" s="1">
        <v>47.8</v>
      </c>
      <c r="K149" s="1">
        <v>1.5</v>
      </c>
      <c r="L149" s="1">
        <v>25.5</v>
      </c>
      <c r="M149" s="1">
        <v>1.1000000000000001</v>
      </c>
      <c r="N149" s="1">
        <v>7660</v>
      </c>
      <c r="O149" s="1">
        <v>8461</v>
      </c>
      <c r="P149" s="1">
        <v>2158</v>
      </c>
      <c r="Q149" s="1">
        <v>6218</v>
      </c>
      <c r="R149" s="1">
        <v>84</v>
      </c>
      <c r="S149" s="1">
        <v>1977</v>
      </c>
      <c r="T149" s="1">
        <v>198</v>
      </c>
      <c r="U149" s="1">
        <v>0</v>
      </c>
      <c r="V149" s="1">
        <f t="shared" si="49"/>
        <v>-161</v>
      </c>
      <c r="W149" s="1">
        <f t="shared" si="50"/>
        <v>178</v>
      </c>
      <c r="X149" s="1">
        <f t="shared" si="50"/>
        <v>0</v>
      </c>
      <c r="Y149" s="1">
        <f t="shared" si="50"/>
        <v>12</v>
      </c>
      <c r="Z149" s="1">
        <f t="shared" si="51"/>
        <v>29</v>
      </c>
      <c r="AA149" s="3"/>
      <c r="AB149" s="13">
        <f t="shared" si="43"/>
        <v>4.2216849544355589E-2</v>
      </c>
      <c r="AC149" s="13">
        <f t="shared" si="44"/>
        <v>0.32262000000000002</v>
      </c>
      <c r="AD149" s="13">
        <f t="shared" si="45"/>
        <v>4.3639999999999998E-2</v>
      </c>
      <c r="AE149" s="13">
        <f t="shared" si="46"/>
        <v>0.26535999999999998</v>
      </c>
      <c r="AF149" s="13">
        <f t="shared" si="47"/>
        <v>1.362E-2</v>
      </c>
      <c r="AG149" s="13">
        <f t="shared" si="48"/>
        <v>5.8E-4</v>
      </c>
      <c r="AI149" s="11"/>
      <c r="AJ149" s="11"/>
      <c r="AK149" s="11"/>
      <c r="AL149" s="11"/>
      <c r="AM149" s="11"/>
      <c r="AN149" s="11"/>
      <c r="AO149" s="11"/>
      <c r="AP149" s="11"/>
      <c r="AQ149" s="11">
        <f t="shared" si="52"/>
        <v>140</v>
      </c>
      <c r="AR149" s="11">
        <f t="shared" si="52"/>
        <v>136</v>
      </c>
      <c r="AT149" s="107"/>
      <c r="BA149" s="11"/>
      <c r="BB149" s="11"/>
      <c r="BC149" s="11"/>
      <c r="BD149" s="11"/>
      <c r="BE149" s="11"/>
      <c r="BH149" s="11"/>
      <c r="BI149" s="11"/>
      <c r="BJ149" s="11"/>
      <c r="BK149" s="11"/>
      <c r="BL149" s="11"/>
      <c r="BM149" s="11"/>
      <c r="BN149" s="11"/>
    </row>
    <row r="150" spans="1:66" s="1" customFormat="1" x14ac:dyDescent="0.3">
      <c r="A150" s="11"/>
      <c r="B150" s="1">
        <f t="shared" si="42"/>
        <v>16157</v>
      </c>
      <c r="C150" s="1">
        <v>137</v>
      </c>
      <c r="D150" s="1">
        <v>33841</v>
      </c>
      <c r="E150" s="1">
        <v>2031</v>
      </c>
      <c r="F150" s="1">
        <v>0</v>
      </c>
      <c r="G150" s="1">
        <v>13434</v>
      </c>
      <c r="H150" s="1">
        <v>0</v>
      </c>
      <c r="I150" s="1">
        <v>692</v>
      </c>
      <c r="J150" s="1">
        <v>47.85</v>
      </c>
      <c r="K150" s="1">
        <v>1.51</v>
      </c>
      <c r="L150" s="1">
        <v>25.6</v>
      </c>
      <c r="M150" s="1">
        <v>1.0900000000000001</v>
      </c>
      <c r="N150" s="1">
        <v>7684</v>
      </c>
      <c r="O150" s="1">
        <v>8463</v>
      </c>
      <c r="P150" s="1">
        <v>2104</v>
      </c>
      <c r="Q150" s="1">
        <v>6275</v>
      </c>
      <c r="R150" s="1">
        <v>84</v>
      </c>
      <c r="S150" s="1">
        <v>1839</v>
      </c>
      <c r="T150" s="1">
        <v>183</v>
      </c>
      <c r="U150" s="1">
        <v>0</v>
      </c>
      <c r="V150" s="1">
        <f t="shared" si="49"/>
        <v>-151</v>
      </c>
      <c r="W150" s="1">
        <f t="shared" si="50"/>
        <v>166</v>
      </c>
      <c r="X150" s="1">
        <f t="shared" si="50"/>
        <v>0</v>
      </c>
      <c r="Y150" s="1">
        <f t="shared" si="50"/>
        <v>11</v>
      </c>
      <c r="Z150" s="1">
        <f t="shared" si="51"/>
        <v>26</v>
      </c>
      <c r="AA150" s="3"/>
      <c r="AB150" s="13">
        <f t="shared" si="43"/>
        <v>4.2829733242557406E-2</v>
      </c>
      <c r="AC150" s="13">
        <f t="shared" si="44"/>
        <v>0.32313999999999998</v>
      </c>
      <c r="AD150" s="13">
        <f t="shared" si="45"/>
        <v>4.0620000000000003E-2</v>
      </c>
      <c r="AE150" s="13">
        <f t="shared" si="46"/>
        <v>0.26867999999999997</v>
      </c>
      <c r="AF150" s="13">
        <f t="shared" si="47"/>
        <v>1.384E-2</v>
      </c>
      <c r="AG150" s="13">
        <f t="shared" si="48"/>
        <v>5.1999999999999995E-4</v>
      </c>
      <c r="AI150" s="11"/>
      <c r="AJ150" s="11"/>
      <c r="AK150" s="11"/>
      <c r="AL150" s="11"/>
      <c r="AM150" s="11"/>
      <c r="AN150" s="11"/>
      <c r="AO150" s="11"/>
      <c r="AP150" s="11"/>
      <c r="AQ150" s="11">
        <f t="shared" si="52"/>
        <v>141</v>
      </c>
      <c r="AR150" s="11">
        <f t="shared" si="52"/>
        <v>137</v>
      </c>
      <c r="AT150" s="107"/>
      <c r="BA150" s="11"/>
      <c r="BB150" s="11"/>
      <c r="BC150" s="11"/>
      <c r="BD150" s="11"/>
      <c r="BE150" s="11"/>
      <c r="BH150" s="11"/>
      <c r="BI150" s="11"/>
      <c r="BJ150" s="11"/>
      <c r="BK150" s="11"/>
      <c r="BL150" s="11"/>
      <c r="BM150" s="11"/>
      <c r="BN150" s="11"/>
    </row>
    <row r="151" spans="1:66" s="1" customFormat="1" x14ac:dyDescent="0.3">
      <c r="A151" s="11"/>
      <c r="B151" s="1">
        <f t="shared" si="42"/>
        <v>16182</v>
      </c>
      <c r="C151" s="1">
        <v>138</v>
      </c>
      <c r="D151" s="1">
        <v>33816</v>
      </c>
      <c r="E151" s="1">
        <v>1892</v>
      </c>
      <c r="F151" s="1">
        <v>0</v>
      </c>
      <c r="G151" s="1">
        <v>13587</v>
      </c>
      <c r="H151" s="1">
        <v>0</v>
      </c>
      <c r="I151" s="1">
        <v>703</v>
      </c>
      <c r="J151" s="1">
        <v>47.9</v>
      </c>
      <c r="K151" s="1">
        <v>1.51</v>
      </c>
      <c r="L151" s="1">
        <v>25.6</v>
      </c>
      <c r="M151" s="1">
        <v>1.0900000000000001</v>
      </c>
      <c r="N151" s="1">
        <v>7707</v>
      </c>
      <c r="O151" s="1">
        <v>8466</v>
      </c>
      <c r="P151" s="1">
        <v>2057</v>
      </c>
      <c r="Q151" s="1">
        <v>6323</v>
      </c>
      <c r="R151" s="1">
        <v>84</v>
      </c>
      <c r="S151" s="1">
        <v>1713</v>
      </c>
      <c r="T151" s="1">
        <v>171</v>
      </c>
      <c r="U151" s="1">
        <v>0</v>
      </c>
      <c r="V151" s="1">
        <f t="shared" si="49"/>
        <v>-139</v>
      </c>
      <c r="W151" s="1">
        <f t="shared" si="50"/>
        <v>153</v>
      </c>
      <c r="X151" s="1">
        <f t="shared" si="50"/>
        <v>0</v>
      </c>
      <c r="Y151" s="1">
        <f t="shared" si="50"/>
        <v>11</v>
      </c>
      <c r="Z151" s="1">
        <f t="shared" si="51"/>
        <v>25</v>
      </c>
      <c r="AA151" s="3"/>
      <c r="AB151" s="13">
        <f t="shared" si="43"/>
        <v>4.3443332097392165E-2</v>
      </c>
      <c r="AC151" s="13">
        <f t="shared" si="44"/>
        <v>0.32363999999999998</v>
      </c>
      <c r="AD151" s="13">
        <f t="shared" si="45"/>
        <v>3.7839999999999999E-2</v>
      </c>
      <c r="AE151" s="13">
        <f t="shared" si="46"/>
        <v>0.27173999999999998</v>
      </c>
      <c r="AF151" s="13">
        <f t="shared" si="47"/>
        <v>1.406E-2</v>
      </c>
      <c r="AG151" s="13">
        <f t="shared" si="48"/>
        <v>5.0000000000000001E-4</v>
      </c>
      <c r="AI151" s="11"/>
      <c r="AJ151" s="11"/>
      <c r="AK151" s="11"/>
      <c r="AL151" s="11"/>
      <c r="AM151" s="11"/>
      <c r="AN151" s="11"/>
      <c r="AO151" s="11"/>
      <c r="AP151" s="11"/>
      <c r="AQ151" s="11">
        <f t="shared" si="52"/>
        <v>142</v>
      </c>
      <c r="AR151" s="11">
        <f t="shared" si="52"/>
        <v>138</v>
      </c>
      <c r="AT151" s="107"/>
      <c r="BA151" s="11"/>
      <c r="BB151" s="11"/>
      <c r="BC151" s="11"/>
      <c r="BD151" s="11"/>
      <c r="BE151" s="11"/>
      <c r="BH151" s="11"/>
      <c r="BI151" s="11"/>
      <c r="BJ151" s="11"/>
      <c r="BK151" s="11"/>
      <c r="BL151" s="11"/>
      <c r="BM151" s="11"/>
      <c r="BN151" s="11"/>
    </row>
    <row r="152" spans="1:66" s="1" customFormat="1" x14ac:dyDescent="0.3">
      <c r="A152" s="11"/>
      <c r="B152" s="1">
        <f t="shared" si="42"/>
        <v>16191</v>
      </c>
      <c r="C152" s="1">
        <v>139</v>
      </c>
      <c r="D152" s="1">
        <v>33806</v>
      </c>
      <c r="E152" s="1">
        <v>1705</v>
      </c>
      <c r="F152" s="1">
        <v>0</v>
      </c>
      <c r="G152" s="1">
        <v>13773</v>
      </c>
      <c r="H152" s="1">
        <v>0</v>
      </c>
      <c r="I152" s="1">
        <v>713</v>
      </c>
      <c r="J152" s="1">
        <v>47.95</v>
      </c>
      <c r="K152" s="1">
        <v>1.5</v>
      </c>
      <c r="L152" s="1">
        <v>25.6</v>
      </c>
      <c r="M152" s="1">
        <v>1.08</v>
      </c>
      <c r="N152" s="1">
        <v>7716</v>
      </c>
      <c r="O152" s="1">
        <v>8466</v>
      </c>
      <c r="P152" s="1">
        <v>2051</v>
      </c>
      <c r="Q152" s="1">
        <v>6332</v>
      </c>
      <c r="R152" s="1">
        <v>82</v>
      </c>
      <c r="S152" s="1">
        <v>1543</v>
      </c>
      <c r="T152" s="1">
        <v>153</v>
      </c>
      <c r="U152" s="1">
        <v>0</v>
      </c>
      <c r="V152" s="1">
        <f t="shared" si="49"/>
        <v>-187</v>
      </c>
      <c r="W152" s="1">
        <f t="shared" si="50"/>
        <v>186</v>
      </c>
      <c r="X152" s="1">
        <f t="shared" si="50"/>
        <v>0</v>
      </c>
      <c r="Y152" s="1">
        <f t="shared" si="50"/>
        <v>10</v>
      </c>
      <c r="Z152" s="1">
        <f t="shared" si="51"/>
        <v>9</v>
      </c>
      <c r="AA152" s="3"/>
      <c r="AB152" s="13">
        <f t="shared" si="43"/>
        <v>4.4036810573775557E-2</v>
      </c>
      <c r="AC152" s="13">
        <f t="shared" si="44"/>
        <v>0.32382</v>
      </c>
      <c r="AD152" s="13">
        <f t="shared" si="45"/>
        <v>3.4099999999999998E-2</v>
      </c>
      <c r="AE152" s="13">
        <f t="shared" si="46"/>
        <v>0.27545999999999998</v>
      </c>
      <c r="AF152" s="13">
        <f t="shared" si="47"/>
        <v>1.426E-2</v>
      </c>
      <c r="AG152" s="13">
        <f t="shared" si="48"/>
        <v>1.8000000000000001E-4</v>
      </c>
      <c r="AI152" s="11"/>
      <c r="AJ152" s="11"/>
      <c r="AK152" s="11"/>
      <c r="AL152" s="11"/>
      <c r="AM152" s="11"/>
      <c r="AN152" s="11"/>
      <c r="AO152" s="11"/>
      <c r="AP152" s="11"/>
      <c r="AQ152" s="11">
        <f t="shared" si="52"/>
        <v>143</v>
      </c>
      <c r="AR152" s="11">
        <f t="shared" si="52"/>
        <v>139</v>
      </c>
      <c r="AT152" s="107"/>
      <c r="BA152" s="11"/>
      <c r="BB152" s="11"/>
      <c r="BC152" s="11"/>
      <c r="BD152" s="11"/>
      <c r="BE152" s="11"/>
      <c r="BH152" s="11"/>
      <c r="BI152" s="11"/>
      <c r="BJ152" s="11"/>
      <c r="BK152" s="11"/>
      <c r="BL152" s="11"/>
      <c r="BM152" s="11"/>
      <c r="BN152" s="11"/>
    </row>
    <row r="153" spans="1:66" s="1" customFormat="1" x14ac:dyDescent="0.3">
      <c r="A153" s="11"/>
      <c r="B153" s="1">
        <f t="shared" si="42"/>
        <v>16213</v>
      </c>
      <c r="C153" s="1">
        <v>140</v>
      </c>
      <c r="D153" s="1">
        <v>33786</v>
      </c>
      <c r="E153" s="1">
        <v>1586</v>
      </c>
      <c r="F153" s="1">
        <v>0</v>
      </c>
      <c r="G153" s="1">
        <v>13904</v>
      </c>
      <c r="H153" s="1">
        <v>0</v>
      </c>
      <c r="I153" s="1">
        <v>723</v>
      </c>
      <c r="J153" s="1">
        <v>48</v>
      </c>
      <c r="K153" s="1">
        <v>1.5</v>
      </c>
      <c r="L153" s="1">
        <v>25.6</v>
      </c>
      <c r="M153" s="1">
        <v>1.07</v>
      </c>
      <c r="N153" s="1">
        <v>7734</v>
      </c>
      <c r="O153" s="1">
        <v>8468</v>
      </c>
      <c r="P153" s="1">
        <v>2021</v>
      </c>
      <c r="Q153" s="1">
        <v>6364</v>
      </c>
      <c r="R153" s="1">
        <v>83</v>
      </c>
      <c r="S153" s="1">
        <v>1434</v>
      </c>
      <c r="T153" s="1">
        <v>141</v>
      </c>
      <c r="U153" s="1">
        <v>0</v>
      </c>
      <c r="V153" s="1">
        <f t="shared" si="49"/>
        <v>-119</v>
      </c>
      <c r="W153" s="1">
        <f t="shared" si="50"/>
        <v>131</v>
      </c>
      <c r="X153" s="1">
        <f t="shared" si="50"/>
        <v>0</v>
      </c>
      <c r="Y153" s="1">
        <f t="shared" si="50"/>
        <v>10</v>
      </c>
      <c r="Z153" s="1">
        <f t="shared" si="51"/>
        <v>22</v>
      </c>
      <c r="AA153" s="3"/>
      <c r="AB153" s="13">
        <f t="shared" si="43"/>
        <v>4.4593844445815087E-2</v>
      </c>
      <c r="AC153" s="13">
        <f t="shared" si="44"/>
        <v>0.32425999999999999</v>
      </c>
      <c r="AD153" s="13">
        <f t="shared" si="45"/>
        <v>3.1719999999999998E-2</v>
      </c>
      <c r="AE153" s="13">
        <f t="shared" si="46"/>
        <v>0.27807999999999999</v>
      </c>
      <c r="AF153" s="13">
        <f t="shared" si="47"/>
        <v>1.4460000000000001E-2</v>
      </c>
      <c r="AG153" s="13">
        <f t="shared" si="48"/>
        <v>4.4000000000000002E-4</v>
      </c>
      <c r="AI153" s="11"/>
      <c r="AJ153" s="11"/>
      <c r="AK153" s="11"/>
      <c r="AL153" s="11"/>
      <c r="AM153" s="11"/>
      <c r="AN153" s="11"/>
      <c r="AO153" s="11"/>
      <c r="AP153" s="11"/>
      <c r="AQ153" s="11">
        <f t="shared" si="52"/>
        <v>144</v>
      </c>
      <c r="AR153" s="11">
        <f t="shared" si="52"/>
        <v>140</v>
      </c>
      <c r="AT153" s="107"/>
      <c r="BA153" s="11"/>
      <c r="BB153" s="11"/>
      <c r="BC153" s="11"/>
      <c r="BD153" s="11"/>
      <c r="BE153" s="11"/>
      <c r="BH153" s="11"/>
      <c r="BI153" s="11"/>
      <c r="BJ153" s="11"/>
      <c r="BK153" s="11"/>
      <c r="BL153" s="11"/>
      <c r="BM153" s="11"/>
      <c r="BN153" s="11"/>
    </row>
    <row r="154" spans="1:66" s="1" customFormat="1" x14ac:dyDescent="0.3">
      <c r="A154" s="11"/>
      <c r="B154" s="1">
        <f t="shared" si="42"/>
        <v>16233</v>
      </c>
      <c r="C154" s="1">
        <v>141</v>
      </c>
      <c r="D154" s="1">
        <v>33766</v>
      </c>
      <c r="E154" s="1">
        <v>1475</v>
      </c>
      <c r="F154" s="1">
        <v>0</v>
      </c>
      <c r="G154" s="1">
        <v>14027</v>
      </c>
      <c r="H154" s="1">
        <v>0</v>
      </c>
      <c r="I154" s="1">
        <v>731</v>
      </c>
      <c r="J154" s="1">
        <v>48.06</v>
      </c>
      <c r="K154" s="1">
        <v>1.5</v>
      </c>
      <c r="L154" s="1">
        <v>25.7</v>
      </c>
      <c r="M154" s="1">
        <v>1.07</v>
      </c>
      <c r="N154" s="1">
        <v>7752</v>
      </c>
      <c r="O154" s="1">
        <v>8470</v>
      </c>
      <c r="P154" s="1">
        <v>1995</v>
      </c>
      <c r="Q154" s="1">
        <v>6392</v>
      </c>
      <c r="R154" s="1">
        <v>83</v>
      </c>
      <c r="S154" s="1">
        <v>1332</v>
      </c>
      <c r="T154" s="1">
        <v>131</v>
      </c>
      <c r="U154" s="1">
        <v>0</v>
      </c>
      <c r="V154" s="1">
        <f t="shared" si="49"/>
        <v>-111</v>
      </c>
      <c r="W154" s="1">
        <f t="shared" si="50"/>
        <v>123</v>
      </c>
      <c r="X154" s="1">
        <f t="shared" si="50"/>
        <v>0</v>
      </c>
      <c r="Y154" s="1">
        <f t="shared" si="50"/>
        <v>8</v>
      </c>
      <c r="Z154" s="1">
        <f t="shared" si="51"/>
        <v>20</v>
      </c>
      <c r="AA154" s="3"/>
      <c r="AB154" s="13">
        <f t="shared" si="43"/>
        <v>4.5031725497443477E-2</v>
      </c>
      <c r="AC154" s="13">
        <f t="shared" si="44"/>
        <v>0.32466</v>
      </c>
      <c r="AD154" s="13">
        <f t="shared" si="45"/>
        <v>2.9499999999999998E-2</v>
      </c>
      <c r="AE154" s="13">
        <f t="shared" si="46"/>
        <v>0.28054000000000001</v>
      </c>
      <c r="AF154" s="13">
        <f t="shared" si="47"/>
        <v>1.4619999999999999E-2</v>
      </c>
      <c r="AG154" s="13">
        <f t="shared" si="48"/>
        <v>4.0000000000000002E-4</v>
      </c>
      <c r="AI154" s="11"/>
      <c r="AJ154" s="11"/>
      <c r="AK154" s="11"/>
      <c r="AL154" s="11"/>
      <c r="AM154" s="11"/>
      <c r="AN154" s="11"/>
      <c r="AO154" s="11"/>
      <c r="AP154" s="11"/>
      <c r="AQ154" s="11">
        <f t="shared" si="52"/>
        <v>145</v>
      </c>
      <c r="AR154" s="11">
        <f t="shared" si="52"/>
        <v>141</v>
      </c>
      <c r="AT154" s="107"/>
      <c r="BA154" s="11"/>
      <c r="BB154" s="11"/>
      <c r="BC154" s="11"/>
      <c r="BD154" s="11"/>
      <c r="BE154" s="11"/>
      <c r="BH154" s="11"/>
      <c r="BI154" s="11"/>
      <c r="BJ154" s="11"/>
      <c r="BK154" s="11"/>
      <c r="BL154" s="11"/>
      <c r="BM154" s="11"/>
      <c r="BN154" s="11"/>
    </row>
    <row r="155" spans="1:66" s="1" customFormat="1" x14ac:dyDescent="0.3">
      <c r="A155" s="11"/>
      <c r="B155" s="1">
        <f t="shared" si="42"/>
        <v>16250</v>
      </c>
      <c r="C155" s="1">
        <v>142</v>
      </c>
      <c r="D155" s="1">
        <v>33748</v>
      </c>
      <c r="E155" s="1">
        <v>1374</v>
      </c>
      <c r="F155" s="1">
        <v>0</v>
      </c>
      <c r="G155" s="1">
        <v>14136</v>
      </c>
      <c r="H155" s="1">
        <v>0</v>
      </c>
      <c r="I155" s="1">
        <v>740</v>
      </c>
      <c r="J155" s="1">
        <v>48.1</v>
      </c>
      <c r="K155" s="1">
        <v>1.5</v>
      </c>
      <c r="L155" s="1">
        <v>25.7</v>
      </c>
      <c r="M155" s="1">
        <v>1.06</v>
      </c>
      <c r="N155" s="1">
        <v>7768</v>
      </c>
      <c r="O155" s="1">
        <v>8473</v>
      </c>
      <c r="P155" s="1">
        <v>1975</v>
      </c>
      <c r="Q155" s="1">
        <v>6414</v>
      </c>
      <c r="R155" s="1">
        <v>83</v>
      </c>
      <c r="S155" s="1">
        <v>1243</v>
      </c>
      <c r="T155" s="1">
        <v>122</v>
      </c>
      <c r="U155" s="1">
        <v>0</v>
      </c>
      <c r="V155" s="1">
        <f t="shared" si="49"/>
        <v>-101</v>
      </c>
      <c r="W155" s="1">
        <f t="shared" si="50"/>
        <v>109</v>
      </c>
      <c r="X155" s="1">
        <f t="shared" si="50"/>
        <v>0</v>
      </c>
      <c r="Y155" s="1">
        <f t="shared" si="50"/>
        <v>9</v>
      </c>
      <c r="Z155" s="1">
        <f t="shared" si="51"/>
        <v>17</v>
      </c>
      <c r="AA155" s="3"/>
      <c r="AB155" s="13">
        <f t="shared" si="43"/>
        <v>4.5538461538461542E-2</v>
      </c>
      <c r="AC155" s="13">
        <f t="shared" si="44"/>
        <v>0.32500000000000001</v>
      </c>
      <c r="AD155" s="13">
        <f t="shared" si="45"/>
        <v>2.7480000000000001E-2</v>
      </c>
      <c r="AE155" s="13">
        <f t="shared" si="46"/>
        <v>0.28272000000000003</v>
      </c>
      <c r="AF155" s="13">
        <f t="shared" si="47"/>
        <v>1.4800000000000001E-2</v>
      </c>
      <c r="AG155" s="13">
        <f t="shared" si="48"/>
        <v>3.4000000000000002E-4</v>
      </c>
      <c r="AI155" s="11"/>
      <c r="AJ155" s="11"/>
      <c r="AK155" s="11"/>
      <c r="AL155" s="11"/>
      <c r="AM155" s="11"/>
      <c r="AN155" s="11"/>
      <c r="AO155" s="11"/>
      <c r="AP155" s="11"/>
      <c r="AQ155" s="11">
        <f t="shared" si="52"/>
        <v>146</v>
      </c>
      <c r="AR155" s="11">
        <f t="shared" si="52"/>
        <v>142</v>
      </c>
      <c r="AT155" s="107"/>
      <c r="BA155" s="11"/>
      <c r="BB155" s="11"/>
      <c r="BC155" s="11"/>
      <c r="BD155" s="11"/>
      <c r="BE155" s="11"/>
      <c r="BH155" s="11"/>
      <c r="BI155" s="11"/>
      <c r="BJ155" s="11"/>
      <c r="BK155" s="11"/>
      <c r="BL155" s="11"/>
      <c r="BM155" s="11"/>
      <c r="BN155" s="11"/>
    </row>
    <row r="156" spans="1:66" s="1" customFormat="1" x14ac:dyDescent="0.3">
      <c r="A156" s="11"/>
      <c r="B156" s="1">
        <f t="shared" si="42"/>
        <v>16267</v>
      </c>
      <c r="C156" s="1">
        <v>143</v>
      </c>
      <c r="D156" s="1">
        <v>33731</v>
      </c>
      <c r="E156" s="1">
        <v>1284</v>
      </c>
      <c r="F156" s="1">
        <v>0</v>
      </c>
      <c r="G156" s="1">
        <v>14235</v>
      </c>
      <c r="H156" s="1">
        <v>0</v>
      </c>
      <c r="I156" s="1">
        <v>748</v>
      </c>
      <c r="J156" s="1">
        <v>48.15</v>
      </c>
      <c r="K156" s="1">
        <v>1.51</v>
      </c>
      <c r="L156" s="1">
        <v>25.7</v>
      </c>
      <c r="M156" s="1">
        <v>1.06</v>
      </c>
      <c r="N156" s="1">
        <v>7783</v>
      </c>
      <c r="O156" s="1">
        <v>8474</v>
      </c>
      <c r="P156" s="1">
        <v>1958</v>
      </c>
      <c r="Q156" s="1">
        <v>6432</v>
      </c>
      <c r="R156" s="1">
        <v>83</v>
      </c>
      <c r="S156" s="1">
        <v>1162</v>
      </c>
      <c r="T156" s="1">
        <v>113</v>
      </c>
      <c r="U156" s="1">
        <v>0</v>
      </c>
      <c r="V156" s="1">
        <f t="shared" si="49"/>
        <v>-90</v>
      </c>
      <c r="W156" s="1">
        <f t="shared" si="50"/>
        <v>99</v>
      </c>
      <c r="X156" s="1">
        <f t="shared" si="50"/>
        <v>0</v>
      </c>
      <c r="Y156" s="1">
        <f t="shared" si="50"/>
        <v>8</v>
      </c>
      <c r="Z156" s="1">
        <f t="shared" si="51"/>
        <v>17</v>
      </c>
      <c r="AA156" s="3"/>
      <c r="AB156" s="13">
        <f t="shared" si="43"/>
        <v>4.5982664289666193E-2</v>
      </c>
      <c r="AC156" s="13">
        <f t="shared" si="44"/>
        <v>0.32534000000000002</v>
      </c>
      <c r="AD156" s="13">
        <f t="shared" si="45"/>
        <v>2.5680000000000001E-2</v>
      </c>
      <c r="AE156" s="13">
        <f t="shared" si="46"/>
        <v>0.28470000000000001</v>
      </c>
      <c r="AF156" s="13">
        <f t="shared" si="47"/>
        <v>1.4959999999999999E-2</v>
      </c>
      <c r="AG156" s="13">
        <f t="shared" si="48"/>
        <v>3.4000000000000002E-4</v>
      </c>
      <c r="AI156" s="11"/>
      <c r="AJ156" s="11"/>
      <c r="AK156" s="11"/>
      <c r="AL156" s="11"/>
      <c r="AM156" s="11"/>
      <c r="AN156" s="11"/>
      <c r="AO156" s="11"/>
      <c r="AP156" s="11"/>
      <c r="AQ156" s="11">
        <f t="shared" si="52"/>
        <v>147</v>
      </c>
      <c r="AR156" s="11">
        <f t="shared" si="52"/>
        <v>143</v>
      </c>
      <c r="AT156" s="107"/>
      <c r="BA156" s="11"/>
      <c r="BB156" s="11"/>
      <c r="BC156" s="11"/>
      <c r="BD156" s="11"/>
      <c r="BE156" s="11"/>
      <c r="BH156" s="11"/>
      <c r="BI156" s="11"/>
      <c r="BJ156" s="11"/>
      <c r="BK156" s="11"/>
      <c r="BL156" s="11"/>
      <c r="BM156" s="11"/>
      <c r="BN156" s="11"/>
    </row>
    <row r="157" spans="1:66" s="1" customFormat="1" x14ac:dyDescent="0.3">
      <c r="A157" s="11"/>
      <c r="B157" s="1">
        <f t="shared" si="42"/>
        <v>16243</v>
      </c>
      <c r="C157" s="1">
        <v>144</v>
      </c>
      <c r="D157" s="1">
        <v>33755</v>
      </c>
      <c r="E157" s="1">
        <v>1185</v>
      </c>
      <c r="F157" s="1">
        <v>0</v>
      </c>
      <c r="G157" s="1">
        <v>14303</v>
      </c>
      <c r="H157" s="1">
        <v>0</v>
      </c>
      <c r="I157" s="1">
        <v>755</v>
      </c>
      <c r="J157" s="1">
        <v>48.2</v>
      </c>
      <c r="K157" s="1">
        <v>1.5</v>
      </c>
      <c r="L157" s="1">
        <v>25.7</v>
      </c>
      <c r="M157" s="1">
        <v>1.05</v>
      </c>
      <c r="N157" s="1">
        <v>7763</v>
      </c>
      <c r="O157" s="1">
        <v>8470</v>
      </c>
      <c r="P157" s="1">
        <v>2009</v>
      </c>
      <c r="Q157" s="1">
        <v>6380</v>
      </c>
      <c r="R157" s="1">
        <v>80</v>
      </c>
      <c r="S157" s="1">
        <v>1073</v>
      </c>
      <c r="T157" s="1">
        <v>105</v>
      </c>
      <c r="U157" s="1">
        <v>0</v>
      </c>
      <c r="V157" s="1">
        <f t="shared" si="49"/>
        <v>-99</v>
      </c>
      <c r="W157" s="1">
        <f t="shared" si="50"/>
        <v>68</v>
      </c>
      <c r="X157" s="1">
        <f t="shared" si="50"/>
        <v>0</v>
      </c>
      <c r="Y157" s="1">
        <f t="shared" si="50"/>
        <v>7</v>
      </c>
      <c r="Z157" s="1">
        <f t="shared" si="51"/>
        <v>-24</v>
      </c>
      <c r="AA157" s="3"/>
      <c r="AB157" s="13">
        <f t="shared" si="43"/>
        <v>4.648156128793942E-2</v>
      </c>
      <c r="AC157" s="13">
        <f t="shared" si="44"/>
        <v>0.32485999999999998</v>
      </c>
      <c r="AD157" s="13">
        <f t="shared" si="45"/>
        <v>2.3699999999999999E-2</v>
      </c>
      <c r="AE157" s="13">
        <f t="shared" si="46"/>
        <v>0.28605999999999998</v>
      </c>
      <c r="AF157" s="13">
        <f t="shared" si="47"/>
        <v>1.5100000000000001E-2</v>
      </c>
      <c r="AG157" s="13">
        <f t="shared" si="48"/>
        <v>-4.8000000000000001E-4</v>
      </c>
      <c r="AI157" s="11"/>
      <c r="AJ157" s="11"/>
      <c r="AK157" s="11"/>
      <c r="AL157" s="11"/>
      <c r="AM157" s="11"/>
      <c r="AN157" s="11"/>
      <c r="AO157" s="11"/>
      <c r="AP157" s="11"/>
      <c r="AQ157" s="11">
        <f t="shared" si="52"/>
        <v>148</v>
      </c>
      <c r="AR157" s="11">
        <f t="shared" si="52"/>
        <v>144</v>
      </c>
      <c r="AT157" s="107"/>
      <c r="BA157" s="11"/>
      <c r="BB157" s="11"/>
      <c r="BC157" s="11"/>
      <c r="BD157" s="11"/>
      <c r="BE157" s="11"/>
      <c r="BH157" s="11"/>
      <c r="BI157" s="11"/>
      <c r="BJ157" s="11"/>
      <c r="BK157" s="11"/>
      <c r="BL157" s="11"/>
      <c r="BM157" s="11"/>
      <c r="BN157" s="11"/>
    </row>
    <row r="158" spans="1:66" s="1" customFormat="1" x14ac:dyDescent="0.3">
      <c r="A158" s="11"/>
      <c r="B158" s="1">
        <f t="shared" si="42"/>
        <v>16256</v>
      </c>
      <c r="C158" s="1">
        <v>145</v>
      </c>
      <c r="D158" s="1">
        <v>33742</v>
      </c>
      <c r="E158" s="1">
        <v>1105</v>
      </c>
      <c r="F158" s="1">
        <v>0</v>
      </c>
      <c r="G158" s="1">
        <v>14389</v>
      </c>
      <c r="H158" s="1">
        <v>0</v>
      </c>
      <c r="I158" s="1">
        <v>762</v>
      </c>
      <c r="J158" s="1">
        <v>48.25</v>
      </c>
      <c r="K158" s="1">
        <v>1.5</v>
      </c>
      <c r="L158" s="1">
        <v>25.7</v>
      </c>
      <c r="M158" s="1">
        <v>1.05</v>
      </c>
      <c r="N158" s="1">
        <v>7778</v>
      </c>
      <c r="O158" s="1">
        <v>8468</v>
      </c>
      <c r="P158" s="1">
        <v>2001</v>
      </c>
      <c r="Q158" s="1">
        <v>6386</v>
      </c>
      <c r="R158" s="1">
        <v>80</v>
      </c>
      <c r="S158" s="1">
        <v>1001</v>
      </c>
      <c r="T158" s="1">
        <v>98</v>
      </c>
      <c r="U158" s="1">
        <v>0</v>
      </c>
      <c r="V158" s="1">
        <f t="shared" si="49"/>
        <v>-80</v>
      </c>
      <c r="W158" s="1">
        <f t="shared" si="50"/>
        <v>86</v>
      </c>
      <c r="X158" s="1">
        <f t="shared" si="50"/>
        <v>0</v>
      </c>
      <c r="Y158" s="1">
        <f t="shared" si="50"/>
        <v>7</v>
      </c>
      <c r="Z158" s="1">
        <f t="shared" si="51"/>
        <v>13</v>
      </c>
      <c r="AA158" s="3"/>
      <c r="AB158" s="13">
        <f t="shared" si="43"/>
        <v>4.6875E-2</v>
      </c>
      <c r="AC158" s="13">
        <f t="shared" si="44"/>
        <v>0.32512000000000002</v>
      </c>
      <c r="AD158" s="13">
        <f t="shared" si="45"/>
        <v>2.2100000000000002E-2</v>
      </c>
      <c r="AE158" s="13">
        <f t="shared" si="46"/>
        <v>0.28777999999999998</v>
      </c>
      <c r="AF158" s="13">
        <f t="shared" si="47"/>
        <v>1.524E-2</v>
      </c>
      <c r="AG158" s="13">
        <f t="shared" si="48"/>
        <v>2.5999999999999998E-4</v>
      </c>
      <c r="AI158" s="11"/>
      <c r="AJ158" s="11"/>
      <c r="AK158" s="11"/>
      <c r="AL158" s="11"/>
      <c r="AM158" s="11"/>
      <c r="AN158" s="11"/>
      <c r="AO158" s="11"/>
      <c r="AP158" s="11"/>
      <c r="AQ158" s="11">
        <f t="shared" si="52"/>
        <v>149</v>
      </c>
      <c r="AR158" s="11">
        <f t="shared" si="52"/>
        <v>145</v>
      </c>
      <c r="AT158" s="107"/>
      <c r="BA158" s="11"/>
      <c r="BB158" s="11"/>
      <c r="BC158" s="11"/>
      <c r="BD158" s="11"/>
      <c r="BE158" s="11"/>
      <c r="BH158" s="11"/>
      <c r="BI158" s="11"/>
      <c r="BJ158" s="11"/>
      <c r="BK158" s="11"/>
      <c r="BL158" s="11"/>
      <c r="BM158" s="11"/>
      <c r="BN158" s="11"/>
    </row>
    <row r="159" spans="1:66" s="1" customFormat="1" x14ac:dyDescent="0.3">
      <c r="A159" s="11"/>
      <c r="B159" s="1">
        <f t="shared" si="42"/>
        <v>16247</v>
      </c>
      <c r="C159" s="1">
        <v>146</v>
      </c>
      <c r="D159" s="1">
        <v>33751</v>
      </c>
      <c r="E159" s="1">
        <v>1072</v>
      </c>
      <c r="F159" s="1">
        <v>0</v>
      </c>
      <c r="G159" s="1">
        <v>14408</v>
      </c>
      <c r="H159" s="1">
        <v>0</v>
      </c>
      <c r="I159" s="1">
        <v>767</v>
      </c>
      <c r="J159" s="1">
        <v>48.3</v>
      </c>
      <c r="K159" s="1">
        <v>1.5</v>
      </c>
      <c r="L159" s="1">
        <v>25.7</v>
      </c>
      <c r="M159" s="1">
        <v>1.05</v>
      </c>
      <c r="N159" s="1">
        <v>7771</v>
      </c>
      <c r="O159" s="1">
        <v>8466</v>
      </c>
      <c r="P159" s="1">
        <v>2026</v>
      </c>
      <c r="Q159" s="1">
        <v>6357</v>
      </c>
      <c r="R159" s="1">
        <v>81</v>
      </c>
      <c r="S159" s="1">
        <v>971</v>
      </c>
      <c r="T159" s="1">
        <v>97</v>
      </c>
      <c r="U159" s="1">
        <v>0</v>
      </c>
      <c r="V159" s="1">
        <f t="shared" si="49"/>
        <v>-33</v>
      </c>
      <c r="W159" s="1">
        <f t="shared" si="50"/>
        <v>19</v>
      </c>
      <c r="X159" s="1">
        <f t="shared" si="50"/>
        <v>0</v>
      </c>
      <c r="Y159" s="1">
        <f t="shared" si="50"/>
        <v>5</v>
      </c>
      <c r="Z159" s="1">
        <f t="shared" si="51"/>
        <v>-9</v>
      </c>
      <c r="AA159" s="3"/>
      <c r="AB159" s="13">
        <f t="shared" si="43"/>
        <v>4.7208715455160956E-2</v>
      </c>
      <c r="AC159" s="13">
        <f t="shared" si="44"/>
        <v>0.32494000000000001</v>
      </c>
      <c r="AD159" s="13">
        <f t="shared" si="45"/>
        <v>2.1440000000000001E-2</v>
      </c>
      <c r="AE159" s="13">
        <f t="shared" si="46"/>
        <v>0.28816000000000003</v>
      </c>
      <c r="AF159" s="13">
        <f t="shared" si="47"/>
        <v>1.5339999999999999E-2</v>
      </c>
      <c r="AG159" s="13">
        <f t="shared" si="48"/>
        <v>-1.8000000000000001E-4</v>
      </c>
      <c r="AI159" s="11"/>
      <c r="AJ159" s="11"/>
      <c r="AK159" s="11"/>
      <c r="AL159" s="11"/>
      <c r="AM159" s="11"/>
      <c r="AN159" s="11"/>
      <c r="AO159" s="11"/>
      <c r="AP159" s="11"/>
      <c r="AQ159" s="11">
        <f t="shared" si="52"/>
        <v>150</v>
      </c>
      <c r="AR159" s="11">
        <f t="shared" si="52"/>
        <v>146</v>
      </c>
      <c r="AT159" s="107"/>
      <c r="BA159" s="11"/>
      <c r="BB159" s="11"/>
      <c r="BC159" s="11"/>
      <c r="BD159" s="11"/>
      <c r="BE159" s="11"/>
      <c r="BH159" s="11"/>
      <c r="BI159" s="11"/>
      <c r="BJ159" s="11"/>
      <c r="BK159" s="11"/>
      <c r="BL159" s="11"/>
      <c r="BM159" s="11"/>
      <c r="BN159" s="11"/>
    </row>
    <row r="160" spans="1:66" s="1" customFormat="1" x14ac:dyDescent="0.3">
      <c r="A160" s="11"/>
      <c r="B160" s="1">
        <f t="shared" si="42"/>
        <v>16262</v>
      </c>
      <c r="C160" s="1">
        <v>147</v>
      </c>
      <c r="D160" s="1">
        <v>33737</v>
      </c>
      <c r="E160" s="1">
        <v>1015</v>
      </c>
      <c r="F160" s="1">
        <v>0</v>
      </c>
      <c r="G160" s="1">
        <v>14474</v>
      </c>
      <c r="H160" s="1">
        <v>0</v>
      </c>
      <c r="I160" s="1">
        <v>773</v>
      </c>
      <c r="J160" s="1">
        <v>48.35</v>
      </c>
      <c r="K160" s="1">
        <v>1.5</v>
      </c>
      <c r="L160" s="1">
        <v>25.7</v>
      </c>
      <c r="M160" s="1">
        <v>1.04</v>
      </c>
      <c r="N160" s="1">
        <v>7787</v>
      </c>
      <c r="O160" s="1">
        <v>8465</v>
      </c>
      <c r="P160" s="1">
        <v>2028</v>
      </c>
      <c r="Q160" s="1">
        <v>6355</v>
      </c>
      <c r="R160" s="1">
        <v>81</v>
      </c>
      <c r="S160" s="1">
        <v>919</v>
      </c>
      <c r="T160" s="1">
        <v>91</v>
      </c>
      <c r="U160" s="1">
        <v>0</v>
      </c>
      <c r="V160" s="1">
        <f t="shared" si="49"/>
        <v>-57</v>
      </c>
      <c r="W160" s="1">
        <f t="shared" si="50"/>
        <v>66</v>
      </c>
      <c r="X160" s="1">
        <f t="shared" si="50"/>
        <v>0</v>
      </c>
      <c r="Y160" s="1">
        <f t="shared" si="50"/>
        <v>6</v>
      </c>
      <c r="Z160" s="1">
        <f t="shared" si="51"/>
        <v>15</v>
      </c>
      <c r="AA160" s="3"/>
      <c r="AB160" s="13">
        <f t="shared" si="43"/>
        <v>4.7534128643463291E-2</v>
      </c>
      <c r="AC160" s="13">
        <f t="shared" si="44"/>
        <v>0.32523999999999997</v>
      </c>
      <c r="AD160" s="13">
        <f t="shared" si="45"/>
        <v>2.0299999999999999E-2</v>
      </c>
      <c r="AE160" s="13">
        <f t="shared" si="46"/>
        <v>0.28948000000000002</v>
      </c>
      <c r="AF160" s="13">
        <f t="shared" si="47"/>
        <v>1.546E-2</v>
      </c>
      <c r="AG160" s="13">
        <f t="shared" si="48"/>
        <v>2.9999999999999997E-4</v>
      </c>
      <c r="AI160" s="11"/>
      <c r="AJ160" s="11"/>
      <c r="AK160" s="11"/>
      <c r="AL160" s="11"/>
      <c r="AM160" s="11"/>
      <c r="AN160" s="11"/>
      <c r="AO160" s="11"/>
      <c r="AP160" s="11"/>
      <c r="AQ160" s="11">
        <f t="shared" ref="AQ160:AR175" si="53">+AQ159+1</f>
        <v>151</v>
      </c>
      <c r="AR160" s="11">
        <f t="shared" si="53"/>
        <v>147</v>
      </c>
      <c r="AT160" s="107"/>
      <c r="BA160" s="11"/>
      <c r="BB160" s="11"/>
      <c r="BC160" s="11"/>
      <c r="BD160" s="11"/>
      <c r="BE160" s="11"/>
      <c r="BH160" s="11"/>
      <c r="BI160" s="11"/>
      <c r="BJ160" s="11"/>
      <c r="BK160" s="11"/>
      <c r="BL160" s="11"/>
      <c r="BM160" s="11"/>
      <c r="BN160" s="11"/>
    </row>
    <row r="161" spans="1:66" s="1" customFormat="1" x14ac:dyDescent="0.3">
      <c r="A161" s="11"/>
      <c r="B161" s="1">
        <f t="shared" si="42"/>
        <v>16179</v>
      </c>
      <c r="C161" s="1">
        <v>148</v>
      </c>
      <c r="D161" s="1">
        <v>33819</v>
      </c>
      <c r="E161" s="1">
        <v>811</v>
      </c>
      <c r="F161" s="1">
        <v>0</v>
      </c>
      <c r="G161" s="1">
        <v>14592</v>
      </c>
      <c r="H161" s="1">
        <v>0</v>
      </c>
      <c r="I161" s="1">
        <v>776</v>
      </c>
      <c r="J161" s="1">
        <v>48.39</v>
      </c>
      <c r="K161" s="1">
        <v>1.49</v>
      </c>
      <c r="L161" s="1">
        <v>25.8</v>
      </c>
      <c r="M161" s="1">
        <v>1.04</v>
      </c>
      <c r="N161" s="1">
        <v>7718</v>
      </c>
      <c r="O161" s="1">
        <v>8452</v>
      </c>
      <c r="P161" s="1">
        <v>2217</v>
      </c>
      <c r="Q161" s="1">
        <v>6161</v>
      </c>
      <c r="R161" s="1">
        <v>73</v>
      </c>
      <c r="S161" s="1">
        <v>734</v>
      </c>
      <c r="T161" s="1">
        <v>73</v>
      </c>
      <c r="U161" s="1">
        <v>0</v>
      </c>
      <c r="V161" s="1">
        <f t="shared" si="49"/>
        <v>-204</v>
      </c>
      <c r="W161" s="1">
        <f t="shared" si="50"/>
        <v>118</v>
      </c>
      <c r="X161" s="1">
        <f t="shared" si="50"/>
        <v>0</v>
      </c>
      <c r="Y161" s="1">
        <f t="shared" si="50"/>
        <v>3</v>
      </c>
      <c r="Z161" s="1">
        <f t="shared" si="51"/>
        <v>-83</v>
      </c>
      <c r="AA161" s="3"/>
      <c r="AB161" s="13">
        <f t="shared" si="43"/>
        <v>4.7963409357809503E-2</v>
      </c>
      <c r="AC161" s="13">
        <f t="shared" si="44"/>
        <v>0.32357999999999998</v>
      </c>
      <c r="AD161" s="13">
        <f t="shared" si="45"/>
        <v>1.6219999999999998E-2</v>
      </c>
      <c r="AE161" s="13">
        <f t="shared" si="46"/>
        <v>0.29183999999999999</v>
      </c>
      <c r="AF161" s="13">
        <f t="shared" si="47"/>
        <v>1.5520000000000001E-2</v>
      </c>
      <c r="AG161" s="13">
        <f t="shared" si="48"/>
        <v>-1.66E-3</v>
      </c>
      <c r="AI161" s="11"/>
      <c r="AJ161" s="11"/>
      <c r="AK161" s="11"/>
      <c r="AL161" s="11"/>
      <c r="AM161" s="11"/>
      <c r="AN161" s="11"/>
      <c r="AO161" s="11"/>
      <c r="AP161" s="11"/>
      <c r="AQ161" s="11">
        <f t="shared" si="53"/>
        <v>152</v>
      </c>
      <c r="AR161" s="11">
        <f t="shared" si="53"/>
        <v>148</v>
      </c>
      <c r="AT161" s="107"/>
      <c r="BA161" s="11"/>
      <c r="BB161" s="11"/>
      <c r="BC161" s="11"/>
      <c r="BD161" s="11"/>
      <c r="BE161" s="11"/>
      <c r="BH161" s="11"/>
      <c r="BI161" s="11"/>
      <c r="BJ161" s="11"/>
      <c r="BK161" s="11"/>
      <c r="BL161" s="11"/>
      <c r="BM161" s="11"/>
      <c r="BN161" s="11"/>
    </row>
    <row r="162" spans="1:66" s="1" customFormat="1" x14ac:dyDescent="0.3">
      <c r="A162" s="11"/>
      <c r="B162" s="1">
        <f t="shared" si="42"/>
        <v>16229</v>
      </c>
      <c r="C162" s="1">
        <v>149</v>
      </c>
      <c r="D162" s="1">
        <v>33770</v>
      </c>
      <c r="E162" s="1">
        <v>760</v>
      </c>
      <c r="F162" s="1">
        <v>0</v>
      </c>
      <c r="G162" s="1">
        <v>14686</v>
      </c>
      <c r="H162" s="1">
        <v>0</v>
      </c>
      <c r="I162" s="1">
        <v>783</v>
      </c>
      <c r="J162" s="1">
        <v>48.44</v>
      </c>
      <c r="K162" s="1">
        <v>1.49</v>
      </c>
      <c r="L162" s="1">
        <v>25.8</v>
      </c>
      <c r="M162" s="1">
        <v>1.03</v>
      </c>
      <c r="N162" s="1">
        <v>7762</v>
      </c>
      <c r="O162" s="1">
        <v>8456</v>
      </c>
      <c r="P162" s="1">
        <v>2184</v>
      </c>
      <c r="Q162" s="1">
        <v>6198</v>
      </c>
      <c r="R162" s="1">
        <v>73</v>
      </c>
      <c r="S162" s="1">
        <v>687</v>
      </c>
      <c r="T162" s="1">
        <v>69</v>
      </c>
      <c r="U162" s="1">
        <v>0</v>
      </c>
      <c r="V162" s="1">
        <f t="shared" si="49"/>
        <v>-51</v>
      </c>
      <c r="W162" s="1">
        <f t="shared" si="50"/>
        <v>94</v>
      </c>
      <c r="X162" s="1">
        <f t="shared" si="50"/>
        <v>0</v>
      </c>
      <c r="Y162" s="1">
        <f t="shared" si="50"/>
        <v>7</v>
      </c>
      <c r="Z162" s="1">
        <f t="shared" si="51"/>
        <v>50</v>
      </c>
      <c r="AA162" s="3"/>
      <c r="AB162" s="13">
        <f t="shared" si="43"/>
        <v>4.8246965309014726E-2</v>
      </c>
      <c r="AC162" s="13">
        <f t="shared" si="44"/>
        <v>0.32457999999999998</v>
      </c>
      <c r="AD162" s="13">
        <f t="shared" si="45"/>
        <v>1.52E-2</v>
      </c>
      <c r="AE162" s="13">
        <f t="shared" si="46"/>
        <v>0.29371999999999998</v>
      </c>
      <c r="AF162" s="13">
        <f t="shared" si="47"/>
        <v>1.566E-2</v>
      </c>
      <c r="AG162" s="13">
        <f t="shared" si="48"/>
        <v>1E-3</v>
      </c>
      <c r="AI162" s="11"/>
      <c r="AJ162" s="11"/>
      <c r="AK162" s="11"/>
      <c r="AL162" s="11"/>
      <c r="AM162" s="11"/>
      <c r="AN162" s="11"/>
      <c r="AO162" s="11"/>
      <c r="AP162" s="11"/>
      <c r="AQ162" s="11">
        <f t="shared" si="53"/>
        <v>153</v>
      </c>
      <c r="AR162" s="11">
        <f t="shared" si="53"/>
        <v>149</v>
      </c>
      <c r="AT162" s="107"/>
      <c r="BA162" s="11"/>
      <c r="BB162" s="11"/>
      <c r="BC162" s="11"/>
      <c r="BD162" s="11"/>
      <c r="BE162" s="11"/>
      <c r="BH162" s="11"/>
      <c r="BI162" s="11"/>
      <c r="BJ162" s="11"/>
      <c r="BK162" s="11"/>
      <c r="BL162" s="11"/>
      <c r="BM162" s="11"/>
      <c r="BN162" s="11"/>
    </row>
    <row r="163" spans="1:66" s="1" customFormat="1" x14ac:dyDescent="0.3">
      <c r="A163" s="11"/>
      <c r="B163" s="1">
        <f t="shared" si="42"/>
        <v>16216</v>
      </c>
      <c r="C163" s="1">
        <v>150</v>
      </c>
      <c r="D163" s="1">
        <v>33783</v>
      </c>
      <c r="E163" s="1">
        <v>723</v>
      </c>
      <c r="F163" s="1">
        <v>0</v>
      </c>
      <c r="G163" s="1">
        <v>14707</v>
      </c>
      <c r="H163" s="1">
        <v>0</v>
      </c>
      <c r="I163" s="1">
        <v>786</v>
      </c>
      <c r="J163" s="1">
        <v>48.5</v>
      </c>
      <c r="K163" s="1">
        <v>1.48</v>
      </c>
      <c r="L163" s="1">
        <v>25.8</v>
      </c>
      <c r="M163" s="1">
        <v>1.03</v>
      </c>
      <c r="N163" s="1">
        <v>7754</v>
      </c>
      <c r="O163" s="1">
        <v>8451</v>
      </c>
      <c r="P163" s="1">
        <v>2244</v>
      </c>
      <c r="Q163" s="1">
        <v>6135</v>
      </c>
      <c r="R163" s="1">
        <v>71</v>
      </c>
      <c r="S163" s="1">
        <v>653</v>
      </c>
      <c r="T163" s="1">
        <v>65</v>
      </c>
      <c r="U163" s="1">
        <v>0</v>
      </c>
      <c r="V163" s="1">
        <f t="shared" si="49"/>
        <v>-37</v>
      </c>
      <c r="W163" s="1">
        <f t="shared" si="50"/>
        <v>21</v>
      </c>
      <c r="X163" s="1">
        <f t="shared" si="50"/>
        <v>0</v>
      </c>
      <c r="Y163" s="1">
        <f t="shared" si="50"/>
        <v>3</v>
      </c>
      <c r="Z163" s="1">
        <f t="shared" si="51"/>
        <v>-13</v>
      </c>
      <c r="AA163" s="3"/>
      <c r="AB163" s="13">
        <f t="shared" si="43"/>
        <v>4.847064627528367E-2</v>
      </c>
      <c r="AC163" s="13">
        <f t="shared" si="44"/>
        <v>0.32432</v>
      </c>
      <c r="AD163" s="13">
        <f t="shared" si="45"/>
        <v>1.4460000000000001E-2</v>
      </c>
      <c r="AE163" s="13">
        <f t="shared" si="46"/>
        <v>0.29414000000000001</v>
      </c>
      <c r="AF163" s="13">
        <f t="shared" si="47"/>
        <v>1.5720000000000001E-2</v>
      </c>
      <c r="AG163" s="13">
        <f t="shared" si="48"/>
        <v>-2.5999999999999998E-4</v>
      </c>
      <c r="AI163" s="11"/>
      <c r="AJ163" s="11"/>
      <c r="AK163" s="11"/>
      <c r="AL163" s="11"/>
      <c r="AM163" s="11"/>
      <c r="AN163" s="11"/>
      <c r="AO163" s="11"/>
      <c r="AP163" s="11"/>
      <c r="AQ163" s="11">
        <f t="shared" si="53"/>
        <v>154</v>
      </c>
      <c r="AR163" s="11">
        <f t="shared" si="53"/>
        <v>150</v>
      </c>
      <c r="AT163" s="107"/>
      <c r="BA163" s="11"/>
      <c r="BB163" s="11"/>
      <c r="BC163" s="11"/>
      <c r="BD163" s="11"/>
      <c r="BE163" s="11"/>
      <c r="BH163" s="11"/>
      <c r="BI163" s="11"/>
      <c r="BJ163" s="11"/>
      <c r="BK163" s="11"/>
      <c r="BL163" s="11"/>
      <c r="BM163" s="11"/>
      <c r="BN163" s="11"/>
    </row>
    <row r="164" spans="1:66" s="1" customFormat="1" x14ac:dyDescent="0.3">
      <c r="A164" s="11"/>
      <c r="B164" s="1" t="e">
        <f t="shared" si="42"/>
        <v>#N/A</v>
      </c>
      <c r="V164" s="1" t="str">
        <f t="shared" si="49"/>
        <v/>
      </c>
      <c r="W164" s="1" t="str">
        <f t="shared" si="50"/>
        <v/>
      </c>
      <c r="X164" s="1" t="str">
        <f t="shared" si="50"/>
        <v/>
      </c>
      <c r="Y164" s="1" t="str">
        <f t="shared" si="50"/>
        <v/>
      </c>
      <c r="Z164" s="1" t="e">
        <f t="shared" si="51"/>
        <v>#N/A</v>
      </c>
      <c r="AA164" s="3"/>
      <c r="AB164" s="13" t="e">
        <f t="shared" si="43"/>
        <v>#N/A</v>
      </c>
      <c r="AC164" s="13" t="e">
        <f t="shared" si="44"/>
        <v>#N/A</v>
      </c>
      <c r="AD164" s="13" t="e">
        <f t="shared" si="45"/>
        <v>#N/A</v>
      </c>
      <c r="AE164" s="13" t="e">
        <f t="shared" si="46"/>
        <v>#N/A</v>
      </c>
      <c r="AF164" s="13" t="e">
        <f t="shared" si="47"/>
        <v>#N/A</v>
      </c>
      <c r="AG164" s="13" t="e">
        <f t="shared" si="48"/>
        <v>#N/A</v>
      </c>
      <c r="AI164" s="11"/>
      <c r="AJ164" s="11"/>
      <c r="AK164" s="11"/>
      <c r="AL164" s="11"/>
      <c r="AM164" s="11"/>
      <c r="AN164" s="11"/>
      <c r="AO164" s="11"/>
      <c r="AP164" s="11"/>
      <c r="AQ164" s="11">
        <f t="shared" si="53"/>
        <v>155</v>
      </c>
      <c r="AR164" s="11">
        <f t="shared" si="53"/>
        <v>151</v>
      </c>
      <c r="AT164" s="107"/>
      <c r="BA164" s="11"/>
      <c r="BB164" s="11"/>
      <c r="BC164" s="11"/>
      <c r="BD164" s="11"/>
      <c r="BE164" s="11"/>
      <c r="BH164" s="11"/>
      <c r="BI164" s="11"/>
      <c r="BJ164" s="11"/>
      <c r="BK164" s="11"/>
      <c r="BL164" s="11"/>
      <c r="BM164" s="11"/>
      <c r="BN164" s="11"/>
    </row>
    <row r="165" spans="1:66" s="1" customFormat="1" x14ac:dyDescent="0.3">
      <c r="A165" s="11"/>
      <c r="B165" s="1" t="e">
        <f t="shared" si="42"/>
        <v>#N/A</v>
      </c>
      <c r="V165" s="1" t="str">
        <f t="shared" si="49"/>
        <v/>
      </c>
      <c r="W165" s="1" t="str">
        <f t="shared" si="50"/>
        <v/>
      </c>
      <c r="X165" s="1" t="str">
        <f t="shared" si="50"/>
        <v/>
      </c>
      <c r="Y165" s="1" t="str">
        <f t="shared" si="50"/>
        <v/>
      </c>
      <c r="Z165" s="1" t="e">
        <f t="shared" si="51"/>
        <v>#N/A</v>
      </c>
      <c r="AA165" s="3"/>
      <c r="AB165" s="13" t="e">
        <f t="shared" si="43"/>
        <v>#N/A</v>
      </c>
      <c r="AC165" s="13" t="e">
        <f t="shared" si="44"/>
        <v>#N/A</v>
      </c>
      <c r="AD165" s="13" t="e">
        <f t="shared" si="45"/>
        <v>#N/A</v>
      </c>
      <c r="AE165" s="13" t="e">
        <f t="shared" si="46"/>
        <v>#N/A</v>
      </c>
      <c r="AF165" s="13" t="e">
        <f t="shared" si="47"/>
        <v>#N/A</v>
      </c>
      <c r="AG165" s="13" t="e">
        <f t="shared" si="48"/>
        <v>#N/A</v>
      </c>
      <c r="AI165" s="11"/>
      <c r="AJ165" s="11"/>
      <c r="AK165" s="11"/>
      <c r="AL165" s="11"/>
      <c r="AM165" s="11"/>
      <c r="AN165" s="11"/>
      <c r="AO165" s="11"/>
      <c r="AP165" s="11"/>
      <c r="AQ165" s="11">
        <f t="shared" si="53"/>
        <v>156</v>
      </c>
      <c r="AR165" s="11">
        <f t="shared" si="53"/>
        <v>152</v>
      </c>
      <c r="AT165" s="107"/>
      <c r="BA165" s="11"/>
      <c r="BB165" s="11"/>
      <c r="BC165" s="11"/>
      <c r="BD165" s="11"/>
      <c r="BE165" s="11"/>
      <c r="BH165" s="11"/>
      <c r="BI165" s="11"/>
      <c r="BJ165" s="11"/>
      <c r="BK165" s="11"/>
      <c r="BL165" s="11"/>
      <c r="BM165" s="11"/>
      <c r="BN165" s="11"/>
    </row>
    <row r="166" spans="1:66" s="1" customFormat="1" x14ac:dyDescent="0.3">
      <c r="A166" s="11"/>
      <c r="B166" s="1" t="e">
        <f t="shared" si="42"/>
        <v>#N/A</v>
      </c>
      <c r="V166" s="1" t="str">
        <f t="shared" si="49"/>
        <v/>
      </c>
      <c r="W166" s="1" t="str">
        <f t="shared" si="50"/>
        <v/>
      </c>
      <c r="X166" s="1" t="str">
        <f t="shared" si="50"/>
        <v/>
      </c>
      <c r="Y166" s="1" t="str">
        <f t="shared" si="50"/>
        <v/>
      </c>
      <c r="Z166" s="1" t="e">
        <f t="shared" si="51"/>
        <v>#N/A</v>
      </c>
      <c r="AA166" s="3"/>
      <c r="AB166" s="13" t="e">
        <f t="shared" si="43"/>
        <v>#N/A</v>
      </c>
      <c r="AC166" s="13" t="e">
        <f t="shared" si="44"/>
        <v>#N/A</v>
      </c>
      <c r="AD166" s="13" t="e">
        <f t="shared" si="45"/>
        <v>#N/A</v>
      </c>
      <c r="AE166" s="13" t="e">
        <f t="shared" si="46"/>
        <v>#N/A</v>
      </c>
      <c r="AF166" s="13" t="e">
        <f t="shared" si="47"/>
        <v>#N/A</v>
      </c>
      <c r="AG166" s="13" t="e">
        <f t="shared" si="48"/>
        <v>#N/A</v>
      </c>
      <c r="AI166" s="11"/>
      <c r="AJ166" s="11"/>
      <c r="AK166" s="11"/>
      <c r="AL166" s="11"/>
      <c r="AM166" s="11"/>
      <c r="AN166" s="11"/>
      <c r="AO166" s="11"/>
      <c r="AP166" s="11"/>
      <c r="AQ166" s="11">
        <f t="shared" si="53"/>
        <v>157</v>
      </c>
      <c r="AR166" s="11">
        <f t="shared" si="53"/>
        <v>153</v>
      </c>
      <c r="AT166" s="107"/>
      <c r="BA166" s="11"/>
      <c r="BB166" s="11"/>
      <c r="BC166" s="11"/>
      <c r="BD166" s="11"/>
      <c r="BE166" s="11"/>
      <c r="BH166" s="11"/>
      <c r="BI166" s="11"/>
      <c r="BJ166" s="11"/>
      <c r="BK166" s="11"/>
      <c r="BL166" s="11"/>
      <c r="BM166" s="11"/>
      <c r="BN166" s="11"/>
    </row>
    <row r="167" spans="1:66" s="1" customFormat="1" x14ac:dyDescent="0.3">
      <c r="A167" s="11"/>
      <c r="B167" s="1" t="e">
        <f t="shared" si="42"/>
        <v>#N/A</v>
      </c>
      <c r="V167" s="1" t="str">
        <f t="shared" si="49"/>
        <v/>
      </c>
      <c r="W167" s="1" t="str">
        <f t="shared" si="50"/>
        <v/>
      </c>
      <c r="X167" s="1" t="str">
        <f t="shared" si="50"/>
        <v/>
      </c>
      <c r="Y167" s="1" t="str">
        <f t="shared" si="50"/>
        <v/>
      </c>
      <c r="Z167" s="1" t="e">
        <f t="shared" si="51"/>
        <v>#N/A</v>
      </c>
      <c r="AA167" s="3"/>
      <c r="AB167" s="13" t="e">
        <f t="shared" si="43"/>
        <v>#N/A</v>
      </c>
      <c r="AC167" s="13" t="e">
        <f t="shared" si="44"/>
        <v>#N/A</v>
      </c>
      <c r="AD167" s="13" t="e">
        <f t="shared" si="45"/>
        <v>#N/A</v>
      </c>
      <c r="AE167" s="13" t="e">
        <f t="shared" si="46"/>
        <v>#N/A</v>
      </c>
      <c r="AF167" s="13" t="e">
        <f t="shared" si="47"/>
        <v>#N/A</v>
      </c>
      <c r="AG167" s="13" t="e">
        <f t="shared" si="48"/>
        <v>#N/A</v>
      </c>
      <c r="AI167" s="11"/>
      <c r="AJ167" s="11"/>
      <c r="AK167" s="11"/>
      <c r="AL167" s="11"/>
      <c r="AM167" s="11"/>
      <c r="AN167" s="11"/>
      <c r="AO167" s="11"/>
      <c r="AP167" s="11"/>
      <c r="AQ167" s="11">
        <f t="shared" si="53"/>
        <v>158</v>
      </c>
      <c r="AR167" s="11">
        <f t="shared" si="53"/>
        <v>154</v>
      </c>
      <c r="AT167" s="107"/>
      <c r="BA167" s="11"/>
      <c r="BB167" s="11"/>
      <c r="BC167" s="11"/>
      <c r="BD167" s="11"/>
      <c r="BE167" s="11"/>
      <c r="BH167" s="11"/>
      <c r="BI167" s="11"/>
      <c r="BJ167" s="11"/>
      <c r="BK167" s="11"/>
      <c r="BL167" s="11"/>
      <c r="BM167" s="11"/>
      <c r="BN167" s="11"/>
    </row>
    <row r="168" spans="1:66" s="1" customFormat="1" x14ac:dyDescent="0.3">
      <c r="A168" s="11"/>
      <c r="B168" s="1" t="e">
        <f t="shared" si="42"/>
        <v>#N/A</v>
      </c>
      <c r="V168" s="1" t="str">
        <f t="shared" si="49"/>
        <v/>
      </c>
      <c r="W168" s="1" t="str">
        <f t="shared" si="50"/>
        <v/>
      </c>
      <c r="X168" s="1" t="str">
        <f t="shared" si="50"/>
        <v/>
      </c>
      <c r="Y168" s="1" t="str">
        <f t="shared" si="50"/>
        <v/>
      </c>
      <c r="Z168" s="1" t="e">
        <f t="shared" si="51"/>
        <v>#N/A</v>
      </c>
      <c r="AA168" s="3"/>
      <c r="AB168" s="13" t="e">
        <f t="shared" si="43"/>
        <v>#N/A</v>
      </c>
      <c r="AC168" s="13" t="e">
        <f t="shared" si="44"/>
        <v>#N/A</v>
      </c>
      <c r="AD168" s="13" t="e">
        <f t="shared" si="45"/>
        <v>#N/A</v>
      </c>
      <c r="AE168" s="13" t="e">
        <f t="shared" si="46"/>
        <v>#N/A</v>
      </c>
      <c r="AF168" s="13" t="e">
        <f t="shared" si="47"/>
        <v>#N/A</v>
      </c>
      <c r="AG168" s="13" t="e">
        <f t="shared" si="48"/>
        <v>#N/A</v>
      </c>
      <c r="AI168" s="11"/>
      <c r="AJ168" s="11"/>
      <c r="AK168" s="11"/>
      <c r="AL168" s="11"/>
      <c r="AM168" s="11"/>
      <c r="AN168" s="11"/>
      <c r="AO168" s="11"/>
      <c r="AP168" s="11"/>
      <c r="AQ168" s="11">
        <f t="shared" si="53"/>
        <v>159</v>
      </c>
      <c r="AR168" s="11">
        <f t="shared" si="53"/>
        <v>155</v>
      </c>
      <c r="AT168" s="107"/>
      <c r="BA168" s="11"/>
      <c r="BB168" s="11"/>
      <c r="BC168" s="11"/>
      <c r="BD168" s="11"/>
      <c r="BE168" s="11"/>
      <c r="BH168" s="11"/>
      <c r="BI168" s="11"/>
      <c r="BJ168" s="11"/>
      <c r="BK168" s="11"/>
      <c r="BL168" s="11"/>
      <c r="BM168" s="11"/>
      <c r="BN168" s="11"/>
    </row>
    <row r="169" spans="1:66" s="1" customFormat="1" x14ac:dyDescent="0.3">
      <c r="A169" s="11"/>
      <c r="B169" s="1" t="e">
        <f t="shared" si="42"/>
        <v>#N/A</v>
      </c>
      <c r="V169" s="1" t="str">
        <f t="shared" si="49"/>
        <v/>
      </c>
      <c r="W169" s="1" t="str">
        <f t="shared" si="50"/>
        <v/>
      </c>
      <c r="X169" s="1" t="str">
        <f t="shared" si="50"/>
        <v/>
      </c>
      <c r="Y169" s="1" t="str">
        <f t="shared" si="50"/>
        <v/>
      </c>
      <c r="Z169" s="1" t="e">
        <f t="shared" si="51"/>
        <v>#N/A</v>
      </c>
      <c r="AA169" s="3"/>
      <c r="AB169" s="13" t="e">
        <f t="shared" si="43"/>
        <v>#N/A</v>
      </c>
      <c r="AC169" s="13" t="e">
        <f t="shared" si="44"/>
        <v>#N/A</v>
      </c>
      <c r="AD169" s="13" t="e">
        <f t="shared" si="45"/>
        <v>#N/A</v>
      </c>
      <c r="AE169" s="13" t="e">
        <f t="shared" si="46"/>
        <v>#N/A</v>
      </c>
      <c r="AF169" s="13" t="e">
        <f t="shared" si="47"/>
        <v>#N/A</v>
      </c>
      <c r="AG169" s="13" t="e">
        <f t="shared" si="48"/>
        <v>#N/A</v>
      </c>
      <c r="AI169" s="11"/>
      <c r="AJ169" s="11"/>
      <c r="AK169" s="11"/>
      <c r="AL169" s="11"/>
      <c r="AM169" s="11"/>
      <c r="AN169" s="11"/>
      <c r="AO169" s="11"/>
      <c r="AP169" s="11"/>
      <c r="AQ169" s="11">
        <f t="shared" si="53"/>
        <v>160</v>
      </c>
      <c r="AR169" s="11">
        <f t="shared" si="53"/>
        <v>156</v>
      </c>
      <c r="AT169" s="107"/>
      <c r="BA169" s="11"/>
      <c r="BB169" s="11"/>
      <c r="BC169" s="11"/>
      <c r="BD169" s="11"/>
      <c r="BE169" s="11"/>
      <c r="BH169" s="11"/>
      <c r="BI169" s="11"/>
      <c r="BJ169" s="11"/>
      <c r="BK169" s="11"/>
      <c r="BL169" s="11"/>
      <c r="BM169" s="11"/>
      <c r="BN169" s="11"/>
    </row>
    <row r="170" spans="1:66" s="1" customFormat="1" x14ac:dyDescent="0.3">
      <c r="A170" s="11"/>
      <c r="B170" s="1" t="e">
        <f t="shared" si="42"/>
        <v>#N/A</v>
      </c>
      <c r="V170" s="1" t="str">
        <f t="shared" si="49"/>
        <v/>
      </c>
      <c r="W170" s="1" t="str">
        <f t="shared" si="50"/>
        <v/>
      </c>
      <c r="X170" s="1" t="str">
        <f t="shared" si="50"/>
        <v/>
      </c>
      <c r="Y170" s="1" t="str">
        <f t="shared" si="50"/>
        <v/>
      </c>
      <c r="Z170" s="1" t="e">
        <f t="shared" si="51"/>
        <v>#N/A</v>
      </c>
      <c r="AA170" s="3"/>
      <c r="AB170" s="13" t="e">
        <f t="shared" si="43"/>
        <v>#N/A</v>
      </c>
      <c r="AC170" s="13" t="e">
        <f t="shared" si="44"/>
        <v>#N/A</v>
      </c>
      <c r="AD170" s="13" t="e">
        <f t="shared" si="45"/>
        <v>#N/A</v>
      </c>
      <c r="AE170" s="13" t="e">
        <f t="shared" si="46"/>
        <v>#N/A</v>
      </c>
      <c r="AF170" s="13" t="e">
        <f t="shared" si="47"/>
        <v>#N/A</v>
      </c>
      <c r="AG170" s="13" t="e">
        <f t="shared" si="48"/>
        <v>#N/A</v>
      </c>
      <c r="AI170" s="11"/>
      <c r="AJ170" s="11"/>
      <c r="AK170" s="11"/>
      <c r="AL170" s="11"/>
      <c r="AM170" s="11"/>
      <c r="AN170" s="11"/>
      <c r="AO170" s="11"/>
      <c r="AP170" s="11"/>
      <c r="AQ170" s="11">
        <f t="shared" si="53"/>
        <v>161</v>
      </c>
      <c r="AR170" s="11">
        <f t="shared" si="53"/>
        <v>157</v>
      </c>
      <c r="AT170" s="107"/>
      <c r="BA170" s="11"/>
      <c r="BB170" s="11"/>
      <c r="BC170" s="11"/>
      <c r="BD170" s="11"/>
      <c r="BE170" s="11"/>
      <c r="BH170" s="11"/>
      <c r="BI170" s="11"/>
      <c r="BJ170" s="11"/>
      <c r="BK170" s="11"/>
      <c r="BL170" s="11"/>
      <c r="BM170" s="11"/>
      <c r="BN170" s="11"/>
    </row>
    <row r="171" spans="1:66" s="1" customFormat="1" x14ac:dyDescent="0.3">
      <c r="A171" s="11"/>
      <c r="B171" s="1" t="e">
        <f t="shared" si="42"/>
        <v>#N/A</v>
      </c>
      <c r="V171" s="1" t="str">
        <f t="shared" si="49"/>
        <v/>
      </c>
      <c r="W171" s="1" t="str">
        <f t="shared" si="50"/>
        <v/>
      </c>
      <c r="X171" s="1" t="str">
        <f t="shared" si="50"/>
        <v/>
      </c>
      <c r="Y171" s="1" t="str">
        <f t="shared" si="50"/>
        <v/>
      </c>
      <c r="Z171" s="1" t="e">
        <f t="shared" si="51"/>
        <v>#N/A</v>
      </c>
      <c r="AA171" s="3"/>
      <c r="AB171" s="13" t="e">
        <f t="shared" si="43"/>
        <v>#N/A</v>
      </c>
      <c r="AC171" s="13" t="e">
        <f t="shared" si="44"/>
        <v>#N/A</v>
      </c>
      <c r="AD171" s="13" t="e">
        <f t="shared" si="45"/>
        <v>#N/A</v>
      </c>
      <c r="AE171" s="13" t="e">
        <f t="shared" si="46"/>
        <v>#N/A</v>
      </c>
      <c r="AF171" s="13" t="e">
        <f t="shared" si="47"/>
        <v>#N/A</v>
      </c>
      <c r="AG171" s="13" t="e">
        <f t="shared" si="48"/>
        <v>#N/A</v>
      </c>
      <c r="AI171" s="11"/>
      <c r="AJ171" s="11"/>
      <c r="AK171" s="11"/>
      <c r="AL171" s="11"/>
      <c r="AM171" s="11"/>
      <c r="AN171" s="11"/>
      <c r="AO171" s="11"/>
      <c r="AP171" s="11"/>
      <c r="AQ171" s="11">
        <f t="shared" si="53"/>
        <v>162</v>
      </c>
      <c r="AR171" s="11">
        <f t="shared" si="53"/>
        <v>158</v>
      </c>
      <c r="AT171" s="107"/>
      <c r="BA171" s="11"/>
      <c r="BB171" s="11"/>
      <c r="BC171" s="11"/>
      <c r="BD171" s="11"/>
      <c r="BE171" s="11"/>
      <c r="BH171" s="11"/>
      <c r="BI171" s="11"/>
      <c r="BJ171" s="11"/>
      <c r="BK171" s="11"/>
      <c r="BL171" s="11"/>
      <c r="BM171" s="11"/>
      <c r="BN171" s="11"/>
    </row>
    <row r="172" spans="1:66" s="1" customFormat="1" x14ac:dyDescent="0.3">
      <c r="A172" s="11"/>
      <c r="B172" s="1" t="e">
        <f t="shared" si="42"/>
        <v>#N/A</v>
      </c>
      <c r="V172" s="1" t="str">
        <f t="shared" si="49"/>
        <v/>
      </c>
      <c r="W172" s="1" t="str">
        <f t="shared" si="50"/>
        <v/>
      </c>
      <c r="X172" s="1" t="str">
        <f t="shared" si="50"/>
        <v/>
      </c>
      <c r="Y172" s="1" t="str">
        <f t="shared" si="50"/>
        <v/>
      </c>
      <c r="Z172" s="1" t="e">
        <f t="shared" si="51"/>
        <v>#N/A</v>
      </c>
      <c r="AA172" s="3"/>
      <c r="AB172" s="13" t="e">
        <f t="shared" si="43"/>
        <v>#N/A</v>
      </c>
      <c r="AC172" s="13" t="e">
        <f t="shared" si="44"/>
        <v>#N/A</v>
      </c>
      <c r="AD172" s="13" t="e">
        <f t="shared" si="45"/>
        <v>#N/A</v>
      </c>
      <c r="AE172" s="13" t="e">
        <f t="shared" si="46"/>
        <v>#N/A</v>
      </c>
      <c r="AF172" s="13" t="e">
        <f t="shared" si="47"/>
        <v>#N/A</v>
      </c>
      <c r="AG172" s="13" t="e">
        <f t="shared" si="48"/>
        <v>#N/A</v>
      </c>
      <c r="AI172" s="11"/>
      <c r="AJ172" s="11"/>
      <c r="AK172" s="11"/>
      <c r="AL172" s="11"/>
      <c r="AM172" s="11"/>
      <c r="AN172" s="11"/>
      <c r="AO172" s="11"/>
      <c r="AP172" s="11"/>
      <c r="AQ172" s="11">
        <f t="shared" si="53"/>
        <v>163</v>
      </c>
      <c r="AR172" s="11">
        <f t="shared" si="53"/>
        <v>159</v>
      </c>
      <c r="AT172" s="107"/>
      <c r="BA172" s="11"/>
      <c r="BB172" s="11"/>
      <c r="BC172" s="11"/>
      <c r="BD172" s="11"/>
      <c r="BE172" s="11"/>
      <c r="BH172" s="11"/>
      <c r="BI172" s="11"/>
      <c r="BJ172" s="11"/>
      <c r="BK172" s="11"/>
      <c r="BL172" s="11"/>
      <c r="BM172" s="11"/>
      <c r="BN172" s="11"/>
    </row>
    <row r="173" spans="1:66" s="1" customFormat="1" x14ac:dyDescent="0.3">
      <c r="A173" s="11"/>
      <c r="B173" s="1" t="e">
        <f t="shared" si="42"/>
        <v>#N/A</v>
      </c>
      <c r="V173" s="1" t="str">
        <f t="shared" si="49"/>
        <v/>
      </c>
      <c r="W173" s="1" t="str">
        <f t="shared" si="50"/>
        <v/>
      </c>
      <c r="X173" s="1" t="str">
        <f t="shared" si="50"/>
        <v/>
      </c>
      <c r="Y173" s="1" t="str">
        <f t="shared" si="50"/>
        <v/>
      </c>
      <c r="Z173" s="1" t="e">
        <f t="shared" si="51"/>
        <v>#N/A</v>
      </c>
      <c r="AA173" s="3"/>
      <c r="AB173" s="13" t="e">
        <f t="shared" si="43"/>
        <v>#N/A</v>
      </c>
      <c r="AC173" s="13" t="e">
        <f t="shared" si="44"/>
        <v>#N/A</v>
      </c>
      <c r="AD173" s="13" t="e">
        <f t="shared" si="45"/>
        <v>#N/A</v>
      </c>
      <c r="AE173" s="13" t="e">
        <f t="shared" si="46"/>
        <v>#N/A</v>
      </c>
      <c r="AF173" s="13" t="e">
        <f t="shared" si="47"/>
        <v>#N/A</v>
      </c>
      <c r="AG173" s="13" t="e">
        <f t="shared" si="48"/>
        <v>#N/A</v>
      </c>
      <c r="AI173" s="11"/>
      <c r="AJ173" s="11"/>
      <c r="AK173" s="11"/>
      <c r="AL173" s="11"/>
      <c r="AM173" s="11"/>
      <c r="AN173" s="11"/>
      <c r="AO173" s="11"/>
      <c r="AP173" s="11"/>
      <c r="AQ173" s="11">
        <f t="shared" si="53"/>
        <v>164</v>
      </c>
      <c r="AR173" s="11">
        <f t="shared" si="53"/>
        <v>160</v>
      </c>
      <c r="AT173" s="107"/>
      <c r="BA173" s="11"/>
      <c r="BB173" s="11"/>
      <c r="BC173" s="11"/>
      <c r="BD173" s="11"/>
      <c r="BE173" s="11"/>
      <c r="BH173" s="11"/>
      <c r="BI173" s="11"/>
      <c r="BJ173" s="11"/>
      <c r="BK173" s="11"/>
      <c r="BL173" s="11"/>
      <c r="BM173" s="11"/>
      <c r="BN173" s="11"/>
    </row>
    <row r="174" spans="1:66" s="1" customFormat="1" x14ac:dyDescent="0.3">
      <c r="A174" s="11"/>
      <c r="B174" s="1" t="e">
        <f t="shared" si="42"/>
        <v>#N/A</v>
      </c>
      <c r="V174" s="1" t="str">
        <f t="shared" si="49"/>
        <v/>
      </c>
      <c r="W174" s="1" t="str">
        <f t="shared" si="50"/>
        <v/>
      </c>
      <c r="X174" s="1" t="str">
        <f t="shared" si="50"/>
        <v/>
      </c>
      <c r="Y174" s="1" t="str">
        <f t="shared" si="50"/>
        <v/>
      </c>
      <c r="Z174" s="1" t="e">
        <f t="shared" si="51"/>
        <v>#N/A</v>
      </c>
      <c r="AA174" s="3"/>
      <c r="AB174" s="13" t="e">
        <f t="shared" si="43"/>
        <v>#N/A</v>
      </c>
      <c r="AC174" s="13" t="e">
        <f t="shared" si="44"/>
        <v>#N/A</v>
      </c>
      <c r="AD174" s="13" t="e">
        <f t="shared" si="45"/>
        <v>#N/A</v>
      </c>
      <c r="AE174" s="13" t="e">
        <f t="shared" si="46"/>
        <v>#N/A</v>
      </c>
      <c r="AF174" s="13" t="e">
        <f t="shared" si="47"/>
        <v>#N/A</v>
      </c>
      <c r="AG174" s="13" t="e">
        <f t="shared" si="48"/>
        <v>#N/A</v>
      </c>
      <c r="AI174" s="11"/>
      <c r="AJ174" s="11"/>
      <c r="AK174" s="11"/>
      <c r="AL174" s="11"/>
      <c r="AM174" s="11"/>
      <c r="AN174" s="11"/>
      <c r="AO174" s="11"/>
      <c r="AP174" s="11"/>
      <c r="AQ174" s="11">
        <f t="shared" si="53"/>
        <v>165</v>
      </c>
      <c r="AR174" s="11">
        <f t="shared" si="53"/>
        <v>161</v>
      </c>
      <c r="AT174" s="107"/>
      <c r="BA174" s="11"/>
      <c r="BB174" s="11"/>
      <c r="BC174" s="11"/>
      <c r="BD174" s="11"/>
      <c r="BE174" s="11"/>
      <c r="BH174" s="11"/>
      <c r="BI174" s="11"/>
      <c r="BJ174" s="11"/>
      <c r="BK174" s="11"/>
      <c r="BL174" s="11"/>
      <c r="BM174" s="11"/>
      <c r="BN174" s="11"/>
    </row>
    <row r="175" spans="1:66" s="1" customFormat="1" x14ac:dyDescent="0.3">
      <c r="A175" s="11"/>
      <c r="B175" s="1" t="e">
        <f t="shared" si="42"/>
        <v>#N/A</v>
      </c>
      <c r="V175" s="1" t="str">
        <f t="shared" si="49"/>
        <v/>
      </c>
      <c r="W175" s="1" t="str">
        <f t="shared" si="50"/>
        <v/>
      </c>
      <c r="X175" s="1" t="str">
        <f t="shared" si="50"/>
        <v/>
      </c>
      <c r="Y175" s="1" t="str">
        <f t="shared" si="50"/>
        <v/>
      </c>
      <c r="Z175" s="1" t="e">
        <f t="shared" si="51"/>
        <v>#N/A</v>
      </c>
      <c r="AA175" s="3"/>
      <c r="AB175" s="13" t="e">
        <f t="shared" si="43"/>
        <v>#N/A</v>
      </c>
      <c r="AC175" s="13" t="e">
        <f t="shared" si="44"/>
        <v>#N/A</v>
      </c>
      <c r="AD175" s="13" t="e">
        <f t="shared" si="45"/>
        <v>#N/A</v>
      </c>
      <c r="AE175" s="13" t="e">
        <f t="shared" si="46"/>
        <v>#N/A</v>
      </c>
      <c r="AF175" s="13" t="e">
        <f t="shared" si="47"/>
        <v>#N/A</v>
      </c>
      <c r="AG175" s="13" t="e">
        <f t="shared" si="48"/>
        <v>#N/A</v>
      </c>
      <c r="AI175" s="11"/>
      <c r="AJ175" s="11"/>
      <c r="AK175" s="11"/>
      <c r="AL175" s="11"/>
      <c r="AM175" s="11"/>
      <c r="AN175" s="11"/>
      <c r="AO175" s="11"/>
      <c r="AP175" s="11"/>
      <c r="AQ175" s="11">
        <f t="shared" si="53"/>
        <v>166</v>
      </c>
      <c r="AR175" s="11">
        <f t="shared" si="53"/>
        <v>162</v>
      </c>
      <c r="AT175" s="107"/>
      <c r="BA175" s="11"/>
      <c r="BB175" s="11"/>
      <c r="BC175" s="11"/>
      <c r="BD175" s="11"/>
      <c r="BE175" s="11"/>
      <c r="BH175" s="11"/>
      <c r="BI175" s="11"/>
      <c r="BJ175" s="11"/>
      <c r="BK175" s="11"/>
      <c r="BL175" s="11"/>
      <c r="BM175" s="11"/>
      <c r="BN175" s="11"/>
    </row>
    <row r="176" spans="1:66" s="1" customFormat="1" x14ac:dyDescent="0.3">
      <c r="A176" s="11"/>
      <c r="B176" s="1" t="e">
        <f t="shared" si="42"/>
        <v>#N/A</v>
      </c>
      <c r="V176" s="1" t="str">
        <f t="shared" si="49"/>
        <v/>
      </c>
      <c r="W176" s="1" t="str">
        <f t="shared" si="50"/>
        <v/>
      </c>
      <c r="X176" s="1" t="str">
        <f t="shared" si="50"/>
        <v/>
      </c>
      <c r="Y176" s="1" t="str">
        <f t="shared" si="50"/>
        <v/>
      </c>
      <c r="Z176" s="1" t="e">
        <f t="shared" si="51"/>
        <v>#N/A</v>
      </c>
      <c r="AA176" s="3"/>
      <c r="AB176" s="13" t="e">
        <f t="shared" si="43"/>
        <v>#N/A</v>
      </c>
      <c r="AC176" s="13" t="e">
        <f t="shared" si="44"/>
        <v>#N/A</v>
      </c>
      <c r="AD176" s="13" t="e">
        <f t="shared" si="45"/>
        <v>#N/A</v>
      </c>
      <c r="AE176" s="13" t="e">
        <f t="shared" si="46"/>
        <v>#N/A</v>
      </c>
      <c r="AF176" s="13" t="e">
        <f t="shared" si="47"/>
        <v>#N/A</v>
      </c>
      <c r="AG176" s="13" t="e">
        <f t="shared" si="48"/>
        <v>#N/A</v>
      </c>
      <c r="AI176" s="11"/>
      <c r="AJ176" s="11"/>
      <c r="AK176" s="11"/>
      <c r="AL176" s="11"/>
      <c r="AM176" s="11"/>
      <c r="AN176" s="11"/>
      <c r="AO176" s="11"/>
      <c r="AP176" s="11"/>
      <c r="AQ176" s="11">
        <f t="shared" ref="AQ176:AR191" si="54">+AQ175+1</f>
        <v>167</v>
      </c>
      <c r="AR176" s="11">
        <f t="shared" si="54"/>
        <v>163</v>
      </c>
      <c r="AT176" s="107"/>
      <c r="BA176" s="11"/>
      <c r="BB176" s="11"/>
      <c r="BC176" s="11"/>
      <c r="BD176" s="11"/>
      <c r="BE176" s="11"/>
      <c r="BH176" s="11"/>
      <c r="BI176" s="11"/>
      <c r="BJ176" s="11"/>
      <c r="BK176" s="11"/>
      <c r="BL176" s="11"/>
      <c r="BM176" s="11"/>
      <c r="BN176" s="11"/>
    </row>
    <row r="177" spans="1:66" s="1" customFormat="1" x14ac:dyDescent="0.3">
      <c r="A177" s="11"/>
      <c r="B177" s="1" t="e">
        <f t="shared" si="42"/>
        <v>#N/A</v>
      </c>
      <c r="V177" s="1" t="str">
        <f t="shared" si="49"/>
        <v/>
      </c>
      <c r="W177" s="1" t="str">
        <f t="shared" si="50"/>
        <v/>
      </c>
      <c r="X177" s="1" t="str">
        <f t="shared" si="50"/>
        <v/>
      </c>
      <c r="Y177" s="1" t="str">
        <f t="shared" si="50"/>
        <v/>
      </c>
      <c r="Z177" s="1" t="e">
        <f t="shared" si="51"/>
        <v>#N/A</v>
      </c>
      <c r="AA177" s="3"/>
      <c r="AB177" s="13" t="e">
        <f t="shared" si="43"/>
        <v>#N/A</v>
      </c>
      <c r="AC177" s="13" t="e">
        <f t="shared" si="44"/>
        <v>#N/A</v>
      </c>
      <c r="AD177" s="13" t="e">
        <f t="shared" si="45"/>
        <v>#N/A</v>
      </c>
      <c r="AE177" s="13" t="e">
        <f t="shared" si="46"/>
        <v>#N/A</v>
      </c>
      <c r="AF177" s="13" t="e">
        <f t="shared" si="47"/>
        <v>#N/A</v>
      </c>
      <c r="AG177" s="13" t="e">
        <f t="shared" si="48"/>
        <v>#N/A</v>
      </c>
      <c r="AI177" s="11"/>
      <c r="AJ177" s="11"/>
      <c r="AK177" s="11"/>
      <c r="AL177" s="11"/>
      <c r="AM177" s="11"/>
      <c r="AN177" s="11"/>
      <c r="AO177" s="11"/>
      <c r="AP177" s="11"/>
      <c r="AQ177" s="11">
        <f t="shared" si="54"/>
        <v>168</v>
      </c>
      <c r="AR177" s="11">
        <f t="shared" si="54"/>
        <v>164</v>
      </c>
      <c r="AT177" s="107"/>
      <c r="BA177" s="11"/>
      <c r="BB177" s="11"/>
      <c r="BC177" s="11"/>
      <c r="BD177" s="11"/>
      <c r="BE177" s="11"/>
      <c r="BH177" s="11"/>
      <c r="BI177" s="11"/>
      <c r="BJ177" s="11"/>
      <c r="BK177" s="11"/>
      <c r="BL177" s="11"/>
      <c r="BM177" s="11"/>
      <c r="BN177" s="11"/>
    </row>
    <row r="178" spans="1:66" s="1" customFormat="1" x14ac:dyDescent="0.3">
      <c r="A178" s="11"/>
      <c r="B178" s="1" t="e">
        <f t="shared" si="42"/>
        <v>#N/A</v>
      </c>
      <c r="V178" s="1" t="str">
        <f t="shared" si="49"/>
        <v/>
      </c>
      <c r="W178" s="1" t="str">
        <f t="shared" si="50"/>
        <v/>
      </c>
      <c r="X178" s="1" t="str">
        <f t="shared" si="50"/>
        <v/>
      </c>
      <c r="Y178" s="1" t="str">
        <f t="shared" si="50"/>
        <v/>
      </c>
      <c r="Z178" s="1" t="e">
        <f t="shared" si="51"/>
        <v>#N/A</v>
      </c>
      <c r="AA178" s="3"/>
      <c r="AB178" s="13" t="e">
        <f t="shared" si="43"/>
        <v>#N/A</v>
      </c>
      <c r="AC178" s="13" t="e">
        <f t="shared" si="44"/>
        <v>#N/A</v>
      </c>
      <c r="AD178" s="13" t="e">
        <f t="shared" si="45"/>
        <v>#N/A</v>
      </c>
      <c r="AE178" s="13" t="e">
        <f t="shared" si="46"/>
        <v>#N/A</v>
      </c>
      <c r="AF178" s="13" t="e">
        <f t="shared" si="47"/>
        <v>#N/A</v>
      </c>
      <c r="AG178" s="13" t="e">
        <f t="shared" si="48"/>
        <v>#N/A</v>
      </c>
      <c r="AI178" s="11"/>
      <c r="AJ178" s="11"/>
      <c r="AK178" s="11"/>
      <c r="AL178" s="11"/>
      <c r="AM178" s="11"/>
      <c r="AN178" s="11"/>
      <c r="AO178" s="11"/>
      <c r="AP178" s="11"/>
      <c r="AQ178" s="11">
        <f t="shared" si="54"/>
        <v>169</v>
      </c>
      <c r="AR178" s="11">
        <f t="shared" si="54"/>
        <v>165</v>
      </c>
      <c r="AT178" s="107"/>
      <c r="BA178" s="11"/>
      <c r="BB178" s="11"/>
      <c r="BC178" s="11"/>
      <c r="BD178" s="11"/>
      <c r="BE178" s="11"/>
      <c r="BH178" s="11"/>
      <c r="BI178" s="11"/>
      <c r="BJ178" s="11"/>
      <c r="BK178" s="11"/>
      <c r="BL178" s="11"/>
      <c r="BM178" s="11"/>
      <c r="BN178" s="11"/>
    </row>
    <row r="179" spans="1:66" s="1" customFormat="1" x14ac:dyDescent="0.3">
      <c r="A179" s="11"/>
      <c r="B179" s="1" t="e">
        <f t="shared" si="42"/>
        <v>#N/A</v>
      </c>
      <c r="V179" s="1" t="str">
        <f t="shared" si="49"/>
        <v/>
      </c>
      <c r="W179" s="1" t="str">
        <f t="shared" si="50"/>
        <v/>
      </c>
      <c r="X179" s="1" t="str">
        <f t="shared" si="50"/>
        <v/>
      </c>
      <c r="Y179" s="1" t="str">
        <f t="shared" si="50"/>
        <v/>
      </c>
      <c r="Z179" s="1" t="e">
        <f t="shared" si="51"/>
        <v>#N/A</v>
      </c>
      <c r="AA179" s="3"/>
      <c r="AB179" s="13" t="e">
        <f t="shared" si="43"/>
        <v>#N/A</v>
      </c>
      <c r="AC179" s="13" t="e">
        <f t="shared" si="44"/>
        <v>#N/A</v>
      </c>
      <c r="AD179" s="13" t="e">
        <f t="shared" si="45"/>
        <v>#N/A</v>
      </c>
      <c r="AE179" s="13" t="e">
        <f t="shared" si="46"/>
        <v>#N/A</v>
      </c>
      <c r="AF179" s="13" t="e">
        <f t="shared" si="47"/>
        <v>#N/A</v>
      </c>
      <c r="AG179" s="13" t="e">
        <f t="shared" si="48"/>
        <v>#N/A</v>
      </c>
      <c r="AI179" s="11"/>
      <c r="AJ179" s="11"/>
      <c r="AK179" s="11"/>
      <c r="AL179" s="11"/>
      <c r="AM179" s="11"/>
      <c r="AN179" s="11"/>
      <c r="AO179" s="11"/>
      <c r="AP179" s="11"/>
      <c r="AQ179" s="11">
        <f t="shared" si="54"/>
        <v>170</v>
      </c>
      <c r="AR179" s="11">
        <f t="shared" si="54"/>
        <v>166</v>
      </c>
      <c r="AT179" s="107"/>
      <c r="BA179" s="11"/>
      <c r="BB179" s="11"/>
      <c r="BC179" s="11"/>
      <c r="BD179" s="11"/>
      <c r="BE179" s="11"/>
      <c r="BH179" s="11"/>
      <c r="BI179" s="11"/>
      <c r="BJ179" s="11"/>
      <c r="BK179" s="11"/>
      <c r="BL179" s="11"/>
      <c r="BM179" s="11"/>
      <c r="BN179" s="11"/>
    </row>
    <row r="180" spans="1:66" s="1" customFormat="1" x14ac:dyDescent="0.3">
      <c r="A180" s="11"/>
      <c r="B180" s="1" t="e">
        <f t="shared" si="42"/>
        <v>#N/A</v>
      </c>
      <c r="V180" s="1" t="str">
        <f t="shared" si="49"/>
        <v/>
      </c>
      <c r="W180" s="1" t="str">
        <f t="shared" si="50"/>
        <v/>
      </c>
      <c r="X180" s="1" t="str">
        <f t="shared" si="50"/>
        <v/>
      </c>
      <c r="Y180" s="1" t="str">
        <f t="shared" si="50"/>
        <v/>
      </c>
      <c r="Z180" s="1" t="e">
        <f t="shared" si="51"/>
        <v>#N/A</v>
      </c>
      <c r="AA180" s="3"/>
      <c r="AB180" s="13" t="e">
        <f t="shared" si="43"/>
        <v>#N/A</v>
      </c>
      <c r="AC180" s="13" t="e">
        <f t="shared" si="44"/>
        <v>#N/A</v>
      </c>
      <c r="AD180" s="13" t="e">
        <f t="shared" si="45"/>
        <v>#N/A</v>
      </c>
      <c r="AE180" s="13" t="e">
        <f t="shared" si="46"/>
        <v>#N/A</v>
      </c>
      <c r="AF180" s="13" t="e">
        <f t="shared" si="47"/>
        <v>#N/A</v>
      </c>
      <c r="AG180" s="13" t="e">
        <f t="shared" si="48"/>
        <v>#N/A</v>
      </c>
      <c r="AI180" s="11"/>
      <c r="AJ180" s="11"/>
      <c r="AK180" s="11"/>
      <c r="AL180" s="11"/>
      <c r="AM180" s="11"/>
      <c r="AN180" s="11"/>
      <c r="AO180" s="11"/>
      <c r="AP180" s="11"/>
      <c r="AQ180" s="11">
        <f t="shared" si="54"/>
        <v>171</v>
      </c>
      <c r="AR180" s="11">
        <f t="shared" si="54"/>
        <v>167</v>
      </c>
      <c r="AT180" s="107"/>
      <c r="BA180" s="11"/>
      <c r="BB180" s="11"/>
      <c r="BC180" s="11"/>
      <c r="BD180" s="11"/>
      <c r="BE180" s="11"/>
      <c r="BH180" s="11"/>
      <c r="BI180" s="11"/>
      <c r="BJ180" s="11"/>
      <c r="BK180" s="11"/>
      <c r="BL180" s="11"/>
      <c r="BM180" s="11"/>
      <c r="BN180" s="11"/>
    </row>
    <row r="181" spans="1:66" s="1" customFormat="1" x14ac:dyDescent="0.3">
      <c r="A181" s="11"/>
      <c r="B181" s="1" t="e">
        <f t="shared" si="42"/>
        <v>#N/A</v>
      </c>
      <c r="V181" s="1" t="str">
        <f t="shared" si="49"/>
        <v/>
      </c>
      <c r="W181" s="1" t="str">
        <f t="shared" si="50"/>
        <v/>
      </c>
      <c r="X181" s="1" t="str">
        <f t="shared" si="50"/>
        <v/>
      </c>
      <c r="Y181" s="1" t="str">
        <f t="shared" si="50"/>
        <v/>
      </c>
      <c r="Z181" s="1" t="e">
        <f t="shared" si="51"/>
        <v>#N/A</v>
      </c>
      <c r="AA181" s="3"/>
      <c r="AB181" s="13" t="e">
        <f t="shared" si="43"/>
        <v>#N/A</v>
      </c>
      <c r="AC181" s="13" t="e">
        <f t="shared" si="44"/>
        <v>#N/A</v>
      </c>
      <c r="AD181" s="13" t="e">
        <f t="shared" si="45"/>
        <v>#N/A</v>
      </c>
      <c r="AE181" s="13" t="e">
        <f t="shared" si="46"/>
        <v>#N/A</v>
      </c>
      <c r="AF181" s="13" t="e">
        <f t="shared" si="47"/>
        <v>#N/A</v>
      </c>
      <c r="AG181" s="13" t="e">
        <f t="shared" si="48"/>
        <v>#N/A</v>
      </c>
      <c r="AI181" s="11"/>
      <c r="AJ181" s="11"/>
      <c r="AK181" s="11"/>
      <c r="AL181" s="11"/>
      <c r="AM181" s="11"/>
      <c r="AN181" s="11"/>
      <c r="AO181" s="11"/>
      <c r="AP181" s="11"/>
      <c r="AQ181" s="11">
        <f t="shared" si="54"/>
        <v>172</v>
      </c>
      <c r="AR181" s="11">
        <f t="shared" si="54"/>
        <v>168</v>
      </c>
      <c r="AT181" s="107"/>
      <c r="BA181" s="11"/>
      <c r="BB181" s="11"/>
      <c r="BC181" s="11"/>
      <c r="BD181" s="11"/>
      <c r="BE181" s="11"/>
      <c r="BH181" s="11"/>
      <c r="BI181" s="11"/>
      <c r="BJ181" s="11"/>
      <c r="BK181" s="11"/>
      <c r="BL181" s="11"/>
      <c r="BM181" s="11"/>
      <c r="BN181" s="11"/>
    </row>
    <row r="182" spans="1:66" s="1" customFormat="1" x14ac:dyDescent="0.3">
      <c r="A182" s="11"/>
      <c r="B182" s="1" t="e">
        <f t="shared" si="42"/>
        <v>#N/A</v>
      </c>
      <c r="V182" s="1" t="str">
        <f t="shared" si="49"/>
        <v/>
      </c>
      <c r="W182" s="1" t="str">
        <f t="shared" si="50"/>
        <v/>
      </c>
      <c r="X182" s="1" t="str">
        <f t="shared" si="50"/>
        <v/>
      </c>
      <c r="Y182" s="1" t="str">
        <f t="shared" si="50"/>
        <v/>
      </c>
      <c r="Z182" s="1" t="e">
        <f t="shared" si="51"/>
        <v>#N/A</v>
      </c>
      <c r="AA182" s="3"/>
      <c r="AB182" s="13" t="e">
        <f t="shared" si="43"/>
        <v>#N/A</v>
      </c>
      <c r="AC182" s="13" t="e">
        <f t="shared" si="44"/>
        <v>#N/A</v>
      </c>
      <c r="AD182" s="13" t="e">
        <f t="shared" si="45"/>
        <v>#N/A</v>
      </c>
      <c r="AE182" s="13" t="e">
        <f t="shared" si="46"/>
        <v>#N/A</v>
      </c>
      <c r="AF182" s="13" t="e">
        <f t="shared" si="47"/>
        <v>#N/A</v>
      </c>
      <c r="AG182" s="13" t="e">
        <f t="shared" si="48"/>
        <v>#N/A</v>
      </c>
      <c r="AI182" s="11"/>
      <c r="AJ182" s="11"/>
      <c r="AK182" s="11"/>
      <c r="AL182" s="11"/>
      <c r="AM182" s="11"/>
      <c r="AN182" s="11"/>
      <c r="AO182" s="11"/>
      <c r="AP182" s="11"/>
      <c r="AQ182" s="11">
        <f t="shared" si="54"/>
        <v>173</v>
      </c>
      <c r="AR182" s="11">
        <f t="shared" si="54"/>
        <v>169</v>
      </c>
      <c r="AT182" s="107"/>
      <c r="BA182" s="11"/>
      <c r="BB182" s="11"/>
      <c r="BC182" s="11"/>
      <c r="BD182" s="11"/>
      <c r="BE182" s="11"/>
      <c r="BH182" s="11"/>
      <c r="BI182" s="11"/>
      <c r="BJ182" s="11"/>
      <c r="BK182" s="11"/>
      <c r="BL182" s="11"/>
      <c r="BM182" s="11"/>
      <c r="BN182" s="11"/>
    </row>
    <row r="183" spans="1:66" s="1" customFormat="1" x14ac:dyDescent="0.3">
      <c r="A183" s="11"/>
      <c r="B183" s="1" t="e">
        <f t="shared" si="42"/>
        <v>#N/A</v>
      </c>
      <c r="V183" s="1" t="str">
        <f t="shared" si="49"/>
        <v/>
      </c>
      <c r="W183" s="1" t="str">
        <f t="shared" si="50"/>
        <v/>
      </c>
      <c r="X183" s="1" t="str">
        <f t="shared" si="50"/>
        <v/>
      </c>
      <c r="Y183" s="1" t="str">
        <f t="shared" si="50"/>
        <v/>
      </c>
      <c r="Z183" s="1" t="e">
        <f t="shared" si="51"/>
        <v>#N/A</v>
      </c>
      <c r="AA183" s="3"/>
      <c r="AB183" s="13" t="e">
        <f t="shared" si="43"/>
        <v>#N/A</v>
      </c>
      <c r="AC183" s="13" t="e">
        <f t="shared" si="44"/>
        <v>#N/A</v>
      </c>
      <c r="AD183" s="13" t="e">
        <f t="shared" si="45"/>
        <v>#N/A</v>
      </c>
      <c r="AE183" s="13" t="e">
        <f t="shared" si="46"/>
        <v>#N/A</v>
      </c>
      <c r="AF183" s="13" t="e">
        <f t="shared" si="47"/>
        <v>#N/A</v>
      </c>
      <c r="AG183" s="13" t="e">
        <f t="shared" si="48"/>
        <v>#N/A</v>
      </c>
      <c r="AI183" s="11"/>
      <c r="AJ183" s="11"/>
      <c r="AK183" s="11"/>
      <c r="AL183" s="11"/>
      <c r="AM183" s="11"/>
      <c r="AN183" s="11"/>
      <c r="AO183" s="11"/>
      <c r="AP183" s="11"/>
      <c r="AQ183" s="11">
        <f t="shared" si="54"/>
        <v>174</v>
      </c>
      <c r="AR183" s="11">
        <f t="shared" si="54"/>
        <v>170</v>
      </c>
      <c r="AT183" s="107"/>
      <c r="BA183" s="11"/>
      <c r="BB183" s="11"/>
      <c r="BC183" s="11"/>
      <c r="BD183" s="11"/>
      <c r="BE183" s="11"/>
      <c r="BH183" s="11"/>
      <c r="BI183" s="11"/>
      <c r="BJ183" s="11"/>
      <c r="BK183" s="11"/>
      <c r="BL183" s="11"/>
      <c r="BM183" s="11"/>
      <c r="BN183" s="11"/>
    </row>
    <row r="184" spans="1:66" s="1" customFormat="1" x14ac:dyDescent="0.3">
      <c r="A184" s="11"/>
      <c r="B184" s="1" t="e">
        <f t="shared" si="42"/>
        <v>#N/A</v>
      </c>
      <c r="V184" s="1" t="str">
        <f t="shared" si="49"/>
        <v/>
      </c>
      <c r="W184" s="1" t="str">
        <f t="shared" si="50"/>
        <v/>
      </c>
      <c r="X184" s="1" t="str">
        <f t="shared" si="50"/>
        <v/>
      </c>
      <c r="Y184" s="1" t="str">
        <f t="shared" si="50"/>
        <v/>
      </c>
      <c r="Z184" s="1" t="e">
        <f t="shared" si="51"/>
        <v>#N/A</v>
      </c>
      <c r="AA184" s="3"/>
      <c r="AB184" s="13" t="e">
        <f t="shared" si="43"/>
        <v>#N/A</v>
      </c>
      <c r="AC184" s="13" t="e">
        <f t="shared" si="44"/>
        <v>#N/A</v>
      </c>
      <c r="AD184" s="13" t="e">
        <f t="shared" si="45"/>
        <v>#N/A</v>
      </c>
      <c r="AE184" s="13" t="e">
        <f t="shared" si="46"/>
        <v>#N/A</v>
      </c>
      <c r="AF184" s="13" t="e">
        <f t="shared" si="47"/>
        <v>#N/A</v>
      </c>
      <c r="AG184" s="13" t="e">
        <f t="shared" si="48"/>
        <v>#N/A</v>
      </c>
      <c r="AI184" s="11"/>
      <c r="AJ184" s="11"/>
      <c r="AK184" s="11"/>
      <c r="AL184" s="11"/>
      <c r="AM184" s="11"/>
      <c r="AN184" s="11"/>
      <c r="AO184" s="11"/>
      <c r="AP184" s="11"/>
      <c r="AQ184" s="11">
        <f t="shared" si="54"/>
        <v>175</v>
      </c>
      <c r="AR184" s="11">
        <f t="shared" si="54"/>
        <v>171</v>
      </c>
      <c r="AT184" s="107"/>
      <c r="BA184" s="11"/>
      <c r="BB184" s="11"/>
      <c r="BC184" s="11"/>
      <c r="BD184" s="11"/>
      <c r="BE184" s="11"/>
      <c r="BH184" s="11"/>
      <c r="BI184" s="11"/>
      <c r="BJ184" s="11"/>
      <c r="BK184" s="11"/>
      <c r="BL184" s="11"/>
      <c r="BM184" s="11"/>
      <c r="BN184" s="11"/>
    </row>
    <row r="185" spans="1:66" s="1" customFormat="1" x14ac:dyDescent="0.3">
      <c r="A185" s="11"/>
      <c r="B185" s="1" t="e">
        <f t="shared" si="42"/>
        <v>#N/A</v>
      </c>
      <c r="V185" s="1" t="str">
        <f t="shared" si="49"/>
        <v/>
      </c>
      <c r="W185" s="1" t="str">
        <f t="shared" si="50"/>
        <v/>
      </c>
      <c r="X185" s="1" t="str">
        <f t="shared" si="50"/>
        <v/>
      </c>
      <c r="Y185" s="1" t="str">
        <f t="shared" si="50"/>
        <v/>
      </c>
      <c r="Z185" s="1" t="e">
        <f t="shared" si="51"/>
        <v>#N/A</v>
      </c>
      <c r="AA185" s="3"/>
      <c r="AB185" s="13" t="e">
        <f t="shared" si="43"/>
        <v>#N/A</v>
      </c>
      <c r="AC185" s="13" t="e">
        <f t="shared" si="44"/>
        <v>#N/A</v>
      </c>
      <c r="AD185" s="13" t="e">
        <f t="shared" si="45"/>
        <v>#N/A</v>
      </c>
      <c r="AE185" s="13" t="e">
        <f t="shared" si="46"/>
        <v>#N/A</v>
      </c>
      <c r="AF185" s="13" t="e">
        <f t="shared" si="47"/>
        <v>#N/A</v>
      </c>
      <c r="AG185" s="13" t="e">
        <f t="shared" si="48"/>
        <v>#N/A</v>
      </c>
      <c r="AI185" s="11"/>
      <c r="AJ185" s="11"/>
      <c r="AK185" s="11"/>
      <c r="AL185" s="11"/>
      <c r="AM185" s="11"/>
      <c r="AN185" s="11"/>
      <c r="AO185" s="11"/>
      <c r="AP185" s="11"/>
      <c r="AQ185" s="11">
        <f t="shared" si="54"/>
        <v>176</v>
      </c>
      <c r="AR185" s="11">
        <f t="shared" si="54"/>
        <v>172</v>
      </c>
      <c r="AT185" s="107"/>
      <c r="BA185" s="11"/>
      <c r="BB185" s="11"/>
      <c r="BC185" s="11"/>
      <c r="BD185" s="11"/>
      <c r="BE185" s="11"/>
      <c r="BH185" s="11"/>
      <c r="BI185" s="11"/>
      <c r="BJ185" s="11"/>
      <c r="BK185" s="11"/>
      <c r="BL185" s="11"/>
      <c r="BM185" s="11"/>
      <c r="BN185" s="11"/>
    </row>
    <row r="186" spans="1:66" s="1" customFormat="1" x14ac:dyDescent="0.3">
      <c r="A186" s="11"/>
      <c r="B186" s="1" t="e">
        <f t="shared" si="42"/>
        <v>#N/A</v>
      </c>
      <c r="V186" s="1" t="str">
        <f t="shared" si="49"/>
        <v/>
      </c>
      <c r="W186" s="1" t="str">
        <f t="shared" si="50"/>
        <v/>
      </c>
      <c r="X186" s="1" t="str">
        <f t="shared" si="50"/>
        <v/>
      </c>
      <c r="Y186" s="1" t="str">
        <f t="shared" si="50"/>
        <v/>
      </c>
      <c r="Z186" s="1" t="e">
        <f t="shared" si="51"/>
        <v>#N/A</v>
      </c>
      <c r="AA186" s="3"/>
      <c r="AB186" s="13" t="e">
        <f t="shared" si="43"/>
        <v>#N/A</v>
      </c>
      <c r="AC186" s="13" t="e">
        <f t="shared" si="44"/>
        <v>#N/A</v>
      </c>
      <c r="AD186" s="13" t="e">
        <f t="shared" si="45"/>
        <v>#N/A</v>
      </c>
      <c r="AE186" s="13" t="e">
        <f t="shared" si="46"/>
        <v>#N/A</v>
      </c>
      <c r="AF186" s="13" t="e">
        <f t="shared" si="47"/>
        <v>#N/A</v>
      </c>
      <c r="AG186" s="13" t="e">
        <f t="shared" si="48"/>
        <v>#N/A</v>
      </c>
      <c r="AI186" s="11"/>
      <c r="AJ186" s="11"/>
      <c r="AK186" s="11"/>
      <c r="AL186" s="11"/>
      <c r="AM186" s="11"/>
      <c r="AN186" s="11"/>
      <c r="AO186" s="11"/>
      <c r="AP186" s="11"/>
      <c r="AQ186" s="11">
        <f t="shared" si="54"/>
        <v>177</v>
      </c>
      <c r="AR186" s="11">
        <f t="shared" si="54"/>
        <v>173</v>
      </c>
      <c r="AT186" s="107"/>
      <c r="BA186" s="11"/>
      <c r="BB186" s="11"/>
      <c r="BC186" s="11"/>
      <c r="BD186" s="11"/>
      <c r="BE186" s="11"/>
      <c r="BH186" s="11"/>
      <c r="BI186" s="11"/>
      <c r="BJ186" s="11"/>
      <c r="BK186" s="11"/>
      <c r="BL186" s="11"/>
      <c r="BM186" s="11"/>
      <c r="BN186" s="11"/>
    </row>
    <row r="187" spans="1:66" s="1" customFormat="1" x14ac:dyDescent="0.3">
      <c r="A187" s="11"/>
      <c r="B187" s="1" t="e">
        <f t="shared" si="42"/>
        <v>#N/A</v>
      </c>
      <c r="V187" s="1" t="str">
        <f t="shared" si="49"/>
        <v/>
      </c>
      <c r="W187" s="1" t="str">
        <f t="shared" si="50"/>
        <v/>
      </c>
      <c r="X187" s="1" t="str">
        <f t="shared" si="50"/>
        <v/>
      </c>
      <c r="Y187" s="1" t="str">
        <f t="shared" si="50"/>
        <v/>
      </c>
      <c r="Z187" s="1" t="e">
        <f t="shared" si="51"/>
        <v>#N/A</v>
      </c>
      <c r="AA187" s="3"/>
      <c r="AB187" s="13" t="e">
        <f t="shared" si="43"/>
        <v>#N/A</v>
      </c>
      <c r="AC187" s="13" t="e">
        <f t="shared" si="44"/>
        <v>#N/A</v>
      </c>
      <c r="AD187" s="13" t="e">
        <f t="shared" si="45"/>
        <v>#N/A</v>
      </c>
      <c r="AE187" s="13" t="e">
        <f t="shared" si="46"/>
        <v>#N/A</v>
      </c>
      <c r="AF187" s="13" t="e">
        <f t="shared" si="47"/>
        <v>#N/A</v>
      </c>
      <c r="AG187" s="13" t="e">
        <f t="shared" si="48"/>
        <v>#N/A</v>
      </c>
      <c r="AI187" s="11"/>
      <c r="AJ187" s="11"/>
      <c r="AK187" s="11"/>
      <c r="AL187" s="11"/>
      <c r="AM187" s="11"/>
      <c r="AN187" s="11"/>
      <c r="AO187" s="11"/>
      <c r="AP187" s="11"/>
      <c r="AQ187" s="11">
        <f t="shared" si="54"/>
        <v>178</v>
      </c>
      <c r="AR187" s="11">
        <f t="shared" si="54"/>
        <v>174</v>
      </c>
      <c r="AT187" s="107"/>
      <c r="BA187" s="11"/>
      <c r="BB187" s="11"/>
      <c r="BC187" s="11"/>
      <c r="BD187" s="11"/>
      <c r="BE187" s="11"/>
      <c r="BH187" s="11"/>
      <c r="BI187" s="11"/>
      <c r="BJ187" s="11"/>
      <c r="BK187" s="11"/>
      <c r="BL187" s="11"/>
      <c r="BM187" s="11"/>
      <c r="BN187" s="11"/>
    </row>
    <row r="188" spans="1:66" s="1" customFormat="1" x14ac:dyDescent="0.3">
      <c r="A188" s="11"/>
      <c r="B188" s="1" t="e">
        <f t="shared" si="42"/>
        <v>#N/A</v>
      </c>
      <c r="V188" s="1" t="str">
        <f t="shared" si="49"/>
        <v/>
      </c>
      <c r="W188" s="1" t="str">
        <f t="shared" si="50"/>
        <v/>
      </c>
      <c r="X188" s="1" t="str">
        <f t="shared" si="50"/>
        <v/>
      </c>
      <c r="Y188" s="1" t="str">
        <f t="shared" si="50"/>
        <v/>
      </c>
      <c r="Z188" s="1" t="e">
        <f t="shared" si="51"/>
        <v>#N/A</v>
      </c>
      <c r="AA188" s="3"/>
      <c r="AB188" s="13" t="e">
        <f t="shared" si="43"/>
        <v>#N/A</v>
      </c>
      <c r="AC188" s="13" t="e">
        <f t="shared" si="44"/>
        <v>#N/A</v>
      </c>
      <c r="AD188" s="13" t="e">
        <f t="shared" si="45"/>
        <v>#N/A</v>
      </c>
      <c r="AE188" s="13" t="e">
        <f t="shared" si="46"/>
        <v>#N/A</v>
      </c>
      <c r="AF188" s="13" t="e">
        <f t="shared" si="47"/>
        <v>#N/A</v>
      </c>
      <c r="AG188" s="13" t="e">
        <f t="shared" si="48"/>
        <v>#N/A</v>
      </c>
      <c r="AI188" s="11"/>
      <c r="AJ188" s="11"/>
      <c r="AK188" s="11"/>
      <c r="AL188" s="11"/>
      <c r="AM188" s="11"/>
      <c r="AN188" s="11"/>
      <c r="AO188" s="11"/>
      <c r="AP188" s="11"/>
      <c r="AQ188" s="11">
        <f t="shared" si="54"/>
        <v>179</v>
      </c>
      <c r="AR188" s="11">
        <f t="shared" si="54"/>
        <v>175</v>
      </c>
      <c r="AT188" s="107"/>
      <c r="BA188" s="11"/>
      <c r="BB188" s="11"/>
      <c r="BC188" s="11"/>
      <c r="BD188" s="11"/>
      <c r="BE188" s="11"/>
      <c r="BH188" s="11"/>
      <c r="BI188" s="11"/>
      <c r="BJ188" s="11"/>
      <c r="BK188" s="11"/>
      <c r="BL188" s="11"/>
      <c r="BM188" s="11"/>
      <c r="BN188" s="11"/>
    </row>
    <row r="189" spans="1:66" s="1" customFormat="1" x14ac:dyDescent="0.3">
      <c r="A189" s="11"/>
      <c r="B189" s="1" t="e">
        <f t="shared" si="42"/>
        <v>#N/A</v>
      </c>
      <c r="V189" s="1" t="str">
        <f t="shared" si="49"/>
        <v/>
      </c>
      <c r="W189" s="1" t="str">
        <f t="shared" si="50"/>
        <v/>
      </c>
      <c r="X189" s="1" t="str">
        <f t="shared" si="50"/>
        <v/>
      </c>
      <c r="Y189" s="1" t="str">
        <f t="shared" si="50"/>
        <v/>
      </c>
      <c r="Z189" s="1" t="e">
        <f t="shared" si="51"/>
        <v>#N/A</v>
      </c>
      <c r="AA189" s="3"/>
      <c r="AB189" s="13" t="e">
        <f t="shared" si="43"/>
        <v>#N/A</v>
      </c>
      <c r="AC189" s="13" t="e">
        <f t="shared" si="44"/>
        <v>#N/A</v>
      </c>
      <c r="AD189" s="13" t="e">
        <f t="shared" si="45"/>
        <v>#N/A</v>
      </c>
      <c r="AE189" s="13" t="e">
        <f t="shared" si="46"/>
        <v>#N/A</v>
      </c>
      <c r="AF189" s="13" t="e">
        <f t="shared" si="47"/>
        <v>#N/A</v>
      </c>
      <c r="AG189" s="13" t="e">
        <f t="shared" si="48"/>
        <v>#N/A</v>
      </c>
      <c r="AI189" s="11"/>
      <c r="AJ189" s="11"/>
      <c r="AK189" s="11"/>
      <c r="AL189" s="11"/>
      <c r="AM189" s="11"/>
      <c r="AN189" s="11"/>
      <c r="AO189" s="11"/>
      <c r="AP189" s="11"/>
      <c r="AQ189" s="11">
        <f t="shared" si="54"/>
        <v>180</v>
      </c>
      <c r="AR189" s="11">
        <f t="shared" si="54"/>
        <v>176</v>
      </c>
      <c r="AT189" s="107"/>
      <c r="BA189" s="11"/>
      <c r="BB189" s="11"/>
      <c r="BC189" s="11"/>
      <c r="BD189" s="11"/>
      <c r="BE189" s="11"/>
      <c r="BH189" s="11"/>
      <c r="BI189" s="11"/>
      <c r="BJ189" s="11"/>
      <c r="BK189" s="11"/>
      <c r="BL189" s="11"/>
      <c r="BM189" s="11"/>
      <c r="BN189" s="11"/>
    </row>
    <row r="190" spans="1:66" s="1" customFormat="1" x14ac:dyDescent="0.3">
      <c r="A190" s="11"/>
      <c r="B190" s="1" t="e">
        <f t="shared" si="42"/>
        <v>#N/A</v>
      </c>
      <c r="V190" s="1" t="str">
        <f t="shared" si="49"/>
        <v/>
      </c>
      <c r="W190" s="1" t="str">
        <f t="shared" si="50"/>
        <v/>
      </c>
      <c r="X190" s="1" t="str">
        <f t="shared" si="50"/>
        <v/>
      </c>
      <c r="Y190" s="1" t="str">
        <f t="shared" si="50"/>
        <v/>
      </c>
      <c r="Z190" s="1" t="e">
        <f t="shared" si="51"/>
        <v>#N/A</v>
      </c>
      <c r="AA190" s="3"/>
      <c r="AB190" s="13" t="e">
        <f t="shared" si="43"/>
        <v>#N/A</v>
      </c>
      <c r="AC190" s="13" t="e">
        <f t="shared" si="44"/>
        <v>#N/A</v>
      </c>
      <c r="AD190" s="13" t="e">
        <f t="shared" si="45"/>
        <v>#N/A</v>
      </c>
      <c r="AE190" s="13" t="e">
        <f t="shared" si="46"/>
        <v>#N/A</v>
      </c>
      <c r="AF190" s="13" t="e">
        <f t="shared" si="47"/>
        <v>#N/A</v>
      </c>
      <c r="AG190" s="13" t="e">
        <f t="shared" si="48"/>
        <v>#N/A</v>
      </c>
      <c r="AI190" s="11"/>
      <c r="AJ190" s="11"/>
      <c r="AK190" s="11"/>
      <c r="AL190" s="11"/>
      <c r="AM190" s="11"/>
      <c r="AN190" s="11"/>
      <c r="AO190" s="11"/>
      <c r="AP190" s="11"/>
      <c r="AQ190" s="11">
        <f t="shared" si="54"/>
        <v>181</v>
      </c>
      <c r="AR190" s="11">
        <f t="shared" si="54"/>
        <v>177</v>
      </c>
      <c r="AT190" s="107"/>
      <c r="BA190" s="11"/>
      <c r="BB190" s="11"/>
      <c r="BC190" s="11"/>
      <c r="BD190" s="11"/>
      <c r="BE190" s="11"/>
      <c r="BH190" s="11"/>
      <c r="BI190" s="11"/>
      <c r="BJ190" s="11"/>
      <c r="BK190" s="11"/>
      <c r="BL190" s="11"/>
      <c r="BM190" s="11"/>
      <c r="BN190" s="11"/>
    </row>
    <row r="191" spans="1:66" s="1" customFormat="1" x14ac:dyDescent="0.3">
      <c r="A191" s="11"/>
      <c r="B191" s="1" t="e">
        <f t="shared" si="42"/>
        <v>#N/A</v>
      </c>
      <c r="V191" s="1" t="str">
        <f t="shared" si="49"/>
        <v/>
      </c>
      <c r="W191" s="1" t="str">
        <f t="shared" si="50"/>
        <v/>
      </c>
      <c r="X191" s="1" t="str">
        <f t="shared" si="50"/>
        <v/>
      </c>
      <c r="Y191" s="1" t="str">
        <f t="shared" si="50"/>
        <v/>
      </c>
      <c r="Z191" s="1" t="e">
        <f t="shared" si="51"/>
        <v>#N/A</v>
      </c>
      <c r="AA191" s="3"/>
      <c r="AB191" s="13" t="e">
        <f t="shared" si="43"/>
        <v>#N/A</v>
      </c>
      <c r="AC191" s="13" t="e">
        <f t="shared" si="44"/>
        <v>#N/A</v>
      </c>
      <c r="AD191" s="13" t="e">
        <f t="shared" si="45"/>
        <v>#N/A</v>
      </c>
      <c r="AE191" s="13" t="e">
        <f t="shared" si="46"/>
        <v>#N/A</v>
      </c>
      <c r="AF191" s="13" t="e">
        <f t="shared" si="47"/>
        <v>#N/A</v>
      </c>
      <c r="AG191" s="13" t="e">
        <f t="shared" si="48"/>
        <v>#N/A</v>
      </c>
      <c r="AI191" s="11"/>
      <c r="AJ191" s="11"/>
      <c r="AK191" s="11"/>
      <c r="AL191" s="11"/>
      <c r="AM191" s="11"/>
      <c r="AN191" s="11"/>
      <c r="AO191" s="11"/>
      <c r="AP191" s="11"/>
      <c r="AQ191" s="11">
        <f t="shared" si="54"/>
        <v>182</v>
      </c>
      <c r="AR191" s="11">
        <f t="shared" si="54"/>
        <v>178</v>
      </c>
      <c r="AT191" s="107"/>
      <c r="BA191" s="11"/>
      <c r="BB191" s="11"/>
      <c r="BC191" s="11"/>
      <c r="BD191" s="11"/>
      <c r="BE191" s="11"/>
      <c r="BH191" s="11"/>
      <c r="BI191" s="11"/>
      <c r="BJ191" s="11"/>
      <c r="BK191" s="11"/>
      <c r="BL191" s="11"/>
      <c r="BM191" s="11"/>
      <c r="BN191" s="11"/>
    </row>
    <row r="192" spans="1:66" s="1" customFormat="1" x14ac:dyDescent="0.3">
      <c r="A192" s="11"/>
      <c r="B192" s="1" t="e">
        <f t="shared" si="42"/>
        <v>#N/A</v>
      </c>
      <c r="V192" s="1" t="str">
        <f t="shared" si="49"/>
        <v/>
      </c>
      <c r="W192" s="1" t="str">
        <f t="shared" si="50"/>
        <v/>
      </c>
      <c r="X192" s="1" t="str">
        <f t="shared" si="50"/>
        <v/>
      </c>
      <c r="Y192" s="1" t="str">
        <f t="shared" si="50"/>
        <v/>
      </c>
      <c r="Z192" s="1" t="e">
        <f t="shared" si="51"/>
        <v>#N/A</v>
      </c>
      <c r="AA192" s="3"/>
      <c r="AB192" s="13" t="e">
        <f t="shared" si="43"/>
        <v>#N/A</v>
      </c>
      <c r="AC192" s="13" t="e">
        <f t="shared" si="44"/>
        <v>#N/A</v>
      </c>
      <c r="AD192" s="13" t="e">
        <f t="shared" si="45"/>
        <v>#N/A</v>
      </c>
      <c r="AE192" s="13" t="e">
        <f t="shared" si="46"/>
        <v>#N/A</v>
      </c>
      <c r="AF192" s="13" t="e">
        <f t="shared" si="47"/>
        <v>#N/A</v>
      </c>
      <c r="AG192" s="13" t="e">
        <f t="shared" si="48"/>
        <v>#N/A</v>
      </c>
      <c r="AI192" s="11"/>
      <c r="AJ192" s="11"/>
      <c r="AK192" s="11"/>
      <c r="AL192" s="11"/>
      <c r="AM192" s="11"/>
      <c r="AN192" s="11"/>
      <c r="AO192" s="11"/>
      <c r="AP192" s="11"/>
      <c r="AQ192" s="11">
        <f t="shared" ref="AQ192:AR196" si="55">+AQ191+1</f>
        <v>183</v>
      </c>
      <c r="AR192" s="11">
        <f t="shared" si="55"/>
        <v>179</v>
      </c>
      <c r="AT192" s="107"/>
      <c r="BA192" s="11"/>
      <c r="BB192" s="11"/>
      <c r="BC192" s="11"/>
      <c r="BD192" s="11"/>
      <c r="BE192" s="11"/>
      <c r="BH192" s="11"/>
      <c r="BI192" s="11"/>
      <c r="BJ192" s="11"/>
      <c r="BK192" s="11"/>
      <c r="BL192" s="11"/>
      <c r="BM192" s="11"/>
      <c r="BN192" s="11"/>
    </row>
    <row r="193" spans="1:66" s="1" customFormat="1" x14ac:dyDescent="0.3">
      <c r="A193" s="11"/>
      <c r="B193" s="1" t="e">
        <f t="shared" si="42"/>
        <v>#N/A</v>
      </c>
      <c r="V193" s="1" t="str">
        <f t="shared" si="49"/>
        <v/>
      </c>
      <c r="W193" s="1" t="str">
        <f t="shared" si="50"/>
        <v/>
      </c>
      <c r="X193" s="1" t="str">
        <f t="shared" si="50"/>
        <v/>
      </c>
      <c r="Y193" s="1" t="str">
        <f t="shared" si="50"/>
        <v/>
      </c>
      <c r="Z193" s="1" t="e">
        <f t="shared" si="51"/>
        <v>#N/A</v>
      </c>
      <c r="AA193" s="3"/>
      <c r="AB193" s="13" t="e">
        <f t="shared" si="43"/>
        <v>#N/A</v>
      </c>
      <c r="AC193" s="13" t="e">
        <f t="shared" si="44"/>
        <v>#N/A</v>
      </c>
      <c r="AD193" s="13" t="e">
        <f t="shared" si="45"/>
        <v>#N/A</v>
      </c>
      <c r="AE193" s="13" t="e">
        <f t="shared" si="46"/>
        <v>#N/A</v>
      </c>
      <c r="AF193" s="13" t="e">
        <f t="shared" si="47"/>
        <v>#N/A</v>
      </c>
      <c r="AG193" s="13" t="e">
        <f t="shared" si="48"/>
        <v>#N/A</v>
      </c>
      <c r="AI193" s="11"/>
      <c r="AJ193" s="11"/>
      <c r="AK193" s="11"/>
      <c r="AL193" s="11"/>
      <c r="AM193" s="11"/>
      <c r="AN193" s="11"/>
      <c r="AO193" s="11"/>
      <c r="AP193" s="11"/>
      <c r="AQ193" s="11">
        <f t="shared" si="55"/>
        <v>184</v>
      </c>
      <c r="AR193" s="11">
        <f t="shared" si="55"/>
        <v>180</v>
      </c>
      <c r="AT193" s="107"/>
      <c r="BA193" s="11"/>
      <c r="BB193" s="11"/>
      <c r="BC193" s="11"/>
      <c r="BD193" s="11"/>
      <c r="BE193" s="11"/>
      <c r="BH193" s="11"/>
      <c r="BI193" s="11"/>
      <c r="BJ193" s="11"/>
      <c r="BK193" s="11"/>
      <c r="BL193" s="11"/>
      <c r="BM193" s="11"/>
      <c r="BN193" s="11"/>
    </row>
    <row r="194" spans="1:66" s="1" customFormat="1" x14ac:dyDescent="0.3">
      <c r="A194" s="11"/>
      <c r="B194" s="1" t="e">
        <f t="shared" si="42"/>
        <v>#N/A</v>
      </c>
      <c r="V194" s="1" t="str">
        <f t="shared" si="49"/>
        <v/>
      </c>
      <c r="W194" s="1" t="str">
        <f t="shared" si="50"/>
        <v/>
      </c>
      <c r="X194" s="1" t="str">
        <f t="shared" si="50"/>
        <v/>
      </c>
      <c r="Y194" s="1" t="str">
        <f t="shared" si="50"/>
        <v/>
      </c>
      <c r="Z194" s="1" t="e">
        <f t="shared" si="51"/>
        <v>#N/A</v>
      </c>
      <c r="AA194" s="3"/>
      <c r="AB194" s="13" t="e">
        <f t="shared" si="43"/>
        <v>#N/A</v>
      </c>
      <c r="AC194" s="13" t="e">
        <f t="shared" si="44"/>
        <v>#N/A</v>
      </c>
      <c r="AD194" s="13" t="e">
        <f t="shared" si="45"/>
        <v>#N/A</v>
      </c>
      <c r="AE194" s="13" t="e">
        <f t="shared" si="46"/>
        <v>#N/A</v>
      </c>
      <c r="AF194" s="13" t="e">
        <f t="shared" si="47"/>
        <v>#N/A</v>
      </c>
      <c r="AG194" s="13" t="e">
        <f t="shared" si="48"/>
        <v>#N/A</v>
      </c>
      <c r="AI194" s="11"/>
      <c r="AJ194" s="11"/>
      <c r="AK194" s="11"/>
      <c r="AL194" s="11"/>
      <c r="AM194" s="11"/>
      <c r="AN194" s="11"/>
      <c r="AO194" s="11"/>
      <c r="AP194" s="11"/>
      <c r="AQ194" s="11">
        <f t="shared" si="55"/>
        <v>185</v>
      </c>
      <c r="AR194" s="11">
        <f t="shared" si="55"/>
        <v>181</v>
      </c>
      <c r="AT194" s="107"/>
      <c r="BA194" s="11"/>
      <c r="BB194" s="11"/>
      <c r="BC194" s="11"/>
      <c r="BD194" s="11"/>
      <c r="BE194" s="11"/>
      <c r="BH194" s="11"/>
      <c r="BI194" s="11"/>
      <c r="BJ194" s="11"/>
      <c r="BK194" s="11"/>
      <c r="BL194" s="11"/>
      <c r="BM194" s="11"/>
      <c r="BN194" s="11"/>
    </row>
    <row r="195" spans="1:66" s="1" customFormat="1" x14ac:dyDescent="0.3">
      <c r="A195" s="11"/>
      <c r="B195" s="1" t="e">
        <f t="shared" si="42"/>
        <v>#N/A</v>
      </c>
      <c r="V195" s="1" t="str">
        <f t="shared" si="49"/>
        <v/>
      </c>
      <c r="W195" s="1" t="str">
        <f t="shared" si="50"/>
        <v/>
      </c>
      <c r="X195" s="1" t="str">
        <f t="shared" si="50"/>
        <v/>
      </c>
      <c r="Y195" s="1" t="str">
        <f t="shared" si="50"/>
        <v/>
      </c>
      <c r="Z195" s="1" t="e">
        <f t="shared" si="51"/>
        <v>#N/A</v>
      </c>
      <c r="AA195" s="3"/>
      <c r="AB195" s="13" t="e">
        <f t="shared" si="43"/>
        <v>#N/A</v>
      </c>
      <c r="AC195" s="13" t="e">
        <f t="shared" si="44"/>
        <v>#N/A</v>
      </c>
      <c r="AD195" s="13" t="e">
        <f t="shared" si="45"/>
        <v>#N/A</v>
      </c>
      <c r="AE195" s="13" t="e">
        <f t="shared" si="46"/>
        <v>#N/A</v>
      </c>
      <c r="AF195" s="13" t="e">
        <f t="shared" si="47"/>
        <v>#N/A</v>
      </c>
      <c r="AG195" s="13" t="e">
        <f t="shared" si="48"/>
        <v>#N/A</v>
      </c>
      <c r="AI195" s="11"/>
      <c r="AJ195" s="11"/>
      <c r="AK195" s="11"/>
      <c r="AL195" s="11"/>
      <c r="AM195" s="11"/>
      <c r="AN195" s="11"/>
      <c r="AO195" s="11"/>
      <c r="AP195" s="11"/>
      <c r="AQ195" s="11">
        <f t="shared" si="55"/>
        <v>186</v>
      </c>
      <c r="AR195" s="11">
        <f t="shared" si="55"/>
        <v>182</v>
      </c>
      <c r="AT195" s="107"/>
      <c r="BA195" s="11"/>
      <c r="BB195" s="11"/>
      <c r="BC195" s="11"/>
      <c r="BD195" s="11"/>
      <c r="BE195" s="11"/>
      <c r="BH195" s="11"/>
      <c r="BI195" s="11"/>
      <c r="BJ195" s="11"/>
      <c r="BK195" s="11"/>
      <c r="BL195" s="11"/>
      <c r="BM195" s="11"/>
      <c r="BN195" s="11"/>
    </row>
    <row r="196" spans="1:66" s="1" customFormat="1" x14ac:dyDescent="0.3">
      <c r="A196" s="11"/>
      <c r="B196" s="1" t="e">
        <f t="shared" si="42"/>
        <v>#N/A</v>
      </c>
      <c r="V196" s="1" t="str">
        <f t="shared" si="49"/>
        <v/>
      </c>
      <c r="W196" s="1" t="str">
        <f t="shared" si="50"/>
        <v/>
      </c>
      <c r="X196" s="1" t="str">
        <f t="shared" si="50"/>
        <v/>
      </c>
      <c r="Y196" s="1" t="str">
        <f t="shared" si="50"/>
        <v/>
      </c>
      <c r="Z196" s="1" t="e">
        <f t="shared" si="51"/>
        <v>#N/A</v>
      </c>
      <c r="AA196" s="3"/>
      <c r="AB196" s="13" t="e">
        <f t="shared" si="43"/>
        <v>#N/A</v>
      </c>
      <c r="AC196" s="13" t="e">
        <f t="shared" si="44"/>
        <v>#N/A</v>
      </c>
      <c r="AD196" s="13" t="e">
        <f t="shared" si="45"/>
        <v>#N/A</v>
      </c>
      <c r="AE196" s="13" t="e">
        <f t="shared" si="46"/>
        <v>#N/A</v>
      </c>
      <c r="AF196" s="13" t="e">
        <f t="shared" si="47"/>
        <v>#N/A</v>
      </c>
      <c r="AG196" s="13" t="e">
        <f t="shared" si="48"/>
        <v>#N/A</v>
      </c>
      <c r="AI196" s="11"/>
      <c r="AJ196" s="11"/>
      <c r="AK196" s="11"/>
      <c r="AL196" s="11"/>
      <c r="AM196" s="11"/>
      <c r="AN196" s="11"/>
      <c r="AO196" s="11"/>
      <c r="AP196" s="11"/>
      <c r="AQ196" s="11">
        <f t="shared" si="55"/>
        <v>187</v>
      </c>
      <c r="AR196" s="11">
        <f t="shared" si="55"/>
        <v>183</v>
      </c>
      <c r="AT196" s="107"/>
      <c r="BA196" s="11"/>
      <c r="BB196" s="11"/>
      <c r="BC196" s="11"/>
      <c r="BD196" s="11"/>
      <c r="BE196" s="11"/>
      <c r="BH196" s="11"/>
      <c r="BI196" s="11"/>
      <c r="BJ196" s="11"/>
      <c r="BK196" s="11"/>
      <c r="BL196" s="11"/>
      <c r="BM196" s="11"/>
      <c r="BN196" s="11"/>
    </row>
    <row r="197" spans="1:66" s="1" customFormat="1" x14ac:dyDescent="0.3">
      <c r="A197" s="11"/>
      <c r="B197" s="1" t="e">
        <f t="shared" si="42"/>
        <v>#N/A</v>
      </c>
      <c r="V197" s="1" t="str">
        <f t="shared" si="49"/>
        <v/>
      </c>
      <c r="W197" s="1" t="str">
        <f t="shared" si="50"/>
        <v/>
      </c>
      <c r="X197" s="1" t="str">
        <f t="shared" si="50"/>
        <v/>
      </c>
      <c r="Y197" s="1" t="str">
        <f t="shared" si="50"/>
        <v/>
      </c>
      <c r="Z197" s="1" t="e">
        <f t="shared" si="51"/>
        <v>#N/A</v>
      </c>
      <c r="AA197" s="3"/>
      <c r="AB197" s="13" t="e">
        <f t="shared" si="43"/>
        <v>#N/A</v>
      </c>
      <c r="AC197" s="13" t="e">
        <f t="shared" si="44"/>
        <v>#N/A</v>
      </c>
      <c r="AD197" s="13" t="e">
        <f t="shared" si="45"/>
        <v>#N/A</v>
      </c>
      <c r="AE197" s="13" t="e">
        <f t="shared" si="46"/>
        <v>#N/A</v>
      </c>
      <c r="AF197" s="13" t="e">
        <f t="shared" si="47"/>
        <v>#N/A</v>
      </c>
      <c r="AG197" s="13" t="e">
        <f t="shared" si="48"/>
        <v>#N/A</v>
      </c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T197" s="107"/>
      <c r="BA197" s="11"/>
      <c r="BB197" s="11"/>
      <c r="BC197" s="11"/>
      <c r="BD197" s="11"/>
      <c r="BE197" s="11"/>
      <c r="BH197" s="11"/>
      <c r="BI197" s="11"/>
      <c r="BJ197" s="11"/>
      <c r="BK197" s="11"/>
      <c r="BL197" s="11"/>
      <c r="BM197" s="11"/>
      <c r="BN197" s="11"/>
    </row>
    <row r="198" spans="1:66" s="1" customFormat="1" x14ac:dyDescent="0.3">
      <c r="A198" s="11"/>
      <c r="B198" s="1" t="e">
        <f t="shared" si="42"/>
        <v>#N/A</v>
      </c>
      <c r="V198" s="1" t="str">
        <f t="shared" si="49"/>
        <v/>
      </c>
      <c r="W198" s="1" t="str">
        <f t="shared" si="50"/>
        <v/>
      </c>
      <c r="X198" s="1" t="str">
        <f t="shared" si="50"/>
        <v/>
      </c>
      <c r="Y198" s="1" t="str">
        <f t="shared" si="50"/>
        <v/>
      </c>
      <c r="Z198" s="1" t="e">
        <f t="shared" si="51"/>
        <v>#N/A</v>
      </c>
      <c r="AA198" s="3"/>
      <c r="AB198" s="13" t="e">
        <f t="shared" si="43"/>
        <v>#N/A</v>
      </c>
      <c r="AC198" s="13" t="e">
        <f t="shared" si="44"/>
        <v>#N/A</v>
      </c>
      <c r="AD198" s="13" t="e">
        <f t="shared" si="45"/>
        <v>#N/A</v>
      </c>
      <c r="AE198" s="13" t="e">
        <f t="shared" si="46"/>
        <v>#N/A</v>
      </c>
      <c r="AF198" s="13" t="e">
        <f t="shared" si="47"/>
        <v>#N/A</v>
      </c>
      <c r="AG198" s="13" t="e">
        <f t="shared" si="48"/>
        <v>#N/A</v>
      </c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T198" s="107"/>
      <c r="BA198" s="11"/>
      <c r="BB198" s="11"/>
      <c r="BC198" s="11"/>
      <c r="BD198" s="11"/>
      <c r="BE198" s="11"/>
      <c r="BH198" s="11"/>
      <c r="BI198" s="11"/>
      <c r="BJ198" s="11"/>
      <c r="BK198" s="11"/>
      <c r="BL198" s="11"/>
      <c r="BM198" s="11"/>
      <c r="BN198" s="11"/>
    </row>
    <row r="199" spans="1:66" s="1" customFormat="1" x14ac:dyDescent="0.3">
      <c r="A199" s="11"/>
      <c r="B199" s="1" t="e">
        <f t="shared" si="42"/>
        <v>#N/A</v>
      </c>
      <c r="V199" s="1" t="str">
        <f t="shared" si="49"/>
        <v/>
      </c>
      <c r="W199" s="1" t="str">
        <f t="shared" si="50"/>
        <v/>
      </c>
      <c r="X199" s="1" t="str">
        <f t="shared" si="50"/>
        <v/>
      </c>
      <c r="Y199" s="1" t="str">
        <f t="shared" si="50"/>
        <v/>
      </c>
      <c r="Z199" s="1" t="e">
        <f t="shared" si="51"/>
        <v>#N/A</v>
      </c>
      <c r="AA199" s="3"/>
      <c r="AB199" s="13" t="e">
        <f t="shared" si="43"/>
        <v>#N/A</v>
      </c>
      <c r="AC199" s="13" t="e">
        <f t="shared" si="44"/>
        <v>#N/A</v>
      </c>
      <c r="AD199" s="13" t="e">
        <f t="shared" si="45"/>
        <v>#N/A</v>
      </c>
      <c r="AE199" s="13" t="e">
        <f t="shared" si="46"/>
        <v>#N/A</v>
      </c>
      <c r="AF199" s="13" t="e">
        <f t="shared" si="47"/>
        <v>#N/A</v>
      </c>
      <c r="AG199" s="13" t="e">
        <f t="shared" si="48"/>
        <v>#N/A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T199" s="107"/>
      <c r="BA199" s="11"/>
      <c r="BB199" s="11"/>
      <c r="BC199" s="11"/>
      <c r="BD199" s="11"/>
      <c r="BE199" s="11"/>
      <c r="BH199" s="11"/>
      <c r="BI199" s="11"/>
      <c r="BJ199" s="11"/>
      <c r="BK199" s="11"/>
      <c r="BL199" s="11"/>
      <c r="BM199" s="11"/>
      <c r="BN199" s="11"/>
    </row>
    <row r="200" spans="1:66" s="1" customFormat="1" x14ac:dyDescent="0.3">
      <c r="A200" s="11"/>
      <c r="B200" s="1" t="e">
        <f t="shared" si="42"/>
        <v>#N/A</v>
      </c>
      <c r="V200" s="1" t="str">
        <f t="shared" si="49"/>
        <v/>
      </c>
      <c r="W200" s="1" t="str">
        <f t="shared" si="50"/>
        <v/>
      </c>
      <c r="X200" s="1" t="str">
        <f t="shared" si="50"/>
        <v/>
      </c>
      <c r="Y200" s="1" t="str">
        <f t="shared" si="50"/>
        <v/>
      </c>
      <c r="Z200" s="1" t="e">
        <f t="shared" si="51"/>
        <v>#N/A</v>
      </c>
      <c r="AA200" s="3"/>
      <c r="AB200" s="13" t="e">
        <f t="shared" si="43"/>
        <v>#N/A</v>
      </c>
      <c r="AC200" s="13" t="e">
        <f t="shared" si="44"/>
        <v>#N/A</v>
      </c>
      <c r="AD200" s="13" t="e">
        <f t="shared" si="45"/>
        <v>#N/A</v>
      </c>
      <c r="AE200" s="13" t="e">
        <f t="shared" si="46"/>
        <v>#N/A</v>
      </c>
      <c r="AF200" s="13" t="e">
        <f t="shared" si="47"/>
        <v>#N/A</v>
      </c>
      <c r="AG200" s="13" t="e">
        <f t="shared" si="48"/>
        <v>#N/A</v>
      </c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T200" s="107"/>
      <c r="BA200" s="11"/>
      <c r="BB200" s="11"/>
      <c r="BC200" s="11"/>
      <c r="BD200" s="11"/>
      <c r="BE200" s="11"/>
      <c r="BH200" s="11"/>
      <c r="BI200" s="11"/>
      <c r="BJ200" s="11"/>
      <c r="BK200" s="11"/>
      <c r="BL200" s="11"/>
      <c r="BM200" s="11"/>
      <c r="BN200" s="11"/>
    </row>
    <row r="201" spans="1:66" s="1" customFormat="1" x14ac:dyDescent="0.3">
      <c r="A201" s="11"/>
      <c r="B201" s="1" t="e">
        <f t="shared" si="42"/>
        <v>#N/A</v>
      </c>
      <c r="V201" s="1" t="str">
        <f t="shared" si="49"/>
        <v/>
      </c>
      <c r="W201" s="1" t="str">
        <f t="shared" si="50"/>
        <v/>
      </c>
      <c r="X201" s="1" t="str">
        <f t="shared" si="50"/>
        <v/>
      </c>
      <c r="Y201" s="1" t="str">
        <f t="shared" si="50"/>
        <v/>
      </c>
      <c r="Z201" s="1" t="e">
        <f t="shared" si="51"/>
        <v>#N/A</v>
      </c>
      <c r="AA201" s="3"/>
      <c r="AB201" s="13" t="e">
        <f t="shared" si="43"/>
        <v>#N/A</v>
      </c>
      <c r="AC201" s="13" t="e">
        <f t="shared" si="44"/>
        <v>#N/A</v>
      </c>
      <c r="AD201" s="13" t="e">
        <f t="shared" si="45"/>
        <v>#N/A</v>
      </c>
      <c r="AE201" s="13" t="e">
        <f t="shared" si="46"/>
        <v>#N/A</v>
      </c>
      <c r="AF201" s="13" t="e">
        <f t="shared" si="47"/>
        <v>#N/A</v>
      </c>
      <c r="AG201" s="13" t="e">
        <f t="shared" si="48"/>
        <v>#N/A</v>
      </c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T201" s="107"/>
      <c r="BA201" s="11"/>
      <c r="BB201" s="11"/>
      <c r="BC201" s="11"/>
      <c r="BD201" s="11"/>
      <c r="BE201" s="11"/>
      <c r="BH201" s="11"/>
      <c r="BI201" s="11"/>
      <c r="BJ201" s="11"/>
      <c r="BK201" s="11"/>
      <c r="BL201" s="11"/>
      <c r="BM201" s="11"/>
      <c r="BN201" s="11"/>
    </row>
    <row r="202" spans="1:66" s="1" customFormat="1" x14ac:dyDescent="0.3">
      <c r="A202" s="11"/>
      <c r="B202" s="1" t="e">
        <f t="shared" si="42"/>
        <v>#N/A</v>
      </c>
      <c r="V202" s="1" t="str">
        <f t="shared" si="49"/>
        <v/>
      </c>
      <c r="W202" s="1" t="str">
        <f t="shared" si="50"/>
        <v/>
      </c>
      <c r="X202" s="1" t="str">
        <f t="shared" si="50"/>
        <v/>
      </c>
      <c r="Y202" s="1" t="str">
        <f t="shared" si="50"/>
        <v/>
      </c>
      <c r="Z202" s="1" t="e">
        <f t="shared" si="51"/>
        <v>#N/A</v>
      </c>
      <c r="AA202" s="3"/>
      <c r="AB202" s="13" t="e">
        <f t="shared" si="43"/>
        <v>#N/A</v>
      </c>
      <c r="AC202" s="13" t="e">
        <f t="shared" si="44"/>
        <v>#N/A</v>
      </c>
      <c r="AD202" s="13" t="e">
        <f t="shared" si="45"/>
        <v>#N/A</v>
      </c>
      <c r="AE202" s="13" t="e">
        <f t="shared" si="46"/>
        <v>#N/A</v>
      </c>
      <c r="AF202" s="13" t="e">
        <f t="shared" si="47"/>
        <v>#N/A</v>
      </c>
      <c r="AG202" s="13" t="e">
        <f t="shared" si="48"/>
        <v>#N/A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T202" s="107"/>
      <c r="BA202" s="11"/>
      <c r="BB202" s="11"/>
      <c r="BC202" s="11"/>
      <c r="BD202" s="11"/>
      <c r="BE202" s="11"/>
      <c r="BH202" s="11"/>
      <c r="BI202" s="11"/>
      <c r="BJ202" s="11"/>
      <c r="BK202" s="11"/>
      <c r="BL202" s="11"/>
      <c r="BM202" s="11"/>
      <c r="BN202" s="11"/>
    </row>
    <row r="203" spans="1:66" s="1" customFormat="1" x14ac:dyDescent="0.3">
      <c r="A203" s="11"/>
      <c r="B203" s="1" t="e">
        <f t="shared" si="42"/>
        <v>#N/A</v>
      </c>
      <c r="V203" s="1" t="str">
        <f t="shared" si="49"/>
        <v/>
      </c>
      <c r="W203" s="1" t="str">
        <f t="shared" si="50"/>
        <v/>
      </c>
      <c r="X203" s="1" t="str">
        <f t="shared" si="50"/>
        <v/>
      </c>
      <c r="Y203" s="1" t="str">
        <f t="shared" si="50"/>
        <v/>
      </c>
      <c r="Z203" s="1" t="e">
        <f t="shared" si="51"/>
        <v>#N/A</v>
      </c>
      <c r="AA203" s="3"/>
      <c r="AB203" s="13" t="e">
        <f t="shared" si="43"/>
        <v>#N/A</v>
      </c>
      <c r="AC203" s="13" t="e">
        <f t="shared" si="44"/>
        <v>#N/A</v>
      </c>
      <c r="AD203" s="13" t="e">
        <f t="shared" si="45"/>
        <v>#N/A</v>
      </c>
      <c r="AE203" s="13" t="e">
        <f t="shared" si="46"/>
        <v>#N/A</v>
      </c>
      <c r="AF203" s="13" t="e">
        <f t="shared" si="47"/>
        <v>#N/A</v>
      </c>
      <c r="AG203" s="13" t="e">
        <f t="shared" si="48"/>
        <v>#N/A</v>
      </c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T203" s="107"/>
      <c r="BA203" s="11"/>
      <c r="BB203" s="11"/>
      <c r="BC203" s="11"/>
      <c r="BD203" s="11"/>
      <c r="BE203" s="11"/>
      <c r="BH203" s="11"/>
      <c r="BI203" s="11"/>
      <c r="BJ203" s="11"/>
      <c r="BK203" s="11"/>
      <c r="BL203" s="11"/>
      <c r="BM203" s="11"/>
      <c r="BN203" s="11"/>
    </row>
    <row r="204" spans="1:66" s="1" customFormat="1" x14ac:dyDescent="0.3">
      <c r="A204" s="11"/>
      <c r="B204" s="1" t="e">
        <f t="shared" si="42"/>
        <v>#N/A</v>
      </c>
      <c r="V204" s="1" t="str">
        <f t="shared" si="49"/>
        <v/>
      </c>
      <c r="W204" s="1" t="str">
        <f t="shared" si="50"/>
        <v/>
      </c>
      <c r="X204" s="1" t="str">
        <f t="shared" si="50"/>
        <v/>
      </c>
      <c r="Y204" s="1" t="str">
        <f t="shared" si="50"/>
        <v/>
      </c>
      <c r="Z204" s="1" t="e">
        <f t="shared" si="51"/>
        <v>#N/A</v>
      </c>
      <c r="AA204" s="3"/>
      <c r="AB204" s="13" t="e">
        <f t="shared" si="43"/>
        <v>#N/A</v>
      </c>
      <c r="AC204" s="13" t="e">
        <f t="shared" si="44"/>
        <v>#N/A</v>
      </c>
      <c r="AD204" s="13" t="e">
        <f t="shared" si="45"/>
        <v>#N/A</v>
      </c>
      <c r="AE204" s="13" t="e">
        <f t="shared" si="46"/>
        <v>#N/A</v>
      </c>
      <c r="AF204" s="13" t="e">
        <f t="shared" si="47"/>
        <v>#N/A</v>
      </c>
      <c r="AG204" s="13" t="e">
        <f t="shared" si="48"/>
        <v>#N/A</v>
      </c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T204" s="107"/>
      <c r="BA204" s="11"/>
      <c r="BB204" s="11"/>
      <c r="BC204" s="11"/>
      <c r="BD204" s="11"/>
      <c r="BE204" s="11"/>
      <c r="BH204" s="11"/>
      <c r="BI204" s="11"/>
      <c r="BJ204" s="11"/>
      <c r="BK204" s="11"/>
      <c r="BL204" s="11"/>
      <c r="BM204" s="11"/>
      <c r="BN204" s="11"/>
    </row>
    <row r="205" spans="1:66" s="1" customFormat="1" x14ac:dyDescent="0.3">
      <c r="A205" s="11"/>
      <c r="B205" s="1" t="e">
        <f t="shared" si="42"/>
        <v>#N/A</v>
      </c>
      <c r="V205" s="1" t="str">
        <f t="shared" si="49"/>
        <v/>
      </c>
      <c r="W205" s="1" t="str">
        <f t="shared" si="50"/>
        <v/>
      </c>
      <c r="X205" s="1" t="str">
        <f t="shared" si="50"/>
        <v/>
      </c>
      <c r="Y205" s="1" t="str">
        <f t="shared" si="50"/>
        <v/>
      </c>
      <c r="Z205" s="1" t="e">
        <f t="shared" si="51"/>
        <v>#N/A</v>
      </c>
      <c r="AA205" s="3"/>
      <c r="AB205" s="13" t="e">
        <f t="shared" si="43"/>
        <v>#N/A</v>
      </c>
      <c r="AC205" s="13" t="e">
        <f t="shared" si="44"/>
        <v>#N/A</v>
      </c>
      <c r="AD205" s="13" t="e">
        <f t="shared" si="45"/>
        <v>#N/A</v>
      </c>
      <c r="AE205" s="13" t="e">
        <f t="shared" si="46"/>
        <v>#N/A</v>
      </c>
      <c r="AF205" s="13" t="e">
        <f t="shared" si="47"/>
        <v>#N/A</v>
      </c>
      <c r="AG205" s="13" t="e">
        <f t="shared" si="48"/>
        <v>#N/A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T205" s="107"/>
      <c r="BA205" s="11"/>
      <c r="BB205" s="11"/>
      <c r="BC205" s="11"/>
      <c r="BD205" s="11"/>
      <c r="BE205" s="11"/>
      <c r="BH205" s="11"/>
      <c r="BI205" s="11"/>
      <c r="BJ205" s="11"/>
      <c r="BK205" s="11"/>
      <c r="BL205" s="11"/>
      <c r="BM205" s="11"/>
      <c r="BN205" s="11"/>
    </row>
    <row r="206" spans="1:66" s="1" customFormat="1" x14ac:dyDescent="0.3">
      <c r="A206" s="11"/>
      <c r="B206" s="1" t="e">
        <f t="shared" ref="B206:B269" si="56">IF(C206="",NA(),E206+G206+H206+I206)</f>
        <v>#N/A</v>
      </c>
      <c r="V206" s="1" t="str">
        <f t="shared" si="49"/>
        <v/>
      </c>
      <c r="W206" s="1" t="str">
        <f t="shared" si="50"/>
        <v/>
      </c>
      <c r="X206" s="1" t="str">
        <f t="shared" si="50"/>
        <v/>
      </c>
      <c r="Y206" s="1" t="str">
        <f t="shared" si="50"/>
        <v/>
      </c>
      <c r="Z206" s="1" t="e">
        <f t="shared" si="51"/>
        <v>#N/A</v>
      </c>
      <c r="AA206" s="3"/>
      <c r="AB206" s="13" t="e">
        <f t="shared" ref="AB206:AB269" si="57">IF(OR(ISNA(B206),B206=0),NA(),I206/B206)</f>
        <v>#N/A</v>
      </c>
      <c r="AC206" s="13" t="e">
        <f t="shared" ref="AC206:AC269" si="58">IF(OR(ISNA(B206),B206=0),NA(),B206/$AC$11)</f>
        <v>#N/A</v>
      </c>
      <c r="AD206" s="13" t="e">
        <f t="shared" ref="AD206:AD269" si="59">IF(OR(ISNA(B206),B206=0),NA(),E206/$AC$11)</f>
        <v>#N/A</v>
      </c>
      <c r="AE206" s="13" t="e">
        <f t="shared" ref="AE206:AE269" si="60">IF(OR(ISNA(B206),B206=0),NA(),G206/$AC$11)</f>
        <v>#N/A</v>
      </c>
      <c r="AF206" s="13" t="e">
        <f t="shared" ref="AF206:AF269" si="61">IF(OR(ISNA(B206),B206=0),NA(),I206/$AC$11)</f>
        <v>#N/A</v>
      </c>
      <c r="AG206" s="13" t="e">
        <f t="shared" ref="AG206:AG269" si="62">+IF(OR(ISNA(B206),B206=0),NA(),Z206/$AC$11)</f>
        <v>#N/A</v>
      </c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T206" s="107"/>
      <c r="BA206" s="11"/>
      <c r="BB206" s="11"/>
      <c r="BC206" s="11"/>
      <c r="BD206" s="11"/>
      <c r="BE206" s="11"/>
      <c r="BH206" s="11"/>
      <c r="BI206" s="11"/>
      <c r="BJ206" s="11"/>
      <c r="BK206" s="11"/>
      <c r="BL206" s="11"/>
      <c r="BM206" s="11"/>
      <c r="BN206" s="11"/>
    </row>
    <row r="207" spans="1:66" s="1" customFormat="1" x14ac:dyDescent="0.3">
      <c r="A207" s="11"/>
      <c r="B207" s="1" t="e">
        <f t="shared" si="56"/>
        <v>#N/A</v>
      </c>
      <c r="V207" s="1" t="str">
        <f t="shared" si="49"/>
        <v/>
      </c>
      <c r="W207" s="1" t="str">
        <f t="shared" si="50"/>
        <v/>
      </c>
      <c r="X207" s="1" t="str">
        <f t="shared" si="50"/>
        <v/>
      </c>
      <c r="Y207" s="1" t="str">
        <f t="shared" si="50"/>
        <v/>
      </c>
      <c r="Z207" s="1" t="e">
        <f t="shared" si="51"/>
        <v>#N/A</v>
      </c>
      <c r="AA207" s="3"/>
      <c r="AB207" s="13" t="e">
        <f t="shared" si="57"/>
        <v>#N/A</v>
      </c>
      <c r="AC207" s="13" t="e">
        <f t="shared" si="58"/>
        <v>#N/A</v>
      </c>
      <c r="AD207" s="13" t="e">
        <f t="shared" si="59"/>
        <v>#N/A</v>
      </c>
      <c r="AE207" s="13" t="e">
        <f t="shared" si="60"/>
        <v>#N/A</v>
      </c>
      <c r="AF207" s="13" t="e">
        <f t="shared" si="61"/>
        <v>#N/A</v>
      </c>
      <c r="AG207" s="13" t="e">
        <f t="shared" si="62"/>
        <v>#N/A</v>
      </c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T207" s="107"/>
      <c r="BA207" s="11"/>
      <c r="BB207" s="11"/>
      <c r="BC207" s="11"/>
      <c r="BD207" s="11"/>
      <c r="BE207" s="11"/>
      <c r="BH207" s="11"/>
      <c r="BI207" s="11"/>
      <c r="BJ207" s="11"/>
      <c r="BK207" s="11"/>
      <c r="BL207" s="11"/>
      <c r="BM207" s="11"/>
      <c r="BN207" s="11"/>
    </row>
    <row r="208" spans="1:66" s="1" customFormat="1" x14ac:dyDescent="0.3">
      <c r="A208" s="11"/>
      <c r="B208" s="1" t="e">
        <f t="shared" si="56"/>
        <v>#N/A</v>
      </c>
      <c r="V208" s="1" t="str">
        <f t="shared" ref="V208:V271" si="63">IF($C208="","",E208-E207)</f>
        <v/>
      </c>
      <c r="W208" s="1" t="str">
        <f t="shared" ref="W208:Y271" si="64">IF($C208="","",G208-G207)</f>
        <v/>
      </c>
      <c r="X208" s="1" t="str">
        <f t="shared" si="64"/>
        <v/>
      </c>
      <c r="Y208" s="1" t="str">
        <f t="shared" si="64"/>
        <v/>
      </c>
      <c r="Z208" s="1" t="e">
        <f t="shared" ref="Z208:Z271" si="65">IF(OR($C208="",ISNA($C208)),NA(),V208+W208+X208+Y208)</f>
        <v>#N/A</v>
      </c>
      <c r="AA208" s="3"/>
      <c r="AB208" s="13" t="e">
        <f t="shared" si="57"/>
        <v>#N/A</v>
      </c>
      <c r="AC208" s="13" t="e">
        <f t="shared" si="58"/>
        <v>#N/A</v>
      </c>
      <c r="AD208" s="13" t="e">
        <f t="shared" si="59"/>
        <v>#N/A</v>
      </c>
      <c r="AE208" s="13" t="e">
        <f t="shared" si="60"/>
        <v>#N/A</v>
      </c>
      <c r="AF208" s="13" t="e">
        <f t="shared" si="61"/>
        <v>#N/A</v>
      </c>
      <c r="AG208" s="13" t="e">
        <f t="shared" si="62"/>
        <v>#N/A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T208" s="107"/>
      <c r="BA208" s="11"/>
      <c r="BB208" s="11"/>
      <c r="BC208" s="11"/>
      <c r="BD208" s="11"/>
      <c r="BE208" s="11"/>
      <c r="BH208" s="11"/>
      <c r="BI208" s="11"/>
      <c r="BJ208" s="11"/>
      <c r="BK208" s="11"/>
      <c r="BL208" s="11"/>
      <c r="BM208" s="11"/>
      <c r="BN208" s="11"/>
    </row>
    <row r="209" spans="1:66" s="1" customFormat="1" x14ac:dyDescent="0.3">
      <c r="A209" s="11"/>
      <c r="B209" s="1" t="e">
        <f t="shared" si="56"/>
        <v>#N/A</v>
      </c>
      <c r="V209" s="1" t="str">
        <f t="shared" si="63"/>
        <v/>
      </c>
      <c r="W209" s="1" t="str">
        <f t="shared" si="64"/>
        <v/>
      </c>
      <c r="X209" s="1" t="str">
        <f t="shared" si="64"/>
        <v/>
      </c>
      <c r="Y209" s="1" t="str">
        <f t="shared" si="64"/>
        <v/>
      </c>
      <c r="Z209" s="1" t="e">
        <f t="shared" si="65"/>
        <v>#N/A</v>
      </c>
      <c r="AA209" s="3"/>
      <c r="AB209" s="13" t="e">
        <f t="shared" si="57"/>
        <v>#N/A</v>
      </c>
      <c r="AC209" s="13" t="e">
        <f t="shared" si="58"/>
        <v>#N/A</v>
      </c>
      <c r="AD209" s="13" t="e">
        <f t="shared" si="59"/>
        <v>#N/A</v>
      </c>
      <c r="AE209" s="13" t="e">
        <f t="shared" si="60"/>
        <v>#N/A</v>
      </c>
      <c r="AF209" s="13" t="e">
        <f t="shared" si="61"/>
        <v>#N/A</v>
      </c>
      <c r="AG209" s="13" t="e">
        <f t="shared" si="62"/>
        <v>#N/A</v>
      </c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T209" s="107"/>
      <c r="BA209" s="11"/>
      <c r="BB209" s="11"/>
      <c r="BC209" s="11"/>
      <c r="BD209" s="11"/>
      <c r="BE209" s="11"/>
      <c r="BH209" s="11"/>
      <c r="BI209" s="11"/>
      <c r="BJ209" s="11"/>
      <c r="BK209" s="11"/>
      <c r="BL209" s="11"/>
      <c r="BM209" s="11"/>
      <c r="BN209" s="11"/>
    </row>
    <row r="210" spans="1:66" s="1" customFormat="1" x14ac:dyDescent="0.3">
      <c r="A210" s="11"/>
      <c r="B210" s="1" t="e">
        <f t="shared" si="56"/>
        <v>#N/A</v>
      </c>
      <c r="V210" s="1" t="str">
        <f t="shared" si="63"/>
        <v/>
      </c>
      <c r="W210" s="1" t="str">
        <f t="shared" si="64"/>
        <v/>
      </c>
      <c r="X210" s="1" t="str">
        <f t="shared" si="64"/>
        <v/>
      </c>
      <c r="Y210" s="1" t="str">
        <f t="shared" si="64"/>
        <v/>
      </c>
      <c r="Z210" s="1" t="e">
        <f t="shared" si="65"/>
        <v>#N/A</v>
      </c>
      <c r="AA210" s="3"/>
      <c r="AB210" s="13" t="e">
        <f t="shared" si="57"/>
        <v>#N/A</v>
      </c>
      <c r="AC210" s="13" t="e">
        <f t="shared" si="58"/>
        <v>#N/A</v>
      </c>
      <c r="AD210" s="13" t="e">
        <f t="shared" si="59"/>
        <v>#N/A</v>
      </c>
      <c r="AE210" s="13" t="e">
        <f t="shared" si="60"/>
        <v>#N/A</v>
      </c>
      <c r="AF210" s="13" t="e">
        <f t="shared" si="61"/>
        <v>#N/A</v>
      </c>
      <c r="AG210" s="13" t="e">
        <f t="shared" si="62"/>
        <v>#N/A</v>
      </c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T210" s="107"/>
      <c r="BA210" s="11"/>
      <c r="BB210" s="11"/>
      <c r="BC210" s="11"/>
      <c r="BD210" s="11"/>
      <c r="BE210" s="11"/>
      <c r="BH210" s="11"/>
      <c r="BI210" s="11"/>
      <c r="BJ210" s="11"/>
      <c r="BK210" s="11"/>
      <c r="BL210" s="11"/>
      <c r="BM210" s="11"/>
      <c r="BN210" s="11"/>
    </row>
    <row r="211" spans="1:66" s="1" customFormat="1" x14ac:dyDescent="0.3">
      <c r="A211" s="11"/>
      <c r="B211" s="1" t="e">
        <f t="shared" si="56"/>
        <v>#N/A</v>
      </c>
      <c r="V211" s="1" t="str">
        <f t="shared" si="63"/>
        <v/>
      </c>
      <c r="W211" s="1" t="str">
        <f t="shared" si="64"/>
        <v/>
      </c>
      <c r="X211" s="1" t="str">
        <f t="shared" si="64"/>
        <v/>
      </c>
      <c r="Y211" s="1" t="str">
        <f t="shared" si="64"/>
        <v/>
      </c>
      <c r="Z211" s="1" t="e">
        <f t="shared" si="65"/>
        <v>#N/A</v>
      </c>
      <c r="AA211" s="3"/>
      <c r="AB211" s="13" t="e">
        <f t="shared" si="57"/>
        <v>#N/A</v>
      </c>
      <c r="AC211" s="13" t="e">
        <f t="shared" si="58"/>
        <v>#N/A</v>
      </c>
      <c r="AD211" s="13" t="e">
        <f t="shared" si="59"/>
        <v>#N/A</v>
      </c>
      <c r="AE211" s="13" t="e">
        <f t="shared" si="60"/>
        <v>#N/A</v>
      </c>
      <c r="AF211" s="13" t="e">
        <f t="shared" si="61"/>
        <v>#N/A</v>
      </c>
      <c r="AG211" s="13" t="e">
        <f t="shared" si="62"/>
        <v>#N/A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T211" s="107"/>
      <c r="BA211" s="11"/>
      <c r="BB211" s="11"/>
      <c r="BC211" s="11"/>
      <c r="BD211" s="11"/>
      <c r="BE211" s="11"/>
      <c r="BH211" s="11"/>
      <c r="BI211" s="11"/>
      <c r="BJ211" s="11"/>
      <c r="BK211" s="11"/>
      <c r="BL211" s="11"/>
      <c r="BM211" s="11"/>
      <c r="BN211" s="11"/>
    </row>
    <row r="212" spans="1:66" s="1" customFormat="1" x14ac:dyDescent="0.3">
      <c r="A212" s="11"/>
      <c r="B212" s="1" t="e">
        <f t="shared" si="56"/>
        <v>#N/A</v>
      </c>
      <c r="V212" s="1" t="str">
        <f t="shared" si="63"/>
        <v/>
      </c>
      <c r="W212" s="1" t="str">
        <f t="shared" si="64"/>
        <v/>
      </c>
      <c r="X212" s="1" t="str">
        <f t="shared" si="64"/>
        <v/>
      </c>
      <c r="Y212" s="1" t="str">
        <f t="shared" si="64"/>
        <v/>
      </c>
      <c r="Z212" s="1" t="e">
        <f t="shared" si="65"/>
        <v>#N/A</v>
      </c>
      <c r="AA212" s="3"/>
      <c r="AB212" s="13" t="e">
        <f t="shared" si="57"/>
        <v>#N/A</v>
      </c>
      <c r="AC212" s="13" t="e">
        <f t="shared" si="58"/>
        <v>#N/A</v>
      </c>
      <c r="AD212" s="13" t="e">
        <f t="shared" si="59"/>
        <v>#N/A</v>
      </c>
      <c r="AE212" s="13" t="e">
        <f t="shared" si="60"/>
        <v>#N/A</v>
      </c>
      <c r="AF212" s="13" t="e">
        <f t="shared" si="61"/>
        <v>#N/A</v>
      </c>
      <c r="AG212" s="13" t="e">
        <f t="shared" si="62"/>
        <v>#N/A</v>
      </c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T212" s="107"/>
      <c r="BA212" s="11"/>
      <c r="BB212" s="11"/>
      <c r="BC212" s="11"/>
      <c r="BD212" s="11"/>
      <c r="BE212" s="11"/>
      <c r="BH212" s="11"/>
      <c r="BI212" s="11"/>
      <c r="BJ212" s="11"/>
      <c r="BK212" s="11"/>
      <c r="BL212" s="11"/>
      <c r="BM212" s="11"/>
      <c r="BN212" s="11"/>
    </row>
    <row r="213" spans="1:66" s="1" customFormat="1" x14ac:dyDescent="0.3">
      <c r="A213" s="11"/>
      <c r="B213" s="1" t="e">
        <f t="shared" si="56"/>
        <v>#N/A</v>
      </c>
      <c r="V213" s="1" t="str">
        <f t="shared" si="63"/>
        <v/>
      </c>
      <c r="W213" s="1" t="str">
        <f t="shared" si="64"/>
        <v/>
      </c>
      <c r="X213" s="1" t="str">
        <f t="shared" si="64"/>
        <v/>
      </c>
      <c r="Y213" s="1" t="str">
        <f t="shared" si="64"/>
        <v/>
      </c>
      <c r="Z213" s="1" t="e">
        <f t="shared" si="65"/>
        <v>#N/A</v>
      </c>
      <c r="AA213" s="3"/>
      <c r="AB213" s="13" t="e">
        <f t="shared" si="57"/>
        <v>#N/A</v>
      </c>
      <c r="AC213" s="13" t="e">
        <f t="shared" si="58"/>
        <v>#N/A</v>
      </c>
      <c r="AD213" s="13" t="e">
        <f t="shared" si="59"/>
        <v>#N/A</v>
      </c>
      <c r="AE213" s="13" t="e">
        <f t="shared" si="60"/>
        <v>#N/A</v>
      </c>
      <c r="AF213" s="13" t="e">
        <f t="shared" si="61"/>
        <v>#N/A</v>
      </c>
      <c r="AG213" s="13" t="e">
        <f t="shared" si="62"/>
        <v>#N/A</v>
      </c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T213" s="107"/>
      <c r="BA213" s="11"/>
      <c r="BB213" s="11"/>
      <c r="BC213" s="11"/>
      <c r="BD213" s="11"/>
      <c r="BE213" s="11"/>
      <c r="BH213" s="11"/>
      <c r="BI213" s="11"/>
      <c r="BJ213" s="11"/>
      <c r="BK213" s="11"/>
      <c r="BL213" s="11"/>
      <c r="BM213" s="11"/>
      <c r="BN213" s="11"/>
    </row>
    <row r="214" spans="1:66" s="1" customFormat="1" x14ac:dyDescent="0.3">
      <c r="A214" s="11"/>
      <c r="B214" s="1" t="e">
        <f t="shared" si="56"/>
        <v>#N/A</v>
      </c>
      <c r="V214" s="1" t="str">
        <f t="shared" si="63"/>
        <v/>
      </c>
      <c r="W214" s="1" t="str">
        <f t="shared" si="64"/>
        <v/>
      </c>
      <c r="X214" s="1" t="str">
        <f t="shared" si="64"/>
        <v/>
      </c>
      <c r="Y214" s="1" t="str">
        <f t="shared" si="64"/>
        <v/>
      </c>
      <c r="Z214" s="1" t="e">
        <f t="shared" si="65"/>
        <v>#N/A</v>
      </c>
      <c r="AA214" s="3"/>
      <c r="AB214" s="13" t="e">
        <f t="shared" si="57"/>
        <v>#N/A</v>
      </c>
      <c r="AC214" s="13" t="e">
        <f t="shared" si="58"/>
        <v>#N/A</v>
      </c>
      <c r="AD214" s="13" t="e">
        <f t="shared" si="59"/>
        <v>#N/A</v>
      </c>
      <c r="AE214" s="13" t="e">
        <f t="shared" si="60"/>
        <v>#N/A</v>
      </c>
      <c r="AF214" s="13" t="e">
        <f t="shared" si="61"/>
        <v>#N/A</v>
      </c>
      <c r="AG214" s="13" t="e">
        <f t="shared" si="62"/>
        <v>#N/A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T214" s="107"/>
      <c r="BA214" s="11"/>
      <c r="BB214" s="11"/>
      <c r="BC214" s="11"/>
      <c r="BD214" s="11"/>
      <c r="BE214" s="11"/>
      <c r="BH214" s="11"/>
      <c r="BI214" s="11"/>
      <c r="BJ214" s="11"/>
      <c r="BK214" s="11"/>
      <c r="BL214" s="11"/>
      <c r="BM214" s="11"/>
      <c r="BN214" s="11"/>
    </row>
    <row r="215" spans="1:66" s="1" customFormat="1" x14ac:dyDescent="0.3">
      <c r="A215" s="11"/>
      <c r="B215" s="1" t="e">
        <f t="shared" si="56"/>
        <v>#N/A</v>
      </c>
      <c r="M215" s="7"/>
      <c r="V215" s="1" t="str">
        <f t="shared" si="63"/>
        <v/>
      </c>
      <c r="W215" s="1" t="str">
        <f t="shared" si="64"/>
        <v/>
      </c>
      <c r="X215" s="1" t="str">
        <f t="shared" si="64"/>
        <v/>
      </c>
      <c r="Y215" s="1" t="str">
        <f t="shared" si="64"/>
        <v/>
      </c>
      <c r="Z215" s="1" t="e">
        <f t="shared" si="65"/>
        <v>#N/A</v>
      </c>
      <c r="AA215" s="3"/>
      <c r="AB215" s="13" t="e">
        <f t="shared" si="57"/>
        <v>#N/A</v>
      </c>
      <c r="AC215" s="13" t="e">
        <f t="shared" si="58"/>
        <v>#N/A</v>
      </c>
      <c r="AD215" s="13" t="e">
        <f t="shared" si="59"/>
        <v>#N/A</v>
      </c>
      <c r="AE215" s="13" t="e">
        <f t="shared" si="60"/>
        <v>#N/A</v>
      </c>
      <c r="AF215" s="13" t="e">
        <f t="shared" si="61"/>
        <v>#N/A</v>
      </c>
      <c r="AG215" s="13" t="e">
        <f t="shared" si="62"/>
        <v>#N/A</v>
      </c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T215" s="107"/>
      <c r="BA215" s="11"/>
      <c r="BB215" s="11"/>
      <c r="BC215" s="11"/>
      <c r="BD215" s="11"/>
      <c r="BE215" s="11"/>
      <c r="BH215" s="11"/>
      <c r="BI215" s="11"/>
      <c r="BJ215" s="11"/>
      <c r="BK215" s="11"/>
      <c r="BL215" s="11"/>
      <c r="BM215" s="11"/>
      <c r="BN215" s="11"/>
    </row>
    <row r="216" spans="1:66" s="1" customFormat="1" x14ac:dyDescent="0.3">
      <c r="A216" s="11"/>
      <c r="B216" s="1" t="e">
        <f t="shared" si="56"/>
        <v>#N/A</v>
      </c>
      <c r="M216" s="7"/>
      <c r="V216" s="1" t="str">
        <f t="shared" si="63"/>
        <v/>
      </c>
      <c r="W216" s="1" t="str">
        <f t="shared" si="64"/>
        <v/>
      </c>
      <c r="X216" s="1" t="str">
        <f t="shared" si="64"/>
        <v/>
      </c>
      <c r="Y216" s="1" t="str">
        <f t="shared" si="64"/>
        <v/>
      </c>
      <c r="Z216" s="1" t="e">
        <f t="shared" si="65"/>
        <v>#N/A</v>
      </c>
      <c r="AA216" s="3"/>
      <c r="AB216" s="13" t="e">
        <f t="shared" si="57"/>
        <v>#N/A</v>
      </c>
      <c r="AC216" s="13" t="e">
        <f t="shared" si="58"/>
        <v>#N/A</v>
      </c>
      <c r="AD216" s="13" t="e">
        <f t="shared" si="59"/>
        <v>#N/A</v>
      </c>
      <c r="AE216" s="13" t="e">
        <f t="shared" si="60"/>
        <v>#N/A</v>
      </c>
      <c r="AF216" s="13" t="e">
        <f t="shared" si="61"/>
        <v>#N/A</v>
      </c>
      <c r="AG216" s="13" t="e">
        <f t="shared" si="62"/>
        <v>#N/A</v>
      </c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T216" s="107"/>
      <c r="BA216" s="11"/>
      <c r="BB216" s="11"/>
      <c r="BC216" s="11"/>
      <c r="BD216" s="11"/>
      <c r="BE216" s="11"/>
      <c r="BH216" s="11"/>
      <c r="BI216" s="11"/>
      <c r="BJ216" s="11"/>
      <c r="BK216" s="11"/>
      <c r="BL216" s="11"/>
      <c r="BM216" s="11"/>
      <c r="BN216" s="11"/>
    </row>
    <row r="217" spans="1:66" s="1" customFormat="1" x14ac:dyDescent="0.3">
      <c r="A217" s="11"/>
      <c r="B217" s="1" t="e">
        <f t="shared" si="56"/>
        <v>#N/A</v>
      </c>
      <c r="M217" s="7"/>
      <c r="V217" s="1" t="str">
        <f t="shared" si="63"/>
        <v/>
      </c>
      <c r="W217" s="1" t="str">
        <f t="shared" si="64"/>
        <v/>
      </c>
      <c r="X217" s="1" t="str">
        <f t="shared" si="64"/>
        <v/>
      </c>
      <c r="Y217" s="1" t="str">
        <f t="shared" si="64"/>
        <v/>
      </c>
      <c r="Z217" s="1" t="e">
        <f t="shared" si="65"/>
        <v>#N/A</v>
      </c>
      <c r="AA217" s="3"/>
      <c r="AB217" s="13" t="e">
        <f t="shared" si="57"/>
        <v>#N/A</v>
      </c>
      <c r="AC217" s="13" t="e">
        <f t="shared" si="58"/>
        <v>#N/A</v>
      </c>
      <c r="AD217" s="13" t="e">
        <f t="shared" si="59"/>
        <v>#N/A</v>
      </c>
      <c r="AE217" s="13" t="e">
        <f t="shared" si="60"/>
        <v>#N/A</v>
      </c>
      <c r="AF217" s="13" t="e">
        <f t="shared" si="61"/>
        <v>#N/A</v>
      </c>
      <c r="AG217" s="13" t="e">
        <f t="shared" si="62"/>
        <v>#N/A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T217" s="107"/>
      <c r="BA217" s="11"/>
      <c r="BB217" s="11"/>
      <c r="BC217" s="11"/>
      <c r="BD217" s="11"/>
      <c r="BE217" s="11"/>
      <c r="BH217" s="11"/>
      <c r="BI217" s="11"/>
      <c r="BJ217" s="11"/>
      <c r="BK217" s="11"/>
      <c r="BL217" s="11"/>
      <c r="BM217" s="11"/>
      <c r="BN217" s="11"/>
    </row>
    <row r="218" spans="1:66" s="1" customFormat="1" x14ac:dyDescent="0.3">
      <c r="A218" s="11"/>
      <c r="B218" s="1" t="e">
        <f t="shared" si="56"/>
        <v>#N/A</v>
      </c>
      <c r="M218" s="7"/>
      <c r="V218" s="1" t="str">
        <f t="shared" si="63"/>
        <v/>
      </c>
      <c r="W218" s="1" t="str">
        <f t="shared" si="64"/>
        <v/>
      </c>
      <c r="X218" s="1" t="str">
        <f t="shared" si="64"/>
        <v/>
      </c>
      <c r="Y218" s="1" t="str">
        <f t="shared" si="64"/>
        <v/>
      </c>
      <c r="Z218" s="1" t="e">
        <f t="shared" si="65"/>
        <v>#N/A</v>
      </c>
      <c r="AA218" s="3"/>
      <c r="AB218" s="13" t="e">
        <f t="shared" si="57"/>
        <v>#N/A</v>
      </c>
      <c r="AC218" s="13" t="e">
        <f t="shared" si="58"/>
        <v>#N/A</v>
      </c>
      <c r="AD218" s="13" t="e">
        <f t="shared" si="59"/>
        <v>#N/A</v>
      </c>
      <c r="AE218" s="13" t="e">
        <f t="shared" si="60"/>
        <v>#N/A</v>
      </c>
      <c r="AF218" s="13" t="e">
        <f t="shared" si="61"/>
        <v>#N/A</v>
      </c>
      <c r="AG218" s="13" t="e">
        <f t="shared" si="62"/>
        <v>#N/A</v>
      </c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T218" s="107"/>
      <c r="BA218" s="11"/>
      <c r="BB218" s="11"/>
      <c r="BC218" s="11"/>
      <c r="BD218" s="11"/>
      <c r="BE218" s="11"/>
      <c r="BH218" s="11"/>
      <c r="BI218" s="11"/>
      <c r="BJ218" s="11"/>
      <c r="BK218" s="11"/>
      <c r="BL218" s="11"/>
      <c r="BM218" s="11"/>
      <c r="BN218" s="11"/>
    </row>
    <row r="219" spans="1:66" s="1" customFormat="1" x14ac:dyDescent="0.3">
      <c r="A219" s="11"/>
      <c r="B219" s="1" t="e">
        <f t="shared" si="56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118"/>
      <c r="N219" s="5"/>
      <c r="O219" s="5"/>
      <c r="P219" s="5"/>
      <c r="Q219" s="5"/>
      <c r="R219" s="5"/>
      <c r="S219" s="5"/>
      <c r="T219" s="5"/>
      <c r="U219" s="5"/>
      <c r="V219" s="1" t="str">
        <f t="shared" si="63"/>
        <v/>
      </c>
      <c r="W219" s="1" t="str">
        <f t="shared" si="64"/>
        <v/>
      </c>
      <c r="X219" s="1" t="str">
        <f t="shared" si="64"/>
        <v/>
      </c>
      <c r="Y219" s="1" t="str">
        <f t="shared" si="64"/>
        <v/>
      </c>
      <c r="Z219" s="1" t="e">
        <f t="shared" si="65"/>
        <v>#N/A</v>
      </c>
      <c r="AA219" s="3"/>
      <c r="AB219" s="13" t="e">
        <f t="shared" si="57"/>
        <v>#N/A</v>
      </c>
      <c r="AC219" s="13" t="e">
        <f t="shared" si="58"/>
        <v>#N/A</v>
      </c>
      <c r="AD219" s="13" t="e">
        <f t="shared" si="59"/>
        <v>#N/A</v>
      </c>
      <c r="AE219" s="13" t="e">
        <f t="shared" si="60"/>
        <v>#N/A</v>
      </c>
      <c r="AF219" s="13" t="e">
        <f t="shared" si="61"/>
        <v>#N/A</v>
      </c>
      <c r="AG219" s="13" t="e">
        <f t="shared" si="62"/>
        <v>#N/A</v>
      </c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T219" s="107"/>
      <c r="BA219" s="11"/>
      <c r="BB219" s="11"/>
      <c r="BC219" s="11"/>
      <c r="BD219" s="11"/>
      <c r="BE219" s="11"/>
      <c r="BH219" s="11"/>
      <c r="BI219" s="11"/>
      <c r="BJ219" s="11"/>
      <c r="BK219" s="11"/>
      <c r="BL219" s="11"/>
      <c r="BM219" s="11"/>
      <c r="BN219" s="11"/>
    </row>
    <row r="220" spans="1:66" s="1" customFormat="1" x14ac:dyDescent="0.3">
      <c r="A220" s="11"/>
      <c r="B220" s="1" t="e">
        <f t="shared" si="56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118"/>
      <c r="N220" s="5"/>
      <c r="O220" s="5"/>
      <c r="P220" s="5"/>
      <c r="Q220" s="5"/>
      <c r="R220" s="5"/>
      <c r="S220" s="5"/>
      <c r="T220" s="5"/>
      <c r="U220" s="5"/>
      <c r="V220" s="1" t="str">
        <f t="shared" si="63"/>
        <v/>
      </c>
      <c r="W220" s="1" t="str">
        <f t="shared" si="64"/>
        <v/>
      </c>
      <c r="X220" s="1" t="str">
        <f t="shared" si="64"/>
        <v/>
      </c>
      <c r="Y220" s="1" t="str">
        <f t="shared" si="64"/>
        <v/>
      </c>
      <c r="Z220" s="1" t="e">
        <f t="shared" si="65"/>
        <v>#N/A</v>
      </c>
      <c r="AA220" s="3"/>
      <c r="AB220" s="13" t="e">
        <f t="shared" si="57"/>
        <v>#N/A</v>
      </c>
      <c r="AC220" s="13" t="e">
        <f t="shared" si="58"/>
        <v>#N/A</v>
      </c>
      <c r="AD220" s="13" t="e">
        <f t="shared" si="59"/>
        <v>#N/A</v>
      </c>
      <c r="AE220" s="13" t="e">
        <f t="shared" si="60"/>
        <v>#N/A</v>
      </c>
      <c r="AF220" s="13" t="e">
        <f t="shared" si="61"/>
        <v>#N/A</v>
      </c>
      <c r="AG220" s="13" t="e">
        <f t="shared" si="62"/>
        <v>#N/A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T220" s="107"/>
      <c r="BA220" s="11"/>
      <c r="BB220" s="11"/>
      <c r="BC220" s="11"/>
      <c r="BD220" s="11"/>
      <c r="BE220" s="11"/>
      <c r="BH220" s="11"/>
      <c r="BI220" s="11"/>
      <c r="BJ220" s="11"/>
      <c r="BK220" s="11"/>
      <c r="BL220" s="11"/>
      <c r="BM220" s="11"/>
      <c r="BN220" s="11"/>
    </row>
    <row r="221" spans="1:66" s="1" customFormat="1" x14ac:dyDescent="0.3">
      <c r="A221" s="11"/>
      <c r="B221" s="1" t="e">
        <f t="shared" si="56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118"/>
      <c r="N221" s="5"/>
      <c r="O221" s="5"/>
      <c r="P221" s="5"/>
      <c r="Q221" s="5"/>
      <c r="R221" s="5"/>
      <c r="S221" s="5"/>
      <c r="T221" s="5"/>
      <c r="U221" s="5"/>
      <c r="V221" s="1" t="str">
        <f t="shared" si="63"/>
        <v/>
      </c>
      <c r="W221" s="1" t="str">
        <f t="shared" si="64"/>
        <v/>
      </c>
      <c r="X221" s="1" t="str">
        <f t="shared" si="64"/>
        <v/>
      </c>
      <c r="Y221" s="1" t="str">
        <f t="shared" si="64"/>
        <v/>
      </c>
      <c r="Z221" s="1" t="e">
        <f t="shared" si="65"/>
        <v>#N/A</v>
      </c>
      <c r="AA221" s="3"/>
      <c r="AB221" s="13" t="e">
        <f t="shared" si="57"/>
        <v>#N/A</v>
      </c>
      <c r="AC221" s="13" t="e">
        <f t="shared" si="58"/>
        <v>#N/A</v>
      </c>
      <c r="AD221" s="13" t="e">
        <f t="shared" si="59"/>
        <v>#N/A</v>
      </c>
      <c r="AE221" s="13" t="e">
        <f t="shared" si="60"/>
        <v>#N/A</v>
      </c>
      <c r="AF221" s="13" t="e">
        <f t="shared" si="61"/>
        <v>#N/A</v>
      </c>
      <c r="AG221" s="13" t="e">
        <f t="shared" si="62"/>
        <v>#N/A</v>
      </c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T221" s="107"/>
      <c r="BA221" s="11"/>
      <c r="BB221" s="11"/>
      <c r="BC221" s="11"/>
      <c r="BD221" s="11"/>
      <c r="BE221" s="11"/>
      <c r="BH221" s="11"/>
      <c r="BI221" s="11"/>
      <c r="BJ221" s="11"/>
      <c r="BK221" s="11"/>
      <c r="BL221" s="11"/>
      <c r="BM221" s="11"/>
      <c r="BN221" s="11"/>
    </row>
    <row r="222" spans="1:66" s="1" customFormat="1" x14ac:dyDescent="0.3">
      <c r="A222" s="11"/>
      <c r="B222" s="1" t="e">
        <f t="shared" si="56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118"/>
      <c r="N222" s="5"/>
      <c r="O222" s="5"/>
      <c r="P222" s="5"/>
      <c r="Q222" s="5"/>
      <c r="R222" s="5"/>
      <c r="S222" s="5"/>
      <c r="T222" s="5"/>
      <c r="U222" s="5"/>
      <c r="V222" s="1" t="str">
        <f t="shared" si="63"/>
        <v/>
      </c>
      <c r="W222" s="1" t="str">
        <f t="shared" si="64"/>
        <v/>
      </c>
      <c r="X222" s="1" t="str">
        <f t="shared" si="64"/>
        <v/>
      </c>
      <c r="Y222" s="1" t="str">
        <f t="shared" si="64"/>
        <v/>
      </c>
      <c r="Z222" s="1" t="e">
        <f t="shared" si="65"/>
        <v>#N/A</v>
      </c>
      <c r="AA222" s="3"/>
      <c r="AB222" s="13" t="e">
        <f t="shared" si="57"/>
        <v>#N/A</v>
      </c>
      <c r="AC222" s="13" t="e">
        <f t="shared" si="58"/>
        <v>#N/A</v>
      </c>
      <c r="AD222" s="13" t="e">
        <f t="shared" si="59"/>
        <v>#N/A</v>
      </c>
      <c r="AE222" s="13" t="e">
        <f t="shared" si="60"/>
        <v>#N/A</v>
      </c>
      <c r="AF222" s="13" t="e">
        <f t="shared" si="61"/>
        <v>#N/A</v>
      </c>
      <c r="AG222" s="13" t="e">
        <f t="shared" si="62"/>
        <v>#N/A</v>
      </c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T222" s="107"/>
      <c r="BA222" s="11"/>
      <c r="BB222" s="11"/>
      <c r="BC222" s="11"/>
      <c r="BD222" s="11"/>
      <c r="BE222" s="11"/>
      <c r="BH222" s="11"/>
      <c r="BI222" s="11"/>
      <c r="BJ222" s="11"/>
      <c r="BK222" s="11"/>
      <c r="BL222" s="11"/>
      <c r="BM222" s="11"/>
      <c r="BN222" s="11"/>
    </row>
    <row r="223" spans="1:66" s="1" customFormat="1" x14ac:dyDescent="0.3">
      <c r="A223" s="11"/>
      <c r="B223" s="1" t="e">
        <f t="shared" si="56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118"/>
      <c r="N223" s="5"/>
      <c r="O223" s="5"/>
      <c r="P223" s="5"/>
      <c r="Q223" s="5"/>
      <c r="R223" s="5"/>
      <c r="S223" s="5"/>
      <c r="T223" s="5"/>
      <c r="U223" s="5"/>
      <c r="V223" s="1" t="str">
        <f t="shared" si="63"/>
        <v/>
      </c>
      <c r="W223" s="1" t="str">
        <f t="shared" si="64"/>
        <v/>
      </c>
      <c r="X223" s="1" t="str">
        <f t="shared" si="64"/>
        <v/>
      </c>
      <c r="Y223" s="1" t="str">
        <f t="shared" si="64"/>
        <v/>
      </c>
      <c r="Z223" s="1" t="e">
        <f t="shared" si="65"/>
        <v>#N/A</v>
      </c>
      <c r="AA223" s="3"/>
      <c r="AB223" s="13" t="e">
        <f t="shared" si="57"/>
        <v>#N/A</v>
      </c>
      <c r="AC223" s="13" t="e">
        <f t="shared" si="58"/>
        <v>#N/A</v>
      </c>
      <c r="AD223" s="13" t="e">
        <f t="shared" si="59"/>
        <v>#N/A</v>
      </c>
      <c r="AE223" s="13" t="e">
        <f t="shared" si="60"/>
        <v>#N/A</v>
      </c>
      <c r="AF223" s="13" t="e">
        <f t="shared" si="61"/>
        <v>#N/A</v>
      </c>
      <c r="AG223" s="13" t="e">
        <f t="shared" si="62"/>
        <v>#N/A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T223" s="107"/>
      <c r="BA223" s="11"/>
      <c r="BB223" s="11"/>
      <c r="BC223" s="11"/>
      <c r="BD223" s="11"/>
      <c r="BE223" s="11"/>
      <c r="BH223" s="11"/>
      <c r="BI223" s="11"/>
      <c r="BJ223" s="11"/>
      <c r="BK223" s="11"/>
      <c r="BL223" s="11"/>
      <c r="BM223" s="11"/>
      <c r="BN223" s="11"/>
    </row>
    <row r="224" spans="1:66" s="1" customFormat="1" x14ac:dyDescent="0.3">
      <c r="A224" s="11"/>
      <c r="B224" s="1" t="e">
        <f t="shared" si="56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118"/>
      <c r="N224" s="5"/>
      <c r="O224" s="5"/>
      <c r="P224" s="5"/>
      <c r="Q224" s="5"/>
      <c r="R224" s="5"/>
      <c r="S224" s="5"/>
      <c r="T224" s="5"/>
      <c r="U224" s="5"/>
      <c r="V224" s="1" t="str">
        <f t="shared" si="63"/>
        <v/>
      </c>
      <c r="W224" s="1" t="str">
        <f t="shared" si="64"/>
        <v/>
      </c>
      <c r="X224" s="1" t="str">
        <f t="shared" si="64"/>
        <v/>
      </c>
      <c r="Y224" s="1" t="str">
        <f t="shared" si="64"/>
        <v/>
      </c>
      <c r="Z224" s="1" t="e">
        <f t="shared" si="65"/>
        <v>#N/A</v>
      </c>
      <c r="AA224" s="3"/>
      <c r="AB224" s="13" t="e">
        <f t="shared" si="57"/>
        <v>#N/A</v>
      </c>
      <c r="AC224" s="13" t="e">
        <f t="shared" si="58"/>
        <v>#N/A</v>
      </c>
      <c r="AD224" s="13" t="e">
        <f t="shared" si="59"/>
        <v>#N/A</v>
      </c>
      <c r="AE224" s="13" t="e">
        <f t="shared" si="60"/>
        <v>#N/A</v>
      </c>
      <c r="AF224" s="13" t="e">
        <f t="shared" si="61"/>
        <v>#N/A</v>
      </c>
      <c r="AG224" s="13" t="e">
        <f t="shared" si="62"/>
        <v>#N/A</v>
      </c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T224" s="107"/>
      <c r="BA224" s="11"/>
      <c r="BB224" s="11"/>
      <c r="BC224" s="11"/>
      <c r="BD224" s="11"/>
      <c r="BE224" s="11"/>
      <c r="BH224" s="11"/>
      <c r="BI224" s="11"/>
      <c r="BJ224" s="11"/>
      <c r="BK224" s="11"/>
      <c r="BL224" s="11"/>
      <c r="BM224" s="11"/>
      <c r="BN224" s="11"/>
    </row>
    <row r="225" spans="1:66" s="1" customFormat="1" x14ac:dyDescent="0.3">
      <c r="A225" s="11"/>
      <c r="B225" s="1" t="e">
        <f t="shared" si="56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118"/>
      <c r="N225" s="5"/>
      <c r="O225" s="5"/>
      <c r="P225" s="5"/>
      <c r="Q225" s="5"/>
      <c r="R225" s="5"/>
      <c r="S225" s="5"/>
      <c r="T225" s="5"/>
      <c r="U225" s="5"/>
      <c r="V225" s="1" t="str">
        <f t="shared" si="63"/>
        <v/>
      </c>
      <c r="W225" s="1" t="str">
        <f t="shared" si="64"/>
        <v/>
      </c>
      <c r="X225" s="1" t="str">
        <f t="shared" si="64"/>
        <v/>
      </c>
      <c r="Y225" s="1" t="str">
        <f t="shared" si="64"/>
        <v/>
      </c>
      <c r="Z225" s="1" t="e">
        <f t="shared" si="65"/>
        <v>#N/A</v>
      </c>
      <c r="AA225" s="3"/>
      <c r="AB225" s="13" t="e">
        <f t="shared" si="57"/>
        <v>#N/A</v>
      </c>
      <c r="AC225" s="13" t="e">
        <f t="shared" si="58"/>
        <v>#N/A</v>
      </c>
      <c r="AD225" s="13" t="e">
        <f t="shared" si="59"/>
        <v>#N/A</v>
      </c>
      <c r="AE225" s="13" t="e">
        <f t="shared" si="60"/>
        <v>#N/A</v>
      </c>
      <c r="AF225" s="13" t="e">
        <f t="shared" si="61"/>
        <v>#N/A</v>
      </c>
      <c r="AG225" s="13" t="e">
        <f t="shared" si="62"/>
        <v>#N/A</v>
      </c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T225" s="107"/>
      <c r="BA225" s="11"/>
      <c r="BB225" s="11"/>
      <c r="BC225" s="11"/>
      <c r="BD225" s="11"/>
      <c r="BE225" s="11"/>
      <c r="BH225" s="11"/>
      <c r="BI225" s="11"/>
      <c r="BJ225" s="11"/>
      <c r="BK225" s="11"/>
      <c r="BL225" s="11"/>
      <c r="BM225" s="11"/>
      <c r="BN225" s="11"/>
    </row>
    <row r="226" spans="1:66" s="1" customFormat="1" x14ac:dyDescent="0.3">
      <c r="A226" s="11"/>
      <c r="B226" s="1" t="e">
        <f t="shared" si="56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118"/>
      <c r="N226" s="5"/>
      <c r="O226" s="5"/>
      <c r="P226" s="5"/>
      <c r="Q226" s="5"/>
      <c r="R226" s="5"/>
      <c r="S226" s="5"/>
      <c r="T226" s="5"/>
      <c r="U226" s="5"/>
      <c r="V226" s="1" t="str">
        <f t="shared" si="63"/>
        <v/>
      </c>
      <c r="W226" s="1" t="str">
        <f t="shared" si="64"/>
        <v/>
      </c>
      <c r="X226" s="1" t="str">
        <f t="shared" si="64"/>
        <v/>
      </c>
      <c r="Y226" s="1" t="str">
        <f t="shared" si="64"/>
        <v/>
      </c>
      <c r="Z226" s="1" t="e">
        <f t="shared" si="65"/>
        <v>#N/A</v>
      </c>
      <c r="AA226" s="3"/>
      <c r="AB226" s="13" t="e">
        <f t="shared" si="57"/>
        <v>#N/A</v>
      </c>
      <c r="AC226" s="13" t="e">
        <f t="shared" si="58"/>
        <v>#N/A</v>
      </c>
      <c r="AD226" s="13" t="e">
        <f t="shared" si="59"/>
        <v>#N/A</v>
      </c>
      <c r="AE226" s="13" t="e">
        <f t="shared" si="60"/>
        <v>#N/A</v>
      </c>
      <c r="AF226" s="13" t="e">
        <f t="shared" si="61"/>
        <v>#N/A</v>
      </c>
      <c r="AG226" s="13" t="e">
        <f t="shared" si="62"/>
        <v>#N/A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T226" s="107"/>
      <c r="BA226" s="11"/>
      <c r="BB226" s="11"/>
      <c r="BC226" s="11"/>
      <c r="BD226" s="11"/>
      <c r="BE226" s="11"/>
      <c r="BH226" s="11"/>
      <c r="BI226" s="11"/>
      <c r="BJ226" s="11"/>
      <c r="BK226" s="11"/>
      <c r="BL226" s="11"/>
      <c r="BM226" s="11"/>
      <c r="BN226" s="11"/>
    </row>
    <row r="227" spans="1:66" s="1" customFormat="1" x14ac:dyDescent="0.3">
      <c r="A227" s="11"/>
      <c r="B227" s="1" t="e">
        <f t="shared" si="56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118"/>
      <c r="N227" s="5"/>
      <c r="O227" s="5"/>
      <c r="P227" s="5"/>
      <c r="Q227" s="5"/>
      <c r="R227" s="5"/>
      <c r="S227" s="5"/>
      <c r="T227" s="5"/>
      <c r="U227" s="5"/>
      <c r="V227" s="1" t="str">
        <f t="shared" si="63"/>
        <v/>
      </c>
      <c r="W227" s="1" t="str">
        <f t="shared" si="64"/>
        <v/>
      </c>
      <c r="X227" s="1" t="str">
        <f t="shared" si="64"/>
        <v/>
      </c>
      <c r="Y227" s="1" t="str">
        <f t="shared" si="64"/>
        <v/>
      </c>
      <c r="Z227" s="1" t="e">
        <f t="shared" si="65"/>
        <v>#N/A</v>
      </c>
      <c r="AA227" s="3"/>
      <c r="AB227" s="13" t="e">
        <f t="shared" si="57"/>
        <v>#N/A</v>
      </c>
      <c r="AC227" s="13" t="e">
        <f t="shared" si="58"/>
        <v>#N/A</v>
      </c>
      <c r="AD227" s="13" t="e">
        <f t="shared" si="59"/>
        <v>#N/A</v>
      </c>
      <c r="AE227" s="13" t="e">
        <f t="shared" si="60"/>
        <v>#N/A</v>
      </c>
      <c r="AF227" s="13" t="e">
        <f t="shared" si="61"/>
        <v>#N/A</v>
      </c>
      <c r="AG227" s="13" t="e">
        <f t="shared" si="62"/>
        <v>#N/A</v>
      </c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T227" s="107"/>
      <c r="BA227" s="11"/>
      <c r="BB227" s="11"/>
      <c r="BC227" s="11"/>
      <c r="BD227" s="11"/>
      <c r="BE227" s="11"/>
      <c r="BH227" s="11"/>
      <c r="BI227" s="11"/>
      <c r="BJ227" s="11"/>
      <c r="BK227" s="11"/>
      <c r="BL227" s="11"/>
      <c r="BM227" s="11"/>
      <c r="BN227" s="11"/>
    </row>
    <row r="228" spans="1:66" s="1" customFormat="1" x14ac:dyDescent="0.3">
      <c r="A228" s="11"/>
      <c r="B228" s="1" t="e">
        <f t="shared" si="56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118"/>
      <c r="N228" s="5"/>
      <c r="O228" s="5"/>
      <c r="P228" s="5"/>
      <c r="Q228" s="5"/>
      <c r="R228" s="5"/>
      <c r="S228" s="5"/>
      <c r="T228" s="5"/>
      <c r="U228" s="5"/>
      <c r="V228" s="1" t="str">
        <f t="shared" si="63"/>
        <v/>
      </c>
      <c r="W228" s="1" t="str">
        <f t="shared" si="64"/>
        <v/>
      </c>
      <c r="X228" s="1" t="str">
        <f t="shared" si="64"/>
        <v/>
      </c>
      <c r="Y228" s="1" t="str">
        <f t="shared" si="64"/>
        <v/>
      </c>
      <c r="Z228" s="1" t="e">
        <f t="shared" si="65"/>
        <v>#N/A</v>
      </c>
      <c r="AA228" s="3"/>
      <c r="AB228" s="13" t="e">
        <f t="shared" si="57"/>
        <v>#N/A</v>
      </c>
      <c r="AC228" s="13" t="e">
        <f t="shared" si="58"/>
        <v>#N/A</v>
      </c>
      <c r="AD228" s="13" t="e">
        <f t="shared" si="59"/>
        <v>#N/A</v>
      </c>
      <c r="AE228" s="13" t="e">
        <f t="shared" si="60"/>
        <v>#N/A</v>
      </c>
      <c r="AF228" s="13" t="e">
        <f t="shared" si="61"/>
        <v>#N/A</v>
      </c>
      <c r="AG228" s="13" t="e">
        <f t="shared" si="62"/>
        <v>#N/A</v>
      </c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T228" s="107"/>
      <c r="BA228" s="11"/>
      <c r="BB228" s="11"/>
      <c r="BC228" s="11"/>
      <c r="BD228" s="11"/>
      <c r="BE228" s="11"/>
      <c r="BH228" s="11"/>
      <c r="BI228" s="11"/>
      <c r="BJ228" s="11"/>
      <c r="BK228" s="11"/>
      <c r="BL228" s="11"/>
      <c r="BM228" s="11"/>
      <c r="BN228" s="11"/>
    </row>
    <row r="229" spans="1:66" s="1" customFormat="1" x14ac:dyDescent="0.3">
      <c r="A229" s="11"/>
      <c r="B229" s="1" t="e">
        <f t="shared" si="56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118"/>
      <c r="N229" s="5"/>
      <c r="O229" s="5"/>
      <c r="P229" s="5"/>
      <c r="Q229" s="5"/>
      <c r="R229" s="5"/>
      <c r="S229" s="5"/>
      <c r="T229" s="5"/>
      <c r="U229" s="5"/>
      <c r="V229" s="1" t="str">
        <f t="shared" si="63"/>
        <v/>
      </c>
      <c r="W229" s="1" t="str">
        <f t="shared" si="64"/>
        <v/>
      </c>
      <c r="X229" s="1" t="str">
        <f t="shared" si="64"/>
        <v/>
      </c>
      <c r="Y229" s="1" t="str">
        <f t="shared" si="64"/>
        <v/>
      </c>
      <c r="Z229" s="1" t="e">
        <f t="shared" si="65"/>
        <v>#N/A</v>
      </c>
      <c r="AA229" s="3"/>
      <c r="AB229" s="13" t="e">
        <f t="shared" si="57"/>
        <v>#N/A</v>
      </c>
      <c r="AC229" s="13" t="e">
        <f t="shared" si="58"/>
        <v>#N/A</v>
      </c>
      <c r="AD229" s="13" t="e">
        <f t="shared" si="59"/>
        <v>#N/A</v>
      </c>
      <c r="AE229" s="13" t="e">
        <f t="shared" si="60"/>
        <v>#N/A</v>
      </c>
      <c r="AF229" s="13" t="e">
        <f t="shared" si="61"/>
        <v>#N/A</v>
      </c>
      <c r="AG229" s="13" t="e">
        <f t="shared" si="62"/>
        <v>#N/A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T229" s="107"/>
      <c r="BA229" s="11"/>
      <c r="BB229" s="11"/>
      <c r="BC229" s="11"/>
      <c r="BD229" s="11"/>
      <c r="BE229" s="11"/>
      <c r="BH229" s="11"/>
      <c r="BI229" s="11"/>
      <c r="BJ229" s="11"/>
      <c r="BK229" s="11"/>
      <c r="BL229" s="11"/>
      <c r="BM229" s="11"/>
      <c r="BN229" s="11"/>
    </row>
    <row r="230" spans="1:66" s="1" customFormat="1" x14ac:dyDescent="0.3">
      <c r="A230" s="11"/>
      <c r="B230" s="1" t="e">
        <f t="shared" si="56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118"/>
      <c r="N230" s="5"/>
      <c r="O230" s="5"/>
      <c r="P230" s="5"/>
      <c r="Q230" s="5"/>
      <c r="R230" s="5"/>
      <c r="S230" s="5"/>
      <c r="T230" s="5"/>
      <c r="U230" s="5"/>
      <c r="V230" s="1" t="str">
        <f t="shared" si="63"/>
        <v/>
      </c>
      <c r="W230" s="1" t="str">
        <f t="shared" si="64"/>
        <v/>
      </c>
      <c r="X230" s="1" t="str">
        <f t="shared" si="64"/>
        <v/>
      </c>
      <c r="Y230" s="1" t="str">
        <f t="shared" si="64"/>
        <v/>
      </c>
      <c r="Z230" s="1" t="e">
        <f t="shared" si="65"/>
        <v>#N/A</v>
      </c>
      <c r="AA230" s="3"/>
      <c r="AB230" s="13" t="e">
        <f t="shared" si="57"/>
        <v>#N/A</v>
      </c>
      <c r="AC230" s="13" t="e">
        <f t="shared" si="58"/>
        <v>#N/A</v>
      </c>
      <c r="AD230" s="13" t="e">
        <f t="shared" si="59"/>
        <v>#N/A</v>
      </c>
      <c r="AE230" s="13" t="e">
        <f t="shared" si="60"/>
        <v>#N/A</v>
      </c>
      <c r="AF230" s="13" t="e">
        <f t="shared" si="61"/>
        <v>#N/A</v>
      </c>
      <c r="AG230" s="13" t="e">
        <f t="shared" si="62"/>
        <v>#N/A</v>
      </c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T230" s="107"/>
      <c r="BA230" s="11"/>
      <c r="BB230" s="11"/>
      <c r="BC230" s="11"/>
      <c r="BD230" s="11"/>
      <c r="BE230" s="11"/>
      <c r="BH230" s="11"/>
      <c r="BI230" s="11"/>
      <c r="BJ230" s="11"/>
      <c r="BK230" s="11"/>
      <c r="BL230" s="11"/>
      <c r="BM230" s="11"/>
      <c r="BN230" s="11"/>
    </row>
    <row r="231" spans="1:66" s="1" customFormat="1" x14ac:dyDescent="0.3">
      <c r="A231" s="11"/>
      <c r="B231" s="1" t="e">
        <f t="shared" si="56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118"/>
      <c r="N231" s="5"/>
      <c r="O231" s="5"/>
      <c r="P231" s="5"/>
      <c r="Q231" s="5"/>
      <c r="R231" s="5"/>
      <c r="S231" s="5"/>
      <c r="T231" s="5"/>
      <c r="U231" s="5"/>
      <c r="V231" s="1" t="str">
        <f t="shared" si="63"/>
        <v/>
      </c>
      <c r="W231" s="1" t="str">
        <f t="shared" si="64"/>
        <v/>
      </c>
      <c r="X231" s="1" t="str">
        <f t="shared" si="64"/>
        <v/>
      </c>
      <c r="Y231" s="1" t="str">
        <f t="shared" si="64"/>
        <v/>
      </c>
      <c r="Z231" s="1" t="e">
        <f t="shared" si="65"/>
        <v>#N/A</v>
      </c>
      <c r="AA231" s="3"/>
      <c r="AB231" s="13" t="e">
        <f t="shared" si="57"/>
        <v>#N/A</v>
      </c>
      <c r="AC231" s="13" t="e">
        <f t="shared" si="58"/>
        <v>#N/A</v>
      </c>
      <c r="AD231" s="13" t="e">
        <f t="shared" si="59"/>
        <v>#N/A</v>
      </c>
      <c r="AE231" s="13" t="e">
        <f t="shared" si="60"/>
        <v>#N/A</v>
      </c>
      <c r="AF231" s="13" t="e">
        <f t="shared" si="61"/>
        <v>#N/A</v>
      </c>
      <c r="AG231" s="13" t="e">
        <f t="shared" si="62"/>
        <v>#N/A</v>
      </c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T231" s="107"/>
      <c r="BA231" s="11"/>
      <c r="BB231" s="11"/>
      <c r="BC231" s="11"/>
      <c r="BD231" s="11"/>
      <c r="BE231" s="11"/>
      <c r="BH231" s="11"/>
      <c r="BI231" s="11"/>
      <c r="BJ231" s="11"/>
      <c r="BK231" s="11"/>
      <c r="BL231" s="11"/>
      <c r="BM231" s="11"/>
      <c r="BN231" s="11"/>
    </row>
    <row r="232" spans="1:66" s="1" customFormat="1" x14ac:dyDescent="0.3">
      <c r="A232" s="11"/>
      <c r="B232" s="1" t="e">
        <f t="shared" si="56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118"/>
      <c r="N232" s="5"/>
      <c r="O232" s="5"/>
      <c r="P232" s="5"/>
      <c r="Q232" s="5"/>
      <c r="R232" s="5"/>
      <c r="S232" s="5"/>
      <c r="T232" s="5"/>
      <c r="U232" s="5"/>
      <c r="V232" s="1" t="str">
        <f t="shared" si="63"/>
        <v/>
      </c>
      <c r="W232" s="1" t="str">
        <f t="shared" si="64"/>
        <v/>
      </c>
      <c r="X232" s="1" t="str">
        <f t="shared" si="64"/>
        <v/>
      </c>
      <c r="Y232" s="1" t="str">
        <f t="shared" si="64"/>
        <v/>
      </c>
      <c r="Z232" s="1" t="e">
        <f t="shared" si="65"/>
        <v>#N/A</v>
      </c>
      <c r="AA232" s="3"/>
      <c r="AB232" s="13" t="e">
        <f t="shared" si="57"/>
        <v>#N/A</v>
      </c>
      <c r="AC232" s="13" t="e">
        <f t="shared" si="58"/>
        <v>#N/A</v>
      </c>
      <c r="AD232" s="13" t="e">
        <f t="shared" si="59"/>
        <v>#N/A</v>
      </c>
      <c r="AE232" s="13" t="e">
        <f t="shared" si="60"/>
        <v>#N/A</v>
      </c>
      <c r="AF232" s="13" t="e">
        <f t="shared" si="61"/>
        <v>#N/A</v>
      </c>
      <c r="AG232" s="13" t="e">
        <f t="shared" si="62"/>
        <v>#N/A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T232" s="107"/>
      <c r="BA232" s="11"/>
      <c r="BB232" s="11"/>
      <c r="BC232" s="11"/>
      <c r="BD232" s="11"/>
      <c r="BE232" s="11"/>
      <c r="BH232" s="11"/>
      <c r="BI232" s="11"/>
      <c r="BJ232" s="11"/>
      <c r="BK232" s="11"/>
      <c r="BL232" s="11"/>
      <c r="BM232" s="11"/>
      <c r="BN232" s="11"/>
    </row>
    <row r="233" spans="1:66" s="1" customFormat="1" x14ac:dyDescent="0.3">
      <c r="A233" s="11"/>
      <c r="B233" s="1" t="e">
        <f t="shared" si="56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118"/>
      <c r="N233" s="5"/>
      <c r="O233" s="5"/>
      <c r="P233" s="5"/>
      <c r="Q233" s="5"/>
      <c r="R233" s="5"/>
      <c r="S233" s="5"/>
      <c r="T233" s="5"/>
      <c r="U233" s="5"/>
      <c r="V233" s="1" t="str">
        <f t="shared" si="63"/>
        <v/>
      </c>
      <c r="W233" s="1" t="str">
        <f t="shared" si="64"/>
        <v/>
      </c>
      <c r="X233" s="1" t="str">
        <f t="shared" si="64"/>
        <v/>
      </c>
      <c r="Y233" s="1" t="str">
        <f t="shared" si="64"/>
        <v/>
      </c>
      <c r="Z233" s="1" t="e">
        <f t="shared" si="65"/>
        <v>#N/A</v>
      </c>
      <c r="AA233" s="3"/>
      <c r="AB233" s="13" t="e">
        <f t="shared" si="57"/>
        <v>#N/A</v>
      </c>
      <c r="AC233" s="13" t="e">
        <f t="shared" si="58"/>
        <v>#N/A</v>
      </c>
      <c r="AD233" s="13" t="e">
        <f t="shared" si="59"/>
        <v>#N/A</v>
      </c>
      <c r="AE233" s="13" t="e">
        <f t="shared" si="60"/>
        <v>#N/A</v>
      </c>
      <c r="AF233" s="13" t="e">
        <f t="shared" si="61"/>
        <v>#N/A</v>
      </c>
      <c r="AG233" s="13" t="e">
        <f t="shared" si="62"/>
        <v>#N/A</v>
      </c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T233" s="107"/>
      <c r="BA233" s="11"/>
      <c r="BB233" s="11"/>
      <c r="BC233" s="11"/>
      <c r="BD233" s="11"/>
      <c r="BE233" s="11"/>
      <c r="BH233" s="11"/>
      <c r="BI233" s="11"/>
      <c r="BJ233" s="11"/>
      <c r="BK233" s="11"/>
      <c r="BL233" s="11"/>
      <c r="BM233" s="11"/>
      <c r="BN233" s="11"/>
    </row>
    <row r="234" spans="1:66" s="1" customFormat="1" x14ac:dyDescent="0.3">
      <c r="A234" s="11"/>
      <c r="B234" s="1" t="e">
        <f t="shared" si="56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118"/>
      <c r="N234" s="5"/>
      <c r="O234" s="5"/>
      <c r="P234" s="5"/>
      <c r="Q234" s="5"/>
      <c r="R234" s="5"/>
      <c r="S234" s="5"/>
      <c r="T234" s="5"/>
      <c r="U234" s="5"/>
      <c r="V234" s="1" t="str">
        <f t="shared" si="63"/>
        <v/>
      </c>
      <c r="W234" s="1" t="str">
        <f t="shared" si="64"/>
        <v/>
      </c>
      <c r="X234" s="1" t="str">
        <f t="shared" si="64"/>
        <v/>
      </c>
      <c r="Y234" s="1" t="str">
        <f t="shared" si="64"/>
        <v/>
      </c>
      <c r="Z234" s="1" t="e">
        <f t="shared" si="65"/>
        <v>#N/A</v>
      </c>
      <c r="AA234" s="3"/>
      <c r="AB234" s="13" t="e">
        <f t="shared" si="57"/>
        <v>#N/A</v>
      </c>
      <c r="AC234" s="13" t="e">
        <f t="shared" si="58"/>
        <v>#N/A</v>
      </c>
      <c r="AD234" s="13" t="e">
        <f t="shared" si="59"/>
        <v>#N/A</v>
      </c>
      <c r="AE234" s="13" t="e">
        <f t="shared" si="60"/>
        <v>#N/A</v>
      </c>
      <c r="AF234" s="13" t="e">
        <f t="shared" si="61"/>
        <v>#N/A</v>
      </c>
      <c r="AG234" s="13" t="e">
        <f t="shared" si="62"/>
        <v>#N/A</v>
      </c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T234" s="107"/>
      <c r="BA234" s="11"/>
      <c r="BB234" s="11"/>
      <c r="BC234" s="11"/>
      <c r="BD234" s="11"/>
      <c r="BE234" s="11"/>
      <c r="BH234" s="11"/>
      <c r="BI234" s="11"/>
      <c r="BJ234" s="11"/>
      <c r="BK234" s="11"/>
      <c r="BL234" s="11"/>
      <c r="BM234" s="11"/>
      <c r="BN234" s="11"/>
    </row>
    <row r="235" spans="1:66" s="1" customFormat="1" x14ac:dyDescent="0.3">
      <c r="A235" s="11"/>
      <c r="B235" s="1" t="e">
        <f t="shared" si="56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118"/>
      <c r="N235" s="5"/>
      <c r="O235" s="5"/>
      <c r="P235" s="5"/>
      <c r="Q235" s="5"/>
      <c r="R235" s="5"/>
      <c r="S235" s="5"/>
      <c r="T235" s="5"/>
      <c r="U235" s="5"/>
      <c r="V235" s="1" t="str">
        <f t="shared" si="63"/>
        <v/>
      </c>
      <c r="W235" s="1" t="str">
        <f t="shared" si="64"/>
        <v/>
      </c>
      <c r="X235" s="1" t="str">
        <f t="shared" si="64"/>
        <v/>
      </c>
      <c r="Y235" s="1" t="str">
        <f t="shared" si="64"/>
        <v/>
      </c>
      <c r="Z235" s="1" t="e">
        <f t="shared" si="65"/>
        <v>#N/A</v>
      </c>
      <c r="AA235" s="3"/>
      <c r="AB235" s="13" t="e">
        <f t="shared" si="57"/>
        <v>#N/A</v>
      </c>
      <c r="AC235" s="13" t="e">
        <f t="shared" si="58"/>
        <v>#N/A</v>
      </c>
      <c r="AD235" s="13" t="e">
        <f t="shared" si="59"/>
        <v>#N/A</v>
      </c>
      <c r="AE235" s="13" t="e">
        <f t="shared" si="60"/>
        <v>#N/A</v>
      </c>
      <c r="AF235" s="13" t="e">
        <f t="shared" si="61"/>
        <v>#N/A</v>
      </c>
      <c r="AG235" s="13" t="e">
        <f t="shared" si="62"/>
        <v>#N/A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T235" s="107"/>
      <c r="BA235" s="11"/>
      <c r="BB235" s="11"/>
      <c r="BC235" s="11"/>
      <c r="BD235" s="11"/>
      <c r="BE235" s="11"/>
      <c r="BH235" s="11"/>
      <c r="BI235" s="11"/>
      <c r="BJ235" s="11"/>
      <c r="BK235" s="11"/>
      <c r="BL235" s="11"/>
      <c r="BM235" s="11"/>
      <c r="BN235" s="11"/>
    </row>
    <row r="236" spans="1:66" s="1" customFormat="1" x14ac:dyDescent="0.3">
      <c r="A236" s="11"/>
      <c r="B236" s="1" t="e">
        <f t="shared" si="56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118"/>
      <c r="N236" s="5"/>
      <c r="O236" s="5"/>
      <c r="P236" s="5"/>
      <c r="Q236" s="5"/>
      <c r="R236" s="5"/>
      <c r="S236" s="5"/>
      <c r="T236" s="5"/>
      <c r="U236" s="5"/>
      <c r="V236" s="1" t="str">
        <f t="shared" si="63"/>
        <v/>
      </c>
      <c r="W236" s="1" t="str">
        <f t="shared" si="64"/>
        <v/>
      </c>
      <c r="X236" s="1" t="str">
        <f t="shared" si="64"/>
        <v/>
      </c>
      <c r="Y236" s="1" t="str">
        <f t="shared" si="64"/>
        <v/>
      </c>
      <c r="Z236" s="1" t="e">
        <f t="shared" si="65"/>
        <v>#N/A</v>
      </c>
      <c r="AA236" s="3"/>
      <c r="AB236" s="13" t="e">
        <f t="shared" si="57"/>
        <v>#N/A</v>
      </c>
      <c r="AC236" s="13" t="e">
        <f t="shared" si="58"/>
        <v>#N/A</v>
      </c>
      <c r="AD236" s="13" t="e">
        <f t="shared" si="59"/>
        <v>#N/A</v>
      </c>
      <c r="AE236" s="13" t="e">
        <f t="shared" si="60"/>
        <v>#N/A</v>
      </c>
      <c r="AF236" s="13" t="e">
        <f t="shared" si="61"/>
        <v>#N/A</v>
      </c>
      <c r="AG236" s="13" t="e">
        <f t="shared" si="62"/>
        <v>#N/A</v>
      </c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T236" s="107"/>
      <c r="BA236" s="11"/>
      <c r="BB236" s="11"/>
      <c r="BC236" s="11"/>
      <c r="BD236" s="11"/>
      <c r="BE236" s="11"/>
      <c r="BH236" s="11"/>
      <c r="BI236" s="11"/>
      <c r="BJ236" s="11"/>
      <c r="BK236" s="11"/>
      <c r="BL236" s="11"/>
      <c r="BM236" s="11"/>
      <c r="BN236" s="11"/>
    </row>
    <row r="237" spans="1:66" s="1" customFormat="1" x14ac:dyDescent="0.3">
      <c r="A237" s="11"/>
      <c r="B237" s="1" t="e">
        <f t="shared" si="56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118"/>
      <c r="N237" s="5"/>
      <c r="O237" s="5"/>
      <c r="P237" s="5"/>
      <c r="Q237" s="5"/>
      <c r="R237" s="5"/>
      <c r="S237" s="5"/>
      <c r="T237" s="5"/>
      <c r="U237" s="5"/>
      <c r="V237" s="1" t="str">
        <f t="shared" si="63"/>
        <v/>
      </c>
      <c r="W237" s="1" t="str">
        <f t="shared" si="64"/>
        <v/>
      </c>
      <c r="X237" s="1" t="str">
        <f t="shared" si="64"/>
        <v/>
      </c>
      <c r="Y237" s="1" t="str">
        <f t="shared" si="64"/>
        <v/>
      </c>
      <c r="Z237" s="1" t="e">
        <f t="shared" si="65"/>
        <v>#N/A</v>
      </c>
      <c r="AA237" s="3"/>
      <c r="AB237" s="13" t="e">
        <f t="shared" si="57"/>
        <v>#N/A</v>
      </c>
      <c r="AC237" s="13" t="e">
        <f t="shared" si="58"/>
        <v>#N/A</v>
      </c>
      <c r="AD237" s="13" t="e">
        <f t="shared" si="59"/>
        <v>#N/A</v>
      </c>
      <c r="AE237" s="13" t="e">
        <f t="shared" si="60"/>
        <v>#N/A</v>
      </c>
      <c r="AF237" s="13" t="e">
        <f t="shared" si="61"/>
        <v>#N/A</v>
      </c>
      <c r="AG237" s="13" t="e">
        <f t="shared" si="62"/>
        <v>#N/A</v>
      </c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T237" s="107"/>
      <c r="BA237" s="11"/>
      <c r="BB237" s="11"/>
      <c r="BC237" s="11"/>
      <c r="BD237" s="11"/>
      <c r="BE237" s="11"/>
      <c r="BH237" s="11"/>
      <c r="BI237" s="11"/>
      <c r="BJ237" s="11"/>
      <c r="BK237" s="11"/>
      <c r="BL237" s="11"/>
      <c r="BM237" s="11"/>
      <c r="BN237" s="11"/>
    </row>
    <row r="238" spans="1:66" s="1" customFormat="1" x14ac:dyDescent="0.3">
      <c r="A238" s="11"/>
      <c r="B238" s="1" t="e">
        <f t="shared" si="56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118"/>
      <c r="N238" s="5"/>
      <c r="O238" s="5"/>
      <c r="P238" s="5"/>
      <c r="Q238" s="5"/>
      <c r="R238" s="5"/>
      <c r="S238" s="5"/>
      <c r="T238" s="5"/>
      <c r="U238" s="5"/>
      <c r="V238" s="1" t="str">
        <f t="shared" si="63"/>
        <v/>
      </c>
      <c r="W238" s="1" t="str">
        <f t="shared" si="64"/>
        <v/>
      </c>
      <c r="X238" s="1" t="str">
        <f t="shared" si="64"/>
        <v/>
      </c>
      <c r="Y238" s="1" t="str">
        <f t="shared" si="64"/>
        <v/>
      </c>
      <c r="Z238" s="1" t="e">
        <f t="shared" si="65"/>
        <v>#N/A</v>
      </c>
      <c r="AA238" s="3"/>
      <c r="AB238" s="13" t="e">
        <f t="shared" si="57"/>
        <v>#N/A</v>
      </c>
      <c r="AC238" s="13" t="e">
        <f t="shared" si="58"/>
        <v>#N/A</v>
      </c>
      <c r="AD238" s="13" t="e">
        <f t="shared" si="59"/>
        <v>#N/A</v>
      </c>
      <c r="AE238" s="13" t="e">
        <f t="shared" si="60"/>
        <v>#N/A</v>
      </c>
      <c r="AF238" s="13" t="e">
        <f t="shared" si="61"/>
        <v>#N/A</v>
      </c>
      <c r="AG238" s="13" t="e">
        <f t="shared" si="62"/>
        <v>#N/A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T238" s="107"/>
      <c r="BA238" s="11"/>
      <c r="BB238" s="11"/>
      <c r="BC238" s="11"/>
      <c r="BD238" s="11"/>
      <c r="BE238" s="11"/>
      <c r="BH238" s="11"/>
      <c r="BI238" s="11"/>
      <c r="BJ238" s="11"/>
      <c r="BK238" s="11"/>
      <c r="BL238" s="11"/>
      <c r="BM238" s="11"/>
      <c r="BN238" s="11"/>
    </row>
    <row r="239" spans="1:66" s="1" customFormat="1" x14ac:dyDescent="0.3">
      <c r="A239" s="11"/>
      <c r="B239" s="1" t="e">
        <f t="shared" si="56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118"/>
      <c r="N239" s="5"/>
      <c r="O239" s="5"/>
      <c r="P239" s="5"/>
      <c r="Q239" s="5"/>
      <c r="R239" s="5"/>
      <c r="S239" s="5"/>
      <c r="T239" s="5"/>
      <c r="U239" s="5"/>
      <c r="V239" s="1" t="str">
        <f t="shared" si="63"/>
        <v/>
      </c>
      <c r="W239" s="1" t="str">
        <f t="shared" si="64"/>
        <v/>
      </c>
      <c r="X239" s="1" t="str">
        <f t="shared" si="64"/>
        <v/>
      </c>
      <c r="Y239" s="1" t="str">
        <f t="shared" si="64"/>
        <v/>
      </c>
      <c r="Z239" s="1" t="e">
        <f t="shared" si="65"/>
        <v>#N/A</v>
      </c>
      <c r="AA239" s="3"/>
      <c r="AB239" s="13" t="e">
        <f t="shared" si="57"/>
        <v>#N/A</v>
      </c>
      <c r="AC239" s="13" t="e">
        <f t="shared" si="58"/>
        <v>#N/A</v>
      </c>
      <c r="AD239" s="13" t="e">
        <f t="shared" si="59"/>
        <v>#N/A</v>
      </c>
      <c r="AE239" s="13" t="e">
        <f t="shared" si="60"/>
        <v>#N/A</v>
      </c>
      <c r="AF239" s="13" t="e">
        <f t="shared" si="61"/>
        <v>#N/A</v>
      </c>
      <c r="AG239" s="13" t="e">
        <f t="shared" si="62"/>
        <v>#N/A</v>
      </c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T239" s="107"/>
      <c r="BA239" s="11"/>
      <c r="BB239" s="11"/>
      <c r="BC239" s="11"/>
      <c r="BD239" s="11"/>
      <c r="BE239" s="11"/>
      <c r="BH239" s="11"/>
      <c r="BI239" s="11"/>
      <c r="BJ239" s="11"/>
      <c r="BK239" s="11"/>
      <c r="BL239" s="11"/>
      <c r="BM239" s="11"/>
      <c r="BN239" s="11"/>
    </row>
    <row r="240" spans="1:66" s="1" customFormat="1" x14ac:dyDescent="0.3">
      <c r="A240" s="11"/>
      <c r="B240" s="1" t="e">
        <f t="shared" si="56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118"/>
      <c r="N240" s="5"/>
      <c r="O240" s="5"/>
      <c r="P240" s="5"/>
      <c r="Q240" s="5"/>
      <c r="R240" s="5"/>
      <c r="S240" s="5"/>
      <c r="T240" s="5"/>
      <c r="U240" s="5"/>
      <c r="V240" s="1" t="str">
        <f t="shared" si="63"/>
        <v/>
      </c>
      <c r="W240" s="1" t="str">
        <f t="shared" si="64"/>
        <v/>
      </c>
      <c r="X240" s="1" t="str">
        <f t="shared" si="64"/>
        <v/>
      </c>
      <c r="Y240" s="1" t="str">
        <f t="shared" si="64"/>
        <v/>
      </c>
      <c r="Z240" s="1" t="e">
        <f t="shared" si="65"/>
        <v>#N/A</v>
      </c>
      <c r="AA240" s="3"/>
      <c r="AB240" s="13" t="e">
        <f t="shared" si="57"/>
        <v>#N/A</v>
      </c>
      <c r="AC240" s="13" t="e">
        <f t="shared" si="58"/>
        <v>#N/A</v>
      </c>
      <c r="AD240" s="13" t="e">
        <f t="shared" si="59"/>
        <v>#N/A</v>
      </c>
      <c r="AE240" s="13" t="e">
        <f t="shared" si="60"/>
        <v>#N/A</v>
      </c>
      <c r="AF240" s="13" t="e">
        <f t="shared" si="61"/>
        <v>#N/A</v>
      </c>
      <c r="AG240" s="13" t="e">
        <f t="shared" si="62"/>
        <v>#N/A</v>
      </c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T240" s="107"/>
      <c r="BA240" s="11"/>
      <c r="BB240" s="11"/>
      <c r="BC240" s="11"/>
      <c r="BD240" s="11"/>
      <c r="BE240" s="11"/>
      <c r="BH240" s="11"/>
      <c r="BI240" s="11"/>
      <c r="BJ240" s="11"/>
      <c r="BK240" s="11"/>
      <c r="BL240" s="11"/>
      <c r="BM240" s="11"/>
      <c r="BN240" s="11"/>
    </row>
    <row r="241" spans="1:66" s="1" customFormat="1" x14ac:dyDescent="0.3">
      <c r="A241" s="11"/>
      <c r="B241" s="1" t="e">
        <f t="shared" si="56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118"/>
      <c r="N241" s="5"/>
      <c r="O241" s="5"/>
      <c r="P241" s="5"/>
      <c r="Q241" s="5"/>
      <c r="R241" s="5"/>
      <c r="S241" s="5"/>
      <c r="T241" s="5"/>
      <c r="U241" s="5"/>
      <c r="V241" s="1" t="str">
        <f t="shared" si="63"/>
        <v/>
      </c>
      <c r="W241" s="1" t="str">
        <f t="shared" si="64"/>
        <v/>
      </c>
      <c r="X241" s="1" t="str">
        <f t="shared" si="64"/>
        <v/>
      </c>
      <c r="Y241" s="1" t="str">
        <f t="shared" si="64"/>
        <v/>
      </c>
      <c r="Z241" s="1" t="e">
        <f t="shared" si="65"/>
        <v>#N/A</v>
      </c>
      <c r="AA241" s="3"/>
      <c r="AB241" s="13" t="e">
        <f t="shared" si="57"/>
        <v>#N/A</v>
      </c>
      <c r="AC241" s="13" t="e">
        <f t="shared" si="58"/>
        <v>#N/A</v>
      </c>
      <c r="AD241" s="13" t="e">
        <f t="shared" si="59"/>
        <v>#N/A</v>
      </c>
      <c r="AE241" s="13" t="e">
        <f t="shared" si="60"/>
        <v>#N/A</v>
      </c>
      <c r="AF241" s="13" t="e">
        <f t="shared" si="61"/>
        <v>#N/A</v>
      </c>
      <c r="AG241" s="13" t="e">
        <f t="shared" si="62"/>
        <v>#N/A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T241" s="107"/>
      <c r="BA241" s="11"/>
      <c r="BB241" s="11"/>
      <c r="BC241" s="11"/>
      <c r="BD241" s="11"/>
      <c r="BE241" s="11"/>
      <c r="BH241" s="11"/>
      <c r="BI241" s="11"/>
      <c r="BJ241" s="11"/>
      <c r="BK241" s="11"/>
      <c r="BL241" s="11"/>
      <c r="BM241" s="11"/>
      <c r="BN241" s="11"/>
    </row>
    <row r="242" spans="1:66" s="1" customFormat="1" x14ac:dyDescent="0.3">
      <c r="A242" s="11"/>
      <c r="B242" s="1" t="e">
        <f t="shared" si="56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118"/>
      <c r="N242" s="5"/>
      <c r="O242" s="5"/>
      <c r="P242" s="5"/>
      <c r="Q242" s="5"/>
      <c r="R242" s="5"/>
      <c r="S242" s="5"/>
      <c r="T242" s="5"/>
      <c r="U242" s="5"/>
      <c r="V242" s="1" t="str">
        <f t="shared" si="63"/>
        <v/>
      </c>
      <c r="W242" s="1" t="str">
        <f t="shared" si="64"/>
        <v/>
      </c>
      <c r="X242" s="1" t="str">
        <f t="shared" si="64"/>
        <v/>
      </c>
      <c r="Y242" s="1" t="str">
        <f t="shared" si="64"/>
        <v/>
      </c>
      <c r="Z242" s="1" t="e">
        <f t="shared" si="65"/>
        <v>#N/A</v>
      </c>
      <c r="AA242" s="3"/>
      <c r="AB242" s="13" t="e">
        <f t="shared" si="57"/>
        <v>#N/A</v>
      </c>
      <c r="AC242" s="13" t="e">
        <f t="shared" si="58"/>
        <v>#N/A</v>
      </c>
      <c r="AD242" s="13" t="e">
        <f t="shared" si="59"/>
        <v>#N/A</v>
      </c>
      <c r="AE242" s="13" t="e">
        <f t="shared" si="60"/>
        <v>#N/A</v>
      </c>
      <c r="AF242" s="13" t="e">
        <f t="shared" si="61"/>
        <v>#N/A</v>
      </c>
      <c r="AG242" s="13" t="e">
        <f t="shared" si="62"/>
        <v>#N/A</v>
      </c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T242" s="107"/>
      <c r="BA242" s="11"/>
      <c r="BB242" s="11"/>
      <c r="BC242" s="11"/>
      <c r="BD242" s="11"/>
      <c r="BE242" s="11"/>
      <c r="BH242" s="11"/>
      <c r="BI242" s="11"/>
      <c r="BJ242" s="11"/>
      <c r="BK242" s="11"/>
      <c r="BL242" s="11"/>
      <c r="BM242" s="11"/>
      <c r="BN242" s="11"/>
    </row>
    <row r="243" spans="1:66" s="1" customFormat="1" x14ac:dyDescent="0.3">
      <c r="A243" s="11"/>
      <c r="B243" s="1" t="e">
        <f t="shared" si="56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118"/>
      <c r="N243" s="5"/>
      <c r="O243" s="5"/>
      <c r="P243" s="5"/>
      <c r="Q243" s="5"/>
      <c r="R243" s="5"/>
      <c r="S243" s="5"/>
      <c r="T243" s="5"/>
      <c r="U243" s="5"/>
      <c r="V243" s="1" t="str">
        <f t="shared" si="63"/>
        <v/>
      </c>
      <c r="W243" s="1" t="str">
        <f t="shared" si="64"/>
        <v/>
      </c>
      <c r="X243" s="1" t="str">
        <f t="shared" si="64"/>
        <v/>
      </c>
      <c r="Y243" s="1" t="str">
        <f t="shared" si="64"/>
        <v/>
      </c>
      <c r="Z243" s="1" t="e">
        <f t="shared" si="65"/>
        <v>#N/A</v>
      </c>
      <c r="AA243" s="3"/>
      <c r="AB243" s="13" t="e">
        <f t="shared" si="57"/>
        <v>#N/A</v>
      </c>
      <c r="AC243" s="13" t="e">
        <f t="shared" si="58"/>
        <v>#N/A</v>
      </c>
      <c r="AD243" s="13" t="e">
        <f t="shared" si="59"/>
        <v>#N/A</v>
      </c>
      <c r="AE243" s="13" t="e">
        <f t="shared" si="60"/>
        <v>#N/A</v>
      </c>
      <c r="AF243" s="13" t="e">
        <f t="shared" si="61"/>
        <v>#N/A</v>
      </c>
      <c r="AG243" s="13" t="e">
        <f t="shared" si="62"/>
        <v>#N/A</v>
      </c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T243" s="107"/>
      <c r="BA243" s="11"/>
      <c r="BB243" s="11"/>
      <c r="BC243" s="11"/>
      <c r="BD243" s="11"/>
      <c r="BE243" s="11"/>
      <c r="BH243" s="11"/>
      <c r="BI243" s="11"/>
      <c r="BJ243" s="11"/>
      <c r="BK243" s="11"/>
      <c r="BL243" s="11"/>
      <c r="BM243" s="11"/>
      <c r="BN243" s="11"/>
    </row>
    <row r="244" spans="1:66" s="1" customFormat="1" x14ac:dyDescent="0.3">
      <c r="A244" s="11"/>
      <c r="B244" s="1" t="e">
        <f t="shared" si="56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118"/>
      <c r="N244" s="5"/>
      <c r="O244" s="5"/>
      <c r="P244" s="5"/>
      <c r="Q244" s="5"/>
      <c r="R244" s="5"/>
      <c r="S244" s="5"/>
      <c r="T244" s="5"/>
      <c r="U244" s="5"/>
      <c r="V244" s="1" t="str">
        <f t="shared" si="63"/>
        <v/>
      </c>
      <c r="W244" s="1" t="str">
        <f t="shared" si="64"/>
        <v/>
      </c>
      <c r="X244" s="1" t="str">
        <f t="shared" si="64"/>
        <v/>
      </c>
      <c r="Y244" s="1" t="str">
        <f t="shared" si="64"/>
        <v/>
      </c>
      <c r="Z244" s="1" t="e">
        <f t="shared" si="65"/>
        <v>#N/A</v>
      </c>
      <c r="AA244" s="3"/>
      <c r="AB244" s="13" t="e">
        <f t="shared" si="57"/>
        <v>#N/A</v>
      </c>
      <c r="AC244" s="13" t="e">
        <f t="shared" si="58"/>
        <v>#N/A</v>
      </c>
      <c r="AD244" s="13" t="e">
        <f t="shared" si="59"/>
        <v>#N/A</v>
      </c>
      <c r="AE244" s="13" t="e">
        <f t="shared" si="60"/>
        <v>#N/A</v>
      </c>
      <c r="AF244" s="13" t="e">
        <f t="shared" si="61"/>
        <v>#N/A</v>
      </c>
      <c r="AG244" s="13" t="e">
        <f t="shared" si="62"/>
        <v>#N/A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T244" s="107"/>
      <c r="BA244" s="11"/>
      <c r="BB244" s="11"/>
      <c r="BC244" s="11"/>
      <c r="BD244" s="11"/>
      <c r="BE244" s="11"/>
      <c r="BH244" s="11"/>
      <c r="BI244" s="11"/>
      <c r="BJ244" s="11"/>
      <c r="BK244" s="11"/>
      <c r="BL244" s="11"/>
      <c r="BM244" s="11"/>
      <c r="BN244" s="11"/>
    </row>
    <row r="245" spans="1:66" s="1" customFormat="1" x14ac:dyDescent="0.3">
      <c r="A245" s="11"/>
      <c r="B245" s="1" t="e">
        <f t="shared" si="56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118"/>
      <c r="N245" s="5"/>
      <c r="O245" s="5"/>
      <c r="P245" s="5"/>
      <c r="Q245" s="5"/>
      <c r="R245" s="5"/>
      <c r="S245" s="5"/>
      <c r="T245" s="5"/>
      <c r="U245" s="5"/>
      <c r="V245" s="1" t="str">
        <f t="shared" si="63"/>
        <v/>
      </c>
      <c r="W245" s="1" t="str">
        <f t="shared" si="64"/>
        <v/>
      </c>
      <c r="X245" s="1" t="str">
        <f t="shared" si="64"/>
        <v/>
      </c>
      <c r="Y245" s="1" t="str">
        <f t="shared" si="64"/>
        <v/>
      </c>
      <c r="Z245" s="1" t="e">
        <f t="shared" si="65"/>
        <v>#N/A</v>
      </c>
      <c r="AA245" s="3"/>
      <c r="AB245" s="13" t="e">
        <f t="shared" si="57"/>
        <v>#N/A</v>
      </c>
      <c r="AC245" s="13" t="e">
        <f t="shared" si="58"/>
        <v>#N/A</v>
      </c>
      <c r="AD245" s="13" t="e">
        <f t="shared" si="59"/>
        <v>#N/A</v>
      </c>
      <c r="AE245" s="13" t="e">
        <f t="shared" si="60"/>
        <v>#N/A</v>
      </c>
      <c r="AF245" s="13" t="e">
        <f t="shared" si="61"/>
        <v>#N/A</v>
      </c>
      <c r="AG245" s="13" t="e">
        <f t="shared" si="62"/>
        <v>#N/A</v>
      </c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T245" s="107"/>
      <c r="BA245" s="11"/>
      <c r="BB245" s="11"/>
      <c r="BC245" s="11"/>
      <c r="BD245" s="11"/>
      <c r="BE245" s="11"/>
      <c r="BH245" s="11"/>
      <c r="BI245" s="11"/>
      <c r="BJ245" s="11"/>
      <c r="BK245" s="11"/>
      <c r="BL245" s="11"/>
      <c r="BM245" s="11"/>
      <c r="BN245" s="11"/>
    </row>
    <row r="246" spans="1:66" s="1" customFormat="1" x14ac:dyDescent="0.3">
      <c r="A246" s="11"/>
      <c r="B246" s="1" t="e">
        <f t="shared" si="56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118"/>
      <c r="N246" s="5"/>
      <c r="O246" s="5"/>
      <c r="P246" s="5"/>
      <c r="Q246" s="5"/>
      <c r="R246" s="5"/>
      <c r="S246" s="5"/>
      <c r="T246" s="5"/>
      <c r="U246" s="5"/>
      <c r="V246" s="1" t="str">
        <f t="shared" si="63"/>
        <v/>
      </c>
      <c r="W246" s="1" t="str">
        <f t="shared" si="64"/>
        <v/>
      </c>
      <c r="X246" s="1" t="str">
        <f t="shared" si="64"/>
        <v/>
      </c>
      <c r="Y246" s="1" t="str">
        <f t="shared" si="64"/>
        <v/>
      </c>
      <c r="Z246" s="1" t="e">
        <f t="shared" si="65"/>
        <v>#N/A</v>
      </c>
      <c r="AA246" s="3"/>
      <c r="AB246" s="13" t="e">
        <f t="shared" si="57"/>
        <v>#N/A</v>
      </c>
      <c r="AC246" s="13" t="e">
        <f t="shared" si="58"/>
        <v>#N/A</v>
      </c>
      <c r="AD246" s="13" t="e">
        <f t="shared" si="59"/>
        <v>#N/A</v>
      </c>
      <c r="AE246" s="13" t="e">
        <f t="shared" si="60"/>
        <v>#N/A</v>
      </c>
      <c r="AF246" s="13" t="e">
        <f t="shared" si="61"/>
        <v>#N/A</v>
      </c>
      <c r="AG246" s="13" t="e">
        <f t="shared" si="62"/>
        <v>#N/A</v>
      </c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T246" s="107"/>
      <c r="BA246" s="11"/>
      <c r="BB246" s="11"/>
      <c r="BC246" s="11"/>
      <c r="BD246" s="11"/>
      <c r="BE246" s="11"/>
      <c r="BH246" s="11"/>
      <c r="BI246" s="11"/>
      <c r="BJ246" s="11"/>
      <c r="BK246" s="11"/>
      <c r="BL246" s="11"/>
      <c r="BM246" s="11"/>
      <c r="BN246" s="11"/>
    </row>
    <row r="247" spans="1:66" s="1" customFormat="1" x14ac:dyDescent="0.3">
      <c r="A247" s="11"/>
      <c r="B247" s="1" t="e">
        <f t="shared" si="56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118"/>
      <c r="N247" s="5"/>
      <c r="O247" s="5"/>
      <c r="P247" s="5"/>
      <c r="Q247" s="5"/>
      <c r="R247" s="5"/>
      <c r="S247" s="5"/>
      <c r="T247" s="5"/>
      <c r="U247" s="5"/>
      <c r="V247" s="1" t="str">
        <f t="shared" si="63"/>
        <v/>
      </c>
      <c r="W247" s="1" t="str">
        <f t="shared" si="64"/>
        <v/>
      </c>
      <c r="X247" s="1" t="str">
        <f t="shared" si="64"/>
        <v/>
      </c>
      <c r="Y247" s="1" t="str">
        <f t="shared" si="64"/>
        <v/>
      </c>
      <c r="Z247" s="1" t="e">
        <f t="shared" si="65"/>
        <v>#N/A</v>
      </c>
      <c r="AA247" s="3"/>
      <c r="AB247" s="13" t="e">
        <f t="shared" si="57"/>
        <v>#N/A</v>
      </c>
      <c r="AC247" s="13" t="e">
        <f t="shared" si="58"/>
        <v>#N/A</v>
      </c>
      <c r="AD247" s="13" t="e">
        <f t="shared" si="59"/>
        <v>#N/A</v>
      </c>
      <c r="AE247" s="13" t="e">
        <f t="shared" si="60"/>
        <v>#N/A</v>
      </c>
      <c r="AF247" s="13" t="e">
        <f t="shared" si="61"/>
        <v>#N/A</v>
      </c>
      <c r="AG247" s="13" t="e">
        <f t="shared" si="62"/>
        <v>#N/A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T247" s="107"/>
      <c r="BA247" s="11"/>
      <c r="BB247" s="11"/>
      <c r="BC247" s="11"/>
      <c r="BD247" s="11"/>
      <c r="BE247" s="11"/>
      <c r="BH247" s="11"/>
      <c r="BI247" s="11"/>
      <c r="BJ247" s="11"/>
      <c r="BK247" s="11"/>
      <c r="BL247" s="11"/>
      <c r="BM247" s="11"/>
      <c r="BN247" s="11"/>
    </row>
    <row r="248" spans="1:66" s="1" customFormat="1" x14ac:dyDescent="0.3">
      <c r="A248" s="11"/>
      <c r="B248" s="1" t="e">
        <f t="shared" si="56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118"/>
      <c r="N248" s="5"/>
      <c r="O248" s="5"/>
      <c r="P248" s="5"/>
      <c r="Q248" s="5"/>
      <c r="R248" s="5"/>
      <c r="S248" s="5"/>
      <c r="T248" s="5"/>
      <c r="U248" s="5"/>
      <c r="V248" s="1" t="str">
        <f t="shared" si="63"/>
        <v/>
      </c>
      <c r="W248" s="1" t="str">
        <f t="shared" si="64"/>
        <v/>
      </c>
      <c r="X248" s="1" t="str">
        <f t="shared" si="64"/>
        <v/>
      </c>
      <c r="Y248" s="1" t="str">
        <f t="shared" si="64"/>
        <v/>
      </c>
      <c r="Z248" s="1" t="e">
        <f t="shared" si="65"/>
        <v>#N/A</v>
      </c>
      <c r="AA248" s="3"/>
      <c r="AB248" s="13" t="e">
        <f t="shared" si="57"/>
        <v>#N/A</v>
      </c>
      <c r="AC248" s="13" t="e">
        <f t="shared" si="58"/>
        <v>#N/A</v>
      </c>
      <c r="AD248" s="13" t="e">
        <f t="shared" si="59"/>
        <v>#N/A</v>
      </c>
      <c r="AE248" s="13" t="e">
        <f t="shared" si="60"/>
        <v>#N/A</v>
      </c>
      <c r="AF248" s="13" t="e">
        <f t="shared" si="61"/>
        <v>#N/A</v>
      </c>
      <c r="AG248" s="13" t="e">
        <f t="shared" si="62"/>
        <v>#N/A</v>
      </c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T248" s="107"/>
      <c r="BA248" s="11"/>
      <c r="BB248" s="11"/>
      <c r="BC248" s="11"/>
      <c r="BD248" s="11"/>
      <c r="BE248" s="11"/>
      <c r="BH248" s="11"/>
      <c r="BI248" s="11"/>
      <c r="BJ248" s="11"/>
      <c r="BK248" s="11"/>
      <c r="BL248" s="11"/>
      <c r="BM248" s="11"/>
      <c r="BN248" s="11"/>
    </row>
    <row r="249" spans="1:66" s="1" customFormat="1" x14ac:dyDescent="0.3">
      <c r="A249" s="11"/>
      <c r="B249" s="1" t="e">
        <f t="shared" si="56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118"/>
      <c r="N249" s="5"/>
      <c r="O249" s="5"/>
      <c r="P249" s="5"/>
      <c r="Q249" s="5"/>
      <c r="R249" s="5"/>
      <c r="S249" s="5"/>
      <c r="T249" s="5"/>
      <c r="U249" s="5"/>
      <c r="V249" s="1" t="str">
        <f t="shared" si="63"/>
        <v/>
      </c>
      <c r="W249" s="1" t="str">
        <f t="shared" si="64"/>
        <v/>
      </c>
      <c r="X249" s="1" t="str">
        <f t="shared" si="64"/>
        <v/>
      </c>
      <c r="Y249" s="1" t="str">
        <f t="shared" si="64"/>
        <v/>
      </c>
      <c r="Z249" s="1" t="e">
        <f t="shared" si="65"/>
        <v>#N/A</v>
      </c>
      <c r="AA249" s="3"/>
      <c r="AB249" s="13" t="e">
        <f t="shared" si="57"/>
        <v>#N/A</v>
      </c>
      <c r="AC249" s="13" t="e">
        <f t="shared" si="58"/>
        <v>#N/A</v>
      </c>
      <c r="AD249" s="13" t="e">
        <f t="shared" si="59"/>
        <v>#N/A</v>
      </c>
      <c r="AE249" s="13" t="e">
        <f t="shared" si="60"/>
        <v>#N/A</v>
      </c>
      <c r="AF249" s="13" t="e">
        <f t="shared" si="61"/>
        <v>#N/A</v>
      </c>
      <c r="AG249" s="13" t="e">
        <f t="shared" si="62"/>
        <v>#N/A</v>
      </c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T249" s="107"/>
      <c r="BA249" s="11"/>
      <c r="BB249" s="11"/>
      <c r="BC249" s="11"/>
      <c r="BD249" s="11"/>
      <c r="BE249" s="11"/>
      <c r="BH249" s="11"/>
      <c r="BI249" s="11"/>
      <c r="BJ249" s="11"/>
      <c r="BK249" s="11"/>
      <c r="BL249" s="11"/>
      <c r="BM249" s="11"/>
      <c r="BN249" s="11"/>
    </row>
    <row r="250" spans="1:66" s="1" customFormat="1" x14ac:dyDescent="0.3">
      <c r="A250" s="11"/>
      <c r="B250" s="1" t="e">
        <f t="shared" si="56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118"/>
      <c r="N250" s="5"/>
      <c r="O250" s="5"/>
      <c r="P250" s="5"/>
      <c r="Q250" s="5"/>
      <c r="R250" s="5"/>
      <c r="S250" s="5"/>
      <c r="T250" s="5"/>
      <c r="U250" s="5"/>
      <c r="V250" s="1" t="str">
        <f t="shared" si="63"/>
        <v/>
      </c>
      <c r="W250" s="1" t="str">
        <f t="shared" si="64"/>
        <v/>
      </c>
      <c r="X250" s="1" t="str">
        <f t="shared" si="64"/>
        <v/>
      </c>
      <c r="Y250" s="1" t="str">
        <f t="shared" si="64"/>
        <v/>
      </c>
      <c r="Z250" s="1" t="e">
        <f t="shared" si="65"/>
        <v>#N/A</v>
      </c>
      <c r="AA250" s="3"/>
      <c r="AB250" s="13" t="e">
        <f t="shared" si="57"/>
        <v>#N/A</v>
      </c>
      <c r="AC250" s="13" t="e">
        <f t="shared" si="58"/>
        <v>#N/A</v>
      </c>
      <c r="AD250" s="13" t="e">
        <f t="shared" si="59"/>
        <v>#N/A</v>
      </c>
      <c r="AE250" s="13" t="e">
        <f t="shared" si="60"/>
        <v>#N/A</v>
      </c>
      <c r="AF250" s="13" t="e">
        <f t="shared" si="61"/>
        <v>#N/A</v>
      </c>
      <c r="AG250" s="13" t="e">
        <f t="shared" si="62"/>
        <v>#N/A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T250" s="107"/>
      <c r="BA250" s="11"/>
      <c r="BB250" s="11"/>
      <c r="BC250" s="11"/>
      <c r="BD250" s="11"/>
      <c r="BE250" s="11"/>
      <c r="BH250" s="11"/>
      <c r="BI250" s="11"/>
      <c r="BJ250" s="11"/>
      <c r="BK250" s="11"/>
      <c r="BL250" s="11"/>
      <c r="BM250" s="11"/>
      <c r="BN250" s="11"/>
    </row>
    <row r="251" spans="1:66" s="1" customFormat="1" x14ac:dyDescent="0.3">
      <c r="A251" s="11"/>
      <c r="B251" s="1" t="e">
        <f t="shared" si="56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118"/>
      <c r="N251" s="5"/>
      <c r="O251" s="5"/>
      <c r="P251" s="5"/>
      <c r="Q251" s="5"/>
      <c r="R251" s="5"/>
      <c r="S251" s="5"/>
      <c r="T251" s="5"/>
      <c r="U251" s="5"/>
      <c r="V251" s="1" t="str">
        <f t="shared" si="63"/>
        <v/>
      </c>
      <c r="W251" s="1" t="str">
        <f t="shared" si="64"/>
        <v/>
      </c>
      <c r="X251" s="1" t="str">
        <f t="shared" si="64"/>
        <v/>
      </c>
      <c r="Y251" s="1" t="str">
        <f t="shared" si="64"/>
        <v/>
      </c>
      <c r="Z251" s="1" t="e">
        <f t="shared" si="65"/>
        <v>#N/A</v>
      </c>
      <c r="AA251" s="3"/>
      <c r="AB251" s="13" t="e">
        <f t="shared" si="57"/>
        <v>#N/A</v>
      </c>
      <c r="AC251" s="13" t="e">
        <f t="shared" si="58"/>
        <v>#N/A</v>
      </c>
      <c r="AD251" s="13" t="e">
        <f t="shared" si="59"/>
        <v>#N/A</v>
      </c>
      <c r="AE251" s="13" t="e">
        <f t="shared" si="60"/>
        <v>#N/A</v>
      </c>
      <c r="AF251" s="13" t="e">
        <f t="shared" si="61"/>
        <v>#N/A</v>
      </c>
      <c r="AG251" s="13" t="e">
        <f t="shared" si="62"/>
        <v>#N/A</v>
      </c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T251" s="107"/>
      <c r="BA251" s="11"/>
      <c r="BB251" s="11"/>
      <c r="BC251" s="11"/>
      <c r="BD251" s="11"/>
      <c r="BE251" s="11"/>
      <c r="BH251" s="11"/>
      <c r="BI251" s="11"/>
      <c r="BJ251" s="11"/>
      <c r="BK251" s="11"/>
      <c r="BL251" s="11"/>
      <c r="BM251" s="11"/>
      <c r="BN251" s="11"/>
    </row>
    <row r="252" spans="1:66" s="1" customFormat="1" x14ac:dyDescent="0.3">
      <c r="A252" s="11"/>
      <c r="B252" s="1" t="e">
        <f t="shared" si="56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118"/>
      <c r="N252" s="5"/>
      <c r="O252" s="5"/>
      <c r="P252" s="5"/>
      <c r="Q252" s="5"/>
      <c r="R252" s="5"/>
      <c r="S252" s="5"/>
      <c r="T252" s="5"/>
      <c r="U252" s="5"/>
      <c r="V252" s="1" t="str">
        <f t="shared" si="63"/>
        <v/>
      </c>
      <c r="W252" s="1" t="str">
        <f t="shared" si="64"/>
        <v/>
      </c>
      <c r="X252" s="1" t="str">
        <f t="shared" si="64"/>
        <v/>
      </c>
      <c r="Y252" s="1" t="str">
        <f t="shared" si="64"/>
        <v/>
      </c>
      <c r="Z252" s="1" t="e">
        <f t="shared" si="65"/>
        <v>#N/A</v>
      </c>
      <c r="AA252" s="3"/>
      <c r="AB252" s="13" t="e">
        <f t="shared" si="57"/>
        <v>#N/A</v>
      </c>
      <c r="AC252" s="13" t="e">
        <f t="shared" si="58"/>
        <v>#N/A</v>
      </c>
      <c r="AD252" s="13" t="e">
        <f t="shared" si="59"/>
        <v>#N/A</v>
      </c>
      <c r="AE252" s="13" t="e">
        <f t="shared" si="60"/>
        <v>#N/A</v>
      </c>
      <c r="AF252" s="13" t="e">
        <f t="shared" si="61"/>
        <v>#N/A</v>
      </c>
      <c r="AG252" s="13" t="e">
        <f t="shared" si="62"/>
        <v>#N/A</v>
      </c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T252" s="107"/>
      <c r="BA252" s="11"/>
      <c r="BB252" s="11"/>
      <c r="BC252" s="11"/>
      <c r="BD252" s="11"/>
      <c r="BE252" s="11"/>
      <c r="BH252" s="11"/>
      <c r="BI252" s="11"/>
      <c r="BJ252" s="11"/>
      <c r="BK252" s="11"/>
      <c r="BL252" s="11"/>
      <c r="BM252" s="11"/>
      <c r="BN252" s="11"/>
    </row>
    <row r="253" spans="1:66" s="1" customFormat="1" x14ac:dyDescent="0.3">
      <c r="A253" s="11"/>
      <c r="B253" s="1" t="e">
        <f t="shared" si="56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118"/>
      <c r="N253" s="5"/>
      <c r="O253" s="5"/>
      <c r="P253" s="5"/>
      <c r="Q253" s="5"/>
      <c r="R253" s="5"/>
      <c r="S253" s="5"/>
      <c r="T253" s="5"/>
      <c r="U253" s="5"/>
      <c r="V253" s="1" t="str">
        <f t="shared" si="63"/>
        <v/>
      </c>
      <c r="W253" s="1" t="str">
        <f t="shared" si="64"/>
        <v/>
      </c>
      <c r="X253" s="1" t="str">
        <f t="shared" si="64"/>
        <v/>
      </c>
      <c r="Y253" s="1" t="str">
        <f t="shared" si="64"/>
        <v/>
      </c>
      <c r="Z253" s="1" t="e">
        <f t="shared" si="65"/>
        <v>#N/A</v>
      </c>
      <c r="AA253" s="3"/>
      <c r="AB253" s="13" t="e">
        <f t="shared" si="57"/>
        <v>#N/A</v>
      </c>
      <c r="AC253" s="13" t="e">
        <f t="shared" si="58"/>
        <v>#N/A</v>
      </c>
      <c r="AD253" s="13" t="e">
        <f t="shared" si="59"/>
        <v>#N/A</v>
      </c>
      <c r="AE253" s="13" t="e">
        <f t="shared" si="60"/>
        <v>#N/A</v>
      </c>
      <c r="AF253" s="13" t="e">
        <f t="shared" si="61"/>
        <v>#N/A</v>
      </c>
      <c r="AG253" s="13" t="e">
        <f t="shared" si="62"/>
        <v>#N/A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T253" s="107"/>
      <c r="BA253" s="11"/>
      <c r="BB253" s="11"/>
      <c r="BC253" s="11"/>
      <c r="BD253" s="11"/>
      <c r="BE253" s="11"/>
      <c r="BH253" s="11"/>
      <c r="BI253" s="11"/>
      <c r="BJ253" s="11"/>
      <c r="BK253" s="11"/>
      <c r="BL253" s="11"/>
      <c r="BM253" s="11"/>
      <c r="BN253" s="11"/>
    </row>
    <row r="254" spans="1:66" s="1" customFormat="1" x14ac:dyDescent="0.3">
      <c r="A254" s="11"/>
      <c r="B254" s="1" t="e">
        <f t="shared" si="56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118"/>
      <c r="N254" s="5"/>
      <c r="O254" s="5"/>
      <c r="P254" s="5"/>
      <c r="Q254" s="5"/>
      <c r="R254" s="5"/>
      <c r="S254" s="5"/>
      <c r="T254" s="5"/>
      <c r="U254" s="5"/>
      <c r="V254" s="1" t="str">
        <f t="shared" si="63"/>
        <v/>
      </c>
      <c r="W254" s="1" t="str">
        <f t="shared" si="64"/>
        <v/>
      </c>
      <c r="X254" s="1" t="str">
        <f t="shared" si="64"/>
        <v/>
      </c>
      <c r="Y254" s="1" t="str">
        <f t="shared" si="64"/>
        <v/>
      </c>
      <c r="Z254" s="1" t="e">
        <f t="shared" si="65"/>
        <v>#N/A</v>
      </c>
      <c r="AA254" s="3"/>
      <c r="AB254" s="13" t="e">
        <f t="shared" si="57"/>
        <v>#N/A</v>
      </c>
      <c r="AC254" s="13" t="e">
        <f t="shared" si="58"/>
        <v>#N/A</v>
      </c>
      <c r="AD254" s="13" t="e">
        <f t="shared" si="59"/>
        <v>#N/A</v>
      </c>
      <c r="AE254" s="13" t="e">
        <f t="shared" si="60"/>
        <v>#N/A</v>
      </c>
      <c r="AF254" s="13" t="e">
        <f t="shared" si="61"/>
        <v>#N/A</v>
      </c>
      <c r="AG254" s="13" t="e">
        <f t="shared" si="62"/>
        <v>#N/A</v>
      </c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T254" s="107"/>
      <c r="BA254" s="11"/>
      <c r="BB254" s="11"/>
      <c r="BC254" s="11"/>
      <c r="BD254" s="11"/>
      <c r="BE254" s="11"/>
      <c r="BH254" s="11"/>
      <c r="BI254" s="11"/>
      <c r="BJ254" s="11"/>
      <c r="BK254" s="11"/>
      <c r="BL254" s="11"/>
      <c r="BM254" s="11"/>
      <c r="BN254" s="11"/>
    </row>
    <row r="255" spans="1:66" s="1" customFormat="1" x14ac:dyDescent="0.3">
      <c r="A255" s="11"/>
      <c r="B255" s="1" t="e">
        <f t="shared" si="56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118"/>
      <c r="N255" s="5"/>
      <c r="O255" s="5"/>
      <c r="P255" s="5"/>
      <c r="Q255" s="5"/>
      <c r="R255" s="5"/>
      <c r="S255" s="5"/>
      <c r="T255" s="5"/>
      <c r="U255" s="5"/>
      <c r="V255" s="1" t="str">
        <f t="shared" si="63"/>
        <v/>
      </c>
      <c r="W255" s="1" t="str">
        <f t="shared" si="64"/>
        <v/>
      </c>
      <c r="X255" s="1" t="str">
        <f t="shared" si="64"/>
        <v/>
      </c>
      <c r="Y255" s="1" t="str">
        <f t="shared" si="64"/>
        <v/>
      </c>
      <c r="Z255" s="1" t="e">
        <f t="shared" si="65"/>
        <v>#N/A</v>
      </c>
      <c r="AA255" s="3"/>
      <c r="AB255" s="13" t="e">
        <f t="shared" si="57"/>
        <v>#N/A</v>
      </c>
      <c r="AC255" s="13" t="e">
        <f t="shared" si="58"/>
        <v>#N/A</v>
      </c>
      <c r="AD255" s="13" t="e">
        <f t="shared" si="59"/>
        <v>#N/A</v>
      </c>
      <c r="AE255" s="13" t="e">
        <f t="shared" si="60"/>
        <v>#N/A</v>
      </c>
      <c r="AF255" s="13" t="e">
        <f t="shared" si="61"/>
        <v>#N/A</v>
      </c>
      <c r="AG255" s="13" t="e">
        <f t="shared" si="62"/>
        <v>#N/A</v>
      </c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T255" s="107"/>
      <c r="BA255" s="11"/>
      <c r="BB255" s="11"/>
      <c r="BC255" s="11"/>
      <c r="BD255" s="11"/>
      <c r="BE255" s="11"/>
      <c r="BH255" s="11"/>
      <c r="BI255" s="11"/>
      <c r="BJ255" s="11"/>
      <c r="BK255" s="11"/>
      <c r="BL255" s="11"/>
      <c r="BM255" s="11"/>
      <c r="BN255" s="11"/>
    </row>
    <row r="256" spans="1:66" s="1" customFormat="1" x14ac:dyDescent="0.3">
      <c r="A256" s="11"/>
      <c r="B256" s="1" t="e">
        <f t="shared" si="56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118"/>
      <c r="N256" s="5"/>
      <c r="O256" s="5"/>
      <c r="P256" s="5"/>
      <c r="Q256" s="5"/>
      <c r="R256" s="5"/>
      <c r="S256" s="5"/>
      <c r="T256" s="5"/>
      <c r="U256" s="5"/>
      <c r="V256" s="1" t="str">
        <f t="shared" si="63"/>
        <v/>
      </c>
      <c r="W256" s="1" t="str">
        <f t="shared" si="64"/>
        <v/>
      </c>
      <c r="X256" s="1" t="str">
        <f t="shared" si="64"/>
        <v/>
      </c>
      <c r="Y256" s="1" t="str">
        <f t="shared" si="64"/>
        <v/>
      </c>
      <c r="Z256" s="1" t="e">
        <f t="shared" si="65"/>
        <v>#N/A</v>
      </c>
      <c r="AA256" s="3"/>
      <c r="AB256" s="13" t="e">
        <f t="shared" si="57"/>
        <v>#N/A</v>
      </c>
      <c r="AC256" s="13" t="e">
        <f t="shared" si="58"/>
        <v>#N/A</v>
      </c>
      <c r="AD256" s="13" t="e">
        <f t="shared" si="59"/>
        <v>#N/A</v>
      </c>
      <c r="AE256" s="13" t="e">
        <f t="shared" si="60"/>
        <v>#N/A</v>
      </c>
      <c r="AF256" s="13" t="e">
        <f t="shared" si="61"/>
        <v>#N/A</v>
      </c>
      <c r="AG256" s="13" t="e">
        <f t="shared" si="62"/>
        <v>#N/A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T256" s="107"/>
      <c r="BA256" s="11"/>
      <c r="BB256" s="11"/>
      <c r="BC256" s="11"/>
      <c r="BD256" s="11"/>
      <c r="BE256" s="11"/>
      <c r="BH256" s="11"/>
      <c r="BI256" s="11"/>
      <c r="BJ256" s="11"/>
      <c r="BK256" s="11"/>
      <c r="BL256" s="11"/>
      <c r="BM256" s="11"/>
      <c r="BN256" s="11"/>
    </row>
    <row r="257" spans="1:66" s="1" customFormat="1" x14ac:dyDescent="0.3">
      <c r="A257" s="11"/>
      <c r="B257" s="1" t="e">
        <f t="shared" si="56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118"/>
      <c r="N257" s="5"/>
      <c r="O257" s="5"/>
      <c r="P257" s="5"/>
      <c r="Q257" s="5"/>
      <c r="R257" s="5"/>
      <c r="S257" s="5"/>
      <c r="T257" s="5"/>
      <c r="U257" s="5"/>
      <c r="V257" s="1" t="str">
        <f t="shared" si="63"/>
        <v/>
      </c>
      <c r="W257" s="1" t="str">
        <f t="shared" si="64"/>
        <v/>
      </c>
      <c r="X257" s="1" t="str">
        <f t="shared" si="64"/>
        <v/>
      </c>
      <c r="Y257" s="1" t="str">
        <f t="shared" si="64"/>
        <v/>
      </c>
      <c r="Z257" s="1" t="e">
        <f t="shared" si="65"/>
        <v>#N/A</v>
      </c>
      <c r="AA257" s="3"/>
      <c r="AB257" s="13" t="e">
        <f t="shared" si="57"/>
        <v>#N/A</v>
      </c>
      <c r="AC257" s="13" t="e">
        <f t="shared" si="58"/>
        <v>#N/A</v>
      </c>
      <c r="AD257" s="13" t="e">
        <f t="shared" si="59"/>
        <v>#N/A</v>
      </c>
      <c r="AE257" s="13" t="e">
        <f t="shared" si="60"/>
        <v>#N/A</v>
      </c>
      <c r="AF257" s="13" t="e">
        <f t="shared" si="61"/>
        <v>#N/A</v>
      </c>
      <c r="AG257" s="13" t="e">
        <f t="shared" si="62"/>
        <v>#N/A</v>
      </c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T257" s="107"/>
      <c r="BA257" s="11"/>
      <c r="BB257" s="11"/>
      <c r="BC257" s="11"/>
      <c r="BD257" s="11"/>
      <c r="BE257" s="11"/>
      <c r="BH257" s="11"/>
      <c r="BI257" s="11"/>
      <c r="BJ257" s="11"/>
      <c r="BK257" s="11"/>
      <c r="BL257" s="11"/>
      <c r="BM257" s="11"/>
      <c r="BN257" s="11"/>
    </row>
    <row r="258" spans="1:66" s="1" customFormat="1" x14ac:dyDescent="0.3">
      <c r="A258" s="11"/>
      <c r="B258" s="1" t="e">
        <f t="shared" si="56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118"/>
      <c r="N258" s="5"/>
      <c r="O258" s="5"/>
      <c r="P258" s="5"/>
      <c r="Q258" s="5"/>
      <c r="R258" s="5"/>
      <c r="S258" s="5"/>
      <c r="T258" s="5"/>
      <c r="U258" s="5"/>
      <c r="V258" s="1" t="str">
        <f t="shared" si="63"/>
        <v/>
      </c>
      <c r="W258" s="1" t="str">
        <f t="shared" si="64"/>
        <v/>
      </c>
      <c r="X258" s="1" t="str">
        <f t="shared" si="64"/>
        <v/>
      </c>
      <c r="Y258" s="1" t="str">
        <f t="shared" si="64"/>
        <v/>
      </c>
      <c r="Z258" s="1" t="e">
        <f t="shared" si="65"/>
        <v>#N/A</v>
      </c>
      <c r="AA258" s="3"/>
      <c r="AB258" s="13" t="e">
        <f t="shared" si="57"/>
        <v>#N/A</v>
      </c>
      <c r="AC258" s="13" t="e">
        <f t="shared" si="58"/>
        <v>#N/A</v>
      </c>
      <c r="AD258" s="13" t="e">
        <f t="shared" si="59"/>
        <v>#N/A</v>
      </c>
      <c r="AE258" s="13" t="e">
        <f t="shared" si="60"/>
        <v>#N/A</v>
      </c>
      <c r="AF258" s="13" t="e">
        <f t="shared" si="61"/>
        <v>#N/A</v>
      </c>
      <c r="AG258" s="13" t="e">
        <f t="shared" si="62"/>
        <v>#N/A</v>
      </c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T258" s="107"/>
      <c r="BA258" s="11"/>
      <c r="BB258" s="11"/>
      <c r="BC258" s="11"/>
      <c r="BD258" s="11"/>
      <c r="BE258" s="11"/>
      <c r="BH258" s="11"/>
      <c r="BI258" s="11"/>
      <c r="BJ258" s="11"/>
      <c r="BK258" s="11"/>
      <c r="BL258" s="11"/>
      <c r="BM258" s="11"/>
      <c r="BN258" s="11"/>
    </row>
    <row r="259" spans="1:66" s="1" customFormat="1" x14ac:dyDescent="0.3">
      <c r="A259" s="11"/>
      <c r="B259" s="1" t="e">
        <f t="shared" si="56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118"/>
      <c r="N259" s="5"/>
      <c r="O259" s="5"/>
      <c r="P259" s="5"/>
      <c r="Q259" s="5"/>
      <c r="R259" s="5"/>
      <c r="S259" s="5"/>
      <c r="T259" s="5"/>
      <c r="U259" s="5"/>
      <c r="V259" s="1" t="str">
        <f t="shared" si="63"/>
        <v/>
      </c>
      <c r="W259" s="1" t="str">
        <f t="shared" si="64"/>
        <v/>
      </c>
      <c r="X259" s="1" t="str">
        <f t="shared" si="64"/>
        <v/>
      </c>
      <c r="Y259" s="1" t="str">
        <f t="shared" si="64"/>
        <v/>
      </c>
      <c r="Z259" s="1" t="e">
        <f t="shared" si="65"/>
        <v>#N/A</v>
      </c>
      <c r="AA259" s="3"/>
      <c r="AB259" s="13" t="e">
        <f t="shared" si="57"/>
        <v>#N/A</v>
      </c>
      <c r="AC259" s="13" t="e">
        <f t="shared" si="58"/>
        <v>#N/A</v>
      </c>
      <c r="AD259" s="13" t="e">
        <f t="shared" si="59"/>
        <v>#N/A</v>
      </c>
      <c r="AE259" s="13" t="e">
        <f t="shared" si="60"/>
        <v>#N/A</v>
      </c>
      <c r="AF259" s="13" t="e">
        <f t="shared" si="61"/>
        <v>#N/A</v>
      </c>
      <c r="AG259" s="13" t="e">
        <f t="shared" si="62"/>
        <v>#N/A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T259" s="107"/>
      <c r="BA259" s="11"/>
      <c r="BB259" s="11"/>
      <c r="BC259" s="11"/>
      <c r="BD259" s="11"/>
      <c r="BE259" s="11"/>
      <c r="BH259" s="11"/>
      <c r="BI259" s="11"/>
      <c r="BJ259" s="11"/>
      <c r="BK259" s="11"/>
      <c r="BL259" s="11"/>
      <c r="BM259" s="11"/>
      <c r="BN259" s="11"/>
    </row>
    <row r="260" spans="1:66" s="1" customFormat="1" x14ac:dyDescent="0.3">
      <c r="A260" s="11"/>
      <c r="B260" s="1" t="e">
        <f t="shared" si="56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118"/>
      <c r="N260" s="5"/>
      <c r="O260" s="5"/>
      <c r="P260" s="5"/>
      <c r="Q260" s="5"/>
      <c r="R260" s="5"/>
      <c r="S260" s="5"/>
      <c r="T260" s="5"/>
      <c r="U260" s="5"/>
      <c r="V260" s="1" t="str">
        <f t="shared" si="63"/>
        <v/>
      </c>
      <c r="W260" s="1" t="str">
        <f t="shared" si="64"/>
        <v/>
      </c>
      <c r="X260" s="1" t="str">
        <f t="shared" si="64"/>
        <v/>
      </c>
      <c r="Y260" s="1" t="str">
        <f t="shared" si="64"/>
        <v/>
      </c>
      <c r="Z260" s="1" t="e">
        <f t="shared" si="65"/>
        <v>#N/A</v>
      </c>
      <c r="AA260" s="3"/>
      <c r="AB260" s="13" t="e">
        <f t="shared" si="57"/>
        <v>#N/A</v>
      </c>
      <c r="AC260" s="13" t="e">
        <f t="shared" si="58"/>
        <v>#N/A</v>
      </c>
      <c r="AD260" s="13" t="e">
        <f t="shared" si="59"/>
        <v>#N/A</v>
      </c>
      <c r="AE260" s="13" t="e">
        <f t="shared" si="60"/>
        <v>#N/A</v>
      </c>
      <c r="AF260" s="13" t="e">
        <f t="shared" si="61"/>
        <v>#N/A</v>
      </c>
      <c r="AG260" s="13" t="e">
        <f t="shared" si="62"/>
        <v>#N/A</v>
      </c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T260" s="107"/>
      <c r="BA260" s="11"/>
      <c r="BB260" s="11"/>
      <c r="BC260" s="11"/>
      <c r="BD260" s="11"/>
      <c r="BE260" s="11"/>
      <c r="BH260" s="11"/>
      <c r="BI260" s="11"/>
      <c r="BJ260" s="11"/>
      <c r="BK260" s="11"/>
      <c r="BL260" s="11"/>
      <c r="BM260" s="11"/>
      <c r="BN260" s="11"/>
    </row>
    <row r="261" spans="1:66" s="1" customFormat="1" x14ac:dyDescent="0.3">
      <c r="A261" s="11"/>
      <c r="B261" s="1" t="e">
        <f t="shared" si="56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118"/>
      <c r="N261" s="5"/>
      <c r="O261" s="5"/>
      <c r="P261" s="5"/>
      <c r="Q261" s="5"/>
      <c r="R261" s="5"/>
      <c r="S261" s="5"/>
      <c r="T261" s="5"/>
      <c r="U261" s="5"/>
      <c r="V261" s="1" t="str">
        <f t="shared" si="63"/>
        <v/>
      </c>
      <c r="W261" s="1" t="str">
        <f t="shared" si="64"/>
        <v/>
      </c>
      <c r="X261" s="1" t="str">
        <f t="shared" si="64"/>
        <v/>
      </c>
      <c r="Y261" s="1" t="str">
        <f t="shared" si="64"/>
        <v/>
      </c>
      <c r="Z261" s="1" t="e">
        <f t="shared" si="65"/>
        <v>#N/A</v>
      </c>
      <c r="AA261" s="3"/>
      <c r="AB261" s="13" t="e">
        <f t="shared" si="57"/>
        <v>#N/A</v>
      </c>
      <c r="AC261" s="13" t="e">
        <f t="shared" si="58"/>
        <v>#N/A</v>
      </c>
      <c r="AD261" s="13" t="e">
        <f t="shared" si="59"/>
        <v>#N/A</v>
      </c>
      <c r="AE261" s="13" t="e">
        <f t="shared" si="60"/>
        <v>#N/A</v>
      </c>
      <c r="AF261" s="13" t="e">
        <f t="shared" si="61"/>
        <v>#N/A</v>
      </c>
      <c r="AG261" s="13" t="e">
        <f t="shared" si="62"/>
        <v>#N/A</v>
      </c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T261" s="107"/>
      <c r="BA261" s="11"/>
      <c r="BB261" s="11"/>
      <c r="BC261" s="11"/>
      <c r="BD261" s="11"/>
      <c r="BE261" s="11"/>
      <c r="BH261" s="11"/>
      <c r="BI261" s="11"/>
      <c r="BJ261" s="11"/>
      <c r="BK261" s="11"/>
      <c r="BL261" s="11"/>
      <c r="BM261" s="11"/>
      <c r="BN261" s="11"/>
    </row>
    <row r="262" spans="1:66" s="1" customFormat="1" x14ac:dyDescent="0.3">
      <c r="A262" s="11"/>
      <c r="B262" s="1" t="e">
        <f t="shared" si="56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118"/>
      <c r="N262" s="5"/>
      <c r="O262" s="5"/>
      <c r="P262" s="5"/>
      <c r="Q262" s="5"/>
      <c r="R262" s="5"/>
      <c r="S262" s="5"/>
      <c r="T262" s="5"/>
      <c r="U262" s="5"/>
      <c r="V262" s="1" t="str">
        <f t="shared" si="63"/>
        <v/>
      </c>
      <c r="W262" s="1" t="str">
        <f t="shared" si="64"/>
        <v/>
      </c>
      <c r="X262" s="1" t="str">
        <f t="shared" si="64"/>
        <v/>
      </c>
      <c r="Y262" s="1" t="str">
        <f t="shared" si="64"/>
        <v/>
      </c>
      <c r="Z262" s="1" t="e">
        <f t="shared" si="65"/>
        <v>#N/A</v>
      </c>
      <c r="AA262" s="3"/>
      <c r="AB262" s="13" t="e">
        <f t="shared" si="57"/>
        <v>#N/A</v>
      </c>
      <c r="AC262" s="13" t="e">
        <f t="shared" si="58"/>
        <v>#N/A</v>
      </c>
      <c r="AD262" s="13" t="e">
        <f t="shared" si="59"/>
        <v>#N/A</v>
      </c>
      <c r="AE262" s="13" t="e">
        <f t="shared" si="60"/>
        <v>#N/A</v>
      </c>
      <c r="AF262" s="13" t="e">
        <f t="shared" si="61"/>
        <v>#N/A</v>
      </c>
      <c r="AG262" s="13" t="e">
        <f t="shared" si="62"/>
        <v>#N/A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T262" s="107"/>
      <c r="BA262" s="11"/>
      <c r="BB262" s="11"/>
      <c r="BC262" s="11"/>
      <c r="BD262" s="11"/>
      <c r="BE262" s="11"/>
      <c r="BH262" s="11"/>
      <c r="BI262" s="11"/>
      <c r="BJ262" s="11"/>
      <c r="BK262" s="11"/>
      <c r="BL262" s="11"/>
      <c r="BM262" s="11"/>
      <c r="BN262" s="11"/>
    </row>
    <row r="263" spans="1:66" s="1" customFormat="1" x14ac:dyDescent="0.3">
      <c r="A263" s="11"/>
      <c r="B263" s="1" t="e">
        <f t="shared" si="56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118"/>
      <c r="N263" s="5"/>
      <c r="O263" s="5"/>
      <c r="P263" s="5"/>
      <c r="Q263" s="5"/>
      <c r="R263" s="5"/>
      <c r="S263" s="5"/>
      <c r="T263" s="5"/>
      <c r="U263" s="5"/>
      <c r="V263" s="1" t="str">
        <f t="shared" si="63"/>
        <v/>
      </c>
      <c r="W263" s="1" t="str">
        <f t="shared" si="64"/>
        <v/>
      </c>
      <c r="X263" s="1" t="str">
        <f t="shared" si="64"/>
        <v/>
      </c>
      <c r="Y263" s="1" t="str">
        <f t="shared" si="64"/>
        <v/>
      </c>
      <c r="Z263" s="1" t="e">
        <f t="shared" si="65"/>
        <v>#N/A</v>
      </c>
      <c r="AA263" s="3"/>
      <c r="AB263" s="13" t="e">
        <f t="shared" si="57"/>
        <v>#N/A</v>
      </c>
      <c r="AC263" s="13" t="e">
        <f t="shared" si="58"/>
        <v>#N/A</v>
      </c>
      <c r="AD263" s="13" t="e">
        <f t="shared" si="59"/>
        <v>#N/A</v>
      </c>
      <c r="AE263" s="13" t="e">
        <f t="shared" si="60"/>
        <v>#N/A</v>
      </c>
      <c r="AF263" s="13" t="e">
        <f t="shared" si="61"/>
        <v>#N/A</v>
      </c>
      <c r="AG263" s="13" t="e">
        <f t="shared" si="62"/>
        <v>#N/A</v>
      </c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T263" s="107"/>
      <c r="BA263" s="11"/>
      <c r="BB263" s="11"/>
      <c r="BC263" s="11"/>
      <c r="BD263" s="11"/>
      <c r="BE263" s="11"/>
      <c r="BH263" s="11"/>
      <c r="BI263" s="11"/>
      <c r="BJ263" s="11"/>
      <c r="BK263" s="11"/>
      <c r="BL263" s="11"/>
      <c r="BM263" s="11"/>
      <c r="BN263" s="11"/>
    </row>
    <row r="264" spans="1:66" s="1" customFormat="1" x14ac:dyDescent="0.3">
      <c r="A264" s="11"/>
      <c r="B264" s="1" t="e">
        <f t="shared" si="56"/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118"/>
      <c r="N264" s="5"/>
      <c r="O264" s="5"/>
      <c r="P264" s="5"/>
      <c r="Q264" s="5"/>
      <c r="R264" s="5"/>
      <c r="S264" s="5"/>
      <c r="T264" s="5"/>
      <c r="U264" s="5"/>
      <c r="V264" s="1" t="str">
        <f t="shared" si="63"/>
        <v/>
      </c>
      <c r="W264" s="1" t="str">
        <f t="shared" si="64"/>
        <v/>
      </c>
      <c r="X264" s="1" t="str">
        <f t="shared" si="64"/>
        <v/>
      </c>
      <c r="Y264" s="1" t="str">
        <f t="shared" si="64"/>
        <v/>
      </c>
      <c r="Z264" s="1" t="e">
        <f t="shared" si="65"/>
        <v>#N/A</v>
      </c>
      <c r="AA264" s="3"/>
      <c r="AB264" s="13" t="e">
        <f t="shared" si="57"/>
        <v>#N/A</v>
      </c>
      <c r="AC264" s="13" t="e">
        <f t="shared" si="58"/>
        <v>#N/A</v>
      </c>
      <c r="AD264" s="13" t="e">
        <f t="shared" si="59"/>
        <v>#N/A</v>
      </c>
      <c r="AE264" s="13" t="e">
        <f t="shared" si="60"/>
        <v>#N/A</v>
      </c>
      <c r="AF264" s="13" t="e">
        <f t="shared" si="61"/>
        <v>#N/A</v>
      </c>
      <c r="AG264" s="13" t="e">
        <f t="shared" si="62"/>
        <v>#N/A</v>
      </c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T264" s="107"/>
      <c r="BA264" s="11"/>
      <c r="BB264" s="11"/>
      <c r="BC264" s="11"/>
      <c r="BD264" s="11"/>
      <c r="BE264" s="11"/>
      <c r="BH264" s="11"/>
      <c r="BI264" s="11"/>
      <c r="BJ264" s="11"/>
      <c r="BK264" s="11"/>
      <c r="BL264" s="11"/>
      <c r="BM264" s="11"/>
      <c r="BN264" s="11"/>
    </row>
    <row r="265" spans="1:66" s="1" customFormat="1" x14ac:dyDescent="0.3">
      <c r="A265" s="11"/>
      <c r="B265" s="1" t="e">
        <f t="shared" si="56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118"/>
      <c r="N265" s="5"/>
      <c r="O265" s="5"/>
      <c r="P265" s="5"/>
      <c r="Q265" s="5"/>
      <c r="R265" s="5"/>
      <c r="S265" s="5"/>
      <c r="T265" s="5"/>
      <c r="U265" s="5"/>
      <c r="V265" s="1" t="str">
        <f t="shared" si="63"/>
        <v/>
      </c>
      <c r="W265" s="1" t="str">
        <f t="shared" si="64"/>
        <v/>
      </c>
      <c r="X265" s="1" t="str">
        <f t="shared" si="64"/>
        <v/>
      </c>
      <c r="Y265" s="1" t="str">
        <f t="shared" si="64"/>
        <v/>
      </c>
      <c r="Z265" s="1" t="e">
        <f t="shared" si="65"/>
        <v>#N/A</v>
      </c>
      <c r="AA265" s="3"/>
      <c r="AB265" s="13" t="e">
        <f t="shared" si="57"/>
        <v>#N/A</v>
      </c>
      <c r="AC265" s="13" t="e">
        <f t="shared" si="58"/>
        <v>#N/A</v>
      </c>
      <c r="AD265" s="13" t="e">
        <f t="shared" si="59"/>
        <v>#N/A</v>
      </c>
      <c r="AE265" s="13" t="e">
        <f t="shared" si="60"/>
        <v>#N/A</v>
      </c>
      <c r="AF265" s="13" t="e">
        <f t="shared" si="61"/>
        <v>#N/A</v>
      </c>
      <c r="AG265" s="13" t="e">
        <f t="shared" si="62"/>
        <v>#N/A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T265" s="107"/>
      <c r="BA265" s="11"/>
      <c r="BB265" s="11"/>
      <c r="BC265" s="11"/>
      <c r="BD265" s="11"/>
      <c r="BE265" s="11"/>
      <c r="BH265" s="11"/>
      <c r="BI265" s="11"/>
      <c r="BJ265" s="11"/>
      <c r="BK265" s="11"/>
      <c r="BL265" s="11"/>
      <c r="BM265" s="11"/>
      <c r="BN265" s="11"/>
    </row>
    <row r="266" spans="1:66" s="1" customFormat="1" x14ac:dyDescent="0.3">
      <c r="A266" s="11"/>
      <c r="B266" s="1" t="e">
        <f t="shared" si="56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118"/>
      <c r="N266" s="5"/>
      <c r="O266" s="5"/>
      <c r="P266" s="5"/>
      <c r="Q266" s="5"/>
      <c r="R266" s="5"/>
      <c r="S266" s="5"/>
      <c r="T266" s="5"/>
      <c r="U266" s="5"/>
      <c r="V266" s="1" t="str">
        <f t="shared" si="63"/>
        <v/>
      </c>
      <c r="W266" s="1" t="str">
        <f t="shared" si="64"/>
        <v/>
      </c>
      <c r="X266" s="1" t="str">
        <f t="shared" si="64"/>
        <v/>
      </c>
      <c r="Y266" s="1" t="str">
        <f t="shared" si="64"/>
        <v/>
      </c>
      <c r="Z266" s="1" t="e">
        <f t="shared" si="65"/>
        <v>#N/A</v>
      </c>
      <c r="AA266" s="3"/>
      <c r="AB266" s="13" t="e">
        <f t="shared" si="57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T266" s="107"/>
      <c r="BA266" s="11"/>
      <c r="BB266" s="11"/>
      <c r="BC266" s="11"/>
      <c r="BD266" s="11"/>
      <c r="BE266" s="11"/>
      <c r="BH266" s="11"/>
      <c r="BI266" s="11"/>
      <c r="BJ266" s="11"/>
      <c r="BK266" s="11"/>
      <c r="BL266" s="11"/>
      <c r="BM266" s="11"/>
      <c r="BN266" s="11"/>
    </row>
    <row r="267" spans="1:66" s="1" customFormat="1" x14ac:dyDescent="0.3">
      <c r="A267" s="11"/>
      <c r="B267" s="1" t="e">
        <f t="shared" si="56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118"/>
      <c r="N267" s="5"/>
      <c r="O267" s="5"/>
      <c r="P267" s="5"/>
      <c r="Q267" s="5"/>
      <c r="R267" s="5"/>
      <c r="S267" s="5"/>
      <c r="T267" s="5"/>
      <c r="U267" s="5"/>
      <c r="V267" s="1" t="str">
        <f t="shared" si="63"/>
        <v/>
      </c>
      <c r="W267" s="1" t="str">
        <f t="shared" si="64"/>
        <v/>
      </c>
      <c r="X267" s="1" t="str">
        <f t="shared" si="64"/>
        <v/>
      </c>
      <c r="Y267" s="1" t="str">
        <f t="shared" si="64"/>
        <v/>
      </c>
      <c r="Z267" s="1" t="e">
        <f t="shared" si="65"/>
        <v>#N/A</v>
      </c>
      <c r="AA267" s="3"/>
      <c r="AB267" s="13" t="e">
        <f t="shared" si="57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T267" s="107"/>
      <c r="BA267" s="11"/>
      <c r="BB267" s="11"/>
      <c r="BC267" s="11"/>
      <c r="BD267" s="11"/>
      <c r="BE267" s="11"/>
      <c r="BH267" s="11"/>
      <c r="BI267" s="11"/>
      <c r="BJ267" s="11"/>
      <c r="BK267" s="11"/>
      <c r="BL267" s="11"/>
      <c r="BM267" s="11"/>
      <c r="BN267" s="11"/>
    </row>
    <row r="268" spans="1:66" s="1" customFormat="1" x14ac:dyDescent="0.3">
      <c r="A268" s="11"/>
      <c r="B268" s="1" t="e">
        <f t="shared" si="56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118"/>
      <c r="N268" s="5"/>
      <c r="O268" s="5"/>
      <c r="P268" s="5"/>
      <c r="Q268" s="5"/>
      <c r="R268" s="5"/>
      <c r="S268" s="5"/>
      <c r="T268" s="5"/>
      <c r="U268" s="5"/>
      <c r="V268" s="1" t="str">
        <f t="shared" si="63"/>
        <v/>
      </c>
      <c r="W268" s="1" t="str">
        <f t="shared" si="64"/>
        <v/>
      </c>
      <c r="X268" s="1" t="str">
        <f t="shared" si="64"/>
        <v/>
      </c>
      <c r="Y268" s="1" t="str">
        <f t="shared" si="64"/>
        <v/>
      </c>
      <c r="Z268" s="1" t="e">
        <f t="shared" si="65"/>
        <v>#N/A</v>
      </c>
      <c r="AA268" s="3"/>
      <c r="AB268" s="13" t="e">
        <f t="shared" si="57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T268" s="107"/>
      <c r="BA268" s="11"/>
      <c r="BB268" s="11"/>
      <c r="BC268" s="11"/>
      <c r="BD268" s="11"/>
      <c r="BE268" s="11"/>
      <c r="BH268" s="11"/>
      <c r="BI268" s="11"/>
      <c r="BJ268" s="11"/>
      <c r="BK268" s="11"/>
      <c r="BL268" s="11"/>
      <c r="BM268" s="11"/>
      <c r="BN268" s="11"/>
    </row>
    <row r="269" spans="1:66" s="1" customFormat="1" x14ac:dyDescent="0.3">
      <c r="A269" s="11"/>
      <c r="B269" s="1" t="e">
        <f t="shared" si="56"/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118"/>
      <c r="N269" s="5"/>
      <c r="O269" s="5"/>
      <c r="P269" s="5"/>
      <c r="Q269" s="5"/>
      <c r="R269" s="5"/>
      <c r="S269" s="5"/>
      <c r="T269" s="5"/>
      <c r="U269" s="5"/>
      <c r="V269" s="1" t="str">
        <f t="shared" si="63"/>
        <v/>
      </c>
      <c r="W269" s="1" t="str">
        <f t="shared" si="64"/>
        <v/>
      </c>
      <c r="X269" s="1" t="str">
        <f t="shared" si="64"/>
        <v/>
      </c>
      <c r="Y269" s="1" t="str">
        <f t="shared" si="64"/>
        <v/>
      </c>
      <c r="Z269" s="1" t="e">
        <f t="shared" si="65"/>
        <v>#N/A</v>
      </c>
      <c r="AA269" s="3"/>
      <c r="AB269" s="13" t="e">
        <f t="shared" si="57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T269" s="107"/>
      <c r="BA269" s="11"/>
      <c r="BB269" s="11"/>
      <c r="BC269" s="11"/>
      <c r="BD269" s="11"/>
      <c r="BE269" s="11"/>
      <c r="BH269" s="11"/>
      <c r="BI269" s="11"/>
      <c r="BJ269" s="11"/>
      <c r="BK269" s="11"/>
      <c r="BL269" s="11"/>
      <c r="BM269" s="11"/>
      <c r="BN269" s="11"/>
    </row>
    <row r="270" spans="1:66" s="1" customFormat="1" x14ac:dyDescent="0.3">
      <c r="A270" s="11"/>
      <c r="B270" s="1" t="e">
        <f t="shared" ref="B270:B333" si="66">IF(C270="",NA(),E270+G270+H270+I270)</f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118"/>
      <c r="N270" s="5"/>
      <c r="O270" s="5"/>
      <c r="P270" s="5"/>
      <c r="Q270" s="5"/>
      <c r="R270" s="5"/>
      <c r="S270" s="5"/>
      <c r="T270" s="5"/>
      <c r="U270" s="5"/>
      <c r="V270" s="1" t="str">
        <f t="shared" si="63"/>
        <v/>
      </c>
      <c r="W270" s="1" t="str">
        <f t="shared" si="64"/>
        <v/>
      </c>
      <c r="X270" s="1" t="str">
        <f t="shared" si="64"/>
        <v/>
      </c>
      <c r="Y270" s="1" t="str">
        <f t="shared" si="64"/>
        <v/>
      </c>
      <c r="Z270" s="1" t="e">
        <f t="shared" si="65"/>
        <v>#N/A</v>
      </c>
      <c r="AA270" s="3"/>
      <c r="AB270" s="13" t="e">
        <f t="shared" ref="AB270:AB333" si="67">IF(OR(ISNA(B270),B270=0),NA(),I270/B270)</f>
        <v>#N/A</v>
      </c>
      <c r="AC270" s="13" t="e">
        <f t="shared" ref="AC270:AC333" si="68">IF(OR(ISNA(B270),B270=0),NA(),B270/$AC$11)</f>
        <v>#N/A</v>
      </c>
      <c r="AD270" s="13" t="e">
        <f t="shared" ref="AD270:AD333" si="69">IF(OR(ISNA(B270),B270=0),NA(),E270/$AC$11)</f>
        <v>#N/A</v>
      </c>
      <c r="AE270" s="13" t="e">
        <f t="shared" ref="AE270:AE333" si="70">IF(OR(ISNA(B270),B270=0),NA(),G270/$AC$11)</f>
        <v>#N/A</v>
      </c>
      <c r="AF270" s="13" t="e">
        <f t="shared" ref="AF270:AF333" si="71">IF(OR(ISNA(B270),B270=0),NA(),I270/$AC$11)</f>
        <v>#N/A</v>
      </c>
      <c r="AG270" s="13" t="e">
        <f t="shared" ref="AG270:AG333" si="72">+IF(OR(ISNA(B270),B270=0),NA(),Z270/$AC$11)</f>
        <v>#N/A</v>
      </c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T270" s="107"/>
      <c r="BA270" s="11"/>
      <c r="BB270" s="11"/>
      <c r="BC270" s="11"/>
      <c r="BD270" s="11"/>
      <c r="BE270" s="11"/>
      <c r="BH270" s="11"/>
      <c r="BI270" s="11"/>
      <c r="BJ270" s="11"/>
      <c r="BK270" s="11"/>
      <c r="BL270" s="11"/>
      <c r="BM270" s="11"/>
      <c r="BN270" s="11"/>
    </row>
    <row r="271" spans="1:66" s="1" customFormat="1" x14ac:dyDescent="0.3">
      <c r="A271" s="11"/>
      <c r="B271" s="1" t="e">
        <f t="shared" si="66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118"/>
      <c r="N271" s="5"/>
      <c r="O271" s="5"/>
      <c r="P271" s="5"/>
      <c r="Q271" s="5"/>
      <c r="R271" s="5"/>
      <c r="S271" s="5"/>
      <c r="T271" s="5"/>
      <c r="U271" s="5"/>
      <c r="V271" s="1" t="str">
        <f t="shared" si="63"/>
        <v/>
      </c>
      <c r="W271" s="1" t="str">
        <f t="shared" si="64"/>
        <v/>
      </c>
      <c r="X271" s="1" t="str">
        <f t="shared" si="64"/>
        <v/>
      </c>
      <c r="Y271" s="1" t="str">
        <f t="shared" si="64"/>
        <v/>
      </c>
      <c r="Z271" s="1" t="e">
        <f t="shared" si="65"/>
        <v>#N/A</v>
      </c>
      <c r="AA271" s="3"/>
      <c r="AB271" s="13" t="e">
        <f t="shared" si="67"/>
        <v>#N/A</v>
      </c>
      <c r="AC271" s="13" t="e">
        <f t="shared" si="68"/>
        <v>#N/A</v>
      </c>
      <c r="AD271" s="13" t="e">
        <f t="shared" si="69"/>
        <v>#N/A</v>
      </c>
      <c r="AE271" s="13" t="e">
        <f t="shared" si="70"/>
        <v>#N/A</v>
      </c>
      <c r="AF271" s="13" t="e">
        <f t="shared" si="71"/>
        <v>#N/A</v>
      </c>
      <c r="AG271" s="13" t="e">
        <f t="shared" si="72"/>
        <v>#N/A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T271" s="107"/>
      <c r="BA271" s="11"/>
      <c r="BB271" s="11"/>
      <c r="BC271" s="11"/>
      <c r="BD271" s="11"/>
      <c r="BE271" s="11"/>
      <c r="BH271" s="11"/>
      <c r="BI271" s="11"/>
      <c r="BJ271" s="11"/>
      <c r="BK271" s="11"/>
      <c r="BL271" s="11"/>
      <c r="BM271" s="11"/>
      <c r="BN271" s="11"/>
    </row>
    <row r="272" spans="1:66" s="1" customFormat="1" x14ac:dyDescent="0.3">
      <c r="A272" s="11"/>
      <c r="B272" s="1" t="e">
        <f t="shared" si="66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118"/>
      <c r="N272" s="5"/>
      <c r="O272" s="5"/>
      <c r="P272" s="5"/>
      <c r="Q272" s="5"/>
      <c r="R272" s="5"/>
      <c r="S272" s="5"/>
      <c r="T272" s="5"/>
      <c r="U272" s="5"/>
      <c r="V272" s="1" t="str">
        <f t="shared" ref="V272:V335" si="73">IF($C272="","",E272-E271)</f>
        <v/>
      </c>
      <c r="W272" s="1" t="str">
        <f t="shared" ref="W272:Y335" si="74">IF($C272="","",G272-G271)</f>
        <v/>
      </c>
      <c r="X272" s="1" t="str">
        <f t="shared" si="74"/>
        <v/>
      </c>
      <c r="Y272" s="1" t="str">
        <f t="shared" si="74"/>
        <v/>
      </c>
      <c r="Z272" s="1" t="e">
        <f t="shared" ref="Z272:Z335" si="75">IF(OR($C272="",ISNA($C272)),NA(),V272+W272+X272+Y272)</f>
        <v>#N/A</v>
      </c>
      <c r="AA272" s="3"/>
      <c r="AB272" s="13" t="e">
        <f t="shared" si="67"/>
        <v>#N/A</v>
      </c>
      <c r="AC272" s="13" t="e">
        <f t="shared" si="68"/>
        <v>#N/A</v>
      </c>
      <c r="AD272" s="13" t="e">
        <f t="shared" si="69"/>
        <v>#N/A</v>
      </c>
      <c r="AE272" s="13" t="e">
        <f t="shared" si="70"/>
        <v>#N/A</v>
      </c>
      <c r="AF272" s="13" t="e">
        <f t="shared" si="71"/>
        <v>#N/A</v>
      </c>
      <c r="AG272" s="13" t="e">
        <f t="shared" si="72"/>
        <v>#N/A</v>
      </c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T272" s="107"/>
      <c r="BA272" s="11"/>
      <c r="BB272" s="11"/>
      <c r="BC272" s="11"/>
      <c r="BD272" s="11"/>
      <c r="BE272" s="11"/>
      <c r="BH272" s="11"/>
      <c r="BI272" s="11"/>
      <c r="BJ272" s="11"/>
      <c r="BK272" s="11"/>
      <c r="BL272" s="11"/>
      <c r="BM272" s="11"/>
      <c r="BN272" s="11"/>
    </row>
    <row r="273" spans="1:66" s="1" customFormat="1" x14ac:dyDescent="0.3">
      <c r="A273" s="11"/>
      <c r="B273" s="1" t="e">
        <f t="shared" si="66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118"/>
      <c r="N273" s="5"/>
      <c r="O273" s="5"/>
      <c r="P273" s="5"/>
      <c r="Q273" s="5"/>
      <c r="R273" s="5"/>
      <c r="S273" s="5"/>
      <c r="T273" s="5"/>
      <c r="U273" s="5"/>
      <c r="V273" s="1" t="str">
        <f t="shared" si="73"/>
        <v/>
      </c>
      <c r="W273" s="1" t="str">
        <f t="shared" si="74"/>
        <v/>
      </c>
      <c r="X273" s="1" t="str">
        <f t="shared" si="74"/>
        <v/>
      </c>
      <c r="Y273" s="1" t="str">
        <f t="shared" si="74"/>
        <v/>
      </c>
      <c r="Z273" s="1" t="e">
        <f t="shared" si="75"/>
        <v>#N/A</v>
      </c>
      <c r="AA273" s="3"/>
      <c r="AB273" s="13" t="e">
        <f t="shared" si="67"/>
        <v>#N/A</v>
      </c>
      <c r="AC273" s="13" t="e">
        <f t="shared" si="68"/>
        <v>#N/A</v>
      </c>
      <c r="AD273" s="13" t="e">
        <f t="shared" si="69"/>
        <v>#N/A</v>
      </c>
      <c r="AE273" s="13" t="e">
        <f t="shared" si="70"/>
        <v>#N/A</v>
      </c>
      <c r="AF273" s="13" t="e">
        <f t="shared" si="71"/>
        <v>#N/A</v>
      </c>
      <c r="AG273" s="13" t="e">
        <f t="shared" si="72"/>
        <v>#N/A</v>
      </c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T273" s="107"/>
      <c r="BA273" s="11"/>
      <c r="BB273" s="11"/>
      <c r="BC273" s="11"/>
      <c r="BD273" s="11"/>
      <c r="BE273" s="11"/>
      <c r="BH273" s="11"/>
      <c r="BI273" s="11"/>
      <c r="BJ273" s="11"/>
      <c r="BK273" s="11"/>
      <c r="BL273" s="11"/>
      <c r="BM273" s="11"/>
      <c r="BN273" s="11"/>
    </row>
    <row r="274" spans="1:66" s="1" customFormat="1" x14ac:dyDescent="0.3">
      <c r="A274" s="11"/>
      <c r="B274" s="1" t="e">
        <f t="shared" si="66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118"/>
      <c r="N274" s="5"/>
      <c r="O274" s="5"/>
      <c r="P274" s="5"/>
      <c r="Q274" s="5"/>
      <c r="R274" s="5"/>
      <c r="S274" s="5"/>
      <c r="T274" s="5"/>
      <c r="U274" s="5"/>
      <c r="V274" s="1" t="str">
        <f t="shared" si="73"/>
        <v/>
      </c>
      <c r="W274" s="1" t="str">
        <f t="shared" si="74"/>
        <v/>
      </c>
      <c r="X274" s="1" t="str">
        <f t="shared" si="74"/>
        <v/>
      </c>
      <c r="Y274" s="1" t="str">
        <f t="shared" si="74"/>
        <v/>
      </c>
      <c r="Z274" s="1" t="e">
        <f t="shared" si="75"/>
        <v>#N/A</v>
      </c>
      <c r="AA274" s="3"/>
      <c r="AB274" s="13" t="e">
        <f t="shared" si="67"/>
        <v>#N/A</v>
      </c>
      <c r="AC274" s="13" t="e">
        <f t="shared" si="68"/>
        <v>#N/A</v>
      </c>
      <c r="AD274" s="13" t="e">
        <f t="shared" si="69"/>
        <v>#N/A</v>
      </c>
      <c r="AE274" s="13" t="e">
        <f t="shared" si="70"/>
        <v>#N/A</v>
      </c>
      <c r="AF274" s="13" t="e">
        <f t="shared" si="71"/>
        <v>#N/A</v>
      </c>
      <c r="AG274" s="13" t="e">
        <f t="shared" si="72"/>
        <v>#N/A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T274" s="107"/>
      <c r="BA274" s="11"/>
      <c r="BB274" s="11"/>
      <c r="BC274" s="11"/>
      <c r="BD274" s="11"/>
      <c r="BE274" s="11"/>
      <c r="BH274" s="11"/>
      <c r="BI274" s="11"/>
      <c r="BJ274" s="11"/>
      <c r="BK274" s="11"/>
      <c r="BL274" s="11"/>
      <c r="BM274" s="11"/>
      <c r="BN274" s="11"/>
    </row>
    <row r="275" spans="1:66" s="1" customFormat="1" x14ac:dyDescent="0.3">
      <c r="A275" s="11"/>
      <c r="B275" s="1" t="e">
        <f t="shared" si="66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118"/>
      <c r="N275" s="5"/>
      <c r="O275" s="5"/>
      <c r="P275" s="5"/>
      <c r="Q275" s="5"/>
      <c r="R275" s="5"/>
      <c r="S275" s="5"/>
      <c r="T275" s="5"/>
      <c r="U275" s="5"/>
      <c r="V275" s="1" t="str">
        <f t="shared" si="73"/>
        <v/>
      </c>
      <c r="W275" s="1" t="str">
        <f t="shared" si="74"/>
        <v/>
      </c>
      <c r="X275" s="1" t="str">
        <f t="shared" si="74"/>
        <v/>
      </c>
      <c r="Y275" s="1" t="str">
        <f t="shared" si="74"/>
        <v/>
      </c>
      <c r="Z275" s="1" t="e">
        <f t="shared" si="75"/>
        <v>#N/A</v>
      </c>
      <c r="AA275" s="3"/>
      <c r="AB275" s="13" t="e">
        <f t="shared" si="67"/>
        <v>#N/A</v>
      </c>
      <c r="AC275" s="13" t="e">
        <f t="shared" si="68"/>
        <v>#N/A</v>
      </c>
      <c r="AD275" s="13" t="e">
        <f t="shared" si="69"/>
        <v>#N/A</v>
      </c>
      <c r="AE275" s="13" t="e">
        <f t="shared" si="70"/>
        <v>#N/A</v>
      </c>
      <c r="AF275" s="13" t="e">
        <f t="shared" si="71"/>
        <v>#N/A</v>
      </c>
      <c r="AG275" s="13" t="e">
        <f t="shared" si="72"/>
        <v>#N/A</v>
      </c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T275" s="107"/>
      <c r="BA275" s="11"/>
      <c r="BB275" s="11"/>
      <c r="BC275" s="11"/>
      <c r="BD275" s="11"/>
      <c r="BE275" s="11"/>
      <c r="BH275" s="11"/>
      <c r="BI275" s="11"/>
      <c r="BJ275" s="11"/>
      <c r="BK275" s="11"/>
      <c r="BL275" s="11"/>
      <c r="BM275" s="11"/>
      <c r="BN275" s="11"/>
    </row>
    <row r="276" spans="1:66" s="1" customFormat="1" x14ac:dyDescent="0.3">
      <c r="A276" s="11"/>
      <c r="B276" s="1" t="e">
        <f t="shared" si="66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118"/>
      <c r="N276" s="5"/>
      <c r="O276" s="5"/>
      <c r="P276" s="5"/>
      <c r="Q276" s="5"/>
      <c r="R276" s="5"/>
      <c r="S276" s="5"/>
      <c r="T276" s="5"/>
      <c r="U276" s="5"/>
      <c r="V276" s="1" t="str">
        <f t="shared" si="73"/>
        <v/>
      </c>
      <c r="W276" s="1" t="str">
        <f t="shared" si="74"/>
        <v/>
      </c>
      <c r="X276" s="1" t="str">
        <f t="shared" si="74"/>
        <v/>
      </c>
      <c r="Y276" s="1" t="str">
        <f t="shared" si="74"/>
        <v/>
      </c>
      <c r="Z276" s="1" t="e">
        <f t="shared" si="75"/>
        <v>#N/A</v>
      </c>
      <c r="AA276" s="3"/>
      <c r="AB276" s="13" t="e">
        <f t="shared" si="67"/>
        <v>#N/A</v>
      </c>
      <c r="AC276" s="13" t="e">
        <f t="shared" si="68"/>
        <v>#N/A</v>
      </c>
      <c r="AD276" s="13" t="e">
        <f t="shared" si="69"/>
        <v>#N/A</v>
      </c>
      <c r="AE276" s="13" t="e">
        <f t="shared" si="70"/>
        <v>#N/A</v>
      </c>
      <c r="AF276" s="13" t="e">
        <f t="shared" si="71"/>
        <v>#N/A</v>
      </c>
      <c r="AG276" s="13" t="e">
        <f t="shared" si="72"/>
        <v>#N/A</v>
      </c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T276" s="107"/>
      <c r="BA276" s="11"/>
      <c r="BB276" s="11"/>
      <c r="BC276" s="11"/>
      <c r="BD276" s="11"/>
      <c r="BE276" s="11"/>
      <c r="BH276" s="11"/>
      <c r="BI276" s="11"/>
      <c r="BJ276" s="11"/>
      <c r="BK276" s="11"/>
      <c r="BL276" s="11"/>
      <c r="BM276" s="11"/>
      <c r="BN276" s="11"/>
    </row>
    <row r="277" spans="1:66" s="1" customFormat="1" x14ac:dyDescent="0.3">
      <c r="A277" s="11"/>
      <c r="B277" s="1" t="e">
        <f t="shared" si="66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118"/>
      <c r="N277" s="5"/>
      <c r="O277" s="5"/>
      <c r="P277" s="5"/>
      <c r="Q277" s="5"/>
      <c r="R277" s="5"/>
      <c r="S277" s="5"/>
      <c r="T277" s="5"/>
      <c r="U277" s="5"/>
      <c r="V277" s="1" t="str">
        <f t="shared" si="73"/>
        <v/>
      </c>
      <c r="W277" s="1" t="str">
        <f t="shared" si="74"/>
        <v/>
      </c>
      <c r="X277" s="1" t="str">
        <f t="shared" si="74"/>
        <v/>
      </c>
      <c r="Y277" s="1" t="str">
        <f t="shared" si="74"/>
        <v/>
      </c>
      <c r="Z277" s="1" t="e">
        <f t="shared" si="75"/>
        <v>#N/A</v>
      </c>
      <c r="AA277" s="3"/>
      <c r="AB277" s="13" t="e">
        <f t="shared" si="67"/>
        <v>#N/A</v>
      </c>
      <c r="AC277" s="13" t="e">
        <f t="shared" si="68"/>
        <v>#N/A</v>
      </c>
      <c r="AD277" s="13" t="e">
        <f t="shared" si="69"/>
        <v>#N/A</v>
      </c>
      <c r="AE277" s="13" t="e">
        <f t="shared" si="70"/>
        <v>#N/A</v>
      </c>
      <c r="AF277" s="13" t="e">
        <f t="shared" si="71"/>
        <v>#N/A</v>
      </c>
      <c r="AG277" s="13" t="e">
        <f t="shared" si="72"/>
        <v>#N/A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T277" s="107"/>
      <c r="BA277" s="11"/>
      <c r="BB277" s="11"/>
      <c r="BC277" s="11"/>
      <c r="BD277" s="11"/>
      <c r="BE277" s="11"/>
      <c r="BH277" s="11"/>
      <c r="BI277" s="11"/>
      <c r="BJ277" s="11"/>
      <c r="BK277" s="11"/>
      <c r="BL277" s="11"/>
      <c r="BM277" s="11"/>
      <c r="BN277" s="11"/>
    </row>
    <row r="278" spans="1:66" s="1" customFormat="1" x14ac:dyDescent="0.3">
      <c r="A278" s="11"/>
      <c r="B278" s="1" t="e">
        <f t="shared" si="66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118"/>
      <c r="N278" s="5"/>
      <c r="O278" s="5"/>
      <c r="P278" s="5"/>
      <c r="Q278" s="5"/>
      <c r="R278" s="5"/>
      <c r="S278" s="5"/>
      <c r="T278" s="5"/>
      <c r="U278" s="5"/>
      <c r="V278" s="1" t="str">
        <f t="shared" si="73"/>
        <v/>
      </c>
      <c r="W278" s="1" t="str">
        <f t="shared" si="74"/>
        <v/>
      </c>
      <c r="X278" s="1" t="str">
        <f t="shared" si="74"/>
        <v/>
      </c>
      <c r="Y278" s="1" t="str">
        <f t="shared" si="74"/>
        <v/>
      </c>
      <c r="Z278" s="1" t="e">
        <f t="shared" si="75"/>
        <v>#N/A</v>
      </c>
      <c r="AA278" s="3"/>
      <c r="AB278" s="13" t="e">
        <f t="shared" si="67"/>
        <v>#N/A</v>
      </c>
      <c r="AC278" s="13" t="e">
        <f t="shared" si="68"/>
        <v>#N/A</v>
      </c>
      <c r="AD278" s="13" t="e">
        <f t="shared" si="69"/>
        <v>#N/A</v>
      </c>
      <c r="AE278" s="13" t="e">
        <f t="shared" si="70"/>
        <v>#N/A</v>
      </c>
      <c r="AF278" s="13" t="e">
        <f t="shared" si="71"/>
        <v>#N/A</v>
      </c>
      <c r="AG278" s="13" t="e">
        <f t="shared" si="72"/>
        <v>#N/A</v>
      </c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T278" s="107"/>
      <c r="BA278" s="11"/>
      <c r="BB278" s="11"/>
      <c r="BC278" s="11"/>
      <c r="BD278" s="11"/>
      <c r="BE278" s="11"/>
      <c r="BH278" s="11"/>
      <c r="BI278" s="11"/>
      <c r="BJ278" s="11"/>
      <c r="BK278" s="11"/>
      <c r="BL278" s="11"/>
      <c r="BM278" s="11"/>
      <c r="BN278" s="11"/>
    </row>
    <row r="279" spans="1:66" s="1" customFormat="1" x14ac:dyDescent="0.3">
      <c r="A279" s="11"/>
      <c r="B279" s="1" t="e">
        <f t="shared" si="66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118"/>
      <c r="N279" s="5"/>
      <c r="O279" s="5"/>
      <c r="P279" s="5"/>
      <c r="Q279" s="5"/>
      <c r="R279" s="5"/>
      <c r="S279" s="5"/>
      <c r="T279" s="5"/>
      <c r="U279" s="5"/>
      <c r="V279" s="1" t="str">
        <f t="shared" si="73"/>
        <v/>
      </c>
      <c r="W279" s="1" t="str">
        <f t="shared" si="74"/>
        <v/>
      </c>
      <c r="X279" s="1" t="str">
        <f t="shared" si="74"/>
        <v/>
      </c>
      <c r="Y279" s="1" t="str">
        <f t="shared" si="74"/>
        <v/>
      </c>
      <c r="Z279" s="1" t="e">
        <f t="shared" si="75"/>
        <v>#N/A</v>
      </c>
      <c r="AA279" s="3"/>
      <c r="AB279" s="13" t="e">
        <f t="shared" si="67"/>
        <v>#N/A</v>
      </c>
      <c r="AC279" s="13" t="e">
        <f t="shared" si="68"/>
        <v>#N/A</v>
      </c>
      <c r="AD279" s="13" t="e">
        <f t="shared" si="69"/>
        <v>#N/A</v>
      </c>
      <c r="AE279" s="13" t="e">
        <f t="shared" si="70"/>
        <v>#N/A</v>
      </c>
      <c r="AF279" s="13" t="e">
        <f t="shared" si="71"/>
        <v>#N/A</v>
      </c>
      <c r="AG279" s="13" t="e">
        <f t="shared" si="72"/>
        <v>#N/A</v>
      </c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T279" s="107"/>
      <c r="BA279" s="11"/>
      <c r="BB279" s="11"/>
      <c r="BC279" s="11"/>
      <c r="BD279" s="11"/>
      <c r="BE279" s="11"/>
      <c r="BH279" s="11"/>
      <c r="BI279" s="11"/>
      <c r="BJ279" s="11"/>
      <c r="BK279" s="11"/>
      <c r="BL279" s="11"/>
      <c r="BM279" s="11"/>
      <c r="BN279" s="11"/>
    </row>
    <row r="280" spans="1:66" s="1" customFormat="1" x14ac:dyDescent="0.3">
      <c r="A280" s="11"/>
      <c r="B280" s="1" t="e">
        <f t="shared" si="66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118"/>
      <c r="N280" s="5"/>
      <c r="O280" s="5"/>
      <c r="P280" s="5"/>
      <c r="Q280" s="5"/>
      <c r="R280" s="5"/>
      <c r="S280" s="5"/>
      <c r="T280" s="5"/>
      <c r="U280" s="5"/>
      <c r="V280" s="1" t="str">
        <f t="shared" si="73"/>
        <v/>
      </c>
      <c r="W280" s="1" t="str">
        <f t="shared" si="74"/>
        <v/>
      </c>
      <c r="X280" s="1" t="str">
        <f t="shared" si="74"/>
        <v/>
      </c>
      <c r="Y280" s="1" t="str">
        <f t="shared" si="74"/>
        <v/>
      </c>
      <c r="Z280" s="1" t="e">
        <f t="shared" si="75"/>
        <v>#N/A</v>
      </c>
      <c r="AA280" s="3"/>
      <c r="AB280" s="13" t="e">
        <f t="shared" si="67"/>
        <v>#N/A</v>
      </c>
      <c r="AC280" s="13" t="e">
        <f t="shared" si="68"/>
        <v>#N/A</v>
      </c>
      <c r="AD280" s="13" t="e">
        <f t="shared" si="69"/>
        <v>#N/A</v>
      </c>
      <c r="AE280" s="13" t="e">
        <f t="shared" si="70"/>
        <v>#N/A</v>
      </c>
      <c r="AF280" s="13" t="e">
        <f t="shared" si="71"/>
        <v>#N/A</v>
      </c>
      <c r="AG280" s="13" t="e">
        <f t="shared" si="72"/>
        <v>#N/A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T280" s="107"/>
      <c r="BA280" s="11"/>
      <c r="BB280" s="11"/>
      <c r="BC280" s="11"/>
      <c r="BD280" s="11"/>
      <c r="BE280" s="11"/>
      <c r="BH280" s="11"/>
      <c r="BI280" s="11"/>
      <c r="BJ280" s="11"/>
      <c r="BK280" s="11"/>
      <c r="BL280" s="11"/>
      <c r="BM280" s="11"/>
      <c r="BN280" s="11"/>
    </row>
    <row r="281" spans="1:66" s="1" customFormat="1" x14ac:dyDescent="0.3">
      <c r="A281" s="11"/>
      <c r="B281" s="1" t="e">
        <f t="shared" si="66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118"/>
      <c r="N281" s="5"/>
      <c r="O281" s="5"/>
      <c r="P281" s="5"/>
      <c r="Q281" s="5"/>
      <c r="R281" s="5"/>
      <c r="S281" s="5"/>
      <c r="T281" s="5"/>
      <c r="U281" s="5"/>
      <c r="V281" s="1" t="str">
        <f t="shared" si="73"/>
        <v/>
      </c>
      <c r="W281" s="1" t="str">
        <f t="shared" si="74"/>
        <v/>
      </c>
      <c r="X281" s="1" t="str">
        <f t="shared" si="74"/>
        <v/>
      </c>
      <c r="Y281" s="1" t="str">
        <f t="shared" si="74"/>
        <v/>
      </c>
      <c r="Z281" s="1" t="e">
        <f t="shared" si="75"/>
        <v>#N/A</v>
      </c>
      <c r="AA281" s="3"/>
      <c r="AB281" s="13" t="e">
        <f t="shared" si="67"/>
        <v>#N/A</v>
      </c>
      <c r="AC281" s="13" t="e">
        <f t="shared" si="68"/>
        <v>#N/A</v>
      </c>
      <c r="AD281" s="13" t="e">
        <f t="shared" si="69"/>
        <v>#N/A</v>
      </c>
      <c r="AE281" s="13" t="e">
        <f t="shared" si="70"/>
        <v>#N/A</v>
      </c>
      <c r="AF281" s="13" t="e">
        <f t="shared" si="71"/>
        <v>#N/A</v>
      </c>
      <c r="AG281" s="13" t="e">
        <f t="shared" si="72"/>
        <v>#N/A</v>
      </c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T281" s="107"/>
      <c r="BA281" s="11"/>
      <c r="BB281" s="11"/>
      <c r="BC281" s="11"/>
      <c r="BD281" s="11"/>
      <c r="BE281" s="11"/>
      <c r="BH281" s="11"/>
      <c r="BI281" s="11"/>
      <c r="BJ281" s="11"/>
      <c r="BK281" s="11"/>
      <c r="BL281" s="11"/>
      <c r="BM281" s="11"/>
      <c r="BN281" s="11"/>
    </row>
    <row r="282" spans="1:66" s="1" customFormat="1" x14ac:dyDescent="0.3">
      <c r="A282" s="11"/>
      <c r="B282" s="1" t="e">
        <f t="shared" si="66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118"/>
      <c r="N282" s="5"/>
      <c r="O282" s="5"/>
      <c r="P282" s="5"/>
      <c r="Q282" s="5"/>
      <c r="R282" s="5"/>
      <c r="S282" s="5"/>
      <c r="T282" s="5"/>
      <c r="U282" s="5"/>
      <c r="V282" s="1" t="str">
        <f t="shared" si="73"/>
        <v/>
      </c>
      <c r="W282" s="1" t="str">
        <f t="shared" si="74"/>
        <v/>
      </c>
      <c r="X282" s="1" t="str">
        <f t="shared" si="74"/>
        <v/>
      </c>
      <c r="Y282" s="1" t="str">
        <f t="shared" si="74"/>
        <v/>
      </c>
      <c r="Z282" s="1" t="e">
        <f t="shared" si="75"/>
        <v>#N/A</v>
      </c>
      <c r="AA282" s="3"/>
      <c r="AB282" s="13" t="e">
        <f t="shared" si="67"/>
        <v>#N/A</v>
      </c>
      <c r="AC282" s="13" t="e">
        <f t="shared" si="68"/>
        <v>#N/A</v>
      </c>
      <c r="AD282" s="13" t="e">
        <f t="shared" si="69"/>
        <v>#N/A</v>
      </c>
      <c r="AE282" s="13" t="e">
        <f t="shared" si="70"/>
        <v>#N/A</v>
      </c>
      <c r="AF282" s="13" t="e">
        <f t="shared" si="71"/>
        <v>#N/A</v>
      </c>
      <c r="AG282" s="13" t="e">
        <f t="shared" si="72"/>
        <v>#N/A</v>
      </c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T282" s="107"/>
      <c r="BA282" s="11"/>
      <c r="BB282" s="11"/>
      <c r="BC282" s="11"/>
      <c r="BD282" s="11"/>
      <c r="BE282" s="11"/>
      <c r="BH282" s="11"/>
      <c r="BI282" s="11"/>
      <c r="BJ282" s="11"/>
      <c r="BK282" s="11"/>
      <c r="BL282" s="11"/>
      <c r="BM282" s="11"/>
      <c r="BN282" s="11"/>
    </row>
    <row r="283" spans="1:66" s="1" customFormat="1" x14ac:dyDescent="0.3">
      <c r="A283" s="11"/>
      <c r="B283" s="1" t="e">
        <f t="shared" si="66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118"/>
      <c r="N283" s="5"/>
      <c r="O283" s="5"/>
      <c r="P283" s="5"/>
      <c r="Q283" s="5"/>
      <c r="R283" s="5"/>
      <c r="S283" s="5"/>
      <c r="T283" s="5"/>
      <c r="U283" s="5"/>
      <c r="V283" s="1" t="str">
        <f t="shared" si="73"/>
        <v/>
      </c>
      <c r="W283" s="1" t="str">
        <f t="shared" si="74"/>
        <v/>
      </c>
      <c r="X283" s="1" t="str">
        <f t="shared" si="74"/>
        <v/>
      </c>
      <c r="Y283" s="1" t="str">
        <f t="shared" si="74"/>
        <v/>
      </c>
      <c r="Z283" s="1" t="e">
        <f t="shared" si="75"/>
        <v>#N/A</v>
      </c>
      <c r="AA283" s="3"/>
      <c r="AB283" s="13" t="e">
        <f t="shared" si="67"/>
        <v>#N/A</v>
      </c>
      <c r="AC283" s="13" t="e">
        <f t="shared" si="68"/>
        <v>#N/A</v>
      </c>
      <c r="AD283" s="13" t="e">
        <f t="shared" si="69"/>
        <v>#N/A</v>
      </c>
      <c r="AE283" s="13" t="e">
        <f t="shared" si="70"/>
        <v>#N/A</v>
      </c>
      <c r="AF283" s="13" t="e">
        <f t="shared" si="71"/>
        <v>#N/A</v>
      </c>
      <c r="AG283" s="13" t="e">
        <f t="shared" si="72"/>
        <v>#N/A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T283" s="107"/>
      <c r="BA283" s="11"/>
      <c r="BB283" s="11"/>
      <c r="BC283" s="11"/>
      <c r="BD283" s="11"/>
      <c r="BE283" s="11"/>
      <c r="BH283" s="11"/>
      <c r="BI283" s="11"/>
      <c r="BJ283" s="11"/>
      <c r="BK283" s="11"/>
      <c r="BL283" s="11"/>
      <c r="BM283" s="11"/>
      <c r="BN283" s="11"/>
    </row>
    <row r="284" spans="1:66" s="1" customFormat="1" x14ac:dyDescent="0.3">
      <c r="A284" s="11"/>
      <c r="B284" s="1" t="e">
        <f t="shared" si="66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118"/>
      <c r="N284" s="5"/>
      <c r="O284" s="5"/>
      <c r="P284" s="5"/>
      <c r="Q284" s="5"/>
      <c r="R284" s="5"/>
      <c r="S284" s="5"/>
      <c r="T284" s="5"/>
      <c r="U284" s="5"/>
      <c r="V284" s="1" t="str">
        <f t="shared" si="73"/>
        <v/>
      </c>
      <c r="W284" s="1" t="str">
        <f t="shared" si="74"/>
        <v/>
      </c>
      <c r="X284" s="1" t="str">
        <f t="shared" si="74"/>
        <v/>
      </c>
      <c r="Y284" s="1" t="str">
        <f t="shared" si="74"/>
        <v/>
      </c>
      <c r="Z284" s="1" t="e">
        <f t="shared" si="75"/>
        <v>#N/A</v>
      </c>
      <c r="AA284" s="3"/>
      <c r="AB284" s="13" t="e">
        <f t="shared" si="67"/>
        <v>#N/A</v>
      </c>
      <c r="AC284" s="13" t="e">
        <f t="shared" si="68"/>
        <v>#N/A</v>
      </c>
      <c r="AD284" s="13" t="e">
        <f t="shared" si="69"/>
        <v>#N/A</v>
      </c>
      <c r="AE284" s="13" t="e">
        <f t="shared" si="70"/>
        <v>#N/A</v>
      </c>
      <c r="AF284" s="13" t="e">
        <f t="shared" si="71"/>
        <v>#N/A</v>
      </c>
      <c r="AG284" s="13" t="e">
        <f t="shared" si="72"/>
        <v>#N/A</v>
      </c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T284" s="107"/>
      <c r="BA284" s="11"/>
      <c r="BB284" s="11"/>
      <c r="BC284" s="11"/>
      <c r="BD284" s="11"/>
      <c r="BE284" s="11"/>
      <c r="BH284" s="11"/>
      <c r="BI284" s="11"/>
      <c r="BJ284" s="11"/>
      <c r="BK284" s="11"/>
      <c r="BL284" s="11"/>
      <c r="BM284" s="11"/>
      <c r="BN284" s="11"/>
    </row>
    <row r="285" spans="1:66" s="1" customFormat="1" x14ac:dyDescent="0.3">
      <c r="A285" s="11"/>
      <c r="B285" s="1" t="e">
        <f t="shared" si="66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118"/>
      <c r="N285" s="5"/>
      <c r="O285" s="5"/>
      <c r="P285" s="5"/>
      <c r="Q285" s="5"/>
      <c r="R285" s="5"/>
      <c r="S285" s="5"/>
      <c r="T285" s="5"/>
      <c r="U285" s="5"/>
      <c r="V285" s="1" t="str">
        <f t="shared" si="73"/>
        <v/>
      </c>
      <c r="W285" s="1" t="str">
        <f t="shared" si="74"/>
        <v/>
      </c>
      <c r="X285" s="1" t="str">
        <f t="shared" si="74"/>
        <v/>
      </c>
      <c r="Y285" s="1" t="str">
        <f t="shared" si="74"/>
        <v/>
      </c>
      <c r="Z285" s="1" t="e">
        <f t="shared" si="75"/>
        <v>#N/A</v>
      </c>
      <c r="AA285" s="3"/>
      <c r="AB285" s="13" t="e">
        <f t="shared" si="67"/>
        <v>#N/A</v>
      </c>
      <c r="AC285" s="13" t="e">
        <f t="shared" si="68"/>
        <v>#N/A</v>
      </c>
      <c r="AD285" s="13" t="e">
        <f t="shared" si="69"/>
        <v>#N/A</v>
      </c>
      <c r="AE285" s="13" t="e">
        <f t="shared" si="70"/>
        <v>#N/A</v>
      </c>
      <c r="AF285" s="13" t="e">
        <f t="shared" si="71"/>
        <v>#N/A</v>
      </c>
      <c r="AG285" s="13" t="e">
        <f t="shared" si="72"/>
        <v>#N/A</v>
      </c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T285" s="107"/>
      <c r="BA285" s="11"/>
      <c r="BB285" s="11"/>
      <c r="BC285" s="11"/>
      <c r="BD285" s="11"/>
      <c r="BE285" s="11"/>
      <c r="BH285" s="11"/>
      <c r="BI285" s="11"/>
      <c r="BJ285" s="11"/>
      <c r="BK285" s="11"/>
      <c r="BL285" s="11"/>
      <c r="BM285" s="11"/>
      <c r="BN285" s="11"/>
    </row>
    <row r="286" spans="1:66" s="1" customFormat="1" x14ac:dyDescent="0.3">
      <c r="A286" s="11"/>
      <c r="B286" s="1" t="e">
        <f t="shared" si="66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118"/>
      <c r="N286" s="5"/>
      <c r="O286" s="5"/>
      <c r="P286" s="5"/>
      <c r="Q286" s="5"/>
      <c r="R286" s="5"/>
      <c r="S286" s="5"/>
      <c r="T286" s="5"/>
      <c r="U286" s="5"/>
      <c r="V286" s="1" t="str">
        <f t="shared" si="73"/>
        <v/>
      </c>
      <c r="W286" s="1" t="str">
        <f t="shared" si="74"/>
        <v/>
      </c>
      <c r="X286" s="1" t="str">
        <f t="shared" si="74"/>
        <v/>
      </c>
      <c r="Y286" s="1" t="str">
        <f t="shared" si="74"/>
        <v/>
      </c>
      <c r="Z286" s="1" t="e">
        <f t="shared" si="75"/>
        <v>#N/A</v>
      </c>
      <c r="AA286" s="3"/>
      <c r="AB286" s="13" t="e">
        <f t="shared" si="67"/>
        <v>#N/A</v>
      </c>
      <c r="AC286" s="13" t="e">
        <f t="shared" si="68"/>
        <v>#N/A</v>
      </c>
      <c r="AD286" s="13" t="e">
        <f t="shared" si="69"/>
        <v>#N/A</v>
      </c>
      <c r="AE286" s="13" t="e">
        <f t="shared" si="70"/>
        <v>#N/A</v>
      </c>
      <c r="AF286" s="13" t="e">
        <f t="shared" si="71"/>
        <v>#N/A</v>
      </c>
      <c r="AG286" s="13" t="e">
        <f t="shared" si="72"/>
        <v>#N/A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T286" s="107"/>
      <c r="BA286" s="11"/>
      <c r="BB286" s="11"/>
      <c r="BC286" s="11"/>
      <c r="BD286" s="11"/>
      <c r="BE286" s="11"/>
      <c r="BH286" s="11"/>
      <c r="BI286" s="11"/>
      <c r="BJ286" s="11"/>
      <c r="BK286" s="11"/>
      <c r="BL286" s="11"/>
      <c r="BM286" s="11"/>
      <c r="BN286" s="11"/>
    </row>
    <row r="287" spans="1:66" s="1" customFormat="1" x14ac:dyDescent="0.3">
      <c r="A287" s="11"/>
      <c r="B287" s="1" t="e">
        <f t="shared" si="66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118"/>
      <c r="N287" s="5"/>
      <c r="O287" s="5"/>
      <c r="P287" s="5"/>
      <c r="Q287" s="5"/>
      <c r="R287" s="5"/>
      <c r="S287" s="5"/>
      <c r="T287" s="5"/>
      <c r="U287" s="5"/>
      <c r="V287" s="1" t="str">
        <f t="shared" si="73"/>
        <v/>
      </c>
      <c r="W287" s="1" t="str">
        <f t="shared" si="74"/>
        <v/>
      </c>
      <c r="X287" s="1" t="str">
        <f t="shared" si="74"/>
        <v/>
      </c>
      <c r="Y287" s="1" t="str">
        <f t="shared" si="74"/>
        <v/>
      </c>
      <c r="Z287" s="1" t="e">
        <f t="shared" si="75"/>
        <v>#N/A</v>
      </c>
      <c r="AA287" s="3"/>
      <c r="AB287" s="13" t="e">
        <f t="shared" si="67"/>
        <v>#N/A</v>
      </c>
      <c r="AC287" s="13" t="e">
        <f t="shared" si="68"/>
        <v>#N/A</v>
      </c>
      <c r="AD287" s="13" t="e">
        <f t="shared" si="69"/>
        <v>#N/A</v>
      </c>
      <c r="AE287" s="13" t="e">
        <f t="shared" si="70"/>
        <v>#N/A</v>
      </c>
      <c r="AF287" s="13" t="e">
        <f t="shared" si="71"/>
        <v>#N/A</v>
      </c>
      <c r="AG287" s="13" t="e">
        <f t="shared" si="72"/>
        <v>#N/A</v>
      </c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T287" s="107"/>
      <c r="BA287" s="11"/>
      <c r="BB287" s="11"/>
      <c r="BC287" s="11"/>
      <c r="BD287" s="11"/>
      <c r="BE287" s="11"/>
      <c r="BH287" s="11"/>
      <c r="BI287" s="11"/>
      <c r="BJ287" s="11"/>
      <c r="BK287" s="11"/>
      <c r="BL287" s="11"/>
      <c r="BM287" s="11"/>
      <c r="BN287" s="11"/>
    </row>
    <row r="288" spans="1:66" s="1" customFormat="1" x14ac:dyDescent="0.3">
      <c r="A288" s="11"/>
      <c r="B288" s="1" t="e">
        <f t="shared" si="66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118"/>
      <c r="N288" s="5"/>
      <c r="O288" s="5"/>
      <c r="P288" s="5"/>
      <c r="Q288" s="5"/>
      <c r="R288" s="5"/>
      <c r="S288" s="5"/>
      <c r="T288" s="5"/>
      <c r="U288" s="5"/>
      <c r="V288" s="1" t="str">
        <f t="shared" si="73"/>
        <v/>
      </c>
      <c r="W288" s="1" t="str">
        <f t="shared" si="74"/>
        <v/>
      </c>
      <c r="X288" s="1" t="str">
        <f t="shared" si="74"/>
        <v/>
      </c>
      <c r="Y288" s="1" t="str">
        <f t="shared" si="74"/>
        <v/>
      </c>
      <c r="Z288" s="1" t="e">
        <f t="shared" si="75"/>
        <v>#N/A</v>
      </c>
      <c r="AA288" s="3"/>
      <c r="AB288" s="13" t="e">
        <f t="shared" si="67"/>
        <v>#N/A</v>
      </c>
      <c r="AC288" s="13" t="e">
        <f t="shared" si="68"/>
        <v>#N/A</v>
      </c>
      <c r="AD288" s="13" t="e">
        <f t="shared" si="69"/>
        <v>#N/A</v>
      </c>
      <c r="AE288" s="13" t="e">
        <f t="shared" si="70"/>
        <v>#N/A</v>
      </c>
      <c r="AF288" s="13" t="e">
        <f t="shared" si="71"/>
        <v>#N/A</v>
      </c>
      <c r="AG288" s="13" t="e">
        <f t="shared" si="72"/>
        <v>#N/A</v>
      </c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T288" s="107"/>
      <c r="BA288" s="11"/>
      <c r="BB288" s="11"/>
      <c r="BC288" s="11"/>
      <c r="BD288" s="11"/>
      <c r="BE288" s="11"/>
      <c r="BH288" s="11"/>
      <c r="BI288" s="11"/>
      <c r="BJ288" s="11"/>
      <c r="BK288" s="11"/>
      <c r="BL288" s="11"/>
      <c r="BM288" s="11"/>
      <c r="BN288" s="11"/>
    </row>
    <row r="289" spans="1:66" s="1" customFormat="1" x14ac:dyDescent="0.3">
      <c r="A289" s="11"/>
      <c r="B289" s="1" t="e">
        <f t="shared" si="66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118"/>
      <c r="N289" s="5"/>
      <c r="O289" s="5"/>
      <c r="P289" s="5"/>
      <c r="Q289" s="5"/>
      <c r="R289" s="5"/>
      <c r="S289" s="5"/>
      <c r="T289" s="5"/>
      <c r="U289" s="5"/>
      <c r="V289" s="1" t="str">
        <f t="shared" si="73"/>
        <v/>
      </c>
      <c r="W289" s="1" t="str">
        <f t="shared" si="74"/>
        <v/>
      </c>
      <c r="X289" s="1" t="str">
        <f t="shared" si="74"/>
        <v/>
      </c>
      <c r="Y289" s="1" t="str">
        <f t="shared" si="74"/>
        <v/>
      </c>
      <c r="Z289" s="1" t="e">
        <f t="shared" si="75"/>
        <v>#N/A</v>
      </c>
      <c r="AA289" s="3"/>
      <c r="AB289" s="13" t="e">
        <f t="shared" si="67"/>
        <v>#N/A</v>
      </c>
      <c r="AC289" s="13" t="e">
        <f t="shared" si="68"/>
        <v>#N/A</v>
      </c>
      <c r="AD289" s="13" t="e">
        <f t="shared" si="69"/>
        <v>#N/A</v>
      </c>
      <c r="AE289" s="13" t="e">
        <f t="shared" si="70"/>
        <v>#N/A</v>
      </c>
      <c r="AF289" s="13" t="e">
        <f t="shared" si="71"/>
        <v>#N/A</v>
      </c>
      <c r="AG289" s="13" t="e">
        <f t="shared" si="72"/>
        <v>#N/A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T289" s="107"/>
      <c r="BA289" s="11"/>
      <c r="BB289" s="11"/>
      <c r="BC289" s="11"/>
      <c r="BD289" s="11"/>
      <c r="BE289" s="11"/>
      <c r="BH289" s="11"/>
      <c r="BI289" s="11"/>
      <c r="BJ289" s="11"/>
      <c r="BK289" s="11"/>
      <c r="BL289" s="11"/>
      <c r="BM289" s="11"/>
      <c r="BN289" s="11"/>
    </row>
    <row r="290" spans="1:66" s="1" customFormat="1" x14ac:dyDescent="0.3">
      <c r="A290" s="11"/>
      <c r="B290" s="1" t="e">
        <f t="shared" si="66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118"/>
      <c r="N290" s="5"/>
      <c r="O290" s="5"/>
      <c r="P290" s="5"/>
      <c r="Q290" s="5"/>
      <c r="R290" s="5"/>
      <c r="S290" s="5"/>
      <c r="T290" s="5"/>
      <c r="U290" s="5"/>
      <c r="V290" s="1" t="str">
        <f t="shared" si="73"/>
        <v/>
      </c>
      <c r="W290" s="1" t="str">
        <f t="shared" si="74"/>
        <v/>
      </c>
      <c r="X290" s="1" t="str">
        <f t="shared" si="74"/>
        <v/>
      </c>
      <c r="Y290" s="1" t="str">
        <f t="shared" si="74"/>
        <v/>
      </c>
      <c r="Z290" s="1" t="e">
        <f t="shared" si="75"/>
        <v>#N/A</v>
      </c>
      <c r="AA290" s="3"/>
      <c r="AB290" s="13" t="e">
        <f t="shared" si="67"/>
        <v>#N/A</v>
      </c>
      <c r="AC290" s="13" t="e">
        <f t="shared" si="68"/>
        <v>#N/A</v>
      </c>
      <c r="AD290" s="13" t="e">
        <f t="shared" si="69"/>
        <v>#N/A</v>
      </c>
      <c r="AE290" s="13" t="e">
        <f t="shared" si="70"/>
        <v>#N/A</v>
      </c>
      <c r="AF290" s="13" t="e">
        <f t="shared" si="71"/>
        <v>#N/A</v>
      </c>
      <c r="AG290" s="13" t="e">
        <f t="shared" si="72"/>
        <v>#N/A</v>
      </c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T290" s="107"/>
      <c r="BA290" s="11"/>
      <c r="BB290" s="11"/>
      <c r="BC290" s="11"/>
      <c r="BD290" s="11"/>
      <c r="BE290" s="11"/>
      <c r="BH290" s="11"/>
      <c r="BI290" s="11"/>
      <c r="BJ290" s="11"/>
      <c r="BK290" s="11"/>
      <c r="BL290" s="11"/>
      <c r="BM290" s="11"/>
      <c r="BN290" s="11"/>
    </row>
    <row r="291" spans="1:66" s="1" customFormat="1" x14ac:dyDescent="0.3">
      <c r="A291" s="11"/>
      <c r="B291" s="1" t="e">
        <f t="shared" si="66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118"/>
      <c r="N291" s="5"/>
      <c r="O291" s="5"/>
      <c r="P291" s="5"/>
      <c r="Q291" s="5"/>
      <c r="R291" s="5"/>
      <c r="S291" s="5"/>
      <c r="T291" s="5"/>
      <c r="U291" s="5"/>
      <c r="V291" s="1" t="str">
        <f t="shared" si="73"/>
        <v/>
      </c>
      <c r="W291" s="1" t="str">
        <f t="shared" si="74"/>
        <v/>
      </c>
      <c r="X291" s="1" t="str">
        <f t="shared" si="74"/>
        <v/>
      </c>
      <c r="Y291" s="1" t="str">
        <f t="shared" si="74"/>
        <v/>
      </c>
      <c r="Z291" s="1" t="e">
        <f t="shared" si="75"/>
        <v>#N/A</v>
      </c>
      <c r="AA291" s="3"/>
      <c r="AB291" s="13" t="e">
        <f t="shared" si="67"/>
        <v>#N/A</v>
      </c>
      <c r="AC291" s="13" t="e">
        <f t="shared" si="68"/>
        <v>#N/A</v>
      </c>
      <c r="AD291" s="13" t="e">
        <f t="shared" si="69"/>
        <v>#N/A</v>
      </c>
      <c r="AE291" s="13" t="e">
        <f t="shared" si="70"/>
        <v>#N/A</v>
      </c>
      <c r="AF291" s="13" t="e">
        <f t="shared" si="71"/>
        <v>#N/A</v>
      </c>
      <c r="AG291" s="13" t="e">
        <f t="shared" si="72"/>
        <v>#N/A</v>
      </c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T291" s="107"/>
      <c r="BA291" s="11"/>
      <c r="BB291" s="11"/>
      <c r="BC291" s="11"/>
      <c r="BD291" s="11"/>
      <c r="BE291" s="11"/>
      <c r="BH291" s="11"/>
      <c r="BI291" s="11"/>
      <c r="BJ291" s="11"/>
      <c r="BK291" s="11"/>
      <c r="BL291" s="11"/>
      <c r="BM291" s="11"/>
      <c r="BN291" s="11"/>
    </row>
    <row r="292" spans="1:66" s="1" customFormat="1" x14ac:dyDescent="0.3">
      <c r="A292" s="11"/>
      <c r="B292" s="1" t="e">
        <f t="shared" si="66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118"/>
      <c r="N292" s="5"/>
      <c r="O292" s="5"/>
      <c r="P292" s="5"/>
      <c r="Q292" s="5"/>
      <c r="R292" s="5"/>
      <c r="S292" s="5"/>
      <c r="T292" s="5"/>
      <c r="U292" s="5"/>
      <c r="V292" s="1" t="str">
        <f t="shared" si="73"/>
        <v/>
      </c>
      <c r="W292" s="1" t="str">
        <f t="shared" si="74"/>
        <v/>
      </c>
      <c r="X292" s="1" t="str">
        <f t="shared" si="74"/>
        <v/>
      </c>
      <c r="Y292" s="1" t="str">
        <f t="shared" si="74"/>
        <v/>
      </c>
      <c r="Z292" s="1" t="e">
        <f t="shared" si="75"/>
        <v>#N/A</v>
      </c>
      <c r="AA292" s="3"/>
      <c r="AB292" s="13" t="e">
        <f t="shared" si="67"/>
        <v>#N/A</v>
      </c>
      <c r="AC292" s="13" t="e">
        <f t="shared" si="68"/>
        <v>#N/A</v>
      </c>
      <c r="AD292" s="13" t="e">
        <f t="shared" si="69"/>
        <v>#N/A</v>
      </c>
      <c r="AE292" s="13" t="e">
        <f t="shared" si="70"/>
        <v>#N/A</v>
      </c>
      <c r="AF292" s="13" t="e">
        <f t="shared" si="71"/>
        <v>#N/A</v>
      </c>
      <c r="AG292" s="13" t="e">
        <f t="shared" si="72"/>
        <v>#N/A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T292" s="107"/>
      <c r="BA292" s="11"/>
      <c r="BB292" s="11"/>
      <c r="BC292" s="11"/>
      <c r="BD292" s="11"/>
      <c r="BE292" s="11"/>
      <c r="BH292" s="11"/>
      <c r="BI292" s="11"/>
      <c r="BJ292" s="11"/>
      <c r="BK292" s="11"/>
      <c r="BL292" s="11"/>
      <c r="BM292" s="11"/>
      <c r="BN292" s="11"/>
    </row>
    <row r="293" spans="1:66" s="1" customFormat="1" x14ac:dyDescent="0.3">
      <c r="A293" s="11"/>
      <c r="B293" s="1" t="e">
        <f t="shared" si="66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118"/>
      <c r="N293" s="5"/>
      <c r="O293" s="5"/>
      <c r="P293" s="5"/>
      <c r="Q293" s="5"/>
      <c r="R293" s="5"/>
      <c r="S293" s="5"/>
      <c r="T293" s="5"/>
      <c r="U293" s="5"/>
      <c r="V293" s="1" t="str">
        <f t="shared" si="73"/>
        <v/>
      </c>
      <c r="W293" s="1" t="str">
        <f t="shared" si="74"/>
        <v/>
      </c>
      <c r="X293" s="1" t="str">
        <f t="shared" si="74"/>
        <v/>
      </c>
      <c r="Y293" s="1" t="str">
        <f t="shared" si="74"/>
        <v/>
      </c>
      <c r="Z293" s="1" t="e">
        <f t="shared" si="75"/>
        <v>#N/A</v>
      </c>
      <c r="AA293" s="3"/>
      <c r="AB293" s="13" t="e">
        <f t="shared" si="67"/>
        <v>#N/A</v>
      </c>
      <c r="AC293" s="13" t="e">
        <f t="shared" si="68"/>
        <v>#N/A</v>
      </c>
      <c r="AD293" s="13" t="e">
        <f t="shared" si="69"/>
        <v>#N/A</v>
      </c>
      <c r="AE293" s="13" t="e">
        <f t="shared" si="70"/>
        <v>#N/A</v>
      </c>
      <c r="AF293" s="13" t="e">
        <f t="shared" si="71"/>
        <v>#N/A</v>
      </c>
      <c r="AG293" s="13" t="e">
        <f t="shared" si="72"/>
        <v>#N/A</v>
      </c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T293" s="107"/>
      <c r="BA293" s="11"/>
      <c r="BB293" s="11"/>
      <c r="BC293" s="11"/>
      <c r="BD293" s="11"/>
      <c r="BE293" s="11"/>
      <c r="BH293" s="11"/>
      <c r="BI293" s="11"/>
      <c r="BJ293" s="11"/>
      <c r="BK293" s="11"/>
      <c r="BL293" s="11"/>
      <c r="BM293" s="11"/>
      <c r="BN293" s="11"/>
    </row>
    <row r="294" spans="1:66" s="1" customFormat="1" x14ac:dyDescent="0.3">
      <c r="A294" s="11"/>
      <c r="B294" s="1" t="e">
        <f t="shared" si="66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118"/>
      <c r="N294" s="5"/>
      <c r="O294" s="5"/>
      <c r="P294" s="5"/>
      <c r="Q294" s="5"/>
      <c r="R294" s="5"/>
      <c r="S294" s="5"/>
      <c r="T294" s="5"/>
      <c r="U294" s="5"/>
      <c r="V294" s="1" t="str">
        <f t="shared" si="73"/>
        <v/>
      </c>
      <c r="W294" s="1" t="str">
        <f t="shared" si="74"/>
        <v/>
      </c>
      <c r="X294" s="1" t="str">
        <f t="shared" si="74"/>
        <v/>
      </c>
      <c r="Y294" s="1" t="str">
        <f t="shared" si="74"/>
        <v/>
      </c>
      <c r="Z294" s="1" t="e">
        <f t="shared" si="75"/>
        <v>#N/A</v>
      </c>
      <c r="AA294" s="3"/>
      <c r="AB294" s="13" t="e">
        <f t="shared" si="67"/>
        <v>#N/A</v>
      </c>
      <c r="AC294" s="13" t="e">
        <f t="shared" si="68"/>
        <v>#N/A</v>
      </c>
      <c r="AD294" s="13" t="e">
        <f t="shared" si="69"/>
        <v>#N/A</v>
      </c>
      <c r="AE294" s="13" t="e">
        <f t="shared" si="70"/>
        <v>#N/A</v>
      </c>
      <c r="AF294" s="13" t="e">
        <f t="shared" si="71"/>
        <v>#N/A</v>
      </c>
      <c r="AG294" s="13" t="e">
        <f t="shared" si="72"/>
        <v>#N/A</v>
      </c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T294" s="107"/>
      <c r="BA294" s="11"/>
      <c r="BB294" s="11"/>
      <c r="BC294" s="11"/>
      <c r="BD294" s="11"/>
      <c r="BE294" s="11"/>
      <c r="BH294" s="11"/>
      <c r="BI294" s="11"/>
      <c r="BJ294" s="11"/>
      <c r="BK294" s="11"/>
      <c r="BL294" s="11"/>
      <c r="BM294" s="11"/>
      <c r="BN294" s="11"/>
    </row>
    <row r="295" spans="1:66" s="1" customFormat="1" x14ac:dyDescent="0.3">
      <c r="A295" s="11"/>
      <c r="B295" s="1" t="e">
        <f t="shared" si="66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118"/>
      <c r="N295" s="5"/>
      <c r="O295" s="5"/>
      <c r="P295" s="5"/>
      <c r="Q295" s="5"/>
      <c r="R295" s="5"/>
      <c r="S295" s="5"/>
      <c r="T295" s="5"/>
      <c r="U295" s="5"/>
      <c r="V295" s="1" t="str">
        <f t="shared" si="73"/>
        <v/>
      </c>
      <c r="W295" s="1" t="str">
        <f t="shared" si="74"/>
        <v/>
      </c>
      <c r="X295" s="1" t="str">
        <f t="shared" si="74"/>
        <v/>
      </c>
      <c r="Y295" s="1" t="str">
        <f t="shared" si="74"/>
        <v/>
      </c>
      <c r="Z295" s="1" t="e">
        <f t="shared" si="75"/>
        <v>#N/A</v>
      </c>
      <c r="AA295" s="3"/>
      <c r="AB295" s="13" t="e">
        <f t="shared" si="67"/>
        <v>#N/A</v>
      </c>
      <c r="AC295" s="13" t="e">
        <f t="shared" si="68"/>
        <v>#N/A</v>
      </c>
      <c r="AD295" s="13" t="e">
        <f t="shared" si="69"/>
        <v>#N/A</v>
      </c>
      <c r="AE295" s="13" t="e">
        <f t="shared" si="70"/>
        <v>#N/A</v>
      </c>
      <c r="AF295" s="13" t="e">
        <f t="shared" si="71"/>
        <v>#N/A</v>
      </c>
      <c r="AG295" s="13" t="e">
        <f t="shared" si="72"/>
        <v>#N/A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T295" s="107"/>
      <c r="BA295" s="11"/>
      <c r="BB295" s="11"/>
      <c r="BC295" s="11"/>
      <c r="BD295" s="11"/>
      <c r="BE295" s="11"/>
      <c r="BH295" s="11"/>
      <c r="BI295" s="11"/>
      <c r="BJ295" s="11"/>
      <c r="BK295" s="11"/>
      <c r="BL295" s="11"/>
      <c r="BM295" s="11"/>
      <c r="BN295" s="11"/>
    </row>
    <row r="296" spans="1:66" s="1" customFormat="1" x14ac:dyDescent="0.3">
      <c r="A296" s="11"/>
      <c r="B296" s="1" t="e">
        <f t="shared" si="66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118"/>
      <c r="N296" s="5"/>
      <c r="O296" s="5"/>
      <c r="P296" s="5"/>
      <c r="Q296" s="5"/>
      <c r="R296" s="5"/>
      <c r="S296" s="5"/>
      <c r="T296" s="5"/>
      <c r="U296" s="5"/>
      <c r="V296" s="1" t="str">
        <f t="shared" si="73"/>
        <v/>
      </c>
      <c r="W296" s="1" t="str">
        <f t="shared" si="74"/>
        <v/>
      </c>
      <c r="X296" s="1" t="str">
        <f t="shared" si="74"/>
        <v/>
      </c>
      <c r="Y296" s="1" t="str">
        <f t="shared" si="74"/>
        <v/>
      </c>
      <c r="Z296" s="1" t="e">
        <f t="shared" si="75"/>
        <v>#N/A</v>
      </c>
      <c r="AA296" s="3"/>
      <c r="AB296" s="13" t="e">
        <f t="shared" si="67"/>
        <v>#N/A</v>
      </c>
      <c r="AC296" s="13" t="e">
        <f t="shared" si="68"/>
        <v>#N/A</v>
      </c>
      <c r="AD296" s="13" t="e">
        <f t="shared" si="69"/>
        <v>#N/A</v>
      </c>
      <c r="AE296" s="13" t="e">
        <f t="shared" si="70"/>
        <v>#N/A</v>
      </c>
      <c r="AF296" s="13" t="e">
        <f t="shared" si="71"/>
        <v>#N/A</v>
      </c>
      <c r="AG296" s="13" t="e">
        <f t="shared" si="72"/>
        <v>#N/A</v>
      </c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T296" s="107"/>
      <c r="BA296" s="11"/>
      <c r="BB296" s="11"/>
      <c r="BC296" s="11"/>
      <c r="BD296" s="11"/>
      <c r="BE296" s="11"/>
      <c r="BH296" s="11"/>
      <c r="BI296" s="11"/>
      <c r="BJ296" s="11"/>
      <c r="BK296" s="11"/>
      <c r="BL296" s="11"/>
      <c r="BM296" s="11"/>
      <c r="BN296" s="11"/>
    </row>
    <row r="297" spans="1:66" s="1" customFormat="1" x14ac:dyDescent="0.3">
      <c r="A297" s="11"/>
      <c r="B297" s="1" t="e">
        <f t="shared" si="66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118"/>
      <c r="N297" s="5"/>
      <c r="O297" s="5"/>
      <c r="P297" s="5"/>
      <c r="Q297" s="5"/>
      <c r="R297" s="5"/>
      <c r="S297" s="5"/>
      <c r="T297" s="5"/>
      <c r="U297" s="5"/>
      <c r="V297" s="1" t="str">
        <f t="shared" si="73"/>
        <v/>
      </c>
      <c r="W297" s="1" t="str">
        <f t="shared" si="74"/>
        <v/>
      </c>
      <c r="X297" s="1" t="str">
        <f t="shared" si="74"/>
        <v/>
      </c>
      <c r="Y297" s="1" t="str">
        <f t="shared" si="74"/>
        <v/>
      </c>
      <c r="Z297" s="1" t="e">
        <f t="shared" si="75"/>
        <v>#N/A</v>
      </c>
      <c r="AA297" s="3"/>
      <c r="AB297" s="13" t="e">
        <f t="shared" si="67"/>
        <v>#N/A</v>
      </c>
      <c r="AC297" s="13" t="e">
        <f t="shared" si="68"/>
        <v>#N/A</v>
      </c>
      <c r="AD297" s="13" t="e">
        <f t="shared" si="69"/>
        <v>#N/A</v>
      </c>
      <c r="AE297" s="13" t="e">
        <f t="shared" si="70"/>
        <v>#N/A</v>
      </c>
      <c r="AF297" s="13" t="e">
        <f t="shared" si="71"/>
        <v>#N/A</v>
      </c>
      <c r="AG297" s="13" t="e">
        <f t="shared" si="72"/>
        <v>#N/A</v>
      </c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T297" s="107"/>
      <c r="BA297" s="11"/>
      <c r="BB297" s="11"/>
      <c r="BC297" s="11"/>
      <c r="BD297" s="11"/>
      <c r="BE297" s="11"/>
      <c r="BH297" s="11"/>
      <c r="BI297" s="11"/>
      <c r="BJ297" s="11"/>
      <c r="BK297" s="11"/>
      <c r="BL297" s="11"/>
      <c r="BM297" s="11"/>
      <c r="BN297" s="11"/>
    </row>
    <row r="298" spans="1:66" s="1" customFormat="1" x14ac:dyDescent="0.3">
      <c r="A298" s="11"/>
      <c r="B298" s="1" t="e">
        <f t="shared" si="66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118"/>
      <c r="N298" s="5"/>
      <c r="O298" s="5"/>
      <c r="P298" s="5"/>
      <c r="Q298" s="5"/>
      <c r="R298" s="5"/>
      <c r="S298" s="5"/>
      <c r="T298" s="5"/>
      <c r="U298" s="5"/>
      <c r="V298" s="1" t="str">
        <f t="shared" si="73"/>
        <v/>
      </c>
      <c r="W298" s="1" t="str">
        <f t="shared" si="74"/>
        <v/>
      </c>
      <c r="X298" s="1" t="str">
        <f t="shared" si="74"/>
        <v/>
      </c>
      <c r="Y298" s="1" t="str">
        <f t="shared" si="74"/>
        <v/>
      </c>
      <c r="Z298" s="1" t="e">
        <f t="shared" si="75"/>
        <v>#N/A</v>
      </c>
      <c r="AA298" s="3"/>
      <c r="AB298" s="13" t="e">
        <f t="shared" si="67"/>
        <v>#N/A</v>
      </c>
      <c r="AC298" s="13" t="e">
        <f t="shared" si="68"/>
        <v>#N/A</v>
      </c>
      <c r="AD298" s="13" t="e">
        <f t="shared" si="69"/>
        <v>#N/A</v>
      </c>
      <c r="AE298" s="13" t="e">
        <f t="shared" si="70"/>
        <v>#N/A</v>
      </c>
      <c r="AF298" s="13" t="e">
        <f t="shared" si="71"/>
        <v>#N/A</v>
      </c>
      <c r="AG298" s="13" t="e">
        <f t="shared" si="72"/>
        <v>#N/A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T298" s="107"/>
      <c r="BA298" s="11"/>
      <c r="BB298" s="11"/>
      <c r="BC298" s="11"/>
      <c r="BD298" s="11"/>
      <c r="BE298" s="11"/>
      <c r="BH298" s="11"/>
      <c r="BI298" s="11"/>
      <c r="BJ298" s="11"/>
      <c r="BK298" s="11"/>
      <c r="BL298" s="11"/>
      <c r="BM298" s="11"/>
      <c r="BN298" s="11"/>
    </row>
    <row r="299" spans="1:66" s="1" customFormat="1" x14ac:dyDescent="0.3">
      <c r="A299" s="11"/>
      <c r="B299" s="1" t="e">
        <f t="shared" si="66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118"/>
      <c r="N299" s="5"/>
      <c r="O299" s="5"/>
      <c r="P299" s="5"/>
      <c r="Q299" s="5"/>
      <c r="R299" s="5"/>
      <c r="S299" s="5"/>
      <c r="T299" s="5"/>
      <c r="U299" s="5"/>
      <c r="V299" s="1" t="str">
        <f t="shared" si="73"/>
        <v/>
      </c>
      <c r="W299" s="1" t="str">
        <f t="shared" si="74"/>
        <v/>
      </c>
      <c r="X299" s="1" t="str">
        <f t="shared" si="74"/>
        <v/>
      </c>
      <c r="Y299" s="1" t="str">
        <f t="shared" si="74"/>
        <v/>
      </c>
      <c r="Z299" s="1" t="e">
        <f t="shared" si="75"/>
        <v>#N/A</v>
      </c>
      <c r="AA299" s="3"/>
      <c r="AB299" s="13" t="e">
        <f t="shared" si="67"/>
        <v>#N/A</v>
      </c>
      <c r="AC299" s="13" t="e">
        <f t="shared" si="68"/>
        <v>#N/A</v>
      </c>
      <c r="AD299" s="13" t="e">
        <f t="shared" si="69"/>
        <v>#N/A</v>
      </c>
      <c r="AE299" s="13" t="e">
        <f t="shared" si="70"/>
        <v>#N/A</v>
      </c>
      <c r="AF299" s="13" t="e">
        <f t="shared" si="71"/>
        <v>#N/A</v>
      </c>
      <c r="AG299" s="13" t="e">
        <f t="shared" si="72"/>
        <v>#N/A</v>
      </c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T299" s="107"/>
      <c r="BA299" s="11"/>
      <c r="BB299" s="11"/>
      <c r="BC299" s="11"/>
      <c r="BD299" s="11"/>
      <c r="BE299" s="11"/>
      <c r="BH299" s="11"/>
      <c r="BI299" s="11"/>
      <c r="BJ299" s="11"/>
      <c r="BK299" s="11"/>
      <c r="BL299" s="11"/>
      <c r="BM299" s="11"/>
      <c r="BN299" s="11"/>
    </row>
    <row r="300" spans="1:66" s="1" customFormat="1" x14ac:dyDescent="0.3">
      <c r="A300" s="11"/>
      <c r="B300" s="1" t="e">
        <f t="shared" si="66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118"/>
      <c r="N300" s="5"/>
      <c r="O300" s="5"/>
      <c r="P300" s="5"/>
      <c r="Q300" s="5"/>
      <c r="R300" s="5"/>
      <c r="S300" s="5"/>
      <c r="T300" s="5"/>
      <c r="U300" s="5"/>
      <c r="V300" s="1" t="str">
        <f t="shared" si="73"/>
        <v/>
      </c>
      <c r="W300" s="1" t="str">
        <f t="shared" si="74"/>
        <v/>
      </c>
      <c r="X300" s="1" t="str">
        <f t="shared" si="74"/>
        <v/>
      </c>
      <c r="Y300" s="1" t="str">
        <f t="shared" si="74"/>
        <v/>
      </c>
      <c r="Z300" s="1" t="e">
        <f t="shared" si="75"/>
        <v>#N/A</v>
      </c>
      <c r="AA300" s="3"/>
      <c r="AB300" s="13" t="e">
        <f t="shared" si="67"/>
        <v>#N/A</v>
      </c>
      <c r="AC300" s="13" t="e">
        <f t="shared" si="68"/>
        <v>#N/A</v>
      </c>
      <c r="AD300" s="13" t="e">
        <f t="shared" si="69"/>
        <v>#N/A</v>
      </c>
      <c r="AE300" s="13" t="e">
        <f t="shared" si="70"/>
        <v>#N/A</v>
      </c>
      <c r="AF300" s="13" t="e">
        <f t="shared" si="71"/>
        <v>#N/A</v>
      </c>
      <c r="AG300" s="13" t="e">
        <f t="shared" si="72"/>
        <v>#N/A</v>
      </c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T300" s="107"/>
      <c r="BA300" s="11"/>
      <c r="BB300" s="11"/>
      <c r="BC300" s="11"/>
      <c r="BD300" s="11"/>
      <c r="BE300" s="11"/>
      <c r="BH300" s="11"/>
      <c r="BI300" s="11"/>
      <c r="BJ300" s="11"/>
      <c r="BK300" s="11"/>
      <c r="BL300" s="11"/>
      <c r="BM300" s="11"/>
      <c r="BN300" s="11"/>
    </row>
    <row r="301" spans="1:66" s="1" customFormat="1" x14ac:dyDescent="0.3">
      <c r="A301" s="11"/>
      <c r="B301" s="1" t="e">
        <f t="shared" si="66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118"/>
      <c r="N301" s="5"/>
      <c r="O301" s="5"/>
      <c r="P301" s="5"/>
      <c r="Q301" s="5"/>
      <c r="R301" s="5"/>
      <c r="S301" s="5"/>
      <c r="T301" s="5"/>
      <c r="U301" s="5"/>
      <c r="V301" s="1" t="str">
        <f t="shared" si="73"/>
        <v/>
      </c>
      <c r="W301" s="1" t="str">
        <f t="shared" si="74"/>
        <v/>
      </c>
      <c r="X301" s="1" t="str">
        <f t="shared" si="74"/>
        <v/>
      </c>
      <c r="Y301" s="1" t="str">
        <f t="shared" si="74"/>
        <v/>
      </c>
      <c r="Z301" s="1" t="e">
        <f t="shared" si="75"/>
        <v>#N/A</v>
      </c>
      <c r="AA301" s="3"/>
      <c r="AB301" s="13" t="e">
        <f t="shared" si="67"/>
        <v>#N/A</v>
      </c>
      <c r="AC301" s="13" t="e">
        <f t="shared" si="68"/>
        <v>#N/A</v>
      </c>
      <c r="AD301" s="13" t="e">
        <f t="shared" si="69"/>
        <v>#N/A</v>
      </c>
      <c r="AE301" s="13" t="e">
        <f t="shared" si="70"/>
        <v>#N/A</v>
      </c>
      <c r="AF301" s="13" t="e">
        <f t="shared" si="71"/>
        <v>#N/A</v>
      </c>
      <c r="AG301" s="13" t="e">
        <f t="shared" si="72"/>
        <v>#N/A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T301" s="107"/>
      <c r="BA301" s="11"/>
      <c r="BB301" s="11"/>
      <c r="BC301" s="11"/>
      <c r="BD301" s="11"/>
      <c r="BE301" s="11"/>
      <c r="BH301" s="11"/>
      <c r="BI301" s="11"/>
      <c r="BJ301" s="11"/>
      <c r="BK301" s="11"/>
      <c r="BL301" s="11"/>
      <c r="BM301" s="11"/>
      <c r="BN301" s="11"/>
    </row>
    <row r="302" spans="1:66" s="1" customFormat="1" x14ac:dyDescent="0.3">
      <c r="A302" s="11"/>
      <c r="B302" s="1" t="e">
        <f t="shared" si="66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118"/>
      <c r="N302" s="5"/>
      <c r="O302" s="5"/>
      <c r="P302" s="5"/>
      <c r="Q302" s="5"/>
      <c r="R302" s="5"/>
      <c r="S302" s="5"/>
      <c r="T302" s="5"/>
      <c r="U302" s="5"/>
      <c r="V302" s="1" t="str">
        <f t="shared" si="73"/>
        <v/>
      </c>
      <c r="W302" s="1" t="str">
        <f t="shared" si="74"/>
        <v/>
      </c>
      <c r="X302" s="1" t="str">
        <f t="shared" si="74"/>
        <v/>
      </c>
      <c r="Y302" s="1" t="str">
        <f t="shared" si="74"/>
        <v/>
      </c>
      <c r="Z302" s="1" t="e">
        <f t="shared" si="75"/>
        <v>#N/A</v>
      </c>
      <c r="AA302" s="3"/>
      <c r="AB302" s="13" t="e">
        <f t="shared" si="67"/>
        <v>#N/A</v>
      </c>
      <c r="AC302" s="13" t="e">
        <f t="shared" si="68"/>
        <v>#N/A</v>
      </c>
      <c r="AD302" s="13" t="e">
        <f t="shared" si="69"/>
        <v>#N/A</v>
      </c>
      <c r="AE302" s="13" t="e">
        <f t="shared" si="70"/>
        <v>#N/A</v>
      </c>
      <c r="AF302" s="13" t="e">
        <f t="shared" si="71"/>
        <v>#N/A</v>
      </c>
      <c r="AG302" s="13" t="e">
        <f t="shared" si="72"/>
        <v>#N/A</v>
      </c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T302" s="107"/>
      <c r="BA302" s="11"/>
      <c r="BB302" s="11"/>
      <c r="BC302" s="11"/>
      <c r="BD302" s="11"/>
      <c r="BE302" s="11"/>
      <c r="BH302" s="11"/>
      <c r="BI302" s="11"/>
      <c r="BJ302" s="11"/>
      <c r="BK302" s="11"/>
      <c r="BL302" s="11"/>
      <c r="BM302" s="11"/>
      <c r="BN302" s="11"/>
    </row>
    <row r="303" spans="1:66" s="1" customFormat="1" x14ac:dyDescent="0.3">
      <c r="A303" s="11"/>
      <c r="B303" s="1" t="e">
        <f t="shared" si="66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118"/>
      <c r="N303" s="5"/>
      <c r="O303" s="5"/>
      <c r="P303" s="5"/>
      <c r="Q303" s="5"/>
      <c r="R303" s="5"/>
      <c r="S303" s="5"/>
      <c r="T303" s="5"/>
      <c r="U303" s="5"/>
      <c r="V303" s="1" t="str">
        <f t="shared" si="73"/>
        <v/>
      </c>
      <c r="W303" s="1" t="str">
        <f t="shared" si="74"/>
        <v/>
      </c>
      <c r="X303" s="1" t="str">
        <f t="shared" si="74"/>
        <v/>
      </c>
      <c r="Y303" s="1" t="str">
        <f t="shared" si="74"/>
        <v/>
      </c>
      <c r="Z303" s="1" t="e">
        <f t="shared" si="75"/>
        <v>#N/A</v>
      </c>
      <c r="AA303" s="3"/>
      <c r="AB303" s="13" t="e">
        <f t="shared" si="67"/>
        <v>#N/A</v>
      </c>
      <c r="AC303" s="13" t="e">
        <f t="shared" si="68"/>
        <v>#N/A</v>
      </c>
      <c r="AD303" s="13" t="e">
        <f t="shared" si="69"/>
        <v>#N/A</v>
      </c>
      <c r="AE303" s="13" t="e">
        <f t="shared" si="70"/>
        <v>#N/A</v>
      </c>
      <c r="AF303" s="13" t="e">
        <f t="shared" si="71"/>
        <v>#N/A</v>
      </c>
      <c r="AG303" s="13" t="e">
        <f t="shared" si="72"/>
        <v>#N/A</v>
      </c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T303" s="107"/>
      <c r="BA303" s="11"/>
      <c r="BB303" s="11"/>
      <c r="BC303" s="11"/>
      <c r="BD303" s="11"/>
      <c r="BE303" s="11"/>
      <c r="BH303" s="11"/>
      <c r="BI303" s="11"/>
      <c r="BJ303" s="11"/>
      <c r="BK303" s="11"/>
      <c r="BL303" s="11"/>
      <c r="BM303" s="11"/>
      <c r="BN303" s="11"/>
    </row>
    <row r="304" spans="1:66" s="1" customFormat="1" x14ac:dyDescent="0.3">
      <c r="A304" s="11"/>
      <c r="B304" s="1" t="e">
        <f t="shared" si="66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118"/>
      <c r="N304" s="5"/>
      <c r="O304" s="5"/>
      <c r="P304" s="5"/>
      <c r="Q304" s="5"/>
      <c r="R304" s="5"/>
      <c r="S304" s="5"/>
      <c r="T304" s="5"/>
      <c r="U304" s="5"/>
      <c r="V304" s="1" t="str">
        <f t="shared" si="73"/>
        <v/>
      </c>
      <c r="W304" s="1" t="str">
        <f t="shared" si="74"/>
        <v/>
      </c>
      <c r="X304" s="1" t="str">
        <f t="shared" si="74"/>
        <v/>
      </c>
      <c r="Y304" s="1" t="str">
        <f t="shared" si="74"/>
        <v/>
      </c>
      <c r="Z304" s="1" t="e">
        <f t="shared" si="75"/>
        <v>#N/A</v>
      </c>
      <c r="AA304" s="3"/>
      <c r="AB304" s="13" t="e">
        <f t="shared" si="67"/>
        <v>#N/A</v>
      </c>
      <c r="AC304" s="13" t="e">
        <f t="shared" si="68"/>
        <v>#N/A</v>
      </c>
      <c r="AD304" s="13" t="e">
        <f t="shared" si="69"/>
        <v>#N/A</v>
      </c>
      <c r="AE304" s="13" t="e">
        <f t="shared" si="70"/>
        <v>#N/A</v>
      </c>
      <c r="AF304" s="13" t="e">
        <f t="shared" si="71"/>
        <v>#N/A</v>
      </c>
      <c r="AG304" s="13" t="e">
        <f t="shared" si="72"/>
        <v>#N/A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T304" s="107"/>
      <c r="BA304" s="11"/>
      <c r="BB304" s="11"/>
      <c r="BC304" s="11"/>
      <c r="BD304" s="11"/>
      <c r="BE304" s="11"/>
      <c r="BH304" s="11"/>
      <c r="BI304" s="11"/>
      <c r="BJ304" s="11"/>
      <c r="BK304" s="11"/>
      <c r="BL304" s="11"/>
      <c r="BM304" s="11"/>
      <c r="BN304" s="11"/>
    </row>
    <row r="305" spans="1:66" s="1" customFormat="1" x14ac:dyDescent="0.3">
      <c r="A305" s="11"/>
      <c r="B305" s="1" t="e">
        <f t="shared" si="66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118"/>
      <c r="N305" s="5"/>
      <c r="O305" s="5"/>
      <c r="P305" s="5"/>
      <c r="Q305" s="5"/>
      <c r="R305" s="5"/>
      <c r="S305" s="5"/>
      <c r="T305" s="5"/>
      <c r="U305" s="5"/>
      <c r="V305" s="1" t="str">
        <f t="shared" si="73"/>
        <v/>
      </c>
      <c r="W305" s="1" t="str">
        <f t="shared" si="74"/>
        <v/>
      </c>
      <c r="X305" s="1" t="str">
        <f t="shared" si="74"/>
        <v/>
      </c>
      <c r="Y305" s="1" t="str">
        <f t="shared" si="74"/>
        <v/>
      </c>
      <c r="Z305" s="1" t="e">
        <f t="shared" si="75"/>
        <v>#N/A</v>
      </c>
      <c r="AA305" s="3"/>
      <c r="AB305" s="13" t="e">
        <f t="shared" si="67"/>
        <v>#N/A</v>
      </c>
      <c r="AC305" s="13" t="e">
        <f t="shared" si="68"/>
        <v>#N/A</v>
      </c>
      <c r="AD305" s="13" t="e">
        <f t="shared" si="69"/>
        <v>#N/A</v>
      </c>
      <c r="AE305" s="13" t="e">
        <f t="shared" si="70"/>
        <v>#N/A</v>
      </c>
      <c r="AF305" s="13" t="e">
        <f t="shared" si="71"/>
        <v>#N/A</v>
      </c>
      <c r="AG305" s="13" t="e">
        <f t="shared" si="72"/>
        <v>#N/A</v>
      </c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T305" s="107"/>
      <c r="BA305" s="11"/>
      <c r="BB305" s="11"/>
      <c r="BC305" s="11"/>
      <c r="BD305" s="11"/>
      <c r="BE305" s="11"/>
      <c r="BH305" s="11"/>
      <c r="BI305" s="11"/>
      <c r="BJ305" s="11"/>
      <c r="BK305" s="11"/>
      <c r="BL305" s="11"/>
      <c r="BM305" s="11"/>
      <c r="BN305" s="11"/>
    </row>
    <row r="306" spans="1:66" s="1" customFormat="1" x14ac:dyDescent="0.3">
      <c r="A306" s="11"/>
      <c r="B306" s="1" t="e">
        <f t="shared" si="66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118"/>
      <c r="N306" s="5"/>
      <c r="O306" s="5"/>
      <c r="P306" s="5"/>
      <c r="Q306" s="5"/>
      <c r="R306" s="5"/>
      <c r="S306" s="5"/>
      <c r="T306" s="5"/>
      <c r="U306" s="5"/>
      <c r="V306" s="1" t="str">
        <f t="shared" si="73"/>
        <v/>
      </c>
      <c r="W306" s="1" t="str">
        <f t="shared" si="74"/>
        <v/>
      </c>
      <c r="X306" s="1" t="str">
        <f t="shared" si="74"/>
        <v/>
      </c>
      <c r="Y306" s="1" t="str">
        <f t="shared" si="74"/>
        <v/>
      </c>
      <c r="Z306" s="1" t="e">
        <f t="shared" si="75"/>
        <v>#N/A</v>
      </c>
      <c r="AA306" s="3"/>
      <c r="AB306" s="13" t="e">
        <f t="shared" si="67"/>
        <v>#N/A</v>
      </c>
      <c r="AC306" s="13" t="e">
        <f t="shared" si="68"/>
        <v>#N/A</v>
      </c>
      <c r="AD306" s="13" t="e">
        <f t="shared" si="69"/>
        <v>#N/A</v>
      </c>
      <c r="AE306" s="13" t="e">
        <f t="shared" si="70"/>
        <v>#N/A</v>
      </c>
      <c r="AF306" s="13" t="e">
        <f t="shared" si="71"/>
        <v>#N/A</v>
      </c>
      <c r="AG306" s="13" t="e">
        <f t="shared" si="72"/>
        <v>#N/A</v>
      </c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T306" s="107"/>
      <c r="BA306" s="11"/>
      <c r="BB306" s="11"/>
      <c r="BC306" s="11"/>
      <c r="BD306" s="11"/>
      <c r="BE306" s="11"/>
      <c r="BH306" s="11"/>
      <c r="BI306" s="11"/>
      <c r="BJ306" s="11"/>
      <c r="BK306" s="11"/>
      <c r="BL306" s="11"/>
      <c r="BM306" s="11"/>
      <c r="BN306" s="11"/>
    </row>
    <row r="307" spans="1:66" s="1" customFormat="1" x14ac:dyDescent="0.3">
      <c r="A307" s="11"/>
      <c r="B307" s="1" t="e">
        <f t="shared" si="66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118"/>
      <c r="N307" s="5"/>
      <c r="O307" s="5"/>
      <c r="P307" s="5"/>
      <c r="Q307" s="5"/>
      <c r="R307" s="5"/>
      <c r="S307" s="5"/>
      <c r="T307" s="5"/>
      <c r="U307" s="5"/>
      <c r="V307" s="1" t="str">
        <f t="shared" si="73"/>
        <v/>
      </c>
      <c r="W307" s="1" t="str">
        <f t="shared" si="74"/>
        <v/>
      </c>
      <c r="X307" s="1" t="str">
        <f t="shared" si="74"/>
        <v/>
      </c>
      <c r="Y307" s="1" t="str">
        <f t="shared" si="74"/>
        <v/>
      </c>
      <c r="Z307" s="1" t="e">
        <f t="shared" si="75"/>
        <v>#N/A</v>
      </c>
      <c r="AA307" s="3"/>
      <c r="AB307" s="13" t="e">
        <f t="shared" si="67"/>
        <v>#N/A</v>
      </c>
      <c r="AC307" s="13" t="e">
        <f t="shared" si="68"/>
        <v>#N/A</v>
      </c>
      <c r="AD307" s="13" t="e">
        <f t="shared" si="69"/>
        <v>#N/A</v>
      </c>
      <c r="AE307" s="13" t="e">
        <f t="shared" si="70"/>
        <v>#N/A</v>
      </c>
      <c r="AF307" s="13" t="e">
        <f t="shared" si="71"/>
        <v>#N/A</v>
      </c>
      <c r="AG307" s="13" t="e">
        <f t="shared" si="72"/>
        <v>#N/A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T307" s="107"/>
      <c r="BA307" s="11"/>
      <c r="BB307" s="11"/>
      <c r="BC307" s="11"/>
      <c r="BD307" s="11"/>
      <c r="BE307" s="11"/>
      <c r="BH307" s="11"/>
      <c r="BI307" s="11"/>
      <c r="BJ307" s="11"/>
      <c r="BK307" s="11"/>
      <c r="BL307" s="11"/>
      <c r="BM307" s="11"/>
      <c r="BN307" s="11"/>
    </row>
    <row r="308" spans="1:66" s="1" customFormat="1" x14ac:dyDescent="0.3">
      <c r="A308" s="11"/>
      <c r="B308" s="1" t="e">
        <f t="shared" si="66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118"/>
      <c r="N308" s="5"/>
      <c r="O308" s="5"/>
      <c r="P308" s="5"/>
      <c r="Q308" s="5"/>
      <c r="R308" s="5"/>
      <c r="S308" s="5"/>
      <c r="T308" s="5"/>
      <c r="U308" s="5"/>
      <c r="V308" s="1" t="str">
        <f t="shared" si="73"/>
        <v/>
      </c>
      <c r="W308" s="1" t="str">
        <f t="shared" si="74"/>
        <v/>
      </c>
      <c r="X308" s="1" t="str">
        <f t="shared" si="74"/>
        <v/>
      </c>
      <c r="Y308" s="1" t="str">
        <f t="shared" si="74"/>
        <v/>
      </c>
      <c r="Z308" s="1" t="e">
        <f t="shared" si="75"/>
        <v>#N/A</v>
      </c>
      <c r="AA308" s="3"/>
      <c r="AB308" s="13" t="e">
        <f t="shared" si="67"/>
        <v>#N/A</v>
      </c>
      <c r="AC308" s="13" t="e">
        <f t="shared" si="68"/>
        <v>#N/A</v>
      </c>
      <c r="AD308" s="13" t="e">
        <f t="shared" si="69"/>
        <v>#N/A</v>
      </c>
      <c r="AE308" s="13" t="e">
        <f t="shared" si="70"/>
        <v>#N/A</v>
      </c>
      <c r="AF308" s="13" t="e">
        <f t="shared" si="71"/>
        <v>#N/A</v>
      </c>
      <c r="AG308" s="13" t="e">
        <f t="shared" si="72"/>
        <v>#N/A</v>
      </c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T308" s="107"/>
      <c r="BA308" s="11"/>
      <c r="BB308" s="11"/>
      <c r="BC308" s="11"/>
      <c r="BD308" s="11"/>
      <c r="BE308" s="11"/>
      <c r="BH308" s="11"/>
      <c r="BI308" s="11"/>
      <c r="BJ308" s="11"/>
      <c r="BK308" s="11"/>
      <c r="BL308" s="11"/>
      <c r="BM308" s="11"/>
      <c r="BN308" s="11"/>
    </row>
    <row r="309" spans="1:66" s="1" customFormat="1" x14ac:dyDescent="0.3">
      <c r="A309" s="11"/>
      <c r="B309" s="1" t="e">
        <f t="shared" si="66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118"/>
      <c r="N309" s="5"/>
      <c r="O309" s="5"/>
      <c r="P309" s="5"/>
      <c r="Q309" s="5"/>
      <c r="R309" s="5"/>
      <c r="S309" s="5"/>
      <c r="T309" s="5"/>
      <c r="U309" s="5"/>
      <c r="V309" s="1" t="str">
        <f t="shared" si="73"/>
        <v/>
      </c>
      <c r="W309" s="1" t="str">
        <f t="shared" si="74"/>
        <v/>
      </c>
      <c r="X309" s="1" t="str">
        <f t="shared" si="74"/>
        <v/>
      </c>
      <c r="Y309" s="1" t="str">
        <f t="shared" si="74"/>
        <v/>
      </c>
      <c r="Z309" s="1" t="e">
        <f t="shared" si="75"/>
        <v>#N/A</v>
      </c>
      <c r="AA309" s="3"/>
      <c r="AB309" s="13" t="e">
        <f t="shared" si="67"/>
        <v>#N/A</v>
      </c>
      <c r="AC309" s="13" t="e">
        <f t="shared" si="68"/>
        <v>#N/A</v>
      </c>
      <c r="AD309" s="13" t="e">
        <f t="shared" si="69"/>
        <v>#N/A</v>
      </c>
      <c r="AE309" s="13" t="e">
        <f t="shared" si="70"/>
        <v>#N/A</v>
      </c>
      <c r="AF309" s="13" t="e">
        <f t="shared" si="71"/>
        <v>#N/A</v>
      </c>
      <c r="AG309" s="13" t="e">
        <f t="shared" si="72"/>
        <v>#N/A</v>
      </c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T309" s="107"/>
      <c r="BA309" s="11"/>
      <c r="BB309" s="11"/>
      <c r="BC309" s="11"/>
      <c r="BD309" s="11"/>
      <c r="BE309" s="11"/>
      <c r="BH309" s="11"/>
      <c r="BI309" s="11"/>
      <c r="BJ309" s="11"/>
      <c r="BK309" s="11"/>
      <c r="BL309" s="11"/>
      <c r="BM309" s="11"/>
      <c r="BN309" s="11"/>
    </row>
    <row r="310" spans="1:66" s="1" customFormat="1" x14ac:dyDescent="0.3">
      <c r="A310" s="11"/>
      <c r="B310" s="1" t="e">
        <f t="shared" si="66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118"/>
      <c r="N310" s="5"/>
      <c r="O310" s="5"/>
      <c r="P310" s="5"/>
      <c r="Q310" s="5"/>
      <c r="R310" s="5"/>
      <c r="S310" s="5"/>
      <c r="T310" s="5"/>
      <c r="U310" s="5"/>
      <c r="V310" s="1" t="str">
        <f t="shared" si="73"/>
        <v/>
      </c>
      <c r="W310" s="1" t="str">
        <f t="shared" si="74"/>
        <v/>
      </c>
      <c r="X310" s="1" t="str">
        <f t="shared" si="74"/>
        <v/>
      </c>
      <c r="Y310" s="1" t="str">
        <f t="shared" si="74"/>
        <v/>
      </c>
      <c r="Z310" s="1" t="e">
        <f t="shared" si="75"/>
        <v>#N/A</v>
      </c>
      <c r="AA310" s="3"/>
      <c r="AB310" s="13" t="e">
        <f t="shared" si="67"/>
        <v>#N/A</v>
      </c>
      <c r="AC310" s="13" t="e">
        <f t="shared" si="68"/>
        <v>#N/A</v>
      </c>
      <c r="AD310" s="13" t="e">
        <f t="shared" si="69"/>
        <v>#N/A</v>
      </c>
      <c r="AE310" s="13" t="e">
        <f t="shared" si="70"/>
        <v>#N/A</v>
      </c>
      <c r="AF310" s="13" t="e">
        <f t="shared" si="71"/>
        <v>#N/A</v>
      </c>
      <c r="AG310" s="13" t="e">
        <f t="shared" si="72"/>
        <v>#N/A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T310" s="107"/>
      <c r="BA310" s="11"/>
      <c r="BB310" s="11"/>
      <c r="BC310" s="11"/>
      <c r="BD310" s="11"/>
      <c r="BE310" s="11"/>
      <c r="BH310" s="11"/>
      <c r="BI310" s="11"/>
      <c r="BJ310" s="11"/>
      <c r="BK310" s="11"/>
      <c r="BL310" s="11"/>
      <c r="BM310" s="11"/>
      <c r="BN310" s="11"/>
    </row>
    <row r="311" spans="1:66" s="1" customFormat="1" x14ac:dyDescent="0.3">
      <c r="A311" s="11"/>
      <c r="B311" s="1" t="e">
        <f t="shared" si="66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118"/>
      <c r="N311" s="5"/>
      <c r="O311" s="5"/>
      <c r="P311" s="5"/>
      <c r="Q311" s="5"/>
      <c r="R311" s="5"/>
      <c r="S311" s="5"/>
      <c r="T311" s="5"/>
      <c r="U311" s="5"/>
      <c r="V311" s="1" t="str">
        <f t="shared" si="73"/>
        <v/>
      </c>
      <c r="W311" s="1" t="str">
        <f t="shared" si="74"/>
        <v/>
      </c>
      <c r="X311" s="1" t="str">
        <f t="shared" si="74"/>
        <v/>
      </c>
      <c r="Y311" s="1" t="str">
        <f t="shared" si="74"/>
        <v/>
      </c>
      <c r="Z311" s="1" t="e">
        <f t="shared" si="75"/>
        <v>#N/A</v>
      </c>
      <c r="AA311" s="3"/>
      <c r="AB311" s="13" t="e">
        <f t="shared" si="67"/>
        <v>#N/A</v>
      </c>
      <c r="AC311" s="13" t="e">
        <f t="shared" si="68"/>
        <v>#N/A</v>
      </c>
      <c r="AD311" s="13" t="e">
        <f t="shared" si="69"/>
        <v>#N/A</v>
      </c>
      <c r="AE311" s="13" t="e">
        <f t="shared" si="70"/>
        <v>#N/A</v>
      </c>
      <c r="AF311" s="13" t="e">
        <f t="shared" si="71"/>
        <v>#N/A</v>
      </c>
      <c r="AG311" s="13" t="e">
        <f t="shared" si="72"/>
        <v>#N/A</v>
      </c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T311" s="107"/>
      <c r="BA311" s="11"/>
      <c r="BB311" s="11"/>
      <c r="BC311" s="11"/>
      <c r="BD311" s="11"/>
      <c r="BE311" s="11"/>
      <c r="BH311" s="11"/>
      <c r="BI311" s="11"/>
      <c r="BJ311" s="11"/>
      <c r="BK311" s="11"/>
      <c r="BL311" s="11"/>
      <c r="BM311" s="11"/>
      <c r="BN311" s="11"/>
    </row>
    <row r="312" spans="1:66" s="1" customFormat="1" x14ac:dyDescent="0.3">
      <c r="A312" s="11"/>
      <c r="B312" s="1" t="e">
        <f t="shared" si="66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118"/>
      <c r="N312" s="5"/>
      <c r="O312" s="5"/>
      <c r="P312" s="5"/>
      <c r="Q312" s="5"/>
      <c r="R312" s="5"/>
      <c r="S312" s="5"/>
      <c r="T312" s="5"/>
      <c r="U312" s="5"/>
      <c r="V312" s="1" t="str">
        <f t="shared" si="73"/>
        <v/>
      </c>
      <c r="W312" s="1" t="str">
        <f t="shared" si="74"/>
        <v/>
      </c>
      <c r="X312" s="1" t="str">
        <f t="shared" si="74"/>
        <v/>
      </c>
      <c r="Y312" s="1" t="str">
        <f t="shared" si="74"/>
        <v/>
      </c>
      <c r="Z312" s="1" t="e">
        <f t="shared" si="75"/>
        <v>#N/A</v>
      </c>
      <c r="AA312" s="3"/>
      <c r="AB312" s="13" t="e">
        <f t="shared" si="67"/>
        <v>#N/A</v>
      </c>
      <c r="AC312" s="13" t="e">
        <f t="shared" si="68"/>
        <v>#N/A</v>
      </c>
      <c r="AD312" s="13" t="e">
        <f t="shared" si="69"/>
        <v>#N/A</v>
      </c>
      <c r="AE312" s="13" t="e">
        <f t="shared" si="70"/>
        <v>#N/A</v>
      </c>
      <c r="AF312" s="13" t="e">
        <f t="shared" si="71"/>
        <v>#N/A</v>
      </c>
      <c r="AG312" s="13" t="e">
        <f t="shared" si="72"/>
        <v>#N/A</v>
      </c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T312" s="107"/>
      <c r="BA312" s="11"/>
      <c r="BB312" s="11"/>
      <c r="BC312" s="11"/>
      <c r="BD312" s="11"/>
      <c r="BE312" s="11"/>
      <c r="BH312" s="11"/>
      <c r="BI312" s="11"/>
      <c r="BJ312" s="11"/>
      <c r="BK312" s="11"/>
      <c r="BL312" s="11"/>
      <c r="BM312" s="11"/>
      <c r="BN312" s="11"/>
    </row>
    <row r="313" spans="1:66" s="1" customFormat="1" x14ac:dyDescent="0.3">
      <c r="A313" s="11"/>
      <c r="B313" s="1" t="e">
        <f t="shared" si="66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118"/>
      <c r="N313" s="5"/>
      <c r="O313" s="5"/>
      <c r="P313" s="5"/>
      <c r="Q313" s="5"/>
      <c r="R313" s="5"/>
      <c r="S313" s="5"/>
      <c r="T313" s="5"/>
      <c r="U313" s="5"/>
      <c r="V313" s="1" t="str">
        <f t="shared" si="73"/>
        <v/>
      </c>
      <c r="W313" s="1" t="str">
        <f t="shared" si="74"/>
        <v/>
      </c>
      <c r="X313" s="1" t="str">
        <f t="shared" si="74"/>
        <v/>
      </c>
      <c r="Y313" s="1" t="str">
        <f t="shared" si="74"/>
        <v/>
      </c>
      <c r="Z313" s="1" t="e">
        <f t="shared" si="75"/>
        <v>#N/A</v>
      </c>
      <c r="AA313" s="3"/>
      <c r="AB313" s="13" t="e">
        <f t="shared" si="67"/>
        <v>#N/A</v>
      </c>
      <c r="AC313" s="13" t="e">
        <f t="shared" si="68"/>
        <v>#N/A</v>
      </c>
      <c r="AD313" s="13" t="e">
        <f t="shared" si="69"/>
        <v>#N/A</v>
      </c>
      <c r="AE313" s="13" t="e">
        <f t="shared" si="70"/>
        <v>#N/A</v>
      </c>
      <c r="AF313" s="13" t="e">
        <f t="shared" si="71"/>
        <v>#N/A</v>
      </c>
      <c r="AG313" s="13" t="e">
        <f t="shared" si="72"/>
        <v>#N/A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T313" s="107"/>
      <c r="BA313" s="11"/>
      <c r="BB313" s="11"/>
      <c r="BC313" s="11"/>
      <c r="BD313" s="11"/>
      <c r="BE313" s="11"/>
      <c r="BH313" s="11"/>
      <c r="BI313" s="11"/>
      <c r="BJ313" s="11"/>
      <c r="BK313" s="11"/>
      <c r="BL313" s="11"/>
      <c r="BM313" s="11"/>
      <c r="BN313" s="11"/>
    </row>
    <row r="314" spans="1:66" s="1" customFormat="1" x14ac:dyDescent="0.3">
      <c r="A314" s="11"/>
      <c r="B314" s="1" t="e">
        <f t="shared" si="66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118"/>
      <c r="N314" s="5"/>
      <c r="O314" s="5"/>
      <c r="P314" s="5"/>
      <c r="Q314" s="5"/>
      <c r="R314" s="5"/>
      <c r="S314" s="5"/>
      <c r="T314" s="5"/>
      <c r="U314" s="5"/>
      <c r="V314" s="1" t="str">
        <f t="shared" si="73"/>
        <v/>
      </c>
      <c r="W314" s="1" t="str">
        <f t="shared" si="74"/>
        <v/>
      </c>
      <c r="X314" s="1" t="str">
        <f t="shared" si="74"/>
        <v/>
      </c>
      <c r="Y314" s="1" t="str">
        <f t="shared" si="74"/>
        <v/>
      </c>
      <c r="Z314" s="1" t="e">
        <f t="shared" si="75"/>
        <v>#N/A</v>
      </c>
      <c r="AA314" s="3"/>
      <c r="AB314" s="13" t="e">
        <f t="shared" si="67"/>
        <v>#N/A</v>
      </c>
      <c r="AC314" s="13" t="e">
        <f t="shared" si="68"/>
        <v>#N/A</v>
      </c>
      <c r="AD314" s="13" t="e">
        <f t="shared" si="69"/>
        <v>#N/A</v>
      </c>
      <c r="AE314" s="13" t="e">
        <f t="shared" si="70"/>
        <v>#N/A</v>
      </c>
      <c r="AF314" s="13" t="e">
        <f t="shared" si="71"/>
        <v>#N/A</v>
      </c>
      <c r="AG314" s="13" t="e">
        <f t="shared" si="72"/>
        <v>#N/A</v>
      </c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T314" s="107"/>
      <c r="BA314" s="11"/>
      <c r="BB314" s="11"/>
      <c r="BC314" s="11"/>
      <c r="BD314" s="11"/>
      <c r="BE314" s="11"/>
      <c r="BH314" s="11"/>
      <c r="BI314" s="11"/>
      <c r="BJ314" s="11"/>
      <c r="BK314" s="11"/>
      <c r="BL314" s="11"/>
      <c r="BM314" s="11"/>
      <c r="BN314" s="11"/>
    </row>
    <row r="315" spans="1:66" s="1" customFormat="1" x14ac:dyDescent="0.3">
      <c r="A315" s="11"/>
      <c r="B315" s="1" t="e">
        <f t="shared" si="66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118"/>
      <c r="N315" s="5"/>
      <c r="O315" s="5"/>
      <c r="P315" s="5"/>
      <c r="Q315" s="5"/>
      <c r="R315" s="5"/>
      <c r="S315" s="5"/>
      <c r="T315" s="5"/>
      <c r="U315" s="5"/>
      <c r="V315" s="1" t="str">
        <f t="shared" si="73"/>
        <v/>
      </c>
      <c r="W315" s="1" t="str">
        <f t="shared" si="74"/>
        <v/>
      </c>
      <c r="X315" s="1" t="str">
        <f t="shared" si="74"/>
        <v/>
      </c>
      <c r="Y315" s="1" t="str">
        <f t="shared" si="74"/>
        <v/>
      </c>
      <c r="Z315" s="1" t="e">
        <f t="shared" si="75"/>
        <v>#N/A</v>
      </c>
      <c r="AA315" s="3"/>
      <c r="AB315" s="13" t="e">
        <f t="shared" si="67"/>
        <v>#N/A</v>
      </c>
      <c r="AC315" s="13" t="e">
        <f t="shared" si="68"/>
        <v>#N/A</v>
      </c>
      <c r="AD315" s="13" t="e">
        <f t="shared" si="69"/>
        <v>#N/A</v>
      </c>
      <c r="AE315" s="13" t="e">
        <f t="shared" si="70"/>
        <v>#N/A</v>
      </c>
      <c r="AF315" s="13" t="e">
        <f t="shared" si="71"/>
        <v>#N/A</v>
      </c>
      <c r="AG315" s="13" t="e">
        <f t="shared" si="72"/>
        <v>#N/A</v>
      </c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T315" s="107"/>
      <c r="BA315" s="11"/>
      <c r="BB315" s="11"/>
      <c r="BC315" s="11"/>
      <c r="BD315" s="11"/>
      <c r="BE315" s="11"/>
      <c r="BH315" s="11"/>
      <c r="BI315" s="11"/>
      <c r="BJ315" s="11"/>
      <c r="BK315" s="11"/>
      <c r="BL315" s="11"/>
      <c r="BM315" s="11"/>
      <c r="BN315" s="11"/>
    </row>
    <row r="316" spans="1:66" s="1" customFormat="1" x14ac:dyDescent="0.3">
      <c r="A316" s="11"/>
      <c r="B316" s="1" t="e">
        <f t="shared" si="66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118"/>
      <c r="N316" s="5"/>
      <c r="O316" s="5"/>
      <c r="P316" s="5"/>
      <c r="Q316" s="5"/>
      <c r="R316" s="5"/>
      <c r="S316" s="5"/>
      <c r="T316" s="5"/>
      <c r="U316" s="5"/>
      <c r="V316" s="1" t="str">
        <f t="shared" si="73"/>
        <v/>
      </c>
      <c r="W316" s="1" t="str">
        <f t="shared" si="74"/>
        <v/>
      </c>
      <c r="X316" s="1" t="str">
        <f t="shared" si="74"/>
        <v/>
      </c>
      <c r="Y316" s="1" t="str">
        <f t="shared" si="74"/>
        <v/>
      </c>
      <c r="Z316" s="1" t="e">
        <f t="shared" si="75"/>
        <v>#N/A</v>
      </c>
      <c r="AA316" s="3"/>
      <c r="AB316" s="13" t="e">
        <f t="shared" si="67"/>
        <v>#N/A</v>
      </c>
      <c r="AC316" s="13" t="e">
        <f t="shared" si="68"/>
        <v>#N/A</v>
      </c>
      <c r="AD316" s="13" t="e">
        <f t="shared" si="69"/>
        <v>#N/A</v>
      </c>
      <c r="AE316" s="13" t="e">
        <f t="shared" si="70"/>
        <v>#N/A</v>
      </c>
      <c r="AF316" s="13" t="e">
        <f t="shared" si="71"/>
        <v>#N/A</v>
      </c>
      <c r="AG316" s="13" t="e">
        <f t="shared" si="72"/>
        <v>#N/A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T316" s="107"/>
      <c r="BA316" s="11"/>
      <c r="BB316" s="11"/>
      <c r="BC316" s="11"/>
      <c r="BD316" s="11"/>
      <c r="BE316" s="11"/>
      <c r="BH316" s="11"/>
      <c r="BI316" s="11"/>
      <c r="BJ316" s="11"/>
      <c r="BK316" s="11"/>
      <c r="BL316" s="11"/>
      <c r="BM316" s="11"/>
      <c r="BN316" s="11"/>
    </row>
    <row r="317" spans="1:66" s="1" customFormat="1" x14ac:dyDescent="0.3">
      <c r="A317" s="11"/>
      <c r="B317" s="1" t="e">
        <f t="shared" si="66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118"/>
      <c r="N317" s="5"/>
      <c r="O317" s="5"/>
      <c r="P317" s="5"/>
      <c r="Q317" s="5"/>
      <c r="R317" s="5"/>
      <c r="S317" s="5"/>
      <c r="T317" s="5"/>
      <c r="U317" s="5"/>
      <c r="V317" s="1" t="str">
        <f t="shared" si="73"/>
        <v/>
      </c>
      <c r="W317" s="1" t="str">
        <f t="shared" si="74"/>
        <v/>
      </c>
      <c r="X317" s="1" t="str">
        <f t="shared" si="74"/>
        <v/>
      </c>
      <c r="Y317" s="1" t="str">
        <f t="shared" si="74"/>
        <v/>
      </c>
      <c r="Z317" s="1" t="e">
        <f t="shared" si="75"/>
        <v>#N/A</v>
      </c>
      <c r="AA317" s="3"/>
      <c r="AB317" s="13" t="e">
        <f t="shared" si="67"/>
        <v>#N/A</v>
      </c>
      <c r="AC317" s="13" t="e">
        <f t="shared" si="68"/>
        <v>#N/A</v>
      </c>
      <c r="AD317" s="13" t="e">
        <f t="shared" si="69"/>
        <v>#N/A</v>
      </c>
      <c r="AE317" s="13" t="e">
        <f t="shared" si="70"/>
        <v>#N/A</v>
      </c>
      <c r="AF317" s="13" t="e">
        <f t="shared" si="71"/>
        <v>#N/A</v>
      </c>
      <c r="AG317" s="13" t="e">
        <f t="shared" si="72"/>
        <v>#N/A</v>
      </c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T317" s="107"/>
      <c r="BA317" s="11"/>
      <c r="BB317" s="11"/>
      <c r="BC317" s="11"/>
      <c r="BD317" s="11"/>
      <c r="BE317" s="11"/>
      <c r="BH317" s="11"/>
      <c r="BI317" s="11"/>
      <c r="BJ317" s="11"/>
      <c r="BK317" s="11"/>
      <c r="BL317" s="11"/>
      <c r="BM317" s="11"/>
      <c r="BN317" s="11"/>
    </row>
    <row r="318" spans="1:66" s="1" customFormat="1" x14ac:dyDescent="0.3">
      <c r="A318" s="11"/>
      <c r="B318" s="1" t="e">
        <f t="shared" si="66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118"/>
      <c r="N318" s="5"/>
      <c r="O318" s="5"/>
      <c r="P318" s="5"/>
      <c r="Q318" s="5"/>
      <c r="R318" s="5"/>
      <c r="S318" s="5"/>
      <c r="T318" s="5"/>
      <c r="U318" s="5"/>
      <c r="V318" s="1" t="str">
        <f t="shared" si="73"/>
        <v/>
      </c>
      <c r="W318" s="1" t="str">
        <f t="shared" si="74"/>
        <v/>
      </c>
      <c r="X318" s="1" t="str">
        <f t="shared" si="74"/>
        <v/>
      </c>
      <c r="Y318" s="1" t="str">
        <f t="shared" si="74"/>
        <v/>
      </c>
      <c r="Z318" s="1" t="e">
        <f t="shared" si="75"/>
        <v>#N/A</v>
      </c>
      <c r="AA318" s="3"/>
      <c r="AB318" s="13" t="e">
        <f t="shared" si="67"/>
        <v>#N/A</v>
      </c>
      <c r="AC318" s="13" t="e">
        <f t="shared" si="68"/>
        <v>#N/A</v>
      </c>
      <c r="AD318" s="13" t="e">
        <f t="shared" si="69"/>
        <v>#N/A</v>
      </c>
      <c r="AE318" s="13" t="e">
        <f t="shared" si="70"/>
        <v>#N/A</v>
      </c>
      <c r="AF318" s="13" t="e">
        <f t="shared" si="71"/>
        <v>#N/A</v>
      </c>
      <c r="AG318" s="13" t="e">
        <f t="shared" si="72"/>
        <v>#N/A</v>
      </c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T318" s="107"/>
      <c r="BA318" s="11"/>
      <c r="BB318" s="11"/>
      <c r="BC318" s="11"/>
      <c r="BD318" s="11"/>
      <c r="BE318" s="11"/>
      <c r="BH318" s="11"/>
      <c r="BI318" s="11"/>
      <c r="BJ318" s="11"/>
      <c r="BK318" s="11"/>
      <c r="BL318" s="11"/>
      <c r="BM318" s="11"/>
      <c r="BN318" s="11"/>
    </row>
    <row r="319" spans="1:66" s="1" customFormat="1" x14ac:dyDescent="0.3">
      <c r="A319" s="11"/>
      <c r="B319" s="1" t="e">
        <f t="shared" si="66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118"/>
      <c r="N319" s="5"/>
      <c r="O319" s="5"/>
      <c r="P319" s="5"/>
      <c r="Q319" s="5"/>
      <c r="R319" s="5"/>
      <c r="S319" s="5"/>
      <c r="T319" s="5"/>
      <c r="U319" s="5"/>
      <c r="V319" s="1" t="str">
        <f t="shared" si="73"/>
        <v/>
      </c>
      <c r="W319" s="1" t="str">
        <f t="shared" si="74"/>
        <v/>
      </c>
      <c r="X319" s="1" t="str">
        <f t="shared" si="74"/>
        <v/>
      </c>
      <c r="Y319" s="1" t="str">
        <f t="shared" si="74"/>
        <v/>
      </c>
      <c r="Z319" s="1" t="e">
        <f t="shared" si="75"/>
        <v>#N/A</v>
      </c>
      <c r="AA319" s="3"/>
      <c r="AB319" s="13" t="e">
        <f t="shared" si="67"/>
        <v>#N/A</v>
      </c>
      <c r="AC319" s="13" t="e">
        <f t="shared" si="68"/>
        <v>#N/A</v>
      </c>
      <c r="AD319" s="13" t="e">
        <f t="shared" si="69"/>
        <v>#N/A</v>
      </c>
      <c r="AE319" s="13" t="e">
        <f t="shared" si="70"/>
        <v>#N/A</v>
      </c>
      <c r="AF319" s="13" t="e">
        <f t="shared" si="71"/>
        <v>#N/A</v>
      </c>
      <c r="AG319" s="13" t="e">
        <f t="shared" si="72"/>
        <v>#N/A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T319" s="107"/>
      <c r="BA319" s="11"/>
      <c r="BB319" s="11"/>
      <c r="BC319" s="11"/>
      <c r="BD319" s="11"/>
      <c r="BE319" s="11"/>
      <c r="BH319" s="11"/>
      <c r="BI319" s="11"/>
      <c r="BJ319" s="11"/>
      <c r="BK319" s="11"/>
      <c r="BL319" s="11"/>
      <c r="BM319" s="11"/>
      <c r="BN319" s="11"/>
    </row>
    <row r="320" spans="1:66" s="1" customFormat="1" x14ac:dyDescent="0.3">
      <c r="A320" s="11"/>
      <c r="B320" s="1" t="e">
        <f t="shared" si="66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118"/>
      <c r="N320" s="5"/>
      <c r="O320" s="5"/>
      <c r="P320" s="5"/>
      <c r="Q320" s="5"/>
      <c r="R320" s="5"/>
      <c r="S320" s="5"/>
      <c r="T320" s="5"/>
      <c r="U320" s="5"/>
      <c r="V320" s="1" t="str">
        <f t="shared" si="73"/>
        <v/>
      </c>
      <c r="W320" s="1" t="str">
        <f t="shared" si="74"/>
        <v/>
      </c>
      <c r="X320" s="1" t="str">
        <f t="shared" si="74"/>
        <v/>
      </c>
      <c r="Y320" s="1" t="str">
        <f t="shared" si="74"/>
        <v/>
      </c>
      <c r="Z320" s="1" t="e">
        <f t="shared" si="75"/>
        <v>#N/A</v>
      </c>
      <c r="AA320" s="3"/>
      <c r="AB320" s="13" t="e">
        <f t="shared" si="67"/>
        <v>#N/A</v>
      </c>
      <c r="AC320" s="13" t="e">
        <f t="shared" si="68"/>
        <v>#N/A</v>
      </c>
      <c r="AD320" s="13" t="e">
        <f t="shared" si="69"/>
        <v>#N/A</v>
      </c>
      <c r="AE320" s="13" t="e">
        <f t="shared" si="70"/>
        <v>#N/A</v>
      </c>
      <c r="AF320" s="13" t="e">
        <f t="shared" si="71"/>
        <v>#N/A</v>
      </c>
      <c r="AG320" s="13" t="e">
        <f t="shared" si="72"/>
        <v>#N/A</v>
      </c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T320" s="107"/>
      <c r="BA320" s="11"/>
      <c r="BB320" s="11"/>
      <c r="BC320" s="11"/>
      <c r="BD320" s="11"/>
      <c r="BE320" s="11"/>
      <c r="BH320" s="11"/>
      <c r="BI320" s="11"/>
      <c r="BJ320" s="11"/>
      <c r="BK320" s="11"/>
      <c r="BL320" s="11"/>
      <c r="BM320" s="11"/>
      <c r="BN320" s="11"/>
    </row>
    <row r="321" spans="1:66" s="1" customFormat="1" x14ac:dyDescent="0.3">
      <c r="A321" s="11"/>
      <c r="B321" s="1" t="e">
        <f t="shared" si="66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118"/>
      <c r="N321" s="5"/>
      <c r="O321" s="5"/>
      <c r="P321" s="5"/>
      <c r="Q321" s="5"/>
      <c r="R321" s="5"/>
      <c r="S321" s="5"/>
      <c r="T321" s="5"/>
      <c r="U321" s="5"/>
      <c r="V321" s="1" t="str">
        <f t="shared" si="73"/>
        <v/>
      </c>
      <c r="W321" s="1" t="str">
        <f t="shared" si="74"/>
        <v/>
      </c>
      <c r="X321" s="1" t="str">
        <f t="shared" si="74"/>
        <v/>
      </c>
      <c r="Y321" s="1" t="str">
        <f t="shared" si="74"/>
        <v/>
      </c>
      <c r="Z321" s="1" t="e">
        <f t="shared" si="75"/>
        <v>#N/A</v>
      </c>
      <c r="AA321" s="3"/>
      <c r="AB321" s="13" t="e">
        <f t="shared" si="67"/>
        <v>#N/A</v>
      </c>
      <c r="AC321" s="13" t="e">
        <f t="shared" si="68"/>
        <v>#N/A</v>
      </c>
      <c r="AD321" s="13" t="e">
        <f t="shared" si="69"/>
        <v>#N/A</v>
      </c>
      <c r="AE321" s="13" t="e">
        <f t="shared" si="70"/>
        <v>#N/A</v>
      </c>
      <c r="AF321" s="13" t="e">
        <f t="shared" si="71"/>
        <v>#N/A</v>
      </c>
      <c r="AG321" s="13" t="e">
        <f t="shared" si="72"/>
        <v>#N/A</v>
      </c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T321" s="107"/>
      <c r="BA321" s="11"/>
      <c r="BB321" s="11"/>
      <c r="BC321" s="11"/>
      <c r="BD321" s="11"/>
      <c r="BE321" s="11"/>
      <c r="BH321" s="11"/>
      <c r="BI321" s="11"/>
      <c r="BJ321" s="11"/>
      <c r="BK321" s="11"/>
      <c r="BL321" s="11"/>
      <c r="BM321" s="11"/>
      <c r="BN321" s="11"/>
    </row>
    <row r="322" spans="1:66" s="1" customFormat="1" x14ac:dyDescent="0.3">
      <c r="A322" s="11"/>
      <c r="B322" s="1" t="e">
        <f t="shared" si="66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118"/>
      <c r="N322" s="5"/>
      <c r="O322" s="5"/>
      <c r="P322" s="5"/>
      <c r="Q322" s="5"/>
      <c r="R322" s="5"/>
      <c r="S322" s="5"/>
      <c r="T322" s="5"/>
      <c r="U322" s="5"/>
      <c r="V322" s="1" t="str">
        <f t="shared" si="73"/>
        <v/>
      </c>
      <c r="W322" s="1" t="str">
        <f t="shared" si="74"/>
        <v/>
      </c>
      <c r="X322" s="1" t="str">
        <f t="shared" si="74"/>
        <v/>
      </c>
      <c r="Y322" s="1" t="str">
        <f t="shared" si="74"/>
        <v/>
      </c>
      <c r="Z322" s="1" t="e">
        <f t="shared" si="75"/>
        <v>#N/A</v>
      </c>
      <c r="AA322" s="3"/>
      <c r="AB322" s="13" t="e">
        <f t="shared" si="67"/>
        <v>#N/A</v>
      </c>
      <c r="AC322" s="13" t="e">
        <f t="shared" si="68"/>
        <v>#N/A</v>
      </c>
      <c r="AD322" s="13" t="e">
        <f t="shared" si="69"/>
        <v>#N/A</v>
      </c>
      <c r="AE322" s="13" t="e">
        <f t="shared" si="70"/>
        <v>#N/A</v>
      </c>
      <c r="AF322" s="13" t="e">
        <f t="shared" si="71"/>
        <v>#N/A</v>
      </c>
      <c r="AG322" s="13" t="e">
        <f t="shared" si="72"/>
        <v>#N/A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T322" s="107"/>
      <c r="BA322" s="11"/>
      <c r="BB322" s="11"/>
      <c r="BC322" s="11"/>
      <c r="BD322" s="11"/>
      <c r="BE322" s="11"/>
      <c r="BH322" s="11"/>
      <c r="BI322" s="11"/>
      <c r="BJ322" s="11"/>
      <c r="BK322" s="11"/>
      <c r="BL322" s="11"/>
      <c r="BM322" s="11"/>
      <c r="BN322" s="11"/>
    </row>
    <row r="323" spans="1:66" s="1" customFormat="1" x14ac:dyDescent="0.3">
      <c r="A323" s="11"/>
      <c r="B323" s="1" t="e">
        <f t="shared" si="66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118"/>
      <c r="N323" s="5"/>
      <c r="O323" s="5"/>
      <c r="P323" s="5"/>
      <c r="Q323" s="5"/>
      <c r="R323" s="5"/>
      <c r="S323" s="5"/>
      <c r="T323" s="5"/>
      <c r="U323" s="5"/>
      <c r="V323" s="1" t="str">
        <f t="shared" si="73"/>
        <v/>
      </c>
      <c r="W323" s="1" t="str">
        <f t="shared" si="74"/>
        <v/>
      </c>
      <c r="X323" s="1" t="str">
        <f t="shared" si="74"/>
        <v/>
      </c>
      <c r="Y323" s="1" t="str">
        <f t="shared" si="74"/>
        <v/>
      </c>
      <c r="Z323" s="1" t="e">
        <f t="shared" si="75"/>
        <v>#N/A</v>
      </c>
      <c r="AA323" s="3"/>
      <c r="AB323" s="13" t="e">
        <f t="shared" si="67"/>
        <v>#N/A</v>
      </c>
      <c r="AC323" s="13" t="e">
        <f t="shared" si="68"/>
        <v>#N/A</v>
      </c>
      <c r="AD323" s="13" t="e">
        <f t="shared" si="69"/>
        <v>#N/A</v>
      </c>
      <c r="AE323" s="13" t="e">
        <f t="shared" si="70"/>
        <v>#N/A</v>
      </c>
      <c r="AF323" s="13" t="e">
        <f t="shared" si="71"/>
        <v>#N/A</v>
      </c>
      <c r="AG323" s="13" t="e">
        <f t="shared" si="72"/>
        <v>#N/A</v>
      </c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T323" s="107"/>
      <c r="BA323" s="11"/>
      <c r="BB323" s="11"/>
      <c r="BC323" s="11"/>
      <c r="BD323" s="11"/>
      <c r="BE323" s="11"/>
      <c r="BH323" s="11"/>
      <c r="BI323" s="11"/>
      <c r="BJ323" s="11"/>
      <c r="BK323" s="11"/>
      <c r="BL323" s="11"/>
      <c r="BM323" s="11"/>
      <c r="BN323" s="11"/>
    </row>
    <row r="324" spans="1:66" s="1" customFormat="1" x14ac:dyDescent="0.3">
      <c r="A324" s="11"/>
      <c r="B324" s="1" t="e">
        <f t="shared" si="66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118"/>
      <c r="N324" s="5"/>
      <c r="O324" s="5"/>
      <c r="P324" s="5"/>
      <c r="Q324" s="5"/>
      <c r="R324" s="5"/>
      <c r="S324" s="5"/>
      <c r="T324" s="5"/>
      <c r="U324" s="5"/>
      <c r="V324" s="1" t="str">
        <f t="shared" si="73"/>
        <v/>
      </c>
      <c r="W324" s="1" t="str">
        <f t="shared" si="74"/>
        <v/>
      </c>
      <c r="X324" s="1" t="str">
        <f t="shared" si="74"/>
        <v/>
      </c>
      <c r="Y324" s="1" t="str">
        <f t="shared" si="74"/>
        <v/>
      </c>
      <c r="Z324" s="1" t="e">
        <f t="shared" si="75"/>
        <v>#N/A</v>
      </c>
      <c r="AA324" s="3"/>
      <c r="AB324" s="13" t="e">
        <f t="shared" si="67"/>
        <v>#N/A</v>
      </c>
      <c r="AC324" s="13" t="e">
        <f t="shared" si="68"/>
        <v>#N/A</v>
      </c>
      <c r="AD324" s="13" t="e">
        <f t="shared" si="69"/>
        <v>#N/A</v>
      </c>
      <c r="AE324" s="13" t="e">
        <f t="shared" si="70"/>
        <v>#N/A</v>
      </c>
      <c r="AF324" s="13" t="e">
        <f t="shared" si="71"/>
        <v>#N/A</v>
      </c>
      <c r="AG324" s="13" t="e">
        <f t="shared" si="72"/>
        <v>#N/A</v>
      </c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T324" s="107"/>
      <c r="BA324" s="11"/>
      <c r="BB324" s="11"/>
      <c r="BC324" s="11"/>
      <c r="BD324" s="11"/>
      <c r="BE324" s="11"/>
      <c r="BH324" s="11"/>
      <c r="BI324" s="11"/>
      <c r="BJ324" s="11"/>
      <c r="BK324" s="11"/>
      <c r="BL324" s="11"/>
      <c r="BM324" s="11"/>
      <c r="BN324" s="11"/>
    </row>
    <row r="325" spans="1:66" s="1" customFormat="1" x14ac:dyDescent="0.3">
      <c r="A325" s="11"/>
      <c r="B325" s="1" t="e">
        <f t="shared" si="66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118"/>
      <c r="N325" s="5"/>
      <c r="O325" s="5"/>
      <c r="P325" s="5"/>
      <c r="Q325" s="5"/>
      <c r="R325" s="5"/>
      <c r="S325" s="5"/>
      <c r="T325" s="5"/>
      <c r="U325" s="5"/>
      <c r="V325" s="1" t="str">
        <f t="shared" si="73"/>
        <v/>
      </c>
      <c r="W325" s="1" t="str">
        <f t="shared" si="74"/>
        <v/>
      </c>
      <c r="X325" s="1" t="str">
        <f t="shared" si="74"/>
        <v/>
      </c>
      <c r="Y325" s="1" t="str">
        <f t="shared" si="74"/>
        <v/>
      </c>
      <c r="Z325" s="1" t="e">
        <f t="shared" si="75"/>
        <v>#N/A</v>
      </c>
      <c r="AA325" s="3"/>
      <c r="AB325" s="13" t="e">
        <f t="shared" si="67"/>
        <v>#N/A</v>
      </c>
      <c r="AC325" s="13" t="e">
        <f t="shared" si="68"/>
        <v>#N/A</v>
      </c>
      <c r="AD325" s="13" t="e">
        <f t="shared" si="69"/>
        <v>#N/A</v>
      </c>
      <c r="AE325" s="13" t="e">
        <f t="shared" si="70"/>
        <v>#N/A</v>
      </c>
      <c r="AF325" s="13" t="e">
        <f t="shared" si="71"/>
        <v>#N/A</v>
      </c>
      <c r="AG325" s="13" t="e">
        <f t="shared" si="72"/>
        <v>#N/A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T325" s="107"/>
      <c r="BA325" s="11"/>
      <c r="BB325" s="11"/>
      <c r="BC325" s="11"/>
      <c r="BD325" s="11"/>
      <c r="BE325" s="11"/>
      <c r="BH325" s="11"/>
      <c r="BI325" s="11"/>
      <c r="BJ325" s="11"/>
      <c r="BK325" s="11"/>
      <c r="BL325" s="11"/>
      <c r="BM325" s="11"/>
      <c r="BN325" s="11"/>
    </row>
    <row r="326" spans="1:66" s="1" customFormat="1" x14ac:dyDescent="0.3">
      <c r="A326" s="11"/>
      <c r="B326" s="1" t="e">
        <f t="shared" si="66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118"/>
      <c r="N326" s="5"/>
      <c r="O326" s="5"/>
      <c r="P326" s="5"/>
      <c r="Q326" s="5"/>
      <c r="R326" s="5"/>
      <c r="S326" s="5"/>
      <c r="T326" s="5"/>
      <c r="U326" s="5"/>
      <c r="V326" s="1" t="str">
        <f t="shared" si="73"/>
        <v/>
      </c>
      <c r="W326" s="1" t="str">
        <f t="shared" si="74"/>
        <v/>
      </c>
      <c r="X326" s="1" t="str">
        <f t="shared" si="74"/>
        <v/>
      </c>
      <c r="Y326" s="1" t="str">
        <f t="shared" si="74"/>
        <v/>
      </c>
      <c r="Z326" s="1" t="e">
        <f t="shared" si="75"/>
        <v>#N/A</v>
      </c>
      <c r="AA326" s="3"/>
      <c r="AB326" s="13" t="e">
        <f t="shared" si="67"/>
        <v>#N/A</v>
      </c>
      <c r="AC326" s="13" t="e">
        <f t="shared" si="68"/>
        <v>#N/A</v>
      </c>
      <c r="AD326" s="13" t="e">
        <f t="shared" si="69"/>
        <v>#N/A</v>
      </c>
      <c r="AE326" s="13" t="e">
        <f t="shared" si="70"/>
        <v>#N/A</v>
      </c>
      <c r="AF326" s="13" t="e">
        <f t="shared" si="71"/>
        <v>#N/A</v>
      </c>
      <c r="AG326" s="13" t="e">
        <f t="shared" si="72"/>
        <v>#N/A</v>
      </c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T326" s="107"/>
      <c r="BA326" s="11"/>
      <c r="BB326" s="11"/>
      <c r="BC326" s="11"/>
      <c r="BD326" s="11"/>
      <c r="BE326" s="11"/>
      <c r="BH326" s="11"/>
      <c r="BI326" s="11"/>
      <c r="BJ326" s="11"/>
      <c r="BK326" s="11"/>
      <c r="BL326" s="11"/>
      <c r="BM326" s="11"/>
      <c r="BN326" s="11"/>
    </row>
    <row r="327" spans="1:66" s="1" customFormat="1" x14ac:dyDescent="0.3">
      <c r="A327" s="11"/>
      <c r="B327" s="1" t="e">
        <f t="shared" si="66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118"/>
      <c r="N327" s="5"/>
      <c r="O327" s="5"/>
      <c r="P327" s="5"/>
      <c r="Q327" s="5"/>
      <c r="R327" s="5"/>
      <c r="S327" s="5"/>
      <c r="T327" s="5"/>
      <c r="U327" s="5"/>
      <c r="V327" s="1" t="str">
        <f t="shared" si="73"/>
        <v/>
      </c>
      <c r="W327" s="1" t="str">
        <f t="shared" si="74"/>
        <v/>
      </c>
      <c r="X327" s="1" t="str">
        <f t="shared" si="74"/>
        <v/>
      </c>
      <c r="Y327" s="1" t="str">
        <f t="shared" si="74"/>
        <v/>
      </c>
      <c r="Z327" s="1" t="e">
        <f t="shared" si="75"/>
        <v>#N/A</v>
      </c>
      <c r="AA327" s="3"/>
      <c r="AB327" s="13" t="e">
        <f t="shared" si="67"/>
        <v>#N/A</v>
      </c>
      <c r="AC327" s="13" t="e">
        <f t="shared" si="68"/>
        <v>#N/A</v>
      </c>
      <c r="AD327" s="13" t="e">
        <f t="shared" si="69"/>
        <v>#N/A</v>
      </c>
      <c r="AE327" s="13" t="e">
        <f t="shared" si="70"/>
        <v>#N/A</v>
      </c>
      <c r="AF327" s="13" t="e">
        <f t="shared" si="71"/>
        <v>#N/A</v>
      </c>
      <c r="AG327" s="13" t="e">
        <f t="shared" si="72"/>
        <v>#N/A</v>
      </c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T327" s="107"/>
      <c r="BA327" s="11"/>
      <c r="BB327" s="11"/>
      <c r="BC327" s="11"/>
      <c r="BD327" s="11"/>
      <c r="BE327" s="11"/>
      <c r="BH327" s="11"/>
      <c r="BI327" s="11"/>
      <c r="BJ327" s="11"/>
      <c r="BK327" s="11"/>
      <c r="BL327" s="11"/>
      <c r="BM327" s="11"/>
      <c r="BN327" s="11"/>
    </row>
    <row r="328" spans="1:66" s="1" customFormat="1" x14ac:dyDescent="0.3">
      <c r="A328" s="11"/>
      <c r="B328" s="1" t="e">
        <f t="shared" si="66"/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118"/>
      <c r="N328" s="5"/>
      <c r="O328" s="5"/>
      <c r="P328" s="5"/>
      <c r="Q328" s="5"/>
      <c r="R328" s="5"/>
      <c r="S328" s="5"/>
      <c r="T328" s="5"/>
      <c r="U328" s="5"/>
      <c r="V328" s="1" t="str">
        <f t="shared" si="73"/>
        <v/>
      </c>
      <c r="W328" s="1" t="str">
        <f t="shared" si="74"/>
        <v/>
      </c>
      <c r="X328" s="1" t="str">
        <f t="shared" si="74"/>
        <v/>
      </c>
      <c r="Y328" s="1" t="str">
        <f t="shared" si="74"/>
        <v/>
      </c>
      <c r="Z328" s="1" t="e">
        <f t="shared" si="75"/>
        <v>#N/A</v>
      </c>
      <c r="AA328" s="3"/>
      <c r="AB328" s="13" t="e">
        <f t="shared" si="67"/>
        <v>#N/A</v>
      </c>
      <c r="AC328" s="13" t="e">
        <f t="shared" si="68"/>
        <v>#N/A</v>
      </c>
      <c r="AD328" s="13" t="e">
        <f t="shared" si="69"/>
        <v>#N/A</v>
      </c>
      <c r="AE328" s="13" t="e">
        <f t="shared" si="70"/>
        <v>#N/A</v>
      </c>
      <c r="AF328" s="13" t="e">
        <f t="shared" si="71"/>
        <v>#N/A</v>
      </c>
      <c r="AG328" s="13" t="e">
        <f t="shared" si="72"/>
        <v>#N/A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T328" s="107"/>
      <c r="BA328" s="11"/>
      <c r="BB328" s="11"/>
      <c r="BC328" s="11"/>
      <c r="BD328" s="11"/>
      <c r="BE328" s="11"/>
      <c r="BH328" s="11"/>
      <c r="BI328" s="11"/>
      <c r="BJ328" s="11"/>
      <c r="BK328" s="11"/>
      <c r="BL328" s="11"/>
      <c r="BM328" s="11"/>
      <c r="BN328" s="11"/>
    </row>
    <row r="329" spans="1:66" s="1" customFormat="1" x14ac:dyDescent="0.3">
      <c r="A329" s="11"/>
      <c r="B329" s="1" t="e">
        <f t="shared" si="66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118"/>
      <c r="N329" s="5"/>
      <c r="O329" s="5"/>
      <c r="P329" s="5"/>
      <c r="Q329" s="5"/>
      <c r="R329" s="5"/>
      <c r="S329" s="5"/>
      <c r="T329" s="5"/>
      <c r="U329" s="5"/>
      <c r="V329" s="1" t="str">
        <f t="shared" si="73"/>
        <v/>
      </c>
      <c r="W329" s="1" t="str">
        <f t="shared" si="74"/>
        <v/>
      </c>
      <c r="X329" s="1" t="str">
        <f t="shared" si="74"/>
        <v/>
      </c>
      <c r="Y329" s="1" t="str">
        <f t="shared" si="74"/>
        <v/>
      </c>
      <c r="Z329" s="1" t="e">
        <f t="shared" si="75"/>
        <v>#N/A</v>
      </c>
      <c r="AA329" s="3"/>
      <c r="AB329" s="13" t="e">
        <f t="shared" si="67"/>
        <v>#N/A</v>
      </c>
      <c r="AC329" s="13" t="e">
        <f t="shared" si="68"/>
        <v>#N/A</v>
      </c>
      <c r="AD329" s="13" t="e">
        <f t="shared" si="69"/>
        <v>#N/A</v>
      </c>
      <c r="AE329" s="13" t="e">
        <f t="shared" si="70"/>
        <v>#N/A</v>
      </c>
      <c r="AF329" s="13" t="e">
        <f t="shared" si="71"/>
        <v>#N/A</v>
      </c>
      <c r="AG329" s="13" t="e">
        <f t="shared" si="72"/>
        <v>#N/A</v>
      </c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T329" s="107"/>
      <c r="BA329" s="11"/>
      <c r="BB329" s="11"/>
      <c r="BC329" s="11"/>
      <c r="BD329" s="11"/>
      <c r="BE329" s="11"/>
      <c r="BH329" s="11"/>
      <c r="BI329" s="11"/>
      <c r="BJ329" s="11"/>
      <c r="BK329" s="11"/>
      <c r="BL329" s="11"/>
      <c r="BM329" s="11"/>
      <c r="BN329" s="11"/>
    </row>
    <row r="330" spans="1:66" s="1" customFormat="1" x14ac:dyDescent="0.3">
      <c r="A330" s="11"/>
      <c r="B330" s="1" t="e">
        <f t="shared" si="66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118"/>
      <c r="N330" s="5"/>
      <c r="O330" s="5"/>
      <c r="P330" s="5"/>
      <c r="Q330" s="5"/>
      <c r="R330" s="5"/>
      <c r="S330" s="5"/>
      <c r="T330" s="5"/>
      <c r="U330" s="5"/>
      <c r="V330" s="1" t="str">
        <f t="shared" si="73"/>
        <v/>
      </c>
      <c r="W330" s="1" t="str">
        <f t="shared" si="74"/>
        <v/>
      </c>
      <c r="X330" s="1" t="str">
        <f t="shared" si="74"/>
        <v/>
      </c>
      <c r="Y330" s="1" t="str">
        <f t="shared" si="74"/>
        <v/>
      </c>
      <c r="Z330" s="1" t="e">
        <f t="shared" si="75"/>
        <v>#N/A</v>
      </c>
      <c r="AA330" s="3"/>
      <c r="AB330" s="13" t="e">
        <f t="shared" si="67"/>
        <v>#N/A</v>
      </c>
      <c r="AC330" s="13" t="e">
        <f t="shared" si="68"/>
        <v>#N/A</v>
      </c>
      <c r="AD330" s="13" t="e">
        <f t="shared" si="69"/>
        <v>#N/A</v>
      </c>
      <c r="AE330" s="13" t="e">
        <f t="shared" si="70"/>
        <v>#N/A</v>
      </c>
      <c r="AF330" s="13" t="e">
        <f t="shared" si="71"/>
        <v>#N/A</v>
      </c>
      <c r="AG330" s="13" t="e">
        <f t="shared" si="72"/>
        <v>#N/A</v>
      </c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T330" s="107"/>
      <c r="BA330" s="11"/>
      <c r="BB330" s="11"/>
      <c r="BC330" s="11"/>
      <c r="BD330" s="11"/>
      <c r="BE330" s="11"/>
      <c r="BH330" s="11"/>
      <c r="BI330" s="11"/>
      <c r="BJ330" s="11"/>
      <c r="BK330" s="11"/>
      <c r="BL330" s="11"/>
      <c r="BM330" s="11"/>
      <c r="BN330" s="11"/>
    </row>
    <row r="331" spans="1:66" s="1" customFormat="1" x14ac:dyDescent="0.3">
      <c r="A331" s="11"/>
      <c r="B331" s="1" t="e">
        <f t="shared" si="66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118"/>
      <c r="N331" s="5"/>
      <c r="O331" s="5"/>
      <c r="P331" s="5"/>
      <c r="Q331" s="5"/>
      <c r="R331" s="5"/>
      <c r="S331" s="5"/>
      <c r="T331" s="5"/>
      <c r="U331" s="5"/>
      <c r="V331" s="1" t="str">
        <f t="shared" si="73"/>
        <v/>
      </c>
      <c r="W331" s="1" t="str">
        <f t="shared" si="74"/>
        <v/>
      </c>
      <c r="X331" s="1" t="str">
        <f t="shared" si="74"/>
        <v/>
      </c>
      <c r="Y331" s="1" t="str">
        <f t="shared" si="74"/>
        <v/>
      </c>
      <c r="Z331" s="1" t="e">
        <f t="shared" si="75"/>
        <v>#N/A</v>
      </c>
      <c r="AA331" s="3"/>
      <c r="AB331" s="13" t="e">
        <f t="shared" si="67"/>
        <v>#N/A</v>
      </c>
      <c r="AC331" s="13" t="e">
        <f t="shared" si="68"/>
        <v>#N/A</v>
      </c>
      <c r="AD331" s="13" t="e">
        <f t="shared" si="69"/>
        <v>#N/A</v>
      </c>
      <c r="AE331" s="13" t="e">
        <f t="shared" si="70"/>
        <v>#N/A</v>
      </c>
      <c r="AF331" s="13" t="e">
        <f t="shared" si="71"/>
        <v>#N/A</v>
      </c>
      <c r="AG331" s="13" t="e">
        <f t="shared" si="72"/>
        <v>#N/A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T331" s="107"/>
      <c r="BA331" s="11"/>
      <c r="BB331" s="11"/>
      <c r="BC331" s="11"/>
      <c r="BD331" s="11"/>
      <c r="BE331" s="11"/>
      <c r="BH331" s="11"/>
      <c r="BI331" s="11"/>
      <c r="BJ331" s="11"/>
      <c r="BK331" s="11"/>
      <c r="BL331" s="11"/>
      <c r="BM331" s="11"/>
      <c r="BN331" s="11"/>
    </row>
    <row r="332" spans="1:66" s="1" customFormat="1" x14ac:dyDescent="0.3">
      <c r="A332" s="11"/>
      <c r="B332" s="1" t="e">
        <f t="shared" si="66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118"/>
      <c r="N332" s="5"/>
      <c r="O332" s="5"/>
      <c r="P332" s="5"/>
      <c r="Q332" s="5"/>
      <c r="R332" s="5"/>
      <c r="S332" s="5"/>
      <c r="T332" s="5"/>
      <c r="U332" s="5"/>
      <c r="V332" s="1" t="str">
        <f t="shared" si="73"/>
        <v/>
      </c>
      <c r="W332" s="1" t="str">
        <f t="shared" si="74"/>
        <v/>
      </c>
      <c r="X332" s="1" t="str">
        <f t="shared" si="74"/>
        <v/>
      </c>
      <c r="Y332" s="1" t="str">
        <f t="shared" si="74"/>
        <v/>
      </c>
      <c r="Z332" s="1" t="e">
        <f t="shared" si="75"/>
        <v>#N/A</v>
      </c>
      <c r="AA332" s="3"/>
      <c r="AB332" s="13" t="e">
        <f t="shared" si="67"/>
        <v>#N/A</v>
      </c>
      <c r="AC332" s="13" t="e">
        <f t="shared" si="68"/>
        <v>#N/A</v>
      </c>
      <c r="AD332" s="13" t="e">
        <f t="shared" si="69"/>
        <v>#N/A</v>
      </c>
      <c r="AE332" s="13" t="e">
        <f t="shared" si="70"/>
        <v>#N/A</v>
      </c>
      <c r="AF332" s="13" t="e">
        <f t="shared" si="71"/>
        <v>#N/A</v>
      </c>
      <c r="AG332" s="13" t="e">
        <f t="shared" si="72"/>
        <v>#N/A</v>
      </c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T332" s="107"/>
      <c r="BA332" s="11"/>
      <c r="BB332" s="11"/>
      <c r="BC332" s="11"/>
      <c r="BD332" s="11"/>
      <c r="BE332" s="11"/>
      <c r="BH332" s="11"/>
      <c r="BI332" s="11"/>
      <c r="BJ332" s="11"/>
      <c r="BK332" s="11"/>
      <c r="BL332" s="11"/>
      <c r="BM332" s="11"/>
      <c r="BN332" s="11"/>
    </row>
    <row r="333" spans="1:66" s="1" customFormat="1" x14ac:dyDescent="0.3">
      <c r="A333" s="11"/>
      <c r="B333" s="1" t="e">
        <f t="shared" si="66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118"/>
      <c r="N333" s="5"/>
      <c r="O333" s="5"/>
      <c r="P333" s="5"/>
      <c r="Q333" s="5"/>
      <c r="R333" s="5"/>
      <c r="S333" s="5"/>
      <c r="T333" s="5"/>
      <c r="U333" s="5"/>
      <c r="V333" s="1" t="str">
        <f t="shared" si="73"/>
        <v/>
      </c>
      <c r="W333" s="1" t="str">
        <f t="shared" si="74"/>
        <v/>
      </c>
      <c r="X333" s="1" t="str">
        <f t="shared" si="74"/>
        <v/>
      </c>
      <c r="Y333" s="1" t="str">
        <f t="shared" si="74"/>
        <v/>
      </c>
      <c r="Z333" s="1" t="e">
        <f t="shared" si="75"/>
        <v>#N/A</v>
      </c>
      <c r="AA333" s="3"/>
      <c r="AB333" s="13" t="e">
        <f t="shared" si="67"/>
        <v>#N/A</v>
      </c>
      <c r="AC333" s="13" t="e">
        <f t="shared" si="68"/>
        <v>#N/A</v>
      </c>
      <c r="AD333" s="13" t="e">
        <f t="shared" si="69"/>
        <v>#N/A</v>
      </c>
      <c r="AE333" s="13" t="e">
        <f t="shared" si="70"/>
        <v>#N/A</v>
      </c>
      <c r="AF333" s="13" t="e">
        <f t="shared" si="71"/>
        <v>#N/A</v>
      </c>
      <c r="AG333" s="13" t="e">
        <f t="shared" si="72"/>
        <v>#N/A</v>
      </c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T333" s="107"/>
      <c r="BA333" s="11"/>
      <c r="BB333" s="11"/>
      <c r="BC333" s="11"/>
      <c r="BD333" s="11"/>
      <c r="BE333" s="11"/>
      <c r="BH333" s="11"/>
      <c r="BI333" s="11"/>
      <c r="BJ333" s="11"/>
      <c r="BK333" s="11"/>
      <c r="BL333" s="11"/>
      <c r="BM333" s="11"/>
      <c r="BN333" s="11"/>
    </row>
    <row r="334" spans="1:66" s="1" customFormat="1" x14ac:dyDescent="0.3">
      <c r="A334" s="11"/>
      <c r="B334" s="1" t="e">
        <f t="shared" ref="B334:B373" si="76">IF(C334="",NA(),E334+G334+H334+I334)</f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118"/>
      <c r="N334" s="5"/>
      <c r="O334" s="5"/>
      <c r="P334" s="5"/>
      <c r="Q334" s="5"/>
      <c r="R334" s="5"/>
      <c r="S334" s="5"/>
      <c r="T334" s="5"/>
      <c r="U334" s="5"/>
      <c r="V334" s="1" t="str">
        <f t="shared" si="73"/>
        <v/>
      </c>
      <c r="W334" s="1" t="str">
        <f t="shared" si="74"/>
        <v/>
      </c>
      <c r="X334" s="1" t="str">
        <f t="shared" si="74"/>
        <v/>
      </c>
      <c r="Y334" s="1" t="str">
        <f t="shared" si="74"/>
        <v/>
      </c>
      <c r="Z334" s="1" t="e">
        <f t="shared" si="75"/>
        <v>#N/A</v>
      </c>
      <c r="AA334" s="3"/>
      <c r="AB334" s="13" t="e">
        <f t="shared" ref="AB334:AB373" si="77">IF(OR(ISNA(B334),B334=0),NA(),I334/B334)</f>
        <v>#N/A</v>
      </c>
      <c r="AC334" s="13" t="e">
        <f t="shared" ref="AC334:AC373" si="78">IF(OR(ISNA(B334),B334=0),NA(),B334/$AC$11)</f>
        <v>#N/A</v>
      </c>
      <c r="AD334" s="13" t="e">
        <f t="shared" ref="AD334:AD373" si="79">IF(OR(ISNA(B334),B334=0),NA(),E334/$AC$11)</f>
        <v>#N/A</v>
      </c>
      <c r="AE334" s="13" t="e">
        <f t="shared" ref="AE334:AE373" si="80">IF(OR(ISNA(B334),B334=0),NA(),G334/$AC$11)</f>
        <v>#N/A</v>
      </c>
      <c r="AF334" s="13" t="e">
        <f t="shared" ref="AF334:AF373" si="81">IF(OR(ISNA(B334),B334=0),NA(),I334/$AC$11)</f>
        <v>#N/A</v>
      </c>
      <c r="AG334" s="13" t="e">
        <f t="shared" ref="AG334:AG373" si="82">+IF(OR(ISNA(B334),B334=0),NA(),Z334/$AC$11)</f>
        <v>#N/A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T334" s="107"/>
      <c r="BA334" s="11"/>
      <c r="BB334" s="11"/>
      <c r="BC334" s="11"/>
      <c r="BD334" s="11"/>
      <c r="BE334" s="11"/>
      <c r="BH334" s="11"/>
      <c r="BI334" s="11"/>
      <c r="BJ334" s="11"/>
      <c r="BK334" s="11"/>
      <c r="BL334" s="11"/>
      <c r="BM334" s="11"/>
      <c r="BN334" s="11"/>
    </row>
    <row r="335" spans="1:66" s="1" customFormat="1" x14ac:dyDescent="0.3">
      <c r="A335" s="11"/>
      <c r="B335" s="1" t="e">
        <f t="shared" si="76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118"/>
      <c r="N335" s="5"/>
      <c r="O335" s="5"/>
      <c r="P335" s="5"/>
      <c r="Q335" s="5"/>
      <c r="R335" s="5"/>
      <c r="S335" s="5"/>
      <c r="T335" s="5"/>
      <c r="U335" s="5"/>
      <c r="V335" s="1" t="str">
        <f t="shared" si="73"/>
        <v/>
      </c>
      <c r="W335" s="1" t="str">
        <f t="shared" si="74"/>
        <v/>
      </c>
      <c r="X335" s="1" t="str">
        <f t="shared" si="74"/>
        <v/>
      </c>
      <c r="Y335" s="1" t="str">
        <f t="shared" si="74"/>
        <v/>
      </c>
      <c r="Z335" s="1" t="e">
        <f t="shared" si="75"/>
        <v>#N/A</v>
      </c>
      <c r="AA335" s="3"/>
      <c r="AB335" s="13" t="e">
        <f t="shared" si="77"/>
        <v>#N/A</v>
      </c>
      <c r="AC335" s="13" t="e">
        <f t="shared" si="78"/>
        <v>#N/A</v>
      </c>
      <c r="AD335" s="13" t="e">
        <f t="shared" si="79"/>
        <v>#N/A</v>
      </c>
      <c r="AE335" s="13" t="e">
        <f t="shared" si="80"/>
        <v>#N/A</v>
      </c>
      <c r="AF335" s="13" t="e">
        <f t="shared" si="81"/>
        <v>#N/A</v>
      </c>
      <c r="AG335" s="13" t="e">
        <f t="shared" si="82"/>
        <v>#N/A</v>
      </c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T335" s="107"/>
      <c r="BA335" s="11"/>
      <c r="BB335" s="11"/>
      <c r="BC335" s="11"/>
      <c r="BD335" s="11"/>
      <c r="BE335" s="11"/>
      <c r="BH335" s="11"/>
      <c r="BI335" s="11"/>
      <c r="BJ335" s="11"/>
      <c r="BK335" s="11"/>
      <c r="BL335" s="11"/>
      <c r="BM335" s="11"/>
      <c r="BN335" s="11"/>
    </row>
    <row r="336" spans="1:66" s="1" customFormat="1" x14ac:dyDescent="0.3">
      <c r="A336" s="11"/>
      <c r="B336" s="1" t="e">
        <f t="shared" si="76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118"/>
      <c r="N336" s="5"/>
      <c r="O336" s="5"/>
      <c r="P336" s="5"/>
      <c r="Q336" s="5"/>
      <c r="R336" s="5"/>
      <c r="S336" s="5"/>
      <c r="T336" s="5"/>
      <c r="U336" s="5"/>
      <c r="V336" s="1" t="str">
        <f t="shared" ref="V336:V373" si="83">IF($C336="","",E336-E335)</f>
        <v/>
      </c>
      <c r="W336" s="1" t="str">
        <f t="shared" ref="W336:Y373" si="84">IF($C336="","",G336-G335)</f>
        <v/>
      </c>
      <c r="X336" s="1" t="str">
        <f t="shared" si="84"/>
        <v/>
      </c>
      <c r="Y336" s="1" t="str">
        <f t="shared" si="84"/>
        <v/>
      </c>
      <c r="Z336" s="1" t="e">
        <f t="shared" ref="Z336:Z373" si="85">IF(OR($C336="",ISNA($C336)),NA(),V336+W336+X336+Y336)</f>
        <v>#N/A</v>
      </c>
      <c r="AA336" s="3"/>
      <c r="AB336" s="13" t="e">
        <f t="shared" si="77"/>
        <v>#N/A</v>
      </c>
      <c r="AC336" s="13" t="e">
        <f t="shared" si="78"/>
        <v>#N/A</v>
      </c>
      <c r="AD336" s="13" t="e">
        <f t="shared" si="79"/>
        <v>#N/A</v>
      </c>
      <c r="AE336" s="13" t="e">
        <f t="shared" si="80"/>
        <v>#N/A</v>
      </c>
      <c r="AF336" s="13" t="e">
        <f t="shared" si="81"/>
        <v>#N/A</v>
      </c>
      <c r="AG336" s="13" t="e">
        <f t="shared" si="82"/>
        <v>#N/A</v>
      </c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T336" s="107"/>
      <c r="BA336" s="11"/>
      <c r="BB336" s="11"/>
      <c r="BC336" s="11"/>
      <c r="BD336" s="11"/>
      <c r="BE336" s="11"/>
      <c r="BH336" s="11"/>
      <c r="BI336" s="11"/>
      <c r="BJ336" s="11"/>
      <c r="BK336" s="11"/>
      <c r="BL336" s="11"/>
      <c r="BM336" s="11"/>
      <c r="BN336" s="11"/>
    </row>
    <row r="337" spans="1:66" s="1" customFormat="1" x14ac:dyDescent="0.3">
      <c r="A337" s="11"/>
      <c r="B337" s="1" t="e">
        <f t="shared" si="76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118"/>
      <c r="N337" s="5"/>
      <c r="O337" s="5"/>
      <c r="P337" s="5"/>
      <c r="Q337" s="5"/>
      <c r="R337" s="5"/>
      <c r="S337" s="5"/>
      <c r="T337" s="5"/>
      <c r="U337" s="5"/>
      <c r="V337" s="1" t="str">
        <f t="shared" si="83"/>
        <v/>
      </c>
      <c r="W337" s="1" t="str">
        <f t="shared" si="84"/>
        <v/>
      </c>
      <c r="X337" s="1" t="str">
        <f t="shared" si="84"/>
        <v/>
      </c>
      <c r="Y337" s="1" t="str">
        <f t="shared" si="84"/>
        <v/>
      </c>
      <c r="Z337" s="1" t="e">
        <f t="shared" si="85"/>
        <v>#N/A</v>
      </c>
      <c r="AA337" s="3"/>
      <c r="AB337" s="13" t="e">
        <f t="shared" si="77"/>
        <v>#N/A</v>
      </c>
      <c r="AC337" s="13" t="e">
        <f t="shared" si="78"/>
        <v>#N/A</v>
      </c>
      <c r="AD337" s="13" t="e">
        <f t="shared" si="79"/>
        <v>#N/A</v>
      </c>
      <c r="AE337" s="13" t="e">
        <f t="shared" si="80"/>
        <v>#N/A</v>
      </c>
      <c r="AF337" s="13" t="e">
        <f t="shared" si="81"/>
        <v>#N/A</v>
      </c>
      <c r="AG337" s="13" t="e">
        <f t="shared" si="82"/>
        <v>#N/A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T337" s="107"/>
      <c r="BA337" s="11"/>
      <c r="BB337" s="11"/>
      <c r="BC337" s="11"/>
      <c r="BD337" s="11"/>
      <c r="BE337" s="11"/>
      <c r="BH337" s="11"/>
      <c r="BI337" s="11"/>
      <c r="BJ337" s="11"/>
      <c r="BK337" s="11"/>
      <c r="BL337" s="11"/>
      <c r="BM337" s="11"/>
      <c r="BN337" s="11"/>
    </row>
    <row r="338" spans="1:66" s="1" customFormat="1" x14ac:dyDescent="0.3">
      <c r="A338" s="11"/>
      <c r="B338" s="1" t="e">
        <f t="shared" si="76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118"/>
      <c r="N338" s="5"/>
      <c r="O338" s="5"/>
      <c r="P338" s="5"/>
      <c r="Q338" s="5"/>
      <c r="R338" s="5"/>
      <c r="S338" s="5"/>
      <c r="T338" s="5"/>
      <c r="U338" s="5"/>
      <c r="V338" s="1" t="str">
        <f t="shared" si="83"/>
        <v/>
      </c>
      <c r="W338" s="1" t="str">
        <f t="shared" si="84"/>
        <v/>
      </c>
      <c r="X338" s="1" t="str">
        <f t="shared" si="84"/>
        <v/>
      </c>
      <c r="Y338" s="1" t="str">
        <f t="shared" si="84"/>
        <v/>
      </c>
      <c r="Z338" s="1" t="e">
        <f t="shared" si="85"/>
        <v>#N/A</v>
      </c>
      <c r="AA338" s="3"/>
      <c r="AB338" s="13" t="e">
        <f t="shared" si="77"/>
        <v>#N/A</v>
      </c>
      <c r="AC338" s="13" t="e">
        <f t="shared" si="78"/>
        <v>#N/A</v>
      </c>
      <c r="AD338" s="13" t="e">
        <f t="shared" si="79"/>
        <v>#N/A</v>
      </c>
      <c r="AE338" s="13" t="e">
        <f t="shared" si="80"/>
        <v>#N/A</v>
      </c>
      <c r="AF338" s="13" t="e">
        <f t="shared" si="81"/>
        <v>#N/A</v>
      </c>
      <c r="AG338" s="13" t="e">
        <f t="shared" si="82"/>
        <v>#N/A</v>
      </c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T338" s="107"/>
      <c r="BA338" s="11"/>
      <c r="BB338" s="11"/>
      <c r="BC338" s="11"/>
      <c r="BD338" s="11"/>
      <c r="BE338" s="11"/>
      <c r="BH338" s="11"/>
      <c r="BI338" s="11"/>
      <c r="BJ338" s="11"/>
      <c r="BK338" s="11"/>
      <c r="BL338" s="11"/>
      <c r="BM338" s="11"/>
      <c r="BN338" s="11"/>
    </row>
    <row r="339" spans="1:66" s="1" customFormat="1" x14ac:dyDescent="0.3">
      <c r="A339" s="11"/>
      <c r="B339" s="1" t="e">
        <f t="shared" si="76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118"/>
      <c r="N339" s="5"/>
      <c r="O339" s="5"/>
      <c r="P339" s="5"/>
      <c r="Q339" s="5"/>
      <c r="R339" s="5"/>
      <c r="S339" s="5"/>
      <c r="T339" s="5"/>
      <c r="U339" s="5"/>
      <c r="V339" s="1" t="str">
        <f t="shared" si="83"/>
        <v/>
      </c>
      <c r="W339" s="1" t="str">
        <f t="shared" si="84"/>
        <v/>
      </c>
      <c r="X339" s="1" t="str">
        <f t="shared" si="84"/>
        <v/>
      </c>
      <c r="Y339" s="1" t="str">
        <f t="shared" si="84"/>
        <v/>
      </c>
      <c r="Z339" s="1" t="e">
        <f t="shared" si="85"/>
        <v>#N/A</v>
      </c>
      <c r="AA339" s="3"/>
      <c r="AB339" s="13" t="e">
        <f t="shared" si="77"/>
        <v>#N/A</v>
      </c>
      <c r="AC339" s="13" t="e">
        <f t="shared" si="78"/>
        <v>#N/A</v>
      </c>
      <c r="AD339" s="13" t="e">
        <f t="shared" si="79"/>
        <v>#N/A</v>
      </c>
      <c r="AE339" s="13" t="e">
        <f t="shared" si="80"/>
        <v>#N/A</v>
      </c>
      <c r="AF339" s="13" t="e">
        <f t="shared" si="81"/>
        <v>#N/A</v>
      </c>
      <c r="AG339" s="13" t="e">
        <f t="shared" si="82"/>
        <v>#N/A</v>
      </c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T339" s="107"/>
      <c r="BA339" s="11"/>
      <c r="BB339" s="11"/>
      <c r="BC339" s="11"/>
      <c r="BD339" s="11"/>
      <c r="BE339" s="11"/>
      <c r="BH339" s="11"/>
      <c r="BI339" s="11"/>
      <c r="BJ339" s="11"/>
      <c r="BK339" s="11"/>
      <c r="BL339" s="11"/>
      <c r="BM339" s="11"/>
      <c r="BN339" s="11"/>
    </row>
    <row r="340" spans="1:66" s="1" customFormat="1" x14ac:dyDescent="0.3">
      <c r="A340" s="11"/>
      <c r="B340" s="1" t="e">
        <f t="shared" si="76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118"/>
      <c r="N340" s="5"/>
      <c r="O340" s="5"/>
      <c r="P340" s="5"/>
      <c r="Q340" s="5"/>
      <c r="R340" s="5"/>
      <c r="S340" s="5"/>
      <c r="T340" s="5"/>
      <c r="U340" s="5"/>
      <c r="V340" s="1" t="str">
        <f t="shared" si="83"/>
        <v/>
      </c>
      <c r="W340" s="1" t="str">
        <f t="shared" si="84"/>
        <v/>
      </c>
      <c r="X340" s="1" t="str">
        <f t="shared" si="84"/>
        <v/>
      </c>
      <c r="Y340" s="1" t="str">
        <f t="shared" si="84"/>
        <v/>
      </c>
      <c r="Z340" s="1" t="e">
        <f t="shared" si="85"/>
        <v>#N/A</v>
      </c>
      <c r="AA340" s="3"/>
      <c r="AB340" s="13" t="e">
        <f t="shared" si="77"/>
        <v>#N/A</v>
      </c>
      <c r="AC340" s="13" t="e">
        <f t="shared" si="78"/>
        <v>#N/A</v>
      </c>
      <c r="AD340" s="13" t="e">
        <f t="shared" si="79"/>
        <v>#N/A</v>
      </c>
      <c r="AE340" s="13" t="e">
        <f t="shared" si="80"/>
        <v>#N/A</v>
      </c>
      <c r="AF340" s="13" t="e">
        <f t="shared" si="81"/>
        <v>#N/A</v>
      </c>
      <c r="AG340" s="13" t="e">
        <f t="shared" si="82"/>
        <v>#N/A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T340" s="107"/>
      <c r="BA340" s="11"/>
      <c r="BB340" s="11"/>
      <c r="BC340" s="11"/>
      <c r="BD340" s="11"/>
      <c r="BE340" s="11"/>
      <c r="BH340" s="11"/>
      <c r="BI340" s="11"/>
      <c r="BJ340" s="11"/>
      <c r="BK340" s="11"/>
      <c r="BL340" s="11"/>
      <c r="BM340" s="11"/>
      <c r="BN340" s="11"/>
    </row>
    <row r="341" spans="1:66" s="1" customFormat="1" x14ac:dyDescent="0.3">
      <c r="A341" s="11"/>
      <c r="B341" s="1" t="e">
        <f t="shared" si="76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118"/>
      <c r="N341" s="5"/>
      <c r="O341" s="5"/>
      <c r="P341" s="5"/>
      <c r="Q341" s="5"/>
      <c r="R341" s="5"/>
      <c r="S341" s="5"/>
      <c r="T341" s="5"/>
      <c r="U341" s="5"/>
      <c r="V341" s="1" t="str">
        <f t="shared" si="83"/>
        <v/>
      </c>
      <c r="W341" s="1" t="str">
        <f t="shared" si="84"/>
        <v/>
      </c>
      <c r="X341" s="1" t="str">
        <f t="shared" si="84"/>
        <v/>
      </c>
      <c r="Y341" s="1" t="str">
        <f t="shared" si="84"/>
        <v/>
      </c>
      <c r="Z341" s="1" t="e">
        <f t="shared" si="85"/>
        <v>#N/A</v>
      </c>
      <c r="AA341" s="3"/>
      <c r="AB341" s="13" t="e">
        <f t="shared" si="77"/>
        <v>#N/A</v>
      </c>
      <c r="AC341" s="13" t="e">
        <f t="shared" si="78"/>
        <v>#N/A</v>
      </c>
      <c r="AD341" s="13" t="e">
        <f t="shared" si="79"/>
        <v>#N/A</v>
      </c>
      <c r="AE341" s="13" t="e">
        <f t="shared" si="80"/>
        <v>#N/A</v>
      </c>
      <c r="AF341" s="13" t="e">
        <f t="shared" si="81"/>
        <v>#N/A</v>
      </c>
      <c r="AG341" s="13" t="e">
        <f t="shared" si="82"/>
        <v>#N/A</v>
      </c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T341" s="107"/>
      <c r="BA341" s="11"/>
      <c r="BB341" s="11"/>
      <c r="BC341" s="11"/>
      <c r="BD341" s="11"/>
      <c r="BE341" s="11"/>
      <c r="BH341" s="11"/>
      <c r="BI341" s="11"/>
      <c r="BJ341" s="11"/>
      <c r="BK341" s="11"/>
      <c r="BL341" s="11"/>
      <c r="BM341" s="11"/>
      <c r="BN341" s="11"/>
    </row>
    <row r="342" spans="1:66" s="1" customFormat="1" x14ac:dyDescent="0.3">
      <c r="A342" s="11"/>
      <c r="B342" s="1" t="e">
        <f t="shared" si="76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118"/>
      <c r="N342" s="5"/>
      <c r="O342" s="5"/>
      <c r="P342" s="5"/>
      <c r="Q342" s="5"/>
      <c r="R342" s="5"/>
      <c r="S342" s="5"/>
      <c r="T342" s="5"/>
      <c r="U342" s="5"/>
      <c r="V342" s="1" t="str">
        <f t="shared" si="83"/>
        <v/>
      </c>
      <c r="W342" s="1" t="str">
        <f t="shared" si="84"/>
        <v/>
      </c>
      <c r="X342" s="1" t="str">
        <f t="shared" si="84"/>
        <v/>
      </c>
      <c r="Y342" s="1" t="str">
        <f t="shared" si="84"/>
        <v/>
      </c>
      <c r="Z342" s="1" t="e">
        <f t="shared" si="85"/>
        <v>#N/A</v>
      </c>
      <c r="AA342" s="3"/>
      <c r="AB342" s="13" t="e">
        <f t="shared" si="77"/>
        <v>#N/A</v>
      </c>
      <c r="AC342" s="13" t="e">
        <f t="shared" si="78"/>
        <v>#N/A</v>
      </c>
      <c r="AD342" s="13" t="e">
        <f t="shared" si="79"/>
        <v>#N/A</v>
      </c>
      <c r="AE342" s="13" t="e">
        <f t="shared" si="80"/>
        <v>#N/A</v>
      </c>
      <c r="AF342" s="13" t="e">
        <f t="shared" si="81"/>
        <v>#N/A</v>
      </c>
      <c r="AG342" s="13" t="e">
        <f t="shared" si="82"/>
        <v>#N/A</v>
      </c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T342" s="107"/>
      <c r="BA342" s="11"/>
      <c r="BB342" s="11"/>
      <c r="BC342" s="11"/>
      <c r="BD342" s="11"/>
      <c r="BE342" s="11"/>
      <c r="BH342" s="11"/>
      <c r="BI342" s="11"/>
      <c r="BJ342" s="11"/>
      <c r="BK342" s="11"/>
      <c r="BL342" s="11"/>
      <c r="BM342" s="11"/>
      <c r="BN342" s="11"/>
    </row>
    <row r="343" spans="1:66" s="1" customFormat="1" x14ac:dyDescent="0.3">
      <c r="A343" s="11"/>
      <c r="B343" s="1" t="e">
        <f t="shared" si="76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118"/>
      <c r="N343" s="5"/>
      <c r="O343" s="5"/>
      <c r="P343" s="5"/>
      <c r="Q343" s="5"/>
      <c r="R343" s="5"/>
      <c r="S343" s="5"/>
      <c r="T343" s="5"/>
      <c r="U343" s="5"/>
      <c r="V343" s="1" t="str">
        <f t="shared" si="83"/>
        <v/>
      </c>
      <c r="W343" s="1" t="str">
        <f t="shared" si="84"/>
        <v/>
      </c>
      <c r="X343" s="1" t="str">
        <f t="shared" si="84"/>
        <v/>
      </c>
      <c r="Y343" s="1" t="str">
        <f t="shared" si="84"/>
        <v/>
      </c>
      <c r="Z343" s="1" t="e">
        <f t="shared" si="85"/>
        <v>#N/A</v>
      </c>
      <c r="AA343" s="3"/>
      <c r="AB343" s="13" t="e">
        <f t="shared" si="77"/>
        <v>#N/A</v>
      </c>
      <c r="AC343" s="13" t="e">
        <f t="shared" si="78"/>
        <v>#N/A</v>
      </c>
      <c r="AD343" s="13" t="e">
        <f t="shared" si="79"/>
        <v>#N/A</v>
      </c>
      <c r="AE343" s="13" t="e">
        <f t="shared" si="80"/>
        <v>#N/A</v>
      </c>
      <c r="AF343" s="13" t="e">
        <f t="shared" si="81"/>
        <v>#N/A</v>
      </c>
      <c r="AG343" s="13" t="e">
        <f t="shared" si="82"/>
        <v>#N/A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T343" s="107"/>
      <c r="BA343" s="11"/>
      <c r="BB343" s="11"/>
      <c r="BC343" s="11"/>
      <c r="BD343" s="11"/>
      <c r="BE343" s="11"/>
      <c r="BH343" s="11"/>
      <c r="BI343" s="11"/>
      <c r="BJ343" s="11"/>
      <c r="BK343" s="11"/>
      <c r="BL343" s="11"/>
      <c r="BM343" s="11"/>
      <c r="BN343" s="11"/>
    </row>
    <row r="344" spans="1:66" s="1" customFormat="1" x14ac:dyDescent="0.3">
      <c r="A344" s="11"/>
      <c r="B344" s="1" t="e">
        <f t="shared" si="76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118"/>
      <c r="N344" s="5"/>
      <c r="O344" s="5"/>
      <c r="P344" s="5"/>
      <c r="Q344" s="5"/>
      <c r="R344" s="5"/>
      <c r="S344" s="5"/>
      <c r="T344" s="5"/>
      <c r="U344" s="5"/>
      <c r="V344" s="1" t="str">
        <f t="shared" si="83"/>
        <v/>
      </c>
      <c r="W344" s="1" t="str">
        <f t="shared" si="84"/>
        <v/>
      </c>
      <c r="X344" s="1" t="str">
        <f t="shared" si="84"/>
        <v/>
      </c>
      <c r="Y344" s="1" t="str">
        <f t="shared" si="84"/>
        <v/>
      </c>
      <c r="Z344" s="1" t="e">
        <f t="shared" si="85"/>
        <v>#N/A</v>
      </c>
      <c r="AA344" s="3"/>
      <c r="AB344" s="13" t="e">
        <f t="shared" si="77"/>
        <v>#N/A</v>
      </c>
      <c r="AC344" s="13" t="e">
        <f t="shared" si="78"/>
        <v>#N/A</v>
      </c>
      <c r="AD344" s="13" t="e">
        <f t="shared" si="79"/>
        <v>#N/A</v>
      </c>
      <c r="AE344" s="13" t="e">
        <f t="shared" si="80"/>
        <v>#N/A</v>
      </c>
      <c r="AF344" s="13" t="e">
        <f t="shared" si="81"/>
        <v>#N/A</v>
      </c>
      <c r="AG344" s="13" t="e">
        <f t="shared" si="82"/>
        <v>#N/A</v>
      </c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T344" s="107"/>
      <c r="BA344" s="11"/>
      <c r="BB344" s="11"/>
      <c r="BC344" s="11"/>
      <c r="BD344" s="11"/>
      <c r="BE344" s="11"/>
      <c r="BH344" s="11"/>
      <c r="BI344" s="11"/>
      <c r="BJ344" s="11"/>
      <c r="BK344" s="11"/>
      <c r="BL344" s="11"/>
      <c r="BM344" s="11"/>
      <c r="BN344" s="11"/>
    </row>
    <row r="345" spans="1:66" s="1" customFormat="1" x14ac:dyDescent="0.3">
      <c r="A345" s="11"/>
      <c r="B345" s="1" t="e">
        <f t="shared" si="76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118"/>
      <c r="N345" s="5"/>
      <c r="O345" s="5"/>
      <c r="P345" s="5"/>
      <c r="Q345" s="5"/>
      <c r="R345" s="5"/>
      <c r="S345" s="5"/>
      <c r="T345" s="5"/>
      <c r="U345" s="5"/>
      <c r="V345" s="1" t="str">
        <f t="shared" si="83"/>
        <v/>
      </c>
      <c r="W345" s="1" t="str">
        <f t="shared" si="84"/>
        <v/>
      </c>
      <c r="X345" s="1" t="str">
        <f t="shared" si="84"/>
        <v/>
      </c>
      <c r="Y345" s="1" t="str">
        <f t="shared" si="84"/>
        <v/>
      </c>
      <c r="Z345" s="1" t="e">
        <f t="shared" si="85"/>
        <v>#N/A</v>
      </c>
      <c r="AA345" s="3"/>
      <c r="AB345" s="13" t="e">
        <f t="shared" si="77"/>
        <v>#N/A</v>
      </c>
      <c r="AC345" s="13" t="e">
        <f t="shared" si="78"/>
        <v>#N/A</v>
      </c>
      <c r="AD345" s="13" t="e">
        <f t="shared" si="79"/>
        <v>#N/A</v>
      </c>
      <c r="AE345" s="13" t="e">
        <f t="shared" si="80"/>
        <v>#N/A</v>
      </c>
      <c r="AF345" s="13" t="e">
        <f t="shared" si="81"/>
        <v>#N/A</v>
      </c>
      <c r="AG345" s="13" t="e">
        <f t="shared" si="82"/>
        <v>#N/A</v>
      </c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T345" s="107"/>
      <c r="BA345" s="11"/>
      <c r="BB345" s="11"/>
      <c r="BC345" s="11"/>
      <c r="BD345" s="11"/>
      <c r="BE345" s="11"/>
      <c r="BH345" s="11"/>
      <c r="BI345" s="11"/>
      <c r="BJ345" s="11"/>
      <c r="BK345" s="11"/>
      <c r="BL345" s="11"/>
      <c r="BM345" s="11"/>
      <c r="BN345" s="11"/>
    </row>
    <row r="346" spans="1:66" s="1" customFormat="1" x14ac:dyDescent="0.3">
      <c r="A346" s="11"/>
      <c r="B346" s="1" t="e">
        <f t="shared" si="76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118"/>
      <c r="N346" s="5"/>
      <c r="O346" s="5"/>
      <c r="P346" s="5"/>
      <c r="Q346" s="5"/>
      <c r="R346" s="5"/>
      <c r="S346" s="5"/>
      <c r="T346" s="5"/>
      <c r="U346" s="5"/>
      <c r="V346" s="1" t="str">
        <f t="shared" si="83"/>
        <v/>
      </c>
      <c r="W346" s="1" t="str">
        <f t="shared" si="84"/>
        <v/>
      </c>
      <c r="X346" s="1" t="str">
        <f t="shared" si="84"/>
        <v/>
      </c>
      <c r="Y346" s="1" t="str">
        <f t="shared" si="84"/>
        <v/>
      </c>
      <c r="Z346" s="1" t="e">
        <f t="shared" si="85"/>
        <v>#N/A</v>
      </c>
      <c r="AA346" s="3"/>
      <c r="AB346" s="13" t="e">
        <f t="shared" si="77"/>
        <v>#N/A</v>
      </c>
      <c r="AC346" s="13" t="e">
        <f t="shared" si="78"/>
        <v>#N/A</v>
      </c>
      <c r="AD346" s="13" t="e">
        <f t="shared" si="79"/>
        <v>#N/A</v>
      </c>
      <c r="AE346" s="13" t="e">
        <f t="shared" si="80"/>
        <v>#N/A</v>
      </c>
      <c r="AF346" s="13" t="e">
        <f t="shared" si="81"/>
        <v>#N/A</v>
      </c>
      <c r="AG346" s="13" t="e">
        <f t="shared" si="82"/>
        <v>#N/A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T346" s="107"/>
      <c r="BA346" s="11"/>
      <c r="BB346" s="11"/>
      <c r="BC346" s="11"/>
      <c r="BD346" s="11"/>
      <c r="BE346" s="11"/>
      <c r="BH346" s="11"/>
      <c r="BI346" s="11"/>
      <c r="BJ346" s="11"/>
      <c r="BK346" s="11"/>
      <c r="BL346" s="11"/>
      <c r="BM346" s="11"/>
      <c r="BN346" s="11"/>
    </row>
    <row r="347" spans="1:66" s="1" customFormat="1" x14ac:dyDescent="0.3">
      <c r="A347" s="11"/>
      <c r="B347" s="1" t="e">
        <f t="shared" si="76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118"/>
      <c r="N347" s="5"/>
      <c r="O347" s="5"/>
      <c r="P347" s="5"/>
      <c r="Q347" s="5"/>
      <c r="R347" s="5"/>
      <c r="S347" s="5"/>
      <c r="T347" s="5"/>
      <c r="U347" s="5"/>
      <c r="V347" s="1" t="str">
        <f t="shared" si="83"/>
        <v/>
      </c>
      <c r="W347" s="1" t="str">
        <f t="shared" si="84"/>
        <v/>
      </c>
      <c r="X347" s="1" t="str">
        <f t="shared" si="84"/>
        <v/>
      </c>
      <c r="Y347" s="1" t="str">
        <f t="shared" si="84"/>
        <v/>
      </c>
      <c r="Z347" s="1" t="e">
        <f t="shared" si="85"/>
        <v>#N/A</v>
      </c>
      <c r="AA347" s="3"/>
      <c r="AB347" s="13" t="e">
        <f t="shared" si="77"/>
        <v>#N/A</v>
      </c>
      <c r="AC347" s="13" t="e">
        <f t="shared" si="78"/>
        <v>#N/A</v>
      </c>
      <c r="AD347" s="13" t="e">
        <f t="shared" si="79"/>
        <v>#N/A</v>
      </c>
      <c r="AE347" s="13" t="e">
        <f t="shared" si="80"/>
        <v>#N/A</v>
      </c>
      <c r="AF347" s="13" t="e">
        <f t="shared" si="81"/>
        <v>#N/A</v>
      </c>
      <c r="AG347" s="13" t="e">
        <f t="shared" si="82"/>
        <v>#N/A</v>
      </c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T347" s="107"/>
      <c r="BA347" s="11"/>
      <c r="BB347" s="11"/>
      <c r="BC347" s="11"/>
      <c r="BD347" s="11"/>
      <c r="BE347" s="11"/>
      <c r="BH347" s="11"/>
      <c r="BI347" s="11"/>
      <c r="BJ347" s="11"/>
      <c r="BK347" s="11"/>
      <c r="BL347" s="11"/>
      <c r="BM347" s="11"/>
      <c r="BN347" s="11"/>
    </row>
    <row r="348" spans="1:66" s="1" customFormat="1" x14ac:dyDescent="0.3">
      <c r="A348" s="11"/>
      <c r="B348" s="1" t="e">
        <f t="shared" si="76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118"/>
      <c r="N348" s="5"/>
      <c r="O348" s="5"/>
      <c r="P348" s="5"/>
      <c r="Q348" s="5"/>
      <c r="R348" s="5"/>
      <c r="S348" s="5"/>
      <c r="T348" s="5"/>
      <c r="U348" s="5"/>
      <c r="V348" s="1" t="str">
        <f t="shared" si="83"/>
        <v/>
      </c>
      <c r="W348" s="1" t="str">
        <f t="shared" si="84"/>
        <v/>
      </c>
      <c r="X348" s="1" t="str">
        <f t="shared" si="84"/>
        <v/>
      </c>
      <c r="Y348" s="1" t="str">
        <f t="shared" si="84"/>
        <v/>
      </c>
      <c r="Z348" s="1" t="e">
        <f t="shared" si="85"/>
        <v>#N/A</v>
      </c>
      <c r="AA348" s="3"/>
      <c r="AB348" s="13" t="e">
        <f t="shared" si="77"/>
        <v>#N/A</v>
      </c>
      <c r="AC348" s="13" t="e">
        <f t="shared" si="78"/>
        <v>#N/A</v>
      </c>
      <c r="AD348" s="13" t="e">
        <f t="shared" si="79"/>
        <v>#N/A</v>
      </c>
      <c r="AE348" s="13" t="e">
        <f t="shared" si="80"/>
        <v>#N/A</v>
      </c>
      <c r="AF348" s="13" t="e">
        <f t="shared" si="81"/>
        <v>#N/A</v>
      </c>
      <c r="AG348" s="13" t="e">
        <f t="shared" si="82"/>
        <v>#N/A</v>
      </c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T348" s="107"/>
      <c r="BA348" s="11"/>
      <c r="BB348" s="11"/>
      <c r="BC348" s="11"/>
      <c r="BD348" s="11"/>
      <c r="BE348" s="11"/>
      <c r="BH348" s="11"/>
      <c r="BI348" s="11"/>
      <c r="BJ348" s="11"/>
      <c r="BK348" s="11"/>
      <c r="BL348" s="11"/>
      <c r="BM348" s="11"/>
      <c r="BN348" s="11"/>
    </row>
    <row r="349" spans="1:66" s="1" customFormat="1" x14ac:dyDescent="0.3">
      <c r="A349" s="11"/>
      <c r="B349" s="1" t="e">
        <f t="shared" si="76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118"/>
      <c r="N349" s="5"/>
      <c r="O349" s="5"/>
      <c r="P349" s="5"/>
      <c r="Q349" s="5"/>
      <c r="R349" s="5"/>
      <c r="S349" s="5"/>
      <c r="T349" s="5"/>
      <c r="U349" s="5"/>
      <c r="V349" s="1" t="str">
        <f t="shared" si="83"/>
        <v/>
      </c>
      <c r="W349" s="1" t="str">
        <f t="shared" si="84"/>
        <v/>
      </c>
      <c r="X349" s="1" t="str">
        <f t="shared" si="84"/>
        <v/>
      </c>
      <c r="Y349" s="1" t="str">
        <f t="shared" si="84"/>
        <v/>
      </c>
      <c r="Z349" s="1" t="e">
        <f t="shared" si="85"/>
        <v>#N/A</v>
      </c>
      <c r="AA349" s="3"/>
      <c r="AB349" s="13" t="e">
        <f t="shared" si="77"/>
        <v>#N/A</v>
      </c>
      <c r="AC349" s="13" t="e">
        <f t="shared" si="78"/>
        <v>#N/A</v>
      </c>
      <c r="AD349" s="13" t="e">
        <f t="shared" si="79"/>
        <v>#N/A</v>
      </c>
      <c r="AE349" s="13" t="e">
        <f t="shared" si="80"/>
        <v>#N/A</v>
      </c>
      <c r="AF349" s="13" t="e">
        <f t="shared" si="81"/>
        <v>#N/A</v>
      </c>
      <c r="AG349" s="13" t="e">
        <f t="shared" si="82"/>
        <v>#N/A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T349" s="107"/>
      <c r="BA349" s="11"/>
      <c r="BB349" s="11"/>
      <c r="BC349" s="11"/>
      <c r="BD349" s="11"/>
      <c r="BE349" s="11"/>
      <c r="BH349" s="11"/>
      <c r="BI349" s="11"/>
      <c r="BJ349" s="11"/>
      <c r="BK349" s="11"/>
      <c r="BL349" s="11"/>
      <c r="BM349" s="11"/>
      <c r="BN349" s="11"/>
    </row>
    <row r="350" spans="1:66" s="1" customFormat="1" x14ac:dyDescent="0.3">
      <c r="A350" s="11"/>
      <c r="B350" s="1" t="e">
        <f t="shared" si="76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118"/>
      <c r="N350" s="5"/>
      <c r="O350" s="5"/>
      <c r="P350" s="5"/>
      <c r="Q350" s="5"/>
      <c r="R350" s="5"/>
      <c r="S350" s="5"/>
      <c r="T350" s="5"/>
      <c r="U350" s="5"/>
      <c r="V350" s="1" t="str">
        <f t="shared" si="83"/>
        <v/>
      </c>
      <c r="W350" s="1" t="str">
        <f t="shared" si="84"/>
        <v/>
      </c>
      <c r="X350" s="1" t="str">
        <f t="shared" si="84"/>
        <v/>
      </c>
      <c r="Y350" s="1" t="str">
        <f t="shared" si="84"/>
        <v/>
      </c>
      <c r="Z350" s="1" t="e">
        <f t="shared" si="85"/>
        <v>#N/A</v>
      </c>
      <c r="AA350" s="3"/>
      <c r="AB350" s="13" t="e">
        <f t="shared" si="77"/>
        <v>#N/A</v>
      </c>
      <c r="AC350" s="13" t="e">
        <f t="shared" si="78"/>
        <v>#N/A</v>
      </c>
      <c r="AD350" s="13" t="e">
        <f t="shared" si="79"/>
        <v>#N/A</v>
      </c>
      <c r="AE350" s="13" t="e">
        <f t="shared" si="80"/>
        <v>#N/A</v>
      </c>
      <c r="AF350" s="13" t="e">
        <f t="shared" si="81"/>
        <v>#N/A</v>
      </c>
      <c r="AG350" s="13" t="e">
        <f t="shared" si="82"/>
        <v>#N/A</v>
      </c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T350" s="107"/>
      <c r="BA350" s="11"/>
      <c r="BB350" s="11"/>
      <c r="BC350" s="11"/>
      <c r="BD350" s="11"/>
      <c r="BE350" s="11"/>
      <c r="BH350" s="11"/>
      <c r="BI350" s="11"/>
      <c r="BJ350" s="11"/>
      <c r="BK350" s="11"/>
      <c r="BL350" s="11"/>
      <c r="BM350" s="11"/>
      <c r="BN350" s="11"/>
    </row>
    <row r="351" spans="1:66" s="1" customFormat="1" x14ac:dyDescent="0.3">
      <c r="A351" s="11"/>
      <c r="B351" s="1" t="e">
        <f t="shared" si="76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118"/>
      <c r="N351" s="5"/>
      <c r="O351" s="5"/>
      <c r="P351" s="5"/>
      <c r="Q351" s="5"/>
      <c r="R351" s="5"/>
      <c r="S351" s="5"/>
      <c r="T351" s="5"/>
      <c r="U351" s="5"/>
      <c r="V351" s="1" t="str">
        <f t="shared" si="83"/>
        <v/>
      </c>
      <c r="W351" s="1" t="str">
        <f t="shared" si="84"/>
        <v/>
      </c>
      <c r="X351" s="1" t="str">
        <f t="shared" si="84"/>
        <v/>
      </c>
      <c r="Y351" s="1" t="str">
        <f t="shared" si="84"/>
        <v/>
      </c>
      <c r="Z351" s="1" t="e">
        <f t="shared" si="85"/>
        <v>#N/A</v>
      </c>
      <c r="AA351" s="3"/>
      <c r="AB351" s="13" t="e">
        <f t="shared" si="77"/>
        <v>#N/A</v>
      </c>
      <c r="AC351" s="13" t="e">
        <f t="shared" si="78"/>
        <v>#N/A</v>
      </c>
      <c r="AD351" s="13" t="e">
        <f t="shared" si="79"/>
        <v>#N/A</v>
      </c>
      <c r="AE351" s="13" t="e">
        <f t="shared" si="80"/>
        <v>#N/A</v>
      </c>
      <c r="AF351" s="13" t="e">
        <f t="shared" si="81"/>
        <v>#N/A</v>
      </c>
      <c r="AG351" s="13" t="e">
        <f t="shared" si="82"/>
        <v>#N/A</v>
      </c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T351" s="107"/>
      <c r="BA351" s="11"/>
      <c r="BB351" s="11"/>
      <c r="BC351" s="11"/>
      <c r="BD351" s="11"/>
      <c r="BE351" s="11"/>
      <c r="BH351" s="11"/>
      <c r="BI351" s="11"/>
      <c r="BJ351" s="11"/>
      <c r="BK351" s="11"/>
      <c r="BL351" s="11"/>
      <c r="BM351" s="11"/>
      <c r="BN351" s="11"/>
    </row>
    <row r="352" spans="1:66" s="1" customFormat="1" x14ac:dyDescent="0.3">
      <c r="A352" s="11"/>
      <c r="B352" s="1" t="e">
        <f t="shared" si="76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118"/>
      <c r="N352" s="5"/>
      <c r="O352" s="5"/>
      <c r="P352" s="5"/>
      <c r="Q352" s="5"/>
      <c r="R352" s="5"/>
      <c r="S352" s="5"/>
      <c r="T352" s="5"/>
      <c r="U352" s="5"/>
      <c r="V352" s="1" t="str">
        <f t="shared" si="83"/>
        <v/>
      </c>
      <c r="W352" s="1" t="str">
        <f t="shared" si="84"/>
        <v/>
      </c>
      <c r="X352" s="1" t="str">
        <f t="shared" si="84"/>
        <v/>
      </c>
      <c r="Y352" s="1" t="str">
        <f t="shared" si="84"/>
        <v/>
      </c>
      <c r="Z352" s="1" t="e">
        <f t="shared" si="85"/>
        <v>#N/A</v>
      </c>
      <c r="AA352" s="3"/>
      <c r="AB352" s="13" t="e">
        <f t="shared" si="77"/>
        <v>#N/A</v>
      </c>
      <c r="AC352" s="13" t="e">
        <f t="shared" si="78"/>
        <v>#N/A</v>
      </c>
      <c r="AD352" s="13" t="e">
        <f t="shared" si="79"/>
        <v>#N/A</v>
      </c>
      <c r="AE352" s="13" t="e">
        <f t="shared" si="80"/>
        <v>#N/A</v>
      </c>
      <c r="AF352" s="13" t="e">
        <f t="shared" si="81"/>
        <v>#N/A</v>
      </c>
      <c r="AG352" s="13" t="e">
        <f t="shared" si="82"/>
        <v>#N/A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T352" s="107"/>
      <c r="BA352" s="11"/>
      <c r="BB352" s="11"/>
      <c r="BC352" s="11"/>
      <c r="BD352" s="11"/>
      <c r="BE352" s="11"/>
      <c r="BH352" s="11"/>
      <c r="BI352" s="11"/>
      <c r="BJ352" s="11"/>
      <c r="BK352" s="11"/>
      <c r="BL352" s="11"/>
      <c r="BM352" s="11"/>
      <c r="BN352" s="11"/>
    </row>
    <row r="353" spans="1:66" s="1" customFormat="1" x14ac:dyDescent="0.3">
      <c r="A353" s="11"/>
      <c r="B353" s="1" t="e">
        <f t="shared" si="76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118"/>
      <c r="N353" s="5"/>
      <c r="O353" s="5"/>
      <c r="P353" s="5"/>
      <c r="Q353" s="5"/>
      <c r="R353" s="5"/>
      <c r="S353" s="5"/>
      <c r="T353" s="5"/>
      <c r="U353" s="5"/>
      <c r="V353" s="1" t="str">
        <f t="shared" si="83"/>
        <v/>
      </c>
      <c r="W353" s="1" t="str">
        <f t="shared" si="84"/>
        <v/>
      </c>
      <c r="X353" s="1" t="str">
        <f t="shared" si="84"/>
        <v/>
      </c>
      <c r="Y353" s="1" t="str">
        <f t="shared" si="84"/>
        <v/>
      </c>
      <c r="Z353" s="1" t="e">
        <f t="shared" si="85"/>
        <v>#N/A</v>
      </c>
      <c r="AA353" s="3"/>
      <c r="AB353" s="13" t="e">
        <f t="shared" si="77"/>
        <v>#N/A</v>
      </c>
      <c r="AC353" s="13" t="e">
        <f t="shared" si="78"/>
        <v>#N/A</v>
      </c>
      <c r="AD353" s="13" t="e">
        <f t="shared" si="79"/>
        <v>#N/A</v>
      </c>
      <c r="AE353" s="13" t="e">
        <f t="shared" si="80"/>
        <v>#N/A</v>
      </c>
      <c r="AF353" s="13" t="e">
        <f t="shared" si="81"/>
        <v>#N/A</v>
      </c>
      <c r="AG353" s="13" t="e">
        <f t="shared" si="82"/>
        <v>#N/A</v>
      </c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T353" s="107"/>
      <c r="BA353" s="11"/>
      <c r="BB353" s="11"/>
      <c r="BC353" s="11"/>
      <c r="BD353" s="11"/>
      <c r="BE353" s="11"/>
      <c r="BH353" s="11"/>
      <c r="BI353" s="11"/>
      <c r="BJ353" s="11"/>
      <c r="BK353" s="11"/>
      <c r="BL353" s="11"/>
      <c r="BM353" s="11"/>
      <c r="BN353" s="11"/>
    </row>
    <row r="354" spans="1:66" s="1" customFormat="1" x14ac:dyDescent="0.3">
      <c r="A354" s="11"/>
      <c r="B354" s="1" t="e">
        <f t="shared" si="76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118"/>
      <c r="N354" s="5"/>
      <c r="O354" s="5"/>
      <c r="P354" s="5"/>
      <c r="Q354" s="5"/>
      <c r="R354" s="5"/>
      <c r="S354" s="5"/>
      <c r="T354" s="5"/>
      <c r="U354" s="5"/>
      <c r="V354" s="1" t="str">
        <f t="shared" si="83"/>
        <v/>
      </c>
      <c r="W354" s="1" t="str">
        <f t="shared" si="84"/>
        <v/>
      </c>
      <c r="X354" s="1" t="str">
        <f t="shared" si="84"/>
        <v/>
      </c>
      <c r="Y354" s="1" t="str">
        <f t="shared" si="84"/>
        <v/>
      </c>
      <c r="Z354" s="1" t="e">
        <f t="shared" si="85"/>
        <v>#N/A</v>
      </c>
      <c r="AA354" s="3"/>
      <c r="AB354" s="13" t="e">
        <f t="shared" si="77"/>
        <v>#N/A</v>
      </c>
      <c r="AC354" s="13" t="e">
        <f t="shared" si="78"/>
        <v>#N/A</v>
      </c>
      <c r="AD354" s="13" t="e">
        <f t="shared" si="79"/>
        <v>#N/A</v>
      </c>
      <c r="AE354" s="13" t="e">
        <f t="shared" si="80"/>
        <v>#N/A</v>
      </c>
      <c r="AF354" s="13" t="e">
        <f t="shared" si="81"/>
        <v>#N/A</v>
      </c>
      <c r="AG354" s="13" t="e">
        <f t="shared" si="82"/>
        <v>#N/A</v>
      </c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T354" s="107"/>
      <c r="BA354" s="11"/>
      <c r="BB354" s="11"/>
      <c r="BC354" s="11"/>
      <c r="BD354" s="11"/>
      <c r="BE354" s="11"/>
      <c r="BH354" s="11"/>
      <c r="BI354" s="11"/>
      <c r="BJ354" s="11"/>
      <c r="BK354" s="11"/>
      <c r="BL354" s="11"/>
      <c r="BM354" s="11"/>
      <c r="BN354" s="11"/>
    </row>
    <row r="355" spans="1:66" s="1" customFormat="1" x14ac:dyDescent="0.3">
      <c r="A355" s="11"/>
      <c r="B355" s="1" t="e">
        <f t="shared" si="76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118"/>
      <c r="N355" s="5"/>
      <c r="O355" s="5"/>
      <c r="P355" s="5"/>
      <c r="Q355" s="5"/>
      <c r="R355" s="5"/>
      <c r="S355" s="5"/>
      <c r="T355" s="5"/>
      <c r="U355" s="5"/>
      <c r="V355" s="1" t="str">
        <f t="shared" si="83"/>
        <v/>
      </c>
      <c r="W355" s="1" t="str">
        <f t="shared" si="84"/>
        <v/>
      </c>
      <c r="X355" s="1" t="str">
        <f t="shared" si="84"/>
        <v/>
      </c>
      <c r="Y355" s="1" t="str">
        <f t="shared" si="84"/>
        <v/>
      </c>
      <c r="Z355" s="1" t="e">
        <f t="shared" si="85"/>
        <v>#N/A</v>
      </c>
      <c r="AA355" s="3"/>
      <c r="AB355" s="13" t="e">
        <f t="shared" si="77"/>
        <v>#N/A</v>
      </c>
      <c r="AC355" s="13" t="e">
        <f t="shared" si="78"/>
        <v>#N/A</v>
      </c>
      <c r="AD355" s="13" t="e">
        <f t="shared" si="79"/>
        <v>#N/A</v>
      </c>
      <c r="AE355" s="13" t="e">
        <f t="shared" si="80"/>
        <v>#N/A</v>
      </c>
      <c r="AF355" s="13" t="e">
        <f t="shared" si="81"/>
        <v>#N/A</v>
      </c>
      <c r="AG355" s="13" t="e">
        <f t="shared" si="82"/>
        <v>#N/A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T355" s="107"/>
      <c r="BA355" s="11"/>
      <c r="BB355" s="11"/>
      <c r="BC355" s="11"/>
      <c r="BD355" s="11"/>
      <c r="BE355" s="11"/>
      <c r="BH355" s="11"/>
      <c r="BI355" s="11"/>
      <c r="BJ355" s="11"/>
      <c r="BK355" s="11"/>
      <c r="BL355" s="11"/>
      <c r="BM355" s="11"/>
      <c r="BN355" s="11"/>
    </row>
    <row r="356" spans="1:66" s="1" customFormat="1" x14ac:dyDescent="0.3">
      <c r="A356" s="11"/>
      <c r="B356" s="1" t="e">
        <f t="shared" si="76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118"/>
      <c r="N356" s="5"/>
      <c r="O356" s="5"/>
      <c r="P356" s="5"/>
      <c r="Q356" s="5"/>
      <c r="R356" s="5"/>
      <c r="S356" s="5"/>
      <c r="T356" s="5"/>
      <c r="U356" s="5"/>
      <c r="V356" s="1" t="str">
        <f t="shared" si="83"/>
        <v/>
      </c>
      <c r="W356" s="1" t="str">
        <f t="shared" si="84"/>
        <v/>
      </c>
      <c r="X356" s="1" t="str">
        <f t="shared" si="84"/>
        <v/>
      </c>
      <c r="Y356" s="1" t="str">
        <f t="shared" si="84"/>
        <v/>
      </c>
      <c r="Z356" s="1" t="e">
        <f t="shared" si="85"/>
        <v>#N/A</v>
      </c>
      <c r="AA356" s="3"/>
      <c r="AB356" s="13" t="e">
        <f t="shared" si="77"/>
        <v>#N/A</v>
      </c>
      <c r="AC356" s="13" t="e">
        <f t="shared" si="78"/>
        <v>#N/A</v>
      </c>
      <c r="AD356" s="13" t="e">
        <f t="shared" si="79"/>
        <v>#N/A</v>
      </c>
      <c r="AE356" s="13" t="e">
        <f t="shared" si="80"/>
        <v>#N/A</v>
      </c>
      <c r="AF356" s="13" t="e">
        <f t="shared" si="81"/>
        <v>#N/A</v>
      </c>
      <c r="AG356" s="13" t="e">
        <f t="shared" si="82"/>
        <v>#N/A</v>
      </c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T356" s="107"/>
      <c r="BA356" s="11"/>
      <c r="BB356" s="11"/>
      <c r="BC356" s="11"/>
      <c r="BD356" s="11"/>
      <c r="BE356" s="11"/>
      <c r="BH356" s="11"/>
      <c r="BI356" s="11"/>
      <c r="BJ356" s="11"/>
      <c r="BK356" s="11"/>
      <c r="BL356" s="11"/>
      <c r="BM356" s="11"/>
      <c r="BN356" s="11"/>
    </row>
    <row r="357" spans="1:66" s="1" customFormat="1" x14ac:dyDescent="0.3">
      <c r="A357" s="11"/>
      <c r="B357" s="1" t="e">
        <f t="shared" si="76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118"/>
      <c r="N357" s="5"/>
      <c r="O357" s="5"/>
      <c r="P357" s="5"/>
      <c r="Q357" s="5"/>
      <c r="R357" s="5"/>
      <c r="S357" s="5"/>
      <c r="T357" s="5"/>
      <c r="U357" s="5"/>
      <c r="V357" s="1" t="str">
        <f t="shared" si="83"/>
        <v/>
      </c>
      <c r="W357" s="1" t="str">
        <f t="shared" si="84"/>
        <v/>
      </c>
      <c r="X357" s="1" t="str">
        <f t="shared" si="84"/>
        <v/>
      </c>
      <c r="Y357" s="1" t="str">
        <f t="shared" si="84"/>
        <v/>
      </c>
      <c r="Z357" s="1" t="e">
        <f t="shared" si="85"/>
        <v>#N/A</v>
      </c>
      <c r="AA357" s="3"/>
      <c r="AB357" s="13" t="e">
        <f t="shared" si="77"/>
        <v>#N/A</v>
      </c>
      <c r="AC357" s="13" t="e">
        <f t="shared" si="78"/>
        <v>#N/A</v>
      </c>
      <c r="AD357" s="13" t="e">
        <f t="shared" si="79"/>
        <v>#N/A</v>
      </c>
      <c r="AE357" s="13" t="e">
        <f t="shared" si="80"/>
        <v>#N/A</v>
      </c>
      <c r="AF357" s="13" t="e">
        <f t="shared" si="81"/>
        <v>#N/A</v>
      </c>
      <c r="AG357" s="13" t="e">
        <f t="shared" si="82"/>
        <v>#N/A</v>
      </c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T357" s="107"/>
      <c r="BA357" s="11"/>
      <c r="BB357" s="11"/>
      <c r="BC357" s="11"/>
      <c r="BD357" s="11"/>
      <c r="BE357" s="11"/>
      <c r="BH357" s="11"/>
      <c r="BI357" s="11"/>
      <c r="BJ357" s="11"/>
      <c r="BK357" s="11"/>
      <c r="BL357" s="11"/>
      <c r="BM357" s="11"/>
      <c r="BN357" s="11"/>
    </row>
    <row r="358" spans="1:66" s="1" customFormat="1" x14ac:dyDescent="0.3">
      <c r="A358" s="11"/>
      <c r="B358" s="1" t="e">
        <f t="shared" si="76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118"/>
      <c r="N358" s="5"/>
      <c r="O358" s="5"/>
      <c r="P358" s="5"/>
      <c r="Q358" s="5"/>
      <c r="R358" s="5"/>
      <c r="S358" s="5"/>
      <c r="T358" s="5"/>
      <c r="U358" s="5"/>
      <c r="V358" s="1" t="str">
        <f t="shared" si="83"/>
        <v/>
      </c>
      <c r="W358" s="1" t="str">
        <f t="shared" si="84"/>
        <v/>
      </c>
      <c r="X358" s="1" t="str">
        <f t="shared" si="84"/>
        <v/>
      </c>
      <c r="Y358" s="1" t="str">
        <f t="shared" si="84"/>
        <v/>
      </c>
      <c r="Z358" s="1" t="e">
        <f t="shared" si="85"/>
        <v>#N/A</v>
      </c>
      <c r="AA358" s="3"/>
      <c r="AB358" s="13" t="e">
        <f t="shared" si="77"/>
        <v>#N/A</v>
      </c>
      <c r="AC358" s="13" t="e">
        <f t="shared" si="78"/>
        <v>#N/A</v>
      </c>
      <c r="AD358" s="13" t="e">
        <f t="shared" si="79"/>
        <v>#N/A</v>
      </c>
      <c r="AE358" s="13" t="e">
        <f t="shared" si="80"/>
        <v>#N/A</v>
      </c>
      <c r="AF358" s="13" t="e">
        <f t="shared" si="81"/>
        <v>#N/A</v>
      </c>
      <c r="AG358" s="13" t="e">
        <f t="shared" si="82"/>
        <v>#N/A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T358" s="107"/>
      <c r="BA358" s="11"/>
      <c r="BB358" s="11"/>
      <c r="BC358" s="11"/>
      <c r="BD358" s="11"/>
      <c r="BE358" s="11"/>
      <c r="BH358" s="11"/>
      <c r="BI358" s="11"/>
      <c r="BJ358" s="11"/>
      <c r="BK358" s="11"/>
      <c r="BL358" s="11"/>
      <c r="BM358" s="11"/>
      <c r="BN358" s="11"/>
    </row>
    <row r="359" spans="1:66" s="1" customFormat="1" x14ac:dyDescent="0.3">
      <c r="A359" s="11"/>
      <c r="B359" s="1" t="e">
        <f t="shared" si="76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118"/>
      <c r="N359" s="5"/>
      <c r="O359" s="5"/>
      <c r="P359" s="5"/>
      <c r="Q359" s="5"/>
      <c r="R359" s="5"/>
      <c r="S359" s="5"/>
      <c r="T359" s="5"/>
      <c r="U359" s="5"/>
      <c r="V359" s="1" t="str">
        <f t="shared" si="83"/>
        <v/>
      </c>
      <c r="W359" s="1" t="str">
        <f t="shared" si="84"/>
        <v/>
      </c>
      <c r="X359" s="1" t="str">
        <f t="shared" si="84"/>
        <v/>
      </c>
      <c r="Y359" s="1" t="str">
        <f t="shared" si="84"/>
        <v/>
      </c>
      <c r="Z359" s="1" t="e">
        <f t="shared" si="85"/>
        <v>#N/A</v>
      </c>
      <c r="AA359" s="3"/>
      <c r="AB359" s="13" t="e">
        <f t="shared" si="77"/>
        <v>#N/A</v>
      </c>
      <c r="AC359" s="13" t="e">
        <f t="shared" si="78"/>
        <v>#N/A</v>
      </c>
      <c r="AD359" s="13" t="e">
        <f t="shared" si="79"/>
        <v>#N/A</v>
      </c>
      <c r="AE359" s="13" t="e">
        <f t="shared" si="80"/>
        <v>#N/A</v>
      </c>
      <c r="AF359" s="13" t="e">
        <f t="shared" si="81"/>
        <v>#N/A</v>
      </c>
      <c r="AG359" s="13" t="e">
        <f t="shared" si="82"/>
        <v>#N/A</v>
      </c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T359" s="107"/>
      <c r="BA359" s="11"/>
      <c r="BB359" s="11"/>
      <c r="BC359" s="11"/>
      <c r="BD359" s="11"/>
      <c r="BE359" s="11"/>
      <c r="BH359" s="11"/>
      <c r="BI359" s="11"/>
      <c r="BJ359" s="11"/>
      <c r="BK359" s="11"/>
      <c r="BL359" s="11"/>
      <c r="BM359" s="11"/>
      <c r="BN359" s="11"/>
    </row>
    <row r="360" spans="1:66" s="1" customFormat="1" x14ac:dyDescent="0.3">
      <c r="A360" s="11"/>
      <c r="B360" s="1" t="e">
        <f t="shared" si="76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118"/>
      <c r="N360" s="5"/>
      <c r="O360" s="5"/>
      <c r="P360" s="5"/>
      <c r="Q360" s="5"/>
      <c r="R360" s="5"/>
      <c r="S360" s="5"/>
      <c r="T360" s="5"/>
      <c r="U360" s="5"/>
      <c r="V360" s="1" t="str">
        <f t="shared" si="83"/>
        <v/>
      </c>
      <c r="W360" s="1" t="str">
        <f t="shared" si="84"/>
        <v/>
      </c>
      <c r="X360" s="1" t="str">
        <f t="shared" si="84"/>
        <v/>
      </c>
      <c r="Y360" s="1" t="str">
        <f t="shared" si="84"/>
        <v/>
      </c>
      <c r="Z360" s="1" t="e">
        <f t="shared" si="85"/>
        <v>#N/A</v>
      </c>
      <c r="AA360" s="3"/>
      <c r="AB360" s="13" t="e">
        <f t="shared" si="77"/>
        <v>#N/A</v>
      </c>
      <c r="AC360" s="13" t="e">
        <f t="shared" si="78"/>
        <v>#N/A</v>
      </c>
      <c r="AD360" s="13" t="e">
        <f t="shared" si="79"/>
        <v>#N/A</v>
      </c>
      <c r="AE360" s="13" t="e">
        <f t="shared" si="80"/>
        <v>#N/A</v>
      </c>
      <c r="AF360" s="13" t="e">
        <f t="shared" si="81"/>
        <v>#N/A</v>
      </c>
      <c r="AG360" s="13" t="e">
        <f t="shared" si="82"/>
        <v>#N/A</v>
      </c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T360" s="107"/>
      <c r="BA360" s="11"/>
      <c r="BB360" s="11"/>
      <c r="BC360" s="11"/>
      <c r="BD360" s="11"/>
      <c r="BE360" s="11"/>
      <c r="BH360" s="11"/>
      <c r="BI360" s="11"/>
      <c r="BJ360" s="11"/>
      <c r="BK360" s="11"/>
      <c r="BL360" s="11"/>
      <c r="BM360" s="11"/>
      <c r="BN360" s="11"/>
    </row>
    <row r="361" spans="1:66" s="1" customFormat="1" x14ac:dyDescent="0.3">
      <c r="A361" s="11"/>
      <c r="B361" s="1" t="e">
        <f t="shared" si="76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118"/>
      <c r="N361" s="5"/>
      <c r="O361" s="5"/>
      <c r="P361" s="5"/>
      <c r="Q361" s="5"/>
      <c r="R361" s="5"/>
      <c r="S361" s="5"/>
      <c r="T361" s="5"/>
      <c r="U361" s="5"/>
      <c r="V361" s="1" t="str">
        <f t="shared" si="83"/>
        <v/>
      </c>
      <c r="W361" s="1" t="str">
        <f t="shared" si="84"/>
        <v/>
      </c>
      <c r="X361" s="1" t="str">
        <f t="shared" si="84"/>
        <v/>
      </c>
      <c r="Y361" s="1" t="str">
        <f t="shared" si="84"/>
        <v/>
      </c>
      <c r="Z361" s="1" t="e">
        <f t="shared" si="85"/>
        <v>#N/A</v>
      </c>
      <c r="AA361" s="3"/>
      <c r="AB361" s="13" t="e">
        <f t="shared" si="77"/>
        <v>#N/A</v>
      </c>
      <c r="AC361" s="13" t="e">
        <f t="shared" si="78"/>
        <v>#N/A</v>
      </c>
      <c r="AD361" s="13" t="e">
        <f t="shared" si="79"/>
        <v>#N/A</v>
      </c>
      <c r="AE361" s="13" t="e">
        <f t="shared" si="80"/>
        <v>#N/A</v>
      </c>
      <c r="AF361" s="13" t="e">
        <f t="shared" si="81"/>
        <v>#N/A</v>
      </c>
      <c r="AG361" s="13" t="e">
        <f t="shared" si="82"/>
        <v>#N/A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T361" s="107"/>
      <c r="BA361" s="11"/>
      <c r="BB361" s="11"/>
      <c r="BC361" s="11"/>
      <c r="BD361" s="11"/>
      <c r="BE361" s="11"/>
      <c r="BH361" s="11"/>
      <c r="BI361" s="11"/>
      <c r="BJ361" s="11"/>
      <c r="BK361" s="11"/>
      <c r="BL361" s="11"/>
      <c r="BM361" s="11"/>
      <c r="BN361" s="11"/>
    </row>
    <row r="362" spans="1:66" s="1" customFormat="1" x14ac:dyDescent="0.3">
      <c r="A362" s="11"/>
      <c r="B362" s="1" t="e">
        <f t="shared" si="76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118"/>
      <c r="N362" s="5"/>
      <c r="O362" s="5"/>
      <c r="P362" s="5"/>
      <c r="Q362" s="5"/>
      <c r="R362" s="5"/>
      <c r="S362" s="5"/>
      <c r="T362" s="5"/>
      <c r="U362" s="5"/>
      <c r="V362" s="1" t="str">
        <f t="shared" si="83"/>
        <v/>
      </c>
      <c r="W362" s="1" t="str">
        <f t="shared" si="84"/>
        <v/>
      </c>
      <c r="X362" s="1" t="str">
        <f t="shared" si="84"/>
        <v/>
      </c>
      <c r="Y362" s="1" t="str">
        <f t="shared" si="84"/>
        <v/>
      </c>
      <c r="Z362" s="1" t="e">
        <f t="shared" si="85"/>
        <v>#N/A</v>
      </c>
      <c r="AA362" s="3"/>
      <c r="AB362" s="13" t="e">
        <f t="shared" si="77"/>
        <v>#N/A</v>
      </c>
      <c r="AC362" s="13" t="e">
        <f t="shared" si="78"/>
        <v>#N/A</v>
      </c>
      <c r="AD362" s="13" t="e">
        <f t="shared" si="79"/>
        <v>#N/A</v>
      </c>
      <c r="AE362" s="13" t="e">
        <f t="shared" si="80"/>
        <v>#N/A</v>
      </c>
      <c r="AF362" s="13" t="e">
        <f t="shared" si="81"/>
        <v>#N/A</v>
      </c>
      <c r="AG362" s="13" t="e">
        <f t="shared" si="82"/>
        <v>#N/A</v>
      </c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T362" s="107"/>
      <c r="BA362" s="11"/>
      <c r="BB362" s="11"/>
      <c r="BC362" s="11"/>
      <c r="BD362" s="11"/>
      <c r="BE362" s="11"/>
      <c r="BH362" s="11"/>
      <c r="BI362" s="11"/>
      <c r="BJ362" s="11"/>
      <c r="BK362" s="11"/>
      <c r="BL362" s="11"/>
      <c r="BM362" s="11"/>
      <c r="BN362" s="11"/>
    </row>
    <row r="363" spans="1:66" s="1" customFormat="1" x14ac:dyDescent="0.3">
      <c r="A363" s="11"/>
      <c r="B363" s="1" t="e">
        <f t="shared" si="76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118"/>
      <c r="N363" s="5"/>
      <c r="O363" s="5"/>
      <c r="P363" s="5"/>
      <c r="Q363" s="5"/>
      <c r="R363" s="5"/>
      <c r="S363" s="5"/>
      <c r="T363" s="5"/>
      <c r="U363" s="5"/>
      <c r="V363" s="1" t="str">
        <f t="shared" si="83"/>
        <v/>
      </c>
      <c r="W363" s="1" t="str">
        <f t="shared" si="84"/>
        <v/>
      </c>
      <c r="X363" s="1" t="str">
        <f t="shared" si="84"/>
        <v/>
      </c>
      <c r="Y363" s="1" t="str">
        <f t="shared" si="84"/>
        <v/>
      </c>
      <c r="Z363" s="1" t="e">
        <f t="shared" si="85"/>
        <v>#N/A</v>
      </c>
      <c r="AA363" s="3"/>
      <c r="AB363" s="13" t="e">
        <f t="shared" si="77"/>
        <v>#N/A</v>
      </c>
      <c r="AC363" s="13" t="e">
        <f t="shared" si="78"/>
        <v>#N/A</v>
      </c>
      <c r="AD363" s="13" t="e">
        <f t="shared" si="79"/>
        <v>#N/A</v>
      </c>
      <c r="AE363" s="13" t="e">
        <f t="shared" si="80"/>
        <v>#N/A</v>
      </c>
      <c r="AF363" s="13" t="e">
        <f t="shared" si="81"/>
        <v>#N/A</v>
      </c>
      <c r="AG363" s="13" t="e">
        <f t="shared" si="82"/>
        <v>#N/A</v>
      </c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T363" s="107"/>
      <c r="BA363" s="11"/>
      <c r="BB363" s="11"/>
      <c r="BC363" s="11"/>
      <c r="BD363" s="11"/>
      <c r="BE363" s="11"/>
      <c r="BH363" s="11"/>
      <c r="BI363" s="11"/>
      <c r="BJ363" s="11"/>
      <c r="BK363" s="11"/>
      <c r="BL363" s="11"/>
      <c r="BM363" s="11"/>
      <c r="BN363" s="11"/>
    </row>
    <row r="364" spans="1:66" s="1" customFormat="1" x14ac:dyDescent="0.3">
      <c r="A364" s="11"/>
      <c r="B364" s="1" t="e">
        <f t="shared" si="76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118"/>
      <c r="N364" s="5"/>
      <c r="O364" s="5"/>
      <c r="P364" s="5"/>
      <c r="Q364" s="5"/>
      <c r="R364" s="5"/>
      <c r="S364" s="5"/>
      <c r="T364" s="5"/>
      <c r="U364" s="5"/>
      <c r="V364" s="1" t="str">
        <f t="shared" si="83"/>
        <v/>
      </c>
      <c r="W364" s="1" t="str">
        <f t="shared" si="84"/>
        <v/>
      </c>
      <c r="X364" s="1" t="str">
        <f t="shared" si="84"/>
        <v/>
      </c>
      <c r="Y364" s="1" t="str">
        <f t="shared" si="84"/>
        <v/>
      </c>
      <c r="Z364" s="1" t="e">
        <f t="shared" si="85"/>
        <v>#N/A</v>
      </c>
      <c r="AA364" s="3"/>
      <c r="AB364" s="13" t="e">
        <f t="shared" si="77"/>
        <v>#N/A</v>
      </c>
      <c r="AC364" s="13" t="e">
        <f t="shared" si="78"/>
        <v>#N/A</v>
      </c>
      <c r="AD364" s="13" t="e">
        <f t="shared" si="79"/>
        <v>#N/A</v>
      </c>
      <c r="AE364" s="13" t="e">
        <f t="shared" si="80"/>
        <v>#N/A</v>
      </c>
      <c r="AF364" s="13" t="e">
        <f t="shared" si="81"/>
        <v>#N/A</v>
      </c>
      <c r="AG364" s="13" t="e">
        <f t="shared" si="82"/>
        <v>#N/A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T364" s="107"/>
      <c r="BA364" s="11"/>
      <c r="BB364" s="11"/>
      <c r="BC364" s="11"/>
      <c r="BD364" s="11"/>
      <c r="BE364" s="11"/>
      <c r="BH364" s="11"/>
      <c r="BI364" s="11"/>
      <c r="BJ364" s="11"/>
      <c r="BK364" s="11"/>
      <c r="BL364" s="11"/>
      <c r="BM364" s="11"/>
      <c r="BN364" s="11"/>
    </row>
    <row r="365" spans="1:66" s="1" customFormat="1" x14ac:dyDescent="0.3">
      <c r="A365" s="11"/>
      <c r="B365" s="1" t="e">
        <f t="shared" si="76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118"/>
      <c r="N365" s="5"/>
      <c r="O365" s="5"/>
      <c r="P365" s="5"/>
      <c r="Q365" s="5"/>
      <c r="R365" s="5"/>
      <c r="S365" s="5"/>
      <c r="T365" s="5"/>
      <c r="U365" s="5"/>
      <c r="V365" s="1" t="str">
        <f t="shared" si="83"/>
        <v/>
      </c>
      <c r="W365" s="1" t="str">
        <f t="shared" si="84"/>
        <v/>
      </c>
      <c r="X365" s="1" t="str">
        <f t="shared" si="84"/>
        <v/>
      </c>
      <c r="Y365" s="1" t="str">
        <f t="shared" si="84"/>
        <v/>
      </c>
      <c r="Z365" s="1" t="e">
        <f t="shared" si="85"/>
        <v>#N/A</v>
      </c>
      <c r="AA365" s="3"/>
      <c r="AB365" s="13" t="e">
        <f t="shared" si="77"/>
        <v>#N/A</v>
      </c>
      <c r="AC365" s="13" t="e">
        <f t="shared" si="78"/>
        <v>#N/A</v>
      </c>
      <c r="AD365" s="13" t="e">
        <f t="shared" si="79"/>
        <v>#N/A</v>
      </c>
      <c r="AE365" s="13" t="e">
        <f t="shared" si="80"/>
        <v>#N/A</v>
      </c>
      <c r="AF365" s="13" t="e">
        <f t="shared" si="81"/>
        <v>#N/A</v>
      </c>
      <c r="AG365" s="13" t="e">
        <f t="shared" si="82"/>
        <v>#N/A</v>
      </c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T365" s="107"/>
      <c r="BA365" s="11"/>
      <c r="BB365" s="11"/>
      <c r="BC365" s="11"/>
      <c r="BD365" s="11"/>
      <c r="BE365" s="11"/>
      <c r="BH365" s="11"/>
      <c r="BI365" s="11"/>
      <c r="BJ365" s="11"/>
      <c r="BK365" s="11"/>
      <c r="BL365" s="11"/>
      <c r="BM365" s="11"/>
      <c r="BN365" s="11"/>
    </row>
    <row r="366" spans="1:66" s="1" customFormat="1" x14ac:dyDescent="0.3">
      <c r="A366" s="11"/>
      <c r="B366" s="1" t="e">
        <f t="shared" si="76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118"/>
      <c r="N366" s="5"/>
      <c r="O366" s="5"/>
      <c r="P366" s="5"/>
      <c r="Q366" s="5"/>
      <c r="R366" s="5"/>
      <c r="S366" s="5"/>
      <c r="T366" s="5"/>
      <c r="U366" s="5"/>
      <c r="V366" s="1" t="str">
        <f t="shared" si="83"/>
        <v/>
      </c>
      <c r="W366" s="1" t="str">
        <f t="shared" si="84"/>
        <v/>
      </c>
      <c r="X366" s="1" t="str">
        <f t="shared" si="84"/>
        <v/>
      </c>
      <c r="Y366" s="1" t="str">
        <f t="shared" si="84"/>
        <v/>
      </c>
      <c r="Z366" s="1" t="e">
        <f t="shared" si="85"/>
        <v>#N/A</v>
      </c>
      <c r="AA366" s="3"/>
      <c r="AB366" s="13" t="e">
        <f t="shared" si="77"/>
        <v>#N/A</v>
      </c>
      <c r="AC366" s="13" t="e">
        <f t="shared" si="78"/>
        <v>#N/A</v>
      </c>
      <c r="AD366" s="13" t="e">
        <f t="shared" si="79"/>
        <v>#N/A</v>
      </c>
      <c r="AE366" s="13" t="e">
        <f t="shared" si="80"/>
        <v>#N/A</v>
      </c>
      <c r="AF366" s="13" t="e">
        <f t="shared" si="81"/>
        <v>#N/A</v>
      </c>
      <c r="AG366" s="13" t="e">
        <f t="shared" si="82"/>
        <v>#N/A</v>
      </c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T366" s="107"/>
      <c r="BA366" s="11"/>
      <c r="BB366" s="11"/>
      <c r="BC366" s="11"/>
      <c r="BD366" s="11"/>
      <c r="BE366" s="11"/>
      <c r="BH366" s="11"/>
      <c r="BI366" s="11"/>
      <c r="BJ366" s="11"/>
      <c r="BK366" s="11"/>
      <c r="BL366" s="11"/>
      <c r="BM366" s="11"/>
      <c r="BN366" s="11"/>
    </row>
    <row r="367" spans="1:66" s="1" customFormat="1" x14ac:dyDescent="0.3">
      <c r="A367" s="11"/>
      <c r="B367" s="1" t="e">
        <f t="shared" si="76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118"/>
      <c r="N367" s="5"/>
      <c r="O367" s="5"/>
      <c r="P367" s="5"/>
      <c r="Q367" s="5"/>
      <c r="R367" s="5"/>
      <c r="S367" s="5"/>
      <c r="T367" s="5"/>
      <c r="U367" s="5"/>
      <c r="V367" s="1" t="str">
        <f t="shared" si="83"/>
        <v/>
      </c>
      <c r="W367" s="1" t="str">
        <f t="shared" si="84"/>
        <v/>
      </c>
      <c r="X367" s="1" t="str">
        <f t="shared" si="84"/>
        <v/>
      </c>
      <c r="Y367" s="1" t="str">
        <f t="shared" si="84"/>
        <v/>
      </c>
      <c r="Z367" s="1" t="e">
        <f t="shared" si="85"/>
        <v>#N/A</v>
      </c>
      <c r="AA367" s="3"/>
      <c r="AB367" s="13" t="e">
        <f t="shared" si="77"/>
        <v>#N/A</v>
      </c>
      <c r="AC367" s="13" t="e">
        <f t="shared" si="78"/>
        <v>#N/A</v>
      </c>
      <c r="AD367" s="13" t="e">
        <f t="shared" si="79"/>
        <v>#N/A</v>
      </c>
      <c r="AE367" s="13" t="e">
        <f t="shared" si="80"/>
        <v>#N/A</v>
      </c>
      <c r="AF367" s="13" t="e">
        <f t="shared" si="81"/>
        <v>#N/A</v>
      </c>
      <c r="AG367" s="13" t="e">
        <f t="shared" si="82"/>
        <v>#N/A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T367" s="107"/>
      <c r="BA367" s="11"/>
      <c r="BB367" s="11"/>
      <c r="BC367" s="11"/>
      <c r="BD367" s="11"/>
      <c r="BE367" s="11"/>
      <c r="BH367" s="11"/>
      <c r="BI367" s="11"/>
      <c r="BJ367" s="11"/>
      <c r="BK367" s="11"/>
      <c r="BL367" s="11"/>
      <c r="BM367" s="11"/>
      <c r="BN367" s="11"/>
    </row>
    <row r="368" spans="1:66" s="1" customFormat="1" x14ac:dyDescent="0.3">
      <c r="A368" s="11"/>
      <c r="B368" s="1" t="e">
        <f t="shared" si="76"/>
        <v>#N/A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118"/>
      <c r="N368" s="5"/>
      <c r="O368" s="5"/>
      <c r="P368" s="5"/>
      <c r="Q368" s="5"/>
      <c r="R368" s="5"/>
      <c r="S368" s="5"/>
      <c r="T368" s="5"/>
      <c r="U368" s="5"/>
      <c r="V368" s="1" t="str">
        <f t="shared" si="83"/>
        <v/>
      </c>
      <c r="W368" s="1" t="str">
        <f t="shared" si="84"/>
        <v/>
      </c>
      <c r="X368" s="1" t="str">
        <f t="shared" si="84"/>
        <v/>
      </c>
      <c r="Y368" s="1" t="str">
        <f t="shared" si="84"/>
        <v/>
      </c>
      <c r="Z368" s="1" t="e">
        <f t="shared" si="85"/>
        <v>#N/A</v>
      </c>
      <c r="AA368" s="3"/>
      <c r="AB368" s="13" t="e">
        <f t="shared" si="77"/>
        <v>#N/A</v>
      </c>
      <c r="AC368" s="13" t="e">
        <f t="shared" si="78"/>
        <v>#N/A</v>
      </c>
      <c r="AD368" s="13" t="e">
        <f t="shared" si="79"/>
        <v>#N/A</v>
      </c>
      <c r="AE368" s="13" t="e">
        <f t="shared" si="80"/>
        <v>#N/A</v>
      </c>
      <c r="AF368" s="13" t="e">
        <f t="shared" si="81"/>
        <v>#N/A</v>
      </c>
      <c r="AG368" s="13" t="e">
        <f t="shared" si="82"/>
        <v>#N/A</v>
      </c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T368" s="107"/>
      <c r="BA368" s="11"/>
      <c r="BB368" s="11"/>
      <c r="BC368" s="11"/>
      <c r="BD368" s="11"/>
      <c r="BE368" s="11"/>
      <c r="BH368" s="11"/>
      <c r="BI368" s="11"/>
      <c r="BJ368" s="11"/>
      <c r="BK368" s="11"/>
      <c r="BL368" s="11"/>
      <c r="BM368" s="11"/>
      <c r="BN368" s="11"/>
    </row>
    <row r="369" spans="1:66" s="1" customFormat="1" x14ac:dyDescent="0.3">
      <c r="A369" s="11"/>
      <c r="B369" s="1" t="e">
        <f t="shared" si="76"/>
        <v>#N/A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118"/>
      <c r="N369" s="5"/>
      <c r="O369" s="5"/>
      <c r="P369" s="5"/>
      <c r="Q369" s="5"/>
      <c r="R369" s="5"/>
      <c r="S369" s="5"/>
      <c r="T369" s="5"/>
      <c r="U369" s="5"/>
      <c r="V369" s="1" t="str">
        <f t="shared" si="83"/>
        <v/>
      </c>
      <c r="W369" s="1" t="str">
        <f t="shared" si="84"/>
        <v/>
      </c>
      <c r="X369" s="1" t="str">
        <f t="shared" si="84"/>
        <v/>
      </c>
      <c r="Y369" s="1" t="str">
        <f t="shared" si="84"/>
        <v/>
      </c>
      <c r="Z369" s="1" t="e">
        <f t="shared" si="85"/>
        <v>#N/A</v>
      </c>
      <c r="AA369" s="3"/>
      <c r="AB369" s="13" t="e">
        <f t="shared" si="77"/>
        <v>#N/A</v>
      </c>
      <c r="AC369" s="13" t="e">
        <f t="shared" si="78"/>
        <v>#N/A</v>
      </c>
      <c r="AD369" s="13" t="e">
        <f t="shared" si="79"/>
        <v>#N/A</v>
      </c>
      <c r="AE369" s="13" t="e">
        <f t="shared" si="80"/>
        <v>#N/A</v>
      </c>
      <c r="AF369" s="13" t="e">
        <f t="shared" si="81"/>
        <v>#N/A</v>
      </c>
      <c r="AG369" s="13" t="e">
        <f t="shared" si="82"/>
        <v>#N/A</v>
      </c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T369" s="107"/>
      <c r="BA369" s="11"/>
      <c r="BB369" s="11"/>
      <c r="BC369" s="11"/>
      <c r="BD369" s="11"/>
      <c r="BE369" s="11"/>
      <c r="BH369" s="11"/>
      <c r="BI369" s="11"/>
      <c r="BJ369" s="11"/>
      <c r="BK369" s="11"/>
      <c r="BL369" s="11"/>
      <c r="BM369" s="11"/>
      <c r="BN369" s="11"/>
    </row>
    <row r="370" spans="1:66" s="1" customFormat="1" x14ac:dyDescent="0.3">
      <c r="A370" s="11"/>
      <c r="B370" s="1" t="e">
        <f t="shared" si="76"/>
        <v>#N/A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118"/>
      <c r="N370" s="5"/>
      <c r="O370" s="5"/>
      <c r="P370" s="5"/>
      <c r="Q370" s="5"/>
      <c r="R370" s="5"/>
      <c r="S370" s="5"/>
      <c r="T370" s="5"/>
      <c r="U370" s="5"/>
      <c r="V370" s="1" t="str">
        <f t="shared" si="83"/>
        <v/>
      </c>
      <c r="W370" s="1" t="str">
        <f t="shared" si="84"/>
        <v/>
      </c>
      <c r="X370" s="1" t="str">
        <f t="shared" si="84"/>
        <v/>
      </c>
      <c r="Y370" s="1" t="str">
        <f t="shared" si="84"/>
        <v/>
      </c>
      <c r="Z370" s="1" t="e">
        <f t="shared" si="85"/>
        <v>#N/A</v>
      </c>
      <c r="AA370" s="3"/>
      <c r="AB370" s="13" t="e">
        <f t="shared" si="77"/>
        <v>#N/A</v>
      </c>
      <c r="AC370" s="13" t="e">
        <f t="shared" si="78"/>
        <v>#N/A</v>
      </c>
      <c r="AD370" s="13" t="e">
        <f t="shared" si="79"/>
        <v>#N/A</v>
      </c>
      <c r="AE370" s="13" t="e">
        <f t="shared" si="80"/>
        <v>#N/A</v>
      </c>
      <c r="AF370" s="13" t="e">
        <f t="shared" si="81"/>
        <v>#N/A</v>
      </c>
      <c r="AG370" s="13" t="e">
        <f t="shared" si="82"/>
        <v>#N/A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T370" s="107"/>
      <c r="BA370" s="11"/>
      <c r="BB370" s="11"/>
      <c r="BC370" s="11"/>
      <c r="BD370" s="11"/>
      <c r="BE370" s="11"/>
      <c r="BH370" s="11"/>
      <c r="BI370" s="11"/>
      <c r="BJ370" s="11"/>
      <c r="BK370" s="11"/>
      <c r="BL370" s="11"/>
      <c r="BM370" s="11"/>
      <c r="BN370" s="11"/>
    </row>
    <row r="371" spans="1:66" s="1" customFormat="1" x14ac:dyDescent="0.3">
      <c r="A371" s="11"/>
      <c r="B371" s="1" t="e">
        <f t="shared" si="76"/>
        <v>#N/A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118"/>
      <c r="N371" s="5"/>
      <c r="O371" s="5"/>
      <c r="P371" s="5"/>
      <c r="Q371" s="5"/>
      <c r="R371" s="5"/>
      <c r="S371" s="5"/>
      <c r="T371" s="5"/>
      <c r="U371" s="5"/>
      <c r="V371" s="1" t="str">
        <f t="shared" si="83"/>
        <v/>
      </c>
      <c r="W371" s="1" t="str">
        <f t="shared" si="84"/>
        <v/>
      </c>
      <c r="X371" s="1" t="str">
        <f t="shared" si="84"/>
        <v/>
      </c>
      <c r="Y371" s="1" t="str">
        <f t="shared" si="84"/>
        <v/>
      </c>
      <c r="Z371" s="1" t="e">
        <f t="shared" si="85"/>
        <v>#N/A</v>
      </c>
      <c r="AA371" s="3"/>
      <c r="AB371" s="13" t="e">
        <f t="shared" si="77"/>
        <v>#N/A</v>
      </c>
      <c r="AC371" s="13" t="e">
        <f t="shared" si="78"/>
        <v>#N/A</v>
      </c>
      <c r="AD371" s="13" t="e">
        <f t="shared" si="79"/>
        <v>#N/A</v>
      </c>
      <c r="AE371" s="13" t="e">
        <f t="shared" si="80"/>
        <v>#N/A</v>
      </c>
      <c r="AF371" s="13" t="e">
        <f t="shared" si="81"/>
        <v>#N/A</v>
      </c>
      <c r="AG371" s="13" t="e">
        <f t="shared" si="82"/>
        <v>#N/A</v>
      </c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T371" s="107"/>
      <c r="BA371" s="11"/>
      <c r="BB371" s="11"/>
      <c r="BC371" s="11"/>
      <c r="BD371" s="11"/>
      <c r="BE371" s="11"/>
      <c r="BH371" s="11"/>
      <c r="BI371" s="11"/>
      <c r="BJ371" s="11"/>
      <c r="BK371" s="11"/>
      <c r="BL371" s="11"/>
      <c r="BM371" s="11"/>
      <c r="BN371" s="11"/>
    </row>
    <row r="372" spans="1:66" s="1" customFormat="1" x14ac:dyDescent="0.3">
      <c r="A372" s="11"/>
      <c r="B372" s="1" t="e">
        <f t="shared" si="76"/>
        <v>#N/A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118"/>
      <c r="N372" s="5"/>
      <c r="O372" s="5"/>
      <c r="P372" s="5"/>
      <c r="Q372" s="5"/>
      <c r="R372" s="5"/>
      <c r="S372" s="5"/>
      <c r="T372" s="5"/>
      <c r="U372" s="5"/>
      <c r="V372" s="1" t="str">
        <f t="shared" si="83"/>
        <v/>
      </c>
      <c r="W372" s="1" t="str">
        <f t="shared" si="84"/>
        <v/>
      </c>
      <c r="X372" s="1" t="str">
        <f t="shared" si="84"/>
        <v/>
      </c>
      <c r="Y372" s="1" t="str">
        <f t="shared" si="84"/>
        <v/>
      </c>
      <c r="Z372" s="1" t="e">
        <f t="shared" si="85"/>
        <v>#N/A</v>
      </c>
      <c r="AA372" s="3"/>
      <c r="AB372" s="13" t="e">
        <f t="shared" si="77"/>
        <v>#N/A</v>
      </c>
      <c r="AC372" s="13" t="e">
        <f t="shared" si="78"/>
        <v>#N/A</v>
      </c>
      <c r="AD372" s="13" t="e">
        <f t="shared" si="79"/>
        <v>#N/A</v>
      </c>
      <c r="AE372" s="13" t="e">
        <f t="shared" si="80"/>
        <v>#N/A</v>
      </c>
      <c r="AF372" s="13" t="e">
        <f t="shared" si="81"/>
        <v>#N/A</v>
      </c>
      <c r="AG372" s="13" t="e">
        <f t="shared" si="82"/>
        <v>#N/A</v>
      </c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T372" s="107"/>
      <c r="BA372" s="11"/>
      <c r="BB372" s="11"/>
      <c r="BC372" s="11"/>
      <c r="BD372" s="11"/>
      <c r="BE372" s="11"/>
      <c r="BH372" s="11"/>
      <c r="BI372" s="11"/>
      <c r="BJ372" s="11"/>
      <c r="BK372" s="11"/>
      <c r="BL372" s="11"/>
      <c r="BM372" s="11"/>
      <c r="BN372" s="11"/>
    </row>
    <row r="373" spans="1:66" s="1" customFormat="1" x14ac:dyDescent="0.3">
      <c r="A373" s="11"/>
      <c r="B373" s="1" t="e">
        <f t="shared" si="76"/>
        <v>#N/A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118"/>
      <c r="N373" s="5"/>
      <c r="O373" s="5"/>
      <c r="P373" s="5"/>
      <c r="Q373" s="5"/>
      <c r="R373" s="5"/>
      <c r="S373" s="5"/>
      <c r="T373" s="5"/>
      <c r="U373" s="5"/>
      <c r="V373" s="1" t="str">
        <f t="shared" si="83"/>
        <v/>
      </c>
      <c r="W373" s="1" t="str">
        <f t="shared" si="84"/>
        <v/>
      </c>
      <c r="X373" s="1" t="str">
        <f t="shared" si="84"/>
        <v/>
      </c>
      <c r="Y373" s="1" t="str">
        <f t="shared" si="84"/>
        <v/>
      </c>
      <c r="Z373" s="1" t="e">
        <f t="shared" si="85"/>
        <v>#N/A</v>
      </c>
      <c r="AA373" s="3"/>
      <c r="AB373" s="13" t="e">
        <f t="shared" si="77"/>
        <v>#N/A</v>
      </c>
      <c r="AC373" s="13" t="e">
        <f t="shared" si="78"/>
        <v>#N/A</v>
      </c>
      <c r="AD373" s="13" t="e">
        <f t="shared" si="79"/>
        <v>#N/A</v>
      </c>
      <c r="AE373" s="13" t="e">
        <f t="shared" si="80"/>
        <v>#N/A</v>
      </c>
      <c r="AF373" s="13" t="e">
        <f t="shared" si="81"/>
        <v>#N/A</v>
      </c>
      <c r="AG373" s="13" t="e">
        <f t="shared" si="82"/>
        <v>#N/A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T373" s="107"/>
      <c r="BA373" s="11"/>
      <c r="BB373" s="11"/>
      <c r="BC373" s="11"/>
      <c r="BD373" s="11"/>
      <c r="BE373" s="11"/>
      <c r="BH373" s="11"/>
      <c r="BI373" s="11"/>
      <c r="BJ373" s="11"/>
      <c r="BK373" s="11"/>
      <c r="BL373" s="11"/>
      <c r="BM373" s="11"/>
      <c r="BN373" s="11"/>
    </row>
    <row r="374" spans="1:66" s="1" customFormat="1" x14ac:dyDescent="0.3">
      <c r="A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118"/>
      <c r="N374" s="5"/>
      <c r="O374" s="5"/>
      <c r="P374" s="5"/>
      <c r="Q374" s="5"/>
      <c r="R374" s="5"/>
      <c r="S374" s="5"/>
      <c r="T374" s="5"/>
      <c r="U374" s="5"/>
      <c r="AA374" s="3"/>
      <c r="AB374" s="13"/>
      <c r="AC374" s="13"/>
      <c r="AD374" s="13"/>
      <c r="AE374" s="13"/>
      <c r="AF374" s="13"/>
      <c r="AG374" s="13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T374" s="107"/>
      <c r="BA374" s="11"/>
      <c r="BB374" s="11"/>
      <c r="BC374" s="11"/>
      <c r="BD374" s="11"/>
      <c r="BE374" s="11"/>
      <c r="BH374" s="11"/>
      <c r="BI374" s="11"/>
      <c r="BJ374" s="11"/>
      <c r="BK374" s="11"/>
      <c r="BL374" s="11"/>
      <c r="BM374" s="11"/>
      <c r="BN374" s="11"/>
    </row>
    <row r="375" spans="1:66" s="1" customFormat="1" x14ac:dyDescent="0.3">
      <c r="A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118"/>
      <c r="N375" s="5"/>
      <c r="O375" s="5"/>
      <c r="P375" s="5"/>
      <c r="Q375" s="5"/>
      <c r="R375" s="5"/>
      <c r="S375" s="5"/>
      <c r="T375" s="5"/>
      <c r="U375" s="5"/>
      <c r="AA375" s="3"/>
      <c r="AB375" s="13"/>
      <c r="AC375" s="13"/>
      <c r="AD375" s="13"/>
      <c r="AE375" s="13"/>
      <c r="AF375" s="13"/>
      <c r="AG375" s="13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T375" s="107"/>
      <c r="BA375" s="11"/>
      <c r="BB375" s="11"/>
      <c r="BC375" s="11"/>
      <c r="BD375" s="11"/>
      <c r="BE375" s="11"/>
      <c r="BH375" s="11"/>
      <c r="BI375" s="11"/>
      <c r="BJ375" s="11"/>
      <c r="BK375" s="11"/>
      <c r="BL375" s="11"/>
      <c r="BM375" s="11"/>
      <c r="BN375" s="11"/>
    </row>
    <row r="376" spans="1:66" s="1" customFormat="1" x14ac:dyDescent="0.3">
      <c r="A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118"/>
      <c r="N376" s="5"/>
      <c r="O376" s="5"/>
      <c r="P376" s="5"/>
      <c r="Q376" s="5"/>
      <c r="R376" s="5"/>
      <c r="S376" s="5"/>
      <c r="T376" s="5"/>
      <c r="U376" s="5"/>
      <c r="AA376" s="3"/>
      <c r="AB376" s="13"/>
      <c r="AC376" s="13"/>
      <c r="AD376" s="13"/>
      <c r="AE376" s="13"/>
      <c r="AF376" s="13"/>
      <c r="AG376" s="13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T376" s="107"/>
      <c r="BA376" s="11"/>
      <c r="BB376" s="11"/>
      <c r="BC376" s="11"/>
      <c r="BD376" s="11"/>
      <c r="BE376" s="11"/>
      <c r="BH376" s="11"/>
      <c r="BI376" s="11"/>
      <c r="BJ376" s="11"/>
      <c r="BK376" s="11"/>
      <c r="BL376" s="11"/>
      <c r="BM376" s="11"/>
      <c r="BN376" s="11"/>
    </row>
    <row r="377" spans="1:66" s="1" customFormat="1" x14ac:dyDescent="0.3">
      <c r="A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118"/>
      <c r="N377" s="5"/>
      <c r="O377" s="5"/>
      <c r="P377" s="5"/>
      <c r="Q377" s="5"/>
      <c r="R377" s="5"/>
      <c r="S377" s="5"/>
      <c r="T377" s="5"/>
      <c r="U377" s="5"/>
      <c r="AA377" s="3"/>
      <c r="AB377" s="13"/>
      <c r="AC377" s="13"/>
      <c r="AD377" s="13"/>
      <c r="AE377" s="13"/>
      <c r="AF377" s="13"/>
      <c r="AG377" s="13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T377" s="107"/>
      <c r="BA377" s="11"/>
      <c r="BB377" s="11"/>
      <c r="BC377" s="11"/>
      <c r="BD377" s="11"/>
      <c r="BE377" s="11"/>
      <c r="BH377" s="11"/>
      <c r="BI377" s="11"/>
      <c r="BJ377" s="11"/>
      <c r="BK377" s="11"/>
      <c r="BL377" s="11"/>
      <c r="BM377" s="11"/>
      <c r="BN377" s="11"/>
    </row>
    <row r="378" spans="1:66" s="1" customFormat="1" x14ac:dyDescent="0.3">
      <c r="A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118"/>
      <c r="N378" s="5"/>
      <c r="O378" s="5"/>
      <c r="P378" s="5"/>
      <c r="Q378" s="5"/>
      <c r="R378" s="5"/>
      <c r="S378" s="5"/>
      <c r="T378" s="5"/>
      <c r="U378" s="5"/>
      <c r="AA378" s="3"/>
      <c r="AB378" s="13"/>
      <c r="AC378" s="13"/>
      <c r="AD378" s="13"/>
      <c r="AE378" s="13"/>
      <c r="AF378" s="13"/>
      <c r="AG378" s="13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T378" s="107"/>
      <c r="BA378" s="11"/>
      <c r="BB378" s="11"/>
      <c r="BC378" s="11"/>
      <c r="BD378" s="11"/>
      <c r="BE378" s="11"/>
      <c r="BH378" s="11"/>
      <c r="BI378" s="11"/>
      <c r="BJ378" s="11"/>
      <c r="BK378" s="11"/>
      <c r="BL378" s="11"/>
      <c r="BM378" s="11"/>
      <c r="BN378" s="11"/>
    </row>
    <row r="379" spans="1:66" s="1" customFormat="1" x14ac:dyDescent="0.3">
      <c r="A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118"/>
      <c r="N379" s="5"/>
      <c r="O379" s="5"/>
      <c r="P379" s="5"/>
      <c r="Q379" s="5"/>
      <c r="R379" s="5"/>
      <c r="S379" s="5"/>
      <c r="T379" s="5"/>
      <c r="U379" s="5"/>
      <c r="AA379" s="3"/>
      <c r="AB379" s="13"/>
      <c r="AC379" s="13"/>
      <c r="AD379" s="13"/>
      <c r="AE379" s="13"/>
      <c r="AF379" s="13"/>
      <c r="AG379" s="13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T379" s="107"/>
      <c r="BA379" s="11"/>
      <c r="BB379" s="11"/>
      <c r="BC379" s="11"/>
      <c r="BD379" s="11"/>
      <c r="BE379" s="11"/>
      <c r="BH379" s="11"/>
      <c r="BI379" s="11"/>
      <c r="BJ379" s="11"/>
      <c r="BK379" s="11"/>
      <c r="BL379" s="11"/>
      <c r="BM379" s="11"/>
      <c r="BN379" s="11"/>
    </row>
    <row r="380" spans="1:66" s="1" customFormat="1" x14ac:dyDescent="0.3">
      <c r="A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118"/>
      <c r="N380" s="5"/>
      <c r="O380" s="5"/>
      <c r="P380" s="5"/>
      <c r="Q380" s="5"/>
      <c r="R380" s="5"/>
      <c r="S380" s="5"/>
      <c r="T380" s="5"/>
      <c r="U380" s="5"/>
      <c r="AA380" s="3"/>
      <c r="AB380" s="13"/>
      <c r="AC380" s="13"/>
      <c r="AD380" s="13"/>
      <c r="AE380" s="13"/>
      <c r="AF380" s="13"/>
      <c r="AG380" s="13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T380" s="107"/>
      <c r="BA380" s="11"/>
      <c r="BB380" s="11"/>
      <c r="BC380" s="11"/>
      <c r="BD380" s="11"/>
      <c r="BE380" s="11"/>
      <c r="BH380" s="11"/>
      <c r="BI380" s="11"/>
      <c r="BJ380" s="11"/>
      <c r="BK380" s="11"/>
      <c r="BL380" s="11"/>
      <c r="BM380" s="11"/>
      <c r="BN380" s="11"/>
    </row>
    <row r="381" spans="1:66" s="1" customFormat="1" x14ac:dyDescent="0.3">
      <c r="A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118"/>
      <c r="N381" s="5"/>
      <c r="O381" s="5"/>
      <c r="P381" s="5"/>
      <c r="Q381" s="5"/>
      <c r="R381" s="5"/>
      <c r="S381" s="5"/>
      <c r="T381" s="5"/>
      <c r="U381" s="5"/>
      <c r="AA381" s="3"/>
      <c r="AB381" s="13"/>
      <c r="AC381" s="13"/>
      <c r="AD381" s="13"/>
      <c r="AE381" s="13"/>
      <c r="AF381" s="13"/>
      <c r="AG381" s="13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T381" s="107"/>
      <c r="BA381" s="11"/>
      <c r="BB381" s="11"/>
      <c r="BC381" s="11"/>
      <c r="BD381" s="11"/>
      <c r="BE381" s="11"/>
      <c r="BH381" s="11"/>
      <c r="BI381" s="11"/>
      <c r="BJ381" s="11"/>
      <c r="BK381" s="11"/>
      <c r="BL381" s="11"/>
      <c r="BM381" s="11"/>
      <c r="BN381" s="11"/>
    </row>
    <row r="382" spans="1:66" s="1" customFormat="1" x14ac:dyDescent="0.3">
      <c r="A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118"/>
      <c r="N382" s="5"/>
      <c r="O382" s="5"/>
      <c r="P382" s="5"/>
      <c r="Q382" s="5"/>
      <c r="R382" s="5"/>
      <c r="S382" s="5"/>
      <c r="T382" s="5"/>
      <c r="U382" s="5"/>
      <c r="AA382" s="3"/>
      <c r="AB382" s="13"/>
      <c r="AC382" s="13"/>
      <c r="AD382" s="13"/>
      <c r="AE382" s="13"/>
      <c r="AF382" s="13"/>
      <c r="AG382" s="13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T382" s="107"/>
      <c r="BA382" s="11"/>
      <c r="BB382" s="11"/>
      <c r="BC382" s="11"/>
      <c r="BD382" s="11"/>
      <c r="BE382" s="11"/>
      <c r="BH382" s="11"/>
      <c r="BI382" s="11"/>
      <c r="BJ382" s="11"/>
      <c r="BK382" s="11"/>
      <c r="BL382" s="11"/>
      <c r="BM382" s="11"/>
      <c r="BN382" s="11"/>
    </row>
    <row r="383" spans="1:66" s="1" customFormat="1" x14ac:dyDescent="0.3">
      <c r="A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118"/>
      <c r="N383" s="5"/>
      <c r="O383" s="5"/>
      <c r="P383" s="5"/>
      <c r="Q383" s="5"/>
      <c r="R383" s="5"/>
      <c r="S383" s="5"/>
      <c r="T383" s="5"/>
      <c r="U383" s="5"/>
      <c r="AA383" s="3"/>
      <c r="AB383" s="13"/>
      <c r="AC383" s="13"/>
      <c r="AD383" s="13"/>
      <c r="AE383" s="13"/>
      <c r="AF383" s="13"/>
      <c r="AG383" s="13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T383" s="107"/>
      <c r="BA383" s="11"/>
      <c r="BB383" s="11"/>
      <c r="BC383" s="11"/>
      <c r="BD383" s="11"/>
      <c r="BE383" s="11"/>
      <c r="BH383" s="11"/>
      <c r="BI383" s="11"/>
      <c r="BJ383" s="11"/>
      <c r="BK383" s="11"/>
      <c r="BL383" s="11"/>
      <c r="BM383" s="11"/>
      <c r="BN383" s="11"/>
    </row>
    <row r="384" spans="1:66" s="1" customFormat="1" x14ac:dyDescent="0.3">
      <c r="A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118"/>
      <c r="N384" s="5"/>
      <c r="O384" s="5"/>
      <c r="P384" s="5"/>
      <c r="Q384" s="5"/>
      <c r="R384" s="5"/>
      <c r="S384" s="5"/>
      <c r="T384" s="5"/>
      <c r="U384" s="5"/>
      <c r="AA384" s="3"/>
      <c r="AB384" s="13"/>
      <c r="AC384" s="13"/>
      <c r="AD384" s="13"/>
      <c r="AE384" s="13"/>
      <c r="AF384" s="13"/>
      <c r="AG384" s="13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T384" s="107"/>
      <c r="BA384" s="11"/>
      <c r="BB384" s="11"/>
      <c r="BC384" s="11"/>
      <c r="BD384" s="11"/>
      <c r="BE384" s="11"/>
      <c r="BH384" s="11"/>
      <c r="BI384" s="11"/>
      <c r="BJ384" s="11"/>
      <c r="BK384" s="11"/>
      <c r="BL384" s="11"/>
      <c r="BM384" s="11"/>
      <c r="BN384" s="11"/>
    </row>
    <row r="385" spans="1:66" s="1" customFormat="1" x14ac:dyDescent="0.3">
      <c r="A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118"/>
      <c r="N385" s="5"/>
      <c r="O385" s="5"/>
      <c r="P385" s="5"/>
      <c r="Q385" s="5"/>
      <c r="R385" s="5"/>
      <c r="S385" s="5"/>
      <c r="T385" s="5"/>
      <c r="U385" s="5"/>
      <c r="AA385" s="3"/>
      <c r="AB385" s="13"/>
      <c r="AC385" s="13"/>
      <c r="AD385" s="13"/>
      <c r="AE385" s="13"/>
      <c r="AF385" s="13"/>
      <c r="AG385" s="13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T385" s="107"/>
      <c r="BA385" s="11"/>
      <c r="BB385" s="11"/>
      <c r="BC385" s="11"/>
      <c r="BD385" s="11"/>
      <c r="BE385" s="11"/>
      <c r="BH385" s="11"/>
      <c r="BI385" s="11"/>
      <c r="BJ385" s="11"/>
      <c r="BK385" s="11"/>
      <c r="BL385" s="11"/>
      <c r="BM385" s="11"/>
      <c r="BN385" s="11"/>
    </row>
    <row r="386" spans="1:66" s="1" customFormat="1" x14ac:dyDescent="0.3">
      <c r="A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118"/>
      <c r="N386" s="5"/>
      <c r="O386" s="5"/>
      <c r="P386" s="5"/>
      <c r="Q386" s="5"/>
      <c r="R386" s="5"/>
      <c r="S386" s="5"/>
      <c r="T386" s="5"/>
      <c r="U386" s="5"/>
      <c r="AA386" s="3"/>
      <c r="AB386" s="13"/>
      <c r="AC386" s="13"/>
      <c r="AD386" s="13"/>
      <c r="AE386" s="13"/>
      <c r="AF386" s="13"/>
      <c r="AG386" s="13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T386" s="107"/>
      <c r="BA386" s="11"/>
      <c r="BB386" s="11"/>
      <c r="BC386" s="11"/>
      <c r="BD386" s="11"/>
      <c r="BE386" s="11"/>
      <c r="BH386" s="11"/>
      <c r="BI386" s="11"/>
      <c r="BJ386" s="11"/>
      <c r="BK386" s="11"/>
      <c r="BL386" s="11"/>
      <c r="BM386" s="11"/>
      <c r="BN386" s="11"/>
    </row>
    <row r="387" spans="1:66" s="1" customFormat="1" x14ac:dyDescent="0.3">
      <c r="A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118"/>
      <c r="N387" s="5"/>
      <c r="O387" s="5"/>
      <c r="P387" s="5"/>
      <c r="Q387" s="5"/>
      <c r="R387" s="5"/>
      <c r="S387" s="5"/>
      <c r="T387" s="5"/>
      <c r="U387" s="5"/>
      <c r="AA387" s="3"/>
      <c r="AB387" s="13"/>
      <c r="AC387" s="13"/>
      <c r="AD387" s="13"/>
      <c r="AE387" s="13"/>
      <c r="AF387" s="13"/>
      <c r="AG387" s="13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T387" s="107"/>
      <c r="BA387" s="11"/>
      <c r="BB387" s="11"/>
      <c r="BC387" s="11"/>
      <c r="BD387" s="11"/>
      <c r="BE387" s="11"/>
      <c r="BH387" s="11"/>
      <c r="BI387" s="11"/>
      <c r="BJ387" s="11"/>
      <c r="BK387" s="11"/>
      <c r="BL387" s="11"/>
      <c r="BM387" s="11"/>
      <c r="BN387" s="11"/>
    </row>
    <row r="388" spans="1:66" s="1" customFormat="1" x14ac:dyDescent="0.3">
      <c r="A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118"/>
      <c r="N388" s="5"/>
      <c r="O388" s="5"/>
      <c r="P388" s="5"/>
      <c r="Q388" s="5"/>
      <c r="R388" s="5"/>
      <c r="S388" s="5"/>
      <c r="T388" s="5"/>
      <c r="U388" s="5"/>
      <c r="AA388" s="3"/>
      <c r="AB388" s="13"/>
      <c r="AC388" s="13"/>
      <c r="AD388" s="13"/>
      <c r="AE388" s="13"/>
      <c r="AF388" s="13"/>
      <c r="AG388" s="13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T388" s="107"/>
      <c r="BA388" s="11"/>
      <c r="BB388" s="11"/>
      <c r="BC388" s="11"/>
      <c r="BD388" s="11"/>
      <c r="BE388" s="11"/>
      <c r="BH388" s="11"/>
      <c r="BI388" s="11"/>
      <c r="BJ388" s="11"/>
      <c r="BK388" s="11"/>
      <c r="BL388" s="11"/>
      <c r="BM388" s="11"/>
      <c r="BN388" s="11"/>
    </row>
    <row r="389" spans="1:66" s="1" customFormat="1" x14ac:dyDescent="0.3">
      <c r="A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118"/>
      <c r="N389" s="5"/>
      <c r="O389" s="5"/>
      <c r="P389" s="5"/>
      <c r="Q389" s="5"/>
      <c r="R389" s="5"/>
      <c r="S389" s="5"/>
      <c r="T389" s="5"/>
      <c r="U389" s="5"/>
      <c r="AA389" s="3"/>
      <c r="AB389" s="13"/>
      <c r="AC389" s="13"/>
      <c r="AD389" s="13"/>
      <c r="AE389" s="13"/>
      <c r="AF389" s="13"/>
      <c r="AG389" s="13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T389" s="107"/>
      <c r="BA389" s="11"/>
      <c r="BB389" s="11"/>
      <c r="BC389" s="11"/>
      <c r="BD389" s="11"/>
      <c r="BE389" s="11"/>
      <c r="BH389" s="11"/>
      <c r="BI389" s="11"/>
      <c r="BJ389" s="11"/>
      <c r="BK389" s="11"/>
      <c r="BL389" s="11"/>
      <c r="BM389" s="11"/>
      <c r="BN389" s="11"/>
    </row>
    <row r="390" spans="1:66" s="1" customFormat="1" x14ac:dyDescent="0.3">
      <c r="A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118"/>
      <c r="N390" s="5"/>
      <c r="O390" s="5"/>
      <c r="P390" s="5"/>
      <c r="Q390" s="5"/>
      <c r="R390" s="5"/>
      <c r="S390" s="5"/>
      <c r="T390" s="5"/>
      <c r="U390" s="5"/>
      <c r="AA390" s="3"/>
      <c r="AB390" s="13"/>
      <c r="AC390" s="13"/>
      <c r="AD390" s="13"/>
      <c r="AE390" s="13"/>
      <c r="AF390" s="13"/>
      <c r="AG390" s="13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T390" s="107"/>
      <c r="BA390" s="11"/>
      <c r="BB390" s="11"/>
      <c r="BC390" s="11"/>
      <c r="BD390" s="11"/>
      <c r="BE390" s="11"/>
      <c r="BH390" s="11"/>
      <c r="BI390" s="11"/>
      <c r="BJ390" s="11"/>
      <c r="BK390" s="11"/>
      <c r="BL390" s="11"/>
      <c r="BM390" s="11"/>
      <c r="BN390" s="11"/>
    </row>
    <row r="391" spans="1:66" s="1" customFormat="1" x14ac:dyDescent="0.3">
      <c r="A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118"/>
      <c r="N391" s="5"/>
      <c r="O391" s="5"/>
      <c r="P391" s="5"/>
      <c r="Q391" s="5"/>
      <c r="R391" s="5"/>
      <c r="S391" s="5"/>
      <c r="T391" s="5"/>
      <c r="U391" s="5"/>
      <c r="AA391" s="3"/>
      <c r="AB391" s="13"/>
      <c r="AC391" s="13"/>
      <c r="AD391" s="13"/>
      <c r="AE391" s="13"/>
      <c r="AF391" s="13"/>
      <c r="AG391" s="13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T391" s="107"/>
      <c r="BA391" s="11"/>
      <c r="BB391" s="11"/>
      <c r="BC391" s="11"/>
      <c r="BD391" s="11"/>
      <c r="BE391" s="11"/>
      <c r="BH391" s="11"/>
      <c r="BI391" s="11"/>
      <c r="BJ391" s="11"/>
      <c r="BK391" s="11"/>
      <c r="BL391" s="11"/>
      <c r="BM391" s="11"/>
      <c r="BN391" s="11"/>
    </row>
    <row r="392" spans="1:66" s="1" customFormat="1" x14ac:dyDescent="0.3">
      <c r="A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118"/>
      <c r="N392" s="5"/>
      <c r="O392" s="5"/>
      <c r="P392" s="5"/>
      <c r="Q392" s="5"/>
      <c r="R392" s="5"/>
      <c r="S392" s="5"/>
      <c r="T392" s="5"/>
      <c r="U392" s="5"/>
      <c r="AA392" s="3"/>
      <c r="AB392" s="13"/>
      <c r="AC392" s="13"/>
      <c r="AD392" s="13"/>
      <c r="AE392" s="13"/>
      <c r="AF392" s="13"/>
      <c r="AG392" s="13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T392" s="107"/>
      <c r="BA392" s="11"/>
      <c r="BB392" s="11"/>
      <c r="BC392" s="11"/>
      <c r="BD392" s="11"/>
      <c r="BE392" s="11"/>
      <c r="BH392" s="11"/>
      <c r="BI392" s="11"/>
      <c r="BJ392" s="11"/>
      <c r="BK392" s="11"/>
      <c r="BL392" s="11"/>
      <c r="BM392" s="11"/>
      <c r="BN392" s="11"/>
    </row>
    <row r="393" spans="1:66" s="1" customFormat="1" x14ac:dyDescent="0.3">
      <c r="A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118"/>
      <c r="N393" s="5"/>
      <c r="O393" s="5"/>
      <c r="P393" s="5"/>
      <c r="Q393" s="5"/>
      <c r="R393" s="5"/>
      <c r="S393" s="5"/>
      <c r="T393" s="5"/>
      <c r="U393" s="5"/>
      <c r="AA393" s="3"/>
      <c r="AB393" s="13"/>
      <c r="AC393" s="13"/>
      <c r="AD393" s="13"/>
      <c r="AE393" s="13"/>
      <c r="AF393" s="13"/>
      <c r="AG393" s="13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T393" s="107"/>
      <c r="BA393" s="11"/>
      <c r="BB393" s="11"/>
      <c r="BC393" s="11"/>
      <c r="BD393" s="11"/>
      <c r="BE393" s="11"/>
      <c r="BH393" s="11"/>
      <c r="BI393" s="11"/>
      <c r="BJ393" s="11"/>
      <c r="BK393" s="11"/>
      <c r="BL393" s="11"/>
      <c r="BM393" s="11"/>
      <c r="BN393" s="11"/>
    </row>
    <row r="394" spans="1:66" s="1" customFormat="1" x14ac:dyDescent="0.3">
      <c r="A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118"/>
      <c r="N394" s="5"/>
      <c r="O394" s="5"/>
      <c r="P394" s="5"/>
      <c r="Q394" s="5"/>
      <c r="R394" s="5"/>
      <c r="S394" s="5"/>
      <c r="T394" s="5"/>
      <c r="U394" s="5"/>
      <c r="AA394" s="3"/>
      <c r="AB394" s="13"/>
      <c r="AC394" s="13"/>
      <c r="AD394" s="13"/>
      <c r="AE394" s="13"/>
      <c r="AF394" s="13"/>
      <c r="AG394" s="13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T394" s="107"/>
      <c r="BA394" s="11"/>
      <c r="BB394" s="11"/>
      <c r="BC394" s="11"/>
      <c r="BD394" s="11"/>
      <c r="BE394" s="11"/>
      <c r="BH394" s="11"/>
      <c r="BI394" s="11"/>
      <c r="BJ394" s="11"/>
      <c r="BK394" s="11"/>
      <c r="BL394" s="11"/>
      <c r="BM394" s="11"/>
      <c r="BN394" s="11"/>
    </row>
    <row r="395" spans="1:66" s="1" customFormat="1" x14ac:dyDescent="0.3">
      <c r="A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118"/>
      <c r="N395" s="5"/>
      <c r="O395" s="5"/>
      <c r="P395" s="5"/>
      <c r="Q395" s="5"/>
      <c r="R395" s="5"/>
      <c r="S395" s="5"/>
      <c r="T395" s="5"/>
      <c r="U395" s="5"/>
      <c r="AA395" s="3"/>
      <c r="AB395" s="13"/>
      <c r="AC395" s="13"/>
      <c r="AD395" s="13"/>
      <c r="AE395" s="13"/>
      <c r="AF395" s="13"/>
      <c r="AG395" s="13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T395" s="107"/>
      <c r="BA395" s="11"/>
      <c r="BB395" s="11"/>
      <c r="BC395" s="11"/>
      <c r="BD395" s="11"/>
      <c r="BE395" s="11"/>
      <c r="BH395" s="11"/>
      <c r="BI395" s="11"/>
      <c r="BJ395" s="11"/>
      <c r="BK395" s="11"/>
      <c r="BL395" s="11"/>
      <c r="BM395" s="11"/>
      <c r="BN395" s="11"/>
    </row>
    <row r="396" spans="1:66" s="1" customFormat="1" x14ac:dyDescent="0.3">
      <c r="A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118"/>
      <c r="N396" s="5"/>
      <c r="O396" s="5"/>
      <c r="P396" s="5"/>
      <c r="Q396" s="5"/>
      <c r="R396" s="5"/>
      <c r="S396" s="5"/>
      <c r="T396" s="5"/>
      <c r="U396" s="5"/>
      <c r="AA396" s="3"/>
      <c r="AB396" s="13"/>
      <c r="AC396" s="13"/>
      <c r="AD396" s="13"/>
      <c r="AE396" s="13"/>
      <c r="AF396" s="13"/>
      <c r="AG396" s="13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T396" s="107"/>
      <c r="BA396" s="11"/>
      <c r="BB396" s="11"/>
      <c r="BC396" s="11"/>
      <c r="BD396" s="11"/>
      <c r="BE396" s="11"/>
      <c r="BH396" s="11"/>
      <c r="BI396" s="11"/>
      <c r="BJ396" s="11"/>
      <c r="BK396" s="11"/>
      <c r="BL396" s="11"/>
      <c r="BM396" s="11"/>
      <c r="BN396" s="11"/>
    </row>
    <row r="397" spans="1:66" s="1" customFormat="1" x14ac:dyDescent="0.3">
      <c r="A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118"/>
      <c r="N397" s="5"/>
      <c r="O397" s="5"/>
      <c r="P397" s="5"/>
      <c r="Q397" s="5"/>
      <c r="R397" s="5"/>
      <c r="S397" s="5"/>
      <c r="T397" s="5"/>
      <c r="U397" s="5"/>
      <c r="AA397" s="3"/>
      <c r="AB397" s="13"/>
      <c r="AC397" s="13"/>
      <c r="AD397" s="13"/>
      <c r="AE397" s="13"/>
      <c r="AF397" s="13"/>
      <c r="AG397" s="13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T397" s="107"/>
      <c r="BA397" s="11"/>
      <c r="BB397" s="11"/>
      <c r="BC397" s="11"/>
      <c r="BD397" s="11"/>
      <c r="BE397" s="11"/>
      <c r="BH397" s="11"/>
      <c r="BI397" s="11"/>
      <c r="BJ397" s="11"/>
      <c r="BK397" s="11"/>
      <c r="BL397" s="11"/>
      <c r="BM397" s="11"/>
      <c r="BN397" s="11"/>
    </row>
    <row r="398" spans="1:66" s="1" customFormat="1" x14ac:dyDescent="0.3">
      <c r="A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118"/>
      <c r="N398" s="5"/>
      <c r="O398" s="5"/>
      <c r="P398" s="5"/>
      <c r="Q398" s="5"/>
      <c r="R398" s="5"/>
      <c r="S398" s="5"/>
      <c r="T398" s="5"/>
      <c r="U398" s="5"/>
      <c r="AA398" s="3"/>
      <c r="AB398" s="13"/>
      <c r="AC398" s="13"/>
      <c r="AD398" s="13"/>
      <c r="AE398" s="13"/>
      <c r="AF398" s="13"/>
      <c r="AG398" s="13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T398" s="107"/>
      <c r="BA398" s="11"/>
      <c r="BB398" s="11"/>
      <c r="BC398" s="11"/>
      <c r="BD398" s="11"/>
      <c r="BE398" s="11"/>
      <c r="BH398" s="11"/>
      <c r="BI398" s="11"/>
      <c r="BJ398" s="11"/>
      <c r="BK398" s="11"/>
      <c r="BL398" s="11"/>
      <c r="BM398" s="11"/>
      <c r="BN398" s="11"/>
    </row>
    <row r="399" spans="1:66" s="1" customFormat="1" x14ac:dyDescent="0.3">
      <c r="A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118"/>
      <c r="N399" s="5"/>
      <c r="O399" s="5"/>
      <c r="P399" s="5"/>
      <c r="Q399" s="5"/>
      <c r="R399" s="5"/>
      <c r="S399" s="5"/>
      <c r="T399" s="5"/>
      <c r="U399" s="5"/>
      <c r="AA399" s="3"/>
      <c r="AB399" s="13"/>
      <c r="AC399" s="13"/>
      <c r="AD399" s="13"/>
      <c r="AE399" s="13"/>
      <c r="AF399" s="13"/>
      <c r="AG399" s="13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T399" s="107"/>
      <c r="BA399" s="11"/>
      <c r="BB399" s="11"/>
      <c r="BC399" s="11"/>
      <c r="BD399" s="11"/>
      <c r="BE399" s="11"/>
      <c r="BH399" s="11"/>
      <c r="BI399" s="11"/>
      <c r="BJ399" s="11"/>
      <c r="BK399" s="11"/>
      <c r="BL399" s="11"/>
      <c r="BM399" s="11"/>
      <c r="BN399" s="11"/>
    </row>
    <row r="400" spans="1:66" s="1" customFormat="1" x14ac:dyDescent="0.3">
      <c r="A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118"/>
      <c r="N400" s="5"/>
      <c r="O400" s="5"/>
      <c r="P400" s="5"/>
      <c r="Q400" s="5"/>
      <c r="R400" s="5"/>
      <c r="S400" s="5"/>
      <c r="T400" s="5"/>
      <c r="U400" s="5"/>
      <c r="AA400" s="3"/>
      <c r="AB400" s="13"/>
      <c r="AC400" s="13"/>
      <c r="AD400" s="13"/>
      <c r="AE400" s="13"/>
      <c r="AF400" s="13"/>
      <c r="AG400" s="13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T400" s="107"/>
      <c r="BA400" s="11"/>
      <c r="BB400" s="11"/>
      <c r="BC400" s="11"/>
      <c r="BD400" s="11"/>
      <c r="BE400" s="11"/>
      <c r="BH400" s="11"/>
      <c r="BI400" s="11"/>
      <c r="BJ400" s="11"/>
      <c r="BK400" s="11"/>
      <c r="BL400" s="11"/>
      <c r="BM400" s="11"/>
      <c r="BN400" s="11"/>
    </row>
    <row r="401" spans="1:66" s="1" customFormat="1" x14ac:dyDescent="0.3">
      <c r="A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118"/>
      <c r="N401" s="5"/>
      <c r="O401" s="5"/>
      <c r="P401" s="5"/>
      <c r="Q401" s="5"/>
      <c r="R401" s="5"/>
      <c r="S401" s="5"/>
      <c r="T401" s="5"/>
      <c r="U401" s="5"/>
      <c r="AA401" s="3"/>
      <c r="AB401" s="13"/>
      <c r="AC401" s="13"/>
      <c r="AD401" s="13"/>
      <c r="AE401" s="13"/>
      <c r="AF401" s="13"/>
      <c r="AG401" s="13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T401" s="107"/>
      <c r="BA401" s="11"/>
      <c r="BB401" s="11"/>
      <c r="BC401" s="11"/>
      <c r="BD401" s="11"/>
      <c r="BE401" s="11"/>
      <c r="BH401" s="11"/>
      <c r="BI401" s="11"/>
      <c r="BJ401" s="11"/>
      <c r="BK401" s="11"/>
      <c r="BL401" s="11"/>
      <c r="BM401" s="11"/>
      <c r="BN401" s="11"/>
    </row>
    <row r="402" spans="1:66" s="1" customFormat="1" x14ac:dyDescent="0.3">
      <c r="A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118"/>
      <c r="N402" s="5"/>
      <c r="O402" s="5"/>
      <c r="P402" s="5"/>
      <c r="Q402" s="5"/>
      <c r="R402" s="5"/>
      <c r="S402" s="5"/>
      <c r="T402" s="5"/>
      <c r="U402" s="5"/>
      <c r="AA402" s="3"/>
      <c r="AB402" s="13"/>
      <c r="AC402" s="13"/>
      <c r="AD402" s="13"/>
      <c r="AE402" s="13"/>
      <c r="AF402" s="13"/>
      <c r="AG402" s="13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T402" s="107"/>
      <c r="BA402" s="11"/>
      <c r="BB402" s="11"/>
      <c r="BC402" s="11"/>
      <c r="BD402" s="11"/>
      <c r="BE402" s="11"/>
      <c r="BH402" s="11"/>
      <c r="BI402" s="11"/>
      <c r="BJ402" s="11"/>
      <c r="BK402" s="11"/>
      <c r="BL402" s="11"/>
      <c r="BM402" s="11"/>
      <c r="BN402" s="11"/>
    </row>
    <row r="403" spans="1:66" s="1" customFormat="1" x14ac:dyDescent="0.3">
      <c r="A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118"/>
      <c r="N403" s="5"/>
      <c r="O403" s="5"/>
      <c r="P403" s="5"/>
      <c r="Q403" s="5"/>
      <c r="R403" s="5"/>
      <c r="S403" s="5"/>
      <c r="T403" s="5"/>
      <c r="U403" s="5"/>
      <c r="AA403" s="3"/>
      <c r="AB403" s="13"/>
      <c r="AC403" s="13"/>
      <c r="AD403" s="13"/>
      <c r="AE403" s="13"/>
      <c r="AF403" s="13"/>
      <c r="AG403" s="13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T403" s="107"/>
      <c r="BA403" s="11"/>
      <c r="BB403" s="11"/>
      <c r="BC403" s="11"/>
      <c r="BD403" s="11"/>
      <c r="BE403" s="11"/>
      <c r="BH403" s="11"/>
      <c r="BI403" s="11"/>
      <c r="BJ403" s="11"/>
      <c r="BK403" s="11"/>
      <c r="BL403" s="11"/>
      <c r="BM403" s="11"/>
      <c r="BN403" s="11"/>
    </row>
    <row r="404" spans="1:66" s="1" customFormat="1" x14ac:dyDescent="0.3">
      <c r="A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118"/>
      <c r="N404" s="5"/>
      <c r="O404" s="5"/>
      <c r="P404" s="5"/>
      <c r="Q404" s="5"/>
      <c r="R404" s="5"/>
      <c r="S404" s="5"/>
      <c r="T404" s="5"/>
      <c r="U404" s="5"/>
      <c r="AA404" s="3"/>
      <c r="AB404" s="13"/>
      <c r="AC404" s="13"/>
      <c r="AD404" s="13"/>
      <c r="AE404" s="13"/>
      <c r="AF404" s="13"/>
      <c r="AG404" s="13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T404" s="107"/>
      <c r="BA404" s="11"/>
      <c r="BB404" s="11"/>
      <c r="BC404" s="11"/>
      <c r="BD404" s="11"/>
      <c r="BE404" s="11"/>
      <c r="BH404" s="11"/>
      <c r="BI404" s="11"/>
      <c r="BJ404" s="11"/>
      <c r="BK404" s="11"/>
      <c r="BL404" s="11"/>
      <c r="BM404" s="11"/>
      <c r="BN404" s="11"/>
    </row>
    <row r="405" spans="1:66" s="1" customFormat="1" x14ac:dyDescent="0.3">
      <c r="A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118"/>
      <c r="N405" s="5"/>
      <c r="O405" s="5"/>
      <c r="P405" s="5"/>
      <c r="Q405" s="5"/>
      <c r="R405" s="5"/>
      <c r="S405" s="5"/>
      <c r="T405" s="5"/>
      <c r="U405" s="5"/>
      <c r="AA405" s="3"/>
      <c r="AB405" s="13"/>
      <c r="AC405" s="13"/>
      <c r="AD405" s="13"/>
      <c r="AE405" s="13"/>
      <c r="AF405" s="13"/>
      <c r="AG405" s="13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T405" s="107"/>
      <c r="BA405" s="11"/>
      <c r="BB405" s="11"/>
      <c r="BC405" s="11"/>
      <c r="BD405" s="11"/>
      <c r="BE405" s="11"/>
      <c r="BH405" s="11"/>
      <c r="BI405" s="11"/>
      <c r="BJ405" s="11"/>
      <c r="BK405" s="11"/>
      <c r="BL405" s="11"/>
      <c r="BM405" s="11"/>
      <c r="BN405" s="11"/>
    </row>
    <row r="406" spans="1:66" s="1" customFormat="1" x14ac:dyDescent="0.3">
      <c r="A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118"/>
      <c r="N406" s="5"/>
      <c r="O406" s="5"/>
      <c r="P406" s="5"/>
      <c r="Q406" s="5"/>
      <c r="R406" s="5"/>
      <c r="S406" s="5"/>
      <c r="T406" s="5"/>
      <c r="U406" s="5"/>
      <c r="AA406" s="3"/>
      <c r="AB406" s="13"/>
      <c r="AC406" s="13"/>
      <c r="AD406" s="13"/>
      <c r="AE406" s="13"/>
      <c r="AF406" s="13"/>
      <c r="AG406" s="13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T406" s="107"/>
      <c r="BA406" s="11"/>
      <c r="BB406" s="11"/>
      <c r="BC406" s="11"/>
      <c r="BD406" s="11"/>
      <c r="BE406" s="11"/>
      <c r="BH406" s="11"/>
      <c r="BI406" s="11"/>
      <c r="BJ406" s="11"/>
      <c r="BK406" s="11"/>
      <c r="BL406" s="11"/>
      <c r="BM406" s="11"/>
      <c r="BN406" s="11"/>
    </row>
    <row r="407" spans="1:66" s="1" customFormat="1" x14ac:dyDescent="0.3">
      <c r="A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118"/>
      <c r="N407" s="5"/>
      <c r="O407" s="5"/>
      <c r="P407" s="5"/>
      <c r="Q407" s="5"/>
      <c r="R407" s="5"/>
      <c r="S407" s="5"/>
      <c r="T407" s="5"/>
      <c r="U407" s="5"/>
      <c r="AA407" s="3"/>
      <c r="AB407" s="13"/>
      <c r="AC407" s="13"/>
      <c r="AD407" s="13"/>
      <c r="AE407" s="13"/>
      <c r="AF407" s="13"/>
      <c r="AG407" s="13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T407" s="107"/>
      <c r="BA407" s="11"/>
      <c r="BB407" s="11"/>
      <c r="BC407" s="11"/>
      <c r="BD407" s="11"/>
      <c r="BE407" s="11"/>
      <c r="BH407" s="11"/>
      <c r="BI407" s="11"/>
      <c r="BJ407" s="11"/>
      <c r="BK407" s="11"/>
      <c r="BL407" s="11"/>
      <c r="BM407" s="11"/>
      <c r="BN407" s="11"/>
    </row>
    <row r="408" spans="1:66" s="1" customFormat="1" x14ac:dyDescent="0.3">
      <c r="A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118"/>
      <c r="N408" s="5"/>
      <c r="O408" s="5"/>
      <c r="P408" s="5"/>
      <c r="Q408" s="5"/>
      <c r="R408" s="5"/>
      <c r="S408" s="5"/>
      <c r="T408" s="5"/>
      <c r="U408" s="5"/>
      <c r="AA408" s="3"/>
      <c r="AB408" s="13"/>
      <c r="AC408" s="13"/>
      <c r="AD408" s="13"/>
      <c r="AE408" s="13"/>
      <c r="AF408" s="13"/>
      <c r="AG408" s="13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T408" s="107"/>
      <c r="BA408" s="11"/>
      <c r="BB408" s="11"/>
      <c r="BC408" s="11"/>
      <c r="BD408" s="11"/>
      <c r="BE408" s="11"/>
      <c r="BH408" s="11"/>
      <c r="BI408" s="11"/>
      <c r="BJ408" s="11"/>
      <c r="BK408" s="11"/>
      <c r="BL408" s="11"/>
      <c r="BM408" s="11"/>
      <c r="BN408" s="11"/>
    </row>
    <row r="409" spans="1:66" s="1" customFormat="1" x14ac:dyDescent="0.3">
      <c r="A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118"/>
      <c r="N409" s="5"/>
      <c r="O409" s="5"/>
      <c r="P409" s="5"/>
      <c r="Q409" s="5"/>
      <c r="R409" s="5"/>
      <c r="S409" s="5"/>
      <c r="T409" s="5"/>
      <c r="U409" s="5"/>
      <c r="AA409" s="3"/>
      <c r="AB409" s="13"/>
      <c r="AC409" s="13"/>
      <c r="AD409" s="13"/>
      <c r="AE409" s="13"/>
      <c r="AF409" s="13"/>
      <c r="AG409" s="13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T409" s="107"/>
      <c r="BA409" s="11"/>
      <c r="BB409" s="11"/>
      <c r="BC409" s="11"/>
      <c r="BD409" s="11"/>
      <c r="BE409" s="11"/>
      <c r="BH409" s="11"/>
      <c r="BI409" s="11"/>
      <c r="BJ409" s="11"/>
      <c r="BK409" s="11"/>
      <c r="BL409" s="11"/>
      <c r="BM409" s="11"/>
      <c r="BN409" s="11"/>
    </row>
    <row r="410" spans="1:66" s="1" customFormat="1" x14ac:dyDescent="0.3">
      <c r="A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118"/>
      <c r="N410" s="5"/>
      <c r="O410" s="5"/>
      <c r="P410" s="5"/>
      <c r="Q410" s="5"/>
      <c r="R410" s="5"/>
      <c r="S410" s="5"/>
      <c r="T410" s="5"/>
      <c r="U410" s="5"/>
      <c r="AA410" s="3"/>
      <c r="AB410" s="13"/>
      <c r="AC410" s="13"/>
      <c r="AD410" s="13"/>
      <c r="AE410" s="13"/>
      <c r="AF410" s="13"/>
      <c r="AG410" s="13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T410" s="107"/>
      <c r="BA410" s="11"/>
      <c r="BB410" s="11"/>
      <c r="BC410" s="11"/>
      <c r="BD410" s="11"/>
      <c r="BE410" s="11"/>
      <c r="BH410" s="11"/>
      <c r="BI410" s="11"/>
      <c r="BJ410" s="11"/>
      <c r="BK410" s="11"/>
      <c r="BL410" s="11"/>
      <c r="BM410" s="11"/>
      <c r="BN410" s="11"/>
    </row>
    <row r="411" spans="1:66" s="1" customFormat="1" x14ac:dyDescent="0.3">
      <c r="A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118"/>
      <c r="N411" s="5"/>
      <c r="O411" s="5"/>
      <c r="P411" s="5"/>
      <c r="Q411" s="5"/>
      <c r="R411" s="5"/>
      <c r="S411" s="5"/>
      <c r="T411" s="5"/>
      <c r="U411" s="5"/>
      <c r="AA411" s="3"/>
      <c r="AB411" s="13"/>
      <c r="AC411" s="13"/>
      <c r="AD411" s="13"/>
      <c r="AE411" s="13"/>
      <c r="AF411" s="13"/>
      <c r="AG411" s="13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T411" s="107"/>
      <c r="BA411" s="11"/>
      <c r="BB411" s="11"/>
      <c r="BC411" s="11"/>
      <c r="BD411" s="11"/>
      <c r="BE411" s="11"/>
      <c r="BH411" s="11"/>
      <c r="BI411" s="11"/>
      <c r="BJ411" s="11"/>
      <c r="BK411" s="11"/>
      <c r="BL411" s="11"/>
      <c r="BM411" s="11"/>
      <c r="BN411" s="11"/>
    </row>
    <row r="412" spans="1:66" s="1" customFormat="1" x14ac:dyDescent="0.3">
      <c r="A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118"/>
      <c r="N412" s="5"/>
      <c r="O412" s="5"/>
      <c r="P412" s="5"/>
      <c r="Q412" s="5"/>
      <c r="R412" s="5"/>
      <c r="S412" s="5"/>
      <c r="T412" s="5"/>
      <c r="U412" s="5"/>
      <c r="AA412" s="3"/>
      <c r="AB412" s="13"/>
      <c r="AC412" s="13"/>
      <c r="AD412" s="13"/>
      <c r="AE412" s="13"/>
      <c r="AF412" s="13"/>
      <c r="AG412" s="13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T412" s="107"/>
      <c r="BA412" s="11"/>
      <c r="BB412" s="11"/>
      <c r="BC412" s="11"/>
      <c r="BD412" s="11"/>
      <c r="BE412" s="11"/>
      <c r="BH412" s="11"/>
      <c r="BI412" s="11"/>
      <c r="BJ412" s="11"/>
      <c r="BK412" s="11"/>
      <c r="BL412" s="11"/>
      <c r="BM412" s="11"/>
      <c r="BN412" s="11"/>
    </row>
    <row r="413" spans="1:66" s="1" customFormat="1" x14ac:dyDescent="0.3">
      <c r="A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118"/>
      <c r="N413" s="5"/>
      <c r="O413" s="5"/>
      <c r="P413" s="5"/>
      <c r="Q413" s="5"/>
      <c r="R413" s="5"/>
      <c r="S413" s="5"/>
      <c r="T413" s="5"/>
      <c r="U413" s="5"/>
      <c r="AA413" s="3"/>
      <c r="AB413" s="13"/>
      <c r="AC413" s="13"/>
      <c r="AD413" s="13"/>
      <c r="AE413" s="13"/>
      <c r="AF413" s="13"/>
      <c r="AG413" s="13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T413" s="107"/>
      <c r="BA413" s="11"/>
      <c r="BB413" s="11"/>
      <c r="BC413" s="11"/>
      <c r="BD413" s="11"/>
      <c r="BE413" s="11"/>
      <c r="BH413" s="11"/>
      <c r="BI413" s="11"/>
      <c r="BJ413" s="11"/>
      <c r="BK413" s="11"/>
      <c r="BL413" s="11"/>
      <c r="BM413" s="11"/>
      <c r="BN413" s="11"/>
    </row>
    <row r="414" spans="1:66" s="1" customFormat="1" x14ac:dyDescent="0.3">
      <c r="A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118"/>
      <c r="N414" s="5"/>
      <c r="O414" s="5"/>
      <c r="P414" s="5"/>
      <c r="Q414" s="5"/>
      <c r="R414" s="5"/>
      <c r="S414" s="5"/>
      <c r="T414" s="5"/>
      <c r="U414" s="5"/>
      <c r="AA414" s="3"/>
      <c r="AB414" s="13"/>
      <c r="AC414" s="13"/>
      <c r="AD414" s="13"/>
      <c r="AE414" s="13"/>
      <c r="AF414" s="13"/>
      <c r="AG414" s="13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T414" s="107"/>
      <c r="BA414" s="11"/>
      <c r="BB414" s="11"/>
      <c r="BC414" s="11"/>
      <c r="BD414" s="11"/>
      <c r="BE414" s="11"/>
      <c r="BH414" s="11"/>
      <c r="BI414" s="11"/>
      <c r="BJ414" s="11"/>
      <c r="BK414" s="11"/>
      <c r="BL414" s="11"/>
      <c r="BM414" s="11"/>
      <c r="BN414" s="11"/>
    </row>
    <row r="415" spans="1:66" s="1" customFormat="1" x14ac:dyDescent="0.3">
      <c r="A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118"/>
      <c r="N415" s="5"/>
      <c r="O415" s="5"/>
      <c r="P415" s="5"/>
      <c r="Q415" s="5"/>
      <c r="R415" s="5"/>
      <c r="S415" s="5"/>
      <c r="T415" s="5"/>
      <c r="U415" s="5"/>
      <c r="AA415" s="3"/>
      <c r="AB415" s="13"/>
      <c r="AC415" s="13"/>
      <c r="AD415" s="13"/>
      <c r="AE415" s="13"/>
      <c r="AF415" s="13"/>
      <c r="AG415" s="13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T415" s="107"/>
      <c r="BA415" s="11"/>
      <c r="BB415" s="11"/>
      <c r="BC415" s="11"/>
      <c r="BD415" s="11"/>
      <c r="BE415" s="11"/>
      <c r="BH415" s="11"/>
      <c r="BI415" s="11"/>
      <c r="BJ415" s="11"/>
      <c r="BK415" s="11"/>
      <c r="BL415" s="11"/>
      <c r="BM415" s="11"/>
      <c r="BN415" s="11"/>
    </row>
    <row r="416" spans="1:66" s="1" customFormat="1" x14ac:dyDescent="0.3">
      <c r="A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118"/>
      <c r="N416" s="5"/>
      <c r="O416" s="5"/>
      <c r="P416" s="5"/>
      <c r="Q416" s="5"/>
      <c r="R416" s="5"/>
      <c r="S416" s="5"/>
      <c r="T416" s="5"/>
      <c r="U416" s="5"/>
      <c r="AA416" s="3"/>
      <c r="AB416" s="13"/>
      <c r="AC416" s="13"/>
      <c r="AD416" s="13"/>
      <c r="AE416" s="13"/>
      <c r="AF416" s="13"/>
      <c r="AG416" s="13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T416" s="107"/>
      <c r="BA416" s="11"/>
      <c r="BB416" s="11"/>
      <c r="BC416" s="11"/>
      <c r="BD416" s="11"/>
      <c r="BE416" s="11"/>
      <c r="BH416" s="11"/>
      <c r="BI416" s="11"/>
      <c r="BJ416" s="11"/>
      <c r="BK416" s="11"/>
      <c r="BL416" s="11"/>
      <c r="BM416" s="11"/>
      <c r="BN416" s="11"/>
    </row>
    <row r="417" spans="1:66" s="1" customFormat="1" x14ac:dyDescent="0.3">
      <c r="A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118"/>
      <c r="N417" s="5"/>
      <c r="O417" s="5"/>
      <c r="P417" s="5"/>
      <c r="Q417" s="5"/>
      <c r="R417" s="5"/>
      <c r="S417" s="5"/>
      <c r="T417" s="5"/>
      <c r="U417" s="5"/>
      <c r="AA417" s="3"/>
      <c r="AB417" s="13"/>
      <c r="AC417" s="13"/>
      <c r="AD417" s="13"/>
      <c r="AE417" s="13"/>
      <c r="AF417" s="13"/>
      <c r="AG417" s="13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T417" s="107"/>
      <c r="BA417" s="11"/>
      <c r="BB417" s="11"/>
      <c r="BC417" s="11"/>
      <c r="BD417" s="11"/>
      <c r="BE417" s="11"/>
      <c r="BH417" s="11"/>
      <c r="BI417" s="11"/>
      <c r="BJ417" s="11"/>
      <c r="BK417" s="11"/>
      <c r="BL417" s="11"/>
      <c r="BM417" s="11"/>
      <c r="BN417" s="11"/>
    </row>
    <row r="418" spans="1:66" s="1" customFormat="1" x14ac:dyDescent="0.3">
      <c r="A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118"/>
      <c r="N418" s="5"/>
      <c r="O418" s="5"/>
      <c r="P418" s="5"/>
      <c r="Q418" s="5"/>
      <c r="R418" s="5"/>
      <c r="S418" s="5"/>
      <c r="T418" s="5"/>
      <c r="U418" s="5"/>
      <c r="AA418" s="3"/>
      <c r="AB418" s="13"/>
      <c r="AC418" s="13"/>
      <c r="AD418" s="13"/>
      <c r="AE418" s="13"/>
      <c r="AF418" s="13"/>
      <c r="AG418" s="13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T418" s="107"/>
      <c r="BA418" s="11"/>
      <c r="BB418" s="11"/>
      <c r="BC418" s="11"/>
      <c r="BD418" s="11"/>
      <c r="BE418" s="11"/>
      <c r="BH418" s="11"/>
      <c r="BI418" s="11"/>
      <c r="BJ418" s="11"/>
      <c r="BK418" s="11"/>
      <c r="BL418" s="11"/>
      <c r="BM418" s="11"/>
      <c r="BN418" s="11"/>
    </row>
    <row r="419" spans="1:66" s="1" customFormat="1" x14ac:dyDescent="0.3">
      <c r="A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118"/>
      <c r="N419" s="5"/>
      <c r="O419" s="5"/>
      <c r="P419" s="5"/>
      <c r="Q419" s="5"/>
      <c r="R419" s="5"/>
      <c r="S419" s="5"/>
      <c r="T419" s="5"/>
      <c r="U419" s="5"/>
      <c r="AA419" s="3"/>
      <c r="AB419" s="13"/>
      <c r="AC419" s="13"/>
      <c r="AD419" s="13"/>
      <c r="AE419" s="13"/>
      <c r="AF419" s="13"/>
      <c r="AG419" s="13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T419" s="107"/>
      <c r="BA419" s="11"/>
      <c r="BB419" s="11"/>
      <c r="BC419" s="11"/>
      <c r="BD419" s="11"/>
      <c r="BE419" s="11"/>
      <c r="BH419" s="11"/>
      <c r="BI419" s="11"/>
      <c r="BJ419" s="11"/>
      <c r="BK419" s="11"/>
      <c r="BL419" s="11"/>
      <c r="BM419" s="11"/>
      <c r="BN419" s="11"/>
    </row>
    <row r="420" spans="1:66" s="1" customFormat="1" x14ac:dyDescent="0.3">
      <c r="A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118"/>
      <c r="N420" s="5"/>
      <c r="O420" s="5"/>
      <c r="P420" s="5"/>
      <c r="Q420" s="5"/>
      <c r="R420" s="5"/>
      <c r="S420" s="5"/>
      <c r="T420" s="5"/>
      <c r="U420" s="5"/>
      <c r="AA420" s="3"/>
      <c r="AB420" s="13"/>
      <c r="AC420" s="13"/>
      <c r="AD420" s="13"/>
      <c r="AE420" s="13"/>
      <c r="AF420" s="13"/>
      <c r="AG420" s="13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T420" s="107"/>
      <c r="BA420" s="11"/>
      <c r="BB420" s="11"/>
      <c r="BC420" s="11"/>
      <c r="BD420" s="11"/>
      <c r="BE420" s="11"/>
      <c r="BH420" s="11"/>
      <c r="BI420" s="11"/>
      <c r="BJ420" s="11"/>
      <c r="BK420" s="11"/>
      <c r="BL420" s="11"/>
      <c r="BM420" s="11"/>
      <c r="BN420" s="11"/>
    </row>
    <row r="421" spans="1:66" s="1" customFormat="1" x14ac:dyDescent="0.3">
      <c r="A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118"/>
      <c r="N421" s="5"/>
      <c r="O421" s="5"/>
      <c r="P421" s="5"/>
      <c r="Q421" s="5"/>
      <c r="R421" s="5"/>
      <c r="S421" s="5"/>
      <c r="T421" s="5"/>
      <c r="U421" s="5"/>
      <c r="AA421" s="3"/>
      <c r="AB421" s="13"/>
      <c r="AC421" s="13"/>
      <c r="AD421" s="13"/>
      <c r="AE421" s="13"/>
      <c r="AF421" s="13"/>
      <c r="AG421" s="13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T421" s="107"/>
      <c r="BA421" s="11"/>
      <c r="BB421" s="11"/>
      <c r="BC421" s="11"/>
      <c r="BD421" s="11"/>
      <c r="BE421" s="11"/>
      <c r="BH421" s="11"/>
      <c r="BI421" s="11"/>
      <c r="BJ421" s="11"/>
      <c r="BK421" s="11"/>
      <c r="BL421" s="11"/>
      <c r="BM421" s="11"/>
      <c r="BN421" s="11"/>
    </row>
    <row r="422" spans="1:66" s="1" customFormat="1" x14ac:dyDescent="0.3">
      <c r="A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118"/>
      <c r="N422" s="5"/>
      <c r="O422" s="5"/>
      <c r="P422" s="5"/>
      <c r="Q422" s="5"/>
      <c r="R422" s="5"/>
      <c r="S422" s="5"/>
      <c r="T422" s="5"/>
      <c r="U422" s="5"/>
      <c r="AA422" s="3"/>
      <c r="AB422" s="13"/>
      <c r="AC422" s="13"/>
      <c r="AD422" s="13"/>
      <c r="AE422" s="13"/>
      <c r="AF422" s="13"/>
      <c r="AG422" s="13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T422" s="107"/>
      <c r="BA422" s="11"/>
      <c r="BB422" s="11"/>
      <c r="BC422" s="11"/>
      <c r="BD422" s="11"/>
      <c r="BE422" s="11"/>
      <c r="BH422" s="11"/>
      <c r="BI422" s="11"/>
      <c r="BJ422" s="11"/>
      <c r="BK422" s="11"/>
      <c r="BL422" s="11"/>
      <c r="BM422" s="11"/>
      <c r="BN422" s="11"/>
    </row>
    <row r="423" spans="1:66" s="1" customFormat="1" x14ac:dyDescent="0.3">
      <c r="A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118"/>
      <c r="N423" s="5"/>
      <c r="O423" s="5"/>
      <c r="P423" s="5"/>
      <c r="Q423" s="5"/>
      <c r="R423" s="5"/>
      <c r="S423" s="5"/>
      <c r="T423" s="5"/>
      <c r="U423" s="5"/>
      <c r="AA423" s="3"/>
      <c r="AB423" s="13"/>
      <c r="AC423" s="13"/>
      <c r="AD423" s="13"/>
      <c r="AE423" s="13"/>
      <c r="AF423" s="13"/>
      <c r="AG423" s="13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T423" s="107"/>
      <c r="BA423" s="11"/>
      <c r="BB423" s="11"/>
      <c r="BC423" s="11"/>
      <c r="BD423" s="11"/>
      <c r="BE423" s="11"/>
      <c r="BH423" s="11"/>
      <c r="BI423" s="11"/>
      <c r="BJ423" s="11"/>
      <c r="BK423" s="11"/>
      <c r="BL423" s="11"/>
      <c r="BM423" s="11"/>
      <c r="BN423" s="11"/>
    </row>
    <row r="424" spans="1:66" s="1" customFormat="1" x14ac:dyDescent="0.3">
      <c r="A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118"/>
      <c r="N424" s="5"/>
      <c r="O424" s="5"/>
      <c r="P424" s="5"/>
      <c r="Q424" s="5"/>
      <c r="R424" s="5"/>
      <c r="S424" s="5"/>
      <c r="T424" s="5"/>
      <c r="U424" s="5"/>
      <c r="AA424" s="3"/>
      <c r="AB424" s="13"/>
      <c r="AC424" s="13"/>
      <c r="AD424" s="13"/>
      <c r="AE424" s="13"/>
      <c r="AF424" s="13"/>
      <c r="AG424" s="13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T424" s="107"/>
      <c r="BA424" s="11"/>
      <c r="BB424" s="11"/>
      <c r="BC424" s="11"/>
      <c r="BD424" s="11"/>
      <c r="BE424" s="11"/>
      <c r="BH424" s="11"/>
      <c r="BI424" s="11"/>
      <c r="BJ424" s="11"/>
      <c r="BK424" s="11"/>
      <c r="BL424" s="11"/>
      <c r="BM424" s="11"/>
      <c r="BN424" s="11"/>
    </row>
    <row r="425" spans="1:66" s="1" customFormat="1" x14ac:dyDescent="0.3">
      <c r="A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118"/>
      <c r="N425" s="5"/>
      <c r="O425" s="5"/>
      <c r="P425" s="5"/>
      <c r="Q425" s="5"/>
      <c r="R425" s="5"/>
      <c r="S425" s="5"/>
      <c r="T425" s="5"/>
      <c r="U425" s="5"/>
      <c r="AA425" s="3"/>
      <c r="AB425" s="13"/>
      <c r="AC425" s="13"/>
      <c r="AD425" s="13"/>
      <c r="AE425" s="13"/>
      <c r="AF425" s="13"/>
      <c r="AG425" s="13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T425" s="107"/>
      <c r="BA425" s="11"/>
      <c r="BB425" s="11"/>
      <c r="BC425" s="11"/>
      <c r="BD425" s="11"/>
      <c r="BE425" s="11"/>
      <c r="BH425" s="11"/>
      <c r="BI425" s="11"/>
      <c r="BJ425" s="11"/>
      <c r="BK425" s="11"/>
      <c r="BL425" s="11"/>
      <c r="BM425" s="11"/>
      <c r="BN425" s="11"/>
    </row>
    <row r="426" spans="1:66" s="1" customFormat="1" x14ac:dyDescent="0.3">
      <c r="A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118"/>
      <c r="N426" s="5"/>
      <c r="O426" s="5"/>
      <c r="P426" s="5"/>
      <c r="Q426" s="5"/>
      <c r="R426" s="5"/>
      <c r="S426" s="5"/>
      <c r="T426" s="5"/>
      <c r="U426" s="5"/>
      <c r="AA426" s="3"/>
      <c r="AB426" s="13"/>
      <c r="AC426" s="13"/>
      <c r="AD426" s="13"/>
      <c r="AE426" s="13"/>
      <c r="AF426" s="13"/>
      <c r="AG426" s="13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T426" s="107"/>
      <c r="BA426" s="11"/>
      <c r="BB426" s="11"/>
      <c r="BC426" s="11"/>
      <c r="BD426" s="11"/>
      <c r="BE426" s="11"/>
      <c r="BH426" s="11"/>
      <c r="BI426" s="11"/>
      <c r="BJ426" s="11"/>
      <c r="BK426" s="11"/>
      <c r="BL426" s="11"/>
      <c r="BM426" s="11"/>
      <c r="BN426" s="11"/>
    </row>
    <row r="427" spans="1:66" s="1" customFormat="1" x14ac:dyDescent="0.3">
      <c r="A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118"/>
      <c r="N427" s="5"/>
      <c r="O427" s="5"/>
      <c r="P427" s="5"/>
      <c r="Q427" s="5"/>
      <c r="R427" s="5"/>
      <c r="S427" s="5"/>
      <c r="T427" s="5"/>
      <c r="U427" s="5"/>
      <c r="AA427" s="3"/>
      <c r="AB427" s="13"/>
      <c r="AC427" s="13"/>
      <c r="AD427" s="13"/>
      <c r="AE427" s="13"/>
      <c r="AF427" s="13"/>
      <c r="AG427" s="13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T427" s="107"/>
      <c r="BA427" s="11"/>
      <c r="BB427" s="11"/>
      <c r="BC427" s="11"/>
      <c r="BD427" s="11"/>
      <c r="BE427" s="11"/>
      <c r="BH427" s="11"/>
      <c r="BI427" s="11"/>
      <c r="BJ427" s="11"/>
      <c r="BK427" s="11"/>
      <c r="BL427" s="11"/>
      <c r="BM427" s="11"/>
      <c r="BN427" s="11"/>
    </row>
    <row r="428" spans="1:66" s="1" customFormat="1" x14ac:dyDescent="0.3">
      <c r="A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118"/>
      <c r="N428" s="5"/>
      <c r="O428" s="5"/>
      <c r="P428" s="5"/>
      <c r="Q428" s="5"/>
      <c r="R428" s="5"/>
      <c r="S428" s="5"/>
      <c r="T428" s="5"/>
      <c r="U428" s="5"/>
      <c r="AA428" s="3"/>
      <c r="AB428" s="13"/>
      <c r="AC428" s="13"/>
      <c r="AD428" s="13"/>
      <c r="AE428" s="13"/>
      <c r="AF428" s="13"/>
      <c r="AG428" s="13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T428" s="107"/>
      <c r="BA428" s="11"/>
      <c r="BB428" s="11"/>
      <c r="BC428" s="11"/>
      <c r="BD428" s="11"/>
      <c r="BE428" s="11"/>
      <c r="BH428" s="11"/>
      <c r="BI428" s="11"/>
      <c r="BJ428" s="11"/>
      <c r="BK428" s="11"/>
      <c r="BL428" s="11"/>
      <c r="BM428" s="11"/>
      <c r="BN428" s="11"/>
    </row>
    <row r="429" spans="1:66" s="1" customFormat="1" x14ac:dyDescent="0.3">
      <c r="A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118"/>
      <c r="N429" s="5"/>
      <c r="O429" s="5"/>
      <c r="P429" s="5"/>
      <c r="Q429" s="5"/>
      <c r="R429" s="5"/>
      <c r="S429" s="5"/>
      <c r="T429" s="5"/>
      <c r="U429" s="5"/>
      <c r="AA429" s="3"/>
      <c r="AB429" s="13"/>
      <c r="AC429" s="13"/>
      <c r="AD429" s="13"/>
      <c r="AE429" s="13"/>
      <c r="AF429" s="13"/>
      <c r="AG429" s="13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T429" s="107"/>
      <c r="BA429" s="11"/>
      <c r="BB429" s="11"/>
      <c r="BC429" s="11"/>
      <c r="BD429" s="11"/>
      <c r="BE429" s="11"/>
      <c r="BH429" s="11"/>
      <c r="BI429" s="11"/>
      <c r="BJ429" s="11"/>
      <c r="BK429" s="11"/>
      <c r="BL429" s="11"/>
      <c r="BM429" s="11"/>
      <c r="BN429" s="11"/>
    </row>
    <row r="430" spans="1:66" s="1" customFormat="1" x14ac:dyDescent="0.3">
      <c r="A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118"/>
      <c r="N430" s="5"/>
      <c r="O430" s="5"/>
      <c r="P430" s="5"/>
      <c r="Q430" s="5"/>
      <c r="R430" s="5"/>
      <c r="S430" s="5"/>
      <c r="T430" s="5"/>
      <c r="U430" s="5"/>
      <c r="AA430" s="3"/>
      <c r="AB430" s="13"/>
      <c r="AC430" s="13"/>
      <c r="AD430" s="13"/>
      <c r="AE430" s="13"/>
      <c r="AF430" s="13"/>
      <c r="AG430" s="13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T430" s="107"/>
      <c r="BA430" s="11"/>
      <c r="BB430" s="11"/>
      <c r="BC430" s="11"/>
      <c r="BD430" s="11"/>
      <c r="BE430" s="11"/>
      <c r="BH430" s="11"/>
      <c r="BI430" s="11"/>
      <c r="BJ430" s="11"/>
      <c r="BK430" s="11"/>
      <c r="BL430" s="11"/>
      <c r="BM430" s="11"/>
      <c r="BN430" s="11"/>
    </row>
    <row r="431" spans="1:66" s="1" customFormat="1" x14ac:dyDescent="0.3">
      <c r="A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118"/>
      <c r="N431" s="5"/>
      <c r="O431" s="5"/>
      <c r="P431" s="5"/>
      <c r="Q431" s="5"/>
      <c r="R431" s="5"/>
      <c r="S431" s="5"/>
      <c r="T431" s="5"/>
      <c r="U431" s="5"/>
      <c r="AA431" s="3"/>
      <c r="AB431" s="13"/>
      <c r="AC431" s="13"/>
      <c r="AD431" s="13"/>
      <c r="AE431" s="13"/>
      <c r="AF431" s="13"/>
      <c r="AG431" s="13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T431" s="107"/>
      <c r="BA431" s="11"/>
      <c r="BB431" s="11"/>
      <c r="BC431" s="11"/>
      <c r="BD431" s="11"/>
      <c r="BE431" s="11"/>
      <c r="BH431" s="11"/>
      <c r="BI431" s="11"/>
      <c r="BJ431" s="11"/>
      <c r="BK431" s="11"/>
      <c r="BL431" s="11"/>
      <c r="BM431" s="11"/>
      <c r="BN431" s="11"/>
    </row>
    <row r="432" spans="1:66" s="1" customFormat="1" x14ac:dyDescent="0.3">
      <c r="A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118"/>
      <c r="N432" s="5"/>
      <c r="O432" s="5"/>
      <c r="P432" s="5"/>
      <c r="Q432" s="5"/>
      <c r="R432" s="5"/>
      <c r="S432" s="5"/>
      <c r="T432" s="5"/>
      <c r="U432" s="5"/>
      <c r="AA432" s="3"/>
      <c r="AB432" s="13"/>
      <c r="AC432" s="13"/>
      <c r="AD432" s="13"/>
      <c r="AE432" s="13"/>
      <c r="AF432" s="13"/>
      <c r="AG432" s="13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T432" s="107"/>
      <c r="BA432" s="11"/>
      <c r="BB432" s="11"/>
      <c r="BC432" s="11"/>
      <c r="BD432" s="11"/>
      <c r="BE432" s="11"/>
      <c r="BH432" s="11"/>
      <c r="BI432" s="11"/>
      <c r="BJ432" s="11"/>
      <c r="BK432" s="11"/>
      <c r="BL432" s="11"/>
      <c r="BM432" s="11"/>
      <c r="BN432" s="11"/>
    </row>
    <row r="433" spans="1:66" s="1" customFormat="1" x14ac:dyDescent="0.3">
      <c r="A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118"/>
      <c r="N433" s="5"/>
      <c r="O433" s="5"/>
      <c r="P433" s="5"/>
      <c r="Q433" s="5"/>
      <c r="R433" s="5"/>
      <c r="S433" s="5"/>
      <c r="T433" s="5"/>
      <c r="U433" s="5"/>
      <c r="AA433" s="3"/>
      <c r="AB433" s="13"/>
      <c r="AC433" s="13"/>
      <c r="AD433" s="13"/>
      <c r="AE433" s="13"/>
      <c r="AF433" s="13"/>
      <c r="AG433" s="13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T433" s="107"/>
      <c r="BA433" s="11"/>
      <c r="BB433" s="11"/>
      <c r="BC433" s="11"/>
      <c r="BD433" s="11"/>
      <c r="BE433" s="11"/>
      <c r="BH433" s="11"/>
      <c r="BI433" s="11"/>
      <c r="BJ433" s="11"/>
      <c r="BK433" s="11"/>
      <c r="BL433" s="11"/>
      <c r="BM433" s="11"/>
      <c r="BN433" s="11"/>
    </row>
    <row r="434" spans="1:66" s="1" customFormat="1" x14ac:dyDescent="0.3">
      <c r="A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118"/>
      <c r="N434" s="5"/>
      <c r="O434" s="5"/>
      <c r="P434" s="5"/>
      <c r="Q434" s="5"/>
      <c r="R434" s="5"/>
      <c r="S434" s="5"/>
      <c r="T434" s="5"/>
      <c r="U434" s="5"/>
      <c r="AA434" s="3"/>
      <c r="AB434" s="13"/>
      <c r="AC434" s="13"/>
      <c r="AD434" s="13"/>
      <c r="AE434" s="13"/>
      <c r="AF434" s="13"/>
      <c r="AG434" s="13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T434" s="107"/>
      <c r="BA434" s="11"/>
      <c r="BB434" s="11"/>
      <c r="BC434" s="11"/>
      <c r="BD434" s="11"/>
      <c r="BE434" s="11"/>
      <c r="BH434" s="11"/>
      <c r="BI434" s="11"/>
      <c r="BJ434" s="11"/>
      <c r="BK434" s="11"/>
      <c r="BL434" s="11"/>
      <c r="BM434" s="11"/>
      <c r="BN434" s="11"/>
    </row>
    <row r="435" spans="1:66" s="1" customFormat="1" x14ac:dyDescent="0.3">
      <c r="A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118"/>
      <c r="N435" s="5"/>
      <c r="O435" s="5"/>
      <c r="P435" s="5"/>
      <c r="Q435" s="5"/>
      <c r="R435" s="5"/>
      <c r="S435" s="5"/>
      <c r="T435" s="5"/>
      <c r="U435" s="5"/>
      <c r="AA435" s="3"/>
      <c r="AB435" s="13"/>
      <c r="AC435" s="13"/>
      <c r="AD435" s="13"/>
      <c r="AE435" s="13"/>
      <c r="AF435" s="13"/>
      <c r="AG435" s="13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T435" s="107"/>
      <c r="BA435" s="11"/>
      <c r="BB435" s="11"/>
      <c r="BC435" s="11"/>
      <c r="BD435" s="11"/>
      <c r="BE435" s="11"/>
      <c r="BH435" s="11"/>
      <c r="BI435" s="11"/>
      <c r="BJ435" s="11"/>
      <c r="BK435" s="11"/>
      <c r="BL435" s="11"/>
      <c r="BM435" s="11"/>
      <c r="BN435" s="11"/>
    </row>
    <row r="436" spans="1:66" s="1" customFormat="1" x14ac:dyDescent="0.3">
      <c r="A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118"/>
      <c r="N436" s="5"/>
      <c r="O436" s="5"/>
      <c r="P436" s="5"/>
      <c r="Q436" s="5"/>
      <c r="R436" s="5"/>
      <c r="S436" s="5"/>
      <c r="T436" s="5"/>
      <c r="U436" s="5"/>
      <c r="AA436" s="3"/>
      <c r="AB436" s="13"/>
      <c r="AC436" s="13"/>
      <c r="AD436" s="13"/>
      <c r="AE436" s="13"/>
      <c r="AF436" s="13"/>
      <c r="AG436" s="13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T436" s="107"/>
      <c r="BA436" s="11"/>
      <c r="BB436" s="11"/>
      <c r="BC436" s="11"/>
      <c r="BD436" s="11"/>
      <c r="BE436" s="11"/>
      <c r="BH436" s="11"/>
      <c r="BI436" s="11"/>
      <c r="BJ436" s="11"/>
      <c r="BK436" s="11"/>
      <c r="BL436" s="11"/>
      <c r="BM436" s="11"/>
      <c r="BN436" s="11"/>
    </row>
    <row r="437" spans="1:66" s="1" customFormat="1" x14ac:dyDescent="0.3">
      <c r="A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118"/>
      <c r="N437" s="5"/>
      <c r="O437" s="5"/>
      <c r="P437" s="5"/>
      <c r="Q437" s="5"/>
      <c r="R437" s="5"/>
      <c r="S437" s="5"/>
      <c r="T437" s="5"/>
      <c r="U437" s="5"/>
      <c r="AA437" s="3"/>
      <c r="AB437" s="13"/>
      <c r="AC437" s="13"/>
      <c r="AD437" s="13"/>
      <c r="AE437" s="13"/>
      <c r="AF437" s="13"/>
      <c r="AG437" s="13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T437" s="107"/>
      <c r="BA437" s="11"/>
      <c r="BB437" s="11"/>
      <c r="BC437" s="11"/>
      <c r="BD437" s="11"/>
      <c r="BE437" s="11"/>
      <c r="BH437" s="11"/>
      <c r="BI437" s="11"/>
      <c r="BJ437" s="11"/>
      <c r="BK437" s="11"/>
      <c r="BL437" s="11"/>
      <c r="BM437" s="11"/>
      <c r="BN437" s="11"/>
    </row>
    <row r="438" spans="1:66" s="1" customFormat="1" x14ac:dyDescent="0.3">
      <c r="A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118"/>
      <c r="N438" s="5"/>
      <c r="O438" s="5"/>
      <c r="P438" s="5"/>
      <c r="Q438" s="5"/>
      <c r="R438" s="5"/>
      <c r="S438" s="5"/>
      <c r="T438" s="5"/>
      <c r="U438" s="5"/>
      <c r="AA438" s="3"/>
      <c r="AB438" s="13"/>
      <c r="AC438" s="13"/>
      <c r="AD438" s="13"/>
      <c r="AE438" s="13"/>
      <c r="AF438" s="13"/>
      <c r="AG438" s="13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T438" s="107"/>
      <c r="BA438" s="11"/>
      <c r="BB438" s="11"/>
      <c r="BC438" s="11"/>
      <c r="BD438" s="11"/>
      <c r="BE438" s="11"/>
      <c r="BH438" s="11"/>
      <c r="BI438" s="11"/>
      <c r="BJ438" s="11"/>
      <c r="BK438" s="11"/>
      <c r="BL438" s="11"/>
      <c r="BM438" s="11"/>
      <c r="BN438" s="11"/>
    </row>
    <row r="439" spans="1:66" s="1" customFormat="1" x14ac:dyDescent="0.3">
      <c r="A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118"/>
      <c r="N439" s="5"/>
      <c r="O439" s="5"/>
      <c r="P439" s="5"/>
      <c r="Q439" s="5"/>
      <c r="R439" s="5"/>
      <c r="S439" s="5"/>
      <c r="T439" s="5"/>
      <c r="U439" s="5"/>
      <c r="AA439" s="3"/>
      <c r="AB439" s="13"/>
      <c r="AC439" s="13"/>
      <c r="AD439" s="13"/>
      <c r="AE439" s="13"/>
      <c r="AF439" s="13"/>
      <c r="AG439" s="13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T439" s="107"/>
      <c r="BA439" s="11"/>
      <c r="BB439" s="11"/>
      <c r="BC439" s="11"/>
      <c r="BD439" s="11"/>
      <c r="BE439" s="11"/>
      <c r="BH439" s="11"/>
      <c r="BI439" s="11"/>
      <c r="BJ439" s="11"/>
      <c r="BK439" s="11"/>
      <c r="BL439" s="11"/>
      <c r="BM439" s="11"/>
      <c r="BN439" s="11"/>
    </row>
    <row r="440" spans="1:66" s="1" customFormat="1" x14ac:dyDescent="0.3">
      <c r="A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118"/>
      <c r="N440" s="5"/>
      <c r="O440" s="5"/>
      <c r="P440" s="5"/>
      <c r="Q440" s="5"/>
      <c r="R440" s="5"/>
      <c r="S440" s="5"/>
      <c r="T440" s="5"/>
      <c r="U440" s="5"/>
      <c r="AA440" s="3"/>
      <c r="AB440" s="13"/>
      <c r="AC440" s="13"/>
      <c r="AD440" s="13"/>
      <c r="AE440" s="13"/>
      <c r="AF440" s="13"/>
      <c r="AG440" s="13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T440" s="107"/>
      <c r="BA440" s="11"/>
      <c r="BB440" s="11"/>
      <c r="BC440" s="11"/>
      <c r="BD440" s="11"/>
      <c r="BE440" s="11"/>
      <c r="BH440" s="11"/>
      <c r="BI440" s="11"/>
      <c r="BJ440" s="11"/>
      <c r="BK440" s="11"/>
      <c r="BL440" s="11"/>
      <c r="BM440" s="11"/>
      <c r="BN440" s="11"/>
    </row>
    <row r="441" spans="1:66" s="1" customFormat="1" x14ac:dyDescent="0.3">
      <c r="A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118"/>
      <c r="N441" s="5"/>
      <c r="O441" s="5"/>
      <c r="P441" s="5"/>
      <c r="Q441" s="5"/>
      <c r="R441" s="5"/>
      <c r="S441" s="5"/>
      <c r="T441" s="5"/>
      <c r="U441" s="5"/>
      <c r="AA441" s="3"/>
      <c r="AB441" s="13"/>
      <c r="AC441" s="13"/>
      <c r="AD441" s="13"/>
      <c r="AE441" s="13"/>
      <c r="AF441" s="13"/>
      <c r="AG441" s="13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T441" s="107"/>
      <c r="BA441" s="11"/>
      <c r="BB441" s="11"/>
      <c r="BC441" s="11"/>
      <c r="BD441" s="11"/>
      <c r="BE441" s="11"/>
      <c r="BH441" s="11"/>
      <c r="BI441" s="11"/>
      <c r="BJ441" s="11"/>
      <c r="BK441" s="11"/>
      <c r="BL441" s="11"/>
      <c r="BM441" s="11"/>
      <c r="BN441" s="11"/>
    </row>
    <row r="442" spans="1:66" s="1" customFormat="1" x14ac:dyDescent="0.3">
      <c r="A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118"/>
      <c r="N442" s="5"/>
      <c r="O442" s="5"/>
      <c r="P442" s="5"/>
      <c r="Q442" s="5"/>
      <c r="R442" s="5"/>
      <c r="S442" s="5"/>
      <c r="T442" s="5"/>
      <c r="U442" s="5"/>
      <c r="AA442" s="3"/>
      <c r="AB442" s="13"/>
      <c r="AC442" s="13"/>
      <c r="AD442" s="13"/>
      <c r="AE442" s="13"/>
      <c r="AF442" s="13"/>
      <c r="AG442" s="13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T442" s="107"/>
      <c r="BA442" s="11"/>
      <c r="BB442" s="11"/>
      <c r="BC442" s="11"/>
      <c r="BD442" s="11"/>
      <c r="BE442" s="11"/>
      <c r="BH442" s="11"/>
      <c r="BI442" s="11"/>
      <c r="BJ442" s="11"/>
      <c r="BK442" s="11"/>
      <c r="BL442" s="11"/>
      <c r="BM442" s="11"/>
      <c r="BN442" s="11"/>
    </row>
    <row r="443" spans="1:66" s="1" customFormat="1" x14ac:dyDescent="0.3">
      <c r="A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118"/>
      <c r="N443" s="5"/>
      <c r="O443" s="5"/>
      <c r="P443" s="5"/>
      <c r="Q443" s="5"/>
      <c r="R443" s="5"/>
      <c r="S443" s="5"/>
      <c r="T443" s="5"/>
      <c r="U443" s="5"/>
      <c r="AA443" s="3"/>
      <c r="AB443" s="13"/>
      <c r="AC443" s="13"/>
      <c r="AD443" s="13"/>
      <c r="AE443" s="13"/>
      <c r="AF443" s="13"/>
      <c r="AG443" s="13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T443" s="107"/>
      <c r="BA443" s="11"/>
      <c r="BB443" s="11"/>
      <c r="BC443" s="11"/>
      <c r="BD443" s="11"/>
      <c r="BE443" s="11"/>
      <c r="BH443" s="11"/>
      <c r="BI443" s="11"/>
      <c r="BJ443" s="11"/>
      <c r="BK443" s="11"/>
      <c r="BL443" s="11"/>
      <c r="BM443" s="11"/>
      <c r="BN443" s="11"/>
    </row>
    <row r="444" spans="1:66" s="1" customFormat="1" x14ac:dyDescent="0.3">
      <c r="A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118"/>
      <c r="N444" s="5"/>
      <c r="O444" s="5"/>
      <c r="P444" s="5"/>
      <c r="Q444" s="5"/>
      <c r="R444" s="5"/>
      <c r="S444" s="5"/>
      <c r="T444" s="5"/>
      <c r="U444" s="5"/>
      <c r="AA444" s="3"/>
      <c r="AB444" s="13"/>
      <c r="AC444" s="13"/>
      <c r="AD444" s="13"/>
      <c r="AE444" s="13"/>
      <c r="AF444" s="13"/>
      <c r="AG444" s="13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T444" s="107"/>
      <c r="BA444" s="11"/>
      <c r="BB444" s="11"/>
      <c r="BC444" s="11"/>
      <c r="BD444" s="11"/>
      <c r="BE444" s="11"/>
      <c r="BH444" s="11"/>
      <c r="BI444" s="11"/>
      <c r="BJ444" s="11"/>
      <c r="BK444" s="11"/>
      <c r="BL444" s="11"/>
      <c r="BM444" s="11"/>
      <c r="BN444" s="11"/>
    </row>
    <row r="445" spans="1:66" s="1" customFormat="1" x14ac:dyDescent="0.3">
      <c r="A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118"/>
      <c r="N445" s="5"/>
      <c r="O445" s="5"/>
      <c r="P445" s="5"/>
      <c r="Q445" s="5"/>
      <c r="R445" s="5"/>
      <c r="S445" s="5"/>
      <c r="T445" s="5"/>
      <c r="U445" s="5"/>
      <c r="AA445" s="3"/>
      <c r="AB445" s="13"/>
      <c r="AC445" s="13"/>
      <c r="AD445" s="13"/>
      <c r="AE445" s="13"/>
      <c r="AF445" s="13"/>
      <c r="AG445" s="13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T445" s="107"/>
      <c r="BA445" s="11"/>
      <c r="BB445" s="11"/>
      <c r="BC445" s="11"/>
      <c r="BD445" s="11"/>
      <c r="BE445" s="11"/>
      <c r="BH445" s="11"/>
      <c r="BI445" s="11"/>
      <c r="BJ445" s="11"/>
      <c r="BK445" s="11"/>
      <c r="BL445" s="11"/>
      <c r="BM445" s="11"/>
      <c r="BN445" s="11"/>
    </row>
    <row r="446" spans="1:66" s="1" customFormat="1" x14ac:dyDescent="0.3">
      <c r="A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118"/>
      <c r="N446" s="5"/>
      <c r="O446" s="5"/>
      <c r="P446" s="5"/>
      <c r="Q446" s="5"/>
      <c r="R446" s="5"/>
      <c r="S446" s="5"/>
      <c r="T446" s="5"/>
      <c r="U446" s="5"/>
      <c r="AA446" s="3"/>
      <c r="AB446" s="13"/>
      <c r="AC446" s="13"/>
      <c r="AD446" s="13"/>
      <c r="AE446" s="13"/>
      <c r="AF446" s="13"/>
      <c r="AG446" s="13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T446" s="107"/>
      <c r="BA446" s="11"/>
      <c r="BB446" s="11"/>
      <c r="BC446" s="11"/>
      <c r="BD446" s="11"/>
      <c r="BE446" s="11"/>
      <c r="BH446" s="11"/>
      <c r="BI446" s="11"/>
      <c r="BJ446" s="11"/>
      <c r="BK446" s="11"/>
      <c r="BL446" s="11"/>
      <c r="BM446" s="11"/>
      <c r="BN446" s="11"/>
    </row>
    <row r="447" spans="1:66" s="1" customFormat="1" x14ac:dyDescent="0.3">
      <c r="A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118"/>
      <c r="N447" s="5"/>
      <c r="O447" s="5"/>
      <c r="P447" s="5"/>
      <c r="Q447" s="5"/>
      <c r="R447" s="5"/>
      <c r="S447" s="5"/>
      <c r="T447" s="5"/>
      <c r="U447" s="5"/>
      <c r="AA447" s="3"/>
      <c r="AB447" s="13"/>
      <c r="AC447" s="13"/>
      <c r="AD447" s="13"/>
      <c r="AE447" s="13"/>
      <c r="AF447" s="13"/>
      <c r="AG447" s="13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T447" s="107"/>
      <c r="BA447" s="11"/>
      <c r="BB447" s="11"/>
      <c r="BC447" s="11"/>
      <c r="BD447" s="11"/>
      <c r="BE447" s="11"/>
      <c r="BH447" s="11"/>
      <c r="BI447" s="11"/>
      <c r="BJ447" s="11"/>
      <c r="BK447" s="11"/>
      <c r="BL447" s="11"/>
      <c r="BM447" s="11"/>
      <c r="BN447" s="11"/>
    </row>
    <row r="448" spans="1:66" s="1" customFormat="1" x14ac:dyDescent="0.3">
      <c r="A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118"/>
      <c r="N448" s="5"/>
      <c r="O448" s="5"/>
      <c r="P448" s="5"/>
      <c r="Q448" s="5"/>
      <c r="R448" s="5"/>
      <c r="S448" s="5"/>
      <c r="T448" s="5"/>
      <c r="U448" s="5"/>
      <c r="AA448" s="3"/>
      <c r="AB448" s="13"/>
      <c r="AC448" s="13"/>
      <c r="AD448" s="13"/>
      <c r="AE448" s="13"/>
      <c r="AF448" s="13"/>
      <c r="AG448" s="13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T448" s="107"/>
      <c r="BA448" s="11"/>
      <c r="BB448" s="11"/>
      <c r="BC448" s="11"/>
      <c r="BD448" s="11"/>
      <c r="BE448" s="11"/>
      <c r="BH448" s="11"/>
      <c r="BI448" s="11"/>
      <c r="BJ448" s="11"/>
      <c r="BK448" s="11"/>
      <c r="BL448" s="11"/>
      <c r="BM448" s="11"/>
      <c r="BN448" s="11"/>
    </row>
    <row r="449" spans="1:66" s="1" customFormat="1" x14ac:dyDescent="0.3">
      <c r="A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118"/>
      <c r="N449" s="5"/>
      <c r="O449" s="5"/>
      <c r="P449" s="5"/>
      <c r="Q449" s="5"/>
      <c r="R449" s="5"/>
      <c r="S449" s="5"/>
      <c r="T449" s="5"/>
      <c r="U449" s="5"/>
      <c r="AA449" s="3"/>
      <c r="AB449" s="13"/>
      <c r="AC449" s="13"/>
      <c r="AD449" s="13"/>
      <c r="AE449" s="13"/>
      <c r="AF449" s="13"/>
      <c r="AG449" s="13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T449" s="107"/>
      <c r="BA449" s="11"/>
      <c r="BB449" s="11"/>
      <c r="BC449" s="11"/>
      <c r="BD449" s="11"/>
      <c r="BE449" s="11"/>
      <c r="BH449" s="11"/>
      <c r="BI449" s="11"/>
      <c r="BJ449" s="11"/>
      <c r="BK449" s="11"/>
      <c r="BL449" s="11"/>
      <c r="BM449" s="11"/>
      <c r="BN449" s="11"/>
    </row>
    <row r="450" spans="1:66" s="1" customFormat="1" x14ac:dyDescent="0.3">
      <c r="A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118"/>
      <c r="N450" s="5"/>
      <c r="O450" s="5"/>
      <c r="P450" s="5"/>
      <c r="Q450" s="5"/>
      <c r="R450" s="5"/>
      <c r="S450" s="5"/>
      <c r="T450" s="5"/>
      <c r="U450" s="5"/>
      <c r="AA450" s="3"/>
      <c r="AB450" s="13"/>
      <c r="AC450" s="13"/>
      <c r="AD450" s="13"/>
      <c r="AE450" s="13"/>
      <c r="AF450" s="13"/>
      <c r="AG450" s="13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T450" s="107"/>
      <c r="BA450" s="11"/>
      <c r="BB450" s="11"/>
      <c r="BC450" s="11"/>
      <c r="BD450" s="11"/>
      <c r="BE450" s="11"/>
      <c r="BH450" s="11"/>
      <c r="BI450" s="11"/>
      <c r="BJ450" s="11"/>
      <c r="BK450" s="11"/>
      <c r="BL450" s="11"/>
      <c r="BM450" s="11"/>
      <c r="BN450" s="11"/>
    </row>
    <row r="451" spans="1:66" s="1" customFormat="1" x14ac:dyDescent="0.3">
      <c r="A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118"/>
      <c r="N451" s="5"/>
      <c r="O451" s="5"/>
      <c r="P451" s="5"/>
      <c r="Q451" s="5"/>
      <c r="R451" s="5"/>
      <c r="S451" s="5"/>
      <c r="T451" s="5"/>
      <c r="U451" s="5"/>
      <c r="AA451" s="3"/>
      <c r="AB451" s="13"/>
      <c r="AC451" s="13"/>
      <c r="AD451" s="13"/>
      <c r="AE451" s="13"/>
      <c r="AF451" s="13"/>
      <c r="AG451" s="13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T451" s="107"/>
      <c r="BA451" s="11"/>
      <c r="BB451" s="11"/>
      <c r="BC451" s="11"/>
      <c r="BD451" s="11"/>
      <c r="BE451" s="11"/>
      <c r="BH451" s="11"/>
      <c r="BI451" s="11"/>
      <c r="BJ451" s="11"/>
      <c r="BK451" s="11"/>
      <c r="BL451" s="11"/>
      <c r="BM451" s="11"/>
      <c r="BN451" s="11"/>
    </row>
    <row r="452" spans="1:66" s="1" customFormat="1" x14ac:dyDescent="0.3">
      <c r="A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118"/>
      <c r="N452" s="5"/>
      <c r="O452" s="5"/>
      <c r="P452" s="5"/>
      <c r="Q452" s="5"/>
      <c r="R452" s="5"/>
      <c r="S452" s="5"/>
      <c r="T452" s="5"/>
      <c r="U452" s="5"/>
      <c r="AA452" s="3"/>
      <c r="AB452" s="13"/>
      <c r="AC452" s="13"/>
      <c r="AD452" s="13"/>
      <c r="AE452" s="13"/>
      <c r="AF452" s="13"/>
      <c r="AG452" s="13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T452" s="107"/>
      <c r="BA452" s="11"/>
      <c r="BB452" s="11"/>
      <c r="BC452" s="11"/>
      <c r="BD452" s="11"/>
      <c r="BE452" s="11"/>
      <c r="BH452" s="11"/>
      <c r="BI452" s="11"/>
      <c r="BJ452" s="11"/>
      <c r="BK452" s="11"/>
      <c r="BL452" s="11"/>
      <c r="BM452" s="11"/>
      <c r="BN452" s="11"/>
    </row>
    <row r="453" spans="1:66" s="1" customFormat="1" x14ac:dyDescent="0.3">
      <c r="A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118"/>
      <c r="N453" s="5"/>
      <c r="O453" s="5"/>
      <c r="P453" s="5"/>
      <c r="Q453" s="5"/>
      <c r="R453" s="5"/>
      <c r="S453" s="5"/>
      <c r="T453" s="5"/>
      <c r="U453" s="5"/>
      <c r="AA453" s="3"/>
      <c r="AB453" s="13"/>
      <c r="AC453" s="13"/>
      <c r="AD453" s="13"/>
      <c r="AE453" s="13"/>
      <c r="AF453" s="13"/>
      <c r="AG453" s="13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T453" s="107"/>
      <c r="BA453" s="11"/>
      <c r="BB453" s="11"/>
      <c r="BC453" s="11"/>
      <c r="BD453" s="11"/>
      <c r="BE453" s="11"/>
      <c r="BH453" s="11"/>
      <c r="BI453" s="11"/>
      <c r="BJ453" s="11"/>
      <c r="BK453" s="11"/>
      <c r="BL453" s="11"/>
      <c r="BM453" s="11"/>
      <c r="BN453" s="11"/>
    </row>
    <row r="454" spans="1:66" s="1" customFormat="1" x14ac:dyDescent="0.3">
      <c r="A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118"/>
      <c r="N454" s="5"/>
      <c r="O454" s="5"/>
      <c r="P454" s="5"/>
      <c r="Q454" s="5"/>
      <c r="R454" s="5"/>
      <c r="S454" s="5"/>
      <c r="T454" s="5"/>
      <c r="U454" s="5"/>
      <c r="AA454" s="3"/>
      <c r="AB454" s="13"/>
      <c r="AC454" s="13"/>
      <c r="AD454" s="13"/>
      <c r="AE454" s="13"/>
      <c r="AF454" s="13"/>
      <c r="AG454" s="13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T454" s="107"/>
      <c r="BA454" s="11"/>
      <c r="BB454" s="11"/>
      <c r="BC454" s="11"/>
      <c r="BD454" s="11"/>
      <c r="BE454" s="11"/>
      <c r="BH454" s="11"/>
      <c r="BI454" s="11"/>
      <c r="BJ454" s="11"/>
      <c r="BK454" s="11"/>
      <c r="BL454" s="11"/>
      <c r="BM454" s="11"/>
      <c r="BN454" s="11"/>
    </row>
    <row r="455" spans="1:66" s="1" customFormat="1" x14ac:dyDescent="0.3">
      <c r="A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118"/>
      <c r="N455" s="5"/>
      <c r="O455" s="5"/>
      <c r="P455" s="5"/>
      <c r="Q455" s="5"/>
      <c r="R455" s="5"/>
      <c r="S455" s="5"/>
      <c r="T455" s="5"/>
      <c r="U455" s="5"/>
      <c r="AA455" s="3"/>
      <c r="AB455" s="13"/>
      <c r="AC455" s="13"/>
      <c r="AD455" s="13"/>
      <c r="AE455" s="13"/>
      <c r="AF455" s="13"/>
      <c r="AG455" s="13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T455" s="107"/>
      <c r="BA455" s="11"/>
      <c r="BB455" s="11"/>
      <c r="BC455" s="11"/>
      <c r="BD455" s="11"/>
      <c r="BE455" s="11"/>
      <c r="BH455" s="11"/>
      <c r="BI455" s="11"/>
      <c r="BJ455" s="11"/>
      <c r="BK455" s="11"/>
      <c r="BL455" s="11"/>
      <c r="BM455" s="11"/>
      <c r="BN455" s="11"/>
    </row>
    <row r="456" spans="1:66" s="1" customFormat="1" x14ac:dyDescent="0.3">
      <c r="A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118"/>
      <c r="N456" s="5"/>
      <c r="O456" s="5"/>
      <c r="P456" s="5"/>
      <c r="Q456" s="5"/>
      <c r="R456" s="5"/>
      <c r="S456" s="5"/>
      <c r="T456" s="5"/>
      <c r="U456" s="5"/>
      <c r="AA456" s="3"/>
      <c r="AB456" s="13"/>
      <c r="AC456" s="13"/>
      <c r="AD456" s="13"/>
      <c r="AE456" s="13"/>
      <c r="AF456" s="13"/>
      <c r="AG456" s="13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T456" s="107"/>
      <c r="BA456" s="11"/>
      <c r="BB456" s="11"/>
      <c r="BC456" s="11"/>
      <c r="BD456" s="11"/>
      <c r="BE456" s="11"/>
      <c r="BH456" s="11"/>
      <c r="BI456" s="11"/>
      <c r="BJ456" s="11"/>
      <c r="BK456" s="11"/>
      <c r="BL456" s="11"/>
      <c r="BM456" s="11"/>
      <c r="BN456" s="11"/>
    </row>
    <row r="457" spans="1:66" s="1" customFormat="1" x14ac:dyDescent="0.3">
      <c r="A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118"/>
      <c r="N457" s="5"/>
      <c r="O457" s="5"/>
      <c r="P457" s="5"/>
      <c r="Q457" s="5"/>
      <c r="R457" s="5"/>
      <c r="S457" s="5"/>
      <c r="T457" s="5"/>
      <c r="U457" s="5"/>
      <c r="AA457" s="3"/>
      <c r="AB457" s="13"/>
      <c r="AC457" s="13"/>
      <c r="AD457" s="13"/>
      <c r="AE457" s="13"/>
      <c r="AF457" s="13"/>
      <c r="AG457" s="13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T457" s="107"/>
      <c r="BA457" s="11"/>
      <c r="BB457" s="11"/>
      <c r="BC457" s="11"/>
      <c r="BD457" s="11"/>
      <c r="BE457" s="11"/>
      <c r="BH457" s="11"/>
      <c r="BI457" s="11"/>
      <c r="BJ457" s="11"/>
      <c r="BK457" s="11"/>
      <c r="BL457" s="11"/>
      <c r="BM457" s="11"/>
      <c r="BN457" s="11"/>
    </row>
    <row r="458" spans="1:66" s="1" customFormat="1" x14ac:dyDescent="0.3">
      <c r="A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118"/>
      <c r="N458" s="5"/>
      <c r="O458" s="5"/>
      <c r="P458" s="5"/>
      <c r="Q458" s="5"/>
      <c r="R458" s="5"/>
      <c r="S458" s="5"/>
      <c r="T458" s="5"/>
      <c r="U458" s="5"/>
      <c r="AA458" s="3"/>
      <c r="AB458" s="13"/>
      <c r="AC458" s="13"/>
      <c r="AD458" s="13"/>
      <c r="AE458" s="13"/>
      <c r="AF458" s="13"/>
      <c r="AG458" s="13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T458" s="107"/>
      <c r="BA458" s="11"/>
      <c r="BB458" s="11"/>
      <c r="BC458" s="11"/>
      <c r="BD458" s="11"/>
      <c r="BE458" s="11"/>
      <c r="BH458" s="11"/>
      <c r="BI458" s="11"/>
      <c r="BJ458" s="11"/>
      <c r="BK458" s="11"/>
      <c r="BL458" s="11"/>
      <c r="BM458" s="11"/>
      <c r="BN458" s="11"/>
    </row>
    <row r="459" spans="1:66" s="1" customFormat="1" x14ac:dyDescent="0.3">
      <c r="A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118"/>
      <c r="N459" s="5"/>
      <c r="O459" s="5"/>
      <c r="P459" s="5"/>
      <c r="Q459" s="5"/>
      <c r="R459" s="5"/>
      <c r="S459" s="5"/>
      <c r="T459" s="5"/>
      <c r="U459" s="5"/>
      <c r="AA459" s="3"/>
      <c r="AB459" s="13"/>
      <c r="AC459" s="13"/>
      <c r="AD459" s="13"/>
      <c r="AE459" s="13"/>
      <c r="AF459" s="13"/>
      <c r="AG459" s="13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T459" s="107"/>
      <c r="BA459" s="11"/>
      <c r="BB459" s="11"/>
      <c r="BC459" s="11"/>
      <c r="BD459" s="11"/>
      <c r="BE459" s="11"/>
      <c r="BH459" s="11"/>
      <c r="BI459" s="11"/>
      <c r="BJ459" s="11"/>
      <c r="BK459" s="11"/>
      <c r="BL459" s="11"/>
      <c r="BM459" s="11"/>
      <c r="BN459" s="11"/>
    </row>
    <row r="460" spans="1:66" s="1" customFormat="1" x14ac:dyDescent="0.3">
      <c r="A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118"/>
      <c r="N460" s="5"/>
      <c r="O460" s="5"/>
      <c r="P460" s="5"/>
      <c r="Q460" s="5"/>
      <c r="R460" s="5"/>
      <c r="S460" s="5"/>
      <c r="T460" s="5"/>
      <c r="U460" s="5"/>
      <c r="AA460" s="3"/>
      <c r="AB460" s="13"/>
      <c r="AC460" s="13"/>
      <c r="AD460" s="13"/>
      <c r="AE460" s="13"/>
      <c r="AF460" s="13"/>
      <c r="AG460" s="13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T460" s="107"/>
      <c r="BA460" s="11"/>
      <c r="BB460" s="11"/>
      <c r="BC460" s="11"/>
      <c r="BD460" s="11"/>
      <c r="BE460" s="11"/>
      <c r="BH460" s="11"/>
      <c r="BI460" s="11"/>
      <c r="BJ460" s="11"/>
      <c r="BK460" s="11"/>
      <c r="BL460" s="11"/>
      <c r="BM460" s="11"/>
      <c r="BN460" s="11"/>
    </row>
    <row r="461" spans="1:66" s="1" customFormat="1" x14ac:dyDescent="0.3">
      <c r="A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118"/>
      <c r="N461" s="5"/>
      <c r="O461" s="5"/>
      <c r="P461" s="5"/>
      <c r="Q461" s="5"/>
      <c r="R461" s="5"/>
      <c r="S461" s="5"/>
      <c r="T461" s="5"/>
      <c r="U461" s="5"/>
      <c r="AA461" s="3"/>
      <c r="AB461" s="13"/>
      <c r="AC461" s="13"/>
      <c r="AD461" s="13"/>
      <c r="AE461" s="13"/>
      <c r="AF461" s="13"/>
      <c r="AG461" s="13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T461" s="107"/>
      <c r="BA461" s="11"/>
      <c r="BB461" s="11"/>
      <c r="BC461" s="11"/>
      <c r="BD461" s="11"/>
      <c r="BE461" s="11"/>
      <c r="BH461" s="11"/>
      <c r="BI461" s="11"/>
      <c r="BJ461" s="11"/>
      <c r="BK461" s="11"/>
      <c r="BL461" s="11"/>
      <c r="BM461" s="11"/>
      <c r="BN461" s="11"/>
    </row>
    <row r="462" spans="1:66" s="1" customFormat="1" x14ac:dyDescent="0.3">
      <c r="A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118"/>
      <c r="N462" s="5"/>
      <c r="O462" s="5"/>
      <c r="P462" s="5"/>
      <c r="Q462" s="5"/>
      <c r="R462" s="5"/>
      <c r="S462" s="5"/>
      <c r="T462" s="5"/>
      <c r="U462" s="5"/>
      <c r="AA462" s="3"/>
      <c r="AB462" s="13"/>
      <c r="AC462" s="13"/>
      <c r="AD462" s="13"/>
      <c r="AE462" s="13"/>
      <c r="AF462" s="13"/>
      <c r="AG462" s="13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T462" s="107"/>
      <c r="BA462" s="11"/>
      <c r="BB462" s="11"/>
      <c r="BC462" s="11"/>
      <c r="BD462" s="11"/>
      <c r="BE462" s="11"/>
      <c r="BH462" s="11"/>
      <c r="BI462" s="11"/>
      <c r="BJ462" s="11"/>
      <c r="BK462" s="11"/>
      <c r="BL462" s="11"/>
      <c r="BM462" s="11"/>
      <c r="BN462" s="11"/>
    </row>
    <row r="463" spans="1:66" s="1" customFormat="1" x14ac:dyDescent="0.3">
      <c r="A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118"/>
      <c r="N463" s="5"/>
      <c r="O463" s="5"/>
      <c r="P463" s="5"/>
      <c r="Q463" s="5"/>
      <c r="R463" s="5"/>
      <c r="S463" s="5"/>
      <c r="T463" s="5"/>
      <c r="U463" s="5"/>
      <c r="AA463" s="3"/>
      <c r="AB463" s="13"/>
      <c r="AC463" s="13"/>
      <c r="AD463" s="13"/>
      <c r="AE463" s="13"/>
      <c r="AF463" s="13"/>
      <c r="AG463" s="13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T463" s="107"/>
      <c r="BA463" s="11"/>
      <c r="BB463" s="11"/>
      <c r="BC463" s="11"/>
      <c r="BD463" s="11"/>
      <c r="BE463" s="11"/>
      <c r="BH463" s="11"/>
      <c r="BI463" s="11"/>
      <c r="BJ463" s="11"/>
      <c r="BK463" s="11"/>
      <c r="BL463" s="11"/>
      <c r="BM463" s="11"/>
      <c r="BN463" s="11"/>
    </row>
    <row r="464" spans="1:66" s="1" customFormat="1" x14ac:dyDescent="0.3">
      <c r="A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118"/>
      <c r="N464" s="5"/>
      <c r="O464" s="5"/>
      <c r="P464" s="5"/>
      <c r="Q464" s="5"/>
      <c r="R464" s="5"/>
      <c r="S464" s="5"/>
      <c r="T464" s="5"/>
      <c r="U464" s="5"/>
      <c r="AA464" s="3"/>
      <c r="AB464" s="13"/>
      <c r="AC464" s="13"/>
      <c r="AD464" s="13"/>
      <c r="AE464" s="13"/>
      <c r="AF464" s="13"/>
      <c r="AG464" s="13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T464" s="107"/>
      <c r="BA464" s="11"/>
      <c r="BB464" s="11"/>
      <c r="BC464" s="11"/>
      <c r="BD464" s="11"/>
      <c r="BE464" s="11"/>
      <c r="BH464" s="11"/>
      <c r="BI464" s="11"/>
      <c r="BJ464" s="11"/>
      <c r="BK464" s="11"/>
      <c r="BL464" s="11"/>
      <c r="BM464" s="11"/>
      <c r="BN464" s="11"/>
    </row>
    <row r="465" spans="1:66" s="1" customFormat="1" x14ac:dyDescent="0.3">
      <c r="A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118"/>
      <c r="N465" s="5"/>
      <c r="O465" s="5"/>
      <c r="P465" s="5"/>
      <c r="Q465" s="5"/>
      <c r="R465" s="5"/>
      <c r="S465" s="5"/>
      <c r="T465" s="5"/>
      <c r="U465" s="5"/>
      <c r="AA465" s="3"/>
      <c r="AB465" s="13"/>
      <c r="AC465" s="13"/>
      <c r="AD465" s="13"/>
      <c r="AE465" s="13"/>
      <c r="AF465" s="13"/>
      <c r="AG465" s="13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T465" s="107"/>
      <c r="BA465" s="11"/>
      <c r="BB465" s="11"/>
      <c r="BC465" s="11"/>
      <c r="BD465" s="11"/>
      <c r="BE465" s="11"/>
      <c r="BH465" s="11"/>
      <c r="BI465" s="11"/>
      <c r="BJ465" s="11"/>
      <c r="BK465" s="11"/>
      <c r="BL465" s="11"/>
      <c r="BM465" s="11"/>
      <c r="BN465" s="11"/>
    </row>
    <row r="466" spans="1:66" s="1" customFormat="1" x14ac:dyDescent="0.3">
      <c r="A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118"/>
      <c r="N466" s="5"/>
      <c r="O466" s="5"/>
      <c r="P466" s="5"/>
      <c r="Q466" s="5"/>
      <c r="R466" s="5"/>
      <c r="S466" s="5"/>
      <c r="T466" s="5"/>
      <c r="U466" s="5"/>
      <c r="AA466" s="3"/>
      <c r="AB466" s="13"/>
      <c r="AC466" s="13"/>
      <c r="AD466" s="13"/>
      <c r="AE466" s="13"/>
      <c r="AF466" s="13"/>
      <c r="AG466" s="13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T466" s="107"/>
      <c r="BA466" s="11"/>
      <c r="BB466" s="11"/>
      <c r="BC466" s="11"/>
      <c r="BD466" s="11"/>
      <c r="BE466" s="11"/>
      <c r="BH466" s="11"/>
      <c r="BI466" s="11"/>
      <c r="BJ466" s="11"/>
      <c r="BK466" s="11"/>
      <c r="BL466" s="11"/>
      <c r="BM466" s="11"/>
      <c r="BN466" s="11"/>
    </row>
    <row r="467" spans="1:66" s="1" customFormat="1" x14ac:dyDescent="0.3">
      <c r="A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118"/>
      <c r="N467" s="5"/>
      <c r="O467" s="5"/>
      <c r="P467" s="5"/>
      <c r="Q467" s="5"/>
      <c r="R467" s="5"/>
      <c r="S467" s="5"/>
      <c r="T467" s="5"/>
      <c r="U467" s="5"/>
      <c r="AA467" s="3"/>
      <c r="AB467" s="13"/>
      <c r="AC467" s="13"/>
      <c r="AD467" s="13"/>
      <c r="AE467" s="13"/>
      <c r="AF467" s="13"/>
      <c r="AG467" s="13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T467" s="107"/>
      <c r="BA467" s="11"/>
      <c r="BB467" s="11"/>
      <c r="BC467" s="11"/>
      <c r="BD467" s="11"/>
      <c r="BE467" s="11"/>
      <c r="BH467" s="11"/>
      <c r="BI467" s="11"/>
      <c r="BJ467" s="11"/>
      <c r="BK467" s="11"/>
      <c r="BL467" s="11"/>
      <c r="BM467" s="11"/>
      <c r="BN467" s="11"/>
    </row>
    <row r="468" spans="1:66" s="1" customFormat="1" x14ac:dyDescent="0.3">
      <c r="A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118"/>
      <c r="N468" s="5"/>
      <c r="O468" s="5"/>
      <c r="P468" s="5"/>
      <c r="Q468" s="5"/>
      <c r="R468" s="5"/>
      <c r="S468" s="5"/>
      <c r="T468" s="5"/>
      <c r="U468" s="5"/>
      <c r="AA468" s="3"/>
      <c r="AB468" s="13"/>
      <c r="AC468" s="13"/>
      <c r="AD468" s="13"/>
      <c r="AE468" s="13"/>
      <c r="AF468" s="13"/>
      <c r="AG468" s="13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T468" s="107"/>
      <c r="BA468" s="11"/>
      <c r="BB468" s="11"/>
      <c r="BC468" s="11"/>
      <c r="BD468" s="11"/>
      <c r="BE468" s="11"/>
      <c r="BH468" s="11"/>
      <c r="BI468" s="11"/>
      <c r="BJ468" s="11"/>
      <c r="BK468" s="11"/>
      <c r="BL468" s="11"/>
      <c r="BM468" s="11"/>
      <c r="BN468" s="11"/>
    </row>
    <row r="469" spans="1:66" s="1" customFormat="1" x14ac:dyDescent="0.3">
      <c r="A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118"/>
      <c r="N469" s="5"/>
      <c r="O469" s="5"/>
      <c r="P469" s="5"/>
      <c r="Q469" s="5"/>
      <c r="R469" s="5"/>
      <c r="S469" s="5"/>
      <c r="T469" s="5"/>
      <c r="U469" s="5"/>
      <c r="AA469" s="3"/>
      <c r="AB469" s="13"/>
      <c r="AC469" s="13"/>
      <c r="AD469" s="13"/>
      <c r="AE469" s="13"/>
      <c r="AF469" s="13"/>
      <c r="AG469" s="13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T469" s="107"/>
      <c r="BA469" s="11"/>
      <c r="BB469" s="11"/>
      <c r="BC469" s="11"/>
      <c r="BD469" s="11"/>
      <c r="BE469" s="11"/>
      <c r="BH469" s="11"/>
      <c r="BI469" s="11"/>
      <c r="BJ469" s="11"/>
      <c r="BK469" s="11"/>
      <c r="BL469" s="11"/>
      <c r="BM469" s="11"/>
      <c r="BN469" s="11"/>
    </row>
    <row r="470" spans="1:66" s="1" customFormat="1" x14ac:dyDescent="0.3">
      <c r="A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118"/>
      <c r="N470" s="5"/>
      <c r="O470" s="5"/>
      <c r="P470" s="5"/>
      <c r="Q470" s="5"/>
      <c r="R470" s="5"/>
      <c r="S470" s="5"/>
      <c r="T470" s="5"/>
      <c r="U470" s="5"/>
      <c r="AA470" s="3"/>
      <c r="AB470" s="13"/>
      <c r="AC470" s="13"/>
      <c r="AD470" s="13"/>
      <c r="AE470" s="13"/>
      <c r="AF470" s="13"/>
      <c r="AG470" s="13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T470" s="107"/>
      <c r="BA470" s="11"/>
      <c r="BB470" s="11"/>
      <c r="BC470" s="11"/>
      <c r="BD470" s="11"/>
      <c r="BE470" s="11"/>
      <c r="BH470" s="11"/>
      <c r="BI470" s="11"/>
      <c r="BJ470" s="11"/>
      <c r="BK470" s="11"/>
      <c r="BL470" s="11"/>
      <c r="BM470" s="11"/>
      <c r="BN470" s="11"/>
    </row>
    <row r="471" spans="1:66" s="1" customFormat="1" x14ac:dyDescent="0.3">
      <c r="A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118"/>
      <c r="N471" s="5"/>
      <c r="O471" s="5"/>
      <c r="P471" s="5"/>
      <c r="Q471" s="5"/>
      <c r="R471" s="5"/>
      <c r="S471" s="5"/>
      <c r="T471" s="5"/>
      <c r="U471" s="5"/>
      <c r="AA471" s="3"/>
      <c r="AB471" s="13"/>
      <c r="AC471" s="13"/>
      <c r="AD471" s="13"/>
      <c r="AE471" s="13"/>
      <c r="AF471" s="13"/>
      <c r="AG471" s="13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T471" s="107"/>
      <c r="BA471" s="11"/>
      <c r="BB471" s="11"/>
      <c r="BC471" s="11"/>
      <c r="BD471" s="11"/>
      <c r="BE471" s="11"/>
      <c r="BH471" s="11"/>
      <c r="BI471" s="11"/>
      <c r="BJ471" s="11"/>
      <c r="BK471" s="11"/>
      <c r="BL471" s="11"/>
      <c r="BM471" s="11"/>
      <c r="BN471" s="11"/>
    </row>
    <row r="472" spans="1:66" s="1" customFormat="1" x14ac:dyDescent="0.3">
      <c r="A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118"/>
      <c r="N472" s="5"/>
      <c r="O472" s="5"/>
      <c r="P472" s="5"/>
      <c r="Q472" s="5"/>
      <c r="R472" s="5"/>
      <c r="S472" s="5"/>
      <c r="T472" s="5"/>
      <c r="U472" s="5"/>
      <c r="AA472" s="3"/>
      <c r="AB472" s="13"/>
      <c r="AC472" s="13"/>
      <c r="AD472" s="13"/>
      <c r="AE472" s="13"/>
      <c r="AF472" s="13"/>
      <c r="AG472" s="13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T472" s="107"/>
      <c r="BA472" s="11"/>
      <c r="BB472" s="11"/>
      <c r="BC472" s="11"/>
      <c r="BD472" s="11"/>
      <c r="BE472" s="11"/>
      <c r="BH472" s="11"/>
      <c r="BI472" s="11"/>
      <c r="BJ472" s="11"/>
      <c r="BK472" s="11"/>
      <c r="BL472" s="11"/>
      <c r="BM472" s="11"/>
      <c r="BN472" s="11"/>
    </row>
    <row r="473" spans="1:66" s="1" customFormat="1" x14ac:dyDescent="0.3">
      <c r="A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118"/>
      <c r="N473" s="5"/>
      <c r="O473" s="5"/>
      <c r="P473" s="5"/>
      <c r="Q473" s="5"/>
      <c r="R473" s="5"/>
      <c r="S473" s="5"/>
      <c r="T473" s="5"/>
      <c r="U473" s="5"/>
      <c r="AA473" s="3"/>
      <c r="AB473" s="13"/>
      <c r="AC473" s="13"/>
      <c r="AD473" s="13"/>
      <c r="AE473" s="13"/>
      <c r="AF473" s="13"/>
      <c r="AG473" s="13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T473" s="107"/>
      <c r="BA473" s="11"/>
      <c r="BB473" s="11"/>
      <c r="BC473" s="11"/>
      <c r="BD473" s="11"/>
      <c r="BE473" s="11"/>
      <c r="BH473" s="11"/>
      <c r="BI473" s="11"/>
      <c r="BJ473" s="11"/>
      <c r="BK473" s="11"/>
      <c r="BL473" s="11"/>
      <c r="BM473" s="11"/>
      <c r="BN473" s="11"/>
    </row>
    <row r="474" spans="1:66" s="1" customFormat="1" x14ac:dyDescent="0.3">
      <c r="A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118"/>
      <c r="N474" s="5"/>
      <c r="O474" s="5"/>
      <c r="P474" s="5"/>
      <c r="Q474" s="5"/>
      <c r="R474" s="5"/>
      <c r="S474" s="5"/>
      <c r="T474" s="5"/>
      <c r="U474" s="5"/>
      <c r="AA474" s="3"/>
      <c r="AB474" s="13"/>
      <c r="AC474" s="13"/>
      <c r="AD474" s="13"/>
      <c r="AE474" s="13"/>
      <c r="AF474" s="13"/>
      <c r="AG474" s="13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T474" s="107"/>
      <c r="BA474" s="11"/>
      <c r="BB474" s="11"/>
      <c r="BC474" s="11"/>
      <c r="BD474" s="11"/>
      <c r="BE474" s="11"/>
      <c r="BH474" s="11"/>
      <c r="BI474" s="11"/>
      <c r="BJ474" s="11"/>
      <c r="BK474" s="11"/>
      <c r="BL474" s="11"/>
      <c r="BM474" s="11"/>
      <c r="BN474" s="11"/>
    </row>
    <row r="475" spans="1:66" s="1" customFormat="1" x14ac:dyDescent="0.3">
      <c r="A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118"/>
      <c r="N475" s="5"/>
      <c r="O475" s="5"/>
      <c r="P475" s="5"/>
      <c r="Q475" s="5"/>
      <c r="R475" s="5"/>
      <c r="S475" s="5"/>
      <c r="T475" s="5"/>
      <c r="U475" s="5"/>
      <c r="AA475" s="3"/>
      <c r="AB475" s="13"/>
      <c r="AC475" s="13"/>
      <c r="AD475" s="13"/>
      <c r="AE475" s="13"/>
      <c r="AF475" s="13"/>
      <c r="AG475" s="13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T475" s="107"/>
      <c r="BA475" s="11"/>
      <c r="BB475" s="11"/>
      <c r="BC475" s="11"/>
      <c r="BD475" s="11"/>
      <c r="BE475" s="11"/>
      <c r="BH475" s="11"/>
      <c r="BI475" s="11"/>
      <c r="BJ475" s="11"/>
      <c r="BK475" s="11"/>
      <c r="BL475" s="11"/>
      <c r="BM475" s="11"/>
      <c r="BN475" s="11"/>
    </row>
    <row r="476" spans="1:66" s="1" customFormat="1" x14ac:dyDescent="0.3">
      <c r="A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118"/>
      <c r="N476" s="5"/>
      <c r="O476" s="5"/>
      <c r="P476" s="5"/>
      <c r="Q476" s="5"/>
      <c r="R476" s="5"/>
      <c r="S476" s="5"/>
      <c r="T476" s="5"/>
      <c r="U476" s="5"/>
      <c r="AA476" s="3"/>
      <c r="AB476" s="13"/>
      <c r="AC476" s="13"/>
      <c r="AD476" s="13"/>
      <c r="AE476" s="13"/>
      <c r="AF476" s="13"/>
      <c r="AG476" s="13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T476" s="107"/>
      <c r="BA476" s="11"/>
      <c r="BB476" s="11"/>
      <c r="BC476" s="11"/>
      <c r="BD476" s="11"/>
      <c r="BE476" s="11"/>
      <c r="BH476" s="11"/>
      <c r="BI476" s="11"/>
      <c r="BJ476" s="11"/>
      <c r="BK476" s="11"/>
      <c r="BL476" s="11"/>
      <c r="BM476" s="11"/>
      <c r="BN476" s="11"/>
    </row>
    <row r="477" spans="1:66" s="1" customFormat="1" x14ac:dyDescent="0.3">
      <c r="A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118"/>
      <c r="N477" s="5"/>
      <c r="O477" s="5"/>
      <c r="P477" s="5"/>
      <c r="Q477" s="5"/>
      <c r="R477" s="5"/>
      <c r="S477" s="5"/>
      <c r="T477" s="5"/>
      <c r="U477" s="5"/>
      <c r="AA477" s="3"/>
      <c r="AB477" s="13"/>
      <c r="AC477" s="13"/>
      <c r="AD477" s="13"/>
      <c r="AE477" s="13"/>
      <c r="AF477" s="13"/>
      <c r="AG477" s="13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T477" s="107"/>
      <c r="BA477" s="11"/>
      <c r="BB477" s="11"/>
      <c r="BC477" s="11"/>
      <c r="BD477" s="11"/>
      <c r="BE477" s="11"/>
      <c r="BH477" s="11"/>
      <c r="BI477" s="11"/>
      <c r="BJ477" s="11"/>
      <c r="BK477" s="11"/>
      <c r="BL477" s="11"/>
      <c r="BM477" s="11"/>
      <c r="BN477" s="11"/>
    </row>
    <row r="478" spans="1:66" s="1" customFormat="1" x14ac:dyDescent="0.3">
      <c r="A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118"/>
      <c r="N478" s="5"/>
      <c r="O478" s="5"/>
      <c r="P478" s="5"/>
      <c r="Q478" s="5"/>
      <c r="R478" s="5"/>
      <c r="S478" s="5"/>
      <c r="T478" s="5"/>
      <c r="U478" s="5"/>
      <c r="AA478" s="3"/>
      <c r="AB478" s="13"/>
      <c r="AC478" s="13"/>
      <c r="AD478" s="13"/>
      <c r="AE478" s="13"/>
      <c r="AF478" s="13"/>
      <c r="AG478" s="13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T478" s="107"/>
      <c r="BA478" s="11"/>
      <c r="BB478" s="11"/>
      <c r="BC478" s="11"/>
      <c r="BD478" s="11"/>
      <c r="BE478" s="11"/>
      <c r="BH478" s="11"/>
      <c r="BI478" s="11"/>
      <c r="BJ478" s="11"/>
      <c r="BK478" s="11"/>
      <c r="BL478" s="11"/>
      <c r="BM478" s="11"/>
      <c r="BN478" s="11"/>
    </row>
    <row r="479" spans="1:66" s="1" customFormat="1" x14ac:dyDescent="0.3">
      <c r="A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118"/>
      <c r="N479" s="5"/>
      <c r="O479" s="5"/>
      <c r="P479" s="5"/>
      <c r="Q479" s="5"/>
      <c r="R479" s="5"/>
      <c r="S479" s="5"/>
      <c r="T479" s="5"/>
      <c r="U479" s="5"/>
      <c r="AA479" s="3"/>
      <c r="AB479" s="13"/>
      <c r="AC479" s="13"/>
      <c r="AD479" s="13"/>
      <c r="AE479" s="13"/>
      <c r="AF479" s="13"/>
      <c r="AG479" s="13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T479" s="107"/>
      <c r="BA479" s="11"/>
      <c r="BB479" s="11"/>
      <c r="BC479" s="11"/>
      <c r="BD479" s="11"/>
      <c r="BE479" s="11"/>
      <c r="BH479" s="11"/>
      <c r="BI479" s="11"/>
      <c r="BJ479" s="11"/>
      <c r="BK479" s="11"/>
      <c r="BL479" s="11"/>
      <c r="BM479" s="11"/>
      <c r="BN479" s="11"/>
    </row>
    <row r="480" spans="1:66" s="1" customFormat="1" x14ac:dyDescent="0.3">
      <c r="A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118"/>
      <c r="N480" s="5"/>
      <c r="O480" s="5"/>
      <c r="P480" s="5"/>
      <c r="Q480" s="5"/>
      <c r="R480" s="5"/>
      <c r="S480" s="5"/>
      <c r="T480" s="5"/>
      <c r="U480" s="5"/>
      <c r="AA480" s="3"/>
      <c r="AB480" s="13"/>
      <c r="AC480" s="13"/>
      <c r="AD480" s="13"/>
      <c r="AE480" s="13"/>
      <c r="AF480" s="13"/>
      <c r="AG480" s="13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T480" s="107"/>
      <c r="BA480" s="11"/>
      <c r="BB480" s="11"/>
      <c r="BC480" s="11"/>
      <c r="BD480" s="11"/>
      <c r="BE480" s="11"/>
      <c r="BH480" s="11"/>
      <c r="BI480" s="11"/>
      <c r="BJ480" s="11"/>
      <c r="BK480" s="11"/>
      <c r="BL480" s="11"/>
      <c r="BM480" s="11"/>
      <c r="BN480" s="11"/>
    </row>
    <row r="481" spans="1:66" s="1" customFormat="1" x14ac:dyDescent="0.3">
      <c r="A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118"/>
      <c r="N481" s="5"/>
      <c r="O481" s="5"/>
      <c r="P481" s="5"/>
      <c r="Q481" s="5"/>
      <c r="R481" s="5"/>
      <c r="S481" s="5"/>
      <c r="T481" s="5"/>
      <c r="U481" s="5"/>
      <c r="AA481" s="3"/>
      <c r="AB481" s="13"/>
      <c r="AC481" s="13"/>
      <c r="AD481" s="13"/>
      <c r="AE481" s="13"/>
      <c r="AF481" s="13"/>
      <c r="AG481" s="13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T481" s="107"/>
      <c r="BA481" s="11"/>
      <c r="BB481" s="11"/>
      <c r="BC481" s="11"/>
      <c r="BD481" s="11"/>
      <c r="BE481" s="11"/>
      <c r="BH481" s="11"/>
      <c r="BI481" s="11"/>
      <c r="BJ481" s="11"/>
      <c r="BK481" s="11"/>
      <c r="BL481" s="11"/>
      <c r="BM481" s="11"/>
      <c r="BN481" s="11"/>
    </row>
    <row r="482" spans="1:66" s="1" customFormat="1" x14ac:dyDescent="0.3">
      <c r="A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118"/>
      <c r="N482" s="5"/>
      <c r="O482" s="5"/>
      <c r="P482" s="5"/>
      <c r="Q482" s="5"/>
      <c r="R482" s="5"/>
      <c r="S482" s="5"/>
      <c r="T482" s="5"/>
      <c r="U482" s="5"/>
      <c r="AA482" s="3"/>
      <c r="AB482" s="13"/>
      <c r="AC482" s="13"/>
      <c r="AD482" s="13"/>
      <c r="AE482" s="13"/>
      <c r="AF482" s="13"/>
      <c r="AG482" s="13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T482" s="107"/>
      <c r="BA482" s="11"/>
      <c r="BB482" s="11"/>
      <c r="BC482" s="11"/>
      <c r="BD482" s="11"/>
      <c r="BE482" s="11"/>
      <c r="BH482" s="11"/>
      <c r="BI482" s="11"/>
      <c r="BJ482" s="11"/>
      <c r="BK482" s="11"/>
      <c r="BL482" s="11"/>
      <c r="BM482" s="11"/>
      <c r="BN482" s="11"/>
    </row>
    <row r="483" spans="1:66" s="1" customFormat="1" x14ac:dyDescent="0.3">
      <c r="A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118"/>
      <c r="N483" s="5"/>
      <c r="O483" s="5"/>
      <c r="P483" s="5"/>
      <c r="Q483" s="5"/>
      <c r="R483" s="5"/>
      <c r="S483" s="5"/>
      <c r="T483" s="5"/>
      <c r="U483" s="5"/>
      <c r="AA483" s="3"/>
      <c r="AB483" s="13"/>
      <c r="AC483" s="13"/>
      <c r="AD483" s="13"/>
      <c r="AE483" s="13"/>
      <c r="AF483" s="13"/>
      <c r="AG483" s="13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T483" s="107"/>
      <c r="BA483" s="11"/>
      <c r="BB483" s="11"/>
      <c r="BC483" s="11"/>
      <c r="BD483" s="11"/>
      <c r="BE483" s="11"/>
      <c r="BH483" s="11"/>
      <c r="BI483" s="11"/>
      <c r="BJ483" s="11"/>
      <c r="BK483" s="11"/>
      <c r="BL483" s="11"/>
      <c r="BM483" s="11"/>
      <c r="BN483" s="11"/>
    </row>
    <row r="484" spans="1:66" s="1" customFormat="1" x14ac:dyDescent="0.3">
      <c r="A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118"/>
      <c r="N484" s="5"/>
      <c r="O484" s="5"/>
      <c r="P484" s="5"/>
      <c r="Q484" s="5"/>
      <c r="R484" s="5"/>
      <c r="S484" s="5"/>
      <c r="T484" s="5"/>
      <c r="U484" s="5"/>
      <c r="AA484" s="3"/>
      <c r="AB484" s="13"/>
      <c r="AC484" s="13"/>
      <c r="AD484" s="13"/>
      <c r="AE484" s="13"/>
      <c r="AF484" s="13"/>
      <c r="AG484" s="13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T484" s="107"/>
      <c r="BA484" s="11"/>
      <c r="BB484" s="11"/>
      <c r="BC484" s="11"/>
      <c r="BD484" s="11"/>
      <c r="BE484" s="11"/>
      <c r="BH484" s="11"/>
      <c r="BI484" s="11"/>
      <c r="BJ484" s="11"/>
      <c r="BK484" s="11"/>
      <c r="BL484" s="11"/>
      <c r="BM484" s="11"/>
      <c r="BN484" s="11"/>
    </row>
    <row r="485" spans="1:66" s="1" customFormat="1" x14ac:dyDescent="0.3">
      <c r="A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118"/>
      <c r="N485" s="5"/>
      <c r="O485" s="5"/>
      <c r="P485" s="5"/>
      <c r="Q485" s="5"/>
      <c r="R485" s="5"/>
      <c r="S485" s="5"/>
      <c r="T485" s="5"/>
      <c r="U485" s="5"/>
      <c r="AA485" s="3"/>
      <c r="AB485" s="13"/>
      <c r="AC485" s="13"/>
      <c r="AD485" s="13"/>
      <c r="AE485" s="13"/>
      <c r="AF485" s="13"/>
      <c r="AG485" s="13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T485" s="107"/>
      <c r="BA485" s="11"/>
      <c r="BB485" s="11"/>
      <c r="BC485" s="11"/>
      <c r="BD485" s="11"/>
      <c r="BE485" s="11"/>
      <c r="BH485" s="11"/>
      <c r="BI485" s="11"/>
      <c r="BJ485" s="11"/>
      <c r="BK485" s="11"/>
      <c r="BL485" s="11"/>
      <c r="BM485" s="11"/>
      <c r="BN485" s="11"/>
    </row>
    <row r="486" spans="1:66" s="1" customFormat="1" x14ac:dyDescent="0.3">
      <c r="A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118"/>
      <c r="N486" s="5"/>
      <c r="O486" s="5"/>
      <c r="P486" s="5"/>
      <c r="Q486" s="5"/>
      <c r="R486" s="5"/>
      <c r="S486" s="5"/>
      <c r="T486" s="5"/>
      <c r="U486" s="5"/>
      <c r="AA486" s="3"/>
      <c r="AB486" s="13"/>
      <c r="AC486" s="13"/>
      <c r="AD486" s="13"/>
      <c r="AE486" s="13"/>
      <c r="AF486" s="13"/>
      <c r="AG486" s="13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T486" s="107"/>
      <c r="BA486" s="11"/>
      <c r="BB486" s="11"/>
      <c r="BC486" s="11"/>
      <c r="BD486" s="11"/>
      <c r="BE486" s="11"/>
      <c r="BH486" s="11"/>
      <c r="BI486" s="11"/>
      <c r="BJ486" s="11"/>
      <c r="BK486" s="11"/>
      <c r="BL486" s="11"/>
      <c r="BM486" s="11"/>
      <c r="BN486" s="11"/>
    </row>
    <row r="487" spans="1:66" s="1" customFormat="1" x14ac:dyDescent="0.3">
      <c r="A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118"/>
      <c r="N487" s="5"/>
      <c r="O487" s="5"/>
      <c r="P487" s="5"/>
      <c r="Q487" s="5"/>
      <c r="R487" s="5"/>
      <c r="S487" s="5"/>
      <c r="T487" s="5"/>
      <c r="U487" s="5"/>
      <c r="AA487" s="3"/>
      <c r="AB487" s="13"/>
      <c r="AC487" s="13"/>
      <c r="AD487" s="13"/>
      <c r="AE487" s="13"/>
      <c r="AF487" s="13"/>
      <c r="AG487" s="13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T487" s="107"/>
      <c r="BA487" s="11"/>
      <c r="BB487" s="11"/>
      <c r="BC487" s="11"/>
      <c r="BD487" s="11"/>
      <c r="BE487" s="11"/>
      <c r="BH487" s="11"/>
      <c r="BI487" s="11"/>
      <c r="BJ487" s="11"/>
      <c r="BK487" s="11"/>
      <c r="BL487" s="11"/>
      <c r="BM487" s="11"/>
      <c r="BN487" s="11"/>
    </row>
    <row r="488" spans="1:66" s="1" customFormat="1" x14ac:dyDescent="0.3">
      <c r="A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118"/>
      <c r="N488" s="5"/>
      <c r="O488" s="5"/>
      <c r="P488" s="5"/>
      <c r="Q488" s="5"/>
      <c r="R488" s="5"/>
      <c r="S488" s="5"/>
      <c r="T488" s="5"/>
      <c r="U488" s="5"/>
      <c r="AA488" s="3"/>
      <c r="AB488" s="13"/>
      <c r="AC488" s="13"/>
      <c r="AD488" s="13"/>
      <c r="AE488" s="13"/>
      <c r="AF488" s="13"/>
      <c r="AG488" s="13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T488" s="107"/>
      <c r="BA488" s="11"/>
      <c r="BB488" s="11"/>
      <c r="BC488" s="11"/>
      <c r="BD488" s="11"/>
      <c r="BE488" s="11"/>
      <c r="BH488" s="11"/>
      <c r="BI488" s="11"/>
      <c r="BJ488" s="11"/>
      <c r="BK488" s="11"/>
      <c r="BL488" s="11"/>
      <c r="BM488" s="11"/>
      <c r="BN488" s="11"/>
    </row>
    <row r="489" spans="1:66" s="1" customFormat="1" x14ac:dyDescent="0.3">
      <c r="A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118"/>
      <c r="N489" s="5"/>
      <c r="O489" s="5"/>
      <c r="P489" s="5"/>
      <c r="Q489" s="5"/>
      <c r="R489" s="5"/>
      <c r="S489" s="5"/>
      <c r="T489" s="5"/>
      <c r="U489" s="5"/>
      <c r="AA489" s="3"/>
      <c r="AB489" s="13"/>
      <c r="AC489" s="13"/>
      <c r="AD489" s="13"/>
      <c r="AE489" s="13"/>
      <c r="AF489" s="13"/>
      <c r="AG489" s="13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T489" s="107"/>
      <c r="BA489" s="11"/>
      <c r="BB489" s="11"/>
      <c r="BC489" s="11"/>
      <c r="BD489" s="11"/>
      <c r="BE489" s="11"/>
      <c r="BH489" s="11"/>
      <c r="BI489" s="11"/>
      <c r="BJ489" s="11"/>
      <c r="BK489" s="11"/>
      <c r="BL489" s="11"/>
      <c r="BM489" s="11"/>
      <c r="BN489" s="11"/>
    </row>
    <row r="490" spans="1:66" s="1" customFormat="1" x14ac:dyDescent="0.3">
      <c r="A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118"/>
      <c r="N490" s="5"/>
      <c r="O490" s="5"/>
      <c r="P490" s="5"/>
      <c r="Q490" s="5"/>
      <c r="R490" s="5"/>
      <c r="S490" s="5"/>
      <c r="T490" s="5"/>
      <c r="U490" s="5"/>
      <c r="AA490" s="3"/>
      <c r="AB490" s="13"/>
      <c r="AC490" s="13"/>
      <c r="AD490" s="13"/>
      <c r="AE490" s="13"/>
      <c r="AF490" s="13"/>
      <c r="AG490" s="13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T490" s="107"/>
      <c r="BA490" s="11"/>
      <c r="BB490" s="11"/>
      <c r="BC490" s="11"/>
      <c r="BD490" s="11"/>
      <c r="BE490" s="11"/>
      <c r="BH490" s="11"/>
      <c r="BI490" s="11"/>
      <c r="BJ490" s="11"/>
      <c r="BK490" s="11"/>
      <c r="BL490" s="11"/>
      <c r="BM490" s="11"/>
      <c r="BN490" s="11"/>
    </row>
    <row r="491" spans="1:66" s="1" customFormat="1" x14ac:dyDescent="0.3">
      <c r="A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118"/>
      <c r="N491" s="5"/>
      <c r="O491" s="5"/>
      <c r="P491" s="5"/>
      <c r="Q491" s="5"/>
      <c r="R491" s="5"/>
      <c r="S491" s="5"/>
      <c r="T491" s="5"/>
      <c r="U491" s="5"/>
      <c r="AA491" s="3"/>
      <c r="AB491" s="13"/>
      <c r="AC491" s="13"/>
      <c r="AD491" s="13"/>
      <c r="AE491" s="13"/>
      <c r="AF491" s="13"/>
      <c r="AG491" s="13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T491" s="107"/>
      <c r="BA491" s="11"/>
      <c r="BB491" s="11"/>
      <c r="BC491" s="11"/>
      <c r="BD491" s="11"/>
      <c r="BE491" s="11"/>
      <c r="BH491" s="11"/>
      <c r="BI491" s="11"/>
      <c r="BJ491" s="11"/>
      <c r="BK491" s="11"/>
      <c r="BL491" s="11"/>
      <c r="BM491" s="11"/>
      <c r="BN491" s="11"/>
    </row>
    <row r="492" spans="1:66" s="1" customFormat="1" x14ac:dyDescent="0.3">
      <c r="A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118"/>
      <c r="N492" s="5"/>
      <c r="O492" s="5"/>
      <c r="P492" s="5"/>
      <c r="Q492" s="5"/>
      <c r="R492" s="5"/>
      <c r="S492" s="5"/>
      <c r="T492" s="5"/>
      <c r="U492" s="5"/>
      <c r="AA492" s="3"/>
      <c r="AB492" s="13"/>
      <c r="AC492" s="13"/>
      <c r="AD492" s="13"/>
      <c r="AE492" s="13"/>
      <c r="AF492" s="13"/>
      <c r="AG492" s="13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T492" s="107"/>
      <c r="BA492" s="11"/>
      <c r="BB492" s="11"/>
      <c r="BC492" s="11"/>
      <c r="BD492" s="11"/>
      <c r="BE492" s="11"/>
      <c r="BH492" s="11"/>
      <c r="BI492" s="11"/>
      <c r="BJ492" s="11"/>
      <c r="BK492" s="11"/>
      <c r="BL492" s="11"/>
      <c r="BM492" s="11"/>
      <c r="BN492" s="11"/>
    </row>
    <row r="493" spans="1:66" s="1" customFormat="1" x14ac:dyDescent="0.3">
      <c r="A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118"/>
      <c r="N493" s="5"/>
      <c r="O493" s="5"/>
      <c r="P493" s="5"/>
      <c r="Q493" s="5"/>
      <c r="R493" s="5"/>
      <c r="S493" s="5"/>
      <c r="T493" s="5"/>
      <c r="U493" s="5"/>
      <c r="AA493" s="3"/>
      <c r="AB493" s="13"/>
      <c r="AC493" s="13"/>
      <c r="AD493" s="13"/>
      <c r="AE493" s="13"/>
      <c r="AF493" s="13"/>
      <c r="AG493" s="13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T493" s="107"/>
      <c r="BA493" s="11"/>
      <c r="BB493" s="11"/>
      <c r="BC493" s="11"/>
      <c r="BD493" s="11"/>
      <c r="BE493" s="11"/>
      <c r="BH493" s="11"/>
      <c r="BI493" s="11"/>
      <c r="BJ493" s="11"/>
      <c r="BK493" s="11"/>
      <c r="BL493" s="11"/>
      <c r="BM493" s="11"/>
      <c r="BN493" s="11"/>
    </row>
    <row r="494" spans="1:66" s="1" customFormat="1" x14ac:dyDescent="0.3">
      <c r="A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118"/>
      <c r="N494" s="5"/>
      <c r="O494" s="5"/>
      <c r="P494" s="5"/>
      <c r="Q494" s="5"/>
      <c r="R494" s="5"/>
      <c r="S494" s="5"/>
      <c r="T494" s="5"/>
      <c r="U494" s="5"/>
      <c r="AA494" s="3"/>
      <c r="AB494" s="13"/>
      <c r="AC494" s="13"/>
      <c r="AD494" s="13"/>
      <c r="AE494" s="13"/>
      <c r="AF494" s="13"/>
      <c r="AG494" s="13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T494" s="107"/>
      <c r="BA494" s="11"/>
      <c r="BB494" s="11"/>
      <c r="BC494" s="11"/>
      <c r="BD494" s="11"/>
      <c r="BE494" s="11"/>
      <c r="BH494" s="11"/>
      <c r="BI494" s="11"/>
      <c r="BJ494" s="11"/>
      <c r="BK494" s="11"/>
      <c r="BL494" s="11"/>
      <c r="BM494" s="11"/>
      <c r="BN494" s="11"/>
    </row>
    <row r="495" spans="1:66" s="1" customFormat="1" x14ac:dyDescent="0.3">
      <c r="A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118"/>
      <c r="N495" s="5"/>
      <c r="O495" s="5"/>
      <c r="P495" s="5"/>
      <c r="Q495" s="5"/>
      <c r="R495" s="5"/>
      <c r="S495" s="5"/>
      <c r="T495" s="5"/>
      <c r="U495" s="5"/>
      <c r="AA495" s="3"/>
      <c r="AB495" s="13"/>
      <c r="AC495" s="13"/>
      <c r="AD495" s="13"/>
      <c r="AE495" s="13"/>
      <c r="AF495" s="13"/>
      <c r="AG495" s="13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T495" s="107"/>
      <c r="BA495" s="11"/>
      <c r="BB495" s="11"/>
      <c r="BC495" s="11"/>
      <c r="BD495" s="11"/>
      <c r="BE495" s="11"/>
      <c r="BH495" s="11"/>
      <c r="BI495" s="11"/>
      <c r="BJ495" s="11"/>
      <c r="BK495" s="11"/>
      <c r="BL495" s="11"/>
      <c r="BM495" s="11"/>
      <c r="BN495" s="11"/>
    </row>
    <row r="496" spans="1:66" s="1" customFormat="1" x14ac:dyDescent="0.3">
      <c r="A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118"/>
      <c r="N496" s="5"/>
      <c r="O496" s="5"/>
      <c r="P496" s="5"/>
      <c r="Q496" s="5"/>
      <c r="R496" s="5"/>
      <c r="S496" s="5"/>
      <c r="T496" s="5"/>
      <c r="U496" s="5"/>
      <c r="AA496" s="3"/>
      <c r="AB496" s="13"/>
      <c r="AC496" s="13"/>
      <c r="AD496" s="13"/>
      <c r="AE496" s="13"/>
      <c r="AF496" s="13"/>
      <c r="AG496" s="13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T496" s="107"/>
      <c r="BA496" s="11"/>
      <c r="BB496" s="11"/>
      <c r="BC496" s="11"/>
      <c r="BD496" s="11"/>
      <c r="BE496" s="11"/>
      <c r="BH496" s="11"/>
      <c r="BI496" s="11"/>
      <c r="BJ496" s="11"/>
      <c r="BK496" s="11"/>
      <c r="BL496" s="11"/>
      <c r="BM496" s="11"/>
      <c r="BN496" s="11"/>
    </row>
    <row r="497" spans="1:66" s="1" customFormat="1" x14ac:dyDescent="0.3">
      <c r="A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118"/>
      <c r="N497" s="5"/>
      <c r="O497" s="5"/>
      <c r="P497" s="5"/>
      <c r="Q497" s="5"/>
      <c r="R497" s="5"/>
      <c r="S497" s="5"/>
      <c r="T497" s="5"/>
      <c r="U497" s="5"/>
      <c r="AA497" s="3"/>
      <c r="AB497" s="13"/>
      <c r="AC497" s="13"/>
      <c r="AD497" s="13"/>
      <c r="AE497" s="13"/>
      <c r="AF497" s="13"/>
      <c r="AG497" s="13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T497" s="107"/>
      <c r="BA497" s="11"/>
      <c r="BB497" s="11"/>
      <c r="BC497" s="11"/>
      <c r="BD497" s="11"/>
      <c r="BE497" s="11"/>
      <c r="BH497" s="11"/>
      <c r="BI497" s="11"/>
      <c r="BJ497" s="11"/>
      <c r="BK497" s="11"/>
      <c r="BL497" s="11"/>
      <c r="BM497" s="11"/>
      <c r="BN497" s="11"/>
    </row>
    <row r="498" spans="1:66" s="1" customFormat="1" x14ac:dyDescent="0.3">
      <c r="A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118"/>
      <c r="N498" s="5"/>
      <c r="O498" s="5"/>
      <c r="P498" s="5"/>
      <c r="Q498" s="5"/>
      <c r="R498" s="5"/>
      <c r="S498" s="5"/>
      <c r="T498" s="5"/>
      <c r="U498" s="5"/>
      <c r="AA498" s="3"/>
      <c r="AB498" s="13"/>
      <c r="AC498" s="13"/>
      <c r="AD498" s="13"/>
      <c r="AE498" s="13"/>
      <c r="AF498" s="13"/>
      <c r="AG498" s="13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T498" s="107"/>
      <c r="BA498" s="11"/>
      <c r="BB498" s="11"/>
      <c r="BC498" s="11"/>
      <c r="BD498" s="11"/>
      <c r="BE498" s="11"/>
      <c r="BH498" s="11"/>
      <c r="BI498" s="11"/>
      <c r="BJ498" s="11"/>
      <c r="BK498" s="11"/>
      <c r="BL498" s="11"/>
      <c r="BM498" s="11"/>
      <c r="BN498" s="11"/>
    </row>
    <row r="499" spans="1:66" s="1" customFormat="1" x14ac:dyDescent="0.3">
      <c r="A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118"/>
      <c r="N499" s="5"/>
      <c r="O499" s="5"/>
      <c r="P499" s="5"/>
      <c r="Q499" s="5"/>
      <c r="R499" s="5"/>
      <c r="S499" s="5"/>
      <c r="T499" s="5"/>
      <c r="U499" s="5"/>
      <c r="AA499" s="3"/>
      <c r="AB499" s="13"/>
      <c r="AC499" s="13"/>
      <c r="AD499" s="13"/>
      <c r="AE499" s="13"/>
      <c r="AF499" s="13"/>
      <c r="AG499" s="13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T499" s="107"/>
      <c r="BA499" s="11"/>
      <c r="BB499" s="11"/>
      <c r="BC499" s="11"/>
      <c r="BD499" s="11"/>
      <c r="BE499" s="11"/>
      <c r="BH499" s="11"/>
      <c r="BI499" s="11"/>
      <c r="BJ499" s="11"/>
      <c r="BK499" s="11"/>
      <c r="BL499" s="11"/>
      <c r="BM499" s="11"/>
      <c r="BN499" s="11"/>
    </row>
    <row r="500" spans="1:66" s="1" customFormat="1" x14ac:dyDescent="0.3">
      <c r="A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118"/>
      <c r="N500" s="5"/>
      <c r="O500" s="5"/>
      <c r="P500" s="5"/>
      <c r="Q500" s="5"/>
      <c r="R500" s="5"/>
      <c r="S500" s="5"/>
      <c r="T500" s="5"/>
      <c r="U500" s="5"/>
      <c r="AA500" s="3"/>
      <c r="AB500" s="13"/>
      <c r="AC500" s="13"/>
      <c r="AD500" s="13"/>
      <c r="AE500" s="13"/>
      <c r="AF500" s="13"/>
      <c r="AG500" s="13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T500" s="107"/>
      <c r="BA500" s="11"/>
      <c r="BB500" s="11"/>
      <c r="BC500" s="11"/>
      <c r="BD500" s="11"/>
      <c r="BE500" s="11"/>
      <c r="BH500" s="11"/>
      <c r="BI500" s="11"/>
      <c r="BJ500" s="11"/>
      <c r="BK500" s="11"/>
      <c r="BL500" s="11"/>
      <c r="BM500" s="11"/>
      <c r="BN500" s="11"/>
    </row>
    <row r="501" spans="1:66" s="1" customFormat="1" x14ac:dyDescent="0.3">
      <c r="A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118"/>
      <c r="N501" s="5"/>
      <c r="O501" s="5"/>
      <c r="P501" s="5"/>
      <c r="Q501" s="5"/>
      <c r="R501" s="5"/>
      <c r="S501" s="5"/>
      <c r="T501" s="5"/>
      <c r="U501" s="5"/>
      <c r="AA501" s="3"/>
      <c r="AB501" s="13"/>
      <c r="AC501" s="13"/>
      <c r="AD501" s="13"/>
      <c r="AE501" s="13"/>
      <c r="AF501" s="13"/>
      <c r="AG501" s="13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T501" s="107"/>
      <c r="BA501" s="11"/>
      <c r="BB501" s="11"/>
      <c r="BC501" s="11"/>
      <c r="BD501" s="11"/>
      <c r="BE501" s="11"/>
      <c r="BH501" s="11"/>
      <c r="BI501" s="11"/>
      <c r="BJ501" s="11"/>
      <c r="BK501" s="11"/>
      <c r="BL501" s="11"/>
      <c r="BM501" s="11"/>
      <c r="BN501" s="11"/>
    </row>
    <row r="502" spans="1:66" s="1" customFormat="1" x14ac:dyDescent="0.3">
      <c r="A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118"/>
      <c r="N502" s="5"/>
      <c r="O502" s="5"/>
      <c r="P502" s="5"/>
      <c r="Q502" s="5"/>
      <c r="R502" s="5"/>
      <c r="S502" s="5"/>
      <c r="T502" s="5"/>
      <c r="U502" s="5"/>
      <c r="AA502" s="3"/>
      <c r="AB502" s="13"/>
      <c r="AC502" s="13"/>
      <c r="AD502" s="13"/>
      <c r="AE502" s="13"/>
      <c r="AF502" s="13"/>
      <c r="AG502" s="13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T502" s="107"/>
      <c r="BA502" s="11"/>
      <c r="BB502" s="11"/>
      <c r="BC502" s="11"/>
      <c r="BD502" s="11"/>
      <c r="BE502" s="11"/>
      <c r="BH502" s="11"/>
      <c r="BI502" s="11"/>
      <c r="BJ502" s="11"/>
      <c r="BK502" s="11"/>
      <c r="BL502" s="11"/>
      <c r="BM502" s="11"/>
      <c r="BN502" s="11"/>
    </row>
    <row r="503" spans="1:66" s="1" customFormat="1" x14ac:dyDescent="0.3">
      <c r="A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118"/>
      <c r="N503" s="5"/>
      <c r="O503" s="5"/>
      <c r="P503" s="5"/>
      <c r="Q503" s="5"/>
      <c r="R503" s="5"/>
      <c r="S503" s="5"/>
      <c r="T503" s="5"/>
      <c r="U503" s="5"/>
      <c r="AA503" s="3"/>
      <c r="AB503" s="13"/>
      <c r="AC503" s="13"/>
      <c r="AD503" s="13"/>
      <c r="AE503" s="13"/>
      <c r="AF503" s="13"/>
      <c r="AG503" s="13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T503" s="107"/>
      <c r="BA503" s="11"/>
      <c r="BB503" s="11"/>
      <c r="BC503" s="11"/>
      <c r="BD503" s="11"/>
      <c r="BE503" s="11"/>
      <c r="BH503" s="11"/>
      <c r="BI503" s="11"/>
      <c r="BJ503" s="11"/>
      <c r="BK503" s="11"/>
      <c r="BL503" s="11"/>
      <c r="BM503" s="11"/>
      <c r="BN503" s="11"/>
    </row>
    <row r="504" spans="1:66" s="1" customFormat="1" x14ac:dyDescent="0.3">
      <c r="A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118"/>
      <c r="N504" s="5"/>
      <c r="O504" s="5"/>
      <c r="P504" s="5"/>
      <c r="Q504" s="5"/>
      <c r="R504" s="5"/>
      <c r="S504" s="5"/>
      <c r="T504" s="5"/>
      <c r="U504" s="5"/>
      <c r="AA504" s="3"/>
      <c r="AB504" s="13"/>
      <c r="AC504" s="13"/>
      <c r="AD504" s="13"/>
      <c r="AE504" s="13"/>
      <c r="AF504" s="13"/>
      <c r="AG504" s="13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T504" s="107"/>
      <c r="BA504" s="11"/>
      <c r="BB504" s="11"/>
      <c r="BC504" s="11"/>
      <c r="BD504" s="11"/>
      <c r="BE504" s="11"/>
      <c r="BH504" s="11"/>
      <c r="BI504" s="11"/>
      <c r="BJ504" s="11"/>
      <c r="BK504" s="11"/>
      <c r="BL504" s="11"/>
      <c r="BM504" s="11"/>
      <c r="BN504" s="11"/>
    </row>
    <row r="505" spans="1:66" s="1" customFormat="1" x14ac:dyDescent="0.3">
      <c r="A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118"/>
      <c r="N505" s="5"/>
      <c r="O505" s="5"/>
      <c r="P505" s="5"/>
      <c r="Q505" s="5"/>
      <c r="R505" s="5"/>
      <c r="S505" s="5"/>
      <c r="T505" s="5"/>
      <c r="U505" s="5"/>
      <c r="AA505" s="3"/>
      <c r="AB505" s="13"/>
      <c r="AC505" s="13"/>
      <c r="AD505" s="13"/>
      <c r="AE505" s="13"/>
      <c r="AF505" s="13"/>
      <c r="AG505" s="13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T505" s="107"/>
      <c r="BA505" s="11"/>
      <c r="BB505" s="11"/>
      <c r="BC505" s="11"/>
      <c r="BD505" s="11"/>
      <c r="BE505" s="11"/>
      <c r="BH505" s="11"/>
      <c r="BI505" s="11"/>
      <c r="BJ505" s="11"/>
      <c r="BK505" s="11"/>
      <c r="BL505" s="11"/>
      <c r="BM505" s="11"/>
      <c r="BN505" s="11"/>
    </row>
    <row r="506" spans="1:66" s="1" customFormat="1" x14ac:dyDescent="0.3">
      <c r="A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118"/>
      <c r="N506" s="5"/>
      <c r="O506" s="5"/>
      <c r="P506" s="5"/>
      <c r="Q506" s="5"/>
      <c r="R506" s="5"/>
      <c r="S506" s="5"/>
      <c r="T506" s="5"/>
      <c r="U506" s="5"/>
      <c r="AA506" s="3"/>
      <c r="AB506" s="13"/>
      <c r="AC506" s="13"/>
      <c r="AD506" s="13"/>
      <c r="AE506" s="13"/>
      <c r="AF506" s="13"/>
      <c r="AG506" s="13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T506" s="107"/>
      <c r="BA506" s="11"/>
      <c r="BB506" s="11"/>
      <c r="BC506" s="11"/>
      <c r="BD506" s="11"/>
      <c r="BE506" s="11"/>
      <c r="BH506" s="11"/>
      <c r="BI506" s="11"/>
      <c r="BJ506" s="11"/>
      <c r="BK506" s="11"/>
      <c r="BL506" s="11"/>
      <c r="BM506" s="11"/>
      <c r="BN506" s="11"/>
    </row>
    <row r="507" spans="1:66" s="1" customFormat="1" x14ac:dyDescent="0.3">
      <c r="A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118"/>
      <c r="N507" s="5"/>
      <c r="O507" s="5"/>
      <c r="P507" s="5"/>
      <c r="Q507" s="5"/>
      <c r="R507" s="5"/>
      <c r="S507" s="5"/>
      <c r="T507" s="5"/>
      <c r="U507" s="5"/>
      <c r="AA507" s="3"/>
      <c r="AB507" s="13"/>
      <c r="AC507" s="13"/>
      <c r="AD507" s="13"/>
      <c r="AE507" s="13"/>
      <c r="AF507" s="13"/>
      <c r="AG507" s="13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T507" s="107"/>
      <c r="BA507" s="11"/>
      <c r="BB507" s="11"/>
      <c r="BC507" s="11"/>
      <c r="BD507" s="11"/>
      <c r="BE507" s="11"/>
      <c r="BH507" s="11"/>
      <c r="BI507" s="11"/>
      <c r="BJ507" s="11"/>
      <c r="BK507" s="11"/>
      <c r="BL507" s="11"/>
      <c r="BM507" s="11"/>
      <c r="BN507" s="11"/>
    </row>
    <row r="508" spans="1:66" s="1" customFormat="1" x14ac:dyDescent="0.3">
      <c r="A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118"/>
      <c r="N508" s="5"/>
      <c r="O508" s="5"/>
      <c r="P508" s="5"/>
      <c r="Q508" s="5"/>
      <c r="R508" s="5"/>
      <c r="S508" s="5"/>
      <c r="T508" s="5"/>
      <c r="U508" s="5"/>
      <c r="AA508" s="3"/>
      <c r="AB508" s="13"/>
      <c r="AC508" s="13"/>
      <c r="AD508" s="13"/>
      <c r="AE508" s="13"/>
      <c r="AF508" s="13"/>
      <c r="AG508" s="13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T508" s="107"/>
      <c r="BA508" s="11"/>
      <c r="BB508" s="11"/>
      <c r="BC508" s="11"/>
      <c r="BD508" s="11"/>
      <c r="BE508" s="11"/>
      <c r="BH508" s="11"/>
      <c r="BI508" s="11"/>
      <c r="BJ508" s="11"/>
      <c r="BK508" s="11"/>
      <c r="BL508" s="11"/>
      <c r="BM508" s="11"/>
      <c r="BN508" s="11"/>
    </row>
    <row r="509" spans="1:66" s="1" customFormat="1" x14ac:dyDescent="0.3">
      <c r="A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118"/>
      <c r="N509" s="5"/>
      <c r="O509" s="5"/>
      <c r="P509" s="5"/>
      <c r="Q509" s="5"/>
      <c r="R509" s="5"/>
      <c r="S509" s="5"/>
      <c r="T509" s="5"/>
      <c r="U509" s="5"/>
      <c r="AA509" s="3"/>
      <c r="AB509" s="13"/>
      <c r="AC509" s="13"/>
      <c r="AD509" s="13"/>
      <c r="AE509" s="13"/>
      <c r="AF509" s="13"/>
      <c r="AG509" s="13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T509" s="107"/>
      <c r="BA509" s="11"/>
      <c r="BB509" s="11"/>
      <c r="BC509" s="11"/>
      <c r="BD509" s="11"/>
      <c r="BE509" s="11"/>
      <c r="BH509" s="11"/>
      <c r="BI509" s="11"/>
      <c r="BJ509" s="11"/>
      <c r="BK509" s="11"/>
      <c r="BL509" s="11"/>
      <c r="BM509" s="11"/>
      <c r="BN509" s="11"/>
    </row>
    <row r="510" spans="1:66" s="1" customFormat="1" x14ac:dyDescent="0.3">
      <c r="A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118"/>
      <c r="N510" s="5"/>
      <c r="O510" s="5"/>
      <c r="P510" s="5"/>
      <c r="Q510" s="5"/>
      <c r="R510" s="5"/>
      <c r="S510" s="5"/>
      <c r="T510" s="5"/>
      <c r="U510" s="5"/>
      <c r="AA510" s="3"/>
      <c r="AB510" s="13"/>
      <c r="AC510" s="13"/>
      <c r="AD510" s="13"/>
      <c r="AE510" s="13"/>
      <c r="AF510" s="13"/>
      <c r="AG510" s="13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T510" s="107"/>
      <c r="BA510" s="11"/>
      <c r="BB510" s="11"/>
      <c r="BC510" s="11"/>
      <c r="BD510" s="11"/>
      <c r="BE510" s="11"/>
      <c r="BH510" s="11"/>
      <c r="BI510" s="11"/>
      <c r="BJ510" s="11"/>
      <c r="BK510" s="11"/>
      <c r="BL510" s="11"/>
      <c r="BM510" s="11"/>
      <c r="BN510" s="11"/>
    </row>
    <row r="511" spans="1:66" s="1" customFormat="1" x14ac:dyDescent="0.3">
      <c r="A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118"/>
      <c r="N511" s="5"/>
      <c r="O511" s="5"/>
      <c r="P511" s="5"/>
      <c r="Q511" s="5"/>
      <c r="R511" s="5"/>
      <c r="S511" s="5"/>
      <c r="T511" s="5"/>
      <c r="U511" s="5"/>
      <c r="AA511" s="3"/>
      <c r="AB511" s="13"/>
      <c r="AC511" s="13"/>
      <c r="AD511" s="13"/>
      <c r="AE511" s="13"/>
      <c r="AF511" s="13"/>
      <c r="AG511" s="13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T511" s="107"/>
      <c r="BA511" s="11"/>
      <c r="BB511" s="11"/>
      <c r="BC511" s="11"/>
      <c r="BD511" s="11"/>
      <c r="BE511" s="11"/>
      <c r="BH511" s="11"/>
      <c r="BI511" s="11"/>
      <c r="BJ511" s="11"/>
      <c r="BK511" s="11"/>
      <c r="BL511" s="11"/>
      <c r="BM511" s="11"/>
      <c r="BN511" s="11"/>
    </row>
    <row r="512" spans="1:66" s="1" customFormat="1" x14ac:dyDescent="0.3">
      <c r="A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118"/>
      <c r="N512" s="5"/>
      <c r="O512" s="5"/>
      <c r="P512" s="5"/>
      <c r="Q512" s="5"/>
      <c r="R512" s="5"/>
      <c r="S512" s="5"/>
      <c r="T512" s="5"/>
      <c r="U512" s="5"/>
      <c r="AA512" s="3"/>
      <c r="AB512" s="13"/>
      <c r="AC512" s="13"/>
      <c r="AD512" s="13"/>
      <c r="AE512" s="13"/>
      <c r="AF512" s="13"/>
      <c r="AG512" s="13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T512" s="107"/>
      <c r="BA512" s="11"/>
      <c r="BB512" s="11"/>
      <c r="BC512" s="11"/>
      <c r="BD512" s="11"/>
      <c r="BE512" s="11"/>
      <c r="BH512" s="11"/>
      <c r="BI512" s="11"/>
      <c r="BJ512" s="11"/>
      <c r="BK512" s="11"/>
      <c r="BL512" s="11"/>
      <c r="BM512" s="11"/>
      <c r="BN512" s="11"/>
    </row>
    <row r="513" spans="1:66" s="1" customFormat="1" x14ac:dyDescent="0.3">
      <c r="A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118"/>
      <c r="N513" s="5"/>
      <c r="O513" s="5"/>
      <c r="P513" s="5"/>
      <c r="Q513" s="5"/>
      <c r="R513" s="5"/>
      <c r="S513" s="5"/>
      <c r="T513" s="5"/>
      <c r="U513" s="5"/>
      <c r="AA513" s="3"/>
      <c r="AB513" s="13"/>
      <c r="AC513" s="13"/>
      <c r="AD513" s="13"/>
      <c r="AE513" s="13"/>
      <c r="AF513" s="13"/>
      <c r="AG513" s="13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T513" s="107"/>
      <c r="BA513" s="11"/>
      <c r="BB513" s="11"/>
      <c r="BC513" s="11"/>
      <c r="BD513" s="11"/>
      <c r="BE513" s="11"/>
      <c r="BH513" s="11"/>
      <c r="BI513" s="11"/>
      <c r="BJ513" s="11"/>
      <c r="BK513" s="11"/>
      <c r="BL513" s="11"/>
      <c r="BM513" s="11"/>
      <c r="BN513" s="11"/>
    </row>
    <row r="514" spans="1:66" s="1" customFormat="1" x14ac:dyDescent="0.3">
      <c r="A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118"/>
      <c r="N514" s="5"/>
      <c r="O514" s="5"/>
      <c r="P514" s="5"/>
      <c r="Q514" s="5"/>
      <c r="R514" s="5"/>
      <c r="S514" s="5"/>
      <c r="T514" s="5"/>
      <c r="U514" s="5"/>
      <c r="AA514" s="3"/>
      <c r="AB514" s="13"/>
      <c r="AC514" s="13"/>
      <c r="AD514" s="13"/>
      <c r="AE514" s="13"/>
      <c r="AF514" s="13"/>
      <c r="AG514" s="13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T514" s="107"/>
      <c r="BA514" s="11"/>
      <c r="BB514" s="11"/>
      <c r="BC514" s="11"/>
      <c r="BD514" s="11"/>
      <c r="BE514" s="11"/>
      <c r="BH514" s="11"/>
      <c r="BI514" s="11"/>
      <c r="BJ514" s="11"/>
      <c r="BK514" s="11"/>
      <c r="BL514" s="11"/>
      <c r="BM514" s="11"/>
      <c r="BN514" s="11"/>
    </row>
    <row r="515" spans="1:66" s="1" customFormat="1" x14ac:dyDescent="0.3">
      <c r="A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118"/>
      <c r="N515" s="5"/>
      <c r="O515" s="5"/>
      <c r="P515" s="5"/>
      <c r="Q515" s="5"/>
      <c r="R515" s="5"/>
      <c r="S515" s="5"/>
      <c r="T515" s="5"/>
      <c r="U515" s="5"/>
      <c r="AA515" s="3"/>
      <c r="AB515" s="13"/>
      <c r="AC515" s="13"/>
      <c r="AD515" s="13"/>
      <c r="AE515" s="13"/>
      <c r="AF515" s="13"/>
      <c r="AG515" s="13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T515" s="107"/>
      <c r="BA515" s="11"/>
      <c r="BB515" s="11"/>
      <c r="BC515" s="11"/>
      <c r="BD515" s="11"/>
      <c r="BE515" s="11"/>
      <c r="BH515" s="11"/>
      <c r="BI515" s="11"/>
      <c r="BJ515" s="11"/>
      <c r="BK515" s="11"/>
      <c r="BL515" s="11"/>
      <c r="BM515" s="11"/>
      <c r="BN515" s="11"/>
    </row>
    <row r="516" spans="1:66" s="1" customFormat="1" x14ac:dyDescent="0.3">
      <c r="A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118"/>
      <c r="N516" s="5"/>
      <c r="O516" s="5"/>
      <c r="P516" s="5"/>
      <c r="Q516" s="5"/>
      <c r="R516" s="5"/>
      <c r="S516" s="5"/>
      <c r="T516" s="5"/>
      <c r="U516" s="5"/>
      <c r="AA516" s="3"/>
      <c r="AB516" s="13"/>
      <c r="AC516" s="13"/>
      <c r="AD516" s="13"/>
      <c r="AE516" s="13"/>
      <c r="AF516" s="13"/>
      <c r="AG516" s="13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T516" s="107"/>
      <c r="BA516" s="11"/>
      <c r="BB516" s="11"/>
      <c r="BC516" s="11"/>
      <c r="BD516" s="11"/>
      <c r="BE516" s="11"/>
      <c r="BH516" s="11"/>
      <c r="BI516" s="11"/>
      <c r="BJ516" s="11"/>
      <c r="BK516" s="11"/>
      <c r="BL516" s="11"/>
      <c r="BM516" s="11"/>
      <c r="BN516" s="11"/>
    </row>
    <row r="517" spans="1:66" s="1" customFormat="1" x14ac:dyDescent="0.3">
      <c r="A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118"/>
      <c r="N517" s="5"/>
      <c r="O517" s="5"/>
      <c r="P517" s="5"/>
      <c r="Q517" s="5"/>
      <c r="R517" s="5"/>
      <c r="S517" s="5"/>
      <c r="T517" s="5"/>
      <c r="U517" s="5"/>
      <c r="AA517" s="3"/>
      <c r="AB517" s="13"/>
      <c r="AC517" s="13"/>
      <c r="AD517" s="13"/>
      <c r="AE517" s="13"/>
      <c r="AF517" s="13"/>
      <c r="AG517" s="13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T517" s="107"/>
      <c r="BA517" s="11"/>
      <c r="BB517" s="11"/>
      <c r="BC517" s="11"/>
      <c r="BD517" s="11"/>
      <c r="BE517" s="11"/>
      <c r="BH517" s="11"/>
      <c r="BI517" s="11"/>
      <c r="BJ517" s="11"/>
      <c r="BK517" s="11"/>
      <c r="BL517" s="11"/>
      <c r="BM517" s="11"/>
      <c r="BN517" s="11"/>
    </row>
    <row r="518" spans="1:66" s="1" customFormat="1" x14ac:dyDescent="0.3">
      <c r="A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118"/>
      <c r="N518" s="5"/>
      <c r="O518" s="5"/>
      <c r="P518" s="5"/>
      <c r="Q518" s="5"/>
      <c r="R518" s="5"/>
      <c r="S518" s="5"/>
      <c r="T518" s="5"/>
      <c r="U518" s="5"/>
      <c r="AA518" s="3"/>
      <c r="AB518" s="13"/>
      <c r="AC518" s="13"/>
      <c r="AD518" s="13"/>
      <c r="AE518" s="13"/>
      <c r="AF518" s="13"/>
      <c r="AG518" s="13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T518" s="107"/>
      <c r="BA518" s="11"/>
      <c r="BB518" s="11"/>
      <c r="BC518" s="11"/>
      <c r="BD518" s="11"/>
      <c r="BE518" s="11"/>
      <c r="BH518" s="11"/>
      <c r="BI518" s="11"/>
      <c r="BJ518" s="11"/>
      <c r="BK518" s="11"/>
      <c r="BL518" s="11"/>
      <c r="BM518" s="11"/>
      <c r="BN518" s="11"/>
    </row>
    <row r="519" spans="1:66" s="1" customFormat="1" x14ac:dyDescent="0.3">
      <c r="A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118"/>
      <c r="N519" s="5"/>
      <c r="O519" s="5"/>
      <c r="P519" s="5"/>
      <c r="Q519" s="5"/>
      <c r="R519" s="5"/>
      <c r="S519" s="5"/>
      <c r="T519" s="5"/>
      <c r="U519" s="5"/>
      <c r="AA519" s="3"/>
      <c r="AB519" s="13"/>
      <c r="AC519" s="13"/>
      <c r="AD519" s="13"/>
      <c r="AE519" s="13"/>
      <c r="AF519" s="13"/>
      <c r="AG519" s="13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T519" s="107"/>
      <c r="BA519" s="11"/>
      <c r="BB519" s="11"/>
      <c r="BC519" s="11"/>
      <c r="BD519" s="11"/>
      <c r="BE519" s="11"/>
      <c r="BH519" s="11"/>
      <c r="BI519" s="11"/>
      <c r="BJ519" s="11"/>
      <c r="BK519" s="11"/>
      <c r="BL519" s="11"/>
      <c r="BM519" s="11"/>
      <c r="BN519" s="11"/>
    </row>
    <row r="520" spans="1:66" s="1" customFormat="1" x14ac:dyDescent="0.3">
      <c r="A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118"/>
      <c r="N520" s="5"/>
      <c r="O520" s="5"/>
      <c r="P520" s="5"/>
      <c r="Q520" s="5"/>
      <c r="R520" s="5"/>
      <c r="S520" s="5"/>
      <c r="T520" s="5"/>
      <c r="U520" s="5"/>
      <c r="AA520" s="3"/>
      <c r="AB520" s="13"/>
      <c r="AC520" s="13"/>
      <c r="AD520" s="13"/>
      <c r="AE520" s="13"/>
      <c r="AF520" s="13"/>
      <c r="AG520" s="13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T520" s="107"/>
      <c r="BA520" s="11"/>
      <c r="BB520" s="11"/>
      <c r="BC520" s="11"/>
      <c r="BD520" s="11"/>
      <c r="BE520" s="11"/>
      <c r="BH520" s="11"/>
      <c r="BI520" s="11"/>
      <c r="BJ520" s="11"/>
      <c r="BK520" s="11"/>
      <c r="BL520" s="11"/>
      <c r="BM520" s="11"/>
      <c r="BN520" s="11"/>
    </row>
    <row r="521" spans="1:66" s="1" customFormat="1" x14ac:dyDescent="0.3">
      <c r="A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118"/>
      <c r="N521" s="5"/>
      <c r="O521" s="5"/>
      <c r="P521" s="5"/>
      <c r="Q521" s="5"/>
      <c r="R521" s="5"/>
      <c r="S521" s="5"/>
      <c r="T521" s="5"/>
      <c r="U521" s="5"/>
      <c r="AA521" s="3"/>
      <c r="AB521" s="13"/>
      <c r="AC521" s="13"/>
      <c r="AD521" s="13"/>
      <c r="AE521" s="13"/>
      <c r="AF521" s="13"/>
      <c r="AG521" s="13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T521" s="107"/>
      <c r="BA521" s="11"/>
      <c r="BB521" s="11"/>
      <c r="BC521" s="11"/>
      <c r="BD521" s="11"/>
      <c r="BE521" s="11"/>
      <c r="BH521" s="11"/>
      <c r="BI521" s="11"/>
      <c r="BJ521" s="11"/>
      <c r="BK521" s="11"/>
      <c r="BL521" s="11"/>
      <c r="BM521" s="11"/>
      <c r="BN521" s="11"/>
    </row>
    <row r="522" spans="1:66" s="1" customFormat="1" x14ac:dyDescent="0.3">
      <c r="A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118"/>
      <c r="N522" s="5"/>
      <c r="O522" s="5"/>
      <c r="P522" s="5"/>
      <c r="Q522" s="5"/>
      <c r="R522" s="5"/>
      <c r="S522" s="5"/>
      <c r="T522" s="5"/>
      <c r="U522" s="5"/>
      <c r="AA522" s="3"/>
      <c r="AB522" s="13"/>
      <c r="AC522" s="13"/>
      <c r="AD522" s="13"/>
      <c r="AE522" s="13"/>
      <c r="AF522" s="13"/>
      <c r="AG522" s="13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T522" s="107"/>
      <c r="BA522" s="11"/>
      <c r="BB522" s="11"/>
      <c r="BC522" s="11"/>
      <c r="BD522" s="11"/>
      <c r="BE522" s="11"/>
      <c r="BH522" s="11"/>
      <c r="BI522" s="11"/>
      <c r="BJ522" s="11"/>
      <c r="BK522" s="11"/>
      <c r="BL522" s="11"/>
      <c r="BM522" s="11"/>
      <c r="BN522" s="11"/>
    </row>
    <row r="523" spans="1:66" s="1" customFormat="1" x14ac:dyDescent="0.3">
      <c r="A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118"/>
      <c r="N523" s="5"/>
      <c r="O523" s="5"/>
      <c r="P523" s="5"/>
      <c r="Q523" s="5"/>
      <c r="R523" s="5"/>
      <c r="S523" s="5"/>
      <c r="T523" s="5"/>
      <c r="U523" s="5"/>
      <c r="AA523" s="3"/>
      <c r="AB523" s="13"/>
      <c r="AC523" s="13"/>
      <c r="AD523" s="13"/>
      <c r="AE523" s="13"/>
      <c r="AF523" s="13"/>
      <c r="AG523" s="13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T523" s="107"/>
      <c r="BA523" s="11"/>
      <c r="BB523" s="11"/>
      <c r="BC523" s="11"/>
      <c r="BD523" s="11"/>
      <c r="BE523" s="11"/>
      <c r="BH523" s="11"/>
      <c r="BI523" s="11"/>
      <c r="BJ523" s="11"/>
      <c r="BK523" s="11"/>
      <c r="BL523" s="11"/>
      <c r="BM523" s="11"/>
      <c r="BN523" s="11"/>
    </row>
    <row r="524" spans="1:66" s="1" customFormat="1" x14ac:dyDescent="0.3">
      <c r="A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118"/>
      <c r="N524" s="5"/>
      <c r="O524" s="5"/>
      <c r="P524" s="5"/>
      <c r="Q524" s="5"/>
      <c r="R524" s="5"/>
      <c r="S524" s="5"/>
      <c r="T524" s="5"/>
      <c r="U524" s="5"/>
      <c r="AA524" s="3"/>
      <c r="AB524" s="13"/>
      <c r="AC524" s="13"/>
      <c r="AD524" s="13"/>
      <c r="AE524" s="13"/>
      <c r="AF524" s="13"/>
      <c r="AG524" s="13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T524" s="107"/>
      <c r="BA524" s="11"/>
      <c r="BB524" s="11"/>
      <c r="BC524" s="11"/>
      <c r="BD524" s="11"/>
      <c r="BE524" s="11"/>
      <c r="BH524" s="11"/>
      <c r="BI524" s="11"/>
      <c r="BJ524" s="11"/>
      <c r="BK524" s="11"/>
      <c r="BL524" s="11"/>
      <c r="BM524" s="11"/>
      <c r="BN524" s="11"/>
    </row>
    <row r="525" spans="1:66" s="1" customFormat="1" x14ac:dyDescent="0.3">
      <c r="A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118"/>
      <c r="N525" s="5"/>
      <c r="O525" s="5"/>
      <c r="P525" s="5"/>
      <c r="Q525" s="5"/>
      <c r="R525" s="5"/>
      <c r="S525" s="5"/>
      <c r="T525" s="5"/>
      <c r="U525" s="5"/>
      <c r="AA525" s="3"/>
      <c r="AB525" s="13"/>
      <c r="AC525" s="13"/>
      <c r="AD525" s="13"/>
      <c r="AE525" s="13"/>
      <c r="AF525" s="13"/>
      <c r="AG525" s="13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T525" s="107"/>
      <c r="BA525" s="11"/>
      <c r="BB525" s="11"/>
      <c r="BC525" s="11"/>
      <c r="BD525" s="11"/>
      <c r="BE525" s="11"/>
      <c r="BH525" s="11"/>
      <c r="BI525" s="11"/>
      <c r="BJ525" s="11"/>
      <c r="BK525" s="11"/>
      <c r="BL525" s="11"/>
      <c r="BM525" s="11"/>
      <c r="BN525" s="11"/>
    </row>
    <row r="526" spans="1:66" s="1" customFormat="1" x14ac:dyDescent="0.3">
      <c r="A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118"/>
      <c r="N526" s="5"/>
      <c r="O526" s="5"/>
      <c r="P526" s="5"/>
      <c r="Q526" s="5"/>
      <c r="R526" s="5"/>
      <c r="S526" s="5"/>
      <c r="T526" s="5"/>
      <c r="U526" s="5"/>
      <c r="AA526" s="3"/>
      <c r="AB526" s="13"/>
      <c r="AC526" s="13"/>
      <c r="AD526" s="13"/>
      <c r="AE526" s="13"/>
      <c r="AF526" s="13"/>
      <c r="AG526" s="13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T526" s="107"/>
      <c r="BA526" s="11"/>
      <c r="BB526" s="11"/>
      <c r="BC526" s="11"/>
      <c r="BD526" s="11"/>
      <c r="BE526" s="11"/>
      <c r="BH526" s="11"/>
      <c r="BI526" s="11"/>
      <c r="BJ526" s="11"/>
      <c r="BK526" s="11"/>
      <c r="BL526" s="11"/>
      <c r="BM526" s="11"/>
      <c r="BN526" s="11"/>
    </row>
    <row r="527" spans="1:66" s="1" customFormat="1" x14ac:dyDescent="0.3">
      <c r="A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118"/>
      <c r="N527" s="5"/>
      <c r="O527" s="5"/>
      <c r="P527" s="5"/>
      <c r="Q527" s="5"/>
      <c r="R527" s="5"/>
      <c r="S527" s="5"/>
      <c r="T527" s="5"/>
      <c r="U527" s="5"/>
      <c r="AA527" s="3"/>
      <c r="AB527" s="13"/>
      <c r="AC527" s="13"/>
      <c r="AD527" s="13"/>
      <c r="AE527" s="13"/>
      <c r="AF527" s="13"/>
      <c r="AG527" s="13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T527" s="107"/>
      <c r="BA527" s="11"/>
      <c r="BB527" s="11"/>
      <c r="BC527" s="11"/>
      <c r="BD527" s="11"/>
      <c r="BE527" s="11"/>
      <c r="BH527" s="11"/>
      <c r="BI527" s="11"/>
      <c r="BJ527" s="11"/>
      <c r="BK527" s="11"/>
      <c r="BL527" s="11"/>
      <c r="BM527" s="11"/>
      <c r="BN527" s="11"/>
    </row>
    <row r="528" spans="1:66" s="1" customFormat="1" x14ac:dyDescent="0.3">
      <c r="A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118"/>
      <c r="N528" s="5"/>
      <c r="O528" s="5"/>
      <c r="P528" s="5"/>
      <c r="Q528" s="5"/>
      <c r="R528" s="5"/>
      <c r="S528" s="5"/>
      <c r="T528" s="5"/>
      <c r="U528" s="5"/>
      <c r="AA528" s="3"/>
      <c r="AB528" s="13"/>
      <c r="AC528" s="13"/>
      <c r="AD528" s="13"/>
      <c r="AE528" s="13"/>
      <c r="AF528" s="13"/>
      <c r="AG528" s="13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T528" s="107"/>
      <c r="BA528" s="11"/>
      <c r="BB528" s="11"/>
      <c r="BC528" s="11"/>
      <c r="BD528" s="11"/>
      <c r="BE528" s="11"/>
      <c r="BH528" s="11"/>
      <c r="BI528" s="11"/>
      <c r="BJ528" s="11"/>
      <c r="BK528" s="11"/>
      <c r="BL528" s="11"/>
      <c r="BM528" s="11"/>
      <c r="BN528" s="11"/>
    </row>
    <row r="529" spans="1:66" s="1" customFormat="1" x14ac:dyDescent="0.3">
      <c r="A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118"/>
      <c r="N529" s="5"/>
      <c r="O529" s="5"/>
      <c r="P529" s="5"/>
      <c r="Q529" s="5"/>
      <c r="R529" s="5"/>
      <c r="S529" s="5"/>
      <c r="T529" s="5"/>
      <c r="U529" s="5"/>
      <c r="AA529" s="3"/>
      <c r="AB529" s="13"/>
      <c r="AC529" s="13"/>
      <c r="AD529" s="13"/>
      <c r="AE529" s="13"/>
      <c r="AF529" s="13"/>
      <c r="AG529" s="13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T529" s="107"/>
      <c r="BA529" s="11"/>
      <c r="BB529" s="11"/>
      <c r="BC529" s="11"/>
      <c r="BD529" s="11"/>
      <c r="BE529" s="11"/>
      <c r="BH529" s="11"/>
      <c r="BI529" s="11"/>
      <c r="BJ529" s="11"/>
      <c r="BK529" s="11"/>
      <c r="BL529" s="11"/>
      <c r="BM529" s="11"/>
      <c r="BN529" s="11"/>
    </row>
    <row r="530" spans="1:66" s="1" customFormat="1" x14ac:dyDescent="0.3">
      <c r="A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118"/>
      <c r="N530" s="5"/>
      <c r="O530" s="5"/>
      <c r="P530" s="5"/>
      <c r="Q530" s="5"/>
      <c r="R530" s="5"/>
      <c r="S530" s="5"/>
      <c r="T530" s="5"/>
      <c r="U530" s="5"/>
      <c r="AA530" s="3"/>
      <c r="AB530" s="13"/>
      <c r="AC530" s="13"/>
      <c r="AD530" s="13"/>
      <c r="AE530" s="13"/>
      <c r="AF530" s="13"/>
      <c r="AG530" s="13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T530" s="107"/>
      <c r="BA530" s="11"/>
      <c r="BB530" s="11"/>
      <c r="BC530" s="11"/>
      <c r="BD530" s="11"/>
      <c r="BE530" s="11"/>
      <c r="BH530" s="11"/>
      <c r="BI530" s="11"/>
      <c r="BJ530" s="11"/>
      <c r="BK530" s="11"/>
      <c r="BL530" s="11"/>
      <c r="BM530" s="11"/>
      <c r="BN530" s="11"/>
    </row>
    <row r="531" spans="1:66" s="1" customFormat="1" x14ac:dyDescent="0.3">
      <c r="A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118"/>
      <c r="N531" s="5"/>
      <c r="O531" s="5"/>
      <c r="P531" s="5"/>
      <c r="Q531" s="5"/>
      <c r="R531" s="5"/>
      <c r="S531" s="5"/>
      <c r="T531" s="5"/>
      <c r="U531" s="5"/>
      <c r="AA531" s="3"/>
      <c r="AB531" s="13"/>
      <c r="AC531" s="13"/>
      <c r="AD531" s="13"/>
      <c r="AE531" s="13"/>
      <c r="AF531" s="13"/>
      <c r="AG531" s="13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T531" s="107"/>
      <c r="BA531" s="11"/>
      <c r="BB531" s="11"/>
      <c r="BC531" s="11"/>
      <c r="BD531" s="11"/>
      <c r="BE531" s="11"/>
      <c r="BH531" s="11"/>
      <c r="BI531" s="11"/>
      <c r="BJ531" s="11"/>
      <c r="BK531" s="11"/>
      <c r="BL531" s="11"/>
      <c r="BM531" s="11"/>
      <c r="BN531" s="11"/>
    </row>
    <row r="532" spans="1:66" s="1" customFormat="1" x14ac:dyDescent="0.3">
      <c r="A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118"/>
      <c r="N532" s="5"/>
      <c r="O532" s="5"/>
      <c r="P532" s="5"/>
      <c r="Q532" s="5"/>
      <c r="R532" s="5"/>
      <c r="S532" s="5"/>
      <c r="T532" s="5"/>
      <c r="U532" s="5"/>
      <c r="AA532" s="3"/>
      <c r="AB532" s="13"/>
      <c r="AC532" s="13"/>
      <c r="AD532" s="13"/>
      <c r="AE532" s="13"/>
      <c r="AF532" s="13"/>
      <c r="AG532" s="13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T532" s="107"/>
      <c r="BA532" s="11"/>
      <c r="BB532" s="11"/>
      <c r="BC532" s="11"/>
      <c r="BD532" s="11"/>
      <c r="BE532" s="11"/>
      <c r="BH532" s="11"/>
      <c r="BI532" s="11"/>
      <c r="BJ532" s="11"/>
      <c r="BK532" s="11"/>
      <c r="BL532" s="11"/>
      <c r="BM532" s="11"/>
      <c r="BN532" s="11"/>
    </row>
    <row r="533" spans="1:66" s="1" customFormat="1" x14ac:dyDescent="0.3">
      <c r="A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118"/>
      <c r="N533" s="5"/>
      <c r="O533" s="5"/>
      <c r="P533" s="5"/>
      <c r="Q533" s="5"/>
      <c r="R533" s="5"/>
      <c r="S533" s="5"/>
      <c r="T533" s="5"/>
      <c r="U533" s="5"/>
      <c r="AA533" s="3"/>
      <c r="AB533" s="13"/>
      <c r="AC533" s="13"/>
      <c r="AD533" s="13"/>
      <c r="AE533" s="13"/>
      <c r="AF533" s="13"/>
      <c r="AG533" s="13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T533" s="107"/>
      <c r="BA533" s="11"/>
      <c r="BB533" s="11"/>
      <c r="BC533" s="11"/>
      <c r="BD533" s="11"/>
      <c r="BE533" s="11"/>
      <c r="BH533" s="11"/>
      <c r="BI533" s="11"/>
      <c r="BJ533" s="11"/>
      <c r="BK533" s="11"/>
      <c r="BL533" s="11"/>
      <c r="BM533" s="11"/>
      <c r="BN533" s="11"/>
    </row>
    <row r="534" spans="1:66" s="1" customFormat="1" x14ac:dyDescent="0.3">
      <c r="A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118"/>
      <c r="N534" s="5"/>
      <c r="O534" s="5"/>
      <c r="P534" s="5"/>
      <c r="Q534" s="5"/>
      <c r="R534" s="5"/>
      <c r="S534" s="5"/>
      <c r="T534" s="5"/>
      <c r="U534" s="5"/>
      <c r="AA534" s="3"/>
      <c r="AB534" s="13"/>
      <c r="AC534" s="13"/>
      <c r="AD534" s="13"/>
      <c r="AE534" s="13"/>
      <c r="AF534" s="13"/>
      <c r="AG534" s="13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T534" s="107"/>
      <c r="BA534" s="11"/>
      <c r="BB534" s="11"/>
      <c r="BC534" s="11"/>
      <c r="BD534" s="11"/>
      <c r="BE534" s="11"/>
      <c r="BH534" s="11"/>
      <c r="BI534" s="11"/>
      <c r="BJ534" s="11"/>
      <c r="BK534" s="11"/>
      <c r="BL534" s="11"/>
      <c r="BM534" s="11"/>
      <c r="BN534" s="11"/>
    </row>
    <row r="535" spans="1:66" s="1" customFormat="1" x14ac:dyDescent="0.3">
      <c r="A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118"/>
      <c r="N535" s="5"/>
      <c r="O535" s="5"/>
      <c r="P535" s="5"/>
      <c r="Q535" s="5"/>
      <c r="R535" s="5"/>
      <c r="S535" s="5"/>
      <c r="T535" s="5"/>
      <c r="U535" s="5"/>
      <c r="AA535" s="3"/>
      <c r="AB535" s="13"/>
      <c r="AC535" s="13"/>
      <c r="AD535" s="13"/>
      <c r="AE535" s="13"/>
      <c r="AF535" s="13"/>
      <c r="AG535" s="13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T535" s="107"/>
      <c r="BA535" s="11"/>
      <c r="BB535" s="11"/>
      <c r="BC535" s="11"/>
      <c r="BD535" s="11"/>
      <c r="BE535" s="11"/>
      <c r="BH535" s="11"/>
      <c r="BI535" s="11"/>
      <c r="BJ535" s="11"/>
      <c r="BK535" s="11"/>
      <c r="BL535" s="11"/>
      <c r="BM535" s="11"/>
      <c r="BN535" s="11"/>
    </row>
    <row r="536" spans="1:66" s="1" customFormat="1" x14ac:dyDescent="0.3">
      <c r="A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118"/>
      <c r="N536" s="5"/>
      <c r="O536" s="5"/>
      <c r="P536" s="5"/>
      <c r="Q536" s="5"/>
      <c r="R536" s="5"/>
      <c r="S536" s="5"/>
      <c r="T536" s="5"/>
      <c r="U536" s="5"/>
      <c r="AA536" s="3"/>
      <c r="AB536" s="13"/>
      <c r="AC536" s="13"/>
      <c r="AD536" s="13"/>
      <c r="AE536" s="13"/>
      <c r="AF536" s="13"/>
      <c r="AG536" s="13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T536" s="107"/>
      <c r="BA536" s="11"/>
      <c r="BB536" s="11"/>
      <c r="BC536" s="11"/>
      <c r="BD536" s="11"/>
      <c r="BE536" s="11"/>
      <c r="BH536" s="11"/>
      <c r="BI536" s="11"/>
      <c r="BJ536" s="11"/>
      <c r="BK536" s="11"/>
      <c r="BL536" s="11"/>
      <c r="BM536" s="11"/>
      <c r="BN536" s="11"/>
    </row>
    <row r="537" spans="1:66" s="1" customFormat="1" x14ac:dyDescent="0.3">
      <c r="A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118"/>
      <c r="N537" s="5"/>
      <c r="O537" s="5"/>
      <c r="P537" s="5"/>
      <c r="Q537" s="5"/>
      <c r="R537" s="5"/>
      <c r="S537" s="5"/>
      <c r="T537" s="5"/>
      <c r="U537" s="5"/>
      <c r="AA537" s="3"/>
      <c r="AB537" s="13"/>
      <c r="AC537" s="13"/>
      <c r="AD537" s="13"/>
      <c r="AE537" s="13"/>
      <c r="AF537" s="13"/>
      <c r="AG537" s="13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T537" s="107"/>
      <c r="BA537" s="11"/>
      <c r="BB537" s="11"/>
      <c r="BC537" s="11"/>
      <c r="BD537" s="11"/>
      <c r="BE537" s="11"/>
      <c r="BH537" s="11"/>
      <c r="BI537" s="11"/>
      <c r="BJ537" s="11"/>
      <c r="BK537" s="11"/>
      <c r="BL537" s="11"/>
      <c r="BM537" s="11"/>
      <c r="BN537" s="11"/>
    </row>
    <row r="538" spans="1:66" s="1" customFormat="1" x14ac:dyDescent="0.3">
      <c r="A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118"/>
      <c r="N538" s="5"/>
      <c r="O538" s="5"/>
      <c r="P538" s="5"/>
      <c r="Q538" s="5"/>
      <c r="R538" s="5"/>
      <c r="S538" s="5"/>
      <c r="T538" s="5"/>
      <c r="U538" s="5"/>
      <c r="AA538" s="3"/>
      <c r="AB538" s="13"/>
      <c r="AC538" s="13"/>
      <c r="AD538" s="13"/>
      <c r="AE538" s="13"/>
      <c r="AF538" s="13"/>
      <c r="AG538" s="13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T538" s="107"/>
      <c r="BA538" s="11"/>
      <c r="BB538" s="11"/>
      <c r="BC538" s="11"/>
      <c r="BD538" s="11"/>
      <c r="BE538" s="11"/>
      <c r="BH538" s="11"/>
      <c r="BI538" s="11"/>
      <c r="BJ538" s="11"/>
      <c r="BK538" s="11"/>
      <c r="BL538" s="11"/>
      <c r="BM538" s="11"/>
      <c r="BN538" s="11"/>
    </row>
    <row r="539" spans="1:66" s="1" customFormat="1" x14ac:dyDescent="0.3">
      <c r="A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118"/>
      <c r="N539" s="5"/>
      <c r="O539" s="5"/>
      <c r="P539" s="5"/>
      <c r="Q539" s="5"/>
      <c r="R539" s="5"/>
      <c r="S539" s="5"/>
      <c r="T539" s="5"/>
      <c r="U539" s="5"/>
      <c r="AA539" s="3"/>
      <c r="AB539" s="13"/>
      <c r="AC539" s="13"/>
      <c r="AD539" s="13"/>
      <c r="AE539" s="13"/>
      <c r="AF539" s="13"/>
      <c r="AG539" s="13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T539" s="107"/>
      <c r="BA539" s="11"/>
      <c r="BB539" s="11"/>
      <c r="BC539" s="11"/>
      <c r="BD539" s="11"/>
      <c r="BE539" s="11"/>
      <c r="BH539" s="11"/>
      <c r="BI539" s="11"/>
      <c r="BJ539" s="11"/>
      <c r="BK539" s="11"/>
      <c r="BL539" s="11"/>
      <c r="BM539" s="11"/>
      <c r="BN539" s="11"/>
    </row>
    <row r="540" spans="1:66" s="1" customFormat="1" x14ac:dyDescent="0.3">
      <c r="A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118"/>
      <c r="N540" s="5"/>
      <c r="O540" s="5"/>
      <c r="P540" s="5"/>
      <c r="Q540" s="5"/>
      <c r="R540" s="5"/>
      <c r="S540" s="5"/>
      <c r="T540" s="5"/>
      <c r="U540" s="5"/>
      <c r="AA540" s="3"/>
      <c r="AB540" s="13"/>
      <c r="AC540" s="13"/>
      <c r="AD540" s="13"/>
      <c r="AE540" s="13"/>
      <c r="AF540" s="13"/>
      <c r="AG540" s="13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T540" s="107"/>
      <c r="BA540" s="11"/>
      <c r="BB540" s="11"/>
      <c r="BC540" s="11"/>
      <c r="BD540" s="11"/>
      <c r="BE540" s="11"/>
      <c r="BH540" s="11"/>
      <c r="BI540" s="11"/>
      <c r="BJ540" s="11"/>
      <c r="BK540" s="11"/>
      <c r="BL540" s="11"/>
      <c r="BM540" s="11"/>
      <c r="BN540" s="11"/>
    </row>
    <row r="541" spans="1:66" s="1" customFormat="1" x14ac:dyDescent="0.3">
      <c r="A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118"/>
      <c r="N541" s="5"/>
      <c r="O541" s="5"/>
      <c r="P541" s="5"/>
      <c r="Q541" s="5"/>
      <c r="R541" s="5"/>
      <c r="S541" s="5"/>
      <c r="T541" s="5"/>
      <c r="U541" s="5"/>
      <c r="AA541" s="3"/>
      <c r="AB541" s="13"/>
      <c r="AC541" s="13"/>
      <c r="AD541" s="13"/>
      <c r="AE541" s="13"/>
      <c r="AF541" s="13"/>
      <c r="AG541" s="13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T541" s="107"/>
      <c r="BA541" s="11"/>
      <c r="BB541" s="11"/>
      <c r="BC541" s="11"/>
      <c r="BD541" s="11"/>
      <c r="BE541" s="11"/>
      <c r="BH541" s="11"/>
      <c r="BI541" s="11"/>
      <c r="BJ541" s="11"/>
      <c r="BK541" s="11"/>
      <c r="BL541" s="11"/>
      <c r="BM541" s="11"/>
      <c r="BN541" s="11"/>
    </row>
    <row r="542" spans="1:66" s="1" customFormat="1" x14ac:dyDescent="0.3">
      <c r="A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118"/>
      <c r="N542" s="5"/>
      <c r="O542" s="5"/>
      <c r="P542" s="5"/>
      <c r="Q542" s="5"/>
      <c r="R542" s="5"/>
      <c r="S542" s="5"/>
      <c r="T542" s="5"/>
      <c r="U542" s="5"/>
      <c r="AA542" s="3"/>
      <c r="AB542" s="13"/>
      <c r="AC542" s="13"/>
      <c r="AD542" s="13"/>
      <c r="AE542" s="13"/>
      <c r="AF542" s="13"/>
      <c r="AG542" s="13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T542" s="107"/>
      <c r="BA542" s="11"/>
      <c r="BB542" s="11"/>
      <c r="BC542" s="11"/>
      <c r="BD542" s="11"/>
      <c r="BE542" s="11"/>
      <c r="BH542" s="11"/>
      <c r="BI542" s="11"/>
      <c r="BJ542" s="11"/>
      <c r="BK542" s="11"/>
      <c r="BL542" s="11"/>
      <c r="BM542" s="11"/>
      <c r="BN542" s="11"/>
    </row>
    <row r="543" spans="1:66" s="1" customFormat="1" x14ac:dyDescent="0.3">
      <c r="A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118"/>
      <c r="N543" s="5"/>
      <c r="O543" s="5"/>
      <c r="P543" s="5"/>
      <c r="Q543" s="5"/>
      <c r="R543" s="5"/>
      <c r="S543" s="5"/>
      <c r="T543" s="5"/>
      <c r="U543" s="5"/>
      <c r="AA543" s="3"/>
      <c r="AB543" s="13"/>
      <c r="AC543" s="13"/>
      <c r="AD543" s="13"/>
      <c r="AE543" s="13"/>
      <c r="AF543" s="13"/>
      <c r="AG543" s="13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T543" s="107"/>
      <c r="BA543" s="11"/>
      <c r="BB543" s="11"/>
      <c r="BC543" s="11"/>
      <c r="BD543" s="11"/>
      <c r="BE543" s="11"/>
      <c r="BH543" s="11"/>
      <c r="BI543" s="11"/>
      <c r="BJ543" s="11"/>
      <c r="BK543" s="11"/>
      <c r="BL543" s="11"/>
      <c r="BM543" s="11"/>
      <c r="BN543" s="11"/>
    </row>
    <row r="544" spans="1:66" s="1" customFormat="1" x14ac:dyDescent="0.3">
      <c r="A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118"/>
      <c r="N544" s="5"/>
      <c r="O544" s="5"/>
      <c r="P544" s="5"/>
      <c r="Q544" s="5"/>
      <c r="R544" s="5"/>
      <c r="S544" s="5"/>
      <c r="T544" s="5"/>
      <c r="U544" s="5"/>
      <c r="AA544" s="3"/>
      <c r="AB544" s="13"/>
      <c r="AC544" s="13"/>
      <c r="AD544" s="13"/>
      <c r="AE544" s="13"/>
      <c r="AF544" s="13"/>
      <c r="AG544" s="13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T544" s="107"/>
      <c r="BA544" s="11"/>
      <c r="BB544" s="11"/>
      <c r="BC544" s="11"/>
      <c r="BD544" s="11"/>
      <c r="BE544" s="11"/>
      <c r="BH544" s="11"/>
      <c r="BI544" s="11"/>
      <c r="BJ544" s="11"/>
      <c r="BK544" s="11"/>
      <c r="BL544" s="11"/>
      <c r="BM544" s="11"/>
      <c r="BN544" s="11"/>
    </row>
    <row r="545" spans="1:66" s="1" customFormat="1" x14ac:dyDescent="0.3">
      <c r="A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118"/>
      <c r="N545" s="5"/>
      <c r="O545" s="5"/>
      <c r="P545" s="5"/>
      <c r="Q545" s="5"/>
      <c r="R545" s="5"/>
      <c r="S545" s="5"/>
      <c r="T545" s="5"/>
      <c r="U545" s="5"/>
      <c r="AA545" s="3"/>
      <c r="AB545" s="13"/>
      <c r="AC545" s="13"/>
      <c r="AD545" s="13"/>
      <c r="AE545" s="13"/>
      <c r="AF545" s="13"/>
      <c r="AG545" s="13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T545" s="107"/>
      <c r="BA545" s="11"/>
      <c r="BB545" s="11"/>
      <c r="BC545" s="11"/>
      <c r="BD545" s="11"/>
      <c r="BE545" s="11"/>
      <c r="BH545" s="11"/>
      <c r="BI545" s="11"/>
      <c r="BJ545" s="11"/>
      <c r="BK545" s="11"/>
      <c r="BL545" s="11"/>
      <c r="BM545" s="11"/>
      <c r="BN545" s="11"/>
    </row>
    <row r="546" spans="1:66" s="1" customFormat="1" x14ac:dyDescent="0.3">
      <c r="A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118"/>
      <c r="N546" s="5"/>
      <c r="O546" s="5"/>
      <c r="P546" s="5"/>
      <c r="Q546" s="5"/>
      <c r="R546" s="5"/>
      <c r="S546" s="5"/>
      <c r="T546" s="5"/>
      <c r="U546" s="5"/>
      <c r="AA546" s="3"/>
      <c r="AB546" s="13"/>
      <c r="AC546" s="13"/>
      <c r="AD546" s="13"/>
      <c r="AE546" s="13"/>
      <c r="AF546" s="13"/>
      <c r="AG546" s="13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T546" s="107"/>
      <c r="BA546" s="11"/>
      <c r="BB546" s="11"/>
      <c r="BC546" s="11"/>
      <c r="BD546" s="11"/>
      <c r="BE546" s="11"/>
      <c r="BH546" s="11"/>
      <c r="BI546" s="11"/>
      <c r="BJ546" s="11"/>
      <c r="BK546" s="11"/>
      <c r="BL546" s="11"/>
      <c r="BM546" s="11"/>
      <c r="BN546" s="11"/>
    </row>
    <row r="547" spans="1:66" s="1" customFormat="1" x14ac:dyDescent="0.3">
      <c r="A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118"/>
      <c r="N547" s="5"/>
      <c r="O547" s="5"/>
      <c r="P547" s="5"/>
      <c r="Q547" s="5"/>
      <c r="R547" s="5"/>
      <c r="S547" s="5"/>
      <c r="T547" s="5"/>
      <c r="U547" s="5"/>
      <c r="AA547" s="3"/>
      <c r="AB547" s="13"/>
      <c r="AC547" s="13"/>
      <c r="AD547" s="13"/>
      <c r="AE547" s="13"/>
      <c r="AF547" s="13"/>
      <c r="AG547" s="13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T547" s="107"/>
      <c r="BA547" s="11"/>
      <c r="BB547" s="11"/>
      <c r="BC547" s="11"/>
      <c r="BD547" s="11"/>
      <c r="BE547" s="11"/>
      <c r="BH547" s="11"/>
      <c r="BI547" s="11"/>
      <c r="BJ547" s="11"/>
      <c r="BK547" s="11"/>
      <c r="BL547" s="11"/>
      <c r="BM547" s="11"/>
      <c r="BN547" s="11"/>
    </row>
    <row r="548" spans="1:66" s="1" customFormat="1" x14ac:dyDescent="0.3">
      <c r="A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118"/>
      <c r="N548" s="5"/>
      <c r="O548" s="5"/>
      <c r="P548" s="5"/>
      <c r="Q548" s="5"/>
      <c r="R548" s="5"/>
      <c r="S548" s="5"/>
      <c r="T548" s="5"/>
      <c r="U548" s="5"/>
      <c r="AA548" s="3"/>
      <c r="AB548" s="13"/>
      <c r="AC548" s="13"/>
      <c r="AD548" s="13"/>
      <c r="AE548" s="13"/>
      <c r="AF548" s="13"/>
      <c r="AG548" s="13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T548" s="107"/>
      <c r="BA548" s="11"/>
      <c r="BB548" s="11"/>
      <c r="BC548" s="11"/>
      <c r="BD548" s="11"/>
      <c r="BE548" s="11"/>
      <c r="BH548" s="11"/>
      <c r="BI548" s="11"/>
      <c r="BJ548" s="11"/>
      <c r="BK548" s="11"/>
      <c r="BL548" s="11"/>
      <c r="BM548" s="11"/>
      <c r="BN548" s="11"/>
    </row>
    <row r="549" spans="1:66" s="1" customFormat="1" x14ac:dyDescent="0.3">
      <c r="A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118"/>
      <c r="N549" s="5"/>
      <c r="O549" s="5"/>
      <c r="P549" s="5"/>
      <c r="Q549" s="5"/>
      <c r="R549" s="5"/>
      <c r="S549" s="5"/>
      <c r="T549" s="5"/>
      <c r="U549" s="5"/>
      <c r="AA549" s="3"/>
      <c r="AB549" s="13"/>
      <c r="AC549" s="13"/>
      <c r="AD549" s="13"/>
      <c r="AE549" s="13"/>
      <c r="AF549" s="13"/>
      <c r="AG549" s="13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T549" s="107"/>
      <c r="BA549" s="11"/>
      <c r="BB549" s="11"/>
      <c r="BC549" s="11"/>
      <c r="BD549" s="11"/>
      <c r="BE549" s="11"/>
      <c r="BH549" s="11"/>
      <c r="BI549" s="11"/>
      <c r="BJ549" s="11"/>
      <c r="BK549" s="11"/>
      <c r="BL549" s="11"/>
      <c r="BM549" s="11"/>
      <c r="BN549" s="11"/>
    </row>
    <row r="550" spans="1:66" s="1" customFormat="1" x14ac:dyDescent="0.3">
      <c r="A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118"/>
      <c r="N550" s="5"/>
      <c r="O550" s="5"/>
      <c r="P550" s="5"/>
      <c r="Q550" s="5"/>
      <c r="R550" s="5"/>
      <c r="S550" s="5"/>
      <c r="T550" s="5"/>
      <c r="U550" s="5"/>
      <c r="AA550" s="3"/>
      <c r="AB550" s="13"/>
      <c r="AC550" s="13"/>
      <c r="AD550" s="13"/>
      <c r="AE550" s="13"/>
      <c r="AF550" s="13"/>
      <c r="AG550" s="13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T550" s="107"/>
      <c r="BA550" s="11"/>
      <c r="BB550" s="11"/>
      <c r="BC550" s="11"/>
      <c r="BD550" s="11"/>
      <c r="BE550" s="11"/>
      <c r="BH550" s="11"/>
      <c r="BI550" s="11"/>
      <c r="BJ550" s="11"/>
      <c r="BK550" s="11"/>
      <c r="BL550" s="11"/>
      <c r="BM550" s="11"/>
      <c r="BN550" s="11"/>
    </row>
    <row r="551" spans="1:66" s="1" customFormat="1" x14ac:dyDescent="0.3">
      <c r="A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118"/>
      <c r="N551" s="5"/>
      <c r="O551" s="5"/>
      <c r="P551" s="5"/>
      <c r="Q551" s="5"/>
      <c r="R551" s="5"/>
      <c r="S551" s="5"/>
      <c r="T551" s="5"/>
      <c r="U551" s="5"/>
      <c r="AA551" s="3"/>
      <c r="AB551" s="13"/>
      <c r="AC551" s="13"/>
      <c r="AD551" s="13"/>
      <c r="AE551" s="13"/>
      <c r="AF551" s="13"/>
      <c r="AG551" s="13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T551" s="107"/>
      <c r="BA551" s="11"/>
      <c r="BB551" s="11"/>
      <c r="BC551" s="11"/>
      <c r="BD551" s="11"/>
      <c r="BE551" s="11"/>
      <c r="BH551" s="11"/>
      <c r="BI551" s="11"/>
      <c r="BJ551" s="11"/>
      <c r="BK551" s="11"/>
      <c r="BL551" s="11"/>
      <c r="BM551" s="11"/>
      <c r="BN551" s="11"/>
    </row>
    <row r="552" spans="1:66" s="1" customFormat="1" x14ac:dyDescent="0.3">
      <c r="A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118"/>
      <c r="N552" s="5"/>
      <c r="O552" s="5"/>
      <c r="P552" s="5"/>
      <c r="Q552" s="5"/>
      <c r="R552" s="5"/>
      <c r="S552" s="5"/>
      <c r="T552" s="5"/>
      <c r="U552" s="5"/>
      <c r="AA552" s="3"/>
      <c r="AB552" s="13"/>
      <c r="AC552" s="13"/>
      <c r="AD552" s="13"/>
      <c r="AE552" s="13"/>
      <c r="AF552" s="13"/>
      <c r="AG552" s="13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T552" s="107"/>
      <c r="BA552" s="11"/>
      <c r="BB552" s="11"/>
      <c r="BC552" s="11"/>
      <c r="BD552" s="11"/>
      <c r="BE552" s="11"/>
      <c r="BH552" s="11"/>
      <c r="BI552" s="11"/>
      <c r="BJ552" s="11"/>
      <c r="BK552" s="11"/>
      <c r="BL552" s="11"/>
      <c r="BM552" s="11"/>
      <c r="BN552" s="11"/>
    </row>
    <row r="553" spans="1:66" s="1" customFormat="1" x14ac:dyDescent="0.3">
      <c r="A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118"/>
      <c r="N553" s="5"/>
      <c r="O553" s="5"/>
      <c r="P553" s="5"/>
      <c r="Q553" s="5"/>
      <c r="R553" s="5"/>
      <c r="S553" s="5"/>
      <c r="T553" s="5"/>
      <c r="U553" s="5"/>
      <c r="AA553" s="3"/>
      <c r="AB553" s="13"/>
      <c r="AC553" s="13"/>
      <c r="AD553" s="13"/>
      <c r="AE553" s="13"/>
      <c r="AF553" s="13"/>
      <c r="AG553" s="13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T553" s="107"/>
      <c r="BA553" s="11"/>
      <c r="BB553" s="11"/>
      <c r="BC553" s="11"/>
      <c r="BD553" s="11"/>
      <c r="BE553" s="11"/>
      <c r="BH553" s="11"/>
      <c r="BI553" s="11"/>
      <c r="BJ553" s="11"/>
      <c r="BK553" s="11"/>
      <c r="BL553" s="11"/>
      <c r="BM553" s="11"/>
      <c r="BN553" s="11"/>
    </row>
    <row r="554" spans="1:66" s="1" customFormat="1" x14ac:dyDescent="0.3">
      <c r="A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118"/>
      <c r="N554" s="5"/>
      <c r="O554" s="5"/>
      <c r="P554" s="5"/>
      <c r="Q554" s="5"/>
      <c r="R554" s="5"/>
      <c r="S554" s="5"/>
      <c r="T554" s="5"/>
      <c r="U554" s="5"/>
      <c r="AA554" s="3"/>
      <c r="AB554" s="13"/>
      <c r="AC554" s="13"/>
      <c r="AD554" s="13"/>
      <c r="AE554" s="13"/>
      <c r="AF554" s="13"/>
      <c r="AG554" s="13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T554" s="107"/>
      <c r="BA554" s="11"/>
      <c r="BB554" s="11"/>
      <c r="BC554" s="11"/>
      <c r="BD554" s="11"/>
      <c r="BE554" s="11"/>
      <c r="BH554" s="11"/>
      <c r="BI554" s="11"/>
      <c r="BJ554" s="11"/>
      <c r="BK554" s="11"/>
      <c r="BL554" s="11"/>
      <c r="BM554" s="11"/>
      <c r="BN554" s="11"/>
    </row>
    <row r="555" spans="1:66" s="1" customFormat="1" x14ac:dyDescent="0.3">
      <c r="A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118"/>
      <c r="N555" s="5"/>
      <c r="O555" s="5"/>
      <c r="P555" s="5"/>
      <c r="Q555" s="5"/>
      <c r="R555" s="5"/>
      <c r="S555" s="5"/>
      <c r="T555" s="5"/>
      <c r="U555" s="5"/>
      <c r="AA555" s="3"/>
      <c r="AB555" s="13"/>
      <c r="AC555" s="13"/>
      <c r="AD555" s="13"/>
      <c r="AE555" s="13"/>
      <c r="AF555" s="13"/>
      <c r="AG555" s="13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T555" s="107"/>
      <c r="BA555" s="11"/>
      <c r="BB555" s="11"/>
      <c r="BC555" s="11"/>
      <c r="BD555" s="11"/>
      <c r="BE555" s="11"/>
      <c r="BH555" s="11"/>
      <c r="BI555" s="11"/>
      <c r="BJ555" s="11"/>
      <c r="BK555" s="11"/>
      <c r="BL555" s="11"/>
      <c r="BM555" s="11"/>
      <c r="BN555" s="11"/>
    </row>
    <row r="556" spans="1:66" s="1" customFormat="1" x14ac:dyDescent="0.3">
      <c r="A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118"/>
      <c r="N556" s="5"/>
      <c r="O556" s="5"/>
      <c r="P556" s="5"/>
      <c r="Q556" s="5"/>
      <c r="R556" s="5"/>
      <c r="S556" s="5"/>
      <c r="T556" s="5"/>
      <c r="U556" s="5"/>
      <c r="AA556" s="3"/>
      <c r="AB556" s="13"/>
      <c r="AC556" s="13"/>
      <c r="AD556" s="13"/>
      <c r="AE556" s="13"/>
      <c r="AF556" s="13"/>
      <c r="AG556" s="13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T556" s="107"/>
      <c r="BA556" s="11"/>
      <c r="BB556" s="11"/>
      <c r="BC556" s="11"/>
      <c r="BD556" s="11"/>
      <c r="BE556" s="11"/>
      <c r="BH556" s="11"/>
      <c r="BI556" s="11"/>
      <c r="BJ556" s="11"/>
      <c r="BK556" s="11"/>
      <c r="BL556" s="11"/>
      <c r="BM556" s="11"/>
      <c r="BN556" s="11"/>
    </row>
    <row r="557" spans="1:66" s="1" customFormat="1" x14ac:dyDescent="0.3">
      <c r="A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118"/>
      <c r="N557" s="5"/>
      <c r="O557" s="5"/>
      <c r="P557" s="5"/>
      <c r="Q557" s="5"/>
      <c r="R557" s="5"/>
      <c r="S557" s="5"/>
      <c r="T557" s="5"/>
      <c r="U557" s="5"/>
      <c r="AA557" s="3"/>
      <c r="AB557" s="13"/>
      <c r="AC557" s="13"/>
      <c r="AD557" s="13"/>
      <c r="AE557" s="13"/>
      <c r="AF557" s="13"/>
      <c r="AG557" s="13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T557" s="107"/>
      <c r="BA557" s="11"/>
      <c r="BB557" s="11"/>
      <c r="BC557" s="11"/>
      <c r="BD557" s="11"/>
      <c r="BE557" s="11"/>
      <c r="BH557" s="11"/>
      <c r="BI557" s="11"/>
      <c r="BJ557" s="11"/>
      <c r="BK557" s="11"/>
      <c r="BL557" s="11"/>
      <c r="BM557" s="11"/>
      <c r="BN557" s="11"/>
    </row>
    <row r="558" spans="1:66" s="1" customFormat="1" x14ac:dyDescent="0.3">
      <c r="A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118"/>
      <c r="N558" s="5"/>
      <c r="O558" s="5"/>
      <c r="P558" s="5"/>
      <c r="Q558" s="5"/>
      <c r="R558" s="5"/>
      <c r="S558" s="5"/>
      <c r="T558" s="5"/>
      <c r="U558" s="5"/>
      <c r="AA558" s="3"/>
      <c r="AB558" s="13"/>
      <c r="AC558" s="13"/>
      <c r="AD558" s="13"/>
      <c r="AE558" s="13"/>
      <c r="AF558" s="13"/>
      <c r="AG558" s="13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T558" s="107"/>
      <c r="BA558" s="11"/>
      <c r="BB558" s="11"/>
      <c r="BC558" s="11"/>
      <c r="BD558" s="11"/>
      <c r="BE558" s="11"/>
      <c r="BH558" s="11"/>
      <c r="BI558" s="11"/>
      <c r="BJ558" s="11"/>
      <c r="BK558" s="11"/>
      <c r="BL558" s="11"/>
      <c r="BM558" s="11"/>
      <c r="BN558" s="11"/>
    </row>
    <row r="559" spans="1:66" s="1" customFormat="1" x14ac:dyDescent="0.3">
      <c r="A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118"/>
      <c r="N559" s="5"/>
      <c r="O559" s="5"/>
      <c r="P559" s="5"/>
      <c r="Q559" s="5"/>
      <c r="R559" s="5"/>
      <c r="S559" s="5"/>
      <c r="T559" s="5"/>
      <c r="U559" s="5"/>
      <c r="AA559" s="3"/>
      <c r="AB559" s="13"/>
      <c r="AC559" s="13"/>
      <c r="AD559" s="13"/>
      <c r="AE559" s="13"/>
      <c r="AF559" s="13"/>
      <c r="AG559" s="13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T559" s="107"/>
      <c r="BA559" s="11"/>
      <c r="BB559" s="11"/>
      <c r="BC559" s="11"/>
      <c r="BD559" s="11"/>
      <c r="BE559" s="11"/>
      <c r="BH559" s="11"/>
      <c r="BI559" s="11"/>
      <c r="BJ559" s="11"/>
      <c r="BK559" s="11"/>
      <c r="BL559" s="11"/>
      <c r="BM559" s="11"/>
      <c r="BN559" s="11"/>
    </row>
    <row r="560" spans="1:66" s="1" customFormat="1" x14ac:dyDescent="0.3">
      <c r="A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118"/>
      <c r="N560" s="5"/>
      <c r="O560" s="5"/>
      <c r="P560" s="5"/>
      <c r="Q560" s="5"/>
      <c r="R560" s="5"/>
      <c r="S560" s="5"/>
      <c r="T560" s="5"/>
      <c r="U560" s="5"/>
      <c r="AA560" s="3"/>
      <c r="AB560" s="13"/>
      <c r="AC560" s="13"/>
      <c r="AD560" s="13"/>
      <c r="AE560" s="13"/>
      <c r="AF560" s="13"/>
      <c r="AG560" s="13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T560" s="107"/>
      <c r="BA560" s="11"/>
      <c r="BB560" s="11"/>
      <c r="BC560" s="11"/>
      <c r="BD560" s="11"/>
      <c r="BE560" s="11"/>
      <c r="BH560" s="11"/>
      <c r="BI560" s="11"/>
      <c r="BJ560" s="11"/>
      <c r="BK560" s="11"/>
      <c r="BL560" s="11"/>
      <c r="BM560" s="11"/>
      <c r="BN560" s="11"/>
    </row>
    <row r="561" spans="1:66" s="1" customFormat="1" x14ac:dyDescent="0.3">
      <c r="A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118"/>
      <c r="N561" s="5"/>
      <c r="O561" s="5"/>
      <c r="P561" s="5"/>
      <c r="Q561" s="5"/>
      <c r="R561" s="5"/>
      <c r="S561" s="5"/>
      <c r="T561" s="5"/>
      <c r="U561" s="5"/>
      <c r="AA561" s="3"/>
      <c r="AB561" s="13"/>
      <c r="AC561" s="13"/>
      <c r="AD561" s="13"/>
      <c r="AE561" s="13"/>
      <c r="AF561" s="13"/>
      <c r="AG561" s="13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T561" s="107"/>
      <c r="BA561" s="11"/>
      <c r="BB561" s="11"/>
      <c r="BC561" s="11"/>
      <c r="BD561" s="11"/>
      <c r="BE561" s="11"/>
      <c r="BH561" s="11"/>
      <c r="BI561" s="11"/>
      <c r="BJ561" s="11"/>
      <c r="BK561" s="11"/>
      <c r="BL561" s="11"/>
      <c r="BM561" s="11"/>
      <c r="BN561" s="11"/>
    </row>
    <row r="562" spans="1:66" s="1" customFormat="1" x14ac:dyDescent="0.3">
      <c r="A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118"/>
      <c r="N562" s="5"/>
      <c r="O562" s="5"/>
      <c r="P562" s="5"/>
      <c r="Q562" s="5"/>
      <c r="R562" s="5"/>
      <c r="S562" s="5"/>
      <c r="T562" s="5"/>
      <c r="U562" s="5"/>
      <c r="AA562" s="3"/>
      <c r="AB562" s="13"/>
      <c r="AC562" s="13"/>
      <c r="AD562" s="13"/>
      <c r="AE562" s="13"/>
      <c r="AF562" s="13"/>
      <c r="AG562" s="13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T562" s="107"/>
      <c r="BA562" s="11"/>
      <c r="BB562" s="11"/>
      <c r="BC562" s="11"/>
      <c r="BD562" s="11"/>
      <c r="BE562" s="11"/>
      <c r="BH562" s="11"/>
      <c r="BI562" s="11"/>
      <c r="BJ562" s="11"/>
      <c r="BK562" s="11"/>
      <c r="BL562" s="11"/>
      <c r="BM562" s="11"/>
      <c r="BN562" s="11"/>
    </row>
    <row r="563" spans="1:66" s="1" customFormat="1" x14ac:dyDescent="0.3">
      <c r="A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118"/>
      <c r="N563" s="5"/>
      <c r="O563" s="5"/>
      <c r="P563" s="5"/>
      <c r="Q563" s="5"/>
      <c r="R563" s="5"/>
      <c r="S563" s="5"/>
      <c r="T563" s="5"/>
      <c r="U563" s="5"/>
      <c r="AA563" s="3"/>
      <c r="AB563" s="13"/>
      <c r="AC563" s="13"/>
      <c r="AD563" s="13"/>
      <c r="AE563" s="13"/>
      <c r="AF563" s="13"/>
      <c r="AG563" s="13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T563" s="107"/>
      <c r="BA563" s="11"/>
      <c r="BB563" s="11"/>
      <c r="BC563" s="11"/>
      <c r="BD563" s="11"/>
      <c r="BE563" s="11"/>
      <c r="BH563" s="11"/>
      <c r="BI563" s="11"/>
      <c r="BJ563" s="11"/>
      <c r="BK563" s="11"/>
      <c r="BL563" s="11"/>
      <c r="BM563" s="11"/>
      <c r="BN563" s="11"/>
    </row>
    <row r="564" spans="1:66" s="1" customFormat="1" x14ac:dyDescent="0.3">
      <c r="A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118"/>
      <c r="N564" s="5"/>
      <c r="O564" s="5"/>
      <c r="P564" s="5"/>
      <c r="Q564" s="5"/>
      <c r="R564" s="5"/>
      <c r="S564" s="5"/>
      <c r="T564" s="5"/>
      <c r="U564" s="5"/>
      <c r="AA564" s="3"/>
      <c r="AB564" s="13"/>
      <c r="AC564" s="13"/>
      <c r="AD564" s="13"/>
      <c r="AE564" s="13"/>
      <c r="AF564" s="13"/>
      <c r="AG564" s="13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T564" s="107"/>
      <c r="BA564" s="11"/>
      <c r="BB564" s="11"/>
      <c r="BC564" s="11"/>
      <c r="BD564" s="11"/>
      <c r="BE564" s="11"/>
      <c r="BH564" s="11"/>
      <c r="BI564" s="11"/>
      <c r="BJ564" s="11"/>
      <c r="BK564" s="11"/>
      <c r="BL564" s="11"/>
      <c r="BM564" s="11"/>
      <c r="BN564" s="11"/>
    </row>
    <row r="565" spans="1:66" s="1" customFormat="1" x14ac:dyDescent="0.3">
      <c r="A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118"/>
      <c r="N565" s="5"/>
      <c r="O565" s="5"/>
      <c r="P565" s="5"/>
      <c r="Q565" s="5"/>
      <c r="R565" s="5"/>
      <c r="S565" s="5"/>
      <c r="T565" s="5"/>
      <c r="U565" s="5"/>
      <c r="AA565" s="3"/>
      <c r="AB565" s="13"/>
      <c r="AC565" s="13"/>
      <c r="AD565" s="13"/>
      <c r="AE565" s="13"/>
      <c r="AF565" s="13"/>
      <c r="AG565" s="13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T565" s="107"/>
      <c r="BA565" s="11"/>
      <c r="BB565" s="11"/>
      <c r="BC565" s="11"/>
      <c r="BD565" s="11"/>
      <c r="BE565" s="11"/>
      <c r="BH565" s="11"/>
      <c r="BI565" s="11"/>
      <c r="BJ565" s="11"/>
      <c r="BK565" s="11"/>
      <c r="BL565" s="11"/>
      <c r="BM565" s="11"/>
      <c r="BN565" s="11"/>
    </row>
    <row r="566" spans="1:66" s="1" customFormat="1" x14ac:dyDescent="0.3">
      <c r="A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118"/>
      <c r="N566" s="5"/>
      <c r="O566" s="5"/>
      <c r="P566" s="5"/>
      <c r="Q566" s="5"/>
      <c r="R566" s="5"/>
      <c r="S566" s="5"/>
      <c r="T566" s="5"/>
      <c r="U566" s="5"/>
      <c r="AA566" s="3"/>
      <c r="AB566" s="13"/>
      <c r="AC566" s="13"/>
      <c r="AD566" s="13"/>
      <c r="AE566" s="13"/>
      <c r="AF566" s="13"/>
      <c r="AG566" s="13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T566" s="107"/>
      <c r="BA566" s="11"/>
      <c r="BB566" s="11"/>
      <c r="BC566" s="11"/>
      <c r="BD566" s="11"/>
      <c r="BE566" s="11"/>
      <c r="BH566" s="11"/>
      <c r="BI566" s="11"/>
      <c r="BJ566" s="11"/>
      <c r="BK566" s="11"/>
      <c r="BL566" s="11"/>
      <c r="BM566" s="11"/>
      <c r="BN566" s="11"/>
    </row>
    <row r="567" spans="1:66" s="1" customFormat="1" x14ac:dyDescent="0.3">
      <c r="A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118"/>
      <c r="N567" s="5"/>
      <c r="O567" s="5"/>
      <c r="P567" s="5"/>
      <c r="Q567" s="5"/>
      <c r="R567" s="5"/>
      <c r="S567" s="5"/>
      <c r="T567" s="5"/>
      <c r="U567" s="5"/>
      <c r="AA567" s="3"/>
      <c r="AB567" s="13"/>
      <c r="AC567" s="13"/>
      <c r="AD567" s="13"/>
      <c r="AE567" s="13"/>
      <c r="AF567" s="13"/>
      <c r="AG567" s="13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T567" s="107"/>
      <c r="BA567" s="11"/>
      <c r="BB567" s="11"/>
      <c r="BC567" s="11"/>
      <c r="BD567" s="11"/>
      <c r="BE567" s="11"/>
      <c r="BH567" s="11"/>
      <c r="BI567" s="11"/>
      <c r="BJ567" s="11"/>
      <c r="BK567" s="11"/>
      <c r="BL567" s="11"/>
      <c r="BM567" s="11"/>
      <c r="BN567" s="11"/>
    </row>
    <row r="568" spans="1:66" s="1" customFormat="1" x14ac:dyDescent="0.3">
      <c r="A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118"/>
      <c r="N568" s="5"/>
      <c r="O568" s="5"/>
      <c r="P568" s="5"/>
      <c r="Q568" s="5"/>
      <c r="R568" s="5"/>
      <c r="S568" s="5"/>
      <c r="T568" s="5"/>
      <c r="U568" s="5"/>
      <c r="AA568" s="3"/>
      <c r="AB568" s="13"/>
      <c r="AC568" s="13"/>
      <c r="AD568" s="13"/>
      <c r="AE568" s="13"/>
      <c r="AF568" s="13"/>
      <c r="AG568" s="13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T568" s="107"/>
      <c r="BA568" s="11"/>
      <c r="BB568" s="11"/>
      <c r="BC568" s="11"/>
      <c r="BD568" s="11"/>
      <c r="BE568" s="11"/>
      <c r="BH568" s="11"/>
      <c r="BI568" s="11"/>
      <c r="BJ568" s="11"/>
      <c r="BK568" s="11"/>
      <c r="BL568" s="11"/>
      <c r="BM568" s="11"/>
      <c r="BN568" s="11"/>
    </row>
    <row r="569" spans="1:66" s="1" customFormat="1" x14ac:dyDescent="0.3">
      <c r="A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118"/>
      <c r="N569" s="5"/>
      <c r="O569" s="5"/>
      <c r="P569" s="5"/>
      <c r="Q569" s="5"/>
      <c r="R569" s="5"/>
      <c r="S569" s="5"/>
      <c r="T569" s="5"/>
      <c r="U569" s="5"/>
      <c r="AA569" s="3"/>
      <c r="AB569" s="13"/>
      <c r="AC569" s="13"/>
      <c r="AD569" s="13"/>
      <c r="AE569" s="13"/>
      <c r="AF569" s="13"/>
      <c r="AG569" s="13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T569" s="107"/>
      <c r="BA569" s="11"/>
      <c r="BB569" s="11"/>
      <c r="BC569" s="11"/>
      <c r="BD569" s="11"/>
      <c r="BE569" s="11"/>
      <c r="BH569" s="11"/>
      <c r="BI569" s="11"/>
      <c r="BJ569" s="11"/>
      <c r="BK569" s="11"/>
      <c r="BL569" s="11"/>
      <c r="BM569" s="11"/>
      <c r="BN569" s="11"/>
    </row>
    <row r="570" spans="1:66" s="1" customFormat="1" x14ac:dyDescent="0.3">
      <c r="A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118"/>
      <c r="N570" s="5"/>
      <c r="O570" s="5"/>
      <c r="P570" s="5"/>
      <c r="Q570" s="5"/>
      <c r="R570" s="5"/>
      <c r="S570" s="5"/>
      <c r="T570" s="5"/>
      <c r="U570" s="5"/>
      <c r="AA570" s="3"/>
      <c r="AB570" s="13"/>
      <c r="AC570" s="13"/>
      <c r="AD570" s="13"/>
      <c r="AE570" s="13"/>
      <c r="AF570" s="13"/>
      <c r="AG570" s="13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T570" s="107"/>
      <c r="BA570" s="11"/>
      <c r="BB570" s="11"/>
      <c r="BC570" s="11"/>
      <c r="BD570" s="11"/>
      <c r="BE570" s="11"/>
      <c r="BH570" s="11"/>
      <c r="BI570" s="11"/>
      <c r="BJ570" s="11"/>
      <c r="BK570" s="11"/>
      <c r="BL570" s="11"/>
      <c r="BM570" s="11"/>
      <c r="BN570" s="11"/>
    </row>
    <row r="571" spans="1:66" s="1" customFormat="1" x14ac:dyDescent="0.3">
      <c r="A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118"/>
      <c r="N571" s="5"/>
      <c r="O571" s="5"/>
      <c r="P571" s="5"/>
      <c r="Q571" s="5"/>
      <c r="R571" s="5"/>
      <c r="S571" s="5"/>
      <c r="T571" s="5"/>
      <c r="U571" s="5"/>
      <c r="AA571" s="3"/>
      <c r="AB571" s="13"/>
      <c r="AC571" s="13"/>
      <c r="AD571" s="13"/>
      <c r="AE571" s="13"/>
      <c r="AF571" s="13"/>
      <c r="AG571" s="13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T571" s="107"/>
      <c r="BA571" s="11"/>
      <c r="BB571" s="11"/>
      <c r="BC571" s="11"/>
      <c r="BD571" s="11"/>
      <c r="BE571" s="11"/>
      <c r="BH571" s="11"/>
      <c r="BI571" s="11"/>
      <c r="BJ571" s="11"/>
      <c r="BK571" s="11"/>
      <c r="BL571" s="11"/>
      <c r="BM571" s="11"/>
      <c r="BN571" s="11"/>
    </row>
    <row r="572" spans="1:66" s="1" customFormat="1" x14ac:dyDescent="0.3">
      <c r="A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118"/>
      <c r="N572" s="5"/>
      <c r="O572" s="5"/>
      <c r="P572" s="5"/>
      <c r="Q572" s="5"/>
      <c r="R572" s="5"/>
      <c r="S572" s="5"/>
      <c r="T572" s="5"/>
      <c r="U572" s="5"/>
      <c r="AA572" s="3"/>
      <c r="AB572" s="13"/>
      <c r="AC572" s="13"/>
      <c r="AD572" s="13"/>
      <c r="AE572" s="13"/>
      <c r="AF572" s="13"/>
      <c r="AG572" s="13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T572" s="107"/>
      <c r="BA572" s="11"/>
      <c r="BB572" s="11"/>
      <c r="BC572" s="11"/>
      <c r="BD572" s="11"/>
      <c r="BE572" s="11"/>
      <c r="BH572" s="11"/>
      <c r="BI572" s="11"/>
      <c r="BJ572" s="11"/>
      <c r="BK572" s="11"/>
      <c r="BL572" s="11"/>
      <c r="BM572" s="11"/>
      <c r="BN572" s="11"/>
    </row>
    <row r="573" spans="1:66" s="1" customFormat="1" x14ac:dyDescent="0.3">
      <c r="A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118"/>
      <c r="N573" s="5"/>
      <c r="O573" s="5"/>
      <c r="P573" s="5"/>
      <c r="Q573" s="5"/>
      <c r="R573" s="5"/>
      <c r="S573" s="5"/>
      <c r="T573" s="5"/>
      <c r="U573" s="5"/>
      <c r="AA573" s="3"/>
      <c r="AB573" s="13"/>
      <c r="AC573" s="13"/>
      <c r="AD573" s="13"/>
      <c r="AE573" s="13"/>
      <c r="AF573" s="13"/>
      <c r="AG573" s="13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T573" s="107"/>
      <c r="BA573" s="11"/>
      <c r="BB573" s="11"/>
      <c r="BC573" s="11"/>
      <c r="BD573" s="11"/>
      <c r="BE573" s="11"/>
      <c r="BH573" s="11"/>
      <c r="BI573" s="11"/>
      <c r="BJ573" s="11"/>
      <c r="BK573" s="11"/>
      <c r="BL573" s="11"/>
      <c r="BM573" s="11"/>
      <c r="BN573" s="11"/>
    </row>
    <row r="574" spans="1:66" s="1" customFormat="1" x14ac:dyDescent="0.3">
      <c r="A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118"/>
      <c r="N574" s="5"/>
      <c r="O574" s="5"/>
      <c r="P574" s="5"/>
      <c r="Q574" s="5"/>
      <c r="R574" s="5"/>
      <c r="S574" s="5"/>
      <c r="T574" s="5"/>
      <c r="U574" s="5"/>
      <c r="AA574" s="3"/>
      <c r="AB574" s="13"/>
      <c r="AC574" s="13"/>
      <c r="AD574" s="13"/>
      <c r="AE574" s="13"/>
      <c r="AF574" s="13"/>
      <c r="AG574" s="13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T574" s="107"/>
      <c r="BA574" s="11"/>
      <c r="BB574" s="11"/>
      <c r="BC574" s="11"/>
      <c r="BD574" s="11"/>
      <c r="BE574" s="11"/>
      <c r="BH574" s="11"/>
      <c r="BI574" s="11"/>
      <c r="BJ574" s="11"/>
      <c r="BK574" s="11"/>
      <c r="BL574" s="11"/>
      <c r="BM574" s="11"/>
      <c r="BN574" s="11"/>
    </row>
    <row r="575" spans="1:66" s="1" customFormat="1" x14ac:dyDescent="0.3">
      <c r="A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118"/>
      <c r="N575" s="5"/>
      <c r="O575" s="5"/>
      <c r="P575" s="5"/>
      <c r="Q575" s="5"/>
      <c r="R575" s="5"/>
      <c r="S575" s="5"/>
      <c r="T575" s="5"/>
      <c r="U575" s="5"/>
      <c r="AA575" s="3"/>
      <c r="AB575" s="13"/>
      <c r="AC575" s="13"/>
      <c r="AD575" s="13"/>
      <c r="AE575" s="13"/>
      <c r="AF575" s="13"/>
      <c r="AG575" s="13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T575" s="107"/>
      <c r="BA575" s="11"/>
      <c r="BB575" s="11"/>
      <c r="BC575" s="11"/>
      <c r="BD575" s="11"/>
      <c r="BE575" s="11"/>
      <c r="BH575" s="11"/>
      <c r="BI575" s="11"/>
      <c r="BJ575" s="11"/>
      <c r="BK575" s="11"/>
      <c r="BL575" s="11"/>
      <c r="BM575" s="11"/>
      <c r="BN575" s="11"/>
    </row>
    <row r="576" spans="1:66" s="1" customFormat="1" x14ac:dyDescent="0.3">
      <c r="A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118"/>
      <c r="N576" s="5"/>
      <c r="O576" s="5"/>
      <c r="P576" s="5"/>
      <c r="Q576" s="5"/>
      <c r="R576" s="5"/>
      <c r="S576" s="5"/>
      <c r="T576" s="5"/>
      <c r="U576" s="5"/>
      <c r="AA576" s="3"/>
      <c r="AB576" s="13"/>
      <c r="AC576" s="13"/>
      <c r="AD576" s="13"/>
      <c r="AE576" s="13"/>
      <c r="AF576" s="13"/>
      <c r="AG576" s="13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T576" s="107"/>
      <c r="BA576" s="11"/>
      <c r="BB576" s="11"/>
      <c r="BC576" s="11"/>
      <c r="BD576" s="11"/>
      <c r="BE576" s="11"/>
      <c r="BH576" s="11"/>
      <c r="BI576" s="11"/>
      <c r="BJ576" s="11"/>
      <c r="BK576" s="11"/>
      <c r="BL576" s="11"/>
      <c r="BM576" s="11"/>
      <c r="BN576" s="11"/>
    </row>
    <row r="577" spans="1:66" s="1" customFormat="1" x14ac:dyDescent="0.3">
      <c r="A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118"/>
      <c r="N577" s="5"/>
      <c r="O577" s="5"/>
      <c r="P577" s="5"/>
      <c r="Q577" s="5"/>
      <c r="R577" s="5"/>
      <c r="S577" s="5"/>
      <c r="T577" s="5"/>
      <c r="U577" s="5"/>
      <c r="AA577" s="3"/>
      <c r="AB577" s="13"/>
      <c r="AC577" s="13"/>
      <c r="AD577" s="13"/>
      <c r="AE577" s="13"/>
      <c r="AF577" s="13"/>
      <c r="AG577" s="13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T577" s="107"/>
      <c r="BA577" s="11"/>
      <c r="BB577" s="11"/>
      <c r="BC577" s="11"/>
      <c r="BD577" s="11"/>
      <c r="BE577" s="11"/>
      <c r="BH577" s="11"/>
      <c r="BI577" s="11"/>
      <c r="BJ577" s="11"/>
      <c r="BK577" s="11"/>
      <c r="BL577" s="11"/>
      <c r="BM577" s="11"/>
      <c r="BN577" s="11"/>
    </row>
    <row r="578" spans="1:66" s="1" customFormat="1" x14ac:dyDescent="0.3">
      <c r="A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118"/>
      <c r="N578" s="5"/>
      <c r="O578" s="5"/>
      <c r="P578" s="5"/>
      <c r="Q578" s="5"/>
      <c r="R578" s="5"/>
      <c r="S578" s="5"/>
      <c r="T578" s="5"/>
      <c r="U578" s="5"/>
      <c r="AA578" s="3"/>
      <c r="AB578" s="13"/>
      <c r="AC578" s="13"/>
      <c r="AD578" s="13"/>
      <c r="AE578" s="13"/>
      <c r="AF578" s="13"/>
      <c r="AG578" s="13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T578" s="107"/>
      <c r="BA578" s="11"/>
      <c r="BB578" s="11"/>
      <c r="BC578" s="11"/>
      <c r="BD578" s="11"/>
      <c r="BE578" s="11"/>
      <c r="BH578" s="11"/>
      <c r="BI578" s="11"/>
      <c r="BJ578" s="11"/>
      <c r="BK578" s="11"/>
      <c r="BL578" s="11"/>
      <c r="BM578" s="11"/>
      <c r="BN578" s="11"/>
    </row>
    <row r="579" spans="1:66" s="1" customFormat="1" x14ac:dyDescent="0.3">
      <c r="A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118"/>
      <c r="N579" s="5"/>
      <c r="O579" s="5"/>
      <c r="P579" s="5"/>
      <c r="Q579" s="5"/>
      <c r="R579" s="5"/>
      <c r="S579" s="5"/>
      <c r="T579" s="5"/>
      <c r="U579" s="5"/>
      <c r="AA579" s="3"/>
      <c r="AB579" s="13"/>
      <c r="AC579" s="13"/>
      <c r="AD579" s="13"/>
      <c r="AE579" s="13"/>
      <c r="AF579" s="13"/>
      <c r="AG579" s="13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T579" s="107"/>
      <c r="BA579" s="11"/>
      <c r="BB579" s="11"/>
      <c r="BC579" s="11"/>
      <c r="BD579" s="11"/>
      <c r="BE579" s="11"/>
      <c r="BH579" s="11"/>
      <c r="BI579" s="11"/>
      <c r="BJ579" s="11"/>
      <c r="BK579" s="11"/>
      <c r="BL579" s="11"/>
      <c r="BM579" s="11"/>
      <c r="BN579" s="11"/>
    </row>
    <row r="580" spans="1:66" s="1" customFormat="1" x14ac:dyDescent="0.3">
      <c r="A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118"/>
      <c r="N580" s="5"/>
      <c r="O580" s="5"/>
      <c r="P580" s="5"/>
      <c r="Q580" s="5"/>
      <c r="R580" s="5"/>
      <c r="S580" s="5"/>
      <c r="T580" s="5"/>
      <c r="U580" s="5"/>
      <c r="AA580" s="3"/>
      <c r="AB580" s="13"/>
      <c r="AC580" s="13"/>
      <c r="AD580" s="13"/>
      <c r="AE580" s="13"/>
      <c r="AF580" s="13"/>
      <c r="AG580" s="13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T580" s="107"/>
      <c r="BA580" s="11"/>
      <c r="BB580" s="11"/>
      <c r="BC580" s="11"/>
      <c r="BD580" s="11"/>
      <c r="BE580" s="11"/>
      <c r="BH580" s="11"/>
      <c r="BI580" s="11"/>
      <c r="BJ580" s="11"/>
      <c r="BK580" s="11"/>
      <c r="BL580" s="11"/>
      <c r="BM580" s="11"/>
      <c r="BN580" s="11"/>
    </row>
    <row r="581" spans="1:66" s="1" customFormat="1" x14ac:dyDescent="0.3">
      <c r="A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118"/>
      <c r="N581" s="5"/>
      <c r="O581" s="5"/>
      <c r="P581" s="5"/>
      <c r="Q581" s="5"/>
      <c r="R581" s="5"/>
      <c r="S581" s="5"/>
      <c r="T581" s="5"/>
      <c r="U581" s="5"/>
      <c r="AA581" s="3"/>
      <c r="AB581" s="13"/>
      <c r="AC581" s="13"/>
      <c r="AD581" s="13"/>
      <c r="AE581" s="13"/>
      <c r="AF581" s="13"/>
      <c r="AG581" s="13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T581" s="107"/>
      <c r="BA581" s="11"/>
      <c r="BB581" s="11"/>
      <c r="BC581" s="11"/>
      <c r="BD581" s="11"/>
      <c r="BE581" s="11"/>
      <c r="BH581" s="11"/>
      <c r="BI581" s="11"/>
      <c r="BJ581" s="11"/>
      <c r="BK581" s="11"/>
      <c r="BL581" s="11"/>
      <c r="BM581" s="11"/>
      <c r="BN581" s="11"/>
    </row>
    <row r="582" spans="1:66" s="1" customFormat="1" x14ac:dyDescent="0.3">
      <c r="A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118"/>
      <c r="N582" s="5"/>
      <c r="O582" s="5"/>
      <c r="P582" s="5"/>
      <c r="Q582" s="5"/>
      <c r="R582" s="5"/>
      <c r="S582" s="5"/>
      <c r="T582" s="5"/>
      <c r="U582" s="5"/>
      <c r="AA582" s="3"/>
      <c r="AB582" s="13"/>
      <c r="AC582" s="13"/>
      <c r="AD582" s="13"/>
      <c r="AE582" s="13"/>
      <c r="AF582" s="13"/>
      <c r="AG582" s="13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T582" s="107"/>
      <c r="BA582" s="11"/>
      <c r="BB582" s="11"/>
      <c r="BC582" s="11"/>
      <c r="BD582" s="11"/>
      <c r="BE582" s="11"/>
      <c r="BH582" s="11"/>
      <c r="BI582" s="11"/>
      <c r="BJ582" s="11"/>
      <c r="BK582" s="11"/>
      <c r="BL582" s="11"/>
      <c r="BM582" s="11"/>
      <c r="BN582" s="11"/>
    </row>
    <row r="583" spans="1:66" s="1" customFormat="1" x14ac:dyDescent="0.3">
      <c r="A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118"/>
      <c r="N583" s="5"/>
      <c r="O583" s="5"/>
      <c r="P583" s="5"/>
      <c r="Q583" s="5"/>
      <c r="R583" s="5"/>
      <c r="S583" s="5"/>
      <c r="T583" s="5"/>
      <c r="U583" s="5"/>
      <c r="AA583" s="3"/>
      <c r="AB583" s="13"/>
      <c r="AC583" s="13"/>
      <c r="AD583" s="13"/>
      <c r="AE583" s="13"/>
      <c r="AF583" s="13"/>
      <c r="AG583" s="13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T583" s="107"/>
      <c r="BA583" s="11"/>
      <c r="BB583" s="11"/>
      <c r="BC583" s="11"/>
      <c r="BD583" s="11"/>
      <c r="BE583" s="11"/>
      <c r="BH583" s="11"/>
      <c r="BI583" s="11"/>
      <c r="BJ583" s="11"/>
      <c r="BK583" s="11"/>
      <c r="BL583" s="11"/>
      <c r="BM583" s="11"/>
      <c r="BN583" s="11"/>
    </row>
    <row r="584" spans="1:66" s="1" customFormat="1" x14ac:dyDescent="0.3">
      <c r="A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118"/>
      <c r="N584" s="5"/>
      <c r="O584" s="5"/>
      <c r="P584" s="5"/>
      <c r="Q584" s="5"/>
      <c r="R584" s="5"/>
      <c r="S584" s="5"/>
      <c r="T584" s="5"/>
      <c r="U584" s="5"/>
      <c r="AA584" s="3"/>
      <c r="AB584" s="13"/>
      <c r="AC584" s="13"/>
      <c r="AD584" s="13"/>
      <c r="AE584" s="13"/>
      <c r="AF584" s="13"/>
      <c r="AG584" s="13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T584" s="107"/>
      <c r="BA584" s="11"/>
      <c r="BB584" s="11"/>
      <c r="BC584" s="11"/>
      <c r="BD584" s="11"/>
      <c r="BE584" s="11"/>
      <c r="BH584" s="11"/>
      <c r="BI584" s="11"/>
      <c r="BJ584" s="11"/>
      <c r="BK584" s="11"/>
      <c r="BL584" s="11"/>
      <c r="BM584" s="11"/>
      <c r="BN584" s="11"/>
    </row>
    <row r="585" spans="1:66" s="1" customFormat="1" x14ac:dyDescent="0.3">
      <c r="A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118"/>
      <c r="N585" s="5"/>
      <c r="O585" s="5"/>
      <c r="P585" s="5"/>
      <c r="Q585" s="5"/>
      <c r="R585" s="5"/>
      <c r="S585" s="5"/>
      <c r="T585" s="5"/>
      <c r="U585" s="5"/>
      <c r="AA585" s="3"/>
      <c r="AB585" s="13"/>
      <c r="AC585" s="13"/>
      <c r="AD585" s="13"/>
      <c r="AE585" s="13"/>
      <c r="AF585" s="13"/>
      <c r="AG585" s="13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T585" s="107"/>
      <c r="BA585" s="11"/>
      <c r="BB585" s="11"/>
      <c r="BC585" s="11"/>
      <c r="BD585" s="11"/>
      <c r="BE585" s="11"/>
      <c r="BH585" s="11"/>
      <c r="BI585" s="11"/>
      <c r="BJ585" s="11"/>
      <c r="BK585" s="11"/>
      <c r="BL585" s="11"/>
      <c r="BM585" s="11"/>
      <c r="BN585" s="11"/>
    </row>
    <row r="586" spans="1:66" s="1" customFormat="1" x14ac:dyDescent="0.3">
      <c r="A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118"/>
      <c r="N586" s="5"/>
      <c r="O586" s="5"/>
      <c r="P586" s="5"/>
      <c r="Q586" s="5"/>
      <c r="R586" s="5"/>
      <c r="S586" s="5"/>
      <c r="T586" s="5"/>
      <c r="U586" s="5"/>
      <c r="AA586" s="3"/>
      <c r="AB586" s="13"/>
      <c r="AC586" s="13"/>
      <c r="AD586" s="13"/>
      <c r="AE586" s="13"/>
      <c r="AF586" s="13"/>
      <c r="AG586" s="13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T586" s="107"/>
      <c r="BA586" s="11"/>
      <c r="BB586" s="11"/>
      <c r="BC586" s="11"/>
      <c r="BD586" s="11"/>
      <c r="BE586" s="11"/>
      <c r="BH586" s="11"/>
      <c r="BI586" s="11"/>
      <c r="BJ586" s="11"/>
      <c r="BK586" s="11"/>
      <c r="BL586" s="11"/>
      <c r="BM586" s="11"/>
      <c r="BN586" s="11"/>
    </row>
    <row r="587" spans="1:66" s="1" customFormat="1" x14ac:dyDescent="0.3">
      <c r="A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118"/>
      <c r="N587" s="5"/>
      <c r="O587" s="5"/>
      <c r="P587" s="5"/>
      <c r="Q587" s="5"/>
      <c r="R587" s="5"/>
      <c r="S587" s="5"/>
      <c r="T587" s="5"/>
      <c r="U587" s="5"/>
      <c r="AA587" s="3"/>
      <c r="AB587" s="13"/>
      <c r="AC587" s="13"/>
      <c r="AD587" s="13"/>
      <c r="AE587" s="13"/>
      <c r="AF587" s="13"/>
      <c r="AG587" s="13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T587" s="107"/>
      <c r="BA587" s="11"/>
      <c r="BB587" s="11"/>
      <c r="BC587" s="11"/>
      <c r="BD587" s="11"/>
      <c r="BE587" s="11"/>
      <c r="BH587" s="11"/>
      <c r="BI587" s="11"/>
      <c r="BJ587" s="11"/>
      <c r="BK587" s="11"/>
      <c r="BL587" s="11"/>
      <c r="BM587" s="11"/>
      <c r="BN587" s="11"/>
    </row>
    <row r="588" spans="1:66" s="1" customFormat="1" x14ac:dyDescent="0.3">
      <c r="A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118"/>
      <c r="N588" s="5"/>
      <c r="O588" s="5"/>
      <c r="P588" s="5"/>
      <c r="Q588" s="5"/>
      <c r="R588" s="5"/>
      <c r="S588" s="5"/>
      <c r="T588" s="5"/>
      <c r="U588" s="5"/>
      <c r="AA588" s="3"/>
      <c r="AB588" s="13"/>
      <c r="AC588" s="13"/>
      <c r="AD588" s="13"/>
      <c r="AE588" s="13"/>
      <c r="AF588" s="13"/>
      <c r="AG588" s="13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T588" s="107"/>
      <c r="BA588" s="11"/>
      <c r="BB588" s="11"/>
      <c r="BC588" s="11"/>
      <c r="BD588" s="11"/>
      <c r="BE588" s="11"/>
      <c r="BH588" s="11"/>
      <c r="BI588" s="11"/>
      <c r="BJ588" s="11"/>
      <c r="BK588" s="11"/>
      <c r="BL588" s="11"/>
      <c r="BM588" s="11"/>
      <c r="BN588" s="11"/>
    </row>
    <row r="589" spans="1:66" s="1" customFormat="1" x14ac:dyDescent="0.3">
      <c r="A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118"/>
      <c r="N589" s="5"/>
      <c r="O589" s="5"/>
      <c r="P589" s="5"/>
      <c r="Q589" s="5"/>
      <c r="R589" s="5"/>
      <c r="S589" s="5"/>
      <c r="T589" s="5"/>
      <c r="U589" s="5"/>
      <c r="AA589" s="3"/>
      <c r="AB589" s="13"/>
      <c r="AC589" s="13"/>
      <c r="AD589" s="13"/>
      <c r="AE589" s="13"/>
      <c r="AF589" s="13"/>
      <c r="AG589" s="13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T589" s="107"/>
      <c r="BA589" s="11"/>
      <c r="BB589" s="11"/>
      <c r="BC589" s="11"/>
      <c r="BD589" s="11"/>
      <c r="BE589" s="11"/>
      <c r="BH589" s="11"/>
      <c r="BI589" s="11"/>
      <c r="BJ589" s="11"/>
      <c r="BK589" s="11"/>
      <c r="BL589" s="11"/>
      <c r="BM589" s="11"/>
      <c r="BN589" s="11"/>
    </row>
    <row r="590" spans="1:66" s="1" customFormat="1" x14ac:dyDescent="0.3">
      <c r="A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118"/>
      <c r="N590" s="5"/>
      <c r="O590" s="5"/>
      <c r="P590" s="5"/>
      <c r="Q590" s="5"/>
      <c r="R590" s="5"/>
      <c r="S590" s="5"/>
      <c r="T590" s="5"/>
      <c r="U590" s="5"/>
      <c r="AA590" s="3"/>
      <c r="AB590" s="13"/>
      <c r="AC590" s="13"/>
      <c r="AD590" s="13"/>
      <c r="AE590" s="13"/>
      <c r="AF590" s="13"/>
      <c r="AG590" s="13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T590" s="107"/>
      <c r="BA590" s="11"/>
      <c r="BB590" s="11"/>
      <c r="BC590" s="11"/>
      <c r="BD590" s="11"/>
      <c r="BE590" s="11"/>
      <c r="BH590" s="11"/>
      <c r="BI590" s="11"/>
      <c r="BJ590" s="11"/>
      <c r="BK590" s="11"/>
      <c r="BL590" s="11"/>
      <c r="BM590" s="11"/>
      <c r="BN590" s="11"/>
    </row>
    <row r="591" spans="1:66" s="1" customFormat="1" x14ac:dyDescent="0.3">
      <c r="A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118"/>
      <c r="N591" s="5"/>
      <c r="O591" s="5"/>
      <c r="P591" s="5"/>
      <c r="Q591" s="5"/>
      <c r="R591" s="5"/>
      <c r="S591" s="5"/>
      <c r="T591" s="5"/>
      <c r="U591" s="5"/>
      <c r="AA591" s="3"/>
      <c r="AB591" s="13"/>
      <c r="AC591" s="13"/>
      <c r="AD591" s="13"/>
      <c r="AE591" s="13"/>
      <c r="AF591" s="13"/>
      <c r="AG591" s="13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T591" s="107"/>
      <c r="BA591" s="11"/>
      <c r="BB591" s="11"/>
      <c r="BC591" s="11"/>
      <c r="BD591" s="11"/>
      <c r="BE591" s="11"/>
      <c r="BH591" s="11"/>
      <c r="BI591" s="11"/>
      <c r="BJ591" s="11"/>
      <c r="BK591" s="11"/>
      <c r="BL591" s="11"/>
      <c r="BM591" s="11"/>
      <c r="BN591" s="11"/>
    </row>
    <row r="592" spans="1:66" s="1" customFormat="1" x14ac:dyDescent="0.3">
      <c r="A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118"/>
      <c r="N592" s="5"/>
      <c r="O592" s="5"/>
      <c r="P592" s="5"/>
      <c r="Q592" s="5"/>
      <c r="R592" s="5"/>
      <c r="S592" s="5"/>
      <c r="T592" s="5"/>
      <c r="U592" s="5"/>
      <c r="AA592" s="3"/>
      <c r="AB592" s="13"/>
      <c r="AC592" s="13"/>
      <c r="AD592" s="13"/>
      <c r="AE592" s="13"/>
      <c r="AF592" s="13"/>
      <c r="AG592" s="13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T592" s="107"/>
      <c r="BA592" s="11"/>
      <c r="BB592" s="11"/>
      <c r="BC592" s="11"/>
      <c r="BD592" s="11"/>
      <c r="BE592" s="11"/>
      <c r="BH592" s="11"/>
      <c r="BI592" s="11"/>
      <c r="BJ592" s="11"/>
      <c r="BK592" s="11"/>
      <c r="BL592" s="11"/>
      <c r="BM592" s="11"/>
      <c r="BN592" s="11"/>
    </row>
    <row r="593" spans="1:66" s="1" customFormat="1" x14ac:dyDescent="0.3">
      <c r="A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118"/>
      <c r="N593" s="5"/>
      <c r="O593" s="5"/>
      <c r="P593" s="5"/>
      <c r="Q593" s="5"/>
      <c r="R593" s="5"/>
      <c r="S593" s="5"/>
      <c r="T593" s="5"/>
      <c r="U593" s="5"/>
      <c r="AA593" s="3"/>
      <c r="AB593" s="13"/>
      <c r="AC593" s="13"/>
      <c r="AD593" s="13"/>
      <c r="AE593" s="13"/>
      <c r="AF593" s="13"/>
      <c r="AG593" s="13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T593" s="107"/>
      <c r="BA593" s="11"/>
      <c r="BB593" s="11"/>
      <c r="BC593" s="11"/>
      <c r="BD593" s="11"/>
      <c r="BE593" s="11"/>
      <c r="BH593" s="11"/>
      <c r="BI593" s="11"/>
      <c r="BJ593" s="11"/>
      <c r="BK593" s="11"/>
      <c r="BL593" s="11"/>
      <c r="BM593" s="11"/>
      <c r="BN593" s="11"/>
    </row>
    <row r="594" spans="1:66" s="1" customFormat="1" x14ac:dyDescent="0.3">
      <c r="A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118"/>
      <c r="N594" s="5"/>
      <c r="O594" s="5"/>
      <c r="P594" s="5"/>
      <c r="Q594" s="5"/>
      <c r="R594" s="5"/>
      <c r="S594" s="5"/>
      <c r="T594" s="5"/>
      <c r="U594" s="5"/>
      <c r="AA594" s="3"/>
      <c r="AB594" s="13"/>
      <c r="AC594" s="13"/>
      <c r="AD594" s="13"/>
      <c r="AE594" s="13"/>
      <c r="AF594" s="13"/>
      <c r="AG594" s="13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T594" s="107"/>
      <c r="BA594" s="11"/>
      <c r="BB594" s="11"/>
      <c r="BC594" s="11"/>
      <c r="BD594" s="11"/>
      <c r="BE594" s="11"/>
      <c r="BH594" s="11"/>
      <c r="BI594" s="11"/>
      <c r="BJ594" s="11"/>
      <c r="BK594" s="11"/>
      <c r="BL594" s="11"/>
      <c r="BM594" s="11"/>
      <c r="BN594" s="11"/>
    </row>
    <row r="595" spans="1:66" s="1" customFormat="1" x14ac:dyDescent="0.3">
      <c r="A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118"/>
      <c r="N595" s="5"/>
      <c r="O595" s="5"/>
      <c r="P595" s="5"/>
      <c r="Q595" s="5"/>
      <c r="R595" s="5"/>
      <c r="S595" s="5"/>
      <c r="T595" s="5"/>
      <c r="U595" s="5"/>
      <c r="AA595" s="3"/>
      <c r="AB595" s="13"/>
      <c r="AC595" s="13"/>
      <c r="AD595" s="13"/>
      <c r="AE595" s="13"/>
      <c r="AF595" s="13"/>
      <c r="AG595" s="13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T595" s="107"/>
      <c r="BA595" s="11"/>
      <c r="BB595" s="11"/>
      <c r="BC595" s="11"/>
      <c r="BD595" s="11"/>
      <c r="BE595" s="11"/>
      <c r="BH595" s="11"/>
      <c r="BI595" s="11"/>
      <c r="BJ595" s="11"/>
      <c r="BK595" s="11"/>
      <c r="BL595" s="11"/>
      <c r="BM595" s="11"/>
      <c r="BN595" s="11"/>
    </row>
    <row r="596" spans="1:66" s="1" customFormat="1" x14ac:dyDescent="0.3">
      <c r="A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118"/>
      <c r="N596" s="5"/>
      <c r="O596" s="5"/>
      <c r="P596" s="5"/>
      <c r="Q596" s="5"/>
      <c r="R596" s="5"/>
      <c r="S596" s="5"/>
      <c r="T596" s="5"/>
      <c r="U596" s="5"/>
      <c r="AA596" s="3"/>
      <c r="AB596" s="13"/>
      <c r="AC596" s="13"/>
      <c r="AD596" s="13"/>
      <c r="AE596" s="13"/>
      <c r="AF596" s="13"/>
      <c r="AG596" s="13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T596" s="107"/>
      <c r="BA596" s="11"/>
      <c r="BB596" s="11"/>
      <c r="BC596" s="11"/>
      <c r="BD596" s="11"/>
      <c r="BE596" s="11"/>
      <c r="BH596" s="11"/>
      <c r="BI596" s="11"/>
      <c r="BJ596" s="11"/>
      <c r="BK596" s="11"/>
      <c r="BL596" s="11"/>
      <c r="BM596" s="11"/>
      <c r="BN596" s="11"/>
    </row>
    <row r="597" spans="1:66" s="1" customFormat="1" x14ac:dyDescent="0.3">
      <c r="A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118"/>
      <c r="N597" s="5"/>
      <c r="O597" s="5"/>
      <c r="P597" s="5"/>
      <c r="Q597" s="5"/>
      <c r="R597" s="5"/>
      <c r="S597" s="5"/>
      <c r="T597" s="5"/>
      <c r="U597" s="5"/>
      <c r="AA597" s="3"/>
      <c r="AB597" s="13"/>
      <c r="AC597" s="13"/>
      <c r="AD597" s="13"/>
      <c r="AE597" s="13"/>
      <c r="AF597" s="13"/>
      <c r="AG597" s="13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T597" s="107"/>
      <c r="BA597" s="11"/>
      <c r="BB597" s="11"/>
      <c r="BC597" s="11"/>
      <c r="BD597" s="11"/>
      <c r="BE597" s="11"/>
      <c r="BH597" s="11"/>
      <c r="BI597" s="11"/>
      <c r="BJ597" s="11"/>
      <c r="BK597" s="11"/>
      <c r="BL597" s="11"/>
      <c r="BM597" s="11"/>
      <c r="BN597" s="11"/>
    </row>
    <row r="598" spans="1:66" s="1" customFormat="1" x14ac:dyDescent="0.3">
      <c r="A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118"/>
      <c r="N598" s="5"/>
      <c r="O598" s="5"/>
      <c r="P598" s="5"/>
      <c r="Q598" s="5"/>
      <c r="R598" s="5"/>
      <c r="S598" s="5"/>
      <c r="T598" s="5"/>
      <c r="U598" s="5"/>
      <c r="AA598" s="3"/>
      <c r="AB598" s="13"/>
      <c r="AC598" s="13"/>
      <c r="AD598" s="13"/>
      <c r="AE598" s="13"/>
      <c r="AF598" s="13"/>
      <c r="AG598" s="13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T598" s="107"/>
      <c r="BA598" s="11"/>
      <c r="BB598" s="11"/>
      <c r="BC598" s="11"/>
      <c r="BD598" s="11"/>
      <c r="BE598" s="11"/>
      <c r="BH598" s="11"/>
      <c r="BI598" s="11"/>
      <c r="BJ598" s="11"/>
      <c r="BK598" s="11"/>
      <c r="BL598" s="11"/>
      <c r="BM598" s="11"/>
      <c r="BN598" s="11"/>
    </row>
    <row r="599" spans="1:66" s="1" customFormat="1" x14ac:dyDescent="0.3">
      <c r="A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118"/>
      <c r="N599" s="5"/>
      <c r="O599" s="5"/>
      <c r="P599" s="5"/>
      <c r="Q599" s="5"/>
      <c r="R599" s="5"/>
      <c r="S599" s="5"/>
      <c r="T599" s="5"/>
      <c r="U599" s="5"/>
      <c r="AA599" s="3"/>
      <c r="AB599" s="13"/>
      <c r="AC599" s="13"/>
      <c r="AD599" s="13"/>
      <c r="AE599" s="13"/>
      <c r="AF599" s="13"/>
      <c r="AG599" s="13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T599" s="107"/>
      <c r="BA599" s="11"/>
      <c r="BB599" s="11"/>
      <c r="BC599" s="11"/>
      <c r="BD599" s="11"/>
      <c r="BE599" s="11"/>
      <c r="BH599" s="11"/>
      <c r="BI599" s="11"/>
      <c r="BJ599" s="11"/>
      <c r="BK599" s="11"/>
      <c r="BL599" s="11"/>
      <c r="BM599" s="11"/>
      <c r="BN599" s="11"/>
    </row>
    <row r="600" spans="1:66" s="1" customFormat="1" x14ac:dyDescent="0.3">
      <c r="A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118"/>
      <c r="N600" s="5"/>
      <c r="O600" s="5"/>
      <c r="P600" s="5"/>
      <c r="Q600" s="5"/>
      <c r="R600" s="5"/>
      <c r="S600" s="5"/>
      <c r="T600" s="5"/>
      <c r="U600" s="5"/>
      <c r="AA600" s="3"/>
      <c r="AB600" s="13"/>
      <c r="AC600" s="13"/>
      <c r="AD600" s="13"/>
      <c r="AE600" s="13"/>
      <c r="AF600" s="13"/>
      <c r="AG600" s="13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T600" s="107"/>
      <c r="BA600" s="11"/>
      <c r="BB600" s="11"/>
      <c r="BC600" s="11"/>
      <c r="BD600" s="11"/>
      <c r="BE600" s="11"/>
      <c r="BH600" s="11"/>
      <c r="BI600" s="11"/>
      <c r="BJ600" s="11"/>
      <c r="BK600" s="11"/>
      <c r="BL600" s="11"/>
      <c r="BM600" s="11"/>
      <c r="BN600" s="11"/>
    </row>
    <row r="601" spans="1:66" s="1" customFormat="1" x14ac:dyDescent="0.3">
      <c r="A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118"/>
      <c r="N601" s="5"/>
      <c r="O601" s="5"/>
      <c r="P601" s="5"/>
      <c r="Q601" s="5"/>
      <c r="R601" s="5"/>
      <c r="S601" s="5"/>
      <c r="T601" s="5"/>
      <c r="U601" s="5"/>
      <c r="AA601" s="3"/>
      <c r="AB601" s="13"/>
      <c r="AC601" s="13"/>
      <c r="AD601" s="13"/>
      <c r="AE601" s="13"/>
      <c r="AF601" s="13"/>
      <c r="AG601" s="13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T601" s="107"/>
      <c r="BA601" s="11"/>
      <c r="BB601" s="11"/>
      <c r="BC601" s="11"/>
      <c r="BD601" s="11"/>
      <c r="BE601" s="11"/>
      <c r="BH601" s="11"/>
      <c r="BI601" s="11"/>
      <c r="BJ601" s="11"/>
      <c r="BK601" s="11"/>
      <c r="BL601" s="11"/>
      <c r="BM601" s="11"/>
      <c r="BN601" s="11"/>
    </row>
    <row r="602" spans="1:66" s="1" customFormat="1" x14ac:dyDescent="0.3">
      <c r="A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118"/>
      <c r="N602" s="5"/>
      <c r="O602" s="5"/>
      <c r="P602" s="5"/>
      <c r="Q602" s="5"/>
      <c r="R602" s="5"/>
      <c r="S602" s="5"/>
      <c r="T602" s="5"/>
      <c r="U602" s="5"/>
      <c r="AA602" s="3"/>
      <c r="AB602" s="13"/>
      <c r="AC602" s="13"/>
      <c r="AD602" s="13"/>
      <c r="AE602" s="13"/>
      <c r="AF602" s="13"/>
      <c r="AG602" s="13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T602" s="107"/>
      <c r="BA602" s="11"/>
      <c r="BB602" s="11"/>
      <c r="BC602" s="11"/>
      <c r="BD602" s="11"/>
      <c r="BE602" s="11"/>
      <c r="BH602" s="11"/>
      <c r="BI602" s="11"/>
      <c r="BJ602" s="11"/>
      <c r="BK602" s="11"/>
      <c r="BL602" s="11"/>
      <c r="BM602" s="11"/>
      <c r="BN602" s="11"/>
    </row>
    <row r="603" spans="1:66" s="1" customFormat="1" x14ac:dyDescent="0.3">
      <c r="A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118"/>
      <c r="N603" s="5"/>
      <c r="O603" s="5"/>
      <c r="P603" s="5"/>
      <c r="Q603" s="5"/>
      <c r="R603" s="5"/>
      <c r="S603" s="5"/>
      <c r="T603" s="5"/>
      <c r="U603" s="5"/>
      <c r="AA603" s="3"/>
      <c r="AB603" s="13"/>
      <c r="AC603" s="13"/>
      <c r="AD603" s="13"/>
      <c r="AE603" s="13"/>
      <c r="AF603" s="13"/>
      <c r="AG603" s="13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T603" s="107"/>
      <c r="BA603" s="11"/>
      <c r="BB603" s="11"/>
      <c r="BC603" s="11"/>
      <c r="BD603" s="11"/>
      <c r="BE603" s="11"/>
      <c r="BH603" s="11"/>
      <c r="BI603" s="11"/>
      <c r="BJ603" s="11"/>
      <c r="BK603" s="11"/>
      <c r="BL603" s="11"/>
      <c r="BM603" s="11"/>
      <c r="BN603" s="11"/>
    </row>
    <row r="604" spans="1:66" s="1" customFormat="1" x14ac:dyDescent="0.3">
      <c r="A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118"/>
      <c r="N604" s="5"/>
      <c r="O604" s="5"/>
      <c r="P604" s="5"/>
      <c r="Q604" s="5"/>
      <c r="R604" s="5"/>
      <c r="S604" s="5"/>
      <c r="T604" s="5"/>
      <c r="U604" s="5"/>
      <c r="AA604" s="3"/>
      <c r="AB604" s="13"/>
      <c r="AC604" s="13"/>
      <c r="AD604" s="13"/>
      <c r="AE604" s="13"/>
      <c r="AF604" s="13"/>
      <c r="AG604" s="13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T604" s="107"/>
      <c r="BA604" s="11"/>
      <c r="BB604" s="11"/>
      <c r="BC604" s="11"/>
      <c r="BD604" s="11"/>
      <c r="BE604" s="11"/>
      <c r="BH604" s="11"/>
      <c r="BI604" s="11"/>
      <c r="BJ604" s="11"/>
      <c r="BK604" s="11"/>
      <c r="BL604" s="11"/>
      <c r="BM604" s="11"/>
      <c r="BN604" s="11"/>
    </row>
    <row r="605" spans="1:66" s="1" customFormat="1" x14ac:dyDescent="0.3">
      <c r="A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118"/>
      <c r="N605" s="5"/>
      <c r="O605" s="5"/>
      <c r="P605" s="5"/>
      <c r="Q605" s="5"/>
      <c r="R605" s="5"/>
      <c r="S605" s="5"/>
      <c r="T605" s="5"/>
      <c r="U605" s="5"/>
      <c r="AA605" s="3"/>
      <c r="AB605" s="13"/>
      <c r="AC605" s="13"/>
      <c r="AD605" s="13"/>
      <c r="AE605" s="13"/>
      <c r="AF605" s="13"/>
      <c r="AG605" s="13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T605" s="107"/>
      <c r="BA605" s="11"/>
      <c r="BB605" s="11"/>
      <c r="BC605" s="11"/>
      <c r="BD605" s="11"/>
      <c r="BE605" s="11"/>
      <c r="BH605" s="11"/>
      <c r="BI605" s="11"/>
      <c r="BJ605" s="11"/>
      <c r="BK605" s="11"/>
      <c r="BL605" s="11"/>
      <c r="BM605" s="11"/>
      <c r="BN605" s="11"/>
    </row>
    <row r="606" spans="1:66" s="1" customFormat="1" x14ac:dyDescent="0.3">
      <c r="A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118"/>
      <c r="N606" s="5"/>
      <c r="O606" s="5"/>
      <c r="P606" s="5"/>
      <c r="Q606" s="5"/>
      <c r="R606" s="5"/>
      <c r="S606" s="5"/>
      <c r="T606" s="5"/>
      <c r="U606" s="5"/>
      <c r="AA606" s="3"/>
      <c r="AB606" s="13"/>
      <c r="AC606" s="13"/>
      <c r="AD606" s="13"/>
      <c r="AE606" s="13"/>
      <c r="AF606" s="13"/>
      <c r="AG606" s="13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T606" s="107"/>
      <c r="BA606" s="11"/>
      <c r="BB606" s="11"/>
      <c r="BC606" s="11"/>
      <c r="BD606" s="11"/>
      <c r="BE606" s="11"/>
      <c r="BH606" s="11"/>
      <c r="BI606" s="11"/>
      <c r="BJ606" s="11"/>
      <c r="BK606" s="11"/>
      <c r="BL606" s="11"/>
      <c r="BM606" s="11"/>
      <c r="BN606" s="11"/>
    </row>
    <row r="607" spans="1:66" s="1" customFormat="1" x14ac:dyDescent="0.3">
      <c r="A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118"/>
      <c r="N607" s="5"/>
      <c r="O607" s="5"/>
      <c r="P607" s="5"/>
      <c r="Q607" s="5"/>
      <c r="R607" s="5"/>
      <c r="S607" s="5"/>
      <c r="T607" s="5"/>
      <c r="U607" s="5"/>
      <c r="AA607" s="3"/>
      <c r="AB607" s="13"/>
      <c r="AC607" s="13"/>
      <c r="AD607" s="13"/>
      <c r="AE607" s="13"/>
      <c r="AF607" s="13"/>
      <c r="AG607" s="13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T607" s="107"/>
      <c r="BA607" s="11"/>
      <c r="BB607" s="11"/>
      <c r="BC607" s="11"/>
      <c r="BD607" s="11"/>
      <c r="BE607" s="11"/>
      <c r="BH607" s="11"/>
      <c r="BI607" s="11"/>
      <c r="BJ607" s="11"/>
      <c r="BK607" s="11"/>
      <c r="BL607" s="11"/>
      <c r="BM607" s="11"/>
      <c r="BN607" s="11"/>
    </row>
    <row r="608" spans="1:66" s="1" customFormat="1" x14ac:dyDescent="0.3">
      <c r="A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118"/>
      <c r="N608" s="5"/>
      <c r="O608" s="5"/>
      <c r="P608" s="5"/>
      <c r="Q608" s="5"/>
      <c r="R608" s="5"/>
      <c r="S608" s="5"/>
      <c r="T608" s="5"/>
      <c r="U608" s="5"/>
      <c r="AA608" s="3"/>
      <c r="AB608" s="13"/>
      <c r="AC608" s="13"/>
      <c r="AD608" s="13"/>
      <c r="AE608" s="13"/>
      <c r="AF608" s="13"/>
      <c r="AG608" s="13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T608" s="107"/>
      <c r="BA608" s="11"/>
      <c r="BB608" s="11"/>
      <c r="BC608" s="11"/>
      <c r="BD608" s="11"/>
      <c r="BE608" s="11"/>
      <c r="BH608" s="11"/>
      <c r="BI608" s="11"/>
      <c r="BJ608" s="11"/>
      <c r="BK608" s="11"/>
      <c r="BL608" s="11"/>
      <c r="BM608" s="11"/>
      <c r="BN608" s="11"/>
    </row>
    <row r="609" spans="1:66" s="1" customFormat="1" x14ac:dyDescent="0.3">
      <c r="A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118"/>
      <c r="N609" s="5"/>
      <c r="O609" s="5"/>
      <c r="P609" s="5"/>
      <c r="Q609" s="5"/>
      <c r="R609" s="5"/>
      <c r="S609" s="5"/>
      <c r="T609" s="5"/>
      <c r="U609" s="5"/>
      <c r="AA609" s="3"/>
      <c r="AB609" s="13"/>
      <c r="AC609" s="13"/>
      <c r="AD609" s="13"/>
      <c r="AE609" s="13"/>
      <c r="AF609" s="13"/>
      <c r="AG609" s="13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T609" s="107"/>
      <c r="BA609" s="11"/>
      <c r="BB609" s="11"/>
      <c r="BC609" s="11"/>
      <c r="BD609" s="11"/>
      <c r="BE609" s="11"/>
      <c r="BH609" s="11"/>
      <c r="BI609" s="11"/>
      <c r="BJ609" s="11"/>
      <c r="BK609" s="11"/>
      <c r="BL609" s="11"/>
      <c r="BM609" s="11"/>
      <c r="BN609" s="11"/>
    </row>
    <row r="610" spans="1:66" s="1" customFormat="1" x14ac:dyDescent="0.3">
      <c r="A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118"/>
      <c r="N610" s="5"/>
      <c r="O610" s="5"/>
      <c r="P610" s="5"/>
      <c r="Q610" s="5"/>
      <c r="R610" s="5"/>
      <c r="S610" s="5"/>
      <c r="T610" s="5"/>
      <c r="U610" s="5"/>
      <c r="AA610" s="3"/>
      <c r="AB610" s="13"/>
      <c r="AC610" s="13"/>
      <c r="AD610" s="13"/>
      <c r="AE610" s="13"/>
      <c r="AF610" s="13"/>
      <c r="AG610" s="13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T610" s="107"/>
      <c r="BA610" s="11"/>
      <c r="BB610" s="11"/>
      <c r="BC610" s="11"/>
      <c r="BD610" s="11"/>
      <c r="BE610" s="11"/>
      <c r="BH610" s="11"/>
      <c r="BI610" s="11"/>
      <c r="BJ610" s="11"/>
      <c r="BK610" s="11"/>
      <c r="BL610" s="11"/>
      <c r="BM610" s="11"/>
      <c r="BN610" s="11"/>
    </row>
    <row r="611" spans="1:66" s="1" customFormat="1" x14ac:dyDescent="0.3">
      <c r="A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118"/>
      <c r="N611" s="5"/>
      <c r="O611" s="5"/>
      <c r="P611" s="5"/>
      <c r="Q611" s="5"/>
      <c r="R611" s="5"/>
      <c r="S611" s="5"/>
      <c r="T611" s="5"/>
      <c r="U611" s="5"/>
      <c r="AA611" s="3"/>
      <c r="AB611" s="13"/>
      <c r="AC611" s="13"/>
      <c r="AD611" s="13"/>
      <c r="AE611" s="13"/>
      <c r="AF611" s="13"/>
      <c r="AG611" s="13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T611" s="107"/>
      <c r="BA611" s="11"/>
      <c r="BB611" s="11"/>
      <c r="BC611" s="11"/>
      <c r="BD611" s="11"/>
      <c r="BE611" s="11"/>
      <c r="BH611" s="11"/>
      <c r="BI611" s="11"/>
      <c r="BJ611" s="11"/>
      <c r="BK611" s="11"/>
      <c r="BL611" s="11"/>
      <c r="BM611" s="11"/>
      <c r="BN611" s="11"/>
    </row>
    <row r="612" spans="1:66" s="1" customFormat="1" x14ac:dyDescent="0.3">
      <c r="A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118"/>
      <c r="N612" s="5"/>
      <c r="O612" s="5"/>
      <c r="P612" s="5"/>
      <c r="Q612" s="5"/>
      <c r="R612" s="5"/>
      <c r="S612" s="5"/>
      <c r="T612" s="5"/>
      <c r="U612" s="5"/>
      <c r="AA612" s="3"/>
      <c r="AB612" s="13"/>
      <c r="AC612" s="13"/>
      <c r="AD612" s="13"/>
      <c r="AE612" s="13"/>
      <c r="AF612" s="13"/>
      <c r="AG612" s="13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T612" s="107"/>
      <c r="BA612" s="11"/>
      <c r="BB612" s="11"/>
      <c r="BC612" s="11"/>
      <c r="BD612" s="11"/>
      <c r="BE612" s="11"/>
      <c r="BH612" s="11"/>
      <c r="BI612" s="11"/>
      <c r="BJ612" s="11"/>
      <c r="BK612" s="11"/>
      <c r="BL612" s="11"/>
      <c r="BM612" s="11"/>
      <c r="BN612" s="11"/>
    </row>
    <row r="613" spans="1:66" s="1" customFormat="1" x14ac:dyDescent="0.3">
      <c r="A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118"/>
      <c r="N613" s="5"/>
      <c r="O613" s="5"/>
      <c r="P613" s="5"/>
      <c r="Q613" s="5"/>
      <c r="R613" s="5"/>
      <c r="S613" s="5"/>
      <c r="T613" s="5"/>
      <c r="U613" s="5"/>
      <c r="AA613" s="3"/>
      <c r="AB613" s="13"/>
      <c r="AC613" s="13"/>
      <c r="AD613" s="13"/>
      <c r="AE613" s="13"/>
      <c r="AF613" s="13"/>
      <c r="AG613" s="13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T613" s="107"/>
      <c r="BA613" s="11"/>
      <c r="BB613" s="11"/>
      <c r="BC613" s="11"/>
      <c r="BD613" s="11"/>
      <c r="BE613" s="11"/>
      <c r="BH613" s="11"/>
      <c r="BI613" s="11"/>
      <c r="BJ613" s="11"/>
      <c r="BK613" s="11"/>
      <c r="BL613" s="11"/>
      <c r="BM613" s="11"/>
      <c r="BN613" s="11"/>
    </row>
    <row r="614" spans="1:66" s="1" customFormat="1" x14ac:dyDescent="0.3">
      <c r="A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118"/>
      <c r="N614" s="5"/>
      <c r="O614" s="5"/>
      <c r="P614" s="5"/>
      <c r="Q614" s="5"/>
      <c r="R614" s="5"/>
      <c r="S614" s="5"/>
      <c r="T614" s="5"/>
      <c r="U614" s="5"/>
      <c r="AA614" s="3"/>
      <c r="AB614" s="13"/>
      <c r="AC614" s="13"/>
      <c r="AD614" s="13"/>
      <c r="AE614" s="13"/>
      <c r="AF614" s="13"/>
      <c r="AG614" s="13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T614" s="107"/>
      <c r="BA614" s="11"/>
      <c r="BB614" s="11"/>
      <c r="BC614" s="11"/>
      <c r="BD614" s="11"/>
      <c r="BE614" s="11"/>
      <c r="BH614" s="11"/>
      <c r="BI614" s="11"/>
      <c r="BJ614" s="11"/>
      <c r="BK614" s="11"/>
      <c r="BL614" s="11"/>
      <c r="BM614" s="11"/>
      <c r="BN614" s="11"/>
    </row>
    <row r="615" spans="1:66" s="1" customFormat="1" x14ac:dyDescent="0.3">
      <c r="A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118"/>
      <c r="N615" s="5"/>
      <c r="O615" s="5"/>
      <c r="P615" s="5"/>
      <c r="Q615" s="5"/>
      <c r="R615" s="5"/>
      <c r="S615" s="5"/>
      <c r="T615" s="5"/>
      <c r="U615" s="5"/>
      <c r="AA615" s="3"/>
      <c r="AB615" s="13"/>
      <c r="AC615" s="13"/>
      <c r="AD615" s="13"/>
      <c r="AE615" s="13"/>
      <c r="AF615" s="13"/>
      <c r="AG615" s="13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T615" s="107"/>
      <c r="BA615" s="11"/>
      <c r="BB615" s="11"/>
      <c r="BC615" s="11"/>
      <c r="BD615" s="11"/>
      <c r="BE615" s="11"/>
      <c r="BH615" s="11"/>
      <c r="BI615" s="11"/>
      <c r="BJ615" s="11"/>
      <c r="BK615" s="11"/>
      <c r="BL615" s="11"/>
      <c r="BM615" s="11"/>
      <c r="BN615" s="11"/>
    </row>
    <row r="616" spans="1:66" s="1" customFormat="1" x14ac:dyDescent="0.3">
      <c r="A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118"/>
      <c r="N616" s="5"/>
      <c r="O616" s="5"/>
      <c r="P616" s="5"/>
      <c r="Q616" s="5"/>
      <c r="R616" s="5"/>
      <c r="S616" s="5"/>
      <c r="T616" s="5"/>
      <c r="U616" s="5"/>
      <c r="AA616" s="3"/>
      <c r="AB616" s="13"/>
      <c r="AC616" s="13"/>
      <c r="AD616" s="13"/>
      <c r="AE616" s="13"/>
      <c r="AF616" s="13"/>
      <c r="AG616" s="13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T616" s="107"/>
      <c r="BA616" s="11"/>
      <c r="BB616" s="11"/>
      <c r="BC616" s="11"/>
      <c r="BD616" s="11"/>
      <c r="BE616" s="11"/>
      <c r="BH616" s="11"/>
      <c r="BI616" s="11"/>
      <c r="BJ616" s="11"/>
      <c r="BK616" s="11"/>
      <c r="BL616" s="11"/>
      <c r="BM616" s="11"/>
      <c r="BN616" s="11"/>
    </row>
    <row r="617" spans="1:66" s="1" customFormat="1" x14ac:dyDescent="0.3">
      <c r="A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118"/>
      <c r="N617" s="5"/>
      <c r="O617" s="5"/>
      <c r="P617" s="5"/>
      <c r="Q617" s="5"/>
      <c r="R617" s="5"/>
      <c r="S617" s="5"/>
      <c r="T617" s="5"/>
      <c r="U617" s="5"/>
      <c r="AA617" s="3"/>
      <c r="AB617" s="13"/>
      <c r="AC617" s="13"/>
      <c r="AD617" s="13"/>
      <c r="AE617" s="13"/>
      <c r="AF617" s="13"/>
      <c r="AG617" s="13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T617" s="107"/>
      <c r="BA617" s="11"/>
      <c r="BB617" s="11"/>
      <c r="BC617" s="11"/>
      <c r="BD617" s="11"/>
      <c r="BE617" s="11"/>
      <c r="BH617" s="11"/>
      <c r="BI617" s="11"/>
      <c r="BJ617" s="11"/>
      <c r="BK617" s="11"/>
      <c r="BL617" s="11"/>
      <c r="BM617" s="11"/>
      <c r="BN617" s="11"/>
    </row>
    <row r="618" spans="1:66" s="1" customFormat="1" x14ac:dyDescent="0.3">
      <c r="A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118"/>
      <c r="N618" s="5"/>
      <c r="O618" s="5"/>
      <c r="P618" s="5"/>
      <c r="Q618" s="5"/>
      <c r="R618" s="5"/>
      <c r="S618" s="5"/>
      <c r="T618" s="5"/>
      <c r="U618" s="5"/>
      <c r="AA618" s="3"/>
      <c r="AB618" s="13"/>
      <c r="AC618" s="13"/>
      <c r="AD618" s="13"/>
      <c r="AE618" s="13"/>
      <c r="AF618" s="13"/>
      <c r="AG618" s="13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T618" s="107"/>
      <c r="BA618" s="11"/>
      <c r="BB618" s="11"/>
      <c r="BC618" s="11"/>
      <c r="BD618" s="11"/>
      <c r="BE618" s="11"/>
      <c r="BH618" s="11"/>
      <c r="BI618" s="11"/>
      <c r="BJ618" s="11"/>
      <c r="BK618" s="11"/>
      <c r="BL618" s="11"/>
      <c r="BM618" s="11"/>
      <c r="BN618" s="11"/>
    </row>
    <row r="619" spans="1:66" s="1" customFormat="1" x14ac:dyDescent="0.3">
      <c r="A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118"/>
      <c r="N619" s="5"/>
      <c r="O619" s="5"/>
      <c r="P619" s="5"/>
      <c r="Q619" s="5"/>
      <c r="R619" s="5"/>
      <c r="S619" s="5"/>
      <c r="T619" s="5"/>
      <c r="U619" s="5"/>
      <c r="AA619" s="3"/>
      <c r="AB619" s="13"/>
      <c r="AC619" s="13"/>
      <c r="AD619" s="13"/>
      <c r="AE619" s="13"/>
      <c r="AF619" s="13"/>
      <c r="AG619" s="13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T619" s="107"/>
      <c r="BA619" s="11"/>
      <c r="BB619" s="11"/>
      <c r="BC619" s="11"/>
      <c r="BD619" s="11"/>
      <c r="BE619" s="11"/>
      <c r="BH619" s="11"/>
      <c r="BI619" s="11"/>
      <c r="BJ619" s="11"/>
      <c r="BK619" s="11"/>
      <c r="BL619" s="11"/>
      <c r="BM619" s="11"/>
      <c r="BN619" s="11"/>
    </row>
    <row r="620" spans="1:66" s="1" customFormat="1" x14ac:dyDescent="0.3">
      <c r="A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118"/>
      <c r="N620" s="5"/>
      <c r="O620" s="5"/>
      <c r="P620" s="5"/>
      <c r="Q620" s="5"/>
      <c r="R620" s="5"/>
      <c r="S620" s="5"/>
      <c r="T620" s="5"/>
      <c r="U620" s="5"/>
      <c r="AA620" s="3"/>
      <c r="AB620" s="13"/>
      <c r="AC620" s="13"/>
      <c r="AD620" s="13"/>
      <c r="AE620" s="13"/>
      <c r="AF620" s="13"/>
      <c r="AG620" s="13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T620" s="107"/>
      <c r="BA620" s="11"/>
      <c r="BB620" s="11"/>
      <c r="BC620" s="11"/>
      <c r="BD620" s="11"/>
      <c r="BE620" s="11"/>
      <c r="BH620" s="11"/>
      <c r="BI620" s="11"/>
      <c r="BJ620" s="11"/>
      <c r="BK620" s="11"/>
      <c r="BL620" s="11"/>
      <c r="BM620" s="11"/>
      <c r="BN620" s="11"/>
    </row>
    <row r="621" spans="1:66" s="1" customFormat="1" x14ac:dyDescent="0.3">
      <c r="A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118"/>
      <c r="N621" s="5"/>
      <c r="O621" s="5"/>
      <c r="P621" s="5"/>
      <c r="Q621" s="5"/>
      <c r="R621" s="5"/>
      <c r="S621" s="5"/>
      <c r="T621" s="5"/>
      <c r="U621" s="5"/>
      <c r="AA621" s="3"/>
      <c r="AB621" s="13"/>
      <c r="AC621" s="13"/>
      <c r="AD621" s="13"/>
      <c r="AE621" s="13"/>
      <c r="AF621" s="13"/>
      <c r="AG621" s="13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T621" s="107"/>
      <c r="BA621" s="11"/>
      <c r="BB621" s="11"/>
      <c r="BC621" s="11"/>
      <c r="BD621" s="11"/>
      <c r="BE621" s="11"/>
      <c r="BH621" s="11"/>
      <c r="BI621" s="11"/>
      <c r="BJ621" s="11"/>
      <c r="BK621" s="11"/>
      <c r="BL621" s="11"/>
      <c r="BM621" s="11"/>
      <c r="BN621" s="11"/>
    </row>
    <row r="622" spans="1:66" s="1" customFormat="1" x14ac:dyDescent="0.3">
      <c r="A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118"/>
      <c r="N622" s="5"/>
      <c r="O622" s="5"/>
      <c r="P622" s="5"/>
      <c r="Q622" s="5"/>
      <c r="R622" s="5"/>
      <c r="S622" s="5"/>
      <c r="T622" s="5"/>
      <c r="U622" s="5"/>
      <c r="AA622" s="3"/>
      <c r="AB622" s="13"/>
      <c r="AC622" s="13"/>
      <c r="AD622" s="13"/>
      <c r="AE622" s="13"/>
      <c r="AF622" s="13"/>
      <c r="AG622" s="13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T622" s="107"/>
      <c r="BA622" s="11"/>
      <c r="BB622" s="11"/>
      <c r="BC622" s="11"/>
      <c r="BD622" s="11"/>
      <c r="BE622" s="11"/>
      <c r="BH622" s="11"/>
      <c r="BI622" s="11"/>
      <c r="BJ622" s="11"/>
      <c r="BK622" s="11"/>
      <c r="BL622" s="11"/>
      <c r="BM622" s="11"/>
      <c r="BN622" s="11"/>
    </row>
    <row r="623" spans="1:66" s="1" customFormat="1" x14ac:dyDescent="0.3">
      <c r="A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118"/>
      <c r="N623" s="5"/>
      <c r="O623" s="5"/>
      <c r="P623" s="5"/>
      <c r="Q623" s="5"/>
      <c r="R623" s="5"/>
      <c r="S623" s="5"/>
      <c r="T623" s="5"/>
      <c r="U623" s="5"/>
      <c r="AA623" s="3"/>
      <c r="AB623" s="13"/>
      <c r="AC623" s="13"/>
      <c r="AD623" s="13"/>
      <c r="AE623" s="13"/>
      <c r="AF623" s="13"/>
      <c r="AG623" s="13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T623" s="107"/>
      <c r="BA623" s="11"/>
      <c r="BB623" s="11"/>
      <c r="BC623" s="11"/>
      <c r="BD623" s="11"/>
      <c r="BE623" s="11"/>
      <c r="BH623" s="11"/>
      <c r="BI623" s="11"/>
      <c r="BJ623" s="11"/>
      <c r="BK623" s="11"/>
      <c r="BL623" s="11"/>
      <c r="BM623" s="11"/>
      <c r="BN623" s="11"/>
    </row>
    <row r="624" spans="1:66" s="1" customFormat="1" x14ac:dyDescent="0.3">
      <c r="A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118"/>
      <c r="N624" s="5"/>
      <c r="O624" s="5"/>
      <c r="P624" s="5"/>
      <c r="Q624" s="5"/>
      <c r="R624" s="5"/>
      <c r="S624" s="5"/>
      <c r="T624" s="5"/>
      <c r="U624" s="5"/>
      <c r="AA624" s="3"/>
      <c r="AB624" s="13"/>
      <c r="AC624" s="13"/>
      <c r="AD624" s="13"/>
      <c r="AE624" s="13"/>
      <c r="AF624" s="13"/>
      <c r="AG624" s="13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T624" s="107"/>
      <c r="BA624" s="11"/>
      <c r="BB624" s="11"/>
      <c r="BC624" s="11"/>
      <c r="BD624" s="11"/>
      <c r="BE624" s="11"/>
      <c r="BH624" s="11"/>
      <c r="BI624" s="11"/>
      <c r="BJ624" s="11"/>
      <c r="BK624" s="11"/>
      <c r="BL624" s="11"/>
      <c r="BM624" s="11"/>
      <c r="BN624" s="11"/>
    </row>
    <row r="625" spans="1:66" s="1" customFormat="1" x14ac:dyDescent="0.3">
      <c r="A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118"/>
      <c r="N625" s="5"/>
      <c r="O625" s="5"/>
      <c r="P625" s="5"/>
      <c r="Q625" s="5"/>
      <c r="R625" s="5"/>
      <c r="S625" s="5"/>
      <c r="T625" s="5"/>
      <c r="U625" s="5"/>
      <c r="AA625" s="3"/>
      <c r="AB625" s="13"/>
      <c r="AC625" s="13"/>
      <c r="AD625" s="13"/>
      <c r="AE625" s="13"/>
      <c r="AF625" s="13"/>
      <c r="AG625" s="13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T625" s="107"/>
      <c r="BA625" s="11"/>
      <c r="BB625" s="11"/>
      <c r="BC625" s="11"/>
      <c r="BD625" s="11"/>
      <c r="BE625" s="11"/>
      <c r="BH625" s="11"/>
      <c r="BI625" s="11"/>
      <c r="BJ625" s="11"/>
      <c r="BK625" s="11"/>
      <c r="BL625" s="11"/>
      <c r="BM625" s="11"/>
      <c r="BN625" s="11"/>
    </row>
    <row r="626" spans="1:66" s="1" customFormat="1" x14ac:dyDescent="0.3">
      <c r="A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118"/>
      <c r="N626" s="5"/>
      <c r="O626" s="5"/>
      <c r="P626" s="5"/>
      <c r="Q626" s="5"/>
      <c r="R626" s="5"/>
      <c r="S626" s="5"/>
      <c r="T626" s="5"/>
      <c r="U626" s="5"/>
      <c r="AA626" s="3"/>
      <c r="AB626" s="13"/>
      <c r="AC626" s="13"/>
      <c r="AD626" s="13"/>
      <c r="AE626" s="13"/>
      <c r="AF626" s="13"/>
      <c r="AG626" s="13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T626" s="107"/>
      <c r="BA626" s="11"/>
      <c r="BB626" s="11"/>
      <c r="BC626" s="11"/>
      <c r="BD626" s="11"/>
      <c r="BE626" s="11"/>
      <c r="BH626" s="11"/>
      <c r="BI626" s="11"/>
      <c r="BJ626" s="11"/>
      <c r="BK626" s="11"/>
      <c r="BL626" s="11"/>
      <c r="BM626" s="11"/>
      <c r="BN626" s="11"/>
    </row>
    <row r="627" spans="1:66" s="1" customFormat="1" x14ac:dyDescent="0.3">
      <c r="A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118"/>
      <c r="N627" s="5"/>
      <c r="O627" s="5"/>
      <c r="P627" s="5"/>
      <c r="Q627" s="5"/>
      <c r="R627" s="5"/>
      <c r="S627" s="5"/>
      <c r="T627" s="5"/>
      <c r="U627" s="5"/>
      <c r="AA627" s="3"/>
      <c r="AB627" s="13"/>
      <c r="AC627" s="13"/>
      <c r="AD627" s="13"/>
      <c r="AE627" s="13"/>
      <c r="AF627" s="13"/>
      <c r="AG627" s="13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T627" s="107"/>
      <c r="BA627" s="11"/>
      <c r="BB627" s="11"/>
      <c r="BC627" s="11"/>
      <c r="BD627" s="11"/>
      <c r="BE627" s="11"/>
      <c r="BH627" s="11"/>
      <c r="BI627" s="11"/>
      <c r="BJ627" s="11"/>
      <c r="BK627" s="11"/>
      <c r="BL627" s="11"/>
      <c r="BM627" s="11"/>
      <c r="BN627" s="11"/>
    </row>
    <row r="628" spans="1:66" s="1" customFormat="1" x14ac:dyDescent="0.3">
      <c r="A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118"/>
      <c r="N628" s="5"/>
      <c r="O628" s="5"/>
      <c r="P628" s="5"/>
      <c r="Q628" s="5"/>
      <c r="R628" s="5"/>
      <c r="S628" s="5"/>
      <c r="T628" s="5"/>
      <c r="U628" s="5"/>
      <c r="AA628" s="3"/>
      <c r="AB628" s="13"/>
      <c r="AC628" s="13"/>
      <c r="AD628" s="13"/>
      <c r="AE628" s="13"/>
      <c r="AF628" s="13"/>
      <c r="AG628" s="13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T628" s="107"/>
      <c r="BA628" s="11"/>
      <c r="BB628" s="11"/>
      <c r="BC628" s="11"/>
      <c r="BD628" s="11"/>
      <c r="BE628" s="11"/>
      <c r="BH628" s="11"/>
      <c r="BI628" s="11"/>
      <c r="BJ628" s="11"/>
      <c r="BK628" s="11"/>
      <c r="BL628" s="11"/>
      <c r="BM628" s="11"/>
      <c r="BN628" s="11"/>
    </row>
    <row r="629" spans="1:66" s="1" customFormat="1" x14ac:dyDescent="0.3">
      <c r="A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118"/>
      <c r="N629" s="5"/>
      <c r="O629" s="5"/>
      <c r="P629" s="5"/>
      <c r="Q629" s="5"/>
      <c r="R629" s="5"/>
      <c r="S629" s="5"/>
      <c r="T629" s="5"/>
      <c r="U629" s="5"/>
      <c r="AA629" s="3"/>
      <c r="AB629" s="13"/>
      <c r="AC629" s="13"/>
      <c r="AD629" s="13"/>
      <c r="AE629" s="13"/>
      <c r="AF629" s="13"/>
      <c r="AG629" s="13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T629" s="107"/>
      <c r="BA629" s="11"/>
      <c r="BB629" s="11"/>
      <c r="BC629" s="11"/>
      <c r="BD629" s="11"/>
      <c r="BE629" s="11"/>
      <c r="BH629" s="11"/>
      <c r="BI629" s="11"/>
      <c r="BJ629" s="11"/>
      <c r="BK629" s="11"/>
      <c r="BL629" s="11"/>
      <c r="BM629" s="11"/>
      <c r="BN629" s="11"/>
    </row>
    <row r="630" spans="1:66" s="1" customFormat="1" x14ac:dyDescent="0.3">
      <c r="A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118"/>
      <c r="N630" s="5"/>
      <c r="O630" s="5"/>
      <c r="P630" s="5"/>
      <c r="Q630" s="5"/>
      <c r="R630" s="5"/>
      <c r="S630" s="5"/>
      <c r="T630" s="5"/>
      <c r="U630" s="5"/>
      <c r="AA630" s="3"/>
      <c r="AB630" s="13"/>
      <c r="AC630" s="13"/>
      <c r="AD630" s="13"/>
      <c r="AE630" s="13"/>
      <c r="AF630" s="13"/>
      <c r="AG630" s="13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T630" s="107"/>
      <c r="BA630" s="11"/>
      <c r="BB630" s="11"/>
      <c r="BC630" s="11"/>
      <c r="BD630" s="11"/>
      <c r="BE630" s="11"/>
      <c r="BH630" s="11"/>
      <c r="BI630" s="11"/>
      <c r="BJ630" s="11"/>
      <c r="BK630" s="11"/>
      <c r="BL630" s="11"/>
      <c r="BM630" s="11"/>
      <c r="BN630" s="11"/>
    </row>
    <row r="631" spans="1:66" s="1" customFormat="1" x14ac:dyDescent="0.3">
      <c r="A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118"/>
      <c r="N631" s="5"/>
      <c r="O631" s="5"/>
      <c r="P631" s="5"/>
      <c r="Q631" s="5"/>
      <c r="R631" s="5"/>
      <c r="S631" s="5"/>
      <c r="T631" s="5"/>
      <c r="U631" s="5"/>
      <c r="AA631" s="3"/>
      <c r="AB631" s="13"/>
      <c r="AC631" s="13"/>
      <c r="AD631" s="13"/>
      <c r="AE631" s="13"/>
      <c r="AF631" s="13"/>
      <c r="AG631" s="13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T631" s="107"/>
      <c r="BA631" s="11"/>
      <c r="BB631" s="11"/>
      <c r="BC631" s="11"/>
      <c r="BD631" s="11"/>
      <c r="BE631" s="11"/>
      <c r="BH631" s="11"/>
      <c r="BI631" s="11"/>
      <c r="BJ631" s="11"/>
      <c r="BK631" s="11"/>
      <c r="BL631" s="11"/>
      <c r="BM631" s="11"/>
      <c r="BN631" s="11"/>
    </row>
    <row r="632" spans="1:66" s="1" customFormat="1" x14ac:dyDescent="0.3">
      <c r="A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118"/>
      <c r="N632" s="5"/>
      <c r="O632" s="5"/>
      <c r="P632" s="5"/>
      <c r="Q632" s="5"/>
      <c r="R632" s="5"/>
      <c r="S632" s="5"/>
      <c r="T632" s="5"/>
      <c r="U632" s="5"/>
      <c r="AA632" s="3"/>
      <c r="AB632" s="13"/>
      <c r="AC632" s="13"/>
      <c r="AD632" s="13"/>
      <c r="AE632" s="13"/>
      <c r="AF632" s="13"/>
      <c r="AG632" s="13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T632" s="107"/>
      <c r="BA632" s="11"/>
      <c r="BB632" s="11"/>
      <c r="BC632" s="11"/>
      <c r="BD632" s="11"/>
      <c r="BE632" s="11"/>
      <c r="BH632" s="11"/>
      <c r="BI632" s="11"/>
      <c r="BJ632" s="11"/>
      <c r="BK632" s="11"/>
      <c r="BL632" s="11"/>
      <c r="BM632" s="11"/>
      <c r="BN632" s="11"/>
    </row>
    <row r="633" spans="1:66" s="1" customFormat="1" x14ac:dyDescent="0.3">
      <c r="A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118"/>
      <c r="N633" s="5"/>
      <c r="O633" s="5"/>
      <c r="P633" s="5"/>
      <c r="Q633" s="5"/>
      <c r="R633" s="5"/>
      <c r="S633" s="5"/>
      <c r="T633" s="5"/>
      <c r="U633" s="5"/>
      <c r="AA633" s="3"/>
      <c r="AB633" s="13"/>
      <c r="AC633" s="13"/>
      <c r="AD633" s="13"/>
      <c r="AE633" s="13"/>
      <c r="AF633" s="13"/>
      <c r="AG633" s="13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T633" s="107"/>
      <c r="BA633" s="11"/>
      <c r="BB633" s="11"/>
      <c r="BC633" s="11"/>
      <c r="BD633" s="11"/>
      <c r="BE633" s="11"/>
      <c r="BH633" s="11"/>
      <c r="BI633" s="11"/>
      <c r="BJ633" s="11"/>
      <c r="BK633" s="11"/>
      <c r="BL633" s="11"/>
      <c r="BM633" s="11"/>
      <c r="BN633" s="11"/>
    </row>
    <row r="634" spans="1:66" s="1" customFormat="1" x14ac:dyDescent="0.3">
      <c r="A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118"/>
      <c r="N634" s="5"/>
      <c r="O634" s="5"/>
      <c r="P634" s="5"/>
      <c r="Q634" s="5"/>
      <c r="R634" s="5"/>
      <c r="S634" s="5"/>
      <c r="T634" s="5"/>
      <c r="U634" s="5"/>
      <c r="AA634" s="3"/>
      <c r="AB634" s="13"/>
      <c r="AC634" s="13"/>
      <c r="AD634" s="13"/>
      <c r="AE634" s="13"/>
      <c r="AF634" s="13"/>
      <c r="AG634" s="13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T634" s="107"/>
      <c r="BA634" s="11"/>
      <c r="BB634" s="11"/>
      <c r="BC634" s="11"/>
      <c r="BD634" s="11"/>
      <c r="BE634" s="11"/>
      <c r="BH634" s="11"/>
      <c r="BI634" s="11"/>
      <c r="BJ634" s="11"/>
      <c r="BK634" s="11"/>
      <c r="BL634" s="11"/>
      <c r="BM634" s="11"/>
      <c r="BN634" s="11"/>
    </row>
    <row r="635" spans="1:66" s="1" customFormat="1" x14ac:dyDescent="0.3">
      <c r="A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118"/>
      <c r="N635" s="5"/>
      <c r="O635" s="5"/>
      <c r="P635" s="5"/>
      <c r="Q635" s="5"/>
      <c r="R635" s="5"/>
      <c r="S635" s="5"/>
      <c r="T635" s="5"/>
      <c r="U635" s="5"/>
      <c r="AA635" s="3"/>
      <c r="AB635" s="13"/>
      <c r="AC635" s="13"/>
      <c r="AD635" s="13"/>
      <c r="AE635" s="13"/>
      <c r="AF635" s="13"/>
      <c r="AG635" s="13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T635" s="107"/>
      <c r="BA635" s="11"/>
      <c r="BB635" s="11"/>
      <c r="BC635" s="11"/>
      <c r="BD635" s="11"/>
      <c r="BE635" s="11"/>
      <c r="BH635" s="11"/>
      <c r="BI635" s="11"/>
      <c r="BJ635" s="11"/>
      <c r="BK635" s="11"/>
      <c r="BL635" s="11"/>
      <c r="BM635" s="11"/>
      <c r="BN635" s="11"/>
    </row>
    <row r="636" spans="1:66" s="1" customFormat="1" x14ac:dyDescent="0.3">
      <c r="A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118"/>
      <c r="N636" s="5"/>
      <c r="O636" s="5"/>
      <c r="P636" s="5"/>
      <c r="Q636" s="5"/>
      <c r="R636" s="5"/>
      <c r="S636" s="5"/>
      <c r="T636" s="5"/>
      <c r="U636" s="5"/>
      <c r="AA636" s="3"/>
      <c r="AB636" s="13"/>
      <c r="AC636" s="13"/>
      <c r="AD636" s="13"/>
      <c r="AE636" s="13"/>
      <c r="AF636" s="13"/>
      <c r="AG636" s="13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T636" s="107"/>
      <c r="BA636" s="11"/>
      <c r="BB636" s="11"/>
      <c r="BC636" s="11"/>
      <c r="BD636" s="11"/>
      <c r="BE636" s="11"/>
      <c r="BH636" s="11"/>
      <c r="BI636" s="11"/>
      <c r="BJ636" s="11"/>
      <c r="BK636" s="11"/>
      <c r="BL636" s="11"/>
      <c r="BM636" s="11"/>
      <c r="BN636" s="11"/>
    </row>
    <row r="637" spans="1:66" s="1" customFormat="1" x14ac:dyDescent="0.3">
      <c r="A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118"/>
      <c r="N637" s="5"/>
      <c r="O637" s="5"/>
      <c r="P637" s="5"/>
      <c r="Q637" s="5"/>
      <c r="R637" s="5"/>
      <c r="S637" s="5"/>
      <c r="T637" s="5"/>
      <c r="U637" s="5"/>
      <c r="AA637" s="3"/>
      <c r="AB637" s="13"/>
      <c r="AC637" s="13"/>
      <c r="AD637" s="13"/>
      <c r="AE637" s="13"/>
      <c r="AF637" s="13"/>
      <c r="AG637" s="13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T637" s="107"/>
      <c r="BA637" s="11"/>
      <c r="BB637" s="11"/>
      <c r="BC637" s="11"/>
      <c r="BD637" s="11"/>
      <c r="BE637" s="11"/>
      <c r="BH637" s="11"/>
      <c r="BI637" s="11"/>
      <c r="BJ637" s="11"/>
      <c r="BK637" s="11"/>
      <c r="BL637" s="11"/>
      <c r="BM637" s="11"/>
      <c r="BN637" s="11"/>
    </row>
    <row r="638" spans="1:66" s="1" customFormat="1" x14ac:dyDescent="0.3">
      <c r="A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118"/>
      <c r="N638" s="5"/>
      <c r="O638" s="5"/>
      <c r="P638" s="5"/>
      <c r="Q638" s="5"/>
      <c r="R638" s="5"/>
      <c r="S638" s="5"/>
      <c r="T638" s="5"/>
      <c r="U638" s="5"/>
      <c r="AA638" s="3"/>
      <c r="AB638" s="13"/>
      <c r="AC638" s="13"/>
      <c r="AD638" s="13"/>
      <c r="AE638" s="13"/>
      <c r="AF638" s="13"/>
      <c r="AG638" s="13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T638" s="107"/>
      <c r="BA638" s="11"/>
      <c r="BB638" s="11"/>
      <c r="BC638" s="11"/>
      <c r="BD638" s="11"/>
      <c r="BE638" s="11"/>
      <c r="BH638" s="11"/>
      <c r="BI638" s="11"/>
      <c r="BJ638" s="11"/>
      <c r="BK638" s="11"/>
      <c r="BL638" s="11"/>
      <c r="BM638" s="11"/>
      <c r="BN638" s="11"/>
    </row>
    <row r="639" spans="1:66" s="1" customFormat="1" x14ac:dyDescent="0.3">
      <c r="A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118"/>
      <c r="N639" s="5"/>
      <c r="O639" s="5"/>
      <c r="P639" s="5"/>
      <c r="Q639" s="5"/>
      <c r="R639" s="5"/>
      <c r="S639" s="5"/>
      <c r="T639" s="5"/>
      <c r="U639" s="5"/>
      <c r="AA639" s="3"/>
      <c r="AB639" s="13"/>
      <c r="AC639" s="13"/>
      <c r="AD639" s="13"/>
      <c r="AE639" s="13"/>
      <c r="AF639" s="13"/>
      <c r="AG639" s="13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T639" s="107"/>
      <c r="BA639" s="11"/>
      <c r="BB639" s="11"/>
      <c r="BC639" s="11"/>
      <c r="BD639" s="11"/>
      <c r="BE639" s="11"/>
      <c r="BH639" s="11"/>
      <c r="BI639" s="11"/>
      <c r="BJ639" s="11"/>
      <c r="BK639" s="11"/>
      <c r="BL639" s="11"/>
      <c r="BM639" s="11"/>
      <c r="BN639" s="11"/>
    </row>
    <row r="640" spans="1:66" s="1" customFormat="1" x14ac:dyDescent="0.3">
      <c r="A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118"/>
      <c r="N640" s="5"/>
      <c r="O640" s="5"/>
      <c r="P640" s="5"/>
      <c r="Q640" s="5"/>
      <c r="R640" s="5"/>
      <c r="S640" s="5"/>
      <c r="T640" s="5"/>
      <c r="U640" s="5"/>
      <c r="AA640" s="3"/>
      <c r="AB640" s="13"/>
      <c r="AC640" s="13"/>
      <c r="AD640" s="13"/>
      <c r="AE640" s="13"/>
      <c r="AF640" s="13"/>
      <c r="AG640" s="13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T640" s="107"/>
      <c r="BA640" s="11"/>
      <c r="BB640" s="11"/>
      <c r="BC640" s="11"/>
      <c r="BD640" s="11"/>
      <c r="BE640" s="11"/>
      <c r="BH640" s="11"/>
      <c r="BI640" s="11"/>
      <c r="BJ640" s="11"/>
      <c r="BK640" s="11"/>
      <c r="BL640" s="11"/>
      <c r="BM640" s="11"/>
      <c r="BN640" s="11"/>
    </row>
    <row r="641" spans="1:66" s="1" customFormat="1" x14ac:dyDescent="0.3">
      <c r="A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118"/>
      <c r="N641" s="5"/>
      <c r="O641" s="5"/>
      <c r="P641" s="5"/>
      <c r="Q641" s="5"/>
      <c r="R641" s="5"/>
      <c r="S641" s="5"/>
      <c r="T641" s="5"/>
      <c r="U641" s="5"/>
      <c r="AA641" s="3"/>
      <c r="AB641" s="13"/>
      <c r="AC641" s="13"/>
      <c r="AD641" s="13"/>
      <c r="AE641" s="13"/>
      <c r="AF641" s="13"/>
      <c r="AG641" s="13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T641" s="107"/>
      <c r="BA641" s="11"/>
      <c r="BB641" s="11"/>
      <c r="BC641" s="11"/>
      <c r="BD641" s="11"/>
      <c r="BE641" s="11"/>
      <c r="BH641" s="11"/>
      <c r="BI641" s="11"/>
      <c r="BJ641" s="11"/>
      <c r="BK641" s="11"/>
      <c r="BL641" s="11"/>
      <c r="BM641" s="11"/>
      <c r="BN641" s="11"/>
    </row>
    <row r="642" spans="1:66" s="1" customFormat="1" x14ac:dyDescent="0.3">
      <c r="A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118"/>
      <c r="N642" s="5"/>
      <c r="O642" s="5"/>
      <c r="P642" s="5"/>
      <c r="Q642" s="5"/>
      <c r="R642" s="5"/>
      <c r="S642" s="5"/>
      <c r="T642" s="5"/>
      <c r="U642" s="5"/>
      <c r="AA642" s="3"/>
      <c r="AB642" s="13"/>
      <c r="AC642" s="13"/>
      <c r="AD642" s="13"/>
      <c r="AE642" s="13"/>
      <c r="AF642" s="13"/>
      <c r="AG642" s="13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T642" s="107"/>
      <c r="BA642" s="11"/>
      <c r="BB642" s="11"/>
      <c r="BC642" s="11"/>
      <c r="BD642" s="11"/>
      <c r="BE642" s="11"/>
      <c r="BH642" s="11"/>
      <c r="BI642" s="11"/>
      <c r="BJ642" s="11"/>
      <c r="BK642" s="11"/>
      <c r="BL642" s="11"/>
      <c r="BM642" s="11"/>
      <c r="BN642" s="11"/>
    </row>
    <row r="643" spans="1:66" s="1" customFormat="1" x14ac:dyDescent="0.3">
      <c r="A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118"/>
      <c r="N643" s="5"/>
      <c r="O643" s="5"/>
      <c r="P643" s="5"/>
      <c r="Q643" s="5"/>
      <c r="R643" s="5"/>
      <c r="S643" s="5"/>
      <c r="T643" s="5"/>
      <c r="U643" s="5"/>
      <c r="AA643" s="3"/>
      <c r="AB643" s="13"/>
      <c r="AC643" s="13"/>
      <c r="AD643" s="13"/>
      <c r="AE643" s="13"/>
      <c r="AF643" s="13"/>
      <c r="AG643" s="13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T643" s="107"/>
      <c r="BA643" s="11"/>
      <c r="BB643" s="11"/>
      <c r="BC643" s="11"/>
      <c r="BD643" s="11"/>
      <c r="BE643" s="11"/>
      <c r="BH643" s="11"/>
      <c r="BI643" s="11"/>
      <c r="BJ643" s="11"/>
      <c r="BK643" s="11"/>
      <c r="BL643" s="11"/>
      <c r="BM643" s="11"/>
      <c r="BN643" s="11"/>
    </row>
    <row r="644" spans="1:66" s="1" customFormat="1" x14ac:dyDescent="0.3">
      <c r="A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118"/>
      <c r="N644" s="5"/>
      <c r="O644" s="5"/>
      <c r="P644" s="5"/>
      <c r="Q644" s="5"/>
      <c r="R644" s="5"/>
      <c r="S644" s="5"/>
      <c r="T644" s="5"/>
      <c r="U644" s="5"/>
      <c r="AA644" s="3"/>
      <c r="AB644" s="13"/>
      <c r="AC644" s="13"/>
      <c r="AD644" s="13"/>
      <c r="AE644" s="13"/>
      <c r="AF644" s="13"/>
      <c r="AG644" s="13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T644" s="107"/>
      <c r="BA644" s="11"/>
      <c r="BB644" s="11"/>
      <c r="BC644" s="11"/>
      <c r="BD644" s="11"/>
      <c r="BE644" s="11"/>
      <c r="BH644" s="11"/>
      <c r="BI644" s="11"/>
      <c r="BJ644" s="11"/>
      <c r="BK644" s="11"/>
      <c r="BL644" s="11"/>
      <c r="BM644" s="11"/>
      <c r="BN644" s="11"/>
    </row>
    <row r="645" spans="1:66" s="1" customFormat="1" x14ac:dyDescent="0.3">
      <c r="A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118"/>
      <c r="N645" s="5"/>
      <c r="O645" s="5"/>
      <c r="P645" s="5"/>
      <c r="Q645" s="5"/>
      <c r="R645" s="5"/>
      <c r="S645" s="5"/>
      <c r="T645" s="5"/>
      <c r="U645" s="5"/>
      <c r="AA645" s="3"/>
      <c r="AB645" s="13"/>
      <c r="AC645" s="13"/>
      <c r="AD645" s="13"/>
      <c r="AE645" s="13"/>
      <c r="AF645" s="13"/>
      <c r="AG645" s="13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T645" s="107"/>
      <c r="BA645" s="11"/>
      <c r="BB645" s="11"/>
      <c r="BC645" s="11"/>
      <c r="BD645" s="11"/>
      <c r="BE645" s="11"/>
      <c r="BH645" s="11"/>
      <c r="BI645" s="11"/>
      <c r="BJ645" s="11"/>
      <c r="BK645" s="11"/>
      <c r="BL645" s="11"/>
      <c r="BM645" s="11"/>
      <c r="BN645" s="11"/>
    </row>
    <row r="646" spans="1:66" s="1" customFormat="1" x14ac:dyDescent="0.3">
      <c r="A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118"/>
      <c r="N646" s="5"/>
      <c r="O646" s="5"/>
      <c r="P646" s="5"/>
      <c r="Q646" s="5"/>
      <c r="R646" s="5"/>
      <c r="S646" s="5"/>
      <c r="T646" s="5"/>
      <c r="U646" s="5"/>
      <c r="AA646" s="3"/>
      <c r="AB646" s="13"/>
      <c r="AC646" s="13"/>
      <c r="AD646" s="13"/>
      <c r="AE646" s="13"/>
      <c r="AF646" s="13"/>
      <c r="AG646" s="13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T646" s="107"/>
      <c r="BA646" s="11"/>
      <c r="BB646" s="11"/>
      <c r="BC646" s="11"/>
      <c r="BD646" s="11"/>
      <c r="BE646" s="11"/>
      <c r="BH646" s="11"/>
      <c r="BI646" s="11"/>
      <c r="BJ646" s="11"/>
      <c r="BK646" s="11"/>
      <c r="BL646" s="11"/>
      <c r="BM646" s="11"/>
      <c r="BN646" s="11"/>
    </row>
    <row r="647" spans="1:66" s="1" customFormat="1" x14ac:dyDescent="0.3">
      <c r="A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118"/>
      <c r="N647" s="5"/>
      <c r="O647" s="5"/>
      <c r="P647" s="5"/>
      <c r="Q647" s="5"/>
      <c r="R647" s="5"/>
      <c r="S647" s="5"/>
      <c r="T647" s="5"/>
      <c r="U647" s="5"/>
      <c r="AA647" s="3"/>
      <c r="AB647" s="13"/>
      <c r="AC647" s="13"/>
      <c r="AD647" s="13"/>
      <c r="AE647" s="13"/>
      <c r="AF647" s="13"/>
      <c r="AG647" s="13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T647" s="107"/>
      <c r="BA647" s="11"/>
      <c r="BB647" s="11"/>
      <c r="BC647" s="11"/>
      <c r="BD647" s="11"/>
      <c r="BE647" s="11"/>
      <c r="BH647" s="11"/>
      <c r="BI647" s="11"/>
      <c r="BJ647" s="11"/>
      <c r="BK647" s="11"/>
      <c r="BL647" s="11"/>
      <c r="BM647" s="11"/>
      <c r="BN647" s="11"/>
    </row>
    <row r="648" spans="1:66" s="1" customFormat="1" x14ac:dyDescent="0.3">
      <c r="A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118"/>
      <c r="N648" s="5"/>
      <c r="O648" s="5"/>
      <c r="P648" s="5"/>
      <c r="Q648" s="5"/>
      <c r="R648" s="5"/>
      <c r="S648" s="5"/>
      <c r="T648" s="5"/>
      <c r="U648" s="5"/>
      <c r="AA648" s="3"/>
      <c r="AB648" s="13"/>
      <c r="AC648" s="13"/>
      <c r="AD648" s="13"/>
      <c r="AE648" s="13"/>
      <c r="AF648" s="13"/>
      <c r="AG648" s="13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T648" s="107"/>
      <c r="BA648" s="11"/>
      <c r="BB648" s="11"/>
      <c r="BC648" s="11"/>
      <c r="BD648" s="11"/>
      <c r="BE648" s="11"/>
      <c r="BH648" s="11"/>
      <c r="BI648" s="11"/>
      <c r="BJ648" s="11"/>
      <c r="BK648" s="11"/>
      <c r="BL648" s="11"/>
      <c r="BM648" s="11"/>
      <c r="BN648" s="11"/>
    </row>
    <row r="649" spans="1:66" s="1" customFormat="1" x14ac:dyDescent="0.3">
      <c r="A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118"/>
      <c r="N649" s="5"/>
      <c r="O649" s="5"/>
      <c r="P649" s="5"/>
      <c r="Q649" s="5"/>
      <c r="R649" s="5"/>
      <c r="S649" s="5"/>
      <c r="T649" s="5"/>
      <c r="U649" s="5"/>
      <c r="AA649" s="3"/>
      <c r="AB649" s="13"/>
      <c r="AC649" s="13"/>
      <c r="AD649" s="13"/>
      <c r="AE649" s="13"/>
      <c r="AF649" s="13"/>
      <c r="AG649" s="13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T649" s="107"/>
      <c r="BA649" s="11"/>
      <c r="BB649" s="11"/>
      <c r="BC649" s="11"/>
      <c r="BD649" s="11"/>
      <c r="BE649" s="11"/>
      <c r="BH649" s="11"/>
      <c r="BI649" s="11"/>
      <c r="BJ649" s="11"/>
      <c r="BK649" s="11"/>
      <c r="BL649" s="11"/>
      <c r="BM649" s="11"/>
      <c r="BN649" s="11"/>
    </row>
  </sheetData>
  <mergeCells count="7">
    <mergeCell ref="AS12:AT12"/>
    <mergeCell ref="AC11:AG11"/>
    <mergeCell ref="N12:O12"/>
    <mergeCell ref="P12:R12"/>
    <mergeCell ref="V12:Y12"/>
    <mergeCell ref="AC12:AG12"/>
    <mergeCell ref="AQ12:AR12"/>
  </mergeCells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96A60-7099-4B7E-807D-5EEB5D0D6895}">
  <dimension ref="A1:BM852"/>
  <sheetViews>
    <sheetView topLeftCell="AD1" workbookViewId="0">
      <selection activeCell="AH13" sqref="AH13:AH372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5" width="11.5546875" style="1"/>
    <col min="46" max="46" width="11.5546875" style="107"/>
    <col min="47" max="49" width="11.5546875" style="1"/>
    <col min="50" max="50" width="13.6640625" style="1" bestFit="1" customWidth="1"/>
    <col min="51" max="51" width="13.6640625" style="1" customWidth="1"/>
    <col min="52" max="52" width="14.33203125" style="11" bestFit="1" customWidth="1"/>
    <col min="53" max="53" width="11.5546875" style="11"/>
    <col min="54" max="54" width="14.6640625" style="11" bestFit="1" customWidth="1"/>
    <col min="55" max="56" width="11.5546875" style="11"/>
    <col min="57" max="58" width="11.5546875" style="1"/>
    <col min="59" max="16384" width="11.5546875" style="11"/>
  </cols>
  <sheetData>
    <row r="1" spans="1:58" x14ac:dyDescent="0.3">
      <c r="AZ1" s="112" t="s">
        <v>145</v>
      </c>
      <c r="BA1" s="112" t="s">
        <v>144</v>
      </c>
      <c r="BB1" s="112" t="s">
        <v>138</v>
      </c>
      <c r="BC1" s="112" t="s">
        <v>150</v>
      </c>
      <c r="BD1" s="112" t="s">
        <v>149</v>
      </c>
      <c r="BE1" s="101" t="s">
        <v>74</v>
      </c>
      <c r="BF1" s="101" t="s">
        <v>19</v>
      </c>
    </row>
    <row r="2" spans="1:58" x14ac:dyDescent="0.3">
      <c r="BA2" s="1"/>
      <c r="BB2" s="1"/>
      <c r="BC2" s="1"/>
      <c r="BD2" s="1"/>
    </row>
    <row r="3" spans="1:58" x14ac:dyDescent="0.3">
      <c r="BA3" s="1"/>
      <c r="BB3" s="1"/>
      <c r="BC3" s="1"/>
      <c r="BD3" s="1"/>
    </row>
    <row r="4" spans="1:58" x14ac:dyDescent="0.3">
      <c r="AZ4" s="11">
        <v>12</v>
      </c>
      <c r="BA4" s="1">
        <v>41.713719701354314</v>
      </c>
      <c r="BB4" s="1">
        <v>259802971.46134645</v>
      </c>
      <c r="BC4" s="1">
        <v>31</v>
      </c>
      <c r="BD4" s="1">
        <v>8380741.0148821436</v>
      </c>
      <c r="BE4" s="1">
        <v>154757.9000920245</v>
      </c>
      <c r="BF4" s="1">
        <v>221458.13789449006</v>
      </c>
    </row>
    <row r="5" spans="1:58" x14ac:dyDescent="0.3">
      <c r="AZ5" s="11">
        <v>13</v>
      </c>
      <c r="BA5" s="1">
        <v>46.203292974377611</v>
      </c>
      <c r="BB5" s="1">
        <v>141171266.98256165</v>
      </c>
      <c r="BC5" s="1">
        <v>30</v>
      </c>
      <c r="BD5" s="1">
        <v>4705708.8994187219</v>
      </c>
      <c r="BE5" s="1">
        <v>171414.21693494092</v>
      </c>
      <c r="BF5" s="1">
        <v>245293.28240097073</v>
      </c>
    </row>
    <row r="6" spans="1:58" x14ac:dyDescent="0.3">
      <c r="A6" s="11" t="s">
        <v>52</v>
      </c>
      <c r="B6" s="40">
        <v>0.01</v>
      </c>
      <c r="O6" s="1">
        <v>3980</v>
      </c>
      <c r="AZ6" s="11">
        <v>14</v>
      </c>
      <c r="BA6" s="1">
        <v>51.328448565873991</v>
      </c>
      <c r="BB6" s="1">
        <v>82685915.946837097</v>
      </c>
      <c r="BC6" s="1">
        <v>29</v>
      </c>
      <c r="BD6" s="1">
        <v>2851238.480925417</v>
      </c>
      <c r="BE6" s="1">
        <v>190428.54417939251</v>
      </c>
      <c r="BF6" s="1">
        <v>272502.73343622504</v>
      </c>
    </row>
    <row r="7" spans="1:58" x14ac:dyDescent="0.3">
      <c r="A7" s="11" t="s">
        <v>53</v>
      </c>
      <c r="B7" s="6">
        <v>25</v>
      </c>
      <c r="O7" s="40">
        <f>+O6/$AC$10</f>
        <v>0.19900000000000001</v>
      </c>
      <c r="AZ7" s="11">
        <v>15</v>
      </c>
      <c r="BA7" s="1">
        <v>57.392191954453764</v>
      </c>
      <c r="BB7" s="1">
        <v>77256689.827308685</v>
      </c>
      <c r="BC7" s="1">
        <v>28</v>
      </c>
      <c r="BD7" s="1">
        <v>2759167.4938324532</v>
      </c>
      <c r="BE7" s="1">
        <v>212925.03215102348</v>
      </c>
      <c r="BF7" s="1">
        <v>304695.14708619501</v>
      </c>
    </row>
    <row r="8" spans="1:58" x14ac:dyDescent="0.3">
      <c r="N8" s="90" t="s">
        <v>106</v>
      </c>
      <c r="O8" s="90" t="s">
        <v>29</v>
      </c>
      <c r="P8" s="90" t="s">
        <v>40</v>
      </c>
      <c r="AZ8" s="11">
        <v>16</v>
      </c>
      <c r="BA8" s="1">
        <v>64.074651074115408</v>
      </c>
      <c r="BB8" s="1">
        <v>197206198.02594152</v>
      </c>
      <c r="BC8" s="1">
        <v>27</v>
      </c>
      <c r="BD8" s="1">
        <v>7303933.2602200564</v>
      </c>
      <c r="BE8" s="1">
        <v>237716.95548496817</v>
      </c>
      <c r="BF8" s="1">
        <v>340172.3225524787</v>
      </c>
    </row>
    <row r="9" spans="1:58" x14ac:dyDescent="0.3">
      <c r="B9" s="8"/>
      <c r="N9" s="1">
        <f>+N195</f>
        <v>2220</v>
      </c>
      <c r="O9" s="1">
        <f>+O195</f>
        <v>3460</v>
      </c>
      <c r="P9" s="1">
        <f>+N9+O9</f>
        <v>5680</v>
      </c>
      <c r="AS9" s="97" t="s">
        <v>142</v>
      </c>
      <c r="BA9" s="1"/>
      <c r="BB9" s="1"/>
      <c r="BC9" s="1"/>
      <c r="BD9" s="1"/>
    </row>
    <row r="10" spans="1:58" x14ac:dyDescent="0.3">
      <c r="A10" s="2"/>
      <c r="D10" s="5"/>
      <c r="E10" s="5"/>
      <c r="F10" s="5"/>
      <c r="J10" s="1"/>
      <c r="K10" s="1"/>
      <c r="L10" s="1"/>
      <c r="M10" s="1"/>
      <c r="N10" s="40">
        <f>+N9/AC10</f>
        <v>0.111</v>
      </c>
      <c r="O10" s="40">
        <f>+O9/$AC$10</f>
        <v>0.17299999999999999</v>
      </c>
      <c r="P10" s="40">
        <f>+P9/$AC$10</f>
        <v>0.28399999999999997</v>
      </c>
      <c r="AA10" s="9" t="s">
        <v>13</v>
      </c>
      <c r="AB10" s="1"/>
      <c r="AC10" s="142">
        <v>20000</v>
      </c>
      <c r="AD10" s="142"/>
      <c r="AE10" s="142"/>
      <c r="AF10" s="142"/>
      <c r="AG10" s="142"/>
      <c r="AS10" s="103">
        <f>+BA13</f>
        <v>57.39219195532025</v>
      </c>
      <c r="BA10" s="1"/>
      <c r="BB10" s="1"/>
      <c r="BC10" s="1"/>
      <c r="BD10" s="1"/>
    </row>
    <row r="11" spans="1:58" x14ac:dyDescent="0.3">
      <c r="C11" s="57"/>
      <c r="D11" s="58"/>
      <c r="E11" s="58"/>
      <c r="F11" s="58"/>
      <c r="G11" s="58"/>
      <c r="H11" s="58"/>
      <c r="I11" s="58"/>
      <c r="J11" s="59"/>
      <c r="K11" s="59"/>
      <c r="L11" s="60"/>
      <c r="M11" s="59"/>
      <c r="N11" s="143" t="s">
        <v>19</v>
      </c>
      <c r="O11" s="143"/>
      <c r="P11" s="144" t="s">
        <v>29</v>
      </c>
      <c r="Q11" s="144"/>
      <c r="R11" s="144"/>
      <c r="S11" s="66"/>
      <c r="T11" s="66"/>
      <c r="U11" s="91"/>
      <c r="V11" s="145" t="s">
        <v>14</v>
      </c>
      <c r="W11" s="145"/>
      <c r="X11" s="145"/>
      <c r="Y11" s="145"/>
      <c r="Z11" s="49" t="s">
        <v>72</v>
      </c>
      <c r="AA11" s="68" t="s">
        <v>106</v>
      </c>
      <c r="AC11" s="146" t="s">
        <v>71</v>
      </c>
      <c r="AD11" s="146"/>
      <c r="AE11" s="146"/>
      <c r="AF11" s="146"/>
      <c r="AG11" s="146"/>
      <c r="AQ11" s="147" t="s">
        <v>139</v>
      </c>
      <c r="AR11" s="147"/>
      <c r="AS11" s="141" t="s">
        <v>19</v>
      </c>
      <c r="AT11" s="141"/>
      <c r="AU11" s="102" t="s">
        <v>140</v>
      </c>
      <c r="AV11" s="100"/>
      <c r="AW11" s="100"/>
      <c r="AX11" s="100"/>
      <c r="AY11" s="100"/>
      <c r="AZ11" s="23" t="s">
        <v>146</v>
      </c>
      <c r="BA11" s="99">
        <v>50</v>
      </c>
      <c r="BB11" s="1"/>
      <c r="BC11" s="1"/>
      <c r="BD11" s="1"/>
      <c r="BE11" s="49" t="s">
        <v>147</v>
      </c>
      <c r="BF11" s="49" t="s">
        <v>147</v>
      </c>
    </row>
    <row r="12" spans="1:58" x14ac:dyDescent="0.3">
      <c r="B12" s="4" t="s">
        <v>19</v>
      </c>
      <c r="C12" s="61" t="s">
        <v>5</v>
      </c>
      <c r="D12" s="62" t="s">
        <v>6</v>
      </c>
      <c r="E12" s="62" t="s">
        <v>30</v>
      </c>
      <c r="F12" s="62" t="s">
        <v>18</v>
      </c>
      <c r="G12" s="62" t="s">
        <v>7</v>
      </c>
      <c r="H12" s="62" t="s">
        <v>17</v>
      </c>
      <c r="I12" s="62" t="s">
        <v>8</v>
      </c>
      <c r="J12" s="62" t="s">
        <v>9</v>
      </c>
      <c r="K12" s="62" t="s">
        <v>10</v>
      </c>
      <c r="L12" s="63" t="s">
        <v>12</v>
      </c>
      <c r="M12" s="62" t="s">
        <v>13</v>
      </c>
      <c r="N12" s="66" t="s">
        <v>106</v>
      </c>
      <c r="O12" s="66" t="s">
        <v>29</v>
      </c>
      <c r="P12" s="66" t="s">
        <v>30</v>
      </c>
      <c r="Q12" s="66" t="s">
        <v>7</v>
      </c>
      <c r="R12" s="66" t="s">
        <v>8</v>
      </c>
      <c r="S12" s="66" t="s">
        <v>107</v>
      </c>
      <c r="T12" s="66" t="s">
        <v>78</v>
      </c>
      <c r="U12" s="91" t="s">
        <v>129</v>
      </c>
      <c r="V12" s="67" t="s">
        <v>51</v>
      </c>
      <c r="W12" s="67" t="s">
        <v>15</v>
      </c>
      <c r="X12" s="67" t="s">
        <v>50</v>
      </c>
      <c r="Y12" s="67" t="s">
        <v>16</v>
      </c>
      <c r="Z12" s="67" t="s">
        <v>73</v>
      </c>
      <c r="AA12" s="45" t="s">
        <v>20</v>
      </c>
      <c r="AB12" s="45" t="s">
        <v>21</v>
      </c>
      <c r="AC12" s="47" t="s">
        <v>19</v>
      </c>
      <c r="AD12" s="47" t="s">
        <v>30</v>
      </c>
      <c r="AE12" s="47" t="s">
        <v>7</v>
      </c>
      <c r="AF12" s="47" t="s">
        <v>8</v>
      </c>
      <c r="AG12" s="47" t="s">
        <v>11</v>
      </c>
      <c r="AQ12" s="101" t="s">
        <v>136</v>
      </c>
      <c r="AR12" s="101" t="s">
        <v>135</v>
      </c>
      <c r="AS12" s="101" t="s">
        <v>141</v>
      </c>
      <c r="AT12" s="108" t="s">
        <v>135</v>
      </c>
      <c r="AU12" s="101" t="s">
        <v>135</v>
      </c>
      <c r="AV12" s="101" t="s">
        <v>137</v>
      </c>
      <c r="AW12" s="101" t="s">
        <v>143</v>
      </c>
      <c r="AX12" s="101" t="s">
        <v>148</v>
      </c>
      <c r="AY12" s="101" t="s">
        <v>74</v>
      </c>
      <c r="AZ12" s="112" t="s">
        <v>145</v>
      </c>
      <c r="BA12" s="112" t="s">
        <v>144</v>
      </c>
      <c r="BB12" s="112" t="s">
        <v>138</v>
      </c>
      <c r="BC12" s="112" t="s">
        <v>150</v>
      </c>
      <c r="BD12" s="112" t="s">
        <v>149</v>
      </c>
      <c r="BE12" s="101" t="s">
        <v>74</v>
      </c>
      <c r="BF12" s="101" t="s">
        <v>19</v>
      </c>
    </row>
    <row r="13" spans="1:58" x14ac:dyDescent="0.3">
      <c r="B13" s="1">
        <f t="shared" ref="B13:B76" si="0">IF(C13="",NA(),E13+G13+H13+I13)</f>
        <v>4</v>
      </c>
      <c r="C13" s="11">
        <v>1</v>
      </c>
      <c r="D13" s="11">
        <v>19996</v>
      </c>
      <c r="E13" s="11">
        <v>4</v>
      </c>
      <c r="F13" s="11">
        <v>0</v>
      </c>
      <c r="G13" s="11">
        <v>0</v>
      </c>
      <c r="H13" s="11">
        <v>0</v>
      </c>
      <c r="I13" s="11">
        <v>0</v>
      </c>
      <c r="J13" s="11">
        <v>56.39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3">
        <f t="shared" ref="AA13:AA76" si="1">$B$7*K13*$B$6</f>
        <v>0</v>
      </c>
      <c r="AB13" s="13">
        <f t="shared" ref="AB13:AB76" si="2">IF(OR(ISNA(B13),B13=0),NA(),I13/B13)</f>
        <v>0</v>
      </c>
      <c r="AC13" s="13">
        <f t="shared" ref="AC13:AC76" si="3">IF(OR(ISNA(B13),B13=0),NA(),B13/$AC$10)</f>
        <v>2.0000000000000001E-4</v>
      </c>
      <c r="AD13" s="13">
        <f t="shared" ref="AD13:AD76" si="4">IF(OR(ISNA(B13),B13=0),NA(),E13/$AC$10)</f>
        <v>2.0000000000000001E-4</v>
      </c>
      <c r="AE13" s="13">
        <f t="shared" ref="AE13:AE76" si="5">IF(OR(ISNA(B13),B13=0),NA(),G13/$AC$10)</f>
        <v>0</v>
      </c>
      <c r="AF13" s="13">
        <f t="shared" ref="AF13:AF76" si="6">IF(OR(ISNA(B13),B13=0),NA(),I13/$AC$10)</f>
        <v>0</v>
      </c>
      <c r="AG13" s="13">
        <f t="shared" ref="AG13:AG76" si="7">+IF(OR(ISNA(B13),B13=0),NA(),Z13/$AC$10)</f>
        <v>0</v>
      </c>
      <c r="AQ13" s="11">
        <f>+AZ13</f>
        <v>15</v>
      </c>
      <c r="AR13" s="11">
        <v>1</v>
      </c>
      <c r="AS13" s="1">
        <f t="shared" ref="AS13:AS44" si="8">+$BA$13*B13</f>
        <v>229.568767821281</v>
      </c>
      <c r="AT13" s="107">
        <f>+EvolOf!H3</f>
        <v>2</v>
      </c>
      <c r="AU13" s="1">
        <f>IF(AQ13&gt;$BA$11,0,VLOOKUP(AQ13,$AR$13:$AT$86,3))</f>
        <v>364</v>
      </c>
      <c r="AV13" s="1">
        <f t="shared" ref="AV13:AV51" si="9">IF(AU13=0,0,AS13-AU13)</f>
        <v>-134.431232178719</v>
      </c>
      <c r="AW13" s="40">
        <f>IF(AU13=0,0,AS13/AU13-1)</f>
        <v>-0.36931657191955769</v>
      </c>
      <c r="AX13" s="1">
        <f>+AV13*AV13</f>
        <v>18071.756185088656</v>
      </c>
      <c r="AY13" s="1">
        <f>+$AS$15*E13</f>
        <v>918.275071285124</v>
      </c>
      <c r="AZ13" s="99">
        <v>15</v>
      </c>
      <c r="BA13" s="98">
        <v>57.39219195532025</v>
      </c>
      <c r="BB13" s="1">
        <f>SUM(AX13:AX70)</f>
        <v>81142705125.488449</v>
      </c>
      <c r="BC13" s="11">
        <f>COUNTIF(AX13:AX51,"&gt;0")</f>
        <v>33</v>
      </c>
      <c r="BD13" s="1">
        <f>+BB13/BC13</f>
        <v>2458869852.287529</v>
      </c>
      <c r="BE13" s="64">
        <f>MAX(AY13:AY90)</f>
        <v>163223.3939209308</v>
      </c>
      <c r="BF13" s="64">
        <f>INDEX(AS13:AS87,MATCH(BE13,AY13:AY87,0),1)</f>
        <v>230716.6116603874</v>
      </c>
    </row>
    <row r="14" spans="1:58" x14ac:dyDescent="0.3">
      <c r="B14" s="1">
        <f t="shared" si="0"/>
        <v>4</v>
      </c>
      <c r="C14" s="11">
        <v>2</v>
      </c>
      <c r="D14" s="11">
        <v>19996</v>
      </c>
      <c r="E14" s="11">
        <v>4</v>
      </c>
      <c r="F14" s="11">
        <v>0</v>
      </c>
      <c r="G14" s="11">
        <v>0</v>
      </c>
      <c r="H14" s="11">
        <v>0</v>
      </c>
      <c r="I14" s="11">
        <v>0</v>
      </c>
      <c r="J14" s="11">
        <v>56.37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">
        <f>IF($C14="","",E14-E13)</f>
        <v>0</v>
      </c>
      <c r="W14" s="1">
        <f>IF($C14="","",G14-G13)</f>
        <v>0</v>
      </c>
      <c r="X14" s="1">
        <f>IF($C14="","",H14-H13)</f>
        <v>0</v>
      </c>
      <c r="Y14" s="1">
        <f>IF($C14="","",I14-I13)</f>
        <v>0</v>
      </c>
      <c r="Z14" s="1">
        <f>IF(OR($C14="",ISNA($C14)),NA(),V14+W14+X14+Y14)</f>
        <v>0</v>
      </c>
      <c r="AA14" s="3">
        <f t="shared" si="1"/>
        <v>0</v>
      </c>
      <c r="AB14" s="13">
        <f t="shared" si="2"/>
        <v>0</v>
      </c>
      <c r="AC14" s="13">
        <f t="shared" si="3"/>
        <v>2.0000000000000001E-4</v>
      </c>
      <c r="AD14" s="13">
        <f t="shared" si="4"/>
        <v>2.0000000000000001E-4</v>
      </c>
      <c r="AE14" s="13">
        <f t="shared" si="5"/>
        <v>0</v>
      </c>
      <c r="AF14" s="13">
        <f t="shared" si="6"/>
        <v>0</v>
      </c>
      <c r="AG14" s="13">
        <f t="shared" si="7"/>
        <v>0</v>
      </c>
      <c r="AQ14" s="11">
        <f>+AQ13+1</f>
        <v>16</v>
      </c>
      <c r="AR14" s="11">
        <f>+AR13+1</f>
        <v>2</v>
      </c>
      <c r="AS14" s="1">
        <f t="shared" si="8"/>
        <v>229.568767821281</v>
      </c>
      <c r="AT14" s="107">
        <f>+EvolOf!H4</f>
        <v>2</v>
      </c>
      <c r="AU14" s="1">
        <f t="shared" ref="AU14:AU77" si="10">IF(AQ14&gt;$BA$11,0,VLOOKUP(AQ14,$AR$13:$AT$86,3))</f>
        <v>386</v>
      </c>
      <c r="AV14" s="1">
        <f t="shared" si="9"/>
        <v>-156.431232178719</v>
      </c>
      <c r="AW14" s="40">
        <f t="shared" ref="AW14:AW57" si="11">IF(AU14=0,0,AS14/AU14-1)</f>
        <v>-0.4052622595303601</v>
      </c>
      <c r="AX14" s="1">
        <f t="shared" ref="AX14:AX51" si="12">+AV14*AV14</f>
        <v>24470.730400952292</v>
      </c>
      <c r="AY14" s="1">
        <f t="shared" ref="AY14:AY74" si="13">+$AS$10*E14</f>
        <v>229.568767821281</v>
      </c>
    </row>
    <row r="15" spans="1:58" x14ac:dyDescent="0.3">
      <c r="B15" s="1">
        <f t="shared" si="0"/>
        <v>4</v>
      </c>
      <c r="C15" s="11">
        <v>3</v>
      </c>
      <c r="D15" s="11">
        <v>19996</v>
      </c>
      <c r="E15" s="11">
        <v>4</v>
      </c>
      <c r="F15" s="11">
        <v>0</v>
      </c>
      <c r="G15" s="11">
        <v>0</v>
      </c>
      <c r="H15" s="11">
        <v>0</v>
      </c>
      <c r="I15" s="11">
        <v>0</v>
      </c>
      <c r="J15" s="11">
        <v>56.38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">
        <f t="shared" ref="V15:V78" si="14">IF($C15="","",E15-E14)</f>
        <v>0</v>
      </c>
      <c r="W15" s="1">
        <f t="shared" ref="W15:W78" si="15">IF($C15="","",G15-G14)</f>
        <v>0</v>
      </c>
      <c r="X15" s="1">
        <f t="shared" ref="X15:X78" si="16">IF($C15="","",H15-H14)</f>
        <v>0</v>
      </c>
      <c r="Y15" s="1">
        <f t="shared" ref="Y15:Y78" si="17">IF($C15="","",I15-I14)</f>
        <v>0</v>
      </c>
      <c r="Z15" s="1">
        <f t="shared" ref="Z15:Z78" si="18">IF(OR($C15="",ISNA($C15)),NA(),V15+W15+X15+Y15)</f>
        <v>0</v>
      </c>
      <c r="AA15" s="3">
        <f t="shared" si="1"/>
        <v>0</v>
      </c>
      <c r="AB15" s="13">
        <f t="shared" si="2"/>
        <v>0</v>
      </c>
      <c r="AC15" s="13">
        <f t="shared" si="3"/>
        <v>2.0000000000000001E-4</v>
      </c>
      <c r="AD15" s="13">
        <f t="shared" si="4"/>
        <v>2.0000000000000001E-4</v>
      </c>
      <c r="AE15" s="13">
        <f t="shared" si="5"/>
        <v>0</v>
      </c>
      <c r="AF15" s="13">
        <f t="shared" si="6"/>
        <v>0</v>
      </c>
      <c r="AG15" s="13">
        <f t="shared" si="7"/>
        <v>0</v>
      </c>
      <c r="AQ15" s="11">
        <f t="shared" ref="AQ15:AR78" si="19">+AQ14+1</f>
        <v>17</v>
      </c>
      <c r="AR15" s="11">
        <f t="shared" si="19"/>
        <v>3</v>
      </c>
      <c r="AS15" s="1">
        <f t="shared" si="8"/>
        <v>229.568767821281</v>
      </c>
      <c r="AT15" s="107">
        <f>+EvolOf!H5</f>
        <v>2</v>
      </c>
      <c r="AU15" s="1">
        <f t="shared" si="10"/>
        <v>526</v>
      </c>
      <c r="AV15" s="1">
        <f t="shared" si="9"/>
        <v>-296.43123217871903</v>
      </c>
      <c r="AW15" s="40">
        <f t="shared" si="11"/>
        <v>-0.56355747562494107</v>
      </c>
      <c r="AX15" s="1">
        <f t="shared" si="12"/>
        <v>87871.475410993633</v>
      </c>
      <c r="AY15" s="1">
        <f t="shared" si="13"/>
        <v>229.568767821281</v>
      </c>
    </row>
    <row r="16" spans="1:58" x14ac:dyDescent="0.3">
      <c r="B16" s="1">
        <f t="shared" si="0"/>
        <v>6</v>
      </c>
      <c r="C16" s="11">
        <v>4</v>
      </c>
      <c r="D16" s="11">
        <v>19993</v>
      </c>
      <c r="E16" s="11">
        <v>6</v>
      </c>
      <c r="F16" s="11">
        <v>0</v>
      </c>
      <c r="G16" s="11">
        <v>0</v>
      </c>
      <c r="H16" s="11">
        <v>0</v>
      </c>
      <c r="I16" s="11">
        <v>0</v>
      </c>
      <c r="J16" s="11">
        <v>56.37</v>
      </c>
      <c r="K16" s="11">
        <v>0.41</v>
      </c>
      <c r="L16" s="11">
        <v>0</v>
      </c>
      <c r="M16" s="11">
        <v>0</v>
      </c>
      <c r="N16" s="11">
        <v>0</v>
      </c>
      <c r="O16" s="11">
        <v>2</v>
      </c>
      <c r="P16" s="11">
        <v>2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">
        <f t="shared" si="14"/>
        <v>2</v>
      </c>
      <c r="W16" s="1">
        <f t="shared" si="15"/>
        <v>0</v>
      </c>
      <c r="X16" s="1">
        <f t="shared" si="16"/>
        <v>0</v>
      </c>
      <c r="Y16" s="1">
        <f t="shared" si="17"/>
        <v>0</v>
      </c>
      <c r="Z16" s="1">
        <f t="shared" si="18"/>
        <v>2</v>
      </c>
      <c r="AA16" s="3">
        <f t="shared" si="1"/>
        <v>0.10250000000000001</v>
      </c>
      <c r="AB16" s="13">
        <f t="shared" si="2"/>
        <v>0</v>
      </c>
      <c r="AC16" s="13">
        <f t="shared" si="3"/>
        <v>2.9999999999999997E-4</v>
      </c>
      <c r="AD16" s="13">
        <f t="shared" si="4"/>
        <v>2.9999999999999997E-4</v>
      </c>
      <c r="AE16" s="13">
        <f t="shared" si="5"/>
        <v>0</v>
      </c>
      <c r="AF16" s="13">
        <f t="shared" si="6"/>
        <v>0</v>
      </c>
      <c r="AG16" s="13">
        <f t="shared" si="7"/>
        <v>1E-4</v>
      </c>
      <c r="AQ16" s="11">
        <f t="shared" si="19"/>
        <v>18</v>
      </c>
      <c r="AR16" s="11">
        <f t="shared" si="19"/>
        <v>4</v>
      </c>
      <c r="AS16" s="1">
        <f t="shared" si="8"/>
        <v>344.35315173192151</v>
      </c>
      <c r="AT16" s="107">
        <f>+EvolOf!H6</f>
        <v>2</v>
      </c>
      <c r="AU16" s="1">
        <f t="shared" si="10"/>
        <v>1006</v>
      </c>
      <c r="AV16" s="1">
        <f t="shared" si="9"/>
        <v>-661.64684826807843</v>
      </c>
      <c r="AW16" s="40">
        <f t="shared" si="11"/>
        <v>-0.65770064440166842</v>
      </c>
      <c r="AX16" s="1">
        <f t="shared" si="12"/>
        <v>437776.55182308162</v>
      </c>
      <c r="AY16" s="1">
        <f t="shared" si="13"/>
        <v>344.35315173192151</v>
      </c>
    </row>
    <row r="17" spans="2:65" x14ac:dyDescent="0.3">
      <c r="B17" s="1">
        <f t="shared" si="0"/>
        <v>9</v>
      </c>
      <c r="C17" s="11">
        <v>5</v>
      </c>
      <c r="D17" s="11">
        <v>19990</v>
      </c>
      <c r="E17" s="11">
        <v>9</v>
      </c>
      <c r="F17" s="11">
        <v>0</v>
      </c>
      <c r="G17" s="11">
        <v>0</v>
      </c>
      <c r="H17" s="11">
        <v>0</v>
      </c>
      <c r="I17" s="11">
        <v>0</v>
      </c>
      <c r="J17" s="11">
        <v>56.37</v>
      </c>
      <c r="K17" s="11">
        <v>0.7</v>
      </c>
      <c r="L17" s="11">
        <v>0</v>
      </c>
      <c r="M17" s="11">
        <v>0</v>
      </c>
      <c r="N17" s="11">
        <v>0</v>
      </c>
      <c r="O17" s="11">
        <v>4</v>
      </c>
      <c r="P17" s="11">
        <v>4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">
        <f t="shared" si="14"/>
        <v>3</v>
      </c>
      <c r="W17" s="1">
        <f t="shared" si="15"/>
        <v>0</v>
      </c>
      <c r="X17" s="1">
        <f t="shared" si="16"/>
        <v>0</v>
      </c>
      <c r="Y17" s="1">
        <f t="shared" si="17"/>
        <v>0</v>
      </c>
      <c r="Z17" s="1">
        <f t="shared" si="18"/>
        <v>3</v>
      </c>
      <c r="AA17" s="3">
        <f t="shared" si="1"/>
        <v>0.17500000000000002</v>
      </c>
      <c r="AB17" s="13">
        <f t="shared" si="2"/>
        <v>0</v>
      </c>
      <c r="AC17" s="13">
        <f t="shared" si="3"/>
        <v>4.4999999999999999E-4</v>
      </c>
      <c r="AD17" s="13">
        <f t="shared" si="4"/>
        <v>4.4999999999999999E-4</v>
      </c>
      <c r="AE17" s="13">
        <f t="shared" si="5"/>
        <v>0</v>
      </c>
      <c r="AF17" s="13">
        <f t="shared" si="6"/>
        <v>0</v>
      </c>
      <c r="AG17" s="13">
        <f t="shared" si="7"/>
        <v>1.4999999999999999E-4</v>
      </c>
      <c r="AQ17" s="11">
        <f t="shared" si="19"/>
        <v>19</v>
      </c>
      <c r="AR17" s="11">
        <f t="shared" si="19"/>
        <v>5</v>
      </c>
      <c r="AS17" s="1">
        <f t="shared" si="8"/>
        <v>516.52972759788224</v>
      </c>
      <c r="AT17" s="107">
        <f>+EvolOf!H7</f>
        <v>3</v>
      </c>
      <c r="AU17" s="1">
        <f t="shared" si="10"/>
        <v>1606</v>
      </c>
      <c r="AV17" s="1">
        <f t="shared" si="9"/>
        <v>-1089.4702724021176</v>
      </c>
      <c r="AW17" s="40">
        <f t="shared" si="11"/>
        <v>-0.67837501394901478</v>
      </c>
      <c r="AX17" s="1">
        <f t="shared" si="12"/>
        <v>1186945.4744479444</v>
      </c>
      <c r="AY17" s="1">
        <f t="shared" si="13"/>
        <v>516.52972759788224</v>
      </c>
    </row>
    <row r="18" spans="2:65" x14ac:dyDescent="0.3">
      <c r="B18" s="1">
        <f t="shared" si="0"/>
        <v>11</v>
      </c>
      <c r="C18" s="11">
        <v>6</v>
      </c>
      <c r="D18" s="11">
        <v>19988</v>
      </c>
      <c r="E18" s="11">
        <v>11</v>
      </c>
      <c r="F18" s="11">
        <v>0</v>
      </c>
      <c r="G18" s="11">
        <v>0</v>
      </c>
      <c r="H18" s="11">
        <v>0</v>
      </c>
      <c r="I18" s="11">
        <v>0</v>
      </c>
      <c r="J18" s="11">
        <v>56.38</v>
      </c>
      <c r="K18" s="11">
        <v>0.79</v>
      </c>
      <c r="L18" s="11">
        <v>0</v>
      </c>
      <c r="M18" s="11">
        <v>0</v>
      </c>
      <c r="N18" s="11">
        <v>0</v>
      </c>
      <c r="O18" s="11">
        <v>6</v>
      </c>
      <c r="P18" s="11">
        <v>6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">
        <f t="shared" si="14"/>
        <v>2</v>
      </c>
      <c r="W18" s="1">
        <f t="shared" si="15"/>
        <v>0</v>
      </c>
      <c r="X18" s="1">
        <f t="shared" si="16"/>
        <v>0</v>
      </c>
      <c r="Y18" s="1">
        <f t="shared" si="17"/>
        <v>0</v>
      </c>
      <c r="Z18" s="1">
        <f t="shared" si="18"/>
        <v>2</v>
      </c>
      <c r="AA18" s="3">
        <f t="shared" si="1"/>
        <v>0.19750000000000001</v>
      </c>
      <c r="AB18" s="13">
        <f t="shared" si="2"/>
        <v>0</v>
      </c>
      <c r="AC18" s="13">
        <f t="shared" si="3"/>
        <v>5.5000000000000003E-4</v>
      </c>
      <c r="AD18" s="13">
        <f t="shared" si="4"/>
        <v>5.5000000000000003E-4</v>
      </c>
      <c r="AE18" s="13">
        <f t="shared" si="5"/>
        <v>0</v>
      </c>
      <c r="AF18" s="13">
        <f t="shared" si="6"/>
        <v>0</v>
      </c>
      <c r="AG18" s="13">
        <f t="shared" si="7"/>
        <v>1E-4</v>
      </c>
      <c r="AQ18" s="11">
        <f t="shared" si="19"/>
        <v>20</v>
      </c>
      <c r="AR18" s="11">
        <f t="shared" si="19"/>
        <v>6</v>
      </c>
      <c r="AS18" s="1">
        <f t="shared" si="8"/>
        <v>631.31411150852273</v>
      </c>
      <c r="AT18" s="107">
        <f>+EvolOf!H8</f>
        <v>10</v>
      </c>
      <c r="AU18" s="1">
        <f t="shared" si="10"/>
        <v>2117</v>
      </c>
      <c r="AV18" s="1">
        <f t="shared" si="9"/>
        <v>-1485.6858884914773</v>
      </c>
      <c r="AW18" s="40">
        <f t="shared" si="11"/>
        <v>-0.70178832710981442</v>
      </c>
      <c r="AX18" s="1">
        <f t="shared" si="12"/>
        <v>2207262.5592627102</v>
      </c>
      <c r="AY18" s="1">
        <f t="shared" si="13"/>
        <v>631.31411150852273</v>
      </c>
    </row>
    <row r="19" spans="2:65" x14ac:dyDescent="0.3">
      <c r="B19" s="1">
        <f t="shared" si="0"/>
        <v>16</v>
      </c>
      <c r="C19" s="11">
        <v>7</v>
      </c>
      <c r="D19" s="11">
        <v>19983</v>
      </c>
      <c r="E19" s="11">
        <v>16</v>
      </c>
      <c r="F19" s="11">
        <v>0</v>
      </c>
      <c r="G19" s="11">
        <v>0</v>
      </c>
      <c r="H19" s="11">
        <v>0</v>
      </c>
      <c r="I19" s="11">
        <v>0</v>
      </c>
      <c r="J19" s="11">
        <v>56.37</v>
      </c>
      <c r="K19" s="11">
        <v>0.92</v>
      </c>
      <c r="L19" s="11">
        <v>0</v>
      </c>
      <c r="M19" s="11">
        <v>0</v>
      </c>
      <c r="N19" s="11">
        <v>1</v>
      </c>
      <c r="O19" s="11">
        <v>11</v>
      </c>
      <c r="P19" s="11">
        <v>11</v>
      </c>
      <c r="Q19" s="11">
        <v>0</v>
      </c>
      <c r="R19" s="11">
        <v>0</v>
      </c>
      <c r="S19" s="11">
        <v>4</v>
      </c>
      <c r="T19" s="11">
        <v>0</v>
      </c>
      <c r="U19" s="11">
        <v>0</v>
      </c>
      <c r="V19" s="1">
        <f t="shared" si="14"/>
        <v>5</v>
      </c>
      <c r="W19" s="1">
        <f t="shared" si="15"/>
        <v>0</v>
      </c>
      <c r="X19" s="1">
        <f t="shared" si="16"/>
        <v>0</v>
      </c>
      <c r="Y19" s="1">
        <f t="shared" si="17"/>
        <v>0</v>
      </c>
      <c r="Z19" s="1">
        <f t="shared" si="18"/>
        <v>5</v>
      </c>
      <c r="AA19" s="3">
        <f t="shared" si="1"/>
        <v>0.23</v>
      </c>
      <c r="AB19" s="13">
        <f t="shared" si="2"/>
        <v>0</v>
      </c>
      <c r="AC19" s="13">
        <f t="shared" si="3"/>
        <v>8.0000000000000004E-4</v>
      </c>
      <c r="AD19" s="13">
        <f t="shared" si="4"/>
        <v>8.0000000000000004E-4</v>
      </c>
      <c r="AE19" s="13">
        <f t="shared" si="5"/>
        <v>0</v>
      </c>
      <c r="AF19" s="13">
        <f t="shared" si="6"/>
        <v>0</v>
      </c>
      <c r="AG19" s="13">
        <f t="shared" si="7"/>
        <v>2.5000000000000001E-4</v>
      </c>
      <c r="AQ19" s="11">
        <f t="shared" si="19"/>
        <v>21</v>
      </c>
      <c r="AR19" s="11">
        <f t="shared" si="19"/>
        <v>7</v>
      </c>
      <c r="AS19" s="1">
        <f t="shared" si="8"/>
        <v>918.275071285124</v>
      </c>
      <c r="AT19" s="107">
        <f>+EvolOf!H9</f>
        <v>16</v>
      </c>
      <c r="AU19" s="1">
        <f t="shared" si="10"/>
        <v>2929</v>
      </c>
      <c r="AV19" s="1">
        <f t="shared" si="9"/>
        <v>-2010.7249287148761</v>
      </c>
      <c r="AW19" s="40">
        <f t="shared" si="11"/>
        <v>-0.68648853831166812</v>
      </c>
      <c r="AX19" s="1">
        <f t="shared" si="12"/>
        <v>4043014.7389554437</v>
      </c>
      <c r="AY19" s="1">
        <f t="shared" si="13"/>
        <v>918.275071285124</v>
      </c>
    </row>
    <row r="20" spans="2:65" x14ac:dyDescent="0.3">
      <c r="B20" s="1">
        <f t="shared" si="0"/>
        <v>22</v>
      </c>
      <c r="C20" s="11">
        <v>8</v>
      </c>
      <c r="D20" s="11">
        <v>19977</v>
      </c>
      <c r="E20" s="11">
        <v>22</v>
      </c>
      <c r="F20" s="11">
        <v>0</v>
      </c>
      <c r="G20" s="11">
        <v>0</v>
      </c>
      <c r="H20" s="11">
        <v>0</v>
      </c>
      <c r="I20" s="11">
        <v>0</v>
      </c>
      <c r="J20" s="11">
        <v>56.36</v>
      </c>
      <c r="K20" s="11">
        <v>1.04</v>
      </c>
      <c r="L20" s="11">
        <v>0</v>
      </c>
      <c r="M20" s="11">
        <v>0</v>
      </c>
      <c r="N20" s="11">
        <v>1</v>
      </c>
      <c r="O20" s="11">
        <v>16</v>
      </c>
      <c r="P20" s="11">
        <v>16</v>
      </c>
      <c r="Q20" s="11">
        <v>0</v>
      </c>
      <c r="R20" s="11">
        <v>0</v>
      </c>
      <c r="S20" s="11">
        <v>4</v>
      </c>
      <c r="T20" s="11">
        <v>0</v>
      </c>
      <c r="U20" s="11">
        <v>0</v>
      </c>
      <c r="V20" s="1">
        <f t="shared" si="14"/>
        <v>6</v>
      </c>
      <c r="W20" s="1">
        <f t="shared" si="15"/>
        <v>0</v>
      </c>
      <c r="X20" s="1">
        <f t="shared" si="16"/>
        <v>0</v>
      </c>
      <c r="Y20" s="1">
        <f t="shared" si="17"/>
        <v>0</v>
      </c>
      <c r="Z20" s="1">
        <f t="shared" si="18"/>
        <v>6</v>
      </c>
      <c r="AA20" s="3">
        <f t="shared" si="1"/>
        <v>0.26</v>
      </c>
      <c r="AB20" s="13">
        <f t="shared" si="2"/>
        <v>0</v>
      </c>
      <c r="AC20" s="13">
        <f t="shared" si="3"/>
        <v>1.1000000000000001E-3</v>
      </c>
      <c r="AD20" s="13">
        <f t="shared" si="4"/>
        <v>1.1000000000000001E-3</v>
      </c>
      <c r="AE20" s="13">
        <f t="shared" si="5"/>
        <v>0</v>
      </c>
      <c r="AF20" s="13">
        <f t="shared" si="6"/>
        <v>0</v>
      </c>
      <c r="AG20" s="13">
        <f t="shared" si="7"/>
        <v>2.9999999999999997E-4</v>
      </c>
      <c r="AQ20" s="11">
        <f t="shared" si="19"/>
        <v>22</v>
      </c>
      <c r="AR20" s="11">
        <f t="shared" si="19"/>
        <v>8</v>
      </c>
      <c r="AS20" s="1">
        <f t="shared" si="8"/>
        <v>1262.6282230170455</v>
      </c>
      <c r="AT20" s="107">
        <f>+EvolOf!H10</f>
        <v>29</v>
      </c>
      <c r="AU20" s="1">
        <f t="shared" si="10"/>
        <v>4130</v>
      </c>
      <c r="AV20" s="1">
        <f t="shared" si="9"/>
        <v>-2867.3717769829545</v>
      </c>
      <c r="AW20" s="40">
        <f t="shared" si="11"/>
        <v>-0.69427888062541276</v>
      </c>
      <c r="AX20" s="1">
        <f t="shared" si="12"/>
        <v>8221820.9074383862</v>
      </c>
      <c r="AY20" s="1">
        <f t="shared" si="13"/>
        <v>1262.6282230170455</v>
      </c>
    </row>
    <row r="21" spans="2:65" x14ac:dyDescent="0.3">
      <c r="B21" s="1">
        <f t="shared" si="0"/>
        <v>29</v>
      </c>
      <c r="C21" s="11">
        <v>9</v>
      </c>
      <c r="D21" s="11">
        <v>19970</v>
      </c>
      <c r="E21" s="11">
        <v>29</v>
      </c>
      <c r="F21" s="11">
        <v>0</v>
      </c>
      <c r="G21" s="11">
        <v>0</v>
      </c>
      <c r="H21" s="11">
        <v>0</v>
      </c>
      <c r="I21" s="11">
        <v>0</v>
      </c>
      <c r="J21" s="11">
        <v>56.36</v>
      </c>
      <c r="K21" s="11">
        <v>1.1399999999999999</v>
      </c>
      <c r="L21" s="11">
        <v>0.6</v>
      </c>
      <c r="M21" s="11">
        <v>0</v>
      </c>
      <c r="N21" s="11">
        <v>1</v>
      </c>
      <c r="O21" s="11">
        <v>23</v>
      </c>
      <c r="P21" s="11">
        <v>23</v>
      </c>
      <c r="Q21" s="11">
        <v>0</v>
      </c>
      <c r="R21" s="11">
        <v>0</v>
      </c>
      <c r="S21" s="11">
        <v>3</v>
      </c>
      <c r="T21" s="11">
        <v>0</v>
      </c>
      <c r="U21" s="11">
        <v>0</v>
      </c>
      <c r="V21" s="1">
        <f t="shared" si="14"/>
        <v>7</v>
      </c>
      <c r="W21" s="1">
        <f t="shared" si="15"/>
        <v>0</v>
      </c>
      <c r="X21" s="1">
        <f t="shared" si="16"/>
        <v>0</v>
      </c>
      <c r="Y21" s="1">
        <f t="shared" si="17"/>
        <v>0</v>
      </c>
      <c r="Z21" s="1">
        <f t="shared" si="18"/>
        <v>7</v>
      </c>
      <c r="AA21" s="3">
        <f t="shared" si="1"/>
        <v>0.28499999999999998</v>
      </c>
      <c r="AB21" s="13">
        <f t="shared" si="2"/>
        <v>0</v>
      </c>
      <c r="AC21" s="13">
        <f t="shared" si="3"/>
        <v>1.4499999999999999E-3</v>
      </c>
      <c r="AD21" s="13">
        <f t="shared" si="4"/>
        <v>1.4499999999999999E-3</v>
      </c>
      <c r="AE21" s="13">
        <f t="shared" si="5"/>
        <v>0</v>
      </c>
      <c r="AF21" s="13">
        <f t="shared" si="6"/>
        <v>0</v>
      </c>
      <c r="AG21" s="13">
        <f t="shared" si="7"/>
        <v>3.5E-4</v>
      </c>
      <c r="AQ21" s="11">
        <f t="shared" si="19"/>
        <v>23</v>
      </c>
      <c r="AR21" s="11">
        <f t="shared" si="19"/>
        <v>9</v>
      </c>
      <c r="AS21" s="1">
        <f t="shared" si="8"/>
        <v>1664.3735667042872</v>
      </c>
      <c r="AT21" s="107">
        <f>+EvolOf!H11</f>
        <v>43</v>
      </c>
      <c r="AU21" s="1">
        <f t="shared" si="10"/>
        <v>5844</v>
      </c>
      <c r="AV21" s="1">
        <f t="shared" si="9"/>
        <v>-4179.6264332957126</v>
      </c>
      <c r="AW21" s="40">
        <f t="shared" si="11"/>
        <v>-0.71519959501980024</v>
      </c>
      <c r="AX21" s="1">
        <f t="shared" si="12"/>
        <v>17469277.121904239</v>
      </c>
      <c r="AY21" s="1">
        <f t="shared" si="13"/>
        <v>1664.3735667042872</v>
      </c>
    </row>
    <row r="22" spans="2:65" x14ac:dyDescent="0.3">
      <c r="B22" s="1">
        <f t="shared" si="0"/>
        <v>41</v>
      </c>
      <c r="C22" s="11">
        <v>10</v>
      </c>
      <c r="D22" s="11">
        <v>19958</v>
      </c>
      <c r="E22" s="11">
        <v>41</v>
      </c>
      <c r="F22" s="11">
        <v>0</v>
      </c>
      <c r="G22" s="11">
        <v>0</v>
      </c>
      <c r="H22" s="11">
        <v>0</v>
      </c>
      <c r="I22" s="11">
        <v>0</v>
      </c>
      <c r="J22" s="11">
        <v>56.36</v>
      </c>
      <c r="K22" s="11">
        <v>1.18</v>
      </c>
      <c r="L22" s="11">
        <v>1.3</v>
      </c>
      <c r="M22" s="11">
        <v>0.28000000000000003</v>
      </c>
      <c r="N22" s="11">
        <v>3</v>
      </c>
      <c r="O22" s="11">
        <v>34</v>
      </c>
      <c r="P22" s="11">
        <v>34</v>
      </c>
      <c r="Q22" s="11">
        <v>0</v>
      </c>
      <c r="R22" s="11">
        <v>0</v>
      </c>
      <c r="S22" s="11">
        <v>6</v>
      </c>
      <c r="T22" s="11">
        <v>0</v>
      </c>
      <c r="U22" s="11">
        <v>0</v>
      </c>
      <c r="V22" s="1">
        <f t="shared" si="14"/>
        <v>12</v>
      </c>
      <c r="W22" s="1">
        <f t="shared" si="15"/>
        <v>0</v>
      </c>
      <c r="X22" s="1">
        <f t="shared" si="16"/>
        <v>0</v>
      </c>
      <c r="Y22" s="1">
        <f t="shared" si="17"/>
        <v>0</v>
      </c>
      <c r="Z22" s="1">
        <f t="shared" si="18"/>
        <v>12</v>
      </c>
      <c r="AA22" s="3">
        <f t="shared" si="1"/>
        <v>0.29499999999999998</v>
      </c>
      <c r="AB22" s="13">
        <f t="shared" si="2"/>
        <v>0</v>
      </c>
      <c r="AC22" s="13">
        <f t="shared" si="3"/>
        <v>2.0500000000000002E-3</v>
      </c>
      <c r="AD22" s="13">
        <f t="shared" si="4"/>
        <v>2.0500000000000002E-3</v>
      </c>
      <c r="AE22" s="13">
        <f t="shared" si="5"/>
        <v>0</v>
      </c>
      <c r="AF22" s="13">
        <f t="shared" si="6"/>
        <v>0</v>
      </c>
      <c r="AG22" s="13">
        <f t="shared" si="7"/>
        <v>5.9999999999999995E-4</v>
      </c>
      <c r="AQ22" s="11">
        <f t="shared" si="19"/>
        <v>24</v>
      </c>
      <c r="AR22" s="11">
        <f t="shared" si="19"/>
        <v>10</v>
      </c>
      <c r="AS22" s="1">
        <f t="shared" si="8"/>
        <v>2353.0798701681301</v>
      </c>
      <c r="AT22" s="107">
        <f>+EvolOf!H12</f>
        <v>65</v>
      </c>
      <c r="AU22" s="1">
        <f t="shared" si="10"/>
        <v>7698</v>
      </c>
      <c r="AV22" s="1">
        <f t="shared" si="9"/>
        <v>-5344.9201298318694</v>
      </c>
      <c r="AW22" s="40">
        <f t="shared" si="11"/>
        <v>-0.69432581577447006</v>
      </c>
      <c r="AX22" s="1">
        <f t="shared" si="12"/>
        <v>28568171.194281928</v>
      </c>
      <c r="AY22" s="1">
        <f t="shared" si="13"/>
        <v>2353.0798701681301</v>
      </c>
    </row>
    <row r="23" spans="2:65" x14ac:dyDescent="0.3">
      <c r="B23" s="1">
        <f t="shared" si="0"/>
        <v>54</v>
      </c>
      <c r="C23" s="11">
        <v>11</v>
      </c>
      <c r="D23" s="11">
        <v>19945</v>
      </c>
      <c r="E23" s="11">
        <v>54</v>
      </c>
      <c r="F23" s="11">
        <v>0</v>
      </c>
      <c r="G23" s="11">
        <v>0</v>
      </c>
      <c r="H23" s="11">
        <v>0</v>
      </c>
      <c r="I23" s="11">
        <v>0</v>
      </c>
      <c r="J23" s="11">
        <v>56.36</v>
      </c>
      <c r="K23" s="11">
        <v>1.23</v>
      </c>
      <c r="L23" s="11">
        <v>1.3</v>
      </c>
      <c r="M23" s="11">
        <v>0.28000000000000003</v>
      </c>
      <c r="N23" s="11">
        <v>4</v>
      </c>
      <c r="O23" s="11">
        <v>46</v>
      </c>
      <c r="P23" s="11">
        <v>46</v>
      </c>
      <c r="Q23" s="11">
        <v>0</v>
      </c>
      <c r="R23" s="11">
        <v>0</v>
      </c>
      <c r="S23" s="11">
        <v>9</v>
      </c>
      <c r="T23" s="11">
        <v>1</v>
      </c>
      <c r="U23" s="11">
        <v>0</v>
      </c>
      <c r="V23" s="1">
        <f t="shared" si="14"/>
        <v>13</v>
      </c>
      <c r="W23" s="1">
        <f t="shared" si="15"/>
        <v>0</v>
      </c>
      <c r="X23" s="1">
        <f t="shared" si="16"/>
        <v>0</v>
      </c>
      <c r="Y23" s="1">
        <f t="shared" si="17"/>
        <v>0</v>
      </c>
      <c r="Z23" s="1">
        <f t="shared" si="18"/>
        <v>13</v>
      </c>
      <c r="AA23" s="3">
        <f t="shared" si="1"/>
        <v>0.3075</v>
      </c>
      <c r="AB23" s="13">
        <f t="shared" si="2"/>
        <v>0</v>
      </c>
      <c r="AC23" s="13">
        <f t="shared" si="3"/>
        <v>2.7000000000000001E-3</v>
      </c>
      <c r="AD23" s="13">
        <f t="shared" si="4"/>
        <v>2.7000000000000001E-3</v>
      </c>
      <c r="AE23" s="13">
        <f t="shared" si="5"/>
        <v>0</v>
      </c>
      <c r="AF23" s="13">
        <f t="shared" si="6"/>
        <v>0</v>
      </c>
      <c r="AG23" s="13">
        <f t="shared" si="7"/>
        <v>6.4999999999999997E-4</v>
      </c>
      <c r="AQ23" s="11">
        <f t="shared" si="19"/>
        <v>25</v>
      </c>
      <c r="AR23" s="11">
        <f t="shared" si="19"/>
        <v>11</v>
      </c>
      <c r="AS23" s="1">
        <f t="shared" si="8"/>
        <v>3099.1783655872937</v>
      </c>
      <c r="AT23" s="107">
        <f>+EvolOf!H13</f>
        <v>113</v>
      </c>
      <c r="AU23" s="1">
        <f t="shared" si="10"/>
        <v>9149</v>
      </c>
      <c r="AV23" s="1">
        <f t="shared" si="9"/>
        <v>-6049.8216344127068</v>
      </c>
      <c r="AW23" s="40">
        <f t="shared" si="11"/>
        <v>-0.6612549605872452</v>
      </c>
      <c r="AX23" s="1">
        <f t="shared" si="12"/>
        <v>36600341.808208033</v>
      </c>
      <c r="AY23" s="1">
        <f t="shared" si="13"/>
        <v>3099.1783655872937</v>
      </c>
    </row>
    <row r="24" spans="2:65" x14ac:dyDescent="0.3">
      <c r="B24" s="1">
        <f t="shared" si="0"/>
        <v>66</v>
      </c>
      <c r="C24" s="11">
        <v>12</v>
      </c>
      <c r="D24" s="11">
        <v>19933</v>
      </c>
      <c r="E24" s="11">
        <v>66</v>
      </c>
      <c r="F24" s="11">
        <v>0</v>
      </c>
      <c r="G24" s="11">
        <v>0</v>
      </c>
      <c r="H24" s="11">
        <v>0</v>
      </c>
      <c r="I24" s="11">
        <v>0</v>
      </c>
      <c r="J24" s="11">
        <v>56.36</v>
      </c>
      <c r="K24" s="11">
        <v>1.24</v>
      </c>
      <c r="L24" s="11">
        <v>2</v>
      </c>
      <c r="M24" s="11">
        <v>0.28000000000000003</v>
      </c>
      <c r="N24" s="11">
        <v>5</v>
      </c>
      <c r="O24" s="11">
        <v>57</v>
      </c>
      <c r="P24" s="11">
        <v>57</v>
      </c>
      <c r="Q24" s="11">
        <v>0</v>
      </c>
      <c r="R24" s="11">
        <v>0</v>
      </c>
      <c r="S24" s="11">
        <v>11</v>
      </c>
      <c r="T24" s="11">
        <v>1</v>
      </c>
      <c r="U24" s="11">
        <v>0</v>
      </c>
      <c r="V24" s="1">
        <f t="shared" si="14"/>
        <v>12</v>
      </c>
      <c r="W24" s="1">
        <f t="shared" si="15"/>
        <v>0</v>
      </c>
      <c r="X24" s="1">
        <f t="shared" si="16"/>
        <v>0</v>
      </c>
      <c r="Y24" s="1">
        <f t="shared" si="17"/>
        <v>0</v>
      </c>
      <c r="Z24" s="1">
        <f t="shared" si="18"/>
        <v>12</v>
      </c>
      <c r="AA24" s="3">
        <f t="shared" si="1"/>
        <v>0.31</v>
      </c>
      <c r="AB24" s="13">
        <f t="shared" si="2"/>
        <v>0</v>
      </c>
      <c r="AC24" s="13">
        <f t="shared" si="3"/>
        <v>3.3E-3</v>
      </c>
      <c r="AD24" s="13">
        <f t="shared" si="4"/>
        <v>3.3E-3</v>
      </c>
      <c r="AE24" s="13">
        <f t="shared" si="5"/>
        <v>0</v>
      </c>
      <c r="AF24" s="13">
        <f t="shared" si="6"/>
        <v>0</v>
      </c>
      <c r="AG24" s="13">
        <f t="shared" si="7"/>
        <v>5.9999999999999995E-4</v>
      </c>
      <c r="AQ24" s="11">
        <f t="shared" si="19"/>
        <v>26</v>
      </c>
      <c r="AR24" s="11">
        <f t="shared" si="19"/>
        <v>12</v>
      </c>
      <c r="AS24" s="1">
        <f t="shared" si="8"/>
        <v>3787.8846690511364</v>
      </c>
      <c r="AT24" s="107">
        <f>+EvolOf!H14</f>
        <v>148</v>
      </c>
      <c r="AU24" s="1">
        <f t="shared" si="10"/>
        <v>11178</v>
      </c>
      <c r="AV24" s="1">
        <f t="shared" si="9"/>
        <v>-7390.1153309488636</v>
      </c>
      <c r="AW24" s="40">
        <f t="shared" si="11"/>
        <v>-0.66113037492832927</v>
      </c>
      <c r="AX24" s="1">
        <f t="shared" si="12"/>
        <v>54613804.604725435</v>
      </c>
      <c r="AY24" s="1">
        <f t="shared" si="13"/>
        <v>3787.8846690511364</v>
      </c>
    </row>
    <row r="25" spans="2:65" x14ac:dyDescent="0.3">
      <c r="B25" s="1">
        <f t="shared" si="0"/>
        <v>81</v>
      </c>
      <c r="C25" s="11">
        <v>13</v>
      </c>
      <c r="D25" s="11">
        <v>19918</v>
      </c>
      <c r="E25" s="11">
        <v>81</v>
      </c>
      <c r="F25" s="11">
        <v>0</v>
      </c>
      <c r="G25" s="11">
        <v>0</v>
      </c>
      <c r="H25" s="11">
        <v>0</v>
      </c>
      <c r="I25" s="11">
        <v>0</v>
      </c>
      <c r="J25" s="11">
        <v>56.36</v>
      </c>
      <c r="K25" s="11">
        <v>1.31</v>
      </c>
      <c r="L25" s="11">
        <v>2.2999999999999998</v>
      </c>
      <c r="M25" s="11">
        <v>0.43</v>
      </c>
      <c r="N25" s="11">
        <v>7</v>
      </c>
      <c r="O25" s="11">
        <v>70</v>
      </c>
      <c r="P25" s="11">
        <v>70</v>
      </c>
      <c r="Q25" s="11">
        <v>0</v>
      </c>
      <c r="R25" s="11">
        <v>0</v>
      </c>
      <c r="S25" s="11">
        <v>16</v>
      </c>
      <c r="T25" s="11">
        <v>1</v>
      </c>
      <c r="U25" s="11">
        <v>0</v>
      </c>
      <c r="V25" s="1">
        <f t="shared" si="14"/>
        <v>15</v>
      </c>
      <c r="W25" s="1">
        <f t="shared" si="15"/>
        <v>0</v>
      </c>
      <c r="X25" s="1">
        <f t="shared" si="16"/>
        <v>0</v>
      </c>
      <c r="Y25" s="1">
        <f t="shared" si="17"/>
        <v>0</v>
      </c>
      <c r="Z25" s="1">
        <f t="shared" si="18"/>
        <v>15</v>
      </c>
      <c r="AA25" s="3">
        <f t="shared" si="1"/>
        <v>0.32750000000000001</v>
      </c>
      <c r="AB25" s="13">
        <f t="shared" si="2"/>
        <v>0</v>
      </c>
      <c r="AC25" s="13">
        <f t="shared" si="3"/>
        <v>4.0499999999999998E-3</v>
      </c>
      <c r="AD25" s="13">
        <f t="shared" si="4"/>
        <v>4.0499999999999998E-3</v>
      </c>
      <c r="AE25" s="13">
        <f t="shared" si="5"/>
        <v>0</v>
      </c>
      <c r="AF25" s="13">
        <f t="shared" si="6"/>
        <v>0</v>
      </c>
      <c r="AG25" s="13">
        <f t="shared" si="7"/>
        <v>7.5000000000000002E-4</v>
      </c>
      <c r="AQ25" s="11">
        <f t="shared" si="19"/>
        <v>27</v>
      </c>
      <c r="AR25" s="11">
        <f t="shared" si="19"/>
        <v>13</v>
      </c>
      <c r="AS25" s="1">
        <f t="shared" si="8"/>
        <v>4648.7675483809398</v>
      </c>
      <c r="AT25" s="107">
        <f>+EvolOf!H15</f>
        <v>194</v>
      </c>
      <c r="AU25" s="1">
        <f t="shared" si="10"/>
        <v>13716</v>
      </c>
      <c r="AV25" s="1">
        <f t="shared" si="9"/>
        <v>-9067.2324516190602</v>
      </c>
      <c r="AW25" s="40">
        <f t="shared" si="11"/>
        <v>-0.66106973254732138</v>
      </c>
      <c r="AX25" s="1">
        <f t="shared" si="12"/>
        <v>82214704.331693798</v>
      </c>
      <c r="AY25" s="1">
        <f t="shared" si="13"/>
        <v>4648.7675483809398</v>
      </c>
    </row>
    <row r="26" spans="2:65" x14ac:dyDescent="0.3">
      <c r="B26" s="1">
        <f t="shared" si="0"/>
        <v>94</v>
      </c>
      <c r="C26" s="11">
        <v>14</v>
      </c>
      <c r="D26" s="11">
        <v>19904</v>
      </c>
      <c r="E26" s="11">
        <v>94</v>
      </c>
      <c r="F26" s="11">
        <v>0</v>
      </c>
      <c r="G26" s="11">
        <v>0</v>
      </c>
      <c r="H26" s="11">
        <v>0</v>
      </c>
      <c r="I26" s="11">
        <v>0</v>
      </c>
      <c r="J26" s="11">
        <v>56.36</v>
      </c>
      <c r="K26" s="11">
        <v>1.35</v>
      </c>
      <c r="L26" s="11">
        <v>2.8</v>
      </c>
      <c r="M26" s="11">
        <v>0.45</v>
      </c>
      <c r="N26" s="11">
        <v>10</v>
      </c>
      <c r="O26" s="11">
        <v>80</v>
      </c>
      <c r="P26" s="11">
        <v>80</v>
      </c>
      <c r="Q26" s="11">
        <v>0</v>
      </c>
      <c r="R26" s="11">
        <v>0</v>
      </c>
      <c r="S26" s="11">
        <v>21</v>
      </c>
      <c r="T26" s="11">
        <v>2</v>
      </c>
      <c r="U26" s="11">
        <v>0</v>
      </c>
      <c r="V26" s="1">
        <f t="shared" si="14"/>
        <v>13</v>
      </c>
      <c r="W26" s="1">
        <f t="shared" si="15"/>
        <v>0</v>
      </c>
      <c r="X26" s="1">
        <f t="shared" si="16"/>
        <v>0</v>
      </c>
      <c r="Y26" s="1">
        <f t="shared" si="17"/>
        <v>0</v>
      </c>
      <c r="Z26" s="1">
        <f t="shared" si="18"/>
        <v>13</v>
      </c>
      <c r="AA26" s="3">
        <f t="shared" si="1"/>
        <v>0.33750000000000002</v>
      </c>
      <c r="AB26" s="13">
        <f t="shared" si="2"/>
        <v>0</v>
      </c>
      <c r="AC26" s="13">
        <f t="shared" si="3"/>
        <v>4.7000000000000002E-3</v>
      </c>
      <c r="AD26" s="13">
        <f t="shared" si="4"/>
        <v>4.7000000000000002E-3</v>
      </c>
      <c r="AE26" s="13">
        <f t="shared" si="5"/>
        <v>0</v>
      </c>
      <c r="AF26" s="13">
        <f t="shared" si="6"/>
        <v>0</v>
      </c>
      <c r="AG26" s="13">
        <f t="shared" si="7"/>
        <v>6.4999999999999997E-4</v>
      </c>
      <c r="AQ26" s="11">
        <f t="shared" si="19"/>
        <v>28</v>
      </c>
      <c r="AR26" s="11">
        <f t="shared" si="19"/>
        <v>14</v>
      </c>
      <c r="AS26" s="1">
        <f t="shared" si="8"/>
        <v>5394.8660438001034</v>
      </c>
      <c r="AT26" s="107">
        <f>+EvolOf!H16</f>
        <v>238</v>
      </c>
      <c r="AU26" s="1">
        <f t="shared" si="10"/>
        <v>17147</v>
      </c>
      <c r="AV26" s="1">
        <f t="shared" si="9"/>
        <v>-11752.133956199898</v>
      </c>
      <c r="AW26" s="40">
        <f t="shared" si="11"/>
        <v>-0.68537551502886207</v>
      </c>
      <c r="AX26" s="1">
        <f t="shared" si="12"/>
        <v>138112652.52446666</v>
      </c>
      <c r="AY26" s="1">
        <f t="shared" si="13"/>
        <v>5394.8660438001034</v>
      </c>
      <c r="BJ26" s="1"/>
      <c r="BK26" s="1"/>
      <c r="BL26" s="1"/>
      <c r="BM26" s="1"/>
    </row>
    <row r="27" spans="2:65" x14ac:dyDescent="0.3">
      <c r="B27" s="1">
        <f t="shared" si="0"/>
        <v>105</v>
      </c>
      <c r="C27" s="11">
        <v>15</v>
      </c>
      <c r="D27" s="11">
        <v>19894</v>
      </c>
      <c r="E27" s="11">
        <v>105</v>
      </c>
      <c r="F27" s="11">
        <v>0</v>
      </c>
      <c r="G27" s="11">
        <v>0</v>
      </c>
      <c r="H27" s="11">
        <v>0</v>
      </c>
      <c r="I27" s="11">
        <v>0</v>
      </c>
      <c r="J27" s="11">
        <v>56.36</v>
      </c>
      <c r="K27" s="11">
        <v>1.41</v>
      </c>
      <c r="L27" s="11">
        <v>4.5</v>
      </c>
      <c r="M27" s="11">
        <v>0.47</v>
      </c>
      <c r="N27" s="11">
        <v>13</v>
      </c>
      <c r="O27" s="11">
        <v>87</v>
      </c>
      <c r="P27" s="11">
        <v>87</v>
      </c>
      <c r="Q27" s="11">
        <v>0</v>
      </c>
      <c r="R27" s="11">
        <v>0</v>
      </c>
      <c r="S27" s="11">
        <v>28</v>
      </c>
      <c r="T27" s="11">
        <v>3</v>
      </c>
      <c r="U27" s="11">
        <v>0</v>
      </c>
      <c r="V27" s="1">
        <f t="shared" si="14"/>
        <v>11</v>
      </c>
      <c r="W27" s="1">
        <f t="shared" si="15"/>
        <v>0</v>
      </c>
      <c r="X27" s="1">
        <f t="shared" si="16"/>
        <v>0</v>
      </c>
      <c r="Y27" s="1">
        <f t="shared" si="17"/>
        <v>0</v>
      </c>
      <c r="Z27" s="1">
        <f t="shared" si="18"/>
        <v>11</v>
      </c>
      <c r="AA27" s="3">
        <f t="shared" si="1"/>
        <v>0.35249999999999998</v>
      </c>
      <c r="AB27" s="13">
        <f t="shared" si="2"/>
        <v>0</v>
      </c>
      <c r="AC27" s="13">
        <f t="shared" si="3"/>
        <v>5.2500000000000003E-3</v>
      </c>
      <c r="AD27" s="13">
        <f t="shared" si="4"/>
        <v>5.2500000000000003E-3</v>
      </c>
      <c r="AE27" s="13">
        <f t="shared" si="5"/>
        <v>0</v>
      </c>
      <c r="AF27" s="13">
        <f t="shared" si="6"/>
        <v>0</v>
      </c>
      <c r="AG27" s="13">
        <f t="shared" si="7"/>
        <v>5.5000000000000003E-4</v>
      </c>
      <c r="AQ27" s="11">
        <f t="shared" si="19"/>
        <v>29</v>
      </c>
      <c r="AR27" s="11">
        <f t="shared" si="19"/>
        <v>15</v>
      </c>
      <c r="AS27" s="1">
        <f t="shared" si="8"/>
        <v>6026.1801553086261</v>
      </c>
      <c r="AT27" s="107">
        <f>+EvolOf!H17</f>
        <v>364</v>
      </c>
      <c r="AU27" s="1">
        <f t="shared" si="10"/>
        <v>19980</v>
      </c>
      <c r="AV27" s="1">
        <f t="shared" si="9"/>
        <v>-13953.819844691374</v>
      </c>
      <c r="AW27" s="40">
        <f t="shared" si="11"/>
        <v>-0.6983893816161848</v>
      </c>
      <c r="AX27" s="1">
        <f t="shared" si="12"/>
        <v>194709088.2581028</v>
      </c>
      <c r="AY27" s="1">
        <f t="shared" si="13"/>
        <v>6026.1801553086261</v>
      </c>
      <c r="BJ27" s="1"/>
      <c r="BK27" s="1"/>
      <c r="BL27" s="1"/>
      <c r="BM27" s="1"/>
    </row>
    <row r="28" spans="2:65" x14ac:dyDescent="0.3">
      <c r="B28" s="1">
        <f t="shared" si="0"/>
        <v>116</v>
      </c>
      <c r="C28" s="11">
        <v>16</v>
      </c>
      <c r="D28" s="11">
        <v>19882</v>
      </c>
      <c r="E28" s="11">
        <v>116</v>
      </c>
      <c r="F28" s="11">
        <v>0</v>
      </c>
      <c r="G28" s="11">
        <v>0</v>
      </c>
      <c r="H28" s="11">
        <v>0</v>
      </c>
      <c r="I28" s="11">
        <v>0</v>
      </c>
      <c r="J28" s="11">
        <v>56.36</v>
      </c>
      <c r="K28" s="11">
        <v>1.46</v>
      </c>
      <c r="L28" s="11">
        <v>5.6</v>
      </c>
      <c r="M28" s="11">
        <v>0.61</v>
      </c>
      <c r="N28" s="11">
        <v>17</v>
      </c>
      <c r="O28" s="11">
        <v>96</v>
      </c>
      <c r="P28" s="11">
        <v>95</v>
      </c>
      <c r="Q28" s="11">
        <v>0</v>
      </c>
      <c r="R28" s="11">
        <v>0</v>
      </c>
      <c r="S28" s="11">
        <v>40</v>
      </c>
      <c r="T28" s="11">
        <v>4</v>
      </c>
      <c r="U28" s="11">
        <v>0</v>
      </c>
      <c r="V28" s="1">
        <f t="shared" si="14"/>
        <v>11</v>
      </c>
      <c r="W28" s="1">
        <f t="shared" si="15"/>
        <v>0</v>
      </c>
      <c r="X28" s="1">
        <f t="shared" si="16"/>
        <v>0</v>
      </c>
      <c r="Y28" s="1">
        <f t="shared" si="17"/>
        <v>0</v>
      </c>
      <c r="Z28" s="1">
        <f t="shared" si="18"/>
        <v>11</v>
      </c>
      <c r="AA28" s="3">
        <f t="shared" si="1"/>
        <v>0.36499999999999999</v>
      </c>
      <c r="AB28" s="13">
        <f t="shared" si="2"/>
        <v>0</v>
      </c>
      <c r="AC28" s="13">
        <f t="shared" si="3"/>
        <v>5.7999999999999996E-3</v>
      </c>
      <c r="AD28" s="13">
        <f t="shared" si="4"/>
        <v>5.7999999999999996E-3</v>
      </c>
      <c r="AE28" s="13">
        <f t="shared" si="5"/>
        <v>0</v>
      </c>
      <c r="AF28" s="13">
        <f t="shared" si="6"/>
        <v>0</v>
      </c>
      <c r="AG28" s="13">
        <f t="shared" si="7"/>
        <v>5.5000000000000003E-4</v>
      </c>
      <c r="AQ28" s="11">
        <f t="shared" si="19"/>
        <v>30</v>
      </c>
      <c r="AR28" s="11">
        <f t="shared" si="19"/>
        <v>16</v>
      </c>
      <c r="AS28" s="1">
        <f t="shared" si="8"/>
        <v>6657.4942668171489</v>
      </c>
      <c r="AT28" s="107">
        <f>+EvolOf!H18</f>
        <v>386</v>
      </c>
      <c r="AU28" s="1">
        <f t="shared" si="10"/>
        <v>24926</v>
      </c>
      <c r="AV28" s="1">
        <f t="shared" si="9"/>
        <v>-18268.50573318285</v>
      </c>
      <c r="AW28" s="40">
        <f t="shared" si="11"/>
        <v>-0.73290964186724106</v>
      </c>
      <c r="AX28" s="1">
        <f t="shared" si="12"/>
        <v>333738301.72333467</v>
      </c>
      <c r="AY28" s="1">
        <f t="shared" si="13"/>
        <v>6657.4942668171489</v>
      </c>
      <c r="BJ28" s="1"/>
      <c r="BK28" s="1"/>
      <c r="BL28" s="1"/>
      <c r="BM28" s="1"/>
    </row>
    <row r="29" spans="2:65" x14ac:dyDescent="0.3">
      <c r="B29" s="1">
        <f t="shared" si="0"/>
        <v>130</v>
      </c>
      <c r="C29" s="11">
        <v>17</v>
      </c>
      <c r="D29" s="11">
        <v>19869</v>
      </c>
      <c r="E29" s="11">
        <v>129</v>
      </c>
      <c r="F29" s="11">
        <v>0</v>
      </c>
      <c r="G29" s="11">
        <v>1</v>
      </c>
      <c r="H29" s="11">
        <v>0</v>
      </c>
      <c r="I29" s="11">
        <v>0</v>
      </c>
      <c r="J29" s="11">
        <v>56.36</v>
      </c>
      <c r="K29" s="11">
        <v>1.54</v>
      </c>
      <c r="L29" s="11">
        <v>6.2</v>
      </c>
      <c r="M29" s="11">
        <v>0.72</v>
      </c>
      <c r="N29" s="11">
        <v>20</v>
      </c>
      <c r="O29" s="11">
        <v>105</v>
      </c>
      <c r="P29" s="11">
        <v>105</v>
      </c>
      <c r="Q29" s="11">
        <v>0</v>
      </c>
      <c r="R29" s="11">
        <v>0</v>
      </c>
      <c r="S29" s="11">
        <v>53</v>
      </c>
      <c r="T29" s="11">
        <v>5</v>
      </c>
      <c r="U29" s="11">
        <v>0</v>
      </c>
      <c r="V29" s="1">
        <f t="shared" si="14"/>
        <v>13</v>
      </c>
      <c r="W29" s="1">
        <f t="shared" si="15"/>
        <v>1</v>
      </c>
      <c r="X29" s="1">
        <f t="shared" si="16"/>
        <v>0</v>
      </c>
      <c r="Y29" s="1">
        <f t="shared" si="17"/>
        <v>0</v>
      </c>
      <c r="Z29" s="1">
        <f t="shared" si="18"/>
        <v>14</v>
      </c>
      <c r="AA29" s="3">
        <f t="shared" si="1"/>
        <v>0.38500000000000001</v>
      </c>
      <c r="AB29" s="13">
        <f t="shared" si="2"/>
        <v>0</v>
      </c>
      <c r="AC29" s="13">
        <f t="shared" si="3"/>
        <v>6.4999999999999997E-3</v>
      </c>
      <c r="AD29" s="13">
        <f t="shared" si="4"/>
        <v>6.45E-3</v>
      </c>
      <c r="AE29" s="13">
        <f t="shared" si="5"/>
        <v>5.0000000000000002E-5</v>
      </c>
      <c r="AF29" s="13">
        <f t="shared" si="6"/>
        <v>0</v>
      </c>
      <c r="AG29" s="13">
        <f t="shared" si="7"/>
        <v>6.9999999999999999E-4</v>
      </c>
      <c r="AQ29" s="11">
        <f t="shared" si="19"/>
        <v>31</v>
      </c>
      <c r="AR29" s="11">
        <f t="shared" si="19"/>
        <v>17</v>
      </c>
      <c r="AS29" s="1">
        <f t="shared" si="8"/>
        <v>7460.9849541916328</v>
      </c>
      <c r="AT29" s="107">
        <f>+EvolOf!H19</f>
        <v>526</v>
      </c>
      <c r="AU29" s="1">
        <f t="shared" si="10"/>
        <v>28572</v>
      </c>
      <c r="AV29" s="1">
        <f t="shared" si="9"/>
        <v>-21111.015045808366</v>
      </c>
      <c r="AW29" s="40">
        <f t="shared" si="11"/>
        <v>-0.73887074918830908</v>
      </c>
      <c r="AX29" s="1">
        <f t="shared" si="12"/>
        <v>445674956.2643472</v>
      </c>
      <c r="AY29" s="1">
        <f t="shared" si="13"/>
        <v>7403.5927622363124</v>
      </c>
    </row>
    <row r="30" spans="2:65" x14ac:dyDescent="0.3">
      <c r="B30" s="1">
        <f t="shared" si="0"/>
        <v>146</v>
      </c>
      <c r="C30" s="11">
        <v>18</v>
      </c>
      <c r="D30" s="11">
        <v>19853</v>
      </c>
      <c r="E30" s="11">
        <v>145</v>
      </c>
      <c r="F30" s="11">
        <v>0</v>
      </c>
      <c r="G30" s="11">
        <v>1</v>
      </c>
      <c r="H30" s="11">
        <v>0</v>
      </c>
      <c r="I30" s="11">
        <v>0</v>
      </c>
      <c r="J30" s="11">
        <v>56.36</v>
      </c>
      <c r="K30" s="11">
        <v>1.58</v>
      </c>
      <c r="L30" s="11">
        <v>7.2</v>
      </c>
      <c r="M30" s="11">
        <v>0.83</v>
      </c>
      <c r="N30" s="11">
        <v>25</v>
      </c>
      <c r="O30" s="11">
        <v>116</v>
      </c>
      <c r="P30" s="11">
        <v>116</v>
      </c>
      <c r="Q30" s="11">
        <v>0</v>
      </c>
      <c r="R30" s="11">
        <v>0</v>
      </c>
      <c r="S30" s="11">
        <v>65</v>
      </c>
      <c r="T30" s="11">
        <v>6</v>
      </c>
      <c r="U30" s="11">
        <v>0</v>
      </c>
      <c r="V30" s="1">
        <f t="shared" si="14"/>
        <v>16</v>
      </c>
      <c r="W30" s="1">
        <f t="shared" si="15"/>
        <v>0</v>
      </c>
      <c r="X30" s="1">
        <f t="shared" si="16"/>
        <v>0</v>
      </c>
      <c r="Y30" s="1">
        <f t="shared" si="17"/>
        <v>0</v>
      </c>
      <c r="Z30" s="1">
        <f t="shared" si="18"/>
        <v>16</v>
      </c>
      <c r="AA30" s="3">
        <f t="shared" si="1"/>
        <v>0.39500000000000002</v>
      </c>
      <c r="AB30" s="13">
        <f t="shared" si="2"/>
        <v>0</v>
      </c>
      <c r="AC30" s="13">
        <f t="shared" si="3"/>
        <v>7.3000000000000001E-3</v>
      </c>
      <c r="AD30" s="13">
        <f t="shared" si="4"/>
        <v>7.2500000000000004E-3</v>
      </c>
      <c r="AE30" s="13">
        <f t="shared" si="5"/>
        <v>5.0000000000000002E-5</v>
      </c>
      <c r="AF30" s="13">
        <f t="shared" si="6"/>
        <v>0</v>
      </c>
      <c r="AG30" s="13">
        <f t="shared" si="7"/>
        <v>8.0000000000000004E-4</v>
      </c>
      <c r="AQ30" s="11">
        <f t="shared" si="19"/>
        <v>32</v>
      </c>
      <c r="AR30" s="11">
        <f t="shared" si="19"/>
        <v>18</v>
      </c>
      <c r="AS30" s="1">
        <f t="shared" si="8"/>
        <v>8379.2600254767567</v>
      </c>
      <c r="AT30" s="107">
        <f>+EvolOf!H20</f>
        <v>1006</v>
      </c>
      <c r="AU30" s="1">
        <f t="shared" si="10"/>
        <v>33089</v>
      </c>
      <c r="AV30" s="1">
        <f t="shared" si="9"/>
        <v>-24709.739974523243</v>
      </c>
      <c r="AW30" s="40">
        <f t="shared" si="11"/>
        <v>-0.74676599397150845</v>
      </c>
      <c r="AX30" s="1">
        <f t="shared" si="12"/>
        <v>610571249.60855198</v>
      </c>
      <c r="AY30" s="1">
        <f t="shared" si="13"/>
        <v>8321.8678335214354</v>
      </c>
    </row>
    <row r="31" spans="2:65" x14ac:dyDescent="0.3">
      <c r="B31" s="1">
        <f t="shared" si="0"/>
        <v>163</v>
      </c>
      <c r="C31" s="11">
        <v>19</v>
      </c>
      <c r="D31" s="11">
        <v>19836</v>
      </c>
      <c r="E31" s="11">
        <v>162</v>
      </c>
      <c r="F31" s="11">
        <v>0</v>
      </c>
      <c r="G31" s="11">
        <v>1</v>
      </c>
      <c r="H31" s="11">
        <v>0</v>
      </c>
      <c r="I31" s="11">
        <v>0</v>
      </c>
      <c r="J31" s="11">
        <v>56.36</v>
      </c>
      <c r="K31" s="11">
        <v>1.62</v>
      </c>
      <c r="L31" s="11">
        <v>8.9</v>
      </c>
      <c r="M31" s="11">
        <v>1.1299999999999999</v>
      </c>
      <c r="N31" s="11">
        <v>29</v>
      </c>
      <c r="O31" s="11">
        <v>130</v>
      </c>
      <c r="P31" s="11">
        <v>129</v>
      </c>
      <c r="Q31" s="11">
        <v>0</v>
      </c>
      <c r="R31" s="11">
        <v>0</v>
      </c>
      <c r="S31" s="11">
        <v>80</v>
      </c>
      <c r="T31" s="11">
        <v>7</v>
      </c>
      <c r="U31" s="11">
        <v>0</v>
      </c>
      <c r="V31" s="1">
        <f t="shared" si="14"/>
        <v>17</v>
      </c>
      <c r="W31" s="1">
        <f t="shared" si="15"/>
        <v>0</v>
      </c>
      <c r="X31" s="1">
        <f t="shared" si="16"/>
        <v>0</v>
      </c>
      <c r="Y31" s="1">
        <f t="shared" si="17"/>
        <v>0</v>
      </c>
      <c r="Z31" s="1">
        <f t="shared" si="18"/>
        <v>17</v>
      </c>
      <c r="AA31" s="3">
        <f t="shared" si="1"/>
        <v>0.40500000000000003</v>
      </c>
      <c r="AB31" s="13">
        <f t="shared" si="2"/>
        <v>0</v>
      </c>
      <c r="AC31" s="13">
        <f t="shared" si="3"/>
        <v>8.1499999999999993E-3</v>
      </c>
      <c r="AD31" s="13">
        <f t="shared" si="4"/>
        <v>8.0999999999999996E-3</v>
      </c>
      <c r="AE31" s="13">
        <f t="shared" si="5"/>
        <v>5.0000000000000002E-5</v>
      </c>
      <c r="AF31" s="13">
        <f t="shared" si="6"/>
        <v>0</v>
      </c>
      <c r="AG31" s="13">
        <f t="shared" si="7"/>
        <v>8.4999999999999995E-4</v>
      </c>
      <c r="AQ31" s="11">
        <f t="shared" si="19"/>
        <v>33</v>
      </c>
      <c r="AR31" s="11">
        <f t="shared" si="19"/>
        <v>19</v>
      </c>
      <c r="AS31" s="1">
        <f t="shared" si="8"/>
        <v>9354.927288717201</v>
      </c>
      <c r="AT31" s="107">
        <f>+EvolOf!H21</f>
        <v>1606</v>
      </c>
      <c r="AU31" s="1">
        <f t="shared" si="10"/>
        <v>39673</v>
      </c>
      <c r="AV31" s="1">
        <f t="shared" si="9"/>
        <v>-30318.072711282799</v>
      </c>
      <c r="AW31" s="40">
        <f t="shared" si="11"/>
        <v>-0.76419914579897663</v>
      </c>
      <c r="AX31" s="1">
        <f t="shared" si="12"/>
        <v>919185532.92663074</v>
      </c>
      <c r="AY31" s="1">
        <f t="shared" si="13"/>
        <v>9297.5350967618797</v>
      </c>
    </row>
    <row r="32" spans="2:65" x14ac:dyDescent="0.3">
      <c r="B32" s="1">
        <f t="shared" si="0"/>
        <v>184</v>
      </c>
      <c r="C32" s="11">
        <v>20</v>
      </c>
      <c r="D32" s="11">
        <v>19815</v>
      </c>
      <c r="E32" s="11">
        <v>182</v>
      </c>
      <c r="F32" s="11">
        <v>0</v>
      </c>
      <c r="G32" s="11">
        <v>2</v>
      </c>
      <c r="H32" s="11">
        <v>0</v>
      </c>
      <c r="I32" s="11">
        <v>0</v>
      </c>
      <c r="J32" s="11">
        <v>56.36</v>
      </c>
      <c r="K32" s="11">
        <v>1.63</v>
      </c>
      <c r="L32" s="11">
        <v>11</v>
      </c>
      <c r="M32" s="11">
        <v>1.6</v>
      </c>
      <c r="N32" s="11">
        <v>33</v>
      </c>
      <c r="O32" s="11">
        <v>146</v>
      </c>
      <c r="P32" s="11">
        <v>145</v>
      </c>
      <c r="Q32" s="11">
        <v>1</v>
      </c>
      <c r="R32" s="11">
        <v>0</v>
      </c>
      <c r="S32" s="11">
        <v>93</v>
      </c>
      <c r="T32" s="11">
        <v>9</v>
      </c>
      <c r="U32" s="11">
        <v>0</v>
      </c>
      <c r="V32" s="1">
        <f t="shared" si="14"/>
        <v>20</v>
      </c>
      <c r="W32" s="1">
        <f t="shared" si="15"/>
        <v>1</v>
      </c>
      <c r="X32" s="1">
        <f t="shared" si="16"/>
        <v>0</v>
      </c>
      <c r="Y32" s="1">
        <f t="shared" si="17"/>
        <v>0</v>
      </c>
      <c r="Z32" s="1">
        <f t="shared" si="18"/>
        <v>21</v>
      </c>
      <c r="AA32" s="3">
        <f t="shared" si="1"/>
        <v>0.40750000000000003</v>
      </c>
      <c r="AB32" s="13">
        <f t="shared" si="2"/>
        <v>0</v>
      </c>
      <c r="AC32" s="13">
        <f t="shared" si="3"/>
        <v>9.1999999999999998E-3</v>
      </c>
      <c r="AD32" s="13">
        <f t="shared" si="4"/>
        <v>9.1000000000000004E-3</v>
      </c>
      <c r="AE32" s="13">
        <f t="shared" si="5"/>
        <v>1E-4</v>
      </c>
      <c r="AF32" s="13">
        <f t="shared" si="6"/>
        <v>0</v>
      </c>
      <c r="AG32" s="13">
        <f t="shared" si="7"/>
        <v>1.0499999999999999E-3</v>
      </c>
      <c r="AQ32" s="11">
        <f t="shared" si="19"/>
        <v>34</v>
      </c>
      <c r="AR32" s="11">
        <f t="shared" si="19"/>
        <v>20</v>
      </c>
      <c r="AS32" s="1">
        <f t="shared" si="8"/>
        <v>10560.163319778925</v>
      </c>
      <c r="AT32" s="107">
        <f>+EvolOf!H22</f>
        <v>2117</v>
      </c>
      <c r="AU32" s="1">
        <f t="shared" si="10"/>
        <v>47610</v>
      </c>
      <c r="AV32" s="1">
        <f t="shared" si="9"/>
        <v>-37049.836680221073</v>
      </c>
      <c r="AW32" s="40">
        <f t="shared" si="11"/>
        <v>-0.77819442722581544</v>
      </c>
      <c r="AX32" s="1">
        <f t="shared" si="12"/>
        <v>1372690398.031055</v>
      </c>
      <c r="AY32" s="1">
        <f t="shared" si="13"/>
        <v>10445.378935868286</v>
      </c>
    </row>
    <row r="33" spans="1:65" x14ac:dyDescent="0.3">
      <c r="B33" s="1">
        <f t="shared" si="0"/>
        <v>209</v>
      </c>
      <c r="C33" s="11">
        <v>21</v>
      </c>
      <c r="D33" s="11">
        <v>19789</v>
      </c>
      <c r="E33" s="11">
        <v>207</v>
      </c>
      <c r="F33" s="11">
        <v>0</v>
      </c>
      <c r="G33" s="11">
        <v>2</v>
      </c>
      <c r="H33" s="11">
        <v>0</v>
      </c>
      <c r="I33" s="11">
        <v>0</v>
      </c>
      <c r="J33" s="11">
        <v>56.36</v>
      </c>
      <c r="K33" s="11">
        <v>1.65</v>
      </c>
      <c r="L33" s="11">
        <v>11.4</v>
      </c>
      <c r="M33" s="11">
        <v>2</v>
      </c>
      <c r="N33" s="11">
        <v>38</v>
      </c>
      <c r="O33" s="11">
        <v>168</v>
      </c>
      <c r="P33" s="11">
        <v>166</v>
      </c>
      <c r="Q33" s="11">
        <v>1</v>
      </c>
      <c r="R33" s="11">
        <v>0</v>
      </c>
      <c r="S33" s="11">
        <v>102</v>
      </c>
      <c r="T33" s="11">
        <v>10</v>
      </c>
      <c r="U33" s="11">
        <v>0</v>
      </c>
      <c r="V33" s="1">
        <f t="shared" si="14"/>
        <v>25</v>
      </c>
      <c r="W33" s="1">
        <f t="shared" si="15"/>
        <v>0</v>
      </c>
      <c r="X33" s="1">
        <f t="shared" si="16"/>
        <v>0</v>
      </c>
      <c r="Y33" s="1">
        <f t="shared" si="17"/>
        <v>0</v>
      </c>
      <c r="Z33" s="1">
        <f t="shared" si="18"/>
        <v>25</v>
      </c>
      <c r="AA33" s="3">
        <f t="shared" si="1"/>
        <v>0.41250000000000003</v>
      </c>
      <c r="AB33" s="13">
        <f t="shared" si="2"/>
        <v>0</v>
      </c>
      <c r="AC33" s="13">
        <f t="shared" si="3"/>
        <v>1.0449999999999999E-2</v>
      </c>
      <c r="AD33" s="13">
        <f t="shared" si="4"/>
        <v>1.035E-2</v>
      </c>
      <c r="AE33" s="13">
        <f t="shared" si="5"/>
        <v>1E-4</v>
      </c>
      <c r="AF33" s="13">
        <f t="shared" si="6"/>
        <v>0</v>
      </c>
      <c r="AG33" s="13">
        <f t="shared" si="7"/>
        <v>1.25E-3</v>
      </c>
      <c r="AQ33" s="11">
        <f t="shared" si="19"/>
        <v>35</v>
      </c>
      <c r="AR33" s="11">
        <f t="shared" si="19"/>
        <v>21</v>
      </c>
      <c r="AS33" s="1">
        <f t="shared" si="8"/>
        <v>11994.968118661933</v>
      </c>
      <c r="AT33" s="107">
        <f>+EvolOf!H23</f>
        <v>2929</v>
      </c>
      <c r="AU33" s="1">
        <f t="shared" si="10"/>
        <v>56188</v>
      </c>
      <c r="AV33" s="1">
        <f t="shared" si="9"/>
        <v>-44193.031881338065</v>
      </c>
      <c r="AW33" s="40">
        <f t="shared" si="11"/>
        <v>-0.78652082083964669</v>
      </c>
      <c r="AX33" s="1">
        <f t="shared" si="12"/>
        <v>1953024066.8649626</v>
      </c>
      <c r="AY33" s="1">
        <f t="shared" si="13"/>
        <v>11880.183734751292</v>
      </c>
    </row>
    <row r="34" spans="1:65" x14ac:dyDescent="0.3">
      <c r="B34" s="1">
        <f t="shared" si="0"/>
        <v>239</v>
      </c>
      <c r="C34" s="11">
        <v>22</v>
      </c>
      <c r="D34" s="11">
        <v>19759</v>
      </c>
      <c r="E34" s="11">
        <v>236</v>
      </c>
      <c r="F34" s="11">
        <v>0</v>
      </c>
      <c r="G34" s="11">
        <v>3</v>
      </c>
      <c r="H34" s="11">
        <v>0</v>
      </c>
      <c r="I34" s="11">
        <v>0</v>
      </c>
      <c r="J34" s="11">
        <v>56.36</v>
      </c>
      <c r="K34" s="11">
        <v>1.66</v>
      </c>
      <c r="L34" s="11">
        <v>12.6</v>
      </c>
      <c r="M34" s="11">
        <v>1.98</v>
      </c>
      <c r="N34" s="11">
        <v>44</v>
      </c>
      <c r="O34" s="11">
        <v>192</v>
      </c>
      <c r="P34" s="11">
        <v>189</v>
      </c>
      <c r="Q34" s="11">
        <v>2</v>
      </c>
      <c r="R34" s="11">
        <v>0</v>
      </c>
      <c r="S34" s="11">
        <v>113</v>
      </c>
      <c r="T34" s="11">
        <v>11</v>
      </c>
      <c r="U34" s="11">
        <v>0</v>
      </c>
      <c r="V34" s="1">
        <f t="shared" si="14"/>
        <v>29</v>
      </c>
      <c r="W34" s="1">
        <f t="shared" si="15"/>
        <v>1</v>
      </c>
      <c r="X34" s="1">
        <f t="shared" si="16"/>
        <v>0</v>
      </c>
      <c r="Y34" s="1">
        <f t="shared" si="17"/>
        <v>0</v>
      </c>
      <c r="Z34" s="1">
        <f t="shared" si="18"/>
        <v>30</v>
      </c>
      <c r="AA34" s="3">
        <f t="shared" si="1"/>
        <v>0.41500000000000004</v>
      </c>
      <c r="AB34" s="13">
        <f t="shared" si="2"/>
        <v>0</v>
      </c>
      <c r="AC34" s="13">
        <f t="shared" si="3"/>
        <v>1.1950000000000001E-2</v>
      </c>
      <c r="AD34" s="13">
        <f t="shared" si="4"/>
        <v>1.18E-2</v>
      </c>
      <c r="AE34" s="13">
        <f t="shared" si="5"/>
        <v>1.4999999999999999E-4</v>
      </c>
      <c r="AF34" s="13">
        <f t="shared" si="6"/>
        <v>0</v>
      </c>
      <c r="AG34" s="13">
        <f t="shared" si="7"/>
        <v>1.5E-3</v>
      </c>
      <c r="AQ34" s="11">
        <f t="shared" si="19"/>
        <v>36</v>
      </c>
      <c r="AR34" s="11">
        <f t="shared" si="19"/>
        <v>22</v>
      </c>
      <c r="AS34" s="1">
        <f t="shared" si="8"/>
        <v>13716.73387732154</v>
      </c>
      <c r="AT34" s="107">
        <f>+EvolOf!H24</f>
        <v>4130</v>
      </c>
      <c r="AU34" s="1">
        <f t="shared" si="10"/>
        <v>64059</v>
      </c>
      <c r="AV34" s="1">
        <f t="shared" si="9"/>
        <v>-50342.266122678462</v>
      </c>
      <c r="AW34" s="40">
        <f t="shared" si="11"/>
        <v>-0.78587343109755792</v>
      </c>
      <c r="AX34" s="1">
        <f t="shared" si="12"/>
        <v>2534343758.3665795</v>
      </c>
      <c r="AY34" s="1">
        <f t="shared" si="13"/>
        <v>13544.557301455579</v>
      </c>
    </row>
    <row r="35" spans="1:65" x14ac:dyDescent="0.3">
      <c r="B35" s="1">
        <f t="shared" si="0"/>
        <v>272</v>
      </c>
      <c r="C35" s="11">
        <v>23</v>
      </c>
      <c r="D35" s="11">
        <v>19726</v>
      </c>
      <c r="E35" s="11">
        <v>268</v>
      </c>
      <c r="F35" s="11">
        <v>0</v>
      </c>
      <c r="G35" s="11">
        <v>4</v>
      </c>
      <c r="H35" s="11">
        <v>0</v>
      </c>
      <c r="I35" s="11">
        <v>0</v>
      </c>
      <c r="J35" s="11">
        <v>56.36</v>
      </c>
      <c r="K35" s="11">
        <v>1.66</v>
      </c>
      <c r="L35" s="11">
        <v>14</v>
      </c>
      <c r="M35" s="11">
        <v>1.87</v>
      </c>
      <c r="N35" s="11">
        <v>49</v>
      </c>
      <c r="O35" s="11">
        <v>219</v>
      </c>
      <c r="P35" s="11">
        <v>216</v>
      </c>
      <c r="Q35" s="11">
        <v>3</v>
      </c>
      <c r="R35" s="11">
        <v>0</v>
      </c>
      <c r="S35" s="11">
        <v>125</v>
      </c>
      <c r="T35" s="11">
        <v>13</v>
      </c>
      <c r="U35" s="11">
        <v>0</v>
      </c>
      <c r="V35" s="1">
        <f t="shared" si="14"/>
        <v>32</v>
      </c>
      <c r="W35" s="1">
        <f t="shared" si="15"/>
        <v>1</v>
      </c>
      <c r="X35" s="1">
        <f t="shared" si="16"/>
        <v>0</v>
      </c>
      <c r="Y35" s="1">
        <f t="shared" si="17"/>
        <v>0</v>
      </c>
      <c r="Z35" s="1">
        <f t="shared" si="18"/>
        <v>33</v>
      </c>
      <c r="AA35" s="3">
        <f t="shared" si="1"/>
        <v>0.41500000000000004</v>
      </c>
      <c r="AB35" s="13">
        <f t="shared" si="2"/>
        <v>0</v>
      </c>
      <c r="AC35" s="13">
        <f t="shared" si="3"/>
        <v>1.3599999999999999E-2</v>
      </c>
      <c r="AD35" s="13">
        <f t="shared" si="4"/>
        <v>1.34E-2</v>
      </c>
      <c r="AE35" s="13">
        <f t="shared" si="5"/>
        <v>2.0000000000000001E-4</v>
      </c>
      <c r="AF35" s="13">
        <f t="shared" si="6"/>
        <v>0</v>
      </c>
      <c r="AG35" s="13">
        <f t="shared" si="7"/>
        <v>1.65E-3</v>
      </c>
      <c r="AQ35" s="11">
        <f t="shared" si="19"/>
        <v>37</v>
      </c>
      <c r="AR35" s="11">
        <f t="shared" si="19"/>
        <v>23</v>
      </c>
      <c r="AS35" s="1">
        <f t="shared" si="8"/>
        <v>15610.676211847109</v>
      </c>
      <c r="AT35" s="107">
        <f>+EvolOf!H25</f>
        <v>5844</v>
      </c>
      <c r="AU35" s="1">
        <f t="shared" si="10"/>
        <v>72248</v>
      </c>
      <c r="AV35" s="1">
        <f t="shared" si="9"/>
        <v>-56637.323788152891</v>
      </c>
      <c r="AW35" s="40">
        <f t="shared" si="11"/>
        <v>-0.78392929614872231</v>
      </c>
      <c r="AX35" s="1">
        <f t="shared" si="12"/>
        <v>3207786445.8840694</v>
      </c>
      <c r="AY35" s="1">
        <f t="shared" si="13"/>
        <v>15381.107444025827</v>
      </c>
      <c r="BJ35" s="1"/>
      <c r="BK35" s="1"/>
      <c r="BL35" s="1"/>
      <c r="BM35" s="1"/>
    </row>
    <row r="36" spans="1:65" x14ac:dyDescent="0.3">
      <c r="B36" s="1">
        <f t="shared" si="0"/>
        <v>305</v>
      </c>
      <c r="C36" s="11">
        <v>24</v>
      </c>
      <c r="D36" s="11">
        <v>19692</v>
      </c>
      <c r="E36" s="11">
        <v>300</v>
      </c>
      <c r="F36" s="11">
        <v>0</v>
      </c>
      <c r="G36" s="11">
        <v>5</v>
      </c>
      <c r="H36" s="11">
        <v>0</v>
      </c>
      <c r="I36" s="11">
        <v>0</v>
      </c>
      <c r="J36" s="11">
        <v>56.35</v>
      </c>
      <c r="K36" s="11">
        <v>1.65</v>
      </c>
      <c r="L36" s="11">
        <v>14.4</v>
      </c>
      <c r="M36" s="11">
        <v>1.78</v>
      </c>
      <c r="N36" s="11">
        <v>54</v>
      </c>
      <c r="O36" s="11">
        <v>248</v>
      </c>
      <c r="P36" s="11">
        <v>244</v>
      </c>
      <c r="Q36" s="11">
        <v>4</v>
      </c>
      <c r="R36" s="11">
        <v>0</v>
      </c>
      <c r="S36" s="11">
        <v>140</v>
      </c>
      <c r="T36" s="11">
        <v>14</v>
      </c>
      <c r="U36" s="11">
        <v>0</v>
      </c>
      <c r="V36" s="1">
        <f t="shared" si="14"/>
        <v>32</v>
      </c>
      <c r="W36" s="1">
        <f t="shared" si="15"/>
        <v>1</v>
      </c>
      <c r="X36" s="1">
        <f t="shared" si="16"/>
        <v>0</v>
      </c>
      <c r="Y36" s="1">
        <f t="shared" si="17"/>
        <v>0</v>
      </c>
      <c r="Z36" s="1">
        <f t="shared" si="18"/>
        <v>33</v>
      </c>
      <c r="AA36" s="3">
        <f t="shared" si="1"/>
        <v>0.41250000000000003</v>
      </c>
      <c r="AB36" s="13">
        <f t="shared" si="2"/>
        <v>0</v>
      </c>
      <c r="AC36" s="13">
        <f t="shared" si="3"/>
        <v>1.525E-2</v>
      </c>
      <c r="AD36" s="13">
        <f t="shared" si="4"/>
        <v>1.4999999999999999E-2</v>
      </c>
      <c r="AE36" s="13">
        <f t="shared" si="5"/>
        <v>2.5000000000000001E-4</v>
      </c>
      <c r="AF36" s="13">
        <f t="shared" si="6"/>
        <v>0</v>
      </c>
      <c r="AG36" s="13">
        <f t="shared" si="7"/>
        <v>1.65E-3</v>
      </c>
      <c r="AQ36" s="11">
        <f t="shared" si="19"/>
        <v>38</v>
      </c>
      <c r="AR36" s="11">
        <f t="shared" si="19"/>
        <v>24</v>
      </c>
      <c r="AS36" s="1">
        <f t="shared" si="8"/>
        <v>17504.618546372676</v>
      </c>
      <c r="AT36" s="107">
        <f>+EvolOf!H26</f>
        <v>7698</v>
      </c>
      <c r="AU36" s="1">
        <f t="shared" si="10"/>
        <v>78797</v>
      </c>
      <c r="AV36" s="1">
        <f t="shared" si="9"/>
        <v>-61292.381453627328</v>
      </c>
      <c r="AW36" s="40">
        <f t="shared" si="11"/>
        <v>-0.77785171330922909</v>
      </c>
      <c r="AX36" s="1">
        <f t="shared" si="12"/>
        <v>3756756024.256959</v>
      </c>
      <c r="AY36" s="1">
        <f t="shared" si="13"/>
        <v>17217.657586596077</v>
      </c>
      <c r="BJ36" s="1"/>
      <c r="BK36" s="1"/>
      <c r="BL36" s="1"/>
      <c r="BM36" s="1"/>
    </row>
    <row r="37" spans="1:65" x14ac:dyDescent="0.3">
      <c r="B37" s="1">
        <f t="shared" si="0"/>
        <v>346</v>
      </c>
      <c r="C37" s="11">
        <v>25</v>
      </c>
      <c r="D37" s="11">
        <v>19653</v>
      </c>
      <c r="E37" s="11">
        <v>339</v>
      </c>
      <c r="F37" s="11">
        <v>0</v>
      </c>
      <c r="G37" s="11">
        <v>7</v>
      </c>
      <c r="H37" s="11">
        <v>0</v>
      </c>
      <c r="I37" s="11">
        <v>0</v>
      </c>
      <c r="J37" s="11">
        <v>56.35</v>
      </c>
      <c r="K37" s="11">
        <v>1.64</v>
      </c>
      <c r="L37" s="11">
        <v>14.6</v>
      </c>
      <c r="M37" s="11">
        <v>1.65</v>
      </c>
      <c r="N37" s="11">
        <v>61</v>
      </c>
      <c r="O37" s="11">
        <v>281</v>
      </c>
      <c r="P37" s="11">
        <v>275</v>
      </c>
      <c r="Q37" s="11">
        <v>5</v>
      </c>
      <c r="R37" s="11">
        <v>0</v>
      </c>
      <c r="S37" s="11">
        <v>156</v>
      </c>
      <c r="T37" s="11">
        <v>15</v>
      </c>
      <c r="U37" s="11">
        <v>0</v>
      </c>
      <c r="V37" s="1">
        <f t="shared" si="14"/>
        <v>39</v>
      </c>
      <c r="W37" s="1">
        <f t="shared" si="15"/>
        <v>2</v>
      </c>
      <c r="X37" s="1">
        <f t="shared" si="16"/>
        <v>0</v>
      </c>
      <c r="Y37" s="1">
        <f t="shared" si="17"/>
        <v>0</v>
      </c>
      <c r="Z37" s="1">
        <f t="shared" si="18"/>
        <v>41</v>
      </c>
      <c r="AA37" s="3">
        <f t="shared" si="1"/>
        <v>0.41000000000000003</v>
      </c>
      <c r="AB37" s="13">
        <f t="shared" si="2"/>
        <v>0</v>
      </c>
      <c r="AC37" s="13">
        <f t="shared" si="3"/>
        <v>1.7299999999999999E-2</v>
      </c>
      <c r="AD37" s="13">
        <f t="shared" si="4"/>
        <v>1.695E-2</v>
      </c>
      <c r="AE37" s="13">
        <f t="shared" si="5"/>
        <v>3.5E-4</v>
      </c>
      <c r="AF37" s="13">
        <f t="shared" si="6"/>
        <v>0</v>
      </c>
      <c r="AG37" s="13">
        <f t="shared" si="7"/>
        <v>2.0500000000000002E-3</v>
      </c>
      <c r="AQ37" s="11">
        <f t="shared" si="19"/>
        <v>39</v>
      </c>
      <c r="AR37" s="11">
        <f t="shared" si="19"/>
        <v>25</v>
      </c>
      <c r="AS37" s="1">
        <f t="shared" si="8"/>
        <v>19857.698416540807</v>
      </c>
      <c r="AT37" s="107">
        <f>+EvolOf!H27</f>
        <v>9149</v>
      </c>
      <c r="AU37" s="1">
        <f t="shared" si="10"/>
        <v>85195</v>
      </c>
      <c r="AV37" s="1">
        <f t="shared" si="9"/>
        <v>-65337.301583459193</v>
      </c>
      <c r="AW37" s="40">
        <f t="shared" si="11"/>
        <v>-0.76691474362884193</v>
      </c>
      <c r="AX37" s="1">
        <f t="shared" si="12"/>
        <v>4268962978.2078991</v>
      </c>
      <c r="AY37" s="1">
        <f t="shared" si="13"/>
        <v>19455.953072853565</v>
      </c>
      <c r="BJ37" s="1"/>
      <c r="BK37" s="1"/>
      <c r="BL37" s="1"/>
      <c r="BM37" s="1"/>
    </row>
    <row r="38" spans="1:65" x14ac:dyDescent="0.3">
      <c r="B38" s="1">
        <f t="shared" si="0"/>
        <v>386</v>
      </c>
      <c r="C38" s="11">
        <v>26</v>
      </c>
      <c r="D38" s="11">
        <v>19611</v>
      </c>
      <c r="E38" s="11">
        <v>378</v>
      </c>
      <c r="F38" s="11">
        <v>0</v>
      </c>
      <c r="G38" s="11">
        <v>8</v>
      </c>
      <c r="H38" s="11">
        <v>0</v>
      </c>
      <c r="I38" s="11">
        <v>0</v>
      </c>
      <c r="J38" s="11">
        <v>56.36</v>
      </c>
      <c r="K38" s="11">
        <v>1.65</v>
      </c>
      <c r="L38" s="11">
        <v>14.8</v>
      </c>
      <c r="M38" s="11">
        <v>1.54</v>
      </c>
      <c r="N38" s="11">
        <v>69</v>
      </c>
      <c r="O38" s="11">
        <v>314</v>
      </c>
      <c r="P38" s="11">
        <v>307</v>
      </c>
      <c r="Q38" s="11">
        <v>6</v>
      </c>
      <c r="R38" s="11">
        <v>0</v>
      </c>
      <c r="S38" s="11">
        <v>175</v>
      </c>
      <c r="T38" s="11">
        <v>17</v>
      </c>
      <c r="U38" s="11">
        <v>0</v>
      </c>
      <c r="V38" s="1">
        <f t="shared" si="14"/>
        <v>39</v>
      </c>
      <c r="W38" s="1">
        <f t="shared" si="15"/>
        <v>1</v>
      </c>
      <c r="X38" s="1">
        <f t="shared" si="16"/>
        <v>0</v>
      </c>
      <c r="Y38" s="1">
        <f t="shared" si="17"/>
        <v>0</v>
      </c>
      <c r="Z38" s="1">
        <f t="shared" si="18"/>
        <v>40</v>
      </c>
      <c r="AA38" s="3">
        <f t="shared" si="1"/>
        <v>0.41250000000000003</v>
      </c>
      <c r="AB38" s="13">
        <f t="shared" si="2"/>
        <v>0</v>
      </c>
      <c r="AC38" s="13">
        <f t="shared" si="3"/>
        <v>1.9300000000000001E-2</v>
      </c>
      <c r="AD38" s="13">
        <f t="shared" si="4"/>
        <v>1.89E-2</v>
      </c>
      <c r="AE38" s="13">
        <f t="shared" si="5"/>
        <v>4.0000000000000002E-4</v>
      </c>
      <c r="AF38" s="13">
        <f t="shared" si="6"/>
        <v>0</v>
      </c>
      <c r="AG38" s="13">
        <f t="shared" si="7"/>
        <v>2E-3</v>
      </c>
      <c r="AQ38" s="11">
        <f t="shared" si="19"/>
        <v>40</v>
      </c>
      <c r="AR38" s="11">
        <f t="shared" si="19"/>
        <v>26</v>
      </c>
      <c r="AS38" s="1">
        <f t="shared" si="8"/>
        <v>22153.386094753616</v>
      </c>
      <c r="AT38" s="107">
        <f>+EvolOf!H28</f>
        <v>11178</v>
      </c>
      <c r="AU38" s="1">
        <f t="shared" si="10"/>
        <v>94417</v>
      </c>
      <c r="AV38" s="1">
        <f t="shared" si="9"/>
        <v>-72263.613905246384</v>
      </c>
      <c r="AW38" s="40">
        <f t="shared" si="11"/>
        <v>-0.76536655374822737</v>
      </c>
      <c r="AX38" s="1">
        <f t="shared" si="12"/>
        <v>5222029894.6465187</v>
      </c>
      <c r="AY38" s="1">
        <f t="shared" si="13"/>
        <v>21694.248559111056</v>
      </c>
      <c r="BJ38" s="1"/>
      <c r="BK38" s="1"/>
      <c r="BL38" s="1"/>
      <c r="BM38" s="1"/>
    </row>
    <row r="39" spans="1:65" x14ac:dyDescent="0.3">
      <c r="B39" s="1">
        <f t="shared" si="0"/>
        <v>430</v>
      </c>
      <c r="C39" s="11">
        <v>27</v>
      </c>
      <c r="D39" s="11">
        <v>19569</v>
      </c>
      <c r="E39" s="11">
        <v>419</v>
      </c>
      <c r="F39" s="11">
        <v>0</v>
      </c>
      <c r="G39" s="11">
        <v>11</v>
      </c>
      <c r="H39" s="11">
        <v>0</v>
      </c>
      <c r="I39" s="11">
        <v>0</v>
      </c>
      <c r="J39" s="11">
        <v>56.35</v>
      </c>
      <c r="K39" s="11">
        <v>1.68</v>
      </c>
      <c r="L39" s="11">
        <v>15.2</v>
      </c>
      <c r="M39" s="11">
        <v>1.51</v>
      </c>
      <c r="N39" s="11">
        <v>79</v>
      </c>
      <c r="O39" s="11">
        <v>347</v>
      </c>
      <c r="P39" s="11">
        <v>338</v>
      </c>
      <c r="Q39" s="11">
        <v>8</v>
      </c>
      <c r="R39" s="11">
        <v>0</v>
      </c>
      <c r="S39" s="11">
        <v>199</v>
      </c>
      <c r="T39" s="11">
        <v>19</v>
      </c>
      <c r="U39" s="11">
        <v>0</v>
      </c>
      <c r="V39" s="1">
        <f t="shared" si="14"/>
        <v>41</v>
      </c>
      <c r="W39" s="1">
        <f t="shared" si="15"/>
        <v>3</v>
      </c>
      <c r="X39" s="1">
        <f t="shared" si="16"/>
        <v>0</v>
      </c>
      <c r="Y39" s="1">
        <f t="shared" si="17"/>
        <v>0</v>
      </c>
      <c r="Z39" s="1">
        <f t="shared" si="18"/>
        <v>44</v>
      </c>
      <c r="AA39" s="3">
        <f t="shared" si="1"/>
        <v>0.42</v>
      </c>
      <c r="AB39" s="13">
        <f t="shared" si="2"/>
        <v>0</v>
      </c>
      <c r="AC39" s="13">
        <f t="shared" si="3"/>
        <v>2.1499999999999998E-2</v>
      </c>
      <c r="AD39" s="13">
        <f t="shared" si="4"/>
        <v>2.095E-2</v>
      </c>
      <c r="AE39" s="13">
        <f t="shared" si="5"/>
        <v>5.5000000000000003E-4</v>
      </c>
      <c r="AF39" s="13">
        <f t="shared" si="6"/>
        <v>0</v>
      </c>
      <c r="AG39" s="13">
        <f t="shared" si="7"/>
        <v>2.2000000000000001E-3</v>
      </c>
      <c r="AQ39" s="11">
        <f t="shared" si="19"/>
        <v>41</v>
      </c>
      <c r="AR39" s="11">
        <f t="shared" si="19"/>
        <v>27</v>
      </c>
      <c r="AS39" s="1">
        <f t="shared" si="8"/>
        <v>24678.642540787707</v>
      </c>
      <c r="AT39" s="107">
        <f>+EvolOf!H29</f>
        <v>13716</v>
      </c>
      <c r="AU39" s="1">
        <f t="shared" si="10"/>
        <v>102136</v>
      </c>
      <c r="AV39" s="1">
        <f t="shared" si="9"/>
        <v>-77457.35745921229</v>
      </c>
      <c r="AW39" s="40">
        <f t="shared" si="11"/>
        <v>-0.75837469118834</v>
      </c>
      <c r="AX39" s="1">
        <f t="shared" si="12"/>
        <v>5999642224.5641899</v>
      </c>
      <c r="AY39" s="1">
        <f t="shared" si="13"/>
        <v>24047.328429279183</v>
      </c>
      <c r="BJ39" s="1"/>
      <c r="BK39" s="1"/>
      <c r="BL39" s="1"/>
      <c r="BM39" s="1"/>
    </row>
    <row r="40" spans="1:65" x14ac:dyDescent="0.3">
      <c r="B40" s="1">
        <f t="shared" si="0"/>
        <v>475</v>
      </c>
      <c r="C40" s="11">
        <v>28</v>
      </c>
      <c r="D40" s="11">
        <v>19523</v>
      </c>
      <c r="E40" s="11">
        <v>462</v>
      </c>
      <c r="F40" s="11">
        <v>0</v>
      </c>
      <c r="G40" s="11">
        <v>13</v>
      </c>
      <c r="H40" s="11">
        <v>0</v>
      </c>
      <c r="I40" s="11">
        <v>0</v>
      </c>
      <c r="J40" s="11">
        <v>56.35</v>
      </c>
      <c r="K40" s="11">
        <v>1.69</v>
      </c>
      <c r="L40" s="11">
        <v>16.3</v>
      </c>
      <c r="M40" s="11">
        <v>1.63</v>
      </c>
      <c r="N40" s="11">
        <v>89</v>
      </c>
      <c r="O40" s="11">
        <v>383</v>
      </c>
      <c r="P40" s="11">
        <v>372</v>
      </c>
      <c r="Q40" s="11">
        <v>10</v>
      </c>
      <c r="R40" s="11">
        <v>0</v>
      </c>
      <c r="S40" s="11">
        <v>226</v>
      </c>
      <c r="T40" s="11">
        <v>22</v>
      </c>
      <c r="U40" s="11">
        <v>0</v>
      </c>
      <c r="V40" s="1">
        <f t="shared" si="14"/>
        <v>43</v>
      </c>
      <c r="W40" s="1">
        <f t="shared" si="15"/>
        <v>2</v>
      </c>
      <c r="X40" s="1">
        <f t="shared" si="16"/>
        <v>0</v>
      </c>
      <c r="Y40" s="1">
        <f t="shared" si="17"/>
        <v>0</v>
      </c>
      <c r="Z40" s="1">
        <f t="shared" si="18"/>
        <v>45</v>
      </c>
      <c r="AA40" s="3">
        <f t="shared" si="1"/>
        <v>0.42249999999999999</v>
      </c>
      <c r="AB40" s="13">
        <f t="shared" si="2"/>
        <v>0</v>
      </c>
      <c r="AC40" s="13">
        <f t="shared" si="3"/>
        <v>2.375E-2</v>
      </c>
      <c r="AD40" s="13">
        <f t="shared" si="4"/>
        <v>2.3099999999999999E-2</v>
      </c>
      <c r="AE40" s="13">
        <f t="shared" si="5"/>
        <v>6.4999999999999997E-4</v>
      </c>
      <c r="AF40" s="13">
        <f t="shared" si="6"/>
        <v>0</v>
      </c>
      <c r="AG40" s="13">
        <f t="shared" si="7"/>
        <v>2.2499999999999998E-3</v>
      </c>
      <c r="AQ40" s="11">
        <f t="shared" si="19"/>
        <v>42</v>
      </c>
      <c r="AR40" s="11">
        <f t="shared" si="19"/>
        <v>28</v>
      </c>
      <c r="AS40" s="1">
        <f t="shared" si="8"/>
        <v>27261.291178777119</v>
      </c>
      <c r="AT40" s="107">
        <f>+EvolOf!H30</f>
        <v>17147</v>
      </c>
      <c r="AU40" s="1">
        <f t="shared" si="10"/>
        <v>110238</v>
      </c>
      <c r="AV40" s="1">
        <f t="shared" si="9"/>
        <v>-82976.708821222885</v>
      </c>
      <c r="AW40" s="40">
        <f t="shared" si="11"/>
        <v>-0.75270513635246361</v>
      </c>
      <c r="AX40" s="1">
        <f t="shared" si="12"/>
        <v>6885134206.8020077</v>
      </c>
      <c r="AY40" s="1">
        <f t="shared" si="13"/>
        <v>26515.192683357956</v>
      </c>
      <c r="BJ40" s="1"/>
      <c r="BK40" s="1"/>
      <c r="BL40" s="1"/>
      <c r="BM40" s="1"/>
    </row>
    <row r="41" spans="1:65" x14ac:dyDescent="0.3">
      <c r="B41" s="1">
        <f t="shared" si="0"/>
        <v>520</v>
      </c>
      <c r="C41" s="11">
        <v>29</v>
      </c>
      <c r="D41" s="11">
        <v>19477</v>
      </c>
      <c r="E41" s="11">
        <v>504</v>
      </c>
      <c r="F41" s="11">
        <v>0</v>
      </c>
      <c r="G41" s="11">
        <v>16</v>
      </c>
      <c r="H41" s="11">
        <v>0</v>
      </c>
      <c r="I41" s="11">
        <v>0</v>
      </c>
      <c r="J41" s="11">
        <v>56.35</v>
      </c>
      <c r="K41" s="11">
        <v>1.7</v>
      </c>
      <c r="L41" s="11">
        <v>16.600000000000001</v>
      </c>
      <c r="M41" s="11">
        <v>1.58</v>
      </c>
      <c r="N41" s="11">
        <v>99</v>
      </c>
      <c r="O41" s="11">
        <v>418</v>
      </c>
      <c r="P41" s="11">
        <v>405</v>
      </c>
      <c r="Q41" s="11">
        <v>12</v>
      </c>
      <c r="R41" s="11">
        <v>0</v>
      </c>
      <c r="S41" s="11">
        <v>256</v>
      </c>
      <c r="T41" s="11">
        <v>25</v>
      </c>
      <c r="U41" s="11">
        <v>0</v>
      </c>
      <c r="V41" s="1">
        <f t="shared" si="14"/>
        <v>42</v>
      </c>
      <c r="W41" s="1">
        <f t="shared" si="15"/>
        <v>3</v>
      </c>
      <c r="X41" s="1">
        <f t="shared" si="16"/>
        <v>0</v>
      </c>
      <c r="Y41" s="1">
        <f t="shared" si="17"/>
        <v>0</v>
      </c>
      <c r="Z41" s="1">
        <f t="shared" si="18"/>
        <v>45</v>
      </c>
      <c r="AA41" s="3">
        <f t="shared" si="1"/>
        <v>0.42499999999999999</v>
      </c>
      <c r="AB41" s="13">
        <f t="shared" si="2"/>
        <v>0</v>
      </c>
      <c r="AC41" s="13">
        <f t="shared" si="3"/>
        <v>2.5999999999999999E-2</v>
      </c>
      <c r="AD41" s="13">
        <f t="shared" si="4"/>
        <v>2.52E-2</v>
      </c>
      <c r="AE41" s="13">
        <f t="shared" si="5"/>
        <v>8.0000000000000004E-4</v>
      </c>
      <c r="AF41" s="13">
        <f t="shared" si="6"/>
        <v>0</v>
      </c>
      <c r="AG41" s="13">
        <f t="shared" si="7"/>
        <v>2.2499999999999998E-3</v>
      </c>
      <c r="AQ41" s="11">
        <f t="shared" si="19"/>
        <v>43</v>
      </c>
      <c r="AR41" s="11">
        <f t="shared" si="19"/>
        <v>29</v>
      </c>
      <c r="AS41" s="1">
        <f t="shared" si="8"/>
        <v>29843.939816766531</v>
      </c>
      <c r="AT41" s="107">
        <f>+EvolOf!H31</f>
        <v>19980</v>
      </c>
      <c r="AU41" s="1">
        <f t="shared" si="10"/>
        <v>117710</v>
      </c>
      <c r="AV41" s="1">
        <f t="shared" si="9"/>
        <v>-87866.060183233465</v>
      </c>
      <c r="AW41" s="40">
        <f t="shared" si="11"/>
        <v>-0.74646215430493135</v>
      </c>
      <c r="AX41" s="1">
        <f t="shared" si="12"/>
        <v>7720444532.1236057</v>
      </c>
      <c r="AY41" s="1">
        <f t="shared" si="13"/>
        <v>28925.664745481405</v>
      </c>
      <c r="BJ41" s="1"/>
      <c r="BK41" s="1"/>
      <c r="BL41" s="1"/>
      <c r="BM41" s="1"/>
    </row>
    <row r="42" spans="1:65" x14ac:dyDescent="0.3">
      <c r="B42" s="1">
        <f t="shared" si="0"/>
        <v>573</v>
      </c>
      <c r="C42" s="11">
        <v>30</v>
      </c>
      <c r="D42" s="11">
        <v>19424</v>
      </c>
      <c r="E42" s="11">
        <v>553</v>
      </c>
      <c r="F42" s="11">
        <v>0</v>
      </c>
      <c r="G42" s="11">
        <v>20</v>
      </c>
      <c r="H42" s="11">
        <v>0</v>
      </c>
      <c r="I42" s="11">
        <v>0</v>
      </c>
      <c r="J42" s="11">
        <v>56.35</v>
      </c>
      <c r="K42" s="11">
        <v>1.7</v>
      </c>
      <c r="L42" s="11">
        <v>17.100000000000001</v>
      </c>
      <c r="M42" s="11">
        <v>1.57</v>
      </c>
      <c r="N42" s="11">
        <v>112</v>
      </c>
      <c r="O42" s="11">
        <v>458</v>
      </c>
      <c r="P42" s="11">
        <v>442</v>
      </c>
      <c r="Q42" s="11">
        <v>15</v>
      </c>
      <c r="R42" s="11">
        <v>0</v>
      </c>
      <c r="S42" s="11">
        <v>286</v>
      </c>
      <c r="T42" s="11">
        <v>28</v>
      </c>
      <c r="U42" s="11">
        <v>0</v>
      </c>
      <c r="V42" s="1">
        <f t="shared" si="14"/>
        <v>49</v>
      </c>
      <c r="W42" s="1">
        <f t="shared" si="15"/>
        <v>4</v>
      </c>
      <c r="X42" s="1">
        <f t="shared" si="16"/>
        <v>0</v>
      </c>
      <c r="Y42" s="1">
        <f t="shared" si="17"/>
        <v>0</v>
      </c>
      <c r="Z42" s="1">
        <f t="shared" si="18"/>
        <v>53</v>
      </c>
      <c r="AA42" s="3">
        <f t="shared" si="1"/>
        <v>0.42499999999999999</v>
      </c>
      <c r="AB42" s="13">
        <f t="shared" si="2"/>
        <v>0</v>
      </c>
      <c r="AC42" s="13">
        <f t="shared" si="3"/>
        <v>2.8649999999999998E-2</v>
      </c>
      <c r="AD42" s="13">
        <f t="shared" si="4"/>
        <v>2.7650000000000001E-2</v>
      </c>
      <c r="AE42" s="13">
        <f t="shared" si="5"/>
        <v>1E-3</v>
      </c>
      <c r="AF42" s="13">
        <f t="shared" si="6"/>
        <v>0</v>
      </c>
      <c r="AG42" s="13">
        <f t="shared" si="7"/>
        <v>2.65E-3</v>
      </c>
      <c r="AQ42" s="11">
        <f t="shared" si="19"/>
        <v>44</v>
      </c>
      <c r="AR42" s="11">
        <f t="shared" si="19"/>
        <v>30</v>
      </c>
      <c r="AS42" s="1">
        <f t="shared" si="8"/>
        <v>32885.725990398503</v>
      </c>
      <c r="AT42" s="107">
        <f>+EvolOf!H32</f>
        <v>24926</v>
      </c>
      <c r="AU42" s="1">
        <f t="shared" si="10"/>
        <v>124736</v>
      </c>
      <c r="AV42" s="1">
        <f t="shared" si="9"/>
        <v>-91850.274009601504</v>
      </c>
      <c r="AW42" s="40">
        <f t="shared" si="11"/>
        <v>-0.73635737886096631</v>
      </c>
      <c r="AX42" s="1">
        <f t="shared" si="12"/>
        <v>8436472835.6388779</v>
      </c>
      <c r="AY42" s="1">
        <f t="shared" si="13"/>
        <v>31737.882151292099</v>
      </c>
      <c r="BJ42" s="1"/>
      <c r="BK42" s="1"/>
      <c r="BL42" s="1"/>
      <c r="BM42" s="1"/>
    </row>
    <row r="43" spans="1:65" x14ac:dyDescent="0.3">
      <c r="B43" s="1">
        <f t="shared" si="0"/>
        <v>629</v>
      </c>
      <c r="C43" s="11">
        <v>31</v>
      </c>
      <c r="D43" s="11">
        <v>19368</v>
      </c>
      <c r="E43" s="11">
        <v>605</v>
      </c>
      <c r="F43" s="11">
        <v>0</v>
      </c>
      <c r="G43" s="11">
        <v>24</v>
      </c>
      <c r="H43" s="11">
        <v>0</v>
      </c>
      <c r="I43" s="11">
        <v>0</v>
      </c>
      <c r="J43" s="11">
        <v>56.35</v>
      </c>
      <c r="K43" s="11">
        <v>1.72</v>
      </c>
      <c r="L43" s="11">
        <v>17.2</v>
      </c>
      <c r="M43" s="11">
        <v>1.6</v>
      </c>
      <c r="N43" s="11">
        <v>124</v>
      </c>
      <c r="O43" s="11">
        <v>502</v>
      </c>
      <c r="P43" s="11">
        <v>483</v>
      </c>
      <c r="Q43" s="11">
        <v>19</v>
      </c>
      <c r="R43" s="11">
        <v>0</v>
      </c>
      <c r="S43" s="11">
        <v>321</v>
      </c>
      <c r="T43" s="11">
        <v>31</v>
      </c>
      <c r="U43" s="11">
        <v>0</v>
      </c>
      <c r="V43" s="1">
        <f t="shared" si="14"/>
        <v>52</v>
      </c>
      <c r="W43" s="1">
        <f t="shared" si="15"/>
        <v>4</v>
      </c>
      <c r="X43" s="1">
        <f t="shared" si="16"/>
        <v>0</v>
      </c>
      <c r="Y43" s="1">
        <f t="shared" si="17"/>
        <v>0</v>
      </c>
      <c r="Z43" s="1">
        <f t="shared" si="18"/>
        <v>56</v>
      </c>
      <c r="AA43" s="3">
        <f t="shared" si="1"/>
        <v>0.43</v>
      </c>
      <c r="AB43" s="13">
        <f t="shared" si="2"/>
        <v>0</v>
      </c>
      <c r="AC43" s="13">
        <f t="shared" si="3"/>
        <v>3.1449999999999999E-2</v>
      </c>
      <c r="AD43" s="13">
        <f t="shared" si="4"/>
        <v>3.0249999999999999E-2</v>
      </c>
      <c r="AE43" s="13">
        <f t="shared" si="5"/>
        <v>1.1999999999999999E-3</v>
      </c>
      <c r="AF43" s="13">
        <f t="shared" si="6"/>
        <v>0</v>
      </c>
      <c r="AG43" s="13">
        <f t="shared" si="7"/>
        <v>2.8E-3</v>
      </c>
      <c r="AQ43" s="11">
        <f t="shared" si="19"/>
        <v>45</v>
      </c>
      <c r="AR43" s="11">
        <f t="shared" si="19"/>
        <v>31</v>
      </c>
      <c r="AS43" s="1">
        <f t="shared" si="8"/>
        <v>36099.688739896439</v>
      </c>
      <c r="AT43" s="107">
        <f>+EvolOf!H33</f>
        <v>28572</v>
      </c>
      <c r="AU43" s="1">
        <f t="shared" si="10"/>
        <v>130759</v>
      </c>
      <c r="AV43" s="1">
        <f t="shared" si="9"/>
        <v>-94659.311260103568</v>
      </c>
      <c r="AW43" s="40">
        <f t="shared" si="11"/>
        <v>-0.72392195764806677</v>
      </c>
      <c r="AX43" s="1">
        <f t="shared" si="12"/>
        <v>8960385208.2371693</v>
      </c>
      <c r="AY43" s="1">
        <f t="shared" si="13"/>
        <v>34722.276132968749</v>
      </c>
      <c r="BJ43" s="1"/>
      <c r="BK43" s="1"/>
      <c r="BL43" s="1"/>
      <c r="BM43" s="1"/>
    </row>
    <row r="44" spans="1:65" x14ac:dyDescent="0.3">
      <c r="B44" s="1">
        <f t="shared" si="0"/>
        <v>690</v>
      </c>
      <c r="C44" s="11">
        <v>32</v>
      </c>
      <c r="D44" s="11">
        <v>19308</v>
      </c>
      <c r="E44" s="11">
        <v>659</v>
      </c>
      <c r="F44" s="11">
        <v>0</v>
      </c>
      <c r="G44" s="11">
        <v>30</v>
      </c>
      <c r="H44" s="11">
        <v>0</v>
      </c>
      <c r="I44" s="11">
        <v>1</v>
      </c>
      <c r="J44" s="11">
        <v>56.35</v>
      </c>
      <c r="K44" s="11">
        <v>1.74</v>
      </c>
      <c r="L44" s="11">
        <v>18.899999999999999</v>
      </c>
      <c r="M44" s="11">
        <v>1.61</v>
      </c>
      <c r="N44" s="11">
        <v>139</v>
      </c>
      <c r="O44" s="11">
        <v>548</v>
      </c>
      <c r="P44" s="11">
        <v>524</v>
      </c>
      <c r="Q44" s="11">
        <v>23</v>
      </c>
      <c r="R44" s="11">
        <v>0</v>
      </c>
      <c r="S44" s="11">
        <v>356</v>
      </c>
      <c r="T44" s="11">
        <v>34</v>
      </c>
      <c r="U44" s="11">
        <v>0</v>
      </c>
      <c r="V44" s="1">
        <f t="shared" si="14"/>
        <v>54</v>
      </c>
      <c r="W44" s="1">
        <f t="shared" si="15"/>
        <v>6</v>
      </c>
      <c r="X44" s="1">
        <f t="shared" si="16"/>
        <v>0</v>
      </c>
      <c r="Y44" s="1">
        <f t="shared" si="17"/>
        <v>1</v>
      </c>
      <c r="Z44" s="1">
        <f t="shared" si="18"/>
        <v>61</v>
      </c>
      <c r="AA44" s="3">
        <f t="shared" si="1"/>
        <v>0.435</v>
      </c>
      <c r="AB44" s="13">
        <f t="shared" si="2"/>
        <v>1.4492753623188406E-3</v>
      </c>
      <c r="AC44" s="13">
        <f t="shared" si="3"/>
        <v>3.4500000000000003E-2</v>
      </c>
      <c r="AD44" s="13">
        <f t="shared" si="4"/>
        <v>3.295E-2</v>
      </c>
      <c r="AE44" s="13">
        <f t="shared" si="5"/>
        <v>1.5E-3</v>
      </c>
      <c r="AF44" s="13">
        <f t="shared" si="6"/>
        <v>5.0000000000000002E-5</v>
      </c>
      <c r="AG44" s="13">
        <f t="shared" si="7"/>
        <v>3.0500000000000002E-3</v>
      </c>
      <c r="AQ44" s="11">
        <f t="shared" si="19"/>
        <v>46</v>
      </c>
      <c r="AR44" s="11">
        <f t="shared" si="19"/>
        <v>32</v>
      </c>
      <c r="AS44" s="1">
        <f t="shared" si="8"/>
        <v>39600.612449170971</v>
      </c>
      <c r="AT44" s="107">
        <f>+EvolOf!H34</f>
        <v>33089</v>
      </c>
      <c r="AU44" s="1">
        <f t="shared" si="10"/>
        <v>135032</v>
      </c>
      <c r="AV44" s="1">
        <f t="shared" si="9"/>
        <v>-95431.387550829037</v>
      </c>
      <c r="AW44" s="40">
        <f t="shared" si="11"/>
        <v>-0.70673164546795597</v>
      </c>
      <c r="AX44" s="1">
        <f t="shared" si="12"/>
        <v>9107149729.8765278</v>
      </c>
      <c r="AY44" s="1">
        <f t="shared" si="13"/>
        <v>37821.454498556042</v>
      </c>
      <c r="BJ44" s="1"/>
      <c r="BK44" s="1"/>
      <c r="BL44" s="1"/>
      <c r="BM44" s="1"/>
    </row>
    <row r="45" spans="1:65" x14ac:dyDescent="0.3">
      <c r="B45" s="1">
        <f t="shared" si="0"/>
        <v>810</v>
      </c>
      <c r="C45" s="11">
        <v>33</v>
      </c>
      <c r="D45" s="11">
        <v>19188</v>
      </c>
      <c r="E45" s="11">
        <v>770</v>
      </c>
      <c r="F45" s="11">
        <v>0</v>
      </c>
      <c r="G45" s="11">
        <v>39</v>
      </c>
      <c r="H45" s="11">
        <v>0</v>
      </c>
      <c r="I45" s="11">
        <v>1</v>
      </c>
      <c r="J45" s="11">
        <v>56.35</v>
      </c>
      <c r="K45" s="11">
        <v>1.69</v>
      </c>
      <c r="L45" s="11">
        <v>18.8</v>
      </c>
      <c r="M45" s="11">
        <v>1.69</v>
      </c>
      <c r="N45" s="11">
        <v>166</v>
      </c>
      <c r="O45" s="11">
        <v>640</v>
      </c>
      <c r="P45" s="11">
        <v>608</v>
      </c>
      <c r="Q45" s="11">
        <v>31</v>
      </c>
      <c r="R45" s="11">
        <v>0</v>
      </c>
      <c r="S45" s="11">
        <v>421</v>
      </c>
      <c r="T45" s="11">
        <v>41</v>
      </c>
      <c r="U45" s="11">
        <v>0</v>
      </c>
      <c r="V45" s="1">
        <f t="shared" si="14"/>
        <v>111</v>
      </c>
      <c r="W45" s="1">
        <f t="shared" si="15"/>
        <v>9</v>
      </c>
      <c r="X45" s="1">
        <f t="shared" si="16"/>
        <v>0</v>
      </c>
      <c r="Y45" s="1">
        <f t="shared" si="17"/>
        <v>0</v>
      </c>
      <c r="Z45" s="1">
        <f t="shared" si="18"/>
        <v>120</v>
      </c>
      <c r="AA45" s="3">
        <f t="shared" si="1"/>
        <v>0.42249999999999999</v>
      </c>
      <c r="AB45" s="13">
        <f t="shared" si="2"/>
        <v>1.2345679012345679E-3</v>
      </c>
      <c r="AC45" s="13">
        <f t="shared" si="3"/>
        <v>4.0500000000000001E-2</v>
      </c>
      <c r="AD45" s="13">
        <f t="shared" si="4"/>
        <v>3.85E-2</v>
      </c>
      <c r="AE45" s="13">
        <f t="shared" si="5"/>
        <v>1.9499999999999999E-3</v>
      </c>
      <c r="AF45" s="13">
        <f t="shared" si="6"/>
        <v>5.0000000000000002E-5</v>
      </c>
      <c r="AG45" s="13">
        <f t="shared" si="7"/>
        <v>6.0000000000000001E-3</v>
      </c>
      <c r="AQ45" s="11">
        <f t="shared" si="19"/>
        <v>47</v>
      </c>
      <c r="AR45" s="11">
        <f t="shared" si="19"/>
        <v>33</v>
      </c>
      <c r="AS45" s="1">
        <f t="shared" ref="AS45:AS74" si="20">+$BA$13*B45</f>
        <v>46487.675483809406</v>
      </c>
      <c r="AT45" s="107">
        <f>+EvolOf!H35</f>
        <v>39673</v>
      </c>
      <c r="AU45" s="1">
        <f t="shared" si="10"/>
        <v>140510</v>
      </c>
      <c r="AV45" s="1">
        <f t="shared" si="9"/>
        <v>-94022.324516190594</v>
      </c>
      <c r="AW45" s="40">
        <f t="shared" si="11"/>
        <v>-0.66915041289723576</v>
      </c>
      <c r="AX45" s="1">
        <f t="shared" si="12"/>
        <v>8840197507.4278545</v>
      </c>
      <c r="AY45" s="1">
        <f t="shared" si="13"/>
        <v>44191.987805596589</v>
      </c>
      <c r="BJ45" s="1"/>
      <c r="BK45" s="1"/>
      <c r="BL45" s="1"/>
      <c r="BM45" s="1"/>
    </row>
    <row r="46" spans="1:65" x14ac:dyDescent="0.3">
      <c r="A46" s="6">
        <f>+E70/E46</f>
        <v>3.33611442193087</v>
      </c>
      <c r="B46" s="1">
        <f t="shared" si="0"/>
        <v>885</v>
      </c>
      <c r="C46" s="11">
        <v>34</v>
      </c>
      <c r="D46" s="11">
        <v>19112</v>
      </c>
      <c r="E46" s="11">
        <v>839</v>
      </c>
      <c r="F46" s="11">
        <v>0</v>
      </c>
      <c r="G46" s="11">
        <v>45</v>
      </c>
      <c r="H46" s="11">
        <v>0</v>
      </c>
      <c r="I46" s="11">
        <v>1</v>
      </c>
      <c r="J46" s="11">
        <v>56.35</v>
      </c>
      <c r="K46" s="11">
        <v>1.69</v>
      </c>
      <c r="L46" s="11">
        <v>19</v>
      </c>
      <c r="M46" s="11">
        <v>1.66</v>
      </c>
      <c r="N46" s="11">
        <v>183</v>
      </c>
      <c r="O46" s="11">
        <v>699</v>
      </c>
      <c r="P46" s="11">
        <v>662</v>
      </c>
      <c r="Q46" s="11">
        <v>36</v>
      </c>
      <c r="R46" s="11">
        <v>1</v>
      </c>
      <c r="S46" s="11">
        <v>463</v>
      </c>
      <c r="T46" s="11">
        <v>45</v>
      </c>
      <c r="U46" s="11">
        <v>0</v>
      </c>
      <c r="V46" s="1">
        <f t="shared" si="14"/>
        <v>69</v>
      </c>
      <c r="W46" s="1">
        <f t="shared" si="15"/>
        <v>6</v>
      </c>
      <c r="X46" s="1">
        <f t="shared" si="16"/>
        <v>0</v>
      </c>
      <c r="Y46" s="1">
        <f t="shared" si="17"/>
        <v>0</v>
      </c>
      <c r="Z46" s="1">
        <f t="shared" si="18"/>
        <v>75</v>
      </c>
      <c r="AA46" s="3">
        <f t="shared" si="1"/>
        <v>0.42249999999999999</v>
      </c>
      <c r="AB46" s="13">
        <f t="shared" si="2"/>
        <v>1.1299435028248588E-3</v>
      </c>
      <c r="AC46" s="13">
        <f t="shared" si="3"/>
        <v>4.4249999999999998E-2</v>
      </c>
      <c r="AD46" s="13">
        <f t="shared" si="4"/>
        <v>4.1950000000000001E-2</v>
      </c>
      <c r="AE46" s="13">
        <f t="shared" si="5"/>
        <v>2.2499999999999998E-3</v>
      </c>
      <c r="AF46" s="13">
        <f t="shared" si="6"/>
        <v>5.0000000000000002E-5</v>
      </c>
      <c r="AG46" s="13">
        <f t="shared" si="7"/>
        <v>3.7499999999999999E-3</v>
      </c>
      <c r="AQ46" s="11">
        <f t="shared" si="19"/>
        <v>48</v>
      </c>
      <c r="AR46" s="11">
        <f t="shared" si="19"/>
        <v>34</v>
      </c>
      <c r="AS46" s="1">
        <f t="shared" si="20"/>
        <v>50792.089880458421</v>
      </c>
      <c r="AT46" s="107">
        <f>+EvolOf!H36</f>
        <v>47610</v>
      </c>
      <c r="AU46" s="1">
        <f t="shared" si="10"/>
        <v>0</v>
      </c>
      <c r="AV46" s="1">
        <f t="shared" si="9"/>
        <v>0</v>
      </c>
      <c r="AW46" s="40">
        <f t="shared" si="11"/>
        <v>0</v>
      </c>
      <c r="AX46" s="1">
        <f t="shared" si="12"/>
        <v>0</v>
      </c>
      <c r="AY46" s="1">
        <f t="shared" si="13"/>
        <v>48152.049050513691</v>
      </c>
    </row>
    <row r="47" spans="1:65" x14ac:dyDescent="0.3">
      <c r="B47" s="1">
        <f t="shared" si="0"/>
        <v>972</v>
      </c>
      <c r="C47" s="11">
        <v>35</v>
      </c>
      <c r="D47" s="11">
        <v>19027</v>
      </c>
      <c r="E47" s="11">
        <v>916</v>
      </c>
      <c r="F47" s="11">
        <v>0</v>
      </c>
      <c r="G47" s="11">
        <v>54</v>
      </c>
      <c r="H47" s="11">
        <v>0</v>
      </c>
      <c r="I47" s="11">
        <v>2</v>
      </c>
      <c r="J47" s="11">
        <v>56.35</v>
      </c>
      <c r="K47" s="11">
        <v>1.69</v>
      </c>
      <c r="L47" s="11">
        <v>19.2</v>
      </c>
      <c r="M47" s="11">
        <v>1.61</v>
      </c>
      <c r="N47" s="11">
        <v>203</v>
      </c>
      <c r="O47" s="11">
        <v>764</v>
      </c>
      <c r="P47" s="11">
        <v>719</v>
      </c>
      <c r="Q47" s="11">
        <v>43</v>
      </c>
      <c r="R47" s="11">
        <v>1</v>
      </c>
      <c r="S47" s="11">
        <v>504</v>
      </c>
      <c r="T47" s="11">
        <v>49</v>
      </c>
      <c r="U47" s="11">
        <v>0</v>
      </c>
      <c r="V47" s="1">
        <f t="shared" si="14"/>
        <v>77</v>
      </c>
      <c r="W47" s="1">
        <f t="shared" si="15"/>
        <v>9</v>
      </c>
      <c r="X47" s="1">
        <f t="shared" si="16"/>
        <v>0</v>
      </c>
      <c r="Y47" s="1">
        <f t="shared" si="17"/>
        <v>1</v>
      </c>
      <c r="Z47" s="1">
        <f t="shared" si="18"/>
        <v>87</v>
      </c>
      <c r="AA47" s="3">
        <f t="shared" si="1"/>
        <v>0.42249999999999999</v>
      </c>
      <c r="AB47" s="13">
        <f t="shared" si="2"/>
        <v>2.05761316872428E-3</v>
      </c>
      <c r="AC47" s="13">
        <f t="shared" si="3"/>
        <v>4.8599999999999997E-2</v>
      </c>
      <c r="AD47" s="13">
        <f t="shared" si="4"/>
        <v>4.58E-2</v>
      </c>
      <c r="AE47" s="13">
        <f t="shared" si="5"/>
        <v>2.7000000000000001E-3</v>
      </c>
      <c r="AF47" s="13">
        <f t="shared" si="6"/>
        <v>1E-4</v>
      </c>
      <c r="AG47" s="13">
        <f t="shared" si="7"/>
        <v>4.3499999999999997E-3</v>
      </c>
      <c r="AQ47" s="11">
        <f t="shared" si="19"/>
        <v>49</v>
      </c>
      <c r="AR47" s="11">
        <f t="shared" si="19"/>
        <v>35</v>
      </c>
      <c r="AS47" s="1">
        <f t="shared" si="20"/>
        <v>55785.210580571285</v>
      </c>
      <c r="AT47" s="107">
        <f>+EvolOf!H37</f>
        <v>56188</v>
      </c>
      <c r="AU47" s="1">
        <f t="shared" si="10"/>
        <v>0</v>
      </c>
      <c r="AV47" s="1">
        <f t="shared" si="9"/>
        <v>0</v>
      </c>
      <c r="AW47" s="40">
        <f t="shared" si="11"/>
        <v>0</v>
      </c>
      <c r="AX47" s="1">
        <f t="shared" si="12"/>
        <v>0</v>
      </c>
      <c r="AY47" s="1">
        <f t="shared" si="13"/>
        <v>52571.24783107335</v>
      </c>
    </row>
    <row r="48" spans="1:65" x14ac:dyDescent="0.3">
      <c r="B48" s="1">
        <f t="shared" si="0"/>
        <v>1059</v>
      </c>
      <c r="C48" s="11">
        <v>36</v>
      </c>
      <c r="D48" s="11">
        <v>18939</v>
      </c>
      <c r="E48" s="11">
        <v>993</v>
      </c>
      <c r="F48" s="11">
        <v>0</v>
      </c>
      <c r="G48" s="11">
        <v>64</v>
      </c>
      <c r="H48" s="11">
        <v>0</v>
      </c>
      <c r="I48" s="11">
        <v>2</v>
      </c>
      <c r="J48" s="11">
        <v>56.35</v>
      </c>
      <c r="K48" s="11">
        <v>1.7</v>
      </c>
      <c r="L48" s="11">
        <v>19.600000000000001</v>
      </c>
      <c r="M48" s="11">
        <v>1.63</v>
      </c>
      <c r="N48" s="11">
        <v>223</v>
      </c>
      <c r="O48" s="11">
        <v>832</v>
      </c>
      <c r="P48" s="11">
        <v>779</v>
      </c>
      <c r="Q48" s="11">
        <v>52</v>
      </c>
      <c r="R48" s="11">
        <v>1</v>
      </c>
      <c r="S48" s="11">
        <v>550</v>
      </c>
      <c r="T48" s="11">
        <v>54</v>
      </c>
      <c r="U48" s="11">
        <v>0</v>
      </c>
      <c r="V48" s="1">
        <f t="shared" si="14"/>
        <v>77</v>
      </c>
      <c r="W48" s="1">
        <f t="shared" si="15"/>
        <v>10</v>
      </c>
      <c r="X48" s="1">
        <f t="shared" si="16"/>
        <v>0</v>
      </c>
      <c r="Y48" s="1">
        <f t="shared" si="17"/>
        <v>0</v>
      </c>
      <c r="Z48" s="1">
        <f t="shared" si="18"/>
        <v>87</v>
      </c>
      <c r="AA48" s="3">
        <f t="shared" si="1"/>
        <v>0.42499999999999999</v>
      </c>
      <c r="AB48" s="13">
        <f t="shared" si="2"/>
        <v>1.8885741265344666E-3</v>
      </c>
      <c r="AC48" s="13">
        <f t="shared" si="3"/>
        <v>5.2949999999999997E-2</v>
      </c>
      <c r="AD48" s="13">
        <f t="shared" si="4"/>
        <v>4.965E-2</v>
      </c>
      <c r="AE48" s="13">
        <f t="shared" si="5"/>
        <v>3.2000000000000002E-3</v>
      </c>
      <c r="AF48" s="13">
        <f t="shared" si="6"/>
        <v>1E-4</v>
      </c>
      <c r="AG48" s="13">
        <f t="shared" si="7"/>
        <v>4.3499999999999997E-3</v>
      </c>
      <c r="AQ48" s="11">
        <f t="shared" si="19"/>
        <v>50</v>
      </c>
      <c r="AR48" s="11">
        <f t="shared" si="19"/>
        <v>36</v>
      </c>
      <c r="AS48" s="1">
        <f t="shared" si="20"/>
        <v>60778.331280684142</v>
      </c>
      <c r="AT48" s="107">
        <f>+EvolOf!H38</f>
        <v>64059</v>
      </c>
      <c r="AU48" s="1">
        <f t="shared" si="10"/>
        <v>0</v>
      </c>
      <c r="AV48" s="1">
        <f t="shared" si="9"/>
        <v>0</v>
      </c>
      <c r="AW48" s="40">
        <f t="shared" si="11"/>
        <v>0</v>
      </c>
      <c r="AX48" s="1">
        <f t="shared" si="12"/>
        <v>0</v>
      </c>
      <c r="AY48" s="1">
        <f t="shared" si="13"/>
        <v>56990.446611633008</v>
      </c>
    </row>
    <row r="49" spans="2:51" x14ac:dyDescent="0.3">
      <c r="B49" s="1">
        <f t="shared" si="0"/>
        <v>1153</v>
      </c>
      <c r="C49" s="11">
        <v>37</v>
      </c>
      <c r="D49" s="11">
        <v>18845</v>
      </c>
      <c r="E49" s="11">
        <v>1075</v>
      </c>
      <c r="F49" s="11">
        <v>0</v>
      </c>
      <c r="G49" s="11">
        <v>75</v>
      </c>
      <c r="H49" s="11">
        <v>0</v>
      </c>
      <c r="I49" s="11">
        <v>3</v>
      </c>
      <c r="J49" s="11">
        <v>56.35</v>
      </c>
      <c r="K49" s="11">
        <v>1.7</v>
      </c>
      <c r="L49" s="11">
        <v>19.8</v>
      </c>
      <c r="M49" s="11">
        <v>1.63</v>
      </c>
      <c r="N49" s="11">
        <v>245</v>
      </c>
      <c r="O49" s="11">
        <v>904</v>
      </c>
      <c r="P49" s="11">
        <v>841</v>
      </c>
      <c r="Q49" s="11">
        <v>61</v>
      </c>
      <c r="R49" s="11">
        <v>1</v>
      </c>
      <c r="S49" s="11">
        <v>599</v>
      </c>
      <c r="T49" s="11">
        <v>59</v>
      </c>
      <c r="U49" s="11">
        <v>0</v>
      </c>
      <c r="V49" s="1">
        <f t="shared" si="14"/>
        <v>82</v>
      </c>
      <c r="W49" s="1">
        <f t="shared" si="15"/>
        <v>11</v>
      </c>
      <c r="X49" s="1">
        <f t="shared" si="16"/>
        <v>0</v>
      </c>
      <c r="Y49" s="1">
        <f t="shared" si="17"/>
        <v>1</v>
      </c>
      <c r="Z49" s="1">
        <f t="shared" si="18"/>
        <v>94</v>
      </c>
      <c r="AA49" s="3">
        <f t="shared" si="1"/>
        <v>0.42499999999999999</v>
      </c>
      <c r="AB49" s="13">
        <f t="shared" si="2"/>
        <v>2.6019080659150044E-3</v>
      </c>
      <c r="AC49" s="13">
        <f t="shared" si="3"/>
        <v>5.765E-2</v>
      </c>
      <c r="AD49" s="13">
        <f t="shared" si="4"/>
        <v>5.3749999999999999E-2</v>
      </c>
      <c r="AE49" s="13">
        <f t="shared" si="5"/>
        <v>3.7499999999999999E-3</v>
      </c>
      <c r="AF49" s="13">
        <f t="shared" si="6"/>
        <v>1.4999999999999999E-4</v>
      </c>
      <c r="AG49" s="13">
        <f t="shared" si="7"/>
        <v>4.7000000000000002E-3</v>
      </c>
      <c r="AQ49" s="11">
        <f t="shared" si="19"/>
        <v>51</v>
      </c>
      <c r="AR49" s="11">
        <f t="shared" si="19"/>
        <v>37</v>
      </c>
      <c r="AS49" s="1">
        <f t="shared" si="20"/>
        <v>66173.197324484252</v>
      </c>
      <c r="AT49" s="107">
        <f>+EvolOf!H39</f>
        <v>72248</v>
      </c>
      <c r="AU49" s="1">
        <f t="shared" si="10"/>
        <v>0</v>
      </c>
      <c r="AV49" s="1">
        <f t="shared" si="9"/>
        <v>0</v>
      </c>
      <c r="AW49" s="40">
        <f t="shared" si="11"/>
        <v>0</v>
      </c>
      <c r="AX49" s="1">
        <f t="shared" si="12"/>
        <v>0</v>
      </c>
      <c r="AY49" s="1">
        <f t="shared" si="13"/>
        <v>61696.606351969269</v>
      </c>
    </row>
    <row r="50" spans="2:51" x14ac:dyDescent="0.3">
      <c r="B50" s="1">
        <f t="shared" si="0"/>
        <v>1254</v>
      </c>
      <c r="C50" s="11">
        <v>38</v>
      </c>
      <c r="D50" s="11">
        <v>18744</v>
      </c>
      <c r="E50" s="11">
        <v>1164</v>
      </c>
      <c r="F50" s="11">
        <v>0</v>
      </c>
      <c r="G50" s="11">
        <v>87</v>
      </c>
      <c r="H50" s="11">
        <v>0</v>
      </c>
      <c r="I50" s="11">
        <v>3</v>
      </c>
      <c r="J50" s="11">
        <v>56.35</v>
      </c>
      <c r="K50" s="11">
        <v>1.7</v>
      </c>
      <c r="L50" s="11">
        <v>19.899999999999999</v>
      </c>
      <c r="M50" s="11">
        <v>1.64</v>
      </c>
      <c r="N50" s="11">
        <v>268</v>
      </c>
      <c r="O50" s="11">
        <v>983</v>
      </c>
      <c r="P50" s="11">
        <v>909</v>
      </c>
      <c r="Q50" s="11">
        <v>71</v>
      </c>
      <c r="R50" s="11">
        <v>2</v>
      </c>
      <c r="S50" s="11">
        <v>651</v>
      </c>
      <c r="T50" s="11">
        <v>64</v>
      </c>
      <c r="U50" s="11">
        <v>0</v>
      </c>
      <c r="V50" s="1">
        <f t="shared" si="14"/>
        <v>89</v>
      </c>
      <c r="W50" s="1">
        <f t="shared" si="15"/>
        <v>12</v>
      </c>
      <c r="X50" s="1">
        <f t="shared" si="16"/>
        <v>0</v>
      </c>
      <c r="Y50" s="1">
        <f t="shared" si="17"/>
        <v>0</v>
      </c>
      <c r="Z50" s="1">
        <f t="shared" si="18"/>
        <v>101</v>
      </c>
      <c r="AA50" s="3">
        <f t="shared" si="1"/>
        <v>0.42499999999999999</v>
      </c>
      <c r="AB50" s="13">
        <f t="shared" si="2"/>
        <v>2.3923444976076554E-3</v>
      </c>
      <c r="AC50" s="13">
        <f t="shared" si="3"/>
        <v>6.2700000000000006E-2</v>
      </c>
      <c r="AD50" s="13">
        <f t="shared" si="4"/>
        <v>5.8200000000000002E-2</v>
      </c>
      <c r="AE50" s="13">
        <f t="shared" si="5"/>
        <v>4.3499999999999997E-3</v>
      </c>
      <c r="AF50" s="13">
        <f t="shared" si="6"/>
        <v>1.4999999999999999E-4</v>
      </c>
      <c r="AG50" s="13">
        <f t="shared" si="7"/>
        <v>5.0499999999999998E-3</v>
      </c>
      <c r="AQ50" s="11">
        <f t="shared" si="19"/>
        <v>52</v>
      </c>
      <c r="AR50" s="11">
        <f t="shared" si="19"/>
        <v>38</v>
      </c>
      <c r="AS50" s="1">
        <f t="shared" si="20"/>
        <v>71969.808711971593</v>
      </c>
      <c r="AT50" s="107">
        <f>+EvolOf!H40</f>
        <v>78797</v>
      </c>
      <c r="AU50" s="1">
        <f t="shared" si="10"/>
        <v>0</v>
      </c>
      <c r="AV50" s="1">
        <f t="shared" si="9"/>
        <v>0</v>
      </c>
      <c r="AW50" s="40">
        <f t="shared" si="11"/>
        <v>0</v>
      </c>
      <c r="AX50" s="1">
        <f t="shared" si="12"/>
        <v>0</v>
      </c>
      <c r="AY50" s="1">
        <f t="shared" si="13"/>
        <v>66804.511435992768</v>
      </c>
    </row>
    <row r="51" spans="2:51" x14ac:dyDescent="0.3">
      <c r="B51" s="1">
        <f t="shared" si="0"/>
        <v>1412</v>
      </c>
      <c r="C51" s="11">
        <v>39</v>
      </c>
      <c r="D51" s="11">
        <v>18586</v>
      </c>
      <c r="E51" s="11">
        <v>1303</v>
      </c>
      <c r="F51" s="11">
        <v>0</v>
      </c>
      <c r="G51" s="11">
        <v>105</v>
      </c>
      <c r="H51" s="11">
        <v>0</v>
      </c>
      <c r="I51" s="11">
        <v>4</v>
      </c>
      <c r="J51" s="11">
        <v>56.35</v>
      </c>
      <c r="K51" s="11">
        <v>1.71</v>
      </c>
      <c r="L51" s="11">
        <v>20.3</v>
      </c>
      <c r="M51" s="11">
        <v>1.65</v>
      </c>
      <c r="N51" s="11">
        <v>305</v>
      </c>
      <c r="O51" s="11">
        <v>1103</v>
      </c>
      <c r="P51" s="11">
        <v>1014</v>
      </c>
      <c r="Q51" s="11">
        <v>86</v>
      </c>
      <c r="R51" s="11">
        <v>2</v>
      </c>
      <c r="S51" s="11">
        <v>732</v>
      </c>
      <c r="T51" s="11">
        <v>72</v>
      </c>
      <c r="U51" s="11">
        <v>0</v>
      </c>
      <c r="V51" s="1">
        <f t="shared" si="14"/>
        <v>139</v>
      </c>
      <c r="W51" s="1">
        <f t="shared" si="15"/>
        <v>18</v>
      </c>
      <c r="X51" s="1">
        <f t="shared" si="16"/>
        <v>0</v>
      </c>
      <c r="Y51" s="1">
        <f t="shared" si="17"/>
        <v>1</v>
      </c>
      <c r="Z51" s="1">
        <f t="shared" si="18"/>
        <v>158</v>
      </c>
      <c r="AA51" s="3">
        <f t="shared" si="1"/>
        <v>0.42749999999999999</v>
      </c>
      <c r="AB51" s="13">
        <f t="shared" si="2"/>
        <v>2.8328611898016999E-3</v>
      </c>
      <c r="AC51" s="13">
        <f t="shared" si="3"/>
        <v>7.0599999999999996E-2</v>
      </c>
      <c r="AD51" s="13">
        <f t="shared" si="4"/>
        <v>6.515E-2</v>
      </c>
      <c r="AE51" s="13">
        <f t="shared" si="5"/>
        <v>5.2500000000000003E-3</v>
      </c>
      <c r="AF51" s="13">
        <f t="shared" si="6"/>
        <v>2.0000000000000001E-4</v>
      </c>
      <c r="AG51" s="13">
        <f t="shared" si="7"/>
        <v>7.9000000000000008E-3</v>
      </c>
      <c r="AQ51" s="11">
        <f t="shared" si="19"/>
        <v>53</v>
      </c>
      <c r="AR51" s="11">
        <f t="shared" si="19"/>
        <v>39</v>
      </c>
      <c r="AS51" s="1">
        <f t="shared" si="20"/>
        <v>81037.775040912195</v>
      </c>
      <c r="AT51" s="107">
        <f>+EvolOf!H41</f>
        <v>85195</v>
      </c>
      <c r="AU51" s="1">
        <f t="shared" si="10"/>
        <v>0</v>
      </c>
      <c r="AV51" s="1">
        <f t="shared" si="9"/>
        <v>0</v>
      </c>
      <c r="AW51" s="40">
        <f t="shared" si="11"/>
        <v>0</v>
      </c>
      <c r="AX51" s="1">
        <f t="shared" si="12"/>
        <v>0</v>
      </c>
      <c r="AY51" s="1">
        <f t="shared" si="13"/>
        <v>74782.026117782283</v>
      </c>
    </row>
    <row r="52" spans="2:51" x14ac:dyDescent="0.3">
      <c r="B52" s="1">
        <f t="shared" si="0"/>
        <v>1524</v>
      </c>
      <c r="C52" s="11">
        <v>40</v>
      </c>
      <c r="D52" s="11">
        <v>18475</v>
      </c>
      <c r="E52" s="11">
        <v>1399</v>
      </c>
      <c r="F52" s="11">
        <v>0</v>
      </c>
      <c r="G52" s="11">
        <v>120</v>
      </c>
      <c r="H52" s="11">
        <v>0</v>
      </c>
      <c r="I52" s="11">
        <v>5</v>
      </c>
      <c r="J52" s="11">
        <v>56.36</v>
      </c>
      <c r="K52" s="11">
        <v>1.71</v>
      </c>
      <c r="L52" s="11">
        <v>20.5</v>
      </c>
      <c r="M52" s="11">
        <v>1.59</v>
      </c>
      <c r="N52" s="11">
        <v>334</v>
      </c>
      <c r="O52" s="11">
        <v>1186</v>
      </c>
      <c r="P52" s="11">
        <v>1083</v>
      </c>
      <c r="Q52" s="11">
        <v>99</v>
      </c>
      <c r="R52" s="11">
        <v>3</v>
      </c>
      <c r="S52" s="11">
        <v>795</v>
      </c>
      <c r="T52" s="11">
        <v>78</v>
      </c>
      <c r="U52" s="11">
        <v>0</v>
      </c>
      <c r="V52" s="1">
        <f t="shared" si="14"/>
        <v>96</v>
      </c>
      <c r="W52" s="1">
        <f t="shared" si="15"/>
        <v>15</v>
      </c>
      <c r="X52" s="1">
        <f t="shared" si="16"/>
        <v>0</v>
      </c>
      <c r="Y52" s="1">
        <f t="shared" si="17"/>
        <v>1</v>
      </c>
      <c r="Z52" s="1">
        <f t="shared" si="18"/>
        <v>112</v>
      </c>
      <c r="AA52" s="3">
        <f t="shared" si="1"/>
        <v>0.42749999999999999</v>
      </c>
      <c r="AB52" s="13">
        <f t="shared" si="2"/>
        <v>3.2808398950131233E-3</v>
      </c>
      <c r="AC52" s="13">
        <f t="shared" si="3"/>
        <v>7.6200000000000004E-2</v>
      </c>
      <c r="AD52" s="13">
        <f t="shared" si="4"/>
        <v>6.9949999999999998E-2</v>
      </c>
      <c r="AE52" s="13">
        <f t="shared" si="5"/>
        <v>6.0000000000000001E-3</v>
      </c>
      <c r="AF52" s="13">
        <f t="shared" si="6"/>
        <v>2.5000000000000001E-4</v>
      </c>
      <c r="AG52" s="13">
        <f t="shared" si="7"/>
        <v>5.5999999999999999E-3</v>
      </c>
      <c r="AQ52" s="11">
        <f t="shared" si="19"/>
        <v>54</v>
      </c>
      <c r="AR52" s="11">
        <f t="shared" si="19"/>
        <v>40</v>
      </c>
      <c r="AS52" s="1">
        <f t="shared" si="20"/>
        <v>87465.700539908066</v>
      </c>
      <c r="AT52" s="107">
        <f>+EvolOf!H42</f>
        <v>94417</v>
      </c>
      <c r="AU52" s="1">
        <f t="shared" si="10"/>
        <v>0</v>
      </c>
      <c r="AV52" s="1">
        <f t="shared" ref="AV52:AV57" si="21">IF(AU52=0,0,AS52-AU52)</f>
        <v>0</v>
      </c>
      <c r="AW52" s="40">
        <f t="shared" si="11"/>
        <v>0</v>
      </c>
      <c r="AX52" s="1">
        <f t="shared" ref="AX52:AX57" si="22">+AV52*AV52</f>
        <v>0</v>
      </c>
      <c r="AY52" s="1">
        <f t="shared" si="13"/>
        <v>80291.676545493028</v>
      </c>
    </row>
    <row r="53" spans="2:51" x14ac:dyDescent="0.3">
      <c r="B53" s="1">
        <f t="shared" si="0"/>
        <v>1631</v>
      </c>
      <c r="C53" s="11">
        <v>41</v>
      </c>
      <c r="D53" s="11">
        <v>18368</v>
      </c>
      <c r="E53" s="11">
        <v>1485</v>
      </c>
      <c r="F53" s="11">
        <v>0</v>
      </c>
      <c r="G53" s="11">
        <v>140</v>
      </c>
      <c r="H53" s="11">
        <v>0</v>
      </c>
      <c r="I53" s="11">
        <v>6</v>
      </c>
      <c r="J53" s="11">
        <v>56.35</v>
      </c>
      <c r="K53" s="11">
        <v>1.72</v>
      </c>
      <c r="L53" s="11">
        <v>20.8</v>
      </c>
      <c r="M53" s="11">
        <v>1.62</v>
      </c>
      <c r="N53" s="11">
        <v>364</v>
      </c>
      <c r="O53" s="11">
        <v>1263</v>
      </c>
      <c r="P53" s="11">
        <v>1143</v>
      </c>
      <c r="Q53" s="11">
        <v>115</v>
      </c>
      <c r="R53" s="11">
        <v>3</v>
      </c>
      <c r="S53" s="11">
        <v>863</v>
      </c>
      <c r="T53" s="11">
        <v>86</v>
      </c>
      <c r="U53" s="11">
        <v>0</v>
      </c>
      <c r="V53" s="1">
        <f t="shared" si="14"/>
        <v>86</v>
      </c>
      <c r="W53" s="1">
        <f t="shared" si="15"/>
        <v>20</v>
      </c>
      <c r="X53" s="1">
        <f t="shared" si="16"/>
        <v>0</v>
      </c>
      <c r="Y53" s="1">
        <f t="shared" si="17"/>
        <v>1</v>
      </c>
      <c r="Z53" s="1">
        <f t="shared" si="18"/>
        <v>107</v>
      </c>
      <c r="AA53" s="3">
        <f t="shared" si="1"/>
        <v>0.43</v>
      </c>
      <c r="AB53" s="13">
        <f t="shared" si="2"/>
        <v>3.678724708767627E-3</v>
      </c>
      <c r="AC53" s="13">
        <f t="shared" si="3"/>
        <v>8.1549999999999997E-2</v>
      </c>
      <c r="AD53" s="13">
        <f t="shared" si="4"/>
        <v>7.4249999999999997E-2</v>
      </c>
      <c r="AE53" s="13">
        <f t="shared" si="5"/>
        <v>7.0000000000000001E-3</v>
      </c>
      <c r="AF53" s="13">
        <f t="shared" si="6"/>
        <v>2.9999999999999997E-4</v>
      </c>
      <c r="AG53" s="13">
        <f t="shared" si="7"/>
        <v>5.3499999999999997E-3</v>
      </c>
      <c r="AQ53" s="11">
        <f t="shared" si="19"/>
        <v>55</v>
      </c>
      <c r="AR53" s="11">
        <f t="shared" si="19"/>
        <v>41</v>
      </c>
      <c r="AS53" s="1">
        <f t="shared" si="20"/>
        <v>93606.665079127328</v>
      </c>
      <c r="AT53" s="107">
        <f>+EvolOf!H43</f>
        <v>102136</v>
      </c>
      <c r="AU53" s="1">
        <f t="shared" si="10"/>
        <v>0</v>
      </c>
      <c r="AV53" s="1">
        <f t="shared" si="21"/>
        <v>0</v>
      </c>
      <c r="AW53" s="40">
        <f t="shared" si="11"/>
        <v>0</v>
      </c>
      <c r="AX53" s="1">
        <f t="shared" si="22"/>
        <v>0</v>
      </c>
      <c r="AY53" s="1">
        <f t="shared" si="13"/>
        <v>85227.405053650567</v>
      </c>
    </row>
    <row r="54" spans="2:51" x14ac:dyDescent="0.3">
      <c r="B54" s="1">
        <f t="shared" si="0"/>
        <v>1805</v>
      </c>
      <c r="C54" s="11">
        <v>42</v>
      </c>
      <c r="D54" s="11">
        <v>18193</v>
      </c>
      <c r="E54" s="11">
        <v>1632</v>
      </c>
      <c r="F54" s="11">
        <v>0</v>
      </c>
      <c r="G54" s="11">
        <v>166</v>
      </c>
      <c r="H54" s="11">
        <v>0</v>
      </c>
      <c r="I54" s="11">
        <v>7</v>
      </c>
      <c r="J54" s="11">
        <v>56.36</v>
      </c>
      <c r="K54" s="11">
        <v>1.74</v>
      </c>
      <c r="L54" s="11">
        <v>20.9</v>
      </c>
      <c r="M54" s="11">
        <v>1.64</v>
      </c>
      <c r="N54" s="11">
        <v>411</v>
      </c>
      <c r="O54" s="11">
        <v>1391</v>
      </c>
      <c r="P54" s="11">
        <v>1248</v>
      </c>
      <c r="Q54" s="11">
        <v>137</v>
      </c>
      <c r="R54" s="11">
        <v>4</v>
      </c>
      <c r="S54" s="11">
        <v>971</v>
      </c>
      <c r="T54" s="11">
        <v>96</v>
      </c>
      <c r="U54" s="11">
        <v>0</v>
      </c>
      <c r="V54" s="1">
        <f t="shared" si="14"/>
        <v>147</v>
      </c>
      <c r="W54" s="1">
        <f t="shared" si="15"/>
        <v>26</v>
      </c>
      <c r="X54" s="1">
        <f t="shared" si="16"/>
        <v>0</v>
      </c>
      <c r="Y54" s="1">
        <f t="shared" si="17"/>
        <v>1</v>
      </c>
      <c r="Z54" s="1">
        <f t="shared" si="18"/>
        <v>174</v>
      </c>
      <c r="AA54" s="3">
        <f t="shared" si="1"/>
        <v>0.435</v>
      </c>
      <c r="AB54" s="13">
        <f t="shared" si="2"/>
        <v>3.8781163434903048E-3</v>
      </c>
      <c r="AC54" s="13">
        <f t="shared" si="3"/>
        <v>9.0249999999999997E-2</v>
      </c>
      <c r="AD54" s="13">
        <f t="shared" si="4"/>
        <v>8.1600000000000006E-2</v>
      </c>
      <c r="AE54" s="13">
        <f t="shared" si="5"/>
        <v>8.3000000000000001E-3</v>
      </c>
      <c r="AF54" s="13">
        <f t="shared" si="6"/>
        <v>3.5E-4</v>
      </c>
      <c r="AG54" s="13">
        <f t="shared" si="7"/>
        <v>8.6999999999999994E-3</v>
      </c>
      <c r="AQ54" s="11">
        <f t="shared" si="19"/>
        <v>56</v>
      </c>
      <c r="AR54" s="11">
        <f t="shared" si="19"/>
        <v>42</v>
      </c>
      <c r="AS54" s="1">
        <f t="shared" si="20"/>
        <v>103592.90647935306</v>
      </c>
      <c r="AT54" s="107">
        <f>+EvolOf!H44</f>
        <v>110238</v>
      </c>
      <c r="AU54" s="1">
        <f t="shared" si="10"/>
        <v>0</v>
      </c>
      <c r="AV54" s="1">
        <f t="shared" si="21"/>
        <v>0</v>
      </c>
      <c r="AW54" s="40">
        <f t="shared" si="11"/>
        <v>0</v>
      </c>
      <c r="AX54" s="1">
        <f t="shared" si="22"/>
        <v>0</v>
      </c>
      <c r="AY54" s="1">
        <f t="shared" si="13"/>
        <v>93664.057271082653</v>
      </c>
    </row>
    <row r="55" spans="2:51" x14ac:dyDescent="0.3">
      <c r="B55" s="1">
        <f t="shared" si="0"/>
        <v>1923</v>
      </c>
      <c r="C55" s="11">
        <v>43</v>
      </c>
      <c r="D55" s="11">
        <v>18076</v>
      </c>
      <c r="E55" s="11">
        <v>1727</v>
      </c>
      <c r="F55" s="11">
        <v>0</v>
      </c>
      <c r="G55" s="11">
        <v>188</v>
      </c>
      <c r="H55" s="11">
        <v>0</v>
      </c>
      <c r="I55" s="11">
        <v>8</v>
      </c>
      <c r="J55" s="11">
        <v>56.35</v>
      </c>
      <c r="K55" s="11">
        <v>1.74</v>
      </c>
      <c r="L55" s="11">
        <v>21</v>
      </c>
      <c r="M55" s="11">
        <v>1.61</v>
      </c>
      <c r="N55" s="11">
        <v>447</v>
      </c>
      <c r="O55" s="11">
        <v>1472</v>
      </c>
      <c r="P55" s="11">
        <v>1311</v>
      </c>
      <c r="Q55" s="11">
        <v>155</v>
      </c>
      <c r="R55" s="11">
        <v>4</v>
      </c>
      <c r="S55" s="11">
        <v>1049</v>
      </c>
      <c r="T55" s="11">
        <v>104</v>
      </c>
      <c r="U55" s="11">
        <v>0</v>
      </c>
      <c r="V55" s="1">
        <f t="shared" si="14"/>
        <v>95</v>
      </c>
      <c r="W55" s="1">
        <f t="shared" si="15"/>
        <v>22</v>
      </c>
      <c r="X55" s="1">
        <f t="shared" si="16"/>
        <v>0</v>
      </c>
      <c r="Y55" s="1">
        <f t="shared" si="17"/>
        <v>1</v>
      </c>
      <c r="Z55" s="1">
        <f t="shared" si="18"/>
        <v>118</v>
      </c>
      <c r="AA55" s="3">
        <f t="shared" si="1"/>
        <v>0.435</v>
      </c>
      <c r="AB55" s="13">
        <f t="shared" si="2"/>
        <v>4.1601664066562667E-3</v>
      </c>
      <c r="AC55" s="13">
        <f t="shared" si="3"/>
        <v>9.6149999999999999E-2</v>
      </c>
      <c r="AD55" s="13">
        <f t="shared" si="4"/>
        <v>8.6349999999999996E-2</v>
      </c>
      <c r="AE55" s="13">
        <f t="shared" si="5"/>
        <v>9.4000000000000004E-3</v>
      </c>
      <c r="AF55" s="13">
        <f t="shared" si="6"/>
        <v>4.0000000000000002E-4</v>
      </c>
      <c r="AG55" s="13">
        <f t="shared" si="7"/>
        <v>5.8999999999999999E-3</v>
      </c>
      <c r="AQ55" s="11">
        <f t="shared" si="19"/>
        <v>57</v>
      </c>
      <c r="AR55" s="11">
        <f t="shared" si="19"/>
        <v>43</v>
      </c>
      <c r="AS55" s="1">
        <f t="shared" si="20"/>
        <v>110365.18513008083</v>
      </c>
      <c r="AT55" s="107">
        <f>+EvolOf!H45</f>
        <v>117710</v>
      </c>
      <c r="AU55" s="1">
        <f t="shared" si="10"/>
        <v>0</v>
      </c>
      <c r="AV55" s="1">
        <f t="shared" si="21"/>
        <v>0</v>
      </c>
      <c r="AW55" s="40">
        <f t="shared" si="11"/>
        <v>0</v>
      </c>
      <c r="AX55" s="1">
        <f t="shared" si="22"/>
        <v>0</v>
      </c>
      <c r="AY55" s="1">
        <f t="shared" si="13"/>
        <v>99116.315506838073</v>
      </c>
    </row>
    <row r="56" spans="2:51" x14ac:dyDescent="0.3">
      <c r="B56" s="1">
        <f t="shared" si="0"/>
        <v>2033</v>
      </c>
      <c r="C56" s="11">
        <v>44</v>
      </c>
      <c r="D56" s="11">
        <v>17965</v>
      </c>
      <c r="E56" s="11">
        <v>1811</v>
      </c>
      <c r="F56" s="11">
        <v>0</v>
      </c>
      <c r="G56" s="11">
        <v>213</v>
      </c>
      <c r="H56" s="11">
        <v>0</v>
      </c>
      <c r="I56" s="11">
        <v>9</v>
      </c>
      <c r="J56" s="11">
        <v>56.35</v>
      </c>
      <c r="K56" s="11">
        <v>1.75</v>
      </c>
      <c r="L56" s="11">
        <v>21.2</v>
      </c>
      <c r="M56" s="11">
        <v>1.59</v>
      </c>
      <c r="N56" s="11">
        <v>481</v>
      </c>
      <c r="O56" s="11">
        <v>1548</v>
      </c>
      <c r="P56" s="11">
        <v>1367</v>
      </c>
      <c r="Q56" s="11">
        <v>175</v>
      </c>
      <c r="R56" s="11">
        <v>5</v>
      </c>
      <c r="S56" s="11">
        <v>1132</v>
      </c>
      <c r="T56" s="11">
        <v>111</v>
      </c>
      <c r="U56" s="11">
        <v>0</v>
      </c>
      <c r="V56" s="1">
        <f t="shared" si="14"/>
        <v>84</v>
      </c>
      <c r="W56" s="1">
        <f t="shared" si="15"/>
        <v>25</v>
      </c>
      <c r="X56" s="1">
        <f t="shared" si="16"/>
        <v>0</v>
      </c>
      <c r="Y56" s="1">
        <f t="shared" si="17"/>
        <v>1</v>
      </c>
      <c r="Z56" s="1">
        <f t="shared" si="18"/>
        <v>110</v>
      </c>
      <c r="AA56" s="3">
        <f t="shared" si="1"/>
        <v>0.4375</v>
      </c>
      <c r="AB56" s="13">
        <f t="shared" si="2"/>
        <v>4.426955238563699E-3</v>
      </c>
      <c r="AC56" s="13">
        <f t="shared" si="3"/>
        <v>0.10165</v>
      </c>
      <c r="AD56" s="13">
        <f t="shared" si="4"/>
        <v>9.0550000000000005E-2</v>
      </c>
      <c r="AE56" s="13">
        <f t="shared" si="5"/>
        <v>1.065E-2</v>
      </c>
      <c r="AF56" s="13">
        <f t="shared" si="6"/>
        <v>4.4999999999999999E-4</v>
      </c>
      <c r="AG56" s="13">
        <f t="shared" si="7"/>
        <v>5.4999999999999997E-3</v>
      </c>
      <c r="AQ56" s="11">
        <f t="shared" si="19"/>
        <v>58</v>
      </c>
      <c r="AR56" s="11">
        <f t="shared" si="19"/>
        <v>44</v>
      </c>
      <c r="AS56" s="1">
        <f t="shared" si="20"/>
        <v>116678.32624516607</v>
      </c>
      <c r="AT56" s="107">
        <f>+EvolOf!H46</f>
        <v>124736</v>
      </c>
      <c r="AU56" s="1">
        <f t="shared" si="10"/>
        <v>0</v>
      </c>
      <c r="AV56" s="1">
        <f t="shared" si="21"/>
        <v>0</v>
      </c>
      <c r="AW56" s="40">
        <f t="shared" si="11"/>
        <v>0</v>
      </c>
      <c r="AX56" s="1">
        <f t="shared" si="22"/>
        <v>0</v>
      </c>
      <c r="AY56" s="1">
        <f t="shared" si="13"/>
        <v>103937.25963108498</v>
      </c>
    </row>
    <row r="57" spans="2:51" x14ac:dyDescent="0.3">
      <c r="B57" s="1">
        <f t="shared" si="0"/>
        <v>2151</v>
      </c>
      <c r="C57" s="11">
        <v>45</v>
      </c>
      <c r="D57" s="11">
        <v>17848</v>
      </c>
      <c r="E57" s="11">
        <v>1899</v>
      </c>
      <c r="F57" s="11">
        <v>0</v>
      </c>
      <c r="G57" s="11">
        <v>241</v>
      </c>
      <c r="H57" s="11">
        <v>0</v>
      </c>
      <c r="I57" s="11">
        <v>11</v>
      </c>
      <c r="J57" s="11">
        <v>56.35</v>
      </c>
      <c r="K57" s="11">
        <v>1.76</v>
      </c>
      <c r="L57" s="11">
        <v>21.3</v>
      </c>
      <c r="M57" s="11">
        <v>1.59</v>
      </c>
      <c r="N57" s="11">
        <v>517</v>
      </c>
      <c r="O57" s="11">
        <v>1630</v>
      </c>
      <c r="P57" s="11">
        <v>1426</v>
      </c>
      <c r="Q57" s="11">
        <v>197</v>
      </c>
      <c r="R57" s="11">
        <v>6</v>
      </c>
      <c r="S57" s="11">
        <v>1217</v>
      </c>
      <c r="T57" s="11">
        <v>120</v>
      </c>
      <c r="U57" s="11">
        <v>0</v>
      </c>
      <c r="V57" s="1">
        <f t="shared" si="14"/>
        <v>88</v>
      </c>
      <c r="W57" s="1">
        <f t="shared" si="15"/>
        <v>28</v>
      </c>
      <c r="X57" s="1">
        <f t="shared" si="16"/>
        <v>0</v>
      </c>
      <c r="Y57" s="1">
        <f t="shared" si="17"/>
        <v>2</v>
      </c>
      <c r="Z57" s="1">
        <f t="shared" si="18"/>
        <v>118</v>
      </c>
      <c r="AA57" s="3">
        <f t="shared" si="1"/>
        <v>0.44</v>
      </c>
      <c r="AB57" s="13">
        <f t="shared" si="2"/>
        <v>5.1139005113900512E-3</v>
      </c>
      <c r="AC57" s="13">
        <f t="shared" si="3"/>
        <v>0.10755000000000001</v>
      </c>
      <c r="AD57" s="13">
        <f t="shared" si="4"/>
        <v>9.4950000000000007E-2</v>
      </c>
      <c r="AE57" s="13">
        <f t="shared" si="5"/>
        <v>1.205E-2</v>
      </c>
      <c r="AF57" s="13">
        <f t="shared" si="6"/>
        <v>5.5000000000000003E-4</v>
      </c>
      <c r="AG57" s="13">
        <f t="shared" si="7"/>
        <v>5.8999999999999999E-3</v>
      </c>
      <c r="AQ57" s="11">
        <f t="shared" si="19"/>
        <v>59</v>
      </c>
      <c r="AR57" s="11">
        <f t="shared" si="19"/>
        <v>45</v>
      </c>
      <c r="AS57" s="1">
        <f t="shared" si="20"/>
        <v>123450.60489589386</v>
      </c>
      <c r="AT57" s="107">
        <f>+EvolOf!H47</f>
        <v>130759</v>
      </c>
      <c r="AU57" s="1">
        <f t="shared" si="10"/>
        <v>0</v>
      </c>
      <c r="AV57" s="1">
        <f t="shared" si="21"/>
        <v>0</v>
      </c>
      <c r="AW57" s="40">
        <f t="shared" si="11"/>
        <v>0</v>
      </c>
      <c r="AX57" s="1">
        <f t="shared" si="22"/>
        <v>0</v>
      </c>
      <c r="AY57" s="1">
        <f t="shared" si="13"/>
        <v>108987.77252315315</v>
      </c>
    </row>
    <row r="58" spans="2:51" x14ac:dyDescent="0.3">
      <c r="B58" s="1">
        <f t="shared" si="0"/>
        <v>2267</v>
      </c>
      <c r="C58" s="11">
        <v>46</v>
      </c>
      <c r="D58" s="11">
        <v>17732</v>
      </c>
      <c r="E58" s="11">
        <v>1989</v>
      </c>
      <c r="F58" s="11">
        <v>0</v>
      </c>
      <c r="G58" s="11">
        <v>266</v>
      </c>
      <c r="H58" s="11">
        <v>0</v>
      </c>
      <c r="I58" s="11">
        <v>12</v>
      </c>
      <c r="J58" s="11">
        <v>56.36</v>
      </c>
      <c r="K58" s="11">
        <v>1.76</v>
      </c>
      <c r="L58" s="11">
        <v>21.3</v>
      </c>
      <c r="M58" s="11">
        <v>1.6</v>
      </c>
      <c r="N58" s="11">
        <v>553</v>
      </c>
      <c r="O58" s="11">
        <v>1710</v>
      </c>
      <c r="P58" s="11">
        <v>1486</v>
      </c>
      <c r="Q58" s="11">
        <v>216</v>
      </c>
      <c r="R58" s="11">
        <v>7</v>
      </c>
      <c r="S58" s="11">
        <v>1307</v>
      </c>
      <c r="T58" s="11">
        <v>128</v>
      </c>
      <c r="U58" s="11">
        <v>0</v>
      </c>
      <c r="V58" s="1">
        <f t="shared" si="14"/>
        <v>90</v>
      </c>
      <c r="W58" s="1">
        <f t="shared" si="15"/>
        <v>25</v>
      </c>
      <c r="X58" s="1">
        <f t="shared" si="16"/>
        <v>0</v>
      </c>
      <c r="Y58" s="1">
        <f t="shared" si="17"/>
        <v>1</v>
      </c>
      <c r="Z58" s="1">
        <f t="shared" si="18"/>
        <v>116</v>
      </c>
      <c r="AA58" s="3">
        <f t="shared" si="1"/>
        <v>0.44</v>
      </c>
      <c r="AB58" s="13">
        <f t="shared" si="2"/>
        <v>5.2933392148213501E-3</v>
      </c>
      <c r="AC58" s="13">
        <f t="shared" si="3"/>
        <v>0.11335000000000001</v>
      </c>
      <c r="AD58" s="13">
        <f t="shared" si="4"/>
        <v>9.9449999999999997E-2</v>
      </c>
      <c r="AE58" s="13">
        <f t="shared" si="5"/>
        <v>1.3299999999999999E-2</v>
      </c>
      <c r="AF58" s="13">
        <f t="shared" si="6"/>
        <v>5.9999999999999995E-4</v>
      </c>
      <c r="AG58" s="13">
        <f t="shared" si="7"/>
        <v>5.7999999999999996E-3</v>
      </c>
      <c r="AQ58" s="11">
        <f t="shared" si="19"/>
        <v>60</v>
      </c>
      <c r="AR58" s="11">
        <f t="shared" si="19"/>
        <v>46</v>
      </c>
      <c r="AS58" s="1">
        <f t="shared" si="20"/>
        <v>130108.09916271101</v>
      </c>
      <c r="AT58" s="107">
        <f>+EvolOf!H48</f>
        <v>135032</v>
      </c>
      <c r="AU58" s="1">
        <f t="shared" si="10"/>
        <v>0</v>
      </c>
      <c r="AV58" s="1">
        <f t="shared" ref="AV58:AV74" si="23">IF(AU58=0,0,AS58-AU58)</f>
        <v>0</v>
      </c>
      <c r="AW58" s="40">
        <f t="shared" ref="AW58:AW74" si="24">IF(AU58=0,0,AS58/AU58-1)</f>
        <v>0</v>
      </c>
      <c r="AX58" s="1">
        <f t="shared" ref="AX58:AX74" si="25">+AV58*AV58</f>
        <v>0</v>
      </c>
      <c r="AY58" s="1">
        <f t="shared" si="13"/>
        <v>114153.06979913198</v>
      </c>
    </row>
    <row r="59" spans="2:51" x14ac:dyDescent="0.3">
      <c r="B59" s="1">
        <f t="shared" si="0"/>
        <v>2382</v>
      </c>
      <c r="C59" s="11">
        <v>47</v>
      </c>
      <c r="D59" s="11">
        <v>17615</v>
      </c>
      <c r="E59" s="11">
        <v>2074</v>
      </c>
      <c r="F59" s="11">
        <v>0</v>
      </c>
      <c r="G59" s="11">
        <v>295</v>
      </c>
      <c r="H59" s="11">
        <v>0</v>
      </c>
      <c r="I59" s="11">
        <v>13</v>
      </c>
      <c r="J59" s="11">
        <v>56.35</v>
      </c>
      <c r="K59" s="11">
        <v>1.76</v>
      </c>
      <c r="L59" s="11">
        <v>21.4</v>
      </c>
      <c r="M59" s="11">
        <v>1.57</v>
      </c>
      <c r="N59" s="11">
        <v>594</v>
      </c>
      <c r="O59" s="11">
        <v>1785</v>
      </c>
      <c r="P59" s="11">
        <v>1536</v>
      </c>
      <c r="Q59" s="11">
        <v>241</v>
      </c>
      <c r="R59" s="11">
        <v>8</v>
      </c>
      <c r="S59" s="11">
        <v>1387</v>
      </c>
      <c r="T59" s="11">
        <v>136</v>
      </c>
      <c r="U59" s="11">
        <v>0</v>
      </c>
      <c r="V59" s="1">
        <f t="shared" si="14"/>
        <v>85</v>
      </c>
      <c r="W59" s="1">
        <f t="shared" si="15"/>
        <v>29</v>
      </c>
      <c r="X59" s="1">
        <f t="shared" si="16"/>
        <v>0</v>
      </c>
      <c r="Y59" s="1">
        <f t="shared" si="17"/>
        <v>1</v>
      </c>
      <c r="Z59" s="1">
        <f t="shared" si="18"/>
        <v>115</v>
      </c>
      <c r="AA59" s="3">
        <f t="shared" si="1"/>
        <v>0.44</v>
      </c>
      <c r="AB59" s="13">
        <f t="shared" si="2"/>
        <v>5.4575986565911002E-3</v>
      </c>
      <c r="AC59" s="13">
        <f t="shared" si="3"/>
        <v>0.1191</v>
      </c>
      <c r="AD59" s="13">
        <f t="shared" si="4"/>
        <v>0.1037</v>
      </c>
      <c r="AE59" s="13">
        <f t="shared" si="5"/>
        <v>1.4749999999999999E-2</v>
      </c>
      <c r="AF59" s="13">
        <f t="shared" si="6"/>
        <v>6.4999999999999997E-4</v>
      </c>
      <c r="AG59" s="13">
        <f t="shared" si="7"/>
        <v>5.7499999999999999E-3</v>
      </c>
      <c r="AQ59" s="11">
        <f t="shared" si="19"/>
        <v>61</v>
      </c>
      <c r="AR59" s="11">
        <f t="shared" si="19"/>
        <v>47</v>
      </c>
      <c r="AS59" s="1">
        <f t="shared" si="20"/>
        <v>136708.20123757282</v>
      </c>
      <c r="AT59" s="107">
        <f>+EvolOf!H49</f>
        <v>140510</v>
      </c>
      <c r="AU59" s="1">
        <f t="shared" si="10"/>
        <v>0</v>
      </c>
      <c r="AV59" s="1">
        <f t="shared" si="23"/>
        <v>0</v>
      </c>
      <c r="AW59" s="40">
        <f t="shared" si="24"/>
        <v>0</v>
      </c>
      <c r="AX59" s="1">
        <f t="shared" si="25"/>
        <v>0</v>
      </c>
      <c r="AY59" s="1">
        <f t="shared" si="13"/>
        <v>119031.4061153342</v>
      </c>
    </row>
    <row r="60" spans="2:51" x14ac:dyDescent="0.3">
      <c r="B60" s="1">
        <f t="shared" si="0"/>
        <v>2498</v>
      </c>
      <c r="C60" s="11">
        <v>48</v>
      </c>
      <c r="D60" s="11">
        <v>17500</v>
      </c>
      <c r="E60" s="11">
        <v>2155</v>
      </c>
      <c r="F60" s="11">
        <v>0</v>
      </c>
      <c r="G60" s="11">
        <v>329</v>
      </c>
      <c r="H60" s="11">
        <v>0</v>
      </c>
      <c r="I60" s="11">
        <v>14</v>
      </c>
      <c r="J60" s="11">
        <v>56.36</v>
      </c>
      <c r="K60" s="11">
        <v>1.75</v>
      </c>
      <c r="L60" s="11">
        <v>21.5</v>
      </c>
      <c r="M60" s="11">
        <v>1.55</v>
      </c>
      <c r="N60" s="11">
        <v>633</v>
      </c>
      <c r="O60" s="11">
        <v>1861</v>
      </c>
      <c r="P60" s="11">
        <v>1586</v>
      </c>
      <c r="Q60" s="11">
        <v>266</v>
      </c>
      <c r="R60" s="11">
        <v>8</v>
      </c>
      <c r="S60" s="11">
        <v>1462</v>
      </c>
      <c r="T60" s="11">
        <v>144</v>
      </c>
      <c r="U60" s="11">
        <v>0</v>
      </c>
      <c r="V60" s="1">
        <f t="shared" si="14"/>
        <v>81</v>
      </c>
      <c r="W60" s="1">
        <f t="shared" si="15"/>
        <v>34</v>
      </c>
      <c r="X60" s="1">
        <f t="shared" si="16"/>
        <v>0</v>
      </c>
      <c r="Y60" s="1">
        <f t="shared" si="17"/>
        <v>1</v>
      </c>
      <c r="Z60" s="1">
        <f t="shared" si="18"/>
        <v>116</v>
      </c>
      <c r="AA60" s="3">
        <f t="shared" si="1"/>
        <v>0.4375</v>
      </c>
      <c r="AB60" s="13">
        <f t="shared" si="2"/>
        <v>5.6044835868694952E-3</v>
      </c>
      <c r="AC60" s="13">
        <f t="shared" si="3"/>
        <v>0.1249</v>
      </c>
      <c r="AD60" s="13">
        <f t="shared" si="4"/>
        <v>0.10775</v>
      </c>
      <c r="AE60" s="13">
        <f t="shared" si="5"/>
        <v>1.6449999999999999E-2</v>
      </c>
      <c r="AF60" s="13">
        <f t="shared" si="6"/>
        <v>6.9999999999999999E-4</v>
      </c>
      <c r="AG60" s="13">
        <f t="shared" si="7"/>
        <v>5.7999999999999996E-3</v>
      </c>
      <c r="AQ60" s="11">
        <f t="shared" si="19"/>
        <v>62</v>
      </c>
      <c r="AR60" s="11">
        <f t="shared" si="19"/>
        <v>48</v>
      </c>
      <c r="AS60" s="1">
        <f t="shared" si="20"/>
        <v>143365.69550438999</v>
      </c>
      <c r="AT60" s="107">
        <f>+EvolOf!H50</f>
        <v>0</v>
      </c>
      <c r="AU60" s="1">
        <f t="shared" si="10"/>
        <v>0</v>
      </c>
      <c r="AV60" s="1">
        <f t="shared" si="23"/>
        <v>0</v>
      </c>
      <c r="AW60" s="40">
        <f t="shared" si="24"/>
        <v>0</v>
      </c>
      <c r="AX60" s="1">
        <f t="shared" si="25"/>
        <v>0</v>
      </c>
      <c r="AY60" s="1">
        <f t="shared" si="13"/>
        <v>123680.17366371513</v>
      </c>
    </row>
    <row r="61" spans="2:51" x14ac:dyDescent="0.3">
      <c r="B61" s="1">
        <f t="shared" si="0"/>
        <v>2614</v>
      </c>
      <c r="C61" s="11">
        <v>49</v>
      </c>
      <c r="D61" s="11">
        <v>17384</v>
      </c>
      <c r="E61" s="11">
        <v>2230</v>
      </c>
      <c r="F61" s="11">
        <v>0</v>
      </c>
      <c r="G61" s="11">
        <v>367</v>
      </c>
      <c r="H61" s="11">
        <v>0</v>
      </c>
      <c r="I61" s="11">
        <v>17</v>
      </c>
      <c r="J61" s="11">
        <v>56.36</v>
      </c>
      <c r="K61" s="11">
        <v>1.75</v>
      </c>
      <c r="L61" s="11">
        <v>21.6</v>
      </c>
      <c r="M61" s="11">
        <v>1.54</v>
      </c>
      <c r="N61" s="11">
        <v>674</v>
      </c>
      <c r="O61" s="11">
        <v>1937</v>
      </c>
      <c r="P61" s="11">
        <v>1630</v>
      </c>
      <c r="Q61" s="11">
        <v>296</v>
      </c>
      <c r="R61" s="11">
        <v>10</v>
      </c>
      <c r="S61" s="11">
        <v>1538</v>
      </c>
      <c r="T61" s="11">
        <v>152</v>
      </c>
      <c r="U61" s="11">
        <v>0</v>
      </c>
      <c r="V61" s="1">
        <f t="shared" si="14"/>
        <v>75</v>
      </c>
      <c r="W61" s="1">
        <f t="shared" si="15"/>
        <v>38</v>
      </c>
      <c r="X61" s="1">
        <f t="shared" si="16"/>
        <v>0</v>
      </c>
      <c r="Y61" s="1">
        <f t="shared" si="17"/>
        <v>3</v>
      </c>
      <c r="Z61" s="1">
        <f t="shared" si="18"/>
        <v>116</v>
      </c>
      <c r="AA61" s="3">
        <f t="shared" si="1"/>
        <v>0.4375</v>
      </c>
      <c r="AB61" s="13">
        <f t="shared" si="2"/>
        <v>6.5034429992348892E-3</v>
      </c>
      <c r="AC61" s="13">
        <f t="shared" si="3"/>
        <v>0.13070000000000001</v>
      </c>
      <c r="AD61" s="13">
        <f t="shared" si="4"/>
        <v>0.1115</v>
      </c>
      <c r="AE61" s="13">
        <f t="shared" si="5"/>
        <v>1.8350000000000002E-2</v>
      </c>
      <c r="AF61" s="13">
        <f t="shared" si="6"/>
        <v>8.4999999999999995E-4</v>
      </c>
      <c r="AG61" s="13">
        <f t="shared" si="7"/>
        <v>5.7999999999999996E-3</v>
      </c>
      <c r="AQ61" s="11">
        <f t="shared" si="19"/>
        <v>63</v>
      </c>
      <c r="AR61" s="11">
        <f t="shared" si="19"/>
        <v>49</v>
      </c>
      <c r="AS61" s="1">
        <f t="shared" si="20"/>
        <v>150023.18977120714</v>
      </c>
      <c r="AT61" s="107">
        <f>+EvolOf!H51</f>
        <v>0</v>
      </c>
      <c r="AU61" s="1">
        <f t="shared" si="10"/>
        <v>0</v>
      </c>
      <c r="AV61" s="1">
        <f t="shared" si="23"/>
        <v>0</v>
      </c>
      <c r="AW61" s="40">
        <f t="shared" si="24"/>
        <v>0</v>
      </c>
      <c r="AX61" s="1">
        <f t="shared" si="25"/>
        <v>0</v>
      </c>
      <c r="AY61" s="1">
        <f t="shared" si="13"/>
        <v>127984.58806036416</v>
      </c>
    </row>
    <row r="62" spans="2:51" x14ac:dyDescent="0.3">
      <c r="B62" s="1">
        <f t="shared" si="0"/>
        <v>2728</v>
      </c>
      <c r="C62" s="11">
        <v>50</v>
      </c>
      <c r="D62" s="11">
        <v>17269</v>
      </c>
      <c r="E62" s="11">
        <v>2306</v>
      </c>
      <c r="F62" s="11">
        <v>0</v>
      </c>
      <c r="G62" s="11">
        <v>404</v>
      </c>
      <c r="H62" s="11">
        <v>0</v>
      </c>
      <c r="I62" s="11">
        <v>18</v>
      </c>
      <c r="J62" s="11">
        <v>56.35</v>
      </c>
      <c r="K62" s="11">
        <v>1.75</v>
      </c>
      <c r="L62" s="11">
        <v>21.7</v>
      </c>
      <c r="M62" s="11">
        <v>1.52</v>
      </c>
      <c r="N62" s="11">
        <v>714</v>
      </c>
      <c r="O62" s="11">
        <v>2011</v>
      </c>
      <c r="P62" s="11">
        <v>1673</v>
      </c>
      <c r="Q62" s="11">
        <v>326</v>
      </c>
      <c r="R62" s="11">
        <v>11</v>
      </c>
      <c r="S62" s="11">
        <v>1610</v>
      </c>
      <c r="T62" s="11">
        <v>159</v>
      </c>
      <c r="U62" s="11">
        <v>0</v>
      </c>
      <c r="V62" s="1">
        <f t="shared" si="14"/>
        <v>76</v>
      </c>
      <c r="W62" s="1">
        <f t="shared" si="15"/>
        <v>37</v>
      </c>
      <c r="X62" s="1">
        <f t="shared" si="16"/>
        <v>0</v>
      </c>
      <c r="Y62" s="1">
        <f t="shared" si="17"/>
        <v>1</v>
      </c>
      <c r="Z62" s="1">
        <f t="shared" si="18"/>
        <v>114</v>
      </c>
      <c r="AA62" s="3">
        <f t="shared" si="1"/>
        <v>0.4375</v>
      </c>
      <c r="AB62" s="13">
        <f t="shared" si="2"/>
        <v>6.5982404692082114E-3</v>
      </c>
      <c r="AC62" s="13">
        <f t="shared" si="3"/>
        <v>0.13639999999999999</v>
      </c>
      <c r="AD62" s="13">
        <f t="shared" si="4"/>
        <v>0.1153</v>
      </c>
      <c r="AE62" s="13">
        <f t="shared" si="5"/>
        <v>2.0199999999999999E-2</v>
      </c>
      <c r="AF62" s="13">
        <f t="shared" si="6"/>
        <v>8.9999999999999998E-4</v>
      </c>
      <c r="AG62" s="13">
        <f t="shared" si="7"/>
        <v>5.7000000000000002E-3</v>
      </c>
      <c r="AQ62" s="11">
        <f t="shared" si="19"/>
        <v>64</v>
      </c>
      <c r="AR62" s="11">
        <f t="shared" si="19"/>
        <v>50</v>
      </c>
      <c r="AS62" s="1">
        <f t="shared" si="20"/>
        <v>156565.89965411363</v>
      </c>
      <c r="AT62" s="107">
        <f>+EvolOf!H52</f>
        <v>0</v>
      </c>
      <c r="AU62" s="1">
        <f t="shared" si="10"/>
        <v>0</v>
      </c>
      <c r="AV62" s="1">
        <f t="shared" si="23"/>
        <v>0</v>
      </c>
      <c r="AW62" s="40">
        <f t="shared" si="24"/>
        <v>0</v>
      </c>
      <c r="AX62" s="1">
        <f t="shared" si="25"/>
        <v>0</v>
      </c>
      <c r="AY62" s="1">
        <f t="shared" si="13"/>
        <v>132346.3946489685</v>
      </c>
    </row>
    <row r="63" spans="2:51" x14ac:dyDescent="0.3">
      <c r="B63" s="1">
        <f t="shared" si="0"/>
        <v>2843</v>
      </c>
      <c r="C63" s="11">
        <v>51</v>
      </c>
      <c r="D63" s="11">
        <v>17156</v>
      </c>
      <c r="E63" s="11">
        <v>2375</v>
      </c>
      <c r="F63" s="11">
        <v>0</v>
      </c>
      <c r="G63" s="11">
        <v>447</v>
      </c>
      <c r="H63" s="11">
        <v>0</v>
      </c>
      <c r="I63" s="11">
        <v>21</v>
      </c>
      <c r="J63" s="11">
        <v>56.35</v>
      </c>
      <c r="K63" s="11">
        <v>1.75</v>
      </c>
      <c r="L63" s="11">
        <v>21.8</v>
      </c>
      <c r="M63" s="11">
        <v>1.5</v>
      </c>
      <c r="N63" s="11">
        <v>756</v>
      </c>
      <c r="O63" s="11">
        <v>2082</v>
      </c>
      <c r="P63" s="11">
        <v>1710</v>
      </c>
      <c r="Q63" s="11">
        <v>359</v>
      </c>
      <c r="R63" s="11">
        <v>12</v>
      </c>
      <c r="S63" s="11">
        <v>1683</v>
      </c>
      <c r="T63" s="11">
        <v>167</v>
      </c>
      <c r="U63" s="11">
        <v>0</v>
      </c>
      <c r="V63" s="1">
        <f t="shared" si="14"/>
        <v>69</v>
      </c>
      <c r="W63" s="1">
        <f t="shared" si="15"/>
        <v>43</v>
      </c>
      <c r="X63" s="1">
        <f t="shared" si="16"/>
        <v>0</v>
      </c>
      <c r="Y63" s="1">
        <f t="shared" si="17"/>
        <v>3</v>
      </c>
      <c r="Z63" s="1">
        <f t="shared" si="18"/>
        <v>115</v>
      </c>
      <c r="AA63" s="3">
        <f t="shared" si="1"/>
        <v>0.4375</v>
      </c>
      <c r="AB63" s="13">
        <f t="shared" si="2"/>
        <v>7.3865634892718961E-3</v>
      </c>
      <c r="AC63" s="13">
        <f t="shared" si="3"/>
        <v>0.14215</v>
      </c>
      <c r="AD63" s="13">
        <f t="shared" si="4"/>
        <v>0.11874999999999999</v>
      </c>
      <c r="AE63" s="13">
        <f t="shared" si="5"/>
        <v>2.2349999999999998E-2</v>
      </c>
      <c r="AF63" s="13">
        <f t="shared" si="6"/>
        <v>1.0499999999999999E-3</v>
      </c>
      <c r="AG63" s="13">
        <f t="shared" si="7"/>
        <v>5.7499999999999999E-3</v>
      </c>
      <c r="AQ63" s="11">
        <f t="shared" si="19"/>
        <v>65</v>
      </c>
      <c r="AR63" s="11">
        <f t="shared" si="19"/>
        <v>51</v>
      </c>
      <c r="AS63" s="1">
        <f t="shared" si="20"/>
        <v>163166.00172897548</v>
      </c>
      <c r="AT63" s="107">
        <f>+EvolOf!H53</f>
        <v>0</v>
      </c>
      <c r="AU63" s="1">
        <f t="shared" si="10"/>
        <v>0</v>
      </c>
      <c r="AV63" s="1">
        <f t="shared" si="23"/>
        <v>0</v>
      </c>
      <c r="AW63" s="40">
        <f t="shared" si="24"/>
        <v>0</v>
      </c>
      <c r="AX63" s="1">
        <f t="shared" si="25"/>
        <v>0</v>
      </c>
      <c r="AY63" s="1">
        <f t="shared" si="13"/>
        <v>136306.45589388561</v>
      </c>
    </row>
    <row r="64" spans="2:51" x14ac:dyDescent="0.3">
      <c r="B64" s="1">
        <f t="shared" si="0"/>
        <v>2954</v>
      </c>
      <c r="C64" s="11">
        <v>52</v>
      </c>
      <c r="D64" s="11">
        <v>17044</v>
      </c>
      <c r="E64" s="11">
        <v>2437</v>
      </c>
      <c r="F64" s="11">
        <v>0</v>
      </c>
      <c r="G64" s="11">
        <v>494</v>
      </c>
      <c r="H64" s="11">
        <v>0</v>
      </c>
      <c r="I64" s="11">
        <v>23</v>
      </c>
      <c r="J64" s="11">
        <v>56.36</v>
      </c>
      <c r="K64" s="11">
        <v>1.75</v>
      </c>
      <c r="L64" s="11">
        <v>21.9</v>
      </c>
      <c r="M64" s="11">
        <v>1.51</v>
      </c>
      <c r="N64" s="11">
        <v>798</v>
      </c>
      <c r="O64" s="11">
        <v>2152</v>
      </c>
      <c r="P64" s="11">
        <v>1740</v>
      </c>
      <c r="Q64" s="11">
        <v>397</v>
      </c>
      <c r="R64" s="11">
        <v>14</v>
      </c>
      <c r="S64" s="11">
        <v>1749</v>
      </c>
      <c r="T64" s="11">
        <v>174</v>
      </c>
      <c r="U64" s="11">
        <v>0</v>
      </c>
      <c r="V64" s="1">
        <f t="shared" si="14"/>
        <v>62</v>
      </c>
      <c r="W64" s="1">
        <f t="shared" si="15"/>
        <v>47</v>
      </c>
      <c r="X64" s="1">
        <f t="shared" si="16"/>
        <v>0</v>
      </c>
      <c r="Y64" s="1">
        <f t="shared" si="17"/>
        <v>2</v>
      </c>
      <c r="Z64" s="1">
        <f t="shared" si="18"/>
        <v>111</v>
      </c>
      <c r="AA64" s="3">
        <f t="shared" si="1"/>
        <v>0.4375</v>
      </c>
      <c r="AB64" s="13">
        <f t="shared" si="2"/>
        <v>7.7860528097494922E-3</v>
      </c>
      <c r="AC64" s="13">
        <f t="shared" si="3"/>
        <v>0.1477</v>
      </c>
      <c r="AD64" s="13">
        <f t="shared" si="4"/>
        <v>0.12185</v>
      </c>
      <c r="AE64" s="13">
        <f t="shared" si="5"/>
        <v>2.47E-2</v>
      </c>
      <c r="AF64" s="13">
        <f t="shared" si="6"/>
        <v>1.15E-3</v>
      </c>
      <c r="AG64" s="13">
        <f t="shared" si="7"/>
        <v>5.5500000000000002E-3</v>
      </c>
      <c r="AQ64" s="11">
        <f t="shared" si="19"/>
        <v>66</v>
      </c>
      <c r="AR64" s="11">
        <f t="shared" si="19"/>
        <v>52</v>
      </c>
      <c r="AS64" s="1">
        <f t="shared" si="20"/>
        <v>169536.53503601602</v>
      </c>
      <c r="AT64" s="107">
        <f>+EvolOf!H54</f>
        <v>0</v>
      </c>
      <c r="AU64" s="1">
        <f t="shared" si="10"/>
        <v>0</v>
      </c>
      <c r="AV64" s="1">
        <f t="shared" si="23"/>
        <v>0</v>
      </c>
      <c r="AW64" s="40">
        <f t="shared" si="24"/>
        <v>0</v>
      </c>
      <c r="AX64" s="1">
        <f t="shared" si="25"/>
        <v>0</v>
      </c>
      <c r="AY64" s="1">
        <f t="shared" si="13"/>
        <v>139864.77179511546</v>
      </c>
    </row>
    <row r="65" spans="2:51" x14ac:dyDescent="0.3">
      <c r="B65" s="1">
        <f t="shared" si="0"/>
        <v>3188</v>
      </c>
      <c r="C65" s="11">
        <v>53</v>
      </c>
      <c r="D65" s="11">
        <v>16811</v>
      </c>
      <c r="E65" s="11">
        <v>2591</v>
      </c>
      <c r="F65" s="11">
        <v>0</v>
      </c>
      <c r="G65" s="11">
        <v>570</v>
      </c>
      <c r="H65" s="11">
        <v>0</v>
      </c>
      <c r="I65" s="11">
        <v>27</v>
      </c>
      <c r="J65" s="11">
        <v>56.36</v>
      </c>
      <c r="K65" s="11">
        <v>1.73</v>
      </c>
      <c r="L65" s="11">
        <v>21.8</v>
      </c>
      <c r="M65" s="11">
        <v>1.56</v>
      </c>
      <c r="N65" s="11">
        <v>875</v>
      </c>
      <c r="O65" s="11">
        <v>2309</v>
      </c>
      <c r="P65" s="11">
        <v>1835</v>
      </c>
      <c r="Q65" s="11">
        <v>457</v>
      </c>
      <c r="R65" s="11">
        <v>16</v>
      </c>
      <c r="S65" s="11">
        <v>1885</v>
      </c>
      <c r="T65" s="11">
        <v>187</v>
      </c>
      <c r="U65" s="11">
        <v>0</v>
      </c>
      <c r="V65" s="1">
        <f t="shared" si="14"/>
        <v>154</v>
      </c>
      <c r="W65" s="1">
        <f t="shared" si="15"/>
        <v>76</v>
      </c>
      <c r="X65" s="1">
        <f t="shared" si="16"/>
        <v>0</v>
      </c>
      <c r="Y65" s="1">
        <f t="shared" si="17"/>
        <v>4</v>
      </c>
      <c r="Z65" s="1">
        <f t="shared" si="18"/>
        <v>234</v>
      </c>
      <c r="AA65" s="3">
        <f t="shared" si="1"/>
        <v>0.4325</v>
      </c>
      <c r="AB65" s="13">
        <f t="shared" si="2"/>
        <v>8.4692597239648688E-3</v>
      </c>
      <c r="AC65" s="13">
        <f t="shared" si="3"/>
        <v>0.15939999999999999</v>
      </c>
      <c r="AD65" s="13">
        <f t="shared" si="4"/>
        <v>0.12955</v>
      </c>
      <c r="AE65" s="13">
        <f t="shared" si="5"/>
        <v>2.8500000000000001E-2</v>
      </c>
      <c r="AF65" s="13">
        <f t="shared" si="6"/>
        <v>1.3500000000000001E-3</v>
      </c>
      <c r="AG65" s="13">
        <f t="shared" si="7"/>
        <v>1.17E-2</v>
      </c>
      <c r="AQ65" s="11">
        <f t="shared" si="19"/>
        <v>67</v>
      </c>
      <c r="AR65" s="11">
        <f t="shared" si="19"/>
        <v>53</v>
      </c>
      <c r="AS65" s="1">
        <f t="shared" si="20"/>
        <v>182966.30795356096</v>
      </c>
      <c r="AT65" s="107">
        <f>+EvolOf!H55</f>
        <v>0</v>
      </c>
      <c r="AU65" s="1">
        <f t="shared" si="10"/>
        <v>0</v>
      </c>
      <c r="AV65" s="1">
        <f t="shared" si="23"/>
        <v>0</v>
      </c>
      <c r="AW65" s="40">
        <f t="shared" si="24"/>
        <v>0</v>
      </c>
      <c r="AX65" s="1">
        <f t="shared" si="25"/>
        <v>0</v>
      </c>
      <c r="AY65" s="1">
        <f t="shared" si="13"/>
        <v>148703.16935623478</v>
      </c>
    </row>
    <row r="66" spans="2:51" x14ac:dyDescent="0.3">
      <c r="B66" s="1">
        <f t="shared" si="0"/>
        <v>3302</v>
      </c>
      <c r="C66" s="11">
        <v>54</v>
      </c>
      <c r="D66" s="11">
        <v>16696</v>
      </c>
      <c r="E66" s="11">
        <v>2648</v>
      </c>
      <c r="F66" s="11">
        <v>0</v>
      </c>
      <c r="G66" s="11">
        <v>625</v>
      </c>
      <c r="H66" s="11">
        <v>0</v>
      </c>
      <c r="I66" s="11">
        <v>29</v>
      </c>
      <c r="J66" s="11">
        <v>56.36</v>
      </c>
      <c r="K66" s="11">
        <v>1.73</v>
      </c>
      <c r="L66" s="11">
        <v>21.9</v>
      </c>
      <c r="M66" s="11">
        <v>1.54</v>
      </c>
      <c r="N66" s="11">
        <v>918</v>
      </c>
      <c r="O66" s="11">
        <v>2380</v>
      </c>
      <c r="P66" s="11">
        <v>1862</v>
      </c>
      <c r="Q66" s="11">
        <v>500</v>
      </c>
      <c r="R66" s="11">
        <v>17</v>
      </c>
      <c r="S66" s="11">
        <v>1948</v>
      </c>
      <c r="T66" s="11">
        <v>194</v>
      </c>
      <c r="U66" s="11">
        <v>0</v>
      </c>
      <c r="V66" s="1">
        <f t="shared" si="14"/>
        <v>57</v>
      </c>
      <c r="W66" s="1">
        <f t="shared" si="15"/>
        <v>55</v>
      </c>
      <c r="X66" s="1">
        <f t="shared" si="16"/>
        <v>0</v>
      </c>
      <c r="Y66" s="1">
        <f t="shared" si="17"/>
        <v>2</v>
      </c>
      <c r="Z66" s="1">
        <f t="shared" si="18"/>
        <v>114</v>
      </c>
      <c r="AA66" s="3">
        <f t="shared" si="1"/>
        <v>0.4325</v>
      </c>
      <c r="AB66" s="13">
        <f t="shared" si="2"/>
        <v>8.7825560266505155E-3</v>
      </c>
      <c r="AC66" s="13">
        <f t="shared" si="3"/>
        <v>0.1651</v>
      </c>
      <c r="AD66" s="13">
        <f t="shared" si="4"/>
        <v>0.13239999999999999</v>
      </c>
      <c r="AE66" s="13">
        <f t="shared" si="5"/>
        <v>3.125E-2</v>
      </c>
      <c r="AF66" s="13">
        <f t="shared" si="6"/>
        <v>1.4499999999999999E-3</v>
      </c>
      <c r="AG66" s="13">
        <f t="shared" si="7"/>
        <v>5.7000000000000002E-3</v>
      </c>
      <c r="AQ66" s="11">
        <f t="shared" si="19"/>
        <v>68</v>
      </c>
      <c r="AR66" s="11">
        <f t="shared" si="19"/>
        <v>54</v>
      </c>
      <c r="AS66" s="1">
        <f t="shared" si="20"/>
        <v>189509.01783646748</v>
      </c>
      <c r="AT66" s="107">
        <f>+EvolOf!H56</f>
        <v>0</v>
      </c>
      <c r="AU66" s="1">
        <f t="shared" si="10"/>
        <v>0</v>
      </c>
      <c r="AV66" s="1">
        <f t="shared" si="23"/>
        <v>0</v>
      </c>
      <c r="AW66" s="40">
        <f t="shared" si="24"/>
        <v>0</v>
      </c>
      <c r="AX66" s="1">
        <f t="shared" si="25"/>
        <v>0</v>
      </c>
      <c r="AY66" s="1">
        <f t="shared" si="13"/>
        <v>151974.52429768801</v>
      </c>
    </row>
    <row r="67" spans="2:51" x14ac:dyDescent="0.3">
      <c r="B67" s="1">
        <f t="shared" si="0"/>
        <v>3411</v>
      </c>
      <c r="C67" s="11">
        <v>55</v>
      </c>
      <c r="D67" s="11">
        <v>16587</v>
      </c>
      <c r="E67" s="11">
        <v>2694</v>
      </c>
      <c r="F67" s="11">
        <v>0</v>
      </c>
      <c r="G67" s="11">
        <v>686</v>
      </c>
      <c r="H67" s="11">
        <v>0</v>
      </c>
      <c r="I67" s="11">
        <v>31</v>
      </c>
      <c r="J67" s="11">
        <v>56.36</v>
      </c>
      <c r="K67" s="11">
        <v>1.73</v>
      </c>
      <c r="L67" s="11">
        <v>22</v>
      </c>
      <c r="M67" s="11">
        <v>1.53</v>
      </c>
      <c r="N67" s="11">
        <v>962</v>
      </c>
      <c r="O67" s="11">
        <v>2445</v>
      </c>
      <c r="P67" s="11">
        <v>1877</v>
      </c>
      <c r="Q67" s="11">
        <v>549</v>
      </c>
      <c r="R67" s="11">
        <v>18</v>
      </c>
      <c r="S67" s="11">
        <v>2006</v>
      </c>
      <c r="T67" s="11">
        <v>198</v>
      </c>
      <c r="U67" s="11">
        <v>0</v>
      </c>
      <c r="V67" s="1">
        <f t="shared" si="14"/>
        <v>46</v>
      </c>
      <c r="W67" s="1">
        <f t="shared" si="15"/>
        <v>61</v>
      </c>
      <c r="X67" s="1">
        <f t="shared" si="16"/>
        <v>0</v>
      </c>
      <c r="Y67" s="1">
        <f t="shared" si="17"/>
        <v>2</v>
      </c>
      <c r="Z67" s="1">
        <f t="shared" si="18"/>
        <v>109</v>
      </c>
      <c r="AA67" s="3">
        <f t="shared" si="1"/>
        <v>0.4325</v>
      </c>
      <c r="AB67" s="13">
        <f t="shared" si="2"/>
        <v>9.0882439167399593E-3</v>
      </c>
      <c r="AC67" s="13">
        <f t="shared" si="3"/>
        <v>0.17055000000000001</v>
      </c>
      <c r="AD67" s="13">
        <f t="shared" si="4"/>
        <v>0.13469999999999999</v>
      </c>
      <c r="AE67" s="13">
        <f t="shared" si="5"/>
        <v>3.4299999999999997E-2</v>
      </c>
      <c r="AF67" s="13">
        <f t="shared" si="6"/>
        <v>1.5499999999999999E-3</v>
      </c>
      <c r="AG67" s="13">
        <f t="shared" si="7"/>
        <v>5.45E-3</v>
      </c>
      <c r="AQ67" s="11">
        <f t="shared" si="19"/>
        <v>69</v>
      </c>
      <c r="AR67" s="11">
        <f t="shared" si="19"/>
        <v>55</v>
      </c>
      <c r="AS67" s="1">
        <f t="shared" si="20"/>
        <v>195764.76675959738</v>
      </c>
      <c r="AT67" s="107">
        <f>+EvolOf!H57</f>
        <v>0</v>
      </c>
      <c r="AU67" s="1">
        <f t="shared" si="10"/>
        <v>0</v>
      </c>
      <c r="AV67" s="1">
        <f t="shared" si="23"/>
        <v>0</v>
      </c>
      <c r="AW67" s="40">
        <f t="shared" si="24"/>
        <v>0</v>
      </c>
      <c r="AX67" s="1">
        <f t="shared" si="25"/>
        <v>0</v>
      </c>
      <c r="AY67" s="1">
        <f t="shared" si="13"/>
        <v>154614.56512763276</v>
      </c>
    </row>
    <row r="68" spans="2:51" x14ac:dyDescent="0.3">
      <c r="B68" s="1">
        <f t="shared" si="0"/>
        <v>3518</v>
      </c>
      <c r="C68" s="11">
        <v>56</v>
      </c>
      <c r="D68" s="11">
        <v>16481</v>
      </c>
      <c r="E68" s="11">
        <v>2731</v>
      </c>
      <c r="F68" s="11">
        <v>0</v>
      </c>
      <c r="G68" s="11">
        <v>752</v>
      </c>
      <c r="H68" s="11">
        <v>0</v>
      </c>
      <c r="I68" s="11">
        <v>35</v>
      </c>
      <c r="J68" s="11">
        <v>56.36</v>
      </c>
      <c r="K68" s="11">
        <v>1.73</v>
      </c>
      <c r="L68" s="11">
        <v>22.1</v>
      </c>
      <c r="M68" s="11">
        <v>1.52</v>
      </c>
      <c r="N68" s="11">
        <v>1006</v>
      </c>
      <c r="O68" s="11">
        <v>2508</v>
      </c>
      <c r="P68" s="11">
        <v>1887</v>
      </c>
      <c r="Q68" s="11">
        <v>600</v>
      </c>
      <c r="R68" s="11">
        <v>20</v>
      </c>
      <c r="S68" s="11">
        <v>2056</v>
      </c>
      <c r="T68" s="11">
        <v>204</v>
      </c>
      <c r="U68" s="11">
        <v>0</v>
      </c>
      <c r="V68" s="1">
        <f t="shared" si="14"/>
        <v>37</v>
      </c>
      <c r="W68" s="1">
        <f t="shared" si="15"/>
        <v>66</v>
      </c>
      <c r="X68" s="1">
        <f t="shared" si="16"/>
        <v>0</v>
      </c>
      <c r="Y68" s="1">
        <f t="shared" si="17"/>
        <v>4</v>
      </c>
      <c r="Z68" s="1">
        <f t="shared" si="18"/>
        <v>107</v>
      </c>
      <c r="AA68" s="3">
        <f t="shared" si="1"/>
        <v>0.4325</v>
      </c>
      <c r="AB68" s="13">
        <f t="shared" si="2"/>
        <v>9.9488345650938035E-3</v>
      </c>
      <c r="AC68" s="13">
        <f t="shared" si="3"/>
        <v>0.1759</v>
      </c>
      <c r="AD68" s="13">
        <f t="shared" si="4"/>
        <v>0.13655</v>
      </c>
      <c r="AE68" s="13">
        <f t="shared" si="5"/>
        <v>3.7600000000000001E-2</v>
      </c>
      <c r="AF68" s="13">
        <f t="shared" si="6"/>
        <v>1.75E-3</v>
      </c>
      <c r="AG68" s="13">
        <f t="shared" si="7"/>
        <v>5.3499999999999997E-3</v>
      </c>
      <c r="AQ68" s="11">
        <f t="shared" si="19"/>
        <v>70</v>
      </c>
      <c r="AR68" s="11">
        <f t="shared" si="19"/>
        <v>56</v>
      </c>
      <c r="AS68" s="1">
        <f t="shared" si="20"/>
        <v>201905.73129881665</v>
      </c>
      <c r="AT68" s="107">
        <f>+EvolOf!H58</f>
        <v>0</v>
      </c>
      <c r="AU68" s="1">
        <f t="shared" si="10"/>
        <v>0</v>
      </c>
      <c r="AV68" s="1">
        <f t="shared" si="23"/>
        <v>0</v>
      </c>
      <c r="AW68" s="40">
        <f t="shared" si="24"/>
        <v>0</v>
      </c>
      <c r="AX68" s="1">
        <f t="shared" si="25"/>
        <v>0</v>
      </c>
      <c r="AY68" s="1">
        <f t="shared" si="13"/>
        <v>156738.0762299796</v>
      </c>
    </row>
    <row r="69" spans="2:51" x14ac:dyDescent="0.3">
      <c r="B69" s="1">
        <f t="shared" si="0"/>
        <v>3626</v>
      </c>
      <c r="C69" s="11">
        <v>57</v>
      </c>
      <c r="D69" s="11">
        <v>16372</v>
      </c>
      <c r="E69" s="11">
        <v>2768</v>
      </c>
      <c r="F69" s="11">
        <v>0</v>
      </c>
      <c r="G69" s="11">
        <v>820</v>
      </c>
      <c r="H69" s="11">
        <v>0</v>
      </c>
      <c r="I69" s="11">
        <v>38</v>
      </c>
      <c r="J69" s="11">
        <v>56.36</v>
      </c>
      <c r="K69" s="11">
        <v>1.73</v>
      </c>
      <c r="L69" s="11">
        <v>22.2</v>
      </c>
      <c r="M69" s="11">
        <v>1.51</v>
      </c>
      <c r="N69" s="11">
        <v>1047</v>
      </c>
      <c r="O69" s="11">
        <v>2575</v>
      </c>
      <c r="P69" s="11">
        <v>1900</v>
      </c>
      <c r="Q69" s="11">
        <v>652</v>
      </c>
      <c r="R69" s="11">
        <v>22</v>
      </c>
      <c r="S69" s="11">
        <v>2103</v>
      </c>
      <c r="T69" s="11">
        <v>208</v>
      </c>
      <c r="U69" s="11">
        <v>0</v>
      </c>
      <c r="V69" s="1">
        <f t="shared" si="14"/>
        <v>37</v>
      </c>
      <c r="W69" s="1">
        <f t="shared" si="15"/>
        <v>68</v>
      </c>
      <c r="X69" s="1">
        <f t="shared" si="16"/>
        <v>0</v>
      </c>
      <c r="Y69" s="1">
        <f t="shared" si="17"/>
        <v>3</v>
      </c>
      <c r="Z69" s="1">
        <f t="shared" si="18"/>
        <v>108</v>
      </c>
      <c r="AA69" s="3">
        <f t="shared" si="1"/>
        <v>0.4325</v>
      </c>
      <c r="AB69" s="13">
        <f t="shared" si="2"/>
        <v>1.0479867622724766E-2</v>
      </c>
      <c r="AC69" s="13">
        <f t="shared" si="3"/>
        <v>0.18129999999999999</v>
      </c>
      <c r="AD69" s="13">
        <f t="shared" si="4"/>
        <v>0.1384</v>
      </c>
      <c r="AE69" s="13">
        <f t="shared" si="5"/>
        <v>4.1000000000000002E-2</v>
      </c>
      <c r="AF69" s="13">
        <f t="shared" si="6"/>
        <v>1.9E-3</v>
      </c>
      <c r="AG69" s="13">
        <f t="shared" si="7"/>
        <v>5.4000000000000003E-3</v>
      </c>
      <c r="AQ69" s="11">
        <f t="shared" si="19"/>
        <v>71</v>
      </c>
      <c r="AR69" s="11">
        <f t="shared" si="19"/>
        <v>57</v>
      </c>
      <c r="AS69" s="1">
        <f t="shared" si="20"/>
        <v>208104.08802999122</v>
      </c>
      <c r="AT69" s="107">
        <f>+EvolOf!H59</f>
        <v>0</v>
      </c>
      <c r="AU69" s="1">
        <f t="shared" si="10"/>
        <v>0</v>
      </c>
      <c r="AV69" s="1">
        <f t="shared" si="23"/>
        <v>0</v>
      </c>
      <c r="AW69" s="40">
        <f t="shared" si="24"/>
        <v>0</v>
      </c>
      <c r="AX69" s="1">
        <f t="shared" si="25"/>
        <v>0</v>
      </c>
      <c r="AY69" s="1">
        <f t="shared" si="13"/>
        <v>158861.58733232645</v>
      </c>
    </row>
    <row r="70" spans="2:51" x14ac:dyDescent="0.3">
      <c r="B70" s="1">
        <f t="shared" si="0"/>
        <v>3728</v>
      </c>
      <c r="C70" s="11">
        <v>58</v>
      </c>
      <c r="D70" s="11">
        <v>16270</v>
      </c>
      <c r="E70" s="11">
        <v>2799</v>
      </c>
      <c r="F70" s="11">
        <v>0</v>
      </c>
      <c r="G70" s="11">
        <v>888</v>
      </c>
      <c r="H70" s="11">
        <v>0</v>
      </c>
      <c r="I70" s="11">
        <v>41</v>
      </c>
      <c r="J70" s="11">
        <v>56.36</v>
      </c>
      <c r="K70" s="11">
        <v>1.73</v>
      </c>
      <c r="L70" s="11">
        <v>22.4</v>
      </c>
      <c r="M70" s="11">
        <v>1.49</v>
      </c>
      <c r="N70" s="11">
        <v>1089</v>
      </c>
      <c r="O70" s="11">
        <v>2636</v>
      </c>
      <c r="P70" s="11">
        <v>1906</v>
      </c>
      <c r="Q70" s="11">
        <v>705</v>
      </c>
      <c r="R70" s="11">
        <v>24</v>
      </c>
      <c r="S70" s="11">
        <v>2148</v>
      </c>
      <c r="T70" s="11">
        <v>214</v>
      </c>
      <c r="U70" s="11">
        <v>0</v>
      </c>
      <c r="V70" s="1">
        <f t="shared" si="14"/>
        <v>31</v>
      </c>
      <c r="W70" s="1">
        <f t="shared" si="15"/>
        <v>68</v>
      </c>
      <c r="X70" s="1">
        <f t="shared" si="16"/>
        <v>0</v>
      </c>
      <c r="Y70" s="1">
        <f t="shared" si="17"/>
        <v>3</v>
      </c>
      <c r="Z70" s="1">
        <f t="shared" si="18"/>
        <v>102</v>
      </c>
      <c r="AA70" s="3">
        <f t="shared" si="1"/>
        <v>0.4325</v>
      </c>
      <c r="AB70" s="13">
        <f t="shared" si="2"/>
        <v>1.0997854077253219E-2</v>
      </c>
      <c r="AC70" s="13">
        <f t="shared" si="3"/>
        <v>0.18640000000000001</v>
      </c>
      <c r="AD70" s="13">
        <f t="shared" si="4"/>
        <v>0.13994999999999999</v>
      </c>
      <c r="AE70" s="13">
        <f t="shared" si="5"/>
        <v>4.4400000000000002E-2</v>
      </c>
      <c r="AF70" s="13">
        <f t="shared" si="6"/>
        <v>2.0500000000000002E-3</v>
      </c>
      <c r="AG70" s="13">
        <f t="shared" si="7"/>
        <v>5.1000000000000004E-3</v>
      </c>
      <c r="AQ70" s="11">
        <f t="shared" si="19"/>
        <v>72</v>
      </c>
      <c r="AR70" s="11">
        <f t="shared" si="19"/>
        <v>58</v>
      </c>
      <c r="AS70" s="1">
        <f t="shared" si="20"/>
        <v>213958.0916094339</v>
      </c>
      <c r="AT70" s="107">
        <f>+EvolOf!H60</f>
        <v>0</v>
      </c>
      <c r="AU70" s="1">
        <f t="shared" si="10"/>
        <v>0</v>
      </c>
      <c r="AV70" s="1">
        <f t="shared" si="23"/>
        <v>0</v>
      </c>
      <c r="AW70" s="40">
        <f t="shared" si="24"/>
        <v>0</v>
      </c>
      <c r="AX70" s="1">
        <f t="shared" si="25"/>
        <v>0</v>
      </c>
      <c r="AY70" s="1">
        <f t="shared" si="13"/>
        <v>160640.74528294138</v>
      </c>
    </row>
    <row r="71" spans="2:51" x14ac:dyDescent="0.3">
      <c r="B71" s="1">
        <f t="shared" si="0"/>
        <v>3830</v>
      </c>
      <c r="C71" s="11">
        <v>59</v>
      </c>
      <c r="D71" s="11">
        <v>16168</v>
      </c>
      <c r="E71" s="11">
        <v>2824</v>
      </c>
      <c r="F71" s="11">
        <v>0</v>
      </c>
      <c r="G71" s="11">
        <v>962</v>
      </c>
      <c r="H71" s="11">
        <v>0</v>
      </c>
      <c r="I71" s="11">
        <v>44</v>
      </c>
      <c r="J71" s="11">
        <v>56.36</v>
      </c>
      <c r="K71" s="11">
        <v>1.74</v>
      </c>
      <c r="L71" s="11">
        <v>22.5</v>
      </c>
      <c r="M71" s="11">
        <v>1.48</v>
      </c>
      <c r="N71" s="11">
        <v>1134</v>
      </c>
      <c r="O71" s="11">
        <v>2692</v>
      </c>
      <c r="P71" s="11">
        <v>1905</v>
      </c>
      <c r="Q71" s="11">
        <v>761</v>
      </c>
      <c r="R71" s="11">
        <v>25</v>
      </c>
      <c r="S71" s="11">
        <v>2182</v>
      </c>
      <c r="T71" s="11">
        <v>216</v>
      </c>
      <c r="U71" s="11">
        <v>0</v>
      </c>
      <c r="V71" s="1">
        <f t="shared" si="14"/>
        <v>25</v>
      </c>
      <c r="W71" s="1">
        <f t="shared" si="15"/>
        <v>74</v>
      </c>
      <c r="X71" s="1">
        <f t="shared" si="16"/>
        <v>0</v>
      </c>
      <c r="Y71" s="1">
        <f t="shared" si="17"/>
        <v>3</v>
      </c>
      <c r="Z71" s="1">
        <f t="shared" si="18"/>
        <v>102</v>
      </c>
      <c r="AA71" s="3">
        <f t="shared" si="1"/>
        <v>0.435</v>
      </c>
      <c r="AB71" s="13">
        <f t="shared" si="2"/>
        <v>1.1488250652741514E-2</v>
      </c>
      <c r="AC71" s="13">
        <f t="shared" si="3"/>
        <v>0.1915</v>
      </c>
      <c r="AD71" s="13">
        <f t="shared" si="4"/>
        <v>0.14119999999999999</v>
      </c>
      <c r="AE71" s="13">
        <f t="shared" si="5"/>
        <v>4.8099999999999997E-2</v>
      </c>
      <c r="AF71" s="13">
        <f t="shared" si="6"/>
        <v>2.2000000000000001E-3</v>
      </c>
      <c r="AG71" s="13">
        <f t="shared" si="7"/>
        <v>5.1000000000000004E-3</v>
      </c>
      <c r="AQ71" s="11">
        <f t="shared" si="19"/>
        <v>73</v>
      </c>
      <c r="AR71" s="11">
        <f t="shared" si="19"/>
        <v>59</v>
      </c>
      <c r="AS71" s="1">
        <f t="shared" si="20"/>
        <v>219812.09518887656</v>
      </c>
      <c r="AT71" s="107">
        <f>+EvolOf!H61</f>
        <v>0</v>
      </c>
      <c r="AU71" s="1">
        <f t="shared" si="10"/>
        <v>0</v>
      </c>
      <c r="AV71" s="1">
        <f t="shared" si="23"/>
        <v>0</v>
      </c>
      <c r="AW71" s="40">
        <f t="shared" si="24"/>
        <v>0</v>
      </c>
      <c r="AX71" s="1">
        <f t="shared" si="25"/>
        <v>0</v>
      </c>
      <c r="AY71" s="1">
        <f t="shared" si="13"/>
        <v>162075.55008182439</v>
      </c>
    </row>
    <row r="72" spans="2:51" x14ac:dyDescent="0.3">
      <c r="B72" s="1">
        <f t="shared" si="0"/>
        <v>3925</v>
      </c>
      <c r="C72" s="11">
        <v>60</v>
      </c>
      <c r="D72" s="11">
        <v>16074</v>
      </c>
      <c r="E72" s="11">
        <v>2838</v>
      </c>
      <c r="F72" s="11">
        <v>0</v>
      </c>
      <c r="G72" s="11">
        <v>1039</v>
      </c>
      <c r="H72" s="11">
        <v>0</v>
      </c>
      <c r="I72" s="11">
        <v>48</v>
      </c>
      <c r="J72" s="11">
        <v>56.36</v>
      </c>
      <c r="K72" s="11">
        <v>1.74</v>
      </c>
      <c r="L72" s="11">
        <v>22.6</v>
      </c>
      <c r="M72" s="11">
        <v>1.47</v>
      </c>
      <c r="N72" s="11">
        <v>1176</v>
      </c>
      <c r="O72" s="11">
        <v>2745</v>
      </c>
      <c r="P72" s="11">
        <v>1897</v>
      </c>
      <c r="Q72" s="11">
        <v>820</v>
      </c>
      <c r="R72" s="11">
        <v>27</v>
      </c>
      <c r="S72" s="11">
        <v>2216</v>
      </c>
      <c r="T72" s="11">
        <v>220</v>
      </c>
      <c r="U72" s="11">
        <v>0</v>
      </c>
      <c r="V72" s="1">
        <f t="shared" si="14"/>
        <v>14</v>
      </c>
      <c r="W72" s="1">
        <f t="shared" si="15"/>
        <v>77</v>
      </c>
      <c r="X72" s="1">
        <f t="shared" si="16"/>
        <v>0</v>
      </c>
      <c r="Y72" s="1">
        <f t="shared" si="17"/>
        <v>4</v>
      </c>
      <c r="Z72" s="1">
        <f t="shared" si="18"/>
        <v>95</v>
      </c>
      <c r="AA72" s="3">
        <f t="shared" si="1"/>
        <v>0.435</v>
      </c>
      <c r="AB72" s="13">
        <f t="shared" si="2"/>
        <v>1.2229299363057325E-2</v>
      </c>
      <c r="AC72" s="13">
        <f t="shared" si="3"/>
        <v>0.19625000000000001</v>
      </c>
      <c r="AD72" s="13">
        <f t="shared" si="4"/>
        <v>0.1419</v>
      </c>
      <c r="AE72" s="13">
        <f t="shared" si="5"/>
        <v>5.1950000000000003E-2</v>
      </c>
      <c r="AF72" s="13">
        <f t="shared" si="6"/>
        <v>2.3999999999999998E-3</v>
      </c>
      <c r="AG72" s="13">
        <f t="shared" si="7"/>
        <v>4.7499999999999999E-3</v>
      </c>
      <c r="AQ72" s="11">
        <f t="shared" si="19"/>
        <v>74</v>
      </c>
      <c r="AR72" s="11">
        <f t="shared" si="19"/>
        <v>60</v>
      </c>
      <c r="AS72" s="1">
        <f t="shared" si="20"/>
        <v>225264.35342463199</v>
      </c>
      <c r="AT72" s="107">
        <f>+EvolOf!H62</f>
        <v>0</v>
      </c>
      <c r="AU72" s="1">
        <f t="shared" si="10"/>
        <v>0</v>
      </c>
      <c r="AV72" s="1">
        <f t="shared" si="23"/>
        <v>0</v>
      </c>
      <c r="AW72" s="40">
        <f t="shared" si="24"/>
        <v>0</v>
      </c>
      <c r="AX72" s="1">
        <f t="shared" si="25"/>
        <v>0</v>
      </c>
      <c r="AY72" s="1">
        <f t="shared" si="13"/>
        <v>162879.04076919888</v>
      </c>
    </row>
    <row r="73" spans="2:51" x14ac:dyDescent="0.3">
      <c r="B73" s="1">
        <f t="shared" si="0"/>
        <v>4020</v>
      </c>
      <c r="C73" s="11">
        <v>61</v>
      </c>
      <c r="D73" s="11">
        <v>15979</v>
      </c>
      <c r="E73" s="11">
        <v>2844</v>
      </c>
      <c r="F73" s="11">
        <v>0</v>
      </c>
      <c r="G73" s="11">
        <v>1124</v>
      </c>
      <c r="H73" s="11">
        <v>0</v>
      </c>
      <c r="I73" s="11">
        <v>52</v>
      </c>
      <c r="J73" s="11">
        <v>56.36</v>
      </c>
      <c r="K73" s="11">
        <v>1.73</v>
      </c>
      <c r="L73" s="11">
        <v>22.5</v>
      </c>
      <c r="M73" s="11">
        <v>1.48</v>
      </c>
      <c r="N73" s="11">
        <v>1218</v>
      </c>
      <c r="O73" s="11">
        <v>2798</v>
      </c>
      <c r="P73" s="11">
        <v>1882</v>
      </c>
      <c r="Q73" s="11">
        <v>885</v>
      </c>
      <c r="R73" s="11">
        <v>29</v>
      </c>
      <c r="S73" s="11">
        <v>2236</v>
      </c>
      <c r="T73" s="11">
        <v>222</v>
      </c>
      <c r="U73" s="11">
        <v>0</v>
      </c>
      <c r="V73" s="1">
        <f t="shared" si="14"/>
        <v>6</v>
      </c>
      <c r="W73" s="1">
        <f t="shared" si="15"/>
        <v>85</v>
      </c>
      <c r="X73" s="1">
        <f t="shared" si="16"/>
        <v>0</v>
      </c>
      <c r="Y73" s="1">
        <f t="shared" si="17"/>
        <v>4</v>
      </c>
      <c r="Z73" s="1">
        <f t="shared" si="18"/>
        <v>95</v>
      </c>
      <c r="AA73" s="3">
        <f t="shared" si="1"/>
        <v>0.4325</v>
      </c>
      <c r="AB73" s="13">
        <f t="shared" si="2"/>
        <v>1.2935323383084577E-2</v>
      </c>
      <c r="AC73" s="13">
        <f t="shared" si="3"/>
        <v>0.20100000000000001</v>
      </c>
      <c r="AD73" s="13">
        <f t="shared" si="4"/>
        <v>0.14219999999999999</v>
      </c>
      <c r="AE73" s="13">
        <f t="shared" si="5"/>
        <v>5.62E-2</v>
      </c>
      <c r="AF73" s="13">
        <f t="shared" si="6"/>
        <v>2.5999999999999999E-3</v>
      </c>
      <c r="AG73" s="13">
        <f t="shared" si="7"/>
        <v>4.7499999999999999E-3</v>
      </c>
      <c r="AQ73" s="11">
        <f t="shared" si="19"/>
        <v>75</v>
      </c>
      <c r="AR73" s="11">
        <f t="shared" si="19"/>
        <v>61</v>
      </c>
      <c r="AS73" s="1">
        <f t="shared" si="20"/>
        <v>230716.6116603874</v>
      </c>
      <c r="AT73" s="107">
        <f>+EvolOf!H63</f>
        <v>0</v>
      </c>
      <c r="AU73" s="1">
        <f t="shared" si="10"/>
        <v>0</v>
      </c>
      <c r="AV73" s="1">
        <f t="shared" si="23"/>
        <v>0</v>
      </c>
      <c r="AW73" s="40">
        <f t="shared" si="24"/>
        <v>0</v>
      </c>
      <c r="AX73" s="1">
        <f t="shared" si="25"/>
        <v>0</v>
      </c>
      <c r="AY73" s="1">
        <f t="shared" si="13"/>
        <v>163223.3939209308</v>
      </c>
    </row>
    <row r="74" spans="2:51" x14ac:dyDescent="0.3">
      <c r="B74" s="1">
        <f t="shared" si="0"/>
        <v>4105</v>
      </c>
      <c r="C74" s="11">
        <v>62</v>
      </c>
      <c r="D74" s="11">
        <v>15893</v>
      </c>
      <c r="E74" s="11">
        <v>2840</v>
      </c>
      <c r="F74" s="11">
        <v>0</v>
      </c>
      <c r="G74" s="11">
        <v>1210</v>
      </c>
      <c r="H74" s="11">
        <v>0</v>
      </c>
      <c r="I74" s="11">
        <v>55</v>
      </c>
      <c r="J74" s="11">
        <v>56.37</v>
      </c>
      <c r="K74" s="11">
        <v>1.73</v>
      </c>
      <c r="L74" s="11">
        <v>22.6</v>
      </c>
      <c r="M74" s="11">
        <v>1.47</v>
      </c>
      <c r="N74" s="11">
        <v>1259</v>
      </c>
      <c r="O74" s="11">
        <v>2843</v>
      </c>
      <c r="P74" s="11">
        <v>1861</v>
      </c>
      <c r="Q74" s="11">
        <v>950</v>
      </c>
      <c r="R74" s="11">
        <v>31</v>
      </c>
      <c r="S74" s="11">
        <v>2252</v>
      </c>
      <c r="T74" s="11">
        <v>223</v>
      </c>
      <c r="U74" s="11">
        <v>0</v>
      </c>
      <c r="V74" s="1">
        <f t="shared" si="14"/>
        <v>-4</v>
      </c>
      <c r="W74" s="1">
        <f t="shared" si="15"/>
        <v>86</v>
      </c>
      <c r="X74" s="1">
        <f t="shared" si="16"/>
        <v>0</v>
      </c>
      <c r="Y74" s="1">
        <f t="shared" si="17"/>
        <v>3</v>
      </c>
      <c r="Z74" s="1">
        <f t="shared" si="18"/>
        <v>85</v>
      </c>
      <c r="AA74" s="3">
        <f t="shared" si="1"/>
        <v>0.4325</v>
      </c>
      <c r="AB74" s="13">
        <f t="shared" si="2"/>
        <v>1.3398294762484775E-2</v>
      </c>
      <c r="AC74" s="13">
        <f t="shared" si="3"/>
        <v>0.20524999999999999</v>
      </c>
      <c r="AD74" s="13">
        <f t="shared" si="4"/>
        <v>0.14199999999999999</v>
      </c>
      <c r="AE74" s="13">
        <f t="shared" si="5"/>
        <v>6.0499999999999998E-2</v>
      </c>
      <c r="AF74" s="13">
        <f t="shared" si="6"/>
        <v>2.7499999999999998E-3</v>
      </c>
      <c r="AG74" s="13">
        <f t="shared" si="7"/>
        <v>4.2500000000000003E-3</v>
      </c>
      <c r="AQ74" s="11">
        <f t="shared" si="19"/>
        <v>76</v>
      </c>
      <c r="AR74" s="11">
        <f t="shared" si="19"/>
        <v>62</v>
      </c>
      <c r="AS74" s="1">
        <f t="shared" si="20"/>
        <v>235594.94797658964</v>
      </c>
      <c r="AT74" s="107">
        <f>+EvolOf!H64</f>
        <v>0</v>
      </c>
      <c r="AU74" s="1">
        <f t="shared" si="10"/>
        <v>0</v>
      </c>
      <c r="AV74" s="1">
        <f t="shared" si="23"/>
        <v>0</v>
      </c>
      <c r="AW74" s="40">
        <f t="shared" si="24"/>
        <v>0</v>
      </c>
      <c r="AX74" s="1">
        <f t="shared" si="25"/>
        <v>0</v>
      </c>
      <c r="AY74" s="1">
        <f t="shared" si="13"/>
        <v>162993.8251531095</v>
      </c>
    </row>
    <row r="75" spans="2:51" x14ac:dyDescent="0.3">
      <c r="B75" s="1">
        <f t="shared" si="0"/>
        <v>4189</v>
      </c>
      <c r="C75" s="11">
        <v>63</v>
      </c>
      <c r="D75" s="11">
        <v>15809</v>
      </c>
      <c r="E75" s="11">
        <v>2827</v>
      </c>
      <c r="F75" s="11">
        <v>0</v>
      </c>
      <c r="G75" s="11">
        <v>1303</v>
      </c>
      <c r="H75" s="11">
        <v>0</v>
      </c>
      <c r="I75" s="11">
        <v>59</v>
      </c>
      <c r="J75" s="11">
        <v>56.37</v>
      </c>
      <c r="K75" s="11">
        <v>1.73</v>
      </c>
      <c r="L75" s="11">
        <v>22.7</v>
      </c>
      <c r="M75" s="11">
        <v>1.44</v>
      </c>
      <c r="N75" s="11">
        <v>1299</v>
      </c>
      <c r="O75" s="11">
        <v>2886</v>
      </c>
      <c r="P75" s="11">
        <v>1833</v>
      </c>
      <c r="Q75" s="11">
        <v>1020</v>
      </c>
      <c r="R75" s="11">
        <v>33</v>
      </c>
      <c r="S75" s="11">
        <v>2264</v>
      </c>
      <c r="T75" s="11">
        <v>224</v>
      </c>
      <c r="U75" s="11">
        <v>0</v>
      </c>
      <c r="V75" s="1">
        <f t="shared" si="14"/>
        <v>-13</v>
      </c>
      <c r="W75" s="1">
        <f t="shared" si="15"/>
        <v>93</v>
      </c>
      <c r="X75" s="1">
        <f t="shared" si="16"/>
        <v>0</v>
      </c>
      <c r="Y75" s="1">
        <f t="shared" si="17"/>
        <v>4</v>
      </c>
      <c r="Z75" s="1">
        <f t="shared" si="18"/>
        <v>84</v>
      </c>
      <c r="AA75" s="3">
        <f t="shared" si="1"/>
        <v>0.4325</v>
      </c>
      <c r="AB75" s="13">
        <f t="shared" si="2"/>
        <v>1.4084507042253521E-2</v>
      </c>
      <c r="AC75" s="13">
        <f t="shared" si="3"/>
        <v>0.20945</v>
      </c>
      <c r="AD75" s="13">
        <f t="shared" si="4"/>
        <v>0.14135</v>
      </c>
      <c r="AE75" s="13">
        <f t="shared" si="5"/>
        <v>6.515E-2</v>
      </c>
      <c r="AF75" s="13">
        <f t="shared" si="6"/>
        <v>2.9499999999999999E-3</v>
      </c>
      <c r="AG75" s="13">
        <f t="shared" si="7"/>
        <v>4.1999999999999997E-3</v>
      </c>
      <c r="AQ75" s="11">
        <f t="shared" si="19"/>
        <v>77</v>
      </c>
      <c r="AR75" s="11">
        <f t="shared" si="19"/>
        <v>63</v>
      </c>
      <c r="AS75" s="1">
        <f t="shared" ref="AS75:AS84" si="26">+$BA$13*B75</f>
        <v>240415.89210083653</v>
      </c>
      <c r="AT75" s="107">
        <f>+EvolOf!H65</f>
        <v>0</v>
      </c>
      <c r="AU75" s="1">
        <f t="shared" si="10"/>
        <v>0</v>
      </c>
      <c r="AV75" s="1">
        <f t="shared" ref="AV75:AV84" si="27">IF(AU75=0,0,AS75-AU75)</f>
        <v>0</v>
      </c>
      <c r="AW75" s="40">
        <f t="shared" ref="AW75:AW84" si="28">IF(AU75=0,0,AS75/AU75-1)</f>
        <v>0</v>
      </c>
      <c r="AX75" s="1">
        <f t="shared" ref="AX75:AX84" si="29">+AV75*AV75</f>
        <v>0</v>
      </c>
      <c r="AY75" s="1">
        <f t="shared" ref="AY75:AY84" si="30">+$AS$10*E75</f>
        <v>162247.72665769033</v>
      </c>
    </row>
    <row r="76" spans="2:51" x14ac:dyDescent="0.3">
      <c r="B76" s="1">
        <f t="shared" si="0"/>
        <v>4270</v>
      </c>
      <c r="C76" s="11">
        <v>64</v>
      </c>
      <c r="D76" s="11">
        <v>15728</v>
      </c>
      <c r="E76" s="11">
        <v>2806</v>
      </c>
      <c r="F76" s="11">
        <v>0</v>
      </c>
      <c r="G76" s="11">
        <v>1401</v>
      </c>
      <c r="H76" s="11">
        <v>0</v>
      </c>
      <c r="I76" s="11">
        <v>63</v>
      </c>
      <c r="J76" s="11">
        <v>56.37</v>
      </c>
      <c r="K76" s="11">
        <v>1.73</v>
      </c>
      <c r="L76" s="11">
        <v>22.8</v>
      </c>
      <c r="M76" s="11">
        <v>1.44</v>
      </c>
      <c r="N76" s="11">
        <v>1340</v>
      </c>
      <c r="O76" s="11">
        <v>2927</v>
      </c>
      <c r="P76" s="11">
        <v>1797</v>
      </c>
      <c r="Q76" s="11">
        <v>1095</v>
      </c>
      <c r="R76" s="11">
        <v>34</v>
      </c>
      <c r="S76" s="11">
        <v>2264</v>
      </c>
      <c r="T76" s="11">
        <v>225</v>
      </c>
      <c r="U76" s="11">
        <v>0</v>
      </c>
      <c r="V76" s="1">
        <f t="shared" si="14"/>
        <v>-21</v>
      </c>
      <c r="W76" s="1">
        <f t="shared" si="15"/>
        <v>98</v>
      </c>
      <c r="X76" s="1">
        <f t="shared" si="16"/>
        <v>0</v>
      </c>
      <c r="Y76" s="1">
        <f t="shared" si="17"/>
        <v>4</v>
      </c>
      <c r="Z76" s="1">
        <f t="shared" si="18"/>
        <v>81</v>
      </c>
      <c r="AA76" s="3">
        <f t="shared" si="1"/>
        <v>0.4325</v>
      </c>
      <c r="AB76" s="13">
        <f t="shared" si="2"/>
        <v>1.4754098360655738E-2</v>
      </c>
      <c r="AC76" s="13">
        <f t="shared" si="3"/>
        <v>0.2135</v>
      </c>
      <c r="AD76" s="13">
        <f t="shared" si="4"/>
        <v>0.14030000000000001</v>
      </c>
      <c r="AE76" s="13">
        <f t="shared" si="5"/>
        <v>7.0050000000000001E-2</v>
      </c>
      <c r="AF76" s="13">
        <f t="shared" si="6"/>
        <v>3.15E-3</v>
      </c>
      <c r="AG76" s="13">
        <f t="shared" si="7"/>
        <v>4.0499999999999998E-3</v>
      </c>
      <c r="AQ76" s="11">
        <f t="shared" si="19"/>
        <v>78</v>
      </c>
      <c r="AR76" s="11">
        <f t="shared" si="19"/>
        <v>64</v>
      </c>
      <c r="AS76" s="1">
        <f t="shared" si="26"/>
        <v>245064.65964921747</v>
      </c>
      <c r="AT76" s="107">
        <f>+EvolOf!H66</f>
        <v>0</v>
      </c>
      <c r="AU76" s="1">
        <f t="shared" si="10"/>
        <v>0</v>
      </c>
      <c r="AV76" s="1">
        <f t="shared" si="27"/>
        <v>0</v>
      </c>
      <c r="AW76" s="40">
        <f t="shared" si="28"/>
        <v>0</v>
      </c>
      <c r="AX76" s="1">
        <f t="shared" si="29"/>
        <v>0</v>
      </c>
      <c r="AY76" s="1">
        <f t="shared" si="30"/>
        <v>161042.49062662863</v>
      </c>
    </row>
    <row r="77" spans="2:51" x14ac:dyDescent="0.3">
      <c r="B77" s="1">
        <f t="shared" ref="B77:B140" si="31">IF(C77="",NA(),E77+G77+H77+I77)</f>
        <v>4346</v>
      </c>
      <c r="C77" s="11">
        <v>65</v>
      </c>
      <c r="D77" s="11">
        <v>15652</v>
      </c>
      <c r="E77" s="11">
        <v>2776</v>
      </c>
      <c r="F77" s="11">
        <v>0</v>
      </c>
      <c r="G77" s="11">
        <v>1503</v>
      </c>
      <c r="H77" s="11">
        <v>0</v>
      </c>
      <c r="I77" s="11">
        <v>67</v>
      </c>
      <c r="J77" s="11">
        <v>56.37</v>
      </c>
      <c r="K77" s="11">
        <v>1.74</v>
      </c>
      <c r="L77" s="11">
        <v>22.8</v>
      </c>
      <c r="M77" s="11">
        <v>1.44</v>
      </c>
      <c r="N77" s="11">
        <v>1380</v>
      </c>
      <c r="O77" s="11">
        <v>2963</v>
      </c>
      <c r="P77" s="11">
        <v>1757</v>
      </c>
      <c r="Q77" s="11">
        <v>1170</v>
      </c>
      <c r="R77" s="11">
        <v>36</v>
      </c>
      <c r="S77" s="11">
        <v>2260</v>
      </c>
      <c r="T77" s="11">
        <v>226</v>
      </c>
      <c r="U77" s="11">
        <v>0</v>
      </c>
      <c r="V77" s="1">
        <f t="shared" si="14"/>
        <v>-30</v>
      </c>
      <c r="W77" s="1">
        <f t="shared" si="15"/>
        <v>102</v>
      </c>
      <c r="X77" s="1">
        <f t="shared" si="16"/>
        <v>0</v>
      </c>
      <c r="Y77" s="1">
        <f t="shared" si="17"/>
        <v>4</v>
      </c>
      <c r="Z77" s="1">
        <f t="shared" si="18"/>
        <v>76</v>
      </c>
      <c r="AA77" s="3">
        <f t="shared" ref="AA77:AA140" si="32">$B$7*K77*$B$6</f>
        <v>0.435</v>
      </c>
      <c r="AB77" s="13">
        <f t="shared" ref="AB77:AB140" si="33">IF(OR(ISNA(B77),B77=0),NA(),I77/B77)</f>
        <v>1.5416474919466176E-2</v>
      </c>
      <c r="AC77" s="13">
        <f t="shared" ref="AC77:AC140" si="34">IF(OR(ISNA(B77),B77=0),NA(),B77/$AC$10)</f>
        <v>0.21729999999999999</v>
      </c>
      <c r="AD77" s="13">
        <f t="shared" ref="AD77:AD140" si="35">IF(OR(ISNA(B77),B77=0),NA(),E77/$AC$10)</f>
        <v>0.13880000000000001</v>
      </c>
      <c r="AE77" s="13">
        <f t="shared" ref="AE77:AE140" si="36">IF(OR(ISNA(B77),B77=0),NA(),G77/$AC$10)</f>
        <v>7.5149999999999995E-2</v>
      </c>
      <c r="AF77" s="13">
        <f t="shared" ref="AF77:AF140" si="37">IF(OR(ISNA(B77),B77=0),NA(),I77/$AC$10)</f>
        <v>3.3500000000000001E-3</v>
      </c>
      <c r="AG77" s="13">
        <f t="shared" ref="AG77:AG140" si="38">+IF(OR(ISNA(B77),B77=0),NA(),Z77/$AC$10)</f>
        <v>3.8E-3</v>
      </c>
      <c r="AQ77" s="11">
        <f t="shared" si="19"/>
        <v>79</v>
      </c>
      <c r="AR77" s="11">
        <f t="shared" si="19"/>
        <v>65</v>
      </c>
      <c r="AS77" s="1">
        <f t="shared" si="26"/>
        <v>249426.46623782182</v>
      </c>
      <c r="AT77" s="107">
        <f>+EvolOf!H67</f>
        <v>0</v>
      </c>
      <c r="AU77" s="1">
        <f t="shared" si="10"/>
        <v>0</v>
      </c>
      <c r="AV77" s="1">
        <f t="shared" si="27"/>
        <v>0</v>
      </c>
      <c r="AW77" s="40">
        <f t="shared" si="28"/>
        <v>0</v>
      </c>
      <c r="AX77" s="1">
        <f t="shared" si="29"/>
        <v>0</v>
      </c>
      <c r="AY77" s="1">
        <f t="shared" si="30"/>
        <v>159320.72486796902</v>
      </c>
    </row>
    <row r="78" spans="2:51" x14ac:dyDescent="0.3">
      <c r="B78" s="1">
        <f t="shared" si="31"/>
        <v>4415</v>
      </c>
      <c r="C78" s="11">
        <v>66</v>
      </c>
      <c r="D78" s="11">
        <v>15584</v>
      </c>
      <c r="E78" s="11">
        <v>2736</v>
      </c>
      <c r="F78" s="11">
        <v>0</v>
      </c>
      <c r="G78" s="11">
        <v>1608</v>
      </c>
      <c r="H78" s="11">
        <v>0</v>
      </c>
      <c r="I78" s="11">
        <v>71</v>
      </c>
      <c r="J78" s="11">
        <v>56.37</v>
      </c>
      <c r="K78" s="11">
        <v>1.74</v>
      </c>
      <c r="L78" s="11">
        <v>23</v>
      </c>
      <c r="M78" s="11">
        <v>1.43</v>
      </c>
      <c r="N78" s="11">
        <v>1418</v>
      </c>
      <c r="O78" s="11">
        <v>2993</v>
      </c>
      <c r="P78" s="11">
        <v>1710</v>
      </c>
      <c r="Q78" s="11">
        <v>1245</v>
      </c>
      <c r="R78" s="11">
        <v>37</v>
      </c>
      <c r="S78" s="11">
        <v>2246</v>
      </c>
      <c r="T78" s="11">
        <v>224</v>
      </c>
      <c r="U78" s="11">
        <v>0</v>
      </c>
      <c r="V78" s="1">
        <f t="shared" si="14"/>
        <v>-40</v>
      </c>
      <c r="W78" s="1">
        <f t="shared" si="15"/>
        <v>105</v>
      </c>
      <c r="X78" s="1">
        <f t="shared" si="16"/>
        <v>0</v>
      </c>
      <c r="Y78" s="1">
        <f t="shared" si="17"/>
        <v>4</v>
      </c>
      <c r="Z78" s="1">
        <f t="shared" si="18"/>
        <v>69</v>
      </c>
      <c r="AA78" s="3">
        <f t="shared" si="32"/>
        <v>0.435</v>
      </c>
      <c r="AB78" s="13">
        <f t="shared" si="33"/>
        <v>1.6081540203850511E-2</v>
      </c>
      <c r="AC78" s="13">
        <f t="shared" si="34"/>
        <v>0.22075</v>
      </c>
      <c r="AD78" s="13">
        <f t="shared" si="35"/>
        <v>0.1368</v>
      </c>
      <c r="AE78" s="13">
        <f t="shared" si="36"/>
        <v>8.0399999999999999E-2</v>
      </c>
      <c r="AF78" s="13">
        <f t="shared" si="37"/>
        <v>3.5500000000000002E-3</v>
      </c>
      <c r="AG78" s="13">
        <f t="shared" si="38"/>
        <v>3.4499999999999999E-3</v>
      </c>
      <c r="AQ78" s="11">
        <f t="shared" si="19"/>
        <v>80</v>
      </c>
      <c r="AR78" s="11">
        <f t="shared" si="19"/>
        <v>66</v>
      </c>
      <c r="AS78" s="1">
        <f t="shared" si="26"/>
        <v>253386.52748273889</v>
      </c>
      <c r="AT78" s="107">
        <f>+EvolOf!H68</f>
        <v>0</v>
      </c>
      <c r="AU78" s="1">
        <f t="shared" ref="AU78:AU84" si="39">IF(AQ78&gt;$BA$11,0,VLOOKUP(AQ78,$AR$13:$AT$86,3))</f>
        <v>0</v>
      </c>
      <c r="AV78" s="1">
        <f t="shared" si="27"/>
        <v>0</v>
      </c>
      <c r="AW78" s="40">
        <f t="shared" si="28"/>
        <v>0</v>
      </c>
      <c r="AX78" s="1">
        <f t="shared" si="29"/>
        <v>0</v>
      </c>
      <c r="AY78" s="1">
        <f t="shared" si="30"/>
        <v>157025.0371897562</v>
      </c>
    </row>
    <row r="79" spans="2:51" x14ac:dyDescent="0.3">
      <c r="B79" s="1">
        <f t="shared" si="31"/>
        <v>4481</v>
      </c>
      <c r="C79" s="11">
        <v>67</v>
      </c>
      <c r="D79" s="11">
        <v>15517</v>
      </c>
      <c r="E79" s="11">
        <v>2693</v>
      </c>
      <c r="F79" s="11">
        <v>0</v>
      </c>
      <c r="G79" s="11">
        <v>1713</v>
      </c>
      <c r="H79" s="11">
        <v>0</v>
      </c>
      <c r="I79" s="11">
        <v>75</v>
      </c>
      <c r="J79" s="11">
        <v>56.37</v>
      </c>
      <c r="K79" s="11">
        <v>1.74</v>
      </c>
      <c r="L79" s="11">
        <v>23.1</v>
      </c>
      <c r="M79" s="11">
        <v>1.42</v>
      </c>
      <c r="N79" s="11">
        <v>1455</v>
      </c>
      <c r="O79" s="11">
        <v>3023</v>
      </c>
      <c r="P79" s="11">
        <v>1661</v>
      </c>
      <c r="Q79" s="11">
        <v>1323</v>
      </c>
      <c r="R79" s="11">
        <v>38</v>
      </c>
      <c r="S79" s="11">
        <v>2231</v>
      </c>
      <c r="T79" s="11">
        <v>223</v>
      </c>
      <c r="U79" s="11">
        <v>0</v>
      </c>
      <c r="V79" s="1">
        <f t="shared" ref="V79:V142" si="40">IF($C79="","",E79-E78)</f>
        <v>-43</v>
      </c>
      <c r="W79" s="1">
        <f t="shared" ref="W79:W142" si="41">IF($C79="","",G79-G78)</f>
        <v>105</v>
      </c>
      <c r="X79" s="1">
        <f t="shared" ref="X79:X142" si="42">IF($C79="","",H79-H78)</f>
        <v>0</v>
      </c>
      <c r="Y79" s="1">
        <f t="shared" ref="Y79:Y142" si="43">IF($C79="","",I79-I78)</f>
        <v>4</v>
      </c>
      <c r="Z79" s="1">
        <f t="shared" ref="Z79:Z142" si="44">IF(OR($C79="",ISNA($C79)),NA(),V79+W79+X79+Y79)</f>
        <v>66</v>
      </c>
      <c r="AA79" s="3">
        <f t="shared" si="32"/>
        <v>0.435</v>
      </c>
      <c r="AB79" s="13">
        <f t="shared" si="33"/>
        <v>1.6737335416201742E-2</v>
      </c>
      <c r="AC79" s="13">
        <f t="shared" si="34"/>
        <v>0.22405</v>
      </c>
      <c r="AD79" s="13">
        <f t="shared" si="35"/>
        <v>0.13464999999999999</v>
      </c>
      <c r="AE79" s="13">
        <f t="shared" si="36"/>
        <v>8.5650000000000004E-2</v>
      </c>
      <c r="AF79" s="13">
        <f t="shared" si="37"/>
        <v>3.7499999999999999E-3</v>
      </c>
      <c r="AG79" s="13">
        <f t="shared" si="38"/>
        <v>3.3E-3</v>
      </c>
      <c r="AQ79" s="11">
        <f t="shared" ref="AQ79:AR142" si="45">+AQ78+1</f>
        <v>81</v>
      </c>
      <c r="AR79" s="11">
        <f t="shared" si="45"/>
        <v>67</v>
      </c>
      <c r="AS79" s="1">
        <f t="shared" si="26"/>
        <v>257174.41215179005</v>
      </c>
      <c r="AT79" s="107">
        <f>+EvolOf!H69</f>
        <v>0</v>
      </c>
      <c r="AU79" s="1">
        <f t="shared" si="39"/>
        <v>0</v>
      </c>
      <c r="AV79" s="1">
        <f t="shared" si="27"/>
        <v>0</v>
      </c>
      <c r="AW79" s="40">
        <f t="shared" si="28"/>
        <v>0</v>
      </c>
      <c r="AX79" s="1">
        <f t="shared" si="29"/>
        <v>0</v>
      </c>
      <c r="AY79" s="1">
        <f t="shared" si="30"/>
        <v>154557.17293567743</v>
      </c>
    </row>
    <row r="80" spans="2:51" x14ac:dyDescent="0.3">
      <c r="B80" s="1">
        <f t="shared" si="31"/>
        <v>4546</v>
      </c>
      <c r="C80" s="11">
        <v>68</v>
      </c>
      <c r="D80" s="11">
        <v>15453</v>
      </c>
      <c r="E80" s="11">
        <v>2645</v>
      </c>
      <c r="F80" s="11">
        <v>0</v>
      </c>
      <c r="G80" s="11">
        <v>1822</v>
      </c>
      <c r="H80" s="11">
        <v>0</v>
      </c>
      <c r="I80" s="11">
        <v>79</v>
      </c>
      <c r="J80" s="11">
        <v>56.37</v>
      </c>
      <c r="K80" s="11">
        <v>1.74</v>
      </c>
      <c r="L80" s="11">
        <v>23.2</v>
      </c>
      <c r="M80" s="11">
        <v>1.41</v>
      </c>
      <c r="N80" s="11">
        <v>1490</v>
      </c>
      <c r="O80" s="11">
        <v>3052</v>
      </c>
      <c r="P80" s="11">
        <v>1608</v>
      </c>
      <c r="Q80" s="11">
        <v>1403</v>
      </c>
      <c r="R80" s="11">
        <v>40</v>
      </c>
      <c r="S80" s="11">
        <v>2204</v>
      </c>
      <c r="T80" s="11">
        <v>220</v>
      </c>
      <c r="U80" s="11">
        <v>0</v>
      </c>
      <c r="V80" s="1">
        <f t="shared" si="40"/>
        <v>-48</v>
      </c>
      <c r="W80" s="1">
        <f t="shared" si="41"/>
        <v>109</v>
      </c>
      <c r="X80" s="1">
        <f t="shared" si="42"/>
        <v>0</v>
      </c>
      <c r="Y80" s="1">
        <f t="shared" si="43"/>
        <v>4</v>
      </c>
      <c r="Z80" s="1">
        <f t="shared" si="44"/>
        <v>65</v>
      </c>
      <c r="AA80" s="3">
        <f t="shared" si="32"/>
        <v>0.435</v>
      </c>
      <c r="AB80" s="13">
        <f t="shared" si="33"/>
        <v>1.7377914650241973E-2</v>
      </c>
      <c r="AC80" s="13">
        <f t="shared" si="34"/>
        <v>0.2273</v>
      </c>
      <c r="AD80" s="13">
        <f t="shared" si="35"/>
        <v>0.13225000000000001</v>
      </c>
      <c r="AE80" s="13">
        <f t="shared" si="36"/>
        <v>9.11E-2</v>
      </c>
      <c r="AF80" s="13">
        <f t="shared" si="37"/>
        <v>3.9500000000000004E-3</v>
      </c>
      <c r="AG80" s="13">
        <f t="shared" si="38"/>
        <v>3.2499999999999999E-3</v>
      </c>
      <c r="AQ80" s="11">
        <f t="shared" si="45"/>
        <v>82</v>
      </c>
      <c r="AR80" s="11">
        <f t="shared" si="45"/>
        <v>68</v>
      </c>
      <c r="AS80" s="1">
        <f t="shared" si="26"/>
        <v>260904.90462888585</v>
      </c>
      <c r="AT80" s="107">
        <f>+EvolOf!H70</f>
        <v>0</v>
      </c>
      <c r="AU80" s="1">
        <f t="shared" si="39"/>
        <v>0</v>
      </c>
      <c r="AV80" s="1">
        <f t="shared" si="27"/>
        <v>0</v>
      </c>
      <c r="AW80" s="40">
        <f t="shared" si="28"/>
        <v>0</v>
      </c>
      <c r="AX80" s="1">
        <f t="shared" si="29"/>
        <v>0</v>
      </c>
      <c r="AY80" s="1">
        <f t="shared" si="30"/>
        <v>151802.34772182207</v>
      </c>
    </row>
    <row r="81" spans="2:51" x14ac:dyDescent="0.3">
      <c r="B81" s="1">
        <f t="shared" si="31"/>
        <v>4606</v>
      </c>
      <c r="C81" s="11">
        <v>69</v>
      </c>
      <c r="D81" s="11">
        <v>15392</v>
      </c>
      <c r="E81" s="11">
        <v>2590</v>
      </c>
      <c r="F81" s="11">
        <v>0</v>
      </c>
      <c r="G81" s="11">
        <v>1933</v>
      </c>
      <c r="H81" s="11">
        <v>0</v>
      </c>
      <c r="I81" s="11">
        <v>83</v>
      </c>
      <c r="J81" s="11">
        <v>56.37</v>
      </c>
      <c r="K81" s="11">
        <v>1.75</v>
      </c>
      <c r="L81" s="11">
        <v>23.4</v>
      </c>
      <c r="M81" s="11">
        <v>1.39</v>
      </c>
      <c r="N81" s="11">
        <v>1524</v>
      </c>
      <c r="O81" s="11">
        <v>3078</v>
      </c>
      <c r="P81" s="11">
        <v>1552</v>
      </c>
      <c r="Q81" s="11">
        <v>1484</v>
      </c>
      <c r="R81" s="11">
        <v>41</v>
      </c>
      <c r="S81" s="11">
        <v>2173</v>
      </c>
      <c r="T81" s="11">
        <v>217</v>
      </c>
      <c r="U81" s="11">
        <v>0</v>
      </c>
      <c r="V81" s="1">
        <f t="shared" si="40"/>
        <v>-55</v>
      </c>
      <c r="W81" s="1">
        <f t="shared" si="41"/>
        <v>111</v>
      </c>
      <c r="X81" s="1">
        <f t="shared" si="42"/>
        <v>0</v>
      </c>
      <c r="Y81" s="1">
        <f t="shared" si="43"/>
        <v>4</v>
      </c>
      <c r="Z81" s="1">
        <f t="shared" si="44"/>
        <v>60</v>
      </c>
      <c r="AA81" s="3">
        <f t="shared" si="32"/>
        <v>0.4375</v>
      </c>
      <c r="AB81" s="13">
        <f t="shared" si="33"/>
        <v>1.8019973947025619E-2</v>
      </c>
      <c r="AC81" s="13">
        <f t="shared" si="34"/>
        <v>0.2303</v>
      </c>
      <c r="AD81" s="13">
        <f t="shared" si="35"/>
        <v>0.1295</v>
      </c>
      <c r="AE81" s="13">
        <f t="shared" si="36"/>
        <v>9.665E-2</v>
      </c>
      <c r="AF81" s="13">
        <f t="shared" si="37"/>
        <v>4.15E-3</v>
      </c>
      <c r="AG81" s="13">
        <f t="shared" si="38"/>
        <v>3.0000000000000001E-3</v>
      </c>
      <c r="AQ81" s="11">
        <f t="shared" si="45"/>
        <v>83</v>
      </c>
      <c r="AR81" s="11">
        <f t="shared" si="45"/>
        <v>69</v>
      </c>
      <c r="AS81" s="1">
        <f t="shared" si="26"/>
        <v>264348.43614620506</v>
      </c>
      <c r="AT81" s="107">
        <f>+EvolOf!H71</f>
        <v>0</v>
      </c>
      <c r="AU81" s="1">
        <f t="shared" si="39"/>
        <v>0</v>
      </c>
      <c r="AV81" s="1">
        <f t="shared" si="27"/>
        <v>0</v>
      </c>
      <c r="AW81" s="40">
        <f t="shared" si="28"/>
        <v>0</v>
      </c>
      <c r="AX81" s="1">
        <f t="shared" si="29"/>
        <v>0</v>
      </c>
      <c r="AY81" s="1">
        <f t="shared" si="30"/>
        <v>148645.77716427945</v>
      </c>
    </row>
    <row r="82" spans="2:51" x14ac:dyDescent="0.3">
      <c r="B82" s="1">
        <f t="shared" si="31"/>
        <v>4662</v>
      </c>
      <c r="C82" s="11">
        <v>70</v>
      </c>
      <c r="D82" s="11">
        <v>15337</v>
      </c>
      <c r="E82" s="11">
        <v>2529</v>
      </c>
      <c r="F82" s="11">
        <v>0</v>
      </c>
      <c r="G82" s="11">
        <v>2045</v>
      </c>
      <c r="H82" s="11">
        <v>0</v>
      </c>
      <c r="I82" s="11">
        <v>88</v>
      </c>
      <c r="J82" s="11">
        <v>56.37</v>
      </c>
      <c r="K82" s="11">
        <v>1.75</v>
      </c>
      <c r="L82" s="11">
        <v>23.5</v>
      </c>
      <c r="M82" s="11">
        <v>1.38</v>
      </c>
      <c r="N82" s="11">
        <v>1557</v>
      </c>
      <c r="O82" s="11">
        <v>3101</v>
      </c>
      <c r="P82" s="11">
        <v>1493</v>
      </c>
      <c r="Q82" s="11">
        <v>1565</v>
      </c>
      <c r="R82" s="11">
        <v>42</v>
      </c>
      <c r="S82" s="11">
        <v>2138</v>
      </c>
      <c r="T82" s="11">
        <v>212</v>
      </c>
      <c r="U82" s="11">
        <v>0</v>
      </c>
      <c r="V82" s="1">
        <f t="shared" si="40"/>
        <v>-61</v>
      </c>
      <c r="W82" s="1">
        <f t="shared" si="41"/>
        <v>112</v>
      </c>
      <c r="X82" s="1">
        <f t="shared" si="42"/>
        <v>0</v>
      </c>
      <c r="Y82" s="1">
        <f t="shared" si="43"/>
        <v>5</v>
      </c>
      <c r="Z82" s="1">
        <f t="shared" si="44"/>
        <v>56</v>
      </c>
      <c r="AA82" s="3">
        <f t="shared" si="32"/>
        <v>0.4375</v>
      </c>
      <c r="AB82" s="13">
        <f t="shared" si="33"/>
        <v>1.8876018876018877E-2</v>
      </c>
      <c r="AC82" s="13">
        <f t="shared" si="34"/>
        <v>0.2331</v>
      </c>
      <c r="AD82" s="13">
        <f t="shared" si="35"/>
        <v>0.12645000000000001</v>
      </c>
      <c r="AE82" s="13">
        <f t="shared" si="36"/>
        <v>0.10224999999999999</v>
      </c>
      <c r="AF82" s="13">
        <f t="shared" si="37"/>
        <v>4.4000000000000003E-3</v>
      </c>
      <c r="AG82" s="13">
        <f t="shared" si="38"/>
        <v>2.8E-3</v>
      </c>
      <c r="AQ82" s="11">
        <f t="shared" si="45"/>
        <v>84</v>
      </c>
      <c r="AR82" s="11">
        <f t="shared" si="45"/>
        <v>70</v>
      </c>
      <c r="AS82" s="1">
        <f t="shared" si="26"/>
        <v>267562.39889570302</v>
      </c>
      <c r="AT82" s="107">
        <f>+EvolOf!H72</f>
        <v>0</v>
      </c>
      <c r="AU82" s="1">
        <f t="shared" si="39"/>
        <v>0</v>
      </c>
      <c r="AV82" s="1">
        <f t="shared" si="27"/>
        <v>0</v>
      </c>
      <c r="AW82" s="40">
        <f t="shared" si="28"/>
        <v>0</v>
      </c>
      <c r="AX82" s="1">
        <f t="shared" si="29"/>
        <v>0</v>
      </c>
      <c r="AY82" s="1">
        <f t="shared" si="30"/>
        <v>145144.85345500492</v>
      </c>
    </row>
    <row r="83" spans="2:51" x14ac:dyDescent="0.3">
      <c r="B83" s="1">
        <f t="shared" si="31"/>
        <v>4716</v>
      </c>
      <c r="C83" s="11">
        <v>71</v>
      </c>
      <c r="D83" s="11">
        <v>15282</v>
      </c>
      <c r="E83" s="11">
        <v>2466</v>
      </c>
      <c r="F83" s="11">
        <v>0</v>
      </c>
      <c r="G83" s="11">
        <v>2158</v>
      </c>
      <c r="H83" s="11">
        <v>0</v>
      </c>
      <c r="I83" s="11">
        <v>92</v>
      </c>
      <c r="J83" s="11">
        <v>56.37</v>
      </c>
      <c r="K83" s="11">
        <v>1.75</v>
      </c>
      <c r="L83" s="11">
        <v>23.6</v>
      </c>
      <c r="M83" s="11">
        <v>1.36</v>
      </c>
      <c r="N83" s="11">
        <v>1590</v>
      </c>
      <c r="O83" s="11">
        <v>3123</v>
      </c>
      <c r="P83" s="11">
        <v>1433</v>
      </c>
      <c r="Q83" s="11">
        <v>1645</v>
      </c>
      <c r="R83" s="11">
        <v>43</v>
      </c>
      <c r="S83" s="11">
        <v>2097</v>
      </c>
      <c r="T83" s="11">
        <v>209</v>
      </c>
      <c r="U83" s="11">
        <v>0</v>
      </c>
      <c r="V83" s="1">
        <f t="shared" si="40"/>
        <v>-63</v>
      </c>
      <c r="W83" s="1">
        <f t="shared" si="41"/>
        <v>113</v>
      </c>
      <c r="X83" s="1">
        <f t="shared" si="42"/>
        <v>0</v>
      </c>
      <c r="Y83" s="1">
        <f t="shared" si="43"/>
        <v>4</v>
      </c>
      <c r="Z83" s="1">
        <f t="shared" si="44"/>
        <v>54</v>
      </c>
      <c r="AA83" s="3">
        <f t="shared" si="32"/>
        <v>0.4375</v>
      </c>
      <c r="AB83" s="13">
        <f t="shared" si="33"/>
        <v>1.9508057675996608E-2</v>
      </c>
      <c r="AC83" s="13">
        <f t="shared" si="34"/>
        <v>0.23580000000000001</v>
      </c>
      <c r="AD83" s="13">
        <f t="shared" si="35"/>
        <v>0.12330000000000001</v>
      </c>
      <c r="AE83" s="13">
        <f t="shared" si="36"/>
        <v>0.1079</v>
      </c>
      <c r="AF83" s="13">
        <f t="shared" si="37"/>
        <v>4.5999999999999999E-3</v>
      </c>
      <c r="AG83" s="13">
        <f t="shared" si="38"/>
        <v>2.7000000000000001E-3</v>
      </c>
      <c r="AQ83" s="11">
        <f t="shared" si="45"/>
        <v>85</v>
      </c>
      <c r="AR83" s="11">
        <f t="shared" si="45"/>
        <v>71</v>
      </c>
      <c r="AS83" s="1">
        <f t="shared" si="26"/>
        <v>270661.57726129028</v>
      </c>
      <c r="AT83" s="107">
        <f>+EvolOf!H73</f>
        <v>0</v>
      </c>
      <c r="AU83" s="1">
        <f t="shared" si="39"/>
        <v>0</v>
      </c>
      <c r="AV83" s="1">
        <f t="shared" si="27"/>
        <v>0</v>
      </c>
      <c r="AW83" s="40">
        <f t="shared" si="28"/>
        <v>0</v>
      </c>
      <c r="AX83" s="1">
        <f t="shared" si="29"/>
        <v>0</v>
      </c>
      <c r="AY83" s="1">
        <f t="shared" si="30"/>
        <v>141529.14536181974</v>
      </c>
    </row>
    <row r="84" spans="2:51" x14ac:dyDescent="0.3">
      <c r="B84" s="1">
        <f t="shared" si="31"/>
        <v>4768</v>
      </c>
      <c r="C84" s="11">
        <v>72</v>
      </c>
      <c r="D84" s="11">
        <v>15230</v>
      </c>
      <c r="E84" s="11">
        <v>2405</v>
      </c>
      <c r="F84" s="11">
        <v>0</v>
      </c>
      <c r="G84" s="11">
        <v>2268</v>
      </c>
      <c r="H84" s="11">
        <v>0</v>
      </c>
      <c r="I84" s="11">
        <v>95</v>
      </c>
      <c r="J84" s="11">
        <v>56.38</v>
      </c>
      <c r="K84" s="11">
        <v>1.75</v>
      </c>
      <c r="L84" s="11">
        <v>23.7</v>
      </c>
      <c r="M84" s="11">
        <v>1.37</v>
      </c>
      <c r="N84" s="11">
        <v>1621</v>
      </c>
      <c r="O84" s="11">
        <v>3144</v>
      </c>
      <c r="P84" s="11">
        <v>1376</v>
      </c>
      <c r="Q84" s="11">
        <v>1723</v>
      </c>
      <c r="R84" s="11">
        <v>44</v>
      </c>
      <c r="S84" s="11">
        <v>2051</v>
      </c>
      <c r="T84" s="11">
        <v>205</v>
      </c>
      <c r="U84" s="11">
        <v>0</v>
      </c>
      <c r="V84" s="1">
        <f t="shared" si="40"/>
        <v>-61</v>
      </c>
      <c r="W84" s="1">
        <f t="shared" si="41"/>
        <v>110</v>
      </c>
      <c r="X84" s="1">
        <f t="shared" si="42"/>
        <v>0</v>
      </c>
      <c r="Y84" s="1">
        <f t="shared" si="43"/>
        <v>3</v>
      </c>
      <c r="Z84" s="1">
        <f t="shared" si="44"/>
        <v>52</v>
      </c>
      <c r="AA84" s="3">
        <f t="shared" si="32"/>
        <v>0.4375</v>
      </c>
      <c r="AB84" s="13">
        <f t="shared" si="33"/>
        <v>1.9924496644295301E-2</v>
      </c>
      <c r="AC84" s="13">
        <f t="shared" si="34"/>
        <v>0.2384</v>
      </c>
      <c r="AD84" s="13">
        <f t="shared" si="35"/>
        <v>0.12025</v>
      </c>
      <c r="AE84" s="13">
        <f t="shared" si="36"/>
        <v>0.1134</v>
      </c>
      <c r="AF84" s="13">
        <f t="shared" si="37"/>
        <v>4.7499999999999999E-3</v>
      </c>
      <c r="AG84" s="13">
        <f t="shared" si="38"/>
        <v>2.5999999999999999E-3</v>
      </c>
      <c r="AQ84" s="11">
        <f t="shared" si="45"/>
        <v>86</v>
      </c>
      <c r="AR84" s="11">
        <f t="shared" si="45"/>
        <v>72</v>
      </c>
      <c r="AS84" s="1">
        <f t="shared" si="26"/>
        <v>273645.97124296695</v>
      </c>
      <c r="AT84" s="107">
        <f>+EvolOf!H74</f>
        <v>0</v>
      </c>
      <c r="AU84" s="1">
        <f t="shared" si="39"/>
        <v>0</v>
      </c>
      <c r="AV84" s="1">
        <f t="shared" si="27"/>
        <v>0</v>
      </c>
      <c r="AW84" s="40">
        <f t="shared" si="28"/>
        <v>0</v>
      </c>
      <c r="AX84" s="1">
        <f t="shared" si="29"/>
        <v>0</v>
      </c>
      <c r="AY84" s="1">
        <f t="shared" si="30"/>
        <v>138028.22165254521</v>
      </c>
    </row>
    <row r="85" spans="2:51" x14ac:dyDescent="0.3">
      <c r="B85" s="1">
        <f t="shared" si="31"/>
        <v>4821</v>
      </c>
      <c r="C85" s="11">
        <v>73</v>
      </c>
      <c r="D85" s="11">
        <v>15177</v>
      </c>
      <c r="E85" s="11">
        <v>2344</v>
      </c>
      <c r="F85" s="11">
        <v>0</v>
      </c>
      <c r="G85" s="11">
        <v>2378</v>
      </c>
      <c r="H85" s="11">
        <v>0</v>
      </c>
      <c r="I85" s="11">
        <v>99</v>
      </c>
      <c r="J85" s="11">
        <v>56.37</v>
      </c>
      <c r="K85" s="11">
        <v>1.75</v>
      </c>
      <c r="L85" s="11">
        <v>23.8</v>
      </c>
      <c r="M85" s="11">
        <v>1.36</v>
      </c>
      <c r="N85" s="11">
        <v>1652</v>
      </c>
      <c r="O85" s="11">
        <v>3166</v>
      </c>
      <c r="P85" s="11">
        <v>1322</v>
      </c>
      <c r="Q85" s="11">
        <v>1797</v>
      </c>
      <c r="R85" s="11">
        <v>45</v>
      </c>
      <c r="S85" s="11">
        <v>2004</v>
      </c>
      <c r="T85" s="11">
        <v>200</v>
      </c>
      <c r="U85" s="11">
        <v>0</v>
      </c>
      <c r="V85" s="1">
        <f t="shared" si="40"/>
        <v>-61</v>
      </c>
      <c r="W85" s="1">
        <f t="shared" si="41"/>
        <v>110</v>
      </c>
      <c r="X85" s="1">
        <f t="shared" si="42"/>
        <v>0</v>
      </c>
      <c r="Y85" s="1">
        <f t="shared" si="43"/>
        <v>4</v>
      </c>
      <c r="Z85" s="1">
        <f t="shared" si="44"/>
        <v>53</v>
      </c>
      <c r="AA85" s="3">
        <f t="shared" si="32"/>
        <v>0.4375</v>
      </c>
      <c r="AB85" s="13">
        <f t="shared" si="33"/>
        <v>2.0535158680771624E-2</v>
      </c>
      <c r="AC85" s="13">
        <f t="shared" si="34"/>
        <v>0.24104999999999999</v>
      </c>
      <c r="AD85" s="13">
        <f t="shared" si="35"/>
        <v>0.1172</v>
      </c>
      <c r="AE85" s="13">
        <f t="shared" si="36"/>
        <v>0.11890000000000001</v>
      </c>
      <c r="AF85" s="13">
        <f t="shared" si="37"/>
        <v>4.9500000000000004E-3</v>
      </c>
      <c r="AG85" s="13">
        <f t="shared" si="38"/>
        <v>2.65E-3</v>
      </c>
      <c r="AQ85" s="11">
        <f t="shared" si="45"/>
        <v>87</v>
      </c>
      <c r="AR85" s="11">
        <f t="shared" si="45"/>
        <v>73</v>
      </c>
    </row>
    <row r="86" spans="2:51" x14ac:dyDescent="0.3">
      <c r="B86" s="1">
        <f t="shared" si="31"/>
        <v>4871</v>
      </c>
      <c r="C86" s="11">
        <v>74</v>
      </c>
      <c r="D86" s="11">
        <v>15127</v>
      </c>
      <c r="E86" s="11">
        <v>2276</v>
      </c>
      <c r="F86" s="11">
        <v>0</v>
      </c>
      <c r="G86" s="11">
        <v>2493</v>
      </c>
      <c r="H86" s="11">
        <v>0</v>
      </c>
      <c r="I86" s="11">
        <v>102</v>
      </c>
      <c r="J86" s="11">
        <v>56.38</v>
      </c>
      <c r="K86" s="11">
        <v>1.76</v>
      </c>
      <c r="L86" s="11">
        <v>23.9</v>
      </c>
      <c r="M86" s="11">
        <v>1.36</v>
      </c>
      <c r="N86" s="11">
        <v>1681</v>
      </c>
      <c r="O86" s="11">
        <v>3187</v>
      </c>
      <c r="P86" s="11">
        <v>1267</v>
      </c>
      <c r="Q86" s="11">
        <v>1873</v>
      </c>
      <c r="R86" s="11">
        <v>46</v>
      </c>
      <c r="S86" s="11">
        <v>1950</v>
      </c>
      <c r="T86" s="11">
        <v>195</v>
      </c>
      <c r="U86" s="11">
        <v>0</v>
      </c>
      <c r="V86" s="1">
        <f t="shared" si="40"/>
        <v>-68</v>
      </c>
      <c r="W86" s="1">
        <f t="shared" si="41"/>
        <v>115</v>
      </c>
      <c r="X86" s="1">
        <f t="shared" si="42"/>
        <v>0</v>
      </c>
      <c r="Y86" s="1">
        <f t="shared" si="43"/>
        <v>3</v>
      </c>
      <c r="Z86" s="1">
        <f t="shared" si="44"/>
        <v>50</v>
      </c>
      <c r="AA86" s="3">
        <f t="shared" si="32"/>
        <v>0.44</v>
      </c>
      <c r="AB86" s="13">
        <f t="shared" si="33"/>
        <v>2.0940258673783619E-2</v>
      </c>
      <c r="AC86" s="13">
        <f t="shared" si="34"/>
        <v>0.24354999999999999</v>
      </c>
      <c r="AD86" s="13">
        <f t="shared" si="35"/>
        <v>0.1138</v>
      </c>
      <c r="AE86" s="13">
        <f t="shared" si="36"/>
        <v>0.12465</v>
      </c>
      <c r="AF86" s="13">
        <f t="shared" si="37"/>
        <v>5.1000000000000004E-3</v>
      </c>
      <c r="AG86" s="13">
        <f t="shared" si="38"/>
        <v>2.5000000000000001E-3</v>
      </c>
      <c r="AQ86" s="11">
        <f t="shared" si="45"/>
        <v>88</v>
      </c>
      <c r="AR86" s="11">
        <f t="shared" si="45"/>
        <v>74</v>
      </c>
    </row>
    <row r="87" spans="2:51" x14ac:dyDescent="0.3">
      <c r="B87" s="1">
        <f t="shared" si="31"/>
        <v>4917</v>
      </c>
      <c r="C87" s="11">
        <v>75</v>
      </c>
      <c r="D87" s="11">
        <v>15081</v>
      </c>
      <c r="E87" s="11">
        <v>2210</v>
      </c>
      <c r="F87" s="11">
        <v>0</v>
      </c>
      <c r="G87" s="11">
        <v>2600</v>
      </c>
      <c r="H87" s="11">
        <v>0</v>
      </c>
      <c r="I87" s="11">
        <v>107</v>
      </c>
      <c r="J87" s="11">
        <v>56.38</v>
      </c>
      <c r="K87" s="11">
        <v>1.76</v>
      </c>
      <c r="L87" s="11">
        <v>24</v>
      </c>
      <c r="M87" s="11">
        <v>1.34</v>
      </c>
      <c r="N87" s="11">
        <v>1707</v>
      </c>
      <c r="O87" s="11">
        <v>3206</v>
      </c>
      <c r="P87" s="11">
        <v>1214</v>
      </c>
      <c r="Q87" s="11">
        <v>1945</v>
      </c>
      <c r="R87" s="11">
        <v>46</v>
      </c>
      <c r="S87" s="11">
        <v>1899</v>
      </c>
      <c r="T87" s="11">
        <v>190</v>
      </c>
      <c r="U87" s="11">
        <v>0</v>
      </c>
      <c r="V87" s="1">
        <f t="shared" si="40"/>
        <v>-66</v>
      </c>
      <c r="W87" s="1">
        <f t="shared" si="41"/>
        <v>107</v>
      </c>
      <c r="X87" s="1">
        <f t="shared" si="42"/>
        <v>0</v>
      </c>
      <c r="Y87" s="1">
        <f t="shared" si="43"/>
        <v>5</v>
      </c>
      <c r="Z87" s="1">
        <f t="shared" si="44"/>
        <v>46</v>
      </c>
      <c r="AA87" s="3">
        <f t="shared" si="32"/>
        <v>0.44</v>
      </c>
      <c r="AB87" s="13">
        <f t="shared" si="33"/>
        <v>2.1761236526337196E-2</v>
      </c>
      <c r="AC87" s="13">
        <f t="shared" si="34"/>
        <v>0.24585000000000001</v>
      </c>
      <c r="AD87" s="13">
        <f t="shared" si="35"/>
        <v>0.1105</v>
      </c>
      <c r="AE87" s="13">
        <f t="shared" si="36"/>
        <v>0.13</v>
      </c>
      <c r="AF87" s="13">
        <f t="shared" si="37"/>
        <v>5.3499999999999997E-3</v>
      </c>
      <c r="AG87" s="13">
        <f t="shared" si="38"/>
        <v>2.3E-3</v>
      </c>
      <c r="AQ87" s="11">
        <f t="shared" si="45"/>
        <v>89</v>
      </c>
      <c r="AR87" s="11">
        <f t="shared" si="45"/>
        <v>75</v>
      </c>
    </row>
    <row r="88" spans="2:51" x14ac:dyDescent="0.3">
      <c r="B88" s="1">
        <f t="shared" si="31"/>
        <v>4964</v>
      </c>
      <c r="C88" s="11">
        <v>76</v>
      </c>
      <c r="D88" s="11">
        <v>15034</v>
      </c>
      <c r="E88" s="11">
        <v>2142</v>
      </c>
      <c r="F88" s="11">
        <v>0</v>
      </c>
      <c r="G88" s="11">
        <v>2712</v>
      </c>
      <c r="H88" s="11">
        <v>0</v>
      </c>
      <c r="I88" s="11">
        <v>110</v>
      </c>
      <c r="J88" s="11">
        <v>56.38</v>
      </c>
      <c r="K88" s="11">
        <v>1.76</v>
      </c>
      <c r="L88" s="11">
        <v>24.1</v>
      </c>
      <c r="M88" s="11">
        <v>1.33</v>
      </c>
      <c r="N88" s="11">
        <v>1736</v>
      </c>
      <c r="O88" s="11">
        <v>3225</v>
      </c>
      <c r="P88" s="11">
        <v>1157</v>
      </c>
      <c r="Q88" s="11">
        <v>2019</v>
      </c>
      <c r="R88" s="11">
        <v>47</v>
      </c>
      <c r="S88" s="11">
        <v>1839</v>
      </c>
      <c r="T88" s="11">
        <v>184</v>
      </c>
      <c r="U88" s="11">
        <v>0</v>
      </c>
      <c r="V88" s="1">
        <f t="shared" si="40"/>
        <v>-68</v>
      </c>
      <c r="W88" s="1">
        <f t="shared" si="41"/>
        <v>112</v>
      </c>
      <c r="X88" s="1">
        <f t="shared" si="42"/>
        <v>0</v>
      </c>
      <c r="Y88" s="1">
        <f t="shared" si="43"/>
        <v>3</v>
      </c>
      <c r="Z88" s="1">
        <f t="shared" si="44"/>
        <v>47</v>
      </c>
      <c r="AA88" s="3">
        <f t="shared" si="32"/>
        <v>0.44</v>
      </c>
      <c r="AB88" s="13">
        <f t="shared" si="33"/>
        <v>2.2159548751007251E-2</v>
      </c>
      <c r="AC88" s="13">
        <f t="shared" si="34"/>
        <v>0.2482</v>
      </c>
      <c r="AD88" s="13">
        <f t="shared" si="35"/>
        <v>0.1071</v>
      </c>
      <c r="AE88" s="13">
        <f t="shared" si="36"/>
        <v>0.1356</v>
      </c>
      <c r="AF88" s="13">
        <f t="shared" si="37"/>
        <v>5.4999999999999997E-3</v>
      </c>
      <c r="AG88" s="13">
        <f t="shared" si="38"/>
        <v>2.3500000000000001E-3</v>
      </c>
      <c r="AQ88" s="11">
        <f t="shared" si="45"/>
        <v>90</v>
      </c>
      <c r="AR88" s="11">
        <f t="shared" si="45"/>
        <v>76</v>
      </c>
    </row>
    <row r="89" spans="2:51" x14ac:dyDescent="0.3">
      <c r="B89" s="1">
        <f t="shared" si="31"/>
        <v>5007</v>
      </c>
      <c r="C89" s="11">
        <v>77</v>
      </c>
      <c r="D89" s="11">
        <v>14991</v>
      </c>
      <c r="E89" s="11">
        <v>2070</v>
      </c>
      <c r="F89" s="11">
        <v>0</v>
      </c>
      <c r="G89" s="11">
        <v>2823</v>
      </c>
      <c r="H89" s="11">
        <v>0</v>
      </c>
      <c r="I89" s="11">
        <v>114</v>
      </c>
      <c r="J89" s="11">
        <v>56.38</v>
      </c>
      <c r="K89" s="11">
        <v>1.76</v>
      </c>
      <c r="L89" s="11">
        <v>24.1</v>
      </c>
      <c r="M89" s="11">
        <v>1.32</v>
      </c>
      <c r="N89" s="11">
        <v>1762</v>
      </c>
      <c r="O89" s="11">
        <v>3242</v>
      </c>
      <c r="P89" s="11">
        <v>1100</v>
      </c>
      <c r="Q89" s="11">
        <v>2092</v>
      </c>
      <c r="R89" s="11">
        <v>48</v>
      </c>
      <c r="S89" s="11">
        <v>1779</v>
      </c>
      <c r="T89" s="11">
        <v>178</v>
      </c>
      <c r="U89" s="11">
        <v>0</v>
      </c>
      <c r="V89" s="1">
        <f t="shared" si="40"/>
        <v>-72</v>
      </c>
      <c r="W89" s="1">
        <f t="shared" si="41"/>
        <v>111</v>
      </c>
      <c r="X89" s="1">
        <f t="shared" si="42"/>
        <v>0</v>
      </c>
      <c r="Y89" s="1">
        <f t="shared" si="43"/>
        <v>4</v>
      </c>
      <c r="Z89" s="1">
        <f t="shared" si="44"/>
        <v>43</v>
      </c>
      <c r="AA89" s="3">
        <f t="shared" si="32"/>
        <v>0.44</v>
      </c>
      <c r="AB89" s="13">
        <f t="shared" si="33"/>
        <v>2.2768124625524265E-2</v>
      </c>
      <c r="AC89" s="13">
        <f t="shared" si="34"/>
        <v>0.25035000000000002</v>
      </c>
      <c r="AD89" s="13">
        <f t="shared" si="35"/>
        <v>0.10349999999999999</v>
      </c>
      <c r="AE89" s="13">
        <f t="shared" si="36"/>
        <v>0.14115</v>
      </c>
      <c r="AF89" s="13">
        <f t="shared" si="37"/>
        <v>5.7000000000000002E-3</v>
      </c>
      <c r="AG89" s="13">
        <f t="shared" si="38"/>
        <v>2.15E-3</v>
      </c>
      <c r="AQ89" s="11">
        <f t="shared" si="45"/>
        <v>91</v>
      </c>
      <c r="AR89" s="11">
        <f t="shared" si="45"/>
        <v>77</v>
      </c>
    </row>
    <row r="90" spans="2:51" x14ac:dyDescent="0.3">
      <c r="B90" s="1">
        <f t="shared" si="31"/>
        <v>5045</v>
      </c>
      <c r="C90" s="11">
        <v>78</v>
      </c>
      <c r="D90" s="11">
        <v>14953</v>
      </c>
      <c r="E90" s="11">
        <v>1992</v>
      </c>
      <c r="F90" s="11">
        <v>0</v>
      </c>
      <c r="G90" s="11">
        <v>2934</v>
      </c>
      <c r="H90" s="11">
        <v>0</v>
      </c>
      <c r="I90" s="11">
        <v>119</v>
      </c>
      <c r="J90" s="11">
        <v>56.38</v>
      </c>
      <c r="K90" s="11">
        <v>1.76</v>
      </c>
      <c r="L90" s="11">
        <v>24.2</v>
      </c>
      <c r="M90" s="11">
        <v>1.3</v>
      </c>
      <c r="N90" s="11">
        <v>1786</v>
      </c>
      <c r="O90" s="11">
        <v>3256</v>
      </c>
      <c r="P90" s="11">
        <v>1043</v>
      </c>
      <c r="Q90" s="11">
        <v>2163</v>
      </c>
      <c r="R90" s="11">
        <v>49</v>
      </c>
      <c r="S90" s="11">
        <v>1715</v>
      </c>
      <c r="T90" s="11">
        <v>172</v>
      </c>
      <c r="U90" s="11">
        <v>0</v>
      </c>
      <c r="V90" s="1">
        <f t="shared" si="40"/>
        <v>-78</v>
      </c>
      <c r="W90" s="1">
        <f t="shared" si="41"/>
        <v>111</v>
      </c>
      <c r="X90" s="1">
        <f t="shared" si="42"/>
        <v>0</v>
      </c>
      <c r="Y90" s="1">
        <f t="shared" si="43"/>
        <v>5</v>
      </c>
      <c r="Z90" s="1">
        <f t="shared" si="44"/>
        <v>38</v>
      </c>
      <c r="AA90" s="3">
        <f t="shared" si="32"/>
        <v>0.44</v>
      </c>
      <c r="AB90" s="13">
        <f t="shared" si="33"/>
        <v>2.358771060455897E-2</v>
      </c>
      <c r="AC90" s="13">
        <f t="shared" si="34"/>
        <v>0.25224999999999997</v>
      </c>
      <c r="AD90" s="13">
        <f t="shared" si="35"/>
        <v>9.9599999999999994E-2</v>
      </c>
      <c r="AE90" s="13">
        <f t="shared" si="36"/>
        <v>0.1467</v>
      </c>
      <c r="AF90" s="13">
        <f t="shared" si="37"/>
        <v>5.9500000000000004E-3</v>
      </c>
      <c r="AG90" s="13">
        <f t="shared" si="38"/>
        <v>1.9E-3</v>
      </c>
      <c r="AQ90" s="11">
        <f t="shared" si="45"/>
        <v>92</v>
      </c>
      <c r="AR90" s="11">
        <f t="shared" si="45"/>
        <v>78</v>
      </c>
    </row>
    <row r="91" spans="2:51" x14ac:dyDescent="0.3">
      <c r="B91" s="1">
        <f t="shared" si="31"/>
        <v>5084</v>
      </c>
      <c r="C91" s="11">
        <v>79</v>
      </c>
      <c r="D91" s="11">
        <v>14914</v>
      </c>
      <c r="E91" s="11">
        <v>1917</v>
      </c>
      <c r="F91" s="11">
        <v>0</v>
      </c>
      <c r="G91" s="11">
        <v>3043</v>
      </c>
      <c r="H91" s="11">
        <v>0</v>
      </c>
      <c r="I91" s="11">
        <v>124</v>
      </c>
      <c r="J91" s="11">
        <v>56.38</v>
      </c>
      <c r="K91" s="11">
        <v>1.76</v>
      </c>
      <c r="L91" s="11">
        <v>24.3</v>
      </c>
      <c r="M91" s="11">
        <v>1.28</v>
      </c>
      <c r="N91" s="11">
        <v>1810</v>
      </c>
      <c r="O91" s="11">
        <v>3270</v>
      </c>
      <c r="P91" s="11">
        <v>987</v>
      </c>
      <c r="Q91" s="11">
        <v>2232</v>
      </c>
      <c r="R91" s="11">
        <v>50</v>
      </c>
      <c r="S91" s="11">
        <v>1655</v>
      </c>
      <c r="T91" s="11">
        <v>166</v>
      </c>
      <c r="U91" s="11">
        <v>0</v>
      </c>
      <c r="V91" s="1">
        <f t="shared" si="40"/>
        <v>-75</v>
      </c>
      <c r="W91" s="1">
        <f t="shared" si="41"/>
        <v>109</v>
      </c>
      <c r="X91" s="1">
        <f t="shared" si="42"/>
        <v>0</v>
      </c>
      <c r="Y91" s="1">
        <f t="shared" si="43"/>
        <v>5</v>
      </c>
      <c r="Z91" s="1">
        <f t="shared" si="44"/>
        <v>39</v>
      </c>
      <c r="AA91" s="3">
        <f t="shared" si="32"/>
        <v>0.44</v>
      </c>
      <c r="AB91" s="13">
        <f t="shared" si="33"/>
        <v>2.4390243902439025E-2</v>
      </c>
      <c r="AC91" s="13">
        <f t="shared" si="34"/>
        <v>0.25419999999999998</v>
      </c>
      <c r="AD91" s="13">
        <f t="shared" si="35"/>
        <v>9.5850000000000005E-2</v>
      </c>
      <c r="AE91" s="13">
        <f t="shared" si="36"/>
        <v>0.15215000000000001</v>
      </c>
      <c r="AF91" s="13">
        <f t="shared" si="37"/>
        <v>6.1999999999999998E-3</v>
      </c>
      <c r="AG91" s="13">
        <f t="shared" si="38"/>
        <v>1.9499999999999999E-3</v>
      </c>
      <c r="AQ91" s="11">
        <f t="shared" si="45"/>
        <v>93</v>
      </c>
      <c r="AR91" s="11">
        <f t="shared" si="45"/>
        <v>79</v>
      </c>
    </row>
    <row r="92" spans="2:51" x14ac:dyDescent="0.3">
      <c r="B92" s="1">
        <f t="shared" si="31"/>
        <v>5121</v>
      </c>
      <c r="C92" s="11">
        <v>80</v>
      </c>
      <c r="D92" s="11">
        <v>14876</v>
      </c>
      <c r="E92" s="11">
        <v>1846</v>
      </c>
      <c r="F92" s="11">
        <v>0</v>
      </c>
      <c r="G92" s="11">
        <v>3147</v>
      </c>
      <c r="H92" s="11">
        <v>0</v>
      </c>
      <c r="I92" s="11">
        <v>128</v>
      </c>
      <c r="J92" s="11">
        <v>56.38</v>
      </c>
      <c r="K92" s="11">
        <v>1.76</v>
      </c>
      <c r="L92" s="11">
        <v>24.4</v>
      </c>
      <c r="M92" s="11">
        <v>1.27</v>
      </c>
      <c r="N92" s="11">
        <v>1834</v>
      </c>
      <c r="O92" s="11">
        <v>3284</v>
      </c>
      <c r="P92" s="11">
        <v>934</v>
      </c>
      <c r="Q92" s="11">
        <v>2298</v>
      </c>
      <c r="R92" s="11">
        <v>51</v>
      </c>
      <c r="S92" s="11">
        <v>1596</v>
      </c>
      <c r="T92" s="11">
        <v>161</v>
      </c>
      <c r="U92" s="11">
        <v>0</v>
      </c>
      <c r="V92" s="1">
        <f t="shared" si="40"/>
        <v>-71</v>
      </c>
      <c r="W92" s="1">
        <f t="shared" si="41"/>
        <v>104</v>
      </c>
      <c r="X92" s="1">
        <f t="shared" si="42"/>
        <v>0</v>
      </c>
      <c r="Y92" s="1">
        <f t="shared" si="43"/>
        <v>4</v>
      </c>
      <c r="Z92" s="1">
        <f t="shared" si="44"/>
        <v>37</v>
      </c>
      <c r="AA92" s="3">
        <f t="shared" si="32"/>
        <v>0.44</v>
      </c>
      <c r="AB92" s="13">
        <f t="shared" si="33"/>
        <v>2.4995118140988089E-2</v>
      </c>
      <c r="AC92" s="13">
        <f t="shared" si="34"/>
        <v>0.25605</v>
      </c>
      <c r="AD92" s="13">
        <f t="shared" si="35"/>
        <v>9.2299999999999993E-2</v>
      </c>
      <c r="AE92" s="13">
        <f t="shared" si="36"/>
        <v>0.15734999999999999</v>
      </c>
      <c r="AF92" s="13">
        <f t="shared" si="37"/>
        <v>6.4000000000000003E-3</v>
      </c>
      <c r="AG92" s="13">
        <f t="shared" si="38"/>
        <v>1.8500000000000001E-3</v>
      </c>
      <c r="AQ92" s="11">
        <f t="shared" si="45"/>
        <v>94</v>
      </c>
      <c r="AR92" s="11">
        <f t="shared" si="45"/>
        <v>80</v>
      </c>
    </row>
    <row r="93" spans="2:51" x14ac:dyDescent="0.3">
      <c r="B93" s="1">
        <f t="shared" si="31"/>
        <v>5154</v>
      </c>
      <c r="C93" s="11">
        <v>81</v>
      </c>
      <c r="D93" s="11">
        <v>14844</v>
      </c>
      <c r="E93" s="11">
        <v>1772</v>
      </c>
      <c r="F93" s="11">
        <v>0</v>
      </c>
      <c r="G93" s="11">
        <v>3249</v>
      </c>
      <c r="H93" s="11">
        <v>0</v>
      </c>
      <c r="I93" s="11">
        <v>133</v>
      </c>
      <c r="J93" s="11">
        <v>56.38</v>
      </c>
      <c r="K93" s="11">
        <v>1.76</v>
      </c>
      <c r="L93" s="11">
        <v>24.5</v>
      </c>
      <c r="M93" s="11">
        <v>1.26</v>
      </c>
      <c r="N93" s="11">
        <v>1855</v>
      </c>
      <c r="O93" s="11">
        <v>3296</v>
      </c>
      <c r="P93" s="11">
        <v>880</v>
      </c>
      <c r="Q93" s="11">
        <v>2364</v>
      </c>
      <c r="R93" s="11">
        <v>52</v>
      </c>
      <c r="S93" s="11">
        <v>1535</v>
      </c>
      <c r="T93" s="11">
        <v>155</v>
      </c>
      <c r="U93" s="11">
        <v>0</v>
      </c>
      <c r="V93" s="1">
        <f t="shared" si="40"/>
        <v>-74</v>
      </c>
      <c r="W93" s="1">
        <f t="shared" si="41"/>
        <v>102</v>
      </c>
      <c r="X93" s="1">
        <f t="shared" si="42"/>
        <v>0</v>
      </c>
      <c r="Y93" s="1">
        <f t="shared" si="43"/>
        <v>5</v>
      </c>
      <c r="Z93" s="1">
        <f t="shared" si="44"/>
        <v>33</v>
      </c>
      <c r="AA93" s="3">
        <f t="shared" si="32"/>
        <v>0.44</v>
      </c>
      <c r="AB93" s="13">
        <f t="shared" si="33"/>
        <v>2.5805199844780753E-2</v>
      </c>
      <c r="AC93" s="13">
        <f t="shared" si="34"/>
        <v>0.25769999999999998</v>
      </c>
      <c r="AD93" s="13">
        <f t="shared" si="35"/>
        <v>8.8599999999999998E-2</v>
      </c>
      <c r="AE93" s="13">
        <f t="shared" si="36"/>
        <v>0.16245000000000001</v>
      </c>
      <c r="AF93" s="13">
        <f t="shared" si="37"/>
        <v>6.6499999999999997E-3</v>
      </c>
      <c r="AG93" s="13">
        <f t="shared" si="38"/>
        <v>1.65E-3</v>
      </c>
      <c r="AQ93" s="11">
        <f t="shared" si="45"/>
        <v>95</v>
      </c>
      <c r="AR93" s="11">
        <f t="shared" si="45"/>
        <v>81</v>
      </c>
    </row>
    <row r="94" spans="2:51" x14ac:dyDescent="0.3">
      <c r="B94" s="1">
        <f t="shared" si="31"/>
        <v>5184</v>
      </c>
      <c r="C94" s="11">
        <v>82</v>
      </c>
      <c r="D94" s="11">
        <v>14815</v>
      </c>
      <c r="E94" s="11">
        <v>1697</v>
      </c>
      <c r="F94" s="11">
        <v>0</v>
      </c>
      <c r="G94" s="11">
        <v>3349</v>
      </c>
      <c r="H94" s="11">
        <v>0</v>
      </c>
      <c r="I94" s="11">
        <v>138</v>
      </c>
      <c r="J94" s="11">
        <v>56.39</v>
      </c>
      <c r="K94" s="11">
        <v>1.76</v>
      </c>
      <c r="L94" s="11">
        <v>24.5</v>
      </c>
      <c r="M94" s="11">
        <v>1.24</v>
      </c>
      <c r="N94" s="11">
        <v>1874</v>
      </c>
      <c r="O94" s="11">
        <v>3305</v>
      </c>
      <c r="P94" s="11">
        <v>828</v>
      </c>
      <c r="Q94" s="11">
        <v>2424</v>
      </c>
      <c r="R94" s="11">
        <v>52</v>
      </c>
      <c r="S94" s="11">
        <v>1478</v>
      </c>
      <c r="T94" s="11">
        <v>148</v>
      </c>
      <c r="U94" s="11">
        <v>0</v>
      </c>
      <c r="V94" s="1">
        <f t="shared" si="40"/>
        <v>-75</v>
      </c>
      <c r="W94" s="1">
        <f t="shared" si="41"/>
        <v>100</v>
      </c>
      <c r="X94" s="1">
        <f t="shared" si="42"/>
        <v>0</v>
      </c>
      <c r="Y94" s="1">
        <f t="shared" si="43"/>
        <v>5</v>
      </c>
      <c r="Z94" s="1">
        <f t="shared" si="44"/>
        <v>30</v>
      </c>
      <c r="AA94" s="3">
        <f t="shared" si="32"/>
        <v>0.44</v>
      </c>
      <c r="AB94" s="13">
        <f t="shared" si="33"/>
        <v>2.6620370370370371E-2</v>
      </c>
      <c r="AC94" s="13">
        <f t="shared" si="34"/>
        <v>0.25919999999999999</v>
      </c>
      <c r="AD94" s="13">
        <f t="shared" si="35"/>
        <v>8.4849999999999995E-2</v>
      </c>
      <c r="AE94" s="13">
        <f t="shared" si="36"/>
        <v>0.16744999999999999</v>
      </c>
      <c r="AF94" s="13">
        <f t="shared" si="37"/>
        <v>6.8999999999999999E-3</v>
      </c>
      <c r="AG94" s="13">
        <f t="shared" si="38"/>
        <v>1.5E-3</v>
      </c>
      <c r="AQ94" s="11">
        <f t="shared" si="45"/>
        <v>96</v>
      </c>
      <c r="AR94" s="11">
        <f t="shared" si="45"/>
        <v>82</v>
      </c>
    </row>
    <row r="95" spans="2:51" x14ac:dyDescent="0.3">
      <c r="B95" s="1">
        <f t="shared" si="31"/>
        <v>5212</v>
      </c>
      <c r="C95" s="11">
        <v>83</v>
      </c>
      <c r="D95" s="11">
        <v>14787</v>
      </c>
      <c r="E95" s="11">
        <v>1626</v>
      </c>
      <c r="F95" s="11">
        <v>0</v>
      </c>
      <c r="G95" s="11">
        <v>3444</v>
      </c>
      <c r="H95" s="11">
        <v>0</v>
      </c>
      <c r="I95" s="11">
        <v>142</v>
      </c>
      <c r="J95" s="11">
        <v>56.39</v>
      </c>
      <c r="K95" s="11">
        <v>1.77</v>
      </c>
      <c r="L95" s="11">
        <v>24.6</v>
      </c>
      <c r="M95" s="11">
        <v>1.23</v>
      </c>
      <c r="N95" s="11">
        <v>1893</v>
      </c>
      <c r="O95" s="11">
        <v>3315</v>
      </c>
      <c r="P95" s="11">
        <v>779</v>
      </c>
      <c r="Q95" s="11">
        <v>2482</v>
      </c>
      <c r="R95" s="11">
        <v>53</v>
      </c>
      <c r="S95" s="11">
        <v>1421</v>
      </c>
      <c r="T95" s="11">
        <v>142</v>
      </c>
      <c r="U95" s="11">
        <v>0</v>
      </c>
      <c r="V95" s="1">
        <f t="shared" si="40"/>
        <v>-71</v>
      </c>
      <c r="W95" s="1">
        <f t="shared" si="41"/>
        <v>95</v>
      </c>
      <c r="X95" s="1">
        <f t="shared" si="42"/>
        <v>0</v>
      </c>
      <c r="Y95" s="1">
        <f t="shared" si="43"/>
        <v>4</v>
      </c>
      <c r="Z95" s="1">
        <f t="shared" si="44"/>
        <v>28</v>
      </c>
      <c r="AA95" s="3">
        <f t="shared" si="32"/>
        <v>0.4425</v>
      </c>
      <c r="AB95" s="13">
        <f t="shared" si="33"/>
        <v>2.7244819646968534E-2</v>
      </c>
      <c r="AC95" s="13">
        <f t="shared" si="34"/>
        <v>0.2606</v>
      </c>
      <c r="AD95" s="13">
        <f t="shared" si="35"/>
        <v>8.1299999999999997E-2</v>
      </c>
      <c r="AE95" s="13">
        <f t="shared" si="36"/>
        <v>0.17219999999999999</v>
      </c>
      <c r="AF95" s="13">
        <f t="shared" si="37"/>
        <v>7.1000000000000004E-3</v>
      </c>
      <c r="AG95" s="13">
        <f t="shared" si="38"/>
        <v>1.4E-3</v>
      </c>
      <c r="AQ95" s="11">
        <f t="shared" si="45"/>
        <v>97</v>
      </c>
      <c r="AR95" s="11">
        <f t="shared" si="45"/>
        <v>83</v>
      </c>
    </row>
    <row r="96" spans="2:51" x14ac:dyDescent="0.3">
      <c r="B96" s="1">
        <f t="shared" si="31"/>
        <v>5241</v>
      </c>
      <c r="C96" s="11">
        <v>84</v>
      </c>
      <c r="D96" s="11">
        <v>14757</v>
      </c>
      <c r="E96" s="11">
        <v>1558</v>
      </c>
      <c r="F96" s="11">
        <v>0</v>
      </c>
      <c r="G96" s="11">
        <v>3537</v>
      </c>
      <c r="H96" s="11">
        <v>0</v>
      </c>
      <c r="I96" s="11">
        <v>146</v>
      </c>
      <c r="J96" s="11">
        <v>56.39</v>
      </c>
      <c r="K96" s="11">
        <v>1.77</v>
      </c>
      <c r="L96" s="11">
        <v>24.7</v>
      </c>
      <c r="M96" s="11">
        <v>1.22</v>
      </c>
      <c r="N96" s="11">
        <v>1912</v>
      </c>
      <c r="O96" s="11">
        <v>3325</v>
      </c>
      <c r="P96" s="11">
        <v>733</v>
      </c>
      <c r="Q96" s="11">
        <v>2538</v>
      </c>
      <c r="R96" s="11">
        <v>54</v>
      </c>
      <c r="S96" s="11">
        <v>1363</v>
      </c>
      <c r="T96" s="11">
        <v>137</v>
      </c>
      <c r="U96" s="11">
        <v>0</v>
      </c>
      <c r="V96" s="1">
        <f t="shared" si="40"/>
        <v>-68</v>
      </c>
      <c r="W96" s="1">
        <f t="shared" si="41"/>
        <v>93</v>
      </c>
      <c r="X96" s="1">
        <f t="shared" si="42"/>
        <v>0</v>
      </c>
      <c r="Y96" s="1">
        <f t="shared" si="43"/>
        <v>4</v>
      </c>
      <c r="Z96" s="1">
        <f t="shared" si="44"/>
        <v>29</v>
      </c>
      <c r="AA96" s="3">
        <f t="shared" si="32"/>
        <v>0.4425</v>
      </c>
      <c r="AB96" s="13">
        <f t="shared" si="33"/>
        <v>2.7857279145201298E-2</v>
      </c>
      <c r="AC96" s="13">
        <f t="shared" si="34"/>
        <v>0.26205000000000001</v>
      </c>
      <c r="AD96" s="13">
        <f t="shared" si="35"/>
        <v>7.7899999999999997E-2</v>
      </c>
      <c r="AE96" s="13">
        <f t="shared" si="36"/>
        <v>0.17685000000000001</v>
      </c>
      <c r="AF96" s="13">
        <f t="shared" si="37"/>
        <v>7.3000000000000001E-3</v>
      </c>
      <c r="AG96" s="13">
        <f t="shared" si="38"/>
        <v>1.4499999999999999E-3</v>
      </c>
      <c r="AQ96" s="11">
        <f t="shared" si="45"/>
        <v>98</v>
      </c>
      <c r="AR96" s="11">
        <f t="shared" si="45"/>
        <v>84</v>
      </c>
    </row>
    <row r="97" spans="2:44" x14ac:dyDescent="0.3">
      <c r="B97" s="1">
        <f t="shared" si="31"/>
        <v>5268</v>
      </c>
      <c r="C97" s="11">
        <v>85</v>
      </c>
      <c r="D97" s="11">
        <v>14730</v>
      </c>
      <c r="E97" s="11">
        <v>1489</v>
      </c>
      <c r="F97" s="11">
        <v>0</v>
      </c>
      <c r="G97" s="11">
        <v>3629</v>
      </c>
      <c r="H97" s="11">
        <v>0</v>
      </c>
      <c r="I97" s="11">
        <v>150</v>
      </c>
      <c r="J97" s="11">
        <v>56.39</v>
      </c>
      <c r="K97" s="11">
        <v>1.77</v>
      </c>
      <c r="L97" s="11">
        <v>24.7</v>
      </c>
      <c r="M97" s="11">
        <v>1.22</v>
      </c>
      <c r="N97" s="11">
        <v>1930</v>
      </c>
      <c r="O97" s="11">
        <v>3334</v>
      </c>
      <c r="P97" s="11">
        <v>686</v>
      </c>
      <c r="Q97" s="11">
        <v>2593</v>
      </c>
      <c r="R97" s="11">
        <v>54</v>
      </c>
      <c r="S97" s="11">
        <v>1305</v>
      </c>
      <c r="T97" s="11">
        <v>131</v>
      </c>
      <c r="U97" s="11">
        <v>0</v>
      </c>
      <c r="V97" s="1">
        <f t="shared" si="40"/>
        <v>-69</v>
      </c>
      <c r="W97" s="1">
        <f t="shared" si="41"/>
        <v>92</v>
      </c>
      <c r="X97" s="1">
        <f t="shared" si="42"/>
        <v>0</v>
      </c>
      <c r="Y97" s="1">
        <f t="shared" si="43"/>
        <v>4</v>
      </c>
      <c r="Z97" s="1">
        <f t="shared" si="44"/>
        <v>27</v>
      </c>
      <c r="AA97" s="3">
        <f t="shared" si="32"/>
        <v>0.4425</v>
      </c>
      <c r="AB97" s="13">
        <f t="shared" si="33"/>
        <v>2.847380410022779E-2</v>
      </c>
      <c r="AC97" s="13">
        <f t="shared" si="34"/>
        <v>0.26340000000000002</v>
      </c>
      <c r="AD97" s="13">
        <f t="shared" si="35"/>
        <v>7.4450000000000002E-2</v>
      </c>
      <c r="AE97" s="13">
        <f t="shared" si="36"/>
        <v>0.18145</v>
      </c>
      <c r="AF97" s="13">
        <f t="shared" si="37"/>
        <v>7.4999999999999997E-3</v>
      </c>
      <c r="AG97" s="13">
        <f t="shared" si="38"/>
        <v>1.3500000000000001E-3</v>
      </c>
      <c r="AQ97" s="11">
        <f t="shared" si="45"/>
        <v>99</v>
      </c>
      <c r="AR97" s="11">
        <f t="shared" si="45"/>
        <v>85</v>
      </c>
    </row>
    <row r="98" spans="2:44" x14ac:dyDescent="0.3">
      <c r="B98" s="1">
        <f t="shared" si="31"/>
        <v>5292</v>
      </c>
      <c r="C98" s="11">
        <v>86</v>
      </c>
      <c r="D98" s="11">
        <v>14705</v>
      </c>
      <c r="E98" s="11">
        <v>1420</v>
      </c>
      <c r="F98" s="11">
        <v>0</v>
      </c>
      <c r="G98" s="11">
        <v>3719</v>
      </c>
      <c r="H98" s="11">
        <v>0</v>
      </c>
      <c r="I98" s="11">
        <v>153</v>
      </c>
      <c r="J98" s="11">
        <v>56.39</v>
      </c>
      <c r="K98" s="11">
        <v>1.77</v>
      </c>
      <c r="L98" s="11">
        <v>24.8</v>
      </c>
      <c r="M98" s="11">
        <v>1.2</v>
      </c>
      <c r="N98" s="11">
        <v>1946</v>
      </c>
      <c r="O98" s="11">
        <v>3343</v>
      </c>
      <c r="P98" s="11">
        <v>642</v>
      </c>
      <c r="Q98" s="11">
        <v>2645</v>
      </c>
      <c r="R98" s="11">
        <v>55</v>
      </c>
      <c r="S98" s="11">
        <v>1249</v>
      </c>
      <c r="T98" s="11">
        <v>125</v>
      </c>
      <c r="U98" s="11">
        <v>0</v>
      </c>
      <c r="V98" s="1">
        <f t="shared" si="40"/>
        <v>-69</v>
      </c>
      <c r="W98" s="1">
        <f t="shared" si="41"/>
        <v>90</v>
      </c>
      <c r="X98" s="1">
        <f t="shared" si="42"/>
        <v>0</v>
      </c>
      <c r="Y98" s="1">
        <f t="shared" si="43"/>
        <v>3</v>
      </c>
      <c r="Z98" s="1">
        <f t="shared" si="44"/>
        <v>24</v>
      </c>
      <c r="AA98" s="3">
        <f t="shared" si="32"/>
        <v>0.4425</v>
      </c>
      <c r="AB98" s="13">
        <f t="shared" si="33"/>
        <v>2.8911564625850341E-2</v>
      </c>
      <c r="AC98" s="13">
        <f t="shared" si="34"/>
        <v>0.2646</v>
      </c>
      <c r="AD98" s="13">
        <f t="shared" si="35"/>
        <v>7.0999999999999994E-2</v>
      </c>
      <c r="AE98" s="13">
        <f t="shared" si="36"/>
        <v>0.18595</v>
      </c>
      <c r="AF98" s="13">
        <f t="shared" si="37"/>
        <v>7.6499999999999997E-3</v>
      </c>
      <c r="AG98" s="13">
        <f t="shared" si="38"/>
        <v>1.1999999999999999E-3</v>
      </c>
      <c r="AQ98" s="11">
        <f t="shared" si="45"/>
        <v>100</v>
      </c>
      <c r="AR98" s="11">
        <f t="shared" si="45"/>
        <v>86</v>
      </c>
    </row>
    <row r="99" spans="2:44" x14ac:dyDescent="0.3">
      <c r="B99" s="1">
        <f t="shared" si="31"/>
        <v>5318</v>
      </c>
      <c r="C99" s="11">
        <v>87</v>
      </c>
      <c r="D99" s="11">
        <v>14680</v>
      </c>
      <c r="E99" s="11">
        <v>1354</v>
      </c>
      <c r="F99" s="11">
        <v>0</v>
      </c>
      <c r="G99" s="11">
        <v>3806</v>
      </c>
      <c r="H99" s="11">
        <v>0</v>
      </c>
      <c r="I99" s="11">
        <v>158</v>
      </c>
      <c r="J99" s="11">
        <v>56.39</v>
      </c>
      <c r="K99" s="11">
        <v>1.77</v>
      </c>
      <c r="L99" s="11">
        <v>24.9</v>
      </c>
      <c r="M99" s="11">
        <v>1.19</v>
      </c>
      <c r="N99" s="11">
        <v>1963</v>
      </c>
      <c r="O99" s="11">
        <v>3351</v>
      </c>
      <c r="P99" s="11">
        <v>600</v>
      </c>
      <c r="Q99" s="11">
        <v>2695</v>
      </c>
      <c r="R99" s="11">
        <v>55</v>
      </c>
      <c r="S99" s="11">
        <v>1191</v>
      </c>
      <c r="T99" s="11">
        <v>119</v>
      </c>
      <c r="U99" s="11">
        <v>0</v>
      </c>
      <c r="V99" s="1">
        <f t="shared" si="40"/>
        <v>-66</v>
      </c>
      <c r="W99" s="1">
        <f t="shared" si="41"/>
        <v>87</v>
      </c>
      <c r="X99" s="1">
        <f t="shared" si="42"/>
        <v>0</v>
      </c>
      <c r="Y99" s="1">
        <f t="shared" si="43"/>
        <v>5</v>
      </c>
      <c r="Z99" s="1">
        <f t="shared" si="44"/>
        <v>26</v>
      </c>
      <c r="AA99" s="3">
        <f t="shared" si="32"/>
        <v>0.4425</v>
      </c>
      <c r="AB99" s="13">
        <f t="shared" si="33"/>
        <v>2.9710417450169238E-2</v>
      </c>
      <c r="AC99" s="13">
        <f t="shared" si="34"/>
        <v>0.26590000000000003</v>
      </c>
      <c r="AD99" s="13">
        <f t="shared" si="35"/>
        <v>6.7699999999999996E-2</v>
      </c>
      <c r="AE99" s="13">
        <f t="shared" si="36"/>
        <v>0.1903</v>
      </c>
      <c r="AF99" s="13">
        <f t="shared" si="37"/>
        <v>7.9000000000000008E-3</v>
      </c>
      <c r="AG99" s="13">
        <f t="shared" si="38"/>
        <v>1.2999999999999999E-3</v>
      </c>
      <c r="AQ99" s="11">
        <f t="shared" si="45"/>
        <v>101</v>
      </c>
      <c r="AR99" s="11">
        <f t="shared" si="45"/>
        <v>87</v>
      </c>
    </row>
    <row r="100" spans="2:44" x14ac:dyDescent="0.3">
      <c r="B100" s="1">
        <f t="shared" si="31"/>
        <v>5339</v>
      </c>
      <c r="C100" s="11">
        <v>88</v>
      </c>
      <c r="D100" s="11">
        <v>14659</v>
      </c>
      <c r="E100" s="11">
        <v>1285</v>
      </c>
      <c r="F100" s="11">
        <v>0</v>
      </c>
      <c r="G100" s="11">
        <v>3892</v>
      </c>
      <c r="H100" s="11">
        <v>0</v>
      </c>
      <c r="I100" s="11">
        <v>162</v>
      </c>
      <c r="J100" s="11">
        <v>56.39</v>
      </c>
      <c r="K100" s="11">
        <v>1.77</v>
      </c>
      <c r="L100" s="11">
        <v>24.9</v>
      </c>
      <c r="M100" s="11">
        <v>1.18</v>
      </c>
      <c r="N100" s="11">
        <v>1977</v>
      </c>
      <c r="O100" s="11">
        <v>3359</v>
      </c>
      <c r="P100" s="11">
        <v>558</v>
      </c>
      <c r="Q100" s="11">
        <v>2744</v>
      </c>
      <c r="R100" s="11">
        <v>56</v>
      </c>
      <c r="S100" s="11">
        <v>1129</v>
      </c>
      <c r="T100" s="11">
        <v>114</v>
      </c>
      <c r="U100" s="11">
        <v>0</v>
      </c>
      <c r="V100" s="1">
        <f t="shared" si="40"/>
        <v>-69</v>
      </c>
      <c r="W100" s="1">
        <f t="shared" si="41"/>
        <v>86</v>
      </c>
      <c r="X100" s="1">
        <f t="shared" si="42"/>
        <v>0</v>
      </c>
      <c r="Y100" s="1">
        <f t="shared" si="43"/>
        <v>4</v>
      </c>
      <c r="Z100" s="1">
        <f t="shared" si="44"/>
        <v>21</v>
      </c>
      <c r="AA100" s="3">
        <f t="shared" si="32"/>
        <v>0.4425</v>
      </c>
      <c r="AB100" s="13">
        <f t="shared" si="33"/>
        <v>3.0342760816632328E-2</v>
      </c>
      <c r="AC100" s="13">
        <f t="shared" si="34"/>
        <v>0.26695000000000002</v>
      </c>
      <c r="AD100" s="13">
        <f t="shared" si="35"/>
        <v>6.4250000000000002E-2</v>
      </c>
      <c r="AE100" s="13">
        <f t="shared" si="36"/>
        <v>0.1946</v>
      </c>
      <c r="AF100" s="13">
        <f t="shared" si="37"/>
        <v>8.0999999999999996E-3</v>
      </c>
      <c r="AG100" s="13">
        <f t="shared" si="38"/>
        <v>1.0499999999999999E-3</v>
      </c>
      <c r="AQ100" s="11">
        <f t="shared" si="45"/>
        <v>102</v>
      </c>
      <c r="AR100" s="11">
        <f t="shared" si="45"/>
        <v>88</v>
      </c>
    </row>
    <row r="101" spans="2:44" x14ac:dyDescent="0.3">
      <c r="B101" s="1">
        <f t="shared" si="31"/>
        <v>5361</v>
      </c>
      <c r="C101" s="11">
        <v>89</v>
      </c>
      <c r="D101" s="11">
        <v>14637</v>
      </c>
      <c r="E101" s="11">
        <v>1225</v>
      </c>
      <c r="F101" s="11">
        <v>0</v>
      </c>
      <c r="G101" s="11">
        <v>3971</v>
      </c>
      <c r="H101" s="11">
        <v>0</v>
      </c>
      <c r="I101" s="11">
        <v>165</v>
      </c>
      <c r="J101" s="11">
        <v>56.39</v>
      </c>
      <c r="K101" s="11">
        <v>1.77</v>
      </c>
      <c r="L101" s="11">
        <v>25</v>
      </c>
      <c r="M101" s="11">
        <v>1.18</v>
      </c>
      <c r="N101" s="11">
        <v>1992</v>
      </c>
      <c r="O101" s="11">
        <v>3366</v>
      </c>
      <c r="P101" s="11">
        <v>520</v>
      </c>
      <c r="Q101" s="11">
        <v>2789</v>
      </c>
      <c r="R101" s="11">
        <v>56</v>
      </c>
      <c r="S101" s="11">
        <v>1075</v>
      </c>
      <c r="T101" s="11">
        <v>108</v>
      </c>
      <c r="U101" s="11">
        <v>0</v>
      </c>
      <c r="V101" s="1">
        <f t="shared" si="40"/>
        <v>-60</v>
      </c>
      <c r="W101" s="1">
        <f t="shared" si="41"/>
        <v>79</v>
      </c>
      <c r="X101" s="1">
        <f t="shared" si="42"/>
        <v>0</v>
      </c>
      <c r="Y101" s="1">
        <f t="shared" si="43"/>
        <v>3</v>
      </c>
      <c r="Z101" s="1">
        <f t="shared" si="44"/>
        <v>22</v>
      </c>
      <c r="AA101" s="3">
        <f t="shared" si="32"/>
        <v>0.4425</v>
      </c>
      <c r="AB101" s="13">
        <f t="shared" si="33"/>
        <v>3.0777839955232231E-2</v>
      </c>
      <c r="AC101" s="13">
        <f t="shared" si="34"/>
        <v>0.26805000000000001</v>
      </c>
      <c r="AD101" s="13">
        <f t="shared" si="35"/>
        <v>6.1249999999999999E-2</v>
      </c>
      <c r="AE101" s="13">
        <f t="shared" si="36"/>
        <v>0.19855</v>
      </c>
      <c r="AF101" s="13">
        <f t="shared" si="37"/>
        <v>8.2500000000000004E-3</v>
      </c>
      <c r="AG101" s="13">
        <f t="shared" si="38"/>
        <v>1.1000000000000001E-3</v>
      </c>
      <c r="AQ101" s="11">
        <f t="shared" si="45"/>
        <v>103</v>
      </c>
      <c r="AR101" s="11">
        <f t="shared" si="45"/>
        <v>89</v>
      </c>
    </row>
    <row r="102" spans="2:44" x14ac:dyDescent="0.3">
      <c r="B102" s="1">
        <f t="shared" si="31"/>
        <v>5380</v>
      </c>
      <c r="C102" s="11">
        <v>90</v>
      </c>
      <c r="D102" s="11">
        <v>14618</v>
      </c>
      <c r="E102" s="11">
        <v>1161</v>
      </c>
      <c r="F102" s="11">
        <v>0</v>
      </c>
      <c r="G102" s="11">
        <v>4050</v>
      </c>
      <c r="H102" s="11">
        <v>0</v>
      </c>
      <c r="I102" s="11">
        <v>169</v>
      </c>
      <c r="J102" s="11">
        <v>56.4</v>
      </c>
      <c r="K102" s="11">
        <v>1.77</v>
      </c>
      <c r="L102" s="11">
        <v>25.1</v>
      </c>
      <c r="M102" s="11">
        <v>1.1599999999999999</v>
      </c>
      <c r="N102" s="11">
        <v>2005</v>
      </c>
      <c r="O102" s="11">
        <v>3371</v>
      </c>
      <c r="P102" s="11">
        <v>485</v>
      </c>
      <c r="Q102" s="11">
        <v>2829</v>
      </c>
      <c r="R102" s="11">
        <v>57</v>
      </c>
      <c r="S102" s="11">
        <v>1022</v>
      </c>
      <c r="T102" s="11">
        <v>102</v>
      </c>
      <c r="U102" s="11">
        <v>0</v>
      </c>
      <c r="V102" s="1">
        <f t="shared" si="40"/>
        <v>-64</v>
      </c>
      <c r="W102" s="1">
        <f t="shared" si="41"/>
        <v>79</v>
      </c>
      <c r="X102" s="1">
        <f t="shared" si="42"/>
        <v>0</v>
      </c>
      <c r="Y102" s="1">
        <f t="shared" si="43"/>
        <v>4</v>
      </c>
      <c r="Z102" s="1">
        <f t="shared" si="44"/>
        <v>19</v>
      </c>
      <c r="AA102" s="3">
        <f t="shared" si="32"/>
        <v>0.4425</v>
      </c>
      <c r="AB102" s="13">
        <f t="shared" si="33"/>
        <v>3.1412639405204459E-2</v>
      </c>
      <c r="AC102" s="13">
        <f t="shared" si="34"/>
        <v>0.26900000000000002</v>
      </c>
      <c r="AD102" s="13">
        <f t="shared" si="35"/>
        <v>5.8049999999999997E-2</v>
      </c>
      <c r="AE102" s="13">
        <f t="shared" si="36"/>
        <v>0.20250000000000001</v>
      </c>
      <c r="AF102" s="13">
        <f t="shared" si="37"/>
        <v>8.4499999999999992E-3</v>
      </c>
      <c r="AG102" s="13">
        <f t="shared" si="38"/>
        <v>9.5E-4</v>
      </c>
      <c r="AQ102" s="11">
        <f t="shared" si="45"/>
        <v>104</v>
      </c>
      <c r="AR102" s="11">
        <f t="shared" si="45"/>
        <v>90</v>
      </c>
    </row>
    <row r="103" spans="2:44" x14ac:dyDescent="0.3">
      <c r="B103" s="1">
        <f t="shared" si="31"/>
        <v>5399</v>
      </c>
      <c r="C103" s="11">
        <v>91</v>
      </c>
      <c r="D103" s="11">
        <v>14599</v>
      </c>
      <c r="E103" s="11">
        <v>1105</v>
      </c>
      <c r="F103" s="11">
        <v>0</v>
      </c>
      <c r="G103" s="11">
        <v>4121</v>
      </c>
      <c r="H103" s="11">
        <v>0</v>
      </c>
      <c r="I103" s="11">
        <v>173</v>
      </c>
      <c r="J103" s="11">
        <v>56.4</v>
      </c>
      <c r="K103" s="11">
        <v>1.77</v>
      </c>
      <c r="L103" s="11">
        <v>25.1</v>
      </c>
      <c r="M103" s="11">
        <v>1.1499999999999999</v>
      </c>
      <c r="N103" s="11">
        <v>2019</v>
      </c>
      <c r="O103" s="11">
        <v>3376</v>
      </c>
      <c r="P103" s="11">
        <v>452</v>
      </c>
      <c r="Q103" s="11">
        <v>2866</v>
      </c>
      <c r="R103" s="11">
        <v>57</v>
      </c>
      <c r="S103" s="11">
        <v>973</v>
      </c>
      <c r="T103" s="11">
        <v>97</v>
      </c>
      <c r="U103" s="11">
        <v>0</v>
      </c>
      <c r="V103" s="1">
        <f t="shared" si="40"/>
        <v>-56</v>
      </c>
      <c r="W103" s="1">
        <f t="shared" si="41"/>
        <v>71</v>
      </c>
      <c r="X103" s="1">
        <f t="shared" si="42"/>
        <v>0</v>
      </c>
      <c r="Y103" s="1">
        <f t="shared" si="43"/>
        <v>4</v>
      </c>
      <c r="Z103" s="1">
        <f t="shared" si="44"/>
        <v>19</v>
      </c>
      <c r="AA103" s="3">
        <f t="shared" si="32"/>
        <v>0.4425</v>
      </c>
      <c r="AB103" s="13">
        <f t="shared" si="33"/>
        <v>3.2042970920540842E-2</v>
      </c>
      <c r="AC103" s="13">
        <f t="shared" si="34"/>
        <v>0.26995000000000002</v>
      </c>
      <c r="AD103" s="13">
        <f t="shared" si="35"/>
        <v>5.525E-2</v>
      </c>
      <c r="AE103" s="13">
        <f t="shared" si="36"/>
        <v>0.20605000000000001</v>
      </c>
      <c r="AF103" s="13">
        <f t="shared" si="37"/>
        <v>8.6499999999999997E-3</v>
      </c>
      <c r="AG103" s="13">
        <f t="shared" si="38"/>
        <v>9.5E-4</v>
      </c>
      <c r="AQ103" s="11">
        <f t="shared" si="45"/>
        <v>105</v>
      </c>
      <c r="AR103" s="11">
        <f t="shared" si="45"/>
        <v>91</v>
      </c>
    </row>
    <row r="104" spans="2:44" x14ac:dyDescent="0.3">
      <c r="B104" s="1">
        <f t="shared" si="31"/>
        <v>5416</v>
      </c>
      <c r="C104" s="11">
        <v>92</v>
      </c>
      <c r="D104" s="11">
        <v>14582</v>
      </c>
      <c r="E104" s="11">
        <v>1046</v>
      </c>
      <c r="F104" s="11">
        <v>0</v>
      </c>
      <c r="G104" s="11">
        <v>4193</v>
      </c>
      <c r="H104" s="11">
        <v>0</v>
      </c>
      <c r="I104" s="11">
        <v>177</v>
      </c>
      <c r="J104" s="11">
        <v>56.4</v>
      </c>
      <c r="K104" s="11">
        <v>1.77</v>
      </c>
      <c r="L104" s="11">
        <v>25.2</v>
      </c>
      <c r="M104" s="11">
        <v>1.1399999999999999</v>
      </c>
      <c r="N104" s="11">
        <v>2031</v>
      </c>
      <c r="O104" s="11">
        <v>3381</v>
      </c>
      <c r="P104" s="11">
        <v>420</v>
      </c>
      <c r="Q104" s="11">
        <v>2903</v>
      </c>
      <c r="R104" s="11">
        <v>57</v>
      </c>
      <c r="S104" s="11">
        <v>923</v>
      </c>
      <c r="T104" s="11">
        <v>92</v>
      </c>
      <c r="U104" s="11">
        <v>0</v>
      </c>
      <c r="V104" s="1">
        <f t="shared" si="40"/>
        <v>-59</v>
      </c>
      <c r="W104" s="1">
        <f t="shared" si="41"/>
        <v>72</v>
      </c>
      <c r="X104" s="1">
        <f t="shared" si="42"/>
        <v>0</v>
      </c>
      <c r="Y104" s="1">
        <f t="shared" si="43"/>
        <v>4</v>
      </c>
      <c r="Z104" s="1">
        <f t="shared" si="44"/>
        <v>17</v>
      </c>
      <c r="AA104" s="3">
        <f t="shared" si="32"/>
        <v>0.4425</v>
      </c>
      <c r="AB104" s="13">
        <f t="shared" si="33"/>
        <v>3.2680945347119648E-2</v>
      </c>
      <c r="AC104" s="13">
        <f t="shared" si="34"/>
        <v>0.27079999999999999</v>
      </c>
      <c r="AD104" s="13">
        <f t="shared" si="35"/>
        <v>5.2299999999999999E-2</v>
      </c>
      <c r="AE104" s="13">
        <f t="shared" si="36"/>
        <v>0.20965</v>
      </c>
      <c r="AF104" s="13">
        <f t="shared" si="37"/>
        <v>8.8500000000000002E-3</v>
      </c>
      <c r="AG104" s="13">
        <f t="shared" si="38"/>
        <v>8.4999999999999995E-4</v>
      </c>
      <c r="AQ104" s="11">
        <f t="shared" si="45"/>
        <v>106</v>
      </c>
      <c r="AR104" s="11">
        <f t="shared" si="45"/>
        <v>92</v>
      </c>
    </row>
    <row r="105" spans="2:44" x14ac:dyDescent="0.3">
      <c r="B105" s="1">
        <f t="shared" si="31"/>
        <v>5433</v>
      </c>
      <c r="C105" s="11">
        <v>93</v>
      </c>
      <c r="D105" s="11">
        <v>14566</v>
      </c>
      <c r="E105" s="11">
        <v>993</v>
      </c>
      <c r="F105" s="11">
        <v>0</v>
      </c>
      <c r="G105" s="11">
        <v>4260</v>
      </c>
      <c r="H105" s="11">
        <v>0</v>
      </c>
      <c r="I105" s="11">
        <v>180</v>
      </c>
      <c r="J105" s="11">
        <v>56.4</v>
      </c>
      <c r="K105" s="11">
        <v>1.77</v>
      </c>
      <c r="L105" s="11">
        <v>25.2</v>
      </c>
      <c r="M105" s="11">
        <v>1.1399999999999999</v>
      </c>
      <c r="N105" s="11">
        <v>2043</v>
      </c>
      <c r="O105" s="11">
        <v>3385</v>
      </c>
      <c r="P105" s="11">
        <v>390</v>
      </c>
      <c r="Q105" s="11">
        <v>2936</v>
      </c>
      <c r="R105" s="11">
        <v>58</v>
      </c>
      <c r="S105" s="11">
        <v>878</v>
      </c>
      <c r="T105" s="11">
        <v>88</v>
      </c>
      <c r="U105" s="11">
        <v>0</v>
      </c>
      <c r="V105" s="1">
        <f t="shared" si="40"/>
        <v>-53</v>
      </c>
      <c r="W105" s="1">
        <f t="shared" si="41"/>
        <v>67</v>
      </c>
      <c r="X105" s="1">
        <f t="shared" si="42"/>
        <v>0</v>
      </c>
      <c r="Y105" s="1">
        <f t="shared" si="43"/>
        <v>3</v>
      </c>
      <c r="Z105" s="1">
        <f t="shared" si="44"/>
        <v>17</v>
      </c>
      <c r="AA105" s="3">
        <f t="shared" si="32"/>
        <v>0.4425</v>
      </c>
      <c r="AB105" s="13">
        <f t="shared" si="33"/>
        <v>3.3130866924351188E-2</v>
      </c>
      <c r="AC105" s="13">
        <f t="shared" si="34"/>
        <v>0.27165</v>
      </c>
      <c r="AD105" s="13">
        <f t="shared" si="35"/>
        <v>4.965E-2</v>
      </c>
      <c r="AE105" s="13">
        <f t="shared" si="36"/>
        <v>0.21299999999999999</v>
      </c>
      <c r="AF105" s="13">
        <f t="shared" si="37"/>
        <v>8.9999999999999993E-3</v>
      </c>
      <c r="AG105" s="13">
        <f t="shared" si="38"/>
        <v>8.4999999999999995E-4</v>
      </c>
      <c r="AQ105" s="11">
        <f t="shared" si="45"/>
        <v>107</v>
      </c>
      <c r="AR105" s="11">
        <f t="shared" si="45"/>
        <v>93</v>
      </c>
    </row>
    <row r="106" spans="2:44" x14ac:dyDescent="0.3">
      <c r="B106" s="1">
        <f t="shared" si="31"/>
        <v>5446</v>
      </c>
      <c r="C106" s="11">
        <v>94</v>
      </c>
      <c r="D106" s="11">
        <v>14552</v>
      </c>
      <c r="E106" s="11">
        <v>940</v>
      </c>
      <c r="F106" s="11">
        <v>0</v>
      </c>
      <c r="G106" s="11">
        <v>4323</v>
      </c>
      <c r="H106" s="11">
        <v>0</v>
      </c>
      <c r="I106" s="11">
        <v>183</v>
      </c>
      <c r="J106" s="11">
        <v>56.4</v>
      </c>
      <c r="K106" s="11">
        <v>1.77</v>
      </c>
      <c r="L106" s="11">
        <v>25.3</v>
      </c>
      <c r="M106" s="11">
        <v>1.1299999999999999</v>
      </c>
      <c r="N106" s="11">
        <v>2054</v>
      </c>
      <c r="O106" s="11">
        <v>3389</v>
      </c>
      <c r="P106" s="11">
        <v>362</v>
      </c>
      <c r="Q106" s="11">
        <v>2968</v>
      </c>
      <c r="R106" s="11">
        <v>58</v>
      </c>
      <c r="S106" s="11">
        <v>833</v>
      </c>
      <c r="T106" s="11">
        <v>83</v>
      </c>
      <c r="U106" s="11">
        <v>0</v>
      </c>
      <c r="V106" s="1">
        <f t="shared" si="40"/>
        <v>-53</v>
      </c>
      <c r="W106" s="1">
        <f t="shared" si="41"/>
        <v>63</v>
      </c>
      <c r="X106" s="1">
        <f t="shared" si="42"/>
        <v>0</v>
      </c>
      <c r="Y106" s="1">
        <f t="shared" si="43"/>
        <v>3</v>
      </c>
      <c r="Z106" s="1">
        <f t="shared" si="44"/>
        <v>13</v>
      </c>
      <c r="AA106" s="3">
        <f t="shared" si="32"/>
        <v>0.4425</v>
      </c>
      <c r="AB106" s="13">
        <f t="shared" si="33"/>
        <v>3.3602644142489903E-2</v>
      </c>
      <c r="AC106" s="13">
        <f t="shared" si="34"/>
        <v>0.27229999999999999</v>
      </c>
      <c r="AD106" s="13">
        <f t="shared" si="35"/>
        <v>4.7E-2</v>
      </c>
      <c r="AE106" s="13">
        <f t="shared" si="36"/>
        <v>0.21615000000000001</v>
      </c>
      <c r="AF106" s="13">
        <f t="shared" si="37"/>
        <v>9.1500000000000001E-3</v>
      </c>
      <c r="AG106" s="13">
        <f t="shared" si="38"/>
        <v>6.4999999999999997E-4</v>
      </c>
      <c r="AQ106" s="11">
        <f t="shared" si="45"/>
        <v>108</v>
      </c>
      <c r="AR106" s="11">
        <f t="shared" si="45"/>
        <v>94</v>
      </c>
    </row>
    <row r="107" spans="2:44" x14ac:dyDescent="0.3">
      <c r="B107" s="1">
        <f t="shared" si="31"/>
        <v>5460</v>
      </c>
      <c r="C107" s="11">
        <v>95</v>
      </c>
      <c r="D107" s="11">
        <v>14538</v>
      </c>
      <c r="E107" s="11">
        <v>890</v>
      </c>
      <c r="F107" s="11">
        <v>0</v>
      </c>
      <c r="G107" s="11">
        <v>4384</v>
      </c>
      <c r="H107" s="11">
        <v>0</v>
      </c>
      <c r="I107" s="11">
        <v>186</v>
      </c>
      <c r="J107" s="11">
        <v>56.41</v>
      </c>
      <c r="K107" s="11">
        <v>1.77</v>
      </c>
      <c r="L107" s="11">
        <v>25.3</v>
      </c>
      <c r="M107" s="11">
        <v>1.1200000000000001</v>
      </c>
      <c r="N107" s="11">
        <v>2064</v>
      </c>
      <c r="O107" s="11">
        <v>3392</v>
      </c>
      <c r="P107" s="11">
        <v>335</v>
      </c>
      <c r="Q107" s="11">
        <v>2998</v>
      </c>
      <c r="R107" s="11">
        <v>58</v>
      </c>
      <c r="S107" s="11">
        <v>791</v>
      </c>
      <c r="T107" s="11">
        <v>78</v>
      </c>
      <c r="U107" s="11">
        <v>0</v>
      </c>
      <c r="V107" s="1">
        <f t="shared" si="40"/>
        <v>-50</v>
      </c>
      <c r="W107" s="1">
        <f t="shared" si="41"/>
        <v>61</v>
      </c>
      <c r="X107" s="1">
        <f t="shared" si="42"/>
        <v>0</v>
      </c>
      <c r="Y107" s="1">
        <f t="shared" si="43"/>
        <v>3</v>
      </c>
      <c r="Z107" s="1">
        <f t="shared" si="44"/>
        <v>14</v>
      </c>
      <c r="AA107" s="3">
        <f t="shared" si="32"/>
        <v>0.4425</v>
      </c>
      <c r="AB107" s="13">
        <f t="shared" si="33"/>
        <v>3.4065934065934063E-2</v>
      </c>
      <c r="AC107" s="13">
        <f t="shared" si="34"/>
        <v>0.27300000000000002</v>
      </c>
      <c r="AD107" s="13">
        <f t="shared" si="35"/>
        <v>4.4499999999999998E-2</v>
      </c>
      <c r="AE107" s="13">
        <f t="shared" si="36"/>
        <v>0.21920000000000001</v>
      </c>
      <c r="AF107" s="13">
        <f t="shared" si="37"/>
        <v>9.2999999999999992E-3</v>
      </c>
      <c r="AG107" s="13">
        <f t="shared" si="38"/>
        <v>6.9999999999999999E-4</v>
      </c>
      <c r="AQ107" s="11">
        <f t="shared" si="45"/>
        <v>109</v>
      </c>
      <c r="AR107" s="11">
        <f t="shared" si="45"/>
        <v>95</v>
      </c>
    </row>
    <row r="108" spans="2:44" x14ac:dyDescent="0.3">
      <c r="B108" s="1">
        <f t="shared" si="31"/>
        <v>5473</v>
      </c>
      <c r="C108" s="11">
        <v>96</v>
      </c>
      <c r="D108" s="11">
        <v>14526</v>
      </c>
      <c r="E108" s="11">
        <v>844</v>
      </c>
      <c r="F108" s="11">
        <v>0</v>
      </c>
      <c r="G108" s="11">
        <v>4440</v>
      </c>
      <c r="H108" s="11">
        <v>0</v>
      </c>
      <c r="I108" s="11">
        <v>189</v>
      </c>
      <c r="J108" s="11">
        <v>56.41</v>
      </c>
      <c r="K108" s="11">
        <v>1.77</v>
      </c>
      <c r="L108" s="11">
        <v>25.4</v>
      </c>
      <c r="M108" s="11">
        <v>1.1200000000000001</v>
      </c>
      <c r="N108" s="11">
        <v>2074</v>
      </c>
      <c r="O108" s="11">
        <v>3395</v>
      </c>
      <c r="P108" s="11">
        <v>313</v>
      </c>
      <c r="Q108" s="11">
        <v>3022</v>
      </c>
      <c r="R108" s="11">
        <v>59</v>
      </c>
      <c r="S108" s="11">
        <v>752</v>
      </c>
      <c r="T108" s="11">
        <v>74</v>
      </c>
      <c r="U108" s="11">
        <v>0</v>
      </c>
      <c r="V108" s="1">
        <f t="shared" si="40"/>
        <v>-46</v>
      </c>
      <c r="W108" s="1">
        <f t="shared" si="41"/>
        <v>56</v>
      </c>
      <c r="X108" s="1">
        <f t="shared" si="42"/>
        <v>0</v>
      </c>
      <c r="Y108" s="1">
        <f t="shared" si="43"/>
        <v>3</v>
      </c>
      <c r="Z108" s="1">
        <f t="shared" si="44"/>
        <v>13</v>
      </c>
      <c r="AA108" s="3">
        <f t="shared" si="32"/>
        <v>0.4425</v>
      </c>
      <c r="AB108" s="13">
        <f t="shared" si="33"/>
        <v>3.4533162799196056E-2</v>
      </c>
      <c r="AC108" s="13">
        <f t="shared" si="34"/>
        <v>0.27365</v>
      </c>
      <c r="AD108" s="13">
        <f t="shared" si="35"/>
        <v>4.2200000000000001E-2</v>
      </c>
      <c r="AE108" s="13">
        <f t="shared" si="36"/>
        <v>0.222</v>
      </c>
      <c r="AF108" s="13">
        <f t="shared" si="37"/>
        <v>9.4500000000000001E-3</v>
      </c>
      <c r="AG108" s="13">
        <f t="shared" si="38"/>
        <v>6.4999999999999997E-4</v>
      </c>
      <c r="AQ108" s="11">
        <f t="shared" si="45"/>
        <v>110</v>
      </c>
      <c r="AR108" s="11">
        <f t="shared" si="45"/>
        <v>96</v>
      </c>
    </row>
    <row r="109" spans="2:44" x14ac:dyDescent="0.3">
      <c r="B109" s="1">
        <f t="shared" si="31"/>
        <v>5484</v>
      </c>
      <c r="C109" s="11">
        <v>97</v>
      </c>
      <c r="D109" s="11">
        <v>14514</v>
      </c>
      <c r="E109" s="11">
        <v>799</v>
      </c>
      <c r="F109" s="11">
        <v>0</v>
      </c>
      <c r="G109" s="11">
        <v>4493</v>
      </c>
      <c r="H109" s="11">
        <v>0</v>
      </c>
      <c r="I109" s="11">
        <v>192</v>
      </c>
      <c r="J109" s="11">
        <v>56.41</v>
      </c>
      <c r="K109" s="11">
        <v>1.77</v>
      </c>
      <c r="L109" s="11">
        <v>25.4</v>
      </c>
      <c r="M109" s="11">
        <v>1.1100000000000001</v>
      </c>
      <c r="N109" s="11">
        <v>2082</v>
      </c>
      <c r="O109" s="11">
        <v>3398</v>
      </c>
      <c r="P109" s="11">
        <v>292</v>
      </c>
      <c r="Q109" s="11">
        <v>3046</v>
      </c>
      <c r="R109" s="11">
        <v>59</v>
      </c>
      <c r="S109" s="11">
        <v>714</v>
      </c>
      <c r="T109" s="11">
        <v>71</v>
      </c>
      <c r="U109" s="11">
        <v>0</v>
      </c>
      <c r="V109" s="1">
        <f t="shared" si="40"/>
        <v>-45</v>
      </c>
      <c r="W109" s="1">
        <f t="shared" si="41"/>
        <v>53</v>
      </c>
      <c r="X109" s="1">
        <f t="shared" si="42"/>
        <v>0</v>
      </c>
      <c r="Y109" s="1">
        <f t="shared" si="43"/>
        <v>3</v>
      </c>
      <c r="Z109" s="1">
        <f t="shared" si="44"/>
        <v>11</v>
      </c>
      <c r="AA109" s="3">
        <f t="shared" si="32"/>
        <v>0.4425</v>
      </c>
      <c r="AB109" s="13">
        <f t="shared" si="33"/>
        <v>3.5010940919037198E-2</v>
      </c>
      <c r="AC109" s="13">
        <f t="shared" si="34"/>
        <v>0.2742</v>
      </c>
      <c r="AD109" s="13">
        <f t="shared" si="35"/>
        <v>3.9949999999999999E-2</v>
      </c>
      <c r="AE109" s="13">
        <f t="shared" si="36"/>
        <v>0.22464999999999999</v>
      </c>
      <c r="AF109" s="13">
        <f t="shared" si="37"/>
        <v>9.5999999999999992E-3</v>
      </c>
      <c r="AG109" s="13">
        <f t="shared" si="38"/>
        <v>5.5000000000000003E-4</v>
      </c>
      <c r="AQ109" s="11">
        <f t="shared" si="45"/>
        <v>111</v>
      </c>
      <c r="AR109" s="11">
        <f t="shared" si="45"/>
        <v>97</v>
      </c>
    </row>
    <row r="110" spans="2:44" x14ac:dyDescent="0.3">
      <c r="B110" s="1">
        <f t="shared" si="31"/>
        <v>5495</v>
      </c>
      <c r="C110" s="11">
        <v>98</v>
      </c>
      <c r="D110" s="11">
        <v>14504</v>
      </c>
      <c r="E110" s="11">
        <v>756</v>
      </c>
      <c r="F110" s="11">
        <v>0</v>
      </c>
      <c r="G110" s="11">
        <v>4544</v>
      </c>
      <c r="H110" s="11">
        <v>0</v>
      </c>
      <c r="I110" s="11">
        <v>195</v>
      </c>
      <c r="J110" s="11">
        <v>56.41</v>
      </c>
      <c r="K110" s="11">
        <v>1.77</v>
      </c>
      <c r="L110" s="11">
        <v>25.4</v>
      </c>
      <c r="M110" s="11">
        <v>1.1000000000000001</v>
      </c>
      <c r="N110" s="11">
        <v>2090</v>
      </c>
      <c r="O110" s="11">
        <v>3400</v>
      </c>
      <c r="P110" s="11">
        <v>271</v>
      </c>
      <c r="Q110" s="11">
        <v>3069</v>
      </c>
      <c r="R110" s="11">
        <v>59</v>
      </c>
      <c r="S110" s="11">
        <v>678</v>
      </c>
      <c r="T110" s="11">
        <v>68</v>
      </c>
      <c r="U110" s="11">
        <v>0</v>
      </c>
      <c r="V110" s="1">
        <f t="shared" si="40"/>
        <v>-43</v>
      </c>
      <c r="W110" s="1">
        <f t="shared" si="41"/>
        <v>51</v>
      </c>
      <c r="X110" s="1">
        <f t="shared" si="42"/>
        <v>0</v>
      </c>
      <c r="Y110" s="1">
        <f t="shared" si="43"/>
        <v>3</v>
      </c>
      <c r="Z110" s="1">
        <f t="shared" si="44"/>
        <v>11</v>
      </c>
      <c r="AA110" s="3">
        <f t="shared" si="32"/>
        <v>0.4425</v>
      </c>
      <c r="AB110" s="13">
        <f t="shared" si="33"/>
        <v>3.5486806187443133E-2</v>
      </c>
      <c r="AC110" s="13">
        <f t="shared" si="34"/>
        <v>0.27474999999999999</v>
      </c>
      <c r="AD110" s="13">
        <f t="shared" si="35"/>
        <v>3.78E-2</v>
      </c>
      <c r="AE110" s="13">
        <f t="shared" si="36"/>
        <v>0.22720000000000001</v>
      </c>
      <c r="AF110" s="13">
        <f t="shared" si="37"/>
        <v>9.75E-3</v>
      </c>
      <c r="AG110" s="13">
        <f t="shared" si="38"/>
        <v>5.5000000000000003E-4</v>
      </c>
      <c r="AQ110" s="11">
        <f t="shared" si="45"/>
        <v>112</v>
      </c>
      <c r="AR110" s="11">
        <f t="shared" si="45"/>
        <v>98</v>
      </c>
    </row>
    <row r="111" spans="2:44" x14ac:dyDescent="0.3">
      <c r="B111" s="1">
        <f t="shared" si="31"/>
        <v>5505</v>
      </c>
      <c r="C111" s="11">
        <v>99</v>
      </c>
      <c r="D111" s="11">
        <v>14493</v>
      </c>
      <c r="E111" s="11">
        <v>714</v>
      </c>
      <c r="F111" s="11">
        <v>0</v>
      </c>
      <c r="G111" s="11">
        <v>4593</v>
      </c>
      <c r="H111" s="11">
        <v>0</v>
      </c>
      <c r="I111" s="11">
        <v>198</v>
      </c>
      <c r="J111" s="11">
        <v>56.41</v>
      </c>
      <c r="K111" s="11">
        <v>1.77</v>
      </c>
      <c r="L111" s="11">
        <v>25.5</v>
      </c>
      <c r="M111" s="11">
        <v>1.1000000000000001</v>
      </c>
      <c r="N111" s="11">
        <v>2098</v>
      </c>
      <c r="O111" s="11">
        <v>3404</v>
      </c>
      <c r="P111" s="11">
        <v>252</v>
      </c>
      <c r="Q111" s="11">
        <v>3092</v>
      </c>
      <c r="R111" s="11">
        <v>60</v>
      </c>
      <c r="S111" s="11">
        <v>641</v>
      </c>
      <c r="T111" s="11">
        <v>64</v>
      </c>
      <c r="U111" s="11">
        <v>0</v>
      </c>
      <c r="V111" s="1">
        <f t="shared" si="40"/>
        <v>-42</v>
      </c>
      <c r="W111" s="1">
        <f t="shared" si="41"/>
        <v>49</v>
      </c>
      <c r="X111" s="1">
        <f t="shared" si="42"/>
        <v>0</v>
      </c>
      <c r="Y111" s="1">
        <f t="shared" si="43"/>
        <v>3</v>
      </c>
      <c r="Z111" s="1">
        <f t="shared" si="44"/>
        <v>10</v>
      </c>
      <c r="AA111" s="3">
        <f t="shared" si="32"/>
        <v>0.4425</v>
      </c>
      <c r="AB111" s="13">
        <f t="shared" si="33"/>
        <v>3.5967302452316073E-2</v>
      </c>
      <c r="AC111" s="13">
        <f t="shared" si="34"/>
        <v>0.27524999999999999</v>
      </c>
      <c r="AD111" s="13">
        <f t="shared" si="35"/>
        <v>3.5700000000000003E-2</v>
      </c>
      <c r="AE111" s="13">
        <f t="shared" si="36"/>
        <v>0.22964999999999999</v>
      </c>
      <c r="AF111" s="13">
        <f t="shared" si="37"/>
        <v>9.9000000000000008E-3</v>
      </c>
      <c r="AG111" s="13">
        <f t="shared" si="38"/>
        <v>5.0000000000000001E-4</v>
      </c>
      <c r="AQ111" s="11">
        <f t="shared" si="45"/>
        <v>113</v>
      </c>
      <c r="AR111" s="11">
        <f t="shared" si="45"/>
        <v>99</v>
      </c>
    </row>
    <row r="112" spans="2:44" x14ac:dyDescent="0.3">
      <c r="B112" s="1">
        <f t="shared" si="31"/>
        <v>5516</v>
      </c>
      <c r="C112" s="11">
        <v>100</v>
      </c>
      <c r="D112" s="11">
        <v>14482</v>
      </c>
      <c r="E112" s="11">
        <v>676</v>
      </c>
      <c r="F112" s="11">
        <v>0</v>
      </c>
      <c r="G112" s="11">
        <v>4640</v>
      </c>
      <c r="H112" s="11">
        <v>0</v>
      </c>
      <c r="I112" s="11">
        <v>200</v>
      </c>
      <c r="J112" s="11">
        <v>56.42</v>
      </c>
      <c r="K112" s="11">
        <v>1.77</v>
      </c>
      <c r="L112" s="11">
        <v>25.5</v>
      </c>
      <c r="M112" s="11">
        <v>1.0900000000000001</v>
      </c>
      <c r="N112" s="11">
        <v>2104</v>
      </c>
      <c r="O112" s="11">
        <v>3408</v>
      </c>
      <c r="P112" s="11">
        <v>236</v>
      </c>
      <c r="Q112" s="11">
        <v>3111</v>
      </c>
      <c r="R112" s="11">
        <v>60</v>
      </c>
      <c r="S112" s="11">
        <v>607</v>
      </c>
      <c r="T112" s="11">
        <v>61</v>
      </c>
      <c r="U112" s="11">
        <v>0</v>
      </c>
      <c r="V112" s="1">
        <f t="shared" si="40"/>
        <v>-38</v>
      </c>
      <c r="W112" s="1">
        <f t="shared" si="41"/>
        <v>47</v>
      </c>
      <c r="X112" s="1">
        <f t="shared" si="42"/>
        <v>0</v>
      </c>
      <c r="Y112" s="1">
        <f t="shared" si="43"/>
        <v>2</v>
      </c>
      <c r="Z112" s="1">
        <f t="shared" si="44"/>
        <v>11</v>
      </c>
      <c r="AA112" s="3">
        <f t="shared" si="32"/>
        <v>0.4425</v>
      </c>
      <c r="AB112" s="13">
        <f t="shared" si="33"/>
        <v>3.6258158085569252E-2</v>
      </c>
      <c r="AC112" s="13">
        <f t="shared" si="34"/>
        <v>0.27579999999999999</v>
      </c>
      <c r="AD112" s="13">
        <f t="shared" si="35"/>
        <v>3.3799999999999997E-2</v>
      </c>
      <c r="AE112" s="13">
        <f t="shared" si="36"/>
        <v>0.23200000000000001</v>
      </c>
      <c r="AF112" s="13">
        <f t="shared" si="37"/>
        <v>0.01</v>
      </c>
      <c r="AG112" s="13">
        <f t="shared" si="38"/>
        <v>5.5000000000000003E-4</v>
      </c>
      <c r="AQ112" s="11">
        <f t="shared" si="45"/>
        <v>114</v>
      </c>
      <c r="AR112" s="11">
        <f t="shared" si="45"/>
        <v>100</v>
      </c>
    </row>
    <row r="113" spans="2:44" x14ac:dyDescent="0.3">
      <c r="B113" s="1">
        <f t="shared" si="31"/>
        <v>5526</v>
      </c>
      <c r="C113" s="11">
        <v>101</v>
      </c>
      <c r="D113" s="11">
        <v>14472</v>
      </c>
      <c r="E113" s="11">
        <v>639</v>
      </c>
      <c r="F113" s="11">
        <v>0</v>
      </c>
      <c r="G113" s="11">
        <v>4684</v>
      </c>
      <c r="H113" s="11">
        <v>0</v>
      </c>
      <c r="I113" s="11">
        <v>203</v>
      </c>
      <c r="J113" s="11">
        <v>56.42</v>
      </c>
      <c r="K113" s="11">
        <v>1.77</v>
      </c>
      <c r="L113" s="11">
        <v>25.5</v>
      </c>
      <c r="M113" s="11">
        <v>1.0900000000000001</v>
      </c>
      <c r="N113" s="11">
        <v>2110</v>
      </c>
      <c r="O113" s="11">
        <v>3412</v>
      </c>
      <c r="P113" s="11">
        <v>222</v>
      </c>
      <c r="Q113" s="11">
        <v>3129</v>
      </c>
      <c r="R113" s="11">
        <v>60</v>
      </c>
      <c r="S113" s="11">
        <v>573</v>
      </c>
      <c r="T113" s="11">
        <v>56</v>
      </c>
      <c r="U113" s="11">
        <v>0</v>
      </c>
      <c r="V113" s="1">
        <f t="shared" si="40"/>
        <v>-37</v>
      </c>
      <c r="W113" s="1">
        <f t="shared" si="41"/>
        <v>44</v>
      </c>
      <c r="X113" s="1">
        <f t="shared" si="42"/>
        <v>0</v>
      </c>
      <c r="Y113" s="1">
        <f t="shared" si="43"/>
        <v>3</v>
      </c>
      <c r="Z113" s="1">
        <f t="shared" si="44"/>
        <v>10</v>
      </c>
      <c r="AA113" s="3">
        <f t="shared" si="32"/>
        <v>0.4425</v>
      </c>
      <c r="AB113" s="13">
        <f t="shared" si="33"/>
        <v>3.6735432500904816E-2</v>
      </c>
      <c r="AC113" s="13">
        <f t="shared" si="34"/>
        <v>0.27629999999999999</v>
      </c>
      <c r="AD113" s="13">
        <f t="shared" si="35"/>
        <v>3.1949999999999999E-2</v>
      </c>
      <c r="AE113" s="13">
        <f t="shared" si="36"/>
        <v>0.23419999999999999</v>
      </c>
      <c r="AF113" s="13">
        <f t="shared" si="37"/>
        <v>1.0149999999999999E-2</v>
      </c>
      <c r="AG113" s="13">
        <f t="shared" si="38"/>
        <v>5.0000000000000001E-4</v>
      </c>
      <c r="AQ113" s="11">
        <f t="shared" si="45"/>
        <v>115</v>
      </c>
      <c r="AR113" s="11">
        <f t="shared" si="45"/>
        <v>101</v>
      </c>
    </row>
    <row r="114" spans="2:44" x14ac:dyDescent="0.3">
      <c r="B114" s="1">
        <f t="shared" si="31"/>
        <v>5537</v>
      </c>
      <c r="C114" s="11">
        <v>102</v>
      </c>
      <c r="D114" s="11">
        <v>14462</v>
      </c>
      <c r="E114" s="11">
        <v>605</v>
      </c>
      <c r="F114" s="11">
        <v>0</v>
      </c>
      <c r="G114" s="11">
        <v>4726</v>
      </c>
      <c r="H114" s="11">
        <v>0</v>
      </c>
      <c r="I114" s="11">
        <v>206</v>
      </c>
      <c r="J114" s="11">
        <v>56.42</v>
      </c>
      <c r="K114" s="11">
        <v>1.77</v>
      </c>
      <c r="L114" s="11">
        <v>25.6</v>
      </c>
      <c r="M114" s="11">
        <v>1.08</v>
      </c>
      <c r="N114" s="11">
        <v>2117</v>
      </c>
      <c r="O114" s="11">
        <v>3416</v>
      </c>
      <c r="P114" s="11">
        <v>207</v>
      </c>
      <c r="Q114" s="11">
        <v>3147</v>
      </c>
      <c r="R114" s="11">
        <v>60</v>
      </c>
      <c r="S114" s="11">
        <v>541</v>
      </c>
      <c r="T114" s="11">
        <v>53</v>
      </c>
      <c r="U114" s="11">
        <v>0</v>
      </c>
      <c r="V114" s="1">
        <f t="shared" si="40"/>
        <v>-34</v>
      </c>
      <c r="W114" s="1">
        <f t="shared" si="41"/>
        <v>42</v>
      </c>
      <c r="X114" s="1">
        <f t="shared" si="42"/>
        <v>0</v>
      </c>
      <c r="Y114" s="1">
        <f t="shared" si="43"/>
        <v>3</v>
      </c>
      <c r="Z114" s="1">
        <f t="shared" si="44"/>
        <v>11</v>
      </c>
      <c r="AA114" s="3">
        <f t="shared" si="32"/>
        <v>0.4425</v>
      </c>
      <c r="AB114" s="13">
        <f t="shared" si="33"/>
        <v>3.7204262235867799E-2</v>
      </c>
      <c r="AC114" s="13">
        <f t="shared" si="34"/>
        <v>0.27684999999999998</v>
      </c>
      <c r="AD114" s="13">
        <f t="shared" si="35"/>
        <v>3.0249999999999999E-2</v>
      </c>
      <c r="AE114" s="13">
        <f t="shared" si="36"/>
        <v>0.23630000000000001</v>
      </c>
      <c r="AF114" s="13">
        <f t="shared" si="37"/>
        <v>1.03E-2</v>
      </c>
      <c r="AG114" s="13">
        <f t="shared" si="38"/>
        <v>5.5000000000000003E-4</v>
      </c>
      <c r="AQ114" s="11">
        <f t="shared" si="45"/>
        <v>116</v>
      </c>
      <c r="AR114" s="11">
        <f t="shared" si="45"/>
        <v>102</v>
      </c>
    </row>
    <row r="115" spans="2:44" x14ac:dyDescent="0.3">
      <c r="B115" s="1">
        <f t="shared" si="31"/>
        <v>5548</v>
      </c>
      <c r="C115" s="11">
        <v>103</v>
      </c>
      <c r="D115" s="11">
        <v>14450</v>
      </c>
      <c r="E115" s="11">
        <v>574</v>
      </c>
      <c r="F115" s="11">
        <v>0</v>
      </c>
      <c r="G115" s="11">
        <v>4766</v>
      </c>
      <c r="H115" s="11">
        <v>0</v>
      </c>
      <c r="I115" s="11">
        <v>208</v>
      </c>
      <c r="J115" s="11">
        <v>56.42</v>
      </c>
      <c r="K115" s="11">
        <v>1.77</v>
      </c>
      <c r="L115" s="11">
        <v>25.6</v>
      </c>
      <c r="M115" s="11">
        <v>1.08</v>
      </c>
      <c r="N115" s="11">
        <v>2124</v>
      </c>
      <c r="O115" s="11">
        <v>3421</v>
      </c>
      <c r="P115" s="11">
        <v>196</v>
      </c>
      <c r="Q115" s="11">
        <v>3163</v>
      </c>
      <c r="R115" s="11">
        <v>61</v>
      </c>
      <c r="S115" s="11">
        <v>510</v>
      </c>
      <c r="T115" s="11">
        <v>50</v>
      </c>
      <c r="U115" s="11">
        <v>0</v>
      </c>
      <c r="V115" s="1">
        <f t="shared" si="40"/>
        <v>-31</v>
      </c>
      <c r="W115" s="1">
        <f t="shared" si="41"/>
        <v>40</v>
      </c>
      <c r="X115" s="1">
        <f t="shared" si="42"/>
        <v>0</v>
      </c>
      <c r="Y115" s="1">
        <f t="shared" si="43"/>
        <v>2</v>
      </c>
      <c r="Z115" s="1">
        <f t="shared" si="44"/>
        <v>11</v>
      </c>
      <c r="AA115" s="3">
        <f t="shared" si="32"/>
        <v>0.4425</v>
      </c>
      <c r="AB115" s="13">
        <f t="shared" si="33"/>
        <v>3.7490987743330928E-2</v>
      </c>
      <c r="AC115" s="13">
        <f t="shared" si="34"/>
        <v>0.27739999999999998</v>
      </c>
      <c r="AD115" s="13">
        <f t="shared" si="35"/>
        <v>2.87E-2</v>
      </c>
      <c r="AE115" s="13">
        <f t="shared" si="36"/>
        <v>0.23830000000000001</v>
      </c>
      <c r="AF115" s="13">
        <f t="shared" si="37"/>
        <v>1.04E-2</v>
      </c>
      <c r="AG115" s="13">
        <f t="shared" si="38"/>
        <v>5.5000000000000003E-4</v>
      </c>
      <c r="AQ115" s="11">
        <f t="shared" si="45"/>
        <v>117</v>
      </c>
      <c r="AR115" s="11">
        <f t="shared" si="45"/>
        <v>103</v>
      </c>
    </row>
    <row r="116" spans="2:44" x14ac:dyDescent="0.3">
      <c r="B116" s="1">
        <f t="shared" si="31"/>
        <v>5558</v>
      </c>
      <c r="C116" s="11">
        <v>104</v>
      </c>
      <c r="D116" s="11">
        <v>14441</v>
      </c>
      <c r="E116" s="11">
        <v>540</v>
      </c>
      <c r="F116" s="11">
        <v>0</v>
      </c>
      <c r="G116" s="11">
        <v>4808</v>
      </c>
      <c r="H116" s="11">
        <v>0</v>
      </c>
      <c r="I116" s="11">
        <v>210</v>
      </c>
      <c r="J116" s="11">
        <v>56.43</v>
      </c>
      <c r="K116" s="11">
        <v>1.77</v>
      </c>
      <c r="L116" s="11">
        <v>25.6</v>
      </c>
      <c r="M116" s="11">
        <v>1.07</v>
      </c>
      <c r="N116" s="11">
        <v>2129</v>
      </c>
      <c r="O116" s="11">
        <v>3425</v>
      </c>
      <c r="P116" s="11">
        <v>182</v>
      </c>
      <c r="Q116" s="11">
        <v>3181</v>
      </c>
      <c r="R116" s="11">
        <v>61</v>
      </c>
      <c r="S116" s="11">
        <v>476</v>
      </c>
      <c r="T116" s="11">
        <v>46</v>
      </c>
      <c r="U116" s="11">
        <v>0</v>
      </c>
      <c r="V116" s="1">
        <f t="shared" si="40"/>
        <v>-34</v>
      </c>
      <c r="W116" s="1">
        <f t="shared" si="41"/>
        <v>42</v>
      </c>
      <c r="X116" s="1">
        <f t="shared" si="42"/>
        <v>0</v>
      </c>
      <c r="Y116" s="1">
        <f t="shared" si="43"/>
        <v>2</v>
      </c>
      <c r="Z116" s="1">
        <f t="shared" si="44"/>
        <v>10</v>
      </c>
      <c r="AA116" s="3">
        <f t="shared" si="32"/>
        <v>0.4425</v>
      </c>
      <c r="AB116" s="13">
        <f t="shared" si="33"/>
        <v>3.7783375314861464E-2</v>
      </c>
      <c r="AC116" s="13">
        <f t="shared" si="34"/>
        <v>0.27789999999999998</v>
      </c>
      <c r="AD116" s="13">
        <f t="shared" si="35"/>
        <v>2.7E-2</v>
      </c>
      <c r="AE116" s="13">
        <f t="shared" si="36"/>
        <v>0.2404</v>
      </c>
      <c r="AF116" s="13">
        <f t="shared" si="37"/>
        <v>1.0500000000000001E-2</v>
      </c>
      <c r="AG116" s="13">
        <f t="shared" si="38"/>
        <v>5.0000000000000001E-4</v>
      </c>
      <c r="AQ116" s="11">
        <f t="shared" si="45"/>
        <v>118</v>
      </c>
      <c r="AR116" s="11">
        <f t="shared" si="45"/>
        <v>104</v>
      </c>
    </row>
    <row r="117" spans="2:44" x14ac:dyDescent="0.3">
      <c r="B117" s="1">
        <f t="shared" si="31"/>
        <v>5565</v>
      </c>
      <c r="C117" s="11">
        <v>105</v>
      </c>
      <c r="D117" s="11">
        <v>14433</v>
      </c>
      <c r="E117" s="11">
        <v>509</v>
      </c>
      <c r="F117" s="11">
        <v>0</v>
      </c>
      <c r="G117" s="11">
        <v>4844</v>
      </c>
      <c r="H117" s="11">
        <v>0</v>
      </c>
      <c r="I117" s="11">
        <v>212</v>
      </c>
      <c r="J117" s="11">
        <v>56.43</v>
      </c>
      <c r="K117" s="11">
        <v>1.77</v>
      </c>
      <c r="L117" s="11">
        <v>25.6</v>
      </c>
      <c r="M117" s="11">
        <v>1.07</v>
      </c>
      <c r="N117" s="11">
        <v>2134</v>
      </c>
      <c r="O117" s="11">
        <v>3428</v>
      </c>
      <c r="P117" s="11">
        <v>169</v>
      </c>
      <c r="Q117" s="11">
        <v>3196</v>
      </c>
      <c r="R117" s="11">
        <v>61</v>
      </c>
      <c r="S117" s="11">
        <v>449</v>
      </c>
      <c r="T117" s="11">
        <v>43</v>
      </c>
      <c r="U117" s="11">
        <v>0</v>
      </c>
      <c r="V117" s="1">
        <f t="shared" si="40"/>
        <v>-31</v>
      </c>
      <c r="W117" s="1">
        <f t="shared" si="41"/>
        <v>36</v>
      </c>
      <c r="X117" s="1">
        <f t="shared" si="42"/>
        <v>0</v>
      </c>
      <c r="Y117" s="1">
        <f t="shared" si="43"/>
        <v>2</v>
      </c>
      <c r="Z117" s="1">
        <f t="shared" si="44"/>
        <v>7</v>
      </c>
      <c r="AA117" s="3">
        <f t="shared" si="32"/>
        <v>0.4425</v>
      </c>
      <c r="AB117" s="13">
        <f t="shared" si="33"/>
        <v>3.8095238095238099E-2</v>
      </c>
      <c r="AC117" s="13">
        <f t="shared" si="34"/>
        <v>0.27825</v>
      </c>
      <c r="AD117" s="13">
        <f t="shared" si="35"/>
        <v>2.545E-2</v>
      </c>
      <c r="AE117" s="13">
        <f t="shared" si="36"/>
        <v>0.2422</v>
      </c>
      <c r="AF117" s="13">
        <f t="shared" si="37"/>
        <v>1.06E-2</v>
      </c>
      <c r="AG117" s="13">
        <f t="shared" si="38"/>
        <v>3.5E-4</v>
      </c>
      <c r="AQ117" s="11">
        <f t="shared" si="45"/>
        <v>119</v>
      </c>
      <c r="AR117" s="11">
        <f t="shared" si="45"/>
        <v>105</v>
      </c>
    </row>
    <row r="118" spans="2:44" x14ac:dyDescent="0.3">
      <c r="B118" s="1">
        <f t="shared" si="31"/>
        <v>5573</v>
      </c>
      <c r="C118" s="11">
        <v>106</v>
      </c>
      <c r="D118" s="11">
        <v>14425</v>
      </c>
      <c r="E118" s="11">
        <v>479</v>
      </c>
      <c r="F118" s="11">
        <v>0</v>
      </c>
      <c r="G118" s="11">
        <v>4879</v>
      </c>
      <c r="H118" s="11">
        <v>0</v>
      </c>
      <c r="I118" s="11">
        <v>215</v>
      </c>
      <c r="J118" s="11">
        <v>56.43</v>
      </c>
      <c r="K118" s="11">
        <v>1.77</v>
      </c>
      <c r="L118" s="11">
        <v>25.7</v>
      </c>
      <c r="M118" s="11">
        <v>1.06</v>
      </c>
      <c r="N118" s="11">
        <v>2139</v>
      </c>
      <c r="O118" s="11">
        <v>3430</v>
      </c>
      <c r="P118" s="11">
        <v>158</v>
      </c>
      <c r="Q118" s="11">
        <v>3210</v>
      </c>
      <c r="R118" s="11">
        <v>61</v>
      </c>
      <c r="S118" s="11">
        <v>422</v>
      </c>
      <c r="T118" s="11">
        <v>40</v>
      </c>
      <c r="U118" s="11">
        <v>0</v>
      </c>
      <c r="V118" s="1">
        <f t="shared" si="40"/>
        <v>-30</v>
      </c>
      <c r="W118" s="1">
        <f t="shared" si="41"/>
        <v>35</v>
      </c>
      <c r="X118" s="1">
        <f t="shared" si="42"/>
        <v>0</v>
      </c>
      <c r="Y118" s="1">
        <f t="shared" si="43"/>
        <v>3</v>
      </c>
      <c r="Z118" s="1">
        <f t="shared" si="44"/>
        <v>8</v>
      </c>
      <c r="AA118" s="3">
        <f t="shared" si="32"/>
        <v>0.4425</v>
      </c>
      <c r="AB118" s="13">
        <f t="shared" si="33"/>
        <v>3.8578862372151447E-2</v>
      </c>
      <c r="AC118" s="13">
        <f t="shared" si="34"/>
        <v>0.27865000000000001</v>
      </c>
      <c r="AD118" s="13">
        <f t="shared" si="35"/>
        <v>2.3949999999999999E-2</v>
      </c>
      <c r="AE118" s="13">
        <f t="shared" si="36"/>
        <v>0.24395</v>
      </c>
      <c r="AF118" s="13">
        <f t="shared" si="37"/>
        <v>1.0749999999999999E-2</v>
      </c>
      <c r="AG118" s="13">
        <f t="shared" si="38"/>
        <v>4.0000000000000002E-4</v>
      </c>
      <c r="AQ118" s="11">
        <f t="shared" si="45"/>
        <v>120</v>
      </c>
      <c r="AR118" s="11">
        <f t="shared" si="45"/>
        <v>106</v>
      </c>
    </row>
    <row r="119" spans="2:44" x14ac:dyDescent="0.3">
      <c r="B119" s="1">
        <f t="shared" si="31"/>
        <v>5579</v>
      </c>
      <c r="C119" s="11">
        <v>107</v>
      </c>
      <c r="D119" s="11">
        <v>14419</v>
      </c>
      <c r="E119" s="11">
        <v>451</v>
      </c>
      <c r="F119" s="11">
        <v>0</v>
      </c>
      <c r="G119" s="11">
        <v>4911</v>
      </c>
      <c r="H119" s="11">
        <v>0</v>
      </c>
      <c r="I119" s="11">
        <v>217</v>
      </c>
      <c r="J119" s="11">
        <v>56.43</v>
      </c>
      <c r="K119" s="11">
        <v>1.77</v>
      </c>
      <c r="L119" s="11">
        <v>25.7</v>
      </c>
      <c r="M119" s="11">
        <v>1.06</v>
      </c>
      <c r="N119" s="11">
        <v>2143</v>
      </c>
      <c r="O119" s="11">
        <v>3432</v>
      </c>
      <c r="P119" s="11">
        <v>147</v>
      </c>
      <c r="Q119" s="11">
        <v>3223</v>
      </c>
      <c r="R119" s="11">
        <v>62</v>
      </c>
      <c r="S119" s="11">
        <v>398</v>
      </c>
      <c r="T119" s="11">
        <v>39</v>
      </c>
      <c r="U119" s="11">
        <v>0</v>
      </c>
      <c r="V119" s="1">
        <f t="shared" si="40"/>
        <v>-28</v>
      </c>
      <c r="W119" s="1">
        <f t="shared" si="41"/>
        <v>32</v>
      </c>
      <c r="X119" s="1">
        <f t="shared" si="42"/>
        <v>0</v>
      </c>
      <c r="Y119" s="1">
        <f t="shared" si="43"/>
        <v>2</v>
      </c>
      <c r="Z119" s="1">
        <f t="shared" si="44"/>
        <v>6</v>
      </c>
      <c r="AA119" s="3">
        <f t="shared" si="32"/>
        <v>0.4425</v>
      </c>
      <c r="AB119" s="13">
        <f t="shared" si="33"/>
        <v>3.889585947302384E-2</v>
      </c>
      <c r="AC119" s="13">
        <f t="shared" si="34"/>
        <v>0.27894999999999998</v>
      </c>
      <c r="AD119" s="13">
        <f t="shared" si="35"/>
        <v>2.2550000000000001E-2</v>
      </c>
      <c r="AE119" s="13">
        <f t="shared" si="36"/>
        <v>0.24554999999999999</v>
      </c>
      <c r="AF119" s="13">
        <f t="shared" si="37"/>
        <v>1.085E-2</v>
      </c>
      <c r="AG119" s="13">
        <f t="shared" si="38"/>
        <v>2.9999999999999997E-4</v>
      </c>
      <c r="AQ119" s="11">
        <f t="shared" si="45"/>
        <v>121</v>
      </c>
      <c r="AR119" s="11">
        <f t="shared" si="45"/>
        <v>107</v>
      </c>
    </row>
    <row r="120" spans="2:44" x14ac:dyDescent="0.3">
      <c r="B120" s="1">
        <f t="shared" si="31"/>
        <v>5586</v>
      </c>
      <c r="C120" s="11">
        <v>108</v>
      </c>
      <c r="D120" s="11">
        <v>14412</v>
      </c>
      <c r="E120" s="11">
        <v>426</v>
      </c>
      <c r="F120" s="11">
        <v>0</v>
      </c>
      <c r="G120" s="11">
        <v>4941</v>
      </c>
      <c r="H120" s="11">
        <v>0</v>
      </c>
      <c r="I120" s="11">
        <v>219</v>
      </c>
      <c r="J120" s="11">
        <v>56.43</v>
      </c>
      <c r="K120" s="11">
        <v>1.77</v>
      </c>
      <c r="L120" s="11">
        <v>25.7</v>
      </c>
      <c r="M120" s="11">
        <v>1.05</v>
      </c>
      <c r="N120" s="11">
        <v>2149</v>
      </c>
      <c r="O120" s="11">
        <v>3433</v>
      </c>
      <c r="P120" s="11">
        <v>137</v>
      </c>
      <c r="Q120" s="11">
        <v>3234</v>
      </c>
      <c r="R120" s="11">
        <v>62</v>
      </c>
      <c r="S120" s="11">
        <v>376</v>
      </c>
      <c r="T120" s="11">
        <v>37</v>
      </c>
      <c r="U120" s="11">
        <v>0</v>
      </c>
      <c r="V120" s="1">
        <f t="shared" si="40"/>
        <v>-25</v>
      </c>
      <c r="W120" s="1">
        <f t="shared" si="41"/>
        <v>30</v>
      </c>
      <c r="X120" s="1">
        <f t="shared" si="42"/>
        <v>0</v>
      </c>
      <c r="Y120" s="1">
        <f t="shared" si="43"/>
        <v>2</v>
      </c>
      <c r="Z120" s="1">
        <f t="shared" si="44"/>
        <v>7</v>
      </c>
      <c r="AA120" s="3">
        <f t="shared" si="32"/>
        <v>0.4425</v>
      </c>
      <c r="AB120" s="13">
        <f t="shared" si="33"/>
        <v>3.9205155746509131E-2</v>
      </c>
      <c r="AC120" s="13">
        <f t="shared" si="34"/>
        <v>0.27929999999999999</v>
      </c>
      <c r="AD120" s="13">
        <f t="shared" si="35"/>
        <v>2.1299999999999999E-2</v>
      </c>
      <c r="AE120" s="13">
        <f t="shared" si="36"/>
        <v>0.24704999999999999</v>
      </c>
      <c r="AF120" s="13">
        <f t="shared" si="37"/>
        <v>1.095E-2</v>
      </c>
      <c r="AG120" s="13">
        <f t="shared" si="38"/>
        <v>3.5E-4</v>
      </c>
      <c r="AQ120" s="11">
        <f t="shared" si="45"/>
        <v>122</v>
      </c>
      <c r="AR120" s="11">
        <f t="shared" si="45"/>
        <v>108</v>
      </c>
    </row>
    <row r="121" spans="2:44" x14ac:dyDescent="0.3">
      <c r="B121" s="1">
        <f t="shared" si="31"/>
        <v>5591</v>
      </c>
      <c r="C121" s="11">
        <v>109</v>
      </c>
      <c r="D121" s="11">
        <v>14407</v>
      </c>
      <c r="E121" s="11">
        <v>401</v>
      </c>
      <c r="F121" s="11">
        <v>0</v>
      </c>
      <c r="G121" s="11">
        <v>4970</v>
      </c>
      <c r="H121" s="11">
        <v>0</v>
      </c>
      <c r="I121" s="11">
        <v>220</v>
      </c>
      <c r="J121" s="11">
        <v>56.44</v>
      </c>
      <c r="K121" s="11">
        <v>1.77</v>
      </c>
      <c r="L121" s="11">
        <v>25.7</v>
      </c>
      <c r="M121" s="11">
        <v>1.05</v>
      </c>
      <c r="N121" s="11">
        <v>2154</v>
      </c>
      <c r="O121" s="11">
        <v>3434</v>
      </c>
      <c r="P121" s="11">
        <v>127</v>
      </c>
      <c r="Q121" s="11">
        <v>3244</v>
      </c>
      <c r="R121" s="11">
        <v>62</v>
      </c>
      <c r="S121" s="11">
        <v>358</v>
      </c>
      <c r="T121" s="11">
        <v>34</v>
      </c>
      <c r="U121" s="11">
        <v>0</v>
      </c>
      <c r="V121" s="1">
        <f t="shared" si="40"/>
        <v>-25</v>
      </c>
      <c r="W121" s="1">
        <f t="shared" si="41"/>
        <v>29</v>
      </c>
      <c r="X121" s="1">
        <f t="shared" si="42"/>
        <v>0</v>
      </c>
      <c r="Y121" s="1">
        <f t="shared" si="43"/>
        <v>1</v>
      </c>
      <c r="Z121" s="1">
        <f t="shared" si="44"/>
        <v>5</v>
      </c>
      <c r="AA121" s="3">
        <f t="shared" si="32"/>
        <v>0.4425</v>
      </c>
      <c r="AB121" s="13">
        <f t="shared" si="33"/>
        <v>3.934895367554999E-2</v>
      </c>
      <c r="AC121" s="13">
        <f t="shared" si="34"/>
        <v>0.27955000000000002</v>
      </c>
      <c r="AD121" s="13">
        <f t="shared" si="35"/>
        <v>2.0049999999999998E-2</v>
      </c>
      <c r="AE121" s="13">
        <f t="shared" si="36"/>
        <v>0.2485</v>
      </c>
      <c r="AF121" s="13">
        <f t="shared" si="37"/>
        <v>1.0999999999999999E-2</v>
      </c>
      <c r="AG121" s="13">
        <f t="shared" si="38"/>
        <v>2.5000000000000001E-4</v>
      </c>
      <c r="AQ121" s="11">
        <f t="shared" si="45"/>
        <v>123</v>
      </c>
      <c r="AR121" s="11">
        <f t="shared" si="45"/>
        <v>109</v>
      </c>
    </row>
    <row r="122" spans="2:44" x14ac:dyDescent="0.3">
      <c r="B122" s="1">
        <f t="shared" si="31"/>
        <v>5596</v>
      </c>
      <c r="C122" s="11">
        <v>110</v>
      </c>
      <c r="D122" s="11">
        <v>14402</v>
      </c>
      <c r="E122" s="11">
        <v>376</v>
      </c>
      <c r="F122" s="11">
        <v>0</v>
      </c>
      <c r="G122" s="11">
        <v>4998</v>
      </c>
      <c r="H122" s="11">
        <v>0</v>
      </c>
      <c r="I122" s="11">
        <v>222</v>
      </c>
      <c r="J122" s="11">
        <v>56.44</v>
      </c>
      <c r="K122" s="11">
        <v>1.77</v>
      </c>
      <c r="L122" s="11">
        <v>25.7</v>
      </c>
      <c r="M122" s="11">
        <v>1.05</v>
      </c>
      <c r="N122" s="11">
        <v>2157</v>
      </c>
      <c r="O122" s="11">
        <v>3436</v>
      </c>
      <c r="P122" s="11">
        <v>119</v>
      </c>
      <c r="Q122" s="11">
        <v>3255</v>
      </c>
      <c r="R122" s="11">
        <v>62</v>
      </c>
      <c r="S122" s="11">
        <v>337</v>
      </c>
      <c r="T122" s="11">
        <v>32</v>
      </c>
      <c r="U122" s="11">
        <v>0</v>
      </c>
      <c r="V122" s="1">
        <f t="shared" si="40"/>
        <v>-25</v>
      </c>
      <c r="W122" s="1">
        <f t="shared" si="41"/>
        <v>28</v>
      </c>
      <c r="X122" s="1">
        <f t="shared" si="42"/>
        <v>0</v>
      </c>
      <c r="Y122" s="1">
        <f t="shared" si="43"/>
        <v>2</v>
      </c>
      <c r="Z122" s="1">
        <f t="shared" si="44"/>
        <v>5</v>
      </c>
      <c r="AA122" s="3">
        <f t="shared" si="32"/>
        <v>0.4425</v>
      </c>
      <c r="AB122" s="13">
        <f t="shared" si="33"/>
        <v>3.9671193709792711E-2</v>
      </c>
      <c r="AC122" s="13">
        <f t="shared" si="34"/>
        <v>0.27979999999999999</v>
      </c>
      <c r="AD122" s="13">
        <f t="shared" si="35"/>
        <v>1.8800000000000001E-2</v>
      </c>
      <c r="AE122" s="13">
        <f t="shared" si="36"/>
        <v>0.24990000000000001</v>
      </c>
      <c r="AF122" s="13">
        <f t="shared" si="37"/>
        <v>1.11E-2</v>
      </c>
      <c r="AG122" s="13">
        <f t="shared" si="38"/>
        <v>2.5000000000000001E-4</v>
      </c>
      <c r="AQ122" s="11">
        <f t="shared" si="45"/>
        <v>124</v>
      </c>
      <c r="AR122" s="11">
        <f t="shared" si="45"/>
        <v>110</v>
      </c>
    </row>
    <row r="123" spans="2:44" x14ac:dyDescent="0.3">
      <c r="B123" s="1">
        <f t="shared" si="31"/>
        <v>5601</v>
      </c>
      <c r="C123" s="11">
        <v>111</v>
      </c>
      <c r="D123" s="11">
        <v>14397</v>
      </c>
      <c r="E123" s="11">
        <v>352</v>
      </c>
      <c r="F123" s="11">
        <v>0</v>
      </c>
      <c r="G123" s="11">
        <v>5025</v>
      </c>
      <c r="H123" s="11">
        <v>0</v>
      </c>
      <c r="I123" s="11">
        <v>224</v>
      </c>
      <c r="J123" s="11">
        <v>56.44</v>
      </c>
      <c r="K123" s="11">
        <v>1.77</v>
      </c>
      <c r="L123" s="11">
        <v>25.7</v>
      </c>
      <c r="M123" s="11">
        <v>1.04</v>
      </c>
      <c r="N123" s="11">
        <v>2160</v>
      </c>
      <c r="O123" s="11">
        <v>3437</v>
      </c>
      <c r="P123" s="11">
        <v>109</v>
      </c>
      <c r="Q123" s="11">
        <v>3265</v>
      </c>
      <c r="R123" s="11">
        <v>62</v>
      </c>
      <c r="S123" s="11">
        <v>316</v>
      </c>
      <c r="T123" s="11">
        <v>30</v>
      </c>
      <c r="U123" s="11">
        <v>0</v>
      </c>
      <c r="V123" s="1">
        <f t="shared" si="40"/>
        <v>-24</v>
      </c>
      <c r="W123" s="1">
        <f t="shared" si="41"/>
        <v>27</v>
      </c>
      <c r="X123" s="1">
        <f t="shared" si="42"/>
        <v>0</v>
      </c>
      <c r="Y123" s="1">
        <f t="shared" si="43"/>
        <v>2</v>
      </c>
      <c r="Z123" s="1">
        <f t="shared" si="44"/>
        <v>5</v>
      </c>
      <c r="AA123" s="3">
        <f t="shared" si="32"/>
        <v>0.4425</v>
      </c>
      <c r="AB123" s="13">
        <f t="shared" si="33"/>
        <v>3.9992858418139619E-2</v>
      </c>
      <c r="AC123" s="13">
        <f t="shared" si="34"/>
        <v>0.28005000000000002</v>
      </c>
      <c r="AD123" s="13">
        <f t="shared" si="35"/>
        <v>1.7600000000000001E-2</v>
      </c>
      <c r="AE123" s="13">
        <f t="shared" si="36"/>
        <v>0.25124999999999997</v>
      </c>
      <c r="AF123" s="13">
        <f t="shared" si="37"/>
        <v>1.12E-2</v>
      </c>
      <c r="AG123" s="13">
        <f t="shared" si="38"/>
        <v>2.5000000000000001E-4</v>
      </c>
      <c r="AQ123" s="11">
        <f t="shared" si="45"/>
        <v>125</v>
      </c>
      <c r="AR123" s="11">
        <f t="shared" si="45"/>
        <v>111</v>
      </c>
    </row>
    <row r="124" spans="2:44" x14ac:dyDescent="0.3">
      <c r="B124" s="1">
        <f t="shared" si="31"/>
        <v>5605</v>
      </c>
      <c r="C124" s="11">
        <v>112</v>
      </c>
      <c r="D124" s="11">
        <v>14393</v>
      </c>
      <c r="E124" s="11">
        <v>330</v>
      </c>
      <c r="F124" s="11">
        <v>0</v>
      </c>
      <c r="G124" s="11">
        <v>5050</v>
      </c>
      <c r="H124" s="11">
        <v>0</v>
      </c>
      <c r="I124" s="11">
        <v>225</v>
      </c>
      <c r="J124" s="11">
        <v>56.44</v>
      </c>
      <c r="K124" s="11">
        <v>1.77</v>
      </c>
      <c r="L124" s="11">
        <v>25.7</v>
      </c>
      <c r="M124" s="11">
        <v>1.04</v>
      </c>
      <c r="N124" s="11">
        <v>2163</v>
      </c>
      <c r="O124" s="11">
        <v>3438</v>
      </c>
      <c r="P124" s="11">
        <v>102</v>
      </c>
      <c r="Q124" s="11">
        <v>3273</v>
      </c>
      <c r="R124" s="11">
        <v>62</v>
      </c>
      <c r="S124" s="11">
        <v>298</v>
      </c>
      <c r="T124" s="11">
        <v>28</v>
      </c>
      <c r="U124" s="11">
        <v>0</v>
      </c>
      <c r="V124" s="1">
        <f t="shared" si="40"/>
        <v>-22</v>
      </c>
      <c r="W124" s="1">
        <f t="shared" si="41"/>
        <v>25</v>
      </c>
      <c r="X124" s="1">
        <f t="shared" si="42"/>
        <v>0</v>
      </c>
      <c r="Y124" s="1">
        <f t="shared" si="43"/>
        <v>1</v>
      </c>
      <c r="Z124" s="1">
        <f t="shared" si="44"/>
        <v>4</v>
      </c>
      <c r="AA124" s="3">
        <f t="shared" si="32"/>
        <v>0.4425</v>
      </c>
      <c r="AB124" s="13">
        <f t="shared" si="33"/>
        <v>4.0142729705619981E-2</v>
      </c>
      <c r="AC124" s="13">
        <f t="shared" si="34"/>
        <v>0.28025</v>
      </c>
      <c r="AD124" s="13">
        <f t="shared" si="35"/>
        <v>1.6500000000000001E-2</v>
      </c>
      <c r="AE124" s="13">
        <f t="shared" si="36"/>
        <v>0.2525</v>
      </c>
      <c r="AF124" s="13">
        <f t="shared" si="37"/>
        <v>1.125E-2</v>
      </c>
      <c r="AG124" s="13">
        <f t="shared" si="38"/>
        <v>2.0000000000000001E-4</v>
      </c>
      <c r="AQ124" s="11">
        <f t="shared" si="45"/>
        <v>126</v>
      </c>
      <c r="AR124" s="11">
        <f t="shared" si="45"/>
        <v>112</v>
      </c>
    </row>
    <row r="125" spans="2:44" x14ac:dyDescent="0.3">
      <c r="B125" s="1">
        <f t="shared" si="31"/>
        <v>5609</v>
      </c>
      <c r="C125" s="11">
        <v>113</v>
      </c>
      <c r="D125" s="11">
        <v>14389</v>
      </c>
      <c r="E125" s="11">
        <v>311</v>
      </c>
      <c r="F125" s="11">
        <v>0</v>
      </c>
      <c r="G125" s="11">
        <v>5071</v>
      </c>
      <c r="H125" s="11">
        <v>0</v>
      </c>
      <c r="I125" s="11">
        <v>227</v>
      </c>
      <c r="J125" s="11">
        <v>56.45</v>
      </c>
      <c r="K125" s="11">
        <v>1.77</v>
      </c>
      <c r="L125" s="11">
        <v>25.7</v>
      </c>
      <c r="M125" s="11">
        <v>1.04</v>
      </c>
      <c r="N125" s="11">
        <v>2166</v>
      </c>
      <c r="O125" s="11">
        <v>3439</v>
      </c>
      <c r="P125" s="11">
        <v>96</v>
      </c>
      <c r="Q125" s="11">
        <v>3280</v>
      </c>
      <c r="R125" s="11">
        <v>62</v>
      </c>
      <c r="S125" s="11">
        <v>281</v>
      </c>
      <c r="T125" s="11">
        <v>26</v>
      </c>
      <c r="U125" s="11">
        <v>0</v>
      </c>
      <c r="V125" s="1">
        <f t="shared" si="40"/>
        <v>-19</v>
      </c>
      <c r="W125" s="1">
        <f t="shared" si="41"/>
        <v>21</v>
      </c>
      <c r="X125" s="1">
        <f t="shared" si="42"/>
        <v>0</v>
      </c>
      <c r="Y125" s="1">
        <f t="shared" si="43"/>
        <v>2</v>
      </c>
      <c r="Z125" s="1">
        <f t="shared" si="44"/>
        <v>4</v>
      </c>
      <c r="AA125" s="3">
        <f t="shared" si="32"/>
        <v>0.4425</v>
      </c>
      <c r="AB125" s="13">
        <f t="shared" si="33"/>
        <v>4.0470672134070247E-2</v>
      </c>
      <c r="AC125" s="13">
        <f t="shared" si="34"/>
        <v>0.28044999999999998</v>
      </c>
      <c r="AD125" s="13">
        <f t="shared" si="35"/>
        <v>1.555E-2</v>
      </c>
      <c r="AE125" s="13">
        <f t="shared" si="36"/>
        <v>0.25355</v>
      </c>
      <c r="AF125" s="13">
        <f t="shared" si="37"/>
        <v>1.1350000000000001E-2</v>
      </c>
      <c r="AG125" s="13">
        <f t="shared" si="38"/>
        <v>2.0000000000000001E-4</v>
      </c>
      <c r="AQ125" s="11">
        <f t="shared" si="45"/>
        <v>127</v>
      </c>
      <c r="AR125" s="11">
        <f t="shared" si="45"/>
        <v>113</v>
      </c>
    </row>
    <row r="126" spans="2:44" x14ac:dyDescent="0.3">
      <c r="B126" s="1">
        <f t="shared" si="31"/>
        <v>5613</v>
      </c>
      <c r="C126" s="11">
        <v>114</v>
      </c>
      <c r="D126" s="11">
        <v>14385</v>
      </c>
      <c r="E126" s="11">
        <v>294</v>
      </c>
      <c r="F126" s="11">
        <v>0</v>
      </c>
      <c r="G126" s="11">
        <v>5091</v>
      </c>
      <c r="H126" s="11">
        <v>0</v>
      </c>
      <c r="I126" s="11">
        <v>228</v>
      </c>
      <c r="J126" s="11">
        <v>56.45</v>
      </c>
      <c r="K126" s="11">
        <v>1.77</v>
      </c>
      <c r="L126" s="11">
        <v>25.8</v>
      </c>
      <c r="M126" s="11">
        <v>1.03</v>
      </c>
      <c r="N126" s="11">
        <v>2169</v>
      </c>
      <c r="O126" s="11">
        <v>3440</v>
      </c>
      <c r="P126" s="11">
        <v>90</v>
      </c>
      <c r="Q126" s="11">
        <v>3287</v>
      </c>
      <c r="R126" s="11">
        <v>62</v>
      </c>
      <c r="S126" s="11">
        <v>267</v>
      </c>
      <c r="T126" s="11">
        <v>24</v>
      </c>
      <c r="U126" s="11">
        <v>0</v>
      </c>
      <c r="V126" s="1">
        <f t="shared" si="40"/>
        <v>-17</v>
      </c>
      <c r="W126" s="1">
        <f t="shared" si="41"/>
        <v>20</v>
      </c>
      <c r="X126" s="1">
        <f t="shared" si="42"/>
        <v>0</v>
      </c>
      <c r="Y126" s="1">
        <f t="shared" si="43"/>
        <v>1</v>
      </c>
      <c r="Z126" s="1">
        <f t="shared" si="44"/>
        <v>4</v>
      </c>
      <c r="AA126" s="3">
        <f t="shared" si="32"/>
        <v>0.4425</v>
      </c>
      <c r="AB126" s="13">
        <f t="shared" si="33"/>
        <v>4.0619989310529125E-2</v>
      </c>
      <c r="AC126" s="13">
        <f t="shared" si="34"/>
        <v>0.28065000000000001</v>
      </c>
      <c r="AD126" s="13">
        <f t="shared" si="35"/>
        <v>1.47E-2</v>
      </c>
      <c r="AE126" s="13">
        <f t="shared" si="36"/>
        <v>0.25455</v>
      </c>
      <c r="AF126" s="13">
        <f t="shared" si="37"/>
        <v>1.14E-2</v>
      </c>
      <c r="AG126" s="13">
        <f t="shared" si="38"/>
        <v>2.0000000000000001E-4</v>
      </c>
      <c r="AQ126" s="11">
        <f t="shared" si="45"/>
        <v>128</v>
      </c>
      <c r="AR126" s="11">
        <f t="shared" si="45"/>
        <v>114</v>
      </c>
    </row>
    <row r="127" spans="2:44" x14ac:dyDescent="0.3">
      <c r="B127" s="1">
        <f t="shared" si="31"/>
        <v>5616</v>
      </c>
      <c r="C127" s="11">
        <v>115</v>
      </c>
      <c r="D127" s="11">
        <v>14382</v>
      </c>
      <c r="E127" s="11">
        <v>274</v>
      </c>
      <c r="F127" s="11">
        <v>0</v>
      </c>
      <c r="G127" s="11">
        <v>5113</v>
      </c>
      <c r="H127" s="11">
        <v>0</v>
      </c>
      <c r="I127" s="11">
        <v>229</v>
      </c>
      <c r="J127" s="11">
        <v>56.45</v>
      </c>
      <c r="K127" s="11">
        <v>1.77</v>
      </c>
      <c r="L127" s="11">
        <v>25.8</v>
      </c>
      <c r="M127" s="11">
        <v>1.03</v>
      </c>
      <c r="N127" s="11">
        <v>2172</v>
      </c>
      <c r="O127" s="11">
        <v>3440</v>
      </c>
      <c r="P127" s="11">
        <v>84</v>
      </c>
      <c r="Q127" s="11">
        <v>3294</v>
      </c>
      <c r="R127" s="11">
        <v>62</v>
      </c>
      <c r="S127" s="11">
        <v>250</v>
      </c>
      <c r="T127" s="11">
        <v>23</v>
      </c>
      <c r="U127" s="11">
        <v>0</v>
      </c>
      <c r="V127" s="1">
        <f t="shared" si="40"/>
        <v>-20</v>
      </c>
      <c r="W127" s="1">
        <f t="shared" si="41"/>
        <v>22</v>
      </c>
      <c r="X127" s="1">
        <f t="shared" si="42"/>
        <v>0</v>
      </c>
      <c r="Y127" s="1">
        <f t="shared" si="43"/>
        <v>1</v>
      </c>
      <c r="Z127" s="1">
        <f t="shared" si="44"/>
        <v>3</v>
      </c>
      <c r="AA127" s="3">
        <f t="shared" si="32"/>
        <v>0.4425</v>
      </c>
      <c r="AB127" s="13">
        <f t="shared" si="33"/>
        <v>4.0776353276353275E-2</v>
      </c>
      <c r="AC127" s="13">
        <f t="shared" si="34"/>
        <v>0.28079999999999999</v>
      </c>
      <c r="AD127" s="13">
        <f t="shared" si="35"/>
        <v>1.37E-2</v>
      </c>
      <c r="AE127" s="13">
        <f t="shared" si="36"/>
        <v>0.25564999999999999</v>
      </c>
      <c r="AF127" s="13">
        <f t="shared" si="37"/>
        <v>1.145E-2</v>
      </c>
      <c r="AG127" s="13">
        <f t="shared" si="38"/>
        <v>1.4999999999999999E-4</v>
      </c>
      <c r="AQ127" s="11">
        <f t="shared" si="45"/>
        <v>129</v>
      </c>
      <c r="AR127" s="11">
        <f t="shared" si="45"/>
        <v>115</v>
      </c>
    </row>
    <row r="128" spans="2:44" x14ac:dyDescent="0.3">
      <c r="B128" s="1">
        <f t="shared" si="31"/>
        <v>5619</v>
      </c>
      <c r="C128" s="11">
        <v>116</v>
      </c>
      <c r="D128" s="11">
        <v>14379</v>
      </c>
      <c r="E128" s="11">
        <v>257</v>
      </c>
      <c r="F128" s="11">
        <v>0</v>
      </c>
      <c r="G128" s="11">
        <v>5132</v>
      </c>
      <c r="H128" s="11">
        <v>0</v>
      </c>
      <c r="I128" s="11">
        <v>230</v>
      </c>
      <c r="J128" s="11">
        <v>56.45</v>
      </c>
      <c r="K128" s="11">
        <v>1.77</v>
      </c>
      <c r="L128" s="11">
        <v>25.8</v>
      </c>
      <c r="M128" s="11">
        <v>1.03</v>
      </c>
      <c r="N128" s="11">
        <v>2175</v>
      </c>
      <c r="O128" s="11">
        <v>3441</v>
      </c>
      <c r="P128" s="11">
        <v>78</v>
      </c>
      <c r="Q128" s="11">
        <v>3300</v>
      </c>
      <c r="R128" s="11">
        <v>62</v>
      </c>
      <c r="S128" s="11">
        <v>234</v>
      </c>
      <c r="T128" s="11">
        <v>22</v>
      </c>
      <c r="U128" s="11">
        <v>0</v>
      </c>
      <c r="V128" s="1">
        <f t="shared" si="40"/>
        <v>-17</v>
      </c>
      <c r="W128" s="1">
        <f t="shared" si="41"/>
        <v>19</v>
      </c>
      <c r="X128" s="1">
        <f t="shared" si="42"/>
        <v>0</v>
      </c>
      <c r="Y128" s="1">
        <f t="shared" si="43"/>
        <v>1</v>
      </c>
      <c r="Z128" s="1">
        <f t="shared" si="44"/>
        <v>3</v>
      </c>
      <c r="AA128" s="3">
        <f t="shared" si="32"/>
        <v>0.4425</v>
      </c>
      <c r="AB128" s="13">
        <f t="shared" si="33"/>
        <v>4.0932550275849792E-2</v>
      </c>
      <c r="AC128" s="13">
        <f t="shared" si="34"/>
        <v>0.28094999999999998</v>
      </c>
      <c r="AD128" s="13">
        <f t="shared" si="35"/>
        <v>1.285E-2</v>
      </c>
      <c r="AE128" s="13">
        <f t="shared" si="36"/>
        <v>0.25659999999999999</v>
      </c>
      <c r="AF128" s="13">
        <f t="shared" si="37"/>
        <v>1.15E-2</v>
      </c>
      <c r="AG128" s="13">
        <f t="shared" si="38"/>
        <v>1.4999999999999999E-4</v>
      </c>
      <c r="AQ128" s="11">
        <f t="shared" si="45"/>
        <v>130</v>
      </c>
      <c r="AR128" s="11">
        <f t="shared" si="45"/>
        <v>116</v>
      </c>
    </row>
    <row r="129" spans="2:44" x14ac:dyDescent="0.3">
      <c r="B129" s="1">
        <f t="shared" si="31"/>
        <v>5622</v>
      </c>
      <c r="C129" s="11">
        <v>117</v>
      </c>
      <c r="D129" s="11">
        <v>14376</v>
      </c>
      <c r="E129" s="11">
        <v>240</v>
      </c>
      <c r="F129" s="11">
        <v>0</v>
      </c>
      <c r="G129" s="11">
        <v>5151</v>
      </c>
      <c r="H129" s="11">
        <v>0</v>
      </c>
      <c r="I129" s="11">
        <v>231</v>
      </c>
      <c r="J129" s="11">
        <v>56.46</v>
      </c>
      <c r="K129" s="11">
        <v>1.77</v>
      </c>
      <c r="L129" s="11">
        <v>25.8</v>
      </c>
      <c r="M129" s="11">
        <v>1.03</v>
      </c>
      <c r="N129" s="11">
        <v>2177</v>
      </c>
      <c r="O129" s="11">
        <v>3441</v>
      </c>
      <c r="P129" s="11">
        <v>72</v>
      </c>
      <c r="Q129" s="11">
        <v>3306</v>
      </c>
      <c r="R129" s="11">
        <v>62</v>
      </c>
      <c r="S129" s="11">
        <v>219</v>
      </c>
      <c r="T129" s="11">
        <v>21</v>
      </c>
      <c r="U129" s="11">
        <v>0</v>
      </c>
      <c r="V129" s="1">
        <f t="shared" si="40"/>
        <v>-17</v>
      </c>
      <c r="W129" s="1">
        <f t="shared" si="41"/>
        <v>19</v>
      </c>
      <c r="X129" s="1">
        <f t="shared" si="42"/>
        <v>0</v>
      </c>
      <c r="Y129" s="1">
        <f t="shared" si="43"/>
        <v>1</v>
      </c>
      <c r="Z129" s="1">
        <f t="shared" si="44"/>
        <v>3</v>
      </c>
      <c r="AA129" s="3">
        <f t="shared" si="32"/>
        <v>0.4425</v>
      </c>
      <c r="AB129" s="13">
        <f t="shared" si="33"/>
        <v>4.1088580576307362E-2</v>
      </c>
      <c r="AC129" s="13">
        <f t="shared" si="34"/>
        <v>0.28110000000000002</v>
      </c>
      <c r="AD129" s="13">
        <f t="shared" si="35"/>
        <v>1.2E-2</v>
      </c>
      <c r="AE129" s="13">
        <f t="shared" si="36"/>
        <v>0.25755</v>
      </c>
      <c r="AF129" s="13">
        <f t="shared" si="37"/>
        <v>1.155E-2</v>
      </c>
      <c r="AG129" s="13">
        <f t="shared" si="38"/>
        <v>1.4999999999999999E-4</v>
      </c>
      <c r="AQ129" s="11">
        <f t="shared" si="45"/>
        <v>131</v>
      </c>
      <c r="AR129" s="11">
        <f t="shared" si="45"/>
        <v>117</v>
      </c>
    </row>
    <row r="130" spans="2:44" x14ac:dyDescent="0.3">
      <c r="B130" s="1">
        <f t="shared" si="31"/>
        <v>5625</v>
      </c>
      <c r="C130" s="11">
        <v>118</v>
      </c>
      <c r="D130" s="11">
        <v>14373</v>
      </c>
      <c r="E130" s="11">
        <v>224</v>
      </c>
      <c r="F130" s="11">
        <v>0</v>
      </c>
      <c r="G130" s="11">
        <v>5169</v>
      </c>
      <c r="H130" s="11">
        <v>0</v>
      </c>
      <c r="I130" s="11">
        <v>232</v>
      </c>
      <c r="J130" s="11">
        <v>56.46</v>
      </c>
      <c r="K130" s="11">
        <v>1.77</v>
      </c>
      <c r="L130" s="11">
        <v>25.8</v>
      </c>
      <c r="M130" s="11">
        <v>1.03</v>
      </c>
      <c r="N130" s="11">
        <v>2180</v>
      </c>
      <c r="O130" s="11">
        <v>3442</v>
      </c>
      <c r="P130" s="11">
        <v>66</v>
      </c>
      <c r="Q130" s="11">
        <v>3313</v>
      </c>
      <c r="R130" s="11">
        <v>62</v>
      </c>
      <c r="S130" s="11">
        <v>203</v>
      </c>
      <c r="T130" s="11">
        <v>19</v>
      </c>
      <c r="U130" s="11">
        <v>0</v>
      </c>
      <c r="V130" s="1">
        <f t="shared" si="40"/>
        <v>-16</v>
      </c>
      <c r="W130" s="1">
        <f t="shared" si="41"/>
        <v>18</v>
      </c>
      <c r="X130" s="1">
        <f t="shared" si="42"/>
        <v>0</v>
      </c>
      <c r="Y130" s="1">
        <f t="shared" si="43"/>
        <v>1</v>
      </c>
      <c r="Z130" s="1">
        <f t="shared" si="44"/>
        <v>3</v>
      </c>
      <c r="AA130" s="3">
        <f t="shared" si="32"/>
        <v>0.4425</v>
      </c>
      <c r="AB130" s="13">
        <f t="shared" si="33"/>
        <v>4.1244444444444445E-2</v>
      </c>
      <c r="AC130" s="13">
        <f t="shared" si="34"/>
        <v>0.28125</v>
      </c>
      <c r="AD130" s="13">
        <f t="shared" si="35"/>
        <v>1.12E-2</v>
      </c>
      <c r="AE130" s="13">
        <f t="shared" si="36"/>
        <v>0.25845000000000001</v>
      </c>
      <c r="AF130" s="13">
        <f t="shared" si="37"/>
        <v>1.1599999999999999E-2</v>
      </c>
      <c r="AG130" s="13">
        <f t="shared" si="38"/>
        <v>1.4999999999999999E-4</v>
      </c>
      <c r="AQ130" s="11">
        <f t="shared" si="45"/>
        <v>132</v>
      </c>
      <c r="AR130" s="11">
        <f t="shared" si="45"/>
        <v>118</v>
      </c>
    </row>
    <row r="131" spans="2:44" x14ac:dyDescent="0.3">
      <c r="B131" s="1">
        <f t="shared" si="31"/>
        <v>5628</v>
      </c>
      <c r="C131" s="11">
        <v>119</v>
      </c>
      <c r="D131" s="11">
        <v>14370</v>
      </c>
      <c r="E131" s="11">
        <v>210</v>
      </c>
      <c r="F131" s="11">
        <v>0</v>
      </c>
      <c r="G131" s="11">
        <v>5185</v>
      </c>
      <c r="H131" s="11">
        <v>0</v>
      </c>
      <c r="I131" s="11">
        <v>233</v>
      </c>
      <c r="J131" s="11">
        <v>56.46</v>
      </c>
      <c r="K131" s="11">
        <v>1.77</v>
      </c>
      <c r="L131" s="11">
        <v>25.8</v>
      </c>
      <c r="M131" s="11">
        <v>1.02</v>
      </c>
      <c r="N131" s="11">
        <v>2182</v>
      </c>
      <c r="O131" s="11">
        <v>3442</v>
      </c>
      <c r="P131" s="11">
        <v>61</v>
      </c>
      <c r="Q131" s="11">
        <v>3318</v>
      </c>
      <c r="R131" s="11">
        <v>62</v>
      </c>
      <c r="S131" s="11">
        <v>191</v>
      </c>
      <c r="T131" s="11">
        <v>18</v>
      </c>
      <c r="U131" s="11">
        <v>0</v>
      </c>
      <c r="V131" s="1">
        <f t="shared" si="40"/>
        <v>-14</v>
      </c>
      <c r="W131" s="1">
        <f t="shared" si="41"/>
        <v>16</v>
      </c>
      <c r="X131" s="1">
        <f t="shared" si="42"/>
        <v>0</v>
      </c>
      <c r="Y131" s="1">
        <f t="shared" si="43"/>
        <v>1</v>
      </c>
      <c r="Z131" s="1">
        <f t="shared" si="44"/>
        <v>3</v>
      </c>
      <c r="AA131" s="3">
        <f t="shared" si="32"/>
        <v>0.4425</v>
      </c>
      <c r="AB131" s="13">
        <f t="shared" si="33"/>
        <v>4.1400142146410801E-2</v>
      </c>
      <c r="AC131" s="13">
        <f t="shared" si="34"/>
        <v>0.28139999999999998</v>
      </c>
      <c r="AD131" s="13">
        <f t="shared" si="35"/>
        <v>1.0500000000000001E-2</v>
      </c>
      <c r="AE131" s="13">
        <f t="shared" si="36"/>
        <v>0.25924999999999998</v>
      </c>
      <c r="AF131" s="13">
        <f t="shared" si="37"/>
        <v>1.1650000000000001E-2</v>
      </c>
      <c r="AG131" s="13">
        <f t="shared" si="38"/>
        <v>1.4999999999999999E-4</v>
      </c>
      <c r="AQ131" s="11">
        <f t="shared" si="45"/>
        <v>133</v>
      </c>
      <c r="AR131" s="11">
        <f t="shared" si="45"/>
        <v>119</v>
      </c>
    </row>
    <row r="132" spans="2:44" x14ac:dyDescent="0.3">
      <c r="B132" s="1">
        <f t="shared" si="31"/>
        <v>5631</v>
      </c>
      <c r="C132" s="11">
        <v>120</v>
      </c>
      <c r="D132" s="11">
        <v>14367</v>
      </c>
      <c r="E132" s="11">
        <v>198</v>
      </c>
      <c r="F132" s="11">
        <v>0</v>
      </c>
      <c r="G132" s="11">
        <v>5199</v>
      </c>
      <c r="H132" s="11">
        <v>0</v>
      </c>
      <c r="I132" s="11">
        <v>234</v>
      </c>
      <c r="J132" s="11">
        <v>56.46</v>
      </c>
      <c r="K132" s="11">
        <v>1.77</v>
      </c>
      <c r="L132" s="11">
        <v>25.8</v>
      </c>
      <c r="M132" s="11">
        <v>1.02</v>
      </c>
      <c r="N132" s="11">
        <v>2184</v>
      </c>
      <c r="O132" s="11">
        <v>3443</v>
      </c>
      <c r="P132" s="11">
        <v>57</v>
      </c>
      <c r="Q132" s="11">
        <v>3322</v>
      </c>
      <c r="R132" s="11">
        <v>62</v>
      </c>
      <c r="S132" s="11">
        <v>179</v>
      </c>
      <c r="T132" s="11">
        <v>17</v>
      </c>
      <c r="U132" s="11">
        <v>0</v>
      </c>
      <c r="V132" s="1">
        <f t="shared" si="40"/>
        <v>-12</v>
      </c>
      <c r="W132" s="1">
        <f t="shared" si="41"/>
        <v>14</v>
      </c>
      <c r="X132" s="1">
        <f t="shared" si="42"/>
        <v>0</v>
      </c>
      <c r="Y132" s="1">
        <f t="shared" si="43"/>
        <v>1</v>
      </c>
      <c r="Z132" s="1">
        <f t="shared" si="44"/>
        <v>3</v>
      </c>
      <c r="AA132" s="3">
        <f t="shared" si="32"/>
        <v>0.4425</v>
      </c>
      <c r="AB132" s="13">
        <f t="shared" si="33"/>
        <v>4.1555673947789022E-2</v>
      </c>
      <c r="AC132" s="13">
        <f t="shared" si="34"/>
        <v>0.28155000000000002</v>
      </c>
      <c r="AD132" s="13">
        <f t="shared" si="35"/>
        <v>9.9000000000000008E-3</v>
      </c>
      <c r="AE132" s="13">
        <f t="shared" si="36"/>
        <v>0.25995000000000001</v>
      </c>
      <c r="AF132" s="13">
        <f t="shared" si="37"/>
        <v>1.17E-2</v>
      </c>
      <c r="AG132" s="13">
        <f t="shared" si="38"/>
        <v>1.4999999999999999E-4</v>
      </c>
      <c r="AQ132" s="11">
        <f t="shared" si="45"/>
        <v>134</v>
      </c>
      <c r="AR132" s="11">
        <f t="shared" si="45"/>
        <v>120</v>
      </c>
    </row>
    <row r="133" spans="2:44" x14ac:dyDescent="0.3">
      <c r="B133" s="1">
        <f t="shared" si="31"/>
        <v>5634</v>
      </c>
      <c r="C133" s="11">
        <v>121</v>
      </c>
      <c r="D133" s="11">
        <v>14364</v>
      </c>
      <c r="E133" s="11">
        <v>186</v>
      </c>
      <c r="F133" s="11">
        <v>0</v>
      </c>
      <c r="G133" s="11">
        <v>5212</v>
      </c>
      <c r="H133" s="11">
        <v>0</v>
      </c>
      <c r="I133" s="11">
        <v>236</v>
      </c>
      <c r="J133" s="11">
        <v>56.47</v>
      </c>
      <c r="K133" s="11">
        <v>1.77</v>
      </c>
      <c r="L133" s="11">
        <v>25.8</v>
      </c>
      <c r="M133" s="11">
        <v>1.02</v>
      </c>
      <c r="N133" s="11">
        <v>2187</v>
      </c>
      <c r="O133" s="11">
        <v>3443</v>
      </c>
      <c r="P133" s="11">
        <v>54</v>
      </c>
      <c r="Q133" s="11">
        <v>3326</v>
      </c>
      <c r="R133" s="11">
        <v>62</v>
      </c>
      <c r="S133" s="11">
        <v>168</v>
      </c>
      <c r="T133" s="11">
        <v>16</v>
      </c>
      <c r="U133" s="11">
        <v>0</v>
      </c>
      <c r="V133" s="1">
        <f t="shared" si="40"/>
        <v>-12</v>
      </c>
      <c r="W133" s="1">
        <f t="shared" si="41"/>
        <v>13</v>
      </c>
      <c r="X133" s="1">
        <f t="shared" si="42"/>
        <v>0</v>
      </c>
      <c r="Y133" s="1">
        <f t="shared" si="43"/>
        <v>2</v>
      </c>
      <c r="Z133" s="1">
        <f t="shared" si="44"/>
        <v>3</v>
      </c>
      <c r="AA133" s="3">
        <f t="shared" si="32"/>
        <v>0.4425</v>
      </c>
      <c r="AB133" s="13">
        <f t="shared" si="33"/>
        <v>4.1888533901313453E-2</v>
      </c>
      <c r="AC133" s="13">
        <f t="shared" si="34"/>
        <v>0.28170000000000001</v>
      </c>
      <c r="AD133" s="13">
        <f t="shared" si="35"/>
        <v>9.2999999999999992E-3</v>
      </c>
      <c r="AE133" s="13">
        <f t="shared" si="36"/>
        <v>0.2606</v>
      </c>
      <c r="AF133" s="13">
        <f t="shared" si="37"/>
        <v>1.18E-2</v>
      </c>
      <c r="AG133" s="13">
        <f t="shared" si="38"/>
        <v>1.4999999999999999E-4</v>
      </c>
      <c r="AQ133" s="11">
        <f t="shared" si="45"/>
        <v>135</v>
      </c>
      <c r="AR133" s="11">
        <f t="shared" si="45"/>
        <v>121</v>
      </c>
    </row>
    <row r="134" spans="2:44" x14ac:dyDescent="0.3">
      <c r="B134" s="1">
        <f t="shared" si="31"/>
        <v>5636</v>
      </c>
      <c r="C134" s="11">
        <v>122</v>
      </c>
      <c r="D134" s="11">
        <v>14362</v>
      </c>
      <c r="E134" s="11">
        <v>173</v>
      </c>
      <c r="F134" s="11">
        <v>0</v>
      </c>
      <c r="G134" s="11">
        <v>5227</v>
      </c>
      <c r="H134" s="11">
        <v>0</v>
      </c>
      <c r="I134" s="11">
        <v>236</v>
      </c>
      <c r="J134" s="11">
        <v>56.47</v>
      </c>
      <c r="K134" s="11">
        <v>1.77</v>
      </c>
      <c r="L134" s="11">
        <v>25.8</v>
      </c>
      <c r="M134" s="11">
        <v>1.02</v>
      </c>
      <c r="N134" s="11">
        <v>2189</v>
      </c>
      <c r="O134" s="11">
        <v>3444</v>
      </c>
      <c r="P134" s="11">
        <v>50</v>
      </c>
      <c r="Q134" s="11">
        <v>3331</v>
      </c>
      <c r="R134" s="11">
        <v>62</v>
      </c>
      <c r="S134" s="11">
        <v>156</v>
      </c>
      <c r="T134" s="11">
        <v>15</v>
      </c>
      <c r="U134" s="11">
        <v>0</v>
      </c>
      <c r="V134" s="1">
        <f t="shared" si="40"/>
        <v>-13</v>
      </c>
      <c r="W134" s="1">
        <f t="shared" si="41"/>
        <v>15</v>
      </c>
      <c r="X134" s="1">
        <f t="shared" si="42"/>
        <v>0</v>
      </c>
      <c r="Y134" s="1">
        <f t="shared" si="43"/>
        <v>0</v>
      </c>
      <c r="Z134" s="1">
        <f t="shared" si="44"/>
        <v>2</v>
      </c>
      <c r="AA134" s="3">
        <f t="shared" si="32"/>
        <v>0.4425</v>
      </c>
      <c r="AB134" s="13">
        <f t="shared" si="33"/>
        <v>4.1873669268985093E-2</v>
      </c>
      <c r="AC134" s="13">
        <f t="shared" si="34"/>
        <v>0.28179999999999999</v>
      </c>
      <c r="AD134" s="13">
        <f t="shared" si="35"/>
        <v>8.6499999999999997E-3</v>
      </c>
      <c r="AE134" s="13">
        <f t="shared" si="36"/>
        <v>0.26135000000000003</v>
      </c>
      <c r="AF134" s="13">
        <f t="shared" si="37"/>
        <v>1.18E-2</v>
      </c>
      <c r="AG134" s="13">
        <f t="shared" si="38"/>
        <v>1E-4</v>
      </c>
      <c r="AQ134" s="11">
        <f t="shared" si="45"/>
        <v>136</v>
      </c>
      <c r="AR134" s="11">
        <f t="shared" si="45"/>
        <v>122</v>
      </c>
    </row>
    <row r="135" spans="2:44" x14ac:dyDescent="0.3">
      <c r="B135" s="1">
        <f t="shared" si="31"/>
        <v>5637</v>
      </c>
      <c r="C135" s="11">
        <v>123</v>
      </c>
      <c r="D135" s="11">
        <v>14360</v>
      </c>
      <c r="E135" s="11">
        <v>162</v>
      </c>
      <c r="F135" s="11">
        <v>0</v>
      </c>
      <c r="G135" s="11">
        <v>5238</v>
      </c>
      <c r="H135" s="11">
        <v>0</v>
      </c>
      <c r="I135" s="11">
        <v>237</v>
      </c>
      <c r="J135" s="11">
        <v>56.47</v>
      </c>
      <c r="K135" s="11">
        <v>1.77</v>
      </c>
      <c r="L135" s="11">
        <v>25.8</v>
      </c>
      <c r="M135" s="11">
        <v>1.02</v>
      </c>
      <c r="N135" s="11">
        <v>2190</v>
      </c>
      <c r="O135" s="11">
        <v>3444</v>
      </c>
      <c r="P135" s="11">
        <v>46</v>
      </c>
      <c r="Q135" s="11">
        <v>3335</v>
      </c>
      <c r="R135" s="11">
        <v>62</v>
      </c>
      <c r="S135" s="11">
        <v>146</v>
      </c>
      <c r="T135" s="11">
        <v>14</v>
      </c>
      <c r="U135" s="11">
        <v>0</v>
      </c>
      <c r="V135" s="1">
        <f t="shared" si="40"/>
        <v>-11</v>
      </c>
      <c r="W135" s="1">
        <f t="shared" si="41"/>
        <v>11</v>
      </c>
      <c r="X135" s="1">
        <f t="shared" si="42"/>
        <v>0</v>
      </c>
      <c r="Y135" s="1">
        <f t="shared" si="43"/>
        <v>1</v>
      </c>
      <c r="Z135" s="1">
        <f t="shared" si="44"/>
        <v>1</v>
      </c>
      <c r="AA135" s="3">
        <f t="shared" si="32"/>
        <v>0.4425</v>
      </c>
      <c r="AB135" s="13">
        <f t="shared" si="33"/>
        <v>4.2043640234167109E-2</v>
      </c>
      <c r="AC135" s="13">
        <f t="shared" si="34"/>
        <v>0.28184999999999999</v>
      </c>
      <c r="AD135" s="13">
        <f t="shared" si="35"/>
        <v>8.0999999999999996E-3</v>
      </c>
      <c r="AE135" s="13">
        <f t="shared" si="36"/>
        <v>0.26190000000000002</v>
      </c>
      <c r="AF135" s="13">
        <f t="shared" si="37"/>
        <v>1.1849999999999999E-2</v>
      </c>
      <c r="AG135" s="13">
        <f t="shared" si="38"/>
        <v>5.0000000000000002E-5</v>
      </c>
      <c r="AQ135" s="11">
        <f t="shared" si="45"/>
        <v>137</v>
      </c>
      <c r="AR135" s="11">
        <f t="shared" si="45"/>
        <v>123</v>
      </c>
    </row>
    <row r="136" spans="2:44" x14ac:dyDescent="0.3">
      <c r="B136" s="1">
        <f t="shared" si="31"/>
        <v>5640</v>
      </c>
      <c r="C136" s="11">
        <v>124</v>
      </c>
      <c r="D136" s="11">
        <v>14358</v>
      </c>
      <c r="E136" s="11">
        <v>152</v>
      </c>
      <c r="F136" s="11">
        <v>0</v>
      </c>
      <c r="G136" s="11">
        <v>5250</v>
      </c>
      <c r="H136" s="11">
        <v>0</v>
      </c>
      <c r="I136" s="11">
        <v>238</v>
      </c>
      <c r="J136" s="11">
        <v>56.47</v>
      </c>
      <c r="K136" s="11">
        <v>1.77</v>
      </c>
      <c r="L136" s="11">
        <v>25.8</v>
      </c>
      <c r="M136" s="11">
        <v>1.02</v>
      </c>
      <c r="N136" s="11">
        <v>2192</v>
      </c>
      <c r="O136" s="11">
        <v>3445</v>
      </c>
      <c r="P136" s="11">
        <v>43</v>
      </c>
      <c r="Q136" s="11">
        <v>3338</v>
      </c>
      <c r="R136" s="11">
        <v>62</v>
      </c>
      <c r="S136" s="11">
        <v>137</v>
      </c>
      <c r="T136" s="11">
        <v>13</v>
      </c>
      <c r="U136" s="11">
        <v>0</v>
      </c>
      <c r="V136" s="1">
        <f t="shared" si="40"/>
        <v>-10</v>
      </c>
      <c r="W136" s="1">
        <f t="shared" si="41"/>
        <v>12</v>
      </c>
      <c r="X136" s="1">
        <f t="shared" si="42"/>
        <v>0</v>
      </c>
      <c r="Y136" s="1">
        <f t="shared" si="43"/>
        <v>1</v>
      </c>
      <c r="Z136" s="1">
        <f t="shared" si="44"/>
        <v>3</v>
      </c>
      <c r="AA136" s="3">
        <f t="shared" si="32"/>
        <v>0.4425</v>
      </c>
      <c r="AB136" s="13">
        <f t="shared" si="33"/>
        <v>4.2198581560283686E-2</v>
      </c>
      <c r="AC136" s="13">
        <f t="shared" si="34"/>
        <v>0.28199999999999997</v>
      </c>
      <c r="AD136" s="13">
        <f t="shared" si="35"/>
        <v>7.6E-3</v>
      </c>
      <c r="AE136" s="13">
        <f t="shared" si="36"/>
        <v>0.26250000000000001</v>
      </c>
      <c r="AF136" s="13">
        <f t="shared" si="37"/>
        <v>1.1900000000000001E-2</v>
      </c>
      <c r="AG136" s="13">
        <f t="shared" si="38"/>
        <v>1.4999999999999999E-4</v>
      </c>
      <c r="AQ136" s="11">
        <f t="shared" si="45"/>
        <v>138</v>
      </c>
      <c r="AR136" s="11">
        <f t="shared" si="45"/>
        <v>124</v>
      </c>
    </row>
    <row r="137" spans="2:44" x14ac:dyDescent="0.3">
      <c r="B137" s="1">
        <f t="shared" si="31"/>
        <v>5640</v>
      </c>
      <c r="C137" s="11">
        <v>125</v>
      </c>
      <c r="D137" s="11">
        <v>14357</v>
      </c>
      <c r="E137" s="11">
        <v>141</v>
      </c>
      <c r="F137" s="11">
        <v>0</v>
      </c>
      <c r="G137" s="11">
        <v>5261</v>
      </c>
      <c r="H137" s="11">
        <v>0</v>
      </c>
      <c r="I137" s="11">
        <v>238</v>
      </c>
      <c r="J137" s="11">
        <v>56.48</v>
      </c>
      <c r="K137" s="11">
        <v>1.77</v>
      </c>
      <c r="L137" s="11">
        <v>25.8</v>
      </c>
      <c r="M137" s="11">
        <v>1.02</v>
      </c>
      <c r="N137" s="11">
        <v>2192</v>
      </c>
      <c r="O137" s="11">
        <v>3445</v>
      </c>
      <c r="P137" s="11">
        <v>39</v>
      </c>
      <c r="Q137" s="11">
        <v>3342</v>
      </c>
      <c r="R137" s="11">
        <v>62</v>
      </c>
      <c r="S137" s="11">
        <v>128</v>
      </c>
      <c r="T137" s="11">
        <v>12</v>
      </c>
      <c r="U137" s="11">
        <v>0</v>
      </c>
      <c r="V137" s="1">
        <f t="shared" si="40"/>
        <v>-11</v>
      </c>
      <c r="W137" s="1">
        <f t="shared" si="41"/>
        <v>11</v>
      </c>
      <c r="X137" s="1">
        <f t="shared" si="42"/>
        <v>0</v>
      </c>
      <c r="Y137" s="1">
        <f t="shared" si="43"/>
        <v>0</v>
      </c>
      <c r="Z137" s="1">
        <f t="shared" si="44"/>
        <v>0</v>
      </c>
      <c r="AA137" s="3">
        <f t="shared" si="32"/>
        <v>0.4425</v>
      </c>
      <c r="AB137" s="13">
        <f t="shared" si="33"/>
        <v>4.2198581560283686E-2</v>
      </c>
      <c r="AC137" s="13">
        <f t="shared" si="34"/>
        <v>0.28199999999999997</v>
      </c>
      <c r="AD137" s="13">
        <f t="shared" si="35"/>
        <v>7.0499999999999998E-3</v>
      </c>
      <c r="AE137" s="13">
        <f t="shared" si="36"/>
        <v>0.26305000000000001</v>
      </c>
      <c r="AF137" s="13">
        <f t="shared" si="37"/>
        <v>1.1900000000000001E-2</v>
      </c>
      <c r="AG137" s="13">
        <f t="shared" si="38"/>
        <v>0</v>
      </c>
      <c r="AQ137" s="11">
        <f t="shared" si="45"/>
        <v>139</v>
      </c>
      <c r="AR137" s="11">
        <f t="shared" si="45"/>
        <v>125</v>
      </c>
    </row>
    <row r="138" spans="2:44" x14ac:dyDescent="0.3">
      <c r="B138" s="1">
        <f t="shared" si="31"/>
        <v>5642</v>
      </c>
      <c r="C138" s="11">
        <v>126</v>
      </c>
      <c r="D138" s="11">
        <v>14356</v>
      </c>
      <c r="E138" s="11">
        <v>131</v>
      </c>
      <c r="F138" s="11">
        <v>0</v>
      </c>
      <c r="G138" s="11">
        <v>5272</v>
      </c>
      <c r="H138" s="11">
        <v>0</v>
      </c>
      <c r="I138" s="11">
        <v>239</v>
      </c>
      <c r="J138" s="11">
        <v>56.48</v>
      </c>
      <c r="K138" s="11">
        <v>1.77</v>
      </c>
      <c r="L138" s="11">
        <v>25.8</v>
      </c>
      <c r="M138" s="11">
        <v>1.01</v>
      </c>
      <c r="N138" s="11">
        <v>2193</v>
      </c>
      <c r="O138" s="11">
        <v>3445</v>
      </c>
      <c r="P138" s="11">
        <v>36</v>
      </c>
      <c r="Q138" s="11">
        <v>3346</v>
      </c>
      <c r="R138" s="11">
        <v>62</v>
      </c>
      <c r="S138" s="11">
        <v>119</v>
      </c>
      <c r="T138" s="11">
        <v>11</v>
      </c>
      <c r="U138" s="11">
        <v>0</v>
      </c>
      <c r="V138" s="1">
        <f t="shared" si="40"/>
        <v>-10</v>
      </c>
      <c r="W138" s="1">
        <f t="shared" si="41"/>
        <v>11</v>
      </c>
      <c r="X138" s="1">
        <f t="shared" si="42"/>
        <v>0</v>
      </c>
      <c r="Y138" s="1">
        <f t="shared" si="43"/>
        <v>1</v>
      </c>
      <c r="Z138" s="1">
        <f t="shared" si="44"/>
        <v>2</v>
      </c>
      <c r="AA138" s="3">
        <f t="shared" si="32"/>
        <v>0.4425</v>
      </c>
      <c r="AB138" s="13">
        <f t="shared" si="33"/>
        <v>4.2360864941510104E-2</v>
      </c>
      <c r="AC138" s="13">
        <f t="shared" si="34"/>
        <v>0.28210000000000002</v>
      </c>
      <c r="AD138" s="13">
        <f t="shared" si="35"/>
        <v>6.5500000000000003E-3</v>
      </c>
      <c r="AE138" s="13">
        <f t="shared" si="36"/>
        <v>0.2636</v>
      </c>
      <c r="AF138" s="13">
        <f t="shared" si="37"/>
        <v>1.1950000000000001E-2</v>
      </c>
      <c r="AG138" s="13">
        <f t="shared" si="38"/>
        <v>1E-4</v>
      </c>
      <c r="AQ138" s="11">
        <f t="shared" si="45"/>
        <v>140</v>
      </c>
      <c r="AR138" s="11">
        <f t="shared" si="45"/>
        <v>126</v>
      </c>
    </row>
    <row r="139" spans="2:44" x14ac:dyDescent="0.3">
      <c r="B139" s="1">
        <f t="shared" si="31"/>
        <v>5644</v>
      </c>
      <c r="C139" s="11">
        <v>127</v>
      </c>
      <c r="D139" s="11">
        <v>14354</v>
      </c>
      <c r="E139" s="11">
        <v>122</v>
      </c>
      <c r="F139" s="11">
        <v>0</v>
      </c>
      <c r="G139" s="11">
        <v>5282</v>
      </c>
      <c r="H139" s="11">
        <v>0</v>
      </c>
      <c r="I139" s="11">
        <v>240</v>
      </c>
      <c r="J139" s="11">
        <v>56.48</v>
      </c>
      <c r="K139" s="11">
        <v>1.77</v>
      </c>
      <c r="L139" s="11">
        <v>25.8</v>
      </c>
      <c r="M139" s="11">
        <v>1.01</v>
      </c>
      <c r="N139" s="11">
        <v>2195</v>
      </c>
      <c r="O139" s="11">
        <v>3445</v>
      </c>
      <c r="P139" s="11">
        <v>34</v>
      </c>
      <c r="Q139" s="11">
        <v>3348</v>
      </c>
      <c r="R139" s="11">
        <v>62</v>
      </c>
      <c r="S139" s="11">
        <v>112</v>
      </c>
      <c r="T139" s="11">
        <v>10</v>
      </c>
      <c r="U139" s="11">
        <v>0</v>
      </c>
      <c r="V139" s="1">
        <f t="shared" si="40"/>
        <v>-9</v>
      </c>
      <c r="W139" s="1">
        <f t="shared" si="41"/>
        <v>10</v>
      </c>
      <c r="X139" s="1">
        <f t="shared" si="42"/>
        <v>0</v>
      </c>
      <c r="Y139" s="1">
        <f t="shared" si="43"/>
        <v>1</v>
      </c>
      <c r="Z139" s="1">
        <f t="shared" si="44"/>
        <v>2</v>
      </c>
      <c r="AA139" s="3">
        <f t="shared" si="32"/>
        <v>0.4425</v>
      </c>
      <c r="AB139" s="13">
        <f t="shared" si="33"/>
        <v>4.2523033309709427E-2</v>
      </c>
      <c r="AC139" s="13">
        <f t="shared" si="34"/>
        <v>0.28220000000000001</v>
      </c>
      <c r="AD139" s="13">
        <f t="shared" si="35"/>
        <v>6.1000000000000004E-3</v>
      </c>
      <c r="AE139" s="13">
        <f t="shared" si="36"/>
        <v>0.2641</v>
      </c>
      <c r="AF139" s="13">
        <f t="shared" si="37"/>
        <v>1.2E-2</v>
      </c>
      <c r="AG139" s="13">
        <f t="shared" si="38"/>
        <v>1E-4</v>
      </c>
      <c r="AQ139" s="11">
        <f t="shared" si="45"/>
        <v>141</v>
      </c>
      <c r="AR139" s="11">
        <f t="shared" si="45"/>
        <v>127</v>
      </c>
    </row>
    <row r="140" spans="2:44" x14ac:dyDescent="0.3">
      <c r="B140" s="1">
        <f t="shared" si="31"/>
        <v>5645</v>
      </c>
      <c r="C140" s="11">
        <v>128</v>
      </c>
      <c r="D140" s="11">
        <v>14353</v>
      </c>
      <c r="E140" s="11">
        <v>114</v>
      </c>
      <c r="F140" s="11">
        <v>0</v>
      </c>
      <c r="G140" s="11">
        <v>5291</v>
      </c>
      <c r="H140" s="11">
        <v>0</v>
      </c>
      <c r="I140" s="11">
        <v>240</v>
      </c>
      <c r="J140" s="11">
        <v>56.48</v>
      </c>
      <c r="K140" s="11">
        <v>1.77</v>
      </c>
      <c r="L140" s="11">
        <v>25.9</v>
      </c>
      <c r="M140" s="11">
        <v>1.01</v>
      </c>
      <c r="N140" s="11">
        <v>2196</v>
      </c>
      <c r="O140" s="11">
        <v>3446</v>
      </c>
      <c r="P140" s="11">
        <v>32</v>
      </c>
      <c r="Q140" s="11">
        <v>3351</v>
      </c>
      <c r="R140" s="11">
        <v>62</v>
      </c>
      <c r="S140" s="11">
        <v>105</v>
      </c>
      <c r="T140" s="11">
        <v>10</v>
      </c>
      <c r="U140" s="11">
        <v>0</v>
      </c>
      <c r="V140" s="1">
        <f t="shared" si="40"/>
        <v>-8</v>
      </c>
      <c r="W140" s="1">
        <f t="shared" si="41"/>
        <v>9</v>
      </c>
      <c r="X140" s="1">
        <f t="shared" si="42"/>
        <v>0</v>
      </c>
      <c r="Y140" s="1">
        <f t="shared" si="43"/>
        <v>0</v>
      </c>
      <c r="Z140" s="1">
        <f t="shared" si="44"/>
        <v>1</v>
      </c>
      <c r="AA140" s="3">
        <f t="shared" si="32"/>
        <v>0.4425</v>
      </c>
      <c r="AB140" s="13">
        <f t="shared" si="33"/>
        <v>4.2515500442869794E-2</v>
      </c>
      <c r="AC140" s="13">
        <f t="shared" si="34"/>
        <v>0.28225</v>
      </c>
      <c r="AD140" s="13">
        <f t="shared" si="35"/>
        <v>5.7000000000000002E-3</v>
      </c>
      <c r="AE140" s="13">
        <f t="shared" si="36"/>
        <v>0.26455000000000001</v>
      </c>
      <c r="AF140" s="13">
        <f t="shared" si="37"/>
        <v>1.2E-2</v>
      </c>
      <c r="AG140" s="13">
        <f t="shared" si="38"/>
        <v>5.0000000000000002E-5</v>
      </c>
      <c r="AQ140" s="11">
        <f t="shared" si="45"/>
        <v>142</v>
      </c>
      <c r="AR140" s="11">
        <f t="shared" si="45"/>
        <v>128</v>
      </c>
    </row>
    <row r="141" spans="2:44" x14ac:dyDescent="0.3">
      <c r="B141" s="1">
        <f t="shared" ref="B141:B204" si="46">IF(C141="",NA(),E141+G141+H141+I141)</f>
        <v>5647</v>
      </c>
      <c r="C141" s="11">
        <v>129</v>
      </c>
      <c r="D141" s="11">
        <v>14351</v>
      </c>
      <c r="E141" s="11">
        <v>107</v>
      </c>
      <c r="F141" s="11">
        <v>0</v>
      </c>
      <c r="G141" s="11">
        <v>5299</v>
      </c>
      <c r="H141" s="11">
        <v>0</v>
      </c>
      <c r="I141" s="11">
        <v>241</v>
      </c>
      <c r="J141" s="11">
        <v>56.49</v>
      </c>
      <c r="K141" s="11">
        <v>1.77</v>
      </c>
      <c r="L141" s="11">
        <v>25.9</v>
      </c>
      <c r="M141" s="11">
        <v>1.01</v>
      </c>
      <c r="N141" s="11">
        <v>2197</v>
      </c>
      <c r="O141" s="11">
        <v>3446</v>
      </c>
      <c r="P141" s="11">
        <v>29</v>
      </c>
      <c r="Q141" s="11">
        <v>3353</v>
      </c>
      <c r="R141" s="11">
        <v>62</v>
      </c>
      <c r="S141" s="11">
        <v>98</v>
      </c>
      <c r="T141" s="11">
        <v>9</v>
      </c>
      <c r="U141" s="11">
        <v>0</v>
      </c>
      <c r="V141" s="1">
        <f t="shared" si="40"/>
        <v>-7</v>
      </c>
      <c r="W141" s="1">
        <f t="shared" si="41"/>
        <v>8</v>
      </c>
      <c r="X141" s="1">
        <f t="shared" si="42"/>
        <v>0</v>
      </c>
      <c r="Y141" s="1">
        <f t="shared" si="43"/>
        <v>1</v>
      </c>
      <c r="Z141" s="1">
        <f t="shared" si="44"/>
        <v>2</v>
      </c>
      <c r="AA141" s="3">
        <f t="shared" ref="AA141:AA204" si="47">$B$7*K141*$B$6</f>
        <v>0.4425</v>
      </c>
      <c r="AB141" s="13">
        <f t="shared" ref="AB141:AB204" si="48">IF(OR(ISNA(B141),B141=0),NA(),I141/B141)</f>
        <v>4.2677527890915529E-2</v>
      </c>
      <c r="AC141" s="13">
        <f t="shared" ref="AC141:AC204" si="49">IF(OR(ISNA(B141),B141=0),NA(),B141/$AC$10)</f>
        <v>0.28234999999999999</v>
      </c>
      <c r="AD141" s="13">
        <f t="shared" ref="AD141:AD204" si="50">IF(OR(ISNA(B141),B141=0),NA(),E141/$AC$10)</f>
        <v>5.3499999999999997E-3</v>
      </c>
      <c r="AE141" s="13">
        <f t="shared" ref="AE141:AE204" si="51">IF(OR(ISNA(B141),B141=0),NA(),G141/$AC$10)</f>
        <v>0.26495000000000002</v>
      </c>
      <c r="AF141" s="13">
        <f t="shared" ref="AF141:AF204" si="52">IF(OR(ISNA(B141),B141=0),NA(),I141/$AC$10)</f>
        <v>1.205E-2</v>
      </c>
      <c r="AG141" s="13">
        <f t="shared" ref="AG141:AG204" si="53">+IF(OR(ISNA(B141),B141=0),NA(),Z141/$AC$10)</f>
        <v>1E-4</v>
      </c>
      <c r="AQ141" s="11">
        <f t="shared" si="45"/>
        <v>143</v>
      </c>
      <c r="AR141" s="11">
        <f t="shared" si="45"/>
        <v>129</v>
      </c>
    </row>
    <row r="142" spans="2:44" x14ac:dyDescent="0.3">
      <c r="B142" s="1">
        <f t="shared" si="46"/>
        <v>5648</v>
      </c>
      <c r="C142" s="11">
        <v>130</v>
      </c>
      <c r="D142" s="11">
        <v>14349</v>
      </c>
      <c r="E142" s="11">
        <v>100</v>
      </c>
      <c r="F142" s="11">
        <v>0</v>
      </c>
      <c r="G142" s="11">
        <v>5307</v>
      </c>
      <c r="H142" s="11">
        <v>0</v>
      </c>
      <c r="I142" s="11">
        <v>241</v>
      </c>
      <c r="J142" s="11">
        <v>56.49</v>
      </c>
      <c r="K142" s="11">
        <v>1.77</v>
      </c>
      <c r="L142" s="11">
        <v>25.9</v>
      </c>
      <c r="M142" s="11">
        <v>1.01</v>
      </c>
      <c r="N142" s="11">
        <v>2199</v>
      </c>
      <c r="O142" s="11">
        <v>3447</v>
      </c>
      <c r="P142" s="11">
        <v>27</v>
      </c>
      <c r="Q142" s="11">
        <v>3357</v>
      </c>
      <c r="R142" s="11">
        <v>62</v>
      </c>
      <c r="S142" s="11">
        <v>92</v>
      </c>
      <c r="T142" s="11">
        <v>9</v>
      </c>
      <c r="U142" s="11">
        <v>0</v>
      </c>
      <c r="V142" s="1">
        <f t="shared" si="40"/>
        <v>-7</v>
      </c>
      <c r="W142" s="1">
        <f t="shared" si="41"/>
        <v>8</v>
      </c>
      <c r="X142" s="1">
        <f t="shared" si="42"/>
        <v>0</v>
      </c>
      <c r="Y142" s="1">
        <f t="shared" si="43"/>
        <v>0</v>
      </c>
      <c r="Z142" s="1">
        <f t="shared" si="44"/>
        <v>1</v>
      </c>
      <c r="AA142" s="3">
        <f t="shared" si="47"/>
        <v>0.4425</v>
      </c>
      <c r="AB142" s="13">
        <f t="shared" si="48"/>
        <v>4.2669971671388099E-2</v>
      </c>
      <c r="AC142" s="13">
        <f t="shared" si="49"/>
        <v>0.28239999999999998</v>
      </c>
      <c r="AD142" s="13">
        <f t="shared" si="50"/>
        <v>5.0000000000000001E-3</v>
      </c>
      <c r="AE142" s="13">
        <f t="shared" si="51"/>
        <v>0.26534999999999997</v>
      </c>
      <c r="AF142" s="13">
        <f t="shared" si="52"/>
        <v>1.205E-2</v>
      </c>
      <c r="AG142" s="13">
        <f t="shared" si="53"/>
        <v>5.0000000000000002E-5</v>
      </c>
      <c r="AQ142" s="11">
        <f t="shared" si="45"/>
        <v>144</v>
      </c>
      <c r="AR142" s="11">
        <f t="shared" si="45"/>
        <v>130</v>
      </c>
    </row>
    <row r="143" spans="2:44" x14ac:dyDescent="0.3">
      <c r="B143" s="1">
        <f t="shared" si="46"/>
        <v>5650</v>
      </c>
      <c r="C143" s="11">
        <v>131</v>
      </c>
      <c r="D143" s="11">
        <v>14348</v>
      </c>
      <c r="E143" s="11">
        <v>93</v>
      </c>
      <c r="F143" s="11">
        <v>0</v>
      </c>
      <c r="G143" s="11">
        <v>5315</v>
      </c>
      <c r="H143" s="11">
        <v>0</v>
      </c>
      <c r="I143" s="11">
        <v>242</v>
      </c>
      <c r="J143" s="11">
        <v>56.49</v>
      </c>
      <c r="K143" s="11">
        <v>1.77</v>
      </c>
      <c r="L143" s="11">
        <v>25.9</v>
      </c>
      <c r="M143" s="11">
        <v>1.01</v>
      </c>
      <c r="N143" s="11">
        <v>2199</v>
      </c>
      <c r="O143" s="11">
        <v>3447</v>
      </c>
      <c r="P143" s="11">
        <v>24</v>
      </c>
      <c r="Q143" s="11">
        <v>3360</v>
      </c>
      <c r="R143" s="11">
        <v>62</v>
      </c>
      <c r="S143" s="11">
        <v>84</v>
      </c>
      <c r="T143" s="11">
        <v>8</v>
      </c>
      <c r="U143" s="11">
        <v>0</v>
      </c>
      <c r="V143" s="1">
        <f t="shared" ref="V143:V206" si="54">IF($C143="","",E143-E142)</f>
        <v>-7</v>
      </c>
      <c r="W143" s="1">
        <f t="shared" ref="W143:W206" si="55">IF($C143="","",G143-G142)</f>
        <v>8</v>
      </c>
      <c r="X143" s="1">
        <f t="shared" ref="X143:X206" si="56">IF($C143="","",H143-H142)</f>
        <v>0</v>
      </c>
      <c r="Y143" s="1">
        <f t="shared" ref="Y143:Y206" si="57">IF($C143="","",I143-I142)</f>
        <v>1</v>
      </c>
      <c r="Z143" s="1">
        <f t="shared" ref="Z143:Z206" si="58">IF(OR($C143="",ISNA($C143)),NA(),V143+W143+X143+Y143)</f>
        <v>2</v>
      </c>
      <c r="AA143" s="3">
        <f t="shared" si="47"/>
        <v>0.4425</v>
      </c>
      <c r="AB143" s="13">
        <f t="shared" si="48"/>
        <v>4.2831858407079648E-2</v>
      </c>
      <c r="AC143" s="13">
        <f t="shared" si="49"/>
        <v>0.28249999999999997</v>
      </c>
      <c r="AD143" s="13">
        <f t="shared" si="50"/>
        <v>4.6499999999999996E-3</v>
      </c>
      <c r="AE143" s="13">
        <f t="shared" si="51"/>
        <v>0.26574999999999999</v>
      </c>
      <c r="AF143" s="13">
        <f t="shared" si="52"/>
        <v>1.21E-2</v>
      </c>
      <c r="AG143" s="13">
        <f t="shared" si="53"/>
        <v>1E-4</v>
      </c>
      <c r="AQ143" s="11">
        <f t="shared" ref="AQ143:AR195" si="59">+AQ142+1</f>
        <v>145</v>
      </c>
      <c r="AR143" s="11">
        <f t="shared" si="59"/>
        <v>131</v>
      </c>
    </row>
    <row r="144" spans="2:44" x14ac:dyDescent="0.3">
      <c r="B144" s="1">
        <f t="shared" si="46"/>
        <v>5651</v>
      </c>
      <c r="C144" s="11">
        <v>132</v>
      </c>
      <c r="D144" s="11">
        <v>14347</v>
      </c>
      <c r="E144" s="11">
        <v>86</v>
      </c>
      <c r="F144" s="11">
        <v>0</v>
      </c>
      <c r="G144" s="11">
        <v>5323</v>
      </c>
      <c r="H144" s="11">
        <v>0</v>
      </c>
      <c r="I144" s="11">
        <v>242</v>
      </c>
      <c r="J144" s="11">
        <v>56.49</v>
      </c>
      <c r="K144" s="11">
        <v>1.77</v>
      </c>
      <c r="L144" s="11">
        <v>25.9</v>
      </c>
      <c r="M144" s="11">
        <v>1.01</v>
      </c>
      <c r="N144" s="11">
        <v>2200</v>
      </c>
      <c r="O144" s="11">
        <v>3447</v>
      </c>
      <c r="P144" s="11">
        <v>21</v>
      </c>
      <c r="Q144" s="11">
        <v>3363</v>
      </c>
      <c r="R144" s="11">
        <v>62</v>
      </c>
      <c r="S144" s="11">
        <v>77</v>
      </c>
      <c r="T144" s="11">
        <v>8</v>
      </c>
      <c r="U144" s="11">
        <v>0</v>
      </c>
      <c r="V144" s="1">
        <f t="shared" si="54"/>
        <v>-7</v>
      </c>
      <c r="W144" s="1">
        <f t="shared" si="55"/>
        <v>8</v>
      </c>
      <c r="X144" s="1">
        <f t="shared" si="56"/>
        <v>0</v>
      </c>
      <c r="Y144" s="1">
        <f t="shared" si="57"/>
        <v>0</v>
      </c>
      <c r="Z144" s="1">
        <f t="shared" si="58"/>
        <v>1</v>
      </c>
      <c r="AA144" s="3">
        <f t="shared" si="47"/>
        <v>0.4425</v>
      </c>
      <c r="AB144" s="13">
        <f t="shared" si="48"/>
        <v>4.2824278888692266E-2</v>
      </c>
      <c r="AC144" s="13">
        <f t="shared" si="49"/>
        <v>0.28255000000000002</v>
      </c>
      <c r="AD144" s="13">
        <f t="shared" si="50"/>
        <v>4.3E-3</v>
      </c>
      <c r="AE144" s="13">
        <f t="shared" si="51"/>
        <v>0.26615</v>
      </c>
      <c r="AF144" s="13">
        <f t="shared" si="52"/>
        <v>1.21E-2</v>
      </c>
      <c r="AG144" s="13">
        <f t="shared" si="53"/>
        <v>5.0000000000000002E-5</v>
      </c>
      <c r="AQ144" s="11">
        <f t="shared" si="59"/>
        <v>146</v>
      </c>
      <c r="AR144" s="11">
        <f t="shared" si="59"/>
        <v>132</v>
      </c>
    </row>
    <row r="145" spans="2:44" x14ac:dyDescent="0.3">
      <c r="B145" s="1">
        <f t="shared" si="46"/>
        <v>5652</v>
      </c>
      <c r="C145" s="11">
        <v>133</v>
      </c>
      <c r="D145" s="11">
        <v>14346</v>
      </c>
      <c r="E145" s="11">
        <v>80</v>
      </c>
      <c r="F145" s="11">
        <v>0</v>
      </c>
      <c r="G145" s="11">
        <v>5330</v>
      </c>
      <c r="H145" s="11">
        <v>0</v>
      </c>
      <c r="I145" s="11">
        <v>242</v>
      </c>
      <c r="J145" s="11">
        <v>56.5</v>
      </c>
      <c r="K145" s="11">
        <v>1.77</v>
      </c>
      <c r="L145" s="11">
        <v>25.9</v>
      </c>
      <c r="M145" s="11">
        <v>1.01</v>
      </c>
      <c r="N145" s="11">
        <v>2201</v>
      </c>
      <c r="O145" s="11">
        <v>3448</v>
      </c>
      <c r="P145" s="11">
        <v>19</v>
      </c>
      <c r="Q145" s="11">
        <v>3365</v>
      </c>
      <c r="R145" s="11">
        <v>62</v>
      </c>
      <c r="S145" s="11">
        <v>72</v>
      </c>
      <c r="T145" s="11">
        <v>7</v>
      </c>
      <c r="U145" s="11">
        <v>0</v>
      </c>
      <c r="V145" s="1">
        <f t="shared" si="54"/>
        <v>-6</v>
      </c>
      <c r="W145" s="1">
        <f t="shared" si="55"/>
        <v>7</v>
      </c>
      <c r="X145" s="1">
        <f t="shared" si="56"/>
        <v>0</v>
      </c>
      <c r="Y145" s="1">
        <f t="shared" si="57"/>
        <v>0</v>
      </c>
      <c r="Z145" s="1">
        <f t="shared" si="58"/>
        <v>1</v>
      </c>
      <c r="AA145" s="3">
        <f t="shared" si="47"/>
        <v>0.4425</v>
      </c>
      <c r="AB145" s="13">
        <f t="shared" si="48"/>
        <v>4.2816702052370842E-2</v>
      </c>
      <c r="AC145" s="13">
        <f t="shared" si="49"/>
        <v>0.28260000000000002</v>
      </c>
      <c r="AD145" s="13">
        <f t="shared" si="50"/>
        <v>4.0000000000000001E-3</v>
      </c>
      <c r="AE145" s="13">
        <f t="shared" si="51"/>
        <v>0.26650000000000001</v>
      </c>
      <c r="AF145" s="13">
        <f t="shared" si="52"/>
        <v>1.21E-2</v>
      </c>
      <c r="AG145" s="13">
        <f t="shared" si="53"/>
        <v>5.0000000000000002E-5</v>
      </c>
      <c r="AQ145" s="11">
        <f t="shared" si="59"/>
        <v>147</v>
      </c>
      <c r="AR145" s="11">
        <f t="shared" si="59"/>
        <v>133</v>
      </c>
    </row>
    <row r="146" spans="2:44" x14ac:dyDescent="0.3">
      <c r="B146" s="1">
        <f t="shared" si="46"/>
        <v>5653</v>
      </c>
      <c r="C146" s="11">
        <v>134</v>
      </c>
      <c r="D146" s="11">
        <v>14345</v>
      </c>
      <c r="E146" s="11">
        <v>73</v>
      </c>
      <c r="F146" s="11">
        <v>0</v>
      </c>
      <c r="G146" s="11">
        <v>5337</v>
      </c>
      <c r="H146" s="11">
        <v>0</v>
      </c>
      <c r="I146" s="11">
        <v>243</v>
      </c>
      <c r="J146" s="11">
        <v>56.5</v>
      </c>
      <c r="K146" s="11">
        <v>1.77</v>
      </c>
      <c r="L146" s="11">
        <v>25.9</v>
      </c>
      <c r="M146" s="11">
        <v>1.01</v>
      </c>
      <c r="N146" s="11">
        <v>2202</v>
      </c>
      <c r="O146" s="11">
        <v>3448</v>
      </c>
      <c r="P146" s="11">
        <v>17</v>
      </c>
      <c r="Q146" s="11">
        <v>3368</v>
      </c>
      <c r="R146" s="11">
        <v>62</v>
      </c>
      <c r="S146" s="11">
        <v>65</v>
      </c>
      <c r="T146" s="11">
        <v>7</v>
      </c>
      <c r="U146" s="11">
        <v>0</v>
      </c>
      <c r="V146" s="1">
        <f t="shared" si="54"/>
        <v>-7</v>
      </c>
      <c r="W146" s="1">
        <f t="shared" si="55"/>
        <v>7</v>
      </c>
      <c r="X146" s="1">
        <f t="shared" si="56"/>
        <v>0</v>
      </c>
      <c r="Y146" s="1">
        <f t="shared" si="57"/>
        <v>1</v>
      </c>
      <c r="Z146" s="1">
        <f t="shared" si="58"/>
        <v>1</v>
      </c>
      <c r="AA146" s="3">
        <f t="shared" si="47"/>
        <v>0.4425</v>
      </c>
      <c r="AB146" s="13">
        <f t="shared" si="48"/>
        <v>4.2986025119405628E-2</v>
      </c>
      <c r="AC146" s="13">
        <f t="shared" si="49"/>
        <v>0.28265000000000001</v>
      </c>
      <c r="AD146" s="13">
        <f t="shared" si="50"/>
        <v>3.65E-3</v>
      </c>
      <c r="AE146" s="13">
        <f t="shared" si="51"/>
        <v>0.26684999999999998</v>
      </c>
      <c r="AF146" s="13">
        <f t="shared" si="52"/>
        <v>1.2149999999999999E-2</v>
      </c>
      <c r="AG146" s="13">
        <f t="shared" si="53"/>
        <v>5.0000000000000002E-5</v>
      </c>
      <c r="AQ146" s="11">
        <f t="shared" si="59"/>
        <v>148</v>
      </c>
      <c r="AR146" s="11">
        <f t="shared" si="59"/>
        <v>134</v>
      </c>
    </row>
    <row r="147" spans="2:44" x14ac:dyDescent="0.3">
      <c r="B147" s="1">
        <f t="shared" si="46"/>
        <v>5654</v>
      </c>
      <c r="C147" s="11">
        <v>135</v>
      </c>
      <c r="D147" s="11">
        <v>14344</v>
      </c>
      <c r="E147" s="11">
        <v>67</v>
      </c>
      <c r="F147" s="11">
        <v>0</v>
      </c>
      <c r="G147" s="11">
        <v>5344</v>
      </c>
      <c r="H147" s="11">
        <v>0</v>
      </c>
      <c r="I147" s="11">
        <v>243</v>
      </c>
      <c r="J147" s="11">
        <v>56.5</v>
      </c>
      <c r="K147" s="11">
        <v>1.77</v>
      </c>
      <c r="L147" s="11">
        <v>25.9</v>
      </c>
      <c r="M147" s="11">
        <v>1.01</v>
      </c>
      <c r="N147" s="11">
        <v>2203</v>
      </c>
      <c r="O147" s="11">
        <v>3448</v>
      </c>
      <c r="P147" s="11">
        <v>15</v>
      </c>
      <c r="Q147" s="11">
        <v>3370</v>
      </c>
      <c r="R147" s="11">
        <v>62</v>
      </c>
      <c r="S147" s="11">
        <v>60</v>
      </c>
      <c r="T147" s="11">
        <v>6</v>
      </c>
      <c r="U147" s="11">
        <v>0</v>
      </c>
      <c r="V147" s="1">
        <f t="shared" si="54"/>
        <v>-6</v>
      </c>
      <c r="W147" s="1">
        <f t="shared" si="55"/>
        <v>7</v>
      </c>
      <c r="X147" s="1">
        <f t="shared" si="56"/>
        <v>0</v>
      </c>
      <c r="Y147" s="1">
        <f t="shared" si="57"/>
        <v>0</v>
      </c>
      <c r="Z147" s="1">
        <f t="shared" si="58"/>
        <v>1</v>
      </c>
      <c r="AA147" s="3">
        <f t="shared" si="47"/>
        <v>0.4425</v>
      </c>
      <c r="AB147" s="13">
        <f t="shared" si="48"/>
        <v>4.2978422355854265E-2</v>
      </c>
      <c r="AC147" s="13">
        <f t="shared" si="49"/>
        <v>0.28270000000000001</v>
      </c>
      <c r="AD147" s="13">
        <f t="shared" si="50"/>
        <v>3.3500000000000001E-3</v>
      </c>
      <c r="AE147" s="13">
        <f t="shared" si="51"/>
        <v>0.26719999999999999</v>
      </c>
      <c r="AF147" s="13">
        <f t="shared" si="52"/>
        <v>1.2149999999999999E-2</v>
      </c>
      <c r="AG147" s="13">
        <f t="shared" si="53"/>
        <v>5.0000000000000002E-5</v>
      </c>
      <c r="AQ147" s="11">
        <f t="shared" si="59"/>
        <v>149</v>
      </c>
      <c r="AR147" s="11">
        <f t="shared" si="59"/>
        <v>135</v>
      </c>
    </row>
    <row r="148" spans="2:44" x14ac:dyDescent="0.3">
      <c r="B148" s="1">
        <f t="shared" si="46"/>
        <v>5655</v>
      </c>
      <c r="C148" s="11">
        <v>136</v>
      </c>
      <c r="D148" s="11">
        <v>14342</v>
      </c>
      <c r="E148" s="11">
        <v>63</v>
      </c>
      <c r="F148" s="11">
        <v>0</v>
      </c>
      <c r="G148" s="11">
        <v>5349</v>
      </c>
      <c r="H148" s="11">
        <v>0</v>
      </c>
      <c r="I148" s="11">
        <v>243</v>
      </c>
      <c r="J148" s="11">
        <v>56.5</v>
      </c>
      <c r="K148" s="11">
        <v>1.77</v>
      </c>
      <c r="L148" s="11">
        <v>25.9</v>
      </c>
      <c r="M148" s="11">
        <v>1.01</v>
      </c>
      <c r="N148" s="11">
        <v>2204</v>
      </c>
      <c r="O148" s="11">
        <v>3449</v>
      </c>
      <c r="P148" s="11">
        <v>13</v>
      </c>
      <c r="Q148" s="11">
        <v>3372</v>
      </c>
      <c r="R148" s="11">
        <v>63</v>
      </c>
      <c r="S148" s="11">
        <v>56</v>
      </c>
      <c r="T148" s="11">
        <v>6</v>
      </c>
      <c r="U148" s="11">
        <v>0</v>
      </c>
      <c r="V148" s="1">
        <f t="shared" si="54"/>
        <v>-4</v>
      </c>
      <c r="W148" s="1">
        <f t="shared" si="55"/>
        <v>5</v>
      </c>
      <c r="X148" s="1">
        <f t="shared" si="56"/>
        <v>0</v>
      </c>
      <c r="Y148" s="1">
        <f t="shared" si="57"/>
        <v>0</v>
      </c>
      <c r="Z148" s="1">
        <f t="shared" si="58"/>
        <v>1</v>
      </c>
      <c r="AA148" s="3">
        <f t="shared" si="47"/>
        <v>0.4425</v>
      </c>
      <c r="AB148" s="13">
        <f t="shared" si="48"/>
        <v>4.2970822281167109E-2</v>
      </c>
      <c r="AC148" s="13">
        <f t="shared" si="49"/>
        <v>0.28275</v>
      </c>
      <c r="AD148" s="13">
        <f t="shared" si="50"/>
        <v>3.15E-3</v>
      </c>
      <c r="AE148" s="13">
        <f t="shared" si="51"/>
        <v>0.26745000000000002</v>
      </c>
      <c r="AF148" s="13">
        <f t="shared" si="52"/>
        <v>1.2149999999999999E-2</v>
      </c>
      <c r="AG148" s="13">
        <f t="shared" si="53"/>
        <v>5.0000000000000002E-5</v>
      </c>
      <c r="AQ148" s="11">
        <f t="shared" si="59"/>
        <v>150</v>
      </c>
      <c r="AR148" s="11">
        <f t="shared" si="59"/>
        <v>136</v>
      </c>
    </row>
    <row r="149" spans="2:44" x14ac:dyDescent="0.3">
      <c r="B149" s="1">
        <f t="shared" si="46"/>
        <v>5656</v>
      </c>
      <c r="C149" s="11">
        <v>137</v>
      </c>
      <c r="D149" s="11">
        <v>14341</v>
      </c>
      <c r="E149" s="11">
        <v>58</v>
      </c>
      <c r="F149" s="11">
        <v>0</v>
      </c>
      <c r="G149" s="11">
        <v>5354</v>
      </c>
      <c r="H149" s="11">
        <v>0</v>
      </c>
      <c r="I149" s="11">
        <v>244</v>
      </c>
      <c r="J149" s="11">
        <v>56.51</v>
      </c>
      <c r="K149" s="11">
        <v>1.77</v>
      </c>
      <c r="L149" s="11">
        <v>25.9</v>
      </c>
      <c r="M149" s="11">
        <v>1.01</v>
      </c>
      <c r="N149" s="11">
        <v>2204</v>
      </c>
      <c r="O149" s="11">
        <v>3449</v>
      </c>
      <c r="P149" s="11">
        <v>12</v>
      </c>
      <c r="Q149" s="11">
        <v>3373</v>
      </c>
      <c r="R149" s="11">
        <v>63</v>
      </c>
      <c r="S149" s="11">
        <v>51</v>
      </c>
      <c r="T149" s="11">
        <v>5</v>
      </c>
      <c r="U149" s="11">
        <v>0</v>
      </c>
      <c r="V149" s="1">
        <f t="shared" si="54"/>
        <v>-5</v>
      </c>
      <c r="W149" s="1">
        <f t="shared" si="55"/>
        <v>5</v>
      </c>
      <c r="X149" s="1">
        <f t="shared" si="56"/>
        <v>0</v>
      </c>
      <c r="Y149" s="1">
        <f t="shared" si="57"/>
        <v>1</v>
      </c>
      <c r="Z149" s="1">
        <f t="shared" si="58"/>
        <v>1</v>
      </c>
      <c r="AA149" s="3">
        <f t="shared" si="47"/>
        <v>0.4425</v>
      </c>
      <c r="AB149" s="13">
        <f t="shared" si="48"/>
        <v>4.3140028288543138E-2</v>
      </c>
      <c r="AC149" s="13">
        <f t="shared" si="49"/>
        <v>0.2828</v>
      </c>
      <c r="AD149" s="13">
        <f t="shared" si="50"/>
        <v>2.8999999999999998E-3</v>
      </c>
      <c r="AE149" s="13">
        <f t="shared" si="51"/>
        <v>0.26769999999999999</v>
      </c>
      <c r="AF149" s="13">
        <f t="shared" si="52"/>
        <v>1.2200000000000001E-2</v>
      </c>
      <c r="AG149" s="13">
        <f t="shared" si="53"/>
        <v>5.0000000000000002E-5</v>
      </c>
      <c r="AQ149" s="11">
        <f t="shared" si="59"/>
        <v>151</v>
      </c>
      <c r="AR149" s="11">
        <f t="shared" si="59"/>
        <v>137</v>
      </c>
    </row>
    <row r="150" spans="2:44" x14ac:dyDescent="0.3">
      <c r="B150" s="1">
        <f t="shared" si="46"/>
        <v>5657</v>
      </c>
      <c r="C150" s="11">
        <v>138</v>
      </c>
      <c r="D150" s="11">
        <v>14341</v>
      </c>
      <c r="E150" s="11">
        <v>54</v>
      </c>
      <c r="F150" s="11">
        <v>0</v>
      </c>
      <c r="G150" s="11">
        <v>5359</v>
      </c>
      <c r="H150" s="11">
        <v>0</v>
      </c>
      <c r="I150" s="11">
        <v>244</v>
      </c>
      <c r="J150" s="11">
        <v>56.51</v>
      </c>
      <c r="K150" s="11">
        <v>1.77</v>
      </c>
      <c r="L150" s="11">
        <v>25.9</v>
      </c>
      <c r="M150" s="11">
        <v>1.01</v>
      </c>
      <c r="N150" s="11">
        <v>2204</v>
      </c>
      <c r="O150" s="11">
        <v>3449</v>
      </c>
      <c r="P150" s="11">
        <v>12</v>
      </c>
      <c r="Q150" s="11">
        <v>3374</v>
      </c>
      <c r="R150" s="11">
        <v>63</v>
      </c>
      <c r="S150" s="11">
        <v>48</v>
      </c>
      <c r="T150" s="11">
        <v>5</v>
      </c>
      <c r="U150" s="11">
        <v>0</v>
      </c>
      <c r="V150" s="1">
        <f t="shared" si="54"/>
        <v>-4</v>
      </c>
      <c r="W150" s="1">
        <f t="shared" si="55"/>
        <v>5</v>
      </c>
      <c r="X150" s="1">
        <f t="shared" si="56"/>
        <v>0</v>
      </c>
      <c r="Y150" s="1">
        <f t="shared" si="57"/>
        <v>0</v>
      </c>
      <c r="Z150" s="1">
        <f t="shared" si="58"/>
        <v>1</v>
      </c>
      <c r="AA150" s="3">
        <f t="shared" si="47"/>
        <v>0.4425</v>
      </c>
      <c r="AB150" s="13">
        <f t="shared" si="48"/>
        <v>4.3132402333392258E-2</v>
      </c>
      <c r="AC150" s="13">
        <f t="shared" si="49"/>
        <v>0.28284999999999999</v>
      </c>
      <c r="AD150" s="13">
        <f t="shared" si="50"/>
        <v>2.7000000000000001E-3</v>
      </c>
      <c r="AE150" s="13">
        <f t="shared" si="51"/>
        <v>0.26795000000000002</v>
      </c>
      <c r="AF150" s="13">
        <f t="shared" si="52"/>
        <v>1.2200000000000001E-2</v>
      </c>
      <c r="AG150" s="13">
        <f t="shared" si="53"/>
        <v>5.0000000000000002E-5</v>
      </c>
      <c r="AQ150" s="11">
        <f t="shared" si="59"/>
        <v>152</v>
      </c>
      <c r="AR150" s="11">
        <f t="shared" si="59"/>
        <v>138</v>
      </c>
    </row>
    <row r="151" spans="2:44" x14ac:dyDescent="0.3">
      <c r="B151" s="1">
        <f t="shared" si="46"/>
        <v>5659</v>
      </c>
      <c r="C151" s="11">
        <v>139</v>
      </c>
      <c r="D151" s="11">
        <v>14340</v>
      </c>
      <c r="E151" s="11">
        <v>51</v>
      </c>
      <c r="F151" s="11">
        <v>0</v>
      </c>
      <c r="G151" s="11">
        <v>5363</v>
      </c>
      <c r="H151" s="11">
        <v>0</v>
      </c>
      <c r="I151" s="11">
        <v>245</v>
      </c>
      <c r="J151" s="11">
        <v>56.51</v>
      </c>
      <c r="K151" s="11">
        <v>1.77</v>
      </c>
      <c r="L151" s="11">
        <v>25.9</v>
      </c>
      <c r="M151" s="11">
        <v>1</v>
      </c>
      <c r="N151" s="11">
        <v>2205</v>
      </c>
      <c r="O151" s="11">
        <v>3450</v>
      </c>
      <c r="P151" s="11">
        <v>11</v>
      </c>
      <c r="Q151" s="11">
        <v>3376</v>
      </c>
      <c r="R151" s="11">
        <v>63</v>
      </c>
      <c r="S151" s="11">
        <v>45</v>
      </c>
      <c r="T151" s="11">
        <v>4</v>
      </c>
      <c r="U151" s="11">
        <v>0</v>
      </c>
      <c r="V151" s="1">
        <f t="shared" si="54"/>
        <v>-3</v>
      </c>
      <c r="W151" s="1">
        <f t="shared" si="55"/>
        <v>4</v>
      </c>
      <c r="X151" s="1">
        <f t="shared" si="56"/>
        <v>0</v>
      </c>
      <c r="Y151" s="1">
        <f t="shared" si="57"/>
        <v>1</v>
      </c>
      <c r="Z151" s="1">
        <f t="shared" si="58"/>
        <v>2</v>
      </c>
      <c r="AA151" s="3">
        <f t="shared" si="47"/>
        <v>0.4425</v>
      </c>
      <c r="AB151" s="13">
        <f t="shared" si="48"/>
        <v>4.3293868174589148E-2</v>
      </c>
      <c r="AC151" s="13">
        <f t="shared" si="49"/>
        <v>0.28294999999999998</v>
      </c>
      <c r="AD151" s="13">
        <f t="shared" si="50"/>
        <v>2.5500000000000002E-3</v>
      </c>
      <c r="AE151" s="13">
        <f t="shared" si="51"/>
        <v>0.26815</v>
      </c>
      <c r="AF151" s="13">
        <f t="shared" si="52"/>
        <v>1.225E-2</v>
      </c>
      <c r="AG151" s="13">
        <f t="shared" si="53"/>
        <v>1E-4</v>
      </c>
      <c r="AQ151" s="11">
        <f t="shared" si="59"/>
        <v>153</v>
      </c>
      <c r="AR151" s="11">
        <f t="shared" si="59"/>
        <v>139</v>
      </c>
    </row>
    <row r="152" spans="2:44" x14ac:dyDescent="0.3">
      <c r="B152" s="1">
        <f t="shared" si="46"/>
        <v>5660</v>
      </c>
      <c r="C152" s="11">
        <v>140</v>
      </c>
      <c r="D152" s="11">
        <v>14339</v>
      </c>
      <c r="E152" s="11">
        <v>48</v>
      </c>
      <c r="F152" s="11">
        <v>0</v>
      </c>
      <c r="G152" s="11">
        <v>5367</v>
      </c>
      <c r="H152" s="11">
        <v>0</v>
      </c>
      <c r="I152" s="11">
        <v>245</v>
      </c>
      <c r="J152" s="11">
        <v>56.51</v>
      </c>
      <c r="K152" s="11">
        <v>1.77</v>
      </c>
      <c r="L152" s="11">
        <v>25.9</v>
      </c>
      <c r="M152" s="11">
        <v>1</v>
      </c>
      <c r="N152" s="11">
        <v>2205</v>
      </c>
      <c r="O152" s="11">
        <v>3450</v>
      </c>
      <c r="P152" s="11">
        <v>10</v>
      </c>
      <c r="Q152" s="11">
        <v>3376</v>
      </c>
      <c r="R152" s="11">
        <v>63</v>
      </c>
      <c r="S152" s="11">
        <v>42</v>
      </c>
      <c r="T152" s="11">
        <v>4</v>
      </c>
      <c r="U152" s="11">
        <v>0</v>
      </c>
      <c r="V152" s="1">
        <f t="shared" si="54"/>
        <v>-3</v>
      </c>
      <c r="W152" s="1">
        <f t="shared" si="55"/>
        <v>4</v>
      </c>
      <c r="X152" s="1">
        <f t="shared" si="56"/>
        <v>0</v>
      </c>
      <c r="Y152" s="1">
        <f t="shared" si="57"/>
        <v>0</v>
      </c>
      <c r="Z152" s="1">
        <f t="shared" si="58"/>
        <v>1</v>
      </c>
      <c r="AA152" s="3">
        <f t="shared" si="47"/>
        <v>0.4425</v>
      </c>
      <c r="AB152" s="13">
        <f t="shared" si="48"/>
        <v>4.3286219081272087E-2</v>
      </c>
      <c r="AC152" s="13">
        <f t="shared" si="49"/>
        <v>0.28299999999999997</v>
      </c>
      <c r="AD152" s="13">
        <f t="shared" si="50"/>
        <v>2.3999999999999998E-3</v>
      </c>
      <c r="AE152" s="13">
        <f t="shared" si="51"/>
        <v>0.26834999999999998</v>
      </c>
      <c r="AF152" s="13">
        <f t="shared" si="52"/>
        <v>1.225E-2</v>
      </c>
      <c r="AG152" s="13">
        <f t="shared" si="53"/>
        <v>5.0000000000000002E-5</v>
      </c>
      <c r="AQ152" s="11">
        <f t="shared" si="59"/>
        <v>154</v>
      </c>
      <c r="AR152" s="11">
        <f t="shared" si="59"/>
        <v>140</v>
      </c>
    </row>
    <row r="153" spans="2:44" x14ac:dyDescent="0.3">
      <c r="B153" s="1">
        <f t="shared" si="46"/>
        <v>5660</v>
      </c>
      <c r="C153" s="11">
        <v>141</v>
      </c>
      <c r="D153" s="11">
        <v>14338</v>
      </c>
      <c r="E153" s="11">
        <v>45</v>
      </c>
      <c r="F153" s="11">
        <v>0</v>
      </c>
      <c r="G153" s="11">
        <v>5370</v>
      </c>
      <c r="H153" s="11">
        <v>0</v>
      </c>
      <c r="I153" s="11">
        <v>245</v>
      </c>
      <c r="J153" s="11">
        <v>56.52</v>
      </c>
      <c r="K153" s="11">
        <v>1.77</v>
      </c>
      <c r="L153" s="11">
        <v>25.9</v>
      </c>
      <c r="M153" s="11">
        <v>1</v>
      </c>
      <c r="N153" s="11">
        <v>2206</v>
      </c>
      <c r="O153" s="11">
        <v>3451</v>
      </c>
      <c r="P153" s="11">
        <v>10</v>
      </c>
      <c r="Q153" s="11">
        <v>3377</v>
      </c>
      <c r="R153" s="11">
        <v>63</v>
      </c>
      <c r="S153" s="11">
        <v>39</v>
      </c>
      <c r="T153" s="11">
        <v>4</v>
      </c>
      <c r="U153" s="11">
        <v>0</v>
      </c>
      <c r="V153" s="1">
        <f t="shared" si="54"/>
        <v>-3</v>
      </c>
      <c r="W153" s="1">
        <f t="shared" si="55"/>
        <v>3</v>
      </c>
      <c r="X153" s="1">
        <f t="shared" si="56"/>
        <v>0</v>
      </c>
      <c r="Y153" s="1">
        <f t="shared" si="57"/>
        <v>0</v>
      </c>
      <c r="Z153" s="1">
        <f t="shared" si="58"/>
        <v>0</v>
      </c>
      <c r="AA153" s="3">
        <f t="shared" si="47"/>
        <v>0.4425</v>
      </c>
      <c r="AB153" s="13">
        <f t="shared" si="48"/>
        <v>4.3286219081272087E-2</v>
      </c>
      <c r="AC153" s="13">
        <f t="shared" si="49"/>
        <v>0.28299999999999997</v>
      </c>
      <c r="AD153" s="13">
        <f t="shared" si="50"/>
        <v>2.2499999999999998E-3</v>
      </c>
      <c r="AE153" s="13">
        <f t="shared" si="51"/>
        <v>0.26850000000000002</v>
      </c>
      <c r="AF153" s="13">
        <f t="shared" si="52"/>
        <v>1.225E-2</v>
      </c>
      <c r="AG153" s="13">
        <f t="shared" si="53"/>
        <v>0</v>
      </c>
      <c r="AQ153" s="11">
        <f t="shared" si="59"/>
        <v>155</v>
      </c>
      <c r="AR153" s="11">
        <f t="shared" si="59"/>
        <v>141</v>
      </c>
    </row>
    <row r="154" spans="2:44" x14ac:dyDescent="0.3">
      <c r="B154" s="1">
        <f t="shared" si="46"/>
        <v>5661</v>
      </c>
      <c r="C154" s="11">
        <v>142</v>
      </c>
      <c r="D154" s="11">
        <v>14337</v>
      </c>
      <c r="E154" s="11">
        <v>43</v>
      </c>
      <c r="F154" s="11">
        <v>0</v>
      </c>
      <c r="G154" s="11">
        <v>5373</v>
      </c>
      <c r="H154" s="11">
        <v>0</v>
      </c>
      <c r="I154" s="11">
        <v>245</v>
      </c>
      <c r="J154" s="11">
        <v>56.52</v>
      </c>
      <c r="K154" s="11">
        <v>1.77</v>
      </c>
      <c r="L154" s="11">
        <v>25.9</v>
      </c>
      <c r="M154" s="11">
        <v>1</v>
      </c>
      <c r="N154" s="11">
        <v>2206</v>
      </c>
      <c r="O154" s="11">
        <v>3451</v>
      </c>
      <c r="P154" s="11">
        <v>10</v>
      </c>
      <c r="Q154" s="11">
        <v>3378</v>
      </c>
      <c r="R154" s="11">
        <v>63</v>
      </c>
      <c r="S154" s="11">
        <v>38</v>
      </c>
      <c r="T154" s="11">
        <v>4</v>
      </c>
      <c r="U154" s="11">
        <v>0</v>
      </c>
      <c r="V154" s="1">
        <f t="shared" si="54"/>
        <v>-2</v>
      </c>
      <c r="W154" s="1">
        <f t="shared" si="55"/>
        <v>3</v>
      </c>
      <c r="X154" s="1">
        <f t="shared" si="56"/>
        <v>0</v>
      </c>
      <c r="Y154" s="1">
        <f t="shared" si="57"/>
        <v>0</v>
      </c>
      <c r="Z154" s="1">
        <f t="shared" si="58"/>
        <v>1</v>
      </c>
      <c r="AA154" s="3">
        <f t="shared" si="47"/>
        <v>0.4425</v>
      </c>
      <c r="AB154" s="13">
        <f t="shared" si="48"/>
        <v>4.32785726903374E-2</v>
      </c>
      <c r="AC154" s="13">
        <f t="shared" si="49"/>
        <v>0.28305000000000002</v>
      </c>
      <c r="AD154" s="13">
        <f t="shared" si="50"/>
        <v>2.15E-3</v>
      </c>
      <c r="AE154" s="13">
        <f t="shared" si="51"/>
        <v>0.26865</v>
      </c>
      <c r="AF154" s="13">
        <f t="shared" si="52"/>
        <v>1.225E-2</v>
      </c>
      <c r="AG154" s="13">
        <f t="shared" si="53"/>
        <v>5.0000000000000002E-5</v>
      </c>
      <c r="AQ154" s="11">
        <f t="shared" si="59"/>
        <v>156</v>
      </c>
      <c r="AR154" s="11">
        <f t="shared" si="59"/>
        <v>142</v>
      </c>
    </row>
    <row r="155" spans="2:44" x14ac:dyDescent="0.3">
      <c r="B155" s="1">
        <f t="shared" si="46"/>
        <v>5661</v>
      </c>
      <c r="C155" s="11">
        <v>143</v>
      </c>
      <c r="D155" s="11">
        <v>14336</v>
      </c>
      <c r="E155" s="11">
        <v>40</v>
      </c>
      <c r="F155" s="11">
        <v>0</v>
      </c>
      <c r="G155" s="11">
        <v>5376</v>
      </c>
      <c r="H155" s="11">
        <v>0</v>
      </c>
      <c r="I155" s="11">
        <v>245</v>
      </c>
      <c r="J155" s="11">
        <v>56.52</v>
      </c>
      <c r="K155" s="11">
        <v>1.77</v>
      </c>
      <c r="L155" s="11">
        <v>25.9</v>
      </c>
      <c r="M155" s="11">
        <v>1</v>
      </c>
      <c r="N155" s="11">
        <v>2207</v>
      </c>
      <c r="O155" s="11">
        <v>3451</v>
      </c>
      <c r="P155" s="11">
        <v>9</v>
      </c>
      <c r="Q155" s="11">
        <v>3379</v>
      </c>
      <c r="R155" s="11">
        <v>63</v>
      </c>
      <c r="S155" s="11">
        <v>35</v>
      </c>
      <c r="T155" s="11">
        <v>3</v>
      </c>
      <c r="U155" s="11">
        <v>0</v>
      </c>
      <c r="V155" s="1">
        <f t="shared" si="54"/>
        <v>-3</v>
      </c>
      <c r="W155" s="1">
        <f t="shared" si="55"/>
        <v>3</v>
      </c>
      <c r="X155" s="1">
        <f t="shared" si="56"/>
        <v>0</v>
      </c>
      <c r="Y155" s="1">
        <f t="shared" si="57"/>
        <v>0</v>
      </c>
      <c r="Z155" s="1">
        <f t="shared" si="58"/>
        <v>0</v>
      </c>
      <c r="AA155" s="3">
        <f t="shared" si="47"/>
        <v>0.4425</v>
      </c>
      <c r="AB155" s="13">
        <f t="shared" si="48"/>
        <v>4.32785726903374E-2</v>
      </c>
      <c r="AC155" s="13">
        <f t="shared" si="49"/>
        <v>0.28305000000000002</v>
      </c>
      <c r="AD155" s="13">
        <f t="shared" si="50"/>
        <v>2E-3</v>
      </c>
      <c r="AE155" s="13">
        <f t="shared" si="51"/>
        <v>0.26879999999999998</v>
      </c>
      <c r="AF155" s="13">
        <f t="shared" si="52"/>
        <v>1.225E-2</v>
      </c>
      <c r="AG155" s="13">
        <f t="shared" si="53"/>
        <v>0</v>
      </c>
      <c r="AQ155" s="11">
        <f t="shared" si="59"/>
        <v>157</v>
      </c>
      <c r="AR155" s="11">
        <f t="shared" si="59"/>
        <v>143</v>
      </c>
    </row>
    <row r="156" spans="2:44" x14ac:dyDescent="0.3">
      <c r="B156" s="1">
        <f t="shared" si="46"/>
        <v>5662</v>
      </c>
      <c r="C156" s="11">
        <v>144</v>
      </c>
      <c r="D156" s="11">
        <v>14335</v>
      </c>
      <c r="E156" s="11">
        <v>38</v>
      </c>
      <c r="F156" s="11">
        <v>0</v>
      </c>
      <c r="G156" s="11">
        <v>5379</v>
      </c>
      <c r="H156" s="11">
        <v>0</v>
      </c>
      <c r="I156" s="11">
        <v>245</v>
      </c>
      <c r="J156" s="11">
        <v>56.52</v>
      </c>
      <c r="K156" s="11">
        <v>1.77</v>
      </c>
      <c r="L156" s="11">
        <v>25.9</v>
      </c>
      <c r="M156" s="11">
        <v>1</v>
      </c>
      <c r="N156" s="11">
        <v>2207</v>
      </c>
      <c r="O156" s="11">
        <v>3452</v>
      </c>
      <c r="P156" s="11">
        <v>9</v>
      </c>
      <c r="Q156" s="11">
        <v>3379</v>
      </c>
      <c r="R156" s="11">
        <v>63</v>
      </c>
      <c r="S156" s="11">
        <v>33</v>
      </c>
      <c r="T156" s="11">
        <v>3</v>
      </c>
      <c r="U156" s="11">
        <v>0</v>
      </c>
      <c r="V156" s="1">
        <f t="shared" si="54"/>
        <v>-2</v>
      </c>
      <c r="W156" s="1">
        <f t="shared" si="55"/>
        <v>3</v>
      </c>
      <c r="X156" s="1">
        <f t="shared" si="56"/>
        <v>0</v>
      </c>
      <c r="Y156" s="1">
        <f t="shared" si="57"/>
        <v>0</v>
      </c>
      <c r="Z156" s="1">
        <f t="shared" si="58"/>
        <v>1</v>
      </c>
      <c r="AA156" s="3">
        <f t="shared" si="47"/>
        <v>0.4425</v>
      </c>
      <c r="AB156" s="13">
        <f t="shared" si="48"/>
        <v>4.3270929000353231E-2</v>
      </c>
      <c r="AC156" s="13">
        <f t="shared" si="49"/>
        <v>0.28310000000000002</v>
      </c>
      <c r="AD156" s="13">
        <f t="shared" si="50"/>
        <v>1.9E-3</v>
      </c>
      <c r="AE156" s="13">
        <f t="shared" si="51"/>
        <v>0.26895000000000002</v>
      </c>
      <c r="AF156" s="13">
        <f t="shared" si="52"/>
        <v>1.225E-2</v>
      </c>
      <c r="AG156" s="13">
        <f t="shared" si="53"/>
        <v>5.0000000000000002E-5</v>
      </c>
      <c r="AQ156" s="11">
        <f t="shared" si="59"/>
        <v>158</v>
      </c>
      <c r="AR156" s="11">
        <f t="shared" si="59"/>
        <v>144</v>
      </c>
    </row>
    <row r="157" spans="2:44" x14ac:dyDescent="0.3">
      <c r="B157" s="1">
        <f t="shared" si="46"/>
        <v>5663</v>
      </c>
      <c r="C157" s="11">
        <v>145</v>
      </c>
      <c r="D157" s="11">
        <v>14335</v>
      </c>
      <c r="E157" s="11">
        <v>36</v>
      </c>
      <c r="F157" s="11">
        <v>0</v>
      </c>
      <c r="G157" s="11">
        <v>5381</v>
      </c>
      <c r="H157" s="11">
        <v>0</v>
      </c>
      <c r="I157" s="11">
        <v>246</v>
      </c>
      <c r="J157" s="11">
        <v>56.52</v>
      </c>
      <c r="K157" s="11">
        <v>1.77</v>
      </c>
      <c r="L157" s="11">
        <v>25.9</v>
      </c>
      <c r="M157" s="11">
        <v>1</v>
      </c>
      <c r="N157" s="11">
        <v>2208</v>
      </c>
      <c r="O157" s="11">
        <v>3452</v>
      </c>
      <c r="P157" s="11">
        <v>9</v>
      </c>
      <c r="Q157" s="11">
        <v>3379</v>
      </c>
      <c r="R157" s="11">
        <v>63</v>
      </c>
      <c r="S157" s="11">
        <v>31</v>
      </c>
      <c r="T157" s="11">
        <v>3</v>
      </c>
      <c r="U157" s="11">
        <v>0</v>
      </c>
      <c r="V157" s="1">
        <f t="shared" si="54"/>
        <v>-2</v>
      </c>
      <c r="W157" s="1">
        <f t="shared" si="55"/>
        <v>2</v>
      </c>
      <c r="X157" s="1">
        <f t="shared" si="56"/>
        <v>0</v>
      </c>
      <c r="Y157" s="1">
        <f t="shared" si="57"/>
        <v>1</v>
      </c>
      <c r="Z157" s="1">
        <f t="shared" si="58"/>
        <v>1</v>
      </c>
      <c r="AA157" s="3">
        <f t="shared" si="47"/>
        <v>0.4425</v>
      </c>
      <c r="AB157" s="13">
        <f t="shared" si="48"/>
        <v>4.3439872858908705E-2</v>
      </c>
      <c r="AC157" s="13">
        <f t="shared" si="49"/>
        <v>0.28315000000000001</v>
      </c>
      <c r="AD157" s="13">
        <f t="shared" si="50"/>
        <v>1.8E-3</v>
      </c>
      <c r="AE157" s="13">
        <f t="shared" si="51"/>
        <v>0.26905000000000001</v>
      </c>
      <c r="AF157" s="13">
        <f t="shared" si="52"/>
        <v>1.23E-2</v>
      </c>
      <c r="AG157" s="13">
        <f t="shared" si="53"/>
        <v>5.0000000000000002E-5</v>
      </c>
      <c r="AQ157" s="11">
        <f t="shared" si="59"/>
        <v>159</v>
      </c>
      <c r="AR157" s="11">
        <f t="shared" si="59"/>
        <v>145</v>
      </c>
    </row>
    <row r="158" spans="2:44" x14ac:dyDescent="0.3">
      <c r="B158" s="1">
        <f t="shared" si="46"/>
        <v>5664</v>
      </c>
      <c r="C158" s="11">
        <v>146</v>
      </c>
      <c r="D158" s="11">
        <v>14334</v>
      </c>
      <c r="E158" s="11">
        <v>35</v>
      </c>
      <c r="F158" s="11">
        <v>0</v>
      </c>
      <c r="G158" s="11">
        <v>5383</v>
      </c>
      <c r="H158" s="11">
        <v>0</v>
      </c>
      <c r="I158" s="11">
        <v>246</v>
      </c>
      <c r="J158" s="11">
        <v>56.53</v>
      </c>
      <c r="K158" s="11">
        <v>1.77</v>
      </c>
      <c r="L158" s="11">
        <v>25.9</v>
      </c>
      <c r="M158" s="11">
        <v>1</v>
      </c>
      <c r="N158" s="11">
        <v>2209</v>
      </c>
      <c r="O158" s="11">
        <v>3452</v>
      </c>
      <c r="P158" s="11">
        <v>9</v>
      </c>
      <c r="Q158" s="11">
        <v>3380</v>
      </c>
      <c r="R158" s="11">
        <v>63</v>
      </c>
      <c r="S158" s="11">
        <v>30</v>
      </c>
      <c r="T158" s="11">
        <v>3</v>
      </c>
      <c r="U158" s="11">
        <v>0</v>
      </c>
      <c r="V158" s="1">
        <f t="shared" si="54"/>
        <v>-1</v>
      </c>
      <c r="W158" s="1">
        <f t="shared" si="55"/>
        <v>2</v>
      </c>
      <c r="X158" s="1">
        <f t="shared" si="56"/>
        <v>0</v>
      </c>
      <c r="Y158" s="1">
        <f t="shared" si="57"/>
        <v>0</v>
      </c>
      <c r="Z158" s="1">
        <f t="shared" si="58"/>
        <v>1</v>
      </c>
      <c r="AA158" s="3">
        <f t="shared" si="47"/>
        <v>0.4425</v>
      </c>
      <c r="AB158" s="13">
        <f t="shared" si="48"/>
        <v>4.3432203389830511E-2</v>
      </c>
      <c r="AC158" s="13">
        <f t="shared" si="49"/>
        <v>0.28320000000000001</v>
      </c>
      <c r="AD158" s="13">
        <f t="shared" si="50"/>
        <v>1.75E-3</v>
      </c>
      <c r="AE158" s="13">
        <f t="shared" si="51"/>
        <v>0.26915</v>
      </c>
      <c r="AF158" s="13">
        <f t="shared" si="52"/>
        <v>1.23E-2</v>
      </c>
      <c r="AG158" s="13">
        <f t="shared" si="53"/>
        <v>5.0000000000000002E-5</v>
      </c>
      <c r="AQ158" s="11">
        <f t="shared" si="59"/>
        <v>160</v>
      </c>
      <c r="AR158" s="11">
        <f t="shared" si="59"/>
        <v>146</v>
      </c>
    </row>
    <row r="159" spans="2:44" x14ac:dyDescent="0.3">
      <c r="B159" s="1">
        <f t="shared" si="46"/>
        <v>5665</v>
      </c>
      <c r="C159" s="11">
        <v>147</v>
      </c>
      <c r="D159" s="11">
        <v>14333</v>
      </c>
      <c r="E159" s="11">
        <v>33</v>
      </c>
      <c r="F159" s="11">
        <v>0</v>
      </c>
      <c r="G159" s="11">
        <v>5386</v>
      </c>
      <c r="H159" s="11">
        <v>0</v>
      </c>
      <c r="I159" s="11">
        <v>246</v>
      </c>
      <c r="J159" s="11">
        <v>56.53</v>
      </c>
      <c r="K159" s="11">
        <v>1.77</v>
      </c>
      <c r="L159" s="11">
        <v>25.9</v>
      </c>
      <c r="M159" s="11">
        <v>1</v>
      </c>
      <c r="N159" s="11">
        <v>2209</v>
      </c>
      <c r="O159" s="11">
        <v>3453</v>
      </c>
      <c r="P159" s="11">
        <v>9</v>
      </c>
      <c r="Q159" s="11">
        <v>3380</v>
      </c>
      <c r="R159" s="11">
        <v>63</v>
      </c>
      <c r="S159" s="11">
        <v>28</v>
      </c>
      <c r="T159" s="11">
        <v>3</v>
      </c>
      <c r="U159" s="11">
        <v>0</v>
      </c>
      <c r="V159" s="1">
        <f t="shared" si="54"/>
        <v>-2</v>
      </c>
      <c r="W159" s="1">
        <f t="shared" si="55"/>
        <v>3</v>
      </c>
      <c r="X159" s="1">
        <f t="shared" si="56"/>
        <v>0</v>
      </c>
      <c r="Y159" s="1">
        <f t="shared" si="57"/>
        <v>0</v>
      </c>
      <c r="Z159" s="1">
        <f t="shared" si="58"/>
        <v>1</v>
      </c>
      <c r="AA159" s="3">
        <f t="shared" si="47"/>
        <v>0.4425</v>
      </c>
      <c r="AB159" s="13">
        <f t="shared" si="48"/>
        <v>4.3424536628420121E-2</v>
      </c>
      <c r="AC159" s="13">
        <f t="shared" si="49"/>
        <v>0.28325</v>
      </c>
      <c r="AD159" s="13">
        <f t="shared" si="50"/>
        <v>1.65E-3</v>
      </c>
      <c r="AE159" s="13">
        <f t="shared" si="51"/>
        <v>0.26929999999999998</v>
      </c>
      <c r="AF159" s="13">
        <f t="shared" si="52"/>
        <v>1.23E-2</v>
      </c>
      <c r="AG159" s="13">
        <f t="shared" si="53"/>
        <v>5.0000000000000002E-5</v>
      </c>
      <c r="AQ159" s="11">
        <f t="shared" si="59"/>
        <v>161</v>
      </c>
      <c r="AR159" s="11">
        <f t="shared" si="59"/>
        <v>147</v>
      </c>
    </row>
    <row r="160" spans="2:44" x14ac:dyDescent="0.3">
      <c r="B160" s="1">
        <f t="shared" si="46"/>
        <v>5666</v>
      </c>
      <c r="C160" s="11">
        <v>148</v>
      </c>
      <c r="D160" s="11">
        <v>14332</v>
      </c>
      <c r="E160" s="11">
        <v>32</v>
      </c>
      <c r="F160" s="11">
        <v>0</v>
      </c>
      <c r="G160" s="11">
        <v>5388</v>
      </c>
      <c r="H160" s="11">
        <v>0</v>
      </c>
      <c r="I160" s="11">
        <v>246</v>
      </c>
      <c r="J160" s="11">
        <v>56.53</v>
      </c>
      <c r="K160" s="11">
        <v>1.77</v>
      </c>
      <c r="L160" s="11">
        <v>25.9</v>
      </c>
      <c r="M160" s="11">
        <v>1</v>
      </c>
      <c r="N160" s="11">
        <v>2209</v>
      </c>
      <c r="O160" s="11">
        <v>3453</v>
      </c>
      <c r="P160" s="11">
        <v>9</v>
      </c>
      <c r="Q160" s="11">
        <v>3380</v>
      </c>
      <c r="R160" s="11">
        <v>63</v>
      </c>
      <c r="S160" s="11">
        <v>27</v>
      </c>
      <c r="T160" s="11">
        <v>2</v>
      </c>
      <c r="U160" s="11">
        <v>0</v>
      </c>
      <c r="V160" s="1">
        <f t="shared" si="54"/>
        <v>-1</v>
      </c>
      <c r="W160" s="1">
        <f t="shared" si="55"/>
        <v>2</v>
      </c>
      <c r="X160" s="1">
        <f t="shared" si="56"/>
        <v>0</v>
      </c>
      <c r="Y160" s="1">
        <f t="shared" si="57"/>
        <v>0</v>
      </c>
      <c r="Z160" s="1">
        <f t="shared" si="58"/>
        <v>1</v>
      </c>
      <c r="AA160" s="3">
        <f t="shared" si="47"/>
        <v>0.4425</v>
      </c>
      <c r="AB160" s="13">
        <f t="shared" si="48"/>
        <v>4.3416872573243913E-2</v>
      </c>
      <c r="AC160" s="13">
        <f t="shared" si="49"/>
        <v>0.2833</v>
      </c>
      <c r="AD160" s="13">
        <f t="shared" si="50"/>
        <v>1.6000000000000001E-3</v>
      </c>
      <c r="AE160" s="13">
        <f t="shared" si="51"/>
        <v>0.26939999999999997</v>
      </c>
      <c r="AF160" s="13">
        <f t="shared" si="52"/>
        <v>1.23E-2</v>
      </c>
      <c r="AG160" s="13">
        <f t="shared" si="53"/>
        <v>5.0000000000000002E-5</v>
      </c>
      <c r="AQ160" s="11">
        <f t="shared" si="59"/>
        <v>162</v>
      </c>
      <c r="AR160" s="11">
        <f t="shared" si="59"/>
        <v>148</v>
      </c>
    </row>
    <row r="161" spans="2:44" x14ac:dyDescent="0.3">
      <c r="B161" s="1">
        <f t="shared" si="46"/>
        <v>5666</v>
      </c>
      <c r="C161" s="11">
        <v>149</v>
      </c>
      <c r="D161" s="11">
        <v>14332</v>
      </c>
      <c r="E161" s="11">
        <v>30</v>
      </c>
      <c r="F161" s="11">
        <v>0</v>
      </c>
      <c r="G161" s="11">
        <v>5390</v>
      </c>
      <c r="H161" s="11">
        <v>0</v>
      </c>
      <c r="I161" s="11">
        <v>246</v>
      </c>
      <c r="J161" s="11">
        <v>56.53</v>
      </c>
      <c r="K161" s="11">
        <v>1.77</v>
      </c>
      <c r="L161" s="11">
        <v>25.9</v>
      </c>
      <c r="M161" s="11">
        <v>1</v>
      </c>
      <c r="N161" s="11">
        <v>2210</v>
      </c>
      <c r="O161" s="11">
        <v>3453</v>
      </c>
      <c r="P161" s="11">
        <v>9</v>
      </c>
      <c r="Q161" s="11">
        <v>3381</v>
      </c>
      <c r="R161" s="11">
        <v>63</v>
      </c>
      <c r="S161" s="11">
        <v>26</v>
      </c>
      <c r="T161" s="11">
        <v>2</v>
      </c>
      <c r="U161" s="11">
        <v>0</v>
      </c>
      <c r="V161" s="1">
        <f t="shared" si="54"/>
        <v>-2</v>
      </c>
      <c r="W161" s="1">
        <f t="shared" si="55"/>
        <v>2</v>
      </c>
      <c r="X161" s="1">
        <f t="shared" si="56"/>
        <v>0</v>
      </c>
      <c r="Y161" s="1">
        <f t="shared" si="57"/>
        <v>0</v>
      </c>
      <c r="Z161" s="1">
        <f t="shared" si="58"/>
        <v>0</v>
      </c>
      <c r="AA161" s="3">
        <f t="shared" si="47"/>
        <v>0.4425</v>
      </c>
      <c r="AB161" s="13">
        <f t="shared" si="48"/>
        <v>4.3416872573243913E-2</v>
      </c>
      <c r="AC161" s="13">
        <f t="shared" si="49"/>
        <v>0.2833</v>
      </c>
      <c r="AD161" s="13">
        <f t="shared" si="50"/>
        <v>1.5E-3</v>
      </c>
      <c r="AE161" s="13">
        <f t="shared" si="51"/>
        <v>0.26950000000000002</v>
      </c>
      <c r="AF161" s="13">
        <f t="shared" si="52"/>
        <v>1.23E-2</v>
      </c>
      <c r="AG161" s="13">
        <f t="shared" si="53"/>
        <v>0</v>
      </c>
      <c r="AQ161" s="11">
        <f t="shared" si="59"/>
        <v>163</v>
      </c>
      <c r="AR161" s="11">
        <f t="shared" si="59"/>
        <v>149</v>
      </c>
    </row>
    <row r="162" spans="2:44" x14ac:dyDescent="0.3">
      <c r="B162" s="1">
        <f t="shared" si="46"/>
        <v>5666</v>
      </c>
      <c r="C162" s="11">
        <v>150</v>
      </c>
      <c r="D162" s="11">
        <v>14331</v>
      </c>
      <c r="E162" s="11">
        <v>29</v>
      </c>
      <c r="F162" s="11">
        <v>0</v>
      </c>
      <c r="G162" s="11">
        <v>5391</v>
      </c>
      <c r="H162" s="11">
        <v>0</v>
      </c>
      <c r="I162" s="11">
        <v>246</v>
      </c>
      <c r="J162" s="11">
        <v>56.53</v>
      </c>
      <c r="K162" s="11">
        <v>1.77</v>
      </c>
      <c r="L162" s="11">
        <v>25.9</v>
      </c>
      <c r="M162" s="11">
        <v>1</v>
      </c>
      <c r="N162" s="11">
        <v>2210</v>
      </c>
      <c r="O162" s="11">
        <v>3453</v>
      </c>
      <c r="P162" s="11">
        <v>9</v>
      </c>
      <c r="Q162" s="11">
        <v>3381</v>
      </c>
      <c r="R162" s="11">
        <v>63</v>
      </c>
      <c r="S162" s="11">
        <v>25</v>
      </c>
      <c r="T162" s="11">
        <v>2</v>
      </c>
      <c r="U162" s="11">
        <v>0</v>
      </c>
      <c r="V162" s="1">
        <f t="shared" si="54"/>
        <v>-1</v>
      </c>
      <c r="W162" s="1">
        <f t="shared" si="55"/>
        <v>1</v>
      </c>
      <c r="X162" s="1">
        <f t="shared" si="56"/>
        <v>0</v>
      </c>
      <c r="Y162" s="1">
        <f t="shared" si="57"/>
        <v>0</v>
      </c>
      <c r="Z162" s="1">
        <f t="shared" si="58"/>
        <v>0</v>
      </c>
      <c r="AA162" s="3">
        <f t="shared" si="47"/>
        <v>0.4425</v>
      </c>
      <c r="AB162" s="13">
        <f t="shared" si="48"/>
        <v>4.3416872573243913E-2</v>
      </c>
      <c r="AC162" s="13">
        <f t="shared" si="49"/>
        <v>0.2833</v>
      </c>
      <c r="AD162" s="13">
        <f t="shared" si="50"/>
        <v>1.4499999999999999E-3</v>
      </c>
      <c r="AE162" s="13">
        <f t="shared" si="51"/>
        <v>0.26955000000000001</v>
      </c>
      <c r="AF162" s="13">
        <f t="shared" si="52"/>
        <v>1.23E-2</v>
      </c>
      <c r="AG162" s="13">
        <f t="shared" si="53"/>
        <v>0</v>
      </c>
      <c r="AQ162" s="11">
        <f t="shared" si="59"/>
        <v>164</v>
      </c>
      <c r="AR162" s="11">
        <f t="shared" si="59"/>
        <v>150</v>
      </c>
    </row>
    <row r="163" spans="2:44" x14ac:dyDescent="0.3">
      <c r="B163" s="1">
        <f t="shared" si="46"/>
        <v>5668</v>
      </c>
      <c r="C163" s="11">
        <v>151</v>
      </c>
      <c r="D163" s="11">
        <v>14330</v>
      </c>
      <c r="E163" s="11">
        <v>28</v>
      </c>
      <c r="F163" s="11">
        <v>0</v>
      </c>
      <c r="G163" s="11">
        <v>5393</v>
      </c>
      <c r="H163" s="11">
        <v>0</v>
      </c>
      <c r="I163" s="11">
        <v>247</v>
      </c>
      <c r="J163" s="11">
        <v>56.54</v>
      </c>
      <c r="K163" s="11">
        <v>1.77</v>
      </c>
      <c r="L163" s="11">
        <v>25.9</v>
      </c>
      <c r="M163" s="11">
        <v>1</v>
      </c>
      <c r="N163" s="11">
        <v>2211</v>
      </c>
      <c r="O163" s="11">
        <v>3454</v>
      </c>
      <c r="P163" s="11">
        <v>8</v>
      </c>
      <c r="Q163" s="11">
        <v>3382</v>
      </c>
      <c r="R163" s="11">
        <v>63</v>
      </c>
      <c r="S163" s="11">
        <v>24</v>
      </c>
      <c r="T163" s="11">
        <v>2</v>
      </c>
      <c r="U163" s="11">
        <v>0</v>
      </c>
      <c r="V163" s="1">
        <f t="shared" si="54"/>
        <v>-1</v>
      </c>
      <c r="W163" s="1">
        <f t="shared" si="55"/>
        <v>2</v>
      </c>
      <c r="X163" s="1">
        <f t="shared" si="56"/>
        <v>0</v>
      </c>
      <c r="Y163" s="1">
        <f t="shared" si="57"/>
        <v>1</v>
      </c>
      <c r="Z163" s="1">
        <f t="shared" si="58"/>
        <v>2</v>
      </c>
      <c r="AA163" s="3">
        <f t="shared" si="47"/>
        <v>0.4425</v>
      </c>
      <c r="AB163" s="13">
        <f t="shared" si="48"/>
        <v>4.3577981651376149E-2</v>
      </c>
      <c r="AC163" s="13">
        <f t="shared" si="49"/>
        <v>0.28339999999999999</v>
      </c>
      <c r="AD163" s="13">
        <f t="shared" si="50"/>
        <v>1.4E-3</v>
      </c>
      <c r="AE163" s="13">
        <f t="shared" si="51"/>
        <v>0.26965</v>
      </c>
      <c r="AF163" s="13">
        <f t="shared" si="52"/>
        <v>1.235E-2</v>
      </c>
      <c r="AG163" s="13">
        <f t="shared" si="53"/>
        <v>1E-4</v>
      </c>
      <c r="AQ163" s="11">
        <f t="shared" si="59"/>
        <v>165</v>
      </c>
      <c r="AR163" s="11">
        <f t="shared" si="59"/>
        <v>151</v>
      </c>
    </row>
    <row r="164" spans="2:44" x14ac:dyDescent="0.3">
      <c r="B164" s="1">
        <f t="shared" si="46"/>
        <v>5671</v>
      </c>
      <c r="C164" s="11">
        <v>152</v>
      </c>
      <c r="D164" s="11">
        <v>14327</v>
      </c>
      <c r="E164" s="11">
        <v>28</v>
      </c>
      <c r="F164" s="11">
        <v>0</v>
      </c>
      <c r="G164" s="11">
        <v>5396</v>
      </c>
      <c r="H164" s="11">
        <v>0</v>
      </c>
      <c r="I164" s="11">
        <v>247</v>
      </c>
      <c r="J164" s="11">
        <v>56.54</v>
      </c>
      <c r="K164" s="11">
        <v>1.77</v>
      </c>
      <c r="L164" s="11">
        <v>25.9</v>
      </c>
      <c r="M164" s="11">
        <v>1</v>
      </c>
      <c r="N164" s="11">
        <v>2213</v>
      </c>
      <c r="O164" s="11">
        <v>3455</v>
      </c>
      <c r="P164" s="11">
        <v>9</v>
      </c>
      <c r="Q164" s="11">
        <v>3382</v>
      </c>
      <c r="R164" s="11">
        <v>63</v>
      </c>
      <c r="S164" s="11">
        <v>24</v>
      </c>
      <c r="T164" s="11">
        <v>2</v>
      </c>
      <c r="U164" s="11">
        <v>0</v>
      </c>
      <c r="V164" s="1">
        <f t="shared" si="54"/>
        <v>0</v>
      </c>
      <c r="W164" s="1">
        <f t="shared" si="55"/>
        <v>3</v>
      </c>
      <c r="X164" s="1">
        <f t="shared" si="56"/>
        <v>0</v>
      </c>
      <c r="Y164" s="1">
        <f t="shared" si="57"/>
        <v>0</v>
      </c>
      <c r="Z164" s="1">
        <f t="shared" si="58"/>
        <v>3</v>
      </c>
      <c r="AA164" s="3">
        <f t="shared" si="47"/>
        <v>0.4425</v>
      </c>
      <c r="AB164" s="13">
        <f t="shared" si="48"/>
        <v>4.3554928584023982E-2</v>
      </c>
      <c r="AC164" s="13">
        <f t="shared" si="49"/>
        <v>0.28355000000000002</v>
      </c>
      <c r="AD164" s="13">
        <f t="shared" si="50"/>
        <v>1.4E-3</v>
      </c>
      <c r="AE164" s="13">
        <f t="shared" si="51"/>
        <v>0.26979999999999998</v>
      </c>
      <c r="AF164" s="13">
        <f t="shared" si="52"/>
        <v>1.235E-2</v>
      </c>
      <c r="AG164" s="13">
        <f t="shared" si="53"/>
        <v>1.4999999999999999E-4</v>
      </c>
      <c r="AQ164" s="11">
        <f t="shared" si="59"/>
        <v>166</v>
      </c>
      <c r="AR164" s="11">
        <f t="shared" si="59"/>
        <v>152</v>
      </c>
    </row>
    <row r="165" spans="2:44" x14ac:dyDescent="0.3">
      <c r="B165" s="1">
        <f t="shared" si="46"/>
        <v>5672</v>
      </c>
      <c r="C165" s="11">
        <v>153</v>
      </c>
      <c r="D165" s="11">
        <v>14326</v>
      </c>
      <c r="E165" s="11">
        <v>27</v>
      </c>
      <c r="F165" s="11">
        <v>0</v>
      </c>
      <c r="G165" s="11">
        <v>5398</v>
      </c>
      <c r="H165" s="11">
        <v>0</v>
      </c>
      <c r="I165" s="11">
        <v>247</v>
      </c>
      <c r="J165" s="11">
        <v>56.54</v>
      </c>
      <c r="K165" s="11">
        <v>1.77</v>
      </c>
      <c r="L165" s="11">
        <v>25.9</v>
      </c>
      <c r="M165" s="11">
        <v>1</v>
      </c>
      <c r="N165" s="11">
        <v>2213</v>
      </c>
      <c r="O165" s="11">
        <v>3455</v>
      </c>
      <c r="P165" s="11">
        <v>9</v>
      </c>
      <c r="Q165" s="11">
        <v>3382</v>
      </c>
      <c r="R165" s="11">
        <v>63</v>
      </c>
      <c r="S165" s="11">
        <v>23</v>
      </c>
      <c r="T165" s="11">
        <v>2</v>
      </c>
      <c r="U165" s="11">
        <v>0</v>
      </c>
      <c r="V165" s="1">
        <f t="shared" si="54"/>
        <v>-1</v>
      </c>
      <c r="W165" s="1">
        <f t="shared" si="55"/>
        <v>2</v>
      </c>
      <c r="X165" s="1">
        <f t="shared" si="56"/>
        <v>0</v>
      </c>
      <c r="Y165" s="1">
        <f t="shared" si="57"/>
        <v>0</v>
      </c>
      <c r="Z165" s="1">
        <f t="shared" si="58"/>
        <v>1</v>
      </c>
      <c r="AA165" s="3">
        <f t="shared" si="47"/>
        <v>0.4425</v>
      </c>
      <c r="AB165" s="13">
        <f t="shared" si="48"/>
        <v>4.3547249647390693E-2</v>
      </c>
      <c r="AC165" s="13">
        <f t="shared" si="49"/>
        <v>0.28360000000000002</v>
      </c>
      <c r="AD165" s="13">
        <f t="shared" si="50"/>
        <v>1.3500000000000001E-3</v>
      </c>
      <c r="AE165" s="13">
        <f t="shared" si="51"/>
        <v>0.26989999999999997</v>
      </c>
      <c r="AF165" s="13">
        <f t="shared" si="52"/>
        <v>1.235E-2</v>
      </c>
      <c r="AG165" s="13">
        <f t="shared" si="53"/>
        <v>5.0000000000000002E-5</v>
      </c>
      <c r="AQ165" s="11">
        <f t="shared" si="59"/>
        <v>167</v>
      </c>
      <c r="AR165" s="11">
        <f t="shared" si="59"/>
        <v>153</v>
      </c>
    </row>
    <row r="166" spans="2:44" x14ac:dyDescent="0.3">
      <c r="B166" s="1">
        <f t="shared" si="46"/>
        <v>5673</v>
      </c>
      <c r="C166" s="11">
        <v>154</v>
      </c>
      <c r="D166" s="11">
        <v>14326</v>
      </c>
      <c r="E166" s="11">
        <v>26</v>
      </c>
      <c r="F166" s="11">
        <v>0</v>
      </c>
      <c r="G166" s="11">
        <v>5400</v>
      </c>
      <c r="H166" s="11">
        <v>0</v>
      </c>
      <c r="I166" s="11">
        <v>247</v>
      </c>
      <c r="J166" s="11">
        <v>56.54</v>
      </c>
      <c r="K166" s="11">
        <v>1.77</v>
      </c>
      <c r="L166" s="11">
        <v>25.9</v>
      </c>
      <c r="M166" s="11">
        <v>1</v>
      </c>
      <c r="N166" s="11">
        <v>2213</v>
      </c>
      <c r="O166" s="11">
        <v>3456</v>
      </c>
      <c r="P166" s="11">
        <v>9</v>
      </c>
      <c r="Q166" s="11">
        <v>3383</v>
      </c>
      <c r="R166" s="11">
        <v>63</v>
      </c>
      <c r="S166" s="11">
        <v>22</v>
      </c>
      <c r="T166" s="11">
        <v>2</v>
      </c>
      <c r="U166" s="11">
        <v>0</v>
      </c>
      <c r="V166" s="1">
        <f t="shared" si="54"/>
        <v>-1</v>
      </c>
      <c r="W166" s="1">
        <f t="shared" si="55"/>
        <v>2</v>
      </c>
      <c r="X166" s="1">
        <f t="shared" si="56"/>
        <v>0</v>
      </c>
      <c r="Y166" s="1">
        <f t="shared" si="57"/>
        <v>0</v>
      </c>
      <c r="Z166" s="1">
        <f t="shared" si="58"/>
        <v>1</v>
      </c>
      <c r="AA166" s="3">
        <f t="shared" si="47"/>
        <v>0.4425</v>
      </c>
      <c r="AB166" s="13">
        <f t="shared" si="48"/>
        <v>4.3539573417944649E-2</v>
      </c>
      <c r="AC166" s="13">
        <f t="shared" si="49"/>
        <v>0.28365000000000001</v>
      </c>
      <c r="AD166" s="13">
        <f t="shared" si="50"/>
        <v>1.2999999999999999E-3</v>
      </c>
      <c r="AE166" s="13">
        <f t="shared" si="51"/>
        <v>0.27</v>
      </c>
      <c r="AF166" s="13">
        <f t="shared" si="52"/>
        <v>1.235E-2</v>
      </c>
      <c r="AG166" s="13">
        <f t="shared" si="53"/>
        <v>5.0000000000000002E-5</v>
      </c>
      <c r="AQ166" s="11">
        <f t="shared" si="59"/>
        <v>168</v>
      </c>
      <c r="AR166" s="11">
        <f t="shared" si="59"/>
        <v>154</v>
      </c>
    </row>
    <row r="167" spans="2:44" x14ac:dyDescent="0.3">
      <c r="B167" s="1">
        <f t="shared" si="46"/>
        <v>5673</v>
      </c>
      <c r="C167" s="11">
        <v>155</v>
      </c>
      <c r="D167" s="11">
        <v>14325</v>
      </c>
      <c r="E167" s="11">
        <v>25</v>
      </c>
      <c r="F167" s="11">
        <v>0</v>
      </c>
      <c r="G167" s="11">
        <v>5401</v>
      </c>
      <c r="H167" s="11">
        <v>0</v>
      </c>
      <c r="I167" s="11">
        <v>247</v>
      </c>
      <c r="J167" s="11">
        <v>56.54</v>
      </c>
      <c r="K167" s="11">
        <v>1.77</v>
      </c>
      <c r="L167" s="11">
        <v>25.9</v>
      </c>
      <c r="M167" s="11">
        <v>1</v>
      </c>
      <c r="N167" s="11">
        <v>2213</v>
      </c>
      <c r="O167" s="11">
        <v>3456</v>
      </c>
      <c r="P167" s="11">
        <v>9</v>
      </c>
      <c r="Q167" s="11">
        <v>3383</v>
      </c>
      <c r="R167" s="11">
        <v>63</v>
      </c>
      <c r="S167" s="11">
        <v>21</v>
      </c>
      <c r="T167" s="11">
        <v>2</v>
      </c>
      <c r="U167" s="11">
        <v>0</v>
      </c>
      <c r="V167" s="1">
        <f t="shared" si="54"/>
        <v>-1</v>
      </c>
      <c r="W167" s="1">
        <f t="shared" si="55"/>
        <v>1</v>
      </c>
      <c r="X167" s="1">
        <f t="shared" si="56"/>
        <v>0</v>
      </c>
      <c r="Y167" s="1">
        <f t="shared" si="57"/>
        <v>0</v>
      </c>
      <c r="Z167" s="1">
        <f t="shared" si="58"/>
        <v>0</v>
      </c>
      <c r="AA167" s="3">
        <f t="shared" si="47"/>
        <v>0.4425</v>
      </c>
      <c r="AB167" s="13">
        <f t="shared" si="48"/>
        <v>4.3539573417944649E-2</v>
      </c>
      <c r="AC167" s="13">
        <f t="shared" si="49"/>
        <v>0.28365000000000001</v>
      </c>
      <c r="AD167" s="13">
        <f t="shared" si="50"/>
        <v>1.25E-3</v>
      </c>
      <c r="AE167" s="13">
        <f t="shared" si="51"/>
        <v>0.27005000000000001</v>
      </c>
      <c r="AF167" s="13">
        <f t="shared" si="52"/>
        <v>1.235E-2</v>
      </c>
      <c r="AG167" s="13">
        <f t="shared" si="53"/>
        <v>0</v>
      </c>
      <c r="AQ167" s="11">
        <f t="shared" si="59"/>
        <v>169</v>
      </c>
      <c r="AR167" s="11">
        <f t="shared" si="59"/>
        <v>155</v>
      </c>
    </row>
    <row r="168" spans="2:44" x14ac:dyDescent="0.3">
      <c r="B168" s="1">
        <f t="shared" si="46"/>
        <v>5673</v>
      </c>
      <c r="C168" s="11">
        <v>156</v>
      </c>
      <c r="D168" s="11">
        <v>14325</v>
      </c>
      <c r="E168" s="11">
        <v>24</v>
      </c>
      <c r="F168" s="11">
        <v>0</v>
      </c>
      <c r="G168" s="11">
        <v>5402</v>
      </c>
      <c r="H168" s="11">
        <v>0</v>
      </c>
      <c r="I168" s="11">
        <v>247</v>
      </c>
      <c r="J168" s="11">
        <v>56.54</v>
      </c>
      <c r="K168" s="11">
        <v>1.77</v>
      </c>
      <c r="L168" s="11">
        <v>25.9</v>
      </c>
      <c r="M168" s="11">
        <v>1</v>
      </c>
      <c r="N168" s="11">
        <v>2214</v>
      </c>
      <c r="O168" s="11">
        <v>3456</v>
      </c>
      <c r="P168" s="11">
        <v>9</v>
      </c>
      <c r="Q168" s="11">
        <v>3383</v>
      </c>
      <c r="R168" s="11">
        <v>63</v>
      </c>
      <c r="S168" s="11">
        <v>20</v>
      </c>
      <c r="T168" s="11">
        <v>2</v>
      </c>
      <c r="U168" s="11">
        <v>0</v>
      </c>
      <c r="V168" s="1">
        <f t="shared" si="54"/>
        <v>-1</v>
      </c>
      <c r="W168" s="1">
        <f t="shared" si="55"/>
        <v>1</v>
      </c>
      <c r="X168" s="1">
        <f t="shared" si="56"/>
        <v>0</v>
      </c>
      <c r="Y168" s="1">
        <f t="shared" si="57"/>
        <v>0</v>
      </c>
      <c r="Z168" s="1">
        <f t="shared" si="58"/>
        <v>0</v>
      </c>
      <c r="AA168" s="3">
        <f t="shared" si="47"/>
        <v>0.4425</v>
      </c>
      <c r="AB168" s="13">
        <f t="shared" si="48"/>
        <v>4.3539573417944649E-2</v>
      </c>
      <c r="AC168" s="13">
        <f t="shared" si="49"/>
        <v>0.28365000000000001</v>
      </c>
      <c r="AD168" s="13">
        <f t="shared" si="50"/>
        <v>1.1999999999999999E-3</v>
      </c>
      <c r="AE168" s="13">
        <f t="shared" si="51"/>
        <v>0.27010000000000001</v>
      </c>
      <c r="AF168" s="13">
        <f t="shared" si="52"/>
        <v>1.235E-2</v>
      </c>
      <c r="AG168" s="13">
        <f t="shared" si="53"/>
        <v>0</v>
      </c>
      <c r="AQ168" s="11">
        <f t="shared" si="59"/>
        <v>170</v>
      </c>
      <c r="AR168" s="11">
        <f t="shared" si="59"/>
        <v>156</v>
      </c>
    </row>
    <row r="169" spans="2:44" x14ac:dyDescent="0.3">
      <c r="B169" s="1">
        <f t="shared" si="46"/>
        <v>5674</v>
      </c>
      <c r="C169" s="11">
        <v>157</v>
      </c>
      <c r="D169" s="11">
        <v>14324</v>
      </c>
      <c r="E169" s="11">
        <v>23</v>
      </c>
      <c r="F169" s="11">
        <v>0</v>
      </c>
      <c r="G169" s="11">
        <v>5404</v>
      </c>
      <c r="H169" s="11">
        <v>0</v>
      </c>
      <c r="I169" s="11">
        <v>247</v>
      </c>
      <c r="J169" s="11">
        <v>56.55</v>
      </c>
      <c r="K169" s="11">
        <v>1.77</v>
      </c>
      <c r="L169" s="11">
        <v>25.9</v>
      </c>
      <c r="M169" s="11">
        <v>1</v>
      </c>
      <c r="N169" s="11">
        <v>2214</v>
      </c>
      <c r="O169" s="11">
        <v>3457</v>
      </c>
      <c r="P169" s="11">
        <v>9</v>
      </c>
      <c r="Q169" s="11">
        <v>3384</v>
      </c>
      <c r="R169" s="11">
        <v>63</v>
      </c>
      <c r="S169" s="11">
        <v>19</v>
      </c>
      <c r="T169" s="11">
        <v>2</v>
      </c>
      <c r="U169" s="11">
        <v>0</v>
      </c>
      <c r="V169" s="1">
        <f t="shared" si="54"/>
        <v>-1</v>
      </c>
      <c r="W169" s="1">
        <f t="shared" si="55"/>
        <v>2</v>
      </c>
      <c r="X169" s="1">
        <f t="shared" si="56"/>
        <v>0</v>
      </c>
      <c r="Y169" s="1">
        <f t="shared" si="57"/>
        <v>0</v>
      </c>
      <c r="Z169" s="1">
        <f t="shared" si="58"/>
        <v>1</v>
      </c>
      <c r="AA169" s="3">
        <f t="shared" si="47"/>
        <v>0.4425</v>
      </c>
      <c r="AB169" s="13">
        <f t="shared" si="48"/>
        <v>4.3531899894254496E-2</v>
      </c>
      <c r="AC169" s="13">
        <f t="shared" si="49"/>
        <v>0.28370000000000001</v>
      </c>
      <c r="AD169" s="13">
        <f t="shared" si="50"/>
        <v>1.15E-3</v>
      </c>
      <c r="AE169" s="13">
        <f t="shared" si="51"/>
        <v>0.2702</v>
      </c>
      <c r="AF169" s="13">
        <f t="shared" si="52"/>
        <v>1.235E-2</v>
      </c>
      <c r="AG169" s="13">
        <f t="shared" si="53"/>
        <v>5.0000000000000002E-5</v>
      </c>
      <c r="AQ169" s="11">
        <f t="shared" si="59"/>
        <v>171</v>
      </c>
      <c r="AR169" s="11">
        <f t="shared" si="59"/>
        <v>157</v>
      </c>
    </row>
    <row r="170" spans="2:44" x14ac:dyDescent="0.3">
      <c r="B170" s="1">
        <f t="shared" si="46"/>
        <v>5675</v>
      </c>
      <c r="C170" s="11">
        <v>158</v>
      </c>
      <c r="D170" s="11">
        <v>14324</v>
      </c>
      <c r="E170" s="11">
        <v>23</v>
      </c>
      <c r="F170" s="11">
        <v>0</v>
      </c>
      <c r="G170" s="11">
        <v>5405</v>
      </c>
      <c r="H170" s="11">
        <v>0</v>
      </c>
      <c r="I170" s="11">
        <v>247</v>
      </c>
      <c r="J170" s="11">
        <v>56.55</v>
      </c>
      <c r="K170" s="11">
        <v>1.77</v>
      </c>
      <c r="L170" s="11">
        <v>25.9</v>
      </c>
      <c r="M170" s="11">
        <v>1</v>
      </c>
      <c r="N170" s="11">
        <v>2214</v>
      </c>
      <c r="O170" s="11">
        <v>3457</v>
      </c>
      <c r="P170" s="11">
        <v>9</v>
      </c>
      <c r="Q170" s="11">
        <v>3384</v>
      </c>
      <c r="R170" s="11">
        <v>63</v>
      </c>
      <c r="S170" s="11">
        <v>19</v>
      </c>
      <c r="T170" s="11">
        <v>2</v>
      </c>
      <c r="U170" s="11">
        <v>0</v>
      </c>
      <c r="V170" s="1">
        <f t="shared" si="54"/>
        <v>0</v>
      </c>
      <c r="W170" s="1">
        <f t="shared" si="55"/>
        <v>1</v>
      </c>
      <c r="X170" s="1">
        <f t="shared" si="56"/>
        <v>0</v>
      </c>
      <c r="Y170" s="1">
        <f t="shared" si="57"/>
        <v>0</v>
      </c>
      <c r="Z170" s="1">
        <f t="shared" si="58"/>
        <v>1</v>
      </c>
      <c r="AA170" s="3">
        <f t="shared" si="47"/>
        <v>0.4425</v>
      </c>
      <c r="AB170" s="13">
        <f t="shared" si="48"/>
        <v>4.352422907488987E-2</v>
      </c>
      <c r="AC170" s="13">
        <f t="shared" si="49"/>
        <v>0.28375</v>
      </c>
      <c r="AD170" s="13">
        <f t="shared" si="50"/>
        <v>1.15E-3</v>
      </c>
      <c r="AE170" s="13">
        <f t="shared" si="51"/>
        <v>0.27024999999999999</v>
      </c>
      <c r="AF170" s="13">
        <f t="shared" si="52"/>
        <v>1.235E-2</v>
      </c>
      <c r="AG170" s="13">
        <f t="shared" si="53"/>
        <v>5.0000000000000002E-5</v>
      </c>
      <c r="AQ170" s="11">
        <f t="shared" si="59"/>
        <v>172</v>
      </c>
      <c r="AR170" s="11">
        <f t="shared" si="59"/>
        <v>158</v>
      </c>
    </row>
    <row r="171" spans="2:44" x14ac:dyDescent="0.3">
      <c r="B171" s="1">
        <f t="shared" si="46"/>
        <v>5675</v>
      </c>
      <c r="C171" s="11">
        <v>159</v>
      </c>
      <c r="D171" s="11">
        <v>14323</v>
      </c>
      <c r="E171" s="11">
        <v>22</v>
      </c>
      <c r="F171" s="11">
        <v>0</v>
      </c>
      <c r="G171" s="11">
        <v>5406</v>
      </c>
      <c r="H171" s="11">
        <v>0</v>
      </c>
      <c r="I171" s="11">
        <v>247</v>
      </c>
      <c r="J171" s="11">
        <v>56.55</v>
      </c>
      <c r="K171" s="11">
        <v>1.77</v>
      </c>
      <c r="L171" s="11">
        <v>25.9</v>
      </c>
      <c r="M171" s="11">
        <v>1</v>
      </c>
      <c r="N171" s="11">
        <v>2214</v>
      </c>
      <c r="O171" s="11">
        <v>3457</v>
      </c>
      <c r="P171" s="11">
        <v>9</v>
      </c>
      <c r="Q171" s="11">
        <v>3384</v>
      </c>
      <c r="R171" s="11">
        <v>63</v>
      </c>
      <c r="S171" s="11">
        <v>18</v>
      </c>
      <c r="T171" s="11">
        <v>2</v>
      </c>
      <c r="U171" s="11">
        <v>0</v>
      </c>
      <c r="V171" s="1">
        <f t="shared" si="54"/>
        <v>-1</v>
      </c>
      <c r="W171" s="1">
        <f t="shared" si="55"/>
        <v>1</v>
      </c>
      <c r="X171" s="1">
        <f t="shared" si="56"/>
        <v>0</v>
      </c>
      <c r="Y171" s="1">
        <f t="shared" si="57"/>
        <v>0</v>
      </c>
      <c r="Z171" s="1">
        <f t="shared" si="58"/>
        <v>0</v>
      </c>
      <c r="AA171" s="3">
        <f t="shared" si="47"/>
        <v>0.4425</v>
      </c>
      <c r="AB171" s="13">
        <f t="shared" si="48"/>
        <v>4.352422907488987E-2</v>
      </c>
      <c r="AC171" s="13">
        <f t="shared" si="49"/>
        <v>0.28375</v>
      </c>
      <c r="AD171" s="13">
        <f t="shared" si="50"/>
        <v>1.1000000000000001E-3</v>
      </c>
      <c r="AE171" s="13">
        <f t="shared" si="51"/>
        <v>0.27029999999999998</v>
      </c>
      <c r="AF171" s="13">
        <f t="shared" si="52"/>
        <v>1.235E-2</v>
      </c>
      <c r="AG171" s="13">
        <f t="shared" si="53"/>
        <v>0</v>
      </c>
      <c r="AQ171" s="11">
        <f t="shared" si="59"/>
        <v>173</v>
      </c>
      <c r="AR171" s="11">
        <f t="shared" si="59"/>
        <v>159</v>
      </c>
    </row>
    <row r="172" spans="2:44" x14ac:dyDescent="0.3">
      <c r="B172" s="1">
        <f t="shared" si="46"/>
        <v>5675</v>
      </c>
      <c r="C172" s="11">
        <v>160</v>
      </c>
      <c r="D172" s="11">
        <v>14323</v>
      </c>
      <c r="E172" s="11">
        <v>21</v>
      </c>
      <c r="F172" s="11">
        <v>0</v>
      </c>
      <c r="G172" s="11">
        <v>5407</v>
      </c>
      <c r="H172" s="11">
        <v>0</v>
      </c>
      <c r="I172" s="11">
        <v>247</v>
      </c>
      <c r="J172" s="11">
        <v>56.55</v>
      </c>
      <c r="K172" s="11">
        <v>1.77</v>
      </c>
      <c r="L172" s="11">
        <v>25.9</v>
      </c>
      <c r="M172" s="11">
        <v>1</v>
      </c>
      <c r="N172" s="11">
        <v>2215</v>
      </c>
      <c r="O172" s="11">
        <v>3457</v>
      </c>
      <c r="P172" s="11">
        <v>9</v>
      </c>
      <c r="Q172" s="11">
        <v>3385</v>
      </c>
      <c r="R172" s="11">
        <v>63</v>
      </c>
      <c r="S172" s="11">
        <v>18</v>
      </c>
      <c r="T172" s="11">
        <v>2</v>
      </c>
      <c r="U172" s="11">
        <v>0</v>
      </c>
      <c r="V172" s="1">
        <f t="shared" si="54"/>
        <v>-1</v>
      </c>
      <c r="W172" s="1">
        <f t="shared" si="55"/>
        <v>1</v>
      </c>
      <c r="X172" s="1">
        <f t="shared" si="56"/>
        <v>0</v>
      </c>
      <c r="Y172" s="1">
        <f t="shared" si="57"/>
        <v>0</v>
      </c>
      <c r="Z172" s="1">
        <f t="shared" si="58"/>
        <v>0</v>
      </c>
      <c r="AA172" s="3">
        <f t="shared" si="47"/>
        <v>0.4425</v>
      </c>
      <c r="AB172" s="13">
        <f t="shared" si="48"/>
        <v>4.352422907488987E-2</v>
      </c>
      <c r="AC172" s="13">
        <f t="shared" si="49"/>
        <v>0.28375</v>
      </c>
      <c r="AD172" s="13">
        <f t="shared" si="50"/>
        <v>1.0499999999999999E-3</v>
      </c>
      <c r="AE172" s="13">
        <f t="shared" si="51"/>
        <v>0.27034999999999998</v>
      </c>
      <c r="AF172" s="13">
        <f t="shared" si="52"/>
        <v>1.235E-2</v>
      </c>
      <c r="AG172" s="13">
        <f t="shared" si="53"/>
        <v>0</v>
      </c>
      <c r="AQ172" s="11">
        <f t="shared" si="59"/>
        <v>174</v>
      </c>
      <c r="AR172" s="11">
        <f t="shared" si="59"/>
        <v>160</v>
      </c>
    </row>
    <row r="173" spans="2:44" x14ac:dyDescent="0.3">
      <c r="B173" s="1">
        <f t="shared" si="46"/>
        <v>5677</v>
      </c>
      <c r="C173" s="11">
        <v>161</v>
      </c>
      <c r="D173" s="11">
        <v>14322</v>
      </c>
      <c r="E173" s="11">
        <v>20</v>
      </c>
      <c r="F173" s="11">
        <v>0</v>
      </c>
      <c r="G173" s="11">
        <v>5409</v>
      </c>
      <c r="H173" s="11">
        <v>0</v>
      </c>
      <c r="I173" s="11">
        <v>248</v>
      </c>
      <c r="J173" s="11">
        <v>56.55</v>
      </c>
      <c r="K173" s="11">
        <v>1.77</v>
      </c>
      <c r="L173" s="11">
        <v>25.9</v>
      </c>
      <c r="M173" s="11">
        <v>1</v>
      </c>
      <c r="N173" s="11">
        <v>2215</v>
      </c>
      <c r="O173" s="11">
        <v>3458</v>
      </c>
      <c r="P173" s="11">
        <v>8</v>
      </c>
      <c r="Q173" s="11">
        <v>3385</v>
      </c>
      <c r="R173" s="11">
        <v>63</v>
      </c>
      <c r="S173" s="11">
        <v>17</v>
      </c>
      <c r="T173" s="11">
        <v>2</v>
      </c>
      <c r="U173" s="11">
        <v>0</v>
      </c>
      <c r="V173" s="1">
        <f t="shared" si="54"/>
        <v>-1</v>
      </c>
      <c r="W173" s="1">
        <f t="shared" si="55"/>
        <v>2</v>
      </c>
      <c r="X173" s="1">
        <f t="shared" si="56"/>
        <v>0</v>
      </c>
      <c r="Y173" s="1">
        <f t="shared" si="57"/>
        <v>1</v>
      </c>
      <c r="Z173" s="1">
        <f t="shared" si="58"/>
        <v>2</v>
      </c>
      <c r="AA173" s="3">
        <f t="shared" si="47"/>
        <v>0.4425</v>
      </c>
      <c r="AB173" s="13">
        <f t="shared" si="48"/>
        <v>4.368504491809054E-2</v>
      </c>
      <c r="AC173" s="13">
        <f t="shared" si="49"/>
        <v>0.28384999999999999</v>
      </c>
      <c r="AD173" s="13">
        <f t="shared" si="50"/>
        <v>1E-3</v>
      </c>
      <c r="AE173" s="13">
        <f t="shared" si="51"/>
        <v>0.27045000000000002</v>
      </c>
      <c r="AF173" s="13">
        <f t="shared" si="52"/>
        <v>1.24E-2</v>
      </c>
      <c r="AG173" s="13">
        <f t="shared" si="53"/>
        <v>1E-4</v>
      </c>
      <c r="AQ173" s="11">
        <f t="shared" si="59"/>
        <v>175</v>
      </c>
      <c r="AR173" s="11">
        <f t="shared" si="59"/>
        <v>161</v>
      </c>
    </row>
    <row r="174" spans="2:44" x14ac:dyDescent="0.3">
      <c r="B174" s="1">
        <f t="shared" si="46"/>
        <v>5676</v>
      </c>
      <c r="C174" s="11">
        <v>162</v>
      </c>
      <c r="D174" s="11">
        <v>14322</v>
      </c>
      <c r="E174" s="11">
        <v>19</v>
      </c>
      <c r="F174" s="11">
        <v>0</v>
      </c>
      <c r="G174" s="11">
        <v>5409</v>
      </c>
      <c r="H174" s="11">
        <v>0</v>
      </c>
      <c r="I174" s="11">
        <v>248</v>
      </c>
      <c r="J174" s="11">
        <v>56.56</v>
      </c>
      <c r="K174" s="11">
        <v>1.77</v>
      </c>
      <c r="L174" s="11">
        <v>25.9</v>
      </c>
      <c r="M174" s="11">
        <v>1</v>
      </c>
      <c r="N174" s="11">
        <v>2215</v>
      </c>
      <c r="O174" s="11">
        <v>3458</v>
      </c>
      <c r="P174" s="11">
        <v>8</v>
      </c>
      <c r="Q174" s="11">
        <v>3386</v>
      </c>
      <c r="R174" s="11">
        <v>63</v>
      </c>
      <c r="S174" s="11">
        <v>16</v>
      </c>
      <c r="T174" s="11">
        <v>1</v>
      </c>
      <c r="U174" s="11">
        <v>0</v>
      </c>
      <c r="V174" s="1">
        <f t="shared" si="54"/>
        <v>-1</v>
      </c>
      <c r="W174" s="1">
        <f t="shared" si="55"/>
        <v>0</v>
      </c>
      <c r="X174" s="1">
        <f t="shared" si="56"/>
        <v>0</v>
      </c>
      <c r="Y174" s="1">
        <f t="shared" si="57"/>
        <v>0</v>
      </c>
      <c r="Z174" s="1">
        <f t="shared" si="58"/>
        <v>-1</v>
      </c>
      <c r="AA174" s="3">
        <f t="shared" si="47"/>
        <v>0.4425</v>
      </c>
      <c r="AB174" s="13">
        <f t="shared" si="48"/>
        <v>4.3692741367159969E-2</v>
      </c>
      <c r="AC174" s="13">
        <f t="shared" si="49"/>
        <v>0.2838</v>
      </c>
      <c r="AD174" s="13">
        <f t="shared" si="50"/>
        <v>9.5E-4</v>
      </c>
      <c r="AE174" s="13">
        <f t="shared" si="51"/>
        <v>0.27045000000000002</v>
      </c>
      <c r="AF174" s="13">
        <f t="shared" si="52"/>
        <v>1.24E-2</v>
      </c>
      <c r="AG174" s="13">
        <f t="shared" si="53"/>
        <v>-5.0000000000000002E-5</v>
      </c>
      <c r="AQ174" s="11">
        <f t="shared" si="59"/>
        <v>176</v>
      </c>
      <c r="AR174" s="11">
        <f t="shared" si="59"/>
        <v>162</v>
      </c>
    </row>
    <row r="175" spans="2:44" x14ac:dyDescent="0.3">
      <c r="B175" s="1">
        <f t="shared" si="46"/>
        <v>5678</v>
      </c>
      <c r="C175" s="11">
        <v>163</v>
      </c>
      <c r="D175" s="11">
        <v>14321</v>
      </c>
      <c r="E175" s="11">
        <v>19</v>
      </c>
      <c r="F175" s="11">
        <v>0</v>
      </c>
      <c r="G175" s="11">
        <v>5411</v>
      </c>
      <c r="H175" s="11">
        <v>0</v>
      </c>
      <c r="I175" s="11">
        <v>248</v>
      </c>
      <c r="J175" s="11">
        <v>56.56</v>
      </c>
      <c r="K175" s="11">
        <v>1.77</v>
      </c>
      <c r="L175" s="11">
        <v>25.9</v>
      </c>
      <c r="M175" s="11">
        <v>1</v>
      </c>
      <c r="N175" s="11">
        <v>2215</v>
      </c>
      <c r="O175" s="11">
        <v>3458</v>
      </c>
      <c r="P175" s="11">
        <v>8</v>
      </c>
      <c r="Q175" s="11">
        <v>3386</v>
      </c>
      <c r="R175" s="11">
        <v>63</v>
      </c>
      <c r="S175" s="11">
        <v>16</v>
      </c>
      <c r="T175" s="11">
        <v>1</v>
      </c>
      <c r="U175" s="11">
        <v>0</v>
      </c>
      <c r="V175" s="1">
        <f t="shared" si="54"/>
        <v>0</v>
      </c>
      <c r="W175" s="1">
        <f t="shared" si="55"/>
        <v>2</v>
      </c>
      <c r="X175" s="1">
        <f t="shared" si="56"/>
        <v>0</v>
      </c>
      <c r="Y175" s="1">
        <f t="shared" si="57"/>
        <v>0</v>
      </c>
      <c r="Z175" s="1">
        <f t="shared" si="58"/>
        <v>2</v>
      </c>
      <c r="AA175" s="3">
        <f t="shared" si="47"/>
        <v>0.4425</v>
      </c>
      <c r="AB175" s="13">
        <f t="shared" si="48"/>
        <v>4.3677351179992954E-2</v>
      </c>
      <c r="AC175" s="13">
        <f t="shared" si="49"/>
        <v>0.28389999999999999</v>
      </c>
      <c r="AD175" s="13">
        <f t="shared" si="50"/>
        <v>9.5E-4</v>
      </c>
      <c r="AE175" s="13">
        <f t="shared" si="51"/>
        <v>0.27055000000000001</v>
      </c>
      <c r="AF175" s="13">
        <f t="shared" si="52"/>
        <v>1.24E-2</v>
      </c>
      <c r="AG175" s="13">
        <f t="shared" si="53"/>
        <v>1E-4</v>
      </c>
      <c r="AQ175" s="11">
        <f t="shared" si="59"/>
        <v>177</v>
      </c>
      <c r="AR175" s="11">
        <f t="shared" si="59"/>
        <v>163</v>
      </c>
    </row>
    <row r="176" spans="2:44" x14ac:dyDescent="0.3">
      <c r="B176" s="1">
        <f t="shared" si="46"/>
        <v>5678</v>
      </c>
      <c r="C176" s="11">
        <v>164</v>
      </c>
      <c r="D176" s="11">
        <v>14321</v>
      </c>
      <c r="E176" s="11">
        <v>18</v>
      </c>
      <c r="F176" s="11">
        <v>0</v>
      </c>
      <c r="G176" s="11">
        <v>5412</v>
      </c>
      <c r="H176" s="11">
        <v>0</v>
      </c>
      <c r="I176" s="11">
        <v>248</v>
      </c>
      <c r="J176" s="11">
        <v>56.56</v>
      </c>
      <c r="K176" s="11">
        <v>1.77</v>
      </c>
      <c r="L176" s="11">
        <v>25.9</v>
      </c>
      <c r="M176" s="11">
        <v>1</v>
      </c>
      <c r="N176" s="11">
        <v>2216</v>
      </c>
      <c r="O176" s="11">
        <v>3458</v>
      </c>
      <c r="P176" s="11">
        <v>8</v>
      </c>
      <c r="Q176" s="11">
        <v>3387</v>
      </c>
      <c r="R176" s="11">
        <v>63</v>
      </c>
      <c r="S176" s="11">
        <v>15</v>
      </c>
      <c r="T176" s="11">
        <v>1</v>
      </c>
      <c r="U176" s="11">
        <v>0</v>
      </c>
      <c r="V176" s="1">
        <f t="shared" si="54"/>
        <v>-1</v>
      </c>
      <c r="W176" s="1">
        <f t="shared" si="55"/>
        <v>1</v>
      </c>
      <c r="X176" s="1">
        <f t="shared" si="56"/>
        <v>0</v>
      </c>
      <c r="Y176" s="1">
        <f t="shared" si="57"/>
        <v>0</v>
      </c>
      <c r="Z176" s="1">
        <f t="shared" si="58"/>
        <v>0</v>
      </c>
      <c r="AA176" s="3">
        <f t="shared" si="47"/>
        <v>0.4425</v>
      </c>
      <c r="AB176" s="13">
        <f t="shared" si="48"/>
        <v>4.3677351179992954E-2</v>
      </c>
      <c r="AC176" s="13">
        <f t="shared" si="49"/>
        <v>0.28389999999999999</v>
      </c>
      <c r="AD176" s="13">
        <f t="shared" si="50"/>
        <v>8.9999999999999998E-4</v>
      </c>
      <c r="AE176" s="13">
        <f t="shared" si="51"/>
        <v>0.27060000000000001</v>
      </c>
      <c r="AF176" s="13">
        <f t="shared" si="52"/>
        <v>1.24E-2</v>
      </c>
      <c r="AG176" s="13">
        <f t="shared" si="53"/>
        <v>0</v>
      </c>
      <c r="AQ176" s="11">
        <f t="shared" si="59"/>
        <v>178</v>
      </c>
      <c r="AR176" s="11">
        <f t="shared" si="59"/>
        <v>164</v>
      </c>
    </row>
    <row r="177" spans="2:44" x14ac:dyDescent="0.3">
      <c r="B177" s="1">
        <f t="shared" si="46"/>
        <v>5676</v>
      </c>
      <c r="C177" s="11">
        <v>165</v>
      </c>
      <c r="D177" s="11">
        <v>14321</v>
      </c>
      <c r="E177" s="11">
        <v>18</v>
      </c>
      <c r="F177" s="11">
        <v>0</v>
      </c>
      <c r="G177" s="11">
        <v>5411</v>
      </c>
      <c r="H177" s="11">
        <v>0</v>
      </c>
      <c r="I177" s="11">
        <v>247</v>
      </c>
      <c r="J177" s="11">
        <v>56.56</v>
      </c>
      <c r="K177" s="11">
        <v>1.77</v>
      </c>
      <c r="L177" s="11">
        <v>25.9</v>
      </c>
      <c r="M177" s="11">
        <v>1</v>
      </c>
      <c r="N177" s="11">
        <v>2214</v>
      </c>
      <c r="O177" s="11">
        <v>3459</v>
      </c>
      <c r="P177" s="11">
        <v>8</v>
      </c>
      <c r="Q177" s="11">
        <v>3387</v>
      </c>
      <c r="R177" s="11">
        <v>63</v>
      </c>
      <c r="S177" s="11">
        <v>16</v>
      </c>
      <c r="T177" s="11">
        <v>1</v>
      </c>
      <c r="U177" s="11">
        <v>0</v>
      </c>
      <c r="V177" s="1">
        <f t="shared" si="54"/>
        <v>0</v>
      </c>
      <c r="W177" s="1">
        <f t="shared" si="55"/>
        <v>-1</v>
      </c>
      <c r="X177" s="1">
        <f t="shared" si="56"/>
        <v>0</v>
      </c>
      <c r="Y177" s="1">
        <f t="shared" si="57"/>
        <v>-1</v>
      </c>
      <c r="Z177" s="1">
        <f t="shared" si="58"/>
        <v>-2</v>
      </c>
      <c r="AA177" s="3">
        <f t="shared" si="47"/>
        <v>0.4425</v>
      </c>
      <c r="AB177" s="13">
        <f t="shared" si="48"/>
        <v>4.3516560958421421E-2</v>
      </c>
      <c r="AC177" s="13">
        <f t="shared" si="49"/>
        <v>0.2838</v>
      </c>
      <c r="AD177" s="13">
        <f t="shared" si="50"/>
        <v>8.9999999999999998E-4</v>
      </c>
      <c r="AE177" s="13">
        <f t="shared" si="51"/>
        <v>0.27055000000000001</v>
      </c>
      <c r="AF177" s="13">
        <f t="shared" si="52"/>
        <v>1.235E-2</v>
      </c>
      <c r="AG177" s="13">
        <f t="shared" si="53"/>
        <v>-1E-4</v>
      </c>
      <c r="AQ177" s="11">
        <f t="shared" si="59"/>
        <v>179</v>
      </c>
      <c r="AR177" s="11">
        <f t="shared" si="59"/>
        <v>165</v>
      </c>
    </row>
    <row r="178" spans="2:44" x14ac:dyDescent="0.3">
      <c r="B178" s="1">
        <f t="shared" si="46"/>
        <v>5676</v>
      </c>
      <c r="C178" s="11">
        <v>166</v>
      </c>
      <c r="D178" s="11">
        <v>14321</v>
      </c>
      <c r="E178" s="11">
        <v>17</v>
      </c>
      <c r="F178" s="11">
        <v>0</v>
      </c>
      <c r="G178" s="11">
        <v>5412</v>
      </c>
      <c r="H178" s="11">
        <v>0</v>
      </c>
      <c r="I178" s="11">
        <v>247</v>
      </c>
      <c r="J178" s="11">
        <v>56.56</v>
      </c>
      <c r="K178" s="11">
        <v>1.77</v>
      </c>
      <c r="L178" s="11">
        <v>25.9</v>
      </c>
      <c r="M178" s="11">
        <v>1</v>
      </c>
      <c r="N178" s="11">
        <v>2214</v>
      </c>
      <c r="O178" s="11">
        <v>3459</v>
      </c>
      <c r="P178" s="11">
        <v>7</v>
      </c>
      <c r="Q178" s="11">
        <v>3388</v>
      </c>
      <c r="R178" s="11">
        <v>63</v>
      </c>
      <c r="S178" s="11">
        <v>15</v>
      </c>
      <c r="T178" s="11">
        <v>1</v>
      </c>
      <c r="U178" s="11">
        <v>0</v>
      </c>
      <c r="V178" s="1">
        <f t="shared" si="54"/>
        <v>-1</v>
      </c>
      <c r="W178" s="1">
        <f t="shared" si="55"/>
        <v>1</v>
      </c>
      <c r="X178" s="1">
        <f t="shared" si="56"/>
        <v>0</v>
      </c>
      <c r="Y178" s="1">
        <f t="shared" si="57"/>
        <v>0</v>
      </c>
      <c r="Z178" s="1">
        <f t="shared" si="58"/>
        <v>0</v>
      </c>
      <c r="AA178" s="3">
        <f t="shared" si="47"/>
        <v>0.4425</v>
      </c>
      <c r="AB178" s="13">
        <f t="shared" si="48"/>
        <v>4.3516560958421421E-2</v>
      </c>
      <c r="AC178" s="13">
        <f t="shared" si="49"/>
        <v>0.2838</v>
      </c>
      <c r="AD178" s="13">
        <f t="shared" si="50"/>
        <v>8.4999999999999995E-4</v>
      </c>
      <c r="AE178" s="13">
        <f t="shared" si="51"/>
        <v>0.27060000000000001</v>
      </c>
      <c r="AF178" s="13">
        <f t="shared" si="52"/>
        <v>1.235E-2</v>
      </c>
      <c r="AG178" s="13">
        <f t="shared" si="53"/>
        <v>0</v>
      </c>
      <c r="AQ178" s="11">
        <f t="shared" si="59"/>
        <v>180</v>
      </c>
      <c r="AR178" s="11">
        <f t="shared" si="59"/>
        <v>166</v>
      </c>
    </row>
    <row r="179" spans="2:44" x14ac:dyDescent="0.3">
      <c r="B179" s="1">
        <f t="shared" si="46"/>
        <v>5677</v>
      </c>
      <c r="C179" s="11">
        <v>167</v>
      </c>
      <c r="D179" s="11">
        <v>14321</v>
      </c>
      <c r="E179" s="11">
        <v>16</v>
      </c>
      <c r="F179" s="11">
        <v>0</v>
      </c>
      <c r="G179" s="11">
        <v>5414</v>
      </c>
      <c r="H179" s="11">
        <v>0</v>
      </c>
      <c r="I179" s="11">
        <v>247</v>
      </c>
      <c r="J179" s="11">
        <v>56.56</v>
      </c>
      <c r="K179" s="11">
        <v>1.77</v>
      </c>
      <c r="L179" s="11">
        <v>25.9</v>
      </c>
      <c r="M179" s="11">
        <v>1</v>
      </c>
      <c r="N179" s="11">
        <v>2215</v>
      </c>
      <c r="O179" s="11">
        <v>3459</v>
      </c>
      <c r="P179" s="11">
        <v>7</v>
      </c>
      <c r="Q179" s="11">
        <v>3389</v>
      </c>
      <c r="R179" s="11">
        <v>63</v>
      </c>
      <c r="S179" s="11">
        <v>14</v>
      </c>
      <c r="T179" s="11">
        <v>1</v>
      </c>
      <c r="U179" s="11">
        <v>0</v>
      </c>
      <c r="V179" s="1">
        <f t="shared" si="54"/>
        <v>-1</v>
      </c>
      <c r="W179" s="1">
        <f t="shared" si="55"/>
        <v>2</v>
      </c>
      <c r="X179" s="1">
        <f t="shared" si="56"/>
        <v>0</v>
      </c>
      <c r="Y179" s="1">
        <f t="shared" si="57"/>
        <v>0</v>
      </c>
      <c r="Z179" s="1">
        <f t="shared" si="58"/>
        <v>1</v>
      </c>
      <c r="AA179" s="3">
        <f t="shared" si="47"/>
        <v>0.4425</v>
      </c>
      <c r="AB179" s="13">
        <f t="shared" si="48"/>
        <v>4.3508895543420821E-2</v>
      </c>
      <c r="AC179" s="13">
        <f t="shared" si="49"/>
        <v>0.28384999999999999</v>
      </c>
      <c r="AD179" s="13">
        <f t="shared" si="50"/>
        <v>8.0000000000000004E-4</v>
      </c>
      <c r="AE179" s="13">
        <f t="shared" si="51"/>
        <v>0.2707</v>
      </c>
      <c r="AF179" s="13">
        <f t="shared" si="52"/>
        <v>1.235E-2</v>
      </c>
      <c r="AG179" s="13">
        <f t="shared" si="53"/>
        <v>5.0000000000000002E-5</v>
      </c>
      <c r="AQ179" s="11">
        <f t="shared" si="59"/>
        <v>181</v>
      </c>
      <c r="AR179" s="11">
        <f t="shared" si="59"/>
        <v>167</v>
      </c>
    </row>
    <row r="180" spans="2:44" x14ac:dyDescent="0.3">
      <c r="B180" s="1">
        <f t="shared" si="46"/>
        <v>5677</v>
      </c>
      <c r="C180" s="11">
        <v>168</v>
      </c>
      <c r="D180" s="11">
        <v>14320</v>
      </c>
      <c r="E180" s="11">
        <v>16</v>
      </c>
      <c r="F180" s="11">
        <v>0</v>
      </c>
      <c r="G180" s="11">
        <v>5414</v>
      </c>
      <c r="H180" s="11">
        <v>0</v>
      </c>
      <c r="I180" s="11">
        <v>247</v>
      </c>
      <c r="J180" s="11">
        <v>56.56</v>
      </c>
      <c r="K180" s="11">
        <v>1.77</v>
      </c>
      <c r="L180" s="11">
        <v>25.9</v>
      </c>
      <c r="M180" s="11">
        <v>1</v>
      </c>
      <c r="N180" s="11">
        <v>2215</v>
      </c>
      <c r="O180" s="11">
        <v>3459</v>
      </c>
      <c r="P180" s="11">
        <v>7</v>
      </c>
      <c r="Q180" s="11">
        <v>3389</v>
      </c>
      <c r="R180" s="11">
        <v>63</v>
      </c>
      <c r="S180" s="11">
        <v>14</v>
      </c>
      <c r="T180" s="11">
        <v>1</v>
      </c>
      <c r="U180" s="11">
        <v>0</v>
      </c>
      <c r="V180" s="1">
        <f t="shared" si="54"/>
        <v>0</v>
      </c>
      <c r="W180" s="1">
        <f t="shared" si="55"/>
        <v>0</v>
      </c>
      <c r="X180" s="1">
        <f t="shared" si="56"/>
        <v>0</v>
      </c>
      <c r="Y180" s="1">
        <f t="shared" si="57"/>
        <v>0</v>
      </c>
      <c r="Z180" s="1">
        <f t="shared" si="58"/>
        <v>0</v>
      </c>
      <c r="AA180" s="3">
        <f t="shared" si="47"/>
        <v>0.4425</v>
      </c>
      <c r="AB180" s="13">
        <f t="shared" si="48"/>
        <v>4.3508895543420821E-2</v>
      </c>
      <c r="AC180" s="13">
        <f t="shared" si="49"/>
        <v>0.28384999999999999</v>
      </c>
      <c r="AD180" s="13">
        <f t="shared" si="50"/>
        <v>8.0000000000000004E-4</v>
      </c>
      <c r="AE180" s="13">
        <f t="shared" si="51"/>
        <v>0.2707</v>
      </c>
      <c r="AF180" s="13">
        <f t="shared" si="52"/>
        <v>1.235E-2</v>
      </c>
      <c r="AG180" s="13">
        <f t="shared" si="53"/>
        <v>0</v>
      </c>
      <c r="AQ180" s="11">
        <f t="shared" si="59"/>
        <v>182</v>
      </c>
      <c r="AR180" s="11">
        <f t="shared" si="59"/>
        <v>168</v>
      </c>
    </row>
    <row r="181" spans="2:44" x14ac:dyDescent="0.3">
      <c r="B181" s="1">
        <f t="shared" si="46"/>
        <v>5675</v>
      </c>
      <c r="C181" s="11">
        <v>169</v>
      </c>
      <c r="D181" s="11">
        <v>14323</v>
      </c>
      <c r="E181" s="11">
        <v>16</v>
      </c>
      <c r="F181" s="11">
        <v>0</v>
      </c>
      <c r="G181" s="11">
        <v>5411</v>
      </c>
      <c r="H181" s="11">
        <v>0</v>
      </c>
      <c r="I181" s="11">
        <v>248</v>
      </c>
      <c r="J181" s="11">
        <v>56.56</v>
      </c>
      <c r="K181" s="11">
        <v>1.77</v>
      </c>
      <c r="L181" s="11">
        <v>25.9</v>
      </c>
      <c r="M181" s="11">
        <v>1</v>
      </c>
      <c r="N181" s="11">
        <v>2214</v>
      </c>
      <c r="O181" s="11">
        <v>3457</v>
      </c>
      <c r="P181" s="11">
        <v>7</v>
      </c>
      <c r="Q181" s="11">
        <v>3387</v>
      </c>
      <c r="R181" s="11">
        <v>63</v>
      </c>
      <c r="S181" s="11">
        <v>14</v>
      </c>
      <c r="T181" s="11">
        <v>1</v>
      </c>
      <c r="U181" s="11">
        <v>0</v>
      </c>
      <c r="V181" s="1">
        <f t="shared" si="54"/>
        <v>0</v>
      </c>
      <c r="W181" s="1">
        <f t="shared" si="55"/>
        <v>-3</v>
      </c>
      <c r="X181" s="1">
        <f t="shared" si="56"/>
        <v>0</v>
      </c>
      <c r="Y181" s="1">
        <f t="shared" si="57"/>
        <v>1</v>
      </c>
      <c r="Z181" s="1">
        <f t="shared" si="58"/>
        <v>-2</v>
      </c>
      <c r="AA181" s="3">
        <f t="shared" si="47"/>
        <v>0.4425</v>
      </c>
      <c r="AB181" s="13">
        <f t="shared" si="48"/>
        <v>4.3700440528634359E-2</v>
      </c>
      <c r="AC181" s="13">
        <f t="shared" si="49"/>
        <v>0.28375</v>
      </c>
      <c r="AD181" s="13">
        <f t="shared" si="50"/>
        <v>8.0000000000000004E-4</v>
      </c>
      <c r="AE181" s="13">
        <f t="shared" si="51"/>
        <v>0.27055000000000001</v>
      </c>
      <c r="AF181" s="13">
        <f t="shared" si="52"/>
        <v>1.24E-2</v>
      </c>
      <c r="AG181" s="13">
        <f t="shared" si="53"/>
        <v>-1E-4</v>
      </c>
      <c r="AQ181" s="11">
        <f t="shared" si="59"/>
        <v>183</v>
      </c>
      <c r="AR181" s="11">
        <f t="shared" si="59"/>
        <v>169</v>
      </c>
    </row>
    <row r="182" spans="2:44" x14ac:dyDescent="0.3">
      <c r="B182" s="1">
        <f t="shared" si="46"/>
        <v>5676</v>
      </c>
      <c r="C182" s="11">
        <v>170</v>
      </c>
      <c r="D182" s="11">
        <v>14322</v>
      </c>
      <c r="E182" s="11">
        <v>16</v>
      </c>
      <c r="F182" s="11">
        <v>0</v>
      </c>
      <c r="G182" s="11">
        <v>5412</v>
      </c>
      <c r="H182" s="11">
        <v>0</v>
      </c>
      <c r="I182" s="11">
        <v>248</v>
      </c>
      <c r="J182" s="11">
        <v>56.57</v>
      </c>
      <c r="K182" s="11">
        <v>1.77</v>
      </c>
      <c r="L182" s="11">
        <v>25.9</v>
      </c>
      <c r="M182" s="11">
        <v>1</v>
      </c>
      <c r="N182" s="11">
        <v>2215</v>
      </c>
      <c r="O182" s="11">
        <v>3458</v>
      </c>
      <c r="P182" s="11">
        <v>7</v>
      </c>
      <c r="Q182" s="11">
        <v>3387</v>
      </c>
      <c r="R182" s="11">
        <v>63</v>
      </c>
      <c r="S182" s="11">
        <v>14</v>
      </c>
      <c r="T182" s="11">
        <v>1</v>
      </c>
      <c r="U182" s="11">
        <v>0</v>
      </c>
      <c r="V182" s="1">
        <f t="shared" si="54"/>
        <v>0</v>
      </c>
      <c r="W182" s="1">
        <f t="shared" si="55"/>
        <v>1</v>
      </c>
      <c r="X182" s="1">
        <f t="shared" si="56"/>
        <v>0</v>
      </c>
      <c r="Y182" s="1">
        <f t="shared" si="57"/>
        <v>0</v>
      </c>
      <c r="Z182" s="1">
        <f t="shared" si="58"/>
        <v>1</v>
      </c>
      <c r="AA182" s="3">
        <f t="shared" si="47"/>
        <v>0.4425</v>
      </c>
      <c r="AB182" s="13">
        <f t="shared" si="48"/>
        <v>4.3692741367159969E-2</v>
      </c>
      <c r="AC182" s="13">
        <f t="shared" si="49"/>
        <v>0.2838</v>
      </c>
      <c r="AD182" s="13">
        <f t="shared" si="50"/>
        <v>8.0000000000000004E-4</v>
      </c>
      <c r="AE182" s="13">
        <f t="shared" si="51"/>
        <v>0.27060000000000001</v>
      </c>
      <c r="AF182" s="13">
        <f t="shared" si="52"/>
        <v>1.24E-2</v>
      </c>
      <c r="AG182" s="13">
        <f t="shared" si="53"/>
        <v>5.0000000000000002E-5</v>
      </c>
      <c r="AQ182" s="11">
        <f t="shared" si="59"/>
        <v>184</v>
      </c>
      <c r="AR182" s="11">
        <f t="shared" si="59"/>
        <v>170</v>
      </c>
    </row>
    <row r="183" spans="2:44" x14ac:dyDescent="0.3">
      <c r="B183" s="1">
        <f t="shared" si="46"/>
        <v>5680</v>
      </c>
      <c r="C183" s="11">
        <v>171</v>
      </c>
      <c r="D183" s="11">
        <v>14318</v>
      </c>
      <c r="E183" s="11">
        <v>16</v>
      </c>
      <c r="F183" s="11">
        <v>0</v>
      </c>
      <c r="G183" s="11">
        <v>5416</v>
      </c>
      <c r="H183" s="11">
        <v>0</v>
      </c>
      <c r="I183" s="11">
        <v>248</v>
      </c>
      <c r="J183" s="11">
        <v>56.57</v>
      </c>
      <c r="K183" s="11">
        <v>1.77</v>
      </c>
      <c r="L183" s="11">
        <v>25.9</v>
      </c>
      <c r="M183" s="11">
        <v>1</v>
      </c>
      <c r="N183" s="11">
        <v>2218</v>
      </c>
      <c r="O183" s="11">
        <v>3458</v>
      </c>
      <c r="P183" s="11">
        <v>7</v>
      </c>
      <c r="Q183" s="11">
        <v>3387</v>
      </c>
      <c r="R183" s="11">
        <v>63</v>
      </c>
      <c r="S183" s="11">
        <v>13</v>
      </c>
      <c r="T183" s="11">
        <v>1</v>
      </c>
      <c r="U183" s="11">
        <v>0</v>
      </c>
      <c r="V183" s="1">
        <f t="shared" si="54"/>
        <v>0</v>
      </c>
      <c r="W183" s="1">
        <f t="shared" si="55"/>
        <v>4</v>
      </c>
      <c r="X183" s="1">
        <f t="shared" si="56"/>
        <v>0</v>
      </c>
      <c r="Y183" s="1">
        <f t="shared" si="57"/>
        <v>0</v>
      </c>
      <c r="Z183" s="1">
        <f t="shared" si="58"/>
        <v>4</v>
      </c>
      <c r="AA183" s="3">
        <f t="shared" si="47"/>
        <v>0.4425</v>
      </c>
      <c r="AB183" s="13">
        <f t="shared" si="48"/>
        <v>4.3661971830985913E-2</v>
      </c>
      <c r="AC183" s="13">
        <f t="shared" si="49"/>
        <v>0.28399999999999997</v>
      </c>
      <c r="AD183" s="13">
        <f t="shared" si="50"/>
        <v>8.0000000000000004E-4</v>
      </c>
      <c r="AE183" s="13">
        <f t="shared" si="51"/>
        <v>0.27079999999999999</v>
      </c>
      <c r="AF183" s="13">
        <f t="shared" si="52"/>
        <v>1.24E-2</v>
      </c>
      <c r="AG183" s="13">
        <f t="shared" si="53"/>
        <v>2.0000000000000001E-4</v>
      </c>
      <c r="AQ183" s="11">
        <f t="shared" si="59"/>
        <v>185</v>
      </c>
      <c r="AR183" s="11">
        <f t="shared" si="59"/>
        <v>171</v>
      </c>
    </row>
    <row r="184" spans="2:44" x14ac:dyDescent="0.3">
      <c r="B184" s="1">
        <f t="shared" si="46"/>
        <v>5680</v>
      </c>
      <c r="C184" s="11">
        <v>172</v>
      </c>
      <c r="D184" s="11">
        <v>14318</v>
      </c>
      <c r="E184" s="11">
        <v>14</v>
      </c>
      <c r="F184" s="11">
        <v>0</v>
      </c>
      <c r="G184" s="11">
        <v>5417</v>
      </c>
      <c r="H184" s="11">
        <v>0</v>
      </c>
      <c r="I184" s="11">
        <v>249</v>
      </c>
      <c r="J184" s="11">
        <v>56.57</v>
      </c>
      <c r="K184" s="11">
        <v>1.77</v>
      </c>
      <c r="L184" s="11">
        <v>25.9</v>
      </c>
      <c r="M184" s="11">
        <v>1</v>
      </c>
      <c r="N184" s="11">
        <v>2218</v>
      </c>
      <c r="O184" s="11">
        <v>3458</v>
      </c>
      <c r="P184" s="11">
        <v>6</v>
      </c>
      <c r="Q184" s="11">
        <v>3388</v>
      </c>
      <c r="R184" s="11">
        <v>63</v>
      </c>
      <c r="S184" s="11">
        <v>12</v>
      </c>
      <c r="T184" s="11">
        <v>1</v>
      </c>
      <c r="U184" s="11">
        <v>0</v>
      </c>
      <c r="V184" s="1">
        <f t="shared" si="54"/>
        <v>-2</v>
      </c>
      <c r="W184" s="1">
        <f t="shared" si="55"/>
        <v>1</v>
      </c>
      <c r="X184" s="1">
        <f t="shared" si="56"/>
        <v>0</v>
      </c>
      <c r="Y184" s="1">
        <f t="shared" si="57"/>
        <v>1</v>
      </c>
      <c r="Z184" s="1">
        <f t="shared" si="58"/>
        <v>0</v>
      </c>
      <c r="AA184" s="3">
        <f t="shared" si="47"/>
        <v>0.4425</v>
      </c>
      <c r="AB184" s="13">
        <f t="shared" si="48"/>
        <v>4.3838028169014082E-2</v>
      </c>
      <c r="AC184" s="13">
        <f t="shared" si="49"/>
        <v>0.28399999999999997</v>
      </c>
      <c r="AD184" s="13">
        <f t="shared" si="50"/>
        <v>6.9999999999999999E-4</v>
      </c>
      <c r="AE184" s="13">
        <f t="shared" si="51"/>
        <v>0.27084999999999998</v>
      </c>
      <c r="AF184" s="13">
        <f t="shared" si="52"/>
        <v>1.2449999999999999E-2</v>
      </c>
      <c r="AG184" s="13">
        <f t="shared" si="53"/>
        <v>0</v>
      </c>
      <c r="AQ184" s="11">
        <f t="shared" si="59"/>
        <v>186</v>
      </c>
      <c r="AR184" s="11">
        <f t="shared" si="59"/>
        <v>172</v>
      </c>
    </row>
    <row r="185" spans="2:44" x14ac:dyDescent="0.3">
      <c r="B185" s="1">
        <f t="shared" si="46"/>
        <v>5683</v>
      </c>
      <c r="C185" s="11">
        <v>173</v>
      </c>
      <c r="D185" s="11">
        <v>14316</v>
      </c>
      <c r="E185" s="11">
        <v>15</v>
      </c>
      <c r="F185" s="11">
        <v>0</v>
      </c>
      <c r="G185" s="11">
        <v>5418</v>
      </c>
      <c r="H185" s="11">
        <v>0</v>
      </c>
      <c r="I185" s="11">
        <v>250</v>
      </c>
      <c r="J185" s="11">
        <v>56.57</v>
      </c>
      <c r="K185" s="11">
        <v>1.77</v>
      </c>
      <c r="L185" s="11">
        <v>25.9</v>
      </c>
      <c r="M185" s="11">
        <v>1</v>
      </c>
      <c r="N185" s="11">
        <v>2219</v>
      </c>
      <c r="O185" s="11">
        <v>3459</v>
      </c>
      <c r="P185" s="11">
        <v>6</v>
      </c>
      <c r="Q185" s="11">
        <v>3389</v>
      </c>
      <c r="R185" s="11">
        <v>63</v>
      </c>
      <c r="S185" s="11">
        <v>13</v>
      </c>
      <c r="T185" s="11">
        <v>1</v>
      </c>
      <c r="U185" s="11">
        <v>0</v>
      </c>
      <c r="V185" s="1">
        <f t="shared" si="54"/>
        <v>1</v>
      </c>
      <c r="W185" s="1">
        <f t="shared" si="55"/>
        <v>1</v>
      </c>
      <c r="X185" s="1">
        <f t="shared" si="56"/>
        <v>0</v>
      </c>
      <c r="Y185" s="1">
        <f t="shared" si="57"/>
        <v>1</v>
      </c>
      <c r="Z185" s="1">
        <f t="shared" si="58"/>
        <v>3</v>
      </c>
      <c r="AA185" s="3">
        <f t="shared" si="47"/>
        <v>0.4425</v>
      </c>
      <c r="AB185" s="13">
        <f t="shared" si="48"/>
        <v>4.3990849903220129E-2</v>
      </c>
      <c r="AC185" s="13">
        <f t="shared" si="49"/>
        <v>0.28415000000000001</v>
      </c>
      <c r="AD185" s="13">
        <f t="shared" si="50"/>
        <v>7.5000000000000002E-4</v>
      </c>
      <c r="AE185" s="13">
        <f t="shared" si="51"/>
        <v>0.27089999999999997</v>
      </c>
      <c r="AF185" s="13">
        <f t="shared" si="52"/>
        <v>1.2500000000000001E-2</v>
      </c>
      <c r="AG185" s="13">
        <f t="shared" si="53"/>
        <v>1.4999999999999999E-4</v>
      </c>
      <c r="AQ185" s="11">
        <f t="shared" si="59"/>
        <v>187</v>
      </c>
      <c r="AR185" s="11">
        <f t="shared" si="59"/>
        <v>173</v>
      </c>
    </row>
    <row r="186" spans="2:44" x14ac:dyDescent="0.3">
      <c r="B186" s="1">
        <f t="shared" si="46"/>
        <v>5683</v>
      </c>
      <c r="C186" s="11">
        <v>174</v>
      </c>
      <c r="D186" s="11">
        <v>14316</v>
      </c>
      <c r="E186" s="11">
        <v>14</v>
      </c>
      <c r="F186" s="11">
        <v>0</v>
      </c>
      <c r="G186" s="11">
        <v>5419</v>
      </c>
      <c r="H186" s="11">
        <v>0</v>
      </c>
      <c r="I186" s="11">
        <v>250</v>
      </c>
      <c r="J186" s="11">
        <v>56.57</v>
      </c>
      <c r="K186" s="11">
        <v>1.77</v>
      </c>
      <c r="L186" s="11">
        <v>25.9</v>
      </c>
      <c r="M186" s="11">
        <v>1</v>
      </c>
      <c r="N186" s="11">
        <v>2219</v>
      </c>
      <c r="O186" s="11">
        <v>3460</v>
      </c>
      <c r="P186" s="11">
        <v>6</v>
      </c>
      <c r="Q186" s="11">
        <v>3389</v>
      </c>
      <c r="R186" s="11">
        <v>63</v>
      </c>
      <c r="S186" s="11">
        <v>12</v>
      </c>
      <c r="T186" s="11">
        <v>1</v>
      </c>
      <c r="U186" s="11">
        <v>0</v>
      </c>
      <c r="V186" s="1">
        <f t="shared" si="54"/>
        <v>-1</v>
      </c>
      <c r="W186" s="1">
        <f t="shared" si="55"/>
        <v>1</v>
      </c>
      <c r="X186" s="1">
        <f t="shared" si="56"/>
        <v>0</v>
      </c>
      <c r="Y186" s="1">
        <f t="shared" si="57"/>
        <v>0</v>
      </c>
      <c r="Z186" s="1">
        <f t="shared" si="58"/>
        <v>0</v>
      </c>
      <c r="AA186" s="3">
        <f t="shared" si="47"/>
        <v>0.4425</v>
      </c>
      <c r="AB186" s="13">
        <f t="shared" si="48"/>
        <v>4.3990849903220129E-2</v>
      </c>
      <c r="AC186" s="13">
        <f t="shared" si="49"/>
        <v>0.28415000000000001</v>
      </c>
      <c r="AD186" s="13">
        <f t="shared" si="50"/>
        <v>6.9999999999999999E-4</v>
      </c>
      <c r="AE186" s="13">
        <f t="shared" si="51"/>
        <v>0.27095000000000002</v>
      </c>
      <c r="AF186" s="13">
        <f t="shared" si="52"/>
        <v>1.2500000000000001E-2</v>
      </c>
      <c r="AG186" s="13">
        <f t="shared" si="53"/>
        <v>0</v>
      </c>
      <c r="AQ186" s="11">
        <f t="shared" si="59"/>
        <v>188</v>
      </c>
      <c r="AR186" s="11">
        <f t="shared" si="59"/>
        <v>174</v>
      </c>
    </row>
    <row r="187" spans="2:44" x14ac:dyDescent="0.3">
      <c r="B187" s="1">
        <f t="shared" si="46"/>
        <v>5683</v>
      </c>
      <c r="C187" s="11">
        <v>175</v>
      </c>
      <c r="D187" s="11">
        <v>14316</v>
      </c>
      <c r="E187" s="11">
        <v>13</v>
      </c>
      <c r="F187" s="11">
        <v>0</v>
      </c>
      <c r="G187" s="11">
        <v>5420</v>
      </c>
      <c r="H187" s="11">
        <v>0</v>
      </c>
      <c r="I187" s="11">
        <v>250</v>
      </c>
      <c r="J187" s="11">
        <v>56.57</v>
      </c>
      <c r="K187" s="11">
        <v>1.77</v>
      </c>
      <c r="L187" s="11">
        <v>25.9</v>
      </c>
      <c r="M187" s="11">
        <v>1</v>
      </c>
      <c r="N187" s="11">
        <v>2219</v>
      </c>
      <c r="O187" s="11">
        <v>3460</v>
      </c>
      <c r="P187" s="11">
        <v>6</v>
      </c>
      <c r="Q187" s="11">
        <v>3390</v>
      </c>
      <c r="R187" s="11">
        <v>63</v>
      </c>
      <c r="S187" s="11">
        <v>11</v>
      </c>
      <c r="T187" s="11">
        <v>1</v>
      </c>
      <c r="U187" s="11">
        <v>0</v>
      </c>
      <c r="V187" s="1">
        <f t="shared" si="54"/>
        <v>-1</v>
      </c>
      <c r="W187" s="1">
        <f t="shared" si="55"/>
        <v>1</v>
      </c>
      <c r="X187" s="1">
        <f t="shared" si="56"/>
        <v>0</v>
      </c>
      <c r="Y187" s="1">
        <f t="shared" si="57"/>
        <v>0</v>
      </c>
      <c r="Z187" s="1">
        <f t="shared" si="58"/>
        <v>0</v>
      </c>
      <c r="AA187" s="3">
        <f t="shared" si="47"/>
        <v>0.4425</v>
      </c>
      <c r="AB187" s="13">
        <f t="shared" si="48"/>
        <v>4.3990849903220129E-2</v>
      </c>
      <c r="AC187" s="13">
        <f t="shared" si="49"/>
        <v>0.28415000000000001</v>
      </c>
      <c r="AD187" s="13">
        <f t="shared" si="50"/>
        <v>6.4999999999999997E-4</v>
      </c>
      <c r="AE187" s="13">
        <f t="shared" si="51"/>
        <v>0.27100000000000002</v>
      </c>
      <c r="AF187" s="13">
        <f t="shared" si="52"/>
        <v>1.2500000000000001E-2</v>
      </c>
      <c r="AG187" s="13">
        <f t="shared" si="53"/>
        <v>0</v>
      </c>
      <c r="AQ187" s="11">
        <f t="shared" si="59"/>
        <v>189</v>
      </c>
      <c r="AR187" s="11">
        <f t="shared" si="59"/>
        <v>175</v>
      </c>
    </row>
    <row r="188" spans="2:44" x14ac:dyDescent="0.3">
      <c r="B188" s="1">
        <f t="shared" si="46"/>
        <v>5683</v>
      </c>
      <c r="C188" s="11">
        <v>176</v>
      </c>
      <c r="D188" s="11">
        <v>14315</v>
      </c>
      <c r="E188" s="11">
        <v>12</v>
      </c>
      <c r="F188" s="11">
        <v>0</v>
      </c>
      <c r="G188" s="11">
        <v>5421</v>
      </c>
      <c r="H188" s="11">
        <v>0</v>
      </c>
      <c r="I188" s="11">
        <v>250</v>
      </c>
      <c r="J188" s="11">
        <v>56.58</v>
      </c>
      <c r="K188" s="11">
        <v>1.77</v>
      </c>
      <c r="L188" s="11">
        <v>25.9</v>
      </c>
      <c r="M188" s="11">
        <v>1</v>
      </c>
      <c r="N188" s="11">
        <v>2219</v>
      </c>
      <c r="O188" s="11">
        <v>3460</v>
      </c>
      <c r="P188" s="11">
        <v>5</v>
      </c>
      <c r="Q188" s="11">
        <v>3390</v>
      </c>
      <c r="R188" s="11">
        <v>63</v>
      </c>
      <c r="S188" s="11">
        <v>11</v>
      </c>
      <c r="T188" s="11">
        <v>1</v>
      </c>
      <c r="U188" s="11">
        <v>0</v>
      </c>
      <c r="V188" s="1">
        <f t="shared" si="54"/>
        <v>-1</v>
      </c>
      <c r="W188" s="1">
        <f t="shared" si="55"/>
        <v>1</v>
      </c>
      <c r="X188" s="1">
        <f t="shared" si="56"/>
        <v>0</v>
      </c>
      <c r="Y188" s="1">
        <f t="shared" si="57"/>
        <v>0</v>
      </c>
      <c r="Z188" s="1">
        <f t="shared" si="58"/>
        <v>0</v>
      </c>
      <c r="AA188" s="3">
        <f t="shared" si="47"/>
        <v>0.4425</v>
      </c>
      <c r="AB188" s="13">
        <f t="shared" si="48"/>
        <v>4.3990849903220129E-2</v>
      </c>
      <c r="AC188" s="13">
        <f t="shared" si="49"/>
        <v>0.28415000000000001</v>
      </c>
      <c r="AD188" s="13">
        <f t="shared" si="50"/>
        <v>5.9999999999999995E-4</v>
      </c>
      <c r="AE188" s="13">
        <f t="shared" si="51"/>
        <v>0.27105000000000001</v>
      </c>
      <c r="AF188" s="13">
        <f t="shared" si="52"/>
        <v>1.2500000000000001E-2</v>
      </c>
      <c r="AG188" s="13">
        <f t="shared" si="53"/>
        <v>0</v>
      </c>
      <c r="AQ188" s="11">
        <f t="shared" si="59"/>
        <v>190</v>
      </c>
      <c r="AR188" s="11">
        <f t="shared" si="59"/>
        <v>176</v>
      </c>
    </row>
    <row r="189" spans="2:44" x14ac:dyDescent="0.3">
      <c r="B189" s="1">
        <f t="shared" si="46"/>
        <v>5683</v>
      </c>
      <c r="C189" s="11">
        <v>177</v>
      </c>
      <c r="D189" s="11">
        <v>14315</v>
      </c>
      <c r="E189" s="11">
        <v>12</v>
      </c>
      <c r="F189" s="11">
        <v>0</v>
      </c>
      <c r="G189" s="11">
        <v>5421</v>
      </c>
      <c r="H189" s="11">
        <v>0</v>
      </c>
      <c r="I189" s="11">
        <v>250</v>
      </c>
      <c r="J189" s="11">
        <v>56.58</v>
      </c>
      <c r="K189" s="11">
        <v>1.77</v>
      </c>
      <c r="L189" s="11">
        <v>25.9</v>
      </c>
      <c r="M189" s="11">
        <v>1</v>
      </c>
      <c r="N189" s="11">
        <v>2219</v>
      </c>
      <c r="O189" s="11">
        <v>3460</v>
      </c>
      <c r="P189" s="11">
        <v>5</v>
      </c>
      <c r="Q189" s="11">
        <v>3391</v>
      </c>
      <c r="R189" s="11">
        <v>63</v>
      </c>
      <c r="S189" s="11">
        <v>10</v>
      </c>
      <c r="T189" s="11">
        <v>1</v>
      </c>
      <c r="U189" s="11">
        <v>0</v>
      </c>
      <c r="V189" s="1">
        <f t="shared" si="54"/>
        <v>0</v>
      </c>
      <c r="W189" s="1">
        <f t="shared" si="55"/>
        <v>0</v>
      </c>
      <c r="X189" s="1">
        <f t="shared" si="56"/>
        <v>0</v>
      </c>
      <c r="Y189" s="1">
        <f t="shared" si="57"/>
        <v>0</v>
      </c>
      <c r="Z189" s="1">
        <f t="shared" si="58"/>
        <v>0</v>
      </c>
      <c r="AA189" s="3">
        <f t="shared" si="47"/>
        <v>0.4425</v>
      </c>
      <c r="AB189" s="13">
        <f t="shared" si="48"/>
        <v>4.3990849903220129E-2</v>
      </c>
      <c r="AC189" s="13">
        <f t="shared" si="49"/>
        <v>0.28415000000000001</v>
      </c>
      <c r="AD189" s="13">
        <f t="shared" si="50"/>
        <v>5.9999999999999995E-4</v>
      </c>
      <c r="AE189" s="13">
        <f t="shared" si="51"/>
        <v>0.27105000000000001</v>
      </c>
      <c r="AF189" s="13">
        <f t="shared" si="52"/>
        <v>1.2500000000000001E-2</v>
      </c>
      <c r="AG189" s="13">
        <f t="shared" si="53"/>
        <v>0</v>
      </c>
      <c r="AQ189" s="11">
        <f t="shared" si="59"/>
        <v>191</v>
      </c>
      <c r="AR189" s="11">
        <f t="shared" si="59"/>
        <v>177</v>
      </c>
    </row>
    <row r="190" spans="2:44" x14ac:dyDescent="0.3">
      <c r="B190" s="1">
        <f t="shared" si="46"/>
        <v>5683</v>
      </c>
      <c r="C190" s="11">
        <v>178</v>
      </c>
      <c r="D190" s="11">
        <v>14315</v>
      </c>
      <c r="E190" s="11">
        <v>11</v>
      </c>
      <c r="F190" s="11">
        <v>0</v>
      </c>
      <c r="G190" s="11">
        <v>5422</v>
      </c>
      <c r="H190" s="11">
        <v>0</v>
      </c>
      <c r="I190" s="11">
        <v>250</v>
      </c>
      <c r="J190" s="11">
        <v>56.58</v>
      </c>
      <c r="K190" s="11">
        <v>1.77</v>
      </c>
      <c r="L190" s="11">
        <v>25.9</v>
      </c>
      <c r="M190" s="11">
        <v>1</v>
      </c>
      <c r="N190" s="11">
        <v>2220</v>
      </c>
      <c r="O190" s="11">
        <v>3460</v>
      </c>
      <c r="P190" s="11">
        <v>5</v>
      </c>
      <c r="Q190" s="11">
        <v>3391</v>
      </c>
      <c r="R190" s="11">
        <v>63</v>
      </c>
      <c r="S190" s="11">
        <v>10</v>
      </c>
      <c r="T190" s="11">
        <v>1</v>
      </c>
      <c r="U190" s="11">
        <v>0</v>
      </c>
      <c r="V190" s="1">
        <f t="shared" si="54"/>
        <v>-1</v>
      </c>
      <c r="W190" s="1">
        <f t="shared" si="55"/>
        <v>1</v>
      </c>
      <c r="X190" s="1">
        <f t="shared" si="56"/>
        <v>0</v>
      </c>
      <c r="Y190" s="1">
        <f t="shared" si="57"/>
        <v>0</v>
      </c>
      <c r="Z190" s="1">
        <f t="shared" si="58"/>
        <v>0</v>
      </c>
      <c r="AA190" s="3">
        <f t="shared" si="47"/>
        <v>0.4425</v>
      </c>
      <c r="AB190" s="13">
        <f t="shared" si="48"/>
        <v>4.3990849903220129E-2</v>
      </c>
      <c r="AC190" s="13">
        <f t="shared" si="49"/>
        <v>0.28415000000000001</v>
      </c>
      <c r="AD190" s="13">
        <f t="shared" si="50"/>
        <v>5.5000000000000003E-4</v>
      </c>
      <c r="AE190" s="13">
        <f t="shared" si="51"/>
        <v>0.27110000000000001</v>
      </c>
      <c r="AF190" s="13">
        <f t="shared" si="52"/>
        <v>1.2500000000000001E-2</v>
      </c>
      <c r="AG190" s="13">
        <f t="shared" si="53"/>
        <v>0</v>
      </c>
      <c r="AQ190" s="11">
        <f t="shared" si="59"/>
        <v>192</v>
      </c>
      <c r="AR190" s="11">
        <f t="shared" si="59"/>
        <v>178</v>
      </c>
    </row>
    <row r="191" spans="2:44" x14ac:dyDescent="0.3">
      <c r="B191" s="1">
        <f t="shared" si="46"/>
        <v>5684</v>
      </c>
      <c r="C191" s="11">
        <v>179</v>
      </c>
      <c r="D191" s="11">
        <v>14315</v>
      </c>
      <c r="E191" s="11">
        <v>11</v>
      </c>
      <c r="F191" s="11">
        <v>0</v>
      </c>
      <c r="G191" s="11">
        <v>5423</v>
      </c>
      <c r="H191" s="11">
        <v>0</v>
      </c>
      <c r="I191" s="11">
        <v>250</v>
      </c>
      <c r="J191" s="11">
        <v>56.58</v>
      </c>
      <c r="K191" s="11">
        <v>1.77</v>
      </c>
      <c r="L191" s="11">
        <v>25.9</v>
      </c>
      <c r="M191" s="11">
        <v>1</v>
      </c>
      <c r="N191" s="11">
        <v>2220</v>
      </c>
      <c r="O191" s="11">
        <v>3460</v>
      </c>
      <c r="P191" s="11">
        <v>4</v>
      </c>
      <c r="Q191" s="11">
        <v>3391</v>
      </c>
      <c r="R191" s="11">
        <v>63</v>
      </c>
      <c r="S191" s="11">
        <v>9</v>
      </c>
      <c r="T191" s="11">
        <v>1</v>
      </c>
      <c r="U191" s="11">
        <v>0</v>
      </c>
      <c r="V191" s="1">
        <f t="shared" si="54"/>
        <v>0</v>
      </c>
      <c r="W191" s="1">
        <f t="shared" si="55"/>
        <v>1</v>
      </c>
      <c r="X191" s="1">
        <f t="shared" si="56"/>
        <v>0</v>
      </c>
      <c r="Y191" s="1">
        <f t="shared" si="57"/>
        <v>0</v>
      </c>
      <c r="Z191" s="1">
        <f t="shared" si="58"/>
        <v>1</v>
      </c>
      <c r="AA191" s="3">
        <f t="shared" si="47"/>
        <v>0.4425</v>
      </c>
      <c r="AB191" s="13">
        <f t="shared" si="48"/>
        <v>4.3983110485573539E-2</v>
      </c>
      <c r="AC191" s="13">
        <f t="shared" si="49"/>
        <v>0.28420000000000001</v>
      </c>
      <c r="AD191" s="13">
        <f t="shared" si="50"/>
        <v>5.5000000000000003E-4</v>
      </c>
      <c r="AE191" s="13">
        <f t="shared" si="51"/>
        <v>0.27115</v>
      </c>
      <c r="AF191" s="13">
        <f t="shared" si="52"/>
        <v>1.2500000000000001E-2</v>
      </c>
      <c r="AG191" s="13">
        <f t="shared" si="53"/>
        <v>5.0000000000000002E-5</v>
      </c>
      <c r="AQ191" s="11">
        <f t="shared" si="59"/>
        <v>193</v>
      </c>
      <c r="AR191" s="11">
        <f t="shared" si="59"/>
        <v>179</v>
      </c>
    </row>
    <row r="192" spans="2:44" x14ac:dyDescent="0.3">
      <c r="B192" s="1">
        <f t="shared" si="46"/>
        <v>5683</v>
      </c>
      <c r="C192" s="11">
        <v>180</v>
      </c>
      <c r="D192" s="11">
        <v>14315</v>
      </c>
      <c r="E192" s="11">
        <v>10</v>
      </c>
      <c r="F192" s="11">
        <v>0</v>
      </c>
      <c r="G192" s="11">
        <v>5423</v>
      </c>
      <c r="H192" s="11">
        <v>0</v>
      </c>
      <c r="I192" s="11">
        <v>250</v>
      </c>
      <c r="J192" s="11">
        <v>56.58</v>
      </c>
      <c r="K192" s="11">
        <v>1.77</v>
      </c>
      <c r="L192" s="11">
        <v>25.9</v>
      </c>
      <c r="M192" s="11">
        <v>1</v>
      </c>
      <c r="N192" s="11">
        <v>2220</v>
      </c>
      <c r="O192" s="11">
        <v>3460</v>
      </c>
      <c r="P192" s="11">
        <v>4</v>
      </c>
      <c r="Q192" s="11">
        <v>3392</v>
      </c>
      <c r="R192" s="11">
        <v>63</v>
      </c>
      <c r="S192" s="11">
        <v>9</v>
      </c>
      <c r="T192" s="11">
        <v>1</v>
      </c>
      <c r="U192" s="11">
        <v>0</v>
      </c>
      <c r="V192" s="1">
        <f t="shared" si="54"/>
        <v>-1</v>
      </c>
      <c r="W192" s="1">
        <f t="shared" si="55"/>
        <v>0</v>
      </c>
      <c r="X192" s="1">
        <f t="shared" si="56"/>
        <v>0</v>
      </c>
      <c r="Y192" s="1">
        <f t="shared" si="57"/>
        <v>0</v>
      </c>
      <c r="Z192" s="1">
        <f t="shared" si="58"/>
        <v>-1</v>
      </c>
      <c r="AA192" s="3">
        <f t="shared" si="47"/>
        <v>0.4425</v>
      </c>
      <c r="AB192" s="13">
        <f t="shared" si="48"/>
        <v>4.3990849903220129E-2</v>
      </c>
      <c r="AC192" s="13">
        <f t="shared" si="49"/>
        <v>0.28415000000000001</v>
      </c>
      <c r="AD192" s="13">
        <f t="shared" si="50"/>
        <v>5.0000000000000001E-4</v>
      </c>
      <c r="AE192" s="13">
        <f t="shared" si="51"/>
        <v>0.27115</v>
      </c>
      <c r="AF192" s="13">
        <f t="shared" si="52"/>
        <v>1.2500000000000001E-2</v>
      </c>
      <c r="AG192" s="13">
        <f t="shared" si="53"/>
        <v>-5.0000000000000002E-5</v>
      </c>
      <c r="AQ192" s="11">
        <f t="shared" si="59"/>
        <v>194</v>
      </c>
      <c r="AR192" s="11">
        <f t="shared" si="59"/>
        <v>180</v>
      </c>
    </row>
    <row r="193" spans="2:44" x14ac:dyDescent="0.3">
      <c r="B193" s="1">
        <f t="shared" si="46"/>
        <v>5684</v>
      </c>
      <c r="C193" s="11">
        <v>181</v>
      </c>
      <c r="D193" s="11">
        <v>14315</v>
      </c>
      <c r="E193" s="11">
        <v>10</v>
      </c>
      <c r="F193" s="11">
        <v>0</v>
      </c>
      <c r="G193" s="11">
        <v>5424</v>
      </c>
      <c r="H193" s="11">
        <v>0</v>
      </c>
      <c r="I193" s="11">
        <v>250</v>
      </c>
      <c r="J193" s="11">
        <v>56.59</v>
      </c>
      <c r="K193" s="11">
        <v>1.77</v>
      </c>
      <c r="L193" s="11">
        <v>25.9</v>
      </c>
      <c r="M193" s="11">
        <v>1</v>
      </c>
      <c r="N193" s="11">
        <v>2220</v>
      </c>
      <c r="O193" s="11">
        <v>3460</v>
      </c>
      <c r="P193" s="11">
        <v>4</v>
      </c>
      <c r="Q193" s="11">
        <v>3392</v>
      </c>
      <c r="R193" s="11">
        <v>63</v>
      </c>
      <c r="S193" s="11">
        <v>9</v>
      </c>
      <c r="T193" s="11">
        <v>1</v>
      </c>
      <c r="U193" s="11">
        <v>0</v>
      </c>
      <c r="V193" s="1">
        <f t="shared" si="54"/>
        <v>0</v>
      </c>
      <c r="W193" s="1">
        <f t="shared" si="55"/>
        <v>1</v>
      </c>
      <c r="X193" s="1">
        <f t="shared" si="56"/>
        <v>0</v>
      </c>
      <c r="Y193" s="1">
        <f t="shared" si="57"/>
        <v>0</v>
      </c>
      <c r="Z193" s="1">
        <f t="shared" si="58"/>
        <v>1</v>
      </c>
      <c r="AA193" s="3">
        <f t="shared" si="47"/>
        <v>0.4425</v>
      </c>
      <c r="AB193" s="13">
        <f t="shared" si="48"/>
        <v>4.3983110485573539E-2</v>
      </c>
      <c r="AC193" s="13">
        <f t="shared" si="49"/>
        <v>0.28420000000000001</v>
      </c>
      <c r="AD193" s="13">
        <f t="shared" si="50"/>
        <v>5.0000000000000001E-4</v>
      </c>
      <c r="AE193" s="13">
        <f t="shared" si="51"/>
        <v>0.2712</v>
      </c>
      <c r="AF193" s="13">
        <f t="shared" si="52"/>
        <v>1.2500000000000001E-2</v>
      </c>
      <c r="AG193" s="13">
        <f t="shared" si="53"/>
        <v>5.0000000000000002E-5</v>
      </c>
      <c r="AQ193" s="11">
        <f t="shared" si="59"/>
        <v>195</v>
      </c>
      <c r="AR193" s="11">
        <f t="shared" si="59"/>
        <v>181</v>
      </c>
    </row>
    <row r="194" spans="2:44" x14ac:dyDescent="0.3">
      <c r="B194" s="1">
        <f t="shared" si="46"/>
        <v>5684</v>
      </c>
      <c r="C194" s="11">
        <v>182</v>
      </c>
      <c r="D194" s="11">
        <v>14314</v>
      </c>
      <c r="E194" s="11">
        <v>9</v>
      </c>
      <c r="F194" s="11">
        <v>0</v>
      </c>
      <c r="G194" s="11">
        <v>5425</v>
      </c>
      <c r="H194" s="11">
        <v>0</v>
      </c>
      <c r="I194" s="11">
        <v>250</v>
      </c>
      <c r="J194" s="11">
        <v>56.59</v>
      </c>
      <c r="K194" s="11">
        <v>1.77</v>
      </c>
      <c r="L194" s="11">
        <v>25.9</v>
      </c>
      <c r="M194" s="11">
        <v>1</v>
      </c>
      <c r="N194" s="11">
        <v>2220</v>
      </c>
      <c r="O194" s="11">
        <v>3460</v>
      </c>
      <c r="P194" s="11">
        <v>4</v>
      </c>
      <c r="Q194" s="11">
        <v>3392</v>
      </c>
      <c r="R194" s="11">
        <v>63</v>
      </c>
      <c r="S194" s="11">
        <v>8</v>
      </c>
      <c r="T194" s="11">
        <v>1</v>
      </c>
      <c r="U194" s="11">
        <v>0</v>
      </c>
      <c r="V194" s="1">
        <f t="shared" si="54"/>
        <v>-1</v>
      </c>
      <c r="W194" s="1">
        <f t="shared" si="55"/>
        <v>1</v>
      </c>
      <c r="X194" s="1">
        <f t="shared" si="56"/>
        <v>0</v>
      </c>
      <c r="Y194" s="1">
        <f t="shared" si="57"/>
        <v>0</v>
      </c>
      <c r="Z194" s="1">
        <f t="shared" si="58"/>
        <v>0</v>
      </c>
      <c r="AA194" s="3">
        <f t="shared" si="47"/>
        <v>0.4425</v>
      </c>
      <c r="AB194" s="13">
        <f t="shared" si="48"/>
        <v>4.3983110485573539E-2</v>
      </c>
      <c r="AC194" s="13">
        <f t="shared" si="49"/>
        <v>0.28420000000000001</v>
      </c>
      <c r="AD194" s="13">
        <f t="shared" si="50"/>
        <v>4.4999999999999999E-4</v>
      </c>
      <c r="AE194" s="13">
        <f t="shared" si="51"/>
        <v>0.27124999999999999</v>
      </c>
      <c r="AF194" s="13">
        <f t="shared" si="52"/>
        <v>1.2500000000000001E-2</v>
      </c>
      <c r="AG194" s="13">
        <f t="shared" si="53"/>
        <v>0</v>
      </c>
      <c r="AQ194" s="11">
        <f t="shared" si="59"/>
        <v>196</v>
      </c>
      <c r="AR194" s="11">
        <f t="shared" si="59"/>
        <v>182</v>
      </c>
    </row>
    <row r="195" spans="2:44" x14ac:dyDescent="0.3">
      <c r="B195" s="1">
        <f t="shared" si="46"/>
        <v>5684</v>
      </c>
      <c r="C195" s="11">
        <v>183</v>
      </c>
      <c r="D195" s="11">
        <v>14314</v>
      </c>
      <c r="E195" s="11">
        <v>8</v>
      </c>
      <c r="F195" s="11">
        <v>0</v>
      </c>
      <c r="G195" s="11">
        <v>5426</v>
      </c>
      <c r="H195" s="11">
        <v>0</v>
      </c>
      <c r="I195" s="11">
        <v>250</v>
      </c>
      <c r="J195" s="11">
        <v>56.59</v>
      </c>
      <c r="K195" s="11">
        <v>1.77</v>
      </c>
      <c r="L195" s="11">
        <v>25.9</v>
      </c>
      <c r="M195" s="11">
        <v>1</v>
      </c>
      <c r="N195" s="11">
        <v>2220</v>
      </c>
      <c r="O195" s="11">
        <v>3460</v>
      </c>
      <c r="P195" s="11">
        <v>3</v>
      </c>
      <c r="Q195" s="11">
        <v>3393</v>
      </c>
      <c r="R195" s="11">
        <v>63</v>
      </c>
      <c r="S195" s="11">
        <v>7</v>
      </c>
      <c r="T195" s="11">
        <v>0</v>
      </c>
      <c r="U195" s="11">
        <v>0</v>
      </c>
      <c r="V195" s="1">
        <f t="shared" si="54"/>
        <v>-1</v>
      </c>
      <c r="W195" s="1">
        <f t="shared" si="55"/>
        <v>1</v>
      </c>
      <c r="X195" s="1">
        <f t="shared" si="56"/>
        <v>0</v>
      </c>
      <c r="Y195" s="1">
        <f t="shared" si="57"/>
        <v>0</v>
      </c>
      <c r="Z195" s="1">
        <f t="shared" si="58"/>
        <v>0</v>
      </c>
      <c r="AA195" s="3">
        <f t="shared" si="47"/>
        <v>0.4425</v>
      </c>
      <c r="AB195" s="13">
        <f t="shared" si="48"/>
        <v>4.3983110485573539E-2</v>
      </c>
      <c r="AC195" s="13">
        <f t="shared" si="49"/>
        <v>0.28420000000000001</v>
      </c>
      <c r="AD195" s="13">
        <f t="shared" si="50"/>
        <v>4.0000000000000002E-4</v>
      </c>
      <c r="AE195" s="13">
        <f t="shared" si="51"/>
        <v>0.27129999999999999</v>
      </c>
      <c r="AF195" s="13">
        <f t="shared" si="52"/>
        <v>1.2500000000000001E-2</v>
      </c>
      <c r="AG195" s="13">
        <f t="shared" si="53"/>
        <v>0</v>
      </c>
      <c r="AQ195" s="11">
        <f t="shared" si="59"/>
        <v>197</v>
      </c>
      <c r="AR195" s="11">
        <f t="shared" si="59"/>
        <v>183</v>
      </c>
    </row>
    <row r="196" spans="2:44" x14ac:dyDescent="0.3">
      <c r="B196" s="1">
        <f t="shared" si="46"/>
        <v>5684</v>
      </c>
      <c r="C196" s="11">
        <v>184</v>
      </c>
      <c r="D196" s="11">
        <v>14314</v>
      </c>
      <c r="E196" s="11">
        <v>8</v>
      </c>
      <c r="F196" s="11">
        <v>0</v>
      </c>
      <c r="G196" s="11">
        <v>5426</v>
      </c>
      <c r="H196" s="11">
        <v>0</v>
      </c>
      <c r="I196" s="11">
        <v>250</v>
      </c>
      <c r="J196" s="11">
        <v>56.59</v>
      </c>
      <c r="K196" s="11">
        <v>1.77</v>
      </c>
      <c r="L196" s="11">
        <v>25.9</v>
      </c>
      <c r="M196" s="11">
        <v>1</v>
      </c>
      <c r="N196" s="11">
        <v>2220</v>
      </c>
      <c r="O196" s="11">
        <v>3460</v>
      </c>
      <c r="P196" s="11">
        <v>3</v>
      </c>
      <c r="Q196" s="11">
        <v>3393</v>
      </c>
      <c r="R196" s="11">
        <v>63</v>
      </c>
      <c r="S196" s="11">
        <v>7</v>
      </c>
      <c r="T196" s="11">
        <v>0</v>
      </c>
      <c r="U196" s="11">
        <v>0</v>
      </c>
      <c r="V196" s="1">
        <f t="shared" si="54"/>
        <v>0</v>
      </c>
      <c r="W196" s="1">
        <f t="shared" si="55"/>
        <v>0</v>
      </c>
      <c r="X196" s="1">
        <f t="shared" si="56"/>
        <v>0</v>
      </c>
      <c r="Y196" s="1">
        <f t="shared" si="57"/>
        <v>0</v>
      </c>
      <c r="Z196" s="1">
        <f t="shared" si="58"/>
        <v>0</v>
      </c>
      <c r="AA196" s="3">
        <f t="shared" si="47"/>
        <v>0.4425</v>
      </c>
      <c r="AB196" s="13">
        <f t="shared" si="48"/>
        <v>4.3983110485573539E-2</v>
      </c>
      <c r="AC196" s="13">
        <f t="shared" si="49"/>
        <v>0.28420000000000001</v>
      </c>
      <c r="AD196" s="13">
        <f t="shared" si="50"/>
        <v>4.0000000000000002E-4</v>
      </c>
      <c r="AE196" s="13">
        <f t="shared" si="51"/>
        <v>0.27129999999999999</v>
      </c>
      <c r="AF196" s="13">
        <f t="shared" si="52"/>
        <v>1.2500000000000001E-2</v>
      </c>
      <c r="AG196" s="13">
        <f t="shared" si="53"/>
        <v>0</v>
      </c>
    </row>
    <row r="197" spans="2:44" x14ac:dyDescent="0.3">
      <c r="B197" s="1">
        <f t="shared" si="46"/>
        <v>5684</v>
      </c>
      <c r="C197" s="11">
        <v>185</v>
      </c>
      <c r="D197" s="11">
        <v>14314</v>
      </c>
      <c r="E197" s="11">
        <v>7</v>
      </c>
      <c r="F197" s="11">
        <v>0</v>
      </c>
      <c r="G197" s="11">
        <v>5427</v>
      </c>
      <c r="H197" s="11">
        <v>0</v>
      </c>
      <c r="I197" s="11">
        <v>250</v>
      </c>
      <c r="J197" s="11">
        <v>56.59</v>
      </c>
      <c r="K197" s="11">
        <v>1.77</v>
      </c>
      <c r="L197" s="11">
        <v>25.9</v>
      </c>
      <c r="M197" s="11">
        <v>1</v>
      </c>
      <c r="N197" s="11">
        <v>2220</v>
      </c>
      <c r="O197" s="11">
        <v>3460</v>
      </c>
      <c r="P197" s="11">
        <v>3</v>
      </c>
      <c r="Q197" s="11">
        <v>3393</v>
      </c>
      <c r="R197" s="11">
        <v>63</v>
      </c>
      <c r="S197" s="11">
        <v>7</v>
      </c>
      <c r="T197" s="11">
        <v>0</v>
      </c>
      <c r="U197" s="11">
        <v>0</v>
      </c>
      <c r="V197" s="1">
        <f t="shared" si="54"/>
        <v>-1</v>
      </c>
      <c r="W197" s="1">
        <f t="shared" si="55"/>
        <v>1</v>
      </c>
      <c r="X197" s="1">
        <f t="shared" si="56"/>
        <v>0</v>
      </c>
      <c r="Y197" s="1">
        <f t="shared" si="57"/>
        <v>0</v>
      </c>
      <c r="Z197" s="1">
        <f t="shared" si="58"/>
        <v>0</v>
      </c>
      <c r="AA197" s="3">
        <f t="shared" si="47"/>
        <v>0.4425</v>
      </c>
      <c r="AB197" s="13">
        <f t="shared" si="48"/>
        <v>4.3983110485573539E-2</v>
      </c>
      <c r="AC197" s="13">
        <f t="shared" si="49"/>
        <v>0.28420000000000001</v>
      </c>
      <c r="AD197" s="13">
        <f t="shared" si="50"/>
        <v>3.5E-4</v>
      </c>
      <c r="AE197" s="13">
        <f t="shared" si="51"/>
        <v>0.27134999999999998</v>
      </c>
      <c r="AF197" s="13">
        <f t="shared" si="52"/>
        <v>1.2500000000000001E-2</v>
      </c>
      <c r="AG197" s="13">
        <f t="shared" si="53"/>
        <v>0</v>
      </c>
    </row>
    <row r="198" spans="2:44" x14ac:dyDescent="0.3">
      <c r="B198" s="1">
        <f t="shared" si="46"/>
        <v>5684</v>
      </c>
      <c r="C198" s="11">
        <v>186</v>
      </c>
      <c r="D198" s="11">
        <v>14314</v>
      </c>
      <c r="E198" s="11">
        <v>7</v>
      </c>
      <c r="F198" s="11">
        <v>0</v>
      </c>
      <c r="G198" s="11">
        <v>5427</v>
      </c>
      <c r="H198" s="11">
        <v>0</v>
      </c>
      <c r="I198" s="11">
        <v>250</v>
      </c>
      <c r="J198" s="11">
        <v>56.59</v>
      </c>
      <c r="K198" s="11">
        <v>1.77</v>
      </c>
      <c r="L198" s="11">
        <v>25.9</v>
      </c>
      <c r="M198" s="11">
        <v>1</v>
      </c>
      <c r="N198" s="11">
        <v>2220</v>
      </c>
      <c r="O198" s="11">
        <v>3460</v>
      </c>
      <c r="P198" s="11">
        <v>3</v>
      </c>
      <c r="Q198" s="11">
        <v>3393</v>
      </c>
      <c r="R198" s="11">
        <v>63</v>
      </c>
      <c r="S198" s="11">
        <v>6</v>
      </c>
      <c r="T198" s="11">
        <v>0</v>
      </c>
      <c r="U198" s="11">
        <v>0</v>
      </c>
      <c r="V198" s="1">
        <f t="shared" si="54"/>
        <v>0</v>
      </c>
      <c r="W198" s="1">
        <f t="shared" si="55"/>
        <v>0</v>
      </c>
      <c r="X198" s="1">
        <f t="shared" si="56"/>
        <v>0</v>
      </c>
      <c r="Y198" s="1">
        <f t="shared" si="57"/>
        <v>0</v>
      </c>
      <c r="Z198" s="1">
        <f t="shared" si="58"/>
        <v>0</v>
      </c>
      <c r="AA198" s="3">
        <f t="shared" si="47"/>
        <v>0.4425</v>
      </c>
      <c r="AB198" s="13">
        <f t="shared" si="48"/>
        <v>4.3983110485573539E-2</v>
      </c>
      <c r="AC198" s="13">
        <f t="shared" si="49"/>
        <v>0.28420000000000001</v>
      </c>
      <c r="AD198" s="13">
        <f t="shared" si="50"/>
        <v>3.5E-4</v>
      </c>
      <c r="AE198" s="13">
        <f t="shared" si="51"/>
        <v>0.27134999999999998</v>
      </c>
      <c r="AF198" s="13">
        <f t="shared" si="52"/>
        <v>1.2500000000000001E-2</v>
      </c>
      <c r="AG198" s="13">
        <f t="shared" si="53"/>
        <v>0</v>
      </c>
    </row>
    <row r="199" spans="2:44" x14ac:dyDescent="0.3">
      <c r="B199" s="1">
        <f t="shared" si="46"/>
        <v>5686</v>
      </c>
      <c r="C199" s="11">
        <v>187</v>
      </c>
      <c r="D199" s="11">
        <v>14313</v>
      </c>
      <c r="E199" s="11">
        <v>7</v>
      </c>
      <c r="F199" s="11">
        <v>0</v>
      </c>
      <c r="G199" s="11">
        <v>5429</v>
      </c>
      <c r="H199" s="11">
        <v>0</v>
      </c>
      <c r="I199" s="11">
        <v>250</v>
      </c>
      <c r="J199" s="11">
        <v>56.59</v>
      </c>
      <c r="K199" s="11">
        <v>1.77</v>
      </c>
      <c r="L199" s="11">
        <v>25.9</v>
      </c>
      <c r="M199" s="11">
        <v>1</v>
      </c>
      <c r="N199" s="11">
        <v>2221</v>
      </c>
      <c r="O199" s="11">
        <v>3461</v>
      </c>
      <c r="P199" s="11">
        <v>3</v>
      </c>
      <c r="Q199" s="11">
        <v>3395</v>
      </c>
      <c r="R199" s="11">
        <v>62</v>
      </c>
      <c r="S199" s="11">
        <v>6</v>
      </c>
      <c r="T199" s="11">
        <v>0</v>
      </c>
      <c r="U199" s="11">
        <v>0</v>
      </c>
      <c r="V199" s="1">
        <f t="shared" si="54"/>
        <v>0</v>
      </c>
      <c r="W199" s="1">
        <f t="shared" si="55"/>
        <v>2</v>
      </c>
      <c r="X199" s="1">
        <f t="shared" si="56"/>
        <v>0</v>
      </c>
      <c r="Y199" s="1">
        <f t="shared" si="57"/>
        <v>0</v>
      </c>
      <c r="Z199" s="1">
        <f t="shared" si="58"/>
        <v>2</v>
      </c>
      <c r="AA199" s="3">
        <f t="shared" si="47"/>
        <v>0.4425</v>
      </c>
      <c r="AB199" s="13">
        <f t="shared" si="48"/>
        <v>4.3967639817094617E-2</v>
      </c>
      <c r="AC199" s="13">
        <f t="shared" si="49"/>
        <v>0.2843</v>
      </c>
      <c r="AD199" s="13">
        <f t="shared" si="50"/>
        <v>3.5E-4</v>
      </c>
      <c r="AE199" s="13">
        <f t="shared" si="51"/>
        <v>0.27145000000000002</v>
      </c>
      <c r="AF199" s="13">
        <f t="shared" si="52"/>
        <v>1.2500000000000001E-2</v>
      </c>
      <c r="AG199" s="13">
        <f t="shared" si="53"/>
        <v>1E-4</v>
      </c>
    </row>
    <row r="200" spans="2:44" x14ac:dyDescent="0.3">
      <c r="B200" s="1">
        <f t="shared" si="46"/>
        <v>5691</v>
      </c>
      <c r="C200" s="11">
        <v>188</v>
      </c>
      <c r="D200" s="11">
        <v>14308</v>
      </c>
      <c r="E200" s="11">
        <v>7</v>
      </c>
      <c r="F200" s="11">
        <v>0</v>
      </c>
      <c r="G200" s="11">
        <v>5433</v>
      </c>
      <c r="H200" s="11">
        <v>0</v>
      </c>
      <c r="I200" s="11">
        <v>251</v>
      </c>
      <c r="J200" s="11">
        <v>56.59</v>
      </c>
      <c r="K200" s="11">
        <v>1.77</v>
      </c>
      <c r="L200" s="11">
        <v>25.9</v>
      </c>
      <c r="M200" s="11">
        <v>1</v>
      </c>
      <c r="N200" s="11">
        <v>2223</v>
      </c>
      <c r="O200" s="11">
        <v>3464</v>
      </c>
      <c r="P200" s="11">
        <v>3</v>
      </c>
      <c r="Q200" s="11">
        <v>3398</v>
      </c>
      <c r="R200" s="11">
        <v>62</v>
      </c>
      <c r="S200" s="11">
        <v>6</v>
      </c>
      <c r="T200" s="11">
        <v>0</v>
      </c>
      <c r="U200" s="11">
        <v>0</v>
      </c>
      <c r="V200" s="1">
        <f t="shared" si="54"/>
        <v>0</v>
      </c>
      <c r="W200" s="1">
        <f t="shared" si="55"/>
        <v>4</v>
      </c>
      <c r="X200" s="1">
        <f t="shared" si="56"/>
        <v>0</v>
      </c>
      <c r="Y200" s="1">
        <f t="shared" si="57"/>
        <v>1</v>
      </c>
      <c r="Z200" s="1">
        <f t="shared" si="58"/>
        <v>5</v>
      </c>
      <c r="AA200" s="3">
        <f t="shared" si="47"/>
        <v>0.4425</v>
      </c>
      <c r="AB200" s="13">
        <f t="shared" si="48"/>
        <v>4.4104726761553331E-2</v>
      </c>
      <c r="AC200" s="13">
        <f t="shared" si="49"/>
        <v>0.28455000000000003</v>
      </c>
      <c r="AD200" s="13">
        <f t="shared" si="50"/>
        <v>3.5E-4</v>
      </c>
      <c r="AE200" s="13">
        <f t="shared" si="51"/>
        <v>0.27165</v>
      </c>
      <c r="AF200" s="13">
        <f t="shared" si="52"/>
        <v>1.255E-2</v>
      </c>
      <c r="AG200" s="13">
        <f t="shared" si="53"/>
        <v>2.5000000000000001E-4</v>
      </c>
    </row>
    <row r="201" spans="2:44" x14ac:dyDescent="0.3">
      <c r="B201" s="1">
        <f t="shared" si="46"/>
        <v>5691</v>
      </c>
      <c r="C201" s="11">
        <v>189</v>
      </c>
      <c r="D201" s="11">
        <v>14307</v>
      </c>
      <c r="E201" s="11">
        <v>7</v>
      </c>
      <c r="F201" s="11">
        <v>0</v>
      </c>
      <c r="G201" s="11">
        <v>5433</v>
      </c>
      <c r="H201" s="11">
        <v>0</v>
      </c>
      <c r="I201" s="11">
        <v>251</v>
      </c>
      <c r="J201" s="11">
        <v>56.59</v>
      </c>
      <c r="K201" s="11">
        <v>1.77</v>
      </c>
      <c r="L201" s="11">
        <v>25.9</v>
      </c>
      <c r="M201" s="11">
        <v>1</v>
      </c>
      <c r="N201" s="11">
        <v>2223</v>
      </c>
      <c r="O201" s="11">
        <v>3464</v>
      </c>
      <c r="P201" s="11">
        <v>3</v>
      </c>
      <c r="Q201" s="11">
        <v>3398</v>
      </c>
      <c r="R201" s="11">
        <v>62</v>
      </c>
      <c r="S201" s="11">
        <v>6</v>
      </c>
      <c r="T201" s="11">
        <v>0</v>
      </c>
      <c r="U201" s="11">
        <v>0</v>
      </c>
      <c r="V201" s="1">
        <f t="shared" si="54"/>
        <v>0</v>
      </c>
      <c r="W201" s="1">
        <f t="shared" si="55"/>
        <v>0</v>
      </c>
      <c r="X201" s="1">
        <f t="shared" si="56"/>
        <v>0</v>
      </c>
      <c r="Y201" s="1">
        <f t="shared" si="57"/>
        <v>0</v>
      </c>
      <c r="Z201" s="1">
        <f t="shared" si="58"/>
        <v>0</v>
      </c>
      <c r="AA201" s="3">
        <f t="shared" si="47"/>
        <v>0.4425</v>
      </c>
      <c r="AB201" s="13">
        <f t="shared" si="48"/>
        <v>4.4104726761553331E-2</v>
      </c>
      <c r="AC201" s="13">
        <f t="shared" si="49"/>
        <v>0.28455000000000003</v>
      </c>
      <c r="AD201" s="13">
        <f t="shared" si="50"/>
        <v>3.5E-4</v>
      </c>
      <c r="AE201" s="13">
        <f t="shared" si="51"/>
        <v>0.27165</v>
      </c>
      <c r="AF201" s="13">
        <f t="shared" si="52"/>
        <v>1.255E-2</v>
      </c>
      <c r="AG201" s="13">
        <f t="shared" si="53"/>
        <v>0</v>
      </c>
    </row>
    <row r="202" spans="2:44" x14ac:dyDescent="0.3">
      <c r="B202" s="1">
        <f t="shared" si="46"/>
        <v>5691</v>
      </c>
      <c r="C202" s="11">
        <v>190</v>
      </c>
      <c r="D202" s="11">
        <v>14307</v>
      </c>
      <c r="E202" s="11">
        <v>6</v>
      </c>
      <c r="F202" s="11">
        <v>0</v>
      </c>
      <c r="G202" s="11">
        <v>5434</v>
      </c>
      <c r="H202" s="11">
        <v>0</v>
      </c>
      <c r="I202" s="11">
        <v>251</v>
      </c>
      <c r="J202" s="11">
        <v>56.59</v>
      </c>
      <c r="K202" s="11">
        <v>1.77</v>
      </c>
      <c r="L202" s="11">
        <v>25.9</v>
      </c>
      <c r="M202" s="11">
        <v>1</v>
      </c>
      <c r="N202" s="11">
        <v>2223</v>
      </c>
      <c r="O202" s="11">
        <v>3464</v>
      </c>
      <c r="P202" s="11">
        <v>2</v>
      </c>
      <c r="Q202" s="11">
        <v>3399</v>
      </c>
      <c r="R202" s="11">
        <v>62</v>
      </c>
      <c r="S202" s="11">
        <v>5</v>
      </c>
      <c r="T202" s="11">
        <v>0</v>
      </c>
      <c r="U202" s="11">
        <v>0</v>
      </c>
      <c r="V202" s="1">
        <f t="shared" si="54"/>
        <v>-1</v>
      </c>
      <c r="W202" s="1">
        <f t="shared" si="55"/>
        <v>1</v>
      </c>
      <c r="X202" s="1">
        <f t="shared" si="56"/>
        <v>0</v>
      </c>
      <c r="Y202" s="1">
        <f t="shared" si="57"/>
        <v>0</v>
      </c>
      <c r="Z202" s="1">
        <f t="shared" si="58"/>
        <v>0</v>
      </c>
      <c r="AA202" s="3">
        <f t="shared" si="47"/>
        <v>0.4425</v>
      </c>
      <c r="AB202" s="13">
        <f t="shared" si="48"/>
        <v>4.4104726761553331E-2</v>
      </c>
      <c r="AC202" s="13">
        <f t="shared" si="49"/>
        <v>0.28455000000000003</v>
      </c>
      <c r="AD202" s="13">
        <f t="shared" si="50"/>
        <v>2.9999999999999997E-4</v>
      </c>
      <c r="AE202" s="13">
        <f t="shared" si="51"/>
        <v>0.2717</v>
      </c>
      <c r="AF202" s="13">
        <f t="shared" si="52"/>
        <v>1.255E-2</v>
      </c>
      <c r="AG202" s="13">
        <f t="shared" si="53"/>
        <v>0</v>
      </c>
    </row>
    <row r="203" spans="2:44" x14ac:dyDescent="0.3">
      <c r="B203" s="1">
        <f t="shared" si="46"/>
        <v>5692</v>
      </c>
      <c r="C203" s="11">
        <v>191</v>
      </c>
      <c r="D203" s="11">
        <v>14306</v>
      </c>
      <c r="E203" s="11">
        <v>6</v>
      </c>
      <c r="F203" s="11">
        <v>0</v>
      </c>
      <c r="G203" s="11">
        <v>5434</v>
      </c>
      <c r="H203" s="11">
        <v>0</v>
      </c>
      <c r="I203" s="11">
        <v>252</v>
      </c>
      <c r="J203" s="11">
        <v>56.6</v>
      </c>
      <c r="K203" s="11">
        <v>1.77</v>
      </c>
      <c r="L203" s="11">
        <v>25.9</v>
      </c>
      <c r="M203" s="11">
        <v>1</v>
      </c>
      <c r="N203" s="11">
        <v>2223</v>
      </c>
      <c r="O203" s="11">
        <v>3466</v>
      </c>
      <c r="P203" s="11">
        <v>3</v>
      </c>
      <c r="Q203" s="11">
        <v>3401</v>
      </c>
      <c r="R203" s="11">
        <v>62</v>
      </c>
      <c r="S203" s="11">
        <v>5</v>
      </c>
      <c r="T203" s="11">
        <v>0</v>
      </c>
      <c r="U203" s="11">
        <v>0</v>
      </c>
      <c r="V203" s="1">
        <f t="shared" si="54"/>
        <v>0</v>
      </c>
      <c r="W203" s="1">
        <f t="shared" si="55"/>
        <v>0</v>
      </c>
      <c r="X203" s="1">
        <f t="shared" si="56"/>
        <v>0</v>
      </c>
      <c r="Y203" s="1">
        <f t="shared" si="57"/>
        <v>1</v>
      </c>
      <c r="Z203" s="1">
        <f t="shared" si="58"/>
        <v>1</v>
      </c>
      <c r="AA203" s="3">
        <f t="shared" si="47"/>
        <v>0.4425</v>
      </c>
      <c r="AB203" s="13">
        <f t="shared" si="48"/>
        <v>4.4272663387210122E-2</v>
      </c>
      <c r="AC203" s="13">
        <f t="shared" si="49"/>
        <v>0.28460000000000002</v>
      </c>
      <c r="AD203" s="13">
        <f t="shared" si="50"/>
        <v>2.9999999999999997E-4</v>
      </c>
      <c r="AE203" s="13">
        <f t="shared" si="51"/>
        <v>0.2717</v>
      </c>
      <c r="AF203" s="13">
        <f t="shared" si="52"/>
        <v>1.26E-2</v>
      </c>
      <c r="AG203" s="13">
        <f t="shared" si="53"/>
        <v>5.0000000000000002E-5</v>
      </c>
    </row>
    <row r="204" spans="2:44" x14ac:dyDescent="0.3">
      <c r="B204" s="1">
        <f t="shared" si="46"/>
        <v>5693</v>
      </c>
      <c r="C204" s="11">
        <v>192</v>
      </c>
      <c r="D204" s="11">
        <v>14305</v>
      </c>
      <c r="E204" s="11">
        <v>6</v>
      </c>
      <c r="F204" s="11">
        <v>0</v>
      </c>
      <c r="G204" s="11">
        <v>5435</v>
      </c>
      <c r="H204" s="11">
        <v>0</v>
      </c>
      <c r="I204" s="11">
        <v>252</v>
      </c>
      <c r="J204" s="11">
        <v>56.6</v>
      </c>
      <c r="K204" s="11">
        <v>1.77</v>
      </c>
      <c r="L204" s="11">
        <v>25.9</v>
      </c>
      <c r="M204" s="11">
        <v>1</v>
      </c>
      <c r="N204" s="11">
        <v>2223</v>
      </c>
      <c r="O204" s="11">
        <v>3466</v>
      </c>
      <c r="P204" s="11">
        <v>2</v>
      </c>
      <c r="Q204" s="11">
        <v>3401</v>
      </c>
      <c r="R204" s="11">
        <v>62</v>
      </c>
      <c r="S204" s="11">
        <v>5</v>
      </c>
      <c r="T204" s="11">
        <v>0</v>
      </c>
      <c r="U204" s="11">
        <v>0</v>
      </c>
      <c r="V204" s="1">
        <f t="shared" si="54"/>
        <v>0</v>
      </c>
      <c r="W204" s="1">
        <f t="shared" si="55"/>
        <v>1</v>
      </c>
      <c r="X204" s="1">
        <f t="shared" si="56"/>
        <v>0</v>
      </c>
      <c r="Y204" s="1">
        <f t="shared" si="57"/>
        <v>0</v>
      </c>
      <c r="Z204" s="1">
        <f t="shared" si="58"/>
        <v>1</v>
      </c>
      <c r="AA204" s="3">
        <f t="shared" si="47"/>
        <v>0.4425</v>
      </c>
      <c r="AB204" s="13">
        <f t="shared" si="48"/>
        <v>4.4264886702968555E-2</v>
      </c>
      <c r="AC204" s="13">
        <f t="shared" si="49"/>
        <v>0.28465000000000001</v>
      </c>
      <c r="AD204" s="13">
        <f t="shared" si="50"/>
        <v>2.9999999999999997E-4</v>
      </c>
      <c r="AE204" s="13">
        <f t="shared" si="51"/>
        <v>0.27174999999999999</v>
      </c>
      <c r="AF204" s="13">
        <f t="shared" si="52"/>
        <v>1.26E-2</v>
      </c>
      <c r="AG204" s="13">
        <f t="shared" si="53"/>
        <v>5.0000000000000002E-5</v>
      </c>
    </row>
    <row r="205" spans="2:44" x14ac:dyDescent="0.3">
      <c r="B205" s="1">
        <f t="shared" ref="B205:B268" si="60">IF(C205="",NA(),E205+G205+H205+I205)</f>
        <v>5693</v>
      </c>
      <c r="C205" s="11">
        <v>193</v>
      </c>
      <c r="D205" s="11">
        <v>14305</v>
      </c>
      <c r="E205" s="11">
        <v>6</v>
      </c>
      <c r="F205" s="11">
        <v>0</v>
      </c>
      <c r="G205" s="11">
        <v>5435</v>
      </c>
      <c r="H205" s="11">
        <v>0</v>
      </c>
      <c r="I205" s="11">
        <v>252</v>
      </c>
      <c r="J205" s="11">
        <v>56.6</v>
      </c>
      <c r="K205" s="11">
        <v>1.77</v>
      </c>
      <c r="L205" s="11">
        <v>25.9</v>
      </c>
      <c r="M205" s="11">
        <v>1</v>
      </c>
      <c r="N205" s="11">
        <v>2223</v>
      </c>
      <c r="O205" s="11">
        <v>3466</v>
      </c>
      <c r="P205" s="11">
        <v>2</v>
      </c>
      <c r="Q205" s="11">
        <v>3401</v>
      </c>
      <c r="R205" s="11">
        <v>62</v>
      </c>
      <c r="S205" s="11">
        <v>5</v>
      </c>
      <c r="T205" s="11">
        <v>0</v>
      </c>
      <c r="U205" s="11">
        <v>0</v>
      </c>
      <c r="V205" s="1">
        <f t="shared" si="54"/>
        <v>0</v>
      </c>
      <c r="W205" s="1">
        <f t="shared" si="55"/>
        <v>0</v>
      </c>
      <c r="X205" s="1">
        <f t="shared" si="56"/>
        <v>0</v>
      </c>
      <c r="Y205" s="1">
        <f t="shared" si="57"/>
        <v>0</v>
      </c>
      <c r="Z205" s="1">
        <f t="shared" si="58"/>
        <v>0</v>
      </c>
      <c r="AA205" s="3">
        <f t="shared" ref="AA205:AA268" si="61">$B$7*K205*$B$6</f>
        <v>0.4425</v>
      </c>
      <c r="AB205" s="13">
        <f t="shared" ref="AB205:AB268" si="62">IF(OR(ISNA(B205),B205=0),NA(),I205/B205)</f>
        <v>4.4264886702968555E-2</v>
      </c>
      <c r="AC205" s="13">
        <f t="shared" ref="AC205:AC268" si="63">IF(OR(ISNA(B205),B205=0),NA(),B205/$AC$10)</f>
        <v>0.28465000000000001</v>
      </c>
      <c r="AD205" s="13">
        <f t="shared" ref="AD205:AD268" si="64">IF(OR(ISNA(B205),B205=0),NA(),E205/$AC$10)</f>
        <v>2.9999999999999997E-4</v>
      </c>
      <c r="AE205" s="13">
        <f t="shared" ref="AE205:AE268" si="65">IF(OR(ISNA(B205),B205=0),NA(),G205/$AC$10)</f>
        <v>0.27174999999999999</v>
      </c>
      <c r="AF205" s="13">
        <f t="shared" ref="AF205:AF268" si="66">IF(OR(ISNA(B205),B205=0),NA(),I205/$AC$10)</f>
        <v>1.26E-2</v>
      </c>
      <c r="AG205" s="13">
        <f t="shared" ref="AG205:AG268" si="67">+IF(OR(ISNA(B205),B205=0),NA(),Z205/$AC$10)</f>
        <v>0</v>
      </c>
    </row>
    <row r="206" spans="2:44" x14ac:dyDescent="0.3">
      <c r="B206" s="1">
        <f t="shared" si="60"/>
        <v>5693</v>
      </c>
      <c r="C206" s="11">
        <v>194</v>
      </c>
      <c r="D206" s="11">
        <v>14305</v>
      </c>
      <c r="E206" s="11">
        <v>5</v>
      </c>
      <c r="F206" s="11">
        <v>0</v>
      </c>
      <c r="G206" s="11">
        <v>5436</v>
      </c>
      <c r="H206" s="11">
        <v>0</v>
      </c>
      <c r="I206" s="11">
        <v>252</v>
      </c>
      <c r="J206" s="11">
        <v>56.6</v>
      </c>
      <c r="K206" s="11">
        <v>1.77</v>
      </c>
      <c r="L206" s="11">
        <v>25.9</v>
      </c>
      <c r="M206" s="11">
        <v>1</v>
      </c>
      <c r="N206" s="11">
        <v>2223</v>
      </c>
      <c r="O206" s="11">
        <v>3466</v>
      </c>
      <c r="P206" s="11">
        <v>2</v>
      </c>
      <c r="Q206" s="11">
        <v>3401</v>
      </c>
      <c r="R206" s="11">
        <v>62</v>
      </c>
      <c r="S206" s="11">
        <v>5</v>
      </c>
      <c r="T206" s="11">
        <v>0</v>
      </c>
      <c r="U206" s="11">
        <v>0</v>
      </c>
      <c r="V206" s="1">
        <f t="shared" si="54"/>
        <v>-1</v>
      </c>
      <c r="W206" s="1">
        <f t="shared" si="55"/>
        <v>1</v>
      </c>
      <c r="X206" s="1">
        <f t="shared" si="56"/>
        <v>0</v>
      </c>
      <c r="Y206" s="1">
        <f t="shared" si="57"/>
        <v>0</v>
      </c>
      <c r="Z206" s="1">
        <f t="shared" si="58"/>
        <v>0</v>
      </c>
      <c r="AA206" s="3">
        <f t="shared" si="61"/>
        <v>0.4425</v>
      </c>
      <c r="AB206" s="13">
        <f t="shared" si="62"/>
        <v>4.4264886702968555E-2</v>
      </c>
      <c r="AC206" s="13">
        <f t="shared" si="63"/>
        <v>0.28465000000000001</v>
      </c>
      <c r="AD206" s="13">
        <f t="shared" si="64"/>
        <v>2.5000000000000001E-4</v>
      </c>
      <c r="AE206" s="13">
        <f t="shared" si="65"/>
        <v>0.27179999999999999</v>
      </c>
      <c r="AF206" s="13">
        <f t="shared" si="66"/>
        <v>1.26E-2</v>
      </c>
      <c r="AG206" s="13">
        <f t="shared" si="67"/>
        <v>0</v>
      </c>
    </row>
    <row r="207" spans="2:44" x14ac:dyDescent="0.3">
      <c r="B207" s="1">
        <f t="shared" si="60"/>
        <v>5693</v>
      </c>
      <c r="C207" s="11">
        <v>195</v>
      </c>
      <c r="D207" s="11">
        <v>14305</v>
      </c>
      <c r="E207" s="11">
        <v>5</v>
      </c>
      <c r="F207" s="11">
        <v>0</v>
      </c>
      <c r="G207" s="11">
        <v>5436</v>
      </c>
      <c r="H207" s="11">
        <v>0</v>
      </c>
      <c r="I207" s="11">
        <v>252</v>
      </c>
      <c r="J207" s="11">
        <v>56.6</v>
      </c>
      <c r="K207" s="11">
        <v>1.77</v>
      </c>
      <c r="L207" s="11">
        <v>25.9</v>
      </c>
      <c r="M207" s="11">
        <v>1</v>
      </c>
      <c r="N207" s="11">
        <v>2223</v>
      </c>
      <c r="O207" s="11">
        <v>3466</v>
      </c>
      <c r="P207" s="11">
        <v>2</v>
      </c>
      <c r="Q207" s="11">
        <v>3401</v>
      </c>
      <c r="R207" s="11">
        <v>62</v>
      </c>
      <c r="S207" s="11">
        <v>4</v>
      </c>
      <c r="T207" s="11">
        <v>0</v>
      </c>
      <c r="U207" s="11">
        <v>0</v>
      </c>
      <c r="V207" s="1">
        <f t="shared" ref="V207:V270" si="68">IF($C207="","",E207-E206)</f>
        <v>0</v>
      </c>
      <c r="W207" s="1">
        <f t="shared" ref="W207:W270" si="69">IF($C207="","",G207-G206)</f>
        <v>0</v>
      </c>
      <c r="X207" s="1">
        <f t="shared" ref="X207:X270" si="70">IF($C207="","",H207-H206)</f>
        <v>0</v>
      </c>
      <c r="Y207" s="1">
        <f t="shared" ref="Y207:Y270" si="71">IF($C207="","",I207-I206)</f>
        <v>0</v>
      </c>
      <c r="Z207" s="1">
        <f t="shared" ref="Z207:Z270" si="72">IF(OR($C207="",ISNA($C207)),NA(),V207+W207+X207+Y207)</f>
        <v>0</v>
      </c>
      <c r="AA207" s="3">
        <f t="shared" si="61"/>
        <v>0.4425</v>
      </c>
      <c r="AB207" s="13">
        <f t="shared" si="62"/>
        <v>4.4264886702968555E-2</v>
      </c>
      <c r="AC207" s="13">
        <f t="shared" si="63"/>
        <v>0.28465000000000001</v>
      </c>
      <c r="AD207" s="13">
        <f t="shared" si="64"/>
        <v>2.5000000000000001E-4</v>
      </c>
      <c r="AE207" s="13">
        <f t="shared" si="65"/>
        <v>0.27179999999999999</v>
      </c>
      <c r="AF207" s="13">
        <f t="shared" si="66"/>
        <v>1.26E-2</v>
      </c>
      <c r="AG207" s="13">
        <f t="shared" si="67"/>
        <v>0</v>
      </c>
    </row>
    <row r="208" spans="2:44" x14ac:dyDescent="0.3">
      <c r="B208" s="1">
        <f t="shared" si="60"/>
        <v>5687</v>
      </c>
      <c r="C208" s="11">
        <v>196</v>
      </c>
      <c r="D208" s="11">
        <v>14311</v>
      </c>
      <c r="E208" s="11">
        <v>5</v>
      </c>
      <c r="F208" s="11">
        <v>0</v>
      </c>
      <c r="G208" s="11">
        <v>5429</v>
      </c>
      <c r="H208" s="11">
        <v>0</v>
      </c>
      <c r="I208" s="11">
        <v>253</v>
      </c>
      <c r="J208" s="11">
        <v>56.6</v>
      </c>
      <c r="K208" s="11">
        <v>1.77</v>
      </c>
      <c r="L208" s="11">
        <v>25.9</v>
      </c>
      <c r="M208" s="11">
        <v>1</v>
      </c>
      <c r="N208" s="11">
        <v>2218</v>
      </c>
      <c r="O208" s="11">
        <v>3465</v>
      </c>
      <c r="P208" s="11">
        <v>2</v>
      </c>
      <c r="Q208" s="11">
        <v>3400</v>
      </c>
      <c r="R208" s="11">
        <v>62</v>
      </c>
      <c r="S208" s="11">
        <v>4</v>
      </c>
      <c r="T208" s="11">
        <v>0</v>
      </c>
      <c r="U208" s="11">
        <v>0</v>
      </c>
      <c r="V208" s="1">
        <f t="shared" si="68"/>
        <v>0</v>
      </c>
      <c r="W208" s="1">
        <f t="shared" si="69"/>
        <v>-7</v>
      </c>
      <c r="X208" s="1">
        <f t="shared" si="70"/>
        <v>0</v>
      </c>
      <c r="Y208" s="1">
        <f t="shared" si="71"/>
        <v>1</v>
      </c>
      <c r="Z208" s="1">
        <f t="shared" si="72"/>
        <v>-6</v>
      </c>
      <c r="AA208" s="3">
        <f t="shared" si="61"/>
        <v>0.4425</v>
      </c>
      <c r="AB208" s="13">
        <f t="shared" si="62"/>
        <v>4.4487427466150871E-2</v>
      </c>
      <c r="AC208" s="13">
        <f t="shared" si="63"/>
        <v>0.28434999999999999</v>
      </c>
      <c r="AD208" s="13">
        <f t="shared" si="64"/>
        <v>2.5000000000000001E-4</v>
      </c>
      <c r="AE208" s="13">
        <f t="shared" si="65"/>
        <v>0.27145000000000002</v>
      </c>
      <c r="AF208" s="13">
        <f t="shared" si="66"/>
        <v>1.265E-2</v>
      </c>
      <c r="AG208" s="13">
        <f t="shared" si="67"/>
        <v>-2.9999999999999997E-4</v>
      </c>
    </row>
    <row r="209" spans="2:33" x14ac:dyDescent="0.3">
      <c r="B209" s="1">
        <f t="shared" si="60"/>
        <v>5687</v>
      </c>
      <c r="C209" s="11">
        <v>197</v>
      </c>
      <c r="D209" s="11">
        <v>14311</v>
      </c>
      <c r="E209" s="11">
        <v>5</v>
      </c>
      <c r="F209" s="11">
        <v>0</v>
      </c>
      <c r="G209" s="11">
        <v>5429</v>
      </c>
      <c r="H209" s="11">
        <v>0</v>
      </c>
      <c r="I209" s="11">
        <v>253</v>
      </c>
      <c r="J209" s="11">
        <v>56.6</v>
      </c>
      <c r="K209" s="11">
        <v>1.77</v>
      </c>
      <c r="L209" s="11">
        <v>25.9</v>
      </c>
      <c r="M209" s="11">
        <v>1</v>
      </c>
      <c r="N209" s="11">
        <v>2219</v>
      </c>
      <c r="O209" s="11">
        <v>3465</v>
      </c>
      <c r="P209" s="11">
        <v>2</v>
      </c>
      <c r="Q209" s="11">
        <v>3400</v>
      </c>
      <c r="R209" s="11">
        <v>62</v>
      </c>
      <c r="S209" s="11">
        <v>4</v>
      </c>
      <c r="T209" s="11">
        <v>0</v>
      </c>
      <c r="U209" s="11">
        <v>0</v>
      </c>
      <c r="V209" s="1">
        <f t="shared" si="68"/>
        <v>0</v>
      </c>
      <c r="W209" s="1">
        <f t="shared" si="69"/>
        <v>0</v>
      </c>
      <c r="X209" s="1">
        <f t="shared" si="70"/>
        <v>0</v>
      </c>
      <c r="Y209" s="1">
        <f t="shared" si="71"/>
        <v>0</v>
      </c>
      <c r="Z209" s="1">
        <f t="shared" si="72"/>
        <v>0</v>
      </c>
      <c r="AA209" s="3">
        <f t="shared" si="61"/>
        <v>0.4425</v>
      </c>
      <c r="AB209" s="13">
        <f t="shared" si="62"/>
        <v>4.4487427466150871E-2</v>
      </c>
      <c r="AC209" s="13">
        <f t="shared" si="63"/>
        <v>0.28434999999999999</v>
      </c>
      <c r="AD209" s="13">
        <f t="shared" si="64"/>
        <v>2.5000000000000001E-4</v>
      </c>
      <c r="AE209" s="13">
        <f t="shared" si="65"/>
        <v>0.27145000000000002</v>
      </c>
      <c r="AF209" s="13">
        <f t="shared" si="66"/>
        <v>1.265E-2</v>
      </c>
      <c r="AG209" s="13">
        <f t="shared" si="67"/>
        <v>0</v>
      </c>
    </row>
    <row r="210" spans="2:33" x14ac:dyDescent="0.3">
      <c r="B210" s="1">
        <f t="shared" si="60"/>
        <v>5687</v>
      </c>
      <c r="C210" s="11">
        <v>198</v>
      </c>
      <c r="D210" s="11">
        <v>14311</v>
      </c>
      <c r="E210" s="11">
        <v>5</v>
      </c>
      <c r="F210" s="11">
        <v>0</v>
      </c>
      <c r="G210" s="11">
        <v>5429</v>
      </c>
      <c r="H210" s="11">
        <v>0</v>
      </c>
      <c r="I210" s="11">
        <v>253</v>
      </c>
      <c r="J210" s="11">
        <v>56.6</v>
      </c>
      <c r="K210" s="11">
        <v>1.77</v>
      </c>
      <c r="L210" s="11">
        <v>25.9</v>
      </c>
      <c r="M210" s="11">
        <v>1</v>
      </c>
      <c r="N210" s="11">
        <v>2219</v>
      </c>
      <c r="O210" s="11">
        <v>3465</v>
      </c>
      <c r="P210" s="11">
        <v>2</v>
      </c>
      <c r="Q210" s="11">
        <v>3400</v>
      </c>
      <c r="R210" s="11">
        <v>62</v>
      </c>
      <c r="S210" s="11">
        <v>4</v>
      </c>
      <c r="T210" s="11">
        <v>0</v>
      </c>
      <c r="U210" s="11">
        <v>0</v>
      </c>
      <c r="V210" s="1">
        <f t="shared" si="68"/>
        <v>0</v>
      </c>
      <c r="W210" s="1">
        <f t="shared" si="69"/>
        <v>0</v>
      </c>
      <c r="X210" s="1">
        <f t="shared" si="70"/>
        <v>0</v>
      </c>
      <c r="Y210" s="1">
        <f t="shared" si="71"/>
        <v>0</v>
      </c>
      <c r="Z210" s="1">
        <f t="shared" si="72"/>
        <v>0</v>
      </c>
      <c r="AA210" s="3">
        <f t="shared" si="61"/>
        <v>0.4425</v>
      </c>
      <c r="AB210" s="13">
        <f t="shared" si="62"/>
        <v>4.4487427466150871E-2</v>
      </c>
      <c r="AC210" s="13">
        <f t="shared" si="63"/>
        <v>0.28434999999999999</v>
      </c>
      <c r="AD210" s="13">
        <f t="shared" si="64"/>
        <v>2.5000000000000001E-4</v>
      </c>
      <c r="AE210" s="13">
        <f t="shared" si="65"/>
        <v>0.27145000000000002</v>
      </c>
      <c r="AF210" s="13">
        <f t="shared" si="66"/>
        <v>1.265E-2</v>
      </c>
      <c r="AG210" s="13">
        <f t="shared" si="67"/>
        <v>0</v>
      </c>
    </row>
    <row r="211" spans="2:33" x14ac:dyDescent="0.3">
      <c r="B211" s="1">
        <f t="shared" si="60"/>
        <v>5688</v>
      </c>
      <c r="C211" s="11">
        <v>199</v>
      </c>
      <c r="D211" s="11">
        <v>14311</v>
      </c>
      <c r="E211" s="11">
        <v>5</v>
      </c>
      <c r="F211" s="11">
        <v>0</v>
      </c>
      <c r="G211" s="11">
        <v>5430</v>
      </c>
      <c r="H211" s="11">
        <v>0</v>
      </c>
      <c r="I211" s="11">
        <v>253</v>
      </c>
      <c r="J211" s="11">
        <v>56.6</v>
      </c>
      <c r="K211" s="11">
        <v>1.77</v>
      </c>
      <c r="L211" s="11">
        <v>25.9</v>
      </c>
      <c r="M211" s="11">
        <v>1</v>
      </c>
      <c r="N211" s="11">
        <v>2219</v>
      </c>
      <c r="O211" s="11">
        <v>3465</v>
      </c>
      <c r="P211" s="11">
        <v>2</v>
      </c>
      <c r="Q211" s="11">
        <v>3400</v>
      </c>
      <c r="R211" s="11">
        <v>62</v>
      </c>
      <c r="S211" s="11">
        <v>4</v>
      </c>
      <c r="T211" s="11">
        <v>0</v>
      </c>
      <c r="U211" s="11">
        <v>0</v>
      </c>
      <c r="V211" s="1">
        <f t="shared" si="68"/>
        <v>0</v>
      </c>
      <c r="W211" s="1">
        <f t="shared" si="69"/>
        <v>1</v>
      </c>
      <c r="X211" s="1">
        <f t="shared" si="70"/>
        <v>0</v>
      </c>
      <c r="Y211" s="1">
        <f t="shared" si="71"/>
        <v>0</v>
      </c>
      <c r="Z211" s="1">
        <f t="shared" si="72"/>
        <v>1</v>
      </c>
      <c r="AA211" s="3">
        <f t="shared" si="61"/>
        <v>0.4425</v>
      </c>
      <c r="AB211" s="13">
        <f t="shared" si="62"/>
        <v>4.4479606188466948E-2</v>
      </c>
      <c r="AC211" s="13">
        <f t="shared" si="63"/>
        <v>0.28439999999999999</v>
      </c>
      <c r="AD211" s="13">
        <f t="shared" si="64"/>
        <v>2.5000000000000001E-4</v>
      </c>
      <c r="AE211" s="13">
        <f t="shared" si="65"/>
        <v>0.27150000000000002</v>
      </c>
      <c r="AF211" s="13">
        <f t="shared" si="66"/>
        <v>1.265E-2</v>
      </c>
      <c r="AG211" s="13">
        <f t="shared" si="67"/>
        <v>5.0000000000000002E-5</v>
      </c>
    </row>
    <row r="212" spans="2:33" x14ac:dyDescent="0.3">
      <c r="B212" s="1">
        <f t="shared" si="60"/>
        <v>5687</v>
      </c>
      <c r="C212" s="11">
        <v>200</v>
      </c>
      <c r="D212" s="11">
        <v>14311</v>
      </c>
      <c r="E212" s="11">
        <v>4</v>
      </c>
      <c r="F212" s="11">
        <v>0</v>
      </c>
      <c r="G212" s="11">
        <v>5430</v>
      </c>
      <c r="H212" s="11">
        <v>0</v>
      </c>
      <c r="I212" s="11">
        <v>253</v>
      </c>
      <c r="J212" s="11">
        <v>56.6</v>
      </c>
      <c r="K212" s="11">
        <v>1.77</v>
      </c>
      <c r="L212" s="11">
        <v>25.9</v>
      </c>
      <c r="M212" s="11">
        <v>1</v>
      </c>
      <c r="N212" s="11">
        <v>2219</v>
      </c>
      <c r="O212" s="11">
        <v>3465</v>
      </c>
      <c r="P212" s="11">
        <v>1</v>
      </c>
      <c r="Q212" s="11">
        <v>3401</v>
      </c>
      <c r="R212" s="11">
        <v>62</v>
      </c>
      <c r="S212" s="11">
        <v>4</v>
      </c>
      <c r="T212" s="11">
        <v>0</v>
      </c>
      <c r="U212" s="11">
        <v>0</v>
      </c>
      <c r="V212" s="1">
        <f t="shared" si="68"/>
        <v>-1</v>
      </c>
      <c r="W212" s="1">
        <f t="shared" si="69"/>
        <v>0</v>
      </c>
      <c r="X212" s="1">
        <f t="shared" si="70"/>
        <v>0</v>
      </c>
      <c r="Y212" s="1">
        <f t="shared" si="71"/>
        <v>0</v>
      </c>
      <c r="Z212" s="1">
        <f t="shared" si="72"/>
        <v>-1</v>
      </c>
      <c r="AA212" s="3">
        <f t="shared" si="61"/>
        <v>0.4425</v>
      </c>
      <c r="AB212" s="13">
        <f t="shared" si="62"/>
        <v>4.4487427466150871E-2</v>
      </c>
      <c r="AC212" s="13">
        <f t="shared" si="63"/>
        <v>0.28434999999999999</v>
      </c>
      <c r="AD212" s="13">
        <f t="shared" si="64"/>
        <v>2.0000000000000001E-4</v>
      </c>
      <c r="AE212" s="13">
        <f t="shared" si="65"/>
        <v>0.27150000000000002</v>
      </c>
      <c r="AF212" s="13">
        <f t="shared" si="66"/>
        <v>1.265E-2</v>
      </c>
      <c r="AG212" s="13">
        <f t="shared" si="67"/>
        <v>-5.0000000000000002E-5</v>
      </c>
    </row>
    <row r="213" spans="2:33" x14ac:dyDescent="0.3">
      <c r="B213" s="1">
        <f t="shared" si="60"/>
        <v>5688</v>
      </c>
      <c r="C213" s="11">
        <v>201</v>
      </c>
      <c r="D213" s="11">
        <v>14311</v>
      </c>
      <c r="E213" s="11">
        <v>4</v>
      </c>
      <c r="F213" s="11">
        <v>0</v>
      </c>
      <c r="G213" s="11">
        <v>5431</v>
      </c>
      <c r="H213" s="11">
        <v>0</v>
      </c>
      <c r="I213" s="11">
        <v>253</v>
      </c>
      <c r="J213" s="11">
        <v>56.61</v>
      </c>
      <c r="K213" s="11">
        <v>1.77</v>
      </c>
      <c r="L213" s="11">
        <v>25.9</v>
      </c>
      <c r="M213" s="11">
        <v>1</v>
      </c>
      <c r="N213" s="11">
        <v>2219</v>
      </c>
      <c r="O213" s="11">
        <v>3465</v>
      </c>
      <c r="P213" s="11">
        <v>1</v>
      </c>
      <c r="Q213" s="11">
        <v>3401</v>
      </c>
      <c r="R213" s="11">
        <v>62</v>
      </c>
      <c r="S213" s="11">
        <v>3</v>
      </c>
      <c r="T213" s="11">
        <v>0</v>
      </c>
      <c r="U213" s="11">
        <v>0</v>
      </c>
      <c r="V213" s="1">
        <f t="shared" si="68"/>
        <v>0</v>
      </c>
      <c r="W213" s="1">
        <f t="shared" si="69"/>
        <v>1</v>
      </c>
      <c r="X213" s="1">
        <f t="shared" si="70"/>
        <v>0</v>
      </c>
      <c r="Y213" s="1">
        <f t="shared" si="71"/>
        <v>0</v>
      </c>
      <c r="Z213" s="1">
        <f t="shared" si="72"/>
        <v>1</v>
      </c>
      <c r="AA213" s="3">
        <f t="shared" si="61"/>
        <v>0.4425</v>
      </c>
      <c r="AB213" s="13">
        <f t="shared" si="62"/>
        <v>4.4479606188466948E-2</v>
      </c>
      <c r="AC213" s="13">
        <f t="shared" si="63"/>
        <v>0.28439999999999999</v>
      </c>
      <c r="AD213" s="13">
        <f t="shared" si="64"/>
        <v>2.0000000000000001E-4</v>
      </c>
      <c r="AE213" s="13">
        <f t="shared" si="65"/>
        <v>0.27155000000000001</v>
      </c>
      <c r="AF213" s="13">
        <f t="shared" si="66"/>
        <v>1.265E-2</v>
      </c>
      <c r="AG213" s="13">
        <f t="shared" si="67"/>
        <v>5.0000000000000002E-5</v>
      </c>
    </row>
    <row r="214" spans="2:33" x14ac:dyDescent="0.3">
      <c r="B214" s="1">
        <f t="shared" si="60"/>
        <v>5690</v>
      </c>
      <c r="C214" s="11">
        <v>202</v>
      </c>
      <c r="D214" s="11">
        <v>14308</v>
      </c>
      <c r="E214" s="11">
        <v>4</v>
      </c>
      <c r="F214" s="11">
        <v>0</v>
      </c>
      <c r="G214" s="11">
        <v>5430</v>
      </c>
      <c r="H214" s="11">
        <v>0</v>
      </c>
      <c r="I214" s="11">
        <v>256</v>
      </c>
      <c r="J214" s="11">
        <v>56.6</v>
      </c>
      <c r="K214" s="11">
        <v>1.77</v>
      </c>
      <c r="L214" s="11">
        <v>25.9</v>
      </c>
      <c r="M214" s="11">
        <v>1</v>
      </c>
      <c r="N214" s="11">
        <v>2223</v>
      </c>
      <c r="O214" s="11">
        <v>3464</v>
      </c>
      <c r="P214" s="11">
        <v>2</v>
      </c>
      <c r="Q214" s="11">
        <v>3398</v>
      </c>
      <c r="R214" s="11">
        <v>63</v>
      </c>
      <c r="S214" s="11">
        <v>3</v>
      </c>
      <c r="T214" s="11">
        <v>0</v>
      </c>
      <c r="U214" s="11">
        <v>0</v>
      </c>
      <c r="V214" s="1">
        <f t="shared" si="68"/>
        <v>0</v>
      </c>
      <c r="W214" s="1">
        <f t="shared" si="69"/>
        <v>-1</v>
      </c>
      <c r="X214" s="1">
        <f t="shared" si="70"/>
        <v>0</v>
      </c>
      <c r="Y214" s="1">
        <f t="shared" si="71"/>
        <v>3</v>
      </c>
      <c r="Z214" s="1">
        <f t="shared" si="72"/>
        <v>2</v>
      </c>
      <c r="AA214" s="3">
        <f t="shared" si="61"/>
        <v>0.4425</v>
      </c>
      <c r="AB214" s="13">
        <f t="shared" si="62"/>
        <v>4.4991212653778562E-2</v>
      </c>
      <c r="AC214" s="13">
        <f t="shared" si="63"/>
        <v>0.28449999999999998</v>
      </c>
      <c r="AD214" s="13">
        <f t="shared" si="64"/>
        <v>2.0000000000000001E-4</v>
      </c>
      <c r="AE214" s="13">
        <f t="shared" si="65"/>
        <v>0.27150000000000002</v>
      </c>
      <c r="AF214" s="13">
        <f t="shared" si="66"/>
        <v>1.2800000000000001E-2</v>
      </c>
      <c r="AG214" s="13">
        <f t="shared" si="67"/>
        <v>1E-4</v>
      </c>
    </row>
    <row r="215" spans="2:33" x14ac:dyDescent="0.3">
      <c r="B215" s="1">
        <f t="shared" si="60"/>
        <v>5691</v>
      </c>
      <c r="C215" s="11">
        <v>203</v>
      </c>
      <c r="D215" s="11">
        <v>14308</v>
      </c>
      <c r="E215" s="11">
        <v>4</v>
      </c>
      <c r="F215" s="11">
        <v>0</v>
      </c>
      <c r="G215" s="11">
        <v>5431</v>
      </c>
      <c r="H215" s="11">
        <v>0</v>
      </c>
      <c r="I215" s="11">
        <v>256</v>
      </c>
      <c r="J215" s="11">
        <v>56.61</v>
      </c>
      <c r="K215" s="11">
        <v>1.77</v>
      </c>
      <c r="L215" s="11">
        <v>25.9</v>
      </c>
      <c r="M215" s="11">
        <v>1</v>
      </c>
      <c r="N215" s="11">
        <v>2223</v>
      </c>
      <c r="O215" s="11">
        <v>3464</v>
      </c>
      <c r="P215" s="11">
        <v>2</v>
      </c>
      <c r="Q215" s="11">
        <v>3399</v>
      </c>
      <c r="R215" s="11">
        <v>63</v>
      </c>
      <c r="S215" s="11">
        <v>3</v>
      </c>
      <c r="T215" s="11">
        <v>0</v>
      </c>
      <c r="U215" s="11">
        <v>0</v>
      </c>
      <c r="V215" s="1">
        <f t="shared" si="68"/>
        <v>0</v>
      </c>
      <c r="W215" s="1">
        <f t="shared" si="69"/>
        <v>1</v>
      </c>
      <c r="X215" s="1">
        <f t="shared" si="70"/>
        <v>0</v>
      </c>
      <c r="Y215" s="1">
        <f t="shared" si="71"/>
        <v>0</v>
      </c>
      <c r="Z215" s="1">
        <f t="shared" si="72"/>
        <v>1</v>
      </c>
      <c r="AA215" s="3">
        <f t="shared" si="61"/>
        <v>0.4425</v>
      </c>
      <c r="AB215" s="13">
        <f t="shared" si="62"/>
        <v>4.4983306975926902E-2</v>
      </c>
      <c r="AC215" s="13">
        <f t="shared" si="63"/>
        <v>0.28455000000000003</v>
      </c>
      <c r="AD215" s="13">
        <f t="shared" si="64"/>
        <v>2.0000000000000001E-4</v>
      </c>
      <c r="AE215" s="13">
        <f t="shared" si="65"/>
        <v>0.27155000000000001</v>
      </c>
      <c r="AF215" s="13">
        <f t="shared" si="66"/>
        <v>1.2800000000000001E-2</v>
      </c>
      <c r="AG215" s="13">
        <f t="shared" si="67"/>
        <v>5.0000000000000002E-5</v>
      </c>
    </row>
    <row r="216" spans="2:33" x14ac:dyDescent="0.3">
      <c r="B216" s="1">
        <f t="shared" si="60"/>
        <v>5691</v>
      </c>
      <c r="C216" s="11">
        <v>204</v>
      </c>
      <c r="D216" s="11">
        <v>14307</v>
      </c>
      <c r="E216" s="11">
        <v>4</v>
      </c>
      <c r="F216" s="11">
        <v>0</v>
      </c>
      <c r="G216" s="11">
        <v>5431</v>
      </c>
      <c r="H216" s="11">
        <v>0</v>
      </c>
      <c r="I216" s="11">
        <v>256</v>
      </c>
      <c r="J216" s="11">
        <v>56.61</v>
      </c>
      <c r="K216" s="11">
        <v>1.77</v>
      </c>
      <c r="L216" s="11">
        <v>25.9</v>
      </c>
      <c r="M216" s="11">
        <v>1</v>
      </c>
      <c r="N216" s="11">
        <v>2223</v>
      </c>
      <c r="O216" s="11">
        <v>3464</v>
      </c>
      <c r="P216" s="11">
        <v>1</v>
      </c>
      <c r="Q216" s="11">
        <v>3399</v>
      </c>
      <c r="R216" s="11">
        <v>63</v>
      </c>
      <c r="S216" s="11">
        <v>3</v>
      </c>
      <c r="T216" s="11">
        <v>0</v>
      </c>
      <c r="U216" s="11">
        <v>0</v>
      </c>
      <c r="V216" s="1">
        <f t="shared" si="68"/>
        <v>0</v>
      </c>
      <c r="W216" s="1">
        <f t="shared" si="69"/>
        <v>0</v>
      </c>
      <c r="X216" s="1">
        <f t="shared" si="70"/>
        <v>0</v>
      </c>
      <c r="Y216" s="1">
        <f t="shared" si="71"/>
        <v>0</v>
      </c>
      <c r="Z216" s="1">
        <f t="shared" si="72"/>
        <v>0</v>
      </c>
      <c r="AA216" s="3">
        <f t="shared" si="61"/>
        <v>0.4425</v>
      </c>
      <c r="AB216" s="13">
        <f t="shared" si="62"/>
        <v>4.4983306975926902E-2</v>
      </c>
      <c r="AC216" s="13">
        <f t="shared" si="63"/>
        <v>0.28455000000000003</v>
      </c>
      <c r="AD216" s="13">
        <f t="shared" si="64"/>
        <v>2.0000000000000001E-4</v>
      </c>
      <c r="AE216" s="13">
        <f t="shared" si="65"/>
        <v>0.27155000000000001</v>
      </c>
      <c r="AF216" s="13">
        <f t="shared" si="66"/>
        <v>1.2800000000000001E-2</v>
      </c>
      <c r="AG216" s="13">
        <f t="shared" si="67"/>
        <v>0</v>
      </c>
    </row>
    <row r="217" spans="2:33" x14ac:dyDescent="0.3">
      <c r="B217" s="1">
        <f t="shared" si="60"/>
        <v>5691</v>
      </c>
      <c r="C217" s="11">
        <v>205</v>
      </c>
      <c r="D217" s="11">
        <v>14307</v>
      </c>
      <c r="E217" s="11">
        <v>4</v>
      </c>
      <c r="F217" s="11">
        <v>0</v>
      </c>
      <c r="G217" s="11">
        <v>5431</v>
      </c>
      <c r="H217" s="11">
        <v>0</v>
      </c>
      <c r="I217" s="11">
        <v>256</v>
      </c>
      <c r="J217" s="11">
        <v>56.61</v>
      </c>
      <c r="K217" s="11">
        <v>1.77</v>
      </c>
      <c r="L217" s="11">
        <v>25.9</v>
      </c>
      <c r="M217" s="11">
        <v>1</v>
      </c>
      <c r="N217" s="11">
        <v>2223</v>
      </c>
      <c r="O217" s="11">
        <v>3464</v>
      </c>
      <c r="P217" s="11">
        <v>1</v>
      </c>
      <c r="Q217" s="11">
        <v>3399</v>
      </c>
      <c r="R217" s="11">
        <v>63</v>
      </c>
      <c r="S217" s="11">
        <v>3</v>
      </c>
      <c r="T217" s="11">
        <v>0</v>
      </c>
      <c r="U217" s="11">
        <v>0</v>
      </c>
      <c r="V217" s="1">
        <f t="shared" si="68"/>
        <v>0</v>
      </c>
      <c r="W217" s="1">
        <f t="shared" si="69"/>
        <v>0</v>
      </c>
      <c r="X217" s="1">
        <f t="shared" si="70"/>
        <v>0</v>
      </c>
      <c r="Y217" s="1">
        <f t="shared" si="71"/>
        <v>0</v>
      </c>
      <c r="Z217" s="1">
        <f t="shared" si="72"/>
        <v>0</v>
      </c>
      <c r="AA217" s="3">
        <f t="shared" si="61"/>
        <v>0.4425</v>
      </c>
      <c r="AB217" s="13">
        <f t="shared" si="62"/>
        <v>4.4983306975926902E-2</v>
      </c>
      <c r="AC217" s="13">
        <f t="shared" si="63"/>
        <v>0.28455000000000003</v>
      </c>
      <c r="AD217" s="13">
        <f t="shared" si="64"/>
        <v>2.0000000000000001E-4</v>
      </c>
      <c r="AE217" s="13">
        <f t="shared" si="65"/>
        <v>0.27155000000000001</v>
      </c>
      <c r="AF217" s="13">
        <f t="shared" si="66"/>
        <v>1.2800000000000001E-2</v>
      </c>
      <c r="AG217" s="13">
        <f t="shared" si="67"/>
        <v>0</v>
      </c>
    </row>
    <row r="218" spans="2:33" x14ac:dyDescent="0.3">
      <c r="B218" s="1">
        <f t="shared" si="60"/>
        <v>5691</v>
      </c>
      <c r="C218" s="5">
        <v>206</v>
      </c>
      <c r="D218" s="5">
        <v>14307</v>
      </c>
      <c r="E218" s="5">
        <v>4</v>
      </c>
      <c r="F218" s="5">
        <v>0</v>
      </c>
      <c r="G218" s="5">
        <v>5431</v>
      </c>
      <c r="H218" s="5">
        <v>0</v>
      </c>
      <c r="I218" s="5">
        <v>256</v>
      </c>
      <c r="J218" s="5">
        <v>56.61</v>
      </c>
      <c r="K218" s="5">
        <v>1.77</v>
      </c>
      <c r="L218" s="5">
        <v>25.9</v>
      </c>
      <c r="M218" s="5">
        <v>1</v>
      </c>
      <c r="N218" s="5">
        <v>2223</v>
      </c>
      <c r="O218" s="5">
        <v>3464</v>
      </c>
      <c r="P218" s="5">
        <v>1</v>
      </c>
      <c r="Q218" s="5">
        <v>3399</v>
      </c>
      <c r="R218" s="5">
        <v>63</v>
      </c>
      <c r="S218" s="5">
        <v>3</v>
      </c>
      <c r="T218" s="5">
        <v>0</v>
      </c>
      <c r="U218" s="5">
        <v>0</v>
      </c>
      <c r="V218" s="1">
        <f t="shared" si="68"/>
        <v>0</v>
      </c>
      <c r="W218" s="1">
        <f t="shared" si="69"/>
        <v>0</v>
      </c>
      <c r="X218" s="1">
        <f t="shared" si="70"/>
        <v>0</v>
      </c>
      <c r="Y218" s="1">
        <f t="shared" si="71"/>
        <v>0</v>
      </c>
      <c r="Z218" s="1">
        <f t="shared" si="72"/>
        <v>0</v>
      </c>
      <c r="AA218" s="3">
        <f t="shared" si="61"/>
        <v>0.4425</v>
      </c>
      <c r="AB218" s="13">
        <f t="shared" si="62"/>
        <v>4.4983306975926902E-2</v>
      </c>
      <c r="AC218" s="13">
        <f t="shared" si="63"/>
        <v>0.28455000000000003</v>
      </c>
      <c r="AD218" s="13">
        <f t="shared" si="64"/>
        <v>2.0000000000000001E-4</v>
      </c>
      <c r="AE218" s="13">
        <f t="shared" si="65"/>
        <v>0.27155000000000001</v>
      </c>
      <c r="AF218" s="13">
        <f t="shared" si="66"/>
        <v>1.2800000000000001E-2</v>
      </c>
      <c r="AG218" s="13">
        <f t="shared" si="67"/>
        <v>0</v>
      </c>
    </row>
    <row r="219" spans="2:33" x14ac:dyDescent="0.3">
      <c r="B219" s="1">
        <f t="shared" si="60"/>
        <v>5703</v>
      </c>
      <c r="C219" s="5">
        <v>207</v>
      </c>
      <c r="D219" s="5">
        <v>14295</v>
      </c>
      <c r="E219" s="5">
        <v>4</v>
      </c>
      <c r="F219" s="5">
        <v>0</v>
      </c>
      <c r="G219" s="5">
        <v>5441</v>
      </c>
      <c r="H219" s="5">
        <v>0</v>
      </c>
      <c r="I219" s="5">
        <v>258</v>
      </c>
      <c r="J219" s="5">
        <v>56.61</v>
      </c>
      <c r="K219" s="5">
        <v>1.77</v>
      </c>
      <c r="L219" s="5">
        <v>25.9</v>
      </c>
      <c r="M219" s="5">
        <v>1</v>
      </c>
      <c r="N219" s="5">
        <v>2232</v>
      </c>
      <c r="O219" s="5">
        <v>3468</v>
      </c>
      <c r="P219" s="5">
        <v>1</v>
      </c>
      <c r="Q219" s="5">
        <v>3402</v>
      </c>
      <c r="R219" s="5">
        <v>64</v>
      </c>
      <c r="S219" s="5">
        <v>3</v>
      </c>
      <c r="T219" s="5">
        <v>0</v>
      </c>
      <c r="U219" s="5">
        <v>0</v>
      </c>
      <c r="V219" s="1">
        <f t="shared" si="68"/>
        <v>0</v>
      </c>
      <c r="W219" s="1">
        <f t="shared" si="69"/>
        <v>10</v>
      </c>
      <c r="X219" s="1">
        <f t="shared" si="70"/>
        <v>0</v>
      </c>
      <c r="Y219" s="1">
        <f t="shared" si="71"/>
        <v>2</v>
      </c>
      <c r="Z219" s="1">
        <f t="shared" si="72"/>
        <v>12</v>
      </c>
      <c r="AA219" s="3">
        <f t="shared" si="61"/>
        <v>0.4425</v>
      </c>
      <c r="AB219" s="13">
        <f t="shared" si="62"/>
        <v>4.5239347711730667E-2</v>
      </c>
      <c r="AC219" s="13">
        <f t="shared" si="63"/>
        <v>0.28515000000000001</v>
      </c>
      <c r="AD219" s="13">
        <f t="shared" si="64"/>
        <v>2.0000000000000001E-4</v>
      </c>
      <c r="AE219" s="13">
        <f t="shared" si="65"/>
        <v>0.27205000000000001</v>
      </c>
      <c r="AF219" s="13">
        <f t="shared" si="66"/>
        <v>1.29E-2</v>
      </c>
      <c r="AG219" s="13">
        <f t="shared" si="67"/>
        <v>5.9999999999999995E-4</v>
      </c>
    </row>
    <row r="220" spans="2:33" x14ac:dyDescent="0.3">
      <c r="B220" s="1">
        <f t="shared" si="60"/>
        <v>5703</v>
      </c>
      <c r="C220" s="5">
        <v>208</v>
      </c>
      <c r="D220" s="5">
        <v>14295</v>
      </c>
      <c r="E220" s="5">
        <v>4</v>
      </c>
      <c r="F220" s="5">
        <v>0</v>
      </c>
      <c r="G220" s="5">
        <v>5441</v>
      </c>
      <c r="H220" s="5">
        <v>0</v>
      </c>
      <c r="I220" s="5">
        <v>258</v>
      </c>
      <c r="J220" s="5">
        <v>56.61</v>
      </c>
      <c r="K220" s="5">
        <v>1.77</v>
      </c>
      <c r="L220" s="5">
        <v>25.9</v>
      </c>
      <c r="M220" s="5">
        <v>1</v>
      </c>
      <c r="N220" s="5">
        <v>2232</v>
      </c>
      <c r="O220" s="5">
        <v>3468</v>
      </c>
      <c r="P220" s="5">
        <v>1</v>
      </c>
      <c r="Q220" s="5">
        <v>3402</v>
      </c>
      <c r="R220" s="5">
        <v>64</v>
      </c>
      <c r="S220" s="5">
        <v>3</v>
      </c>
      <c r="T220" s="5">
        <v>0</v>
      </c>
      <c r="U220" s="5">
        <v>0</v>
      </c>
      <c r="V220" s="1">
        <f t="shared" si="68"/>
        <v>0</v>
      </c>
      <c r="W220" s="1">
        <f t="shared" si="69"/>
        <v>0</v>
      </c>
      <c r="X220" s="1">
        <f t="shared" si="70"/>
        <v>0</v>
      </c>
      <c r="Y220" s="1">
        <f t="shared" si="71"/>
        <v>0</v>
      </c>
      <c r="Z220" s="1">
        <f t="shared" si="72"/>
        <v>0</v>
      </c>
      <c r="AA220" s="3">
        <f t="shared" si="61"/>
        <v>0.4425</v>
      </c>
      <c r="AB220" s="13">
        <f t="shared" si="62"/>
        <v>4.5239347711730667E-2</v>
      </c>
      <c r="AC220" s="13">
        <f t="shared" si="63"/>
        <v>0.28515000000000001</v>
      </c>
      <c r="AD220" s="13">
        <f t="shared" si="64"/>
        <v>2.0000000000000001E-4</v>
      </c>
      <c r="AE220" s="13">
        <f t="shared" si="65"/>
        <v>0.27205000000000001</v>
      </c>
      <c r="AF220" s="13">
        <f t="shared" si="66"/>
        <v>1.29E-2</v>
      </c>
      <c r="AG220" s="13">
        <f t="shared" si="67"/>
        <v>0</v>
      </c>
    </row>
    <row r="221" spans="2:33" x14ac:dyDescent="0.3">
      <c r="B221" s="1">
        <f t="shared" si="60"/>
        <v>5704</v>
      </c>
      <c r="C221" s="5">
        <v>209</v>
      </c>
      <c r="D221" s="5">
        <v>14295</v>
      </c>
      <c r="E221" s="5">
        <v>4</v>
      </c>
      <c r="F221" s="5">
        <v>0</v>
      </c>
      <c r="G221" s="5">
        <v>5442</v>
      </c>
      <c r="H221" s="5">
        <v>0</v>
      </c>
      <c r="I221" s="5">
        <v>258</v>
      </c>
      <c r="J221" s="5">
        <v>56.61</v>
      </c>
      <c r="K221" s="5">
        <v>1.77</v>
      </c>
      <c r="L221" s="5">
        <v>25.9</v>
      </c>
      <c r="M221" s="5">
        <v>1</v>
      </c>
      <c r="N221" s="5">
        <v>2232</v>
      </c>
      <c r="O221" s="5">
        <v>3468</v>
      </c>
      <c r="P221" s="5">
        <v>1</v>
      </c>
      <c r="Q221" s="5">
        <v>3402</v>
      </c>
      <c r="R221" s="5">
        <v>64</v>
      </c>
      <c r="S221" s="5">
        <v>3</v>
      </c>
      <c r="T221" s="5">
        <v>0</v>
      </c>
      <c r="U221" s="5">
        <v>0</v>
      </c>
      <c r="V221" s="1">
        <f t="shared" si="68"/>
        <v>0</v>
      </c>
      <c r="W221" s="1">
        <f t="shared" si="69"/>
        <v>1</v>
      </c>
      <c r="X221" s="1">
        <f t="shared" si="70"/>
        <v>0</v>
      </c>
      <c r="Y221" s="1">
        <f t="shared" si="71"/>
        <v>0</v>
      </c>
      <c r="Z221" s="1">
        <f t="shared" si="72"/>
        <v>1</v>
      </c>
      <c r="AA221" s="3">
        <f t="shared" si="61"/>
        <v>0.4425</v>
      </c>
      <c r="AB221" s="13">
        <f t="shared" si="62"/>
        <v>4.523141654978962E-2</v>
      </c>
      <c r="AC221" s="13">
        <f t="shared" si="63"/>
        <v>0.28520000000000001</v>
      </c>
      <c r="AD221" s="13">
        <f t="shared" si="64"/>
        <v>2.0000000000000001E-4</v>
      </c>
      <c r="AE221" s="13">
        <f t="shared" si="65"/>
        <v>0.27210000000000001</v>
      </c>
      <c r="AF221" s="13">
        <f t="shared" si="66"/>
        <v>1.29E-2</v>
      </c>
      <c r="AG221" s="13">
        <f t="shared" si="67"/>
        <v>5.0000000000000002E-5</v>
      </c>
    </row>
    <row r="222" spans="2:33" x14ac:dyDescent="0.3">
      <c r="B222" s="1">
        <f t="shared" si="60"/>
        <v>5704</v>
      </c>
      <c r="C222" s="5">
        <v>210</v>
      </c>
      <c r="D222" s="5">
        <v>14294</v>
      </c>
      <c r="E222" s="5">
        <v>4</v>
      </c>
      <c r="F222" s="5">
        <v>0</v>
      </c>
      <c r="G222" s="5">
        <v>5442</v>
      </c>
      <c r="H222" s="5">
        <v>0</v>
      </c>
      <c r="I222" s="5">
        <v>258</v>
      </c>
      <c r="J222" s="5">
        <v>56.62</v>
      </c>
      <c r="K222" s="5">
        <v>1.77</v>
      </c>
      <c r="L222" s="5">
        <v>25.9</v>
      </c>
      <c r="M222" s="5">
        <v>1</v>
      </c>
      <c r="N222" s="5">
        <v>2232</v>
      </c>
      <c r="O222" s="5">
        <v>3468</v>
      </c>
      <c r="P222" s="5">
        <v>1</v>
      </c>
      <c r="Q222" s="5">
        <v>3402</v>
      </c>
      <c r="R222" s="5">
        <v>64</v>
      </c>
      <c r="S222" s="5">
        <v>3</v>
      </c>
      <c r="T222" s="5">
        <v>0</v>
      </c>
      <c r="U222" s="5">
        <v>0</v>
      </c>
      <c r="V222" s="1">
        <f t="shared" si="68"/>
        <v>0</v>
      </c>
      <c r="W222" s="1">
        <f t="shared" si="69"/>
        <v>0</v>
      </c>
      <c r="X222" s="1">
        <f t="shared" si="70"/>
        <v>0</v>
      </c>
      <c r="Y222" s="1">
        <f t="shared" si="71"/>
        <v>0</v>
      </c>
      <c r="Z222" s="1">
        <f t="shared" si="72"/>
        <v>0</v>
      </c>
      <c r="AA222" s="3">
        <f t="shared" si="61"/>
        <v>0.4425</v>
      </c>
      <c r="AB222" s="13">
        <f t="shared" si="62"/>
        <v>4.523141654978962E-2</v>
      </c>
      <c r="AC222" s="13">
        <f t="shared" si="63"/>
        <v>0.28520000000000001</v>
      </c>
      <c r="AD222" s="13">
        <f t="shared" si="64"/>
        <v>2.0000000000000001E-4</v>
      </c>
      <c r="AE222" s="13">
        <f t="shared" si="65"/>
        <v>0.27210000000000001</v>
      </c>
      <c r="AF222" s="13">
        <f t="shared" si="66"/>
        <v>1.29E-2</v>
      </c>
      <c r="AG222" s="13">
        <f t="shared" si="67"/>
        <v>0</v>
      </c>
    </row>
    <row r="223" spans="2:33" x14ac:dyDescent="0.3">
      <c r="B223" s="1">
        <f t="shared" si="60"/>
        <v>5703</v>
      </c>
      <c r="C223" s="5">
        <v>211</v>
      </c>
      <c r="D223" s="5">
        <v>14296</v>
      </c>
      <c r="E223" s="5">
        <v>4</v>
      </c>
      <c r="F223" s="5">
        <v>0</v>
      </c>
      <c r="G223" s="5">
        <v>5441</v>
      </c>
      <c r="H223" s="5">
        <v>0</v>
      </c>
      <c r="I223" s="5">
        <v>258</v>
      </c>
      <c r="J223" s="5">
        <v>56.62</v>
      </c>
      <c r="K223" s="5">
        <v>1.77</v>
      </c>
      <c r="L223" s="5">
        <v>25.9</v>
      </c>
      <c r="M223" s="5">
        <v>1</v>
      </c>
      <c r="N223" s="5">
        <v>2229</v>
      </c>
      <c r="O223" s="5">
        <v>3470</v>
      </c>
      <c r="P223" s="5">
        <v>1</v>
      </c>
      <c r="Q223" s="5">
        <v>3403</v>
      </c>
      <c r="R223" s="5">
        <v>64</v>
      </c>
      <c r="S223" s="5">
        <v>3</v>
      </c>
      <c r="T223" s="5">
        <v>0</v>
      </c>
      <c r="U223" s="5">
        <v>0</v>
      </c>
      <c r="V223" s="1">
        <f t="shared" si="68"/>
        <v>0</v>
      </c>
      <c r="W223" s="1">
        <f t="shared" si="69"/>
        <v>-1</v>
      </c>
      <c r="X223" s="1">
        <f t="shared" si="70"/>
        <v>0</v>
      </c>
      <c r="Y223" s="1">
        <f t="shared" si="71"/>
        <v>0</v>
      </c>
      <c r="Z223" s="1">
        <f t="shared" si="72"/>
        <v>-1</v>
      </c>
      <c r="AA223" s="3">
        <f t="shared" si="61"/>
        <v>0.4425</v>
      </c>
      <c r="AB223" s="13">
        <f t="shared" si="62"/>
        <v>4.5239347711730667E-2</v>
      </c>
      <c r="AC223" s="13">
        <f t="shared" si="63"/>
        <v>0.28515000000000001</v>
      </c>
      <c r="AD223" s="13">
        <f t="shared" si="64"/>
        <v>2.0000000000000001E-4</v>
      </c>
      <c r="AE223" s="13">
        <f t="shared" si="65"/>
        <v>0.27205000000000001</v>
      </c>
      <c r="AF223" s="13">
        <f t="shared" si="66"/>
        <v>1.29E-2</v>
      </c>
      <c r="AG223" s="13">
        <f t="shared" si="67"/>
        <v>-5.0000000000000002E-5</v>
      </c>
    </row>
    <row r="224" spans="2:33" x14ac:dyDescent="0.3">
      <c r="B224" s="1">
        <f t="shared" si="60"/>
        <v>5702</v>
      </c>
      <c r="C224" s="5">
        <v>212</v>
      </c>
      <c r="D224" s="5">
        <v>14296</v>
      </c>
      <c r="E224" s="5">
        <v>3</v>
      </c>
      <c r="F224" s="5">
        <v>0</v>
      </c>
      <c r="G224" s="5">
        <v>5441</v>
      </c>
      <c r="H224" s="5">
        <v>0</v>
      </c>
      <c r="I224" s="5">
        <v>258</v>
      </c>
      <c r="J224" s="5">
        <v>56.62</v>
      </c>
      <c r="K224" s="5">
        <v>1.77</v>
      </c>
      <c r="L224" s="5">
        <v>25.9</v>
      </c>
      <c r="M224" s="5">
        <v>1</v>
      </c>
      <c r="N224" s="5">
        <v>2229</v>
      </c>
      <c r="O224" s="5">
        <v>3470</v>
      </c>
      <c r="P224" s="5">
        <v>1</v>
      </c>
      <c r="Q224" s="5">
        <v>3404</v>
      </c>
      <c r="R224" s="5">
        <v>64</v>
      </c>
      <c r="S224" s="5">
        <v>3</v>
      </c>
      <c r="T224" s="5">
        <v>0</v>
      </c>
      <c r="U224" s="5">
        <v>0</v>
      </c>
      <c r="V224" s="1">
        <f t="shared" si="68"/>
        <v>-1</v>
      </c>
      <c r="W224" s="1">
        <f t="shared" si="69"/>
        <v>0</v>
      </c>
      <c r="X224" s="1">
        <f t="shared" si="70"/>
        <v>0</v>
      </c>
      <c r="Y224" s="1">
        <f t="shared" si="71"/>
        <v>0</v>
      </c>
      <c r="Z224" s="1">
        <f t="shared" si="72"/>
        <v>-1</v>
      </c>
      <c r="AA224" s="3">
        <f t="shared" si="61"/>
        <v>0.4425</v>
      </c>
      <c r="AB224" s="13">
        <f t="shared" si="62"/>
        <v>4.5247281655559454E-2</v>
      </c>
      <c r="AC224" s="13">
        <f t="shared" si="63"/>
        <v>0.28510000000000002</v>
      </c>
      <c r="AD224" s="13">
        <f t="shared" si="64"/>
        <v>1.4999999999999999E-4</v>
      </c>
      <c r="AE224" s="13">
        <f t="shared" si="65"/>
        <v>0.27205000000000001</v>
      </c>
      <c r="AF224" s="13">
        <f t="shared" si="66"/>
        <v>1.29E-2</v>
      </c>
      <c r="AG224" s="13">
        <f t="shared" si="67"/>
        <v>-5.0000000000000002E-5</v>
      </c>
    </row>
    <row r="225" spans="2:33" x14ac:dyDescent="0.3">
      <c r="B225" s="1">
        <f t="shared" si="60"/>
        <v>5713</v>
      </c>
      <c r="C225" s="5">
        <v>213</v>
      </c>
      <c r="D225" s="5">
        <v>14285</v>
      </c>
      <c r="E225" s="5">
        <v>4</v>
      </c>
      <c r="F225" s="5">
        <v>0</v>
      </c>
      <c r="G225" s="5">
        <v>5452</v>
      </c>
      <c r="H225" s="5">
        <v>0</v>
      </c>
      <c r="I225" s="5">
        <v>257</v>
      </c>
      <c r="J225" s="5">
        <v>56.63</v>
      </c>
      <c r="K225" s="5">
        <v>1.77</v>
      </c>
      <c r="L225" s="5">
        <v>25.9</v>
      </c>
      <c r="M225" s="5">
        <v>1</v>
      </c>
      <c r="N225" s="5">
        <v>2235</v>
      </c>
      <c r="O225" s="5">
        <v>3474</v>
      </c>
      <c r="P225" s="5">
        <v>1</v>
      </c>
      <c r="Q225" s="5">
        <v>3408</v>
      </c>
      <c r="R225" s="5">
        <v>64</v>
      </c>
      <c r="S225" s="5">
        <v>3</v>
      </c>
      <c r="T225" s="5">
        <v>0</v>
      </c>
      <c r="U225" s="5">
        <v>0</v>
      </c>
      <c r="V225" s="1">
        <f t="shared" si="68"/>
        <v>1</v>
      </c>
      <c r="W225" s="1">
        <f t="shared" si="69"/>
        <v>11</v>
      </c>
      <c r="X225" s="1">
        <f t="shared" si="70"/>
        <v>0</v>
      </c>
      <c r="Y225" s="1">
        <f t="shared" si="71"/>
        <v>-1</v>
      </c>
      <c r="Z225" s="1">
        <f t="shared" si="72"/>
        <v>11</v>
      </c>
      <c r="AA225" s="3">
        <f t="shared" si="61"/>
        <v>0.4425</v>
      </c>
      <c r="AB225" s="13">
        <f t="shared" si="62"/>
        <v>4.4985121652371785E-2</v>
      </c>
      <c r="AC225" s="13">
        <f t="shared" si="63"/>
        <v>0.28565000000000002</v>
      </c>
      <c r="AD225" s="13">
        <f t="shared" si="64"/>
        <v>2.0000000000000001E-4</v>
      </c>
      <c r="AE225" s="13">
        <f t="shared" si="65"/>
        <v>0.27260000000000001</v>
      </c>
      <c r="AF225" s="13">
        <f t="shared" si="66"/>
        <v>1.285E-2</v>
      </c>
      <c r="AG225" s="13">
        <f t="shared" si="67"/>
        <v>5.5000000000000003E-4</v>
      </c>
    </row>
    <row r="226" spans="2:33" x14ac:dyDescent="0.3">
      <c r="B226" s="1">
        <f t="shared" si="60"/>
        <v>5713</v>
      </c>
      <c r="C226" s="5">
        <v>214</v>
      </c>
      <c r="D226" s="5">
        <v>14285</v>
      </c>
      <c r="E226" s="5">
        <v>4</v>
      </c>
      <c r="F226" s="5">
        <v>0</v>
      </c>
      <c r="G226" s="5">
        <v>5452</v>
      </c>
      <c r="H226" s="5">
        <v>0</v>
      </c>
      <c r="I226" s="5">
        <v>257</v>
      </c>
      <c r="J226" s="5">
        <v>56.63</v>
      </c>
      <c r="K226" s="5">
        <v>1.77</v>
      </c>
      <c r="L226" s="5">
        <v>25.9</v>
      </c>
      <c r="M226" s="5">
        <v>1</v>
      </c>
      <c r="N226" s="5">
        <v>2235</v>
      </c>
      <c r="O226" s="5">
        <v>3475</v>
      </c>
      <c r="P226" s="5">
        <v>2</v>
      </c>
      <c r="Q226" s="5">
        <v>3408</v>
      </c>
      <c r="R226" s="5">
        <v>64</v>
      </c>
      <c r="S226" s="5">
        <v>3</v>
      </c>
      <c r="T226" s="5">
        <v>0</v>
      </c>
      <c r="U226" s="5">
        <v>0</v>
      </c>
      <c r="V226" s="1">
        <f t="shared" si="68"/>
        <v>0</v>
      </c>
      <c r="W226" s="1">
        <f t="shared" si="69"/>
        <v>0</v>
      </c>
      <c r="X226" s="1">
        <f t="shared" si="70"/>
        <v>0</v>
      </c>
      <c r="Y226" s="1">
        <f t="shared" si="71"/>
        <v>0</v>
      </c>
      <c r="Z226" s="1">
        <f t="shared" si="72"/>
        <v>0</v>
      </c>
      <c r="AA226" s="3">
        <f t="shared" si="61"/>
        <v>0.4425</v>
      </c>
      <c r="AB226" s="13">
        <f t="shared" si="62"/>
        <v>4.4985121652371785E-2</v>
      </c>
      <c r="AC226" s="13">
        <f t="shared" si="63"/>
        <v>0.28565000000000002</v>
      </c>
      <c r="AD226" s="13">
        <f t="shared" si="64"/>
        <v>2.0000000000000001E-4</v>
      </c>
      <c r="AE226" s="13">
        <f t="shared" si="65"/>
        <v>0.27260000000000001</v>
      </c>
      <c r="AF226" s="13">
        <f t="shared" si="66"/>
        <v>1.285E-2</v>
      </c>
      <c r="AG226" s="13">
        <f t="shared" si="67"/>
        <v>0</v>
      </c>
    </row>
    <row r="227" spans="2:33" x14ac:dyDescent="0.3">
      <c r="B227" s="1">
        <f t="shared" si="60"/>
        <v>5714</v>
      </c>
      <c r="C227" s="5">
        <v>215</v>
      </c>
      <c r="D227" s="5">
        <v>14285</v>
      </c>
      <c r="E227" s="5">
        <v>4</v>
      </c>
      <c r="F227" s="5">
        <v>0</v>
      </c>
      <c r="G227" s="5">
        <v>5452</v>
      </c>
      <c r="H227" s="5">
        <v>0</v>
      </c>
      <c r="I227" s="5">
        <v>258</v>
      </c>
      <c r="J227" s="5">
        <v>56.63</v>
      </c>
      <c r="K227" s="5">
        <v>1.77</v>
      </c>
      <c r="L227" s="5">
        <v>25.9</v>
      </c>
      <c r="M227" s="5">
        <v>1</v>
      </c>
      <c r="N227" s="5">
        <v>2235</v>
      </c>
      <c r="O227" s="5">
        <v>3475</v>
      </c>
      <c r="P227" s="5">
        <v>2</v>
      </c>
      <c r="Q227" s="5">
        <v>3408</v>
      </c>
      <c r="R227" s="5">
        <v>64</v>
      </c>
      <c r="S227" s="5">
        <v>3</v>
      </c>
      <c r="T227" s="5">
        <v>0</v>
      </c>
      <c r="U227" s="5">
        <v>0</v>
      </c>
      <c r="V227" s="1">
        <f t="shared" si="68"/>
        <v>0</v>
      </c>
      <c r="W227" s="1">
        <f t="shared" si="69"/>
        <v>0</v>
      </c>
      <c r="X227" s="1">
        <f t="shared" si="70"/>
        <v>0</v>
      </c>
      <c r="Y227" s="1">
        <f t="shared" si="71"/>
        <v>1</v>
      </c>
      <c r="Z227" s="1">
        <f t="shared" si="72"/>
        <v>1</v>
      </c>
      <c r="AA227" s="3">
        <f t="shared" si="61"/>
        <v>0.4425</v>
      </c>
      <c r="AB227" s="13">
        <f t="shared" si="62"/>
        <v>4.5152257612880643E-2</v>
      </c>
      <c r="AC227" s="13">
        <f t="shared" si="63"/>
        <v>0.28570000000000001</v>
      </c>
      <c r="AD227" s="13">
        <f t="shared" si="64"/>
        <v>2.0000000000000001E-4</v>
      </c>
      <c r="AE227" s="13">
        <f t="shared" si="65"/>
        <v>0.27260000000000001</v>
      </c>
      <c r="AF227" s="13">
        <f t="shared" si="66"/>
        <v>1.29E-2</v>
      </c>
      <c r="AG227" s="13">
        <f t="shared" si="67"/>
        <v>5.0000000000000002E-5</v>
      </c>
    </row>
    <row r="228" spans="2:33" x14ac:dyDescent="0.3">
      <c r="B228" s="1">
        <f t="shared" si="60"/>
        <v>5714</v>
      </c>
      <c r="C228" s="5">
        <v>216</v>
      </c>
      <c r="D228" s="5">
        <v>14285</v>
      </c>
      <c r="E228" s="5">
        <v>4</v>
      </c>
      <c r="F228" s="5">
        <v>0</v>
      </c>
      <c r="G228" s="5">
        <v>5452</v>
      </c>
      <c r="H228" s="5">
        <v>0</v>
      </c>
      <c r="I228" s="5">
        <v>258</v>
      </c>
      <c r="J228" s="5">
        <v>56.63</v>
      </c>
      <c r="K228" s="5">
        <v>1.77</v>
      </c>
      <c r="L228" s="5">
        <v>25.9</v>
      </c>
      <c r="M228" s="5">
        <v>1</v>
      </c>
      <c r="N228" s="5">
        <v>2235</v>
      </c>
      <c r="O228" s="5">
        <v>3475</v>
      </c>
      <c r="P228" s="5">
        <v>2</v>
      </c>
      <c r="Q228" s="5">
        <v>3409</v>
      </c>
      <c r="R228" s="5">
        <v>64</v>
      </c>
      <c r="S228" s="5">
        <v>3</v>
      </c>
      <c r="T228" s="5">
        <v>0</v>
      </c>
      <c r="U228" s="5">
        <v>0</v>
      </c>
      <c r="V228" s="1">
        <f t="shared" si="68"/>
        <v>0</v>
      </c>
      <c r="W228" s="1">
        <f t="shared" si="69"/>
        <v>0</v>
      </c>
      <c r="X228" s="1">
        <f t="shared" si="70"/>
        <v>0</v>
      </c>
      <c r="Y228" s="1">
        <f t="shared" si="71"/>
        <v>0</v>
      </c>
      <c r="Z228" s="1">
        <f t="shared" si="72"/>
        <v>0</v>
      </c>
      <c r="AA228" s="3">
        <f t="shared" si="61"/>
        <v>0.4425</v>
      </c>
      <c r="AB228" s="13">
        <f t="shared" si="62"/>
        <v>4.5152257612880643E-2</v>
      </c>
      <c r="AC228" s="13">
        <f t="shared" si="63"/>
        <v>0.28570000000000001</v>
      </c>
      <c r="AD228" s="13">
        <f t="shared" si="64"/>
        <v>2.0000000000000001E-4</v>
      </c>
      <c r="AE228" s="13">
        <f t="shared" si="65"/>
        <v>0.27260000000000001</v>
      </c>
      <c r="AF228" s="13">
        <f t="shared" si="66"/>
        <v>1.29E-2</v>
      </c>
      <c r="AG228" s="13">
        <f t="shared" si="67"/>
        <v>0</v>
      </c>
    </row>
    <row r="229" spans="2:33" x14ac:dyDescent="0.3">
      <c r="B229" s="1">
        <f t="shared" si="60"/>
        <v>5714</v>
      </c>
      <c r="C229" s="5">
        <v>217</v>
      </c>
      <c r="D229" s="5">
        <v>14285</v>
      </c>
      <c r="E229" s="5">
        <v>4</v>
      </c>
      <c r="F229" s="5">
        <v>0</v>
      </c>
      <c r="G229" s="5">
        <v>5452</v>
      </c>
      <c r="H229" s="5">
        <v>0</v>
      </c>
      <c r="I229" s="5">
        <v>258</v>
      </c>
      <c r="J229" s="5">
        <v>56.63</v>
      </c>
      <c r="K229" s="5">
        <v>1.77</v>
      </c>
      <c r="L229" s="5">
        <v>25.9</v>
      </c>
      <c r="M229" s="5">
        <v>1</v>
      </c>
      <c r="N229" s="5">
        <v>2235</v>
      </c>
      <c r="O229" s="5">
        <v>3475</v>
      </c>
      <c r="P229" s="5">
        <v>2</v>
      </c>
      <c r="Q229" s="5">
        <v>3409</v>
      </c>
      <c r="R229" s="5">
        <v>64</v>
      </c>
      <c r="S229" s="5">
        <v>3</v>
      </c>
      <c r="T229" s="5">
        <v>0</v>
      </c>
      <c r="U229" s="5">
        <v>0</v>
      </c>
      <c r="V229" s="1">
        <f t="shared" si="68"/>
        <v>0</v>
      </c>
      <c r="W229" s="1">
        <f t="shared" si="69"/>
        <v>0</v>
      </c>
      <c r="X229" s="1">
        <f t="shared" si="70"/>
        <v>0</v>
      </c>
      <c r="Y229" s="1">
        <f t="shared" si="71"/>
        <v>0</v>
      </c>
      <c r="Z229" s="1">
        <f t="shared" si="72"/>
        <v>0</v>
      </c>
      <c r="AA229" s="3">
        <f t="shared" si="61"/>
        <v>0.4425</v>
      </c>
      <c r="AB229" s="13">
        <f t="shared" si="62"/>
        <v>4.5152257612880643E-2</v>
      </c>
      <c r="AC229" s="13">
        <f t="shared" si="63"/>
        <v>0.28570000000000001</v>
      </c>
      <c r="AD229" s="13">
        <f t="shared" si="64"/>
        <v>2.0000000000000001E-4</v>
      </c>
      <c r="AE229" s="13">
        <f t="shared" si="65"/>
        <v>0.27260000000000001</v>
      </c>
      <c r="AF229" s="13">
        <f t="shared" si="66"/>
        <v>1.29E-2</v>
      </c>
      <c r="AG229" s="13">
        <f t="shared" si="67"/>
        <v>0</v>
      </c>
    </row>
    <row r="230" spans="2:33" x14ac:dyDescent="0.3">
      <c r="B230" s="1">
        <f t="shared" si="60"/>
        <v>5715</v>
      </c>
      <c r="C230" s="5">
        <v>218</v>
      </c>
      <c r="D230" s="5">
        <v>14284</v>
      </c>
      <c r="E230" s="5">
        <v>4</v>
      </c>
      <c r="F230" s="5">
        <v>0</v>
      </c>
      <c r="G230" s="5">
        <v>5453</v>
      </c>
      <c r="H230" s="5">
        <v>0</v>
      </c>
      <c r="I230" s="5">
        <v>258</v>
      </c>
      <c r="J230" s="5">
        <v>56.63</v>
      </c>
      <c r="K230" s="5">
        <v>1.77</v>
      </c>
      <c r="L230" s="5">
        <v>25.9</v>
      </c>
      <c r="M230" s="5">
        <v>1</v>
      </c>
      <c r="N230" s="5">
        <v>2235</v>
      </c>
      <c r="O230" s="5">
        <v>3475</v>
      </c>
      <c r="P230" s="5">
        <v>1</v>
      </c>
      <c r="Q230" s="5">
        <v>3409</v>
      </c>
      <c r="R230" s="5">
        <v>64</v>
      </c>
      <c r="S230" s="5">
        <v>2</v>
      </c>
      <c r="T230" s="5">
        <v>0</v>
      </c>
      <c r="U230" s="5">
        <v>0</v>
      </c>
      <c r="V230" s="1">
        <f t="shared" si="68"/>
        <v>0</v>
      </c>
      <c r="W230" s="1">
        <f t="shared" si="69"/>
        <v>1</v>
      </c>
      <c r="X230" s="1">
        <f t="shared" si="70"/>
        <v>0</v>
      </c>
      <c r="Y230" s="1">
        <f t="shared" si="71"/>
        <v>0</v>
      </c>
      <c r="Z230" s="1">
        <f t="shared" si="72"/>
        <v>1</v>
      </c>
      <c r="AA230" s="3">
        <f t="shared" si="61"/>
        <v>0.4425</v>
      </c>
      <c r="AB230" s="13">
        <f t="shared" si="62"/>
        <v>4.5144356955380577E-2</v>
      </c>
      <c r="AC230" s="13">
        <f t="shared" si="63"/>
        <v>0.28575</v>
      </c>
      <c r="AD230" s="13">
        <f t="shared" si="64"/>
        <v>2.0000000000000001E-4</v>
      </c>
      <c r="AE230" s="13">
        <f t="shared" si="65"/>
        <v>0.27265</v>
      </c>
      <c r="AF230" s="13">
        <f t="shared" si="66"/>
        <v>1.29E-2</v>
      </c>
      <c r="AG230" s="13">
        <f t="shared" si="67"/>
        <v>5.0000000000000002E-5</v>
      </c>
    </row>
    <row r="231" spans="2:33" x14ac:dyDescent="0.3">
      <c r="B231" s="1">
        <f t="shared" si="60"/>
        <v>5724</v>
      </c>
      <c r="C231" s="5">
        <v>219</v>
      </c>
      <c r="D231" s="5">
        <v>14274</v>
      </c>
      <c r="E231" s="5">
        <v>4</v>
      </c>
      <c r="F231" s="5">
        <v>0</v>
      </c>
      <c r="G231" s="5">
        <v>5461</v>
      </c>
      <c r="H231" s="5">
        <v>0</v>
      </c>
      <c r="I231" s="5">
        <v>259</v>
      </c>
      <c r="J231" s="5">
        <v>56.63</v>
      </c>
      <c r="K231" s="5">
        <v>1.77</v>
      </c>
      <c r="L231" s="5">
        <v>25.9</v>
      </c>
      <c r="M231" s="5">
        <v>1</v>
      </c>
      <c r="N231" s="5">
        <v>2242</v>
      </c>
      <c r="O231" s="5">
        <v>3479</v>
      </c>
      <c r="P231" s="5">
        <v>2</v>
      </c>
      <c r="Q231" s="5">
        <v>3412</v>
      </c>
      <c r="R231" s="5">
        <v>64</v>
      </c>
      <c r="S231" s="5">
        <v>3</v>
      </c>
      <c r="T231" s="5">
        <v>0</v>
      </c>
      <c r="U231" s="5">
        <v>0</v>
      </c>
      <c r="V231" s="1">
        <f t="shared" si="68"/>
        <v>0</v>
      </c>
      <c r="W231" s="1">
        <f t="shared" si="69"/>
        <v>8</v>
      </c>
      <c r="X231" s="1">
        <f t="shared" si="70"/>
        <v>0</v>
      </c>
      <c r="Y231" s="1">
        <f t="shared" si="71"/>
        <v>1</v>
      </c>
      <c r="Z231" s="1">
        <f t="shared" si="72"/>
        <v>9</v>
      </c>
      <c r="AA231" s="3">
        <f t="shared" si="61"/>
        <v>0.4425</v>
      </c>
      <c r="AB231" s="13">
        <f t="shared" si="62"/>
        <v>4.5248078266946191E-2</v>
      </c>
      <c r="AC231" s="13">
        <f t="shared" si="63"/>
        <v>0.28620000000000001</v>
      </c>
      <c r="AD231" s="13">
        <f t="shared" si="64"/>
        <v>2.0000000000000001E-4</v>
      </c>
      <c r="AE231" s="13">
        <f t="shared" si="65"/>
        <v>0.27305000000000001</v>
      </c>
      <c r="AF231" s="13">
        <f t="shared" si="66"/>
        <v>1.295E-2</v>
      </c>
      <c r="AG231" s="13">
        <f t="shared" si="67"/>
        <v>4.4999999999999999E-4</v>
      </c>
    </row>
    <row r="232" spans="2:33" x14ac:dyDescent="0.3">
      <c r="B232" s="1">
        <f t="shared" si="60"/>
        <v>5725</v>
      </c>
      <c r="C232" s="5">
        <v>220</v>
      </c>
      <c r="D232" s="5">
        <v>14274</v>
      </c>
      <c r="E232" s="5">
        <v>4</v>
      </c>
      <c r="F232" s="5">
        <v>0</v>
      </c>
      <c r="G232" s="5">
        <v>5462</v>
      </c>
      <c r="H232" s="5">
        <v>0</v>
      </c>
      <c r="I232" s="5">
        <v>259</v>
      </c>
      <c r="J232" s="5">
        <v>56.63</v>
      </c>
      <c r="K232" s="5">
        <v>1.77</v>
      </c>
      <c r="L232" s="5">
        <v>25.9</v>
      </c>
      <c r="M232" s="5">
        <v>1</v>
      </c>
      <c r="N232" s="5">
        <v>2242</v>
      </c>
      <c r="O232" s="5">
        <v>3479</v>
      </c>
      <c r="P232" s="5">
        <v>2</v>
      </c>
      <c r="Q232" s="5">
        <v>3412</v>
      </c>
      <c r="R232" s="5">
        <v>64</v>
      </c>
      <c r="S232" s="5">
        <v>3</v>
      </c>
      <c r="T232" s="5">
        <v>0</v>
      </c>
      <c r="U232" s="5">
        <v>0</v>
      </c>
      <c r="V232" s="1">
        <f t="shared" si="68"/>
        <v>0</v>
      </c>
      <c r="W232" s="1">
        <f t="shared" si="69"/>
        <v>1</v>
      </c>
      <c r="X232" s="1">
        <f t="shared" si="70"/>
        <v>0</v>
      </c>
      <c r="Y232" s="1">
        <f t="shared" si="71"/>
        <v>0</v>
      </c>
      <c r="Z232" s="1">
        <f t="shared" si="72"/>
        <v>1</v>
      </c>
      <c r="AA232" s="3">
        <f t="shared" si="61"/>
        <v>0.4425</v>
      </c>
      <c r="AB232" s="13">
        <f t="shared" si="62"/>
        <v>4.5240174672489086E-2</v>
      </c>
      <c r="AC232" s="13">
        <f t="shared" si="63"/>
        <v>0.28625</v>
      </c>
      <c r="AD232" s="13">
        <f t="shared" si="64"/>
        <v>2.0000000000000001E-4</v>
      </c>
      <c r="AE232" s="13">
        <f t="shared" si="65"/>
        <v>0.27310000000000001</v>
      </c>
      <c r="AF232" s="13">
        <f t="shared" si="66"/>
        <v>1.295E-2</v>
      </c>
      <c r="AG232" s="13">
        <f t="shared" si="67"/>
        <v>5.0000000000000002E-5</v>
      </c>
    </row>
    <row r="233" spans="2:33" x14ac:dyDescent="0.3">
      <c r="B233" s="1">
        <f t="shared" si="60"/>
        <v>5725</v>
      </c>
      <c r="C233" s="5">
        <v>221</v>
      </c>
      <c r="D233" s="5">
        <v>14273</v>
      </c>
      <c r="E233" s="5">
        <v>4</v>
      </c>
      <c r="F233" s="5">
        <v>0</v>
      </c>
      <c r="G233" s="5">
        <v>5462</v>
      </c>
      <c r="H233" s="5">
        <v>0</v>
      </c>
      <c r="I233" s="5">
        <v>259</v>
      </c>
      <c r="J233" s="5">
        <v>56.63</v>
      </c>
      <c r="K233" s="5">
        <v>1.77</v>
      </c>
      <c r="L233" s="5">
        <v>25.9</v>
      </c>
      <c r="M233" s="5">
        <v>1</v>
      </c>
      <c r="N233" s="5">
        <v>2242</v>
      </c>
      <c r="O233" s="5">
        <v>3479</v>
      </c>
      <c r="P233" s="5">
        <v>1</v>
      </c>
      <c r="Q233" s="5">
        <v>3412</v>
      </c>
      <c r="R233" s="5">
        <v>64</v>
      </c>
      <c r="S233" s="5">
        <v>3</v>
      </c>
      <c r="T233" s="5">
        <v>0</v>
      </c>
      <c r="U233" s="5">
        <v>0</v>
      </c>
      <c r="V233" s="1">
        <f t="shared" si="68"/>
        <v>0</v>
      </c>
      <c r="W233" s="1">
        <f t="shared" si="69"/>
        <v>0</v>
      </c>
      <c r="X233" s="1">
        <f t="shared" si="70"/>
        <v>0</v>
      </c>
      <c r="Y233" s="1">
        <f t="shared" si="71"/>
        <v>0</v>
      </c>
      <c r="Z233" s="1">
        <f t="shared" si="72"/>
        <v>0</v>
      </c>
      <c r="AA233" s="3">
        <f t="shared" si="61"/>
        <v>0.4425</v>
      </c>
      <c r="AB233" s="13">
        <f t="shared" si="62"/>
        <v>4.5240174672489086E-2</v>
      </c>
      <c r="AC233" s="13">
        <f t="shared" si="63"/>
        <v>0.28625</v>
      </c>
      <c r="AD233" s="13">
        <f t="shared" si="64"/>
        <v>2.0000000000000001E-4</v>
      </c>
      <c r="AE233" s="13">
        <f t="shared" si="65"/>
        <v>0.27310000000000001</v>
      </c>
      <c r="AF233" s="13">
        <f t="shared" si="66"/>
        <v>1.295E-2</v>
      </c>
      <c r="AG233" s="13">
        <f t="shared" si="67"/>
        <v>0</v>
      </c>
    </row>
    <row r="234" spans="2:33" x14ac:dyDescent="0.3">
      <c r="B234" s="1">
        <f t="shared" si="60"/>
        <v>5725</v>
      </c>
      <c r="C234" s="5">
        <v>222</v>
      </c>
      <c r="D234" s="5">
        <v>14273</v>
      </c>
      <c r="E234" s="5">
        <v>4</v>
      </c>
      <c r="F234" s="5">
        <v>0</v>
      </c>
      <c r="G234" s="5">
        <v>5462</v>
      </c>
      <c r="H234" s="5">
        <v>0</v>
      </c>
      <c r="I234" s="5">
        <v>259</v>
      </c>
      <c r="J234" s="5">
        <v>56.64</v>
      </c>
      <c r="K234" s="5">
        <v>1.77</v>
      </c>
      <c r="L234" s="5">
        <v>25.9</v>
      </c>
      <c r="M234" s="5">
        <v>1</v>
      </c>
      <c r="N234" s="5">
        <v>2242</v>
      </c>
      <c r="O234" s="5">
        <v>3479</v>
      </c>
      <c r="P234" s="5">
        <v>1</v>
      </c>
      <c r="Q234" s="5">
        <v>3412</v>
      </c>
      <c r="R234" s="5">
        <v>64</v>
      </c>
      <c r="S234" s="5">
        <v>3</v>
      </c>
      <c r="T234" s="5">
        <v>0</v>
      </c>
      <c r="U234" s="5">
        <v>0</v>
      </c>
      <c r="V234" s="1">
        <f t="shared" si="68"/>
        <v>0</v>
      </c>
      <c r="W234" s="1">
        <f t="shared" si="69"/>
        <v>0</v>
      </c>
      <c r="X234" s="1">
        <f t="shared" si="70"/>
        <v>0</v>
      </c>
      <c r="Y234" s="1">
        <f t="shared" si="71"/>
        <v>0</v>
      </c>
      <c r="Z234" s="1">
        <f t="shared" si="72"/>
        <v>0</v>
      </c>
      <c r="AA234" s="3">
        <f t="shared" si="61"/>
        <v>0.4425</v>
      </c>
      <c r="AB234" s="13">
        <f t="shared" si="62"/>
        <v>4.5240174672489086E-2</v>
      </c>
      <c r="AC234" s="13">
        <f t="shared" si="63"/>
        <v>0.28625</v>
      </c>
      <c r="AD234" s="13">
        <f t="shared" si="64"/>
        <v>2.0000000000000001E-4</v>
      </c>
      <c r="AE234" s="13">
        <f t="shared" si="65"/>
        <v>0.27310000000000001</v>
      </c>
      <c r="AF234" s="13">
        <f t="shared" si="66"/>
        <v>1.295E-2</v>
      </c>
      <c r="AG234" s="13">
        <f t="shared" si="67"/>
        <v>0</v>
      </c>
    </row>
    <row r="235" spans="2:33" x14ac:dyDescent="0.3">
      <c r="B235" s="1">
        <f t="shared" si="60"/>
        <v>5726</v>
      </c>
      <c r="C235" s="5">
        <v>223</v>
      </c>
      <c r="D235" s="5">
        <v>14273</v>
      </c>
      <c r="E235" s="5">
        <v>4</v>
      </c>
      <c r="F235" s="5">
        <v>0</v>
      </c>
      <c r="G235" s="5">
        <v>5463</v>
      </c>
      <c r="H235" s="5">
        <v>0</v>
      </c>
      <c r="I235" s="5">
        <v>259</v>
      </c>
      <c r="J235" s="5">
        <v>56.64</v>
      </c>
      <c r="K235" s="5">
        <v>1.77</v>
      </c>
      <c r="L235" s="5">
        <v>25.9</v>
      </c>
      <c r="M235" s="5">
        <v>1</v>
      </c>
      <c r="N235" s="5">
        <v>2242</v>
      </c>
      <c r="O235" s="5">
        <v>3479</v>
      </c>
      <c r="P235" s="5">
        <v>1</v>
      </c>
      <c r="Q235" s="5">
        <v>3412</v>
      </c>
      <c r="R235" s="5">
        <v>64</v>
      </c>
      <c r="S235" s="5">
        <v>3</v>
      </c>
      <c r="T235" s="5">
        <v>0</v>
      </c>
      <c r="U235" s="5">
        <v>0</v>
      </c>
      <c r="V235" s="1">
        <f t="shared" si="68"/>
        <v>0</v>
      </c>
      <c r="W235" s="1">
        <f t="shared" si="69"/>
        <v>1</v>
      </c>
      <c r="X235" s="1">
        <f t="shared" si="70"/>
        <v>0</v>
      </c>
      <c r="Y235" s="1">
        <f t="shared" si="71"/>
        <v>0</v>
      </c>
      <c r="Z235" s="1">
        <f t="shared" si="72"/>
        <v>1</v>
      </c>
      <c r="AA235" s="3">
        <f t="shared" si="61"/>
        <v>0.4425</v>
      </c>
      <c r="AB235" s="13">
        <f t="shared" si="62"/>
        <v>4.5232273838630807E-2</v>
      </c>
      <c r="AC235" s="13">
        <f t="shared" si="63"/>
        <v>0.2863</v>
      </c>
      <c r="AD235" s="13">
        <f t="shared" si="64"/>
        <v>2.0000000000000001E-4</v>
      </c>
      <c r="AE235" s="13">
        <f t="shared" si="65"/>
        <v>0.27315</v>
      </c>
      <c r="AF235" s="13">
        <f t="shared" si="66"/>
        <v>1.295E-2</v>
      </c>
      <c r="AG235" s="13">
        <f t="shared" si="67"/>
        <v>5.0000000000000002E-5</v>
      </c>
    </row>
    <row r="236" spans="2:33" x14ac:dyDescent="0.3">
      <c r="B236" s="1">
        <f t="shared" si="60"/>
        <v>5726</v>
      </c>
      <c r="C236" s="5">
        <v>224</v>
      </c>
      <c r="D236" s="5">
        <v>14273</v>
      </c>
      <c r="E236" s="5">
        <v>4</v>
      </c>
      <c r="F236" s="5">
        <v>0</v>
      </c>
      <c r="G236" s="5">
        <v>5463</v>
      </c>
      <c r="H236" s="5">
        <v>0</v>
      </c>
      <c r="I236" s="5">
        <v>259</v>
      </c>
      <c r="J236" s="5">
        <v>56.64</v>
      </c>
      <c r="K236" s="5">
        <v>1.77</v>
      </c>
      <c r="L236" s="5">
        <v>25.9</v>
      </c>
      <c r="M236" s="5">
        <v>1</v>
      </c>
      <c r="N236" s="5">
        <v>2242</v>
      </c>
      <c r="O236" s="5">
        <v>3479</v>
      </c>
      <c r="P236" s="5">
        <v>1</v>
      </c>
      <c r="Q236" s="5">
        <v>3412</v>
      </c>
      <c r="R236" s="5">
        <v>64</v>
      </c>
      <c r="S236" s="5">
        <v>3</v>
      </c>
      <c r="T236" s="5">
        <v>0</v>
      </c>
      <c r="U236" s="5">
        <v>0</v>
      </c>
      <c r="V236" s="1">
        <f t="shared" si="68"/>
        <v>0</v>
      </c>
      <c r="W236" s="1">
        <f t="shared" si="69"/>
        <v>0</v>
      </c>
      <c r="X236" s="1">
        <f t="shared" si="70"/>
        <v>0</v>
      </c>
      <c r="Y236" s="1">
        <f t="shared" si="71"/>
        <v>0</v>
      </c>
      <c r="Z236" s="1">
        <f t="shared" si="72"/>
        <v>0</v>
      </c>
      <c r="AA236" s="3">
        <f t="shared" si="61"/>
        <v>0.4425</v>
      </c>
      <c r="AB236" s="13">
        <f t="shared" si="62"/>
        <v>4.5232273838630807E-2</v>
      </c>
      <c r="AC236" s="13">
        <f t="shared" si="63"/>
        <v>0.2863</v>
      </c>
      <c r="AD236" s="13">
        <f t="shared" si="64"/>
        <v>2.0000000000000001E-4</v>
      </c>
      <c r="AE236" s="13">
        <f t="shared" si="65"/>
        <v>0.27315</v>
      </c>
      <c r="AF236" s="13">
        <f t="shared" si="66"/>
        <v>1.295E-2</v>
      </c>
      <c r="AG236" s="13">
        <f t="shared" si="67"/>
        <v>0</v>
      </c>
    </row>
    <row r="237" spans="2:33" x14ac:dyDescent="0.3">
      <c r="B237" s="1">
        <f t="shared" si="60"/>
        <v>5725</v>
      </c>
      <c r="C237" s="5">
        <v>225</v>
      </c>
      <c r="D237" s="5">
        <v>14273</v>
      </c>
      <c r="E237" s="5">
        <v>3</v>
      </c>
      <c r="F237" s="5">
        <v>0</v>
      </c>
      <c r="G237" s="5">
        <v>5463</v>
      </c>
      <c r="H237" s="5">
        <v>0</v>
      </c>
      <c r="I237" s="5">
        <v>259</v>
      </c>
      <c r="J237" s="5">
        <v>56.64</v>
      </c>
      <c r="K237" s="5">
        <v>1.77</v>
      </c>
      <c r="L237" s="5">
        <v>25.9</v>
      </c>
      <c r="M237" s="5">
        <v>1</v>
      </c>
      <c r="N237" s="5">
        <v>2242</v>
      </c>
      <c r="O237" s="5">
        <v>3479</v>
      </c>
      <c r="P237" s="5">
        <v>1</v>
      </c>
      <c r="Q237" s="5">
        <v>3412</v>
      </c>
      <c r="R237" s="5">
        <v>64</v>
      </c>
      <c r="S237" s="5">
        <v>3</v>
      </c>
      <c r="T237" s="5">
        <v>0</v>
      </c>
      <c r="U237" s="5">
        <v>0</v>
      </c>
      <c r="V237" s="1">
        <f t="shared" si="68"/>
        <v>-1</v>
      </c>
      <c r="W237" s="1">
        <f t="shared" si="69"/>
        <v>0</v>
      </c>
      <c r="X237" s="1">
        <f t="shared" si="70"/>
        <v>0</v>
      </c>
      <c r="Y237" s="1">
        <f t="shared" si="71"/>
        <v>0</v>
      </c>
      <c r="Z237" s="1">
        <f t="shared" si="72"/>
        <v>-1</v>
      </c>
      <c r="AA237" s="3">
        <f t="shared" si="61"/>
        <v>0.4425</v>
      </c>
      <c r="AB237" s="13">
        <f t="shared" si="62"/>
        <v>4.5240174672489086E-2</v>
      </c>
      <c r="AC237" s="13">
        <f t="shared" si="63"/>
        <v>0.28625</v>
      </c>
      <c r="AD237" s="13">
        <f t="shared" si="64"/>
        <v>1.4999999999999999E-4</v>
      </c>
      <c r="AE237" s="13">
        <f t="shared" si="65"/>
        <v>0.27315</v>
      </c>
      <c r="AF237" s="13">
        <f t="shared" si="66"/>
        <v>1.295E-2</v>
      </c>
      <c r="AG237" s="13">
        <f t="shared" si="67"/>
        <v>-5.0000000000000002E-5</v>
      </c>
    </row>
    <row r="238" spans="2:33" x14ac:dyDescent="0.3">
      <c r="B238" s="1">
        <f t="shared" si="60"/>
        <v>5715</v>
      </c>
      <c r="C238" s="5">
        <v>226</v>
      </c>
      <c r="D238" s="5">
        <v>14283</v>
      </c>
      <c r="E238" s="5">
        <v>4</v>
      </c>
      <c r="F238" s="5">
        <v>0</v>
      </c>
      <c r="G238" s="5">
        <v>5450</v>
      </c>
      <c r="H238" s="5">
        <v>0</v>
      </c>
      <c r="I238" s="5">
        <v>261</v>
      </c>
      <c r="J238" s="5">
        <v>56.65</v>
      </c>
      <c r="K238" s="5">
        <v>1.76</v>
      </c>
      <c r="L238" s="5">
        <v>25.9</v>
      </c>
      <c r="M238" s="5">
        <v>1</v>
      </c>
      <c r="N238" s="5">
        <v>2232</v>
      </c>
      <c r="O238" s="5">
        <v>3479</v>
      </c>
      <c r="P238" s="5">
        <v>2</v>
      </c>
      <c r="Q238" s="5">
        <v>3412</v>
      </c>
      <c r="R238" s="5">
        <v>65</v>
      </c>
      <c r="S238" s="5">
        <v>3</v>
      </c>
      <c r="T238" s="5">
        <v>0</v>
      </c>
      <c r="U238" s="5">
        <v>0</v>
      </c>
      <c r="V238" s="1">
        <f t="shared" si="68"/>
        <v>1</v>
      </c>
      <c r="W238" s="1">
        <f t="shared" si="69"/>
        <v>-13</v>
      </c>
      <c r="X238" s="1">
        <f t="shared" si="70"/>
        <v>0</v>
      </c>
      <c r="Y238" s="1">
        <f t="shared" si="71"/>
        <v>2</v>
      </c>
      <c r="Z238" s="1">
        <f t="shared" si="72"/>
        <v>-10</v>
      </c>
      <c r="AA238" s="3">
        <f t="shared" si="61"/>
        <v>0.44</v>
      </c>
      <c r="AB238" s="13">
        <f t="shared" si="62"/>
        <v>4.5669291338582677E-2</v>
      </c>
      <c r="AC238" s="13">
        <f t="shared" si="63"/>
        <v>0.28575</v>
      </c>
      <c r="AD238" s="13">
        <f t="shared" si="64"/>
        <v>2.0000000000000001E-4</v>
      </c>
      <c r="AE238" s="13">
        <f t="shared" si="65"/>
        <v>0.27250000000000002</v>
      </c>
      <c r="AF238" s="13">
        <f t="shared" si="66"/>
        <v>1.3050000000000001E-2</v>
      </c>
      <c r="AG238" s="13">
        <f t="shared" si="67"/>
        <v>-5.0000000000000001E-4</v>
      </c>
    </row>
    <row r="239" spans="2:33" x14ac:dyDescent="0.3">
      <c r="B239" s="1">
        <f t="shared" si="60"/>
        <v>5724</v>
      </c>
      <c r="C239" s="5">
        <v>227</v>
      </c>
      <c r="D239" s="5">
        <v>14274</v>
      </c>
      <c r="E239" s="5">
        <v>4</v>
      </c>
      <c r="F239" s="5">
        <v>0</v>
      </c>
      <c r="G239" s="5">
        <v>5459</v>
      </c>
      <c r="H239" s="5">
        <v>0</v>
      </c>
      <c r="I239" s="5">
        <v>261</v>
      </c>
      <c r="J239" s="5">
        <v>56.65</v>
      </c>
      <c r="K239" s="5">
        <v>1.76</v>
      </c>
      <c r="L239" s="5">
        <v>25.9</v>
      </c>
      <c r="M239" s="5">
        <v>1</v>
      </c>
      <c r="N239" s="5">
        <v>2240</v>
      </c>
      <c r="O239" s="5">
        <v>3481</v>
      </c>
      <c r="P239" s="5">
        <v>2</v>
      </c>
      <c r="Q239" s="5">
        <v>3413</v>
      </c>
      <c r="R239" s="5">
        <v>66</v>
      </c>
      <c r="S239" s="5">
        <v>4</v>
      </c>
      <c r="T239" s="5">
        <v>0</v>
      </c>
      <c r="U239" s="5">
        <v>0</v>
      </c>
      <c r="V239" s="1">
        <f t="shared" si="68"/>
        <v>0</v>
      </c>
      <c r="W239" s="1">
        <f t="shared" si="69"/>
        <v>9</v>
      </c>
      <c r="X239" s="1">
        <f t="shared" si="70"/>
        <v>0</v>
      </c>
      <c r="Y239" s="1">
        <f t="shared" si="71"/>
        <v>0</v>
      </c>
      <c r="Z239" s="1">
        <f t="shared" si="72"/>
        <v>9</v>
      </c>
      <c r="AA239" s="3">
        <f t="shared" si="61"/>
        <v>0.44</v>
      </c>
      <c r="AB239" s="13">
        <f t="shared" si="62"/>
        <v>4.5597484276729557E-2</v>
      </c>
      <c r="AC239" s="13">
        <f t="shared" si="63"/>
        <v>0.28620000000000001</v>
      </c>
      <c r="AD239" s="13">
        <f t="shared" si="64"/>
        <v>2.0000000000000001E-4</v>
      </c>
      <c r="AE239" s="13">
        <f t="shared" si="65"/>
        <v>0.27295000000000003</v>
      </c>
      <c r="AF239" s="13">
        <f t="shared" si="66"/>
        <v>1.3050000000000001E-2</v>
      </c>
      <c r="AG239" s="13">
        <f t="shared" si="67"/>
        <v>4.4999999999999999E-4</v>
      </c>
    </row>
    <row r="240" spans="2:33" x14ac:dyDescent="0.3">
      <c r="B240" s="1">
        <f t="shared" si="60"/>
        <v>5724</v>
      </c>
      <c r="C240" s="5">
        <v>228</v>
      </c>
      <c r="D240" s="5">
        <v>14274</v>
      </c>
      <c r="E240" s="5">
        <v>4</v>
      </c>
      <c r="F240" s="5">
        <v>0</v>
      </c>
      <c r="G240" s="5">
        <v>5459</v>
      </c>
      <c r="H240" s="5">
        <v>0</v>
      </c>
      <c r="I240" s="5">
        <v>261</v>
      </c>
      <c r="J240" s="5">
        <v>56.65</v>
      </c>
      <c r="K240" s="5">
        <v>1.76</v>
      </c>
      <c r="L240" s="5">
        <v>25.9</v>
      </c>
      <c r="M240" s="5">
        <v>1</v>
      </c>
      <c r="N240" s="5">
        <v>2240</v>
      </c>
      <c r="O240" s="5">
        <v>3481</v>
      </c>
      <c r="P240" s="5">
        <v>2</v>
      </c>
      <c r="Q240" s="5">
        <v>3413</v>
      </c>
      <c r="R240" s="5">
        <v>66</v>
      </c>
      <c r="S240" s="5">
        <v>4</v>
      </c>
      <c r="T240" s="5">
        <v>0</v>
      </c>
      <c r="U240" s="5">
        <v>0</v>
      </c>
      <c r="V240" s="1">
        <f t="shared" si="68"/>
        <v>0</v>
      </c>
      <c r="W240" s="1">
        <f t="shared" si="69"/>
        <v>0</v>
      </c>
      <c r="X240" s="1">
        <f t="shared" si="70"/>
        <v>0</v>
      </c>
      <c r="Y240" s="1">
        <f t="shared" si="71"/>
        <v>0</v>
      </c>
      <c r="Z240" s="1">
        <f t="shared" si="72"/>
        <v>0</v>
      </c>
      <c r="AA240" s="3">
        <f t="shared" si="61"/>
        <v>0.44</v>
      </c>
      <c r="AB240" s="13">
        <f t="shared" si="62"/>
        <v>4.5597484276729557E-2</v>
      </c>
      <c r="AC240" s="13">
        <f t="shared" si="63"/>
        <v>0.28620000000000001</v>
      </c>
      <c r="AD240" s="13">
        <f t="shared" si="64"/>
        <v>2.0000000000000001E-4</v>
      </c>
      <c r="AE240" s="13">
        <f t="shared" si="65"/>
        <v>0.27295000000000003</v>
      </c>
      <c r="AF240" s="13">
        <f t="shared" si="66"/>
        <v>1.3050000000000001E-2</v>
      </c>
      <c r="AG240" s="13">
        <f t="shared" si="67"/>
        <v>0</v>
      </c>
    </row>
    <row r="241" spans="2:33" x14ac:dyDescent="0.3">
      <c r="B241" s="1">
        <f t="shared" si="60"/>
        <v>5724</v>
      </c>
      <c r="C241" s="5">
        <v>229</v>
      </c>
      <c r="D241" s="5">
        <v>14274</v>
      </c>
      <c r="E241" s="5">
        <v>4</v>
      </c>
      <c r="F241" s="5">
        <v>0</v>
      </c>
      <c r="G241" s="5">
        <v>5459</v>
      </c>
      <c r="H241" s="5">
        <v>0</v>
      </c>
      <c r="I241" s="5">
        <v>261</v>
      </c>
      <c r="J241" s="5">
        <v>56.65</v>
      </c>
      <c r="K241" s="5">
        <v>1.77</v>
      </c>
      <c r="L241" s="5">
        <v>25.9</v>
      </c>
      <c r="M241" s="5">
        <v>1</v>
      </c>
      <c r="N241" s="5">
        <v>2240</v>
      </c>
      <c r="O241" s="5">
        <v>3481</v>
      </c>
      <c r="P241" s="5">
        <v>2</v>
      </c>
      <c r="Q241" s="5">
        <v>3413</v>
      </c>
      <c r="R241" s="5">
        <v>66</v>
      </c>
      <c r="S241" s="5">
        <v>4</v>
      </c>
      <c r="T241" s="5">
        <v>0</v>
      </c>
      <c r="U241" s="5">
        <v>0</v>
      </c>
      <c r="V241" s="1">
        <f t="shared" si="68"/>
        <v>0</v>
      </c>
      <c r="W241" s="1">
        <f t="shared" si="69"/>
        <v>0</v>
      </c>
      <c r="X241" s="1">
        <f t="shared" si="70"/>
        <v>0</v>
      </c>
      <c r="Y241" s="1">
        <f t="shared" si="71"/>
        <v>0</v>
      </c>
      <c r="Z241" s="1">
        <f t="shared" si="72"/>
        <v>0</v>
      </c>
      <c r="AA241" s="3">
        <f t="shared" si="61"/>
        <v>0.4425</v>
      </c>
      <c r="AB241" s="13">
        <f t="shared" si="62"/>
        <v>4.5597484276729557E-2</v>
      </c>
      <c r="AC241" s="13">
        <f t="shared" si="63"/>
        <v>0.28620000000000001</v>
      </c>
      <c r="AD241" s="13">
        <f t="shared" si="64"/>
        <v>2.0000000000000001E-4</v>
      </c>
      <c r="AE241" s="13">
        <f t="shared" si="65"/>
        <v>0.27295000000000003</v>
      </c>
      <c r="AF241" s="13">
        <f t="shared" si="66"/>
        <v>1.3050000000000001E-2</v>
      </c>
      <c r="AG241" s="13">
        <f t="shared" si="67"/>
        <v>0</v>
      </c>
    </row>
    <row r="242" spans="2:33" x14ac:dyDescent="0.3">
      <c r="B242" s="1">
        <f t="shared" si="60"/>
        <v>5725</v>
      </c>
      <c r="C242" s="5">
        <v>230</v>
      </c>
      <c r="D242" s="5">
        <v>14274</v>
      </c>
      <c r="E242" s="5">
        <v>4</v>
      </c>
      <c r="F242" s="5">
        <v>0</v>
      </c>
      <c r="G242" s="5">
        <v>5460</v>
      </c>
      <c r="H242" s="5">
        <v>0</v>
      </c>
      <c r="I242" s="5">
        <v>261</v>
      </c>
      <c r="J242" s="5">
        <v>56.65</v>
      </c>
      <c r="K242" s="5">
        <v>1.77</v>
      </c>
      <c r="L242" s="5">
        <v>25.9</v>
      </c>
      <c r="M242" s="5">
        <v>1</v>
      </c>
      <c r="N242" s="5">
        <v>2240</v>
      </c>
      <c r="O242" s="5">
        <v>3481</v>
      </c>
      <c r="P242" s="5">
        <v>2</v>
      </c>
      <c r="Q242" s="5">
        <v>3413</v>
      </c>
      <c r="R242" s="5">
        <v>66</v>
      </c>
      <c r="S242" s="5">
        <v>3</v>
      </c>
      <c r="T242" s="5">
        <v>0</v>
      </c>
      <c r="U242" s="5">
        <v>0</v>
      </c>
      <c r="V242" s="1">
        <f t="shared" si="68"/>
        <v>0</v>
      </c>
      <c r="W242" s="1">
        <f t="shared" si="69"/>
        <v>1</v>
      </c>
      <c r="X242" s="1">
        <f t="shared" si="70"/>
        <v>0</v>
      </c>
      <c r="Y242" s="1">
        <f t="shared" si="71"/>
        <v>0</v>
      </c>
      <c r="Z242" s="1">
        <f t="shared" si="72"/>
        <v>1</v>
      </c>
      <c r="AA242" s="3">
        <f t="shared" si="61"/>
        <v>0.4425</v>
      </c>
      <c r="AB242" s="13">
        <f t="shared" si="62"/>
        <v>4.5589519650655025E-2</v>
      </c>
      <c r="AC242" s="13">
        <f t="shared" si="63"/>
        <v>0.28625</v>
      </c>
      <c r="AD242" s="13">
        <f t="shared" si="64"/>
        <v>2.0000000000000001E-4</v>
      </c>
      <c r="AE242" s="13">
        <f t="shared" si="65"/>
        <v>0.27300000000000002</v>
      </c>
      <c r="AF242" s="13">
        <f t="shared" si="66"/>
        <v>1.3050000000000001E-2</v>
      </c>
      <c r="AG242" s="13">
        <f t="shared" si="67"/>
        <v>5.0000000000000002E-5</v>
      </c>
    </row>
    <row r="243" spans="2:33" x14ac:dyDescent="0.3">
      <c r="B243" s="1">
        <f t="shared" si="60"/>
        <v>5725</v>
      </c>
      <c r="C243" s="5">
        <v>231</v>
      </c>
      <c r="D243" s="5">
        <v>14273</v>
      </c>
      <c r="E243" s="5">
        <v>4</v>
      </c>
      <c r="F243" s="5">
        <v>0</v>
      </c>
      <c r="G243" s="5">
        <v>5460</v>
      </c>
      <c r="H243" s="5">
        <v>0</v>
      </c>
      <c r="I243" s="5">
        <v>261</v>
      </c>
      <c r="J243" s="5">
        <v>56.66</v>
      </c>
      <c r="K243" s="5">
        <v>1.77</v>
      </c>
      <c r="L243" s="5">
        <v>25.9</v>
      </c>
      <c r="M243" s="5">
        <v>1</v>
      </c>
      <c r="N243" s="5">
        <v>2240</v>
      </c>
      <c r="O243" s="5">
        <v>3481</v>
      </c>
      <c r="P243" s="5">
        <v>2</v>
      </c>
      <c r="Q243" s="5">
        <v>3413</v>
      </c>
      <c r="R243" s="5">
        <v>66</v>
      </c>
      <c r="S243" s="5">
        <v>3</v>
      </c>
      <c r="T243" s="5">
        <v>0</v>
      </c>
      <c r="U243" s="5">
        <v>0</v>
      </c>
      <c r="V243" s="1">
        <f t="shared" si="68"/>
        <v>0</v>
      </c>
      <c r="W243" s="1">
        <f t="shared" si="69"/>
        <v>0</v>
      </c>
      <c r="X243" s="1">
        <f t="shared" si="70"/>
        <v>0</v>
      </c>
      <c r="Y243" s="1">
        <f t="shared" si="71"/>
        <v>0</v>
      </c>
      <c r="Z243" s="1">
        <f t="shared" si="72"/>
        <v>0</v>
      </c>
      <c r="AA243" s="3">
        <f t="shared" si="61"/>
        <v>0.4425</v>
      </c>
      <c r="AB243" s="13">
        <f t="shared" si="62"/>
        <v>4.5589519650655025E-2</v>
      </c>
      <c r="AC243" s="13">
        <f t="shared" si="63"/>
        <v>0.28625</v>
      </c>
      <c r="AD243" s="13">
        <f t="shared" si="64"/>
        <v>2.0000000000000001E-4</v>
      </c>
      <c r="AE243" s="13">
        <f t="shared" si="65"/>
        <v>0.27300000000000002</v>
      </c>
      <c r="AF243" s="13">
        <f t="shared" si="66"/>
        <v>1.3050000000000001E-2</v>
      </c>
      <c r="AG243" s="13">
        <f t="shared" si="67"/>
        <v>0</v>
      </c>
    </row>
    <row r="244" spans="2:33" x14ac:dyDescent="0.3">
      <c r="B244" s="1">
        <f t="shared" si="60"/>
        <v>5725</v>
      </c>
      <c r="C244" s="5">
        <v>232</v>
      </c>
      <c r="D244" s="5">
        <v>14273</v>
      </c>
      <c r="E244" s="5">
        <v>4</v>
      </c>
      <c r="F244" s="5">
        <v>0</v>
      </c>
      <c r="G244" s="5">
        <v>5460</v>
      </c>
      <c r="H244" s="5">
        <v>0</v>
      </c>
      <c r="I244" s="5">
        <v>261</v>
      </c>
      <c r="J244" s="5">
        <v>56.66</v>
      </c>
      <c r="K244" s="5">
        <v>1.77</v>
      </c>
      <c r="L244" s="5">
        <v>25.9</v>
      </c>
      <c r="M244" s="5">
        <v>1</v>
      </c>
      <c r="N244" s="5">
        <v>2240</v>
      </c>
      <c r="O244" s="5">
        <v>3482</v>
      </c>
      <c r="P244" s="5">
        <v>2</v>
      </c>
      <c r="Q244" s="5">
        <v>3413</v>
      </c>
      <c r="R244" s="5">
        <v>66</v>
      </c>
      <c r="S244" s="5">
        <v>3</v>
      </c>
      <c r="T244" s="5">
        <v>0</v>
      </c>
      <c r="U244" s="5">
        <v>0</v>
      </c>
      <c r="V244" s="1">
        <f t="shared" si="68"/>
        <v>0</v>
      </c>
      <c r="W244" s="1">
        <f t="shared" si="69"/>
        <v>0</v>
      </c>
      <c r="X244" s="1">
        <f t="shared" si="70"/>
        <v>0</v>
      </c>
      <c r="Y244" s="1">
        <f t="shared" si="71"/>
        <v>0</v>
      </c>
      <c r="Z244" s="1">
        <f t="shared" si="72"/>
        <v>0</v>
      </c>
      <c r="AA244" s="3">
        <f t="shared" si="61"/>
        <v>0.4425</v>
      </c>
      <c r="AB244" s="13">
        <f t="shared" si="62"/>
        <v>4.5589519650655025E-2</v>
      </c>
      <c r="AC244" s="13">
        <f t="shared" si="63"/>
        <v>0.28625</v>
      </c>
      <c r="AD244" s="13">
        <f t="shared" si="64"/>
        <v>2.0000000000000001E-4</v>
      </c>
      <c r="AE244" s="13">
        <f t="shared" si="65"/>
        <v>0.27300000000000002</v>
      </c>
      <c r="AF244" s="13">
        <f t="shared" si="66"/>
        <v>1.3050000000000001E-2</v>
      </c>
      <c r="AG244" s="13">
        <f t="shared" si="67"/>
        <v>0</v>
      </c>
    </row>
    <row r="245" spans="2:33" x14ac:dyDescent="0.3">
      <c r="B245" s="1">
        <f t="shared" si="60"/>
        <v>5725</v>
      </c>
      <c r="C245" s="5">
        <v>233</v>
      </c>
      <c r="D245" s="5">
        <v>14273</v>
      </c>
      <c r="E245" s="5">
        <v>3</v>
      </c>
      <c r="F245" s="5">
        <v>0</v>
      </c>
      <c r="G245" s="5">
        <v>5460</v>
      </c>
      <c r="H245" s="5">
        <v>0</v>
      </c>
      <c r="I245" s="5">
        <v>262</v>
      </c>
      <c r="J245" s="5">
        <v>56.66</v>
      </c>
      <c r="K245" s="5">
        <v>1.77</v>
      </c>
      <c r="L245" s="5">
        <v>25.9</v>
      </c>
      <c r="M245" s="5">
        <v>1</v>
      </c>
      <c r="N245" s="5">
        <v>2240</v>
      </c>
      <c r="O245" s="5">
        <v>3482</v>
      </c>
      <c r="P245" s="5">
        <v>1</v>
      </c>
      <c r="Q245" s="5">
        <v>3413</v>
      </c>
      <c r="R245" s="5">
        <v>66</v>
      </c>
      <c r="S245" s="5">
        <v>3</v>
      </c>
      <c r="T245" s="5">
        <v>0</v>
      </c>
      <c r="U245" s="5">
        <v>0</v>
      </c>
      <c r="V245" s="1">
        <f t="shared" si="68"/>
        <v>-1</v>
      </c>
      <c r="W245" s="1">
        <f t="shared" si="69"/>
        <v>0</v>
      </c>
      <c r="X245" s="1">
        <f t="shared" si="70"/>
        <v>0</v>
      </c>
      <c r="Y245" s="1">
        <f t="shared" si="71"/>
        <v>1</v>
      </c>
      <c r="Z245" s="1">
        <f t="shared" si="72"/>
        <v>0</v>
      </c>
      <c r="AA245" s="3">
        <f t="shared" si="61"/>
        <v>0.4425</v>
      </c>
      <c r="AB245" s="13">
        <f t="shared" si="62"/>
        <v>4.5764192139737994E-2</v>
      </c>
      <c r="AC245" s="13">
        <f t="shared" si="63"/>
        <v>0.28625</v>
      </c>
      <c r="AD245" s="13">
        <f t="shared" si="64"/>
        <v>1.4999999999999999E-4</v>
      </c>
      <c r="AE245" s="13">
        <f t="shared" si="65"/>
        <v>0.27300000000000002</v>
      </c>
      <c r="AF245" s="13">
        <f t="shared" si="66"/>
        <v>1.3100000000000001E-2</v>
      </c>
      <c r="AG245" s="13">
        <f t="shared" si="67"/>
        <v>0</v>
      </c>
    </row>
    <row r="246" spans="2:33" x14ac:dyDescent="0.3">
      <c r="B246" s="1">
        <f t="shared" si="60"/>
        <v>5745</v>
      </c>
      <c r="C246" s="5">
        <v>234</v>
      </c>
      <c r="D246" s="5">
        <v>14254</v>
      </c>
      <c r="E246" s="5">
        <v>4</v>
      </c>
      <c r="F246" s="5">
        <v>0</v>
      </c>
      <c r="G246" s="5">
        <v>5484</v>
      </c>
      <c r="H246" s="5">
        <v>0</v>
      </c>
      <c r="I246" s="5">
        <v>257</v>
      </c>
      <c r="J246" s="5">
        <v>56.65</v>
      </c>
      <c r="K246" s="5">
        <v>1.76</v>
      </c>
      <c r="L246" s="5">
        <v>25.9</v>
      </c>
      <c r="M246" s="5">
        <v>1</v>
      </c>
      <c r="N246" s="5">
        <v>2250</v>
      </c>
      <c r="O246" s="5">
        <v>3491</v>
      </c>
      <c r="P246" s="5">
        <v>2</v>
      </c>
      <c r="Q246" s="5">
        <v>3425</v>
      </c>
      <c r="R246" s="5">
        <v>63</v>
      </c>
      <c r="S246" s="5">
        <v>3</v>
      </c>
      <c r="T246" s="5">
        <v>0</v>
      </c>
      <c r="U246" s="5">
        <v>0</v>
      </c>
      <c r="V246" s="1">
        <f t="shared" si="68"/>
        <v>1</v>
      </c>
      <c r="W246" s="1">
        <f t="shared" si="69"/>
        <v>24</v>
      </c>
      <c r="X246" s="1">
        <f t="shared" si="70"/>
        <v>0</v>
      </c>
      <c r="Y246" s="1">
        <f t="shared" si="71"/>
        <v>-5</v>
      </c>
      <c r="Z246" s="1">
        <f t="shared" si="72"/>
        <v>20</v>
      </c>
      <c r="AA246" s="3">
        <f t="shared" si="61"/>
        <v>0.44</v>
      </c>
      <c r="AB246" s="13">
        <f t="shared" si="62"/>
        <v>4.4734551784160137E-2</v>
      </c>
      <c r="AC246" s="13">
        <f t="shared" si="63"/>
        <v>0.28725000000000001</v>
      </c>
      <c r="AD246" s="13">
        <f t="shared" si="64"/>
        <v>2.0000000000000001E-4</v>
      </c>
      <c r="AE246" s="13">
        <f t="shared" si="65"/>
        <v>0.2742</v>
      </c>
      <c r="AF246" s="13">
        <f t="shared" si="66"/>
        <v>1.285E-2</v>
      </c>
      <c r="AG246" s="13">
        <f t="shared" si="67"/>
        <v>1E-3</v>
      </c>
    </row>
    <row r="247" spans="2:33" x14ac:dyDescent="0.3">
      <c r="B247" s="1">
        <f t="shared" si="60"/>
        <v>5745</v>
      </c>
      <c r="C247" s="5">
        <v>235</v>
      </c>
      <c r="D247" s="5">
        <v>14254</v>
      </c>
      <c r="E247" s="5">
        <v>3</v>
      </c>
      <c r="F247" s="5">
        <v>0</v>
      </c>
      <c r="G247" s="5">
        <v>5485</v>
      </c>
      <c r="H247" s="5">
        <v>0</v>
      </c>
      <c r="I247" s="5">
        <v>257</v>
      </c>
      <c r="J247" s="5">
        <v>56.66</v>
      </c>
      <c r="K247" s="5">
        <v>1.76</v>
      </c>
      <c r="L247" s="5">
        <v>25.9</v>
      </c>
      <c r="M247" s="5">
        <v>1</v>
      </c>
      <c r="N247" s="5">
        <v>2250</v>
      </c>
      <c r="O247" s="5">
        <v>3491</v>
      </c>
      <c r="P247" s="5">
        <v>2</v>
      </c>
      <c r="Q247" s="5">
        <v>3425</v>
      </c>
      <c r="R247" s="5">
        <v>63</v>
      </c>
      <c r="S247" s="5">
        <v>3</v>
      </c>
      <c r="T247" s="5">
        <v>0</v>
      </c>
      <c r="U247" s="5">
        <v>0</v>
      </c>
      <c r="V247" s="1">
        <f t="shared" si="68"/>
        <v>-1</v>
      </c>
      <c r="W247" s="1">
        <f t="shared" si="69"/>
        <v>1</v>
      </c>
      <c r="X247" s="1">
        <f t="shared" si="70"/>
        <v>0</v>
      </c>
      <c r="Y247" s="1">
        <f t="shared" si="71"/>
        <v>0</v>
      </c>
      <c r="Z247" s="1">
        <f t="shared" si="72"/>
        <v>0</v>
      </c>
      <c r="AA247" s="3">
        <f t="shared" si="61"/>
        <v>0.44</v>
      </c>
      <c r="AB247" s="13">
        <f t="shared" si="62"/>
        <v>4.4734551784160137E-2</v>
      </c>
      <c r="AC247" s="13">
        <f t="shared" si="63"/>
        <v>0.28725000000000001</v>
      </c>
      <c r="AD247" s="13">
        <f t="shared" si="64"/>
        <v>1.4999999999999999E-4</v>
      </c>
      <c r="AE247" s="13">
        <f t="shared" si="65"/>
        <v>0.27424999999999999</v>
      </c>
      <c r="AF247" s="13">
        <f t="shared" si="66"/>
        <v>1.285E-2</v>
      </c>
      <c r="AG247" s="13">
        <f t="shared" si="67"/>
        <v>0</v>
      </c>
    </row>
    <row r="248" spans="2:33" x14ac:dyDescent="0.3">
      <c r="B248" s="1">
        <f t="shared" si="60"/>
        <v>5745</v>
      </c>
      <c r="C248" s="5">
        <v>236</v>
      </c>
      <c r="D248" s="5">
        <v>14254</v>
      </c>
      <c r="E248" s="5">
        <v>3</v>
      </c>
      <c r="F248" s="5">
        <v>0</v>
      </c>
      <c r="G248" s="5">
        <v>5485</v>
      </c>
      <c r="H248" s="5">
        <v>0</v>
      </c>
      <c r="I248" s="5">
        <v>257</v>
      </c>
      <c r="J248" s="5">
        <v>56.66</v>
      </c>
      <c r="K248" s="5">
        <v>1.76</v>
      </c>
      <c r="L248" s="5">
        <v>25.9</v>
      </c>
      <c r="M248" s="5">
        <v>1</v>
      </c>
      <c r="N248" s="5">
        <v>2250</v>
      </c>
      <c r="O248" s="5">
        <v>3491</v>
      </c>
      <c r="P248" s="5">
        <v>2</v>
      </c>
      <c r="Q248" s="5">
        <v>3425</v>
      </c>
      <c r="R248" s="5">
        <v>63</v>
      </c>
      <c r="S248" s="5">
        <v>3</v>
      </c>
      <c r="T248" s="5">
        <v>0</v>
      </c>
      <c r="U248" s="5">
        <v>0</v>
      </c>
      <c r="V248" s="1">
        <f t="shared" si="68"/>
        <v>0</v>
      </c>
      <c r="W248" s="1">
        <f t="shared" si="69"/>
        <v>0</v>
      </c>
      <c r="X248" s="1">
        <f t="shared" si="70"/>
        <v>0</v>
      </c>
      <c r="Y248" s="1">
        <f t="shared" si="71"/>
        <v>0</v>
      </c>
      <c r="Z248" s="1">
        <f t="shared" si="72"/>
        <v>0</v>
      </c>
      <c r="AA248" s="3">
        <f t="shared" si="61"/>
        <v>0.44</v>
      </c>
      <c r="AB248" s="13">
        <f t="shared" si="62"/>
        <v>4.4734551784160137E-2</v>
      </c>
      <c r="AC248" s="13">
        <f t="shared" si="63"/>
        <v>0.28725000000000001</v>
      </c>
      <c r="AD248" s="13">
        <f t="shared" si="64"/>
        <v>1.4999999999999999E-4</v>
      </c>
      <c r="AE248" s="13">
        <f t="shared" si="65"/>
        <v>0.27424999999999999</v>
      </c>
      <c r="AF248" s="13">
        <f t="shared" si="66"/>
        <v>1.285E-2</v>
      </c>
      <c r="AG248" s="13">
        <f t="shared" si="67"/>
        <v>0</v>
      </c>
    </row>
    <row r="249" spans="2:33" x14ac:dyDescent="0.3">
      <c r="B249" s="1">
        <f t="shared" si="60"/>
        <v>5745</v>
      </c>
      <c r="C249" s="5">
        <v>237</v>
      </c>
      <c r="D249" s="5">
        <v>14254</v>
      </c>
      <c r="E249" s="5">
        <v>3</v>
      </c>
      <c r="F249" s="5">
        <v>0</v>
      </c>
      <c r="G249" s="5">
        <v>5485</v>
      </c>
      <c r="H249" s="5">
        <v>0</v>
      </c>
      <c r="I249" s="5">
        <v>257</v>
      </c>
      <c r="J249" s="5">
        <v>56.66</v>
      </c>
      <c r="K249" s="5">
        <v>1.76</v>
      </c>
      <c r="L249" s="5">
        <v>25.9</v>
      </c>
      <c r="M249" s="5">
        <v>1</v>
      </c>
      <c r="N249" s="5">
        <v>2250</v>
      </c>
      <c r="O249" s="5">
        <v>3491</v>
      </c>
      <c r="P249" s="5">
        <v>1</v>
      </c>
      <c r="Q249" s="5">
        <v>3425</v>
      </c>
      <c r="R249" s="5">
        <v>63</v>
      </c>
      <c r="S249" s="5">
        <v>3</v>
      </c>
      <c r="T249" s="5">
        <v>0</v>
      </c>
      <c r="U249" s="5">
        <v>0</v>
      </c>
      <c r="V249" s="1">
        <f t="shared" si="68"/>
        <v>0</v>
      </c>
      <c r="W249" s="1">
        <f t="shared" si="69"/>
        <v>0</v>
      </c>
      <c r="X249" s="1">
        <f t="shared" si="70"/>
        <v>0</v>
      </c>
      <c r="Y249" s="1">
        <f t="shared" si="71"/>
        <v>0</v>
      </c>
      <c r="Z249" s="1">
        <f t="shared" si="72"/>
        <v>0</v>
      </c>
      <c r="AA249" s="3">
        <f t="shared" si="61"/>
        <v>0.44</v>
      </c>
      <c r="AB249" s="13">
        <f t="shared" si="62"/>
        <v>4.4734551784160137E-2</v>
      </c>
      <c r="AC249" s="13">
        <f t="shared" si="63"/>
        <v>0.28725000000000001</v>
      </c>
      <c r="AD249" s="13">
        <f t="shared" si="64"/>
        <v>1.4999999999999999E-4</v>
      </c>
      <c r="AE249" s="13">
        <f t="shared" si="65"/>
        <v>0.27424999999999999</v>
      </c>
      <c r="AF249" s="13">
        <f t="shared" si="66"/>
        <v>1.285E-2</v>
      </c>
      <c r="AG249" s="13">
        <f t="shared" si="67"/>
        <v>0</v>
      </c>
    </row>
    <row r="250" spans="2:33" x14ac:dyDescent="0.3">
      <c r="B250" s="1">
        <f t="shared" si="60"/>
        <v>5745</v>
      </c>
      <c r="C250" s="5">
        <v>238</v>
      </c>
      <c r="D250" s="5">
        <v>14254</v>
      </c>
      <c r="E250" s="5">
        <v>3</v>
      </c>
      <c r="F250" s="5">
        <v>0</v>
      </c>
      <c r="G250" s="5">
        <v>5485</v>
      </c>
      <c r="H250" s="5">
        <v>0</v>
      </c>
      <c r="I250" s="5">
        <v>257</v>
      </c>
      <c r="J250" s="5">
        <v>56.66</v>
      </c>
      <c r="K250" s="5">
        <v>1.76</v>
      </c>
      <c r="L250" s="5">
        <v>25.9</v>
      </c>
      <c r="M250" s="5">
        <v>1</v>
      </c>
      <c r="N250" s="5">
        <v>2250</v>
      </c>
      <c r="O250" s="5">
        <v>3491</v>
      </c>
      <c r="P250" s="5">
        <v>1</v>
      </c>
      <c r="Q250" s="5">
        <v>3426</v>
      </c>
      <c r="R250" s="5">
        <v>63</v>
      </c>
      <c r="S250" s="5">
        <v>3</v>
      </c>
      <c r="T250" s="5">
        <v>0</v>
      </c>
      <c r="U250" s="5">
        <v>0</v>
      </c>
      <c r="V250" s="1">
        <f t="shared" si="68"/>
        <v>0</v>
      </c>
      <c r="W250" s="1">
        <f t="shared" si="69"/>
        <v>0</v>
      </c>
      <c r="X250" s="1">
        <f t="shared" si="70"/>
        <v>0</v>
      </c>
      <c r="Y250" s="1">
        <f t="shared" si="71"/>
        <v>0</v>
      </c>
      <c r="Z250" s="1">
        <f t="shared" si="72"/>
        <v>0</v>
      </c>
      <c r="AA250" s="3">
        <f t="shared" si="61"/>
        <v>0.44</v>
      </c>
      <c r="AB250" s="13">
        <f t="shared" si="62"/>
        <v>4.4734551784160137E-2</v>
      </c>
      <c r="AC250" s="13">
        <f t="shared" si="63"/>
        <v>0.28725000000000001</v>
      </c>
      <c r="AD250" s="13">
        <f t="shared" si="64"/>
        <v>1.4999999999999999E-4</v>
      </c>
      <c r="AE250" s="13">
        <f t="shared" si="65"/>
        <v>0.27424999999999999</v>
      </c>
      <c r="AF250" s="13">
        <f t="shared" si="66"/>
        <v>1.285E-2</v>
      </c>
      <c r="AG250" s="13">
        <f t="shared" si="67"/>
        <v>0</v>
      </c>
    </row>
    <row r="251" spans="2:33" x14ac:dyDescent="0.3">
      <c r="B251" s="1">
        <f t="shared" si="60"/>
        <v>5721</v>
      </c>
      <c r="C251" s="5">
        <v>239</v>
      </c>
      <c r="D251" s="5">
        <v>14277</v>
      </c>
      <c r="E251" s="5">
        <v>4</v>
      </c>
      <c r="F251" s="5">
        <v>0</v>
      </c>
      <c r="G251" s="5">
        <v>5460</v>
      </c>
      <c r="H251" s="5">
        <v>0</v>
      </c>
      <c r="I251" s="5">
        <v>257</v>
      </c>
      <c r="J251" s="5">
        <v>56.65</v>
      </c>
      <c r="K251" s="5">
        <v>1.76</v>
      </c>
      <c r="L251" s="5">
        <v>25.9</v>
      </c>
      <c r="M251" s="5">
        <v>1</v>
      </c>
      <c r="N251" s="5">
        <v>2229</v>
      </c>
      <c r="O251" s="5">
        <v>3489</v>
      </c>
      <c r="P251" s="5">
        <v>1</v>
      </c>
      <c r="Q251" s="5">
        <v>3422</v>
      </c>
      <c r="R251" s="5">
        <v>65</v>
      </c>
      <c r="S251" s="5">
        <v>3</v>
      </c>
      <c r="T251" s="5">
        <v>1</v>
      </c>
      <c r="U251" s="5">
        <v>0</v>
      </c>
      <c r="V251" s="1">
        <f t="shared" si="68"/>
        <v>1</v>
      </c>
      <c r="W251" s="1">
        <f t="shared" si="69"/>
        <v>-25</v>
      </c>
      <c r="X251" s="1">
        <f t="shared" si="70"/>
        <v>0</v>
      </c>
      <c r="Y251" s="1">
        <f t="shared" si="71"/>
        <v>0</v>
      </c>
      <c r="Z251" s="1">
        <f t="shared" si="72"/>
        <v>-24</v>
      </c>
      <c r="AA251" s="3">
        <f t="shared" si="61"/>
        <v>0.44</v>
      </c>
      <c r="AB251" s="13">
        <f t="shared" si="62"/>
        <v>4.4922216395735008E-2</v>
      </c>
      <c r="AC251" s="13">
        <f t="shared" si="63"/>
        <v>0.28605000000000003</v>
      </c>
      <c r="AD251" s="13">
        <f t="shared" si="64"/>
        <v>2.0000000000000001E-4</v>
      </c>
      <c r="AE251" s="13">
        <f t="shared" si="65"/>
        <v>0.27300000000000002</v>
      </c>
      <c r="AF251" s="13">
        <f t="shared" si="66"/>
        <v>1.285E-2</v>
      </c>
      <c r="AG251" s="13">
        <f t="shared" si="67"/>
        <v>-1.1999999999999999E-3</v>
      </c>
    </row>
    <row r="252" spans="2:33" x14ac:dyDescent="0.3">
      <c r="B252" s="1">
        <f t="shared" si="60"/>
        <v>5722</v>
      </c>
      <c r="C252" s="5">
        <v>240</v>
      </c>
      <c r="D252" s="5">
        <v>14277</v>
      </c>
      <c r="E252" s="5">
        <v>4</v>
      </c>
      <c r="F252" s="5">
        <v>0</v>
      </c>
      <c r="G252" s="5">
        <v>5461</v>
      </c>
      <c r="H252" s="5">
        <v>0</v>
      </c>
      <c r="I252" s="5">
        <v>257</v>
      </c>
      <c r="J252" s="5">
        <v>56.65</v>
      </c>
      <c r="K252" s="5">
        <v>1.76</v>
      </c>
      <c r="L252" s="5">
        <v>25.9</v>
      </c>
      <c r="M252" s="5">
        <v>1</v>
      </c>
      <c r="N252" s="5">
        <v>2229</v>
      </c>
      <c r="O252" s="5">
        <v>3489</v>
      </c>
      <c r="P252" s="5">
        <v>1</v>
      </c>
      <c r="Q252" s="5">
        <v>3422</v>
      </c>
      <c r="R252" s="5">
        <v>65</v>
      </c>
      <c r="S252" s="5">
        <v>3</v>
      </c>
      <c r="T252" s="5">
        <v>1</v>
      </c>
      <c r="U252" s="5">
        <v>0</v>
      </c>
      <c r="V252" s="1">
        <f t="shared" si="68"/>
        <v>0</v>
      </c>
      <c r="W252" s="1">
        <f t="shared" si="69"/>
        <v>1</v>
      </c>
      <c r="X252" s="1">
        <f t="shared" si="70"/>
        <v>0</v>
      </c>
      <c r="Y252" s="1">
        <f t="shared" si="71"/>
        <v>0</v>
      </c>
      <c r="Z252" s="1">
        <f t="shared" si="72"/>
        <v>1</v>
      </c>
      <c r="AA252" s="3">
        <f t="shared" si="61"/>
        <v>0.44</v>
      </c>
      <c r="AB252" s="13">
        <f t="shared" si="62"/>
        <v>4.491436560643132E-2</v>
      </c>
      <c r="AC252" s="13">
        <f t="shared" si="63"/>
        <v>0.28610000000000002</v>
      </c>
      <c r="AD252" s="13">
        <f t="shared" si="64"/>
        <v>2.0000000000000001E-4</v>
      </c>
      <c r="AE252" s="13">
        <f t="shared" si="65"/>
        <v>0.27305000000000001</v>
      </c>
      <c r="AF252" s="13">
        <f t="shared" si="66"/>
        <v>1.285E-2</v>
      </c>
      <c r="AG252" s="13">
        <f t="shared" si="67"/>
        <v>5.0000000000000002E-5</v>
      </c>
    </row>
    <row r="253" spans="2:33" x14ac:dyDescent="0.3">
      <c r="B253" s="1">
        <f t="shared" si="60"/>
        <v>5721</v>
      </c>
      <c r="C253" s="5">
        <v>241</v>
      </c>
      <c r="D253" s="5">
        <v>14277</v>
      </c>
      <c r="E253" s="5">
        <v>3</v>
      </c>
      <c r="F253" s="5">
        <v>0</v>
      </c>
      <c r="G253" s="5">
        <v>5461</v>
      </c>
      <c r="H253" s="5">
        <v>0</v>
      </c>
      <c r="I253" s="5">
        <v>257</v>
      </c>
      <c r="J253" s="5">
        <v>56.65</v>
      </c>
      <c r="K253" s="5">
        <v>1.76</v>
      </c>
      <c r="L253" s="5">
        <v>25.9</v>
      </c>
      <c r="M253" s="5">
        <v>1</v>
      </c>
      <c r="N253" s="5">
        <v>2229</v>
      </c>
      <c r="O253" s="5">
        <v>3489</v>
      </c>
      <c r="P253" s="5">
        <v>1</v>
      </c>
      <c r="Q253" s="5">
        <v>3422</v>
      </c>
      <c r="R253" s="5">
        <v>65</v>
      </c>
      <c r="S253" s="5">
        <v>3</v>
      </c>
      <c r="T253" s="5">
        <v>0</v>
      </c>
      <c r="U253" s="5">
        <v>0</v>
      </c>
      <c r="V253" s="1">
        <f t="shared" si="68"/>
        <v>-1</v>
      </c>
      <c r="W253" s="1">
        <f t="shared" si="69"/>
        <v>0</v>
      </c>
      <c r="X253" s="1">
        <f t="shared" si="70"/>
        <v>0</v>
      </c>
      <c r="Y253" s="1">
        <f t="shared" si="71"/>
        <v>0</v>
      </c>
      <c r="Z253" s="1">
        <f t="shared" si="72"/>
        <v>-1</v>
      </c>
      <c r="AA253" s="3">
        <f t="shared" si="61"/>
        <v>0.44</v>
      </c>
      <c r="AB253" s="13">
        <f t="shared" si="62"/>
        <v>4.4922216395735008E-2</v>
      </c>
      <c r="AC253" s="13">
        <f t="shared" si="63"/>
        <v>0.28605000000000003</v>
      </c>
      <c r="AD253" s="13">
        <f t="shared" si="64"/>
        <v>1.4999999999999999E-4</v>
      </c>
      <c r="AE253" s="13">
        <f t="shared" si="65"/>
        <v>0.27305000000000001</v>
      </c>
      <c r="AF253" s="13">
        <f t="shared" si="66"/>
        <v>1.285E-2</v>
      </c>
      <c r="AG253" s="13">
        <f t="shared" si="67"/>
        <v>-5.0000000000000002E-5</v>
      </c>
    </row>
    <row r="254" spans="2:33" x14ac:dyDescent="0.3">
      <c r="B254" s="1">
        <f t="shared" si="60"/>
        <v>5721</v>
      </c>
      <c r="C254" s="5">
        <v>242</v>
      </c>
      <c r="D254" s="5">
        <v>14277</v>
      </c>
      <c r="E254" s="5">
        <v>3</v>
      </c>
      <c r="F254" s="5">
        <v>0</v>
      </c>
      <c r="G254" s="5">
        <v>5461</v>
      </c>
      <c r="H254" s="5">
        <v>0</v>
      </c>
      <c r="I254" s="5">
        <v>257</v>
      </c>
      <c r="J254" s="5">
        <v>56.65</v>
      </c>
      <c r="K254" s="5">
        <v>1.76</v>
      </c>
      <c r="L254" s="5">
        <v>25.9</v>
      </c>
      <c r="M254" s="5">
        <v>1</v>
      </c>
      <c r="N254" s="5">
        <v>2229</v>
      </c>
      <c r="O254" s="5">
        <v>3489</v>
      </c>
      <c r="P254" s="5">
        <v>1</v>
      </c>
      <c r="Q254" s="5">
        <v>3423</v>
      </c>
      <c r="R254" s="5">
        <v>65</v>
      </c>
      <c r="S254" s="5">
        <v>2</v>
      </c>
      <c r="T254" s="5">
        <v>0</v>
      </c>
      <c r="U254" s="5">
        <v>0</v>
      </c>
      <c r="V254" s="1">
        <f t="shared" si="68"/>
        <v>0</v>
      </c>
      <c r="W254" s="1">
        <f t="shared" si="69"/>
        <v>0</v>
      </c>
      <c r="X254" s="1">
        <f t="shared" si="70"/>
        <v>0</v>
      </c>
      <c r="Y254" s="1">
        <f t="shared" si="71"/>
        <v>0</v>
      </c>
      <c r="Z254" s="1">
        <f t="shared" si="72"/>
        <v>0</v>
      </c>
      <c r="AA254" s="3">
        <f t="shared" si="61"/>
        <v>0.44</v>
      </c>
      <c r="AB254" s="13">
        <f t="shared" si="62"/>
        <v>4.4922216395735008E-2</v>
      </c>
      <c r="AC254" s="13">
        <f t="shared" si="63"/>
        <v>0.28605000000000003</v>
      </c>
      <c r="AD254" s="13">
        <f t="shared" si="64"/>
        <v>1.4999999999999999E-4</v>
      </c>
      <c r="AE254" s="13">
        <f t="shared" si="65"/>
        <v>0.27305000000000001</v>
      </c>
      <c r="AF254" s="13">
        <f t="shared" si="66"/>
        <v>1.285E-2</v>
      </c>
      <c r="AG254" s="13">
        <f t="shared" si="67"/>
        <v>0</v>
      </c>
    </row>
    <row r="255" spans="2:33" x14ac:dyDescent="0.3">
      <c r="B255" s="1">
        <f t="shared" si="60"/>
        <v>5721</v>
      </c>
      <c r="C255" s="5">
        <v>243</v>
      </c>
      <c r="D255" s="5">
        <v>14277</v>
      </c>
      <c r="E255" s="5">
        <v>3</v>
      </c>
      <c r="F255" s="5">
        <v>0</v>
      </c>
      <c r="G255" s="5">
        <v>5461</v>
      </c>
      <c r="H255" s="5">
        <v>0</v>
      </c>
      <c r="I255" s="5">
        <v>257</v>
      </c>
      <c r="J255" s="5">
        <v>56.65</v>
      </c>
      <c r="K255" s="5">
        <v>1.76</v>
      </c>
      <c r="L255" s="5">
        <v>25.9</v>
      </c>
      <c r="M255" s="5">
        <v>1</v>
      </c>
      <c r="N255" s="5">
        <v>2229</v>
      </c>
      <c r="O255" s="5">
        <v>3489</v>
      </c>
      <c r="P255" s="5">
        <v>1</v>
      </c>
      <c r="Q255" s="5">
        <v>3423</v>
      </c>
      <c r="R255" s="5">
        <v>65</v>
      </c>
      <c r="S255" s="5">
        <v>2</v>
      </c>
      <c r="T255" s="5">
        <v>0</v>
      </c>
      <c r="U255" s="5">
        <v>0</v>
      </c>
      <c r="V255" s="1">
        <f t="shared" si="68"/>
        <v>0</v>
      </c>
      <c r="W255" s="1">
        <f t="shared" si="69"/>
        <v>0</v>
      </c>
      <c r="X255" s="1">
        <f t="shared" si="70"/>
        <v>0</v>
      </c>
      <c r="Y255" s="1">
        <f t="shared" si="71"/>
        <v>0</v>
      </c>
      <c r="Z255" s="1">
        <f t="shared" si="72"/>
        <v>0</v>
      </c>
      <c r="AA255" s="3">
        <f t="shared" si="61"/>
        <v>0.44</v>
      </c>
      <c r="AB255" s="13">
        <f t="shared" si="62"/>
        <v>4.4922216395735008E-2</v>
      </c>
      <c r="AC255" s="13">
        <f t="shared" si="63"/>
        <v>0.28605000000000003</v>
      </c>
      <c r="AD255" s="13">
        <f t="shared" si="64"/>
        <v>1.4999999999999999E-4</v>
      </c>
      <c r="AE255" s="13">
        <f t="shared" si="65"/>
        <v>0.27305000000000001</v>
      </c>
      <c r="AF255" s="13">
        <f t="shared" si="66"/>
        <v>1.285E-2</v>
      </c>
      <c r="AG255" s="13">
        <f t="shared" si="67"/>
        <v>0</v>
      </c>
    </row>
    <row r="256" spans="2:33" x14ac:dyDescent="0.3">
      <c r="B256" s="1">
        <f t="shared" si="60"/>
        <v>5721</v>
      </c>
      <c r="C256" s="5">
        <v>244</v>
      </c>
      <c r="D256" s="5">
        <v>14277</v>
      </c>
      <c r="E256" s="5">
        <v>3</v>
      </c>
      <c r="F256" s="5">
        <v>0</v>
      </c>
      <c r="G256" s="5">
        <v>5461</v>
      </c>
      <c r="H256" s="5">
        <v>0</v>
      </c>
      <c r="I256" s="5">
        <v>257</v>
      </c>
      <c r="J256" s="5">
        <v>56.65</v>
      </c>
      <c r="K256" s="5">
        <v>1.76</v>
      </c>
      <c r="L256" s="5">
        <v>25.9</v>
      </c>
      <c r="M256" s="5">
        <v>1</v>
      </c>
      <c r="N256" s="5">
        <v>2229</v>
      </c>
      <c r="O256" s="5">
        <v>3489</v>
      </c>
      <c r="P256" s="5">
        <v>1</v>
      </c>
      <c r="Q256" s="5">
        <v>3423</v>
      </c>
      <c r="R256" s="5">
        <v>65</v>
      </c>
      <c r="S256" s="5">
        <v>2</v>
      </c>
      <c r="T256" s="5">
        <v>0</v>
      </c>
      <c r="U256" s="5">
        <v>0</v>
      </c>
      <c r="V256" s="1">
        <f t="shared" si="68"/>
        <v>0</v>
      </c>
      <c r="W256" s="1">
        <f t="shared" si="69"/>
        <v>0</v>
      </c>
      <c r="X256" s="1">
        <f t="shared" si="70"/>
        <v>0</v>
      </c>
      <c r="Y256" s="1">
        <f t="shared" si="71"/>
        <v>0</v>
      </c>
      <c r="Z256" s="1">
        <f t="shared" si="72"/>
        <v>0</v>
      </c>
      <c r="AA256" s="3">
        <f t="shared" si="61"/>
        <v>0.44</v>
      </c>
      <c r="AB256" s="13">
        <f t="shared" si="62"/>
        <v>4.4922216395735008E-2</v>
      </c>
      <c r="AC256" s="13">
        <f t="shared" si="63"/>
        <v>0.28605000000000003</v>
      </c>
      <c r="AD256" s="13">
        <f t="shared" si="64"/>
        <v>1.4999999999999999E-4</v>
      </c>
      <c r="AE256" s="13">
        <f t="shared" si="65"/>
        <v>0.27305000000000001</v>
      </c>
      <c r="AF256" s="13">
        <f t="shared" si="66"/>
        <v>1.285E-2</v>
      </c>
      <c r="AG256" s="13">
        <f t="shared" si="67"/>
        <v>0</v>
      </c>
    </row>
    <row r="257" spans="2:33" x14ac:dyDescent="0.3">
      <c r="B257" s="1">
        <f t="shared" si="60"/>
        <v>5722</v>
      </c>
      <c r="C257" s="5">
        <v>245</v>
      </c>
      <c r="D257" s="5">
        <v>14277</v>
      </c>
      <c r="E257" s="5">
        <v>2</v>
      </c>
      <c r="F257" s="5">
        <v>0</v>
      </c>
      <c r="G257" s="5">
        <v>5462</v>
      </c>
      <c r="H257" s="5">
        <v>0</v>
      </c>
      <c r="I257" s="5">
        <v>258</v>
      </c>
      <c r="J257" s="5">
        <v>56.65</v>
      </c>
      <c r="K257" s="5">
        <v>1.76</v>
      </c>
      <c r="L257" s="5">
        <v>25.9</v>
      </c>
      <c r="M257" s="5">
        <v>1</v>
      </c>
      <c r="N257" s="5">
        <v>2229</v>
      </c>
      <c r="O257" s="5">
        <v>3489</v>
      </c>
      <c r="P257" s="5">
        <v>0</v>
      </c>
      <c r="Q257" s="5">
        <v>3423</v>
      </c>
      <c r="R257" s="5">
        <v>66</v>
      </c>
      <c r="S257" s="5">
        <v>2</v>
      </c>
      <c r="T257" s="5">
        <v>0</v>
      </c>
      <c r="U257" s="5">
        <v>0</v>
      </c>
      <c r="V257" s="1">
        <f t="shared" si="68"/>
        <v>-1</v>
      </c>
      <c r="W257" s="1">
        <f t="shared" si="69"/>
        <v>1</v>
      </c>
      <c r="X257" s="1">
        <f t="shared" si="70"/>
        <v>0</v>
      </c>
      <c r="Y257" s="1">
        <f t="shared" si="71"/>
        <v>1</v>
      </c>
      <c r="Z257" s="1">
        <f t="shared" si="72"/>
        <v>1</v>
      </c>
      <c r="AA257" s="3">
        <f t="shared" si="61"/>
        <v>0.44</v>
      </c>
      <c r="AB257" s="13">
        <f t="shared" si="62"/>
        <v>4.5089129674938833E-2</v>
      </c>
      <c r="AC257" s="13">
        <f t="shared" si="63"/>
        <v>0.28610000000000002</v>
      </c>
      <c r="AD257" s="13">
        <f t="shared" si="64"/>
        <v>1E-4</v>
      </c>
      <c r="AE257" s="13">
        <f t="shared" si="65"/>
        <v>0.27310000000000001</v>
      </c>
      <c r="AF257" s="13">
        <f t="shared" si="66"/>
        <v>1.29E-2</v>
      </c>
      <c r="AG257" s="13">
        <f t="shared" si="67"/>
        <v>5.0000000000000002E-5</v>
      </c>
    </row>
    <row r="258" spans="2:33" x14ac:dyDescent="0.3">
      <c r="B258" s="1">
        <f t="shared" si="60"/>
        <v>5720</v>
      </c>
      <c r="C258" s="5">
        <v>246</v>
      </c>
      <c r="D258" s="5">
        <v>14278</v>
      </c>
      <c r="E258" s="5">
        <v>2</v>
      </c>
      <c r="F258" s="5">
        <v>0</v>
      </c>
      <c r="G258" s="5">
        <v>5460</v>
      </c>
      <c r="H258" s="5">
        <v>0</v>
      </c>
      <c r="I258" s="5">
        <v>258</v>
      </c>
      <c r="J258" s="5">
        <v>56.67</v>
      </c>
      <c r="K258" s="5">
        <v>1.76</v>
      </c>
      <c r="L258" s="5">
        <v>25.9</v>
      </c>
      <c r="M258" s="5">
        <v>1</v>
      </c>
      <c r="N258" s="5">
        <v>2233</v>
      </c>
      <c r="O258" s="5">
        <v>3484</v>
      </c>
      <c r="P258" s="5">
        <v>0</v>
      </c>
      <c r="Q258" s="5">
        <v>3418</v>
      </c>
      <c r="R258" s="5">
        <v>65</v>
      </c>
      <c r="S258" s="5">
        <v>2</v>
      </c>
      <c r="T258" s="5">
        <v>0</v>
      </c>
      <c r="U258" s="5">
        <v>0</v>
      </c>
      <c r="V258" s="1">
        <f t="shared" si="68"/>
        <v>0</v>
      </c>
      <c r="W258" s="1">
        <f t="shared" si="69"/>
        <v>-2</v>
      </c>
      <c r="X258" s="1">
        <f t="shared" si="70"/>
        <v>0</v>
      </c>
      <c r="Y258" s="1">
        <f t="shared" si="71"/>
        <v>0</v>
      </c>
      <c r="Z258" s="1">
        <f t="shared" si="72"/>
        <v>-2</v>
      </c>
      <c r="AA258" s="3">
        <f t="shared" si="61"/>
        <v>0.44</v>
      </c>
      <c r="AB258" s="13">
        <f t="shared" si="62"/>
        <v>4.5104895104895106E-2</v>
      </c>
      <c r="AC258" s="13">
        <f t="shared" si="63"/>
        <v>0.28599999999999998</v>
      </c>
      <c r="AD258" s="13">
        <f t="shared" si="64"/>
        <v>1E-4</v>
      </c>
      <c r="AE258" s="13">
        <f t="shared" si="65"/>
        <v>0.27300000000000002</v>
      </c>
      <c r="AF258" s="13">
        <f t="shared" si="66"/>
        <v>1.29E-2</v>
      </c>
      <c r="AG258" s="13">
        <f t="shared" si="67"/>
        <v>-1E-4</v>
      </c>
    </row>
    <row r="259" spans="2:33" x14ac:dyDescent="0.3">
      <c r="B259" s="1">
        <f t="shared" si="60"/>
        <v>5720</v>
      </c>
      <c r="C259" s="5">
        <v>247</v>
      </c>
      <c r="D259" s="5">
        <v>14278</v>
      </c>
      <c r="E259" s="5">
        <v>2</v>
      </c>
      <c r="F259" s="5">
        <v>0</v>
      </c>
      <c r="G259" s="5">
        <v>5460</v>
      </c>
      <c r="H259" s="5">
        <v>0</v>
      </c>
      <c r="I259" s="5">
        <v>258</v>
      </c>
      <c r="J259" s="5">
        <v>56.67</v>
      </c>
      <c r="K259" s="5">
        <v>1.76</v>
      </c>
      <c r="L259" s="5">
        <v>25.9</v>
      </c>
      <c r="M259" s="5">
        <v>1</v>
      </c>
      <c r="N259" s="5">
        <v>2233</v>
      </c>
      <c r="O259" s="5">
        <v>3484</v>
      </c>
      <c r="P259" s="5">
        <v>0</v>
      </c>
      <c r="Q259" s="5">
        <v>3418</v>
      </c>
      <c r="R259" s="5">
        <v>65</v>
      </c>
      <c r="S259" s="5">
        <v>2</v>
      </c>
      <c r="T259" s="5">
        <v>0</v>
      </c>
      <c r="U259" s="5">
        <v>0</v>
      </c>
      <c r="V259" s="1">
        <f t="shared" si="68"/>
        <v>0</v>
      </c>
      <c r="W259" s="1">
        <f t="shared" si="69"/>
        <v>0</v>
      </c>
      <c r="X259" s="1">
        <f t="shared" si="70"/>
        <v>0</v>
      </c>
      <c r="Y259" s="1">
        <f t="shared" si="71"/>
        <v>0</v>
      </c>
      <c r="Z259" s="1">
        <f t="shared" si="72"/>
        <v>0</v>
      </c>
      <c r="AA259" s="3">
        <f t="shared" si="61"/>
        <v>0.44</v>
      </c>
      <c r="AB259" s="13">
        <f t="shared" si="62"/>
        <v>4.5104895104895106E-2</v>
      </c>
      <c r="AC259" s="13">
        <f t="shared" si="63"/>
        <v>0.28599999999999998</v>
      </c>
      <c r="AD259" s="13">
        <f t="shared" si="64"/>
        <v>1E-4</v>
      </c>
      <c r="AE259" s="13">
        <f t="shared" si="65"/>
        <v>0.27300000000000002</v>
      </c>
      <c r="AF259" s="13">
        <f t="shared" si="66"/>
        <v>1.29E-2</v>
      </c>
      <c r="AG259" s="13">
        <f t="shared" si="67"/>
        <v>0</v>
      </c>
    </row>
    <row r="260" spans="2:33" x14ac:dyDescent="0.3">
      <c r="B260" s="1">
        <f t="shared" si="60"/>
        <v>5720</v>
      </c>
      <c r="C260" s="5">
        <v>248</v>
      </c>
      <c r="D260" s="5">
        <v>14278</v>
      </c>
      <c r="E260" s="5">
        <v>2</v>
      </c>
      <c r="F260" s="5">
        <v>0</v>
      </c>
      <c r="G260" s="5">
        <v>5460</v>
      </c>
      <c r="H260" s="5">
        <v>0</v>
      </c>
      <c r="I260" s="5">
        <v>258</v>
      </c>
      <c r="J260" s="5">
        <v>56.68</v>
      </c>
      <c r="K260" s="5">
        <v>1.76</v>
      </c>
      <c r="L260" s="5">
        <v>25.9</v>
      </c>
      <c r="M260" s="5">
        <v>1</v>
      </c>
      <c r="N260" s="5">
        <v>2233</v>
      </c>
      <c r="O260" s="5">
        <v>3484</v>
      </c>
      <c r="P260" s="5">
        <v>0</v>
      </c>
      <c r="Q260" s="5">
        <v>3418</v>
      </c>
      <c r="R260" s="5">
        <v>65</v>
      </c>
      <c r="S260" s="5">
        <v>2</v>
      </c>
      <c r="T260" s="5">
        <v>0</v>
      </c>
      <c r="U260" s="5">
        <v>0</v>
      </c>
      <c r="V260" s="1">
        <f t="shared" si="68"/>
        <v>0</v>
      </c>
      <c r="W260" s="1">
        <f t="shared" si="69"/>
        <v>0</v>
      </c>
      <c r="X260" s="1">
        <f t="shared" si="70"/>
        <v>0</v>
      </c>
      <c r="Y260" s="1">
        <f t="shared" si="71"/>
        <v>0</v>
      </c>
      <c r="Z260" s="1">
        <f t="shared" si="72"/>
        <v>0</v>
      </c>
      <c r="AA260" s="3">
        <f t="shared" si="61"/>
        <v>0.44</v>
      </c>
      <c r="AB260" s="13">
        <f t="shared" si="62"/>
        <v>4.5104895104895106E-2</v>
      </c>
      <c r="AC260" s="13">
        <f t="shared" si="63"/>
        <v>0.28599999999999998</v>
      </c>
      <c r="AD260" s="13">
        <f t="shared" si="64"/>
        <v>1E-4</v>
      </c>
      <c r="AE260" s="13">
        <f t="shared" si="65"/>
        <v>0.27300000000000002</v>
      </c>
      <c r="AF260" s="13">
        <f t="shared" si="66"/>
        <v>1.29E-2</v>
      </c>
      <c r="AG260" s="13">
        <f t="shared" si="67"/>
        <v>0</v>
      </c>
    </row>
    <row r="261" spans="2:33" x14ac:dyDescent="0.3">
      <c r="B261" s="1">
        <f t="shared" si="60"/>
        <v>5720</v>
      </c>
      <c r="C261" s="5">
        <v>249</v>
      </c>
      <c r="D261" s="5">
        <v>14278</v>
      </c>
      <c r="E261" s="5">
        <v>2</v>
      </c>
      <c r="F261" s="5">
        <v>0</v>
      </c>
      <c r="G261" s="5">
        <v>5460</v>
      </c>
      <c r="H261" s="5">
        <v>0</v>
      </c>
      <c r="I261" s="5">
        <v>258</v>
      </c>
      <c r="J261" s="5">
        <v>56.68</v>
      </c>
      <c r="K261" s="5">
        <v>1.76</v>
      </c>
      <c r="L261" s="5">
        <v>25.9</v>
      </c>
      <c r="M261" s="5">
        <v>1</v>
      </c>
      <c r="N261" s="5">
        <v>2233</v>
      </c>
      <c r="O261" s="5">
        <v>3484</v>
      </c>
      <c r="P261" s="5">
        <v>0</v>
      </c>
      <c r="Q261" s="5">
        <v>3418</v>
      </c>
      <c r="R261" s="5">
        <v>65</v>
      </c>
      <c r="S261" s="5">
        <v>2</v>
      </c>
      <c r="T261" s="5">
        <v>0</v>
      </c>
      <c r="U261" s="5">
        <v>0</v>
      </c>
      <c r="V261" s="1">
        <f t="shared" si="68"/>
        <v>0</v>
      </c>
      <c r="W261" s="1">
        <f t="shared" si="69"/>
        <v>0</v>
      </c>
      <c r="X261" s="1">
        <f t="shared" si="70"/>
        <v>0</v>
      </c>
      <c r="Y261" s="1">
        <f t="shared" si="71"/>
        <v>0</v>
      </c>
      <c r="Z261" s="1">
        <f t="shared" si="72"/>
        <v>0</v>
      </c>
      <c r="AA261" s="3">
        <f t="shared" si="61"/>
        <v>0.44</v>
      </c>
      <c r="AB261" s="13">
        <f t="shared" si="62"/>
        <v>4.5104895104895106E-2</v>
      </c>
      <c r="AC261" s="13">
        <f t="shared" si="63"/>
        <v>0.28599999999999998</v>
      </c>
      <c r="AD261" s="13">
        <f t="shared" si="64"/>
        <v>1E-4</v>
      </c>
      <c r="AE261" s="13">
        <f t="shared" si="65"/>
        <v>0.27300000000000002</v>
      </c>
      <c r="AF261" s="13">
        <f t="shared" si="66"/>
        <v>1.29E-2</v>
      </c>
      <c r="AG261" s="13">
        <f t="shared" si="67"/>
        <v>0</v>
      </c>
    </row>
    <row r="262" spans="2:33" x14ac:dyDescent="0.3">
      <c r="B262" s="1">
        <f t="shared" si="60"/>
        <v>5720</v>
      </c>
      <c r="C262" s="5">
        <v>250</v>
      </c>
      <c r="D262" s="5">
        <v>14278</v>
      </c>
      <c r="E262" s="5">
        <v>1</v>
      </c>
      <c r="F262" s="5">
        <v>0</v>
      </c>
      <c r="G262" s="5">
        <v>5461</v>
      </c>
      <c r="H262" s="5">
        <v>0</v>
      </c>
      <c r="I262" s="5">
        <v>258</v>
      </c>
      <c r="J262" s="5">
        <v>56.68</v>
      </c>
      <c r="K262" s="5">
        <v>1.76</v>
      </c>
      <c r="L262" s="5">
        <v>25.9</v>
      </c>
      <c r="M262" s="5">
        <v>1</v>
      </c>
      <c r="N262" s="5">
        <v>2233</v>
      </c>
      <c r="O262" s="5">
        <v>3484</v>
      </c>
      <c r="P262" s="5">
        <v>0</v>
      </c>
      <c r="Q262" s="5">
        <v>3418</v>
      </c>
      <c r="R262" s="5">
        <v>65</v>
      </c>
      <c r="S262" s="5">
        <v>1</v>
      </c>
      <c r="T262" s="5">
        <v>0</v>
      </c>
      <c r="U262" s="5">
        <v>0</v>
      </c>
      <c r="V262" s="1">
        <f t="shared" si="68"/>
        <v>-1</v>
      </c>
      <c r="W262" s="1">
        <f t="shared" si="69"/>
        <v>1</v>
      </c>
      <c r="X262" s="1">
        <f t="shared" si="70"/>
        <v>0</v>
      </c>
      <c r="Y262" s="1">
        <f t="shared" si="71"/>
        <v>0</v>
      </c>
      <c r="Z262" s="1">
        <f t="shared" si="72"/>
        <v>0</v>
      </c>
      <c r="AA262" s="3">
        <f t="shared" si="61"/>
        <v>0.44</v>
      </c>
      <c r="AB262" s="13">
        <f t="shared" si="62"/>
        <v>4.5104895104895106E-2</v>
      </c>
      <c r="AC262" s="13">
        <f t="shared" si="63"/>
        <v>0.28599999999999998</v>
      </c>
      <c r="AD262" s="13">
        <f t="shared" si="64"/>
        <v>5.0000000000000002E-5</v>
      </c>
      <c r="AE262" s="13">
        <f t="shared" si="65"/>
        <v>0.27305000000000001</v>
      </c>
      <c r="AF262" s="13">
        <f t="shared" si="66"/>
        <v>1.29E-2</v>
      </c>
      <c r="AG262" s="13">
        <f t="shared" si="67"/>
        <v>0</v>
      </c>
    </row>
    <row r="263" spans="2:33" x14ac:dyDescent="0.3">
      <c r="B263" s="1">
        <f t="shared" si="60"/>
        <v>5752</v>
      </c>
      <c r="C263" s="5">
        <v>251</v>
      </c>
      <c r="D263" s="5">
        <v>14248</v>
      </c>
      <c r="E263" s="5">
        <v>2</v>
      </c>
      <c r="F263" s="5">
        <v>0</v>
      </c>
      <c r="G263" s="5">
        <v>5490</v>
      </c>
      <c r="H263" s="5">
        <v>0</v>
      </c>
      <c r="I263" s="5">
        <v>260</v>
      </c>
      <c r="J263" s="5">
        <v>56.67</v>
      </c>
      <c r="K263" s="5">
        <v>1.77</v>
      </c>
      <c r="L263" s="5">
        <v>25.9</v>
      </c>
      <c r="M263" s="5">
        <v>1</v>
      </c>
      <c r="N263" s="5">
        <v>2251</v>
      </c>
      <c r="O263" s="5">
        <v>3496</v>
      </c>
      <c r="P263" s="5">
        <v>0</v>
      </c>
      <c r="Q263" s="5">
        <v>3429</v>
      </c>
      <c r="R263" s="5">
        <v>67</v>
      </c>
      <c r="S263" s="5">
        <v>2</v>
      </c>
      <c r="T263" s="5">
        <v>0</v>
      </c>
      <c r="U263" s="5">
        <v>0</v>
      </c>
      <c r="V263" s="1">
        <f t="shared" si="68"/>
        <v>1</v>
      </c>
      <c r="W263" s="1">
        <f t="shared" si="69"/>
        <v>29</v>
      </c>
      <c r="X263" s="1">
        <f t="shared" si="70"/>
        <v>0</v>
      </c>
      <c r="Y263" s="1">
        <f t="shared" si="71"/>
        <v>2</v>
      </c>
      <c r="Z263" s="1">
        <f t="shared" si="72"/>
        <v>32</v>
      </c>
      <c r="AA263" s="3">
        <f t="shared" si="61"/>
        <v>0.4425</v>
      </c>
      <c r="AB263" s="13">
        <f t="shared" si="62"/>
        <v>4.5201668984700974E-2</v>
      </c>
      <c r="AC263" s="13">
        <f t="shared" si="63"/>
        <v>0.28760000000000002</v>
      </c>
      <c r="AD263" s="13">
        <f t="shared" si="64"/>
        <v>1E-4</v>
      </c>
      <c r="AE263" s="13">
        <f t="shared" si="65"/>
        <v>0.27450000000000002</v>
      </c>
      <c r="AF263" s="13">
        <f t="shared" si="66"/>
        <v>1.2999999999999999E-2</v>
      </c>
      <c r="AG263" s="13">
        <f t="shared" si="67"/>
        <v>1.6000000000000001E-3</v>
      </c>
    </row>
    <row r="264" spans="2:33" x14ac:dyDescent="0.3">
      <c r="B264" s="1">
        <f t="shared" si="60"/>
        <v>5752</v>
      </c>
      <c r="C264" s="5">
        <v>252</v>
      </c>
      <c r="D264" s="5">
        <v>14248</v>
      </c>
      <c r="E264" s="5">
        <v>2</v>
      </c>
      <c r="F264" s="5">
        <v>0</v>
      </c>
      <c r="G264" s="5">
        <v>5490</v>
      </c>
      <c r="H264" s="5">
        <v>0</v>
      </c>
      <c r="I264" s="5">
        <v>260</v>
      </c>
      <c r="J264" s="5">
        <v>56.67</v>
      </c>
      <c r="K264" s="5">
        <v>1.77</v>
      </c>
      <c r="L264" s="5">
        <v>25.9</v>
      </c>
      <c r="M264" s="5">
        <v>1</v>
      </c>
      <c r="N264" s="5">
        <v>2251</v>
      </c>
      <c r="O264" s="5">
        <v>3496</v>
      </c>
      <c r="P264" s="5">
        <v>0</v>
      </c>
      <c r="Q264" s="5">
        <v>3429</v>
      </c>
      <c r="R264" s="5">
        <v>67</v>
      </c>
      <c r="S264" s="5">
        <v>2</v>
      </c>
      <c r="T264" s="5">
        <v>0</v>
      </c>
      <c r="U264" s="5">
        <v>0</v>
      </c>
      <c r="V264" s="1">
        <f t="shared" si="68"/>
        <v>0</v>
      </c>
      <c r="W264" s="1">
        <f t="shared" si="69"/>
        <v>0</v>
      </c>
      <c r="X264" s="1">
        <f t="shared" si="70"/>
        <v>0</v>
      </c>
      <c r="Y264" s="1">
        <f t="shared" si="71"/>
        <v>0</v>
      </c>
      <c r="Z264" s="1">
        <f t="shared" si="72"/>
        <v>0</v>
      </c>
      <c r="AA264" s="3">
        <f t="shared" si="61"/>
        <v>0.4425</v>
      </c>
      <c r="AB264" s="13">
        <f t="shared" si="62"/>
        <v>4.5201668984700974E-2</v>
      </c>
      <c r="AC264" s="13">
        <f t="shared" si="63"/>
        <v>0.28760000000000002</v>
      </c>
      <c r="AD264" s="13">
        <f t="shared" si="64"/>
        <v>1E-4</v>
      </c>
      <c r="AE264" s="13">
        <f t="shared" si="65"/>
        <v>0.27450000000000002</v>
      </c>
      <c r="AF264" s="13">
        <f t="shared" si="66"/>
        <v>1.2999999999999999E-2</v>
      </c>
      <c r="AG264" s="13">
        <f t="shared" si="67"/>
        <v>0</v>
      </c>
    </row>
    <row r="265" spans="2:33" x14ac:dyDescent="0.3">
      <c r="B265" s="1">
        <f t="shared" si="60"/>
        <v>5752</v>
      </c>
      <c r="C265" s="5">
        <v>253</v>
      </c>
      <c r="D265" s="5">
        <v>14248</v>
      </c>
      <c r="E265" s="5">
        <v>2</v>
      </c>
      <c r="F265" s="5">
        <v>0</v>
      </c>
      <c r="G265" s="5">
        <v>5490</v>
      </c>
      <c r="H265" s="5">
        <v>0</v>
      </c>
      <c r="I265" s="5">
        <v>260</v>
      </c>
      <c r="J265" s="5">
        <v>56.67</v>
      </c>
      <c r="K265" s="5">
        <v>1.77</v>
      </c>
      <c r="L265" s="5">
        <v>25.9</v>
      </c>
      <c r="M265" s="5">
        <v>1</v>
      </c>
      <c r="N265" s="5">
        <v>2251</v>
      </c>
      <c r="O265" s="5">
        <v>3496</v>
      </c>
      <c r="P265" s="5">
        <v>0</v>
      </c>
      <c r="Q265" s="5">
        <v>3429</v>
      </c>
      <c r="R265" s="5">
        <v>67</v>
      </c>
      <c r="S265" s="5">
        <v>2</v>
      </c>
      <c r="T265" s="5">
        <v>0</v>
      </c>
      <c r="U265" s="5">
        <v>0</v>
      </c>
      <c r="V265" s="1">
        <f t="shared" si="68"/>
        <v>0</v>
      </c>
      <c r="W265" s="1">
        <f t="shared" si="69"/>
        <v>0</v>
      </c>
      <c r="X265" s="1">
        <f t="shared" si="70"/>
        <v>0</v>
      </c>
      <c r="Y265" s="1">
        <f t="shared" si="71"/>
        <v>0</v>
      </c>
      <c r="Z265" s="1">
        <f t="shared" si="72"/>
        <v>0</v>
      </c>
      <c r="AA265" s="3">
        <f t="shared" si="61"/>
        <v>0.4425</v>
      </c>
      <c r="AB265" s="13">
        <f t="shared" si="62"/>
        <v>4.5201668984700974E-2</v>
      </c>
      <c r="AC265" s="13">
        <f t="shared" si="63"/>
        <v>0.28760000000000002</v>
      </c>
      <c r="AD265" s="13">
        <f t="shared" si="64"/>
        <v>1E-4</v>
      </c>
      <c r="AE265" s="13">
        <f t="shared" si="65"/>
        <v>0.27450000000000002</v>
      </c>
      <c r="AF265" s="13">
        <f t="shared" si="66"/>
        <v>1.2999999999999999E-2</v>
      </c>
      <c r="AG265" s="13">
        <f t="shared" si="67"/>
        <v>0</v>
      </c>
    </row>
    <row r="266" spans="2:33" x14ac:dyDescent="0.3">
      <c r="B266" s="1">
        <f t="shared" si="60"/>
        <v>5751</v>
      </c>
      <c r="C266" s="5">
        <v>254</v>
      </c>
      <c r="D266" s="5">
        <v>14248</v>
      </c>
      <c r="E266" s="5">
        <v>1</v>
      </c>
      <c r="F266" s="5">
        <v>0</v>
      </c>
      <c r="G266" s="5">
        <v>5490</v>
      </c>
      <c r="H266" s="5">
        <v>0</v>
      </c>
      <c r="I266" s="5">
        <v>260</v>
      </c>
      <c r="J266" s="5">
        <v>56.67</v>
      </c>
      <c r="K266" s="5">
        <v>1.77</v>
      </c>
      <c r="L266" s="5">
        <v>25.9</v>
      </c>
      <c r="M266" s="5">
        <v>1</v>
      </c>
      <c r="N266" s="5">
        <v>2251</v>
      </c>
      <c r="O266" s="5">
        <v>3496</v>
      </c>
      <c r="P266" s="5">
        <v>0</v>
      </c>
      <c r="Q266" s="5">
        <v>3429</v>
      </c>
      <c r="R266" s="5">
        <v>67</v>
      </c>
      <c r="S266" s="5">
        <v>1</v>
      </c>
      <c r="T266" s="5">
        <v>0</v>
      </c>
      <c r="U266" s="5">
        <v>0</v>
      </c>
      <c r="V266" s="1">
        <f t="shared" si="68"/>
        <v>-1</v>
      </c>
      <c r="W266" s="1">
        <f t="shared" si="69"/>
        <v>0</v>
      </c>
      <c r="X266" s="1">
        <f t="shared" si="70"/>
        <v>0</v>
      </c>
      <c r="Y266" s="1">
        <f t="shared" si="71"/>
        <v>0</v>
      </c>
      <c r="Z266" s="1">
        <f t="shared" si="72"/>
        <v>-1</v>
      </c>
      <c r="AA266" s="3">
        <f t="shared" si="61"/>
        <v>0.4425</v>
      </c>
      <c r="AB266" s="13">
        <f t="shared" si="62"/>
        <v>4.5209528777603897E-2</v>
      </c>
      <c r="AC266" s="13">
        <f t="shared" si="63"/>
        <v>0.28754999999999997</v>
      </c>
      <c r="AD266" s="13">
        <f t="shared" si="64"/>
        <v>5.0000000000000002E-5</v>
      </c>
      <c r="AE266" s="13">
        <f t="shared" si="65"/>
        <v>0.27450000000000002</v>
      </c>
      <c r="AF266" s="13">
        <f t="shared" si="66"/>
        <v>1.2999999999999999E-2</v>
      </c>
      <c r="AG266" s="13">
        <f t="shared" si="67"/>
        <v>-5.0000000000000002E-5</v>
      </c>
    </row>
    <row r="267" spans="2:33" x14ac:dyDescent="0.3">
      <c r="B267" s="1">
        <f t="shared" si="60"/>
        <v>5751</v>
      </c>
      <c r="C267" s="5">
        <v>255</v>
      </c>
      <c r="D267" s="5">
        <v>14248</v>
      </c>
      <c r="E267" s="5">
        <v>1</v>
      </c>
      <c r="F267" s="5">
        <v>0</v>
      </c>
      <c r="G267" s="5">
        <v>5490</v>
      </c>
      <c r="H267" s="5">
        <v>0</v>
      </c>
      <c r="I267" s="5">
        <v>260</v>
      </c>
      <c r="J267" s="5">
        <v>56.68</v>
      </c>
      <c r="K267" s="5">
        <v>1.77</v>
      </c>
      <c r="L267" s="5">
        <v>25.9</v>
      </c>
      <c r="M267" s="5">
        <v>1</v>
      </c>
      <c r="N267" s="5">
        <v>2251</v>
      </c>
      <c r="O267" s="5">
        <v>3496</v>
      </c>
      <c r="P267" s="5">
        <v>0</v>
      </c>
      <c r="Q267" s="5">
        <v>3429</v>
      </c>
      <c r="R267" s="5">
        <v>67</v>
      </c>
      <c r="S267" s="5">
        <v>1</v>
      </c>
      <c r="T267" s="5">
        <v>0</v>
      </c>
      <c r="U267" s="5">
        <v>0</v>
      </c>
      <c r="V267" s="1">
        <f t="shared" si="68"/>
        <v>0</v>
      </c>
      <c r="W267" s="1">
        <f t="shared" si="69"/>
        <v>0</v>
      </c>
      <c r="X267" s="1">
        <f t="shared" si="70"/>
        <v>0</v>
      </c>
      <c r="Y267" s="1">
        <f t="shared" si="71"/>
        <v>0</v>
      </c>
      <c r="Z267" s="1">
        <f t="shared" si="72"/>
        <v>0</v>
      </c>
      <c r="AA267" s="3">
        <f t="shared" si="61"/>
        <v>0.4425</v>
      </c>
      <c r="AB267" s="13">
        <f t="shared" si="62"/>
        <v>4.5209528777603897E-2</v>
      </c>
      <c r="AC267" s="13">
        <f t="shared" si="63"/>
        <v>0.28754999999999997</v>
      </c>
      <c r="AD267" s="13">
        <f t="shared" si="64"/>
        <v>5.0000000000000002E-5</v>
      </c>
      <c r="AE267" s="13">
        <f t="shared" si="65"/>
        <v>0.27450000000000002</v>
      </c>
      <c r="AF267" s="13">
        <f t="shared" si="66"/>
        <v>1.2999999999999999E-2</v>
      </c>
      <c r="AG267" s="13">
        <f t="shared" si="67"/>
        <v>0</v>
      </c>
    </row>
    <row r="268" spans="2:33" x14ac:dyDescent="0.3">
      <c r="B268" s="1">
        <f t="shared" si="60"/>
        <v>5751</v>
      </c>
      <c r="C268" s="5">
        <v>256</v>
      </c>
      <c r="D268" s="5">
        <v>14248</v>
      </c>
      <c r="E268" s="5">
        <v>1</v>
      </c>
      <c r="F268" s="5">
        <v>0</v>
      </c>
      <c r="G268" s="5">
        <v>5490</v>
      </c>
      <c r="H268" s="5">
        <v>0</v>
      </c>
      <c r="I268" s="5">
        <v>260</v>
      </c>
      <c r="J268" s="5">
        <v>56.68</v>
      </c>
      <c r="K268" s="5">
        <v>1.77</v>
      </c>
      <c r="L268" s="5">
        <v>25.9</v>
      </c>
      <c r="M268" s="5">
        <v>1</v>
      </c>
      <c r="N268" s="5">
        <v>2251</v>
      </c>
      <c r="O268" s="5">
        <v>3496</v>
      </c>
      <c r="P268" s="5">
        <v>0</v>
      </c>
      <c r="Q268" s="5">
        <v>3429</v>
      </c>
      <c r="R268" s="5">
        <v>67</v>
      </c>
      <c r="S268" s="5">
        <v>1</v>
      </c>
      <c r="T268" s="5">
        <v>0</v>
      </c>
      <c r="U268" s="5">
        <v>0</v>
      </c>
      <c r="V268" s="1">
        <f t="shared" si="68"/>
        <v>0</v>
      </c>
      <c r="W268" s="1">
        <f t="shared" si="69"/>
        <v>0</v>
      </c>
      <c r="X268" s="1">
        <f t="shared" si="70"/>
        <v>0</v>
      </c>
      <c r="Y268" s="1">
        <f t="shared" si="71"/>
        <v>0</v>
      </c>
      <c r="Z268" s="1">
        <f t="shared" si="72"/>
        <v>0</v>
      </c>
      <c r="AA268" s="3">
        <f t="shared" si="61"/>
        <v>0.4425</v>
      </c>
      <c r="AB268" s="13">
        <f t="shared" si="62"/>
        <v>4.5209528777603897E-2</v>
      </c>
      <c r="AC268" s="13">
        <f t="shared" si="63"/>
        <v>0.28754999999999997</v>
      </c>
      <c r="AD268" s="13">
        <f t="shared" si="64"/>
        <v>5.0000000000000002E-5</v>
      </c>
      <c r="AE268" s="13">
        <f t="shared" si="65"/>
        <v>0.27450000000000002</v>
      </c>
      <c r="AF268" s="13">
        <f t="shared" si="66"/>
        <v>1.2999999999999999E-2</v>
      </c>
      <c r="AG268" s="13">
        <f t="shared" si="67"/>
        <v>0</v>
      </c>
    </row>
    <row r="269" spans="2:33" x14ac:dyDescent="0.3">
      <c r="B269" s="1">
        <f t="shared" ref="B269:B332" si="73">IF(C269="",NA(),E269+G269+H269+I269)</f>
        <v>5752</v>
      </c>
      <c r="C269" s="5">
        <v>257</v>
      </c>
      <c r="D269" s="5">
        <v>14247</v>
      </c>
      <c r="E269" s="5">
        <v>2</v>
      </c>
      <c r="F269" s="5">
        <v>0</v>
      </c>
      <c r="G269" s="5">
        <v>5490</v>
      </c>
      <c r="H269" s="5">
        <v>0</v>
      </c>
      <c r="I269" s="5">
        <v>260</v>
      </c>
      <c r="J269" s="5">
        <v>56.68</v>
      </c>
      <c r="K269" s="5">
        <v>1.77</v>
      </c>
      <c r="L269" s="5">
        <v>25.9</v>
      </c>
      <c r="M269" s="5">
        <v>1</v>
      </c>
      <c r="N269" s="5">
        <v>2251</v>
      </c>
      <c r="O269" s="5">
        <v>3497</v>
      </c>
      <c r="P269" s="5">
        <v>0</v>
      </c>
      <c r="Q269" s="5">
        <v>3429</v>
      </c>
      <c r="R269" s="5">
        <v>67</v>
      </c>
      <c r="S269" s="5">
        <v>1</v>
      </c>
      <c r="T269" s="5">
        <v>0</v>
      </c>
      <c r="U269" s="5">
        <v>0</v>
      </c>
      <c r="V269" s="1">
        <f t="shared" si="68"/>
        <v>1</v>
      </c>
      <c r="W269" s="1">
        <f t="shared" si="69"/>
        <v>0</v>
      </c>
      <c r="X269" s="1">
        <f t="shared" si="70"/>
        <v>0</v>
      </c>
      <c r="Y269" s="1">
        <f t="shared" si="71"/>
        <v>0</v>
      </c>
      <c r="Z269" s="1">
        <f t="shared" si="72"/>
        <v>1</v>
      </c>
      <c r="AA269" s="3">
        <f t="shared" ref="AA269:AA333" si="74">$B$7*K269*$B$6</f>
        <v>0.4425</v>
      </c>
      <c r="AB269" s="13">
        <f t="shared" ref="AB269:AB332" si="75">IF(OR(ISNA(B269),B269=0),NA(),I269/B269)</f>
        <v>4.5201668984700974E-2</v>
      </c>
      <c r="AC269" s="13">
        <f t="shared" ref="AC269:AC332" si="76">IF(OR(ISNA(B269),B269=0),NA(),B269/$AC$10)</f>
        <v>0.28760000000000002</v>
      </c>
      <c r="AD269" s="13">
        <f t="shared" ref="AD269:AD332" si="77">IF(OR(ISNA(B269),B269=0),NA(),E269/$AC$10)</f>
        <v>1E-4</v>
      </c>
      <c r="AE269" s="13">
        <f t="shared" ref="AE269:AE332" si="78">IF(OR(ISNA(B269),B269=0),NA(),G269/$AC$10)</f>
        <v>0.27450000000000002</v>
      </c>
      <c r="AF269" s="13">
        <f t="shared" ref="AF269:AF332" si="79">IF(OR(ISNA(B269),B269=0),NA(),I269/$AC$10)</f>
        <v>1.2999999999999999E-2</v>
      </c>
      <c r="AG269" s="13">
        <f t="shared" ref="AG269:AG332" si="80">+IF(OR(ISNA(B269),B269=0),NA(),Z269/$AC$10)</f>
        <v>5.0000000000000002E-5</v>
      </c>
    </row>
    <row r="270" spans="2:33" x14ac:dyDescent="0.3">
      <c r="B270" s="1">
        <f t="shared" si="73"/>
        <v>5752</v>
      </c>
      <c r="C270" s="5">
        <v>258</v>
      </c>
      <c r="D270" s="5">
        <v>14247</v>
      </c>
      <c r="E270" s="5">
        <v>2</v>
      </c>
      <c r="F270" s="5">
        <v>0</v>
      </c>
      <c r="G270" s="5">
        <v>5490</v>
      </c>
      <c r="H270" s="5">
        <v>0</v>
      </c>
      <c r="I270" s="5">
        <v>260</v>
      </c>
      <c r="J270" s="5">
        <v>56.68</v>
      </c>
      <c r="K270" s="5">
        <v>1.77</v>
      </c>
      <c r="L270" s="5">
        <v>25.9</v>
      </c>
      <c r="M270" s="5">
        <v>1</v>
      </c>
      <c r="N270" s="5">
        <v>2251</v>
      </c>
      <c r="O270" s="5">
        <v>3497</v>
      </c>
      <c r="P270" s="5">
        <v>0</v>
      </c>
      <c r="Q270" s="5">
        <v>3429</v>
      </c>
      <c r="R270" s="5">
        <v>67</v>
      </c>
      <c r="S270" s="5">
        <v>1</v>
      </c>
      <c r="T270" s="5">
        <v>0</v>
      </c>
      <c r="U270" s="5">
        <v>0</v>
      </c>
      <c r="V270" s="1">
        <f t="shared" si="68"/>
        <v>0</v>
      </c>
      <c r="W270" s="1">
        <f t="shared" si="69"/>
        <v>0</v>
      </c>
      <c r="X270" s="1">
        <f t="shared" si="70"/>
        <v>0</v>
      </c>
      <c r="Y270" s="1">
        <f t="shared" si="71"/>
        <v>0</v>
      </c>
      <c r="Z270" s="1">
        <f t="shared" si="72"/>
        <v>0</v>
      </c>
      <c r="AA270" s="3">
        <f t="shared" si="74"/>
        <v>0.4425</v>
      </c>
      <c r="AB270" s="13">
        <f t="shared" si="75"/>
        <v>4.5201668984700974E-2</v>
      </c>
      <c r="AC270" s="13">
        <f t="shared" si="76"/>
        <v>0.28760000000000002</v>
      </c>
      <c r="AD270" s="13">
        <f t="shared" si="77"/>
        <v>1E-4</v>
      </c>
      <c r="AE270" s="13">
        <f t="shared" si="78"/>
        <v>0.27450000000000002</v>
      </c>
      <c r="AF270" s="13">
        <f t="shared" si="79"/>
        <v>1.2999999999999999E-2</v>
      </c>
      <c r="AG270" s="13">
        <f t="shared" si="80"/>
        <v>0</v>
      </c>
    </row>
    <row r="271" spans="2:33" x14ac:dyDescent="0.3">
      <c r="B271" s="1">
        <f t="shared" si="73"/>
        <v>5752</v>
      </c>
      <c r="C271" s="5">
        <v>259</v>
      </c>
      <c r="D271" s="5">
        <v>14247</v>
      </c>
      <c r="E271" s="5">
        <v>2</v>
      </c>
      <c r="F271" s="5">
        <v>0</v>
      </c>
      <c r="G271" s="5">
        <v>5490</v>
      </c>
      <c r="H271" s="5">
        <v>0</v>
      </c>
      <c r="I271" s="5">
        <v>260</v>
      </c>
      <c r="J271" s="5">
        <v>56.68</v>
      </c>
      <c r="K271" s="5">
        <v>1.77</v>
      </c>
      <c r="L271" s="5">
        <v>25.9</v>
      </c>
      <c r="M271" s="5">
        <v>1</v>
      </c>
      <c r="N271" s="5">
        <v>2251</v>
      </c>
      <c r="O271" s="5">
        <v>3497</v>
      </c>
      <c r="P271" s="5">
        <v>0</v>
      </c>
      <c r="Q271" s="5">
        <v>3429</v>
      </c>
      <c r="R271" s="5">
        <v>67</v>
      </c>
      <c r="S271" s="5">
        <v>1</v>
      </c>
      <c r="T271" s="5">
        <v>0</v>
      </c>
      <c r="U271" s="5">
        <v>0</v>
      </c>
      <c r="V271" s="1">
        <f t="shared" ref="V271:V334" si="81">IF($C271="","",E271-E270)</f>
        <v>0</v>
      </c>
      <c r="W271" s="1">
        <f t="shared" ref="W271:W334" si="82">IF($C271="","",G271-G270)</f>
        <v>0</v>
      </c>
      <c r="X271" s="1">
        <f t="shared" ref="X271:X334" si="83">IF($C271="","",H271-H270)</f>
        <v>0</v>
      </c>
      <c r="Y271" s="1">
        <f t="shared" ref="Y271:Y334" si="84">IF($C271="","",I271-I270)</f>
        <v>0</v>
      </c>
      <c r="Z271" s="1">
        <f t="shared" ref="Z271:Z334" si="85">IF(OR($C271="",ISNA($C271)),NA(),V271+W271+X271+Y271)</f>
        <v>0</v>
      </c>
      <c r="AA271" s="3">
        <f t="shared" si="74"/>
        <v>0.4425</v>
      </c>
      <c r="AB271" s="13">
        <f t="shared" si="75"/>
        <v>4.5201668984700974E-2</v>
      </c>
      <c r="AC271" s="13">
        <f t="shared" si="76"/>
        <v>0.28760000000000002</v>
      </c>
      <c r="AD271" s="13">
        <f t="shared" si="77"/>
        <v>1E-4</v>
      </c>
      <c r="AE271" s="13">
        <f t="shared" si="78"/>
        <v>0.27450000000000002</v>
      </c>
      <c r="AF271" s="13">
        <f t="shared" si="79"/>
        <v>1.2999999999999999E-2</v>
      </c>
      <c r="AG271" s="13">
        <f t="shared" si="80"/>
        <v>0</v>
      </c>
    </row>
    <row r="272" spans="2:33" x14ac:dyDescent="0.3">
      <c r="B272" s="1">
        <f t="shared" si="73"/>
        <v>5752</v>
      </c>
      <c r="C272" s="5">
        <v>260</v>
      </c>
      <c r="D272" s="5">
        <v>14247</v>
      </c>
      <c r="E272" s="5">
        <v>2</v>
      </c>
      <c r="F272" s="5">
        <v>0</v>
      </c>
      <c r="G272" s="5">
        <v>5490</v>
      </c>
      <c r="H272" s="5">
        <v>0</v>
      </c>
      <c r="I272" s="5">
        <v>260</v>
      </c>
      <c r="J272" s="5">
        <v>56.68</v>
      </c>
      <c r="K272" s="5">
        <v>1.77</v>
      </c>
      <c r="L272" s="5">
        <v>25.9</v>
      </c>
      <c r="M272" s="5">
        <v>1</v>
      </c>
      <c r="N272" s="5">
        <v>2251</v>
      </c>
      <c r="O272" s="5">
        <v>3497</v>
      </c>
      <c r="P272" s="5">
        <v>0</v>
      </c>
      <c r="Q272" s="5">
        <v>3429</v>
      </c>
      <c r="R272" s="5">
        <v>67</v>
      </c>
      <c r="S272" s="5">
        <v>1</v>
      </c>
      <c r="T272" s="5">
        <v>0</v>
      </c>
      <c r="U272" s="5">
        <v>0</v>
      </c>
      <c r="V272" s="1">
        <f t="shared" si="81"/>
        <v>0</v>
      </c>
      <c r="W272" s="1">
        <f t="shared" si="82"/>
        <v>0</v>
      </c>
      <c r="X272" s="1">
        <f t="shared" si="83"/>
        <v>0</v>
      </c>
      <c r="Y272" s="1">
        <f t="shared" si="84"/>
        <v>0</v>
      </c>
      <c r="Z272" s="1">
        <f t="shared" si="85"/>
        <v>0</v>
      </c>
      <c r="AA272" s="3">
        <f t="shared" si="74"/>
        <v>0.4425</v>
      </c>
      <c r="AB272" s="13">
        <f t="shared" si="75"/>
        <v>4.5201668984700974E-2</v>
      </c>
      <c r="AC272" s="13">
        <f t="shared" si="76"/>
        <v>0.28760000000000002</v>
      </c>
      <c r="AD272" s="13">
        <f t="shared" si="77"/>
        <v>1E-4</v>
      </c>
      <c r="AE272" s="13">
        <f t="shared" si="78"/>
        <v>0.27450000000000002</v>
      </c>
      <c r="AF272" s="13">
        <f t="shared" si="79"/>
        <v>1.2999999999999999E-2</v>
      </c>
      <c r="AG272" s="13">
        <f t="shared" si="80"/>
        <v>0</v>
      </c>
    </row>
    <row r="273" spans="2:33" x14ac:dyDescent="0.3">
      <c r="B273" s="1">
        <f t="shared" si="73"/>
        <v>5751</v>
      </c>
      <c r="C273" s="5">
        <v>261</v>
      </c>
      <c r="D273" s="5">
        <v>14247</v>
      </c>
      <c r="E273" s="5">
        <v>1</v>
      </c>
      <c r="F273" s="5">
        <v>0</v>
      </c>
      <c r="G273" s="5">
        <v>5490</v>
      </c>
      <c r="H273" s="5">
        <v>0</v>
      </c>
      <c r="I273" s="5">
        <v>260</v>
      </c>
      <c r="J273" s="5">
        <v>56.68</v>
      </c>
      <c r="K273" s="5">
        <v>1.77</v>
      </c>
      <c r="L273" s="5">
        <v>25.9</v>
      </c>
      <c r="M273" s="5">
        <v>1</v>
      </c>
      <c r="N273" s="5">
        <v>2251</v>
      </c>
      <c r="O273" s="5">
        <v>3497</v>
      </c>
      <c r="P273" s="5">
        <v>0</v>
      </c>
      <c r="Q273" s="5">
        <v>3429</v>
      </c>
      <c r="R273" s="5">
        <v>67</v>
      </c>
      <c r="S273" s="5">
        <v>1</v>
      </c>
      <c r="T273" s="5">
        <v>0</v>
      </c>
      <c r="U273" s="5">
        <v>0</v>
      </c>
      <c r="V273" s="1">
        <f t="shared" si="81"/>
        <v>-1</v>
      </c>
      <c r="W273" s="1">
        <f t="shared" si="82"/>
        <v>0</v>
      </c>
      <c r="X273" s="1">
        <f t="shared" si="83"/>
        <v>0</v>
      </c>
      <c r="Y273" s="1">
        <f t="shared" si="84"/>
        <v>0</v>
      </c>
      <c r="Z273" s="1">
        <f t="shared" si="85"/>
        <v>-1</v>
      </c>
      <c r="AA273" s="3">
        <f t="shared" si="74"/>
        <v>0.4425</v>
      </c>
      <c r="AB273" s="13">
        <f t="shared" si="75"/>
        <v>4.5209528777603897E-2</v>
      </c>
      <c r="AC273" s="13">
        <f t="shared" si="76"/>
        <v>0.28754999999999997</v>
      </c>
      <c r="AD273" s="13">
        <f t="shared" si="77"/>
        <v>5.0000000000000002E-5</v>
      </c>
      <c r="AE273" s="13">
        <f t="shared" si="78"/>
        <v>0.27450000000000002</v>
      </c>
      <c r="AF273" s="13">
        <f t="shared" si="79"/>
        <v>1.2999999999999999E-2</v>
      </c>
      <c r="AG273" s="13">
        <f t="shared" si="80"/>
        <v>-5.0000000000000002E-5</v>
      </c>
    </row>
    <row r="274" spans="2:33" x14ac:dyDescent="0.3">
      <c r="B274" s="1">
        <f t="shared" si="73"/>
        <v>5747</v>
      </c>
      <c r="C274" s="5">
        <v>262</v>
      </c>
      <c r="D274" s="5">
        <v>14251</v>
      </c>
      <c r="E274" s="5">
        <v>2</v>
      </c>
      <c r="F274" s="5">
        <v>0</v>
      </c>
      <c r="G274" s="5">
        <v>5487</v>
      </c>
      <c r="H274" s="5">
        <v>0</v>
      </c>
      <c r="I274" s="5">
        <v>258</v>
      </c>
      <c r="J274" s="5">
        <v>56.67</v>
      </c>
      <c r="K274" s="5">
        <v>1.78</v>
      </c>
      <c r="L274" s="5">
        <v>26</v>
      </c>
      <c r="M274" s="5">
        <v>1</v>
      </c>
      <c r="N274" s="5">
        <v>2252</v>
      </c>
      <c r="O274" s="5">
        <v>3492</v>
      </c>
      <c r="P274" s="5">
        <v>1</v>
      </c>
      <c r="Q274" s="5">
        <v>3420</v>
      </c>
      <c r="R274" s="5">
        <v>70</v>
      </c>
      <c r="S274" s="5">
        <v>1</v>
      </c>
      <c r="T274" s="5">
        <v>0</v>
      </c>
      <c r="U274" s="5">
        <v>0</v>
      </c>
      <c r="V274" s="1">
        <f t="shared" si="81"/>
        <v>1</v>
      </c>
      <c r="W274" s="1">
        <f t="shared" si="82"/>
        <v>-3</v>
      </c>
      <c r="X274" s="1">
        <f t="shared" si="83"/>
        <v>0</v>
      </c>
      <c r="Y274" s="1">
        <f t="shared" si="84"/>
        <v>-2</v>
      </c>
      <c r="Z274" s="1">
        <f t="shared" si="85"/>
        <v>-4</v>
      </c>
      <c r="AA274" s="3">
        <f t="shared" si="74"/>
        <v>0.44500000000000001</v>
      </c>
      <c r="AB274" s="13">
        <f t="shared" si="75"/>
        <v>4.4892987645728209E-2</v>
      </c>
      <c r="AC274" s="13">
        <f t="shared" si="76"/>
        <v>0.28734999999999999</v>
      </c>
      <c r="AD274" s="13">
        <f t="shared" si="77"/>
        <v>1E-4</v>
      </c>
      <c r="AE274" s="13">
        <f t="shared" si="78"/>
        <v>0.27434999999999998</v>
      </c>
      <c r="AF274" s="13">
        <f t="shared" si="79"/>
        <v>1.29E-2</v>
      </c>
      <c r="AG274" s="13">
        <f t="shared" si="80"/>
        <v>-2.0000000000000001E-4</v>
      </c>
    </row>
    <row r="275" spans="2:33" x14ac:dyDescent="0.3">
      <c r="B275" s="1">
        <f t="shared" si="73"/>
        <v>5748</v>
      </c>
      <c r="C275" s="5">
        <v>263</v>
      </c>
      <c r="D275" s="5">
        <v>14251</v>
      </c>
      <c r="E275" s="5">
        <v>2</v>
      </c>
      <c r="F275" s="5">
        <v>0</v>
      </c>
      <c r="G275" s="5">
        <v>5488</v>
      </c>
      <c r="H275" s="5">
        <v>0</v>
      </c>
      <c r="I275" s="5">
        <v>258</v>
      </c>
      <c r="J275" s="5">
        <v>56.67</v>
      </c>
      <c r="K275" s="5">
        <v>1.78</v>
      </c>
      <c r="L275" s="5">
        <v>26</v>
      </c>
      <c r="M275" s="5">
        <v>1</v>
      </c>
      <c r="N275" s="5">
        <v>2252</v>
      </c>
      <c r="O275" s="5">
        <v>3492</v>
      </c>
      <c r="P275" s="5">
        <v>1</v>
      </c>
      <c r="Q275" s="5">
        <v>3421</v>
      </c>
      <c r="R275" s="5">
        <v>70</v>
      </c>
      <c r="S275" s="5">
        <v>1</v>
      </c>
      <c r="T275" s="5">
        <v>0</v>
      </c>
      <c r="U275" s="5">
        <v>0</v>
      </c>
      <c r="V275" s="1">
        <f t="shared" si="81"/>
        <v>0</v>
      </c>
      <c r="W275" s="1">
        <f t="shared" si="82"/>
        <v>1</v>
      </c>
      <c r="X275" s="1">
        <f t="shared" si="83"/>
        <v>0</v>
      </c>
      <c r="Y275" s="1">
        <f t="shared" si="84"/>
        <v>0</v>
      </c>
      <c r="Z275" s="1">
        <f t="shared" si="85"/>
        <v>1</v>
      </c>
      <c r="AA275" s="3">
        <f t="shared" si="74"/>
        <v>0.44500000000000001</v>
      </c>
      <c r="AB275" s="13">
        <f t="shared" si="75"/>
        <v>4.4885177453027142E-2</v>
      </c>
      <c r="AC275" s="13">
        <f t="shared" si="76"/>
        <v>0.28739999999999999</v>
      </c>
      <c r="AD275" s="13">
        <f t="shared" si="77"/>
        <v>1E-4</v>
      </c>
      <c r="AE275" s="13">
        <f t="shared" si="78"/>
        <v>0.27439999999999998</v>
      </c>
      <c r="AF275" s="13">
        <f t="shared" si="79"/>
        <v>1.29E-2</v>
      </c>
      <c r="AG275" s="13">
        <f t="shared" si="80"/>
        <v>5.0000000000000002E-5</v>
      </c>
    </row>
    <row r="276" spans="2:33" x14ac:dyDescent="0.3">
      <c r="B276" s="1">
        <f t="shared" si="73"/>
        <v>5748</v>
      </c>
      <c r="C276" s="5">
        <v>264</v>
      </c>
      <c r="D276" s="5">
        <v>14251</v>
      </c>
      <c r="E276" s="5">
        <v>2</v>
      </c>
      <c r="F276" s="5">
        <v>0</v>
      </c>
      <c r="G276" s="5">
        <v>5488</v>
      </c>
      <c r="H276" s="5">
        <v>0</v>
      </c>
      <c r="I276" s="5">
        <v>258</v>
      </c>
      <c r="J276" s="5">
        <v>56.68</v>
      </c>
      <c r="K276" s="5">
        <v>1.78</v>
      </c>
      <c r="L276" s="5">
        <v>26</v>
      </c>
      <c r="M276" s="5">
        <v>1</v>
      </c>
      <c r="N276" s="5">
        <v>2252</v>
      </c>
      <c r="O276" s="5">
        <v>3492</v>
      </c>
      <c r="P276" s="5">
        <v>1</v>
      </c>
      <c r="Q276" s="5">
        <v>3421</v>
      </c>
      <c r="R276" s="5">
        <v>70</v>
      </c>
      <c r="S276" s="5">
        <v>1</v>
      </c>
      <c r="T276" s="5">
        <v>0</v>
      </c>
      <c r="U276" s="5">
        <v>0</v>
      </c>
      <c r="V276" s="1">
        <f t="shared" si="81"/>
        <v>0</v>
      </c>
      <c r="W276" s="1">
        <f t="shared" si="82"/>
        <v>0</v>
      </c>
      <c r="X276" s="1">
        <f t="shared" si="83"/>
        <v>0</v>
      </c>
      <c r="Y276" s="1">
        <f t="shared" si="84"/>
        <v>0</v>
      </c>
      <c r="Z276" s="1">
        <f t="shared" si="85"/>
        <v>0</v>
      </c>
      <c r="AA276" s="3">
        <f t="shared" si="74"/>
        <v>0.44500000000000001</v>
      </c>
      <c r="AB276" s="13">
        <f t="shared" si="75"/>
        <v>4.4885177453027142E-2</v>
      </c>
      <c r="AC276" s="13">
        <f t="shared" si="76"/>
        <v>0.28739999999999999</v>
      </c>
      <c r="AD276" s="13">
        <f t="shared" si="77"/>
        <v>1E-4</v>
      </c>
      <c r="AE276" s="13">
        <f t="shared" si="78"/>
        <v>0.27439999999999998</v>
      </c>
      <c r="AF276" s="13">
        <f t="shared" si="79"/>
        <v>1.29E-2</v>
      </c>
      <c r="AG276" s="13">
        <f t="shared" si="80"/>
        <v>0</v>
      </c>
    </row>
    <row r="277" spans="2:33" x14ac:dyDescent="0.3">
      <c r="B277" s="1">
        <f t="shared" si="73"/>
        <v>5748</v>
      </c>
      <c r="C277" s="5">
        <v>265</v>
      </c>
      <c r="D277" s="5">
        <v>14251</v>
      </c>
      <c r="E277" s="5">
        <v>2</v>
      </c>
      <c r="F277" s="5">
        <v>0</v>
      </c>
      <c r="G277" s="5">
        <v>5488</v>
      </c>
      <c r="H277" s="5">
        <v>0</v>
      </c>
      <c r="I277" s="5">
        <v>258</v>
      </c>
      <c r="J277" s="5">
        <v>56.68</v>
      </c>
      <c r="K277" s="5">
        <v>1.78</v>
      </c>
      <c r="L277" s="5">
        <v>26</v>
      </c>
      <c r="M277" s="5">
        <v>1</v>
      </c>
      <c r="N277" s="5">
        <v>2252</v>
      </c>
      <c r="O277" s="5">
        <v>3492</v>
      </c>
      <c r="P277" s="5">
        <v>1</v>
      </c>
      <c r="Q277" s="5">
        <v>3421</v>
      </c>
      <c r="R277" s="5">
        <v>70</v>
      </c>
      <c r="S277" s="5">
        <v>1</v>
      </c>
      <c r="T277" s="5">
        <v>0</v>
      </c>
      <c r="U277" s="5">
        <v>0</v>
      </c>
      <c r="V277" s="1">
        <f t="shared" si="81"/>
        <v>0</v>
      </c>
      <c r="W277" s="1">
        <f t="shared" si="82"/>
        <v>0</v>
      </c>
      <c r="X277" s="1">
        <f t="shared" si="83"/>
        <v>0</v>
      </c>
      <c r="Y277" s="1">
        <f t="shared" si="84"/>
        <v>0</v>
      </c>
      <c r="Z277" s="1">
        <f t="shared" si="85"/>
        <v>0</v>
      </c>
      <c r="AA277" s="3">
        <f t="shared" si="74"/>
        <v>0.44500000000000001</v>
      </c>
      <c r="AB277" s="13">
        <f t="shared" si="75"/>
        <v>4.4885177453027142E-2</v>
      </c>
      <c r="AC277" s="13">
        <f t="shared" si="76"/>
        <v>0.28739999999999999</v>
      </c>
      <c r="AD277" s="13">
        <f t="shared" si="77"/>
        <v>1E-4</v>
      </c>
      <c r="AE277" s="13">
        <f t="shared" si="78"/>
        <v>0.27439999999999998</v>
      </c>
      <c r="AF277" s="13">
        <f t="shared" si="79"/>
        <v>1.29E-2</v>
      </c>
      <c r="AG277" s="13">
        <f t="shared" si="80"/>
        <v>0</v>
      </c>
    </row>
    <row r="278" spans="2:33" x14ac:dyDescent="0.3">
      <c r="B278" s="1">
        <f t="shared" si="73"/>
        <v>5748</v>
      </c>
      <c r="C278" s="5">
        <v>266</v>
      </c>
      <c r="D278" s="5">
        <v>14251</v>
      </c>
      <c r="E278" s="5">
        <v>2</v>
      </c>
      <c r="F278" s="5">
        <v>0</v>
      </c>
      <c r="G278" s="5">
        <v>5488</v>
      </c>
      <c r="H278" s="5">
        <v>0</v>
      </c>
      <c r="I278" s="5">
        <v>258</v>
      </c>
      <c r="J278" s="5">
        <v>56.68</v>
      </c>
      <c r="K278" s="5">
        <v>1.78</v>
      </c>
      <c r="L278" s="5">
        <v>26</v>
      </c>
      <c r="M278" s="5">
        <v>1</v>
      </c>
      <c r="N278" s="5">
        <v>2252</v>
      </c>
      <c r="O278" s="5">
        <v>3492</v>
      </c>
      <c r="P278" s="5">
        <v>1</v>
      </c>
      <c r="Q278" s="5">
        <v>3421</v>
      </c>
      <c r="R278" s="5">
        <v>70</v>
      </c>
      <c r="S278" s="5">
        <v>1</v>
      </c>
      <c r="T278" s="5">
        <v>0</v>
      </c>
      <c r="U278" s="5">
        <v>0</v>
      </c>
      <c r="V278" s="1">
        <f t="shared" si="81"/>
        <v>0</v>
      </c>
      <c r="W278" s="1">
        <f t="shared" si="82"/>
        <v>0</v>
      </c>
      <c r="X278" s="1">
        <f t="shared" si="83"/>
        <v>0</v>
      </c>
      <c r="Y278" s="1">
        <f t="shared" si="84"/>
        <v>0</v>
      </c>
      <c r="Z278" s="1">
        <f t="shared" si="85"/>
        <v>0</v>
      </c>
      <c r="AA278" s="3">
        <f t="shared" si="74"/>
        <v>0.44500000000000001</v>
      </c>
      <c r="AB278" s="13">
        <f t="shared" si="75"/>
        <v>4.4885177453027142E-2</v>
      </c>
      <c r="AC278" s="13">
        <f t="shared" si="76"/>
        <v>0.28739999999999999</v>
      </c>
      <c r="AD278" s="13">
        <f t="shared" si="77"/>
        <v>1E-4</v>
      </c>
      <c r="AE278" s="13">
        <f t="shared" si="78"/>
        <v>0.27439999999999998</v>
      </c>
      <c r="AF278" s="13">
        <f t="shared" si="79"/>
        <v>1.29E-2</v>
      </c>
      <c r="AG278" s="13">
        <f t="shared" si="80"/>
        <v>0</v>
      </c>
    </row>
    <row r="279" spans="2:33" x14ac:dyDescent="0.3">
      <c r="B279" s="1">
        <f t="shared" si="73"/>
        <v>5748</v>
      </c>
      <c r="C279" s="5">
        <v>267</v>
      </c>
      <c r="D279" s="5">
        <v>14251</v>
      </c>
      <c r="E279" s="5">
        <v>2</v>
      </c>
      <c r="F279" s="5">
        <v>0</v>
      </c>
      <c r="G279" s="5">
        <v>5488</v>
      </c>
      <c r="H279" s="5">
        <v>0</v>
      </c>
      <c r="I279" s="5">
        <v>258</v>
      </c>
      <c r="J279" s="5">
        <v>56.68</v>
      </c>
      <c r="K279" s="5">
        <v>1.78</v>
      </c>
      <c r="L279" s="5">
        <v>26</v>
      </c>
      <c r="M279" s="5">
        <v>1</v>
      </c>
      <c r="N279" s="5">
        <v>2252</v>
      </c>
      <c r="O279" s="5">
        <v>3492</v>
      </c>
      <c r="P279" s="5">
        <v>1</v>
      </c>
      <c r="Q279" s="5">
        <v>3421</v>
      </c>
      <c r="R279" s="5">
        <v>70</v>
      </c>
      <c r="S279" s="5">
        <v>1</v>
      </c>
      <c r="T279" s="5">
        <v>0</v>
      </c>
      <c r="U279" s="5">
        <v>0</v>
      </c>
      <c r="V279" s="1">
        <f t="shared" si="81"/>
        <v>0</v>
      </c>
      <c r="W279" s="1">
        <f t="shared" si="82"/>
        <v>0</v>
      </c>
      <c r="X279" s="1">
        <f t="shared" si="83"/>
        <v>0</v>
      </c>
      <c r="Y279" s="1">
        <f t="shared" si="84"/>
        <v>0</v>
      </c>
      <c r="Z279" s="1">
        <f t="shared" si="85"/>
        <v>0</v>
      </c>
      <c r="AA279" s="3">
        <f t="shared" si="74"/>
        <v>0.44500000000000001</v>
      </c>
      <c r="AB279" s="13">
        <f t="shared" si="75"/>
        <v>4.4885177453027142E-2</v>
      </c>
      <c r="AC279" s="13">
        <f t="shared" si="76"/>
        <v>0.28739999999999999</v>
      </c>
      <c r="AD279" s="13">
        <f t="shared" si="77"/>
        <v>1E-4</v>
      </c>
      <c r="AE279" s="13">
        <f t="shared" si="78"/>
        <v>0.27439999999999998</v>
      </c>
      <c r="AF279" s="13">
        <f t="shared" si="79"/>
        <v>1.29E-2</v>
      </c>
      <c r="AG279" s="13">
        <f t="shared" si="80"/>
        <v>0</v>
      </c>
    </row>
    <row r="280" spans="2:33" x14ac:dyDescent="0.3">
      <c r="B280" s="1">
        <f t="shared" si="73"/>
        <v>5748</v>
      </c>
      <c r="C280" s="5">
        <v>268</v>
      </c>
      <c r="D280" s="5">
        <v>14251</v>
      </c>
      <c r="E280" s="5">
        <v>2</v>
      </c>
      <c r="F280" s="5">
        <v>0</v>
      </c>
      <c r="G280" s="5">
        <v>5488</v>
      </c>
      <c r="H280" s="5">
        <v>0</v>
      </c>
      <c r="I280" s="5">
        <v>258</v>
      </c>
      <c r="J280" s="5">
        <v>56.68</v>
      </c>
      <c r="K280" s="5">
        <v>1.78</v>
      </c>
      <c r="L280" s="5">
        <v>26</v>
      </c>
      <c r="M280" s="5">
        <v>1</v>
      </c>
      <c r="N280" s="5">
        <v>2252</v>
      </c>
      <c r="O280" s="5">
        <v>3492</v>
      </c>
      <c r="P280" s="5">
        <v>1</v>
      </c>
      <c r="Q280" s="5">
        <v>3421</v>
      </c>
      <c r="R280" s="5">
        <v>70</v>
      </c>
      <c r="S280" s="5">
        <v>2</v>
      </c>
      <c r="T280" s="5">
        <v>0</v>
      </c>
      <c r="U280" s="5">
        <v>0</v>
      </c>
      <c r="V280" s="1">
        <f t="shared" si="81"/>
        <v>0</v>
      </c>
      <c r="W280" s="1">
        <f t="shared" si="82"/>
        <v>0</v>
      </c>
      <c r="X280" s="1">
        <f t="shared" si="83"/>
        <v>0</v>
      </c>
      <c r="Y280" s="1">
        <f t="shared" si="84"/>
        <v>0</v>
      </c>
      <c r="Z280" s="1">
        <f t="shared" si="85"/>
        <v>0</v>
      </c>
      <c r="AA280" s="3">
        <f t="shared" si="74"/>
        <v>0.44500000000000001</v>
      </c>
      <c r="AB280" s="13">
        <f t="shared" si="75"/>
        <v>4.4885177453027142E-2</v>
      </c>
      <c r="AC280" s="13">
        <f t="shared" si="76"/>
        <v>0.28739999999999999</v>
      </c>
      <c r="AD280" s="13">
        <f t="shared" si="77"/>
        <v>1E-4</v>
      </c>
      <c r="AE280" s="13">
        <f t="shared" si="78"/>
        <v>0.27439999999999998</v>
      </c>
      <c r="AF280" s="13">
        <f t="shared" si="79"/>
        <v>1.29E-2</v>
      </c>
      <c r="AG280" s="13">
        <f t="shared" si="80"/>
        <v>0</v>
      </c>
    </row>
    <row r="281" spans="2:33" x14ac:dyDescent="0.3">
      <c r="B281" s="1">
        <f t="shared" si="73"/>
        <v>5748</v>
      </c>
      <c r="C281" s="5">
        <v>269</v>
      </c>
      <c r="D281" s="5">
        <v>14251</v>
      </c>
      <c r="E281" s="5">
        <v>2</v>
      </c>
      <c r="F281" s="5">
        <v>0</v>
      </c>
      <c r="G281" s="5">
        <v>5488</v>
      </c>
      <c r="H281" s="5">
        <v>0</v>
      </c>
      <c r="I281" s="5">
        <v>258</v>
      </c>
      <c r="J281" s="5">
        <v>56.68</v>
      </c>
      <c r="K281" s="5">
        <v>1.78</v>
      </c>
      <c r="L281" s="5">
        <v>26</v>
      </c>
      <c r="M281" s="5">
        <v>1</v>
      </c>
      <c r="N281" s="5">
        <v>2252</v>
      </c>
      <c r="O281" s="5">
        <v>3492</v>
      </c>
      <c r="P281" s="5">
        <v>1</v>
      </c>
      <c r="Q281" s="5">
        <v>3421</v>
      </c>
      <c r="R281" s="5">
        <v>70</v>
      </c>
      <c r="S281" s="5">
        <v>2</v>
      </c>
      <c r="T281" s="5">
        <v>0</v>
      </c>
      <c r="U281" s="5">
        <v>0</v>
      </c>
      <c r="V281" s="1">
        <f t="shared" si="81"/>
        <v>0</v>
      </c>
      <c r="W281" s="1">
        <f t="shared" si="82"/>
        <v>0</v>
      </c>
      <c r="X281" s="1">
        <f t="shared" si="83"/>
        <v>0</v>
      </c>
      <c r="Y281" s="1">
        <f t="shared" si="84"/>
        <v>0</v>
      </c>
      <c r="Z281" s="1">
        <f t="shared" si="85"/>
        <v>0</v>
      </c>
      <c r="AA281" s="3">
        <f t="shared" si="74"/>
        <v>0.44500000000000001</v>
      </c>
      <c r="AB281" s="13">
        <f t="shared" si="75"/>
        <v>4.4885177453027142E-2</v>
      </c>
      <c r="AC281" s="13">
        <f t="shared" si="76"/>
        <v>0.28739999999999999</v>
      </c>
      <c r="AD281" s="13">
        <f t="shared" si="77"/>
        <v>1E-4</v>
      </c>
      <c r="AE281" s="13">
        <f t="shared" si="78"/>
        <v>0.27439999999999998</v>
      </c>
      <c r="AF281" s="13">
        <f t="shared" si="79"/>
        <v>1.29E-2</v>
      </c>
      <c r="AG281" s="13">
        <f t="shared" si="80"/>
        <v>0</v>
      </c>
    </row>
    <row r="282" spans="2:33" x14ac:dyDescent="0.3">
      <c r="B282" s="1">
        <f t="shared" si="73"/>
        <v>5748</v>
      </c>
      <c r="C282" s="5">
        <v>270</v>
      </c>
      <c r="D282" s="5">
        <v>14251</v>
      </c>
      <c r="E282" s="5">
        <v>1</v>
      </c>
      <c r="F282" s="5">
        <v>0</v>
      </c>
      <c r="G282" s="5">
        <v>5489</v>
      </c>
      <c r="H282" s="5">
        <v>0</v>
      </c>
      <c r="I282" s="5">
        <v>258</v>
      </c>
      <c r="J282" s="5">
        <v>56.68</v>
      </c>
      <c r="K282" s="5">
        <v>1.78</v>
      </c>
      <c r="L282" s="5">
        <v>26</v>
      </c>
      <c r="M282" s="5">
        <v>1</v>
      </c>
      <c r="N282" s="5">
        <v>2252</v>
      </c>
      <c r="O282" s="5">
        <v>3492</v>
      </c>
      <c r="P282" s="5">
        <v>1</v>
      </c>
      <c r="Q282" s="5">
        <v>3421</v>
      </c>
      <c r="R282" s="5">
        <v>70</v>
      </c>
      <c r="S282" s="5">
        <v>1</v>
      </c>
      <c r="T282" s="5">
        <v>0</v>
      </c>
      <c r="U282" s="5">
        <v>0</v>
      </c>
      <c r="V282" s="1">
        <f t="shared" si="81"/>
        <v>-1</v>
      </c>
      <c r="W282" s="1">
        <f t="shared" si="82"/>
        <v>1</v>
      </c>
      <c r="X282" s="1">
        <f t="shared" si="83"/>
        <v>0</v>
      </c>
      <c r="Y282" s="1">
        <f t="shared" si="84"/>
        <v>0</v>
      </c>
      <c r="Z282" s="1">
        <f t="shared" si="85"/>
        <v>0</v>
      </c>
      <c r="AA282" s="3">
        <f t="shared" si="74"/>
        <v>0.44500000000000001</v>
      </c>
      <c r="AB282" s="13">
        <f t="shared" si="75"/>
        <v>4.4885177453027142E-2</v>
      </c>
      <c r="AC282" s="13">
        <f t="shared" si="76"/>
        <v>0.28739999999999999</v>
      </c>
      <c r="AD282" s="13">
        <f t="shared" si="77"/>
        <v>5.0000000000000002E-5</v>
      </c>
      <c r="AE282" s="13">
        <f t="shared" si="78"/>
        <v>0.27445000000000003</v>
      </c>
      <c r="AF282" s="13">
        <f t="shared" si="79"/>
        <v>1.29E-2</v>
      </c>
      <c r="AG282" s="13">
        <f t="shared" si="80"/>
        <v>0</v>
      </c>
    </row>
    <row r="283" spans="2:33" x14ac:dyDescent="0.3">
      <c r="B283" s="1">
        <f t="shared" si="73"/>
        <v>5730</v>
      </c>
      <c r="C283" s="5">
        <v>271</v>
      </c>
      <c r="D283" s="5">
        <v>14270</v>
      </c>
      <c r="E283" s="5">
        <v>2</v>
      </c>
      <c r="F283" s="5">
        <v>0</v>
      </c>
      <c r="G283" s="5">
        <v>5474</v>
      </c>
      <c r="H283" s="5">
        <v>0</v>
      </c>
      <c r="I283" s="5">
        <v>254</v>
      </c>
      <c r="J283" s="5">
        <v>56.65</v>
      </c>
      <c r="K283" s="5">
        <v>1.78</v>
      </c>
      <c r="L283" s="5">
        <v>25.9</v>
      </c>
      <c r="M283" s="5">
        <v>1</v>
      </c>
      <c r="N283" s="5">
        <v>2233</v>
      </c>
      <c r="O283" s="5">
        <v>3493</v>
      </c>
      <c r="P283" s="5">
        <v>2</v>
      </c>
      <c r="Q283" s="5">
        <v>3423</v>
      </c>
      <c r="R283" s="5">
        <v>68</v>
      </c>
      <c r="S283" s="5">
        <v>2</v>
      </c>
      <c r="T283" s="5">
        <v>1</v>
      </c>
      <c r="U283" s="5">
        <v>0</v>
      </c>
      <c r="V283" s="1">
        <f t="shared" si="81"/>
        <v>1</v>
      </c>
      <c r="W283" s="1">
        <f t="shared" si="82"/>
        <v>-15</v>
      </c>
      <c r="X283" s="1">
        <f t="shared" si="83"/>
        <v>0</v>
      </c>
      <c r="Y283" s="1">
        <f t="shared" si="84"/>
        <v>-4</v>
      </c>
      <c r="Z283" s="1">
        <f t="shared" si="85"/>
        <v>-18</v>
      </c>
      <c r="AA283" s="3">
        <f t="shared" si="74"/>
        <v>0.44500000000000001</v>
      </c>
      <c r="AB283" s="13">
        <f t="shared" si="75"/>
        <v>4.4328097731239094E-2</v>
      </c>
      <c r="AC283" s="13">
        <f t="shared" si="76"/>
        <v>0.28649999999999998</v>
      </c>
      <c r="AD283" s="13">
        <f t="shared" si="77"/>
        <v>1E-4</v>
      </c>
      <c r="AE283" s="13">
        <f t="shared" si="78"/>
        <v>0.2737</v>
      </c>
      <c r="AF283" s="13">
        <f t="shared" si="79"/>
        <v>1.2699999999999999E-2</v>
      </c>
      <c r="AG283" s="13">
        <f t="shared" si="80"/>
        <v>-8.9999999999999998E-4</v>
      </c>
    </row>
    <row r="284" spans="2:33" x14ac:dyDescent="0.3">
      <c r="B284" s="1">
        <f t="shared" si="73"/>
        <v>5730</v>
      </c>
      <c r="C284" s="5">
        <v>272</v>
      </c>
      <c r="D284" s="5">
        <v>14270</v>
      </c>
      <c r="E284" s="5">
        <v>2</v>
      </c>
      <c r="F284" s="5">
        <v>0</v>
      </c>
      <c r="G284" s="5">
        <v>5474</v>
      </c>
      <c r="H284" s="5">
        <v>0</v>
      </c>
      <c r="I284" s="5">
        <v>254</v>
      </c>
      <c r="J284" s="5">
        <v>56.65</v>
      </c>
      <c r="K284" s="5">
        <v>1.78</v>
      </c>
      <c r="L284" s="5">
        <v>25.9</v>
      </c>
      <c r="M284" s="5">
        <v>1</v>
      </c>
      <c r="N284" s="5">
        <v>2233</v>
      </c>
      <c r="O284" s="5">
        <v>3493</v>
      </c>
      <c r="P284" s="5">
        <v>2</v>
      </c>
      <c r="Q284" s="5">
        <v>3423</v>
      </c>
      <c r="R284" s="5">
        <v>68</v>
      </c>
      <c r="S284" s="5">
        <v>2</v>
      </c>
      <c r="T284" s="5">
        <v>1</v>
      </c>
      <c r="U284" s="5">
        <v>0</v>
      </c>
      <c r="V284" s="1">
        <f t="shared" si="81"/>
        <v>0</v>
      </c>
      <c r="W284" s="1">
        <f t="shared" si="82"/>
        <v>0</v>
      </c>
      <c r="X284" s="1">
        <f t="shared" si="83"/>
        <v>0</v>
      </c>
      <c r="Y284" s="1">
        <f t="shared" si="84"/>
        <v>0</v>
      </c>
      <c r="Z284" s="1">
        <f t="shared" si="85"/>
        <v>0</v>
      </c>
      <c r="AA284" s="3">
        <f t="shared" si="74"/>
        <v>0.44500000000000001</v>
      </c>
      <c r="AB284" s="13">
        <f t="shared" si="75"/>
        <v>4.4328097731239094E-2</v>
      </c>
      <c r="AC284" s="13">
        <f t="shared" si="76"/>
        <v>0.28649999999999998</v>
      </c>
      <c r="AD284" s="13">
        <f t="shared" si="77"/>
        <v>1E-4</v>
      </c>
      <c r="AE284" s="13">
        <f t="shared" si="78"/>
        <v>0.2737</v>
      </c>
      <c r="AF284" s="13">
        <f t="shared" si="79"/>
        <v>1.2699999999999999E-2</v>
      </c>
      <c r="AG284" s="13">
        <f t="shared" si="80"/>
        <v>0</v>
      </c>
    </row>
    <row r="285" spans="2:33" x14ac:dyDescent="0.3">
      <c r="B285" s="1">
        <f t="shared" si="73"/>
        <v>5730</v>
      </c>
      <c r="C285" s="5">
        <v>273</v>
      </c>
      <c r="D285" s="5">
        <v>14270</v>
      </c>
      <c r="E285" s="5">
        <v>2</v>
      </c>
      <c r="F285" s="5">
        <v>0</v>
      </c>
      <c r="G285" s="5">
        <v>5474</v>
      </c>
      <c r="H285" s="5">
        <v>0</v>
      </c>
      <c r="I285" s="5">
        <v>254</v>
      </c>
      <c r="J285" s="5">
        <v>56.66</v>
      </c>
      <c r="K285" s="5">
        <v>1.78</v>
      </c>
      <c r="L285" s="5">
        <v>25.9</v>
      </c>
      <c r="M285" s="5">
        <v>1</v>
      </c>
      <c r="N285" s="5">
        <v>2233</v>
      </c>
      <c r="O285" s="5">
        <v>3493</v>
      </c>
      <c r="P285" s="5">
        <v>2</v>
      </c>
      <c r="Q285" s="5">
        <v>3423</v>
      </c>
      <c r="R285" s="5">
        <v>68</v>
      </c>
      <c r="S285" s="5">
        <v>2</v>
      </c>
      <c r="T285" s="5">
        <v>1</v>
      </c>
      <c r="U285" s="5">
        <v>0</v>
      </c>
      <c r="V285" s="1">
        <f t="shared" si="81"/>
        <v>0</v>
      </c>
      <c r="W285" s="1">
        <f t="shared" si="82"/>
        <v>0</v>
      </c>
      <c r="X285" s="1">
        <f t="shared" si="83"/>
        <v>0</v>
      </c>
      <c r="Y285" s="1">
        <f t="shared" si="84"/>
        <v>0</v>
      </c>
      <c r="Z285" s="1">
        <f t="shared" si="85"/>
        <v>0</v>
      </c>
      <c r="AA285" s="3">
        <f t="shared" si="74"/>
        <v>0.44500000000000001</v>
      </c>
      <c r="AB285" s="13">
        <f t="shared" si="75"/>
        <v>4.4328097731239094E-2</v>
      </c>
      <c r="AC285" s="13">
        <f t="shared" si="76"/>
        <v>0.28649999999999998</v>
      </c>
      <c r="AD285" s="13">
        <f t="shared" si="77"/>
        <v>1E-4</v>
      </c>
      <c r="AE285" s="13">
        <f t="shared" si="78"/>
        <v>0.2737</v>
      </c>
      <c r="AF285" s="13">
        <f t="shared" si="79"/>
        <v>1.2699999999999999E-2</v>
      </c>
      <c r="AG285" s="13">
        <f t="shared" si="80"/>
        <v>0</v>
      </c>
    </row>
    <row r="286" spans="2:33" x14ac:dyDescent="0.3">
      <c r="B286" s="1">
        <f t="shared" si="73"/>
        <v>5730</v>
      </c>
      <c r="C286" s="5">
        <v>274</v>
      </c>
      <c r="D286" s="5">
        <v>14270</v>
      </c>
      <c r="E286" s="5">
        <v>2</v>
      </c>
      <c r="F286" s="5">
        <v>0</v>
      </c>
      <c r="G286" s="5">
        <v>5474</v>
      </c>
      <c r="H286" s="5">
        <v>0</v>
      </c>
      <c r="I286" s="5">
        <v>254</v>
      </c>
      <c r="J286" s="5">
        <v>56.65</v>
      </c>
      <c r="K286" s="5">
        <v>1.78</v>
      </c>
      <c r="L286" s="5">
        <v>25.9</v>
      </c>
      <c r="M286" s="5">
        <v>1</v>
      </c>
      <c r="N286" s="5">
        <v>2233</v>
      </c>
      <c r="O286" s="5">
        <v>3493</v>
      </c>
      <c r="P286" s="5">
        <v>2</v>
      </c>
      <c r="Q286" s="5">
        <v>3423</v>
      </c>
      <c r="R286" s="5">
        <v>68</v>
      </c>
      <c r="S286" s="5">
        <v>2</v>
      </c>
      <c r="T286" s="5">
        <v>1</v>
      </c>
      <c r="U286" s="5">
        <v>0</v>
      </c>
      <c r="V286" s="1">
        <f t="shared" si="81"/>
        <v>0</v>
      </c>
      <c r="W286" s="1">
        <f t="shared" si="82"/>
        <v>0</v>
      </c>
      <c r="X286" s="1">
        <f t="shared" si="83"/>
        <v>0</v>
      </c>
      <c r="Y286" s="1">
        <f t="shared" si="84"/>
        <v>0</v>
      </c>
      <c r="Z286" s="1">
        <f t="shared" si="85"/>
        <v>0</v>
      </c>
      <c r="AA286" s="3">
        <f t="shared" si="74"/>
        <v>0.44500000000000001</v>
      </c>
      <c r="AB286" s="13">
        <f t="shared" si="75"/>
        <v>4.4328097731239094E-2</v>
      </c>
      <c r="AC286" s="13">
        <f t="shared" si="76"/>
        <v>0.28649999999999998</v>
      </c>
      <c r="AD286" s="13">
        <f t="shared" si="77"/>
        <v>1E-4</v>
      </c>
      <c r="AE286" s="13">
        <f t="shared" si="78"/>
        <v>0.2737</v>
      </c>
      <c r="AF286" s="13">
        <f t="shared" si="79"/>
        <v>1.2699999999999999E-2</v>
      </c>
      <c r="AG286" s="13">
        <f t="shared" si="80"/>
        <v>0</v>
      </c>
    </row>
    <row r="287" spans="2:33" x14ac:dyDescent="0.3">
      <c r="B287" s="1">
        <f t="shared" si="73"/>
        <v>5730</v>
      </c>
      <c r="C287" s="5">
        <v>275</v>
      </c>
      <c r="D287" s="5">
        <v>14270</v>
      </c>
      <c r="E287" s="5">
        <v>2</v>
      </c>
      <c r="F287" s="5">
        <v>0</v>
      </c>
      <c r="G287" s="5">
        <v>5474</v>
      </c>
      <c r="H287" s="5">
        <v>0</v>
      </c>
      <c r="I287" s="5">
        <v>254</v>
      </c>
      <c r="J287" s="5">
        <v>56.66</v>
      </c>
      <c r="K287" s="5">
        <v>1.78</v>
      </c>
      <c r="L287" s="5">
        <v>25.9</v>
      </c>
      <c r="M287" s="5">
        <v>1</v>
      </c>
      <c r="N287" s="5">
        <v>2233</v>
      </c>
      <c r="O287" s="5">
        <v>3493</v>
      </c>
      <c r="P287" s="5">
        <v>2</v>
      </c>
      <c r="Q287" s="5">
        <v>3423</v>
      </c>
      <c r="R287" s="5">
        <v>68</v>
      </c>
      <c r="S287" s="5">
        <v>2</v>
      </c>
      <c r="T287" s="5">
        <v>1</v>
      </c>
      <c r="U287" s="5">
        <v>0</v>
      </c>
      <c r="V287" s="1">
        <f t="shared" si="81"/>
        <v>0</v>
      </c>
      <c r="W287" s="1">
        <f t="shared" si="82"/>
        <v>0</v>
      </c>
      <c r="X287" s="1">
        <f t="shared" si="83"/>
        <v>0</v>
      </c>
      <c r="Y287" s="1">
        <f t="shared" si="84"/>
        <v>0</v>
      </c>
      <c r="Z287" s="1">
        <f t="shared" si="85"/>
        <v>0</v>
      </c>
      <c r="AA287" s="3">
        <f t="shared" si="74"/>
        <v>0.44500000000000001</v>
      </c>
      <c r="AB287" s="13">
        <f t="shared" si="75"/>
        <v>4.4328097731239094E-2</v>
      </c>
      <c r="AC287" s="13">
        <f t="shared" si="76"/>
        <v>0.28649999999999998</v>
      </c>
      <c r="AD287" s="13">
        <f t="shared" si="77"/>
        <v>1E-4</v>
      </c>
      <c r="AE287" s="13">
        <f t="shared" si="78"/>
        <v>0.2737</v>
      </c>
      <c r="AF287" s="13">
        <f t="shared" si="79"/>
        <v>1.2699999999999999E-2</v>
      </c>
      <c r="AG287" s="13">
        <f t="shared" si="80"/>
        <v>0</v>
      </c>
    </row>
    <row r="288" spans="2:33" x14ac:dyDescent="0.3">
      <c r="B288" s="1">
        <f t="shared" si="73"/>
        <v>5730</v>
      </c>
      <c r="C288" s="5">
        <v>276</v>
      </c>
      <c r="D288" s="5">
        <v>14270</v>
      </c>
      <c r="E288" s="5">
        <v>2</v>
      </c>
      <c r="F288" s="5">
        <v>0</v>
      </c>
      <c r="G288" s="5">
        <v>5474</v>
      </c>
      <c r="H288" s="5">
        <v>0</v>
      </c>
      <c r="I288" s="5">
        <v>254</v>
      </c>
      <c r="J288" s="5">
        <v>56.66</v>
      </c>
      <c r="K288" s="5">
        <v>1.78</v>
      </c>
      <c r="L288" s="5">
        <v>25.9</v>
      </c>
      <c r="M288" s="5">
        <v>1</v>
      </c>
      <c r="N288" s="5">
        <v>2233</v>
      </c>
      <c r="O288" s="5">
        <v>3493</v>
      </c>
      <c r="P288" s="5">
        <v>2</v>
      </c>
      <c r="Q288" s="5">
        <v>3423</v>
      </c>
      <c r="R288" s="5">
        <v>68</v>
      </c>
      <c r="S288" s="5">
        <v>2</v>
      </c>
      <c r="T288" s="5">
        <v>1</v>
      </c>
      <c r="U288" s="5">
        <v>0</v>
      </c>
      <c r="V288" s="1">
        <f t="shared" si="81"/>
        <v>0</v>
      </c>
      <c r="W288" s="1">
        <f t="shared" si="82"/>
        <v>0</v>
      </c>
      <c r="X288" s="1">
        <f t="shared" si="83"/>
        <v>0</v>
      </c>
      <c r="Y288" s="1">
        <f t="shared" si="84"/>
        <v>0</v>
      </c>
      <c r="Z288" s="1">
        <f t="shared" si="85"/>
        <v>0</v>
      </c>
      <c r="AA288" s="3">
        <f t="shared" si="74"/>
        <v>0.44500000000000001</v>
      </c>
      <c r="AB288" s="13">
        <f t="shared" si="75"/>
        <v>4.4328097731239094E-2</v>
      </c>
      <c r="AC288" s="13">
        <f t="shared" si="76"/>
        <v>0.28649999999999998</v>
      </c>
      <c r="AD288" s="13">
        <f t="shared" si="77"/>
        <v>1E-4</v>
      </c>
      <c r="AE288" s="13">
        <f t="shared" si="78"/>
        <v>0.2737</v>
      </c>
      <c r="AF288" s="13">
        <f t="shared" si="79"/>
        <v>1.2699999999999999E-2</v>
      </c>
      <c r="AG288" s="13">
        <f t="shared" si="80"/>
        <v>0</v>
      </c>
    </row>
    <row r="289" spans="2:33" x14ac:dyDescent="0.3">
      <c r="B289" s="1">
        <f t="shared" si="73"/>
        <v>5730</v>
      </c>
      <c r="C289" s="5">
        <v>277</v>
      </c>
      <c r="D289" s="5">
        <v>14270</v>
      </c>
      <c r="E289" s="5">
        <v>2</v>
      </c>
      <c r="F289" s="5">
        <v>0</v>
      </c>
      <c r="G289" s="5">
        <v>5474</v>
      </c>
      <c r="H289" s="5">
        <v>0</v>
      </c>
      <c r="I289" s="5">
        <v>254</v>
      </c>
      <c r="J289" s="5">
        <v>56.66</v>
      </c>
      <c r="K289" s="5">
        <v>1.78</v>
      </c>
      <c r="L289" s="5">
        <v>25.9</v>
      </c>
      <c r="M289" s="5">
        <v>1</v>
      </c>
      <c r="N289" s="5">
        <v>2233</v>
      </c>
      <c r="O289" s="5">
        <v>3493</v>
      </c>
      <c r="P289" s="5">
        <v>2</v>
      </c>
      <c r="Q289" s="5">
        <v>3423</v>
      </c>
      <c r="R289" s="5">
        <v>68</v>
      </c>
      <c r="S289" s="5">
        <v>2</v>
      </c>
      <c r="T289" s="5">
        <v>1</v>
      </c>
      <c r="U289" s="5">
        <v>0</v>
      </c>
      <c r="V289" s="1">
        <f t="shared" si="81"/>
        <v>0</v>
      </c>
      <c r="W289" s="1">
        <f t="shared" si="82"/>
        <v>0</v>
      </c>
      <c r="X289" s="1">
        <f t="shared" si="83"/>
        <v>0</v>
      </c>
      <c r="Y289" s="1">
        <f t="shared" si="84"/>
        <v>0</v>
      </c>
      <c r="Z289" s="1">
        <f t="shared" si="85"/>
        <v>0</v>
      </c>
      <c r="AA289" s="3">
        <f t="shared" si="74"/>
        <v>0.44500000000000001</v>
      </c>
      <c r="AB289" s="13">
        <f t="shared" si="75"/>
        <v>4.4328097731239094E-2</v>
      </c>
      <c r="AC289" s="13">
        <f t="shared" si="76"/>
        <v>0.28649999999999998</v>
      </c>
      <c r="AD289" s="13">
        <f t="shared" si="77"/>
        <v>1E-4</v>
      </c>
      <c r="AE289" s="13">
        <f t="shared" si="78"/>
        <v>0.2737</v>
      </c>
      <c r="AF289" s="13">
        <f t="shared" si="79"/>
        <v>1.2699999999999999E-2</v>
      </c>
      <c r="AG289" s="13">
        <f t="shared" si="80"/>
        <v>0</v>
      </c>
    </row>
    <row r="290" spans="2:33" x14ac:dyDescent="0.3">
      <c r="B290" s="1">
        <f t="shared" si="73"/>
        <v>5730</v>
      </c>
      <c r="C290" s="5">
        <v>278</v>
      </c>
      <c r="D290" s="5">
        <v>14270</v>
      </c>
      <c r="E290" s="5">
        <v>2</v>
      </c>
      <c r="F290" s="5">
        <v>0</v>
      </c>
      <c r="G290" s="5">
        <v>5474</v>
      </c>
      <c r="H290" s="5">
        <v>0</v>
      </c>
      <c r="I290" s="5">
        <v>254</v>
      </c>
      <c r="J290" s="5">
        <v>56.66</v>
      </c>
      <c r="K290" s="5">
        <v>1.78</v>
      </c>
      <c r="L290" s="5">
        <v>25.9</v>
      </c>
      <c r="M290" s="5">
        <v>1</v>
      </c>
      <c r="N290" s="5">
        <v>2233</v>
      </c>
      <c r="O290" s="5">
        <v>3493</v>
      </c>
      <c r="P290" s="5">
        <v>2</v>
      </c>
      <c r="Q290" s="5">
        <v>3423</v>
      </c>
      <c r="R290" s="5">
        <v>68</v>
      </c>
      <c r="S290" s="5">
        <v>2</v>
      </c>
      <c r="T290" s="5">
        <v>1</v>
      </c>
      <c r="U290" s="5">
        <v>0</v>
      </c>
      <c r="V290" s="1">
        <f t="shared" si="81"/>
        <v>0</v>
      </c>
      <c r="W290" s="1">
        <f t="shared" si="82"/>
        <v>0</v>
      </c>
      <c r="X290" s="1">
        <f t="shared" si="83"/>
        <v>0</v>
      </c>
      <c r="Y290" s="1">
        <f t="shared" si="84"/>
        <v>0</v>
      </c>
      <c r="Z290" s="1">
        <f t="shared" si="85"/>
        <v>0</v>
      </c>
      <c r="AA290" s="3">
        <f t="shared" si="74"/>
        <v>0.44500000000000001</v>
      </c>
      <c r="AB290" s="13">
        <f t="shared" si="75"/>
        <v>4.4328097731239094E-2</v>
      </c>
      <c r="AC290" s="13">
        <f t="shared" si="76"/>
        <v>0.28649999999999998</v>
      </c>
      <c r="AD290" s="13">
        <f t="shared" si="77"/>
        <v>1E-4</v>
      </c>
      <c r="AE290" s="13">
        <f t="shared" si="78"/>
        <v>0.2737</v>
      </c>
      <c r="AF290" s="13">
        <f t="shared" si="79"/>
        <v>1.2699999999999999E-2</v>
      </c>
      <c r="AG290" s="13">
        <f t="shared" si="80"/>
        <v>0</v>
      </c>
    </row>
    <row r="291" spans="2:33" x14ac:dyDescent="0.3">
      <c r="B291" s="1">
        <f t="shared" si="73"/>
        <v>5730</v>
      </c>
      <c r="C291" s="5">
        <v>279</v>
      </c>
      <c r="D291" s="5">
        <v>14270</v>
      </c>
      <c r="E291" s="5">
        <v>2</v>
      </c>
      <c r="F291" s="5">
        <v>0</v>
      </c>
      <c r="G291" s="5">
        <v>5474</v>
      </c>
      <c r="H291" s="5">
        <v>0</v>
      </c>
      <c r="I291" s="5">
        <v>254</v>
      </c>
      <c r="J291" s="5">
        <v>56.66</v>
      </c>
      <c r="K291" s="5">
        <v>1.78</v>
      </c>
      <c r="L291" s="5">
        <v>25.9</v>
      </c>
      <c r="M291" s="5">
        <v>1</v>
      </c>
      <c r="N291" s="5">
        <v>2233</v>
      </c>
      <c r="O291" s="5">
        <v>3493</v>
      </c>
      <c r="P291" s="5">
        <v>2</v>
      </c>
      <c r="Q291" s="5">
        <v>3423</v>
      </c>
      <c r="R291" s="5">
        <v>68</v>
      </c>
      <c r="S291" s="5">
        <v>2</v>
      </c>
      <c r="T291" s="5">
        <v>1</v>
      </c>
      <c r="U291" s="5">
        <v>0</v>
      </c>
      <c r="V291" s="1">
        <f t="shared" si="81"/>
        <v>0</v>
      </c>
      <c r="W291" s="1">
        <f t="shared" si="82"/>
        <v>0</v>
      </c>
      <c r="X291" s="1">
        <f t="shared" si="83"/>
        <v>0</v>
      </c>
      <c r="Y291" s="1">
        <f t="shared" si="84"/>
        <v>0</v>
      </c>
      <c r="Z291" s="1">
        <f t="shared" si="85"/>
        <v>0</v>
      </c>
      <c r="AA291" s="3">
        <f t="shared" si="74"/>
        <v>0.44500000000000001</v>
      </c>
      <c r="AB291" s="13">
        <f t="shared" si="75"/>
        <v>4.4328097731239094E-2</v>
      </c>
      <c r="AC291" s="13">
        <f t="shared" si="76"/>
        <v>0.28649999999999998</v>
      </c>
      <c r="AD291" s="13">
        <f t="shared" si="77"/>
        <v>1E-4</v>
      </c>
      <c r="AE291" s="13">
        <f t="shared" si="78"/>
        <v>0.2737</v>
      </c>
      <c r="AF291" s="13">
        <f t="shared" si="79"/>
        <v>1.2699999999999999E-2</v>
      </c>
      <c r="AG291" s="13">
        <f t="shared" si="80"/>
        <v>0</v>
      </c>
    </row>
    <row r="292" spans="2:33" x14ac:dyDescent="0.3">
      <c r="B292" s="1">
        <f t="shared" si="73"/>
        <v>5730</v>
      </c>
      <c r="C292" s="5">
        <v>280</v>
      </c>
      <c r="D292" s="5">
        <v>14270</v>
      </c>
      <c r="E292" s="5">
        <v>2</v>
      </c>
      <c r="F292" s="5">
        <v>0</v>
      </c>
      <c r="G292" s="5">
        <v>5474</v>
      </c>
      <c r="H292" s="5">
        <v>0</v>
      </c>
      <c r="I292" s="5">
        <v>254</v>
      </c>
      <c r="J292" s="5">
        <v>56.66</v>
      </c>
      <c r="K292" s="5">
        <v>1.78</v>
      </c>
      <c r="L292" s="5">
        <v>25.9</v>
      </c>
      <c r="M292" s="5">
        <v>1</v>
      </c>
      <c r="N292" s="5">
        <v>2233</v>
      </c>
      <c r="O292" s="5">
        <v>3493</v>
      </c>
      <c r="P292" s="5">
        <v>2</v>
      </c>
      <c r="Q292" s="5">
        <v>3423</v>
      </c>
      <c r="R292" s="5">
        <v>68</v>
      </c>
      <c r="S292" s="5">
        <v>2</v>
      </c>
      <c r="T292" s="5">
        <v>1</v>
      </c>
      <c r="U292" s="5">
        <v>0</v>
      </c>
      <c r="V292" s="1">
        <f t="shared" si="81"/>
        <v>0</v>
      </c>
      <c r="W292" s="1">
        <f t="shared" si="82"/>
        <v>0</v>
      </c>
      <c r="X292" s="1">
        <f t="shared" si="83"/>
        <v>0</v>
      </c>
      <c r="Y292" s="1">
        <f t="shared" si="84"/>
        <v>0</v>
      </c>
      <c r="Z292" s="1">
        <f t="shared" si="85"/>
        <v>0</v>
      </c>
      <c r="AA292" s="3">
        <f t="shared" si="74"/>
        <v>0.44500000000000001</v>
      </c>
      <c r="AB292" s="13">
        <f t="shared" si="75"/>
        <v>4.4328097731239094E-2</v>
      </c>
      <c r="AC292" s="13">
        <f t="shared" si="76"/>
        <v>0.28649999999999998</v>
      </c>
      <c r="AD292" s="13">
        <f t="shared" si="77"/>
        <v>1E-4</v>
      </c>
      <c r="AE292" s="13">
        <f t="shared" si="78"/>
        <v>0.2737</v>
      </c>
      <c r="AF292" s="13">
        <f t="shared" si="79"/>
        <v>1.2699999999999999E-2</v>
      </c>
      <c r="AG292" s="13">
        <f t="shared" si="80"/>
        <v>0</v>
      </c>
    </row>
    <row r="293" spans="2:33" x14ac:dyDescent="0.3">
      <c r="B293" s="1">
        <f t="shared" si="73"/>
        <v>5730</v>
      </c>
      <c r="C293" s="5">
        <v>281</v>
      </c>
      <c r="D293" s="5">
        <v>14270</v>
      </c>
      <c r="E293" s="5">
        <v>2</v>
      </c>
      <c r="F293" s="5">
        <v>0</v>
      </c>
      <c r="G293" s="5">
        <v>5474</v>
      </c>
      <c r="H293" s="5">
        <v>0</v>
      </c>
      <c r="I293" s="5">
        <v>254</v>
      </c>
      <c r="J293" s="5">
        <v>56.66</v>
      </c>
      <c r="K293" s="5">
        <v>1.78</v>
      </c>
      <c r="L293" s="5">
        <v>25.9</v>
      </c>
      <c r="M293" s="5">
        <v>1</v>
      </c>
      <c r="N293" s="5">
        <v>2233</v>
      </c>
      <c r="O293" s="5">
        <v>3493</v>
      </c>
      <c r="P293" s="5">
        <v>2</v>
      </c>
      <c r="Q293" s="5">
        <v>3423</v>
      </c>
      <c r="R293" s="5">
        <v>68</v>
      </c>
      <c r="S293" s="5">
        <v>2</v>
      </c>
      <c r="T293" s="5">
        <v>1</v>
      </c>
      <c r="U293" s="5">
        <v>0</v>
      </c>
      <c r="V293" s="1">
        <f t="shared" si="81"/>
        <v>0</v>
      </c>
      <c r="W293" s="1">
        <f t="shared" si="82"/>
        <v>0</v>
      </c>
      <c r="X293" s="1">
        <f t="shared" si="83"/>
        <v>0</v>
      </c>
      <c r="Y293" s="1">
        <f t="shared" si="84"/>
        <v>0</v>
      </c>
      <c r="Z293" s="1">
        <f t="shared" si="85"/>
        <v>0</v>
      </c>
      <c r="AA293" s="3">
        <f t="shared" si="74"/>
        <v>0.44500000000000001</v>
      </c>
      <c r="AB293" s="13">
        <f t="shared" si="75"/>
        <v>4.4328097731239094E-2</v>
      </c>
      <c r="AC293" s="13">
        <f t="shared" si="76"/>
        <v>0.28649999999999998</v>
      </c>
      <c r="AD293" s="13">
        <f t="shared" si="77"/>
        <v>1E-4</v>
      </c>
      <c r="AE293" s="13">
        <f t="shared" si="78"/>
        <v>0.2737</v>
      </c>
      <c r="AF293" s="13">
        <f t="shared" si="79"/>
        <v>1.2699999999999999E-2</v>
      </c>
      <c r="AG293" s="13">
        <f t="shared" si="80"/>
        <v>0</v>
      </c>
    </row>
    <row r="294" spans="2:33" x14ac:dyDescent="0.3">
      <c r="B294" s="1">
        <f t="shared" si="73"/>
        <v>5730</v>
      </c>
      <c r="C294" s="5">
        <v>282</v>
      </c>
      <c r="D294" s="5">
        <v>14270</v>
      </c>
      <c r="E294" s="5">
        <v>2</v>
      </c>
      <c r="F294" s="5">
        <v>0</v>
      </c>
      <c r="G294" s="5">
        <v>5474</v>
      </c>
      <c r="H294" s="5">
        <v>0</v>
      </c>
      <c r="I294" s="5">
        <v>254</v>
      </c>
      <c r="J294" s="5">
        <v>56.66</v>
      </c>
      <c r="K294" s="5">
        <v>1.78</v>
      </c>
      <c r="L294" s="5">
        <v>25.9</v>
      </c>
      <c r="M294" s="5">
        <v>1</v>
      </c>
      <c r="N294" s="5">
        <v>2233</v>
      </c>
      <c r="O294" s="5">
        <v>3493</v>
      </c>
      <c r="P294" s="5">
        <v>2</v>
      </c>
      <c r="Q294" s="5">
        <v>3423</v>
      </c>
      <c r="R294" s="5">
        <v>68</v>
      </c>
      <c r="S294" s="5">
        <v>2</v>
      </c>
      <c r="T294" s="5">
        <v>1</v>
      </c>
      <c r="U294" s="5">
        <v>0</v>
      </c>
      <c r="V294" s="1">
        <f t="shared" si="81"/>
        <v>0</v>
      </c>
      <c r="W294" s="1">
        <f t="shared" si="82"/>
        <v>0</v>
      </c>
      <c r="X294" s="1">
        <f t="shared" si="83"/>
        <v>0</v>
      </c>
      <c r="Y294" s="1">
        <f t="shared" si="84"/>
        <v>0</v>
      </c>
      <c r="Z294" s="1">
        <f t="shared" si="85"/>
        <v>0</v>
      </c>
      <c r="AA294" s="3">
        <f t="shared" si="74"/>
        <v>0.44500000000000001</v>
      </c>
      <c r="AB294" s="13">
        <f t="shared" si="75"/>
        <v>4.4328097731239094E-2</v>
      </c>
      <c r="AC294" s="13">
        <f t="shared" si="76"/>
        <v>0.28649999999999998</v>
      </c>
      <c r="AD294" s="13">
        <f t="shared" si="77"/>
        <v>1E-4</v>
      </c>
      <c r="AE294" s="13">
        <f t="shared" si="78"/>
        <v>0.2737</v>
      </c>
      <c r="AF294" s="13">
        <f t="shared" si="79"/>
        <v>1.2699999999999999E-2</v>
      </c>
      <c r="AG294" s="13">
        <f t="shared" si="80"/>
        <v>0</v>
      </c>
    </row>
    <row r="295" spans="2:33" x14ac:dyDescent="0.3">
      <c r="B295" s="1">
        <f t="shared" si="73"/>
        <v>5730</v>
      </c>
      <c r="C295" s="5">
        <v>283</v>
      </c>
      <c r="D295" s="5">
        <v>14270</v>
      </c>
      <c r="E295" s="5">
        <v>2</v>
      </c>
      <c r="F295" s="5">
        <v>0</v>
      </c>
      <c r="G295" s="5">
        <v>5474</v>
      </c>
      <c r="H295" s="5">
        <v>0</v>
      </c>
      <c r="I295" s="5">
        <v>254</v>
      </c>
      <c r="J295" s="5">
        <v>56.66</v>
      </c>
      <c r="K295" s="5">
        <v>1.78</v>
      </c>
      <c r="L295" s="5">
        <v>25.9</v>
      </c>
      <c r="M295" s="5">
        <v>1</v>
      </c>
      <c r="N295" s="5">
        <v>2233</v>
      </c>
      <c r="O295" s="5">
        <v>3493</v>
      </c>
      <c r="P295" s="5">
        <v>2</v>
      </c>
      <c r="Q295" s="5">
        <v>3423</v>
      </c>
      <c r="R295" s="5">
        <v>68</v>
      </c>
      <c r="S295" s="5">
        <v>2</v>
      </c>
      <c r="T295" s="5">
        <v>1</v>
      </c>
      <c r="U295" s="5">
        <v>0</v>
      </c>
      <c r="V295" s="1">
        <f t="shared" si="81"/>
        <v>0</v>
      </c>
      <c r="W295" s="1">
        <f t="shared" si="82"/>
        <v>0</v>
      </c>
      <c r="X295" s="1">
        <f t="shared" si="83"/>
        <v>0</v>
      </c>
      <c r="Y295" s="1">
        <f t="shared" si="84"/>
        <v>0</v>
      </c>
      <c r="Z295" s="1">
        <f t="shared" si="85"/>
        <v>0</v>
      </c>
      <c r="AA295" s="3">
        <f t="shared" si="74"/>
        <v>0.44500000000000001</v>
      </c>
      <c r="AB295" s="13">
        <f t="shared" si="75"/>
        <v>4.4328097731239094E-2</v>
      </c>
      <c r="AC295" s="13">
        <f t="shared" si="76"/>
        <v>0.28649999999999998</v>
      </c>
      <c r="AD295" s="13">
        <f t="shared" si="77"/>
        <v>1E-4</v>
      </c>
      <c r="AE295" s="13">
        <f t="shared" si="78"/>
        <v>0.2737</v>
      </c>
      <c r="AF295" s="13">
        <f t="shared" si="79"/>
        <v>1.2699999999999999E-2</v>
      </c>
      <c r="AG295" s="13">
        <f t="shared" si="80"/>
        <v>0</v>
      </c>
    </row>
    <row r="296" spans="2:33" x14ac:dyDescent="0.3">
      <c r="B296" s="1">
        <f t="shared" si="73"/>
        <v>5730</v>
      </c>
      <c r="C296" s="5">
        <v>284</v>
      </c>
      <c r="D296" s="5">
        <v>14270</v>
      </c>
      <c r="E296" s="5">
        <v>2</v>
      </c>
      <c r="F296" s="5">
        <v>0</v>
      </c>
      <c r="G296" s="5">
        <v>5474</v>
      </c>
      <c r="H296" s="5">
        <v>0</v>
      </c>
      <c r="I296" s="5">
        <v>254</v>
      </c>
      <c r="J296" s="5">
        <v>56.66</v>
      </c>
      <c r="K296" s="5">
        <v>1.78</v>
      </c>
      <c r="L296" s="5">
        <v>25.9</v>
      </c>
      <c r="M296" s="5">
        <v>1</v>
      </c>
      <c r="N296" s="5">
        <v>2233</v>
      </c>
      <c r="O296" s="5">
        <v>3493</v>
      </c>
      <c r="P296" s="5">
        <v>2</v>
      </c>
      <c r="Q296" s="5">
        <v>3423</v>
      </c>
      <c r="R296" s="5">
        <v>68</v>
      </c>
      <c r="S296" s="5">
        <v>2</v>
      </c>
      <c r="T296" s="5">
        <v>1</v>
      </c>
      <c r="U296" s="5">
        <v>0</v>
      </c>
      <c r="V296" s="1">
        <f t="shared" si="81"/>
        <v>0</v>
      </c>
      <c r="W296" s="1">
        <f t="shared" si="82"/>
        <v>0</v>
      </c>
      <c r="X296" s="1">
        <f t="shared" si="83"/>
        <v>0</v>
      </c>
      <c r="Y296" s="1">
        <f t="shared" si="84"/>
        <v>0</v>
      </c>
      <c r="Z296" s="1">
        <f t="shared" si="85"/>
        <v>0</v>
      </c>
      <c r="AA296" s="3">
        <f t="shared" si="74"/>
        <v>0.44500000000000001</v>
      </c>
      <c r="AB296" s="13">
        <f t="shared" si="75"/>
        <v>4.4328097731239094E-2</v>
      </c>
      <c r="AC296" s="13">
        <f t="shared" si="76"/>
        <v>0.28649999999999998</v>
      </c>
      <c r="AD296" s="13">
        <f t="shared" si="77"/>
        <v>1E-4</v>
      </c>
      <c r="AE296" s="13">
        <f t="shared" si="78"/>
        <v>0.2737</v>
      </c>
      <c r="AF296" s="13">
        <f t="shared" si="79"/>
        <v>1.2699999999999999E-2</v>
      </c>
      <c r="AG296" s="13">
        <f t="shared" si="80"/>
        <v>0</v>
      </c>
    </row>
    <row r="297" spans="2:33" x14ac:dyDescent="0.3">
      <c r="B297" s="1">
        <f t="shared" si="73"/>
        <v>5730</v>
      </c>
      <c r="C297" s="5">
        <v>285</v>
      </c>
      <c r="D297" s="5">
        <v>14270</v>
      </c>
      <c r="E297" s="5">
        <v>2</v>
      </c>
      <c r="F297" s="5">
        <v>0</v>
      </c>
      <c r="G297" s="5">
        <v>5474</v>
      </c>
      <c r="H297" s="5">
        <v>0</v>
      </c>
      <c r="I297" s="5">
        <v>254</v>
      </c>
      <c r="J297" s="5">
        <v>56.66</v>
      </c>
      <c r="K297" s="5">
        <v>1.78</v>
      </c>
      <c r="L297" s="5">
        <v>25.9</v>
      </c>
      <c r="M297" s="5">
        <v>1</v>
      </c>
      <c r="N297" s="5">
        <v>2233</v>
      </c>
      <c r="O297" s="5">
        <v>3493</v>
      </c>
      <c r="P297" s="5">
        <v>2</v>
      </c>
      <c r="Q297" s="5">
        <v>3423</v>
      </c>
      <c r="R297" s="5">
        <v>68</v>
      </c>
      <c r="S297" s="5">
        <v>2</v>
      </c>
      <c r="T297" s="5">
        <v>1</v>
      </c>
      <c r="U297" s="5">
        <v>0</v>
      </c>
      <c r="V297" s="1">
        <f t="shared" si="81"/>
        <v>0</v>
      </c>
      <c r="W297" s="1">
        <f t="shared" si="82"/>
        <v>0</v>
      </c>
      <c r="X297" s="1">
        <f t="shared" si="83"/>
        <v>0</v>
      </c>
      <c r="Y297" s="1">
        <f t="shared" si="84"/>
        <v>0</v>
      </c>
      <c r="Z297" s="1">
        <f t="shared" si="85"/>
        <v>0</v>
      </c>
      <c r="AA297" s="3">
        <f t="shared" si="74"/>
        <v>0.44500000000000001</v>
      </c>
      <c r="AB297" s="13">
        <f t="shared" si="75"/>
        <v>4.4328097731239094E-2</v>
      </c>
      <c r="AC297" s="13">
        <f t="shared" si="76"/>
        <v>0.28649999999999998</v>
      </c>
      <c r="AD297" s="13">
        <f t="shared" si="77"/>
        <v>1E-4</v>
      </c>
      <c r="AE297" s="13">
        <f t="shared" si="78"/>
        <v>0.2737</v>
      </c>
      <c r="AF297" s="13">
        <f t="shared" si="79"/>
        <v>1.2699999999999999E-2</v>
      </c>
      <c r="AG297" s="13">
        <f t="shared" si="80"/>
        <v>0</v>
      </c>
    </row>
    <row r="298" spans="2:33" x14ac:dyDescent="0.3">
      <c r="B298" s="1">
        <f t="shared" si="73"/>
        <v>5730</v>
      </c>
      <c r="C298" s="5">
        <v>286</v>
      </c>
      <c r="D298" s="5">
        <v>14270</v>
      </c>
      <c r="E298" s="5">
        <v>2</v>
      </c>
      <c r="F298" s="5">
        <v>0</v>
      </c>
      <c r="G298" s="5">
        <v>5474</v>
      </c>
      <c r="H298" s="5">
        <v>0</v>
      </c>
      <c r="I298" s="5">
        <v>254</v>
      </c>
      <c r="J298" s="5">
        <v>56.66</v>
      </c>
      <c r="K298" s="5">
        <v>1.78</v>
      </c>
      <c r="L298" s="5">
        <v>25.9</v>
      </c>
      <c r="M298" s="5">
        <v>1</v>
      </c>
      <c r="N298" s="5">
        <v>2233</v>
      </c>
      <c r="O298" s="5">
        <v>3493</v>
      </c>
      <c r="P298" s="5">
        <v>2</v>
      </c>
      <c r="Q298" s="5">
        <v>3423</v>
      </c>
      <c r="R298" s="5">
        <v>68</v>
      </c>
      <c r="S298" s="5">
        <v>2</v>
      </c>
      <c r="T298" s="5">
        <v>1</v>
      </c>
      <c r="U298" s="5">
        <v>0</v>
      </c>
      <c r="V298" s="1">
        <f t="shared" si="81"/>
        <v>0</v>
      </c>
      <c r="W298" s="1">
        <f t="shared" si="82"/>
        <v>0</v>
      </c>
      <c r="X298" s="1">
        <f t="shared" si="83"/>
        <v>0</v>
      </c>
      <c r="Y298" s="1">
        <f t="shared" si="84"/>
        <v>0</v>
      </c>
      <c r="Z298" s="1">
        <f t="shared" si="85"/>
        <v>0</v>
      </c>
      <c r="AA298" s="3">
        <f t="shared" si="74"/>
        <v>0.44500000000000001</v>
      </c>
      <c r="AB298" s="13">
        <f t="shared" si="75"/>
        <v>4.4328097731239094E-2</v>
      </c>
      <c r="AC298" s="13">
        <f t="shared" si="76"/>
        <v>0.28649999999999998</v>
      </c>
      <c r="AD298" s="13">
        <f t="shared" si="77"/>
        <v>1E-4</v>
      </c>
      <c r="AE298" s="13">
        <f t="shared" si="78"/>
        <v>0.2737</v>
      </c>
      <c r="AF298" s="13">
        <f t="shared" si="79"/>
        <v>1.2699999999999999E-2</v>
      </c>
      <c r="AG298" s="13">
        <f t="shared" si="80"/>
        <v>0</v>
      </c>
    </row>
    <row r="299" spans="2:33" x14ac:dyDescent="0.3">
      <c r="B299" s="1">
        <f t="shared" si="73"/>
        <v>5730</v>
      </c>
      <c r="C299" s="5">
        <v>287</v>
      </c>
      <c r="D299" s="5">
        <v>14270</v>
      </c>
      <c r="E299" s="5">
        <v>2</v>
      </c>
      <c r="F299" s="5">
        <v>0</v>
      </c>
      <c r="G299" s="5">
        <v>5474</v>
      </c>
      <c r="H299" s="5">
        <v>0</v>
      </c>
      <c r="I299" s="5">
        <v>254</v>
      </c>
      <c r="J299" s="5">
        <v>56.66</v>
      </c>
      <c r="K299" s="5">
        <v>1.78</v>
      </c>
      <c r="L299" s="5">
        <v>25.9</v>
      </c>
      <c r="M299" s="5">
        <v>1</v>
      </c>
      <c r="N299" s="5">
        <v>2233</v>
      </c>
      <c r="O299" s="5">
        <v>3493</v>
      </c>
      <c r="P299" s="5">
        <v>2</v>
      </c>
      <c r="Q299" s="5">
        <v>3423</v>
      </c>
      <c r="R299" s="5">
        <v>68</v>
      </c>
      <c r="S299" s="5">
        <v>2</v>
      </c>
      <c r="T299" s="5">
        <v>1</v>
      </c>
      <c r="U299" s="5">
        <v>0</v>
      </c>
      <c r="V299" s="1">
        <f t="shared" si="81"/>
        <v>0</v>
      </c>
      <c r="W299" s="1">
        <f t="shared" si="82"/>
        <v>0</v>
      </c>
      <c r="X299" s="1">
        <f t="shared" si="83"/>
        <v>0</v>
      </c>
      <c r="Y299" s="1">
        <f t="shared" si="84"/>
        <v>0</v>
      </c>
      <c r="Z299" s="1">
        <f t="shared" si="85"/>
        <v>0</v>
      </c>
      <c r="AA299" s="3">
        <f t="shared" si="74"/>
        <v>0.44500000000000001</v>
      </c>
      <c r="AB299" s="13">
        <f t="shared" si="75"/>
        <v>4.4328097731239094E-2</v>
      </c>
      <c r="AC299" s="13">
        <f t="shared" si="76"/>
        <v>0.28649999999999998</v>
      </c>
      <c r="AD299" s="13">
        <f t="shared" si="77"/>
        <v>1E-4</v>
      </c>
      <c r="AE299" s="13">
        <f t="shared" si="78"/>
        <v>0.2737</v>
      </c>
      <c r="AF299" s="13">
        <f t="shared" si="79"/>
        <v>1.2699999999999999E-2</v>
      </c>
      <c r="AG299" s="13">
        <f t="shared" si="80"/>
        <v>0</v>
      </c>
    </row>
    <row r="300" spans="2:33" x14ac:dyDescent="0.3">
      <c r="B300" s="1">
        <f t="shared" si="73"/>
        <v>5731</v>
      </c>
      <c r="C300" s="5">
        <v>288</v>
      </c>
      <c r="D300" s="5">
        <v>14269</v>
      </c>
      <c r="E300" s="5">
        <v>2</v>
      </c>
      <c r="F300" s="5">
        <v>0</v>
      </c>
      <c r="G300" s="5">
        <v>5475</v>
      </c>
      <c r="H300" s="5">
        <v>0</v>
      </c>
      <c r="I300" s="5">
        <v>254</v>
      </c>
      <c r="J300" s="5">
        <v>56.67</v>
      </c>
      <c r="K300" s="5">
        <v>1.78</v>
      </c>
      <c r="L300" s="5">
        <v>25.9</v>
      </c>
      <c r="M300" s="5">
        <v>1</v>
      </c>
      <c r="N300" s="5">
        <v>2234</v>
      </c>
      <c r="O300" s="5">
        <v>3493</v>
      </c>
      <c r="P300" s="5">
        <v>1</v>
      </c>
      <c r="Q300" s="5">
        <v>3424</v>
      </c>
      <c r="R300" s="5">
        <v>68</v>
      </c>
      <c r="S300" s="5">
        <v>1</v>
      </c>
      <c r="T300" s="5">
        <v>1</v>
      </c>
      <c r="U300" s="5">
        <v>0</v>
      </c>
      <c r="V300" s="1">
        <f t="shared" si="81"/>
        <v>0</v>
      </c>
      <c r="W300" s="1">
        <f t="shared" si="82"/>
        <v>1</v>
      </c>
      <c r="X300" s="1">
        <f t="shared" si="83"/>
        <v>0</v>
      </c>
      <c r="Y300" s="1">
        <f t="shared" si="84"/>
        <v>0</v>
      </c>
      <c r="Z300" s="1">
        <f t="shared" si="85"/>
        <v>1</v>
      </c>
      <c r="AA300" s="3">
        <f t="shared" si="74"/>
        <v>0.44500000000000001</v>
      </c>
      <c r="AB300" s="13">
        <f t="shared" si="75"/>
        <v>4.4320362938405168E-2</v>
      </c>
      <c r="AC300" s="13">
        <f t="shared" si="76"/>
        <v>0.28655000000000003</v>
      </c>
      <c r="AD300" s="13">
        <f t="shared" si="77"/>
        <v>1E-4</v>
      </c>
      <c r="AE300" s="13">
        <f t="shared" si="78"/>
        <v>0.27374999999999999</v>
      </c>
      <c r="AF300" s="13">
        <f t="shared" si="79"/>
        <v>1.2699999999999999E-2</v>
      </c>
      <c r="AG300" s="13">
        <f t="shared" si="80"/>
        <v>5.0000000000000002E-5</v>
      </c>
    </row>
    <row r="301" spans="2:33" x14ac:dyDescent="0.3">
      <c r="B301" s="1">
        <f t="shared" si="73"/>
        <v>5731</v>
      </c>
      <c r="C301" s="5">
        <v>289</v>
      </c>
      <c r="D301" s="5">
        <v>14269</v>
      </c>
      <c r="E301" s="5">
        <v>1</v>
      </c>
      <c r="F301" s="5">
        <v>0</v>
      </c>
      <c r="G301" s="5">
        <v>5476</v>
      </c>
      <c r="H301" s="5">
        <v>0</v>
      </c>
      <c r="I301" s="5">
        <v>254</v>
      </c>
      <c r="J301" s="5">
        <v>56.67</v>
      </c>
      <c r="K301" s="5">
        <v>1.78</v>
      </c>
      <c r="L301" s="5">
        <v>25.9</v>
      </c>
      <c r="M301" s="5">
        <v>1</v>
      </c>
      <c r="N301" s="5">
        <v>2234</v>
      </c>
      <c r="O301" s="5">
        <v>3493</v>
      </c>
      <c r="P301" s="5">
        <v>0</v>
      </c>
      <c r="Q301" s="5">
        <v>3425</v>
      </c>
      <c r="R301" s="5">
        <v>68</v>
      </c>
      <c r="S301" s="5">
        <v>0</v>
      </c>
      <c r="T301" s="5">
        <v>0</v>
      </c>
      <c r="U301" s="5">
        <v>0</v>
      </c>
      <c r="V301" s="1">
        <f t="shared" si="81"/>
        <v>-1</v>
      </c>
      <c r="W301" s="1">
        <f t="shared" si="82"/>
        <v>1</v>
      </c>
      <c r="X301" s="1">
        <f t="shared" si="83"/>
        <v>0</v>
      </c>
      <c r="Y301" s="1">
        <f t="shared" si="84"/>
        <v>0</v>
      </c>
      <c r="Z301" s="1">
        <f t="shared" si="85"/>
        <v>0</v>
      </c>
      <c r="AA301" s="3">
        <f t="shared" si="74"/>
        <v>0.44500000000000001</v>
      </c>
      <c r="AB301" s="13">
        <f t="shared" si="75"/>
        <v>4.4320362938405168E-2</v>
      </c>
      <c r="AC301" s="13">
        <f t="shared" si="76"/>
        <v>0.28655000000000003</v>
      </c>
      <c r="AD301" s="13">
        <f t="shared" si="77"/>
        <v>5.0000000000000002E-5</v>
      </c>
      <c r="AE301" s="13">
        <f t="shared" si="78"/>
        <v>0.27379999999999999</v>
      </c>
      <c r="AF301" s="13">
        <f t="shared" si="79"/>
        <v>1.2699999999999999E-2</v>
      </c>
      <c r="AG301" s="13">
        <f t="shared" si="80"/>
        <v>0</v>
      </c>
    </row>
    <row r="302" spans="2:33" x14ac:dyDescent="0.3">
      <c r="B302" s="1">
        <f t="shared" si="73"/>
        <v>5731</v>
      </c>
      <c r="C302" s="5">
        <v>290</v>
      </c>
      <c r="D302" s="5">
        <v>14269</v>
      </c>
      <c r="E302" s="5">
        <v>1</v>
      </c>
      <c r="F302" s="5">
        <v>0</v>
      </c>
      <c r="G302" s="5">
        <v>5476</v>
      </c>
      <c r="H302" s="5">
        <v>0</v>
      </c>
      <c r="I302" s="5">
        <v>254</v>
      </c>
      <c r="J302" s="5">
        <v>56.67</v>
      </c>
      <c r="K302" s="5">
        <v>1.78</v>
      </c>
      <c r="L302" s="5">
        <v>25.9</v>
      </c>
      <c r="M302" s="5">
        <v>1</v>
      </c>
      <c r="N302" s="5">
        <v>2234</v>
      </c>
      <c r="O302" s="5">
        <v>3493</v>
      </c>
      <c r="P302" s="5">
        <v>0</v>
      </c>
      <c r="Q302" s="5">
        <v>3425</v>
      </c>
      <c r="R302" s="5">
        <v>68</v>
      </c>
      <c r="S302" s="5">
        <v>0</v>
      </c>
      <c r="T302" s="5">
        <v>0</v>
      </c>
      <c r="U302" s="5">
        <v>0</v>
      </c>
      <c r="V302" s="1">
        <f t="shared" si="81"/>
        <v>0</v>
      </c>
      <c r="W302" s="1">
        <f t="shared" si="82"/>
        <v>0</v>
      </c>
      <c r="X302" s="1">
        <f t="shared" si="83"/>
        <v>0</v>
      </c>
      <c r="Y302" s="1">
        <f t="shared" si="84"/>
        <v>0</v>
      </c>
      <c r="Z302" s="1">
        <f t="shared" si="85"/>
        <v>0</v>
      </c>
      <c r="AA302" s="3">
        <f t="shared" si="74"/>
        <v>0.44500000000000001</v>
      </c>
      <c r="AB302" s="13">
        <f t="shared" si="75"/>
        <v>4.4320362938405168E-2</v>
      </c>
      <c r="AC302" s="13">
        <f t="shared" si="76"/>
        <v>0.28655000000000003</v>
      </c>
      <c r="AD302" s="13">
        <f t="shared" si="77"/>
        <v>5.0000000000000002E-5</v>
      </c>
      <c r="AE302" s="13">
        <f t="shared" si="78"/>
        <v>0.27379999999999999</v>
      </c>
      <c r="AF302" s="13">
        <f t="shared" si="79"/>
        <v>1.2699999999999999E-2</v>
      </c>
      <c r="AG302" s="13">
        <f t="shared" si="80"/>
        <v>0</v>
      </c>
    </row>
    <row r="303" spans="2:33" x14ac:dyDescent="0.3">
      <c r="B303" s="1">
        <f t="shared" si="73"/>
        <v>5731</v>
      </c>
      <c r="C303" s="5">
        <v>291</v>
      </c>
      <c r="D303" s="5">
        <v>14269</v>
      </c>
      <c r="E303" s="5">
        <v>1</v>
      </c>
      <c r="F303" s="5">
        <v>0</v>
      </c>
      <c r="G303" s="5">
        <v>5476</v>
      </c>
      <c r="H303" s="5">
        <v>0</v>
      </c>
      <c r="I303" s="5">
        <v>254</v>
      </c>
      <c r="J303" s="5">
        <v>56.67</v>
      </c>
      <c r="K303" s="5">
        <v>1.78</v>
      </c>
      <c r="L303" s="5">
        <v>25.9</v>
      </c>
      <c r="M303" s="5">
        <v>1</v>
      </c>
      <c r="N303" s="5">
        <v>2234</v>
      </c>
      <c r="O303" s="5">
        <v>3493</v>
      </c>
      <c r="P303" s="5">
        <v>0</v>
      </c>
      <c r="Q303" s="5">
        <v>3425</v>
      </c>
      <c r="R303" s="5">
        <v>68</v>
      </c>
      <c r="S303" s="5">
        <v>0</v>
      </c>
      <c r="T303" s="5">
        <v>0</v>
      </c>
      <c r="U303" s="5">
        <v>0</v>
      </c>
      <c r="V303" s="1">
        <f t="shared" si="81"/>
        <v>0</v>
      </c>
      <c r="W303" s="1">
        <f t="shared" si="82"/>
        <v>0</v>
      </c>
      <c r="X303" s="1">
        <f t="shared" si="83"/>
        <v>0</v>
      </c>
      <c r="Y303" s="1">
        <f t="shared" si="84"/>
        <v>0</v>
      </c>
      <c r="Z303" s="1">
        <f t="shared" si="85"/>
        <v>0</v>
      </c>
      <c r="AA303" s="3">
        <f t="shared" si="74"/>
        <v>0.44500000000000001</v>
      </c>
      <c r="AB303" s="13">
        <f t="shared" si="75"/>
        <v>4.4320362938405168E-2</v>
      </c>
      <c r="AC303" s="13">
        <f t="shared" si="76"/>
        <v>0.28655000000000003</v>
      </c>
      <c r="AD303" s="13">
        <f t="shared" si="77"/>
        <v>5.0000000000000002E-5</v>
      </c>
      <c r="AE303" s="13">
        <f t="shared" si="78"/>
        <v>0.27379999999999999</v>
      </c>
      <c r="AF303" s="13">
        <f t="shared" si="79"/>
        <v>1.2699999999999999E-2</v>
      </c>
      <c r="AG303" s="13">
        <f t="shared" si="80"/>
        <v>0</v>
      </c>
    </row>
    <row r="304" spans="2:33" x14ac:dyDescent="0.3">
      <c r="B304" s="1">
        <f t="shared" si="73"/>
        <v>5731</v>
      </c>
      <c r="C304" s="5">
        <v>292</v>
      </c>
      <c r="D304" s="5">
        <v>14269</v>
      </c>
      <c r="E304" s="5">
        <v>1</v>
      </c>
      <c r="F304" s="5">
        <v>0</v>
      </c>
      <c r="G304" s="5">
        <v>5476</v>
      </c>
      <c r="H304" s="5">
        <v>0</v>
      </c>
      <c r="I304" s="5">
        <v>254</v>
      </c>
      <c r="J304" s="5">
        <v>56.67</v>
      </c>
      <c r="K304" s="5">
        <v>1.78</v>
      </c>
      <c r="L304" s="5">
        <v>25.9</v>
      </c>
      <c r="M304" s="5">
        <v>1</v>
      </c>
      <c r="N304" s="5">
        <v>2234</v>
      </c>
      <c r="O304" s="5">
        <v>3493</v>
      </c>
      <c r="P304" s="5">
        <v>0</v>
      </c>
      <c r="Q304" s="5">
        <v>3425</v>
      </c>
      <c r="R304" s="5">
        <v>68</v>
      </c>
      <c r="S304" s="5">
        <v>0</v>
      </c>
      <c r="T304" s="5">
        <v>0</v>
      </c>
      <c r="U304" s="5">
        <v>0</v>
      </c>
      <c r="V304" s="1">
        <f t="shared" si="81"/>
        <v>0</v>
      </c>
      <c r="W304" s="1">
        <f t="shared" si="82"/>
        <v>0</v>
      </c>
      <c r="X304" s="1">
        <f t="shared" si="83"/>
        <v>0</v>
      </c>
      <c r="Y304" s="1">
        <f t="shared" si="84"/>
        <v>0</v>
      </c>
      <c r="Z304" s="1">
        <f t="shared" si="85"/>
        <v>0</v>
      </c>
      <c r="AA304" s="3">
        <f t="shared" si="74"/>
        <v>0.44500000000000001</v>
      </c>
      <c r="AB304" s="13">
        <f t="shared" si="75"/>
        <v>4.4320362938405168E-2</v>
      </c>
      <c r="AC304" s="13">
        <f t="shared" si="76"/>
        <v>0.28655000000000003</v>
      </c>
      <c r="AD304" s="13">
        <f t="shared" si="77"/>
        <v>5.0000000000000002E-5</v>
      </c>
      <c r="AE304" s="13">
        <f t="shared" si="78"/>
        <v>0.27379999999999999</v>
      </c>
      <c r="AF304" s="13">
        <f t="shared" si="79"/>
        <v>1.2699999999999999E-2</v>
      </c>
      <c r="AG304" s="13">
        <f t="shared" si="80"/>
        <v>0</v>
      </c>
    </row>
    <row r="305" spans="2:33" x14ac:dyDescent="0.3">
      <c r="B305" s="1">
        <f t="shared" si="73"/>
        <v>5731</v>
      </c>
      <c r="C305" s="5">
        <v>293</v>
      </c>
      <c r="D305" s="5">
        <v>14269</v>
      </c>
      <c r="E305" s="5">
        <v>1</v>
      </c>
      <c r="F305" s="5">
        <v>0</v>
      </c>
      <c r="G305" s="5">
        <v>5476</v>
      </c>
      <c r="H305" s="5">
        <v>0</v>
      </c>
      <c r="I305" s="5">
        <v>254</v>
      </c>
      <c r="J305" s="5">
        <v>56.67</v>
      </c>
      <c r="K305" s="5">
        <v>1.78</v>
      </c>
      <c r="L305" s="5">
        <v>25.9</v>
      </c>
      <c r="M305" s="5">
        <v>1</v>
      </c>
      <c r="N305" s="5">
        <v>2234</v>
      </c>
      <c r="O305" s="5">
        <v>3493</v>
      </c>
      <c r="P305" s="5">
        <v>0</v>
      </c>
      <c r="Q305" s="5">
        <v>3425</v>
      </c>
      <c r="R305" s="5">
        <v>68</v>
      </c>
      <c r="S305" s="5">
        <v>0</v>
      </c>
      <c r="T305" s="5">
        <v>0</v>
      </c>
      <c r="U305" s="5">
        <v>0</v>
      </c>
      <c r="V305" s="1">
        <f t="shared" si="81"/>
        <v>0</v>
      </c>
      <c r="W305" s="1">
        <f t="shared" si="82"/>
        <v>0</v>
      </c>
      <c r="X305" s="1">
        <f t="shared" si="83"/>
        <v>0</v>
      </c>
      <c r="Y305" s="1">
        <f t="shared" si="84"/>
        <v>0</v>
      </c>
      <c r="Z305" s="1">
        <f t="shared" si="85"/>
        <v>0</v>
      </c>
      <c r="AA305" s="3">
        <f t="shared" si="74"/>
        <v>0.44500000000000001</v>
      </c>
      <c r="AB305" s="13">
        <f t="shared" si="75"/>
        <v>4.4320362938405168E-2</v>
      </c>
      <c r="AC305" s="13">
        <f t="shared" si="76"/>
        <v>0.28655000000000003</v>
      </c>
      <c r="AD305" s="13">
        <f t="shared" si="77"/>
        <v>5.0000000000000002E-5</v>
      </c>
      <c r="AE305" s="13">
        <f t="shared" si="78"/>
        <v>0.27379999999999999</v>
      </c>
      <c r="AF305" s="13">
        <f t="shared" si="79"/>
        <v>1.2699999999999999E-2</v>
      </c>
      <c r="AG305" s="13">
        <f t="shared" si="80"/>
        <v>0</v>
      </c>
    </row>
    <row r="306" spans="2:33" x14ac:dyDescent="0.3">
      <c r="B306" s="1">
        <f t="shared" si="73"/>
        <v>5731</v>
      </c>
      <c r="C306" s="5">
        <v>294</v>
      </c>
      <c r="D306" s="5">
        <v>14269</v>
      </c>
      <c r="E306" s="5">
        <v>1</v>
      </c>
      <c r="F306" s="5">
        <v>0</v>
      </c>
      <c r="G306" s="5">
        <v>5476</v>
      </c>
      <c r="H306" s="5">
        <v>0</v>
      </c>
      <c r="I306" s="5">
        <v>254</v>
      </c>
      <c r="J306" s="5">
        <v>56.67</v>
      </c>
      <c r="K306" s="5">
        <v>1.78</v>
      </c>
      <c r="L306" s="5">
        <v>25.9</v>
      </c>
      <c r="M306" s="5">
        <v>1</v>
      </c>
      <c r="N306" s="5">
        <v>2234</v>
      </c>
      <c r="O306" s="5">
        <v>3493</v>
      </c>
      <c r="P306" s="5">
        <v>0</v>
      </c>
      <c r="Q306" s="5">
        <v>3425</v>
      </c>
      <c r="R306" s="5">
        <v>68</v>
      </c>
      <c r="S306" s="5">
        <v>1</v>
      </c>
      <c r="T306" s="5">
        <v>0</v>
      </c>
      <c r="U306" s="5">
        <v>0</v>
      </c>
      <c r="V306" s="1">
        <f t="shared" si="81"/>
        <v>0</v>
      </c>
      <c r="W306" s="1">
        <f t="shared" si="82"/>
        <v>0</v>
      </c>
      <c r="X306" s="1">
        <f t="shared" si="83"/>
        <v>0</v>
      </c>
      <c r="Y306" s="1">
        <f t="shared" si="84"/>
        <v>0</v>
      </c>
      <c r="Z306" s="1">
        <f t="shared" si="85"/>
        <v>0</v>
      </c>
      <c r="AA306" s="3">
        <f t="shared" si="74"/>
        <v>0.44500000000000001</v>
      </c>
      <c r="AB306" s="13">
        <f t="shared" si="75"/>
        <v>4.4320362938405168E-2</v>
      </c>
      <c r="AC306" s="13">
        <f t="shared" si="76"/>
        <v>0.28655000000000003</v>
      </c>
      <c r="AD306" s="13">
        <f t="shared" si="77"/>
        <v>5.0000000000000002E-5</v>
      </c>
      <c r="AE306" s="13">
        <f t="shared" si="78"/>
        <v>0.27379999999999999</v>
      </c>
      <c r="AF306" s="13">
        <f t="shared" si="79"/>
        <v>1.2699999999999999E-2</v>
      </c>
      <c r="AG306" s="13">
        <f t="shared" si="80"/>
        <v>0</v>
      </c>
    </row>
    <row r="307" spans="2:33" x14ac:dyDescent="0.3">
      <c r="B307" s="1">
        <f t="shared" si="73"/>
        <v>5731</v>
      </c>
      <c r="C307" s="5">
        <v>295</v>
      </c>
      <c r="D307" s="5">
        <v>14269</v>
      </c>
      <c r="E307" s="5">
        <v>1</v>
      </c>
      <c r="F307" s="5">
        <v>0</v>
      </c>
      <c r="G307" s="5">
        <v>5476</v>
      </c>
      <c r="H307" s="5">
        <v>0</v>
      </c>
      <c r="I307" s="5">
        <v>254</v>
      </c>
      <c r="J307" s="5">
        <v>56.67</v>
      </c>
      <c r="K307" s="5">
        <v>1.78</v>
      </c>
      <c r="L307" s="5">
        <v>25.9</v>
      </c>
      <c r="M307" s="5">
        <v>1</v>
      </c>
      <c r="N307" s="5">
        <v>2234</v>
      </c>
      <c r="O307" s="5">
        <v>3493</v>
      </c>
      <c r="P307" s="5">
        <v>0</v>
      </c>
      <c r="Q307" s="5">
        <v>3425</v>
      </c>
      <c r="R307" s="5">
        <v>68</v>
      </c>
      <c r="S307" s="5">
        <v>1</v>
      </c>
      <c r="T307" s="5">
        <v>0</v>
      </c>
      <c r="U307" s="5">
        <v>0</v>
      </c>
      <c r="V307" s="1">
        <f t="shared" si="81"/>
        <v>0</v>
      </c>
      <c r="W307" s="1">
        <f t="shared" si="82"/>
        <v>0</v>
      </c>
      <c r="X307" s="1">
        <f t="shared" si="83"/>
        <v>0</v>
      </c>
      <c r="Y307" s="1">
        <f t="shared" si="84"/>
        <v>0</v>
      </c>
      <c r="Z307" s="1">
        <f t="shared" si="85"/>
        <v>0</v>
      </c>
      <c r="AA307" s="3">
        <f t="shared" si="74"/>
        <v>0.44500000000000001</v>
      </c>
      <c r="AB307" s="13">
        <f t="shared" si="75"/>
        <v>4.4320362938405168E-2</v>
      </c>
      <c r="AC307" s="13">
        <f t="shared" si="76"/>
        <v>0.28655000000000003</v>
      </c>
      <c r="AD307" s="13">
        <f t="shared" si="77"/>
        <v>5.0000000000000002E-5</v>
      </c>
      <c r="AE307" s="13">
        <f t="shared" si="78"/>
        <v>0.27379999999999999</v>
      </c>
      <c r="AF307" s="13">
        <f t="shared" si="79"/>
        <v>1.2699999999999999E-2</v>
      </c>
      <c r="AG307" s="13">
        <f t="shared" si="80"/>
        <v>0</v>
      </c>
    </row>
    <row r="308" spans="2:33" x14ac:dyDescent="0.3">
      <c r="B308" s="1">
        <f t="shared" si="73"/>
        <v>5731</v>
      </c>
      <c r="C308" s="5">
        <v>296</v>
      </c>
      <c r="D308" s="5">
        <v>14269</v>
      </c>
      <c r="E308" s="5">
        <v>1</v>
      </c>
      <c r="F308" s="5">
        <v>0</v>
      </c>
      <c r="G308" s="5">
        <v>5476</v>
      </c>
      <c r="H308" s="5">
        <v>0</v>
      </c>
      <c r="I308" s="5">
        <v>254</v>
      </c>
      <c r="J308" s="5">
        <v>56.67</v>
      </c>
      <c r="K308" s="5">
        <v>1.78</v>
      </c>
      <c r="L308" s="5">
        <v>25.9</v>
      </c>
      <c r="M308" s="5">
        <v>1</v>
      </c>
      <c r="N308" s="5">
        <v>2234</v>
      </c>
      <c r="O308" s="5">
        <v>3493</v>
      </c>
      <c r="P308" s="5">
        <v>0</v>
      </c>
      <c r="Q308" s="5">
        <v>3425</v>
      </c>
      <c r="R308" s="5">
        <v>68</v>
      </c>
      <c r="S308" s="5">
        <v>1</v>
      </c>
      <c r="T308" s="5">
        <v>0</v>
      </c>
      <c r="U308" s="5">
        <v>0</v>
      </c>
      <c r="V308" s="1">
        <f t="shared" si="81"/>
        <v>0</v>
      </c>
      <c r="W308" s="1">
        <f t="shared" si="82"/>
        <v>0</v>
      </c>
      <c r="X308" s="1">
        <f t="shared" si="83"/>
        <v>0</v>
      </c>
      <c r="Y308" s="1">
        <f t="shared" si="84"/>
        <v>0</v>
      </c>
      <c r="Z308" s="1">
        <f t="shared" si="85"/>
        <v>0</v>
      </c>
      <c r="AA308" s="3">
        <f t="shared" si="74"/>
        <v>0.44500000000000001</v>
      </c>
      <c r="AB308" s="13">
        <f t="shared" si="75"/>
        <v>4.4320362938405168E-2</v>
      </c>
      <c r="AC308" s="13">
        <f t="shared" si="76"/>
        <v>0.28655000000000003</v>
      </c>
      <c r="AD308" s="13">
        <f t="shared" si="77"/>
        <v>5.0000000000000002E-5</v>
      </c>
      <c r="AE308" s="13">
        <f t="shared" si="78"/>
        <v>0.27379999999999999</v>
      </c>
      <c r="AF308" s="13">
        <f t="shared" si="79"/>
        <v>1.2699999999999999E-2</v>
      </c>
      <c r="AG308" s="13">
        <f t="shared" si="80"/>
        <v>0</v>
      </c>
    </row>
    <row r="309" spans="2:33" x14ac:dyDescent="0.3">
      <c r="B309" s="1">
        <f t="shared" si="73"/>
        <v>5731</v>
      </c>
      <c r="C309" s="5">
        <v>297</v>
      </c>
      <c r="D309" s="5">
        <v>14269</v>
      </c>
      <c r="E309" s="5">
        <v>1</v>
      </c>
      <c r="F309" s="5">
        <v>0</v>
      </c>
      <c r="G309" s="5">
        <v>5476</v>
      </c>
      <c r="H309" s="5">
        <v>0</v>
      </c>
      <c r="I309" s="5">
        <v>254</v>
      </c>
      <c r="J309" s="5">
        <v>56.67</v>
      </c>
      <c r="K309" s="5">
        <v>1.78</v>
      </c>
      <c r="L309" s="5">
        <v>25.9</v>
      </c>
      <c r="M309" s="5">
        <v>1</v>
      </c>
      <c r="N309" s="5">
        <v>2234</v>
      </c>
      <c r="O309" s="5">
        <v>3493</v>
      </c>
      <c r="P309" s="5">
        <v>0</v>
      </c>
      <c r="Q309" s="5">
        <v>3425</v>
      </c>
      <c r="R309" s="5">
        <v>68</v>
      </c>
      <c r="S309" s="5">
        <v>1</v>
      </c>
      <c r="T309" s="5">
        <v>0</v>
      </c>
      <c r="U309" s="5">
        <v>0</v>
      </c>
      <c r="V309" s="1">
        <f t="shared" si="81"/>
        <v>0</v>
      </c>
      <c r="W309" s="1">
        <f t="shared" si="82"/>
        <v>0</v>
      </c>
      <c r="X309" s="1">
        <f t="shared" si="83"/>
        <v>0</v>
      </c>
      <c r="Y309" s="1">
        <f t="shared" si="84"/>
        <v>0</v>
      </c>
      <c r="Z309" s="1">
        <f t="shared" si="85"/>
        <v>0</v>
      </c>
      <c r="AA309" s="3">
        <f t="shared" si="74"/>
        <v>0.44500000000000001</v>
      </c>
      <c r="AB309" s="13">
        <f t="shared" si="75"/>
        <v>4.4320362938405168E-2</v>
      </c>
      <c r="AC309" s="13">
        <f t="shared" si="76"/>
        <v>0.28655000000000003</v>
      </c>
      <c r="AD309" s="13">
        <f t="shared" si="77"/>
        <v>5.0000000000000002E-5</v>
      </c>
      <c r="AE309" s="13">
        <f t="shared" si="78"/>
        <v>0.27379999999999999</v>
      </c>
      <c r="AF309" s="13">
        <f t="shared" si="79"/>
        <v>1.2699999999999999E-2</v>
      </c>
      <c r="AG309" s="13">
        <f t="shared" si="80"/>
        <v>0</v>
      </c>
    </row>
    <row r="310" spans="2:33" x14ac:dyDescent="0.3">
      <c r="B310" s="1">
        <f t="shared" si="73"/>
        <v>5731</v>
      </c>
      <c r="C310" s="5">
        <v>298</v>
      </c>
      <c r="D310" s="5">
        <v>14269</v>
      </c>
      <c r="E310" s="5">
        <v>1</v>
      </c>
      <c r="F310" s="5">
        <v>0</v>
      </c>
      <c r="G310" s="5">
        <v>5476</v>
      </c>
      <c r="H310" s="5">
        <v>0</v>
      </c>
      <c r="I310" s="5">
        <v>254</v>
      </c>
      <c r="J310" s="5">
        <v>56.67</v>
      </c>
      <c r="K310" s="5">
        <v>1.78</v>
      </c>
      <c r="L310" s="5">
        <v>25.9</v>
      </c>
      <c r="M310" s="5">
        <v>1</v>
      </c>
      <c r="N310" s="5">
        <v>2234</v>
      </c>
      <c r="O310" s="5">
        <v>3493</v>
      </c>
      <c r="P310" s="5">
        <v>0</v>
      </c>
      <c r="Q310" s="5">
        <v>3425</v>
      </c>
      <c r="R310" s="5">
        <v>68</v>
      </c>
      <c r="S310" s="5">
        <v>1</v>
      </c>
      <c r="T310" s="5">
        <v>0</v>
      </c>
      <c r="U310" s="5">
        <v>0</v>
      </c>
      <c r="V310" s="1">
        <f t="shared" si="81"/>
        <v>0</v>
      </c>
      <c r="W310" s="1">
        <f t="shared" si="82"/>
        <v>0</v>
      </c>
      <c r="X310" s="1">
        <f t="shared" si="83"/>
        <v>0</v>
      </c>
      <c r="Y310" s="1">
        <f t="shared" si="84"/>
        <v>0</v>
      </c>
      <c r="Z310" s="1">
        <f t="shared" si="85"/>
        <v>0</v>
      </c>
      <c r="AA310" s="3">
        <f t="shared" si="74"/>
        <v>0.44500000000000001</v>
      </c>
      <c r="AB310" s="13">
        <f t="shared" si="75"/>
        <v>4.4320362938405168E-2</v>
      </c>
      <c r="AC310" s="13">
        <f t="shared" si="76"/>
        <v>0.28655000000000003</v>
      </c>
      <c r="AD310" s="13">
        <f t="shared" si="77"/>
        <v>5.0000000000000002E-5</v>
      </c>
      <c r="AE310" s="13">
        <f t="shared" si="78"/>
        <v>0.27379999999999999</v>
      </c>
      <c r="AF310" s="13">
        <f t="shared" si="79"/>
        <v>1.2699999999999999E-2</v>
      </c>
      <c r="AG310" s="13">
        <f t="shared" si="80"/>
        <v>0</v>
      </c>
    </row>
    <row r="311" spans="2:33" x14ac:dyDescent="0.3">
      <c r="B311" s="1">
        <f t="shared" si="73"/>
        <v>5731</v>
      </c>
      <c r="C311" s="5">
        <v>299</v>
      </c>
      <c r="D311" s="5">
        <v>14269</v>
      </c>
      <c r="E311" s="5">
        <v>1</v>
      </c>
      <c r="F311" s="5">
        <v>0</v>
      </c>
      <c r="G311" s="5">
        <v>5476</v>
      </c>
      <c r="H311" s="5">
        <v>0</v>
      </c>
      <c r="I311" s="5">
        <v>254</v>
      </c>
      <c r="J311" s="5">
        <v>56.67</v>
      </c>
      <c r="K311" s="5">
        <v>1.78</v>
      </c>
      <c r="L311" s="5">
        <v>25.9</v>
      </c>
      <c r="M311" s="5">
        <v>1</v>
      </c>
      <c r="N311" s="5">
        <v>2234</v>
      </c>
      <c r="O311" s="5">
        <v>3493</v>
      </c>
      <c r="P311" s="5">
        <v>0</v>
      </c>
      <c r="Q311" s="5">
        <v>3425</v>
      </c>
      <c r="R311" s="5">
        <v>68</v>
      </c>
      <c r="S311" s="5">
        <v>1</v>
      </c>
      <c r="T311" s="5">
        <v>0</v>
      </c>
      <c r="U311" s="5">
        <v>0</v>
      </c>
      <c r="V311" s="1">
        <f t="shared" si="81"/>
        <v>0</v>
      </c>
      <c r="W311" s="1">
        <f t="shared" si="82"/>
        <v>0</v>
      </c>
      <c r="X311" s="1">
        <f t="shared" si="83"/>
        <v>0</v>
      </c>
      <c r="Y311" s="1">
        <f t="shared" si="84"/>
        <v>0</v>
      </c>
      <c r="Z311" s="1">
        <f t="shared" si="85"/>
        <v>0</v>
      </c>
      <c r="AA311" s="3">
        <f t="shared" si="74"/>
        <v>0.44500000000000001</v>
      </c>
      <c r="AB311" s="13">
        <f t="shared" si="75"/>
        <v>4.4320362938405168E-2</v>
      </c>
      <c r="AC311" s="13">
        <f t="shared" si="76"/>
        <v>0.28655000000000003</v>
      </c>
      <c r="AD311" s="13">
        <f t="shared" si="77"/>
        <v>5.0000000000000002E-5</v>
      </c>
      <c r="AE311" s="13">
        <f t="shared" si="78"/>
        <v>0.27379999999999999</v>
      </c>
      <c r="AF311" s="13">
        <f t="shared" si="79"/>
        <v>1.2699999999999999E-2</v>
      </c>
      <c r="AG311" s="13">
        <f t="shared" si="80"/>
        <v>0</v>
      </c>
    </row>
    <row r="312" spans="2:33" x14ac:dyDescent="0.3">
      <c r="B312" s="1">
        <f t="shared" si="73"/>
        <v>5731</v>
      </c>
      <c r="C312" s="5">
        <v>300</v>
      </c>
      <c r="D312" s="5">
        <v>14269</v>
      </c>
      <c r="E312" s="5">
        <v>1</v>
      </c>
      <c r="F312" s="5">
        <v>0</v>
      </c>
      <c r="G312" s="5">
        <v>5476</v>
      </c>
      <c r="H312" s="5">
        <v>0</v>
      </c>
      <c r="I312" s="5">
        <v>254</v>
      </c>
      <c r="J312" s="5">
        <v>56.68</v>
      </c>
      <c r="K312" s="5">
        <v>1.78</v>
      </c>
      <c r="L312" s="5">
        <v>25.9</v>
      </c>
      <c r="M312" s="5">
        <v>1</v>
      </c>
      <c r="N312" s="5">
        <v>2234</v>
      </c>
      <c r="O312" s="5">
        <v>3493</v>
      </c>
      <c r="P312" s="5">
        <v>0</v>
      </c>
      <c r="Q312" s="5">
        <v>3425</v>
      </c>
      <c r="R312" s="5">
        <v>68</v>
      </c>
      <c r="S312" s="5">
        <v>1</v>
      </c>
      <c r="T312" s="5">
        <v>0</v>
      </c>
      <c r="U312" s="5">
        <v>0</v>
      </c>
      <c r="V312" s="1">
        <f t="shared" si="81"/>
        <v>0</v>
      </c>
      <c r="W312" s="1">
        <f t="shared" si="82"/>
        <v>0</v>
      </c>
      <c r="X312" s="1">
        <f t="shared" si="83"/>
        <v>0</v>
      </c>
      <c r="Y312" s="1">
        <f t="shared" si="84"/>
        <v>0</v>
      </c>
      <c r="Z312" s="1">
        <f t="shared" si="85"/>
        <v>0</v>
      </c>
      <c r="AA312" s="3">
        <f t="shared" si="74"/>
        <v>0.44500000000000001</v>
      </c>
      <c r="AB312" s="13">
        <f t="shared" si="75"/>
        <v>4.4320362938405168E-2</v>
      </c>
      <c r="AC312" s="13">
        <f t="shared" si="76"/>
        <v>0.28655000000000003</v>
      </c>
      <c r="AD312" s="13">
        <f t="shared" si="77"/>
        <v>5.0000000000000002E-5</v>
      </c>
      <c r="AE312" s="13">
        <f t="shared" si="78"/>
        <v>0.27379999999999999</v>
      </c>
      <c r="AF312" s="13">
        <f t="shared" si="79"/>
        <v>1.2699999999999999E-2</v>
      </c>
      <c r="AG312" s="13">
        <f t="shared" si="80"/>
        <v>0</v>
      </c>
    </row>
    <row r="313" spans="2:33" x14ac:dyDescent="0.3">
      <c r="B313" s="1">
        <f t="shared" si="73"/>
        <v>5731</v>
      </c>
      <c r="C313" s="5">
        <v>301</v>
      </c>
      <c r="D313" s="5">
        <v>14269</v>
      </c>
      <c r="E313" s="5">
        <v>1</v>
      </c>
      <c r="F313" s="5">
        <v>0</v>
      </c>
      <c r="G313" s="5">
        <v>5476</v>
      </c>
      <c r="H313" s="5">
        <v>0</v>
      </c>
      <c r="I313" s="5">
        <v>254</v>
      </c>
      <c r="J313" s="5">
        <v>56.68</v>
      </c>
      <c r="K313" s="5">
        <v>1.78</v>
      </c>
      <c r="L313" s="5">
        <v>25.9</v>
      </c>
      <c r="M313" s="5">
        <v>1</v>
      </c>
      <c r="N313" s="5">
        <v>2234</v>
      </c>
      <c r="O313" s="5">
        <v>3493</v>
      </c>
      <c r="P313" s="5">
        <v>0</v>
      </c>
      <c r="Q313" s="5">
        <v>3425</v>
      </c>
      <c r="R313" s="5">
        <v>68</v>
      </c>
      <c r="S313" s="5">
        <v>1</v>
      </c>
      <c r="T313" s="5">
        <v>0</v>
      </c>
      <c r="U313" s="5">
        <v>0</v>
      </c>
      <c r="V313" s="1">
        <f t="shared" si="81"/>
        <v>0</v>
      </c>
      <c r="W313" s="1">
        <f t="shared" si="82"/>
        <v>0</v>
      </c>
      <c r="X313" s="1">
        <f t="shared" si="83"/>
        <v>0</v>
      </c>
      <c r="Y313" s="1">
        <f t="shared" si="84"/>
        <v>0</v>
      </c>
      <c r="Z313" s="1">
        <f t="shared" si="85"/>
        <v>0</v>
      </c>
      <c r="AA313" s="3">
        <f t="shared" si="74"/>
        <v>0.44500000000000001</v>
      </c>
      <c r="AB313" s="13">
        <f t="shared" si="75"/>
        <v>4.4320362938405168E-2</v>
      </c>
      <c r="AC313" s="13">
        <f t="shared" si="76"/>
        <v>0.28655000000000003</v>
      </c>
      <c r="AD313" s="13">
        <f t="shared" si="77"/>
        <v>5.0000000000000002E-5</v>
      </c>
      <c r="AE313" s="13">
        <f t="shared" si="78"/>
        <v>0.27379999999999999</v>
      </c>
      <c r="AF313" s="13">
        <f t="shared" si="79"/>
        <v>1.2699999999999999E-2</v>
      </c>
      <c r="AG313" s="13">
        <f t="shared" si="80"/>
        <v>0</v>
      </c>
    </row>
    <row r="314" spans="2:33" x14ac:dyDescent="0.3">
      <c r="B314" s="1">
        <f t="shared" si="73"/>
        <v>5731</v>
      </c>
      <c r="C314" s="5">
        <v>302</v>
      </c>
      <c r="D314" s="5">
        <v>14269</v>
      </c>
      <c r="E314" s="5">
        <v>1</v>
      </c>
      <c r="F314" s="5">
        <v>0</v>
      </c>
      <c r="G314" s="5">
        <v>5476</v>
      </c>
      <c r="H314" s="5">
        <v>0</v>
      </c>
      <c r="I314" s="5">
        <v>254</v>
      </c>
      <c r="J314" s="5">
        <v>56.68</v>
      </c>
      <c r="K314" s="5">
        <v>1.78</v>
      </c>
      <c r="L314" s="5">
        <v>25.9</v>
      </c>
      <c r="M314" s="5">
        <v>1</v>
      </c>
      <c r="N314" s="5">
        <v>2234</v>
      </c>
      <c r="O314" s="5">
        <v>3493</v>
      </c>
      <c r="P314" s="5">
        <v>0</v>
      </c>
      <c r="Q314" s="5">
        <v>3425</v>
      </c>
      <c r="R314" s="5">
        <v>68</v>
      </c>
      <c r="S314" s="5">
        <v>1</v>
      </c>
      <c r="T314" s="5">
        <v>0</v>
      </c>
      <c r="U314" s="5">
        <v>0</v>
      </c>
      <c r="V314" s="1">
        <f t="shared" si="81"/>
        <v>0</v>
      </c>
      <c r="W314" s="1">
        <f t="shared" si="82"/>
        <v>0</v>
      </c>
      <c r="X314" s="1">
        <f t="shared" si="83"/>
        <v>0</v>
      </c>
      <c r="Y314" s="1">
        <f t="shared" si="84"/>
        <v>0</v>
      </c>
      <c r="Z314" s="1">
        <f t="shared" si="85"/>
        <v>0</v>
      </c>
      <c r="AA314" s="3">
        <f t="shared" si="74"/>
        <v>0.44500000000000001</v>
      </c>
      <c r="AB314" s="13">
        <f t="shared" si="75"/>
        <v>4.4320362938405168E-2</v>
      </c>
      <c r="AC314" s="13">
        <f t="shared" si="76"/>
        <v>0.28655000000000003</v>
      </c>
      <c r="AD314" s="13">
        <f t="shared" si="77"/>
        <v>5.0000000000000002E-5</v>
      </c>
      <c r="AE314" s="13">
        <f t="shared" si="78"/>
        <v>0.27379999999999999</v>
      </c>
      <c r="AF314" s="13">
        <f t="shared" si="79"/>
        <v>1.2699999999999999E-2</v>
      </c>
      <c r="AG314" s="13">
        <f t="shared" si="80"/>
        <v>0</v>
      </c>
    </row>
    <row r="315" spans="2:33" x14ac:dyDescent="0.3">
      <c r="B315" s="1">
        <f t="shared" si="73"/>
        <v>5731</v>
      </c>
      <c r="C315" s="5">
        <v>303</v>
      </c>
      <c r="D315" s="5">
        <v>14269</v>
      </c>
      <c r="E315" s="5">
        <v>1</v>
      </c>
      <c r="F315" s="5">
        <v>0</v>
      </c>
      <c r="G315" s="5">
        <v>5476</v>
      </c>
      <c r="H315" s="5">
        <v>0</v>
      </c>
      <c r="I315" s="5">
        <v>254</v>
      </c>
      <c r="J315" s="5">
        <v>56.68</v>
      </c>
      <c r="K315" s="5">
        <v>1.78</v>
      </c>
      <c r="L315" s="5">
        <v>25.9</v>
      </c>
      <c r="M315" s="5">
        <v>1</v>
      </c>
      <c r="N315" s="5">
        <v>2234</v>
      </c>
      <c r="O315" s="5">
        <v>3493</v>
      </c>
      <c r="P315" s="5">
        <v>0</v>
      </c>
      <c r="Q315" s="5">
        <v>3425</v>
      </c>
      <c r="R315" s="5">
        <v>68</v>
      </c>
      <c r="S315" s="5">
        <v>1</v>
      </c>
      <c r="T315" s="5">
        <v>0</v>
      </c>
      <c r="U315" s="5">
        <v>0</v>
      </c>
      <c r="V315" s="1">
        <f t="shared" si="81"/>
        <v>0</v>
      </c>
      <c r="W315" s="1">
        <f t="shared" si="82"/>
        <v>0</v>
      </c>
      <c r="X315" s="1">
        <f t="shared" si="83"/>
        <v>0</v>
      </c>
      <c r="Y315" s="1">
        <f t="shared" si="84"/>
        <v>0</v>
      </c>
      <c r="Z315" s="1">
        <f t="shared" si="85"/>
        <v>0</v>
      </c>
      <c r="AA315" s="3">
        <f t="shared" si="74"/>
        <v>0.44500000000000001</v>
      </c>
      <c r="AB315" s="13">
        <f t="shared" si="75"/>
        <v>4.4320362938405168E-2</v>
      </c>
      <c r="AC315" s="13">
        <f t="shared" si="76"/>
        <v>0.28655000000000003</v>
      </c>
      <c r="AD315" s="13">
        <f t="shared" si="77"/>
        <v>5.0000000000000002E-5</v>
      </c>
      <c r="AE315" s="13">
        <f t="shared" si="78"/>
        <v>0.27379999999999999</v>
      </c>
      <c r="AF315" s="13">
        <f t="shared" si="79"/>
        <v>1.2699999999999999E-2</v>
      </c>
      <c r="AG315" s="13">
        <f t="shared" si="80"/>
        <v>0</v>
      </c>
    </row>
    <row r="316" spans="2:33" x14ac:dyDescent="0.3">
      <c r="B316" s="1">
        <f t="shared" si="73"/>
        <v>5731</v>
      </c>
      <c r="C316" s="5">
        <v>304</v>
      </c>
      <c r="D316" s="5">
        <v>14269</v>
      </c>
      <c r="E316" s="5">
        <v>1</v>
      </c>
      <c r="F316" s="5">
        <v>0</v>
      </c>
      <c r="G316" s="5">
        <v>5476</v>
      </c>
      <c r="H316" s="5">
        <v>0</v>
      </c>
      <c r="I316" s="5">
        <v>254</v>
      </c>
      <c r="J316" s="5">
        <v>56.68</v>
      </c>
      <c r="K316" s="5">
        <v>1.78</v>
      </c>
      <c r="L316" s="5">
        <v>25.9</v>
      </c>
      <c r="M316" s="5">
        <v>1</v>
      </c>
      <c r="N316" s="5">
        <v>2234</v>
      </c>
      <c r="O316" s="5">
        <v>3493</v>
      </c>
      <c r="P316" s="5">
        <v>0</v>
      </c>
      <c r="Q316" s="5">
        <v>3425</v>
      </c>
      <c r="R316" s="5">
        <v>68</v>
      </c>
      <c r="S316" s="5">
        <v>1</v>
      </c>
      <c r="T316" s="5">
        <v>0</v>
      </c>
      <c r="U316" s="5">
        <v>0</v>
      </c>
      <c r="V316" s="1">
        <f t="shared" si="81"/>
        <v>0</v>
      </c>
      <c r="W316" s="1">
        <f t="shared" si="82"/>
        <v>0</v>
      </c>
      <c r="X316" s="1">
        <f t="shared" si="83"/>
        <v>0</v>
      </c>
      <c r="Y316" s="1">
        <f t="shared" si="84"/>
        <v>0</v>
      </c>
      <c r="Z316" s="1">
        <f t="shared" si="85"/>
        <v>0</v>
      </c>
      <c r="AA316" s="3">
        <f t="shared" si="74"/>
        <v>0.44500000000000001</v>
      </c>
      <c r="AB316" s="13">
        <f t="shared" si="75"/>
        <v>4.4320362938405168E-2</v>
      </c>
      <c r="AC316" s="13">
        <f t="shared" si="76"/>
        <v>0.28655000000000003</v>
      </c>
      <c r="AD316" s="13">
        <f t="shared" si="77"/>
        <v>5.0000000000000002E-5</v>
      </c>
      <c r="AE316" s="13">
        <f t="shared" si="78"/>
        <v>0.27379999999999999</v>
      </c>
      <c r="AF316" s="13">
        <f t="shared" si="79"/>
        <v>1.2699999999999999E-2</v>
      </c>
      <c r="AG316" s="13">
        <f t="shared" si="80"/>
        <v>0</v>
      </c>
    </row>
    <row r="317" spans="2:33" x14ac:dyDescent="0.3">
      <c r="B317" s="1">
        <f t="shared" si="73"/>
        <v>5731</v>
      </c>
      <c r="C317" s="5">
        <v>305</v>
      </c>
      <c r="D317" s="5">
        <v>14269</v>
      </c>
      <c r="E317" s="5">
        <v>1</v>
      </c>
      <c r="F317" s="5">
        <v>0</v>
      </c>
      <c r="G317" s="5">
        <v>5476</v>
      </c>
      <c r="H317" s="5">
        <v>0</v>
      </c>
      <c r="I317" s="5">
        <v>254</v>
      </c>
      <c r="J317" s="5">
        <v>56.68</v>
      </c>
      <c r="K317" s="5">
        <v>1.78</v>
      </c>
      <c r="L317" s="5">
        <v>25.9</v>
      </c>
      <c r="M317" s="5">
        <v>1</v>
      </c>
      <c r="N317" s="5">
        <v>2234</v>
      </c>
      <c r="O317" s="5">
        <v>3493</v>
      </c>
      <c r="P317" s="5">
        <v>0</v>
      </c>
      <c r="Q317" s="5">
        <v>3425</v>
      </c>
      <c r="R317" s="5">
        <v>68</v>
      </c>
      <c r="S317" s="5">
        <v>1</v>
      </c>
      <c r="T317" s="5">
        <v>0</v>
      </c>
      <c r="U317" s="5">
        <v>0</v>
      </c>
      <c r="V317" s="1">
        <f t="shared" si="81"/>
        <v>0</v>
      </c>
      <c r="W317" s="1">
        <f t="shared" si="82"/>
        <v>0</v>
      </c>
      <c r="X317" s="1">
        <f t="shared" si="83"/>
        <v>0</v>
      </c>
      <c r="Y317" s="1">
        <f t="shared" si="84"/>
        <v>0</v>
      </c>
      <c r="Z317" s="1">
        <f t="shared" si="85"/>
        <v>0</v>
      </c>
      <c r="AA317" s="3">
        <f t="shared" si="74"/>
        <v>0.44500000000000001</v>
      </c>
      <c r="AB317" s="13">
        <f t="shared" si="75"/>
        <v>4.4320362938405168E-2</v>
      </c>
      <c r="AC317" s="13">
        <f t="shared" si="76"/>
        <v>0.28655000000000003</v>
      </c>
      <c r="AD317" s="13">
        <f t="shared" si="77"/>
        <v>5.0000000000000002E-5</v>
      </c>
      <c r="AE317" s="13">
        <f t="shared" si="78"/>
        <v>0.27379999999999999</v>
      </c>
      <c r="AF317" s="13">
        <f t="shared" si="79"/>
        <v>1.2699999999999999E-2</v>
      </c>
      <c r="AG317" s="13">
        <f t="shared" si="80"/>
        <v>0</v>
      </c>
    </row>
    <row r="318" spans="2:33" x14ac:dyDescent="0.3">
      <c r="B318" s="1">
        <f t="shared" si="73"/>
        <v>5731</v>
      </c>
      <c r="C318" s="5">
        <v>306</v>
      </c>
      <c r="D318" s="5">
        <v>14269</v>
      </c>
      <c r="E318" s="5">
        <v>1</v>
      </c>
      <c r="F318" s="5">
        <v>0</v>
      </c>
      <c r="G318" s="5">
        <v>5476</v>
      </c>
      <c r="H318" s="5">
        <v>0</v>
      </c>
      <c r="I318" s="5">
        <v>254</v>
      </c>
      <c r="J318" s="5">
        <v>56.68</v>
      </c>
      <c r="K318" s="5">
        <v>1.78</v>
      </c>
      <c r="L318" s="5">
        <v>25.9</v>
      </c>
      <c r="M318" s="5">
        <v>1</v>
      </c>
      <c r="N318" s="5">
        <v>2234</v>
      </c>
      <c r="O318" s="5">
        <v>3493</v>
      </c>
      <c r="P318" s="5">
        <v>0</v>
      </c>
      <c r="Q318" s="5">
        <v>3425</v>
      </c>
      <c r="R318" s="5">
        <v>68</v>
      </c>
      <c r="S318" s="5">
        <v>1</v>
      </c>
      <c r="T318" s="5">
        <v>0</v>
      </c>
      <c r="U318" s="5">
        <v>0</v>
      </c>
      <c r="V318" s="1">
        <f t="shared" si="81"/>
        <v>0</v>
      </c>
      <c r="W318" s="1">
        <f t="shared" si="82"/>
        <v>0</v>
      </c>
      <c r="X318" s="1">
        <f t="shared" si="83"/>
        <v>0</v>
      </c>
      <c r="Y318" s="1">
        <f t="shared" si="84"/>
        <v>0</v>
      </c>
      <c r="Z318" s="1">
        <f t="shared" si="85"/>
        <v>0</v>
      </c>
      <c r="AA318" s="3">
        <f t="shared" si="74"/>
        <v>0.44500000000000001</v>
      </c>
      <c r="AB318" s="13">
        <f t="shared" si="75"/>
        <v>4.4320362938405168E-2</v>
      </c>
      <c r="AC318" s="13">
        <f t="shared" si="76"/>
        <v>0.28655000000000003</v>
      </c>
      <c r="AD318" s="13">
        <f t="shared" si="77"/>
        <v>5.0000000000000002E-5</v>
      </c>
      <c r="AE318" s="13">
        <f t="shared" si="78"/>
        <v>0.27379999999999999</v>
      </c>
      <c r="AF318" s="13">
        <f t="shared" si="79"/>
        <v>1.2699999999999999E-2</v>
      </c>
      <c r="AG318" s="13">
        <f t="shared" si="80"/>
        <v>0</v>
      </c>
    </row>
    <row r="319" spans="2:33" x14ac:dyDescent="0.3">
      <c r="B319" s="1">
        <f t="shared" si="73"/>
        <v>5731</v>
      </c>
      <c r="C319" s="5">
        <v>307</v>
      </c>
      <c r="D319" s="5">
        <v>14269</v>
      </c>
      <c r="E319" s="5">
        <v>1</v>
      </c>
      <c r="F319" s="5">
        <v>0</v>
      </c>
      <c r="G319" s="5">
        <v>5476</v>
      </c>
      <c r="H319" s="5">
        <v>0</v>
      </c>
      <c r="I319" s="5">
        <v>254</v>
      </c>
      <c r="J319" s="5">
        <v>56.68</v>
      </c>
      <c r="K319" s="5">
        <v>1.78</v>
      </c>
      <c r="L319" s="5">
        <v>25.9</v>
      </c>
      <c r="M319" s="5">
        <v>1</v>
      </c>
      <c r="N319" s="5">
        <v>2234</v>
      </c>
      <c r="O319" s="5">
        <v>3493</v>
      </c>
      <c r="P319" s="5">
        <v>0</v>
      </c>
      <c r="Q319" s="5">
        <v>3425</v>
      </c>
      <c r="R319" s="5">
        <v>68</v>
      </c>
      <c r="S319" s="5">
        <v>1</v>
      </c>
      <c r="T319" s="5">
        <v>0</v>
      </c>
      <c r="U319" s="5">
        <v>0</v>
      </c>
      <c r="V319" s="1">
        <f t="shared" si="81"/>
        <v>0</v>
      </c>
      <c r="W319" s="1">
        <f t="shared" si="82"/>
        <v>0</v>
      </c>
      <c r="X319" s="1">
        <f t="shared" si="83"/>
        <v>0</v>
      </c>
      <c r="Y319" s="1">
        <f t="shared" si="84"/>
        <v>0</v>
      </c>
      <c r="Z319" s="1">
        <f t="shared" si="85"/>
        <v>0</v>
      </c>
      <c r="AA319" s="3">
        <f t="shared" si="74"/>
        <v>0.44500000000000001</v>
      </c>
      <c r="AB319" s="13">
        <f t="shared" si="75"/>
        <v>4.4320362938405168E-2</v>
      </c>
      <c r="AC319" s="13">
        <f t="shared" si="76"/>
        <v>0.28655000000000003</v>
      </c>
      <c r="AD319" s="13">
        <f t="shared" si="77"/>
        <v>5.0000000000000002E-5</v>
      </c>
      <c r="AE319" s="13">
        <f t="shared" si="78"/>
        <v>0.27379999999999999</v>
      </c>
      <c r="AF319" s="13">
        <f t="shared" si="79"/>
        <v>1.2699999999999999E-2</v>
      </c>
      <c r="AG319" s="13">
        <f t="shared" si="80"/>
        <v>0</v>
      </c>
    </row>
    <row r="320" spans="2:33" x14ac:dyDescent="0.3">
      <c r="B320" s="1">
        <f t="shared" si="73"/>
        <v>5731</v>
      </c>
      <c r="C320" s="5">
        <v>308</v>
      </c>
      <c r="D320" s="5">
        <v>14269</v>
      </c>
      <c r="E320" s="5">
        <v>1</v>
      </c>
      <c r="F320" s="5">
        <v>0</v>
      </c>
      <c r="G320" s="5">
        <v>5476</v>
      </c>
      <c r="H320" s="5">
        <v>0</v>
      </c>
      <c r="I320" s="5">
        <v>254</v>
      </c>
      <c r="J320" s="5">
        <v>56.68</v>
      </c>
      <c r="K320" s="5">
        <v>1.78</v>
      </c>
      <c r="L320" s="5">
        <v>25.9</v>
      </c>
      <c r="M320" s="5">
        <v>1</v>
      </c>
      <c r="N320" s="5">
        <v>2234</v>
      </c>
      <c r="O320" s="5">
        <v>3493</v>
      </c>
      <c r="P320" s="5">
        <v>0</v>
      </c>
      <c r="Q320" s="5">
        <v>3425</v>
      </c>
      <c r="R320" s="5">
        <v>68</v>
      </c>
      <c r="S320" s="5">
        <v>1</v>
      </c>
      <c r="T320" s="5">
        <v>0</v>
      </c>
      <c r="U320" s="5">
        <v>0</v>
      </c>
      <c r="V320" s="1">
        <f t="shared" si="81"/>
        <v>0</v>
      </c>
      <c r="W320" s="1">
        <f t="shared" si="82"/>
        <v>0</v>
      </c>
      <c r="X320" s="1">
        <f t="shared" si="83"/>
        <v>0</v>
      </c>
      <c r="Y320" s="1">
        <f t="shared" si="84"/>
        <v>0</v>
      </c>
      <c r="Z320" s="1">
        <f t="shared" si="85"/>
        <v>0</v>
      </c>
      <c r="AA320" s="3">
        <f t="shared" si="74"/>
        <v>0.44500000000000001</v>
      </c>
      <c r="AB320" s="13">
        <f t="shared" si="75"/>
        <v>4.4320362938405168E-2</v>
      </c>
      <c r="AC320" s="13">
        <f t="shared" si="76"/>
        <v>0.28655000000000003</v>
      </c>
      <c r="AD320" s="13">
        <f t="shared" si="77"/>
        <v>5.0000000000000002E-5</v>
      </c>
      <c r="AE320" s="13">
        <f t="shared" si="78"/>
        <v>0.27379999999999999</v>
      </c>
      <c r="AF320" s="13">
        <f t="shared" si="79"/>
        <v>1.2699999999999999E-2</v>
      </c>
      <c r="AG320" s="13">
        <f t="shared" si="80"/>
        <v>0</v>
      </c>
    </row>
    <row r="321" spans="2:33" x14ac:dyDescent="0.3">
      <c r="B321" s="1">
        <f t="shared" si="73"/>
        <v>5731</v>
      </c>
      <c r="C321" s="5">
        <v>309</v>
      </c>
      <c r="D321" s="5">
        <v>14269</v>
      </c>
      <c r="E321" s="5">
        <v>1</v>
      </c>
      <c r="F321" s="5">
        <v>0</v>
      </c>
      <c r="G321" s="5">
        <v>5476</v>
      </c>
      <c r="H321" s="5">
        <v>0</v>
      </c>
      <c r="I321" s="5">
        <v>254</v>
      </c>
      <c r="J321" s="5">
        <v>56.68</v>
      </c>
      <c r="K321" s="5">
        <v>1.78</v>
      </c>
      <c r="L321" s="5">
        <v>25.9</v>
      </c>
      <c r="M321" s="5">
        <v>1</v>
      </c>
      <c r="N321" s="5">
        <v>2234</v>
      </c>
      <c r="O321" s="5">
        <v>3493</v>
      </c>
      <c r="P321" s="5">
        <v>0</v>
      </c>
      <c r="Q321" s="5">
        <v>3425</v>
      </c>
      <c r="R321" s="5">
        <v>68</v>
      </c>
      <c r="S321" s="5">
        <v>1</v>
      </c>
      <c r="T321" s="5">
        <v>0</v>
      </c>
      <c r="U321" s="5">
        <v>0</v>
      </c>
      <c r="V321" s="1">
        <f t="shared" si="81"/>
        <v>0</v>
      </c>
      <c r="W321" s="1">
        <f t="shared" si="82"/>
        <v>0</v>
      </c>
      <c r="X321" s="1">
        <f t="shared" si="83"/>
        <v>0</v>
      </c>
      <c r="Y321" s="1">
        <f t="shared" si="84"/>
        <v>0</v>
      </c>
      <c r="Z321" s="1">
        <f t="shared" si="85"/>
        <v>0</v>
      </c>
      <c r="AA321" s="3">
        <f t="shared" si="74"/>
        <v>0.44500000000000001</v>
      </c>
      <c r="AB321" s="13">
        <f t="shared" si="75"/>
        <v>4.4320362938405168E-2</v>
      </c>
      <c r="AC321" s="13">
        <f t="shared" si="76"/>
        <v>0.28655000000000003</v>
      </c>
      <c r="AD321" s="13">
        <f t="shared" si="77"/>
        <v>5.0000000000000002E-5</v>
      </c>
      <c r="AE321" s="13">
        <f t="shared" si="78"/>
        <v>0.27379999999999999</v>
      </c>
      <c r="AF321" s="13">
        <f t="shared" si="79"/>
        <v>1.2699999999999999E-2</v>
      </c>
      <c r="AG321" s="13">
        <f t="shared" si="80"/>
        <v>0</v>
      </c>
    </row>
    <row r="322" spans="2:33" x14ac:dyDescent="0.3">
      <c r="B322" s="1">
        <f t="shared" si="73"/>
        <v>5731</v>
      </c>
      <c r="C322" s="5">
        <v>310</v>
      </c>
      <c r="D322" s="5">
        <v>14269</v>
      </c>
      <c r="E322" s="5">
        <v>1</v>
      </c>
      <c r="F322" s="5">
        <v>0</v>
      </c>
      <c r="G322" s="5">
        <v>5476</v>
      </c>
      <c r="H322" s="5">
        <v>0</v>
      </c>
      <c r="I322" s="5">
        <v>254</v>
      </c>
      <c r="J322" s="5">
        <v>56.68</v>
      </c>
      <c r="K322" s="5">
        <v>1.78</v>
      </c>
      <c r="L322" s="5">
        <v>25.9</v>
      </c>
      <c r="M322" s="5">
        <v>1</v>
      </c>
      <c r="N322" s="5">
        <v>2234</v>
      </c>
      <c r="O322" s="5">
        <v>3493</v>
      </c>
      <c r="P322" s="5">
        <v>0</v>
      </c>
      <c r="Q322" s="5">
        <v>3425</v>
      </c>
      <c r="R322" s="5">
        <v>68</v>
      </c>
      <c r="S322" s="5">
        <v>1</v>
      </c>
      <c r="T322" s="5">
        <v>0</v>
      </c>
      <c r="U322" s="5">
        <v>0</v>
      </c>
      <c r="V322" s="1">
        <f t="shared" si="81"/>
        <v>0</v>
      </c>
      <c r="W322" s="1">
        <f t="shared" si="82"/>
        <v>0</v>
      </c>
      <c r="X322" s="1">
        <f t="shared" si="83"/>
        <v>0</v>
      </c>
      <c r="Y322" s="1">
        <f t="shared" si="84"/>
        <v>0</v>
      </c>
      <c r="Z322" s="1">
        <f t="shared" si="85"/>
        <v>0</v>
      </c>
      <c r="AA322" s="3">
        <f t="shared" si="74"/>
        <v>0.44500000000000001</v>
      </c>
      <c r="AB322" s="13">
        <f t="shared" si="75"/>
        <v>4.4320362938405168E-2</v>
      </c>
      <c r="AC322" s="13">
        <f t="shared" si="76"/>
        <v>0.28655000000000003</v>
      </c>
      <c r="AD322" s="13">
        <f t="shared" si="77"/>
        <v>5.0000000000000002E-5</v>
      </c>
      <c r="AE322" s="13">
        <f t="shared" si="78"/>
        <v>0.27379999999999999</v>
      </c>
      <c r="AF322" s="13">
        <f t="shared" si="79"/>
        <v>1.2699999999999999E-2</v>
      </c>
      <c r="AG322" s="13">
        <f t="shared" si="80"/>
        <v>0</v>
      </c>
    </row>
    <row r="323" spans="2:33" x14ac:dyDescent="0.3">
      <c r="B323" s="1">
        <f t="shared" si="73"/>
        <v>5731</v>
      </c>
      <c r="C323" s="5">
        <v>311</v>
      </c>
      <c r="D323" s="5">
        <v>14269</v>
      </c>
      <c r="E323" s="5">
        <v>1</v>
      </c>
      <c r="F323" s="5">
        <v>0</v>
      </c>
      <c r="G323" s="5">
        <v>5476</v>
      </c>
      <c r="H323" s="5">
        <v>0</v>
      </c>
      <c r="I323" s="5">
        <v>254</v>
      </c>
      <c r="J323" s="5">
        <v>56.68</v>
      </c>
      <c r="K323" s="5">
        <v>1.78</v>
      </c>
      <c r="L323" s="5">
        <v>25.9</v>
      </c>
      <c r="M323" s="5">
        <v>1</v>
      </c>
      <c r="N323" s="5">
        <v>2234</v>
      </c>
      <c r="O323" s="5">
        <v>3493</v>
      </c>
      <c r="P323" s="5">
        <v>0</v>
      </c>
      <c r="Q323" s="5">
        <v>3425</v>
      </c>
      <c r="R323" s="5">
        <v>68</v>
      </c>
      <c r="S323" s="5">
        <v>1</v>
      </c>
      <c r="T323" s="5">
        <v>0</v>
      </c>
      <c r="U323" s="5">
        <v>0</v>
      </c>
      <c r="V323" s="1">
        <f t="shared" si="81"/>
        <v>0</v>
      </c>
      <c r="W323" s="1">
        <f t="shared" si="82"/>
        <v>0</v>
      </c>
      <c r="X323" s="1">
        <f t="shared" si="83"/>
        <v>0</v>
      </c>
      <c r="Y323" s="1">
        <f t="shared" si="84"/>
        <v>0</v>
      </c>
      <c r="Z323" s="1">
        <f t="shared" si="85"/>
        <v>0</v>
      </c>
      <c r="AA323" s="3">
        <f t="shared" si="74"/>
        <v>0.44500000000000001</v>
      </c>
      <c r="AB323" s="13">
        <f t="shared" si="75"/>
        <v>4.4320362938405168E-2</v>
      </c>
      <c r="AC323" s="13">
        <f t="shared" si="76"/>
        <v>0.28655000000000003</v>
      </c>
      <c r="AD323" s="13">
        <f t="shared" si="77"/>
        <v>5.0000000000000002E-5</v>
      </c>
      <c r="AE323" s="13">
        <f t="shared" si="78"/>
        <v>0.27379999999999999</v>
      </c>
      <c r="AF323" s="13">
        <f t="shared" si="79"/>
        <v>1.2699999999999999E-2</v>
      </c>
      <c r="AG323" s="13">
        <f t="shared" si="80"/>
        <v>0</v>
      </c>
    </row>
    <row r="324" spans="2:33" x14ac:dyDescent="0.3">
      <c r="B324" s="1">
        <f t="shared" si="73"/>
        <v>5731</v>
      </c>
      <c r="C324" s="5">
        <v>312</v>
      </c>
      <c r="D324" s="5">
        <v>14269</v>
      </c>
      <c r="E324" s="5">
        <v>1</v>
      </c>
      <c r="F324" s="5">
        <v>0</v>
      </c>
      <c r="G324" s="5">
        <v>5476</v>
      </c>
      <c r="H324" s="5">
        <v>0</v>
      </c>
      <c r="I324" s="5">
        <v>254</v>
      </c>
      <c r="J324" s="5">
        <v>56.68</v>
      </c>
      <c r="K324" s="5">
        <v>1.78</v>
      </c>
      <c r="L324" s="5">
        <v>25.9</v>
      </c>
      <c r="M324" s="5">
        <v>1</v>
      </c>
      <c r="N324" s="5">
        <v>2234</v>
      </c>
      <c r="O324" s="5">
        <v>3493</v>
      </c>
      <c r="P324" s="5">
        <v>0</v>
      </c>
      <c r="Q324" s="5">
        <v>3425</v>
      </c>
      <c r="R324" s="5">
        <v>68</v>
      </c>
      <c r="S324" s="5">
        <v>1</v>
      </c>
      <c r="T324" s="5">
        <v>0</v>
      </c>
      <c r="U324" s="5">
        <v>0</v>
      </c>
      <c r="V324" s="1">
        <f t="shared" si="81"/>
        <v>0</v>
      </c>
      <c r="W324" s="1">
        <f t="shared" si="82"/>
        <v>0</v>
      </c>
      <c r="X324" s="1">
        <f t="shared" si="83"/>
        <v>0</v>
      </c>
      <c r="Y324" s="1">
        <f t="shared" si="84"/>
        <v>0</v>
      </c>
      <c r="Z324" s="1">
        <f t="shared" si="85"/>
        <v>0</v>
      </c>
      <c r="AA324" s="3">
        <f t="shared" si="74"/>
        <v>0.44500000000000001</v>
      </c>
      <c r="AB324" s="13">
        <f t="shared" si="75"/>
        <v>4.4320362938405168E-2</v>
      </c>
      <c r="AC324" s="13">
        <f t="shared" si="76"/>
        <v>0.28655000000000003</v>
      </c>
      <c r="AD324" s="13">
        <f t="shared" si="77"/>
        <v>5.0000000000000002E-5</v>
      </c>
      <c r="AE324" s="13">
        <f t="shared" si="78"/>
        <v>0.27379999999999999</v>
      </c>
      <c r="AF324" s="13">
        <f t="shared" si="79"/>
        <v>1.2699999999999999E-2</v>
      </c>
      <c r="AG324" s="13">
        <f t="shared" si="80"/>
        <v>0</v>
      </c>
    </row>
    <row r="325" spans="2:33" x14ac:dyDescent="0.3">
      <c r="B325" s="1">
        <f t="shared" si="73"/>
        <v>5731</v>
      </c>
      <c r="C325" s="5">
        <v>313</v>
      </c>
      <c r="D325" s="5">
        <v>14269</v>
      </c>
      <c r="E325" s="5">
        <v>1</v>
      </c>
      <c r="F325" s="5">
        <v>0</v>
      </c>
      <c r="G325" s="5">
        <v>5476</v>
      </c>
      <c r="H325" s="5">
        <v>0</v>
      </c>
      <c r="I325" s="5">
        <v>254</v>
      </c>
      <c r="J325" s="5">
        <v>56.68</v>
      </c>
      <c r="K325" s="5">
        <v>1.78</v>
      </c>
      <c r="L325" s="5">
        <v>25.9</v>
      </c>
      <c r="M325" s="5">
        <v>1</v>
      </c>
      <c r="N325" s="5">
        <v>2234</v>
      </c>
      <c r="O325" s="5">
        <v>3493</v>
      </c>
      <c r="P325" s="5">
        <v>0</v>
      </c>
      <c r="Q325" s="5">
        <v>3425</v>
      </c>
      <c r="R325" s="5">
        <v>68</v>
      </c>
      <c r="S325" s="5">
        <v>1</v>
      </c>
      <c r="T325" s="5">
        <v>0</v>
      </c>
      <c r="U325" s="5">
        <v>0</v>
      </c>
      <c r="V325" s="1">
        <f t="shared" si="81"/>
        <v>0</v>
      </c>
      <c r="W325" s="1">
        <f t="shared" si="82"/>
        <v>0</v>
      </c>
      <c r="X325" s="1">
        <f t="shared" si="83"/>
        <v>0</v>
      </c>
      <c r="Y325" s="1">
        <f t="shared" si="84"/>
        <v>0</v>
      </c>
      <c r="Z325" s="1">
        <f t="shared" si="85"/>
        <v>0</v>
      </c>
      <c r="AA325" s="3">
        <f t="shared" si="74"/>
        <v>0.44500000000000001</v>
      </c>
      <c r="AB325" s="13">
        <f t="shared" si="75"/>
        <v>4.4320362938405168E-2</v>
      </c>
      <c r="AC325" s="13">
        <f t="shared" si="76"/>
        <v>0.28655000000000003</v>
      </c>
      <c r="AD325" s="13">
        <f t="shared" si="77"/>
        <v>5.0000000000000002E-5</v>
      </c>
      <c r="AE325" s="13">
        <f t="shared" si="78"/>
        <v>0.27379999999999999</v>
      </c>
      <c r="AF325" s="13">
        <f t="shared" si="79"/>
        <v>1.2699999999999999E-2</v>
      </c>
      <c r="AG325" s="13">
        <f t="shared" si="80"/>
        <v>0</v>
      </c>
    </row>
    <row r="326" spans="2:33" x14ac:dyDescent="0.3">
      <c r="B326" s="1">
        <f t="shared" si="73"/>
        <v>5731</v>
      </c>
      <c r="C326" s="5">
        <v>314</v>
      </c>
      <c r="D326" s="5">
        <v>14269</v>
      </c>
      <c r="E326" s="5">
        <v>1</v>
      </c>
      <c r="F326" s="5">
        <v>0</v>
      </c>
      <c r="G326" s="5">
        <v>5476</v>
      </c>
      <c r="H326" s="5">
        <v>0</v>
      </c>
      <c r="I326" s="5">
        <v>254</v>
      </c>
      <c r="J326" s="5">
        <v>56.69</v>
      </c>
      <c r="K326" s="5">
        <v>1.78</v>
      </c>
      <c r="L326" s="5">
        <v>25.9</v>
      </c>
      <c r="M326" s="5">
        <v>1</v>
      </c>
      <c r="N326" s="5">
        <v>2234</v>
      </c>
      <c r="O326" s="5">
        <v>3493</v>
      </c>
      <c r="P326" s="5">
        <v>0</v>
      </c>
      <c r="Q326" s="5">
        <v>3425</v>
      </c>
      <c r="R326" s="5">
        <v>68</v>
      </c>
      <c r="S326" s="5">
        <v>1</v>
      </c>
      <c r="T326" s="5">
        <v>0</v>
      </c>
      <c r="U326" s="5">
        <v>0</v>
      </c>
      <c r="V326" s="1">
        <f t="shared" si="81"/>
        <v>0</v>
      </c>
      <c r="W326" s="1">
        <f t="shared" si="82"/>
        <v>0</v>
      </c>
      <c r="X326" s="1">
        <f t="shared" si="83"/>
        <v>0</v>
      </c>
      <c r="Y326" s="1">
        <f t="shared" si="84"/>
        <v>0</v>
      </c>
      <c r="Z326" s="1">
        <f t="shared" si="85"/>
        <v>0</v>
      </c>
      <c r="AA326" s="3">
        <f t="shared" si="74"/>
        <v>0.44500000000000001</v>
      </c>
      <c r="AB326" s="13">
        <f t="shared" si="75"/>
        <v>4.4320362938405168E-2</v>
      </c>
      <c r="AC326" s="13">
        <f t="shared" si="76"/>
        <v>0.28655000000000003</v>
      </c>
      <c r="AD326" s="13">
        <f t="shared" si="77"/>
        <v>5.0000000000000002E-5</v>
      </c>
      <c r="AE326" s="13">
        <f t="shared" si="78"/>
        <v>0.27379999999999999</v>
      </c>
      <c r="AF326" s="13">
        <f t="shared" si="79"/>
        <v>1.2699999999999999E-2</v>
      </c>
      <c r="AG326" s="13">
        <f t="shared" si="80"/>
        <v>0</v>
      </c>
    </row>
    <row r="327" spans="2:33" x14ac:dyDescent="0.3">
      <c r="B327" s="1">
        <f t="shared" si="73"/>
        <v>5731</v>
      </c>
      <c r="C327" s="5">
        <v>315</v>
      </c>
      <c r="D327" s="5">
        <v>14269</v>
      </c>
      <c r="E327" s="5">
        <v>1</v>
      </c>
      <c r="F327" s="5">
        <v>0</v>
      </c>
      <c r="G327" s="5">
        <v>5476</v>
      </c>
      <c r="H327" s="5">
        <v>0</v>
      </c>
      <c r="I327" s="5">
        <v>254</v>
      </c>
      <c r="J327" s="5">
        <v>56.69</v>
      </c>
      <c r="K327" s="5">
        <v>1.78</v>
      </c>
      <c r="L327" s="5">
        <v>25.9</v>
      </c>
      <c r="M327" s="5">
        <v>1</v>
      </c>
      <c r="N327" s="5">
        <v>2234</v>
      </c>
      <c r="O327" s="5">
        <v>3493</v>
      </c>
      <c r="P327" s="5">
        <v>0</v>
      </c>
      <c r="Q327" s="5">
        <v>3425</v>
      </c>
      <c r="R327" s="5">
        <v>68</v>
      </c>
      <c r="S327" s="5">
        <v>1</v>
      </c>
      <c r="T327" s="5">
        <v>0</v>
      </c>
      <c r="U327" s="5">
        <v>0</v>
      </c>
      <c r="V327" s="1">
        <f t="shared" si="81"/>
        <v>0</v>
      </c>
      <c r="W327" s="1">
        <f t="shared" si="82"/>
        <v>0</v>
      </c>
      <c r="X327" s="1">
        <f t="shared" si="83"/>
        <v>0</v>
      </c>
      <c r="Y327" s="1">
        <f t="shared" si="84"/>
        <v>0</v>
      </c>
      <c r="Z327" s="1">
        <f t="shared" si="85"/>
        <v>0</v>
      </c>
      <c r="AA327" s="3">
        <f t="shared" si="74"/>
        <v>0.44500000000000001</v>
      </c>
      <c r="AB327" s="13">
        <f t="shared" si="75"/>
        <v>4.4320362938405168E-2</v>
      </c>
      <c r="AC327" s="13">
        <f t="shared" si="76"/>
        <v>0.28655000000000003</v>
      </c>
      <c r="AD327" s="13">
        <f t="shared" si="77"/>
        <v>5.0000000000000002E-5</v>
      </c>
      <c r="AE327" s="13">
        <f t="shared" si="78"/>
        <v>0.27379999999999999</v>
      </c>
      <c r="AF327" s="13">
        <f t="shared" si="79"/>
        <v>1.2699999999999999E-2</v>
      </c>
      <c r="AG327" s="13">
        <f t="shared" si="80"/>
        <v>0</v>
      </c>
    </row>
    <row r="328" spans="2:33" x14ac:dyDescent="0.3">
      <c r="B328" s="1">
        <f t="shared" si="73"/>
        <v>5731</v>
      </c>
      <c r="C328" s="5">
        <v>316</v>
      </c>
      <c r="D328" s="5">
        <v>14269</v>
      </c>
      <c r="E328" s="5">
        <v>1</v>
      </c>
      <c r="F328" s="5">
        <v>0</v>
      </c>
      <c r="G328" s="5">
        <v>5476</v>
      </c>
      <c r="H328" s="5">
        <v>0</v>
      </c>
      <c r="I328" s="5">
        <v>254</v>
      </c>
      <c r="J328" s="5">
        <v>56.69</v>
      </c>
      <c r="K328" s="5">
        <v>1.78</v>
      </c>
      <c r="L328" s="5">
        <v>25.9</v>
      </c>
      <c r="M328" s="5">
        <v>1</v>
      </c>
      <c r="N328" s="5">
        <v>2234</v>
      </c>
      <c r="O328" s="5">
        <v>3493</v>
      </c>
      <c r="P328" s="5">
        <v>0</v>
      </c>
      <c r="Q328" s="5">
        <v>3425</v>
      </c>
      <c r="R328" s="5">
        <v>68</v>
      </c>
      <c r="S328" s="5">
        <v>1</v>
      </c>
      <c r="T328" s="5">
        <v>0</v>
      </c>
      <c r="U328" s="5">
        <v>0</v>
      </c>
      <c r="V328" s="1">
        <f t="shared" si="81"/>
        <v>0</v>
      </c>
      <c r="W328" s="1">
        <f t="shared" si="82"/>
        <v>0</v>
      </c>
      <c r="X328" s="1">
        <f t="shared" si="83"/>
        <v>0</v>
      </c>
      <c r="Y328" s="1">
        <f t="shared" si="84"/>
        <v>0</v>
      </c>
      <c r="Z328" s="1">
        <f t="shared" si="85"/>
        <v>0</v>
      </c>
      <c r="AA328" s="3">
        <f t="shared" si="74"/>
        <v>0.44500000000000001</v>
      </c>
      <c r="AB328" s="13">
        <f t="shared" si="75"/>
        <v>4.4320362938405168E-2</v>
      </c>
      <c r="AC328" s="13">
        <f t="shared" si="76"/>
        <v>0.28655000000000003</v>
      </c>
      <c r="AD328" s="13">
        <f t="shared" si="77"/>
        <v>5.0000000000000002E-5</v>
      </c>
      <c r="AE328" s="13">
        <f t="shared" si="78"/>
        <v>0.27379999999999999</v>
      </c>
      <c r="AF328" s="13">
        <f t="shared" si="79"/>
        <v>1.2699999999999999E-2</v>
      </c>
      <c r="AG328" s="13">
        <f t="shared" si="80"/>
        <v>0</v>
      </c>
    </row>
    <row r="329" spans="2:33" x14ac:dyDescent="0.3">
      <c r="B329" s="1">
        <f t="shared" si="73"/>
        <v>5731</v>
      </c>
      <c r="C329" s="5">
        <v>317</v>
      </c>
      <c r="D329" s="5">
        <v>14269</v>
      </c>
      <c r="E329" s="5">
        <v>1</v>
      </c>
      <c r="F329" s="5">
        <v>0</v>
      </c>
      <c r="G329" s="5">
        <v>5476</v>
      </c>
      <c r="H329" s="5">
        <v>0</v>
      </c>
      <c r="I329" s="5">
        <v>254</v>
      </c>
      <c r="J329" s="5">
        <v>56.69</v>
      </c>
      <c r="K329" s="5">
        <v>1.78</v>
      </c>
      <c r="L329" s="5">
        <v>25.9</v>
      </c>
      <c r="M329" s="5">
        <v>1</v>
      </c>
      <c r="N329" s="5">
        <v>2234</v>
      </c>
      <c r="O329" s="5">
        <v>3493</v>
      </c>
      <c r="P329" s="5">
        <v>0</v>
      </c>
      <c r="Q329" s="5">
        <v>3425</v>
      </c>
      <c r="R329" s="5">
        <v>68</v>
      </c>
      <c r="S329" s="5">
        <v>1</v>
      </c>
      <c r="T329" s="5">
        <v>0</v>
      </c>
      <c r="U329" s="5">
        <v>0</v>
      </c>
      <c r="V329" s="1">
        <f t="shared" si="81"/>
        <v>0</v>
      </c>
      <c r="W329" s="1">
        <f t="shared" si="82"/>
        <v>0</v>
      </c>
      <c r="X329" s="1">
        <f t="shared" si="83"/>
        <v>0</v>
      </c>
      <c r="Y329" s="1">
        <f t="shared" si="84"/>
        <v>0</v>
      </c>
      <c r="Z329" s="1">
        <f t="shared" si="85"/>
        <v>0</v>
      </c>
      <c r="AA329" s="3">
        <f t="shared" si="74"/>
        <v>0.44500000000000001</v>
      </c>
      <c r="AB329" s="13">
        <f t="shared" si="75"/>
        <v>4.4320362938405168E-2</v>
      </c>
      <c r="AC329" s="13">
        <f t="shared" si="76"/>
        <v>0.28655000000000003</v>
      </c>
      <c r="AD329" s="13">
        <f t="shared" si="77"/>
        <v>5.0000000000000002E-5</v>
      </c>
      <c r="AE329" s="13">
        <f t="shared" si="78"/>
        <v>0.27379999999999999</v>
      </c>
      <c r="AF329" s="13">
        <f t="shared" si="79"/>
        <v>1.2699999999999999E-2</v>
      </c>
      <c r="AG329" s="13">
        <f t="shared" si="80"/>
        <v>0</v>
      </c>
    </row>
    <row r="330" spans="2:33" x14ac:dyDescent="0.3">
      <c r="B330" s="1">
        <f t="shared" si="73"/>
        <v>5731</v>
      </c>
      <c r="C330" s="5">
        <v>318</v>
      </c>
      <c r="D330" s="5">
        <v>14269</v>
      </c>
      <c r="E330" s="5">
        <v>1</v>
      </c>
      <c r="F330" s="5">
        <v>0</v>
      </c>
      <c r="G330" s="5">
        <v>5476</v>
      </c>
      <c r="H330" s="5">
        <v>0</v>
      </c>
      <c r="I330" s="5">
        <v>254</v>
      </c>
      <c r="J330" s="5">
        <v>56.69</v>
      </c>
      <c r="K330" s="5">
        <v>1.78</v>
      </c>
      <c r="L330" s="5">
        <v>25.9</v>
      </c>
      <c r="M330" s="5">
        <v>1</v>
      </c>
      <c r="N330" s="5">
        <v>2234</v>
      </c>
      <c r="O330" s="5">
        <v>3493</v>
      </c>
      <c r="P330" s="5">
        <v>0</v>
      </c>
      <c r="Q330" s="5">
        <v>3425</v>
      </c>
      <c r="R330" s="5">
        <v>68</v>
      </c>
      <c r="S330" s="5">
        <v>1</v>
      </c>
      <c r="T330" s="5">
        <v>0</v>
      </c>
      <c r="U330" s="5">
        <v>0</v>
      </c>
      <c r="V330" s="1">
        <f t="shared" si="81"/>
        <v>0</v>
      </c>
      <c r="W330" s="1">
        <f t="shared" si="82"/>
        <v>0</v>
      </c>
      <c r="X330" s="1">
        <f t="shared" si="83"/>
        <v>0</v>
      </c>
      <c r="Y330" s="1">
        <f t="shared" si="84"/>
        <v>0</v>
      </c>
      <c r="Z330" s="1">
        <f t="shared" si="85"/>
        <v>0</v>
      </c>
      <c r="AA330" s="3">
        <f t="shared" si="74"/>
        <v>0.44500000000000001</v>
      </c>
      <c r="AB330" s="13">
        <f t="shared" si="75"/>
        <v>4.4320362938405168E-2</v>
      </c>
      <c r="AC330" s="13">
        <f t="shared" si="76"/>
        <v>0.28655000000000003</v>
      </c>
      <c r="AD330" s="13">
        <f t="shared" si="77"/>
        <v>5.0000000000000002E-5</v>
      </c>
      <c r="AE330" s="13">
        <f t="shared" si="78"/>
        <v>0.27379999999999999</v>
      </c>
      <c r="AF330" s="13">
        <f t="shared" si="79"/>
        <v>1.2699999999999999E-2</v>
      </c>
      <c r="AG330" s="13">
        <f t="shared" si="80"/>
        <v>0</v>
      </c>
    </row>
    <row r="331" spans="2:33" x14ac:dyDescent="0.3">
      <c r="B331" s="1">
        <f t="shared" si="73"/>
        <v>5731</v>
      </c>
      <c r="C331" s="5">
        <v>319</v>
      </c>
      <c r="D331" s="5">
        <v>14269</v>
      </c>
      <c r="E331" s="5">
        <v>0</v>
      </c>
      <c r="F331" s="5">
        <v>0</v>
      </c>
      <c r="G331" s="5">
        <v>5477</v>
      </c>
      <c r="H331" s="5">
        <v>0</v>
      </c>
      <c r="I331" s="5">
        <v>254</v>
      </c>
      <c r="J331" s="5">
        <v>56.69</v>
      </c>
      <c r="K331" s="5">
        <v>1.78</v>
      </c>
      <c r="L331" s="5">
        <v>25.9</v>
      </c>
      <c r="M331" s="5">
        <v>1</v>
      </c>
      <c r="N331" s="5">
        <v>2234</v>
      </c>
      <c r="O331" s="5">
        <v>3493</v>
      </c>
      <c r="P331" s="5">
        <v>0</v>
      </c>
      <c r="Q331" s="5">
        <v>3425</v>
      </c>
      <c r="R331" s="5">
        <v>68</v>
      </c>
      <c r="S331" s="5">
        <v>0</v>
      </c>
      <c r="T331" s="5">
        <v>0</v>
      </c>
      <c r="U331" s="5">
        <v>0</v>
      </c>
      <c r="V331" s="1">
        <f t="shared" si="81"/>
        <v>-1</v>
      </c>
      <c r="W331" s="1">
        <f t="shared" si="82"/>
        <v>1</v>
      </c>
      <c r="X331" s="1">
        <f t="shared" si="83"/>
        <v>0</v>
      </c>
      <c r="Y331" s="1">
        <f t="shared" si="84"/>
        <v>0</v>
      </c>
      <c r="Z331" s="1">
        <f t="shared" si="85"/>
        <v>0</v>
      </c>
      <c r="AA331" s="3">
        <f t="shared" si="74"/>
        <v>0.44500000000000001</v>
      </c>
      <c r="AB331" s="13">
        <f t="shared" si="75"/>
        <v>4.4320362938405168E-2</v>
      </c>
      <c r="AC331" s="13">
        <f t="shared" si="76"/>
        <v>0.28655000000000003</v>
      </c>
      <c r="AD331" s="13">
        <f t="shared" si="77"/>
        <v>0</v>
      </c>
      <c r="AE331" s="13">
        <f t="shared" si="78"/>
        <v>0.27384999999999998</v>
      </c>
      <c r="AF331" s="13">
        <f t="shared" si="79"/>
        <v>1.2699999999999999E-2</v>
      </c>
      <c r="AG331" s="13">
        <f t="shared" si="80"/>
        <v>0</v>
      </c>
    </row>
    <row r="332" spans="2:33" x14ac:dyDescent="0.3">
      <c r="B332" s="1" t="e">
        <f t="shared" si="73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81"/>
        <v/>
      </c>
      <c r="W332" s="1" t="str">
        <f t="shared" si="82"/>
        <v/>
      </c>
      <c r="X332" s="1" t="str">
        <f t="shared" si="83"/>
        <v/>
      </c>
      <c r="Y332" s="1" t="str">
        <f t="shared" si="84"/>
        <v/>
      </c>
      <c r="Z332" s="1" t="e">
        <f t="shared" si="85"/>
        <v>#N/A</v>
      </c>
      <c r="AA332" s="3">
        <f t="shared" si="74"/>
        <v>0</v>
      </c>
      <c r="AB332" s="13" t="e">
        <f t="shared" si="75"/>
        <v>#N/A</v>
      </c>
      <c r="AC332" s="13" t="e">
        <f t="shared" si="76"/>
        <v>#N/A</v>
      </c>
      <c r="AD332" s="13" t="e">
        <f t="shared" si="77"/>
        <v>#N/A</v>
      </c>
      <c r="AE332" s="13" t="e">
        <f t="shared" si="78"/>
        <v>#N/A</v>
      </c>
      <c r="AF332" s="13" t="e">
        <f t="shared" si="79"/>
        <v>#N/A</v>
      </c>
      <c r="AG332" s="13" t="e">
        <f t="shared" si="80"/>
        <v>#N/A</v>
      </c>
    </row>
    <row r="333" spans="2:33" x14ac:dyDescent="0.3">
      <c r="B333" s="1" t="e">
        <f t="shared" ref="B333:B372" si="86">IF(C333="",NA(),E333+G333+H333+I333)</f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81"/>
        <v/>
      </c>
      <c r="W333" s="1" t="str">
        <f t="shared" si="82"/>
        <v/>
      </c>
      <c r="X333" s="1" t="str">
        <f t="shared" si="83"/>
        <v/>
      </c>
      <c r="Y333" s="1" t="str">
        <f t="shared" si="84"/>
        <v/>
      </c>
      <c r="Z333" s="1" t="e">
        <f t="shared" si="85"/>
        <v>#N/A</v>
      </c>
      <c r="AA333" s="3">
        <f t="shared" si="74"/>
        <v>0</v>
      </c>
      <c r="AB333" s="13" t="e">
        <f t="shared" ref="AB333:AB372" si="87">IF(OR(ISNA(B333),B333=0),NA(),I333/B333)</f>
        <v>#N/A</v>
      </c>
      <c r="AC333" s="13" t="e">
        <f t="shared" ref="AC333:AC372" si="88">IF(OR(ISNA(B333),B333=0),NA(),B333/$AC$10)</f>
        <v>#N/A</v>
      </c>
      <c r="AD333" s="13" t="e">
        <f t="shared" ref="AD333:AD372" si="89">IF(OR(ISNA(B333),B333=0),NA(),E333/$AC$10)</f>
        <v>#N/A</v>
      </c>
      <c r="AE333" s="13" t="e">
        <f t="shared" ref="AE333:AE372" si="90">IF(OR(ISNA(B333),B333=0),NA(),G333/$AC$10)</f>
        <v>#N/A</v>
      </c>
      <c r="AF333" s="13" t="e">
        <f t="shared" ref="AF333:AF372" si="91">IF(OR(ISNA(B333),B333=0),NA(),I333/$AC$10)</f>
        <v>#N/A</v>
      </c>
      <c r="AG333" s="13" t="e">
        <f t="shared" ref="AG333:AG372" si="92">+IF(OR(ISNA(B333),B333=0),NA(),Z333/$AC$10)</f>
        <v>#N/A</v>
      </c>
    </row>
    <row r="334" spans="2:33" x14ac:dyDescent="0.3">
      <c r="B334" s="1" t="e">
        <f t="shared" si="86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81"/>
        <v/>
      </c>
      <c r="W334" s="1" t="str">
        <f t="shared" si="82"/>
        <v/>
      </c>
      <c r="X334" s="1" t="str">
        <f t="shared" si="83"/>
        <v/>
      </c>
      <c r="Y334" s="1" t="str">
        <f t="shared" si="84"/>
        <v/>
      </c>
      <c r="Z334" s="1" t="e">
        <f t="shared" si="85"/>
        <v>#N/A</v>
      </c>
      <c r="AA334" s="3">
        <f t="shared" ref="AA334:AA372" si="93">$B$7*K334*$B$6</f>
        <v>0</v>
      </c>
      <c r="AB334" s="13" t="e">
        <f t="shared" si="87"/>
        <v>#N/A</v>
      </c>
      <c r="AC334" s="13" t="e">
        <f t="shared" si="88"/>
        <v>#N/A</v>
      </c>
      <c r="AD334" s="13" t="e">
        <f t="shared" si="89"/>
        <v>#N/A</v>
      </c>
      <c r="AE334" s="13" t="e">
        <f t="shared" si="90"/>
        <v>#N/A</v>
      </c>
      <c r="AF334" s="13" t="e">
        <f t="shared" si="91"/>
        <v>#N/A</v>
      </c>
      <c r="AG334" s="13" t="e">
        <f t="shared" si="92"/>
        <v>#N/A</v>
      </c>
    </row>
    <row r="335" spans="2:33" x14ac:dyDescent="0.3">
      <c r="B335" s="1" t="e">
        <f t="shared" si="86"/>
        <v>#N/A</v>
      </c>
      <c r="C335" s="5"/>
      <c r="D335" s="5"/>
      <c r="E335" s="5"/>
      <c r="F335" s="5"/>
      <c r="G335" s="5"/>
      <c r="H335" s="5"/>
      <c r="I335" s="5"/>
      <c r="J335" s="5" t="s">
        <v>176</v>
      </c>
      <c r="K335" s="5" t="s">
        <v>177</v>
      </c>
      <c r="L335" s="5" t="s">
        <v>178</v>
      </c>
      <c r="M335" s="5" t="s">
        <v>179</v>
      </c>
      <c r="N335" s="5" t="e" cm="1">
        <f t="array" ref="N335">---- Afecta</f>
        <v>#NAME?</v>
      </c>
      <c r="O335" s="5" t="s">
        <v>180</v>
      </c>
      <c r="P335" s="5" t="s">
        <v>181</v>
      </c>
      <c r="Q335" s="5" t="s">
        <v>182</v>
      </c>
      <c r="R335" s="5" t="s">
        <v>164</v>
      </c>
      <c r="S335" s="5"/>
      <c r="T335" s="5"/>
      <c r="U335" s="5"/>
      <c r="V335" s="1" t="str">
        <f t="shared" ref="V335:V372" si="94">IF($C335="","",E335-E334)</f>
        <v/>
      </c>
      <c r="W335" s="1" t="str">
        <f t="shared" ref="W335:W372" si="95">IF($C335="","",G335-G334)</f>
        <v/>
      </c>
      <c r="X335" s="1" t="str">
        <f t="shared" ref="X335:X372" si="96">IF($C335="","",H335-H334)</f>
        <v/>
      </c>
      <c r="Y335" s="1" t="str">
        <f t="shared" ref="Y335:Y372" si="97">IF($C335="","",I335-I334)</f>
        <v/>
      </c>
      <c r="Z335" s="1" t="e">
        <f t="shared" ref="Z335:Z372" si="98">IF(OR($C335="",ISNA($C335)),NA(),V335+W335+X335+Y335)</f>
        <v>#N/A</v>
      </c>
      <c r="AA335" s="3" t="e">
        <f t="shared" si="93"/>
        <v>#VALUE!</v>
      </c>
      <c r="AB335" s="13" t="e">
        <f t="shared" si="87"/>
        <v>#N/A</v>
      </c>
      <c r="AC335" s="13" t="e">
        <f t="shared" si="88"/>
        <v>#N/A</v>
      </c>
      <c r="AD335" s="13" t="e">
        <f t="shared" si="89"/>
        <v>#N/A</v>
      </c>
      <c r="AE335" s="13" t="e">
        <f t="shared" si="90"/>
        <v>#N/A</v>
      </c>
      <c r="AF335" s="13" t="e">
        <f t="shared" si="91"/>
        <v>#N/A</v>
      </c>
      <c r="AG335" s="13" t="e">
        <f t="shared" si="92"/>
        <v>#N/A</v>
      </c>
    </row>
    <row r="336" spans="2:33" x14ac:dyDescent="0.3">
      <c r="B336" s="1" t="e">
        <f t="shared" si="86"/>
        <v>#VALUE!</v>
      </c>
      <c r="C336" s="5" t="s">
        <v>5</v>
      </c>
      <c r="D336" s="5" t="s">
        <v>6</v>
      </c>
      <c r="E336" s="5" t="s">
        <v>166</v>
      </c>
      <c r="F336" s="5" t="s">
        <v>167</v>
      </c>
      <c r="G336" s="5" t="s">
        <v>168</v>
      </c>
      <c r="H336" s="5" t="s">
        <v>169</v>
      </c>
      <c r="I336" s="5" t="s">
        <v>8</v>
      </c>
      <c r="J336" s="5" t="s">
        <v>170</v>
      </c>
      <c r="K336" s="5" t="s">
        <v>171</v>
      </c>
      <c r="L336" s="5" t="s">
        <v>172</v>
      </c>
      <c r="M336" s="5" t="s">
        <v>13</v>
      </c>
      <c r="N336" s="5" t="s">
        <v>173</v>
      </c>
      <c r="O336" s="5" t="s">
        <v>29</v>
      </c>
      <c r="P336" s="5" t="s">
        <v>30</v>
      </c>
      <c r="Q336" s="5" t="s">
        <v>7</v>
      </c>
      <c r="R336" s="5" t="s">
        <v>8</v>
      </c>
      <c r="S336" s="5" t="s">
        <v>107</v>
      </c>
      <c r="T336" s="5" t="s">
        <v>174</v>
      </c>
      <c r="U336" s="5" t="s">
        <v>175</v>
      </c>
      <c r="V336" s="1" t="e">
        <f t="shared" si="94"/>
        <v>#VALUE!</v>
      </c>
      <c r="W336" s="1" t="e">
        <f t="shared" si="95"/>
        <v>#VALUE!</v>
      </c>
      <c r="X336" s="1" t="e">
        <f t="shared" si="96"/>
        <v>#VALUE!</v>
      </c>
      <c r="Y336" s="1" t="e">
        <f t="shared" si="97"/>
        <v>#VALUE!</v>
      </c>
      <c r="Z336" s="1" t="e">
        <f t="shared" si="98"/>
        <v>#VALUE!</v>
      </c>
      <c r="AA336" s="3" t="e">
        <f t="shared" si="93"/>
        <v>#VALUE!</v>
      </c>
      <c r="AB336" s="13" t="e">
        <f t="shared" si="87"/>
        <v>#VALUE!</v>
      </c>
      <c r="AC336" s="13" t="e">
        <f t="shared" si="88"/>
        <v>#VALUE!</v>
      </c>
      <c r="AD336" s="13" t="e">
        <f t="shared" si="89"/>
        <v>#VALUE!</v>
      </c>
      <c r="AE336" s="13" t="e">
        <f t="shared" si="90"/>
        <v>#VALUE!</v>
      </c>
      <c r="AF336" s="13" t="e">
        <f t="shared" si="91"/>
        <v>#VALUE!</v>
      </c>
      <c r="AG336" s="13" t="e">
        <f t="shared" si="92"/>
        <v>#VALUE!</v>
      </c>
    </row>
    <row r="337" spans="2:33" x14ac:dyDescent="0.3">
      <c r="B337" s="1" t="e">
        <f t="shared" si="86"/>
        <v>#VALUE!</v>
      </c>
      <c r="C337" s="5" t="s">
        <v>154</v>
      </c>
      <c r="D337" s="5" t="s">
        <v>155</v>
      </c>
      <c r="E337" s="5" t="s">
        <v>156</v>
      </c>
      <c r="F337" s="5" t="s">
        <v>157</v>
      </c>
      <c r="G337" s="5" t="s">
        <v>158</v>
      </c>
      <c r="H337" s="5" t="s">
        <v>157</v>
      </c>
      <c r="I337" s="5" t="s">
        <v>159</v>
      </c>
      <c r="J337" s="5" t="s">
        <v>160</v>
      </c>
      <c r="K337" s="5" t="s">
        <v>161</v>
      </c>
      <c r="L337" s="5" t="s">
        <v>161</v>
      </c>
      <c r="M337" s="5" t="s">
        <v>161</v>
      </c>
      <c r="N337" s="5" t="s">
        <v>161</v>
      </c>
      <c r="O337" s="5" t="s">
        <v>162</v>
      </c>
      <c r="P337" s="5" t="s">
        <v>163</v>
      </c>
      <c r="Q337" s="5" t="s">
        <v>158</v>
      </c>
      <c r="R337" s="5" t="s">
        <v>164</v>
      </c>
      <c r="S337" s="5" t="s">
        <v>165</v>
      </c>
      <c r="T337" s="5" t="s">
        <v>156</v>
      </c>
      <c r="U337" s="5" t="s">
        <v>164</v>
      </c>
      <c r="V337" s="1" t="e">
        <f t="shared" si="94"/>
        <v>#VALUE!</v>
      </c>
      <c r="W337" s="1" t="e">
        <f t="shared" si="95"/>
        <v>#VALUE!</v>
      </c>
      <c r="X337" s="1" t="e">
        <f t="shared" si="96"/>
        <v>#VALUE!</v>
      </c>
      <c r="Y337" s="1" t="e">
        <f t="shared" si="97"/>
        <v>#VALUE!</v>
      </c>
      <c r="Z337" s="1" t="e">
        <f t="shared" si="98"/>
        <v>#VALUE!</v>
      </c>
      <c r="AA337" s="3" t="e">
        <f t="shared" si="93"/>
        <v>#VALUE!</v>
      </c>
      <c r="AB337" s="13" t="e">
        <f t="shared" si="87"/>
        <v>#VALUE!</v>
      </c>
      <c r="AC337" s="13" t="e">
        <f t="shared" si="88"/>
        <v>#VALUE!</v>
      </c>
      <c r="AD337" s="13" t="e">
        <f t="shared" si="89"/>
        <v>#VALUE!</v>
      </c>
      <c r="AE337" s="13" t="e">
        <f t="shared" si="90"/>
        <v>#VALUE!</v>
      </c>
      <c r="AF337" s="13" t="e">
        <f t="shared" si="91"/>
        <v>#VALUE!</v>
      </c>
      <c r="AG337" s="13" t="e">
        <f t="shared" si="92"/>
        <v>#VALUE!</v>
      </c>
    </row>
    <row r="338" spans="2:33" x14ac:dyDescent="0.3">
      <c r="B338" s="1">
        <f t="shared" si="86"/>
        <v>4</v>
      </c>
      <c r="C338" s="5">
        <v>1</v>
      </c>
      <c r="D338" s="5">
        <v>19996</v>
      </c>
      <c r="E338" s="5">
        <v>4</v>
      </c>
      <c r="F338" s="5">
        <v>0</v>
      </c>
      <c r="G338" s="5">
        <v>0</v>
      </c>
      <c r="H338" s="5">
        <v>0</v>
      </c>
      <c r="I338" s="5">
        <v>0</v>
      </c>
      <c r="J338" s="5">
        <v>56.44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1" t="e">
        <f t="shared" si="94"/>
        <v>#VALUE!</v>
      </c>
      <c r="W338" s="1" t="e">
        <f t="shared" si="95"/>
        <v>#VALUE!</v>
      </c>
      <c r="X338" s="1" t="e">
        <f t="shared" si="96"/>
        <v>#VALUE!</v>
      </c>
      <c r="Y338" s="1" t="e">
        <f t="shared" si="97"/>
        <v>#VALUE!</v>
      </c>
      <c r="Z338" s="1" t="e">
        <f t="shared" si="98"/>
        <v>#VALUE!</v>
      </c>
      <c r="AA338" s="3">
        <f t="shared" si="93"/>
        <v>0</v>
      </c>
      <c r="AB338" s="13">
        <f t="shared" si="87"/>
        <v>0</v>
      </c>
      <c r="AC338" s="13">
        <f t="shared" si="88"/>
        <v>2.0000000000000001E-4</v>
      </c>
      <c r="AD338" s="13">
        <f t="shared" si="89"/>
        <v>2.0000000000000001E-4</v>
      </c>
      <c r="AE338" s="13">
        <f t="shared" si="90"/>
        <v>0</v>
      </c>
      <c r="AF338" s="13">
        <f t="shared" si="91"/>
        <v>0</v>
      </c>
      <c r="AG338" s="13" t="e">
        <f t="shared" si="92"/>
        <v>#VALUE!</v>
      </c>
    </row>
    <row r="339" spans="2:33" x14ac:dyDescent="0.3">
      <c r="B339" s="1">
        <f t="shared" si="86"/>
        <v>4</v>
      </c>
      <c r="C339" s="5">
        <v>2</v>
      </c>
      <c r="D339" s="5">
        <v>19996</v>
      </c>
      <c r="E339" s="5">
        <v>4</v>
      </c>
      <c r="F339" s="5">
        <v>0</v>
      </c>
      <c r="G339" s="5">
        <v>0</v>
      </c>
      <c r="H339" s="5">
        <v>0</v>
      </c>
      <c r="I339" s="5">
        <v>0</v>
      </c>
      <c r="J339" s="5">
        <v>56.45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1">
        <f t="shared" si="94"/>
        <v>0</v>
      </c>
      <c r="W339" s="1">
        <f t="shared" si="95"/>
        <v>0</v>
      </c>
      <c r="X339" s="1">
        <f t="shared" si="96"/>
        <v>0</v>
      </c>
      <c r="Y339" s="1">
        <f t="shared" si="97"/>
        <v>0</v>
      </c>
      <c r="Z339" s="1">
        <f t="shared" si="98"/>
        <v>0</v>
      </c>
      <c r="AA339" s="3">
        <f t="shared" si="93"/>
        <v>0</v>
      </c>
      <c r="AB339" s="13">
        <f t="shared" si="87"/>
        <v>0</v>
      </c>
      <c r="AC339" s="13">
        <f t="shared" si="88"/>
        <v>2.0000000000000001E-4</v>
      </c>
      <c r="AD339" s="13">
        <f t="shared" si="89"/>
        <v>2.0000000000000001E-4</v>
      </c>
      <c r="AE339" s="13">
        <f t="shared" si="90"/>
        <v>0</v>
      </c>
      <c r="AF339" s="13">
        <f t="shared" si="91"/>
        <v>0</v>
      </c>
      <c r="AG339" s="13">
        <f t="shared" si="92"/>
        <v>0</v>
      </c>
    </row>
    <row r="340" spans="2:33" x14ac:dyDescent="0.3">
      <c r="B340" s="1">
        <f t="shared" si="86"/>
        <v>4</v>
      </c>
      <c r="C340" s="5">
        <v>3</v>
      </c>
      <c r="D340" s="5">
        <v>19996</v>
      </c>
      <c r="E340" s="5">
        <v>4</v>
      </c>
      <c r="F340" s="5">
        <v>0</v>
      </c>
      <c r="G340" s="5">
        <v>0</v>
      </c>
      <c r="H340" s="5">
        <v>0</v>
      </c>
      <c r="I340" s="5">
        <v>0</v>
      </c>
      <c r="J340" s="5">
        <v>56.45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1">
        <f t="shared" si="94"/>
        <v>0</v>
      </c>
      <c r="W340" s="1">
        <f t="shared" si="95"/>
        <v>0</v>
      </c>
      <c r="X340" s="1">
        <f t="shared" si="96"/>
        <v>0</v>
      </c>
      <c r="Y340" s="1">
        <f t="shared" si="97"/>
        <v>0</v>
      </c>
      <c r="Z340" s="1">
        <f t="shared" si="98"/>
        <v>0</v>
      </c>
      <c r="AA340" s="3">
        <f t="shared" si="93"/>
        <v>0</v>
      </c>
      <c r="AB340" s="13">
        <f t="shared" si="87"/>
        <v>0</v>
      </c>
      <c r="AC340" s="13">
        <f t="shared" si="88"/>
        <v>2.0000000000000001E-4</v>
      </c>
      <c r="AD340" s="13">
        <f t="shared" si="89"/>
        <v>2.0000000000000001E-4</v>
      </c>
      <c r="AE340" s="13">
        <f t="shared" si="90"/>
        <v>0</v>
      </c>
      <c r="AF340" s="13">
        <f t="shared" si="91"/>
        <v>0</v>
      </c>
      <c r="AG340" s="13">
        <f t="shared" si="92"/>
        <v>0</v>
      </c>
    </row>
    <row r="341" spans="2:33" x14ac:dyDescent="0.3">
      <c r="B341" s="1">
        <f t="shared" si="86"/>
        <v>8</v>
      </c>
      <c r="C341" s="5">
        <v>4</v>
      </c>
      <c r="D341" s="5">
        <v>19991</v>
      </c>
      <c r="E341" s="5">
        <v>8</v>
      </c>
      <c r="F341" s="5">
        <v>0</v>
      </c>
      <c r="G341" s="5">
        <v>0</v>
      </c>
      <c r="H341" s="5">
        <v>0</v>
      </c>
      <c r="I341" s="5">
        <v>0</v>
      </c>
      <c r="J341" s="5">
        <v>56.45</v>
      </c>
      <c r="K341" s="5">
        <v>0.31</v>
      </c>
      <c r="L341" s="5">
        <v>0</v>
      </c>
      <c r="M341" s="5">
        <v>0</v>
      </c>
      <c r="N341" s="5">
        <v>0</v>
      </c>
      <c r="O341" s="5">
        <v>4</v>
      </c>
      <c r="P341" s="5">
        <v>4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1">
        <f t="shared" si="94"/>
        <v>4</v>
      </c>
      <c r="W341" s="1">
        <f t="shared" si="95"/>
        <v>0</v>
      </c>
      <c r="X341" s="1">
        <f t="shared" si="96"/>
        <v>0</v>
      </c>
      <c r="Y341" s="1">
        <f t="shared" si="97"/>
        <v>0</v>
      </c>
      <c r="Z341" s="1">
        <f t="shared" si="98"/>
        <v>4</v>
      </c>
      <c r="AA341" s="3">
        <f t="shared" si="93"/>
        <v>7.7499999999999999E-2</v>
      </c>
      <c r="AB341" s="13">
        <f t="shared" si="87"/>
        <v>0</v>
      </c>
      <c r="AC341" s="13">
        <f t="shared" si="88"/>
        <v>4.0000000000000002E-4</v>
      </c>
      <c r="AD341" s="13">
        <f t="shared" si="89"/>
        <v>4.0000000000000002E-4</v>
      </c>
      <c r="AE341" s="13">
        <f t="shared" si="90"/>
        <v>0</v>
      </c>
      <c r="AF341" s="13">
        <f t="shared" si="91"/>
        <v>0</v>
      </c>
      <c r="AG341" s="13">
        <f t="shared" si="92"/>
        <v>2.0000000000000001E-4</v>
      </c>
    </row>
    <row r="342" spans="2:33" x14ac:dyDescent="0.3">
      <c r="B342" s="1">
        <f t="shared" si="86"/>
        <v>10</v>
      </c>
      <c r="C342" s="5">
        <v>5</v>
      </c>
      <c r="D342" s="5">
        <v>19989</v>
      </c>
      <c r="E342" s="5">
        <v>10</v>
      </c>
      <c r="F342" s="5">
        <v>0</v>
      </c>
      <c r="G342" s="5">
        <v>0</v>
      </c>
      <c r="H342" s="5">
        <v>0</v>
      </c>
      <c r="I342" s="5">
        <v>0</v>
      </c>
      <c r="J342" s="5">
        <v>56.41</v>
      </c>
      <c r="K342" s="5">
        <v>0.59</v>
      </c>
      <c r="L342" s="5">
        <v>0</v>
      </c>
      <c r="M342" s="5">
        <v>0</v>
      </c>
      <c r="N342" s="5">
        <v>0</v>
      </c>
      <c r="O342" s="5">
        <v>5</v>
      </c>
      <c r="P342" s="5">
        <v>5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1">
        <f t="shared" si="94"/>
        <v>2</v>
      </c>
      <c r="W342" s="1">
        <f t="shared" si="95"/>
        <v>0</v>
      </c>
      <c r="X342" s="1">
        <f t="shared" si="96"/>
        <v>0</v>
      </c>
      <c r="Y342" s="1">
        <f t="shared" si="97"/>
        <v>0</v>
      </c>
      <c r="Z342" s="1">
        <f t="shared" si="98"/>
        <v>2</v>
      </c>
      <c r="AA342" s="3">
        <f t="shared" si="93"/>
        <v>0.14749999999999999</v>
      </c>
      <c r="AB342" s="13">
        <f t="shared" si="87"/>
        <v>0</v>
      </c>
      <c r="AC342" s="13">
        <f t="shared" si="88"/>
        <v>5.0000000000000001E-4</v>
      </c>
      <c r="AD342" s="13">
        <f t="shared" si="89"/>
        <v>5.0000000000000001E-4</v>
      </c>
      <c r="AE342" s="13">
        <f t="shared" si="90"/>
        <v>0</v>
      </c>
      <c r="AF342" s="13">
        <f t="shared" si="91"/>
        <v>0</v>
      </c>
      <c r="AG342" s="13">
        <f t="shared" si="92"/>
        <v>1E-4</v>
      </c>
    </row>
    <row r="343" spans="2:33" x14ac:dyDescent="0.3">
      <c r="B343" s="1">
        <f t="shared" si="86"/>
        <v>11</v>
      </c>
      <c r="C343" s="5">
        <v>6</v>
      </c>
      <c r="D343" s="5">
        <v>19988</v>
      </c>
      <c r="E343" s="5">
        <v>11</v>
      </c>
      <c r="F343" s="5">
        <v>0</v>
      </c>
      <c r="G343" s="5">
        <v>0</v>
      </c>
      <c r="H343" s="5">
        <v>0</v>
      </c>
      <c r="I343" s="5">
        <v>0</v>
      </c>
      <c r="J343" s="5">
        <v>56.41</v>
      </c>
      <c r="K343" s="5">
        <v>0.65</v>
      </c>
      <c r="L343" s="5">
        <v>0</v>
      </c>
      <c r="M343" s="5">
        <v>0</v>
      </c>
      <c r="N343" s="5">
        <v>1</v>
      </c>
      <c r="O343" s="5">
        <v>6</v>
      </c>
      <c r="P343" s="5">
        <v>6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1">
        <f t="shared" si="94"/>
        <v>1</v>
      </c>
      <c r="W343" s="1">
        <f t="shared" si="95"/>
        <v>0</v>
      </c>
      <c r="X343" s="1">
        <f t="shared" si="96"/>
        <v>0</v>
      </c>
      <c r="Y343" s="1">
        <f t="shared" si="97"/>
        <v>0</v>
      </c>
      <c r="Z343" s="1">
        <f t="shared" si="98"/>
        <v>1</v>
      </c>
      <c r="AA343" s="3">
        <f t="shared" si="93"/>
        <v>0.16250000000000001</v>
      </c>
      <c r="AB343" s="13">
        <f t="shared" si="87"/>
        <v>0</v>
      </c>
      <c r="AC343" s="13">
        <f t="shared" si="88"/>
        <v>5.5000000000000003E-4</v>
      </c>
      <c r="AD343" s="13">
        <f t="shared" si="89"/>
        <v>5.5000000000000003E-4</v>
      </c>
      <c r="AE343" s="13">
        <f t="shared" si="90"/>
        <v>0</v>
      </c>
      <c r="AF343" s="13">
        <f t="shared" si="91"/>
        <v>0</v>
      </c>
      <c r="AG343" s="13">
        <f t="shared" si="92"/>
        <v>5.0000000000000002E-5</v>
      </c>
    </row>
    <row r="344" spans="2:33" x14ac:dyDescent="0.3">
      <c r="B344" s="1">
        <f t="shared" si="86"/>
        <v>18</v>
      </c>
      <c r="C344" s="5">
        <v>7</v>
      </c>
      <c r="D344" s="5">
        <v>19982</v>
      </c>
      <c r="E344" s="5">
        <v>18</v>
      </c>
      <c r="F344" s="5">
        <v>0</v>
      </c>
      <c r="G344" s="5">
        <v>0</v>
      </c>
      <c r="H344" s="5">
        <v>0</v>
      </c>
      <c r="I344" s="5">
        <v>0</v>
      </c>
      <c r="J344" s="5">
        <v>56.41</v>
      </c>
      <c r="K344" s="5">
        <v>0.86</v>
      </c>
      <c r="L344" s="5">
        <v>0</v>
      </c>
      <c r="M344" s="5">
        <v>0</v>
      </c>
      <c r="N344" s="5">
        <v>1</v>
      </c>
      <c r="O344" s="5">
        <v>12</v>
      </c>
      <c r="P344" s="5">
        <v>12</v>
      </c>
      <c r="Q344" s="5">
        <v>0</v>
      </c>
      <c r="R344" s="5">
        <v>0</v>
      </c>
      <c r="S344" s="5">
        <v>4</v>
      </c>
      <c r="T344" s="5">
        <v>0</v>
      </c>
      <c r="U344" s="5">
        <v>0</v>
      </c>
      <c r="V344" s="1">
        <f t="shared" si="94"/>
        <v>7</v>
      </c>
      <c r="W344" s="1">
        <f t="shared" si="95"/>
        <v>0</v>
      </c>
      <c r="X344" s="1">
        <f t="shared" si="96"/>
        <v>0</v>
      </c>
      <c r="Y344" s="1">
        <f t="shared" si="97"/>
        <v>0</v>
      </c>
      <c r="Z344" s="1">
        <f t="shared" si="98"/>
        <v>7</v>
      </c>
      <c r="AA344" s="3">
        <f t="shared" si="93"/>
        <v>0.215</v>
      </c>
      <c r="AB344" s="13">
        <f t="shared" si="87"/>
        <v>0</v>
      </c>
      <c r="AC344" s="13">
        <f t="shared" si="88"/>
        <v>8.9999999999999998E-4</v>
      </c>
      <c r="AD344" s="13">
        <f t="shared" si="89"/>
        <v>8.9999999999999998E-4</v>
      </c>
      <c r="AE344" s="13">
        <f t="shared" si="90"/>
        <v>0</v>
      </c>
      <c r="AF344" s="13">
        <f t="shared" si="91"/>
        <v>0</v>
      </c>
      <c r="AG344" s="13">
        <f t="shared" si="92"/>
        <v>3.5E-4</v>
      </c>
    </row>
    <row r="345" spans="2:33" x14ac:dyDescent="0.3">
      <c r="B345" s="1">
        <f t="shared" si="86"/>
        <v>19</v>
      </c>
      <c r="C345" s="5">
        <v>8</v>
      </c>
      <c r="D345" s="5">
        <v>19980</v>
      </c>
      <c r="E345" s="5">
        <v>19</v>
      </c>
      <c r="F345" s="5">
        <v>0</v>
      </c>
      <c r="G345" s="5">
        <v>0</v>
      </c>
      <c r="H345" s="5">
        <v>0</v>
      </c>
      <c r="I345" s="5">
        <v>0</v>
      </c>
      <c r="J345" s="5">
        <v>56.4</v>
      </c>
      <c r="K345" s="5">
        <v>1.18</v>
      </c>
      <c r="L345" s="5">
        <v>0</v>
      </c>
      <c r="M345" s="5">
        <v>0</v>
      </c>
      <c r="N345" s="5">
        <v>2</v>
      </c>
      <c r="O345" s="5">
        <v>13</v>
      </c>
      <c r="P345" s="5">
        <v>13</v>
      </c>
      <c r="Q345" s="5">
        <v>0</v>
      </c>
      <c r="R345" s="5">
        <v>0</v>
      </c>
      <c r="S345" s="5">
        <v>4</v>
      </c>
      <c r="T345" s="5">
        <v>0</v>
      </c>
      <c r="U345" s="5">
        <v>0</v>
      </c>
      <c r="V345" s="1">
        <f t="shared" si="94"/>
        <v>1</v>
      </c>
      <c r="W345" s="1">
        <f t="shared" si="95"/>
        <v>0</v>
      </c>
      <c r="X345" s="1">
        <f t="shared" si="96"/>
        <v>0</v>
      </c>
      <c r="Y345" s="1">
        <f t="shared" si="97"/>
        <v>0</v>
      </c>
      <c r="Z345" s="1">
        <f t="shared" si="98"/>
        <v>1</v>
      </c>
      <c r="AA345" s="3">
        <f t="shared" si="93"/>
        <v>0.29499999999999998</v>
      </c>
      <c r="AB345" s="13">
        <f t="shared" si="87"/>
        <v>0</v>
      </c>
      <c r="AC345" s="13">
        <f t="shared" si="88"/>
        <v>9.5E-4</v>
      </c>
      <c r="AD345" s="13">
        <f t="shared" si="89"/>
        <v>9.5E-4</v>
      </c>
      <c r="AE345" s="13">
        <f t="shared" si="90"/>
        <v>0</v>
      </c>
      <c r="AF345" s="13">
        <f t="shared" si="91"/>
        <v>0</v>
      </c>
      <c r="AG345" s="13">
        <f t="shared" si="92"/>
        <v>5.0000000000000002E-5</v>
      </c>
    </row>
    <row r="346" spans="2:33" x14ac:dyDescent="0.3">
      <c r="B346" s="1">
        <f t="shared" si="86"/>
        <v>25</v>
      </c>
      <c r="C346" s="5">
        <v>9</v>
      </c>
      <c r="D346" s="5">
        <v>19975</v>
      </c>
      <c r="E346" s="5">
        <v>25</v>
      </c>
      <c r="F346" s="5">
        <v>0</v>
      </c>
      <c r="G346" s="5">
        <v>0</v>
      </c>
      <c r="H346" s="5">
        <v>0</v>
      </c>
      <c r="I346" s="5">
        <v>0</v>
      </c>
      <c r="J346" s="5">
        <v>56.39</v>
      </c>
      <c r="K346" s="5">
        <v>1.22</v>
      </c>
      <c r="L346" s="5">
        <v>0</v>
      </c>
      <c r="M346" s="5">
        <v>0</v>
      </c>
      <c r="N346" s="5">
        <v>3</v>
      </c>
      <c r="O346" s="5">
        <v>17</v>
      </c>
      <c r="P346" s="5">
        <v>17</v>
      </c>
      <c r="Q346" s="5">
        <v>0</v>
      </c>
      <c r="R346" s="5">
        <v>0</v>
      </c>
      <c r="S346" s="5">
        <v>4</v>
      </c>
      <c r="T346" s="5">
        <v>0</v>
      </c>
      <c r="U346" s="5">
        <v>0</v>
      </c>
      <c r="V346" s="1">
        <f t="shared" si="94"/>
        <v>6</v>
      </c>
      <c r="W346" s="1">
        <f t="shared" si="95"/>
        <v>0</v>
      </c>
      <c r="X346" s="1">
        <f t="shared" si="96"/>
        <v>0</v>
      </c>
      <c r="Y346" s="1">
        <f t="shared" si="97"/>
        <v>0</v>
      </c>
      <c r="Z346" s="1">
        <f t="shared" si="98"/>
        <v>6</v>
      </c>
      <c r="AA346" s="3">
        <f t="shared" si="93"/>
        <v>0.30499999999999999</v>
      </c>
      <c r="AB346" s="13">
        <f t="shared" si="87"/>
        <v>0</v>
      </c>
      <c r="AC346" s="13">
        <f t="shared" si="88"/>
        <v>1.25E-3</v>
      </c>
      <c r="AD346" s="13">
        <f t="shared" si="89"/>
        <v>1.25E-3</v>
      </c>
      <c r="AE346" s="13">
        <f t="shared" si="90"/>
        <v>0</v>
      </c>
      <c r="AF346" s="13">
        <f t="shared" si="91"/>
        <v>0</v>
      </c>
      <c r="AG346" s="13">
        <f t="shared" si="92"/>
        <v>2.9999999999999997E-4</v>
      </c>
    </row>
    <row r="347" spans="2:33" x14ac:dyDescent="0.3">
      <c r="B347" s="1">
        <f t="shared" si="86"/>
        <v>32</v>
      </c>
      <c r="C347" s="5">
        <v>10</v>
      </c>
      <c r="D347" s="5">
        <v>19967</v>
      </c>
      <c r="E347" s="5">
        <v>32</v>
      </c>
      <c r="F347" s="5">
        <v>0</v>
      </c>
      <c r="G347" s="5">
        <v>0</v>
      </c>
      <c r="H347" s="5">
        <v>0</v>
      </c>
      <c r="I347" s="5">
        <v>0</v>
      </c>
      <c r="J347" s="5">
        <v>56.38</v>
      </c>
      <c r="K347" s="5">
        <v>1.32</v>
      </c>
      <c r="L347" s="5">
        <v>2</v>
      </c>
      <c r="M347" s="5">
        <v>0.33</v>
      </c>
      <c r="N347" s="5">
        <v>4</v>
      </c>
      <c r="O347" s="5">
        <v>23</v>
      </c>
      <c r="P347" s="5">
        <v>23</v>
      </c>
      <c r="Q347" s="5">
        <v>0</v>
      </c>
      <c r="R347" s="5">
        <v>0</v>
      </c>
      <c r="S347" s="5">
        <v>8</v>
      </c>
      <c r="T347" s="5">
        <v>0</v>
      </c>
      <c r="U347" s="5">
        <v>0</v>
      </c>
      <c r="V347" s="1">
        <f t="shared" si="94"/>
        <v>7</v>
      </c>
      <c r="W347" s="1">
        <f t="shared" si="95"/>
        <v>0</v>
      </c>
      <c r="X347" s="1">
        <f t="shared" si="96"/>
        <v>0</v>
      </c>
      <c r="Y347" s="1">
        <f t="shared" si="97"/>
        <v>0</v>
      </c>
      <c r="Z347" s="1">
        <f t="shared" si="98"/>
        <v>7</v>
      </c>
      <c r="AA347" s="3">
        <f t="shared" si="93"/>
        <v>0.33</v>
      </c>
      <c r="AB347" s="13">
        <f t="shared" si="87"/>
        <v>0</v>
      </c>
      <c r="AC347" s="13">
        <f t="shared" si="88"/>
        <v>1.6000000000000001E-3</v>
      </c>
      <c r="AD347" s="13">
        <f t="shared" si="89"/>
        <v>1.6000000000000001E-3</v>
      </c>
      <c r="AE347" s="13">
        <f t="shared" si="90"/>
        <v>0</v>
      </c>
      <c r="AF347" s="13">
        <f t="shared" si="91"/>
        <v>0</v>
      </c>
      <c r="AG347" s="13">
        <f t="shared" si="92"/>
        <v>3.5E-4</v>
      </c>
    </row>
    <row r="348" spans="2:33" x14ac:dyDescent="0.3">
      <c r="B348" s="1">
        <f t="shared" si="86"/>
        <v>37</v>
      </c>
      <c r="C348" s="5">
        <v>11</v>
      </c>
      <c r="D348" s="5">
        <v>19962</v>
      </c>
      <c r="E348" s="5">
        <v>37</v>
      </c>
      <c r="F348" s="5">
        <v>0</v>
      </c>
      <c r="G348" s="5">
        <v>0</v>
      </c>
      <c r="H348" s="5">
        <v>0</v>
      </c>
      <c r="I348" s="5">
        <v>0</v>
      </c>
      <c r="J348" s="5">
        <v>56.37</v>
      </c>
      <c r="K348" s="5">
        <v>1.27</v>
      </c>
      <c r="L348" s="5">
        <v>2</v>
      </c>
      <c r="M348" s="5">
        <v>0.33</v>
      </c>
      <c r="N348" s="5">
        <v>5</v>
      </c>
      <c r="O348" s="5">
        <v>28</v>
      </c>
      <c r="P348" s="5">
        <v>28</v>
      </c>
      <c r="Q348" s="5">
        <v>0</v>
      </c>
      <c r="R348" s="5">
        <v>0</v>
      </c>
      <c r="S348" s="5">
        <v>10</v>
      </c>
      <c r="T348" s="5">
        <v>0</v>
      </c>
      <c r="U348" s="5">
        <v>0</v>
      </c>
      <c r="V348" s="1">
        <f t="shared" si="94"/>
        <v>5</v>
      </c>
      <c r="W348" s="1">
        <f t="shared" si="95"/>
        <v>0</v>
      </c>
      <c r="X348" s="1">
        <f t="shared" si="96"/>
        <v>0</v>
      </c>
      <c r="Y348" s="1">
        <f t="shared" si="97"/>
        <v>0</v>
      </c>
      <c r="Z348" s="1">
        <f t="shared" si="98"/>
        <v>5</v>
      </c>
      <c r="AA348" s="3">
        <f t="shared" si="93"/>
        <v>0.3175</v>
      </c>
      <c r="AB348" s="13">
        <f t="shared" si="87"/>
        <v>0</v>
      </c>
      <c r="AC348" s="13">
        <f t="shared" si="88"/>
        <v>1.8500000000000001E-3</v>
      </c>
      <c r="AD348" s="13">
        <f t="shared" si="89"/>
        <v>1.8500000000000001E-3</v>
      </c>
      <c r="AE348" s="13">
        <f t="shared" si="90"/>
        <v>0</v>
      </c>
      <c r="AF348" s="13">
        <f t="shared" si="91"/>
        <v>0</v>
      </c>
      <c r="AG348" s="13">
        <f t="shared" si="92"/>
        <v>2.5000000000000001E-4</v>
      </c>
    </row>
    <row r="349" spans="2:33" x14ac:dyDescent="0.3">
      <c r="B349" s="1">
        <f t="shared" si="86"/>
        <v>48</v>
      </c>
      <c r="C349" s="5">
        <v>12</v>
      </c>
      <c r="D349" s="5">
        <v>19951</v>
      </c>
      <c r="E349" s="5">
        <v>48</v>
      </c>
      <c r="F349" s="5">
        <v>0</v>
      </c>
      <c r="G349" s="5">
        <v>0</v>
      </c>
      <c r="H349" s="5">
        <v>0</v>
      </c>
      <c r="I349" s="5">
        <v>0</v>
      </c>
      <c r="J349" s="5">
        <v>56.38</v>
      </c>
      <c r="K349" s="5">
        <v>1.34</v>
      </c>
      <c r="L349" s="5">
        <v>2</v>
      </c>
      <c r="M349" s="5">
        <v>0.33</v>
      </c>
      <c r="N349" s="5">
        <v>6</v>
      </c>
      <c r="O349" s="5">
        <v>38</v>
      </c>
      <c r="P349" s="5">
        <v>38</v>
      </c>
      <c r="Q349" s="5">
        <v>0</v>
      </c>
      <c r="R349" s="5">
        <v>0</v>
      </c>
      <c r="S349" s="5">
        <v>11</v>
      </c>
      <c r="T349" s="5">
        <v>1</v>
      </c>
      <c r="U349" s="5">
        <v>0</v>
      </c>
      <c r="V349" s="1">
        <f t="shared" si="94"/>
        <v>11</v>
      </c>
      <c r="W349" s="1">
        <f t="shared" si="95"/>
        <v>0</v>
      </c>
      <c r="X349" s="1">
        <f t="shared" si="96"/>
        <v>0</v>
      </c>
      <c r="Y349" s="1">
        <f t="shared" si="97"/>
        <v>0</v>
      </c>
      <c r="Z349" s="1">
        <f t="shared" si="98"/>
        <v>11</v>
      </c>
      <c r="AA349" s="3">
        <f t="shared" si="93"/>
        <v>0.33500000000000002</v>
      </c>
      <c r="AB349" s="13">
        <f t="shared" si="87"/>
        <v>0</v>
      </c>
      <c r="AC349" s="13">
        <f t="shared" si="88"/>
        <v>2.3999999999999998E-3</v>
      </c>
      <c r="AD349" s="13">
        <f t="shared" si="89"/>
        <v>2.3999999999999998E-3</v>
      </c>
      <c r="AE349" s="13">
        <f t="shared" si="90"/>
        <v>0</v>
      </c>
      <c r="AF349" s="13">
        <f t="shared" si="91"/>
        <v>0</v>
      </c>
      <c r="AG349" s="13">
        <f t="shared" si="92"/>
        <v>5.5000000000000003E-4</v>
      </c>
    </row>
    <row r="350" spans="2:33" x14ac:dyDescent="0.3">
      <c r="B350" s="1">
        <f t="shared" si="86"/>
        <v>57</v>
      </c>
      <c r="C350" s="5">
        <v>13</v>
      </c>
      <c r="D350" s="5">
        <v>19942</v>
      </c>
      <c r="E350" s="5">
        <v>57</v>
      </c>
      <c r="F350" s="5">
        <v>0</v>
      </c>
      <c r="G350" s="5">
        <v>0</v>
      </c>
      <c r="H350" s="5">
        <v>0</v>
      </c>
      <c r="I350" s="5">
        <v>0</v>
      </c>
      <c r="J350" s="5">
        <v>56.37</v>
      </c>
      <c r="K350" s="5">
        <v>1.4</v>
      </c>
      <c r="L350" s="5">
        <v>2</v>
      </c>
      <c r="M350" s="5">
        <v>0.33</v>
      </c>
      <c r="N350" s="5">
        <v>6</v>
      </c>
      <c r="O350" s="5">
        <v>46</v>
      </c>
      <c r="P350" s="5">
        <v>46</v>
      </c>
      <c r="Q350" s="5">
        <v>0</v>
      </c>
      <c r="R350" s="5">
        <v>0</v>
      </c>
      <c r="S350" s="5">
        <v>17</v>
      </c>
      <c r="T350" s="5">
        <v>1</v>
      </c>
      <c r="U350" s="5">
        <v>0</v>
      </c>
      <c r="V350" s="1">
        <f t="shared" si="94"/>
        <v>9</v>
      </c>
      <c r="W350" s="1">
        <f t="shared" si="95"/>
        <v>0</v>
      </c>
      <c r="X350" s="1">
        <f t="shared" si="96"/>
        <v>0</v>
      </c>
      <c r="Y350" s="1">
        <f t="shared" si="97"/>
        <v>0</v>
      </c>
      <c r="Z350" s="1">
        <f t="shared" si="98"/>
        <v>9</v>
      </c>
      <c r="AA350" s="3">
        <f t="shared" si="93"/>
        <v>0.35000000000000003</v>
      </c>
      <c r="AB350" s="13">
        <f t="shared" si="87"/>
        <v>0</v>
      </c>
      <c r="AC350" s="13">
        <f t="shared" si="88"/>
        <v>2.8500000000000001E-3</v>
      </c>
      <c r="AD350" s="13">
        <f t="shared" si="89"/>
        <v>2.8500000000000001E-3</v>
      </c>
      <c r="AE350" s="13">
        <f t="shared" si="90"/>
        <v>0</v>
      </c>
      <c r="AF350" s="13">
        <f t="shared" si="91"/>
        <v>0</v>
      </c>
      <c r="AG350" s="13">
        <f t="shared" si="92"/>
        <v>4.4999999999999999E-4</v>
      </c>
    </row>
    <row r="351" spans="2:33" x14ac:dyDescent="0.3">
      <c r="B351" s="1">
        <f t="shared" si="86"/>
        <v>60</v>
      </c>
      <c r="C351" s="5">
        <v>14</v>
      </c>
      <c r="D351" s="5">
        <v>19939</v>
      </c>
      <c r="E351" s="5">
        <v>60</v>
      </c>
      <c r="F351" s="5">
        <v>0</v>
      </c>
      <c r="G351" s="5">
        <v>0</v>
      </c>
      <c r="H351" s="5">
        <v>0</v>
      </c>
      <c r="I351" s="5">
        <v>0</v>
      </c>
      <c r="J351" s="5">
        <v>56.36</v>
      </c>
      <c r="K351" s="5">
        <v>1.36</v>
      </c>
      <c r="L351" s="5">
        <v>2</v>
      </c>
      <c r="M351" s="5">
        <v>0.33</v>
      </c>
      <c r="N351" s="5">
        <v>7</v>
      </c>
      <c r="O351" s="5">
        <v>49</v>
      </c>
      <c r="P351" s="5">
        <v>49</v>
      </c>
      <c r="Q351" s="5">
        <v>0</v>
      </c>
      <c r="R351" s="5">
        <v>0</v>
      </c>
      <c r="S351" s="5">
        <v>19</v>
      </c>
      <c r="T351" s="5">
        <v>2</v>
      </c>
      <c r="U351" s="5">
        <v>0</v>
      </c>
      <c r="V351" s="1">
        <f t="shared" si="94"/>
        <v>3</v>
      </c>
      <c r="W351" s="1">
        <f t="shared" si="95"/>
        <v>0</v>
      </c>
      <c r="X351" s="1">
        <f t="shared" si="96"/>
        <v>0</v>
      </c>
      <c r="Y351" s="1">
        <f t="shared" si="97"/>
        <v>0</v>
      </c>
      <c r="Z351" s="1">
        <f t="shared" si="98"/>
        <v>3</v>
      </c>
      <c r="AA351" s="3">
        <f t="shared" si="93"/>
        <v>0.34</v>
      </c>
      <c r="AB351" s="13">
        <f t="shared" si="87"/>
        <v>0</v>
      </c>
      <c r="AC351" s="13">
        <f t="shared" si="88"/>
        <v>3.0000000000000001E-3</v>
      </c>
      <c r="AD351" s="13">
        <f t="shared" si="89"/>
        <v>3.0000000000000001E-3</v>
      </c>
      <c r="AE351" s="13">
        <f t="shared" si="90"/>
        <v>0</v>
      </c>
      <c r="AF351" s="13">
        <f t="shared" si="91"/>
        <v>0</v>
      </c>
      <c r="AG351" s="13">
        <f t="shared" si="92"/>
        <v>1.4999999999999999E-4</v>
      </c>
    </row>
    <row r="352" spans="2:33" x14ac:dyDescent="0.3">
      <c r="B352" s="1">
        <f t="shared" si="86"/>
        <v>67</v>
      </c>
      <c r="C352" s="5">
        <v>15</v>
      </c>
      <c r="D352" s="5">
        <v>19932</v>
      </c>
      <c r="E352" s="5">
        <v>67</v>
      </c>
      <c r="F352" s="5">
        <v>0</v>
      </c>
      <c r="G352" s="5">
        <v>0</v>
      </c>
      <c r="H352" s="5">
        <v>0</v>
      </c>
      <c r="I352" s="5">
        <v>0</v>
      </c>
      <c r="J352" s="5">
        <v>56.35</v>
      </c>
      <c r="K352" s="5">
        <v>1.45</v>
      </c>
      <c r="L352" s="5">
        <v>2</v>
      </c>
      <c r="M352" s="5">
        <v>0.33</v>
      </c>
      <c r="N352" s="5">
        <v>9</v>
      </c>
      <c r="O352" s="5">
        <v>53</v>
      </c>
      <c r="P352" s="5">
        <v>53</v>
      </c>
      <c r="Q352" s="5">
        <v>0</v>
      </c>
      <c r="R352" s="5">
        <v>0</v>
      </c>
      <c r="S352" s="5">
        <v>24</v>
      </c>
      <c r="T352" s="5">
        <v>2</v>
      </c>
      <c r="U352" s="5">
        <v>0</v>
      </c>
      <c r="V352" s="1">
        <f t="shared" si="94"/>
        <v>7</v>
      </c>
      <c r="W352" s="1">
        <f t="shared" si="95"/>
        <v>0</v>
      </c>
      <c r="X352" s="1">
        <f t="shared" si="96"/>
        <v>0</v>
      </c>
      <c r="Y352" s="1">
        <f t="shared" si="97"/>
        <v>0</v>
      </c>
      <c r="Z352" s="1">
        <f t="shared" si="98"/>
        <v>7</v>
      </c>
      <c r="AA352" s="3">
        <f t="shared" si="93"/>
        <v>0.36249999999999999</v>
      </c>
      <c r="AB352" s="13">
        <f t="shared" si="87"/>
        <v>0</v>
      </c>
      <c r="AC352" s="13">
        <f t="shared" si="88"/>
        <v>3.3500000000000001E-3</v>
      </c>
      <c r="AD352" s="13">
        <f t="shared" si="89"/>
        <v>3.3500000000000001E-3</v>
      </c>
      <c r="AE352" s="13">
        <f t="shared" si="90"/>
        <v>0</v>
      </c>
      <c r="AF352" s="13">
        <f t="shared" si="91"/>
        <v>0</v>
      </c>
      <c r="AG352" s="13">
        <f t="shared" si="92"/>
        <v>3.5E-4</v>
      </c>
    </row>
    <row r="353" spans="2:33" x14ac:dyDescent="0.3">
      <c r="B353" s="1">
        <f t="shared" si="86"/>
        <v>69</v>
      </c>
      <c r="C353" s="5">
        <v>16</v>
      </c>
      <c r="D353" s="5">
        <v>19930</v>
      </c>
      <c r="E353" s="5">
        <v>69</v>
      </c>
      <c r="F353" s="5">
        <v>0</v>
      </c>
      <c r="G353" s="5">
        <v>0</v>
      </c>
      <c r="H353" s="5">
        <v>0</v>
      </c>
      <c r="I353" s="5">
        <v>0</v>
      </c>
      <c r="J353" s="5">
        <v>56.36</v>
      </c>
      <c r="K353" s="5">
        <v>1.5</v>
      </c>
      <c r="L353" s="5">
        <v>2</v>
      </c>
      <c r="M353" s="5">
        <v>0.33</v>
      </c>
      <c r="N353" s="5">
        <v>11</v>
      </c>
      <c r="O353" s="5">
        <v>55</v>
      </c>
      <c r="P353" s="5">
        <v>54</v>
      </c>
      <c r="Q353" s="5">
        <v>0</v>
      </c>
      <c r="R353" s="5">
        <v>0</v>
      </c>
      <c r="S353" s="5">
        <v>32</v>
      </c>
      <c r="T353" s="5">
        <v>3</v>
      </c>
      <c r="U353" s="5">
        <v>0</v>
      </c>
      <c r="V353" s="1">
        <f t="shared" si="94"/>
        <v>2</v>
      </c>
      <c r="W353" s="1">
        <f t="shared" si="95"/>
        <v>0</v>
      </c>
      <c r="X353" s="1">
        <f t="shared" si="96"/>
        <v>0</v>
      </c>
      <c r="Y353" s="1">
        <f t="shared" si="97"/>
        <v>0</v>
      </c>
      <c r="Z353" s="1">
        <f t="shared" si="98"/>
        <v>2</v>
      </c>
      <c r="AA353" s="3">
        <f t="shared" si="93"/>
        <v>0.375</v>
      </c>
      <c r="AB353" s="13">
        <f t="shared" si="87"/>
        <v>0</v>
      </c>
      <c r="AC353" s="13">
        <f t="shared" si="88"/>
        <v>3.4499999999999999E-3</v>
      </c>
      <c r="AD353" s="13">
        <f t="shared" si="89"/>
        <v>3.4499999999999999E-3</v>
      </c>
      <c r="AE353" s="13">
        <f t="shared" si="90"/>
        <v>0</v>
      </c>
      <c r="AF353" s="13">
        <f t="shared" si="91"/>
        <v>0</v>
      </c>
      <c r="AG353" s="13">
        <f t="shared" si="92"/>
        <v>1E-4</v>
      </c>
    </row>
    <row r="354" spans="2:33" x14ac:dyDescent="0.3">
      <c r="B354" s="1">
        <f t="shared" si="86"/>
        <v>70</v>
      </c>
      <c r="C354" s="5">
        <v>17</v>
      </c>
      <c r="D354" s="5">
        <v>19929</v>
      </c>
      <c r="E354" s="5">
        <v>70</v>
      </c>
      <c r="F354" s="5">
        <v>0</v>
      </c>
      <c r="G354" s="5">
        <v>0</v>
      </c>
      <c r="H354" s="5">
        <v>0</v>
      </c>
      <c r="I354" s="5">
        <v>0</v>
      </c>
      <c r="J354" s="5">
        <v>56.35</v>
      </c>
      <c r="K354" s="5">
        <v>1.49</v>
      </c>
      <c r="L354" s="5">
        <v>7.3</v>
      </c>
      <c r="M354" s="5">
        <v>0.67</v>
      </c>
      <c r="N354" s="5">
        <v>11</v>
      </c>
      <c r="O354" s="5">
        <v>55</v>
      </c>
      <c r="P354" s="5">
        <v>55</v>
      </c>
      <c r="Q354" s="5">
        <v>0</v>
      </c>
      <c r="R354" s="5">
        <v>0</v>
      </c>
      <c r="S354" s="5">
        <v>37</v>
      </c>
      <c r="T354" s="5">
        <v>3</v>
      </c>
      <c r="U354" s="5">
        <v>0</v>
      </c>
      <c r="V354" s="1">
        <f t="shared" si="94"/>
        <v>1</v>
      </c>
      <c r="W354" s="1">
        <f t="shared" si="95"/>
        <v>0</v>
      </c>
      <c r="X354" s="1">
        <f t="shared" si="96"/>
        <v>0</v>
      </c>
      <c r="Y354" s="1">
        <f t="shared" si="97"/>
        <v>0</v>
      </c>
      <c r="Z354" s="1">
        <f t="shared" si="98"/>
        <v>1</v>
      </c>
      <c r="AA354" s="3">
        <f t="shared" si="93"/>
        <v>0.3725</v>
      </c>
      <c r="AB354" s="13">
        <f t="shared" si="87"/>
        <v>0</v>
      </c>
      <c r="AC354" s="13">
        <f t="shared" si="88"/>
        <v>3.5000000000000001E-3</v>
      </c>
      <c r="AD354" s="13">
        <f t="shared" si="89"/>
        <v>3.5000000000000001E-3</v>
      </c>
      <c r="AE354" s="13">
        <f t="shared" si="90"/>
        <v>0</v>
      </c>
      <c r="AF354" s="13">
        <f t="shared" si="91"/>
        <v>0</v>
      </c>
      <c r="AG354" s="13">
        <f t="shared" si="92"/>
        <v>5.0000000000000002E-5</v>
      </c>
    </row>
    <row r="355" spans="2:33" x14ac:dyDescent="0.3">
      <c r="B355" s="1">
        <f t="shared" si="86"/>
        <v>73</v>
      </c>
      <c r="C355" s="5">
        <v>18</v>
      </c>
      <c r="D355" s="5">
        <v>19925</v>
      </c>
      <c r="E355" s="5">
        <v>73</v>
      </c>
      <c r="F355" s="5">
        <v>0</v>
      </c>
      <c r="G355" s="5">
        <v>0</v>
      </c>
      <c r="H355" s="5">
        <v>0</v>
      </c>
      <c r="I355" s="5">
        <v>0</v>
      </c>
      <c r="J355" s="5">
        <v>56.34</v>
      </c>
      <c r="K355" s="5">
        <v>1.53</v>
      </c>
      <c r="L355" s="5">
        <v>7.3</v>
      </c>
      <c r="M355" s="5">
        <v>0.67</v>
      </c>
      <c r="N355" s="5">
        <v>15</v>
      </c>
      <c r="O355" s="5">
        <v>55</v>
      </c>
      <c r="P355" s="5">
        <v>55</v>
      </c>
      <c r="Q355" s="5">
        <v>0</v>
      </c>
      <c r="R355" s="5">
        <v>0</v>
      </c>
      <c r="S355" s="5">
        <v>48</v>
      </c>
      <c r="T355" s="5">
        <v>4</v>
      </c>
      <c r="U355" s="5">
        <v>0</v>
      </c>
      <c r="V355" s="1">
        <f t="shared" si="94"/>
        <v>3</v>
      </c>
      <c r="W355" s="1">
        <f t="shared" si="95"/>
        <v>0</v>
      </c>
      <c r="X355" s="1">
        <f t="shared" si="96"/>
        <v>0</v>
      </c>
      <c r="Y355" s="1">
        <f t="shared" si="97"/>
        <v>0</v>
      </c>
      <c r="Z355" s="1">
        <f t="shared" si="98"/>
        <v>3</v>
      </c>
      <c r="AA355" s="3">
        <f t="shared" si="93"/>
        <v>0.38250000000000001</v>
      </c>
      <c r="AB355" s="13">
        <f t="shared" si="87"/>
        <v>0</v>
      </c>
      <c r="AC355" s="13">
        <f t="shared" si="88"/>
        <v>3.65E-3</v>
      </c>
      <c r="AD355" s="13">
        <f t="shared" si="89"/>
        <v>3.65E-3</v>
      </c>
      <c r="AE355" s="13">
        <f t="shared" si="90"/>
        <v>0</v>
      </c>
      <c r="AF355" s="13">
        <f t="shared" si="91"/>
        <v>0</v>
      </c>
      <c r="AG355" s="13">
        <f t="shared" si="92"/>
        <v>1.4999999999999999E-4</v>
      </c>
    </row>
    <row r="356" spans="2:33" x14ac:dyDescent="0.3">
      <c r="B356" s="1">
        <f t="shared" si="86"/>
        <v>77</v>
      </c>
      <c r="C356" s="5">
        <v>19</v>
      </c>
      <c r="D356" s="5">
        <v>19922</v>
      </c>
      <c r="E356" s="5">
        <v>76</v>
      </c>
      <c r="F356" s="5">
        <v>0</v>
      </c>
      <c r="G356" s="5">
        <v>1</v>
      </c>
      <c r="H356" s="5">
        <v>0</v>
      </c>
      <c r="I356" s="5">
        <v>0</v>
      </c>
      <c r="J356" s="5">
        <v>56.34</v>
      </c>
      <c r="K356" s="5">
        <v>1.62</v>
      </c>
      <c r="L356" s="5">
        <v>8.3000000000000007</v>
      </c>
      <c r="M356" s="5">
        <v>0.5</v>
      </c>
      <c r="N356" s="5">
        <v>17</v>
      </c>
      <c r="O356" s="5">
        <v>56</v>
      </c>
      <c r="P356" s="5">
        <v>56</v>
      </c>
      <c r="Q356" s="5">
        <v>0</v>
      </c>
      <c r="R356" s="5">
        <v>0</v>
      </c>
      <c r="S356" s="5">
        <v>56</v>
      </c>
      <c r="T356" s="5">
        <v>4</v>
      </c>
      <c r="U356" s="5">
        <v>0</v>
      </c>
      <c r="V356" s="1">
        <f t="shared" si="94"/>
        <v>3</v>
      </c>
      <c r="W356" s="1">
        <f t="shared" si="95"/>
        <v>1</v>
      </c>
      <c r="X356" s="1">
        <f t="shared" si="96"/>
        <v>0</v>
      </c>
      <c r="Y356" s="1">
        <f t="shared" si="97"/>
        <v>0</v>
      </c>
      <c r="Z356" s="1">
        <f t="shared" si="98"/>
        <v>4</v>
      </c>
      <c r="AA356" s="3">
        <f t="shared" si="93"/>
        <v>0.40500000000000003</v>
      </c>
      <c r="AB356" s="13">
        <f t="shared" si="87"/>
        <v>0</v>
      </c>
      <c r="AC356" s="13">
        <f t="shared" si="88"/>
        <v>3.8500000000000001E-3</v>
      </c>
      <c r="AD356" s="13">
        <f t="shared" si="89"/>
        <v>3.8E-3</v>
      </c>
      <c r="AE356" s="13">
        <f t="shared" si="90"/>
        <v>5.0000000000000002E-5</v>
      </c>
      <c r="AF356" s="13">
        <f t="shared" si="91"/>
        <v>0</v>
      </c>
      <c r="AG356" s="13">
        <f t="shared" si="92"/>
        <v>2.0000000000000001E-4</v>
      </c>
    </row>
    <row r="357" spans="2:33" x14ac:dyDescent="0.3">
      <c r="B357" s="1">
        <f t="shared" si="86"/>
        <v>81</v>
      </c>
      <c r="C357" s="5">
        <v>20</v>
      </c>
      <c r="D357" s="5">
        <v>19918</v>
      </c>
      <c r="E357" s="5">
        <v>80</v>
      </c>
      <c r="F357" s="5">
        <v>0</v>
      </c>
      <c r="G357" s="5">
        <v>1</v>
      </c>
      <c r="H357" s="5">
        <v>0</v>
      </c>
      <c r="I357" s="5">
        <v>0</v>
      </c>
      <c r="J357" s="5">
        <v>56.34</v>
      </c>
      <c r="K357" s="5">
        <v>1.63</v>
      </c>
      <c r="L357" s="5">
        <v>8.8000000000000007</v>
      </c>
      <c r="M357" s="5">
        <v>0.44</v>
      </c>
      <c r="N357" s="5">
        <v>18</v>
      </c>
      <c r="O357" s="5">
        <v>59</v>
      </c>
      <c r="P357" s="5">
        <v>58</v>
      </c>
      <c r="Q357" s="5">
        <v>0</v>
      </c>
      <c r="R357" s="5">
        <v>0</v>
      </c>
      <c r="S357" s="5">
        <v>59</v>
      </c>
      <c r="T357" s="5">
        <v>5</v>
      </c>
      <c r="U357" s="5">
        <v>0</v>
      </c>
      <c r="V357" s="1">
        <f t="shared" si="94"/>
        <v>4</v>
      </c>
      <c r="W357" s="1">
        <f t="shared" si="95"/>
        <v>0</v>
      </c>
      <c r="X357" s="1">
        <f t="shared" si="96"/>
        <v>0</v>
      </c>
      <c r="Y357" s="1">
        <f t="shared" si="97"/>
        <v>0</v>
      </c>
      <c r="Z357" s="1">
        <f t="shared" si="98"/>
        <v>4</v>
      </c>
      <c r="AA357" s="3">
        <f t="shared" si="93"/>
        <v>0.40750000000000003</v>
      </c>
      <c r="AB357" s="13">
        <f t="shared" si="87"/>
        <v>0</v>
      </c>
      <c r="AC357" s="13">
        <f t="shared" si="88"/>
        <v>4.0499999999999998E-3</v>
      </c>
      <c r="AD357" s="13">
        <f t="shared" si="89"/>
        <v>4.0000000000000001E-3</v>
      </c>
      <c r="AE357" s="13">
        <f t="shared" si="90"/>
        <v>5.0000000000000002E-5</v>
      </c>
      <c r="AF357" s="13">
        <f t="shared" si="91"/>
        <v>0</v>
      </c>
      <c r="AG357" s="13">
        <f t="shared" si="92"/>
        <v>2.0000000000000001E-4</v>
      </c>
    </row>
    <row r="358" spans="2:33" x14ac:dyDescent="0.3">
      <c r="B358" s="1">
        <f t="shared" si="86"/>
        <v>85</v>
      </c>
      <c r="C358" s="5">
        <v>21</v>
      </c>
      <c r="D358" s="5">
        <v>19914</v>
      </c>
      <c r="E358" s="5">
        <v>83</v>
      </c>
      <c r="F358" s="5">
        <v>0</v>
      </c>
      <c r="G358" s="5">
        <v>2</v>
      </c>
      <c r="H358" s="5">
        <v>0</v>
      </c>
      <c r="I358" s="5">
        <v>0</v>
      </c>
      <c r="J358" s="5">
        <v>56.34</v>
      </c>
      <c r="K358" s="5">
        <v>1.65</v>
      </c>
      <c r="L358" s="5">
        <v>9.6</v>
      </c>
      <c r="M358" s="5">
        <v>1.5</v>
      </c>
      <c r="N358" s="5">
        <v>20</v>
      </c>
      <c r="O358" s="5">
        <v>62</v>
      </c>
      <c r="P358" s="5">
        <v>60</v>
      </c>
      <c r="Q358" s="5">
        <v>1</v>
      </c>
      <c r="R358" s="5">
        <v>0</v>
      </c>
      <c r="S358" s="5">
        <v>65</v>
      </c>
      <c r="T358" s="5">
        <v>5</v>
      </c>
      <c r="U358" s="5">
        <v>0</v>
      </c>
      <c r="V358" s="1">
        <f t="shared" si="94"/>
        <v>3</v>
      </c>
      <c r="W358" s="1">
        <f t="shared" si="95"/>
        <v>1</v>
      </c>
      <c r="X358" s="1">
        <f t="shared" si="96"/>
        <v>0</v>
      </c>
      <c r="Y358" s="1">
        <f t="shared" si="97"/>
        <v>0</v>
      </c>
      <c r="Z358" s="1">
        <f t="shared" si="98"/>
        <v>4</v>
      </c>
      <c r="AA358" s="3">
        <f t="shared" si="93"/>
        <v>0.41250000000000003</v>
      </c>
      <c r="AB358" s="13">
        <f t="shared" si="87"/>
        <v>0</v>
      </c>
      <c r="AC358" s="13">
        <f t="shared" si="88"/>
        <v>4.2500000000000003E-3</v>
      </c>
      <c r="AD358" s="13">
        <f t="shared" si="89"/>
        <v>4.15E-3</v>
      </c>
      <c r="AE358" s="13">
        <f t="shared" si="90"/>
        <v>1E-4</v>
      </c>
      <c r="AF358" s="13">
        <f t="shared" si="91"/>
        <v>0</v>
      </c>
      <c r="AG358" s="13">
        <f t="shared" si="92"/>
        <v>2.0000000000000001E-4</v>
      </c>
    </row>
    <row r="359" spans="2:33" x14ac:dyDescent="0.3">
      <c r="B359" s="1">
        <f t="shared" si="86"/>
        <v>95</v>
      </c>
      <c r="C359" s="5">
        <v>22</v>
      </c>
      <c r="D359" s="5">
        <v>19903</v>
      </c>
      <c r="E359" s="5">
        <v>93</v>
      </c>
      <c r="F359" s="5">
        <v>0</v>
      </c>
      <c r="G359" s="5">
        <v>2</v>
      </c>
      <c r="H359" s="5">
        <v>0</v>
      </c>
      <c r="I359" s="5">
        <v>0</v>
      </c>
      <c r="J359" s="5">
        <v>56.33</v>
      </c>
      <c r="K359" s="5">
        <v>1.7</v>
      </c>
      <c r="L359" s="5">
        <v>16.600000000000001</v>
      </c>
      <c r="M359" s="5">
        <v>1.25</v>
      </c>
      <c r="N359" s="5">
        <v>21</v>
      </c>
      <c r="O359" s="5">
        <v>71</v>
      </c>
      <c r="P359" s="5">
        <v>69</v>
      </c>
      <c r="Q359" s="5">
        <v>1</v>
      </c>
      <c r="R359" s="5">
        <v>0</v>
      </c>
      <c r="S359" s="5">
        <v>66</v>
      </c>
      <c r="T359" s="5">
        <v>5</v>
      </c>
      <c r="U359" s="5">
        <v>0</v>
      </c>
      <c r="V359" s="1">
        <f t="shared" si="94"/>
        <v>10</v>
      </c>
      <c r="W359" s="1">
        <f t="shared" si="95"/>
        <v>0</v>
      </c>
      <c r="X359" s="1">
        <f t="shared" si="96"/>
        <v>0</v>
      </c>
      <c r="Y359" s="1">
        <f t="shared" si="97"/>
        <v>0</v>
      </c>
      <c r="Z359" s="1">
        <f t="shared" si="98"/>
        <v>10</v>
      </c>
      <c r="AA359" s="3">
        <f t="shared" si="93"/>
        <v>0.42499999999999999</v>
      </c>
      <c r="AB359" s="13">
        <f t="shared" si="87"/>
        <v>0</v>
      </c>
      <c r="AC359" s="13">
        <f t="shared" si="88"/>
        <v>4.7499999999999999E-3</v>
      </c>
      <c r="AD359" s="13">
        <f t="shared" si="89"/>
        <v>4.6499999999999996E-3</v>
      </c>
      <c r="AE359" s="13">
        <f t="shared" si="90"/>
        <v>1E-4</v>
      </c>
      <c r="AF359" s="13">
        <f t="shared" si="91"/>
        <v>0</v>
      </c>
      <c r="AG359" s="13">
        <f t="shared" si="92"/>
        <v>5.0000000000000001E-4</v>
      </c>
    </row>
    <row r="360" spans="2:33" x14ac:dyDescent="0.3">
      <c r="B360" s="1">
        <f t="shared" si="86"/>
        <v>103</v>
      </c>
      <c r="C360" s="5">
        <v>23</v>
      </c>
      <c r="D360" s="5">
        <v>19896</v>
      </c>
      <c r="E360" s="5">
        <v>100</v>
      </c>
      <c r="F360" s="5">
        <v>0</v>
      </c>
      <c r="G360" s="5">
        <v>3</v>
      </c>
      <c r="H360" s="5">
        <v>0</v>
      </c>
      <c r="I360" s="5">
        <v>0</v>
      </c>
      <c r="J360" s="5">
        <v>56.34</v>
      </c>
      <c r="K360" s="5">
        <v>1.7</v>
      </c>
      <c r="L360" s="5">
        <v>17</v>
      </c>
      <c r="M360" s="5">
        <v>1.2</v>
      </c>
      <c r="N360" s="5">
        <v>22</v>
      </c>
      <c r="O360" s="5">
        <v>77</v>
      </c>
      <c r="P360" s="5">
        <v>74</v>
      </c>
      <c r="Q360" s="5">
        <v>2</v>
      </c>
      <c r="R360" s="5">
        <v>0</v>
      </c>
      <c r="S360" s="5">
        <v>66</v>
      </c>
      <c r="T360" s="5">
        <v>5</v>
      </c>
      <c r="U360" s="5">
        <v>0</v>
      </c>
      <c r="V360" s="1">
        <f t="shared" si="94"/>
        <v>7</v>
      </c>
      <c r="W360" s="1">
        <f t="shared" si="95"/>
        <v>1</v>
      </c>
      <c r="X360" s="1">
        <f t="shared" si="96"/>
        <v>0</v>
      </c>
      <c r="Y360" s="1">
        <f t="shared" si="97"/>
        <v>0</v>
      </c>
      <c r="Z360" s="1">
        <f t="shared" si="98"/>
        <v>8</v>
      </c>
      <c r="AA360" s="3">
        <f t="shared" si="93"/>
        <v>0.42499999999999999</v>
      </c>
      <c r="AB360" s="13">
        <f t="shared" si="87"/>
        <v>0</v>
      </c>
      <c r="AC360" s="13">
        <f t="shared" si="88"/>
        <v>5.1500000000000001E-3</v>
      </c>
      <c r="AD360" s="13">
        <f t="shared" si="89"/>
        <v>5.0000000000000001E-3</v>
      </c>
      <c r="AE360" s="13">
        <f t="shared" si="90"/>
        <v>1.4999999999999999E-4</v>
      </c>
      <c r="AF360" s="13">
        <f t="shared" si="91"/>
        <v>0</v>
      </c>
      <c r="AG360" s="13">
        <f t="shared" si="92"/>
        <v>4.0000000000000002E-4</v>
      </c>
    </row>
    <row r="361" spans="2:33" x14ac:dyDescent="0.3">
      <c r="B361" s="1">
        <f t="shared" si="86"/>
        <v>111</v>
      </c>
      <c r="C361" s="5">
        <v>24</v>
      </c>
      <c r="D361" s="5">
        <v>19888</v>
      </c>
      <c r="E361" s="5">
        <v>107</v>
      </c>
      <c r="F361" s="5">
        <v>0</v>
      </c>
      <c r="G361" s="5">
        <v>3</v>
      </c>
      <c r="H361" s="5">
        <v>0</v>
      </c>
      <c r="I361" s="5">
        <v>1</v>
      </c>
      <c r="J361" s="5">
        <v>56.33</v>
      </c>
      <c r="K361" s="5">
        <v>1.76</v>
      </c>
      <c r="L361" s="5">
        <v>17.2</v>
      </c>
      <c r="M361" s="5">
        <v>1.06</v>
      </c>
      <c r="N361" s="5">
        <v>24</v>
      </c>
      <c r="O361" s="5">
        <v>83</v>
      </c>
      <c r="P361" s="5">
        <v>80</v>
      </c>
      <c r="Q361" s="5">
        <v>2</v>
      </c>
      <c r="R361" s="5">
        <v>0</v>
      </c>
      <c r="S361" s="5">
        <v>69</v>
      </c>
      <c r="T361" s="5">
        <v>5</v>
      </c>
      <c r="U361" s="5">
        <v>0</v>
      </c>
      <c r="V361" s="1">
        <f t="shared" si="94"/>
        <v>7</v>
      </c>
      <c r="W361" s="1">
        <f t="shared" si="95"/>
        <v>0</v>
      </c>
      <c r="X361" s="1">
        <f t="shared" si="96"/>
        <v>0</v>
      </c>
      <c r="Y361" s="1">
        <f t="shared" si="97"/>
        <v>1</v>
      </c>
      <c r="Z361" s="1">
        <f t="shared" si="98"/>
        <v>8</v>
      </c>
      <c r="AA361" s="3">
        <f t="shared" si="93"/>
        <v>0.44</v>
      </c>
      <c r="AB361" s="13">
        <f t="shared" si="87"/>
        <v>9.0090090090090089E-3</v>
      </c>
      <c r="AC361" s="13">
        <f t="shared" si="88"/>
        <v>5.5500000000000002E-3</v>
      </c>
      <c r="AD361" s="13">
        <f t="shared" si="89"/>
        <v>5.3499999999999997E-3</v>
      </c>
      <c r="AE361" s="13">
        <f t="shared" si="90"/>
        <v>1.4999999999999999E-4</v>
      </c>
      <c r="AF361" s="13">
        <f t="shared" si="91"/>
        <v>5.0000000000000002E-5</v>
      </c>
      <c r="AG361" s="13">
        <f t="shared" si="92"/>
        <v>4.0000000000000002E-4</v>
      </c>
    </row>
    <row r="362" spans="2:33" x14ac:dyDescent="0.3">
      <c r="B362" s="1">
        <f t="shared" si="86"/>
        <v>125</v>
      </c>
      <c r="C362" s="5">
        <v>25</v>
      </c>
      <c r="D362" s="5">
        <v>19874</v>
      </c>
      <c r="E362" s="5">
        <v>119</v>
      </c>
      <c r="F362" s="5">
        <v>0</v>
      </c>
      <c r="G362" s="5">
        <v>5</v>
      </c>
      <c r="H362" s="5">
        <v>0</v>
      </c>
      <c r="I362" s="5">
        <v>1</v>
      </c>
      <c r="J362" s="5">
        <v>56.33</v>
      </c>
      <c r="K362" s="5">
        <v>1.76</v>
      </c>
      <c r="L362" s="5">
        <v>17.5</v>
      </c>
      <c r="M362" s="5">
        <v>0.75</v>
      </c>
      <c r="N362" s="5">
        <v>28</v>
      </c>
      <c r="O362" s="5">
        <v>94</v>
      </c>
      <c r="P362" s="5">
        <v>89</v>
      </c>
      <c r="Q362" s="5">
        <v>4</v>
      </c>
      <c r="R362" s="5">
        <v>0</v>
      </c>
      <c r="S362" s="5">
        <v>71</v>
      </c>
      <c r="T362" s="5">
        <v>5</v>
      </c>
      <c r="U362" s="5">
        <v>0</v>
      </c>
      <c r="V362" s="1">
        <f t="shared" si="94"/>
        <v>12</v>
      </c>
      <c r="W362" s="1">
        <f t="shared" si="95"/>
        <v>2</v>
      </c>
      <c r="X362" s="1">
        <f t="shared" si="96"/>
        <v>0</v>
      </c>
      <c r="Y362" s="1">
        <f t="shared" si="97"/>
        <v>0</v>
      </c>
      <c r="Z362" s="1">
        <f t="shared" si="98"/>
        <v>14</v>
      </c>
      <c r="AA362" s="3">
        <f t="shared" si="93"/>
        <v>0.44</v>
      </c>
      <c r="AB362" s="13">
        <f t="shared" si="87"/>
        <v>8.0000000000000002E-3</v>
      </c>
      <c r="AC362" s="13">
        <f t="shared" si="88"/>
        <v>6.2500000000000003E-3</v>
      </c>
      <c r="AD362" s="13">
        <f t="shared" si="89"/>
        <v>5.9500000000000004E-3</v>
      </c>
      <c r="AE362" s="13">
        <f t="shared" si="90"/>
        <v>2.5000000000000001E-4</v>
      </c>
      <c r="AF362" s="13">
        <f t="shared" si="91"/>
        <v>5.0000000000000002E-5</v>
      </c>
      <c r="AG362" s="13">
        <f t="shared" si="92"/>
        <v>6.9999999999999999E-4</v>
      </c>
    </row>
    <row r="363" spans="2:33" x14ac:dyDescent="0.3">
      <c r="B363" s="1">
        <f t="shared" si="86"/>
        <v>139</v>
      </c>
      <c r="C363" s="5">
        <v>26</v>
      </c>
      <c r="D363" s="5">
        <v>19860</v>
      </c>
      <c r="E363" s="5">
        <v>132</v>
      </c>
      <c r="F363" s="5">
        <v>0</v>
      </c>
      <c r="G363" s="5">
        <v>6</v>
      </c>
      <c r="H363" s="5">
        <v>0</v>
      </c>
      <c r="I363" s="5">
        <v>1</v>
      </c>
      <c r="J363" s="5">
        <v>56.34</v>
      </c>
      <c r="K363" s="5">
        <v>1.77</v>
      </c>
      <c r="L363" s="5">
        <v>17.5</v>
      </c>
      <c r="M363" s="5">
        <v>0.7</v>
      </c>
      <c r="N363" s="5">
        <v>30</v>
      </c>
      <c r="O363" s="5">
        <v>105</v>
      </c>
      <c r="P363" s="5">
        <v>100</v>
      </c>
      <c r="Q363" s="5">
        <v>4</v>
      </c>
      <c r="R363" s="5">
        <v>0</v>
      </c>
      <c r="S363" s="5">
        <v>74</v>
      </c>
      <c r="T363" s="5">
        <v>6</v>
      </c>
      <c r="U363" s="5">
        <v>0</v>
      </c>
      <c r="V363" s="1">
        <f t="shared" si="94"/>
        <v>13</v>
      </c>
      <c r="W363" s="1">
        <f t="shared" si="95"/>
        <v>1</v>
      </c>
      <c r="X363" s="1">
        <f t="shared" si="96"/>
        <v>0</v>
      </c>
      <c r="Y363" s="1">
        <f t="shared" si="97"/>
        <v>0</v>
      </c>
      <c r="Z363" s="1">
        <f t="shared" si="98"/>
        <v>14</v>
      </c>
      <c r="AA363" s="3">
        <f t="shared" si="93"/>
        <v>0.4425</v>
      </c>
      <c r="AB363" s="13">
        <f t="shared" si="87"/>
        <v>7.1942446043165471E-3</v>
      </c>
      <c r="AC363" s="13">
        <f t="shared" si="88"/>
        <v>6.9499999999999996E-3</v>
      </c>
      <c r="AD363" s="13">
        <f t="shared" si="89"/>
        <v>6.6E-3</v>
      </c>
      <c r="AE363" s="13">
        <f t="shared" si="90"/>
        <v>2.9999999999999997E-4</v>
      </c>
      <c r="AF363" s="13">
        <f t="shared" si="91"/>
        <v>5.0000000000000002E-5</v>
      </c>
      <c r="AG363" s="13">
        <f t="shared" si="92"/>
        <v>6.9999999999999999E-4</v>
      </c>
    </row>
    <row r="364" spans="2:33" x14ac:dyDescent="0.3">
      <c r="B364" s="1">
        <f t="shared" si="86"/>
        <v>161</v>
      </c>
      <c r="C364" s="5">
        <v>27</v>
      </c>
      <c r="D364" s="5">
        <v>19838</v>
      </c>
      <c r="E364" s="5">
        <v>153</v>
      </c>
      <c r="F364" s="5">
        <v>0</v>
      </c>
      <c r="G364" s="5">
        <v>7</v>
      </c>
      <c r="H364" s="5">
        <v>0</v>
      </c>
      <c r="I364" s="5">
        <v>1</v>
      </c>
      <c r="J364" s="5">
        <v>56.34</v>
      </c>
      <c r="K364" s="5">
        <v>1.95</v>
      </c>
      <c r="L364" s="5">
        <v>19.5</v>
      </c>
      <c r="M364" s="5">
        <v>1.06</v>
      </c>
      <c r="N364" s="5">
        <v>33</v>
      </c>
      <c r="O364" s="5">
        <v>124</v>
      </c>
      <c r="P364" s="5">
        <v>119</v>
      </c>
      <c r="Q364" s="5">
        <v>5</v>
      </c>
      <c r="R364" s="5">
        <v>0</v>
      </c>
      <c r="S364" s="5">
        <v>77</v>
      </c>
      <c r="T364" s="5">
        <v>7</v>
      </c>
      <c r="U364" s="5">
        <v>0</v>
      </c>
      <c r="V364" s="1">
        <f t="shared" si="94"/>
        <v>21</v>
      </c>
      <c r="W364" s="1">
        <f t="shared" si="95"/>
        <v>1</v>
      </c>
      <c r="X364" s="1">
        <f t="shared" si="96"/>
        <v>0</v>
      </c>
      <c r="Y364" s="1">
        <f t="shared" si="97"/>
        <v>0</v>
      </c>
      <c r="Z364" s="1">
        <f t="shared" si="98"/>
        <v>22</v>
      </c>
      <c r="AA364" s="3">
        <f t="shared" si="93"/>
        <v>0.48749999999999999</v>
      </c>
      <c r="AB364" s="13">
        <f t="shared" si="87"/>
        <v>6.2111801242236021E-3</v>
      </c>
      <c r="AC364" s="13">
        <f t="shared" si="88"/>
        <v>8.0499999999999999E-3</v>
      </c>
      <c r="AD364" s="13">
        <f t="shared" si="89"/>
        <v>7.6499999999999997E-3</v>
      </c>
      <c r="AE364" s="13">
        <f t="shared" si="90"/>
        <v>3.5E-4</v>
      </c>
      <c r="AF364" s="13">
        <f t="shared" si="91"/>
        <v>5.0000000000000002E-5</v>
      </c>
      <c r="AG364" s="13">
        <f t="shared" si="92"/>
        <v>1.1000000000000001E-3</v>
      </c>
    </row>
    <row r="365" spans="2:33" x14ac:dyDescent="0.3">
      <c r="B365" s="1">
        <f t="shared" si="86"/>
        <v>184</v>
      </c>
      <c r="C365" s="5">
        <v>28</v>
      </c>
      <c r="D365" s="5">
        <v>19814</v>
      </c>
      <c r="E365" s="5">
        <v>173</v>
      </c>
      <c r="F365" s="5">
        <v>0</v>
      </c>
      <c r="G365" s="5">
        <v>10</v>
      </c>
      <c r="H365" s="5">
        <v>0</v>
      </c>
      <c r="I365" s="5">
        <v>1</v>
      </c>
      <c r="J365" s="5">
        <v>56.34</v>
      </c>
      <c r="K365" s="5">
        <v>1.9</v>
      </c>
      <c r="L365" s="5">
        <v>20.3</v>
      </c>
      <c r="M365" s="5">
        <v>1.02</v>
      </c>
      <c r="N365" s="5">
        <v>36</v>
      </c>
      <c r="O365" s="5">
        <v>145</v>
      </c>
      <c r="P365" s="5">
        <v>137</v>
      </c>
      <c r="Q365" s="5">
        <v>6</v>
      </c>
      <c r="R365" s="5">
        <v>1</v>
      </c>
      <c r="S365" s="5">
        <v>85</v>
      </c>
      <c r="T365" s="5">
        <v>8</v>
      </c>
      <c r="U365" s="5">
        <v>0</v>
      </c>
      <c r="V365" s="1">
        <f t="shared" si="94"/>
        <v>20</v>
      </c>
      <c r="W365" s="1">
        <f t="shared" si="95"/>
        <v>3</v>
      </c>
      <c r="X365" s="1">
        <f t="shared" si="96"/>
        <v>0</v>
      </c>
      <c r="Y365" s="1">
        <f t="shared" si="97"/>
        <v>0</v>
      </c>
      <c r="Z365" s="1">
        <f t="shared" si="98"/>
        <v>23</v>
      </c>
      <c r="AA365" s="3">
        <f t="shared" si="93"/>
        <v>0.47500000000000003</v>
      </c>
      <c r="AB365" s="13">
        <f t="shared" si="87"/>
        <v>5.434782608695652E-3</v>
      </c>
      <c r="AC365" s="13">
        <f t="shared" si="88"/>
        <v>9.1999999999999998E-3</v>
      </c>
      <c r="AD365" s="13">
        <f t="shared" si="89"/>
        <v>8.6499999999999997E-3</v>
      </c>
      <c r="AE365" s="13">
        <f t="shared" si="90"/>
        <v>5.0000000000000001E-4</v>
      </c>
      <c r="AF365" s="13">
        <f t="shared" si="91"/>
        <v>5.0000000000000002E-5</v>
      </c>
      <c r="AG365" s="13">
        <f t="shared" si="92"/>
        <v>1.15E-3</v>
      </c>
    </row>
    <row r="366" spans="2:33" x14ac:dyDescent="0.3">
      <c r="B366" s="1">
        <f t="shared" si="86"/>
        <v>216</v>
      </c>
      <c r="C366" s="5">
        <v>29</v>
      </c>
      <c r="D366" s="5">
        <v>19782</v>
      </c>
      <c r="E366" s="5">
        <v>203</v>
      </c>
      <c r="F366" s="5">
        <v>0</v>
      </c>
      <c r="G366" s="5">
        <v>12</v>
      </c>
      <c r="H366" s="5">
        <v>0</v>
      </c>
      <c r="I366" s="5">
        <v>1</v>
      </c>
      <c r="J366" s="5">
        <v>56.34</v>
      </c>
      <c r="K366" s="5">
        <v>1.93</v>
      </c>
      <c r="L366" s="5">
        <v>19.100000000000001</v>
      </c>
      <c r="M366" s="5">
        <v>0.84</v>
      </c>
      <c r="N366" s="5">
        <v>38</v>
      </c>
      <c r="O366" s="5">
        <v>175</v>
      </c>
      <c r="P366" s="5">
        <v>165</v>
      </c>
      <c r="Q366" s="5">
        <v>8</v>
      </c>
      <c r="R366" s="5">
        <v>1</v>
      </c>
      <c r="S366" s="5">
        <v>89</v>
      </c>
      <c r="T366" s="5">
        <v>8</v>
      </c>
      <c r="U366" s="5">
        <v>0</v>
      </c>
      <c r="V366" s="1">
        <f t="shared" si="94"/>
        <v>30</v>
      </c>
      <c r="W366" s="1">
        <f t="shared" si="95"/>
        <v>2</v>
      </c>
      <c r="X366" s="1">
        <f t="shared" si="96"/>
        <v>0</v>
      </c>
      <c r="Y366" s="1">
        <f t="shared" si="97"/>
        <v>0</v>
      </c>
      <c r="Z366" s="1">
        <f t="shared" si="98"/>
        <v>32</v>
      </c>
      <c r="AA366" s="3">
        <f t="shared" si="93"/>
        <v>0.48249999999999998</v>
      </c>
      <c r="AB366" s="13">
        <f t="shared" si="87"/>
        <v>4.6296296296296294E-3</v>
      </c>
      <c r="AC366" s="13">
        <f t="shared" si="88"/>
        <v>1.0800000000000001E-2</v>
      </c>
      <c r="AD366" s="13">
        <f t="shared" si="89"/>
        <v>1.0149999999999999E-2</v>
      </c>
      <c r="AE366" s="13">
        <f t="shared" si="90"/>
        <v>5.9999999999999995E-4</v>
      </c>
      <c r="AF366" s="13">
        <f t="shared" si="91"/>
        <v>5.0000000000000002E-5</v>
      </c>
      <c r="AG366" s="13">
        <f t="shared" si="92"/>
        <v>1.6000000000000001E-3</v>
      </c>
    </row>
    <row r="367" spans="2:33" x14ac:dyDescent="0.3">
      <c r="B367" s="1">
        <f t="shared" si="86"/>
        <v>244</v>
      </c>
      <c r="C367" s="5">
        <v>30</v>
      </c>
      <c r="D367" s="5">
        <v>19755</v>
      </c>
      <c r="E367" s="5">
        <v>226</v>
      </c>
      <c r="F367" s="5">
        <v>0</v>
      </c>
      <c r="G367" s="5">
        <v>16</v>
      </c>
      <c r="H367" s="5">
        <v>0</v>
      </c>
      <c r="I367" s="5">
        <v>2</v>
      </c>
      <c r="J367" s="5">
        <v>56.34</v>
      </c>
      <c r="K367" s="5">
        <v>1.91</v>
      </c>
      <c r="L367" s="5">
        <v>19.399999999999999</v>
      </c>
      <c r="M367" s="5">
        <v>0.78</v>
      </c>
      <c r="N367" s="5">
        <v>43</v>
      </c>
      <c r="O367" s="5">
        <v>197</v>
      </c>
      <c r="P367" s="5">
        <v>185</v>
      </c>
      <c r="Q367" s="5">
        <v>10</v>
      </c>
      <c r="R367" s="5">
        <v>1</v>
      </c>
      <c r="S367" s="5">
        <v>94</v>
      </c>
      <c r="T367" s="5">
        <v>9</v>
      </c>
      <c r="U367" s="5">
        <v>0</v>
      </c>
      <c r="V367" s="1">
        <f t="shared" si="94"/>
        <v>23</v>
      </c>
      <c r="W367" s="1">
        <f t="shared" si="95"/>
        <v>4</v>
      </c>
      <c r="X367" s="1">
        <f t="shared" si="96"/>
        <v>0</v>
      </c>
      <c r="Y367" s="1">
        <f t="shared" si="97"/>
        <v>1</v>
      </c>
      <c r="Z367" s="1">
        <f t="shared" si="98"/>
        <v>28</v>
      </c>
      <c r="AA367" s="3">
        <f t="shared" si="93"/>
        <v>0.47750000000000004</v>
      </c>
      <c r="AB367" s="13">
        <f t="shared" si="87"/>
        <v>8.1967213114754103E-3</v>
      </c>
      <c r="AC367" s="13">
        <f t="shared" si="88"/>
        <v>1.2200000000000001E-2</v>
      </c>
      <c r="AD367" s="13">
        <f t="shared" si="89"/>
        <v>1.1299999999999999E-2</v>
      </c>
      <c r="AE367" s="13">
        <f t="shared" si="90"/>
        <v>8.0000000000000004E-4</v>
      </c>
      <c r="AF367" s="13">
        <f t="shared" si="91"/>
        <v>1E-4</v>
      </c>
      <c r="AG367" s="13">
        <f t="shared" si="92"/>
        <v>1.4E-3</v>
      </c>
    </row>
    <row r="368" spans="2:33" x14ac:dyDescent="0.3">
      <c r="B368" s="1">
        <f t="shared" si="86"/>
        <v>279</v>
      </c>
      <c r="C368" s="5">
        <v>31</v>
      </c>
      <c r="D368" s="5">
        <v>19720</v>
      </c>
      <c r="E368" s="5">
        <v>260</v>
      </c>
      <c r="F368" s="5">
        <v>0</v>
      </c>
      <c r="G368" s="5">
        <v>17</v>
      </c>
      <c r="H368" s="5">
        <v>0</v>
      </c>
      <c r="I368" s="5">
        <v>2</v>
      </c>
      <c r="J368" s="5">
        <v>56.34</v>
      </c>
      <c r="K368" s="5">
        <v>1.93</v>
      </c>
      <c r="L368" s="5">
        <v>19.600000000000001</v>
      </c>
      <c r="M368" s="5">
        <v>0.78</v>
      </c>
      <c r="N368" s="5">
        <v>50</v>
      </c>
      <c r="O368" s="5">
        <v>225</v>
      </c>
      <c r="P368" s="5">
        <v>211</v>
      </c>
      <c r="Q368" s="5">
        <v>11</v>
      </c>
      <c r="R368" s="5">
        <v>2</v>
      </c>
      <c r="S368" s="5">
        <v>106</v>
      </c>
      <c r="T368" s="5">
        <v>10</v>
      </c>
      <c r="U368" s="5">
        <v>0</v>
      </c>
      <c r="V368" s="1">
        <f t="shared" si="94"/>
        <v>34</v>
      </c>
      <c r="W368" s="1">
        <f t="shared" si="95"/>
        <v>1</v>
      </c>
      <c r="X368" s="1">
        <f t="shared" si="96"/>
        <v>0</v>
      </c>
      <c r="Y368" s="1">
        <f t="shared" si="97"/>
        <v>0</v>
      </c>
      <c r="Z368" s="1">
        <f t="shared" si="98"/>
        <v>35</v>
      </c>
      <c r="AA368" s="3">
        <f t="shared" si="93"/>
        <v>0.48249999999999998</v>
      </c>
      <c r="AB368" s="13">
        <f t="shared" si="87"/>
        <v>7.1684587813620072E-3</v>
      </c>
      <c r="AC368" s="13">
        <f t="shared" si="88"/>
        <v>1.3950000000000001E-2</v>
      </c>
      <c r="AD368" s="13">
        <f t="shared" si="89"/>
        <v>1.2999999999999999E-2</v>
      </c>
      <c r="AE368" s="13">
        <f t="shared" si="90"/>
        <v>8.4999999999999995E-4</v>
      </c>
      <c r="AF368" s="13">
        <f t="shared" si="91"/>
        <v>1E-4</v>
      </c>
      <c r="AG368" s="13">
        <f t="shared" si="92"/>
        <v>1.75E-3</v>
      </c>
    </row>
    <row r="369" spans="2:33" x14ac:dyDescent="0.3">
      <c r="B369" s="1">
        <f t="shared" si="86"/>
        <v>307</v>
      </c>
      <c r="C369" s="5">
        <v>32</v>
      </c>
      <c r="D369" s="5">
        <v>19691</v>
      </c>
      <c r="E369" s="5">
        <v>285</v>
      </c>
      <c r="F369" s="5">
        <v>0</v>
      </c>
      <c r="G369" s="5">
        <v>20</v>
      </c>
      <c r="H369" s="5">
        <v>0</v>
      </c>
      <c r="I369" s="5">
        <v>2</v>
      </c>
      <c r="J369" s="5">
        <v>56.34</v>
      </c>
      <c r="K369" s="5">
        <v>1.95</v>
      </c>
      <c r="L369" s="5">
        <v>21.6</v>
      </c>
      <c r="M369" s="5">
        <v>0.69</v>
      </c>
      <c r="N369" s="5">
        <v>56</v>
      </c>
      <c r="O369" s="5">
        <v>249</v>
      </c>
      <c r="P369" s="5">
        <v>233</v>
      </c>
      <c r="Q369" s="5">
        <v>13</v>
      </c>
      <c r="R369" s="5">
        <v>2</v>
      </c>
      <c r="S369" s="5">
        <v>116</v>
      </c>
      <c r="T369" s="5">
        <v>11</v>
      </c>
      <c r="U369" s="5">
        <v>0</v>
      </c>
      <c r="V369" s="1">
        <f t="shared" si="94"/>
        <v>25</v>
      </c>
      <c r="W369" s="1">
        <f t="shared" si="95"/>
        <v>3</v>
      </c>
      <c r="X369" s="1">
        <f t="shared" si="96"/>
        <v>0</v>
      </c>
      <c r="Y369" s="1">
        <f t="shared" si="97"/>
        <v>0</v>
      </c>
      <c r="Z369" s="1">
        <f t="shared" si="98"/>
        <v>28</v>
      </c>
      <c r="AA369" s="3">
        <f t="shared" si="93"/>
        <v>0.48749999999999999</v>
      </c>
      <c r="AB369" s="13">
        <f t="shared" si="87"/>
        <v>6.5146579804560263E-3</v>
      </c>
      <c r="AC369" s="13">
        <f t="shared" si="88"/>
        <v>1.5350000000000001E-2</v>
      </c>
      <c r="AD369" s="13">
        <f t="shared" si="89"/>
        <v>1.4250000000000001E-2</v>
      </c>
      <c r="AE369" s="13">
        <f t="shared" si="90"/>
        <v>1E-3</v>
      </c>
      <c r="AF369" s="13">
        <f t="shared" si="91"/>
        <v>1E-4</v>
      </c>
      <c r="AG369" s="13">
        <f t="shared" si="92"/>
        <v>1.4E-3</v>
      </c>
    </row>
    <row r="370" spans="2:33" x14ac:dyDescent="0.3">
      <c r="B370" s="1">
        <f t="shared" si="86"/>
        <v>343</v>
      </c>
      <c r="C370" s="5">
        <v>33</v>
      </c>
      <c r="D370" s="5">
        <v>19655</v>
      </c>
      <c r="E370" s="5">
        <v>318</v>
      </c>
      <c r="F370" s="5">
        <v>0</v>
      </c>
      <c r="G370" s="5">
        <v>22</v>
      </c>
      <c r="H370" s="5">
        <v>0</v>
      </c>
      <c r="I370" s="5">
        <v>3</v>
      </c>
      <c r="J370" s="5">
        <v>56.33</v>
      </c>
      <c r="K370" s="5">
        <v>1.93</v>
      </c>
      <c r="L370" s="5">
        <v>21.6</v>
      </c>
      <c r="M370" s="5">
        <v>0.69</v>
      </c>
      <c r="N370" s="5">
        <v>64</v>
      </c>
      <c r="O370" s="5">
        <v>276</v>
      </c>
      <c r="P370" s="5">
        <v>258</v>
      </c>
      <c r="Q370" s="5">
        <v>15</v>
      </c>
      <c r="R370" s="5">
        <v>2</v>
      </c>
      <c r="S370" s="5">
        <v>135</v>
      </c>
      <c r="T370" s="5">
        <v>14</v>
      </c>
      <c r="U370" s="5">
        <v>0</v>
      </c>
      <c r="V370" s="1">
        <f t="shared" si="94"/>
        <v>33</v>
      </c>
      <c r="W370" s="1">
        <f t="shared" si="95"/>
        <v>2</v>
      </c>
      <c r="X370" s="1">
        <f t="shared" si="96"/>
        <v>0</v>
      </c>
      <c r="Y370" s="1">
        <f t="shared" si="97"/>
        <v>1</v>
      </c>
      <c r="Z370" s="1">
        <f t="shared" si="98"/>
        <v>36</v>
      </c>
      <c r="AA370" s="3">
        <f t="shared" si="93"/>
        <v>0.48249999999999998</v>
      </c>
      <c r="AB370" s="13">
        <f t="shared" si="87"/>
        <v>8.7463556851311956E-3</v>
      </c>
      <c r="AC370" s="13">
        <f t="shared" si="88"/>
        <v>1.7149999999999999E-2</v>
      </c>
      <c r="AD370" s="13">
        <f t="shared" si="89"/>
        <v>1.5900000000000001E-2</v>
      </c>
      <c r="AE370" s="13">
        <f t="shared" si="90"/>
        <v>1.1000000000000001E-3</v>
      </c>
      <c r="AF370" s="13">
        <f t="shared" si="91"/>
        <v>1.4999999999999999E-4</v>
      </c>
      <c r="AG370" s="13">
        <f t="shared" si="92"/>
        <v>1.8E-3</v>
      </c>
    </row>
    <row r="371" spans="2:33" x14ac:dyDescent="0.3">
      <c r="B371" s="1">
        <f t="shared" si="86"/>
        <v>378</v>
      </c>
      <c r="C371" s="5">
        <v>34</v>
      </c>
      <c r="D371" s="5">
        <v>19620</v>
      </c>
      <c r="E371" s="5">
        <v>349</v>
      </c>
      <c r="F371" s="5">
        <v>0</v>
      </c>
      <c r="G371" s="5">
        <v>25</v>
      </c>
      <c r="H371" s="5">
        <v>0</v>
      </c>
      <c r="I371" s="5">
        <v>4</v>
      </c>
      <c r="J371" s="5">
        <v>56.33</v>
      </c>
      <c r="K371" s="5">
        <v>1.94</v>
      </c>
      <c r="L371" s="5">
        <v>21.9</v>
      </c>
      <c r="M371" s="5">
        <v>0.73</v>
      </c>
      <c r="N371" s="5">
        <v>71</v>
      </c>
      <c r="O371" s="5">
        <v>304</v>
      </c>
      <c r="P371" s="5">
        <v>283</v>
      </c>
      <c r="Q371" s="5">
        <v>18</v>
      </c>
      <c r="R371" s="5">
        <v>3</v>
      </c>
      <c r="S371" s="5">
        <v>155</v>
      </c>
      <c r="T371" s="5">
        <v>16</v>
      </c>
      <c r="U371" s="5">
        <v>0</v>
      </c>
      <c r="V371" s="1">
        <f t="shared" si="94"/>
        <v>31</v>
      </c>
      <c r="W371" s="1">
        <f t="shared" si="95"/>
        <v>3</v>
      </c>
      <c r="X371" s="1">
        <f t="shared" si="96"/>
        <v>0</v>
      </c>
      <c r="Y371" s="1">
        <f t="shared" si="97"/>
        <v>1</v>
      </c>
      <c r="Z371" s="1">
        <f t="shared" si="98"/>
        <v>35</v>
      </c>
      <c r="AA371" s="3">
        <f t="shared" si="93"/>
        <v>0.48499999999999999</v>
      </c>
      <c r="AB371" s="13">
        <f t="shared" si="87"/>
        <v>1.0582010582010581E-2</v>
      </c>
      <c r="AC371" s="13">
        <f t="shared" si="88"/>
        <v>1.89E-2</v>
      </c>
      <c r="AD371" s="13">
        <f t="shared" si="89"/>
        <v>1.745E-2</v>
      </c>
      <c r="AE371" s="13">
        <f t="shared" si="90"/>
        <v>1.25E-3</v>
      </c>
      <c r="AF371" s="13">
        <f t="shared" si="91"/>
        <v>2.0000000000000001E-4</v>
      </c>
      <c r="AG371" s="13">
        <f t="shared" si="92"/>
        <v>1.75E-3</v>
      </c>
    </row>
    <row r="372" spans="2:33" x14ac:dyDescent="0.3">
      <c r="B372" s="1">
        <f t="shared" si="86"/>
        <v>421</v>
      </c>
      <c r="C372" s="5">
        <v>35</v>
      </c>
      <c r="D372" s="5">
        <v>19577</v>
      </c>
      <c r="E372" s="5">
        <v>388</v>
      </c>
      <c r="F372" s="5">
        <v>0</v>
      </c>
      <c r="G372" s="5">
        <v>29</v>
      </c>
      <c r="H372" s="5">
        <v>0</v>
      </c>
      <c r="I372" s="5">
        <v>4</v>
      </c>
      <c r="J372" s="5">
        <v>56.33</v>
      </c>
      <c r="K372" s="5">
        <v>1.93</v>
      </c>
      <c r="L372" s="5">
        <v>22.6</v>
      </c>
      <c r="M372" s="5">
        <v>0.76</v>
      </c>
      <c r="N372" s="5">
        <v>81</v>
      </c>
      <c r="O372" s="5">
        <v>337</v>
      </c>
      <c r="P372" s="5">
        <v>312</v>
      </c>
      <c r="Q372" s="5">
        <v>21</v>
      </c>
      <c r="R372" s="5">
        <v>4</v>
      </c>
      <c r="S372" s="5">
        <v>183</v>
      </c>
      <c r="T372" s="5">
        <v>20</v>
      </c>
      <c r="U372" s="5">
        <v>0</v>
      </c>
      <c r="V372" s="1">
        <f t="shared" si="94"/>
        <v>39</v>
      </c>
      <c r="W372" s="1">
        <f t="shared" si="95"/>
        <v>4</v>
      </c>
      <c r="X372" s="1">
        <f t="shared" si="96"/>
        <v>0</v>
      </c>
      <c r="Y372" s="1">
        <f t="shared" si="97"/>
        <v>0</v>
      </c>
      <c r="Z372" s="1">
        <f t="shared" si="98"/>
        <v>43</v>
      </c>
      <c r="AA372" s="3">
        <f t="shared" si="93"/>
        <v>0.48249999999999998</v>
      </c>
      <c r="AB372" s="13">
        <f t="shared" si="87"/>
        <v>9.5011876484560574E-3</v>
      </c>
      <c r="AC372" s="13">
        <f t="shared" si="88"/>
        <v>2.1049999999999999E-2</v>
      </c>
      <c r="AD372" s="13">
        <f t="shared" si="89"/>
        <v>1.9400000000000001E-2</v>
      </c>
      <c r="AE372" s="13">
        <f t="shared" si="90"/>
        <v>1.4499999999999999E-3</v>
      </c>
      <c r="AF372" s="13">
        <f t="shared" si="91"/>
        <v>2.0000000000000001E-4</v>
      </c>
      <c r="AG372" s="13">
        <f t="shared" si="92"/>
        <v>2.15E-3</v>
      </c>
    </row>
    <row r="373" spans="2:33" x14ac:dyDescent="0.3">
      <c r="C373" s="5">
        <v>36</v>
      </c>
      <c r="D373" s="5">
        <v>19533</v>
      </c>
      <c r="E373" s="5">
        <v>427</v>
      </c>
      <c r="F373" s="5">
        <v>0</v>
      </c>
      <c r="G373" s="5">
        <v>33</v>
      </c>
      <c r="H373" s="5">
        <v>0</v>
      </c>
      <c r="I373" s="5">
        <v>5</v>
      </c>
      <c r="J373" s="5">
        <v>56.33</v>
      </c>
      <c r="K373" s="5">
        <v>1.93</v>
      </c>
      <c r="L373" s="5">
        <v>22.9</v>
      </c>
      <c r="M373" s="5">
        <v>0.83</v>
      </c>
      <c r="N373" s="5">
        <v>88</v>
      </c>
      <c r="O373" s="5">
        <v>374</v>
      </c>
      <c r="P373" s="5">
        <v>345</v>
      </c>
      <c r="Q373" s="5">
        <v>24</v>
      </c>
      <c r="R373" s="5">
        <v>4</v>
      </c>
      <c r="S373" s="5">
        <v>206</v>
      </c>
      <c r="T373" s="5">
        <v>22</v>
      </c>
      <c r="U373" s="5">
        <v>0</v>
      </c>
    </row>
    <row r="374" spans="2:33" x14ac:dyDescent="0.3">
      <c r="C374" s="5">
        <v>37</v>
      </c>
      <c r="D374" s="5">
        <v>19484</v>
      </c>
      <c r="E374" s="5">
        <v>474</v>
      </c>
      <c r="F374" s="5">
        <v>0</v>
      </c>
      <c r="G374" s="5">
        <v>36</v>
      </c>
      <c r="H374" s="5">
        <v>0</v>
      </c>
      <c r="I374" s="5">
        <v>5</v>
      </c>
      <c r="J374" s="5">
        <v>56.34</v>
      </c>
      <c r="K374" s="5">
        <v>1.92</v>
      </c>
      <c r="L374" s="5">
        <v>23.1</v>
      </c>
      <c r="M374" s="5">
        <v>1.0900000000000001</v>
      </c>
      <c r="N374" s="5">
        <v>97</v>
      </c>
      <c r="O374" s="5">
        <v>414</v>
      </c>
      <c r="P374" s="5">
        <v>383</v>
      </c>
      <c r="Q374" s="5">
        <v>27</v>
      </c>
      <c r="R374" s="5">
        <v>4</v>
      </c>
      <c r="S374" s="5">
        <v>238</v>
      </c>
      <c r="T374" s="5">
        <v>26</v>
      </c>
      <c r="U374" s="5">
        <v>0</v>
      </c>
    </row>
    <row r="375" spans="2:33" x14ac:dyDescent="0.3">
      <c r="C375" s="5">
        <v>38</v>
      </c>
      <c r="D375" s="5">
        <v>19438</v>
      </c>
      <c r="E375" s="5">
        <v>514</v>
      </c>
      <c r="F375" s="5">
        <v>0</v>
      </c>
      <c r="G375" s="5">
        <v>41</v>
      </c>
      <c r="H375" s="5">
        <v>0</v>
      </c>
      <c r="I375" s="5">
        <v>6</v>
      </c>
      <c r="J375" s="5">
        <v>56.34</v>
      </c>
      <c r="K375" s="5">
        <v>1.91</v>
      </c>
      <c r="L375" s="5">
        <v>23.4</v>
      </c>
      <c r="M375" s="5">
        <v>1.17</v>
      </c>
      <c r="N375" s="5">
        <v>107</v>
      </c>
      <c r="O375" s="5">
        <v>450</v>
      </c>
      <c r="P375" s="5">
        <v>415</v>
      </c>
      <c r="Q375" s="5">
        <v>30</v>
      </c>
      <c r="R375" s="5">
        <v>4</v>
      </c>
      <c r="S375" s="5">
        <v>262</v>
      </c>
      <c r="T375" s="5">
        <v>27</v>
      </c>
      <c r="U375" s="5">
        <v>0</v>
      </c>
    </row>
    <row r="376" spans="2:33" x14ac:dyDescent="0.3">
      <c r="C376" s="5">
        <v>39</v>
      </c>
      <c r="D376" s="5">
        <v>19396</v>
      </c>
      <c r="E376" s="5">
        <v>551</v>
      </c>
      <c r="F376" s="5">
        <v>0</v>
      </c>
      <c r="G376" s="5">
        <v>45</v>
      </c>
      <c r="H376" s="5">
        <v>0</v>
      </c>
      <c r="I376" s="5">
        <v>7</v>
      </c>
      <c r="J376" s="5">
        <v>56.34</v>
      </c>
      <c r="K376" s="5">
        <v>1.92</v>
      </c>
      <c r="L376" s="5">
        <v>23.8</v>
      </c>
      <c r="M376" s="5">
        <v>1.08</v>
      </c>
      <c r="N376" s="5">
        <v>117</v>
      </c>
      <c r="O376" s="5">
        <v>482</v>
      </c>
      <c r="P376" s="5">
        <v>443</v>
      </c>
      <c r="Q376" s="5">
        <v>33</v>
      </c>
      <c r="R376" s="5">
        <v>5</v>
      </c>
      <c r="S376" s="5">
        <v>292</v>
      </c>
      <c r="T376" s="5">
        <v>30</v>
      </c>
      <c r="U376" s="5">
        <v>0</v>
      </c>
    </row>
    <row r="377" spans="2:33" x14ac:dyDescent="0.3">
      <c r="C377" s="5">
        <v>40</v>
      </c>
      <c r="D377" s="5">
        <v>19354</v>
      </c>
      <c r="E377" s="5">
        <v>586</v>
      </c>
      <c r="F377" s="5">
        <v>0</v>
      </c>
      <c r="G377" s="5">
        <v>51</v>
      </c>
      <c r="H377" s="5">
        <v>0</v>
      </c>
      <c r="I377" s="5">
        <v>8</v>
      </c>
      <c r="J377" s="5">
        <v>56.34</v>
      </c>
      <c r="K377" s="5">
        <v>1.91</v>
      </c>
      <c r="L377" s="5">
        <v>24.3</v>
      </c>
      <c r="M377" s="5">
        <v>1.1299999999999999</v>
      </c>
      <c r="N377" s="5">
        <v>130</v>
      </c>
      <c r="O377" s="5">
        <v>511</v>
      </c>
      <c r="P377" s="5">
        <v>467</v>
      </c>
      <c r="Q377" s="5">
        <v>38</v>
      </c>
      <c r="R377" s="5">
        <v>6</v>
      </c>
      <c r="S377" s="5">
        <v>320</v>
      </c>
      <c r="T377" s="5">
        <v>33</v>
      </c>
      <c r="U377" s="5">
        <v>0</v>
      </c>
    </row>
    <row r="378" spans="2:33" x14ac:dyDescent="0.3">
      <c r="C378" s="5">
        <v>41</v>
      </c>
      <c r="D378" s="5">
        <v>19311</v>
      </c>
      <c r="E378" s="5">
        <v>620</v>
      </c>
      <c r="F378" s="5">
        <v>0</v>
      </c>
      <c r="G378" s="5">
        <v>59</v>
      </c>
      <c r="H378" s="5">
        <v>0</v>
      </c>
      <c r="I378" s="5">
        <v>8</v>
      </c>
      <c r="J378" s="5">
        <v>56.33</v>
      </c>
      <c r="K378" s="5">
        <v>1.94</v>
      </c>
      <c r="L378" s="5">
        <v>24.3</v>
      </c>
      <c r="M378" s="5">
        <v>1.06</v>
      </c>
      <c r="N378" s="5">
        <v>143</v>
      </c>
      <c r="O378" s="5">
        <v>541</v>
      </c>
      <c r="P378" s="5">
        <v>489</v>
      </c>
      <c r="Q378" s="5">
        <v>45</v>
      </c>
      <c r="R378" s="5">
        <v>7</v>
      </c>
      <c r="S378" s="5">
        <v>355</v>
      </c>
      <c r="T378" s="5">
        <v>37</v>
      </c>
      <c r="U378" s="5">
        <v>0</v>
      </c>
    </row>
    <row r="379" spans="2:33" x14ac:dyDescent="0.3">
      <c r="C379" s="5">
        <v>42</v>
      </c>
      <c r="D379" s="5">
        <v>19258</v>
      </c>
      <c r="E379" s="5">
        <v>666</v>
      </c>
      <c r="F379" s="5">
        <v>0</v>
      </c>
      <c r="G379" s="5">
        <v>66</v>
      </c>
      <c r="H379" s="5">
        <v>0</v>
      </c>
      <c r="I379" s="5">
        <v>9</v>
      </c>
      <c r="J379" s="5">
        <v>56.34</v>
      </c>
      <c r="K379" s="5">
        <v>1.93</v>
      </c>
      <c r="L379" s="5">
        <v>24.5</v>
      </c>
      <c r="M379" s="5">
        <v>1.03</v>
      </c>
      <c r="N379" s="5">
        <v>157</v>
      </c>
      <c r="O379" s="5">
        <v>580</v>
      </c>
      <c r="P379" s="5">
        <v>521</v>
      </c>
      <c r="Q379" s="5">
        <v>51</v>
      </c>
      <c r="R379" s="5">
        <v>7</v>
      </c>
      <c r="S379" s="5">
        <v>391</v>
      </c>
      <c r="T379" s="5">
        <v>40</v>
      </c>
      <c r="U379" s="5">
        <v>0</v>
      </c>
    </row>
    <row r="380" spans="2:33" x14ac:dyDescent="0.3">
      <c r="C380" s="5">
        <v>43</v>
      </c>
      <c r="D380" s="5">
        <v>19206</v>
      </c>
      <c r="E380" s="5">
        <v>708</v>
      </c>
      <c r="F380" s="5">
        <v>0</v>
      </c>
      <c r="G380" s="5">
        <v>73</v>
      </c>
      <c r="H380" s="5">
        <v>0</v>
      </c>
      <c r="I380" s="5">
        <v>11</v>
      </c>
      <c r="J380" s="5">
        <v>56.34</v>
      </c>
      <c r="K380" s="5">
        <v>1.93</v>
      </c>
      <c r="L380" s="5">
        <v>24.7</v>
      </c>
      <c r="M380" s="5">
        <v>0.99</v>
      </c>
      <c r="N380" s="5">
        <v>173</v>
      </c>
      <c r="O380" s="5">
        <v>616</v>
      </c>
      <c r="P380" s="5">
        <v>550</v>
      </c>
      <c r="Q380" s="5">
        <v>57</v>
      </c>
      <c r="R380" s="5">
        <v>9</v>
      </c>
      <c r="S380" s="5">
        <v>431</v>
      </c>
      <c r="T380" s="5">
        <v>45</v>
      </c>
      <c r="U380" s="5">
        <v>0</v>
      </c>
    </row>
    <row r="381" spans="2:33" x14ac:dyDescent="0.3">
      <c r="C381" s="5">
        <v>44</v>
      </c>
      <c r="D381" s="5">
        <v>19163</v>
      </c>
      <c r="E381" s="5">
        <v>744</v>
      </c>
      <c r="F381" s="5">
        <v>0</v>
      </c>
      <c r="G381" s="5">
        <v>80</v>
      </c>
      <c r="H381" s="5">
        <v>0</v>
      </c>
      <c r="I381" s="5">
        <v>11</v>
      </c>
      <c r="J381" s="5">
        <v>56.34</v>
      </c>
      <c r="K381" s="5">
        <v>1.95</v>
      </c>
      <c r="L381" s="5">
        <v>24.8</v>
      </c>
      <c r="M381" s="5">
        <v>1</v>
      </c>
      <c r="N381" s="5">
        <v>184</v>
      </c>
      <c r="O381" s="5">
        <v>647</v>
      </c>
      <c r="P381" s="5">
        <v>575</v>
      </c>
      <c r="Q381" s="5">
        <v>63</v>
      </c>
      <c r="R381" s="5">
        <v>9</v>
      </c>
      <c r="S381" s="5">
        <v>469</v>
      </c>
      <c r="T381" s="5">
        <v>50</v>
      </c>
      <c r="U381" s="5">
        <v>0</v>
      </c>
    </row>
    <row r="382" spans="2:33" x14ac:dyDescent="0.3">
      <c r="C382" s="5">
        <v>45</v>
      </c>
      <c r="D382" s="5">
        <v>19102</v>
      </c>
      <c r="E382" s="5">
        <v>796</v>
      </c>
      <c r="F382" s="5">
        <v>0</v>
      </c>
      <c r="G382" s="5">
        <v>89</v>
      </c>
      <c r="H382" s="5">
        <v>0</v>
      </c>
      <c r="I382" s="5">
        <v>12</v>
      </c>
      <c r="J382" s="5">
        <v>56.34</v>
      </c>
      <c r="K382" s="5">
        <v>1.98</v>
      </c>
      <c r="L382" s="5">
        <v>24.8</v>
      </c>
      <c r="M382" s="5">
        <v>1</v>
      </c>
      <c r="N382" s="5">
        <v>202</v>
      </c>
      <c r="O382" s="5">
        <v>691</v>
      </c>
      <c r="P382" s="5">
        <v>613</v>
      </c>
      <c r="Q382" s="5">
        <v>68</v>
      </c>
      <c r="R382" s="5">
        <v>9</v>
      </c>
      <c r="S382" s="5">
        <v>502</v>
      </c>
      <c r="T382" s="5">
        <v>51</v>
      </c>
      <c r="U382" s="5">
        <v>0</v>
      </c>
    </row>
    <row r="383" spans="2:33" x14ac:dyDescent="0.3">
      <c r="C383" s="5">
        <v>46</v>
      </c>
      <c r="D383" s="5">
        <v>19049</v>
      </c>
      <c r="E383" s="5">
        <v>839</v>
      </c>
      <c r="F383" s="5">
        <v>0</v>
      </c>
      <c r="G383" s="5">
        <v>98</v>
      </c>
      <c r="H383" s="5">
        <v>0</v>
      </c>
      <c r="I383" s="5">
        <v>12</v>
      </c>
      <c r="J383" s="5">
        <v>56.34</v>
      </c>
      <c r="K383" s="5">
        <v>1.99</v>
      </c>
      <c r="L383" s="5">
        <v>24.8</v>
      </c>
      <c r="M383" s="5">
        <v>1</v>
      </c>
      <c r="N383" s="5">
        <v>216</v>
      </c>
      <c r="O383" s="5">
        <v>730</v>
      </c>
      <c r="P383" s="5">
        <v>644</v>
      </c>
      <c r="Q383" s="5">
        <v>75</v>
      </c>
      <c r="R383" s="5">
        <v>9</v>
      </c>
      <c r="S383" s="5">
        <v>535</v>
      </c>
      <c r="T383" s="5">
        <v>54</v>
      </c>
      <c r="U383" s="5">
        <v>0</v>
      </c>
    </row>
    <row r="384" spans="2:33" x14ac:dyDescent="0.3">
      <c r="C384" s="5">
        <v>47</v>
      </c>
      <c r="D384" s="5">
        <v>18993</v>
      </c>
      <c r="E384" s="5">
        <v>887</v>
      </c>
      <c r="F384" s="5">
        <v>0</v>
      </c>
      <c r="G384" s="5">
        <v>106</v>
      </c>
      <c r="H384" s="5">
        <v>0</v>
      </c>
      <c r="I384" s="5">
        <v>12</v>
      </c>
      <c r="J384" s="5">
        <v>56.34</v>
      </c>
      <c r="K384" s="5">
        <v>1.98</v>
      </c>
      <c r="L384" s="5">
        <v>24.7</v>
      </c>
      <c r="M384" s="5">
        <v>1</v>
      </c>
      <c r="N384" s="5">
        <v>232</v>
      </c>
      <c r="O384" s="5">
        <v>770</v>
      </c>
      <c r="P384" s="5">
        <v>679</v>
      </c>
      <c r="Q384" s="5">
        <v>81</v>
      </c>
      <c r="R384" s="5">
        <v>9</v>
      </c>
      <c r="S384" s="5">
        <v>569</v>
      </c>
      <c r="T384" s="5">
        <v>58</v>
      </c>
      <c r="U384" s="5">
        <v>0</v>
      </c>
    </row>
    <row r="385" spans="3:21" x14ac:dyDescent="0.3">
      <c r="C385" s="5">
        <v>48</v>
      </c>
      <c r="D385" s="5">
        <v>18939</v>
      </c>
      <c r="E385" s="5">
        <v>930</v>
      </c>
      <c r="F385" s="5">
        <v>0</v>
      </c>
      <c r="G385" s="5">
        <v>116</v>
      </c>
      <c r="H385" s="5">
        <v>0</v>
      </c>
      <c r="I385" s="5">
        <v>13</v>
      </c>
      <c r="J385" s="5">
        <v>56.34</v>
      </c>
      <c r="K385" s="5">
        <v>1.98</v>
      </c>
      <c r="L385" s="5">
        <v>24.6</v>
      </c>
      <c r="M385" s="5">
        <v>1</v>
      </c>
      <c r="N385" s="5">
        <v>249</v>
      </c>
      <c r="O385" s="5">
        <v>806</v>
      </c>
      <c r="P385" s="5">
        <v>706</v>
      </c>
      <c r="Q385" s="5">
        <v>90</v>
      </c>
      <c r="R385" s="5">
        <v>9</v>
      </c>
      <c r="S385" s="5">
        <v>612</v>
      </c>
      <c r="T385" s="5">
        <v>63</v>
      </c>
      <c r="U385" s="5">
        <v>0</v>
      </c>
    </row>
    <row r="386" spans="3:21" x14ac:dyDescent="0.3">
      <c r="C386" s="5">
        <v>49</v>
      </c>
      <c r="D386" s="5">
        <v>18895</v>
      </c>
      <c r="E386" s="5">
        <v>964</v>
      </c>
      <c r="F386" s="5">
        <v>0</v>
      </c>
      <c r="G386" s="5">
        <v>126</v>
      </c>
      <c r="H386" s="5">
        <v>0</v>
      </c>
      <c r="I386" s="5">
        <v>13</v>
      </c>
      <c r="J386" s="5">
        <v>56.34</v>
      </c>
      <c r="K386" s="5">
        <v>1.98</v>
      </c>
      <c r="L386" s="5">
        <v>24.6</v>
      </c>
      <c r="M386" s="5">
        <v>0.99</v>
      </c>
      <c r="N386" s="5">
        <v>268</v>
      </c>
      <c r="O386" s="5">
        <v>832</v>
      </c>
      <c r="P386" s="5">
        <v>725</v>
      </c>
      <c r="Q386" s="5">
        <v>97</v>
      </c>
      <c r="R386" s="5">
        <v>9</v>
      </c>
      <c r="S386" s="5">
        <v>653</v>
      </c>
      <c r="T386" s="5">
        <v>67</v>
      </c>
      <c r="U386" s="5">
        <v>0</v>
      </c>
    </row>
    <row r="387" spans="3:21" x14ac:dyDescent="0.3">
      <c r="C387" s="5">
        <v>50</v>
      </c>
      <c r="D387" s="5">
        <v>18857</v>
      </c>
      <c r="E387" s="5">
        <v>989</v>
      </c>
      <c r="F387" s="5">
        <v>0</v>
      </c>
      <c r="G387" s="5">
        <v>139</v>
      </c>
      <c r="H387" s="5">
        <v>0</v>
      </c>
      <c r="I387" s="5">
        <v>13</v>
      </c>
      <c r="J387" s="5">
        <v>56.34</v>
      </c>
      <c r="K387" s="5">
        <v>1.98</v>
      </c>
      <c r="L387" s="5">
        <v>24.6</v>
      </c>
      <c r="M387" s="5">
        <v>0.99</v>
      </c>
      <c r="N387" s="5">
        <v>286</v>
      </c>
      <c r="O387" s="5">
        <v>852</v>
      </c>
      <c r="P387" s="5">
        <v>735</v>
      </c>
      <c r="Q387" s="5">
        <v>107</v>
      </c>
      <c r="R387" s="5">
        <v>10</v>
      </c>
      <c r="S387" s="5">
        <v>683</v>
      </c>
      <c r="T387" s="5">
        <v>69</v>
      </c>
      <c r="U387" s="5">
        <v>0</v>
      </c>
    </row>
    <row r="388" spans="3:21" x14ac:dyDescent="0.3">
      <c r="C388" s="5">
        <v>51</v>
      </c>
      <c r="D388" s="5">
        <v>18824</v>
      </c>
      <c r="E388" s="5">
        <v>1002</v>
      </c>
      <c r="F388" s="5">
        <v>0</v>
      </c>
      <c r="G388" s="5">
        <v>159</v>
      </c>
      <c r="H388" s="5">
        <v>0</v>
      </c>
      <c r="I388" s="5">
        <v>14</v>
      </c>
      <c r="J388" s="5">
        <v>56.35</v>
      </c>
      <c r="K388" s="5">
        <v>1.98</v>
      </c>
      <c r="L388" s="5">
        <v>24.7</v>
      </c>
      <c r="M388" s="5">
        <v>0.98</v>
      </c>
      <c r="N388" s="5">
        <v>305</v>
      </c>
      <c r="O388" s="5">
        <v>866</v>
      </c>
      <c r="P388" s="5">
        <v>732</v>
      </c>
      <c r="Q388" s="5">
        <v>123</v>
      </c>
      <c r="R388" s="5">
        <v>10</v>
      </c>
      <c r="S388" s="5">
        <v>724</v>
      </c>
      <c r="T388" s="5">
        <v>72</v>
      </c>
      <c r="U388" s="5">
        <v>0</v>
      </c>
    </row>
    <row r="389" spans="3:21" x14ac:dyDescent="0.3">
      <c r="C389" s="5">
        <v>52</v>
      </c>
      <c r="D389" s="5">
        <v>18792</v>
      </c>
      <c r="E389" s="5">
        <v>1018</v>
      </c>
      <c r="F389" s="5">
        <v>0</v>
      </c>
      <c r="G389" s="5">
        <v>174</v>
      </c>
      <c r="H389" s="5">
        <v>0</v>
      </c>
      <c r="I389" s="5">
        <v>15</v>
      </c>
      <c r="J389" s="5">
        <v>56.35</v>
      </c>
      <c r="K389" s="5">
        <v>1.99</v>
      </c>
      <c r="L389" s="5">
        <v>24.9</v>
      </c>
      <c r="M389" s="5">
        <v>0.96</v>
      </c>
      <c r="N389" s="5">
        <v>322</v>
      </c>
      <c r="O389" s="5">
        <v>881</v>
      </c>
      <c r="P389" s="5">
        <v>733</v>
      </c>
      <c r="Q389" s="5">
        <v>136</v>
      </c>
      <c r="R389" s="5">
        <v>11</v>
      </c>
      <c r="S389" s="5">
        <v>761</v>
      </c>
      <c r="T389" s="5">
        <v>75</v>
      </c>
      <c r="U389" s="5">
        <v>0</v>
      </c>
    </row>
    <row r="390" spans="3:21" x14ac:dyDescent="0.3">
      <c r="C390" s="5">
        <v>53</v>
      </c>
      <c r="D390" s="5">
        <v>18143</v>
      </c>
      <c r="E390" s="5">
        <v>1540</v>
      </c>
      <c r="F390" s="5">
        <v>0</v>
      </c>
      <c r="G390" s="5">
        <v>292</v>
      </c>
      <c r="H390" s="5">
        <v>0</v>
      </c>
      <c r="I390" s="5">
        <v>24</v>
      </c>
      <c r="J390" s="5">
        <v>56.34</v>
      </c>
      <c r="K390" s="5">
        <v>1.78</v>
      </c>
      <c r="L390" s="5">
        <v>23.6</v>
      </c>
      <c r="M390" s="5">
        <v>1.34</v>
      </c>
      <c r="N390" s="5">
        <v>511</v>
      </c>
      <c r="O390" s="5">
        <v>1341</v>
      </c>
      <c r="P390" s="5">
        <v>1093</v>
      </c>
      <c r="Q390" s="5">
        <v>230</v>
      </c>
      <c r="R390" s="5">
        <v>17</v>
      </c>
      <c r="S390" s="5">
        <v>1190</v>
      </c>
      <c r="T390" s="5">
        <v>112</v>
      </c>
      <c r="U390" s="5">
        <v>0</v>
      </c>
    </row>
    <row r="391" spans="3:21" x14ac:dyDescent="0.3">
      <c r="C391" s="5">
        <v>54</v>
      </c>
      <c r="D391" s="5">
        <v>18091</v>
      </c>
      <c r="E391" s="5">
        <v>1561</v>
      </c>
      <c r="F391" s="5">
        <v>0</v>
      </c>
      <c r="G391" s="5">
        <v>323</v>
      </c>
      <c r="H391" s="5">
        <v>0</v>
      </c>
      <c r="I391" s="5">
        <v>24</v>
      </c>
      <c r="J391" s="5">
        <v>56.34</v>
      </c>
      <c r="K391" s="5">
        <v>1.79</v>
      </c>
      <c r="L391" s="5">
        <v>23.7</v>
      </c>
      <c r="M391" s="5">
        <v>1.33</v>
      </c>
      <c r="N391" s="5">
        <v>536</v>
      </c>
      <c r="O391" s="5">
        <v>1369</v>
      </c>
      <c r="P391" s="5">
        <v>1097</v>
      </c>
      <c r="Q391" s="5">
        <v>254</v>
      </c>
      <c r="R391" s="5">
        <v>17</v>
      </c>
      <c r="S391" s="5">
        <v>1240</v>
      </c>
      <c r="T391" s="5">
        <v>117</v>
      </c>
      <c r="U391" s="5">
        <v>0</v>
      </c>
    </row>
    <row r="392" spans="3:21" x14ac:dyDescent="0.3">
      <c r="C392" s="5">
        <v>55</v>
      </c>
      <c r="D392" s="5">
        <v>18019</v>
      </c>
      <c r="E392" s="5">
        <v>1592</v>
      </c>
      <c r="F392" s="5">
        <v>0</v>
      </c>
      <c r="G392" s="5">
        <v>363</v>
      </c>
      <c r="H392" s="5">
        <v>0</v>
      </c>
      <c r="I392" s="5">
        <v>26</v>
      </c>
      <c r="J392" s="5">
        <v>56.34</v>
      </c>
      <c r="K392" s="5">
        <v>1.79</v>
      </c>
      <c r="L392" s="5">
        <v>23.7</v>
      </c>
      <c r="M392" s="5">
        <v>1.32</v>
      </c>
      <c r="N392" s="5">
        <v>562</v>
      </c>
      <c r="O392" s="5">
        <v>1414</v>
      </c>
      <c r="P392" s="5">
        <v>1109</v>
      </c>
      <c r="Q392" s="5">
        <v>286</v>
      </c>
      <c r="R392" s="5">
        <v>18</v>
      </c>
      <c r="S392" s="5">
        <v>1265</v>
      </c>
      <c r="T392" s="5">
        <v>118</v>
      </c>
      <c r="U392" s="5">
        <v>0</v>
      </c>
    </row>
    <row r="393" spans="3:21" x14ac:dyDescent="0.3">
      <c r="C393" s="5">
        <v>56</v>
      </c>
      <c r="D393" s="5">
        <v>17949</v>
      </c>
      <c r="E393" s="5">
        <v>1628</v>
      </c>
      <c r="F393" s="5">
        <v>0</v>
      </c>
      <c r="G393" s="5">
        <v>393</v>
      </c>
      <c r="H393" s="5">
        <v>0</v>
      </c>
      <c r="I393" s="5">
        <v>29</v>
      </c>
      <c r="J393" s="5">
        <v>56.34</v>
      </c>
      <c r="K393" s="5">
        <v>1.8</v>
      </c>
      <c r="L393" s="5">
        <v>23.7</v>
      </c>
      <c r="M393" s="5">
        <v>1.32</v>
      </c>
      <c r="N393" s="5">
        <v>584</v>
      </c>
      <c r="O393" s="5">
        <v>1462</v>
      </c>
      <c r="P393" s="5">
        <v>1132</v>
      </c>
      <c r="Q393" s="5">
        <v>310</v>
      </c>
      <c r="R393" s="5">
        <v>20</v>
      </c>
      <c r="S393" s="5">
        <v>1289</v>
      </c>
      <c r="T393" s="5">
        <v>119</v>
      </c>
      <c r="U393" s="5">
        <v>0</v>
      </c>
    </row>
    <row r="394" spans="3:21" x14ac:dyDescent="0.3">
      <c r="C394" s="5">
        <v>57</v>
      </c>
      <c r="D394" s="5">
        <v>17875</v>
      </c>
      <c r="E394" s="5">
        <v>1666</v>
      </c>
      <c r="F394" s="5">
        <v>0</v>
      </c>
      <c r="G394" s="5">
        <v>427</v>
      </c>
      <c r="H394" s="5">
        <v>0</v>
      </c>
      <c r="I394" s="5">
        <v>30</v>
      </c>
      <c r="J394" s="5">
        <v>56.33</v>
      </c>
      <c r="K394" s="5">
        <v>1.8</v>
      </c>
      <c r="L394" s="5">
        <v>23.8</v>
      </c>
      <c r="M394" s="5">
        <v>1.3</v>
      </c>
      <c r="N394" s="5">
        <v>602</v>
      </c>
      <c r="O394" s="5">
        <v>1518</v>
      </c>
      <c r="P394" s="5">
        <v>1159</v>
      </c>
      <c r="Q394" s="5">
        <v>338</v>
      </c>
      <c r="R394" s="5">
        <v>21</v>
      </c>
      <c r="S394" s="5">
        <v>1303</v>
      </c>
      <c r="T394" s="5">
        <v>120</v>
      </c>
      <c r="U394" s="5">
        <v>0</v>
      </c>
    </row>
    <row r="395" spans="3:21" x14ac:dyDescent="0.3">
      <c r="C395" s="5">
        <v>58</v>
      </c>
      <c r="D395" s="5">
        <v>17790</v>
      </c>
      <c r="E395" s="5">
        <v>1701</v>
      </c>
      <c r="F395" s="5">
        <v>0</v>
      </c>
      <c r="G395" s="5">
        <v>476</v>
      </c>
      <c r="H395" s="5">
        <v>0</v>
      </c>
      <c r="I395" s="5">
        <v>32</v>
      </c>
      <c r="J395" s="5">
        <v>56.34</v>
      </c>
      <c r="K395" s="5">
        <v>1.8</v>
      </c>
      <c r="L395" s="5">
        <v>24</v>
      </c>
      <c r="M395" s="5">
        <v>1.27</v>
      </c>
      <c r="N395" s="5">
        <v>629</v>
      </c>
      <c r="O395" s="5">
        <v>1576</v>
      </c>
      <c r="P395" s="5">
        <v>1179</v>
      </c>
      <c r="Q395" s="5">
        <v>375</v>
      </c>
      <c r="R395" s="5">
        <v>22</v>
      </c>
      <c r="S395" s="5">
        <v>1300</v>
      </c>
      <c r="T395" s="5">
        <v>119</v>
      </c>
      <c r="U395" s="5">
        <v>0</v>
      </c>
    </row>
    <row r="396" spans="3:21" x14ac:dyDescent="0.3">
      <c r="C396" s="5">
        <v>59</v>
      </c>
      <c r="D396" s="5">
        <v>17734</v>
      </c>
      <c r="E396" s="5">
        <v>1709</v>
      </c>
      <c r="F396" s="5">
        <v>0</v>
      </c>
      <c r="G396" s="5">
        <v>522</v>
      </c>
      <c r="H396" s="5">
        <v>0</v>
      </c>
      <c r="I396" s="5">
        <v>34</v>
      </c>
      <c r="J396" s="5">
        <v>56.34</v>
      </c>
      <c r="K396" s="5">
        <v>1.79</v>
      </c>
      <c r="L396" s="5">
        <v>24</v>
      </c>
      <c r="M396" s="5">
        <v>1.26</v>
      </c>
      <c r="N396" s="5">
        <v>649</v>
      </c>
      <c r="O396" s="5">
        <v>1612</v>
      </c>
      <c r="P396" s="5">
        <v>1175</v>
      </c>
      <c r="Q396" s="5">
        <v>413</v>
      </c>
      <c r="R396" s="5">
        <v>23</v>
      </c>
      <c r="S396" s="5">
        <v>1300</v>
      </c>
      <c r="T396" s="5">
        <v>121</v>
      </c>
      <c r="U396" s="5">
        <v>0</v>
      </c>
    </row>
    <row r="397" spans="3:21" x14ac:dyDescent="0.3">
      <c r="C397" s="5">
        <v>60</v>
      </c>
      <c r="D397" s="5">
        <v>17672</v>
      </c>
      <c r="E397" s="5">
        <v>1714</v>
      </c>
      <c r="F397" s="5">
        <v>0</v>
      </c>
      <c r="G397" s="5">
        <v>577</v>
      </c>
      <c r="H397" s="5">
        <v>0</v>
      </c>
      <c r="I397" s="5">
        <v>36</v>
      </c>
      <c r="J397" s="5">
        <v>56.34</v>
      </c>
      <c r="K397" s="5">
        <v>1.8</v>
      </c>
      <c r="L397" s="5">
        <v>24.2</v>
      </c>
      <c r="M397" s="5">
        <v>1.23</v>
      </c>
      <c r="N397" s="5">
        <v>677</v>
      </c>
      <c r="O397" s="5">
        <v>1646</v>
      </c>
      <c r="P397" s="5">
        <v>1162</v>
      </c>
      <c r="Q397" s="5">
        <v>459</v>
      </c>
      <c r="R397" s="5">
        <v>24</v>
      </c>
      <c r="S397" s="5">
        <v>1296</v>
      </c>
      <c r="T397" s="5">
        <v>118</v>
      </c>
      <c r="U397" s="5">
        <v>0</v>
      </c>
    </row>
    <row r="398" spans="3:21" x14ac:dyDescent="0.3">
      <c r="C398" s="5">
        <v>61</v>
      </c>
      <c r="D398" s="5">
        <v>17618</v>
      </c>
      <c r="E398" s="5">
        <v>1708</v>
      </c>
      <c r="F398" s="5">
        <v>0</v>
      </c>
      <c r="G398" s="5">
        <v>635</v>
      </c>
      <c r="H398" s="5">
        <v>0</v>
      </c>
      <c r="I398" s="5">
        <v>38</v>
      </c>
      <c r="J398" s="5">
        <v>56.34</v>
      </c>
      <c r="K398" s="5">
        <v>1.8</v>
      </c>
      <c r="L398" s="5">
        <v>24.3</v>
      </c>
      <c r="M398" s="5">
        <v>1.23</v>
      </c>
      <c r="N398" s="5">
        <v>713</v>
      </c>
      <c r="O398" s="5">
        <v>1664</v>
      </c>
      <c r="P398" s="5">
        <v>1130</v>
      </c>
      <c r="Q398" s="5">
        <v>507</v>
      </c>
      <c r="R398" s="5">
        <v>26</v>
      </c>
      <c r="S398" s="5">
        <v>1308</v>
      </c>
      <c r="T398" s="5">
        <v>118</v>
      </c>
      <c r="U398" s="5">
        <v>0</v>
      </c>
    </row>
    <row r="399" spans="3:21" x14ac:dyDescent="0.3">
      <c r="C399" s="5">
        <v>62</v>
      </c>
      <c r="D399" s="5">
        <v>17583</v>
      </c>
      <c r="E399" s="5">
        <v>1686</v>
      </c>
      <c r="F399" s="5">
        <v>0</v>
      </c>
      <c r="G399" s="5">
        <v>690</v>
      </c>
      <c r="H399" s="5">
        <v>0</v>
      </c>
      <c r="I399" s="5">
        <v>39</v>
      </c>
      <c r="J399" s="5">
        <v>56.34</v>
      </c>
      <c r="K399" s="5">
        <v>1.8</v>
      </c>
      <c r="L399" s="5">
        <v>24.5</v>
      </c>
      <c r="M399" s="5">
        <v>1.2</v>
      </c>
      <c r="N399" s="5">
        <v>738</v>
      </c>
      <c r="O399" s="5">
        <v>1674</v>
      </c>
      <c r="P399" s="5">
        <v>1101</v>
      </c>
      <c r="Q399" s="5">
        <v>546</v>
      </c>
      <c r="R399" s="5">
        <v>26</v>
      </c>
      <c r="S399" s="5">
        <v>1321</v>
      </c>
      <c r="T399" s="5">
        <v>122</v>
      </c>
      <c r="U399" s="5">
        <v>0</v>
      </c>
    </row>
    <row r="400" spans="3:21" x14ac:dyDescent="0.3">
      <c r="C400" s="5">
        <v>63</v>
      </c>
      <c r="D400" s="5">
        <v>17540</v>
      </c>
      <c r="E400" s="5">
        <v>1679</v>
      </c>
      <c r="F400" s="5">
        <v>0</v>
      </c>
      <c r="G400" s="5">
        <v>740</v>
      </c>
      <c r="H400" s="5">
        <v>0</v>
      </c>
      <c r="I400" s="5">
        <v>40</v>
      </c>
      <c r="J400" s="5">
        <v>56.34</v>
      </c>
      <c r="K400" s="5">
        <v>1.8</v>
      </c>
      <c r="L400" s="5">
        <v>24.5</v>
      </c>
      <c r="M400" s="5">
        <v>1.19</v>
      </c>
      <c r="N400" s="5">
        <v>767</v>
      </c>
      <c r="O400" s="5">
        <v>1688</v>
      </c>
      <c r="P400" s="5">
        <v>1079</v>
      </c>
      <c r="Q400" s="5">
        <v>582</v>
      </c>
      <c r="R400" s="5">
        <v>27</v>
      </c>
      <c r="S400" s="5">
        <v>1344</v>
      </c>
      <c r="T400" s="5">
        <v>123</v>
      </c>
      <c r="U400" s="5">
        <v>0</v>
      </c>
    </row>
    <row r="401" spans="3:21" x14ac:dyDescent="0.3">
      <c r="C401" s="5">
        <v>64</v>
      </c>
      <c r="D401" s="5">
        <v>17508</v>
      </c>
      <c r="E401" s="5">
        <v>1635</v>
      </c>
      <c r="F401" s="5">
        <v>0</v>
      </c>
      <c r="G401" s="5">
        <v>811</v>
      </c>
      <c r="H401" s="5">
        <v>0</v>
      </c>
      <c r="I401" s="5">
        <v>45</v>
      </c>
      <c r="J401" s="5">
        <v>56.35</v>
      </c>
      <c r="K401" s="5">
        <v>1.8</v>
      </c>
      <c r="L401" s="5">
        <v>24.6</v>
      </c>
      <c r="M401" s="5">
        <v>1.19</v>
      </c>
      <c r="N401" s="5">
        <v>791</v>
      </c>
      <c r="O401" s="5">
        <v>1696</v>
      </c>
      <c r="P401" s="5">
        <v>1025</v>
      </c>
      <c r="Q401" s="5">
        <v>640</v>
      </c>
      <c r="R401" s="5">
        <v>30</v>
      </c>
      <c r="S401" s="5">
        <v>1353</v>
      </c>
      <c r="T401" s="5">
        <v>124</v>
      </c>
      <c r="U401" s="5">
        <v>0</v>
      </c>
    </row>
    <row r="402" spans="3:21" x14ac:dyDescent="0.3">
      <c r="C402" s="5">
        <v>65</v>
      </c>
      <c r="D402" s="5">
        <v>17472</v>
      </c>
      <c r="E402" s="5">
        <v>1597</v>
      </c>
      <c r="F402" s="5">
        <v>0</v>
      </c>
      <c r="G402" s="5">
        <v>883</v>
      </c>
      <c r="H402" s="5">
        <v>0</v>
      </c>
      <c r="I402" s="5">
        <v>47</v>
      </c>
      <c r="J402" s="5">
        <v>56.35</v>
      </c>
      <c r="K402" s="5">
        <v>1.8</v>
      </c>
      <c r="L402" s="5">
        <v>24.7</v>
      </c>
      <c r="M402" s="5">
        <v>1.18</v>
      </c>
      <c r="N402" s="5">
        <v>817</v>
      </c>
      <c r="O402" s="5">
        <v>1706</v>
      </c>
      <c r="P402" s="5">
        <v>984</v>
      </c>
      <c r="Q402" s="5">
        <v>690</v>
      </c>
      <c r="R402" s="5">
        <v>31</v>
      </c>
      <c r="S402" s="5">
        <v>1335</v>
      </c>
      <c r="T402" s="5">
        <v>121</v>
      </c>
      <c r="U402" s="5">
        <v>0</v>
      </c>
    </row>
    <row r="403" spans="3:21" x14ac:dyDescent="0.3">
      <c r="C403" s="5">
        <v>66</v>
      </c>
      <c r="D403" s="5">
        <v>14952</v>
      </c>
      <c r="E403" s="5">
        <v>3115</v>
      </c>
      <c r="F403" s="5">
        <v>0</v>
      </c>
      <c r="G403" s="5">
        <v>1852</v>
      </c>
      <c r="H403" s="5">
        <v>0</v>
      </c>
      <c r="I403" s="5">
        <v>81</v>
      </c>
      <c r="J403" s="5">
        <v>56.38</v>
      </c>
      <c r="K403" s="5">
        <v>1.75</v>
      </c>
      <c r="L403" s="5">
        <v>23.5</v>
      </c>
      <c r="M403" s="5">
        <v>1.4</v>
      </c>
      <c r="N403" s="5">
        <v>1651</v>
      </c>
      <c r="O403" s="5">
        <v>3393</v>
      </c>
      <c r="P403" s="5">
        <v>1883</v>
      </c>
      <c r="Q403" s="5">
        <v>1457</v>
      </c>
      <c r="R403" s="5">
        <v>53</v>
      </c>
      <c r="S403" s="5">
        <v>2652</v>
      </c>
      <c r="T403" s="5">
        <v>240</v>
      </c>
      <c r="U403" s="5">
        <v>0</v>
      </c>
    </row>
    <row r="404" spans="3:21" x14ac:dyDescent="0.3">
      <c r="C404" s="5">
        <v>67</v>
      </c>
      <c r="D404" s="5">
        <v>14896</v>
      </c>
      <c r="E404" s="5">
        <v>3027</v>
      </c>
      <c r="F404" s="5">
        <v>0</v>
      </c>
      <c r="G404" s="5">
        <v>1993</v>
      </c>
      <c r="H404" s="5">
        <v>0</v>
      </c>
      <c r="I404" s="5">
        <v>84</v>
      </c>
      <c r="J404" s="5">
        <v>56.38</v>
      </c>
      <c r="K404" s="5">
        <v>1.75</v>
      </c>
      <c r="L404" s="5">
        <v>23.6</v>
      </c>
      <c r="M404" s="5">
        <v>1.37</v>
      </c>
      <c r="N404" s="5">
        <v>1693</v>
      </c>
      <c r="O404" s="5">
        <v>3407</v>
      </c>
      <c r="P404" s="5">
        <v>1788</v>
      </c>
      <c r="Q404" s="5">
        <v>1565</v>
      </c>
      <c r="R404" s="5">
        <v>54</v>
      </c>
      <c r="S404" s="5">
        <v>2616</v>
      </c>
      <c r="T404" s="5">
        <v>242</v>
      </c>
      <c r="U404" s="5">
        <v>0</v>
      </c>
    </row>
    <row r="405" spans="3:21" x14ac:dyDescent="0.3">
      <c r="C405" s="5">
        <v>68</v>
      </c>
      <c r="D405" s="5">
        <v>14847</v>
      </c>
      <c r="E405" s="5">
        <v>2933</v>
      </c>
      <c r="F405" s="5">
        <v>0</v>
      </c>
      <c r="G405" s="5">
        <v>2129</v>
      </c>
      <c r="H405" s="5">
        <v>0</v>
      </c>
      <c r="I405" s="5">
        <v>91</v>
      </c>
      <c r="J405" s="5">
        <v>56.39</v>
      </c>
      <c r="K405" s="5">
        <v>1.75</v>
      </c>
      <c r="L405" s="5">
        <v>23.7</v>
      </c>
      <c r="M405" s="5">
        <v>1.35</v>
      </c>
      <c r="N405" s="5">
        <v>1733</v>
      </c>
      <c r="O405" s="5">
        <v>3416</v>
      </c>
      <c r="P405" s="5">
        <v>1696</v>
      </c>
      <c r="Q405" s="5">
        <v>1665</v>
      </c>
      <c r="R405" s="5">
        <v>55</v>
      </c>
      <c r="S405" s="5">
        <v>2543</v>
      </c>
      <c r="T405" s="5">
        <v>234</v>
      </c>
      <c r="U405" s="5">
        <v>0</v>
      </c>
    </row>
    <row r="406" spans="3:21" x14ac:dyDescent="0.3">
      <c r="C406" s="5">
        <v>69</v>
      </c>
      <c r="D406" s="5">
        <v>14807</v>
      </c>
      <c r="E406" s="5">
        <v>2844</v>
      </c>
      <c r="F406" s="5">
        <v>0</v>
      </c>
      <c r="G406" s="5">
        <v>2254</v>
      </c>
      <c r="H406" s="5">
        <v>0</v>
      </c>
      <c r="I406" s="5">
        <v>95</v>
      </c>
      <c r="J406" s="5">
        <v>56.38</v>
      </c>
      <c r="K406" s="5">
        <v>1.75</v>
      </c>
      <c r="L406" s="5">
        <v>23.8</v>
      </c>
      <c r="M406" s="5">
        <v>1.34</v>
      </c>
      <c r="N406" s="5">
        <v>1771</v>
      </c>
      <c r="O406" s="5">
        <v>3418</v>
      </c>
      <c r="P406" s="5">
        <v>1599</v>
      </c>
      <c r="Q406" s="5">
        <v>1763</v>
      </c>
      <c r="R406" s="5">
        <v>56</v>
      </c>
      <c r="S406" s="5">
        <v>2500</v>
      </c>
      <c r="T406" s="5">
        <v>231</v>
      </c>
      <c r="U406" s="5">
        <v>0</v>
      </c>
    </row>
    <row r="407" spans="3:21" x14ac:dyDescent="0.3">
      <c r="C407" s="5">
        <v>70</v>
      </c>
      <c r="D407" s="5">
        <v>14778</v>
      </c>
      <c r="E407" s="5">
        <v>2741</v>
      </c>
      <c r="F407" s="5">
        <v>0</v>
      </c>
      <c r="G407" s="5">
        <v>2381</v>
      </c>
      <c r="H407" s="5">
        <v>0</v>
      </c>
      <c r="I407" s="5">
        <v>100</v>
      </c>
      <c r="J407" s="5">
        <v>56.39</v>
      </c>
      <c r="K407" s="5">
        <v>1.75</v>
      </c>
      <c r="L407" s="5">
        <v>24</v>
      </c>
      <c r="M407" s="5">
        <v>1.35</v>
      </c>
      <c r="N407" s="5">
        <v>1799</v>
      </c>
      <c r="O407" s="5">
        <v>3419</v>
      </c>
      <c r="P407" s="5">
        <v>1505</v>
      </c>
      <c r="Q407" s="5">
        <v>1858</v>
      </c>
      <c r="R407" s="5">
        <v>56</v>
      </c>
      <c r="S407" s="5">
        <v>2432</v>
      </c>
      <c r="T407" s="5">
        <v>223</v>
      </c>
      <c r="U407" s="5">
        <v>0</v>
      </c>
    </row>
    <row r="408" spans="3:21" x14ac:dyDescent="0.3">
      <c r="C408" s="5">
        <v>71</v>
      </c>
      <c r="D408" s="5">
        <v>14746</v>
      </c>
      <c r="E408" s="5">
        <v>2628</v>
      </c>
      <c r="F408" s="5">
        <v>0</v>
      </c>
      <c r="G408" s="5">
        <v>2519</v>
      </c>
      <c r="H408" s="5">
        <v>0</v>
      </c>
      <c r="I408" s="5">
        <v>107</v>
      </c>
      <c r="J408" s="5">
        <v>56.39</v>
      </c>
      <c r="K408" s="5">
        <v>1.75</v>
      </c>
      <c r="L408" s="5">
        <v>24.1</v>
      </c>
      <c r="M408" s="5">
        <v>1.33</v>
      </c>
      <c r="N408" s="5">
        <v>1831</v>
      </c>
      <c r="O408" s="5">
        <v>3419</v>
      </c>
      <c r="P408" s="5">
        <v>1406</v>
      </c>
      <c r="Q408" s="5">
        <v>1957</v>
      </c>
      <c r="R408" s="5">
        <v>56</v>
      </c>
      <c r="S408" s="5">
        <v>2359</v>
      </c>
      <c r="T408" s="5">
        <v>224</v>
      </c>
      <c r="U408" s="5">
        <v>0</v>
      </c>
    </row>
    <row r="409" spans="3:21" x14ac:dyDescent="0.3">
      <c r="C409" s="5">
        <v>72</v>
      </c>
      <c r="D409" s="5">
        <v>14713</v>
      </c>
      <c r="E409" s="5">
        <v>2538</v>
      </c>
      <c r="F409" s="5">
        <v>0</v>
      </c>
      <c r="G409" s="5">
        <v>2637</v>
      </c>
      <c r="H409" s="5">
        <v>0</v>
      </c>
      <c r="I409" s="5">
        <v>112</v>
      </c>
      <c r="J409" s="5">
        <v>56.39</v>
      </c>
      <c r="K409" s="5">
        <v>1.76</v>
      </c>
      <c r="L409" s="5">
        <v>24.2</v>
      </c>
      <c r="M409" s="5">
        <v>1.32</v>
      </c>
      <c r="N409" s="5">
        <v>1864</v>
      </c>
      <c r="O409" s="5">
        <v>3419</v>
      </c>
      <c r="P409" s="5">
        <v>1324</v>
      </c>
      <c r="Q409" s="5">
        <v>2036</v>
      </c>
      <c r="R409" s="5">
        <v>59</v>
      </c>
      <c r="S409" s="5">
        <v>2299</v>
      </c>
      <c r="T409" s="5">
        <v>219</v>
      </c>
      <c r="U409" s="5">
        <v>0</v>
      </c>
    </row>
    <row r="410" spans="3:21" x14ac:dyDescent="0.3">
      <c r="C410" s="5">
        <v>73</v>
      </c>
      <c r="D410" s="5">
        <v>14697</v>
      </c>
      <c r="E410" s="5">
        <v>2432</v>
      </c>
      <c r="F410" s="5">
        <v>0</v>
      </c>
      <c r="G410" s="5">
        <v>2755</v>
      </c>
      <c r="H410" s="5">
        <v>0</v>
      </c>
      <c r="I410" s="5">
        <v>116</v>
      </c>
      <c r="J410" s="5">
        <v>56.39</v>
      </c>
      <c r="K410" s="5">
        <v>1.76</v>
      </c>
      <c r="L410" s="5">
        <v>24.3</v>
      </c>
      <c r="M410" s="5">
        <v>1.32</v>
      </c>
      <c r="N410" s="5">
        <v>1879</v>
      </c>
      <c r="O410" s="5">
        <v>3420</v>
      </c>
      <c r="P410" s="5">
        <v>1237</v>
      </c>
      <c r="Q410" s="5">
        <v>2123</v>
      </c>
      <c r="R410" s="5">
        <v>60</v>
      </c>
      <c r="S410" s="5">
        <v>2234</v>
      </c>
      <c r="T410" s="5">
        <v>218</v>
      </c>
      <c r="U410" s="5">
        <v>0</v>
      </c>
    </row>
    <row r="411" spans="3:21" x14ac:dyDescent="0.3">
      <c r="C411" s="5">
        <v>74</v>
      </c>
      <c r="D411" s="5">
        <v>14671</v>
      </c>
      <c r="E411" s="5">
        <v>2321</v>
      </c>
      <c r="F411" s="5">
        <v>0</v>
      </c>
      <c r="G411" s="5">
        <v>2889</v>
      </c>
      <c r="H411" s="5">
        <v>0</v>
      </c>
      <c r="I411" s="5">
        <v>119</v>
      </c>
      <c r="J411" s="5">
        <v>56.4</v>
      </c>
      <c r="K411" s="5">
        <v>1.76</v>
      </c>
      <c r="L411" s="5">
        <v>24.4</v>
      </c>
      <c r="M411" s="5">
        <v>1.3</v>
      </c>
      <c r="N411" s="5">
        <v>1905</v>
      </c>
      <c r="O411" s="5">
        <v>3420</v>
      </c>
      <c r="P411" s="5">
        <v>1145</v>
      </c>
      <c r="Q411" s="5">
        <v>2214</v>
      </c>
      <c r="R411" s="5">
        <v>61</v>
      </c>
      <c r="S411" s="5">
        <v>2146</v>
      </c>
      <c r="T411" s="5">
        <v>209</v>
      </c>
      <c r="U411" s="5">
        <v>0</v>
      </c>
    </row>
    <row r="412" spans="3:21" x14ac:dyDescent="0.3">
      <c r="C412" s="5">
        <v>75</v>
      </c>
      <c r="D412" s="5">
        <v>14643</v>
      </c>
      <c r="E412" s="5">
        <v>2224</v>
      </c>
      <c r="F412" s="5">
        <v>0</v>
      </c>
      <c r="G412" s="5">
        <v>3014</v>
      </c>
      <c r="H412" s="5">
        <v>0</v>
      </c>
      <c r="I412" s="5">
        <v>119</v>
      </c>
      <c r="J412" s="5">
        <v>56.4</v>
      </c>
      <c r="K412" s="5">
        <v>1.76</v>
      </c>
      <c r="L412" s="5">
        <v>24.5</v>
      </c>
      <c r="M412" s="5">
        <v>1.29</v>
      </c>
      <c r="N412" s="5">
        <v>1933</v>
      </c>
      <c r="O412" s="5">
        <v>3420</v>
      </c>
      <c r="P412" s="5">
        <v>1061</v>
      </c>
      <c r="Q412" s="5">
        <v>2298</v>
      </c>
      <c r="R412" s="5">
        <v>61</v>
      </c>
      <c r="S412" s="5">
        <v>2060</v>
      </c>
      <c r="T412" s="5">
        <v>202</v>
      </c>
      <c r="U412" s="5">
        <v>0</v>
      </c>
    </row>
    <row r="413" spans="3:21" x14ac:dyDescent="0.3">
      <c r="C413" s="5">
        <v>76</v>
      </c>
      <c r="D413" s="5">
        <v>14619</v>
      </c>
      <c r="E413" s="5">
        <v>2131</v>
      </c>
      <c r="F413" s="5">
        <v>0</v>
      </c>
      <c r="G413" s="5">
        <v>3129</v>
      </c>
      <c r="H413" s="5">
        <v>0</v>
      </c>
      <c r="I413" s="5">
        <v>121</v>
      </c>
      <c r="J413" s="5">
        <v>56.4</v>
      </c>
      <c r="K413" s="5">
        <v>1.76</v>
      </c>
      <c r="L413" s="5">
        <v>24.6</v>
      </c>
      <c r="M413" s="5">
        <v>1.27</v>
      </c>
      <c r="N413" s="5">
        <v>1957</v>
      </c>
      <c r="O413" s="5">
        <v>3420</v>
      </c>
      <c r="P413" s="5">
        <v>983</v>
      </c>
      <c r="Q413" s="5">
        <v>2375</v>
      </c>
      <c r="R413" s="5">
        <v>62</v>
      </c>
      <c r="S413" s="5">
        <v>1972</v>
      </c>
      <c r="T413" s="5">
        <v>193</v>
      </c>
      <c r="U413" s="5">
        <v>0</v>
      </c>
    </row>
    <row r="414" spans="3:21" x14ac:dyDescent="0.3">
      <c r="C414" s="5">
        <v>77</v>
      </c>
      <c r="D414" s="5">
        <v>14598</v>
      </c>
      <c r="E414" s="5">
        <v>2008</v>
      </c>
      <c r="F414" s="5">
        <v>0</v>
      </c>
      <c r="G414" s="5">
        <v>3269</v>
      </c>
      <c r="H414" s="5">
        <v>0</v>
      </c>
      <c r="I414" s="5">
        <v>125</v>
      </c>
      <c r="J414" s="5">
        <v>56.4</v>
      </c>
      <c r="K414" s="5">
        <v>1.77</v>
      </c>
      <c r="L414" s="5">
        <v>24.7</v>
      </c>
      <c r="M414" s="5">
        <v>1.25</v>
      </c>
      <c r="N414" s="5">
        <v>1977</v>
      </c>
      <c r="O414" s="5">
        <v>3421</v>
      </c>
      <c r="P414" s="5">
        <v>894</v>
      </c>
      <c r="Q414" s="5">
        <v>2465</v>
      </c>
      <c r="R414" s="5">
        <v>62</v>
      </c>
      <c r="S414" s="5">
        <v>1860</v>
      </c>
      <c r="T414" s="5">
        <v>184</v>
      </c>
      <c r="U414" s="5">
        <v>0</v>
      </c>
    </row>
    <row r="415" spans="3:21" x14ac:dyDescent="0.3">
      <c r="C415" s="5">
        <v>78</v>
      </c>
      <c r="D415" s="5">
        <v>14578</v>
      </c>
      <c r="E415" s="5">
        <v>1893</v>
      </c>
      <c r="F415" s="5">
        <v>0</v>
      </c>
      <c r="G415" s="5">
        <v>3398</v>
      </c>
      <c r="H415" s="5">
        <v>0</v>
      </c>
      <c r="I415" s="5">
        <v>131</v>
      </c>
      <c r="J415" s="5">
        <v>56.4</v>
      </c>
      <c r="K415" s="5">
        <v>1.77</v>
      </c>
      <c r="L415" s="5">
        <v>24.8</v>
      </c>
      <c r="M415" s="5">
        <v>1.23</v>
      </c>
      <c r="N415" s="5">
        <v>1996</v>
      </c>
      <c r="O415" s="5">
        <v>3422</v>
      </c>
      <c r="P415" s="5">
        <v>805</v>
      </c>
      <c r="Q415" s="5">
        <v>2554</v>
      </c>
      <c r="R415" s="5">
        <v>63</v>
      </c>
      <c r="S415" s="5">
        <v>1758</v>
      </c>
      <c r="T415" s="5">
        <v>175</v>
      </c>
      <c r="U415" s="5">
        <v>0</v>
      </c>
    </row>
    <row r="416" spans="3:21" x14ac:dyDescent="0.3">
      <c r="C416" s="5">
        <v>79</v>
      </c>
      <c r="D416" s="5">
        <v>14558</v>
      </c>
      <c r="E416" s="5">
        <v>1769</v>
      </c>
      <c r="F416" s="5">
        <v>0</v>
      </c>
      <c r="G416" s="5">
        <v>3532</v>
      </c>
      <c r="H416" s="5">
        <v>0</v>
      </c>
      <c r="I416" s="5">
        <v>141</v>
      </c>
      <c r="J416" s="5">
        <v>56.4</v>
      </c>
      <c r="K416" s="5">
        <v>1.77</v>
      </c>
      <c r="L416" s="5">
        <v>24.9</v>
      </c>
      <c r="M416" s="5">
        <v>1.22</v>
      </c>
      <c r="N416" s="5">
        <v>2015</v>
      </c>
      <c r="O416" s="5">
        <v>3423</v>
      </c>
      <c r="P416" s="5">
        <v>725</v>
      </c>
      <c r="Q416" s="5">
        <v>2635</v>
      </c>
      <c r="R416" s="5">
        <v>63</v>
      </c>
      <c r="S416" s="5">
        <v>1630</v>
      </c>
      <c r="T416" s="5">
        <v>169</v>
      </c>
      <c r="U416" s="5">
        <v>0</v>
      </c>
    </row>
    <row r="417" spans="3:21" x14ac:dyDescent="0.3">
      <c r="C417" s="5">
        <v>80</v>
      </c>
      <c r="D417" s="5">
        <v>14542</v>
      </c>
      <c r="E417" s="5">
        <v>1676</v>
      </c>
      <c r="F417" s="5">
        <v>0</v>
      </c>
      <c r="G417" s="5">
        <v>3638</v>
      </c>
      <c r="H417" s="5">
        <v>0</v>
      </c>
      <c r="I417" s="5">
        <v>144</v>
      </c>
      <c r="J417" s="5">
        <v>56.4</v>
      </c>
      <c r="K417" s="5">
        <v>1.77</v>
      </c>
      <c r="L417" s="5">
        <v>24.9</v>
      </c>
      <c r="M417" s="5">
        <v>1.21</v>
      </c>
      <c r="N417" s="5">
        <v>2031</v>
      </c>
      <c r="O417" s="5">
        <v>3423</v>
      </c>
      <c r="P417" s="5">
        <v>665</v>
      </c>
      <c r="Q417" s="5">
        <v>2695</v>
      </c>
      <c r="R417" s="5">
        <v>63</v>
      </c>
      <c r="S417" s="5">
        <v>1547</v>
      </c>
      <c r="T417" s="5">
        <v>161</v>
      </c>
      <c r="U417" s="5">
        <v>0</v>
      </c>
    </row>
    <row r="418" spans="3:21" x14ac:dyDescent="0.3">
      <c r="C418" s="5">
        <v>81</v>
      </c>
      <c r="D418" s="5">
        <v>14529</v>
      </c>
      <c r="E418" s="5">
        <v>1580</v>
      </c>
      <c r="F418" s="5">
        <v>0</v>
      </c>
      <c r="G418" s="5">
        <v>3742</v>
      </c>
      <c r="H418" s="5">
        <v>0</v>
      </c>
      <c r="I418" s="5">
        <v>149</v>
      </c>
      <c r="J418" s="5">
        <v>56.4</v>
      </c>
      <c r="K418" s="5">
        <v>1.77</v>
      </c>
      <c r="L418" s="5">
        <v>25</v>
      </c>
      <c r="M418" s="5">
        <v>1.2</v>
      </c>
      <c r="N418" s="5">
        <v>2044</v>
      </c>
      <c r="O418" s="5">
        <v>3423</v>
      </c>
      <c r="P418" s="5">
        <v>610</v>
      </c>
      <c r="Q418" s="5">
        <v>2750</v>
      </c>
      <c r="R418" s="5">
        <v>63</v>
      </c>
      <c r="S418" s="5">
        <v>1466</v>
      </c>
      <c r="T418" s="5">
        <v>151</v>
      </c>
      <c r="U418" s="5">
        <v>0</v>
      </c>
    </row>
    <row r="419" spans="3:21" x14ac:dyDescent="0.3">
      <c r="C419" s="5">
        <v>82</v>
      </c>
      <c r="D419" s="5">
        <v>14519</v>
      </c>
      <c r="E419" s="5">
        <v>1474</v>
      </c>
      <c r="F419" s="5">
        <v>0</v>
      </c>
      <c r="G419" s="5">
        <v>3849</v>
      </c>
      <c r="H419" s="5">
        <v>0</v>
      </c>
      <c r="I419" s="5">
        <v>158</v>
      </c>
      <c r="J419" s="5">
        <v>56.4</v>
      </c>
      <c r="K419" s="5">
        <v>1.77</v>
      </c>
      <c r="L419" s="5">
        <v>25</v>
      </c>
      <c r="M419" s="5">
        <v>1.19</v>
      </c>
      <c r="N419" s="5">
        <v>2054</v>
      </c>
      <c r="O419" s="5">
        <v>3423</v>
      </c>
      <c r="P419" s="5">
        <v>555</v>
      </c>
      <c r="Q419" s="5">
        <v>2804</v>
      </c>
      <c r="R419" s="5">
        <v>64</v>
      </c>
      <c r="S419" s="5">
        <v>1374</v>
      </c>
      <c r="T419" s="5">
        <v>140</v>
      </c>
      <c r="U419" s="5">
        <v>0</v>
      </c>
    </row>
    <row r="420" spans="3:21" x14ac:dyDescent="0.3">
      <c r="C420" s="5">
        <v>83</v>
      </c>
      <c r="D420" s="5">
        <v>14507</v>
      </c>
      <c r="E420" s="5">
        <v>1370</v>
      </c>
      <c r="F420" s="5">
        <v>0</v>
      </c>
      <c r="G420" s="5">
        <v>3956</v>
      </c>
      <c r="H420" s="5">
        <v>0</v>
      </c>
      <c r="I420" s="5">
        <v>167</v>
      </c>
      <c r="J420" s="5">
        <v>56.4</v>
      </c>
      <c r="K420" s="5">
        <v>1.77</v>
      </c>
      <c r="L420" s="5">
        <v>25.1</v>
      </c>
      <c r="M420" s="5">
        <v>1.18</v>
      </c>
      <c r="N420" s="5">
        <v>2066</v>
      </c>
      <c r="O420" s="5">
        <v>3423</v>
      </c>
      <c r="P420" s="5">
        <v>500</v>
      </c>
      <c r="Q420" s="5">
        <v>2859</v>
      </c>
      <c r="R420" s="5">
        <v>64</v>
      </c>
      <c r="S420" s="5">
        <v>1279</v>
      </c>
      <c r="T420" s="5">
        <v>129</v>
      </c>
      <c r="U420" s="5">
        <v>0</v>
      </c>
    </row>
    <row r="421" spans="3:21" x14ac:dyDescent="0.3">
      <c r="C421" s="5">
        <v>84</v>
      </c>
      <c r="D421" s="5">
        <v>14490</v>
      </c>
      <c r="E421" s="5">
        <v>1273</v>
      </c>
      <c r="F421" s="5">
        <v>0</v>
      </c>
      <c r="G421" s="5">
        <v>4070</v>
      </c>
      <c r="H421" s="5">
        <v>0</v>
      </c>
      <c r="I421" s="5">
        <v>167</v>
      </c>
      <c r="J421" s="5">
        <v>56.4</v>
      </c>
      <c r="K421" s="5">
        <v>1.77</v>
      </c>
      <c r="L421" s="5">
        <v>25.1</v>
      </c>
      <c r="M421" s="5">
        <v>1.18</v>
      </c>
      <c r="N421" s="5">
        <v>2083</v>
      </c>
      <c r="O421" s="5">
        <v>3423</v>
      </c>
      <c r="P421" s="5">
        <v>437</v>
      </c>
      <c r="Q421" s="5">
        <v>2922</v>
      </c>
      <c r="R421" s="5">
        <v>64</v>
      </c>
      <c r="S421" s="5">
        <v>1185</v>
      </c>
      <c r="T421" s="5">
        <v>121</v>
      </c>
      <c r="U421" s="5">
        <v>0</v>
      </c>
    </row>
    <row r="422" spans="3:21" x14ac:dyDescent="0.3">
      <c r="C422" s="5">
        <v>85</v>
      </c>
      <c r="D422" s="5">
        <v>14481</v>
      </c>
      <c r="E422" s="5">
        <v>1192</v>
      </c>
      <c r="F422" s="5">
        <v>0</v>
      </c>
      <c r="G422" s="5">
        <v>4156</v>
      </c>
      <c r="H422" s="5">
        <v>0</v>
      </c>
      <c r="I422" s="5">
        <v>171</v>
      </c>
      <c r="J422" s="5">
        <v>56.4</v>
      </c>
      <c r="K422" s="5">
        <v>1.78</v>
      </c>
      <c r="L422" s="5">
        <v>25.2</v>
      </c>
      <c r="M422" s="5">
        <v>1.17</v>
      </c>
      <c r="N422" s="5">
        <v>2092</v>
      </c>
      <c r="O422" s="5">
        <v>3423</v>
      </c>
      <c r="P422" s="5">
        <v>394</v>
      </c>
      <c r="Q422" s="5">
        <v>2965</v>
      </c>
      <c r="R422" s="5">
        <v>64</v>
      </c>
      <c r="S422" s="5">
        <v>1115</v>
      </c>
      <c r="T422" s="5">
        <v>118</v>
      </c>
      <c r="U422" s="5">
        <v>0</v>
      </c>
    </row>
    <row r="423" spans="3:21" x14ac:dyDescent="0.3">
      <c r="C423" s="5">
        <v>86</v>
      </c>
      <c r="D423" s="5">
        <v>14473</v>
      </c>
      <c r="E423" s="5">
        <v>1105</v>
      </c>
      <c r="F423" s="5">
        <v>0</v>
      </c>
      <c r="G423" s="5">
        <v>4248</v>
      </c>
      <c r="H423" s="5">
        <v>0</v>
      </c>
      <c r="I423" s="5">
        <v>174</v>
      </c>
      <c r="J423" s="5">
        <v>56.4</v>
      </c>
      <c r="K423" s="5">
        <v>1.78</v>
      </c>
      <c r="L423" s="5">
        <v>25.3</v>
      </c>
      <c r="M423" s="5">
        <v>1.1599999999999999</v>
      </c>
      <c r="N423" s="5">
        <v>2099</v>
      </c>
      <c r="O423" s="5">
        <v>3424</v>
      </c>
      <c r="P423" s="5">
        <v>340</v>
      </c>
      <c r="Q423" s="5">
        <v>3020</v>
      </c>
      <c r="R423" s="5">
        <v>64</v>
      </c>
      <c r="S423" s="5">
        <v>1036</v>
      </c>
      <c r="T423" s="5">
        <v>107</v>
      </c>
      <c r="U423" s="5">
        <v>0</v>
      </c>
    </row>
    <row r="424" spans="3:21" x14ac:dyDescent="0.3">
      <c r="C424" s="5">
        <v>87</v>
      </c>
      <c r="D424" s="5">
        <v>14464</v>
      </c>
      <c r="E424" s="5">
        <v>995</v>
      </c>
      <c r="F424" s="5">
        <v>0</v>
      </c>
      <c r="G424" s="5">
        <v>4364</v>
      </c>
      <c r="H424" s="5">
        <v>0</v>
      </c>
      <c r="I424" s="5">
        <v>177</v>
      </c>
      <c r="J424" s="5">
        <v>56.41</v>
      </c>
      <c r="K424" s="5">
        <v>1.78</v>
      </c>
      <c r="L424" s="5">
        <v>25.3</v>
      </c>
      <c r="M424" s="5">
        <v>1.1399999999999999</v>
      </c>
      <c r="N424" s="5">
        <v>2108</v>
      </c>
      <c r="O424" s="5">
        <v>3424</v>
      </c>
      <c r="P424" s="5">
        <v>269</v>
      </c>
      <c r="Q424" s="5">
        <v>3091</v>
      </c>
      <c r="R424" s="5">
        <v>64</v>
      </c>
      <c r="S424" s="5">
        <v>930</v>
      </c>
      <c r="T424" s="5">
        <v>91</v>
      </c>
      <c r="U424" s="5">
        <v>0</v>
      </c>
    </row>
    <row r="425" spans="3:21" x14ac:dyDescent="0.3">
      <c r="C425" s="5">
        <v>88</v>
      </c>
      <c r="D425" s="5">
        <v>14449</v>
      </c>
      <c r="E425" s="5">
        <v>898</v>
      </c>
      <c r="F425" s="5">
        <v>0</v>
      </c>
      <c r="G425" s="5">
        <v>4469</v>
      </c>
      <c r="H425" s="5">
        <v>0</v>
      </c>
      <c r="I425" s="5">
        <v>184</v>
      </c>
      <c r="J425" s="5">
        <v>56.41</v>
      </c>
      <c r="K425" s="5">
        <v>1.78</v>
      </c>
      <c r="L425" s="5">
        <v>25.4</v>
      </c>
      <c r="M425" s="5">
        <v>1.1299999999999999</v>
      </c>
      <c r="N425" s="5">
        <v>2121</v>
      </c>
      <c r="O425" s="5">
        <v>3426</v>
      </c>
      <c r="P425" s="5">
        <v>203</v>
      </c>
      <c r="Q425" s="5">
        <v>3159</v>
      </c>
      <c r="R425" s="5">
        <v>64</v>
      </c>
      <c r="S425" s="5">
        <v>828</v>
      </c>
      <c r="T425" s="5">
        <v>80</v>
      </c>
      <c r="U425" s="5">
        <v>0</v>
      </c>
    </row>
    <row r="426" spans="3:21" x14ac:dyDescent="0.3">
      <c r="C426" s="5">
        <v>89</v>
      </c>
      <c r="D426" s="5">
        <v>14440</v>
      </c>
      <c r="E426" s="5">
        <v>806</v>
      </c>
      <c r="F426" s="5">
        <v>0</v>
      </c>
      <c r="G426" s="5">
        <v>4565</v>
      </c>
      <c r="H426" s="5">
        <v>0</v>
      </c>
      <c r="I426" s="5">
        <v>189</v>
      </c>
      <c r="J426" s="5">
        <v>56.41</v>
      </c>
      <c r="K426" s="5">
        <v>1.78</v>
      </c>
      <c r="L426" s="5">
        <v>25.5</v>
      </c>
      <c r="M426" s="5">
        <v>1.1200000000000001</v>
      </c>
      <c r="N426" s="5">
        <v>2130</v>
      </c>
      <c r="O426" s="5">
        <v>3426</v>
      </c>
      <c r="P426" s="5">
        <v>151</v>
      </c>
      <c r="Q426" s="5">
        <v>3211</v>
      </c>
      <c r="R426" s="5">
        <v>64</v>
      </c>
      <c r="S426" s="5">
        <v>739</v>
      </c>
      <c r="T426" s="5">
        <v>69</v>
      </c>
      <c r="U426" s="5">
        <v>0</v>
      </c>
    </row>
    <row r="427" spans="3:21" x14ac:dyDescent="0.3">
      <c r="C427" s="5">
        <v>90</v>
      </c>
      <c r="D427" s="5">
        <v>14431</v>
      </c>
      <c r="E427" s="5">
        <v>729</v>
      </c>
      <c r="F427" s="5">
        <v>0</v>
      </c>
      <c r="G427" s="5">
        <v>4651</v>
      </c>
      <c r="H427" s="5">
        <v>0</v>
      </c>
      <c r="I427" s="5">
        <v>189</v>
      </c>
      <c r="J427" s="5">
        <v>56.41</v>
      </c>
      <c r="K427" s="5">
        <v>1.78</v>
      </c>
      <c r="L427" s="5">
        <v>25.5</v>
      </c>
      <c r="M427" s="5">
        <v>1.1100000000000001</v>
      </c>
      <c r="N427" s="5">
        <v>2139</v>
      </c>
      <c r="O427" s="5">
        <v>3426</v>
      </c>
      <c r="P427" s="5">
        <v>107</v>
      </c>
      <c r="Q427" s="5">
        <v>3255</v>
      </c>
      <c r="R427" s="5">
        <v>64</v>
      </c>
      <c r="S427" s="5">
        <v>670</v>
      </c>
      <c r="T427" s="5">
        <v>66</v>
      </c>
      <c r="U427" s="5">
        <v>0</v>
      </c>
    </row>
    <row r="428" spans="3:21" x14ac:dyDescent="0.3">
      <c r="C428" s="5">
        <v>91</v>
      </c>
      <c r="D428" s="5">
        <v>14422</v>
      </c>
      <c r="E428" s="5">
        <v>683</v>
      </c>
      <c r="F428" s="5">
        <v>0</v>
      </c>
      <c r="G428" s="5">
        <v>4704</v>
      </c>
      <c r="H428" s="5">
        <v>0</v>
      </c>
      <c r="I428" s="5">
        <v>191</v>
      </c>
      <c r="J428" s="5">
        <v>56.41</v>
      </c>
      <c r="K428" s="5">
        <v>1.78</v>
      </c>
      <c r="L428" s="5">
        <v>25.5</v>
      </c>
      <c r="M428" s="5">
        <v>1.1000000000000001</v>
      </c>
      <c r="N428" s="5">
        <v>2147</v>
      </c>
      <c r="O428" s="5">
        <v>3427</v>
      </c>
      <c r="P428" s="5">
        <v>89</v>
      </c>
      <c r="Q428" s="5">
        <v>3274</v>
      </c>
      <c r="R428" s="5">
        <v>64</v>
      </c>
      <c r="S428" s="5">
        <v>624</v>
      </c>
      <c r="T428" s="5">
        <v>63</v>
      </c>
      <c r="U428" s="5">
        <v>0</v>
      </c>
    </row>
    <row r="429" spans="3:21" x14ac:dyDescent="0.3">
      <c r="C429" s="5">
        <v>92</v>
      </c>
      <c r="D429" s="5">
        <v>14414</v>
      </c>
      <c r="E429" s="5">
        <v>614</v>
      </c>
      <c r="F429" s="5">
        <v>0</v>
      </c>
      <c r="G429" s="5">
        <v>4777</v>
      </c>
      <c r="H429" s="5">
        <v>0</v>
      </c>
      <c r="I429" s="5">
        <v>195</v>
      </c>
      <c r="J429" s="5">
        <v>56.42</v>
      </c>
      <c r="K429" s="5">
        <v>1.78</v>
      </c>
      <c r="L429" s="5">
        <v>25.6</v>
      </c>
      <c r="M429" s="5">
        <v>1.0900000000000001</v>
      </c>
      <c r="N429" s="5">
        <v>2155</v>
      </c>
      <c r="O429" s="5">
        <v>3427</v>
      </c>
      <c r="P429" s="5">
        <v>67</v>
      </c>
      <c r="Q429" s="5">
        <v>3296</v>
      </c>
      <c r="R429" s="5">
        <v>64</v>
      </c>
      <c r="S429" s="5">
        <v>555</v>
      </c>
      <c r="T429" s="5">
        <v>61</v>
      </c>
      <c r="U429" s="5">
        <v>0</v>
      </c>
    </row>
    <row r="430" spans="3:21" x14ac:dyDescent="0.3">
      <c r="C430" s="5">
        <v>93</v>
      </c>
      <c r="D430" s="5">
        <v>14405</v>
      </c>
      <c r="E430" s="5">
        <v>568</v>
      </c>
      <c r="F430" s="5">
        <v>0</v>
      </c>
      <c r="G430" s="5">
        <v>4830</v>
      </c>
      <c r="H430" s="5">
        <v>0</v>
      </c>
      <c r="I430" s="5">
        <v>197</v>
      </c>
      <c r="J430" s="5">
        <v>56.42</v>
      </c>
      <c r="K430" s="5">
        <v>1.78</v>
      </c>
      <c r="L430" s="5">
        <v>25.6</v>
      </c>
      <c r="M430" s="5">
        <v>1.08</v>
      </c>
      <c r="N430" s="5">
        <v>2164</v>
      </c>
      <c r="O430" s="5">
        <v>3427</v>
      </c>
      <c r="P430" s="5">
        <v>59</v>
      </c>
      <c r="Q430" s="5">
        <v>3304</v>
      </c>
      <c r="R430" s="5">
        <v>64</v>
      </c>
      <c r="S430" s="5">
        <v>509</v>
      </c>
      <c r="T430" s="5">
        <v>56</v>
      </c>
      <c r="U430" s="5">
        <v>0</v>
      </c>
    </row>
    <row r="431" spans="3:21" x14ac:dyDescent="0.3">
      <c r="C431" s="5">
        <v>94</v>
      </c>
      <c r="D431" s="5">
        <v>14399</v>
      </c>
      <c r="E431" s="5">
        <v>519</v>
      </c>
      <c r="F431" s="5">
        <v>0</v>
      </c>
      <c r="G431" s="5">
        <v>4882</v>
      </c>
      <c r="H431" s="5">
        <v>0</v>
      </c>
      <c r="I431" s="5">
        <v>200</v>
      </c>
      <c r="J431" s="5">
        <v>56.42</v>
      </c>
      <c r="K431" s="5">
        <v>1.78</v>
      </c>
      <c r="L431" s="5">
        <v>25.6</v>
      </c>
      <c r="M431" s="5">
        <v>1.08</v>
      </c>
      <c r="N431" s="5">
        <v>2170</v>
      </c>
      <c r="O431" s="5">
        <v>3427</v>
      </c>
      <c r="P431" s="5">
        <v>47</v>
      </c>
      <c r="Q431" s="5">
        <v>3316</v>
      </c>
      <c r="R431" s="5">
        <v>64</v>
      </c>
      <c r="S431" s="5">
        <v>469</v>
      </c>
      <c r="T431" s="5">
        <v>51</v>
      </c>
      <c r="U431" s="5">
        <v>0</v>
      </c>
    </row>
    <row r="432" spans="3:21" x14ac:dyDescent="0.3">
      <c r="C432" s="5">
        <v>95</v>
      </c>
      <c r="D432" s="5">
        <v>14394</v>
      </c>
      <c r="E432" s="5">
        <v>479</v>
      </c>
      <c r="F432" s="5">
        <v>0</v>
      </c>
      <c r="G432" s="5">
        <v>4924</v>
      </c>
      <c r="H432" s="5">
        <v>0</v>
      </c>
      <c r="I432" s="5">
        <v>203</v>
      </c>
      <c r="J432" s="5">
        <v>56.42</v>
      </c>
      <c r="K432" s="5">
        <v>1.78</v>
      </c>
      <c r="L432" s="5">
        <v>25.7</v>
      </c>
      <c r="M432" s="5">
        <v>1.07</v>
      </c>
      <c r="N432" s="5">
        <v>2174</v>
      </c>
      <c r="O432" s="5">
        <v>3428</v>
      </c>
      <c r="P432" s="5">
        <v>39</v>
      </c>
      <c r="Q432" s="5">
        <v>3325</v>
      </c>
      <c r="R432" s="5">
        <v>64</v>
      </c>
      <c r="S432" s="5">
        <v>433</v>
      </c>
      <c r="T432" s="5">
        <v>47</v>
      </c>
      <c r="U432" s="5">
        <v>0</v>
      </c>
    </row>
    <row r="433" spans="3:21" x14ac:dyDescent="0.3">
      <c r="C433" s="5">
        <v>96</v>
      </c>
      <c r="D433" s="5">
        <v>14389</v>
      </c>
      <c r="E433" s="5">
        <v>431</v>
      </c>
      <c r="F433" s="5">
        <v>0</v>
      </c>
      <c r="G433" s="5">
        <v>4974</v>
      </c>
      <c r="H433" s="5">
        <v>0</v>
      </c>
      <c r="I433" s="5">
        <v>206</v>
      </c>
      <c r="J433" s="5">
        <v>56.42</v>
      </c>
      <c r="K433" s="5">
        <v>1.78</v>
      </c>
      <c r="L433" s="5">
        <v>25.7</v>
      </c>
      <c r="M433" s="5">
        <v>1.06</v>
      </c>
      <c r="N433" s="5">
        <v>2179</v>
      </c>
      <c r="O433" s="5">
        <v>3428</v>
      </c>
      <c r="P433" s="5">
        <v>27</v>
      </c>
      <c r="Q433" s="5">
        <v>3337</v>
      </c>
      <c r="R433" s="5">
        <v>64</v>
      </c>
      <c r="S433" s="5">
        <v>389</v>
      </c>
      <c r="T433" s="5">
        <v>40</v>
      </c>
      <c r="U433" s="5">
        <v>0</v>
      </c>
    </row>
    <row r="434" spans="3:21" x14ac:dyDescent="0.3">
      <c r="C434" s="5">
        <v>97</v>
      </c>
      <c r="D434" s="5">
        <v>14384</v>
      </c>
      <c r="E434" s="5">
        <v>394</v>
      </c>
      <c r="F434" s="5">
        <v>0</v>
      </c>
      <c r="G434" s="5">
        <v>5013</v>
      </c>
      <c r="H434" s="5">
        <v>0</v>
      </c>
      <c r="I434" s="5">
        <v>209</v>
      </c>
      <c r="J434" s="5">
        <v>56.43</v>
      </c>
      <c r="K434" s="5">
        <v>1.78</v>
      </c>
      <c r="L434" s="5">
        <v>25.7</v>
      </c>
      <c r="M434" s="5">
        <v>1.06</v>
      </c>
      <c r="N434" s="5">
        <v>2184</v>
      </c>
      <c r="O434" s="5">
        <v>3428</v>
      </c>
      <c r="P434" s="5">
        <v>18</v>
      </c>
      <c r="Q434" s="5">
        <v>3346</v>
      </c>
      <c r="R434" s="5">
        <v>64</v>
      </c>
      <c r="S434" s="5">
        <v>356</v>
      </c>
      <c r="T434" s="5">
        <v>37</v>
      </c>
      <c r="U434" s="5">
        <v>0</v>
      </c>
    </row>
    <row r="435" spans="3:21" x14ac:dyDescent="0.3">
      <c r="C435" s="5">
        <v>98</v>
      </c>
      <c r="D435" s="5">
        <v>14379</v>
      </c>
      <c r="E435" s="5">
        <v>361</v>
      </c>
      <c r="F435" s="5">
        <v>0</v>
      </c>
      <c r="G435" s="5">
        <v>5050</v>
      </c>
      <c r="H435" s="5">
        <v>0</v>
      </c>
      <c r="I435" s="5">
        <v>210</v>
      </c>
      <c r="J435" s="5">
        <v>56.43</v>
      </c>
      <c r="K435" s="5">
        <v>1.78</v>
      </c>
      <c r="L435" s="5">
        <v>25.7</v>
      </c>
      <c r="M435" s="5">
        <v>1.05</v>
      </c>
      <c r="N435" s="5">
        <v>2188</v>
      </c>
      <c r="O435" s="5">
        <v>3429</v>
      </c>
      <c r="P435" s="5">
        <v>13</v>
      </c>
      <c r="Q435" s="5">
        <v>3352</v>
      </c>
      <c r="R435" s="5">
        <v>64</v>
      </c>
      <c r="S435" s="5">
        <v>326</v>
      </c>
      <c r="T435" s="5">
        <v>35</v>
      </c>
      <c r="U435" s="5">
        <v>0</v>
      </c>
    </row>
    <row r="436" spans="3:21" x14ac:dyDescent="0.3">
      <c r="C436" s="5">
        <v>99</v>
      </c>
      <c r="D436" s="5">
        <v>14377</v>
      </c>
      <c r="E436" s="5">
        <v>338</v>
      </c>
      <c r="F436" s="5">
        <v>0</v>
      </c>
      <c r="G436" s="5">
        <v>5074</v>
      </c>
      <c r="H436" s="5">
        <v>0</v>
      </c>
      <c r="I436" s="5">
        <v>211</v>
      </c>
      <c r="J436" s="5">
        <v>56.43</v>
      </c>
      <c r="K436" s="5">
        <v>1.78</v>
      </c>
      <c r="L436" s="5">
        <v>25.8</v>
      </c>
      <c r="M436" s="5">
        <v>1.05</v>
      </c>
      <c r="N436" s="5">
        <v>2190</v>
      </c>
      <c r="O436" s="5">
        <v>3429</v>
      </c>
      <c r="P436" s="5">
        <v>9</v>
      </c>
      <c r="Q436" s="5">
        <v>3356</v>
      </c>
      <c r="R436" s="5">
        <v>64</v>
      </c>
      <c r="S436" s="5">
        <v>310</v>
      </c>
      <c r="T436" s="5">
        <v>33</v>
      </c>
      <c r="U436" s="5">
        <v>0</v>
      </c>
    </row>
    <row r="437" spans="3:21" x14ac:dyDescent="0.3">
      <c r="C437" s="5">
        <v>100</v>
      </c>
      <c r="D437" s="5">
        <v>14375</v>
      </c>
      <c r="E437" s="5">
        <v>315</v>
      </c>
      <c r="F437" s="5">
        <v>0</v>
      </c>
      <c r="G437" s="5">
        <v>5096</v>
      </c>
      <c r="H437" s="5">
        <v>0</v>
      </c>
      <c r="I437" s="5">
        <v>214</v>
      </c>
      <c r="J437" s="5">
        <v>56.43</v>
      </c>
      <c r="K437" s="5">
        <v>1.78</v>
      </c>
      <c r="L437" s="5">
        <v>25.8</v>
      </c>
      <c r="M437" s="5">
        <v>1.05</v>
      </c>
      <c r="N437" s="5">
        <v>2192</v>
      </c>
      <c r="O437" s="5">
        <v>3429</v>
      </c>
      <c r="P437" s="5">
        <v>9</v>
      </c>
      <c r="Q437" s="5">
        <v>3356</v>
      </c>
      <c r="R437" s="5">
        <v>64</v>
      </c>
      <c r="S437" s="5">
        <v>291</v>
      </c>
      <c r="T437" s="5">
        <v>34</v>
      </c>
      <c r="U437" s="5">
        <v>0</v>
      </c>
    </row>
    <row r="438" spans="3:21" x14ac:dyDescent="0.3">
      <c r="C438" s="5">
        <v>101</v>
      </c>
      <c r="D438" s="5">
        <v>14374</v>
      </c>
      <c r="E438" s="5">
        <v>295</v>
      </c>
      <c r="F438" s="5">
        <v>0</v>
      </c>
      <c r="G438" s="5">
        <v>5117</v>
      </c>
      <c r="H438" s="5">
        <v>0</v>
      </c>
      <c r="I438" s="5">
        <v>214</v>
      </c>
      <c r="J438" s="5">
        <v>56.43</v>
      </c>
      <c r="K438" s="5">
        <v>1.78</v>
      </c>
      <c r="L438" s="5">
        <v>25.8</v>
      </c>
      <c r="M438" s="5">
        <v>1.04</v>
      </c>
      <c r="N438" s="5">
        <v>2193</v>
      </c>
      <c r="O438" s="5">
        <v>3429</v>
      </c>
      <c r="P438" s="5">
        <v>9</v>
      </c>
      <c r="Q438" s="5">
        <v>3356</v>
      </c>
      <c r="R438" s="5">
        <v>64</v>
      </c>
      <c r="S438" s="5">
        <v>275</v>
      </c>
      <c r="T438" s="5">
        <v>33</v>
      </c>
      <c r="U438" s="5">
        <v>0</v>
      </c>
    </row>
    <row r="439" spans="3:21" x14ac:dyDescent="0.3">
      <c r="C439" s="5">
        <v>102</v>
      </c>
      <c r="D439" s="5">
        <v>14370</v>
      </c>
      <c r="E439" s="5">
        <v>276</v>
      </c>
      <c r="F439" s="5">
        <v>0</v>
      </c>
      <c r="G439" s="5">
        <v>5138</v>
      </c>
      <c r="H439" s="5">
        <v>0</v>
      </c>
      <c r="I439" s="5">
        <v>216</v>
      </c>
      <c r="J439" s="5">
        <v>56.44</v>
      </c>
      <c r="K439" s="5">
        <v>1.78</v>
      </c>
      <c r="L439" s="5">
        <v>25.8</v>
      </c>
      <c r="M439" s="5">
        <v>1.04</v>
      </c>
      <c r="N439" s="5">
        <v>2197</v>
      </c>
      <c r="O439" s="5">
        <v>3429</v>
      </c>
      <c r="P439" s="5">
        <v>7</v>
      </c>
      <c r="Q439" s="5">
        <v>3358</v>
      </c>
      <c r="R439" s="5">
        <v>64</v>
      </c>
      <c r="S439" s="5">
        <v>257</v>
      </c>
      <c r="T439" s="5">
        <v>26</v>
      </c>
      <c r="U439" s="5">
        <v>0</v>
      </c>
    </row>
    <row r="440" spans="3:21" x14ac:dyDescent="0.3">
      <c r="C440" s="5">
        <v>103</v>
      </c>
      <c r="D440" s="5">
        <v>14369</v>
      </c>
      <c r="E440" s="5">
        <v>258</v>
      </c>
      <c r="F440" s="5">
        <v>0</v>
      </c>
      <c r="G440" s="5">
        <v>5155</v>
      </c>
      <c r="H440" s="5">
        <v>0</v>
      </c>
      <c r="I440" s="5">
        <v>218</v>
      </c>
      <c r="J440" s="5">
        <v>56.44</v>
      </c>
      <c r="K440" s="5">
        <v>1.78</v>
      </c>
      <c r="L440" s="5">
        <v>25.8</v>
      </c>
      <c r="M440" s="5">
        <v>1.04</v>
      </c>
      <c r="N440" s="5">
        <v>2198</v>
      </c>
      <c r="O440" s="5">
        <v>3429</v>
      </c>
      <c r="P440" s="5">
        <v>7</v>
      </c>
      <c r="Q440" s="5">
        <v>3358</v>
      </c>
      <c r="R440" s="5">
        <v>64</v>
      </c>
      <c r="S440" s="5">
        <v>243</v>
      </c>
      <c r="T440" s="5">
        <v>24</v>
      </c>
      <c r="U440" s="5">
        <v>0</v>
      </c>
    </row>
    <row r="441" spans="3:21" x14ac:dyDescent="0.3">
      <c r="C441" s="5">
        <v>104</v>
      </c>
      <c r="D441" s="5">
        <v>14366</v>
      </c>
      <c r="E441" s="5">
        <v>243</v>
      </c>
      <c r="F441" s="5">
        <v>0</v>
      </c>
      <c r="G441" s="5">
        <v>5173</v>
      </c>
      <c r="H441" s="5">
        <v>0</v>
      </c>
      <c r="I441" s="5">
        <v>218</v>
      </c>
      <c r="J441" s="5">
        <v>56.44</v>
      </c>
      <c r="K441" s="5">
        <v>1.78</v>
      </c>
      <c r="L441" s="5">
        <v>25.8</v>
      </c>
      <c r="M441" s="5">
        <v>1.03</v>
      </c>
      <c r="N441" s="5">
        <v>2201</v>
      </c>
      <c r="O441" s="5">
        <v>3429</v>
      </c>
      <c r="P441" s="5">
        <v>7</v>
      </c>
      <c r="Q441" s="5">
        <v>3358</v>
      </c>
      <c r="R441" s="5">
        <v>64</v>
      </c>
      <c r="S441" s="5">
        <v>230</v>
      </c>
      <c r="T441" s="5">
        <v>21</v>
      </c>
      <c r="U441" s="5">
        <v>0</v>
      </c>
    </row>
    <row r="442" spans="3:21" x14ac:dyDescent="0.3">
      <c r="C442" s="5">
        <v>105</v>
      </c>
      <c r="D442" s="5">
        <v>14363</v>
      </c>
      <c r="E442" s="5">
        <v>222</v>
      </c>
      <c r="F442" s="5">
        <v>0</v>
      </c>
      <c r="G442" s="5">
        <v>5196</v>
      </c>
      <c r="H442" s="5">
        <v>0</v>
      </c>
      <c r="I442" s="5">
        <v>219</v>
      </c>
      <c r="J442" s="5">
        <v>56.44</v>
      </c>
      <c r="K442" s="5">
        <v>1.78</v>
      </c>
      <c r="L442" s="5">
        <v>25.8</v>
      </c>
      <c r="M442" s="5">
        <v>1.03</v>
      </c>
      <c r="N442" s="5">
        <v>2204</v>
      </c>
      <c r="O442" s="5">
        <v>3429</v>
      </c>
      <c r="P442" s="5">
        <v>7</v>
      </c>
      <c r="Q442" s="5">
        <v>3358</v>
      </c>
      <c r="R442" s="5">
        <v>64</v>
      </c>
      <c r="S442" s="5">
        <v>208</v>
      </c>
      <c r="T442" s="5">
        <v>19</v>
      </c>
      <c r="U442" s="5">
        <v>0</v>
      </c>
    </row>
    <row r="443" spans="3:21" x14ac:dyDescent="0.3">
      <c r="C443" s="5">
        <v>106</v>
      </c>
      <c r="D443" s="5">
        <v>14362</v>
      </c>
      <c r="E443" s="5">
        <v>200</v>
      </c>
      <c r="F443" s="5">
        <v>0</v>
      </c>
      <c r="G443" s="5">
        <v>5215</v>
      </c>
      <c r="H443" s="5">
        <v>0</v>
      </c>
      <c r="I443" s="5">
        <v>223</v>
      </c>
      <c r="J443" s="5">
        <v>56.45</v>
      </c>
      <c r="K443" s="5">
        <v>1.78</v>
      </c>
      <c r="L443" s="5">
        <v>25.8</v>
      </c>
      <c r="M443" s="5">
        <v>1.03</v>
      </c>
      <c r="N443" s="5">
        <v>2205</v>
      </c>
      <c r="O443" s="5">
        <v>3429</v>
      </c>
      <c r="P443" s="5">
        <v>7</v>
      </c>
      <c r="Q443" s="5">
        <v>3358</v>
      </c>
      <c r="R443" s="5">
        <v>64</v>
      </c>
      <c r="S443" s="5">
        <v>187</v>
      </c>
      <c r="T443" s="5">
        <v>16</v>
      </c>
      <c r="U443" s="5">
        <v>0</v>
      </c>
    </row>
    <row r="444" spans="3:21" x14ac:dyDescent="0.3">
      <c r="C444" s="5">
        <v>107</v>
      </c>
      <c r="D444" s="5">
        <v>14362</v>
      </c>
      <c r="E444" s="5">
        <v>187</v>
      </c>
      <c r="F444" s="5">
        <v>0</v>
      </c>
      <c r="G444" s="5">
        <v>5227</v>
      </c>
      <c r="H444" s="5">
        <v>0</v>
      </c>
      <c r="I444" s="5">
        <v>224</v>
      </c>
      <c r="J444" s="5">
        <v>56.45</v>
      </c>
      <c r="K444" s="5">
        <v>1.78</v>
      </c>
      <c r="L444" s="5">
        <v>25.8</v>
      </c>
      <c r="M444" s="5">
        <v>1.03</v>
      </c>
      <c r="N444" s="5">
        <v>2205</v>
      </c>
      <c r="O444" s="5">
        <v>3429</v>
      </c>
      <c r="P444" s="5">
        <v>7</v>
      </c>
      <c r="Q444" s="5">
        <v>3358</v>
      </c>
      <c r="R444" s="5">
        <v>64</v>
      </c>
      <c r="S444" s="5">
        <v>175</v>
      </c>
      <c r="T444" s="5">
        <v>15</v>
      </c>
      <c r="U444" s="5">
        <v>0</v>
      </c>
    </row>
    <row r="445" spans="3:21" x14ac:dyDescent="0.3">
      <c r="C445" s="5">
        <v>108</v>
      </c>
      <c r="D445" s="5">
        <v>14360</v>
      </c>
      <c r="E445" s="5">
        <v>174</v>
      </c>
      <c r="F445" s="5">
        <v>0</v>
      </c>
      <c r="G445" s="5">
        <v>5241</v>
      </c>
      <c r="H445" s="5">
        <v>0</v>
      </c>
      <c r="I445" s="5">
        <v>225</v>
      </c>
      <c r="J445" s="5">
        <v>56.45</v>
      </c>
      <c r="K445" s="5">
        <v>1.78</v>
      </c>
      <c r="L445" s="5">
        <v>25.8</v>
      </c>
      <c r="M445" s="5">
        <v>1.02</v>
      </c>
      <c r="N445" s="5">
        <v>2206</v>
      </c>
      <c r="O445" s="5">
        <v>3430</v>
      </c>
      <c r="P445" s="5">
        <v>7</v>
      </c>
      <c r="Q445" s="5">
        <v>3359</v>
      </c>
      <c r="R445" s="5">
        <v>64</v>
      </c>
      <c r="S445" s="5">
        <v>164</v>
      </c>
      <c r="T445" s="5">
        <v>15</v>
      </c>
      <c r="U445" s="5">
        <v>0</v>
      </c>
    </row>
    <row r="446" spans="3:21" x14ac:dyDescent="0.3">
      <c r="C446" s="5">
        <v>109</v>
      </c>
      <c r="D446" s="5">
        <v>14358</v>
      </c>
      <c r="E446" s="5">
        <v>158</v>
      </c>
      <c r="F446" s="5">
        <v>0</v>
      </c>
      <c r="G446" s="5">
        <v>5257</v>
      </c>
      <c r="H446" s="5">
        <v>0</v>
      </c>
      <c r="I446" s="5">
        <v>227</v>
      </c>
      <c r="J446" s="5">
        <v>56.46</v>
      </c>
      <c r="K446" s="5">
        <v>1.78</v>
      </c>
      <c r="L446" s="5">
        <v>25.8</v>
      </c>
      <c r="M446" s="5">
        <v>1.02</v>
      </c>
      <c r="N446" s="5">
        <v>2208</v>
      </c>
      <c r="O446" s="5">
        <v>3430</v>
      </c>
      <c r="P446" s="5">
        <v>6</v>
      </c>
      <c r="Q446" s="5">
        <v>3360</v>
      </c>
      <c r="R446" s="5">
        <v>64</v>
      </c>
      <c r="S446" s="5">
        <v>147</v>
      </c>
      <c r="T446" s="5">
        <v>12</v>
      </c>
      <c r="U446" s="5">
        <v>0</v>
      </c>
    </row>
    <row r="447" spans="3:21" x14ac:dyDescent="0.3">
      <c r="C447" s="5">
        <v>110</v>
      </c>
      <c r="D447" s="5">
        <v>14355</v>
      </c>
      <c r="E447" s="5">
        <v>146</v>
      </c>
      <c r="F447" s="5">
        <v>0</v>
      </c>
      <c r="G447" s="5">
        <v>5271</v>
      </c>
      <c r="H447" s="5">
        <v>0</v>
      </c>
      <c r="I447" s="5">
        <v>228</v>
      </c>
      <c r="J447" s="5">
        <v>56.46</v>
      </c>
      <c r="K447" s="5">
        <v>1.78</v>
      </c>
      <c r="L447" s="5">
        <v>25.8</v>
      </c>
      <c r="M447" s="5">
        <v>1.02</v>
      </c>
      <c r="N447" s="5">
        <v>2211</v>
      </c>
      <c r="O447" s="5">
        <v>3430</v>
      </c>
      <c r="P447" s="5">
        <v>5</v>
      </c>
      <c r="Q447" s="5">
        <v>3361</v>
      </c>
      <c r="R447" s="5">
        <v>64</v>
      </c>
      <c r="S447" s="5">
        <v>135</v>
      </c>
      <c r="T447" s="5">
        <v>12</v>
      </c>
      <c r="U447" s="5">
        <v>0</v>
      </c>
    </row>
    <row r="448" spans="3:21" x14ac:dyDescent="0.3">
      <c r="C448" s="5">
        <v>111</v>
      </c>
      <c r="D448" s="5">
        <v>14353</v>
      </c>
      <c r="E448" s="5">
        <v>138</v>
      </c>
      <c r="F448" s="5">
        <v>0</v>
      </c>
      <c r="G448" s="5">
        <v>5280</v>
      </c>
      <c r="H448" s="5">
        <v>0</v>
      </c>
      <c r="I448" s="5">
        <v>229</v>
      </c>
      <c r="J448" s="5">
        <v>56.46</v>
      </c>
      <c r="K448" s="5">
        <v>1.78</v>
      </c>
      <c r="L448" s="5">
        <v>25.8</v>
      </c>
      <c r="M448" s="5">
        <v>1.02</v>
      </c>
      <c r="N448" s="5">
        <v>2213</v>
      </c>
      <c r="O448" s="5">
        <v>3430</v>
      </c>
      <c r="P448" s="5">
        <v>4</v>
      </c>
      <c r="Q448" s="5">
        <v>3362</v>
      </c>
      <c r="R448" s="5">
        <v>64</v>
      </c>
      <c r="S448" s="5">
        <v>128</v>
      </c>
      <c r="T448" s="5">
        <v>12</v>
      </c>
      <c r="U448" s="5">
        <v>0</v>
      </c>
    </row>
    <row r="449" spans="3:21" x14ac:dyDescent="0.3">
      <c r="C449" s="5">
        <v>112</v>
      </c>
      <c r="D449" s="5">
        <v>14352</v>
      </c>
      <c r="E449" s="5">
        <v>130</v>
      </c>
      <c r="F449" s="5">
        <v>0</v>
      </c>
      <c r="G449" s="5">
        <v>5288</v>
      </c>
      <c r="H449" s="5">
        <v>0</v>
      </c>
      <c r="I449" s="5">
        <v>230</v>
      </c>
      <c r="J449" s="5">
        <v>56.47</v>
      </c>
      <c r="K449" s="5">
        <v>1.78</v>
      </c>
      <c r="L449" s="5">
        <v>25.8</v>
      </c>
      <c r="M449" s="5">
        <v>1.02</v>
      </c>
      <c r="N449" s="5">
        <v>2213</v>
      </c>
      <c r="O449" s="5">
        <v>3431</v>
      </c>
      <c r="P449" s="5">
        <v>5</v>
      </c>
      <c r="Q449" s="5">
        <v>3362</v>
      </c>
      <c r="R449" s="5">
        <v>64</v>
      </c>
      <c r="S449" s="5">
        <v>120</v>
      </c>
      <c r="T449" s="5">
        <v>12</v>
      </c>
      <c r="U449" s="5">
        <v>0</v>
      </c>
    </row>
    <row r="450" spans="3:21" x14ac:dyDescent="0.3">
      <c r="C450" s="5">
        <v>113</v>
      </c>
      <c r="D450" s="5">
        <v>14351</v>
      </c>
      <c r="E450" s="5">
        <v>120</v>
      </c>
      <c r="F450" s="5">
        <v>0</v>
      </c>
      <c r="G450" s="5">
        <v>5297</v>
      </c>
      <c r="H450" s="5">
        <v>0</v>
      </c>
      <c r="I450" s="5">
        <v>232</v>
      </c>
      <c r="J450" s="5">
        <v>56.47</v>
      </c>
      <c r="K450" s="5">
        <v>1.78</v>
      </c>
      <c r="L450" s="5">
        <v>25.8</v>
      </c>
      <c r="M450" s="5">
        <v>1.01</v>
      </c>
      <c r="N450" s="5">
        <v>2214</v>
      </c>
      <c r="O450" s="5">
        <v>3431</v>
      </c>
      <c r="P450" s="5">
        <v>5</v>
      </c>
      <c r="Q450" s="5">
        <v>3362</v>
      </c>
      <c r="R450" s="5">
        <v>64</v>
      </c>
      <c r="S450" s="5">
        <v>109</v>
      </c>
      <c r="T450" s="5">
        <v>9</v>
      </c>
      <c r="U450" s="5">
        <v>0</v>
      </c>
    </row>
    <row r="451" spans="3:21" x14ac:dyDescent="0.3">
      <c r="C451" s="5">
        <v>114</v>
      </c>
      <c r="D451" s="5">
        <v>14350</v>
      </c>
      <c r="E451" s="5">
        <v>115</v>
      </c>
      <c r="F451" s="5">
        <v>0</v>
      </c>
      <c r="G451" s="5">
        <v>5303</v>
      </c>
      <c r="H451" s="5">
        <v>0</v>
      </c>
      <c r="I451" s="5">
        <v>232</v>
      </c>
      <c r="J451" s="5">
        <v>56.47</v>
      </c>
      <c r="K451" s="5">
        <v>1.78</v>
      </c>
      <c r="L451" s="5">
        <v>25.8</v>
      </c>
      <c r="M451" s="5">
        <v>1.01</v>
      </c>
      <c r="N451" s="5">
        <v>2215</v>
      </c>
      <c r="O451" s="5">
        <v>3431</v>
      </c>
      <c r="P451" s="5">
        <v>5</v>
      </c>
      <c r="Q451" s="5">
        <v>3362</v>
      </c>
      <c r="R451" s="5">
        <v>64</v>
      </c>
      <c r="S451" s="5">
        <v>105</v>
      </c>
      <c r="T451" s="5">
        <v>8</v>
      </c>
      <c r="U451" s="5">
        <v>0</v>
      </c>
    </row>
    <row r="452" spans="3:21" x14ac:dyDescent="0.3">
      <c r="C452" s="5">
        <v>115</v>
      </c>
      <c r="D452" s="5">
        <v>14349</v>
      </c>
      <c r="E452" s="5">
        <v>105</v>
      </c>
      <c r="F452" s="5">
        <v>0</v>
      </c>
      <c r="G452" s="5">
        <v>5314</v>
      </c>
      <c r="H452" s="5">
        <v>0</v>
      </c>
      <c r="I452" s="5">
        <v>232</v>
      </c>
      <c r="J452" s="5">
        <v>56.47</v>
      </c>
      <c r="K452" s="5">
        <v>1.78</v>
      </c>
      <c r="L452" s="5">
        <v>25.9</v>
      </c>
      <c r="M452" s="5">
        <v>1.01</v>
      </c>
      <c r="N452" s="5">
        <v>2216</v>
      </c>
      <c r="O452" s="5">
        <v>3431</v>
      </c>
      <c r="P452" s="5">
        <v>5</v>
      </c>
      <c r="Q452" s="5">
        <v>3362</v>
      </c>
      <c r="R452" s="5">
        <v>64</v>
      </c>
      <c r="S452" s="5">
        <v>96</v>
      </c>
      <c r="T452" s="5">
        <v>7</v>
      </c>
      <c r="U452" s="5">
        <v>0</v>
      </c>
    </row>
    <row r="453" spans="3:21" x14ac:dyDescent="0.3">
      <c r="C453" s="5">
        <v>116</v>
      </c>
      <c r="D453" s="5">
        <v>14349</v>
      </c>
      <c r="E453" s="5">
        <v>93</v>
      </c>
      <c r="F453" s="5">
        <v>0</v>
      </c>
      <c r="G453" s="5">
        <v>5324</v>
      </c>
      <c r="H453" s="5">
        <v>0</v>
      </c>
      <c r="I453" s="5">
        <v>234</v>
      </c>
      <c r="J453" s="5">
        <v>56.47</v>
      </c>
      <c r="K453" s="5">
        <v>1.78</v>
      </c>
      <c r="L453" s="5">
        <v>25.9</v>
      </c>
      <c r="M453" s="5">
        <v>1.01</v>
      </c>
      <c r="N453" s="5">
        <v>2216</v>
      </c>
      <c r="O453" s="5">
        <v>3431</v>
      </c>
      <c r="P453" s="5">
        <v>4</v>
      </c>
      <c r="Q453" s="5">
        <v>3363</v>
      </c>
      <c r="R453" s="5">
        <v>64</v>
      </c>
      <c r="S453" s="5">
        <v>87</v>
      </c>
      <c r="T453" s="5">
        <v>6</v>
      </c>
      <c r="U453" s="5">
        <v>0</v>
      </c>
    </row>
    <row r="454" spans="3:21" x14ac:dyDescent="0.3">
      <c r="C454" s="5">
        <v>117</v>
      </c>
      <c r="D454" s="5">
        <v>14349</v>
      </c>
      <c r="E454" s="5">
        <v>83</v>
      </c>
      <c r="F454" s="5">
        <v>0</v>
      </c>
      <c r="G454" s="5">
        <v>5333</v>
      </c>
      <c r="H454" s="5">
        <v>0</v>
      </c>
      <c r="I454" s="5">
        <v>235</v>
      </c>
      <c r="J454" s="5">
        <v>56.48</v>
      </c>
      <c r="K454" s="5">
        <v>1.78</v>
      </c>
      <c r="L454" s="5">
        <v>25.9</v>
      </c>
      <c r="M454" s="5">
        <v>1.01</v>
      </c>
      <c r="N454" s="5">
        <v>2216</v>
      </c>
      <c r="O454" s="5">
        <v>3431</v>
      </c>
      <c r="P454" s="5">
        <v>4</v>
      </c>
      <c r="Q454" s="5">
        <v>3363</v>
      </c>
      <c r="R454" s="5">
        <v>64</v>
      </c>
      <c r="S454" s="5">
        <v>79</v>
      </c>
      <c r="T454" s="5">
        <v>4</v>
      </c>
      <c r="U454" s="5">
        <v>0</v>
      </c>
    </row>
    <row r="455" spans="3:21" x14ac:dyDescent="0.3">
      <c r="C455" s="5">
        <v>118</v>
      </c>
      <c r="D455" s="5">
        <v>14349</v>
      </c>
      <c r="E455" s="5">
        <v>72</v>
      </c>
      <c r="F455" s="5">
        <v>0</v>
      </c>
      <c r="G455" s="5">
        <v>5344</v>
      </c>
      <c r="H455" s="5">
        <v>0</v>
      </c>
      <c r="I455" s="5">
        <v>235</v>
      </c>
      <c r="J455" s="5">
        <v>56.48</v>
      </c>
      <c r="K455" s="5">
        <v>1.78</v>
      </c>
      <c r="L455" s="5">
        <v>25.9</v>
      </c>
      <c r="M455" s="5">
        <v>1.01</v>
      </c>
      <c r="N455" s="5">
        <v>2216</v>
      </c>
      <c r="O455" s="5">
        <v>3431</v>
      </c>
      <c r="P455" s="5">
        <v>4</v>
      </c>
      <c r="Q455" s="5">
        <v>3363</v>
      </c>
      <c r="R455" s="5">
        <v>64</v>
      </c>
      <c r="S455" s="5">
        <v>69</v>
      </c>
      <c r="T455" s="5">
        <v>5</v>
      </c>
      <c r="U455" s="5">
        <v>0</v>
      </c>
    </row>
    <row r="456" spans="3:21" x14ac:dyDescent="0.3">
      <c r="C456" s="5">
        <v>119</v>
      </c>
      <c r="D456" s="5">
        <v>14348</v>
      </c>
      <c r="E456" s="5">
        <v>67</v>
      </c>
      <c r="F456" s="5">
        <v>0</v>
      </c>
      <c r="G456" s="5">
        <v>5350</v>
      </c>
      <c r="H456" s="5">
        <v>0</v>
      </c>
      <c r="I456" s="5">
        <v>235</v>
      </c>
      <c r="J456" s="5">
        <v>56.48</v>
      </c>
      <c r="K456" s="5">
        <v>1.78</v>
      </c>
      <c r="L456" s="5">
        <v>25.9</v>
      </c>
      <c r="M456" s="5">
        <v>1.01</v>
      </c>
      <c r="N456" s="5">
        <v>2217</v>
      </c>
      <c r="O456" s="5">
        <v>3431</v>
      </c>
      <c r="P456" s="5">
        <v>4</v>
      </c>
      <c r="Q456" s="5">
        <v>3363</v>
      </c>
      <c r="R456" s="5">
        <v>64</v>
      </c>
      <c r="S456" s="5">
        <v>64</v>
      </c>
      <c r="T456" s="5">
        <v>3</v>
      </c>
      <c r="U456" s="5">
        <v>0</v>
      </c>
    </row>
    <row r="457" spans="3:21" x14ac:dyDescent="0.3">
      <c r="C457" s="5">
        <v>120</v>
      </c>
      <c r="D457" s="5">
        <v>14347</v>
      </c>
      <c r="E457" s="5">
        <v>61</v>
      </c>
      <c r="F457" s="5">
        <v>0</v>
      </c>
      <c r="G457" s="5">
        <v>5357</v>
      </c>
      <c r="H457" s="5">
        <v>0</v>
      </c>
      <c r="I457" s="5">
        <v>235</v>
      </c>
      <c r="J457" s="5">
        <v>56.48</v>
      </c>
      <c r="K457" s="5">
        <v>1.78</v>
      </c>
      <c r="L457" s="5">
        <v>25.9</v>
      </c>
      <c r="M457" s="5">
        <v>1.01</v>
      </c>
      <c r="N457" s="5">
        <v>2218</v>
      </c>
      <c r="O457" s="5">
        <v>3431</v>
      </c>
      <c r="P457" s="5">
        <v>4</v>
      </c>
      <c r="Q457" s="5">
        <v>3363</v>
      </c>
      <c r="R457" s="5">
        <v>64</v>
      </c>
      <c r="S457" s="5">
        <v>58</v>
      </c>
      <c r="T457" s="5">
        <v>4</v>
      </c>
      <c r="U457" s="5">
        <v>0</v>
      </c>
    </row>
    <row r="458" spans="3:21" x14ac:dyDescent="0.3">
      <c r="C458" s="5">
        <v>121</v>
      </c>
      <c r="D458" s="5">
        <v>14347</v>
      </c>
      <c r="E458" s="5">
        <v>57</v>
      </c>
      <c r="F458" s="5">
        <v>0</v>
      </c>
      <c r="G458" s="5">
        <v>5361</v>
      </c>
      <c r="H458" s="5">
        <v>0</v>
      </c>
      <c r="I458" s="5">
        <v>235</v>
      </c>
      <c r="J458" s="5">
        <v>56.48</v>
      </c>
      <c r="K458" s="5">
        <v>1.78</v>
      </c>
      <c r="L458" s="5">
        <v>25.9</v>
      </c>
      <c r="M458" s="5">
        <v>1.01</v>
      </c>
      <c r="N458" s="5">
        <v>2218</v>
      </c>
      <c r="O458" s="5">
        <v>3431</v>
      </c>
      <c r="P458" s="5">
        <v>4</v>
      </c>
      <c r="Q458" s="5">
        <v>3363</v>
      </c>
      <c r="R458" s="5">
        <v>64</v>
      </c>
      <c r="S458" s="5">
        <v>55</v>
      </c>
      <c r="T458" s="5">
        <v>4</v>
      </c>
      <c r="U458" s="5">
        <v>0</v>
      </c>
    </row>
    <row r="459" spans="3:21" x14ac:dyDescent="0.3">
      <c r="C459" s="5">
        <v>122</v>
      </c>
      <c r="D459" s="5">
        <v>14345</v>
      </c>
      <c r="E459" s="5">
        <v>53</v>
      </c>
      <c r="F459" s="5">
        <v>0</v>
      </c>
      <c r="G459" s="5">
        <v>5367</v>
      </c>
      <c r="H459" s="5">
        <v>0</v>
      </c>
      <c r="I459" s="5">
        <v>235</v>
      </c>
      <c r="J459" s="5">
        <v>56.49</v>
      </c>
      <c r="K459" s="5">
        <v>1.78</v>
      </c>
      <c r="L459" s="5">
        <v>25.9</v>
      </c>
      <c r="M459" s="5">
        <v>1.01</v>
      </c>
      <c r="N459" s="5">
        <v>2219</v>
      </c>
      <c r="O459" s="5">
        <v>3432</v>
      </c>
      <c r="P459" s="5">
        <v>4</v>
      </c>
      <c r="Q459" s="5">
        <v>3364</v>
      </c>
      <c r="R459" s="5">
        <v>64</v>
      </c>
      <c r="S459" s="5">
        <v>49</v>
      </c>
      <c r="T459" s="5">
        <v>4</v>
      </c>
      <c r="U459" s="5">
        <v>0</v>
      </c>
    </row>
    <row r="460" spans="3:21" x14ac:dyDescent="0.3">
      <c r="C460" s="5">
        <v>123</v>
      </c>
      <c r="D460" s="5">
        <v>14344</v>
      </c>
      <c r="E460" s="5">
        <v>49</v>
      </c>
      <c r="F460" s="5">
        <v>0</v>
      </c>
      <c r="G460" s="5">
        <v>5372</v>
      </c>
      <c r="H460" s="5">
        <v>0</v>
      </c>
      <c r="I460" s="5">
        <v>235</v>
      </c>
      <c r="J460" s="5">
        <v>56.49</v>
      </c>
      <c r="K460" s="5">
        <v>1.78</v>
      </c>
      <c r="L460" s="5">
        <v>25.9</v>
      </c>
      <c r="M460" s="5">
        <v>1</v>
      </c>
      <c r="N460" s="5">
        <v>2220</v>
      </c>
      <c r="O460" s="5">
        <v>3432</v>
      </c>
      <c r="P460" s="5">
        <v>4</v>
      </c>
      <c r="Q460" s="5">
        <v>3364</v>
      </c>
      <c r="R460" s="5">
        <v>64</v>
      </c>
      <c r="S460" s="5">
        <v>44</v>
      </c>
      <c r="T460" s="5">
        <v>4</v>
      </c>
      <c r="U460" s="5">
        <v>0</v>
      </c>
    </row>
    <row r="461" spans="3:21" x14ac:dyDescent="0.3">
      <c r="C461" s="5">
        <v>124</v>
      </c>
      <c r="D461" s="5">
        <v>14344</v>
      </c>
      <c r="E461" s="5">
        <v>44</v>
      </c>
      <c r="F461" s="5">
        <v>0</v>
      </c>
      <c r="G461" s="5">
        <v>5377</v>
      </c>
      <c r="H461" s="5">
        <v>0</v>
      </c>
      <c r="I461" s="5">
        <v>235</v>
      </c>
      <c r="J461" s="5">
        <v>56.49</v>
      </c>
      <c r="K461" s="5">
        <v>1.78</v>
      </c>
      <c r="L461" s="5">
        <v>25.9</v>
      </c>
      <c r="M461" s="5">
        <v>1</v>
      </c>
      <c r="N461" s="5">
        <v>2220</v>
      </c>
      <c r="O461" s="5">
        <v>3432</v>
      </c>
      <c r="P461" s="5">
        <v>4</v>
      </c>
      <c r="Q461" s="5">
        <v>3364</v>
      </c>
      <c r="R461" s="5">
        <v>64</v>
      </c>
      <c r="S461" s="5">
        <v>39</v>
      </c>
      <c r="T461" s="5">
        <v>3</v>
      </c>
      <c r="U461" s="5">
        <v>0</v>
      </c>
    </row>
    <row r="462" spans="3:21" x14ac:dyDescent="0.3">
      <c r="C462" s="5">
        <v>125</v>
      </c>
      <c r="D462" s="5">
        <v>14344</v>
      </c>
      <c r="E462" s="5">
        <v>39</v>
      </c>
      <c r="F462" s="5">
        <v>0</v>
      </c>
      <c r="G462" s="5">
        <v>5381</v>
      </c>
      <c r="H462" s="5">
        <v>0</v>
      </c>
      <c r="I462" s="5">
        <v>236</v>
      </c>
      <c r="J462" s="5">
        <v>56.5</v>
      </c>
      <c r="K462" s="5">
        <v>1.78</v>
      </c>
      <c r="L462" s="5">
        <v>25.9</v>
      </c>
      <c r="M462" s="5">
        <v>1</v>
      </c>
      <c r="N462" s="5">
        <v>2220</v>
      </c>
      <c r="O462" s="5">
        <v>3432</v>
      </c>
      <c r="P462" s="5">
        <v>4</v>
      </c>
      <c r="Q462" s="5">
        <v>3364</v>
      </c>
      <c r="R462" s="5">
        <v>64</v>
      </c>
      <c r="S462" s="5">
        <v>35</v>
      </c>
      <c r="T462" s="5">
        <v>4</v>
      </c>
      <c r="U462" s="5">
        <v>0</v>
      </c>
    </row>
    <row r="463" spans="3:21" x14ac:dyDescent="0.3">
      <c r="C463" s="5">
        <v>126</v>
      </c>
      <c r="D463" s="5">
        <v>14344</v>
      </c>
      <c r="E463" s="5">
        <v>35</v>
      </c>
      <c r="F463" s="5">
        <v>0</v>
      </c>
      <c r="G463" s="5">
        <v>5385</v>
      </c>
      <c r="H463" s="5">
        <v>0</v>
      </c>
      <c r="I463" s="5">
        <v>236</v>
      </c>
      <c r="J463" s="5">
        <v>56.5</v>
      </c>
      <c r="K463" s="5">
        <v>1.78</v>
      </c>
      <c r="L463" s="5">
        <v>25.9</v>
      </c>
      <c r="M463" s="5">
        <v>1</v>
      </c>
      <c r="N463" s="5">
        <v>2220</v>
      </c>
      <c r="O463" s="5">
        <v>3432</v>
      </c>
      <c r="P463" s="5">
        <v>3</v>
      </c>
      <c r="Q463" s="5">
        <v>3365</v>
      </c>
      <c r="R463" s="5">
        <v>64</v>
      </c>
      <c r="S463" s="5">
        <v>32</v>
      </c>
      <c r="T463" s="5">
        <v>4</v>
      </c>
      <c r="U463" s="5">
        <v>0</v>
      </c>
    </row>
    <row r="464" spans="3:21" x14ac:dyDescent="0.3">
      <c r="C464" s="5">
        <v>127</v>
      </c>
      <c r="D464" s="5">
        <v>14343</v>
      </c>
      <c r="E464" s="5">
        <v>33</v>
      </c>
      <c r="F464" s="5">
        <v>0</v>
      </c>
      <c r="G464" s="5">
        <v>5388</v>
      </c>
      <c r="H464" s="5">
        <v>0</v>
      </c>
      <c r="I464" s="5">
        <v>236</v>
      </c>
      <c r="J464" s="5">
        <v>56.5</v>
      </c>
      <c r="K464" s="5">
        <v>1.78</v>
      </c>
      <c r="L464" s="5">
        <v>25.9</v>
      </c>
      <c r="M464" s="5">
        <v>1</v>
      </c>
      <c r="N464" s="5">
        <v>2221</v>
      </c>
      <c r="O464" s="5">
        <v>3432</v>
      </c>
      <c r="P464" s="5">
        <v>3</v>
      </c>
      <c r="Q464" s="5">
        <v>3365</v>
      </c>
      <c r="R464" s="5">
        <v>64</v>
      </c>
      <c r="S464" s="5">
        <v>29</v>
      </c>
      <c r="T464" s="5">
        <v>4</v>
      </c>
      <c r="U464" s="5">
        <v>0</v>
      </c>
    </row>
    <row r="465" spans="3:21" x14ac:dyDescent="0.3">
      <c r="C465" s="5">
        <v>128</v>
      </c>
      <c r="D465" s="5">
        <v>14343</v>
      </c>
      <c r="E465" s="5">
        <v>31</v>
      </c>
      <c r="F465" s="5">
        <v>0</v>
      </c>
      <c r="G465" s="5">
        <v>5390</v>
      </c>
      <c r="H465" s="5">
        <v>0</v>
      </c>
      <c r="I465" s="5">
        <v>236</v>
      </c>
      <c r="J465" s="5">
        <v>56.5</v>
      </c>
      <c r="K465" s="5">
        <v>1.78</v>
      </c>
      <c r="L465" s="5">
        <v>25.9</v>
      </c>
      <c r="M465" s="5">
        <v>1</v>
      </c>
      <c r="N465" s="5">
        <v>2221</v>
      </c>
      <c r="O465" s="5">
        <v>3432</v>
      </c>
      <c r="P465" s="5">
        <v>3</v>
      </c>
      <c r="Q465" s="5">
        <v>3365</v>
      </c>
      <c r="R465" s="5">
        <v>64</v>
      </c>
      <c r="S465" s="5">
        <v>29</v>
      </c>
      <c r="T465" s="5">
        <v>4</v>
      </c>
      <c r="U465" s="5">
        <v>0</v>
      </c>
    </row>
    <row r="466" spans="3:21" x14ac:dyDescent="0.3">
      <c r="C466" s="5">
        <v>129</v>
      </c>
      <c r="D466" s="5">
        <v>14343</v>
      </c>
      <c r="E466" s="5">
        <v>28</v>
      </c>
      <c r="F466" s="5">
        <v>0</v>
      </c>
      <c r="G466" s="5">
        <v>5393</v>
      </c>
      <c r="H466" s="5">
        <v>0</v>
      </c>
      <c r="I466" s="5">
        <v>236</v>
      </c>
      <c r="J466" s="5">
        <v>56.5</v>
      </c>
      <c r="K466" s="5">
        <v>1.78</v>
      </c>
      <c r="L466" s="5">
        <v>25.9</v>
      </c>
      <c r="M466" s="5">
        <v>1</v>
      </c>
      <c r="N466" s="5">
        <v>2221</v>
      </c>
      <c r="O466" s="5">
        <v>3432</v>
      </c>
      <c r="P466" s="5">
        <v>3</v>
      </c>
      <c r="Q466" s="5">
        <v>3365</v>
      </c>
      <c r="R466" s="5">
        <v>64</v>
      </c>
      <c r="S466" s="5">
        <v>27</v>
      </c>
      <c r="T466" s="5">
        <v>4</v>
      </c>
      <c r="U466" s="5">
        <v>0</v>
      </c>
    </row>
    <row r="467" spans="3:21" x14ac:dyDescent="0.3">
      <c r="C467" s="5">
        <v>130</v>
      </c>
      <c r="D467" s="5">
        <v>14342</v>
      </c>
      <c r="E467" s="5">
        <v>28</v>
      </c>
      <c r="F467" s="5">
        <v>0</v>
      </c>
      <c r="G467" s="5">
        <v>5394</v>
      </c>
      <c r="H467" s="5">
        <v>0</v>
      </c>
      <c r="I467" s="5">
        <v>236</v>
      </c>
      <c r="J467" s="5">
        <v>56.51</v>
      </c>
      <c r="K467" s="5">
        <v>1.78</v>
      </c>
      <c r="L467" s="5">
        <v>25.9</v>
      </c>
      <c r="M467" s="5">
        <v>1</v>
      </c>
      <c r="N467" s="5">
        <v>2222</v>
      </c>
      <c r="O467" s="5">
        <v>3432</v>
      </c>
      <c r="P467" s="5">
        <v>3</v>
      </c>
      <c r="Q467" s="5">
        <v>3365</v>
      </c>
      <c r="R467" s="5">
        <v>64</v>
      </c>
      <c r="S467" s="5">
        <v>26</v>
      </c>
      <c r="T467" s="5">
        <v>4</v>
      </c>
      <c r="U467" s="5">
        <v>0</v>
      </c>
    </row>
    <row r="468" spans="3:21" x14ac:dyDescent="0.3">
      <c r="C468" s="5">
        <v>131</v>
      </c>
      <c r="D468" s="5">
        <v>14342</v>
      </c>
      <c r="E468" s="5">
        <v>25</v>
      </c>
      <c r="F468" s="5">
        <v>0</v>
      </c>
      <c r="G468" s="5">
        <v>5397</v>
      </c>
      <c r="H468" s="5">
        <v>0</v>
      </c>
      <c r="I468" s="5">
        <v>236</v>
      </c>
      <c r="J468" s="5">
        <v>56.51</v>
      </c>
      <c r="K468" s="5">
        <v>1.78</v>
      </c>
      <c r="L468" s="5">
        <v>25.9</v>
      </c>
      <c r="M468" s="5">
        <v>1</v>
      </c>
      <c r="N468" s="5">
        <v>2222</v>
      </c>
      <c r="O468" s="5">
        <v>3432</v>
      </c>
      <c r="P468" s="5">
        <v>2</v>
      </c>
      <c r="Q468" s="5">
        <v>3366</v>
      </c>
      <c r="R468" s="5">
        <v>64</v>
      </c>
      <c r="S468" s="5">
        <v>23</v>
      </c>
      <c r="T468" s="5">
        <v>4</v>
      </c>
      <c r="U468" s="5">
        <v>0</v>
      </c>
    </row>
    <row r="469" spans="3:21" x14ac:dyDescent="0.3">
      <c r="C469" s="5">
        <v>132</v>
      </c>
      <c r="D469" s="5">
        <v>14341</v>
      </c>
      <c r="E469" s="5">
        <v>25</v>
      </c>
      <c r="F469" s="5">
        <v>0</v>
      </c>
      <c r="G469" s="5">
        <v>5398</v>
      </c>
      <c r="H469" s="5">
        <v>0</v>
      </c>
      <c r="I469" s="5">
        <v>236</v>
      </c>
      <c r="J469" s="5">
        <v>56.51</v>
      </c>
      <c r="K469" s="5">
        <v>1.78</v>
      </c>
      <c r="L469" s="5">
        <v>25.9</v>
      </c>
      <c r="M469" s="5">
        <v>1</v>
      </c>
      <c r="N469" s="5">
        <v>2223</v>
      </c>
      <c r="O469" s="5">
        <v>3432</v>
      </c>
      <c r="P469" s="5">
        <v>2</v>
      </c>
      <c r="Q469" s="5">
        <v>3366</v>
      </c>
      <c r="R469" s="5">
        <v>64</v>
      </c>
      <c r="S469" s="5">
        <v>22</v>
      </c>
      <c r="T469" s="5">
        <v>4</v>
      </c>
      <c r="U469" s="5">
        <v>0</v>
      </c>
    </row>
    <row r="470" spans="3:21" x14ac:dyDescent="0.3">
      <c r="C470" s="5">
        <v>133</v>
      </c>
      <c r="D470" s="5">
        <v>14340</v>
      </c>
      <c r="E470" s="5">
        <v>23</v>
      </c>
      <c r="F470" s="5">
        <v>0</v>
      </c>
      <c r="G470" s="5">
        <v>5401</v>
      </c>
      <c r="H470" s="5">
        <v>0</v>
      </c>
      <c r="I470" s="5">
        <v>236</v>
      </c>
      <c r="J470" s="5">
        <v>56.51</v>
      </c>
      <c r="K470" s="5">
        <v>1.78</v>
      </c>
      <c r="L470" s="5">
        <v>25.9</v>
      </c>
      <c r="M470" s="5">
        <v>1</v>
      </c>
      <c r="N470" s="5">
        <v>2224</v>
      </c>
      <c r="O470" s="5">
        <v>3432</v>
      </c>
      <c r="P470" s="5">
        <v>2</v>
      </c>
      <c r="Q470" s="5">
        <v>3366</v>
      </c>
      <c r="R470" s="5">
        <v>64</v>
      </c>
      <c r="S470" s="5">
        <v>20</v>
      </c>
      <c r="T470" s="5">
        <v>3</v>
      </c>
      <c r="U470" s="5">
        <v>0</v>
      </c>
    </row>
    <row r="471" spans="3:21" x14ac:dyDescent="0.3">
      <c r="C471" s="5">
        <v>134</v>
      </c>
      <c r="D471" s="5">
        <v>14340</v>
      </c>
      <c r="E471" s="5">
        <v>22</v>
      </c>
      <c r="F471" s="5">
        <v>0</v>
      </c>
      <c r="G471" s="5">
        <v>5402</v>
      </c>
      <c r="H471" s="5">
        <v>0</v>
      </c>
      <c r="I471" s="5">
        <v>236</v>
      </c>
      <c r="J471" s="5">
        <v>56.52</v>
      </c>
      <c r="K471" s="5">
        <v>1.78</v>
      </c>
      <c r="L471" s="5">
        <v>25.9</v>
      </c>
      <c r="M471" s="5">
        <v>1</v>
      </c>
      <c r="N471" s="5">
        <v>2224</v>
      </c>
      <c r="O471" s="5">
        <v>3432</v>
      </c>
      <c r="P471" s="5">
        <v>2</v>
      </c>
      <c r="Q471" s="5">
        <v>3366</v>
      </c>
      <c r="R471" s="5">
        <v>64</v>
      </c>
      <c r="S471" s="5">
        <v>19</v>
      </c>
      <c r="T471" s="5">
        <v>3</v>
      </c>
      <c r="U471" s="5">
        <v>0</v>
      </c>
    </row>
    <row r="472" spans="3:21" x14ac:dyDescent="0.3">
      <c r="C472" s="5">
        <v>135</v>
      </c>
      <c r="D472" s="5">
        <v>14340</v>
      </c>
      <c r="E472" s="5">
        <v>19</v>
      </c>
      <c r="F472" s="5">
        <v>0</v>
      </c>
      <c r="G472" s="5">
        <v>5405</v>
      </c>
      <c r="H472" s="5">
        <v>0</v>
      </c>
      <c r="I472" s="5">
        <v>236</v>
      </c>
      <c r="J472" s="5">
        <v>56.52</v>
      </c>
      <c r="K472" s="5">
        <v>1.78</v>
      </c>
      <c r="L472" s="5">
        <v>25.9</v>
      </c>
      <c r="M472" s="5">
        <v>1</v>
      </c>
      <c r="N472" s="5">
        <v>2224</v>
      </c>
      <c r="O472" s="5">
        <v>3432</v>
      </c>
      <c r="P472" s="5">
        <v>2</v>
      </c>
      <c r="Q472" s="5">
        <v>3366</v>
      </c>
      <c r="R472" s="5">
        <v>64</v>
      </c>
      <c r="S472" s="5">
        <v>16</v>
      </c>
      <c r="T472" s="5">
        <v>3</v>
      </c>
      <c r="U472" s="5">
        <v>0</v>
      </c>
    </row>
    <row r="473" spans="3:21" x14ac:dyDescent="0.3">
      <c r="C473" s="5">
        <v>136</v>
      </c>
      <c r="D473" s="5">
        <v>14340</v>
      </c>
      <c r="E473" s="5">
        <v>19</v>
      </c>
      <c r="F473" s="5">
        <v>0</v>
      </c>
      <c r="G473" s="5">
        <v>5405</v>
      </c>
      <c r="H473" s="5">
        <v>0</v>
      </c>
      <c r="I473" s="5">
        <v>236</v>
      </c>
      <c r="J473" s="5">
        <v>56.52</v>
      </c>
      <c r="K473" s="5">
        <v>1.78</v>
      </c>
      <c r="L473" s="5">
        <v>25.9</v>
      </c>
      <c r="M473" s="5">
        <v>1</v>
      </c>
      <c r="N473" s="5">
        <v>2224</v>
      </c>
      <c r="O473" s="5">
        <v>3432</v>
      </c>
      <c r="P473" s="5">
        <v>2</v>
      </c>
      <c r="Q473" s="5">
        <v>3366</v>
      </c>
      <c r="R473" s="5">
        <v>64</v>
      </c>
      <c r="S473" s="5">
        <v>17</v>
      </c>
      <c r="T473" s="5">
        <v>3</v>
      </c>
      <c r="U473" s="5">
        <v>0</v>
      </c>
    </row>
    <row r="474" spans="3:21" x14ac:dyDescent="0.3">
      <c r="C474" s="5">
        <v>137</v>
      </c>
      <c r="D474" s="5">
        <v>14339</v>
      </c>
      <c r="E474" s="5">
        <v>20</v>
      </c>
      <c r="F474" s="5">
        <v>0</v>
      </c>
      <c r="G474" s="5">
        <v>5405</v>
      </c>
      <c r="H474" s="5">
        <v>0</v>
      </c>
      <c r="I474" s="5">
        <v>236</v>
      </c>
      <c r="J474" s="5">
        <v>56.52</v>
      </c>
      <c r="K474" s="5">
        <v>1.78</v>
      </c>
      <c r="L474" s="5">
        <v>25.9</v>
      </c>
      <c r="M474" s="5">
        <v>1</v>
      </c>
      <c r="N474" s="5">
        <v>2224</v>
      </c>
      <c r="O474" s="5">
        <v>3433</v>
      </c>
      <c r="P474" s="5">
        <v>3</v>
      </c>
      <c r="Q474" s="5">
        <v>3366</v>
      </c>
      <c r="R474" s="5">
        <v>64</v>
      </c>
      <c r="S474" s="5">
        <v>17</v>
      </c>
      <c r="T474" s="5">
        <v>3</v>
      </c>
      <c r="U474" s="5">
        <v>0</v>
      </c>
    </row>
    <row r="475" spans="3:21" x14ac:dyDescent="0.3">
      <c r="C475" s="5">
        <v>138</v>
      </c>
      <c r="D475" s="5">
        <v>14339</v>
      </c>
      <c r="E475" s="5">
        <v>20</v>
      </c>
      <c r="F475" s="5">
        <v>0</v>
      </c>
      <c r="G475" s="5">
        <v>5405</v>
      </c>
      <c r="H475" s="5">
        <v>0</v>
      </c>
      <c r="I475" s="5">
        <v>236</v>
      </c>
      <c r="J475" s="5">
        <v>56.53</v>
      </c>
      <c r="K475" s="5">
        <v>1.78</v>
      </c>
      <c r="L475" s="5">
        <v>25.9</v>
      </c>
      <c r="M475" s="5">
        <v>1</v>
      </c>
      <c r="N475" s="5">
        <v>2224</v>
      </c>
      <c r="O475" s="5">
        <v>3433</v>
      </c>
      <c r="P475" s="5">
        <v>3</v>
      </c>
      <c r="Q475" s="5">
        <v>3366</v>
      </c>
      <c r="R475" s="5">
        <v>64</v>
      </c>
      <c r="S475" s="5">
        <v>18</v>
      </c>
      <c r="T475" s="5">
        <v>4</v>
      </c>
      <c r="U475" s="5">
        <v>0</v>
      </c>
    </row>
    <row r="476" spans="3:21" x14ac:dyDescent="0.3">
      <c r="C476" s="5">
        <v>139</v>
      </c>
      <c r="D476" s="5">
        <v>14339</v>
      </c>
      <c r="E476" s="5">
        <v>20</v>
      </c>
      <c r="F476" s="5">
        <v>0</v>
      </c>
      <c r="G476" s="5">
        <v>5405</v>
      </c>
      <c r="H476" s="5">
        <v>0</v>
      </c>
      <c r="I476" s="5">
        <v>236</v>
      </c>
      <c r="J476" s="5">
        <v>56.53</v>
      </c>
      <c r="K476" s="5">
        <v>1.78</v>
      </c>
      <c r="L476" s="5">
        <v>25.9</v>
      </c>
      <c r="M476" s="5">
        <v>1</v>
      </c>
      <c r="N476" s="5">
        <v>2224</v>
      </c>
      <c r="O476" s="5">
        <v>3433</v>
      </c>
      <c r="P476" s="5">
        <v>3</v>
      </c>
      <c r="Q476" s="5">
        <v>3366</v>
      </c>
      <c r="R476" s="5">
        <v>64</v>
      </c>
      <c r="S476" s="5">
        <v>19</v>
      </c>
      <c r="T476" s="5">
        <v>4</v>
      </c>
      <c r="U476" s="5">
        <v>0</v>
      </c>
    </row>
    <row r="477" spans="3:21" x14ac:dyDescent="0.3">
      <c r="C477" s="5">
        <v>140</v>
      </c>
      <c r="D477" s="5">
        <v>14339</v>
      </c>
      <c r="E477" s="5">
        <v>17</v>
      </c>
      <c r="F477" s="5">
        <v>0</v>
      </c>
      <c r="G477" s="5">
        <v>5408</v>
      </c>
      <c r="H477" s="5">
        <v>0</v>
      </c>
      <c r="I477" s="5">
        <v>236</v>
      </c>
      <c r="J477" s="5">
        <v>56.53</v>
      </c>
      <c r="K477" s="5">
        <v>1.78</v>
      </c>
      <c r="L477" s="5">
        <v>25.9</v>
      </c>
      <c r="M477" s="5">
        <v>1</v>
      </c>
      <c r="N477" s="5">
        <v>2224</v>
      </c>
      <c r="O477" s="5">
        <v>3433</v>
      </c>
      <c r="P477" s="5">
        <v>3</v>
      </c>
      <c r="Q477" s="5">
        <v>3366</v>
      </c>
      <c r="R477" s="5">
        <v>64</v>
      </c>
      <c r="S477" s="5">
        <v>16</v>
      </c>
      <c r="T477" s="5">
        <v>4</v>
      </c>
      <c r="U477" s="5">
        <v>0</v>
      </c>
    </row>
    <row r="478" spans="3:21" x14ac:dyDescent="0.3">
      <c r="C478" s="5">
        <v>141</v>
      </c>
      <c r="D478" s="5">
        <v>14339</v>
      </c>
      <c r="E478" s="5">
        <v>12</v>
      </c>
      <c r="F478" s="5">
        <v>0</v>
      </c>
      <c r="G478" s="5">
        <v>5413</v>
      </c>
      <c r="H478" s="5">
        <v>0</v>
      </c>
      <c r="I478" s="5">
        <v>236</v>
      </c>
      <c r="J478" s="5">
        <v>56.53</v>
      </c>
      <c r="K478" s="5">
        <v>1.78</v>
      </c>
      <c r="L478" s="5">
        <v>25.9</v>
      </c>
      <c r="M478" s="5">
        <v>1</v>
      </c>
      <c r="N478" s="5">
        <v>2224</v>
      </c>
      <c r="O478" s="5">
        <v>3433</v>
      </c>
      <c r="P478" s="5">
        <v>2</v>
      </c>
      <c r="Q478" s="5">
        <v>3367</v>
      </c>
      <c r="R478" s="5">
        <v>64</v>
      </c>
      <c r="S478" s="5">
        <v>11</v>
      </c>
      <c r="T478" s="5">
        <v>2</v>
      </c>
      <c r="U478" s="5">
        <v>0</v>
      </c>
    </row>
    <row r="479" spans="3:21" x14ac:dyDescent="0.3">
      <c r="C479" s="5">
        <v>142</v>
      </c>
      <c r="D479" s="5">
        <v>14338</v>
      </c>
      <c r="E479" s="5">
        <v>12</v>
      </c>
      <c r="F479" s="5">
        <v>0</v>
      </c>
      <c r="G479" s="5">
        <v>5414</v>
      </c>
      <c r="H479" s="5">
        <v>0</v>
      </c>
      <c r="I479" s="5">
        <v>236</v>
      </c>
      <c r="J479" s="5">
        <v>56.53</v>
      </c>
      <c r="K479" s="5">
        <v>1.78</v>
      </c>
      <c r="L479" s="5">
        <v>25.9</v>
      </c>
      <c r="M479" s="5">
        <v>1</v>
      </c>
      <c r="N479" s="5">
        <v>2224</v>
      </c>
      <c r="O479" s="5">
        <v>3434</v>
      </c>
      <c r="P479" s="5">
        <v>3</v>
      </c>
      <c r="Q479" s="5">
        <v>3367</v>
      </c>
      <c r="R479" s="5">
        <v>64</v>
      </c>
      <c r="S479" s="5">
        <v>10</v>
      </c>
      <c r="T479" s="5">
        <v>2</v>
      </c>
      <c r="U479" s="5">
        <v>0</v>
      </c>
    </row>
    <row r="480" spans="3:21" x14ac:dyDescent="0.3">
      <c r="C480" s="5">
        <v>143</v>
      </c>
      <c r="D480" s="5">
        <v>14338</v>
      </c>
      <c r="E480" s="5">
        <v>10</v>
      </c>
      <c r="F480" s="5">
        <v>0</v>
      </c>
      <c r="G480" s="5">
        <v>5415</v>
      </c>
      <c r="H480" s="5">
        <v>0</v>
      </c>
      <c r="I480" s="5">
        <v>237</v>
      </c>
      <c r="J480" s="5">
        <v>56.54</v>
      </c>
      <c r="K480" s="5">
        <v>1.78</v>
      </c>
      <c r="L480" s="5">
        <v>25.9</v>
      </c>
      <c r="M480" s="5">
        <v>1</v>
      </c>
      <c r="N480" s="5">
        <v>2224</v>
      </c>
      <c r="O480" s="5">
        <v>3434</v>
      </c>
      <c r="P480" s="5">
        <v>2</v>
      </c>
      <c r="Q480" s="5">
        <v>3368</v>
      </c>
      <c r="R480" s="5">
        <v>64</v>
      </c>
      <c r="S480" s="5">
        <v>9</v>
      </c>
      <c r="T480" s="5">
        <v>2</v>
      </c>
      <c r="U480" s="5">
        <v>0</v>
      </c>
    </row>
    <row r="481" spans="3:21" x14ac:dyDescent="0.3">
      <c r="C481" s="5">
        <v>144</v>
      </c>
      <c r="D481" s="5">
        <v>14338</v>
      </c>
      <c r="E481" s="5">
        <v>9</v>
      </c>
      <c r="F481" s="5">
        <v>0</v>
      </c>
      <c r="G481" s="5">
        <v>5416</v>
      </c>
      <c r="H481" s="5">
        <v>0</v>
      </c>
      <c r="I481" s="5">
        <v>237</v>
      </c>
      <c r="J481" s="5">
        <v>56.54</v>
      </c>
      <c r="K481" s="5">
        <v>1.78</v>
      </c>
      <c r="L481" s="5">
        <v>25.9</v>
      </c>
      <c r="M481" s="5">
        <v>1</v>
      </c>
      <c r="N481" s="5">
        <v>2224</v>
      </c>
      <c r="O481" s="5">
        <v>3434</v>
      </c>
      <c r="P481" s="5">
        <v>2</v>
      </c>
      <c r="Q481" s="5">
        <v>3368</v>
      </c>
      <c r="R481" s="5">
        <v>64</v>
      </c>
      <c r="S481" s="5">
        <v>8</v>
      </c>
      <c r="T481" s="5">
        <v>2</v>
      </c>
      <c r="U481" s="5">
        <v>0</v>
      </c>
    </row>
    <row r="482" spans="3:21" x14ac:dyDescent="0.3">
      <c r="C482" s="5">
        <v>145</v>
      </c>
      <c r="D482" s="5">
        <v>14338</v>
      </c>
      <c r="E482" s="5">
        <v>7</v>
      </c>
      <c r="F482" s="5">
        <v>0</v>
      </c>
      <c r="G482" s="5">
        <v>5418</v>
      </c>
      <c r="H482" s="5">
        <v>0</v>
      </c>
      <c r="I482" s="5">
        <v>237</v>
      </c>
      <c r="J482" s="5">
        <v>56.54</v>
      </c>
      <c r="K482" s="5">
        <v>1.78</v>
      </c>
      <c r="L482" s="5">
        <v>25.9</v>
      </c>
      <c r="M482" s="5">
        <v>1</v>
      </c>
      <c r="N482" s="5">
        <v>2224</v>
      </c>
      <c r="O482" s="5">
        <v>3434</v>
      </c>
      <c r="P482" s="5">
        <v>2</v>
      </c>
      <c r="Q482" s="5">
        <v>3368</v>
      </c>
      <c r="R482" s="5">
        <v>64</v>
      </c>
      <c r="S482" s="5">
        <v>6</v>
      </c>
      <c r="T482" s="5">
        <v>1</v>
      </c>
      <c r="U482" s="5">
        <v>0</v>
      </c>
    </row>
    <row r="483" spans="3:21" x14ac:dyDescent="0.3">
      <c r="C483" s="5">
        <v>146</v>
      </c>
      <c r="D483" s="5">
        <v>14338</v>
      </c>
      <c r="E483" s="5">
        <v>6</v>
      </c>
      <c r="F483" s="5">
        <v>0</v>
      </c>
      <c r="G483" s="5">
        <v>5419</v>
      </c>
      <c r="H483" s="5">
        <v>0</v>
      </c>
      <c r="I483" s="5">
        <v>237</v>
      </c>
      <c r="J483" s="5">
        <v>56.54</v>
      </c>
      <c r="K483" s="5">
        <v>1.78</v>
      </c>
      <c r="L483" s="5">
        <v>25.9</v>
      </c>
      <c r="M483" s="5">
        <v>1</v>
      </c>
      <c r="N483" s="5">
        <v>2224</v>
      </c>
      <c r="O483" s="5">
        <v>3434</v>
      </c>
      <c r="P483" s="5">
        <v>2</v>
      </c>
      <c r="Q483" s="5">
        <v>3368</v>
      </c>
      <c r="R483" s="5">
        <v>64</v>
      </c>
      <c r="S483" s="5">
        <v>5</v>
      </c>
      <c r="T483" s="5">
        <v>1</v>
      </c>
      <c r="U483" s="5">
        <v>0</v>
      </c>
    </row>
    <row r="484" spans="3:21" x14ac:dyDescent="0.3">
      <c r="C484" s="5">
        <v>147</v>
      </c>
      <c r="D484" s="5">
        <v>14338</v>
      </c>
      <c r="E484" s="5">
        <v>5</v>
      </c>
      <c r="F484" s="5">
        <v>0</v>
      </c>
      <c r="G484" s="5">
        <v>5420</v>
      </c>
      <c r="H484" s="5">
        <v>0</v>
      </c>
      <c r="I484" s="5">
        <v>237</v>
      </c>
      <c r="J484" s="5">
        <v>56.54</v>
      </c>
      <c r="K484" s="5">
        <v>1.78</v>
      </c>
      <c r="L484" s="5">
        <v>25.9</v>
      </c>
      <c r="M484" s="5">
        <v>1</v>
      </c>
      <c r="N484" s="5">
        <v>2224</v>
      </c>
      <c r="O484" s="5">
        <v>3434</v>
      </c>
      <c r="P484" s="5">
        <v>2</v>
      </c>
      <c r="Q484" s="5">
        <v>3368</v>
      </c>
      <c r="R484" s="5">
        <v>64</v>
      </c>
      <c r="S484" s="5">
        <v>4</v>
      </c>
      <c r="T484" s="5">
        <v>1</v>
      </c>
      <c r="U484" s="5">
        <v>0</v>
      </c>
    </row>
    <row r="485" spans="3:21" x14ac:dyDescent="0.3">
      <c r="C485" s="5">
        <v>148</v>
      </c>
      <c r="D485" s="5">
        <v>14338</v>
      </c>
      <c r="E485" s="5">
        <v>5</v>
      </c>
      <c r="F485" s="5">
        <v>0</v>
      </c>
      <c r="G485" s="5">
        <v>5420</v>
      </c>
      <c r="H485" s="5">
        <v>0</v>
      </c>
      <c r="I485" s="5">
        <v>237</v>
      </c>
      <c r="J485" s="5">
        <v>56.54</v>
      </c>
      <c r="K485" s="5">
        <v>1.78</v>
      </c>
      <c r="L485" s="5">
        <v>25.9</v>
      </c>
      <c r="M485" s="5">
        <v>1</v>
      </c>
      <c r="N485" s="5">
        <v>2224</v>
      </c>
      <c r="O485" s="5">
        <v>3434</v>
      </c>
      <c r="P485" s="5">
        <v>2</v>
      </c>
      <c r="Q485" s="5">
        <v>3368</v>
      </c>
      <c r="R485" s="5">
        <v>64</v>
      </c>
      <c r="S485" s="5">
        <v>5</v>
      </c>
      <c r="T485" s="5">
        <v>1</v>
      </c>
      <c r="U485" s="5">
        <v>0</v>
      </c>
    </row>
    <row r="486" spans="3:21" x14ac:dyDescent="0.3">
      <c r="C486" s="5">
        <v>149</v>
      </c>
      <c r="D486" s="5">
        <v>14337</v>
      </c>
      <c r="E486" s="5">
        <v>6</v>
      </c>
      <c r="F486" s="5">
        <v>0</v>
      </c>
      <c r="G486" s="5">
        <v>5420</v>
      </c>
      <c r="H486" s="5">
        <v>0</v>
      </c>
      <c r="I486" s="5">
        <v>237</v>
      </c>
      <c r="J486" s="5">
        <v>56.54</v>
      </c>
      <c r="K486" s="5">
        <v>1.78</v>
      </c>
      <c r="L486" s="5">
        <v>25.9</v>
      </c>
      <c r="M486" s="5">
        <v>1</v>
      </c>
      <c r="N486" s="5">
        <v>2224</v>
      </c>
      <c r="O486" s="5">
        <v>3435</v>
      </c>
      <c r="P486" s="5">
        <v>3</v>
      </c>
      <c r="Q486" s="5">
        <v>3368</v>
      </c>
      <c r="R486" s="5">
        <v>64</v>
      </c>
      <c r="S486" s="5">
        <v>5</v>
      </c>
      <c r="T486" s="5">
        <v>1</v>
      </c>
      <c r="U486" s="5">
        <v>0</v>
      </c>
    </row>
    <row r="487" spans="3:21" x14ac:dyDescent="0.3">
      <c r="C487" s="5">
        <v>150</v>
      </c>
      <c r="D487" s="5">
        <v>14337</v>
      </c>
      <c r="E487" s="5">
        <v>6</v>
      </c>
      <c r="F487" s="5">
        <v>0</v>
      </c>
      <c r="G487" s="5">
        <v>5420</v>
      </c>
      <c r="H487" s="5">
        <v>0</v>
      </c>
      <c r="I487" s="5">
        <v>237</v>
      </c>
      <c r="J487" s="5">
        <v>56.54</v>
      </c>
      <c r="K487" s="5">
        <v>1.78</v>
      </c>
      <c r="L487" s="5">
        <v>25.9</v>
      </c>
      <c r="M487" s="5">
        <v>1</v>
      </c>
      <c r="N487" s="5">
        <v>2224</v>
      </c>
      <c r="O487" s="5">
        <v>3435</v>
      </c>
      <c r="P487" s="5">
        <v>3</v>
      </c>
      <c r="Q487" s="5">
        <v>3368</v>
      </c>
      <c r="R487" s="5">
        <v>64</v>
      </c>
      <c r="S487" s="5">
        <v>5</v>
      </c>
      <c r="T487" s="5">
        <v>1</v>
      </c>
      <c r="U487" s="5">
        <v>0</v>
      </c>
    </row>
    <row r="488" spans="3:21" x14ac:dyDescent="0.3">
      <c r="C488" s="5">
        <v>151</v>
      </c>
      <c r="D488" s="5">
        <v>14337</v>
      </c>
      <c r="E488" s="5">
        <v>6</v>
      </c>
      <c r="F488" s="5">
        <v>0</v>
      </c>
      <c r="G488" s="5">
        <v>5420</v>
      </c>
      <c r="H488" s="5">
        <v>0</v>
      </c>
      <c r="I488" s="5">
        <v>237</v>
      </c>
      <c r="J488" s="5">
        <v>56.55</v>
      </c>
      <c r="K488" s="5">
        <v>1.78</v>
      </c>
      <c r="L488" s="5">
        <v>25.9</v>
      </c>
      <c r="M488" s="5">
        <v>1</v>
      </c>
      <c r="N488" s="5">
        <v>2224</v>
      </c>
      <c r="O488" s="5">
        <v>3435</v>
      </c>
      <c r="P488" s="5">
        <v>3</v>
      </c>
      <c r="Q488" s="5">
        <v>3368</v>
      </c>
      <c r="R488" s="5">
        <v>64</v>
      </c>
      <c r="S488" s="5">
        <v>5</v>
      </c>
      <c r="T488" s="5">
        <v>1</v>
      </c>
      <c r="U488" s="5">
        <v>0</v>
      </c>
    </row>
    <row r="489" spans="3:21" x14ac:dyDescent="0.3">
      <c r="C489" s="5">
        <v>152</v>
      </c>
      <c r="D489" s="5">
        <v>14337</v>
      </c>
      <c r="E489" s="5">
        <v>6</v>
      </c>
      <c r="F489" s="5">
        <v>0</v>
      </c>
      <c r="G489" s="5">
        <v>5420</v>
      </c>
      <c r="H489" s="5">
        <v>0</v>
      </c>
      <c r="I489" s="5">
        <v>237</v>
      </c>
      <c r="J489" s="5">
        <v>56.55</v>
      </c>
      <c r="K489" s="5">
        <v>1.78</v>
      </c>
      <c r="L489" s="5">
        <v>25.9</v>
      </c>
      <c r="M489" s="5">
        <v>1</v>
      </c>
      <c r="N489" s="5">
        <v>2224</v>
      </c>
      <c r="O489" s="5">
        <v>3435</v>
      </c>
      <c r="P489" s="5">
        <v>3</v>
      </c>
      <c r="Q489" s="5">
        <v>3368</v>
      </c>
      <c r="R489" s="5">
        <v>64</v>
      </c>
      <c r="S489" s="5">
        <v>5</v>
      </c>
      <c r="T489" s="5">
        <v>1</v>
      </c>
      <c r="U489" s="5">
        <v>0</v>
      </c>
    </row>
    <row r="490" spans="3:21" x14ac:dyDescent="0.3">
      <c r="C490" s="5">
        <v>153</v>
      </c>
      <c r="D490" s="5">
        <v>14337</v>
      </c>
      <c r="E490" s="5">
        <v>5</v>
      </c>
      <c r="F490" s="5">
        <v>0</v>
      </c>
      <c r="G490" s="5">
        <v>5421</v>
      </c>
      <c r="H490" s="5">
        <v>0</v>
      </c>
      <c r="I490" s="5">
        <v>237</v>
      </c>
      <c r="J490" s="5">
        <v>56.55</v>
      </c>
      <c r="K490" s="5">
        <v>1.78</v>
      </c>
      <c r="L490" s="5">
        <v>25.9</v>
      </c>
      <c r="M490" s="5">
        <v>1</v>
      </c>
      <c r="N490" s="5">
        <v>2224</v>
      </c>
      <c r="O490" s="5">
        <v>3435</v>
      </c>
      <c r="P490" s="5">
        <v>3</v>
      </c>
      <c r="Q490" s="5">
        <v>3368</v>
      </c>
      <c r="R490" s="5">
        <v>64</v>
      </c>
      <c r="S490" s="5">
        <v>4</v>
      </c>
      <c r="T490" s="5">
        <v>1</v>
      </c>
      <c r="U490" s="5">
        <v>0</v>
      </c>
    </row>
    <row r="491" spans="3:21" x14ac:dyDescent="0.3">
      <c r="C491" s="5">
        <v>154</v>
      </c>
      <c r="D491" s="5">
        <v>14337</v>
      </c>
      <c r="E491" s="5">
        <v>5</v>
      </c>
      <c r="F491" s="5">
        <v>0</v>
      </c>
      <c r="G491" s="5">
        <v>5421</v>
      </c>
      <c r="H491" s="5">
        <v>0</v>
      </c>
      <c r="I491" s="5">
        <v>237</v>
      </c>
      <c r="J491" s="5">
        <v>56.55</v>
      </c>
      <c r="K491" s="5">
        <v>1.78</v>
      </c>
      <c r="L491" s="5">
        <v>25.9</v>
      </c>
      <c r="M491" s="5">
        <v>1</v>
      </c>
      <c r="N491" s="5">
        <v>2224</v>
      </c>
      <c r="O491" s="5">
        <v>3435</v>
      </c>
      <c r="P491" s="5">
        <v>3</v>
      </c>
      <c r="Q491" s="5">
        <v>3368</v>
      </c>
      <c r="R491" s="5">
        <v>64</v>
      </c>
      <c r="S491" s="5">
        <v>4</v>
      </c>
      <c r="T491" s="5">
        <v>1</v>
      </c>
      <c r="U491" s="5">
        <v>0</v>
      </c>
    </row>
    <row r="492" spans="3:21" x14ac:dyDescent="0.3">
      <c r="C492" s="5">
        <v>155</v>
      </c>
      <c r="D492" s="5">
        <v>14337</v>
      </c>
      <c r="E492" s="5">
        <v>4</v>
      </c>
      <c r="F492" s="5">
        <v>0</v>
      </c>
      <c r="G492" s="5">
        <v>5422</v>
      </c>
      <c r="H492" s="5">
        <v>0</v>
      </c>
      <c r="I492" s="5">
        <v>237</v>
      </c>
      <c r="J492" s="5">
        <v>56.55</v>
      </c>
      <c r="K492" s="5">
        <v>1.78</v>
      </c>
      <c r="L492" s="5">
        <v>25.9</v>
      </c>
      <c r="M492" s="5">
        <v>1</v>
      </c>
      <c r="N492" s="5">
        <v>2224</v>
      </c>
      <c r="O492" s="5">
        <v>3435</v>
      </c>
      <c r="P492" s="5">
        <v>3</v>
      </c>
      <c r="Q492" s="5">
        <v>3368</v>
      </c>
      <c r="R492" s="5">
        <v>64</v>
      </c>
      <c r="S492" s="5">
        <v>4</v>
      </c>
      <c r="T492" s="5">
        <v>0</v>
      </c>
      <c r="U492" s="5">
        <v>0</v>
      </c>
    </row>
    <row r="493" spans="3:21" x14ac:dyDescent="0.3">
      <c r="C493" s="5">
        <v>156</v>
      </c>
      <c r="D493" s="5">
        <v>14337</v>
      </c>
      <c r="E493" s="5">
        <v>4</v>
      </c>
      <c r="F493" s="5">
        <v>0</v>
      </c>
      <c r="G493" s="5">
        <v>5422</v>
      </c>
      <c r="H493" s="5">
        <v>0</v>
      </c>
      <c r="I493" s="5">
        <v>237</v>
      </c>
      <c r="J493" s="5">
        <v>56.55</v>
      </c>
      <c r="K493" s="5">
        <v>1.78</v>
      </c>
      <c r="L493" s="5">
        <v>25.9</v>
      </c>
      <c r="M493" s="5">
        <v>1</v>
      </c>
      <c r="N493" s="5">
        <v>2224</v>
      </c>
      <c r="O493" s="5">
        <v>3435</v>
      </c>
      <c r="P493" s="5">
        <v>3</v>
      </c>
      <c r="Q493" s="5">
        <v>3368</v>
      </c>
      <c r="R493" s="5">
        <v>64</v>
      </c>
      <c r="S493" s="5">
        <v>4</v>
      </c>
      <c r="T493" s="5">
        <v>0</v>
      </c>
      <c r="U493" s="5">
        <v>0</v>
      </c>
    </row>
    <row r="494" spans="3:21" x14ac:dyDescent="0.3">
      <c r="C494" s="5">
        <v>157</v>
      </c>
      <c r="D494" s="5">
        <v>14337</v>
      </c>
      <c r="E494" s="5">
        <v>4</v>
      </c>
      <c r="F494" s="5">
        <v>0</v>
      </c>
      <c r="G494" s="5">
        <v>5422</v>
      </c>
      <c r="H494" s="5">
        <v>0</v>
      </c>
      <c r="I494" s="5">
        <v>237</v>
      </c>
      <c r="J494" s="5">
        <v>56.55</v>
      </c>
      <c r="K494" s="5">
        <v>1.78</v>
      </c>
      <c r="L494" s="5">
        <v>25.9</v>
      </c>
      <c r="M494" s="5">
        <v>1</v>
      </c>
      <c r="N494" s="5">
        <v>2224</v>
      </c>
      <c r="O494" s="5">
        <v>3435</v>
      </c>
      <c r="P494" s="5">
        <v>3</v>
      </c>
      <c r="Q494" s="5">
        <v>3368</v>
      </c>
      <c r="R494" s="5">
        <v>64</v>
      </c>
      <c r="S494" s="5">
        <v>4</v>
      </c>
      <c r="T494" s="5">
        <v>0</v>
      </c>
      <c r="U494" s="5">
        <v>0</v>
      </c>
    </row>
    <row r="495" spans="3:21" x14ac:dyDescent="0.3">
      <c r="C495" s="5">
        <v>158</v>
      </c>
      <c r="D495" s="5">
        <v>14337</v>
      </c>
      <c r="E495" s="5">
        <v>3</v>
      </c>
      <c r="F495" s="5">
        <v>0</v>
      </c>
      <c r="G495" s="5">
        <v>5423</v>
      </c>
      <c r="H495" s="5">
        <v>0</v>
      </c>
      <c r="I495" s="5">
        <v>237</v>
      </c>
      <c r="J495" s="5">
        <v>56.56</v>
      </c>
      <c r="K495" s="5">
        <v>1.78</v>
      </c>
      <c r="L495" s="5">
        <v>25.9</v>
      </c>
      <c r="M495" s="5">
        <v>1</v>
      </c>
      <c r="N495" s="5">
        <v>2224</v>
      </c>
      <c r="O495" s="5">
        <v>3435</v>
      </c>
      <c r="P495" s="5">
        <v>3</v>
      </c>
      <c r="Q495" s="5">
        <v>3368</v>
      </c>
      <c r="R495" s="5">
        <v>64</v>
      </c>
      <c r="S495" s="5">
        <v>3</v>
      </c>
      <c r="T495" s="5">
        <v>0</v>
      </c>
      <c r="U495" s="5">
        <v>0</v>
      </c>
    </row>
    <row r="496" spans="3:21" x14ac:dyDescent="0.3">
      <c r="C496" s="5">
        <v>159</v>
      </c>
      <c r="D496" s="5">
        <v>14337</v>
      </c>
      <c r="E496" s="5">
        <v>3</v>
      </c>
      <c r="F496" s="5">
        <v>0</v>
      </c>
      <c r="G496" s="5">
        <v>5423</v>
      </c>
      <c r="H496" s="5">
        <v>0</v>
      </c>
      <c r="I496" s="5">
        <v>237</v>
      </c>
      <c r="J496" s="5">
        <v>56.56</v>
      </c>
      <c r="K496" s="5">
        <v>1.78</v>
      </c>
      <c r="L496" s="5">
        <v>25.9</v>
      </c>
      <c r="M496" s="5">
        <v>1</v>
      </c>
      <c r="N496" s="5">
        <v>2224</v>
      </c>
      <c r="O496" s="5">
        <v>3435</v>
      </c>
      <c r="P496" s="5">
        <v>3</v>
      </c>
      <c r="Q496" s="5">
        <v>3368</v>
      </c>
      <c r="R496" s="5">
        <v>64</v>
      </c>
      <c r="S496" s="5">
        <v>3</v>
      </c>
      <c r="T496" s="5">
        <v>0</v>
      </c>
      <c r="U496" s="5">
        <v>0</v>
      </c>
    </row>
    <row r="497" spans="3:21" x14ac:dyDescent="0.3">
      <c r="C497" s="5">
        <v>160</v>
      </c>
      <c r="D497" s="5">
        <v>14337</v>
      </c>
      <c r="E497" s="5">
        <v>3</v>
      </c>
      <c r="F497" s="5">
        <v>0</v>
      </c>
      <c r="G497" s="5">
        <v>5423</v>
      </c>
      <c r="H497" s="5">
        <v>0</v>
      </c>
      <c r="I497" s="5">
        <v>237</v>
      </c>
      <c r="J497" s="5">
        <v>56.56</v>
      </c>
      <c r="K497" s="5">
        <v>1.78</v>
      </c>
      <c r="L497" s="5">
        <v>25.9</v>
      </c>
      <c r="M497" s="5">
        <v>1</v>
      </c>
      <c r="N497" s="5">
        <v>2224</v>
      </c>
      <c r="O497" s="5">
        <v>3435</v>
      </c>
      <c r="P497" s="5">
        <v>3</v>
      </c>
      <c r="Q497" s="5">
        <v>3368</v>
      </c>
      <c r="R497" s="5">
        <v>64</v>
      </c>
      <c r="S497" s="5">
        <v>3</v>
      </c>
      <c r="T497" s="5">
        <v>0</v>
      </c>
      <c r="U497" s="5">
        <v>0</v>
      </c>
    </row>
    <row r="498" spans="3:21" x14ac:dyDescent="0.3">
      <c r="C498" s="5">
        <v>161</v>
      </c>
      <c r="D498" s="5">
        <v>14336</v>
      </c>
      <c r="E498" s="5">
        <v>4</v>
      </c>
      <c r="F498" s="5">
        <v>0</v>
      </c>
      <c r="G498" s="5">
        <v>5423</v>
      </c>
      <c r="H498" s="5">
        <v>0</v>
      </c>
      <c r="I498" s="5">
        <v>237</v>
      </c>
      <c r="J498" s="5">
        <v>56.56</v>
      </c>
      <c r="K498" s="5">
        <v>1.78</v>
      </c>
      <c r="L498" s="5">
        <v>25.9</v>
      </c>
      <c r="M498" s="5">
        <v>1</v>
      </c>
      <c r="N498" s="5">
        <v>2225</v>
      </c>
      <c r="O498" s="5">
        <v>3435</v>
      </c>
      <c r="P498" s="5">
        <v>3</v>
      </c>
      <c r="Q498" s="5">
        <v>3368</v>
      </c>
      <c r="R498" s="5">
        <v>64</v>
      </c>
      <c r="S498" s="5">
        <v>3</v>
      </c>
      <c r="T498" s="5">
        <v>0</v>
      </c>
      <c r="U498" s="5">
        <v>0</v>
      </c>
    </row>
    <row r="499" spans="3:21" x14ac:dyDescent="0.3">
      <c r="C499" s="5">
        <v>162</v>
      </c>
      <c r="D499" s="5">
        <v>14336</v>
      </c>
      <c r="E499" s="5">
        <v>4</v>
      </c>
      <c r="F499" s="5">
        <v>0</v>
      </c>
      <c r="G499" s="5">
        <v>5423</v>
      </c>
      <c r="H499" s="5">
        <v>0</v>
      </c>
      <c r="I499" s="5">
        <v>237</v>
      </c>
      <c r="J499" s="5">
        <v>56.56</v>
      </c>
      <c r="K499" s="5">
        <v>1.78</v>
      </c>
      <c r="L499" s="5">
        <v>25.9</v>
      </c>
      <c r="M499" s="5">
        <v>1</v>
      </c>
      <c r="N499" s="5">
        <v>2225</v>
      </c>
      <c r="O499" s="5">
        <v>3435</v>
      </c>
      <c r="P499" s="5">
        <v>3</v>
      </c>
      <c r="Q499" s="5">
        <v>3368</v>
      </c>
      <c r="R499" s="5">
        <v>64</v>
      </c>
      <c r="S499" s="5">
        <v>3</v>
      </c>
      <c r="T499" s="5">
        <v>0</v>
      </c>
      <c r="U499" s="5">
        <v>0</v>
      </c>
    </row>
    <row r="500" spans="3:21" x14ac:dyDescent="0.3">
      <c r="C500" s="5">
        <v>163</v>
      </c>
      <c r="D500" s="5">
        <v>14336</v>
      </c>
      <c r="E500" s="5">
        <v>4</v>
      </c>
      <c r="F500" s="5">
        <v>0</v>
      </c>
      <c r="G500" s="5">
        <v>5423</v>
      </c>
      <c r="H500" s="5">
        <v>0</v>
      </c>
      <c r="I500" s="5">
        <v>237</v>
      </c>
      <c r="J500" s="5">
        <v>56.56</v>
      </c>
      <c r="K500" s="5">
        <v>1.78</v>
      </c>
      <c r="L500" s="5">
        <v>25.9</v>
      </c>
      <c r="M500" s="5">
        <v>1</v>
      </c>
      <c r="N500" s="5">
        <v>2225</v>
      </c>
      <c r="O500" s="5">
        <v>3435</v>
      </c>
      <c r="P500" s="5">
        <v>3</v>
      </c>
      <c r="Q500" s="5">
        <v>3368</v>
      </c>
      <c r="R500" s="5">
        <v>64</v>
      </c>
      <c r="S500" s="5">
        <v>3</v>
      </c>
      <c r="T500" s="5">
        <v>0</v>
      </c>
      <c r="U500" s="5">
        <v>0</v>
      </c>
    </row>
    <row r="501" spans="3:21" x14ac:dyDescent="0.3">
      <c r="C501" s="5">
        <v>164</v>
      </c>
      <c r="D501" s="5">
        <v>14336</v>
      </c>
      <c r="E501" s="5">
        <v>4</v>
      </c>
      <c r="F501" s="5">
        <v>0</v>
      </c>
      <c r="G501" s="5">
        <v>5423</v>
      </c>
      <c r="H501" s="5">
        <v>0</v>
      </c>
      <c r="I501" s="5">
        <v>237</v>
      </c>
      <c r="J501" s="5">
        <v>56.57</v>
      </c>
      <c r="K501" s="5">
        <v>1.78</v>
      </c>
      <c r="L501" s="5">
        <v>25.9</v>
      </c>
      <c r="M501" s="5">
        <v>1</v>
      </c>
      <c r="N501" s="5">
        <v>2225</v>
      </c>
      <c r="O501" s="5">
        <v>3435</v>
      </c>
      <c r="P501" s="5">
        <v>3</v>
      </c>
      <c r="Q501" s="5">
        <v>3368</v>
      </c>
      <c r="R501" s="5">
        <v>64</v>
      </c>
      <c r="S501" s="5">
        <v>3</v>
      </c>
      <c r="T501" s="5">
        <v>0</v>
      </c>
      <c r="U501" s="5">
        <v>0</v>
      </c>
    </row>
    <row r="502" spans="3:21" x14ac:dyDescent="0.3">
      <c r="C502" s="5">
        <v>165</v>
      </c>
      <c r="D502" s="5">
        <v>14336</v>
      </c>
      <c r="E502" s="5">
        <v>4</v>
      </c>
      <c r="F502" s="5">
        <v>0</v>
      </c>
      <c r="G502" s="5">
        <v>5423</v>
      </c>
      <c r="H502" s="5">
        <v>0</v>
      </c>
      <c r="I502" s="5">
        <v>237</v>
      </c>
      <c r="J502" s="5">
        <v>56.57</v>
      </c>
      <c r="K502" s="5">
        <v>1.78</v>
      </c>
      <c r="L502" s="5">
        <v>25.9</v>
      </c>
      <c r="M502" s="5">
        <v>1</v>
      </c>
      <c r="N502" s="5">
        <v>2225</v>
      </c>
      <c r="O502" s="5">
        <v>3435</v>
      </c>
      <c r="P502" s="5">
        <v>3</v>
      </c>
      <c r="Q502" s="5">
        <v>3368</v>
      </c>
      <c r="R502" s="5">
        <v>64</v>
      </c>
      <c r="S502" s="5">
        <v>3</v>
      </c>
      <c r="T502" s="5">
        <v>0</v>
      </c>
      <c r="U502" s="5">
        <v>0</v>
      </c>
    </row>
    <row r="503" spans="3:21" x14ac:dyDescent="0.3">
      <c r="C503" s="5">
        <v>166</v>
      </c>
      <c r="D503" s="5">
        <v>14336</v>
      </c>
      <c r="E503" s="5">
        <v>4</v>
      </c>
      <c r="F503" s="5">
        <v>0</v>
      </c>
      <c r="G503" s="5">
        <v>5423</v>
      </c>
      <c r="H503" s="5">
        <v>0</v>
      </c>
      <c r="I503" s="5">
        <v>237</v>
      </c>
      <c r="J503" s="5">
        <v>56.57</v>
      </c>
      <c r="K503" s="5">
        <v>1.78</v>
      </c>
      <c r="L503" s="5">
        <v>25.9</v>
      </c>
      <c r="M503" s="5">
        <v>1</v>
      </c>
      <c r="N503" s="5">
        <v>2225</v>
      </c>
      <c r="O503" s="5">
        <v>3435</v>
      </c>
      <c r="P503" s="5">
        <v>3</v>
      </c>
      <c r="Q503" s="5">
        <v>3368</v>
      </c>
      <c r="R503" s="5">
        <v>64</v>
      </c>
      <c r="S503" s="5">
        <v>3</v>
      </c>
      <c r="T503" s="5">
        <v>0</v>
      </c>
      <c r="U503" s="5">
        <v>0</v>
      </c>
    </row>
    <row r="504" spans="3:21" x14ac:dyDescent="0.3">
      <c r="C504" s="5">
        <v>167</v>
      </c>
      <c r="D504" s="5">
        <v>14336</v>
      </c>
      <c r="E504" s="5">
        <v>4</v>
      </c>
      <c r="F504" s="5">
        <v>0</v>
      </c>
      <c r="G504" s="5">
        <v>5423</v>
      </c>
      <c r="H504" s="5">
        <v>0</v>
      </c>
      <c r="I504" s="5">
        <v>237</v>
      </c>
      <c r="J504" s="5">
        <v>56.57</v>
      </c>
      <c r="K504" s="5">
        <v>1.78</v>
      </c>
      <c r="L504" s="5">
        <v>25.9</v>
      </c>
      <c r="M504" s="5">
        <v>1</v>
      </c>
      <c r="N504" s="5">
        <v>2225</v>
      </c>
      <c r="O504" s="5">
        <v>3435</v>
      </c>
      <c r="P504" s="5">
        <v>3</v>
      </c>
      <c r="Q504" s="5">
        <v>3368</v>
      </c>
      <c r="R504" s="5">
        <v>64</v>
      </c>
      <c r="S504" s="5">
        <v>4</v>
      </c>
      <c r="T504" s="5">
        <v>0</v>
      </c>
      <c r="U504" s="5">
        <v>0</v>
      </c>
    </row>
    <row r="505" spans="3:21" x14ac:dyDescent="0.3">
      <c r="C505" s="5">
        <v>168</v>
      </c>
      <c r="D505" s="5">
        <v>14336</v>
      </c>
      <c r="E505" s="5">
        <v>3</v>
      </c>
      <c r="F505" s="5">
        <v>0</v>
      </c>
      <c r="G505" s="5">
        <v>5424</v>
      </c>
      <c r="H505" s="5">
        <v>0</v>
      </c>
      <c r="I505" s="5">
        <v>237</v>
      </c>
      <c r="J505" s="5">
        <v>56.57</v>
      </c>
      <c r="K505" s="5">
        <v>1.78</v>
      </c>
      <c r="L505" s="5">
        <v>25.9</v>
      </c>
      <c r="M505" s="5">
        <v>1</v>
      </c>
      <c r="N505" s="5">
        <v>2225</v>
      </c>
      <c r="O505" s="5">
        <v>3435</v>
      </c>
      <c r="P505" s="5">
        <v>2</v>
      </c>
      <c r="Q505" s="5">
        <v>3369</v>
      </c>
      <c r="R505" s="5">
        <v>64</v>
      </c>
      <c r="S505" s="5">
        <v>3</v>
      </c>
      <c r="T505" s="5">
        <v>0</v>
      </c>
      <c r="U505" s="5">
        <v>0</v>
      </c>
    </row>
    <row r="506" spans="3:21" x14ac:dyDescent="0.3">
      <c r="C506" s="5">
        <v>169</v>
      </c>
      <c r="D506" s="5">
        <v>14336</v>
      </c>
      <c r="E506" s="5">
        <v>3</v>
      </c>
      <c r="F506" s="5">
        <v>0</v>
      </c>
      <c r="G506" s="5">
        <v>5424</v>
      </c>
      <c r="H506" s="5">
        <v>0</v>
      </c>
      <c r="I506" s="5">
        <v>237</v>
      </c>
      <c r="J506" s="5">
        <v>56.57</v>
      </c>
      <c r="K506" s="5">
        <v>1.78</v>
      </c>
      <c r="L506" s="5">
        <v>25.9</v>
      </c>
      <c r="M506" s="5">
        <v>1</v>
      </c>
      <c r="N506" s="5">
        <v>2225</v>
      </c>
      <c r="O506" s="5">
        <v>3435</v>
      </c>
      <c r="P506" s="5">
        <v>2</v>
      </c>
      <c r="Q506" s="5">
        <v>3369</v>
      </c>
      <c r="R506" s="5">
        <v>64</v>
      </c>
      <c r="S506" s="5">
        <v>3</v>
      </c>
      <c r="T506" s="5">
        <v>0</v>
      </c>
      <c r="U506" s="5">
        <v>0</v>
      </c>
    </row>
    <row r="507" spans="3:21" x14ac:dyDescent="0.3">
      <c r="C507" s="5">
        <v>170</v>
      </c>
      <c r="D507" s="5">
        <v>14336</v>
      </c>
      <c r="E507" s="5">
        <v>2</v>
      </c>
      <c r="F507" s="5">
        <v>0</v>
      </c>
      <c r="G507" s="5">
        <v>5425</v>
      </c>
      <c r="H507" s="5">
        <v>0</v>
      </c>
      <c r="I507" s="5">
        <v>237</v>
      </c>
      <c r="J507" s="5">
        <v>56.58</v>
      </c>
      <c r="K507" s="5">
        <v>1.78</v>
      </c>
      <c r="L507" s="5">
        <v>25.9</v>
      </c>
      <c r="M507" s="5">
        <v>1</v>
      </c>
      <c r="N507" s="5">
        <v>2225</v>
      </c>
      <c r="O507" s="5">
        <v>3435</v>
      </c>
      <c r="P507" s="5">
        <v>1</v>
      </c>
      <c r="Q507" s="5">
        <v>3370</v>
      </c>
      <c r="R507" s="5">
        <v>64</v>
      </c>
      <c r="S507" s="5">
        <v>2</v>
      </c>
      <c r="T507" s="5">
        <v>0</v>
      </c>
      <c r="U507" s="5">
        <v>0</v>
      </c>
    </row>
    <row r="508" spans="3:21" x14ac:dyDescent="0.3">
      <c r="C508" s="5">
        <v>171</v>
      </c>
      <c r="D508" s="5">
        <v>14336</v>
      </c>
      <c r="E508" s="5">
        <v>2</v>
      </c>
      <c r="F508" s="5">
        <v>0</v>
      </c>
      <c r="G508" s="5">
        <v>5425</v>
      </c>
      <c r="H508" s="5">
        <v>0</v>
      </c>
      <c r="I508" s="5">
        <v>237</v>
      </c>
      <c r="J508" s="5">
        <v>56.58</v>
      </c>
      <c r="K508" s="5">
        <v>1.78</v>
      </c>
      <c r="L508" s="5">
        <v>25.9</v>
      </c>
      <c r="M508" s="5">
        <v>1</v>
      </c>
      <c r="N508" s="5">
        <v>2225</v>
      </c>
      <c r="O508" s="5">
        <v>3435</v>
      </c>
      <c r="P508" s="5">
        <v>1</v>
      </c>
      <c r="Q508" s="5">
        <v>3370</v>
      </c>
      <c r="R508" s="5">
        <v>64</v>
      </c>
      <c r="S508" s="5">
        <v>2</v>
      </c>
      <c r="T508" s="5">
        <v>0</v>
      </c>
      <c r="U508" s="5">
        <v>0</v>
      </c>
    </row>
    <row r="509" spans="3:21" x14ac:dyDescent="0.3">
      <c r="C509" s="5">
        <v>172</v>
      </c>
      <c r="D509" s="5">
        <v>14336</v>
      </c>
      <c r="E509" s="5">
        <v>1</v>
      </c>
      <c r="F509" s="5">
        <v>0</v>
      </c>
      <c r="G509" s="5">
        <v>5426</v>
      </c>
      <c r="H509" s="5">
        <v>0</v>
      </c>
      <c r="I509" s="5">
        <v>237</v>
      </c>
      <c r="J509" s="5">
        <v>56.58</v>
      </c>
      <c r="K509" s="5">
        <v>1.78</v>
      </c>
      <c r="L509" s="5">
        <v>25.9</v>
      </c>
      <c r="M509" s="5">
        <v>1</v>
      </c>
      <c r="N509" s="5">
        <v>2225</v>
      </c>
      <c r="O509" s="5">
        <v>3435</v>
      </c>
      <c r="P509" s="5">
        <v>0</v>
      </c>
      <c r="Q509" s="5">
        <v>3371</v>
      </c>
      <c r="R509" s="5">
        <v>64</v>
      </c>
      <c r="S509" s="5">
        <v>1</v>
      </c>
      <c r="T509" s="5">
        <v>0</v>
      </c>
      <c r="U509" s="5">
        <v>0</v>
      </c>
    </row>
    <row r="510" spans="3:21" x14ac:dyDescent="0.3">
      <c r="C510" s="5">
        <v>173</v>
      </c>
      <c r="D510" s="5">
        <v>14336</v>
      </c>
      <c r="E510" s="5">
        <v>1</v>
      </c>
      <c r="F510" s="5">
        <v>0</v>
      </c>
      <c r="G510" s="5">
        <v>5426</v>
      </c>
      <c r="H510" s="5">
        <v>0</v>
      </c>
      <c r="I510" s="5">
        <v>237</v>
      </c>
      <c r="J510" s="5">
        <v>56.58</v>
      </c>
      <c r="K510" s="5">
        <v>1.78</v>
      </c>
      <c r="L510" s="5">
        <v>25.9</v>
      </c>
      <c r="M510" s="5">
        <v>1</v>
      </c>
      <c r="N510" s="5">
        <v>2225</v>
      </c>
      <c r="O510" s="5">
        <v>3435</v>
      </c>
      <c r="P510" s="5">
        <v>0</v>
      </c>
      <c r="Q510" s="5">
        <v>3371</v>
      </c>
      <c r="R510" s="5">
        <v>64</v>
      </c>
      <c r="S510" s="5">
        <v>1</v>
      </c>
      <c r="T510" s="5">
        <v>0</v>
      </c>
      <c r="U510" s="5">
        <v>0</v>
      </c>
    </row>
    <row r="511" spans="3:21" x14ac:dyDescent="0.3">
      <c r="C511" s="5">
        <v>174</v>
      </c>
      <c r="D511" s="5">
        <v>14336</v>
      </c>
      <c r="E511" s="5">
        <v>1</v>
      </c>
      <c r="F511" s="5">
        <v>0</v>
      </c>
      <c r="G511" s="5">
        <v>5426</v>
      </c>
      <c r="H511" s="5">
        <v>0</v>
      </c>
      <c r="I511" s="5">
        <v>237</v>
      </c>
      <c r="J511" s="5">
        <v>56.58</v>
      </c>
      <c r="K511" s="5">
        <v>1.78</v>
      </c>
      <c r="L511" s="5">
        <v>25.9</v>
      </c>
      <c r="M511" s="5">
        <v>1</v>
      </c>
      <c r="N511" s="5">
        <v>2225</v>
      </c>
      <c r="O511" s="5">
        <v>3435</v>
      </c>
      <c r="P511" s="5">
        <v>0</v>
      </c>
      <c r="Q511" s="5">
        <v>3371</v>
      </c>
      <c r="R511" s="5">
        <v>64</v>
      </c>
      <c r="S511" s="5">
        <v>1</v>
      </c>
      <c r="T511" s="5">
        <v>0</v>
      </c>
      <c r="U511" s="5">
        <v>0</v>
      </c>
    </row>
    <row r="512" spans="3:21" x14ac:dyDescent="0.3">
      <c r="C512" s="5">
        <v>175</v>
      </c>
      <c r="D512" s="5">
        <v>14336</v>
      </c>
      <c r="E512" s="5">
        <v>1</v>
      </c>
      <c r="F512" s="5">
        <v>0</v>
      </c>
      <c r="G512" s="5">
        <v>5426</v>
      </c>
      <c r="H512" s="5">
        <v>0</v>
      </c>
      <c r="I512" s="5">
        <v>237</v>
      </c>
      <c r="J512" s="5">
        <v>56.58</v>
      </c>
      <c r="K512" s="5">
        <v>1.78</v>
      </c>
      <c r="L512" s="5">
        <v>25.9</v>
      </c>
      <c r="M512" s="5">
        <v>1</v>
      </c>
      <c r="N512" s="5">
        <v>2225</v>
      </c>
      <c r="O512" s="5">
        <v>3435</v>
      </c>
      <c r="P512" s="5">
        <v>0</v>
      </c>
      <c r="Q512" s="5">
        <v>3371</v>
      </c>
      <c r="R512" s="5">
        <v>64</v>
      </c>
      <c r="S512" s="5">
        <v>1</v>
      </c>
      <c r="T512" s="5">
        <v>0</v>
      </c>
      <c r="U512" s="5">
        <v>0</v>
      </c>
    </row>
    <row r="513" spans="3:21" x14ac:dyDescent="0.3">
      <c r="C513" s="5">
        <v>176</v>
      </c>
      <c r="D513" s="5">
        <v>14336</v>
      </c>
      <c r="E513" s="5">
        <v>1</v>
      </c>
      <c r="F513" s="5">
        <v>0</v>
      </c>
      <c r="G513" s="5">
        <v>5426</v>
      </c>
      <c r="H513" s="5">
        <v>0</v>
      </c>
      <c r="I513" s="5">
        <v>237</v>
      </c>
      <c r="J513" s="5">
        <v>56.58</v>
      </c>
      <c r="K513" s="5">
        <v>1.78</v>
      </c>
      <c r="L513" s="5">
        <v>25.9</v>
      </c>
      <c r="M513" s="5">
        <v>1</v>
      </c>
      <c r="N513" s="5">
        <v>2225</v>
      </c>
      <c r="O513" s="5">
        <v>3435</v>
      </c>
      <c r="P513" s="5">
        <v>0</v>
      </c>
      <c r="Q513" s="5">
        <v>3371</v>
      </c>
      <c r="R513" s="5">
        <v>64</v>
      </c>
      <c r="S513" s="5">
        <v>1</v>
      </c>
      <c r="T513" s="5">
        <v>0</v>
      </c>
      <c r="U513" s="5">
        <v>0</v>
      </c>
    </row>
    <row r="514" spans="3:21" x14ac:dyDescent="0.3">
      <c r="C514" s="5">
        <v>177</v>
      </c>
      <c r="D514" s="5">
        <v>14336</v>
      </c>
      <c r="E514" s="5">
        <v>1</v>
      </c>
      <c r="F514" s="5">
        <v>0</v>
      </c>
      <c r="G514" s="5">
        <v>5426</v>
      </c>
      <c r="H514" s="5">
        <v>0</v>
      </c>
      <c r="I514" s="5">
        <v>237</v>
      </c>
      <c r="J514" s="5">
        <v>56.59</v>
      </c>
      <c r="K514" s="5">
        <v>1.78</v>
      </c>
      <c r="L514" s="5">
        <v>25.9</v>
      </c>
      <c r="M514" s="5">
        <v>1</v>
      </c>
      <c r="N514" s="5">
        <v>2225</v>
      </c>
      <c r="O514" s="5">
        <v>3435</v>
      </c>
      <c r="P514" s="5">
        <v>0</v>
      </c>
      <c r="Q514" s="5">
        <v>3371</v>
      </c>
      <c r="R514" s="5">
        <v>64</v>
      </c>
      <c r="S514" s="5">
        <v>1</v>
      </c>
      <c r="T514" s="5">
        <v>0</v>
      </c>
      <c r="U514" s="5">
        <v>0</v>
      </c>
    </row>
    <row r="515" spans="3:21" x14ac:dyDescent="0.3">
      <c r="C515" s="5">
        <v>178</v>
      </c>
      <c r="D515" s="5">
        <v>14336</v>
      </c>
      <c r="E515" s="5">
        <v>1</v>
      </c>
      <c r="F515" s="5">
        <v>0</v>
      </c>
      <c r="G515" s="5">
        <v>5426</v>
      </c>
      <c r="H515" s="5">
        <v>0</v>
      </c>
      <c r="I515" s="5">
        <v>237</v>
      </c>
      <c r="J515" s="5">
        <v>56.59</v>
      </c>
      <c r="K515" s="5">
        <v>1.78</v>
      </c>
      <c r="L515" s="5">
        <v>25.9</v>
      </c>
      <c r="M515" s="5">
        <v>1</v>
      </c>
      <c r="N515" s="5">
        <v>2225</v>
      </c>
      <c r="O515" s="5">
        <v>3435</v>
      </c>
      <c r="P515" s="5">
        <v>0</v>
      </c>
      <c r="Q515" s="5">
        <v>3371</v>
      </c>
      <c r="R515" s="5">
        <v>64</v>
      </c>
      <c r="S515" s="5">
        <v>1</v>
      </c>
      <c r="T515" s="5">
        <v>0</v>
      </c>
      <c r="U515" s="5">
        <v>0</v>
      </c>
    </row>
    <row r="516" spans="3:21" x14ac:dyDescent="0.3">
      <c r="C516" s="5">
        <v>179</v>
      </c>
      <c r="D516" s="5">
        <v>14336</v>
      </c>
      <c r="E516" s="5">
        <v>1</v>
      </c>
      <c r="F516" s="5">
        <v>0</v>
      </c>
      <c r="G516" s="5">
        <v>5426</v>
      </c>
      <c r="H516" s="5">
        <v>0</v>
      </c>
      <c r="I516" s="5">
        <v>237</v>
      </c>
      <c r="J516" s="5">
        <v>56.59</v>
      </c>
      <c r="K516" s="5">
        <v>1.78</v>
      </c>
      <c r="L516" s="5">
        <v>25.9</v>
      </c>
      <c r="M516" s="5">
        <v>1</v>
      </c>
      <c r="N516" s="5">
        <v>2225</v>
      </c>
      <c r="O516" s="5">
        <v>3435</v>
      </c>
      <c r="P516" s="5">
        <v>0</v>
      </c>
      <c r="Q516" s="5">
        <v>3371</v>
      </c>
      <c r="R516" s="5">
        <v>64</v>
      </c>
      <c r="S516" s="5">
        <v>1</v>
      </c>
      <c r="T516" s="5">
        <v>0</v>
      </c>
      <c r="U516" s="5">
        <v>0</v>
      </c>
    </row>
    <row r="517" spans="3:21" x14ac:dyDescent="0.3">
      <c r="C517" s="5">
        <v>180</v>
      </c>
      <c r="D517" s="5">
        <v>14336</v>
      </c>
      <c r="E517" s="5">
        <v>1</v>
      </c>
      <c r="F517" s="5">
        <v>0</v>
      </c>
      <c r="G517" s="5">
        <v>5426</v>
      </c>
      <c r="H517" s="5">
        <v>0</v>
      </c>
      <c r="I517" s="5">
        <v>237</v>
      </c>
      <c r="J517" s="5">
        <v>56.59</v>
      </c>
      <c r="K517" s="5">
        <v>1.78</v>
      </c>
      <c r="L517" s="5">
        <v>25.9</v>
      </c>
      <c r="M517" s="5">
        <v>1</v>
      </c>
      <c r="N517" s="5">
        <v>2225</v>
      </c>
      <c r="O517" s="5">
        <v>3435</v>
      </c>
      <c r="P517" s="5">
        <v>0</v>
      </c>
      <c r="Q517" s="5">
        <v>3371</v>
      </c>
      <c r="R517" s="5">
        <v>64</v>
      </c>
      <c r="S517" s="5">
        <v>1</v>
      </c>
      <c r="T517" s="5">
        <v>0</v>
      </c>
      <c r="U517" s="5">
        <v>0</v>
      </c>
    </row>
    <row r="518" spans="3:21" x14ac:dyDescent="0.3">
      <c r="C518" s="5">
        <v>181</v>
      </c>
      <c r="D518" s="5">
        <v>14336</v>
      </c>
      <c r="E518" s="5">
        <v>1</v>
      </c>
      <c r="F518" s="5">
        <v>0</v>
      </c>
      <c r="G518" s="5">
        <v>5426</v>
      </c>
      <c r="H518" s="5">
        <v>0</v>
      </c>
      <c r="I518" s="5">
        <v>237</v>
      </c>
      <c r="J518" s="5">
        <v>56.6</v>
      </c>
      <c r="K518" s="5">
        <v>1.78</v>
      </c>
      <c r="L518" s="5">
        <v>25.9</v>
      </c>
      <c r="M518" s="5">
        <v>1</v>
      </c>
      <c r="N518" s="5">
        <v>2225</v>
      </c>
      <c r="O518" s="5">
        <v>3435</v>
      </c>
      <c r="P518" s="5">
        <v>0</v>
      </c>
      <c r="Q518" s="5">
        <v>3371</v>
      </c>
      <c r="R518" s="5">
        <v>64</v>
      </c>
      <c r="S518" s="5">
        <v>1</v>
      </c>
      <c r="T518" s="5">
        <v>0</v>
      </c>
      <c r="U518" s="5">
        <v>0</v>
      </c>
    </row>
    <row r="519" spans="3:21" x14ac:dyDescent="0.3">
      <c r="C519" s="5">
        <v>182</v>
      </c>
      <c r="D519" s="5">
        <v>14336</v>
      </c>
      <c r="E519" s="5">
        <v>1</v>
      </c>
      <c r="F519" s="5">
        <v>0</v>
      </c>
      <c r="G519" s="5">
        <v>5426</v>
      </c>
      <c r="H519" s="5">
        <v>0</v>
      </c>
      <c r="I519" s="5">
        <v>237</v>
      </c>
      <c r="J519" s="5">
        <v>56.6</v>
      </c>
      <c r="K519" s="5">
        <v>1.78</v>
      </c>
      <c r="L519" s="5">
        <v>25.9</v>
      </c>
      <c r="M519" s="5">
        <v>1</v>
      </c>
      <c r="N519" s="5">
        <v>2225</v>
      </c>
      <c r="O519" s="5">
        <v>3435</v>
      </c>
      <c r="P519" s="5">
        <v>0</v>
      </c>
      <c r="Q519" s="5">
        <v>3371</v>
      </c>
      <c r="R519" s="5">
        <v>64</v>
      </c>
      <c r="S519" s="5">
        <v>1</v>
      </c>
      <c r="T519" s="5">
        <v>0</v>
      </c>
      <c r="U519" s="5">
        <v>0</v>
      </c>
    </row>
    <row r="520" spans="3:21" x14ac:dyDescent="0.3">
      <c r="C520" s="5">
        <v>183</v>
      </c>
      <c r="D520" s="5">
        <v>14336</v>
      </c>
      <c r="E520" s="5">
        <v>1</v>
      </c>
      <c r="F520" s="5">
        <v>0</v>
      </c>
      <c r="G520" s="5">
        <v>5426</v>
      </c>
      <c r="H520" s="5">
        <v>0</v>
      </c>
      <c r="I520" s="5">
        <v>237</v>
      </c>
      <c r="J520" s="5">
        <v>56.6</v>
      </c>
      <c r="K520" s="5">
        <v>1.78</v>
      </c>
      <c r="L520" s="5">
        <v>25.9</v>
      </c>
      <c r="M520" s="5">
        <v>1</v>
      </c>
      <c r="N520" s="5">
        <v>2225</v>
      </c>
      <c r="O520" s="5">
        <v>3435</v>
      </c>
      <c r="P520" s="5">
        <v>0</v>
      </c>
      <c r="Q520" s="5">
        <v>3371</v>
      </c>
      <c r="R520" s="5">
        <v>64</v>
      </c>
      <c r="S520" s="5">
        <v>1</v>
      </c>
      <c r="T520" s="5">
        <v>0</v>
      </c>
      <c r="U520" s="5">
        <v>0</v>
      </c>
    </row>
    <row r="521" spans="3:21" x14ac:dyDescent="0.3">
      <c r="C521" s="5">
        <v>184</v>
      </c>
      <c r="D521" s="5">
        <v>14336</v>
      </c>
      <c r="E521" s="5">
        <v>1</v>
      </c>
      <c r="F521" s="5">
        <v>0</v>
      </c>
      <c r="G521" s="5">
        <v>5426</v>
      </c>
      <c r="H521" s="5">
        <v>0</v>
      </c>
      <c r="I521" s="5">
        <v>237</v>
      </c>
      <c r="J521" s="5">
        <v>56.6</v>
      </c>
      <c r="K521" s="5">
        <v>1.78</v>
      </c>
      <c r="L521" s="5">
        <v>25.9</v>
      </c>
      <c r="M521" s="5">
        <v>1</v>
      </c>
      <c r="N521" s="5">
        <v>2225</v>
      </c>
      <c r="O521" s="5">
        <v>3435</v>
      </c>
      <c r="P521" s="5">
        <v>0</v>
      </c>
      <c r="Q521" s="5">
        <v>3371</v>
      </c>
      <c r="R521" s="5">
        <v>64</v>
      </c>
      <c r="S521" s="5">
        <v>1</v>
      </c>
      <c r="T521" s="5">
        <v>0</v>
      </c>
      <c r="U521" s="5">
        <v>0</v>
      </c>
    </row>
    <row r="522" spans="3:21" x14ac:dyDescent="0.3">
      <c r="C522" s="5">
        <v>185</v>
      </c>
      <c r="D522" s="5">
        <v>14336</v>
      </c>
      <c r="E522" s="5">
        <v>1</v>
      </c>
      <c r="F522" s="5">
        <v>0</v>
      </c>
      <c r="G522" s="5">
        <v>5426</v>
      </c>
      <c r="H522" s="5">
        <v>0</v>
      </c>
      <c r="I522" s="5">
        <v>237</v>
      </c>
      <c r="J522" s="5">
        <v>56.6</v>
      </c>
      <c r="K522" s="5">
        <v>1.78</v>
      </c>
      <c r="L522" s="5">
        <v>25.9</v>
      </c>
      <c r="M522" s="5">
        <v>1</v>
      </c>
      <c r="N522" s="5">
        <v>2225</v>
      </c>
      <c r="O522" s="5">
        <v>3435</v>
      </c>
      <c r="P522" s="5">
        <v>0</v>
      </c>
      <c r="Q522" s="5">
        <v>3371</v>
      </c>
      <c r="R522" s="5">
        <v>64</v>
      </c>
      <c r="S522" s="5">
        <v>1</v>
      </c>
      <c r="T522" s="5">
        <v>0</v>
      </c>
      <c r="U522" s="5">
        <v>0</v>
      </c>
    </row>
    <row r="523" spans="3:21" x14ac:dyDescent="0.3">
      <c r="C523" s="5">
        <v>186</v>
      </c>
      <c r="D523" s="5">
        <v>14336</v>
      </c>
      <c r="E523" s="5">
        <v>1</v>
      </c>
      <c r="F523" s="5">
        <v>0</v>
      </c>
      <c r="G523" s="5">
        <v>5426</v>
      </c>
      <c r="H523" s="5">
        <v>0</v>
      </c>
      <c r="I523" s="5">
        <v>237</v>
      </c>
      <c r="J523" s="5">
        <v>56.6</v>
      </c>
      <c r="K523" s="5">
        <v>1.78</v>
      </c>
      <c r="L523" s="5">
        <v>25.9</v>
      </c>
      <c r="M523" s="5">
        <v>1</v>
      </c>
      <c r="N523" s="5">
        <v>2225</v>
      </c>
      <c r="O523" s="5">
        <v>3435</v>
      </c>
      <c r="P523" s="5">
        <v>0</v>
      </c>
      <c r="Q523" s="5">
        <v>3371</v>
      </c>
      <c r="R523" s="5">
        <v>64</v>
      </c>
      <c r="S523" s="5">
        <v>1</v>
      </c>
      <c r="T523" s="5">
        <v>0</v>
      </c>
      <c r="U523" s="5">
        <v>0</v>
      </c>
    </row>
    <row r="524" spans="3:21" x14ac:dyDescent="0.3">
      <c r="C524" s="5">
        <v>187</v>
      </c>
      <c r="D524" s="5">
        <v>14336</v>
      </c>
      <c r="E524" s="5">
        <v>1</v>
      </c>
      <c r="F524" s="5">
        <v>0</v>
      </c>
      <c r="G524" s="5">
        <v>5426</v>
      </c>
      <c r="H524" s="5">
        <v>0</v>
      </c>
      <c r="I524" s="5">
        <v>237</v>
      </c>
      <c r="J524" s="5">
        <v>56.6</v>
      </c>
      <c r="K524" s="5">
        <v>1.78</v>
      </c>
      <c r="L524" s="5">
        <v>25.9</v>
      </c>
      <c r="M524" s="5">
        <v>1</v>
      </c>
      <c r="N524" s="5">
        <v>2225</v>
      </c>
      <c r="O524" s="5">
        <v>3435</v>
      </c>
      <c r="P524" s="5">
        <v>0</v>
      </c>
      <c r="Q524" s="5">
        <v>3371</v>
      </c>
      <c r="R524" s="5">
        <v>64</v>
      </c>
      <c r="S524" s="5">
        <v>1</v>
      </c>
      <c r="T524" s="5">
        <v>0</v>
      </c>
      <c r="U524" s="5">
        <v>0</v>
      </c>
    </row>
    <row r="525" spans="3:21" x14ac:dyDescent="0.3">
      <c r="C525" s="5">
        <v>188</v>
      </c>
      <c r="D525" s="5">
        <v>14336</v>
      </c>
      <c r="E525" s="5">
        <v>1</v>
      </c>
      <c r="F525" s="5">
        <v>0</v>
      </c>
      <c r="G525" s="5">
        <v>5426</v>
      </c>
      <c r="H525" s="5">
        <v>0</v>
      </c>
      <c r="I525" s="5">
        <v>237</v>
      </c>
      <c r="J525" s="5">
        <v>56.61</v>
      </c>
      <c r="K525" s="5">
        <v>1.78</v>
      </c>
      <c r="L525" s="5">
        <v>25.9</v>
      </c>
      <c r="M525" s="5">
        <v>1</v>
      </c>
      <c r="N525" s="5">
        <v>2225</v>
      </c>
      <c r="O525" s="5">
        <v>3435</v>
      </c>
      <c r="P525" s="5">
        <v>0</v>
      </c>
      <c r="Q525" s="5">
        <v>3371</v>
      </c>
      <c r="R525" s="5">
        <v>64</v>
      </c>
      <c r="S525" s="5">
        <v>1</v>
      </c>
      <c r="T525" s="5">
        <v>0</v>
      </c>
      <c r="U525" s="5">
        <v>0</v>
      </c>
    </row>
    <row r="526" spans="3:21" x14ac:dyDescent="0.3">
      <c r="C526" s="5">
        <v>189</v>
      </c>
      <c r="D526" s="5">
        <v>14336</v>
      </c>
      <c r="E526" s="5">
        <v>1</v>
      </c>
      <c r="F526" s="5">
        <v>0</v>
      </c>
      <c r="G526" s="5">
        <v>5426</v>
      </c>
      <c r="H526" s="5">
        <v>0</v>
      </c>
      <c r="I526" s="5">
        <v>237</v>
      </c>
      <c r="J526" s="5">
        <v>56.61</v>
      </c>
      <c r="K526" s="5">
        <v>1.78</v>
      </c>
      <c r="L526" s="5">
        <v>25.9</v>
      </c>
      <c r="M526" s="5">
        <v>1</v>
      </c>
      <c r="N526" s="5">
        <v>2225</v>
      </c>
      <c r="O526" s="5">
        <v>3435</v>
      </c>
      <c r="P526" s="5">
        <v>0</v>
      </c>
      <c r="Q526" s="5">
        <v>3371</v>
      </c>
      <c r="R526" s="5">
        <v>64</v>
      </c>
      <c r="S526" s="5">
        <v>1</v>
      </c>
      <c r="T526" s="5">
        <v>0</v>
      </c>
      <c r="U526" s="5">
        <v>0</v>
      </c>
    </row>
    <row r="527" spans="3:21" x14ac:dyDescent="0.3">
      <c r="C527" s="5">
        <v>190</v>
      </c>
      <c r="D527" s="5">
        <v>14336</v>
      </c>
      <c r="E527" s="5">
        <v>0</v>
      </c>
      <c r="F527" s="5">
        <v>0</v>
      </c>
      <c r="G527" s="5">
        <v>5426</v>
      </c>
      <c r="H527" s="5">
        <v>0</v>
      </c>
      <c r="I527" s="5">
        <v>238</v>
      </c>
      <c r="J527" s="5">
        <v>56.61</v>
      </c>
      <c r="K527" s="5">
        <v>1.78</v>
      </c>
      <c r="L527" s="5">
        <v>25.9</v>
      </c>
      <c r="M527" s="5">
        <v>1</v>
      </c>
      <c r="N527" s="5">
        <v>2225</v>
      </c>
      <c r="O527" s="5">
        <v>3435</v>
      </c>
      <c r="P527" s="5">
        <v>0</v>
      </c>
      <c r="Q527" s="5">
        <v>3371</v>
      </c>
      <c r="R527" s="5">
        <v>64</v>
      </c>
      <c r="S527" s="5">
        <v>0</v>
      </c>
      <c r="T527" s="5">
        <v>0</v>
      </c>
      <c r="U527" s="5">
        <v>0</v>
      </c>
    </row>
    <row r="528" spans="3:21" x14ac:dyDescent="0.3">
      <c r="C528" s="5" t="s">
        <v>154</v>
      </c>
      <c r="D528" s="5" t="s">
        <v>155</v>
      </c>
      <c r="E528" s="5" t="s">
        <v>156</v>
      </c>
      <c r="F528" s="5" t="s">
        <v>157</v>
      </c>
      <c r="G528" s="5" t="s">
        <v>158</v>
      </c>
      <c r="H528" s="5" t="s">
        <v>157</v>
      </c>
      <c r="I528" s="5" t="s">
        <v>159</v>
      </c>
      <c r="J528" s="5" t="s">
        <v>160</v>
      </c>
      <c r="K528" s="5" t="s">
        <v>161</v>
      </c>
      <c r="L528" s="5" t="s">
        <v>161</v>
      </c>
      <c r="M528" s="5" t="s">
        <v>161</v>
      </c>
      <c r="N528" s="5" t="s">
        <v>161</v>
      </c>
      <c r="O528" s="5" t="s">
        <v>162</v>
      </c>
      <c r="P528" s="5" t="s">
        <v>163</v>
      </c>
      <c r="Q528" s="5" t="s">
        <v>158</v>
      </c>
      <c r="R528" s="5" t="s">
        <v>164</v>
      </c>
      <c r="S528" s="5" t="s">
        <v>165</v>
      </c>
      <c r="T528" s="5" t="s">
        <v>156</v>
      </c>
      <c r="U528" s="5" t="s">
        <v>164</v>
      </c>
    </row>
    <row r="529" spans="3:21" x14ac:dyDescent="0.3">
      <c r="C529" s="5" t="s">
        <v>5</v>
      </c>
      <c r="D529" s="5" t="s">
        <v>6</v>
      </c>
      <c r="E529" s="5" t="s">
        <v>166</v>
      </c>
      <c r="F529" s="5" t="s">
        <v>167</v>
      </c>
      <c r="G529" s="5" t="s">
        <v>168</v>
      </c>
      <c r="H529" s="5" t="s">
        <v>169</v>
      </c>
      <c r="I529" s="5" t="s">
        <v>8</v>
      </c>
      <c r="J529" s="5" t="s">
        <v>170</v>
      </c>
      <c r="K529" s="5" t="s">
        <v>171</v>
      </c>
      <c r="L529" s="5" t="s">
        <v>172</v>
      </c>
      <c r="M529" s="5" t="s">
        <v>13</v>
      </c>
      <c r="N529" s="5" t="s">
        <v>173</v>
      </c>
      <c r="O529" s="5" t="s">
        <v>29</v>
      </c>
      <c r="P529" s="5" t="s">
        <v>30</v>
      </c>
      <c r="Q529" s="5" t="s">
        <v>7</v>
      </c>
      <c r="R529" s="5" t="s">
        <v>8</v>
      </c>
      <c r="S529" s="5" t="s">
        <v>107</v>
      </c>
      <c r="T529" s="5" t="s">
        <v>174</v>
      </c>
      <c r="U529" s="5" t="s">
        <v>175</v>
      </c>
    </row>
    <row r="530" spans="3:21" x14ac:dyDescent="0.3"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</row>
    <row r="531" spans="3:21" x14ac:dyDescent="0.3">
      <c r="C531" s="5"/>
      <c r="D531" s="5"/>
      <c r="E531" s="5"/>
      <c r="F531" s="5"/>
      <c r="G531" s="5"/>
      <c r="H531" s="5"/>
      <c r="I531" s="5"/>
      <c r="J531" s="5" t="s">
        <v>176</v>
      </c>
      <c r="K531" s="5" t="s">
        <v>177</v>
      </c>
      <c r="L531" s="5" t="s">
        <v>178</v>
      </c>
      <c r="M531" s="5" t="s">
        <v>179</v>
      </c>
      <c r="N531" s="5" t="e" cm="1">
        <f t="array" ref="N531">---- Afecta</f>
        <v>#NAME?</v>
      </c>
      <c r="O531" s="5" t="s">
        <v>180</v>
      </c>
      <c r="P531" s="5" t="s">
        <v>181</v>
      </c>
      <c r="Q531" s="5" t="s">
        <v>182</v>
      </c>
      <c r="R531" s="5" t="s">
        <v>164</v>
      </c>
      <c r="S531" s="5"/>
      <c r="T531" s="5"/>
      <c r="U531" s="5"/>
    </row>
    <row r="532" spans="3:21" x14ac:dyDescent="0.3">
      <c r="C532" s="5" t="s">
        <v>5</v>
      </c>
      <c r="D532" s="5" t="s">
        <v>6</v>
      </c>
      <c r="E532" s="5" t="s">
        <v>166</v>
      </c>
      <c r="F532" s="5" t="s">
        <v>167</v>
      </c>
      <c r="G532" s="5" t="s">
        <v>168</v>
      </c>
      <c r="H532" s="5" t="s">
        <v>169</v>
      </c>
      <c r="I532" s="5" t="s">
        <v>8</v>
      </c>
      <c r="J532" s="5" t="s">
        <v>170</v>
      </c>
      <c r="K532" s="5" t="s">
        <v>171</v>
      </c>
      <c r="L532" s="5" t="s">
        <v>172</v>
      </c>
      <c r="M532" s="5" t="s">
        <v>13</v>
      </c>
      <c r="N532" s="5" t="s">
        <v>173</v>
      </c>
      <c r="O532" s="5" t="s">
        <v>29</v>
      </c>
      <c r="P532" s="5" t="s">
        <v>30</v>
      </c>
      <c r="Q532" s="5" t="s">
        <v>7</v>
      </c>
      <c r="R532" s="5" t="s">
        <v>8</v>
      </c>
      <c r="S532" s="5" t="s">
        <v>107</v>
      </c>
      <c r="T532" s="5" t="s">
        <v>174</v>
      </c>
      <c r="U532" s="5" t="s">
        <v>175</v>
      </c>
    </row>
    <row r="533" spans="3:21" x14ac:dyDescent="0.3">
      <c r="C533" s="5" t="s">
        <v>154</v>
      </c>
      <c r="D533" s="5" t="s">
        <v>155</v>
      </c>
      <c r="E533" s="5" t="s">
        <v>156</v>
      </c>
      <c r="F533" s="5" t="s">
        <v>157</v>
      </c>
      <c r="G533" s="5" t="s">
        <v>158</v>
      </c>
      <c r="H533" s="5" t="s">
        <v>157</v>
      </c>
      <c r="I533" s="5" t="s">
        <v>159</v>
      </c>
      <c r="J533" s="5" t="s">
        <v>160</v>
      </c>
      <c r="K533" s="5" t="s">
        <v>161</v>
      </c>
      <c r="L533" s="5" t="s">
        <v>161</v>
      </c>
      <c r="M533" s="5" t="s">
        <v>161</v>
      </c>
      <c r="N533" s="5" t="s">
        <v>161</v>
      </c>
      <c r="O533" s="5" t="s">
        <v>162</v>
      </c>
      <c r="P533" s="5" t="s">
        <v>163</v>
      </c>
      <c r="Q533" s="5" t="s">
        <v>158</v>
      </c>
      <c r="R533" s="5" t="s">
        <v>164</v>
      </c>
      <c r="S533" s="5" t="s">
        <v>165</v>
      </c>
      <c r="T533" s="5" t="s">
        <v>156</v>
      </c>
      <c r="U533" s="5" t="s">
        <v>164</v>
      </c>
    </row>
    <row r="534" spans="3:21" x14ac:dyDescent="0.3">
      <c r="C534" s="5">
        <v>1</v>
      </c>
      <c r="D534" s="5">
        <v>19996</v>
      </c>
      <c r="E534" s="5">
        <v>4</v>
      </c>
      <c r="F534" s="5">
        <v>0</v>
      </c>
      <c r="G534" s="5">
        <v>0</v>
      </c>
      <c r="H534" s="5">
        <v>0</v>
      </c>
      <c r="I534" s="5">
        <v>0</v>
      </c>
      <c r="J534" s="5">
        <v>56.4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</row>
    <row r="535" spans="3:21" x14ac:dyDescent="0.3">
      <c r="C535" s="5">
        <v>2</v>
      </c>
      <c r="D535" s="5">
        <v>19996</v>
      </c>
      <c r="E535" s="5">
        <v>4</v>
      </c>
      <c r="F535" s="5">
        <v>0</v>
      </c>
      <c r="G535" s="5">
        <v>0</v>
      </c>
      <c r="H535" s="5">
        <v>0</v>
      </c>
      <c r="I535" s="5">
        <v>0</v>
      </c>
      <c r="J535" s="5">
        <v>56.39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</row>
    <row r="536" spans="3:21" x14ac:dyDescent="0.3">
      <c r="C536" s="5">
        <v>3</v>
      </c>
      <c r="D536" s="5">
        <v>19996</v>
      </c>
      <c r="E536" s="5">
        <v>4</v>
      </c>
      <c r="F536" s="5">
        <v>0</v>
      </c>
      <c r="G536" s="5">
        <v>0</v>
      </c>
      <c r="H536" s="5">
        <v>0</v>
      </c>
      <c r="I536" s="5">
        <v>0</v>
      </c>
      <c r="J536" s="5">
        <v>56.39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</row>
    <row r="537" spans="3:21" x14ac:dyDescent="0.3">
      <c r="C537" s="5">
        <v>4</v>
      </c>
      <c r="D537" s="5">
        <v>19993</v>
      </c>
      <c r="E537" s="5">
        <v>6</v>
      </c>
      <c r="F537" s="5">
        <v>0</v>
      </c>
      <c r="G537" s="5">
        <v>0</v>
      </c>
      <c r="H537" s="5">
        <v>0</v>
      </c>
      <c r="I537" s="5">
        <v>0</v>
      </c>
      <c r="J537" s="5">
        <v>56.38</v>
      </c>
      <c r="K537" s="5">
        <v>0.34</v>
      </c>
      <c r="L537" s="5">
        <v>0</v>
      </c>
      <c r="M537" s="5">
        <v>0</v>
      </c>
      <c r="N537" s="5">
        <v>0</v>
      </c>
      <c r="O537" s="5">
        <v>2</v>
      </c>
      <c r="P537" s="5">
        <v>2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</row>
    <row r="538" spans="3:21" x14ac:dyDescent="0.3">
      <c r="C538" s="5">
        <v>5</v>
      </c>
      <c r="D538" s="5">
        <v>19990</v>
      </c>
      <c r="E538" s="5">
        <v>10</v>
      </c>
      <c r="F538" s="5">
        <v>0</v>
      </c>
      <c r="G538" s="5">
        <v>0</v>
      </c>
      <c r="H538" s="5">
        <v>0</v>
      </c>
      <c r="I538" s="5">
        <v>0</v>
      </c>
      <c r="J538" s="5">
        <v>56.38</v>
      </c>
      <c r="K538" s="5">
        <v>0.63</v>
      </c>
      <c r="L538" s="5">
        <v>0</v>
      </c>
      <c r="M538" s="5">
        <v>0</v>
      </c>
      <c r="N538" s="5">
        <v>0</v>
      </c>
      <c r="O538" s="5">
        <v>5</v>
      </c>
      <c r="P538" s="5">
        <v>5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</row>
    <row r="539" spans="3:21" x14ac:dyDescent="0.3">
      <c r="C539" s="5">
        <v>6</v>
      </c>
      <c r="D539" s="5">
        <v>19987</v>
      </c>
      <c r="E539" s="5">
        <v>12</v>
      </c>
      <c r="F539" s="5">
        <v>0</v>
      </c>
      <c r="G539" s="5">
        <v>0</v>
      </c>
      <c r="H539" s="5">
        <v>0</v>
      </c>
      <c r="I539" s="5">
        <v>0</v>
      </c>
      <c r="J539" s="5">
        <v>56.38</v>
      </c>
      <c r="K539" s="5">
        <v>0.74</v>
      </c>
      <c r="L539" s="5">
        <v>0</v>
      </c>
      <c r="M539" s="5">
        <v>0</v>
      </c>
      <c r="N539" s="5">
        <v>0</v>
      </c>
      <c r="O539" s="5">
        <v>7</v>
      </c>
      <c r="P539" s="5">
        <v>7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</row>
    <row r="540" spans="3:21" x14ac:dyDescent="0.3">
      <c r="C540" s="5">
        <v>7</v>
      </c>
      <c r="D540" s="5">
        <v>19982</v>
      </c>
      <c r="E540" s="5">
        <v>17</v>
      </c>
      <c r="F540" s="5">
        <v>0</v>
      </c>
      <c r="G540" s="5">
        <v>0</v>
      </c>
      <c r="H540" s="5">
        <v>0</v>
      </c>
      <c r="I540" s="5">
        <v>0</v>
      </c>
      <c r="J540" s="5">
        <v>56.37</v>
      </c>
      <c r="K540" s="5">
        <v>0.88</v>
      </c>
      <c r="L540" s="5">
        <v>0</v>
      </c>
      <c r="M540" s="5">
        <v>0</v>
      </c>
      <c r="N540" s="5">
        <v>1</v>
      </c>
      <c r="O540" s="5">
        <v>12</v>
      </c>
      <c r="P540" s="5">
        <v>12</v>
      </c>
      <c r="Q540" s="5">
        <v>0</v>
      </c>
      <c r="R540" s="5">
        <v>0</v>
      </c>
      <c r="S540" s="5">
        <v>4</v>
      </c>
      <c r="T540" s="5">
        <v>0</v>
      </c>
      <c r="U540" s="5">
        <v>0</v>
      </c>
    </row>
    <row r="541" spans="3:21" x14ac:dyDescent="0.3">
      <c r="C541" s="5">
        <v>8</v>
      </c>
      <c r="D541" s="5">
        <v>19975</v>
      </c>
      <c r="E541" s="5">
        <v>24</v>
      </c>
      <c r="F541" s="5">
        <v>0</v>
      </c>
      <c r="G541" s="5">
        <v>0</v>
      </c>
      <c r="H541" s="5">
        <v>0</v>
      </c>
      <c r="I541" s="5">
        <v>0</v>
      </c>
      <c r="J541" s="5">
        <v>56.37</v>
      </c>
      <c r="K541" s="5">
        <v>1.01</v>
      </c>
      <c r="L541" s="5">
        <v>0</v>
      </c>
      <c r="M541" s="5">
        <v>0</v>
      </c>
      <c r="N541" s="5">
        <v>1</v>
      </c>
      <c r="O541" s="5">
        <v>18</v>
      </c>
      <c r="P541" s="5">
        <v>18</v>
      </c>
      <c r="Q541" s="5">
        <v>0</v>
      </c>
      <c r="R541" s="5">
        <v>0</v>
      </c>
      <c r="S541" s="5">
        <v>4</v>
      </c>
      <c r="T541" s="5">
        <v>0</v>
      </c>
      <c r="U541" s="5">
        <v>0</v>
      </c>
    </row>
    <row r="542" spans="3:21" x14ac:dyDescent="0.3">
      <c r="C542" s="5">
        <v>9</v>
      </c>
      <c r="D542" s="5">
        <v>19966</v>
      </c>
      <c r="E542" s="5">
        <v>32</v>
      </c>
      <c r="F542" s="5">
        <v>0</v>
      </c>
      <c r="G542" s="5">
        <v>0</v>
      </c>
      <c r="H542" s="5">
        <v>0</v>
      </c>
      <c r="I542" s="5">
        <v>0</v>
      </c>
      <c r="J542" s="5">
        <v>56.37</v>
      </c>
      <c r="K542" s="5">
        <v>1.0900000000000001</v>
      </c>
      <c r="L542" s="5">
        <v>0.6</v>
      </c>
      <c r="M542" s="5">
        <v>0</v>
      </c>
      <c r="N542" s="5">
        <v>2</v>
      </c>
      <c r="O542" s="5">
        <v>26</v>
      </c>
      <c r="P542" s="5">
        <v>26</v>
      </c>
      <c r="Q542" s="5">
        <v>0</v>
      </c>
      <c r="R542" s="5">
        <v>0</v>
      </c>
      <c r="S542" s="5">
        <v>3</v>
      </c>
      <c r="T542" s="5">
        <v>0</v>
      </c>
      <c r="U542" s="5">
        <v>0</v>
      </c>
    </row>
    <row r="543" spans="3:21" x14ac:dyDescent="0.3">
      <c r="C543" s="5">
        <v>10</v>
      </c>
      <c r="D543" s="5">
        <v>19953</v>
      </c>
      <c r="E543" s="5">
        <v>46</v>
      </c>
      <c r="F543" s="5">
        <v>0</v>
      </c>
      <c r="G543" s="5">
        <v>0</v>
      </c>
      <c r="H543" s="5">
        <v>0</v>
      </c>
      <c r="I543" s="5">
        <v>0</v>
      </c>
      <c r="J543" s="5">
        <v>56.37</v>
      </c>
      <c r="K543" s="5">
        <v>1.1200000000000001</v>
      </c>
      <c r="L543" s="5">
        <v>1.4</v>
      </c>
      <c r="M543" s="5">
        <v>0.31</v>
      </c>
      <c r="N543" s="5">
        <v>3</v>
      </c>
      <c r="O543" s="5">
        <v>39</v>
      </c>
      <c r="P543" s="5">
        <v>39</v>
      </c>
      <c r="Q543" s="5">
        <v>0</v>
      </c>
      <c r="R543" s="5">
        <v>0</v>
      </c>
      <c r="S543" s="5">
        <v>6</v>
      </c>
      <c r="T543" s="5">
        <v>0</v>
      </c>
      <c r="U543" s="5">
        <v>0</v>
      </c>
    </row>
    <row r="544" spans="3:21" x14ac:dyDescent="0.3">
      <c r="C544" s="5">
        <v>11</v>
      </c>
      <c r="D544" s="5">
        <v>19938</v>
      </c>
      <c r="E544" s="5">
        <v>60</v>
      </c>
      <c r="F544" s="5">
        <v>0</v>
      </c>
      <c r="G544" s="5">
        <v>0</v>
      </c>
      <c r="H544" s="5">
        <v>0</v>
      </c>
      <c r="I544" s="5">
        <v>0</v>
      </c>
      <c r="J544" s="5">
        <v>56.36</v>
      </c>
      <c r="K544" s="5">
        <v>1.1599999999999999</v>
      </c>
      <c r="L544" s="5">
        <v>1.4</v>
      </c>
      <c r="M544" s="5">
        <v>0.31</v>
      </c>
      <c r="N544" s="5">
        <v>4</v>
      </c>
      <c r="O544" s="5">
        <v>52</v>
      </c>
      <c r="P544" s="5">
        <v>52</v>
      </c>
      <c r="Q544" s="5">
        <v>0</v>
      </c>
      <c r="R544" s="5">
        <v>0</v>
      </c>
      <c r="S544" s="5">
        <v>9</v>
      </c>
      <c r="T544" s="5">
        <v>1</v>
      </c>
      <c r="U544" s="5">
        <v>0</v>
      </c>
    </row>
    <row r="545" spans="3:21" x14ac:dyDescent="0.3">
      <c r="C545" s="5">
        <v>12</v>
      </c>
      <c r="D545" s="5">
        <v>19924</v>
      </c>
      <c r="E545" s="5">
        <v>75</v>
      </c>
      <c r="F545" s="5">
        <v>0</v>
      </c>
      <c r="G545" s="5">
        <v>0</v>
      </c>
      <c r="H545" s="5">
        <v>0</v>
      </c>
      <c r="I545" s="5">
        <v>0</v>
      </c>
      <c r="J545" s="5">
        <v>56.37</v>
      </c>
      <c r="K545" s="5">
        <v>1.17</v>
      </c>
      <c r="L545" s="5">
        <v>1.4</v>
      </c>
      <c r="M545" s="5">
        <v>0.31</v>
      </c>
      <c r="N545" s="5">
        <v>6</v>
      </c>
      <c r="O545" s="5">
        <v>65</v>
      </c>
      <c r="P545" s="5">
        <v>65</v>
      </c>
      <c r="Q545" s="5">
        <v>0</v>
      </c>
      <c r="R545" s="5">
        <v>0</v>
      </c>
      <c r="S545" s="5">
        <v>12</v>
      </c>
      <c r="T545" s="5">
        <v>1</v>
      </c>
      <c r="U545" s="5">
        <v>0</v>
      </c>
    </row>
    <row r="546" spans="3:21" x14ac:dyDescent="0.3">
      <c r="C546" s="5">
        <v>13</v>
      </c>
      <c r="D546" s="5">
        <v>19907</v>
      </c>
      <c r="E546" s="5">
        <v>92</v>
      </c>
      <c r="F546" s="5">
        <v>0</v>
      </c>
      <c r="G546" s="5">
        <v>0</v>
      </c>
      <c r="H546" s="5">
        <v>0</v>
      </c>
      <c r="I546" s="5">
        <v>0</v>
      </c>
      <c r="J546" s="5">
        <v>56.37</v>
      </c>
      <c r="K546" s="5">
        <v>1.25</v>
      </c>
      <c r="L546" s="5">
        <v>1.8</v>
      </c>
      <c r="M546" s="5">
        <v>0.48</v>
      </c>
      <c r="N546" s="5">
        <v>8</v>
      </c>
      <c r="O546" s="5">
        <v>80</v>
      </c>
      <c r="P546" s="5">
        <v>79</v>
      </c>
      <c r="Q546" s="5">
        <v>0</v>
      </c>
      <c r="R546" s="5">
        <v>0</v>
      </c>
      <c r="S546" s="5">
        <v>17</v>
      </c>
      <c r="T546" s="5">
        <v>1</v>
      </c>
      <c r="U546" s="5">
        <v>0</v>
      </c>
    </row>
    <row r="547" spans="3:21" x14ac:dyDescent="0.3">
      <c r="C547" s="5">
        <v>14</v>
      </c>
      <c r="D547" s="5">
        <v>19892</v>
      </c>
      <c r="E547" s="5">
        <v>107</v>
      </c>
      <c r="F547" s="5">
        <v>0</v>
      </c>
      <c r="G547" s="5">
        <v>0</v>
      </c>
      <c r="H547" s="5">
        <v>0</v>
      </c>
      <c r="I547" s="5">
        <v>0</v>
      </c>
      <c r="J547" s="5">
        <v>56.36</v>
      </c>
      <c r="K547" s="5">
        <v>1.3</v>
      </c>
      <c r="L547" s="5">
        <v>2.2999999999999998</v>
      </c>
      <c r="M547" s="5">
        <v>0.5</v>
      </c>
      <c r="N547" s="5">
        <v>12</v>
      </c>
      <c r="O547" s="5">
        <v>91</v>
      </c>
      <c r="P547" s="5">
        <v>91</v>
      </c>
      <c r="Q547" s="5">
        <v>0</v>
      </c>
      <c r="R547" s="5">
        <v>0</v>
      </c>
      <c r="S547" s="5">
        <v>24</v>
      </c>
      <c r="T547" s="5">
        <v>2</v>
      </c>
      <c r="U547" s="5">
        <v>0</v>
      </c>
    </row>
    <row r="548" spans="3:21" x14ac:dyDescent="0.3">
      <c r="C548" s="5">
        <v>15</v>
      </c>
      <c r="D548" s="5">
        <v>19880</v>
      </c>
      <c r="E548" s="5">
        <v>118</v>
      </c>
      <c r="F548" s="5">
        <v>0</v>
      </c>
      <c r="G548" s="5">
        <v>0</v>
      </c>
      <c r="H548" s="5">
        <v>0</v>
      </c>
      <c r="I548" s="5">
        <v>0</v>
      </c>
      <c r="J548" s="5">
        <v>56.36</v>
      </c>
      <c r="K548" s="5">
        <v>1.36</v>
      </c>
      <c r="L548" s="5">
        <v>4.0999999999999996</v>
      </c>
      <c r="M548" s="5">
        <v>0.51</v>
      </c>
      <c r="N548" s="5">
        <v>15</v>
      </c>
      <c r="O548" s="5">
        <v>99</v>
      </c>
      <c r="P548" s="5">
        <v>99</v>
      </c>
      <c r="Q548" s="5">
        <v>0</v>
      </c>
      <c r="R548" s="5">
        <v>0</v>
      </c>
      <c r="S548" s="5">
        <v>32</v>
      </c>
      <c r="T548" s="5">
        <v>3</v>
      </c>
      <c r="U548" s="5">
        <v>0</v>
      </c>
    </row>
    <row r="549" spans="3:21" x14ac:dyDescent="0.3">
      <c r="C549" s="5">
        <v>16</v>
      </c>
      <c r="D549" s="5">
        <v>19867</v>
      </c>
      <c r="E549" s="5">
        <v>131</v>
      </c>
      <c r="F549" s="5">
        <v>0</v>
      </c>
      <c r="G549" s="5">
        <v>0</v>
      </c>
      <c r="H549" s="5">
        <v>0</v>
      </c>
      <c r="I549" s="5">
        <v>0</v>
      </c>
      <c r="J549" s="5">
        <v>56.36</v>
      </c>
      <c r="K549" s="5">
        <v>1.43</v>
      </c>
      <c r="L549" s="5">
        <v>5.4</v>
      </c>
      <c r="M549" s="5">
        <v>0.66</v>
      </c>
      <c r="N549" s="5">
        <v>19</v>
      </c>
      <c r="O549" s="5">
        <v>108</v>
      </c>
      <c r="P549" s="5">
        <v>108</v>
      </c>
      <c r="Q549" s="5">
        <v>0</v>
      </c>
      <c r="R549" s="5">
        <v>0</v>
      </c>
      <c r="S549" s="5">
        <v>46</v>
      </c>
      <c r="T549" s="5">
        <v>4</v>
      </c>
      <c r="U549" s="5">
        <v>0</v>
      </c>
    </row>
    <row r="550" spans="3:21" x14ac:dyDescent="0.3">
      <c r="C550" s="5">
        <v>17</v>
      </c>
      <c r="D550" s="5">
        <v>19852</v>
      </c>
      <c r="E550" s="5">
        <v>146</v>
      </c>
      <c r="F550" s="5">
        <v>0</v>
      </c>
      <c r="G550" s="5">
        <v>1</v>
      </c>
      <c r="H550" s="5">
        <v>0</v>
      </c>
      <c r="I550" s="5">
        <v>0</v>
      </c>
      <c r="J550" s="5">
        <v>56.36</v>
      </c>
      <c r="K550" s="5">
        <v>1.51</v>
      </c>
      <c r="L550" s="5">
        <v>6.6</v>
      </c>
      <c r="M550" s="5">
        <v>0.82</v>
      </c>
      <c r="N550" s="5">
        <v>23</v>
      </c>
      <c r="O550" s="5">
        <v>119</v>
      </c>
      <c r="P550" s="5">
        <v>118</v>
      </c>
      <c r="Q550" s="5">
        <v>0</v>
      </c>
      <c r="R550" s="5">
        <v>0</v>
      </c>
      <c r="S550" s="5">
        <v>59</v>
      </c>
      <c r="T550" s="5">
        <v>5</v>
      </c>
      <c r="U550" s="5">
        <v>0</v>
      </c>
    </row>
    <row r="551" spans="3:21" x14ac:dyDescent="0.3">
      <c r="C551" s="5">
        <v>18</v>
      </c>
      <c r="D551" s="5">
        <v>19835</v>
      </c>
      <c r="E551" s="5">
        <v>163</v>
      </c>
      <c r="F551" s="5">
        <v>0</v>
      </c>
      <c r="G551" s="5">
        <v>1</v>
      </c>
      <c r="H551" s="5">
        <v>0</v>
      </c>
      <c r="I551" s="5">
        <v>0</v>
      </c>
      <c r="J551" s="5">
        <v>56.36</v>
      </c>
      <c r="K551" s="5">
        <v>1.56</v>
      </c>
      <c r="L551" s="5">
        <v>7.7</v>
      </c>
      <c r="M551" s="5">
        <v>0.95</v>
      </c>
      <c r="N551" s="5">
        <v>29</v>
      </c>
      <c r="O551" s="5">
        <v>131</v>
      </c>
      <c r="P551" s="5">
        <v>131</v>
      </c>
      <c r="Q551" s="5">
        <v>0</v>
      </c>
      <c r="R551" s="5">
        <v>0</v>
      </c>
      <c r="S551" s="5">
        <v>74</v>
      </c>
      <c r="T551" s="5">
        <v>6</v>
      </c>
      <c r="U551" s="5">
        <v>0</v>
      </c>
    </row>
    <row r="552" spans="3:21" x14ac:dyDescent="0.3">
      <c r="C552" s="5">
        <v>19</v>
      </c>
      <c r="D552" s="5">
        <v>19815</v>
      </c>
      <c r="E552" s="5">
        <v>182</v>
      </c>
      <c r="F552" s="5">
        <v>0</v>
      </c>
      <c r="G552" s="5">
        <v>1</v>
      </c>
      <c r="H552" s="5">
        <v>0</v>
      </c>
      <c r="I552" s="5">
        <v>0</v>
      </c>
      <c r="J552" s="5">
        <v>56.36</v>
      </c>
      <c r="K552" s="5">
        <v>1.58</v>
      </c>
      <c r="L552" s="5">
        <v>9</v>
      </c>
      <c r="M552" s="5">
        <v>1.28</v>
      </c>
      <c r="N552" s="5">
        <v>33</v>
      </c>
      <c r="O552" s="5">
        <v>146</v>
      </c>
      <c r="P552" s="5">
        <v>145</v>
      </c>
      <c r="Q552" s="5">
        <v>1</v>
      </c>
      <c r="R552" s="5">
        <v>0</v>
      </c>
      <c r="S552" s="5">
        <v>90</v>
      </c>
      <c r="T552" s="5">
        <v>8</v>
      </c>
      <c r="U552" s="5">
        <v>0</v>
      </c>
    </row>
    <row r="553" spans="3:21" x14ac:dyDescent="0.3">
      <c r="C553" s="5">
        <v>20</v>
      </c>
      <c r="D553" s="5">
        <v>19792</v>
      </c>
      <c r="E553" s="5">
        <v>204</v>
      </c>
      <c r="F553" s="5">
        <v>0</v>
      </c>
      <c r="G553" s="5">
        <v>2</v>
      </c>
      <c r="H553" s="5">
        <v>0</v>
      </c>
      <c r="I553" s="5">
        <v>0</v>
      </c>
      <c r="J553" s="5">
        <v>56.36</v>
      </c>
      <c r="K553" s="5">
        <v>1.6</v>
      </c>
      <c r="L553" s="5">
        <v>10.6</v>
      </c>
      <c r="M553" s="5">
        <v>1.8</v>
      </c>
      <c r="N553" s="5">
        <v>38</v>
      </c>
      <c r="O553" s="5">
        <v>164</v>
      </c>
      <c r="P553" s="5">
        <v>163</v>
      </c>
      <c r="Q553" s="5">
        <v>1</v>
      </c>
      <c r="R553" s="5">
        <v>0</v>
      </c>
      <c r="S553" s="5">
        <v>105</v>
      </c>
      <c r="T553" s="5">
        <v>10</v>
      </c>
      <c r="U553" s="5">
        <v>0</v>
      </c>
    </row>
    <row r="554" spans="3:21" x14ac:dyDescent="0.3">
      <c r="C554" s="5">
        <v>21</v>
      </c>
      <c r="D554" s="5">
        <v>19763</v>
      </c>
      <c r="E554" s="5">
        <v>233</v>
      </c>
      <c r="F554" s="5">
        <v>0</v>
      </c>
      <c r="G554" s="5">
        <v>2</v>
      </c>
      <c r="H554" s="5">
        <v>0</v>
      </c>
      <c r="I554" s="5">
        <v>0</v>
      </c>
      <c r="J554" s="5">
        <v>56.36</v>
      </c>
      <c r="K554" s="5">
        <v>1.61</v>
      </c>
      <c r="L554" s="5">
        <v>11.1</v>
      </c>
      <c r="M554" s="5">
        <v>2.25</v>
      </c>
      <c r="N554" s="5">
        <v>43</v>
      </c>
      <c r="O554" s="5">
        <v>189</v>
      </c>
      <c r="P554" s="5">
        <v>187</v>
      </c>
      <c r="Q554" s="5">
        <v>1</v>
      </c>
      <c r="R554" s="5">
        <v>0</v>
      </c>
      <c r="S554" s="5">
        <v>116</v>
      </c>
      <c r="T554" s="5">
        <v>11</v>
      </c>
      <c r="U554" s="5">
        <v>0</v>
      </c>
    </row>
    <row r="555" spans="3:21" x14ac:dyDescent="0.3">
      <c r="C555" s="5">
        <v>22</v>
      </c>
      <c r="D555" s="5">
        <v>19730</v>
      </c>
      <c r="E555" s="5">
        <v>265</v>
      </c>
      <c r="F555" s="5">
        <v>0</v>
      </c>
      <c r="G555" s="5">
        <v>4</v>
      </c>
      <c r="H555" s="5">
        <v>0</v>
      </c>
      <c r="I555" s="5">
        <v>0</v>
      </c>
      <c r="J555" s="5">
        <v>56.36</v>
      </c>
      <c r="K555" s="5">
        <v>1.62</v>
      </c>
      <c r="L555" s="5">
        <v>12.3</v>
      </c>
      <c r="M555" s="5">
        <v>2.21</v>
      </c>
      <c r="N555" s="5">
        <v>49</v>
      </c>
      <c r="O555" s="5">
        <v>215</v>
      </c>
      <c r="P555" s="5">
        <v>213</v>
      </c>
      <c r="Q555" s="5">
        <v>2</v>
      </c>
      <c r="R555" s="5">
        <v>0</v>
      </c>
      <c r="S555" s="5">
        <v>128</v>
      </c>
      <c r="T555" s="5">
        <v>13</v>
      </c>
      <c r="U555" s="5">
        <v>0</v>
      </c>
    </row>
    <row r="556" spans="3:21" x14ac:dyDescent="0.3">
      <c r="C556" s="5">
        <v>23</v>
      </c>
      <c r="D556" s="5">
        <v>19693</v>
      </c>
      <c r="E556" s="5">
        <v>300</v>
      </c>
      <c r="F556" s="5">
        <v>0</v>
      </c>
      <c r="G556" s="5">
        <v>5</v>
      </c>
      <c r="H556" s="5">
        <v>0</v>
      </c>
      <c r="I556" s="5">
        <v>0</v>
      </c>
      <c r="J556" s="5">
        <v>56.36</v>
      </c>
      <c r="K556" s="5">
        <v>1.62</v>
      </c>
      <c r="L556" s="5">
        <v>13.7</v>
      </c>
      <c r="M556" s="5">
        <v>2.08</v>
      </c>
      <c r="N556" s="5">
        <v>55</v>
      </c>
      <c r="O556" s="5">
        <v>246</v>
      </c>
      <c r="P556" s="5">
        <v>243</v>
      </c>
      <c r="Q556" s="5">
        <v>3</v>
      </c>
      <c r="R556" s="5">
        <v>0</v>
      </c>
      <c r="S556" s="5">
        <v>141</v>
      </c>
      <c r="T556" s="5">
        <v>14</v>
      </c>
      <c r="U556" s="5">
        <v>0</v>
      </c>
    </row>
    <row r="557" spans="3:21" x14ac:dyDescent="0.3">
      <c r="C557" s="5">
        <v>24</v>
      </c>
      <c r="D557" s="5">
        <v>19655</v>
      </c>
      <c r="E557" s="5">
        <v>337</v>
      </c>
      <c r="F557" s="5">
        <v>0</v>
      </c>
      <c r="G557" s="5">
        <v>6</v>
      </c>
      <c r="H557" s="5">
        <v>0</v>
      </c>
      <c r="I557" s="5">
        <v>0</v>
      </c>
      <c r="J557" s="5">
        <v>56.36</v>
      </c>
      <c r="K557" s="5">
        <v>1.61</v>
      </c>
      <c r="L557" s="5">
        <v>13.9</v>
      </c>
      <c r="M557" s="5">
        <v>1.99</v>
      </c>
      <c r="N557" s="5">
        <v>61</v>
      </c>
      <c r="O557" s="5">
        <v>278</v>
      </c>
      <c r="P557" s="5">
        <v>273</v>
      </c>
      <c r="Q557" s="5">
        <v>4</v>
      </c>
      <c r="R557" s="5">
        <v>0</v>
      </c>
      <c r="S557" s="5">
        <v>158</v>
      </c>
      <c r="T557" s="5">
        <v>15</v>
      </c>
      <c r="U557" s="5">
        <v>0</v>
      </c>
    </row>
    <row r="558" spans="3:21" x14ac:dyDescent="0.3">
      <c r="C558" s="5">
        <v>25</v>
      </c>
      <c r="D558" s="5">
        <v>19611</v>
      </c>
      <c r="E558" s="5">
        <v>380</v>
      </c>
      <c r="F558" s="5">
        <v>0</v>
      </c>
      <c r="G558" s="5">
        <v>7</v>
      </c>
      <c r="H558" s="5">
        <v>0</v>
      </c>
      <c r="I558" s="5">
        <v>0</v>
      </c>
      <c r="J558" s="5">
        <v>56.35</v>
      </c>
      <c r="K558" s="5">
        <v>1.6</v>
      </c>
      <c r="L558" s="5">
        <v>14.1</v>
      </c>
      <c r="M558" s="5">
        <v>1.82</v>
      </c>
      <c r="N558" s="5">
        <v>69</v>
      </c>
      <c r="O558" s="5">
        <v>315</v>
      </c>
      <c r="P558" s="5">
        <v>309</v>
      </c>
      <c r="Q558" s="5">
        <v>5</v>
      </c>
      <c r="R558" s="5">
        <v>0</v>
      </c>
      <c r="S558" s="5">
        <v>176</v>
      </c>
      <c r="T558" s="5">
        <v>17</v>
      </c>
      <c r="U558" s="5">
        <v>0</v>
      </c>
    </row>
    <row r="559" spans="3:21" x14ac:dyDescent="0.3">
      <c r="C559" s="5">
        <v>26</v>
      </c>
      <c r="D559" s="5">
        <v>19565</v>
      </c>
      <c r="E559" s="5">
        <v>424</v>
      </c>
      <c r="F559" s="5">
        <v>0</v>
      </c>
      <c r="G559" s="5">
        <v>9</v>
      </c>
      <c r="H559" s="5">
        <v>0</v>
      </c>
      <c r="I559" s="5">
        <v>0</v>
      </c>
      <c r="J559" s="5">
        <v>56.36</v>
      </c>
      <c r="K559" s="5">
        <v>1.6</v>
      </c>
      <c r="L559" s="5">
        <v>14.4</v>
      </c>
      <c r="M559" s="5">
        <v>1.7</v>
      </c>
      <c r="N559" s="5">
        <v>78</v>
      </c>
      <c r="O559" s="5">
        <v>352</v>
      </c>
      <c r="P559" s="5">
        <v>344</v>
      </c>
      <c r="Q559" s="5">
        <v>7</v>
      </c>
      <c r="R559" s="5">
        <v>0</v>
      </c>
      <c r="S559" s="5">
        <v>197</v>
      </c>
      <c r="T559" s="5">
        <v>19</v>
      </c>
      <c r="U559" s="5">
        <v>0</v>
      </c>
    </row>
    <row r="560" spans="3:21" x14ac:dyDescent="0.3">
      <c r="C560" s="5">
        <v>27</v>
      </c>
      <c r="D560" s="5">
        <v>19517</v>
      </c>
      <c r="E560" s="5">
        <v>469</v>
      </c>
      <c r="F560" s="5">
        <v>0</v>
      </c>
      <c r="G560" s="5">
        <v>12</v>
      </c>
      <c r="H560" s="5">
        <v>0</v>
      </c>
      <c r="I560" s="5">
        <v>0</v>
      </c>
      <c r="J560" s="5">
        <v>56.35</v>
      </c>
      <c r="K560" s="5">
        <v>1.63</v>
      </c>
      <c r="L560" s="5">
        <v>14.9</v>
      </c>
      <c r="M560" s="5">
        <v>1.67</v>
      </c>
      <c r="N560" s="5">
        <v>88</v>
      </c>
      <c r="O560" s="5">
        <v>389</v>
      </c>
      <c r="P560" s="5">
        <v>379</v>
      </c>
      <c r="Q560" s="5">
        <v>9</v>
      </c>
      <c r="R560" s="5">
        <v>0</v>
      </c>
      <c r="S560" s="5">
        <v>223</v>
      </c>
      <c r="T560" s="5">
        <v>21</v>
      </c>
      <c r="U560" s="5">
        <v>0</v>
      </c>
    </row>
    <row r="561" spans="3:21" x14ac:dyDescent="0.3">
      <c r="C561" s="5">
        <v>28</v>
      </c>
      <c r="D561" s="5">
        <v>19466</v>
      </c>
      <c r="E561" s="5">
        <v>517</v>
      </c>
      <c r="F561" s="5">
        <v>0</v>
      </c>
      <c r="G561" s="5">
        <v>15</v>
      </c>
      <c r="H561" s="5">
        <v>0</v>
      </c>
      <c r="I561" s="5">
        <v>0</v>
      </c>
      <c r="J561" s="5">
        <v>56.35</v>
      </c>
      <c r="K561" s="5">
        <v>1.64</v>
      </c>
      <c r="L561" s="5">
        <v>16.2</v>
      </c>
      <c r="M561" s="5">
        <v>1.83</v>
      </c>
      <c r="N561" s="5">
        <v>100</v>
      </c>
      <c r="O561" s="5">
        <v>429</v>
      </c>
      <c r="P561" s="5">
        <v>416</v>
      </c>
      <c r="Q561" s="5">
        <v>11</v>
      </c>
      <c r="R561" s="5">
        <v>0</v>
      </c>
      <c r="S561" s="5">
        <v>254</v>
      </c>
      <c r="T561" s="5">
        <v>24</v>
      </c>
      <c r="U561" s="5">
        <v>0</v>
      </c>
    </row>
    <row r="562" spans="3:21" x14ac:dyDescent="0.3">
      <c r="C562" s="5">
        <v>29</v>
      </c>
      <c r="D562" s="5">
        <v>19415</v>
      </c>
      <c r="E562" s="5">
        <v>565</v>
      </c>
      <c r="F562" s="5">
        <v>0</v>
      </c>
      <c r="G562" s="5">
        <v>18</v>
      </c>
      <c r="H562" s="5">
        <v>0</v>
      </c>
      <c r="I562" s="5">
        <v>0</v>
      </c>
      <c r="J562" s="5">
        <v>56.35</v>
      </c>
      <c r="K562" s="5">
        <v>1.65</v>
      </c>
      <c r="L562" s="5">
        <v>16.399999999999999</v>
      </c>
      <c r="M562" s="5">
        <v>1.74</v>
      </c>
      <c r="N562" s="5">
        <v>112</v>
      </c>
      <c r="O562" s="5">
        <v>468</v>
      </c>
      <c r="P562" s="5">
        <v>453</v>
      </c>
      <c r="Q562" s="5">
        <v>14</v>
      </c>
      <c r="R562" s="5">
        <v>0</v>
      </c>
      <c r="S562" s="5">
        <v>287</v>
      </c>
      <c r="T562" s="5">
        <v>28</v>
      </c>
      <c r="U562" s="5">
        <v>0</v>
      </c>
    </row>
    <row r="563" spans="3:21" x14ac:dyDescent="0.3">
      <c r="C563" s="5">
        <v>30</v>
      </c>
      <c r="D563" s="5">
        <v>19356</v>
      </c>
      <c r="E563" s="5">
        <v>619</v>
      </c>
      <c r="F563" s="5">
        <v>0</v>
      </c>
      <c r="G563" s="5">
        <v>22</v>
      </c>
      <c r="H563" s="5">
        <v>0</v>
      </c>
      <c r="I563" s="5">
        <v>0</v>
      </c>
      <c r="J563" s="5">
        <v>56.35</v>
      </c>
      <c r="K563" s="5">
        <v>1.66</v>
      </c>
      <c r="L563" s="5">
        <v>16.899999999999999</v>
      </c>
      <c r="M563" s="5">
        <v>1.73</v>
      </c>
      <c r="N563" s="5">
        <v>126</v>
      </c>
      <c r="O563" s="5">
        <v>512</v>
      </c>
      <c r="P563" s="5">
        <v>494</v>
      </c>
      <c r="Q563" s="5">
        <v>17</v>
      </c>
      <c r="R563" s="5">
        <v>0</v>
      </c>
      <c r="S563" s="5">
        <v>321</v>
      </c>
      <c r="T563" s="5">
        <v>31</v>
      </c>
      <c r="U563" s="5">
        <v>0</v>
      </c>
    </row>
    <row r="564" spans="3:21" x14ac:dyDescent="0.3">
      <c r="C564" s="5">
        <v>31</v>
      </c>
      <c r="D564" s="5">
        <v>19293</v>
      </c>
      <c r="E564" s="5">
        <v>677</v>
      </c>
      <c r="F564" s="5">
        <v>0</v>
      </c>
      <c r="G564" s="5">
        <v>27</v>
      </c>
      <c r="H564" s="5">
        <v>0</v>
      </c>
      <c r="I564" s="5">
        <v>1</v>
      </c>
      <c r="J564" s="5">
        <v>56.35</v>
      </c>
      <c r="K564" s="5">
        <v>1.68</v>
      </c>
      <c r="L564" s="5">
        <v>17</v>
      </c>
      <c r="M564" s="5">
        <v>1.77</v>
      </c>
      <c r="N564" s="5">
        <v>139</v>
      </c>
      <c r="O564" s="5">
        <v>562</v>
      </c>
      <c r="P564" s="5">
        <v>540</v>
      </c>
      <c r="Q564" s="5">
        <v>21</v>
      </c>
      <c r="R564" s="5">
        <v>0</v>
      </c>
      <c r="S564" s="5">
        <v>360</v>
      </c>
      <c r="T564" s="5">
        <v>34</v>
      </c>
      <c r="U564" s="5">
        <v>0</v>
      </c>
    </row>
    <row r="565" spans="3:21" x14ac:dyDescent="0.3">
      <c r="C565" s="5">
        <v>32</v>
      </c>
      <c r="D565" s="5">
        <v>19226</v>
      </c>
      <c r="E565" s="5">
        <v>737</v>
      </c>
      <c r="F565" s="5">
        <v>0</v>
      </c>
      <c r="G565" s="5">
        <v>34</v>
      </c>
      <c r="H565" s="5">
        <v>0</v>
      </c>
      <c r="I565" s="5">
        <v>1</v>
      </c>
      <c r="J565" s="5">
        <v>56.35</v>
      </c>
      <c r="K565" s="5">
        <v>1.7</v>
      </c>
      <c r="L565" s="5">
        <v>18.399999999999999</v>
      </c>
      <c r="M565" s="5">
        <v>1.79</v>
      </c>
      <c r="N565" s="5">
        <v>156</v>
      </c>
      <c r="O565" s="5">
        <v>612</v>
      </c>
      <c r="P565" s="5">
        <v>585</v>
      </c>
      <c r="Q565" s="5">
        <v>26</v>
      </c>
      <c r="R565" s="5">
        <v>0</v>
      </c>
      <c r="S565" s="5">
        <v>399</v>
      </c>
      <c r="T565" s="5">
        <v>38</v>
      </c>
      <c r="U565" s="5">
        <v>0</v>
      </c>
    </row>
    <row r="566" spans="3:21" x14ac:dyDescent="0.3">
      <c r="C566" s="5">
        <v>33</v>
      </c>
      <c r="D566" s="5">
        <v>19155</v>
      </c>
      <c r="E566" s="5">
        <v>801</v>
      </c>
      <c r="F566" s="5">
        <v>0</v>
      </c>
      <c r="G566" s="5">
        <v>41</v>
      </c>
      <c r="H566" s="5">
        <v>0</v>
      </c>
      <c r="I566" s="5">
        <v>1</v>
      </c>
      <c r="J566" s="5">
        <v>56.35</v>
      </c>
      <c r="K566" s="5">
        <v>1.71</v>
      </c>
      <c r="L566" s="5">
        <v>18.7</v>
      </c>
      <c r="M566" s="5">
        <v>1.74</v>
      </c>
      <c r="N566" s="5">
        <v>174</v>
      </c>
      <c r="O566" s="5">
        <v>666</v>
      </c>
      <c r="P566" s="5">
        <v>633</v>
      </c>
      <c r="Q566" s="5">
        <v>32</v>
      </c>
      <c r="R566" s="5">
        <v>0</v>
      </c>
      <c r="S566" s="5">
        <v>439</v>
      </c>
      <c r="T566" s="5">
        <v>42</v>
      </c>
      <c r="U566" s="5">
        <v>0</v>
      </c>
    </row>
    <row r="567" spans="3:21" x14ac:dyDescent="0.3">
      <c r="C567" s="5">
        <v>34</v>
      </c>
      <c r="D567" s="5">
        <v>19075</v>
      </c>
      <c r="E567" s="5">
        <v>874</v>
      </c>
      <c r="F567" s="5">
        <v>0</v>
      </c>
      <c r="G567" s="5">
        <v>47</v>
      </c>
      <c r="H567" s="5">
        <v>0</v>
      </c>
      <c r="I567" s="5">
        <v>2</v>
      </c>
      <c r="J567" s="5">
        <v>56.35</v>
      </c>
      <c r="K567" s="5">
        <v>1.71</v>
      </c>
      <c r="L567" s="5">
        <v>19</v>
      </c>
      <c r="M567" s="5">
        <v>1.71</v>
      </c>
      <c r="N567" s="5">
        <v>191</v>
      </c>
      <c r="O567" s="5">
        <v>728</v>
      </c>
      <c r="P567" s="5">
        <v>688</v>
      </c>
      <c r="Q567" s="5">
        <v>38</v>
      </c>
      <c r="R567" s="5">
        <v>1</v>
      </c>
      <c r="S567" s="5">
        <v>483</v>
      </c>
      <c r="T567" s="5">
        <v>47</v>
      </c>
      <c r="U567" s="5">
        <v>0</v>
      </c>
    </row>
    <row r="568" spans="3:21" x14ac:dyDescent="0.3">
      <c r="C568" s="5">
        <v>35</v>
      </c>
      <c r="D568" s="5">
        <v>18987</v>
      </c>
      <c r="E568" s="5">
        <v>953</v>
      </c>
      <c r="F568" s="5">
        <v>0</v>
      </c>
      <c r="G568" s="5">
        <v>56</v>
      </c>
      <c r="H568" s="5">
        <v>0</v>
      </c>
      <c r="I568" s="5">
        <v>2</v>
      </c>
      <c r="J568" s="5">
        <v>56.35</v>
      </c>
      <c r="K568" s="5">
        <v>1.72</v>
      </c>
      <c r="L568" s="5">
        <v>19.2</v>
      </c>
      <c r="M568" s="5">
        <v>1.67</v>
      </c>
      <c r="N568" s="5">
        <v>212</v>
      </c>
      <c r="O568" s="5">
        <v>795</v>
      </c>
      <c r="P568" s="5">
        <v>748</v>
      </c>
      <c r="Q568" s="5">
        <v>45</v>
      </c>
      <c r="R568" s="5">
        <v>1</v>
      </c>
      <c r="S568" s="5">
        <v>525</v>
      </c>
      <c r="T568" s="5">
        <v>51</v>
      </c>
      <c r="U568" s="5">
        <v>0</v>
      </c>
    </row>
    <row r="569" spans="3:21" x14ac:dyDescent="0.3">
      <c r="C569" s="5">
        <v>36</v>
      </c>
      <c r="D569" s="5">
        <v>18896</v>
      </c>
      <c r="E569" s="5">
        <v>1033</v>
      </c>
      <c r="F569" s="5">
        <v>0</v>
      </c>
      <c r="G569" s="5">
        <v>67</v>
      </c>
      <c r="H569" s="5">
        <v>0</v>
      </c>
      <c r="I569" s="5">
        <v>3</v>
      </c>
      <c r="J569" s="5">
        <v>56.35</v>
      </c>
      <c r="K569" s="5">
        <v>1.72</v>
      </c>
      <c r="L569" s="5">
        <v>19.600000000000001</v>
      </c>
      <c r="M569" s="5">
        <v>1.68</v>
      </c>
      <c r="N569" s="5">
        <v>233</v>
      </c>
      <c r="O569" s="5">
        <v>866</v>
      </c>
      <c r="P569" s="5">
        <v>810</v>
      </c>
      <c r="Q569" s="5">
        <v>54</v>
      </c>
      <c r="R569" s="5">
        <v>1</v>
      </c>
      <c r="S569" s="5">
        <v>573</v>
      </c>
      <c r="T569" s="5">
        <v>56</v>
      </c>
      <c r="U569" s="5">
        <v>0</v>
      </c>
    </row>
    <row r="570" spans="3:21" x14ac:dyDescent="0.3">
      <c r="C570" s="5">
        <v>37</v>
      </c>
      <c r="D570" s="5">
        <v>18799</v>
      </c>
      <c r="E570" s="5">
        <v>1118</v>
      </c>
      <c r="F570" s="5">
        <v>0</v>
      </c>
      <c r="G570" s="5">
        <v>78</v>
      </c>
      <c r="H570" s="5">
        <v>0</v>
      </c>
      <c r="I570" s="5">
        <v>3</v>
      </c>
      <c r="J570" s="5">
        <v>56.35</v>
      </c>
      <c r="K570" s="5">
        <v>1.72</v>
      </c>
      <c r="L570" s="5">
        <v>19.8</v>
      </c>
      <c r="M570" s="5">
        <v>1.72</v>
      </c>
      <c r="N570" s="5">
        <v>255</v>
      </c>
      <c r="O570" s="5">
        <v>941</v>
      </c>
      <c r="P570" s="5">
        <v>875</v>
      </c>
      <c r="Q570" s="5">
        <v>63</v>
      </c>
      <c r="R570" s="5">
        <v>2</v>
      </c>
      <c r="S570" s="5">
        <v>623</v>
      </c>
      <c r="T570" s="5">
        <v>62</v>
      </c>
      <c r="U570" s="5">
        <v>0</v>
      </c>
    </row>
    <row r="571" spans="3:21" x14ac:dyDescent="0.3">
      <c r="C571" s="5">
        <v>38</v>
      </c>
      <c r="D571" s="5">
        <v>18693</v>
      </c>
      <c r="E571" s="5">
        <v>1210</v>
      </c>
      <c r="F571" s="5">
        <v>0</v>
      </c>
      <c r="G571" s="5">
        <v>91</v>
      </c>
      <c r="H571" s="5">
        <v>0</v>
      </c>
      <c r="I571" s="5">
        <v>4</v>
      </c>
      <c r="J571" s="5">
        <v>56.35</v>
      </c>
      <c r="K571" s="5">
        <v>1.72</v>
      </c>
      <c r="L571" s="5">
        <v>19.899999999999999</v>
      </c>
      <c r="M571" s="5">
        <v>1.73</v>
      </c>
      <c r="N571" s="5">
        <v>280</v>
      </c>
      <c r="O571" s="5">
        <v>1022</v>
      </c>
      <c r="P571" s="5">
        <v>945</v>
      </c>
      <c r="Q571" s="5">
        <v>74</v>
      </c>
      <c r="R571" s="5">
        <v>2</v>
      </c>
      <c r="S571" s="5">
        <v>677</v>
      </c>
      <c r="T571" s="5">
        <v>67</v>
      </c>
      <c r="U571" s="5">
        <v>0</v>
      </c>
    </row>
    <row r="572" spans="3:21" x14ac:dyDescent="0.3">
      <c r="C572" s="5">
        <v>39</v>
      </c>
      <c r="D572" s="5">
        <v>18584</v>
      </c>
      <c r="E572" s="5">
        <v>1304</v>
      </c>
      <c r="F572" s="5">
        <v>0</v>
      </c>
      <c r="G572" s="5">
        <v>106</v>
      </c>
      <c r="H572" s="5">
        <v>0</v>
      </c>
      <c r="I572" s="5">
        <v>4</v>
      </c>
      <c r="J572" s="5">
        <v>56.35</v>
      </c>
      <c r="K572" s="5">
        <v>1.72</v>
      </c>
      <c r="L572" s="5">
        <v>20.3</v>
      </c>
      <c r="M572" s="5">
        <v>1.69</v>
      </c>
      <c r="N572" s="5">
        <v>306</v>
      </c>
      <c r="O572" s="5">
        <v>1105</v>
      </c>
      <c r="P572" s="5">
        <v>1015</v>
      </c>
      <c r="Q572" s="5">
        <v>87</v>
      </c>
      <c r="R572" s="5">
        <v>3</v>
      </c>
      <c r="S572" s="5">
        <v>733</v>
      </c>
      <c r="T572" s="5">
        <v>72</v>
      </c>
      <c r="U572" s="5">
        <v>0</v>
      </c>
    </row>
    <row r="573" spans="3:21" x14ac:dyDescent="0.3">
      <c r="C573" s="5">
        <v>40</v>
      </c>
      <c r="D573" s="5">
        <v>18472</v>
      </c>
      <c r="E573" s="5">
        <v>1400</v>
      </c>
      <c r="F573" s="5">
        <v>0</v>
      </c>
      <c r="G573" s="5">
        <v>121</v>
      </c>
      <c r="H573" s="5">
        <v>0</v>
      </c>
      <c r="I573" s="5">
        <v>5</v>
      </c>
      <c r="J573" s="5">
        <v>56.35</v>
      </c>
      <c r="K573" s="5">
        <v>1.72</v>
      </c>
      <c r="L573" s="5">
        <v>20.5</v>
      </c>
      <c r="M573" s="5">
        <v>1.64</v>
      </c>
      <c r="N573" s="5">
        <v>335</v>
      </c>
      <c r="O573" s="5">
        <v>1188</v>
      </c>
      <c r="P573" s="5">
        <v>1084</v>
      </c>
      <c r="Q573" s="5">
        <v>100</v>
      </c>
      <c r="R573" s="5">
        <v>3</v>
      </c>
      <c r="S573" s="5">
        <v>796</v>
      </c>
      <c r="T573" s="5">
        <v>78</v>
      </c>
      <c r="U573" s="5">
        <v>0</v>
      </c>
    </row>
    <row r="574" spans="3:21" x14ac:dyDescent="0.3">
      <c r="C574" s="5">
        <v>41</v>
      </c>
      <c r="D574" s="5">
        <v>18365</v>
      </c>
      <c r="E574" s="5">
        <v>1485</v>
      </c>
      <c r="F574" s="5">
        <v>0</v>
      </c>
      <c r="G574" s="5">
        <v>141</v>
      </c>
      <c r="H574" s="5">
        <v>0</v>
      </c>
      <c r="I574" s="5">
        <v>6</v>
      </c>
      <c r="J574" s="5">
        <v>56.35</v>
      </c>
      <c r="K574" s="5">
        <v>1.73</v>
      </c>
      <c r="L574" s="5">
        <v>20.8</v>
      </c>
      <c r="M574" s="5">
        <v>1.66</v>
      </c>
      <c r="N574" s="5">
        <v>365</v>
      </c>
      <c r="O574" s="5">
        <v>1264</v>
      </c>
      <c r="P574" s="5">
        <v>1143</v>
      </c>
      <c r="Q574" s="5">
        <v>116</v>
      </c>
      <c r="R574" s="5">
        <v>4</v>
      </c>
      <c r="S574" s="5">
        <v>863</v>
      </c>
      <c r="T574" s="5">
        <v>86</v>
      </c>
      <c r="U574" s="5">
        <v>0</v>
      </c>
    </row>
    <row r="575" spans="3:21" x14ac:dyDescent="0.3">
      <c r="C575" s="5">
        <v>42</v>
      </c>
      <c r="D575" s="5">
        <v>18260</v>
      </c>
      <c r="E575" s="5">
        <v>1570</v>
      </c>
      <c r="F575" s="5">
        <v>0</v>
      </c>
      <c r="G575" s="5">
        <v>161</v>
      </c>
      <c r="H575" s="5">
        <v>0</v>
      </c>
      <c r="I575" s="5">
        <v>7</v>
      </c>
      <c r="J575" s="5">
        <v>56.35</v>
      </c>
      <c r="K575" s="5">
        <v>1.75</v>
      </c>
      <c r="L575" s="5">
        <v>21.1</v>
      </c>
      <c r="M575" s="5">
        <v>1.63</v>
      </c>
      <c r="N575" s="5">
        <v>396</v>
      </c>
      <c r="O575" s="5">
        <v>1339</v>
      </c>
      <c r="P575" s="5">
        <v>1201</v>
      </c>
      <c r="Q575" s="5">
        <v>133</v>
      </c>
      <c r="R575" s="5">
        <v>4</v>
      </c>
      <c r="S575" s="5">
        <v>934</v>
      </c>
      <c r="T575" s="5">
        <v>92</v>
      </c>
      <c r="U575" s="5">
        <v>0</v>
      </c>
    </row>
    <row r="576" spans="3:21" x14ac:dyDescent="0.3">
      <c r="C576" s="5">
        <v>43</v>
      </c>
      <c r="D576" s="5">
        <v>18147</v>
      </c>
      <c r="E576" s="5">
        <v>1661</v>
      </c>
      <c r="F576" s="5">
        <v>0</v>
      </c>
      <c r="G576" s="5">
        <v>182</v>
      </c>
      <c r="H576" s="5">
        <v>0</v>
      </c>
      <c r="I576" s="5">
        <v>8</v>
      </c>
      <c r="J576" s="5">
        <v>56.35</v>
      </c>
      <c r="K576" s="5">
        <v>1.75</v>
      </c>
      <c r="L576" s="5">
        <v>21.2</v>
      </c>
      <c r="M576" s="5">
        <v>1.6</v>
      </c>
      <c r="N576" s="5">
        <v>430</v>
      </c>
      <c r="O576" s="5">
        <v>1417</v>
      </c>
      <c r="P576" s="5">
        <v>1261</v>
      </c>
      <c r="Q576" s="5">
        <v>150</v>
      </c>
      <c r="R576" s="5">
        <v>5</v>
      </c>
      <c r="S576" s="5">
        <v>1010</v>
      </c>
      <c r="T576" s="5">
        <v>100</v>
      </c>
      <c r="U576" s="5">
        <v>0</v>
      </c>
    </row>
    <row r="577" spans="3:21" x14ac:dyDescent="0.3">
      <c r="C577" s="5">
        <v>44</v>
      </c>
      <c r="D577" s="5">
        <v>18041</v>
      </c>
      <c r="E577" s="5">
        <v>1742</v>
      </c>
      <c r="F577" s="5">
        <v>0</v>
      </c>
      <c r="G577" s="5">
        <v>207</v>
      </c>
      <c r="H577" s="5">
        <v>0</v>
      </c>
      <c r="I577" s="5">
        <v>9</v>
      </c>
      <c r="J577" s="5">
        <v>56.35</v>
      </c>
      <c r="K577" s="5">
        <v>1.75</v>
      </c>
      <c r="L577" s="5">
        <v>21.4</v>
      </c>
      <c r="M577" s="5">
        <v>1.57</v>
      </c>
      <c r="N577" s="5">
        <v>464</v>
      </c>
      <c r="O577" s="5">
        <v>1490</v>
      </c>
      <c r="P577" s="5">
        <v>1314</v>
      </c>
      <c r="Q577" s="5">
        <v>170</v>
      </c>
      <c r="R577" s="5">
        <v>5</v>
      </c>
      <c r="S577" s="5">
        <v>1089</v>
      </c>
      <c r="T577" s="5">
        <v>107</v>
      </c>
      <c r="U577" s="5">
        <v>0</v>
      </c>
    </row>
    <row r="578" spans="3:21" x14ac:dyDescent="0.3">
      <c r="C578" s="5">
        <v>45</v>
      </c>
      <c r="D578" s="5">
        <v>17928</v>
      </c>
      <c r="E578" s="5">
        <v>1826</v>
      </c>
      <c r="F578" s="5">
        <v>0</v>
      </c>
      <c r="G578" s="5">
        <v>233</v>
      </c>
      <c r="H578" s="5">
        <v>0</v>
      </c>
      <c r="I578" s="5">
        <v>11</v>
      </c>
      <c r="J578" s="5">
        <v>56.35</v>
      </c>
      <c r="K578" s="5">
        <v>1.76</v>
      </c>
      <c r="L578" s="5">
        <v>21.5</v>
      </c>
      <c r="M578" s="5">
        <v>1.58</v>
      </c>
      <c r="N578" s="5">
        <v>498</v>
      </c>
      <c r="O578" s="5">
        <v>1569</v>
      </c>
      <c r="P578" s="5">
        <v>1372</v>
      </c>
      <c r="Q578" s="5">
        <v>190</v>
      </c>
      <c r="R578" s="5">
        <v>6</v>
      </c>
      <c r="S578" s="5">
        <v>1171</v>
      </c>
      <c r="T578" s="5">
        <v>115</v>
      </c>
      <c r="U578" s="5">
        <v>0</v>
      </c>
    </row>
    <row r="579" spans="3:21" x14ac:dyDescent="0.3">
      <c r="C579" s="5">
        <v>46</v>
      </c>
      <c r="D579" s="5">
        <v>17816</v>
      </c>
      <c r="E579" s="5">
        <v>1913</v>
      </c>
      <c r="F579" s="5">
        <v>0</v>
      </c>
      <c r="G579" s="5">
        <v>257</v>
      </c>
      <c r="H579" s="5">
        <v>0</v>
      </c>
      <c r="I579" s="5">
        <v>12</v>
      </c>
      <c r="J579" s="5">
        <v>56.35</v>
      </c>
      <c r="K579" s="5">
        <v>1.77</v>
      </c>
      <c r="L579" s="5">
        <v>21.5</v>
      </c>
      <c r="M579" s="5">
        <v>1.58</v>
      </c>
      <c r="N579" s="5">
        <v>532</v>
      </c>
      <c r="O579" s="5">
        <v>1646</v>
      </c>
      <c r="P579" s="5">
        <v>1429</v>
      </c>
      <c r="Q579" s="5">
        <v>209</v>
      </c>
      <c r="R579" s="5">
        <v>7</v>
      </c>
      <c r="S579" s="5">
        <v>1257</v>
      </c>
      <c r="T579" s="5">
        <v>123</v>
      </c>
      <c r="U579" s="5">
        <v>0</v>
      </c>
    </row>
    <row r="580" spans="3:21" x14ac:dyDescent="0.3">
      <c r="C580" s="5">
        <v>47</v>
      </c>
      <c r="D580" s="5">
        <v>17704</v>
      </c>
      <c r="E580" s="5">
        <v>1995</v>
      </c>
      <c r="F580" s="5">
        <v>0</v>
      </c>
      <c r="G580" s="5">
        <v>286</v>
      </c>
      <c r="H580" s="5">
        <v>0</v>
      </c>
      <c r="I580" s="5">
        <v>13</v>
      </c>
      <c r="J580" s="5">
        <v>56.35</v>
      </c>
      <c r="K580" s="5">
        <v>1.76</v>
      </c>
      <c r="L580" s="5">
        <v>21.6</v>
      </c>
      <c r="M580" s="5">
        <v>1.55</v>
      </c>
      <c r="N580" s="5">
        <v>572</v>
      </c>
      <c r="O580" s="5">
        <v>1718</v>
      </c>
      <c r="P580" s="5">
        <v>1477</v>
      </c>
      <c r="Q580" s="5">
        <v>233</v>
      </c>
      <c r="R580" s="5">
        <v>8</v>
      </c>
      <c r="S580" s="5">
        <v>1334</v>
      </c>
      <c r="T580" s="5">
        <v>131</v>
      </c>
      <c r="U580" s="5">
        <v>0</v>
      </c>
    </row>
    <row r="581" spans="3:21" x14ac:dyDescent="0.3">
      <c r="C581" s="5">
        <v>48</v>
      </c>
      <c r="D581" s="5">
        <v>17594</v>
      </c>
      <c r="E581" s="5">
        <v>2072</v>
      </c>
      <c r="F581" s="5">
        <v>0</v>
      </c>
      <c r="G581" s="5">
        <v>318</v>
      </c>
      <c r="H581" s="5">
        <v>0</v>
      </c>
      <c r="I581" s="5">
        <v>14</v>
      </c>
      <c r="J581" s="5">
        <v>56.35</v>
      </c>
      <c r="K581" s="5">
        <v>1.76</v>
      </c>
      <c r="L581" s="5">
        <v>21.7</v>
      </c>
      <c r="M581" s="5">
        <v>1.53</v>
      </c>
      <c r="N581" s="5">
        <v>610</v>
      </c>
      <c r="O581" s="5">
        <v>1791</v>
      </c>
      <c r="P581" s="5">
        <v>1525</v>
      </c>
      <c r="Q581" s="5">
        <v>257</v>
      </c>
      <c r="R581" s="5">
        <v>8</v>
      </c>
      <c r="S581" s="5">
        <v>1406</v>
      </c>
      <c r="T581" s="5">
        <v>138</v>
      </c>
      <c r="U581" s="5">
        <v>0</v>
      </c>
    </row>
    <row r="582" spans="3:21" x14ac:dyDescent="0.3">
      <c r="C582" s="5">
        <v>49</v>
      </c>
      <c r="D582" s="5">
        <v>17482</v>
      </c>
      <c r="E582" s="5">
        <v>2145</v>
      </c>
      <c r="F582" s="5">
        <v>0</v>
      </c>
      <c r="G582" s="5">
        <v>355</v>
      </c>
      <c r="H582" s="5">
        <v>0</v>
      </c>
      <c r="I582" s="5">
        <v>17</v>
      </c>
      <c r="J582" s="5">
        <v>56.35</v>
      </c>
      <c r="K582" s="5">
        <v>1.76</v>
      </c>
      <c r="L582" s="5">
        <v>21.8</v>
      </c>
      <c r="M582" s="5">
        <v>1.52</v>
      </c>
      <c r="N582" s="5">
        <v>649</v>
      </c>
      <c r="O582" s="5">
        <v>1864</v>
      </c>
      <c r="P582" s="5">
        <v>1568</v>
      </c>
      <c r="Q582" s="5">
        <v>286</v>
      </c>
      <c r="R582" s="5">
        <v>10</v>
      </c>
      <c r="S582" s="5">
        <v>1480</v>
      </c>
      <c r="T582" s="5">
        <v>146</v>
      </c>
      <c r="U582" s="5">
        <v>0</v>
      </c>
    </row>
    <row r="583" spans="3:21" x14ac:dyDescent="0.3">
      <c r="C583" s="5">
        <v>50</v>
      </c>
      <c r="D583" s="5">
        <v>17372</v>
      </c>
      <c r="E583" s="5">
        <v>2217</v>
      </c>
      <c r="F583" s="5">
        <v>0</v>
      </c>
      <c r="G583" s="5">
        <v>391</v>
      </c>
      <c r="H583" s="5">
        <v>0</v>
      </c>
      <c r="I583" s="5">
        <v>18</v>
      </c>
      <c r="J583" s="5">
        <v>56.35</v>
      </c>
      <c r="K583" s="5">
        <v>1.75</v>
      </c>
      <c r="L583" s="5">
        <v>21.9</v>
      </c>
      <c r="M583" s="5">
        <v>1.5</v>
      </c>
      <c r="N583" s="5">
        <v>688</v>
      </c>
      <c r="O583" s="5">
        <v>1935</v>
      </c>
      <c r="P583" s="5">
        <v>1609</v>
      </c>
      <c r="Q583" s="5">
        <v>314</v>
      </c>
      <c r="R583" s="5">
        <v>11</v>
      </c>
      <c r="S583" s="5">
        <v>1549</v>
      </c>
      <c r="T583" s="5">
        <v>153</v>
      </c>
      <c r="U583" s="5">
        <v>0</v>
      </c>
    </row>
    <row r="584" spans="3:21" x14ac:dyDescent="0.3">
      <c r="C584" s="5">
        <v>51</v>
      </c>
      <c r="D584" s="5">
        <v>17263</v>
      </c>
      <c r="E584" s="5">
        <v>2284</v>
      </c>
      <c r="F584" s="5">
        <v>0</v>
      </c>
      <c r="G584" s="5">
        <v>431</v>
      </c>
      <c r="H584" s="5">
        <v>0</v>
      </c>
      <c r="I584" s="5">
        <v>20</v>
      </c>
      <c r="J584" s="5">
        <v>56.35</v>
      </c>
      <c r="K584" s="5">
        <v>1.75</v>
      </c>
      <c r="L584" s="5">
        <v>22</v>
      </c>
      <c r="M584" s="5">
        <v>1.48</v>
      </c>
      <c r="N584" s="5">
        <v>728</v>
      </c>
      <c r="O584" s="5">
        <v>2004</v>
      </c>
      <c r="P584" s="5">
        <v>1644</v>
      </c>
      <c r="Q584" s="5">
        <v>347</v>
      </c>
      <c r="R584" s="5">
        <v>12</v>
      </c>
      <c r="S584" s="5">
        <v>1618</v>
      </c>
      <c r="T584" s="5">
        <v>161</v>
      </c>
      <c r="U584" s="5">
        <v>0</v>
      </c>
    </row>
    <row r="585" spans="3:21" x14ac:dyDescent="0.3">
      <c r="C585" s="5">
        <v>52</v>
      </c>
      <c r="D585" s="5">
        <v>17155</v>
      </c>
      <c r="E585" s="5">
        <v>2343</v>
      </c>
      <c r="F585" s="5">
        <v>0</v>
      </c>
      <c r="G585" s="5">
        <v>477</v>
      </c>
      <c r="H585" s="5">
        <v>0</v>
      </c>
      <c r="I585" s="5">
        <v>23</v>
      </c>
      <c r="J585" s="5">
        <v>56.35</v>
      </c>
      <c r="K585" s="5">
        <v>1.75</v>
      </c>
      <c r="L585" s="5">
        <v>22.1</v>
      </c>
      <c r="M585" s="5">
        <v>1.49</v>
      </c>
      <c r="N585" s="5">
        <v>769</v>
      </c>
      <c r="O585" s="5">
        <v>2071</v>
      </c>
      <c r="P585" s="5">
        <v>1673</v>
      </c>
      <c r="Q585" s="5">
        <v>383</v>
      </c>
      <c r="R585" s="5">
        <v>14</v>
      </c>
      <c r="S585" s="5">
        <v>1682</v>
      </c>
      <c r="T585" s="5">
        <v>168</v>
      </c>
      <c r="U585" s="5">
        <v>0</v>
      </c>
    </row>
    <row r="586" spans="3:21" x14ac:dyDescent="0.3">
      <c r="C586" s="5">
        <v>53</v>
      </c>
      <c r="D586" s="5">
        <v>16935</v>
      </c>
      <c r="E586" s="5">
        <v>2487</v>
      </c>
      <c r="F586" s="5">
        <v>0</v>
      </c>
      <c r="G586" s="5">
        <v>549</v>
      </c>
      <c r="H586" s="5">
        <v>0</v>
      </c>
      <c r="I586" s="5">
        <v>26</v>
      </c>
      <c r="J586" s="5">
        <v>56.35</v>
      </c>
      <c r="K586" s="5">
        <v>1.73</v>
      </c>
      <c r="L586" s="5">
        <v>22</v>
      </c>
      <c r="M586" s="5">
        <v>1.53</v>
      </c>
      <c r="N586" s="5">
        <v>841</v>
      </c>
      <c r="O586" s="5">
        <v>2218</v>
      </c>
      <c r="P586" s="5">
        <v>1761</v>
      </c>
      <c r="Q586" s="5">
        <v>440</v>
      </c>
      <c r="R586" s="5">
        <v>16</v>
      </c>
      <c r="S586" s="5">
        <v>1810</v>
      </c>
      <c r="T586" s="5">
        <v>180</v>
      </c>
      <c r="U586" s="5">
        <v>0</v>
      </c>
    </row>
    <row r="587" spans="3:21" x14ac:dyDescent="0.3">
      <c r="C587" s="5">
        <v>54</v>
      </c>
      <c r="D587" s="5">
        <v>16826</v>
      </c>
      <c r="E587" s="5">
        <v>2542</v>
      </c>
      <c r="F587" s="5">
        <v>0</v>
      </c>
      <c r="G587" s="5">
        <v>602</v>
      </c>
      <c r="H587" s="5">
        <v>0</v>
      </c>
      <c r="I587" s="5">
        <v>28</v>
      </c>
      <c r="J587" s="5">
        <v>56.36</v>
      </c>
      <c r="K587" s="5">
        <v>1.73</v>
      </c>
      <c r="L587" s="5">
        <v>22.1</v>
      </c>
      <c r="M587" s="5">
        <v>1.52</v>
      </c>
      <c r="N587" s="5">
        <v>882</v>
      </c>
      <c r="O587" s="5">
        <v>2286</v>
      </c>
      <c r="P587" s="5">
        <v>1787</v>
      </c>
      <c r="Q587" s="5">
        <v>482</v>
      </c>
      <c r="R587" s="5">
        <v>17</v>
      </c>
      <c r="S587" s="5">
        <v>1870</v>
      </c>
      <c r="T587" s="5">
        <v>186</v>
      </c>
      <c r="U587" s="5">
        <v>0</v>
      </c>
    </row>
    <row r="588" spans="3:21" x14ac:dyDescent="0.3">
      <c r="C588" s="5">
        <v>55</v>
      </c>
      <c r="D588" s="5">
        <v>16720</v>
      </c>
      <c r="E588" s="5">
        <v>2586</v>
      </c>
      <c r="F588" s="5">
        <v>0</v>
      </c>
      <c r="G588" s="5">
        <v>661</v>
      </c>
      <c r="H588" s="5">
        <v>0</v>
      </c>
      <c r="I588" s="5">
        <v>31</v>
      </c>
      <c r="J588" s="5">
        <v>56.36</v>
      </c>
      <c r="K588" s="5">
        <v>1.73</v>
      </c>
      <c r="L588" s="5">
        <v>22.1</v>
      </c>
      <c r="M588" s="5">
        <v>1.51</v>
      </c>
      <c r="N588" s="5">
        <v>925</v>
      </c>
      <c r="O588" s="5">
        <v>2349</v>
      </c>
      <c r="P588" s="5">
        <v>1802</v>
      </c>
      <c r="Q588" s="5">
        <v>528</v>
      </c>
      <c r="R588" s="5">
        <v>18</v>
      </c>
      <c r="S588" s="5">
        <v>1926</v>
      </c>
      <c r="T588" s="5">
        <v>190</v>
      </c>
      <c r="U588" s="5">
        <v>0</v>
      </c>
    </row>
    <row r="589" spans="3:21" x14ac:dyDescent="0.3">
      <c r="C589" s="5">
        <v>56</v>
      </c>
      <c r="D589" s="5">
        <v>16619</v>
      </c>
      <c r="E589" s="5">
        <v>2621</v>
      </c>
      <c r="F589" s="5">
        <v>0</v>
      </c>
      <c r="G589" s="5">
        <v>724</v>
      </c>
      <c r="H589" s="5">
        <v>0</v>
      </c>
      <c r="I589" s="5">
        <v>34</v>
      </c>
      <c r="J589" s="5">
        <v>56.36</v>
      </c>
      <c r="K589" s="5">
        <v>1.73</v>
      </c>
      <c r="L589" s="5">
        <v>22.3</v>
      </c>
      <c r="M589" s="5">
        <v>1.5</v>
      </c>
      <c r="N589" s="5">
        <v>966</v>
      </c>
      <c r="O589" s="5">
        <v>2409</v>
      </c>
      <c r="P589" s="5">
        <v>1811</v>
      </c>
      <c r="Q589" s="5">
        <v>577</v>
      </c>
      <c r="R589" s="5">
        <v>20</v>
      </c>
      <c r="S589" s="5">
        <v>1974</v>
      </c>
      <c r="T589" s="5">
        <v>196</v>
      </c>
      <c r="U589" s="5">
        <v>0</v>
      </c>
    </row>
    <row r="590" spans="3:21" x14ac:dyDescent="0.3">
      <c r="C590" s="5">
        <v>57</v>
      </c>
      <c r="D590" s="5">
        <v>16515</v>
      </c>
      <c r="E590" s="5">
        <v>2657</v>
      </c>
      <c r="F590" s="5">
        <v>0</v>
      </c>
      <c r="G590" s="5">
        <v>790</v>
      </c>
      <c r="H590" s="5">
        <v>0</v>
      </c>
      <c r="I590" s="5">
        <v>37</v>
      </c>
      <c r="J590" s="5">
        <v>56.36</v>
      </c>
      <c r="K590" s="5">
        <v>1.74</v>
      </c>
      <c r="L590" s="5">
        <v>22.4</v>
      </c>
      <c r="M590" s="5">
        <v>1.49</v>
      </c>
      <c r="N590" s="5">
        <v>1006</v>
      </c>
      <c r="O590" s="5">
        <v>2473</v>
      </c>
      <c r="P590" s="5">
        <v>1824</v>
      </c>
      <c r="Q590" s="5">
        <v>627</v>
      </c>
      <c r="R590" s="5">
        <v>21</v>
      </c>
      <c r="S590" s="5">
        <v>2019</v>
      </c>
      <c r="T590" s="5">
        <v>200</v>
      </c>
      <c r="U590" s="5">
        <v>0</v>
      </c>
    </row>
    <row r="591" spans="3:21" x14ac:dyDescent="0.3">
      <c r="C591" s="5">
        <v>58</v>
      </c>
      <c r="D591" s="5">
        <v>16416</v>
      </c>
      <c r="E591" s="5">
        <v>2687</v>
      </c>
      <c r="F591" s="5">
        <v>0</v>
      </c>
      <c r="G591" s="5">
        <v>855</v>
      </c>
      <c r="H591" s="5">
        <v>0</v>
      </c>
      <c r="I591" s="5">
        <v>40</v>
      </c>
      <c r="J591" s="5">
        <v>56.36</v>
      </c>
      <c r="K591" s="5">
        <v>1.74</v>
      </c>
      <c r="L591" s="5">
        <v>22.5</v>
      </c>
      <c r="M591" s="5">
        <v>1.47</v>
      </c>
      <c r="N591" s="5">
        <v>1046</v>
      </c>
      <c r="O591" s="5">
        <v>2532</v>
      </c>
      <c r="P591" s="5">
        <v>1830</v>
      </c>
      <c r="Q591" s="5">
        <v>678</v>
      </c>
      <c r="R591" s="5">
        <v>23</v>
      </c>
      <c r="S591" s="5">
        <v>2062</v>
      </c>
      <c r="T591" s="5">
        <v>205</v>
      </c>
      <c r="U591" s="5">
        <v>0</v>
      </c>
    </row>
    <row r="592" spans="3:21" x14ac:dyDescent="0.3">
      <c r="C592" s="5">
        <v>59</v>
      </c>
      <c r="D592" s="5">
        <v>16319</v>
      </c>
      <c r="E592" s="5">
        <v>2711</v>
      </c>
      <c r="F592" s="5">
        <v>0</v>
      </c>
      <c r="G592" s="5">
        <v>925</v>
      </c>
      <c r="H592" s="5">
        <v>0</v>
      </c>
      <c r="I592" s="5">
        <v>43</v>
      </c>
      <c r="J592" s="5">
        <v>56.36</v>
      </c>
      <c r="K592" s="5">
        <v>1.74</v>
      </c>
      <c r="L592" s="5">
        <v>22.6</v>
      </c>
      <c r="M592" s="5">
        <v>1.46</v>
      </c>
      <c r="N592" s="5">
        <v>1090</v>
      </c>
      <c r="O592" s="5">
        <v>2586</v>
      </c>
      <c r="P592" s="5">
        <v>1829</v>
      </c>
      <c r="Q592" s="5">
        <v>732</v>
      </c>
      <c r="R592" s="5">
        <v>25</v>
      </c>
      <c r="S592" s="5">
        <v>2095</v>
      </c>
      <c r="T592" s="5">
        <v>207</v>
      </c>
      <c r="U592" s="5">
        <v>0</v>
      </c>
    </row>
    <row r="593" spans="3:21" x14ac:dyDescent="0.3">
      <c r="C593" s="5">
        <v>60</v>
      </c>
      <c r="D593" s="5">
        <v>16228</v>
      </c>
      <c r="E593" s="5">
        <v>2725</v>
      </c>
      <c r="F593" s="5">
        <v>0</v>
      </c>
      <c r="G593" s="5">
        <v>999</v>
      </c>
      <c r="H593" s="5">
        <v>0</v>
      </c>
      <c r="I593" s="5">
        <v>46</v>
      </c>
      <c r="J593" s="5">
        <v>56.36</v>
      </c>
      <c r="K593" s="5">
        <v>1.74</v>
      </c>
      <c r="L593" s="5">
        <v>22.7</v>
      </c>
      <c r="M593" s="5">
        <v>1.45</v>
      </c>
      <c r="N593" s="5">
        <v>1130</v>
      </c>
      <c r="O593" s="5">
        <v>2637</v>
      </c>
      <c r="P593" s="5">
        <v>1821</v>
      </c>
      <c r="Q593" s="5">
        <v>788</v>
      </c>
      <c r="R593" s="5">
        <v>26</v>
      </c>
      <c r="S593" s="5">
        <v>2127</v>
      </c>
      <c r="T593" s="5">
        <v>211</v>
      </c>
      <c r="U593" s="5">
        <v>0</v>
      </c>
    </row>
    <row r="594" spans="3:21" x14ac:dyDescent="0.3">
      <c r="C594" s="5">
        <v>61</v>
      </c>
      <c r="D594" s="5">
        <v>16137</v>
      </c>
      <c r="E594" s="5">
        <v>2730</v>
      </c>
      <c r="F594" s="5">
        <v>0</v>
      </c>
      <c r="G594" s="5">
        <v>1081</v>
      </c>
      <c r="H594" s="5">
        <v>0</v>
      </c>
      <c r="I594" s="5">
        <v>50</v>
      </c>
      <c r="J594" s="5">
        <v>56.36</v>
      </c>
      <c r="K594" s="5">
        <v>1.74</v>
      </c>
      <c r="L594" s="5">
        <v>22.7</v>
      </c>
      <c r="M594" s="5">
        <v>1.46</v>
      </c>
      <c r="N594" s="5">
        <v>1170</v>
      </c>
      <c r="O594" s="5">
        <v>2688</v>
      </c>
      <c r="P594" s="5">
        <v>1807</v>
      </c>
      <c r="Q594" s="5">
        <v>851</v>
      </c>
      <c r="R594" s="5">
        <v>28</v>
      </c>
      <c r="S594" s="5">
        <v>2147</v>
      </c>
      <c r="T594" s="5">
        <v>213</v>
      </c>
      <c r="U594" s="5">
        <v>0</v>
      </c>
    </row>
    <row r="595" spans="3:21" x14ac:dyDescent="0.3">
      <c r="C595" s="5">
        <v>62</v>
      </c>
      <c r="D595" s="5">
        <v>16055</v>
      </c>
      <c r="E595" s="5">
        <v>2727</v>
      </c>
      <c r="F595" s="5">
        <v>0</v>
      </c>
      <c r="G595" s="5">
        <v>1164</v>
      </c>
      <c r="H595" s="5">
        <v>0</v>
      </c>
      <c r="I595" s="5">
        <v>53</v>
      </c>
      <c r="J595" s="5">
        <v>56.36</v>
      </c>
      <c r="K595" s="5">
        <v>1.74</v>
      </c>
      <c r="L595" s="5">
        <v>22.7</v>
      </c>
      <c r="M595" s="5">
        <v>1.45</v>
      </c>
      <c r="N595" s="5">
        <v>1209</v>
      </c>
      <c r="O595" s="5">
        <v>2731</v>
      </c>
      <c r="P595" s="5">
        <v>1786</v>
      </c>
      <c r="Q595" s="5">
        <v>914</v>
      </c>
      <c r="R595" s="5">
        <v>30</v>
      </c>
      <c r="S595" s="5">
        <v>2162</v>
      </c>
      <c r="T595" s="5">
        <v>214</v>
      </c>
      <c r="U595" s="5">
        <v>0</v>
      </c>
    </row>
    <row r="596" spans="3:21" x14ac:dyDescent="0.3">
      <c r="C596" s="5">
        <v>63</v>
      </c>
      <c r="D596" s="5">
        <v>15974</v>
      </c>
      <c r="E596" s="5">
        <v>2714</v>
      </c>
      <c r="F596" s="5">
        <v>0</v>
      </c>
      <c r="G596" s="5">
        <v>1253</v>
      </c>
      <c r="H596" s="5">
        <v>0</v>
      </c>
      <c r="I596" s="5">
        <v>58</v>
      </c>
      <c r="J596" s="5">
        <v>56.36</v>
      </c>
      <c r="K596" s="5">
        <v>1.74</v>
      </c>
      <c r="L596" s="5">
        <v>22.8</v>
      </c>
      <c r="M596" s="5">
        <v>1.42</v>
      </c>
      <c r="N596" s="5">
        <v>1248</v>
      </c>
      <c r="O596" s="5">
        <v>2772</v>
      </c>
      <c r="P596" s="5">
        <v>1759</v>
      </c>
      <c r="Q596" s="5">
        <v>981</v>
      </c>
      <c r="R596" s="5">
        <v>32</v>
      </c>
      <c r="S596" s="5">
        <v>2173</v>
      </c>
      <c r="T596" s="5">
        <v>215</v>
      </c>
      <c r="U596" s="5">
        <v>0</v>
      </c>
    </row>
    <row r="597" spans="3:21" x14ac:dyDescent="0.3">
      <c r="C597" s="5">
        <v>64</v>
      </c>
      <c r="D597" s="5">
        <v>15896</v>
      </c>
      <c r="E597" s="5">
        <v>2693</v>
      </c>
      <c r="F597" s="5">
        <v>0</v>
      </c>
      <c r="G597" s="5">
        <v>1347</v>
      </c>
      <c r="H597" s="5">
        <v>0</v>
      </c>
      <c r="I597" s="5">
        <v>61</v>
      </c>
      <c r="J597" s="5">
        <v>56.36</v>
      </c>
      <c r="K597" s="5">
        <v>1.74</v>
      </c>
      <c r="L597" s="5">
        <v>22.9</v>
      </c>
      <c r="M597" s="5">
        <v>1.42</v>
      </c>
      <c r="N597" s="5">
        <v>1287</v>
      </c>
      <c r="O597" s="5">
        <v>2812</v>
      </c>
      <c r="P597" s="5">
        <v>1725</v>
      </c>
      <c r="Q597" s="5">
        <v>1052</v>
      </c>
      <c r="R597" s="5">
        <v>33</v>
      </c>
      <c r="S597" s="5">
        <v>2173</v>
      </c>
      <c r="T597" s="5">
        <v>216</v>
      </c>
      <c r="U597" s="5">
        <v>0</v>
      </c>
    </row>
    <row r="598" spans="3:21" x14ac:dyDescent="0.3">
      <c r="C598" s="5">
        <v>65</v>
      </c>
      <c r="D598" s="5">
        <v>15823</v>
      </c>
      <c r="E598" s="5">
        <v>2665</v>
      </c>
      <c r="F598" s="5">
        <v>0</v>
      </c>
      <c r="G598" s="5">
        <v>1445</v>
      </c>
      <c r="H598" s="5">
        <v>0</v>
      </c>
      <c r="I598" s="5">
        <v>65</v>
      </c>
      <c r="J598" s="5">
        <v>56.37</v>
      </c>
      <c r="K598" s="5">
        <v>1.74</v>
      </c>
      <c r="L598" s="5">
        <v>23</v>
      </c>
      <c r="M598" s="5">
        <v>1.42</v>
      </c>
      <c r="N598" s="5">
        <v>1326</v>
      </c>
      <c r="O598" s="5">
        <v>2846</v>
      </c>
      <c r="P598" s="5">
        <v>1687</v>
      </c>
      <c r="Q598" s="5">
        <v>1124</v>
      </c>
      <c r="R598" s="5">
        <v>35</v>
      </c>
      <c r="S598" s="5">
        <v>2169</v>
      </c>
      <c r="T598" s="5">
        <v>217</v>
      </c>
      <c r="U598" s="5">
        <v>0</v>
      </c>
    </row>
    <row r="599" spans="3:21" x14ac:dyDescent="0.3">
      <c r="C599" s="5">
        <v>66</v>
      </c>
      <c r="D599" s="5">
        <v>15584</v>
      </c>
      <c r="E599" s="5">
        <v>2736</v>
      </c>
      <c r="F599" s="5">
        <v>0</v>
      </c>
      <c r="G599" s="5">
        <v>1608</v>
      </c>
      <c r="H599" s="5">
        <v>0</v>
      </c>
      <c r="I599" s="5">
        <v>71</v>
      </c>
      <c r="J599" s="5">
        <v>56.37</v>
      </c>
      <c r="K599" s="5">
        <v>1.74</v>
      </c>
      <c r="L599" s="5">
        <v>23</v>
      </c>
      <c r="M599" s="5">
        <v>1.43</v>
      </c>
      <c r="N599" s="5">
        <v>1418</v>
      </c>
      <c r="O599" s="5">
        <v>2993</v>
      </c>
      <c r="P599" s="5">
        <v>1710</v>
      </c>
      <c r="Q599" s="5">
        <v>1245</v>
      </c>
      <c r="R599" s="5">
        <v>37</v>
      </c>
      <c r="S599" s="5">
        <v>2246</v>
      </c>
      <c r="T599" s="5">
        <v>224</v>
      </c>
      <c r="U599" s="5">
        <v>0</v>
      </c>
    </row>
    <row r="600" spans="3:21" x14ac:dyDescent="0.3">
      <c r="C600" s="5">
        <v>67</v>
      </c>
      <c r="D600" s="5">
        <v>15517</v>
      </c>
      <c r="E600" s="5">
        <v>2693</v>
      </c>
      <c r="F600" s="5">
        <v>0</v>
      </c>
      <c r="G600" s="5">
        <v>1713</v>
      </c>
      <c r="H600" s="5">
        <v>0</v>
      </c>
      <c r="I600" s="5">
        <v>75</v>
      </c>
      <c r="J600" s="5">
        <v>56.37</v>
      </c>
      <c r="K600" s="5">
        <v>1.74</v>
      </c>
      <c r="L600" s="5">
        <v>23.1</v>
      </c>
      <c r="M600" s="5">
        <v>1.42</v>
      </c>
      <c r="N600" s="5">
        <v>1455</v>
      </c>
      <c r="O600" s="5">
        <v>3023</v>
      </c>
      <c r="P600" s="5">
        <v>1661</v>
      </c>
      <c r="Q600" s="5">
        <v>1323</v>
      </c>
      <c r="R600" s="5">
        <v>38</v>
      </c>
      <c r="S600" s="5">
        <v>2231</v>
      </c>
      <c r="T600" s="5">
        <v>223</v>
      </c>
      <c r="U600" s="5">
        <v>0</v>
      </c>
    </row>
    <row r="601" spans="3:21" x14ac:dyDescent="0.3">
      <c r="C601" s="5">
        <v>68</v>
      </c>
      <c r="D601" s="5">
        <v>15453</v>
      </c>
      <c r="E601" s="5">
        <v>2645</v>
      </c>
      <c r="F601" s="5">
        <v>0</v>
      </c>
      <c r="G601" s="5">
        <v>1822</v>
      </c>
      <c r="H601" s="5">
        <v>0</v>
      </c>
      <c r="I601" s="5">
        <v>79</v>
      </c>
      <c r="J601" s="5">
        <v>56.37</v>
      </c>
      <c r="K601" s="5">
        <v>1.74</v>
      </c>
      <c r="L601" s="5">
        <v>23.2</v>
      </c>
      <c r="M601" s="5">
        <v>1.41</v>
      </c>
      <c r="N601" s="5">
        <v>1490</v>
      </c>
      <c r="O601" s="5">
        <v>3052</v>
      </c>
      <c r="P601" s="5">
        <v>1608</v>
      </c>
      <c r="Q601" s="5">
        <v>1403</v>
      </c>
      <c r="R601" s="5">
        <v>40</v>
      </c>
      <c r="S601" s="5">
        <v>2204</v>
      </c>
      <c r="T601" s="5">
        <v>220</v>
      </c>
      <c r="U601" s="5">
        <v>0</v>
      </c>
    </row>
    <row r="602" spans="3:21" x14ac:dyDescent="0.3">
      <c r="C602" s="5">
        <v>69</v>
      </c>
      <c r="D602" s="5">
        <v>15392</v>
      </c>
      <c r="E602" s="5">
        <v>2590</v>
      </c>
      <c r="F602" s="5">
        <v>0</v>
      </c>
      <c r="G602" s="5">
        <v>1933</v>
      </c>
      <c r="H602" s="5">
        <v>0</v>
      </c>
      <c r="I602" s="5">
        <v>83</v>
      </c>
      <c r="J602" s="5">
        <v>56.37</v>
      </c>
      <c r="K602" s="5">
        <v>1.75</v>
      </c>
      <c r="L602" s="5">
        <v>23.4</v>
      </c>
      <c r="M602" s="5">
        <v>1.39</v>
      </c>
      <c r="N602" s="5">
        <v>1524</v>
      </c>
      <c r="O602" s="5">
        <v>3078</v>
      </c>
      <c r="P602" s="5">
        <v>1552</v>
      </c>
      <c r="Q602" s="5">
        <v>1484</v>
      </c>
      <c r="R602" s="5">
        <v>41</v>
      </c>
      <c r="S602" s="5">
        <v>2173</v>
      </c>
      <c r="T602" s="5">
        <v>217</v>
      </c>
      <c r="U602" s="5">
        <v>0</v>
      </c>
    </row>
    <row r="603" spans="3:21" x14ac:dyDescent="0.3">
      <c r="C603" s="5">
        <v>70</v>
      </c>
      <c r="D603" s="5">
        <v>15337</v>
      </c>
      <c r="E603" s="5">
        <v>2529</v>
      </c>
      <c r="F603" s="5">
        <v>0</v>
      </c>
      <c r="G603" s="5">
        <v>2045</v>
      </c>
      <c r="H603" s="5">
        <v>0</v>
      </c>
      <c r="I603" s="5">
        <v>88</v>
      </c>
      <c r="J603" s="5">
        <v>56.37</v>
      </c>
      <c r="K603" s="5">
        <v>1.75</v>
      </c>
      <c r="L603" s="5">
        <v>23.5</v>
      </c>
      <c r="M603" s="5">
        <v>1.38</v>
      </c>
      <c r="N603" s="5">
        <v>1557</v>
      </c>
      <c r="O603" s="5">
        <v>3101</v>
      </c>
      <c r="P603" s="5">
        <v>1493</v>
      </c>
      <c r="Q603" s="5">
        <v>1565</v>
      </c>
      <c r="R603" s="5">
        <v>42</v>
      </c>
      <c r="S603" s="5">
        <v>2138</v>
      </c>
      <c r="T603" s="5">
        <v>212</v>
      </c>
      <c r="U603" s="5">
        <v>0</v>
      </c>
    </row>
    <row r="604" spans="3:21" x14ac:dyDescent="0.3">
      <c r="C604" s="5">
        <v>71</v>
      </c>
      <c r="D604" s="5">
        <v>15282</v>
      </c>
      <c r="E604" s="5">
        <v>2466</v>
      </c>
      <c r="F604" s="5">
        <v>0</v>
      </c>
      <c r="G604" s="5">
        <v>2158</v>
      </c>
      <c r="H604" s="5">
        <v>0</v>
      </c>
      <c r="I604" s="5">
        <v>92</v>
      </c>
      <c r="J604" s="5">
        <v>56.37</v>
      </c>
      <c r="K604" s="5">
        <v>1.75</v>
      </c>
      <c r="L604" s="5">
        <v>23.6</v>
      </c>
      <c r="M604" s="5">
        <v>1.36</v>
      </c>
      <c r="N604" s="5">
        <v>1590</v>
      </c>
      <c r="O604" s="5">
        <v>3123</v>
      </c>
      <c r="P604" s="5">
        <v>1433</v>
      </c>
      <c r="Q604" s="5">
        <v>1645</v>
      </c>
      <c r="R604" s="5">
        <v>43</v>
      </c>
      <c r="S604" s="5">
        <v>2097</v>
      </c>
      <c r="T604" s="5">
        <v>209</v>
      </c>
      <c r="U604" s="5">
        <v>0</v>
      </c>
    </row>
    <row r="605" spans="3:21" x14ac:dyDescent="0.3">
      <c r="C605" s="5">
        <v>72</v>
      </c>
      <c r="D605" s="5">
        <v>15230</v>
      </c>
      <c r="E605" s="5">
        <v>2405</v>
      </c>
      <c r="F605" s="5">
        <v>0</v>
      </c>
      <c r="G605" s="5">
        <v>2268</v>
      </c>
      <c r="H605" s="5">
        <v>0</v>
      </c>
      <c r="I605" s="5">
        <v>95</v>
      </c>
      <c r="J605" s="5">
        <v>56.38</v>
      </c>
      <c r="K605" s="5">
        <v>1.75</v>
      </c>
      <c r="L605" s="5">
        <v>23.7</v>
      </c>
      <c r="M605" s="5">
        <v>1.37</v>
      </c>
      <c r="N605" s="5">
        <v>1621</v>
      </c>
      <c r="O605" s="5">
        <v>3144</v>
      </c>
      <c r="P605" s="5">
        <v>1376</v>
      </c>
      <c r="Q605" s="5">
        <v>1723</v>
      </c>
      <c r="R605" s="5">
        <v>44</v>
      </c>
      <c r="S605" s="5">
        <v>2051</v>
      </c>
      <c r="T605" s="5">
        <v>205</v>
      </c>
      <c r="U605" s="5">
        <v>0</v>
      </c>
    </row>
    <row r="606" spans="3:21" x14ac:dyDescent="0.3">
      <c r="C606" s="5">
        <v>73</v>
      </c>
      <c r="D606" s="5">
        <v>15177</v>
      </c>
      <c r="E606" s="5">
        <v>2344</v>
      </c>
      <c r="F606" s="5">
        <v>0</v>
      </c>
      <c r="G606" s="5">
        <v>2378</v>
      </c>
      <c r="H606" s="5">
        <v>0</v>
      </c>
      <c r="I606" s="5">
        <v>99</v>
      </c>
      <c r="J606" s="5">
        <v>56.37</v>
      </c>
      <c r="K606" s="5">
        <v>1.75</v>
      </c>
      <c r="L606" s="5">
        <v>23.8</v>
      </c>
      <c r="M606" s="5">
        <v>1.36</v>
      </c>
      <c r="N606" s="5">
        <v>1652</v>
      </c>
      <c r="O606" s="5">
        <v>3166</v>
      </c>
      <c r="P606" s="5">
        <v>1322</v>
      </c>
      <c r="Q606" s="5">
        <v>1797</v>
      </c>
      <c r="R606" s="5">
        <v>45</v>
      </c>
      <c r="S606" s="5">
        <v>2004</v>
      </c>
      <c r="T606" s="5">
        <v>200</v>
      </c>
      <c r="U606" s="5">
        <v>0</v>
      </c>
    </row>
    <row r="607" spans="3:21" x14ac:dyDescent="0.3">
      <c r="C607" s="5">
        <v>74</v>
      </c>
      <c r="D607" s="5">
        <v>15127</v>
      </c>
      <c r="E607" s="5">
        <v>2276</v>
      </c>
      <c r="F607" s="5">
        <v>0</v>
      </c>
      <c r="G607" s="5">
        <v>2493</v>
      </c>
      <c r="H607" s="5">
        <v>0</v>
      </c>
      <c r="I607" s="5">
        <v>102</v>
      </c>
      <c r="J607" s="5">
        <v>56.38</v>
      </c>
      <c r="K607" s="5">
        <v>1.76</v>
      </c>
      <c r="L607" s="5">
        <v>23.9</v>
      </c>
      <c r="M607" s="5">
        <v>1.36</v>
      </c>
      <c r="N607" s="5">
        <v>1681</v>
      </c>
      <c r="O607" s="5">
        <v>3187</v>
      </c>
      <c r="P607" s="5">
        <v>1267</v>
      </c>
      <c r="Q607" s="5">
        <v>1873</v>
      </c>
      <c r="R607" s="5">
        <v>46</v>
      </c>
      <c r="S607" s="5">
        <v>1950</v>
      </c>
      <c r="T607" s="5">
        <v>195</v>
      </c>
      <c r="U607" s="5">
        <v>0</v>
      </c>
    </row>
    <row r="608" spans="3:21" x14ac:dyDescent="0.3">
      <c r="C608" s="5">
        <v>75</v>
      </c>
      <c r="D608" s="5">
        <v>15081</v>
      </c>
      <c r="E608" s="5">
        <v>2210</v>
      </c>
      <c r="F608" s="5">
        <v>0</v>
      </c>
      <c r="G608" s="5">
        <v>2600</v>
      </c>
      <c r="H608" s="5">
        <v>0</v>
      </c>
      <c r="I608" s="5">
        <v>107</v>
      </c>
      <c r="J608" s="5">
        <v>56.38</v>
      </c>
      <c r="K608" s="5">
        <v>1.76</v>
      </c>
      <c r="L608" s="5">
        <v>24</v>
      </c>
      <c r="M608" s="5">
        <v>1.34</v>
      </c>
      <c r="N608" s="5">
        <v>1707</v>
      </c>
      <c r="O608" s="5">
        <v>3206</v>
      </c>
      <c r="P608" s="5">
        <v>1214</v>
      </c>
      <c r="Q608" s="5">
        <v>1945</v>
      </c>
      <c r="R608" s="5">
        <v>46</v>
      </c>
      <c r="S608" s="5">
        <v>1899</v>
      </c>
      <c r="T608" s="5">
        <v>190</v>
      </c>
      <c r="U608" s="5">
        <v>0</v>
      </c>
    </row>
    <row r="609" spans="3:21" x14ac:dyDescent="0.3">
      <c r="C609" s="5">
        <v>76</v>
      </c>
      <c r="D609" s="5">
        <v>15034</v>
      </c>
      <c r="E609" s="5">
        <v>2142</v>
      </c>
      <c r="F609" s="5">
        <v>0</v>
      </c>
      <c r="G609" s="5">
        <v>2712</v>
      </c>
      <c r="H609" s="5">
        <v>0</v>
      </c>
      <c r="I609" s="5">
        <v>110</v>
      </c>
      <c r="J609" s="5">
        <v>56.38</v>
      </c>
      <c r="K609" s="5">
        <v>1.76</v>
      </c>
      <c r="L609" s="5">
        <v>24.1</v>
      </c>
      <c r="M609" s="5">
        <v>1.33</v>
      </c>
      <c r="N609" s="5">
        <v>1736</v>
      </c>
      <c r="O609" s="5">
        <v>3225</v>
      </c>
      <c r="P609" s="5">
        <v>1157</v>
      </c>
      <c r="Q609" s="5">
        <v>2019</v>
      </c>
      <c r="R609" s="5">
        <v>47</v>
      </c>
      <c r="S609" s="5">
        <v>1839</v>
      </c>
      <c r="T609" s="5">
        <v>184</v>
      </c>
      <c r="U609" s="5">
        <v>0</v>
      </c>
    </row>
    <row r="610" spans="3:21" x14ac:dyDescent="0.3">
      <c r="C610" s="5">
        <v>77</v>
      </c>
      <c r="D610" s="5">
        <v>14991</v>
      </c>
      <c r="E610" s="5">
        <v>2070</v>
      </c>
      <c r="F610" s="5">
        <v>0</v>
      </c>
      <c r="G610" s="5">
        <v>2823</v>
      </c>
      <c r="H610" s="5">
        <v>0</v>
      </c>
      <c r="I610" s="5">
        <v>114</v>
      </c>
      <c r="J610" s="5">
        <v>56.38</v>
      </c>
      <c r="K610" s="5">
        <v>1.76</v>
      </c>
      <c r="L610" s="5">
        <v>24.1</v>
      </c>
      <c r="M610" s="5">
        <v>1.32</v>
      </c>
      <c r="N610" s="5">
        <v>1762</v>
      </c>
      <c r="O610" s="5">
        <v>3242</v>
      </c>
      <c r="P610" s="5">
        <v>1100</v>
      </c>
      <c r="Q610" s="5">
        <v>2092</v>
      </c>
      <c r="R610" s="5">
        <v>48</v>
      </c>
      <c r="S610" s="5">
        <v>1779</v>
      </c>
      <c r="T610" s="5">
        <v>178</v>
      </c>
      <c r="U610" s="5">
        <v>0</v>
      </c>
    </row>
    <row r="611" spans="3:21" x14ac:dyDescent="0.3">
      <c r="C611" s="5">
        <v>78</v>
      </c>
      <c r="D611" s="5">
        <v>14953</v>
      </c>
      <c r="E611" s="5">
        <v>1992</v>
      </c>
      <c r="F611" s="5">
        <v>0</v>
      </c>
      <c r="G611" s="5">
        <v>2934</v>
      </c>
      <c r="H611" s="5">
        <v>0</v>
      </c>
      <c r="I611" s="5">
        <v>119</v>
      </c>
      <c r="J611" s="5">
        <v>56.38</v>
      </c>
      <c r="K611" s="5">
        <v>1.76</v>
      </c>
      <c r="L611" s="5">
        <v>24.2</v>
      </c>
      <c r="M611" s="5">
        <v>1.3</v>
      </c>
      <c r="N611" s="5">
        <v>1786</v>
      </c>
      <c r="O611" s="5">
        <v>3256</v>
      </c>
      <c r="P611" s="5">
        <v>1043</v>
      </c>
      <c r="Q611" s="5">
        <v>2163</v>
      </c>
      <c r="R611" s="5">
        <v>49</v>
      </c>
      <c r="S611" s="5">
        <v>1715</v>
      </c>
      <c r="T611" s="5">
        <v>172</v>
      </c>
      <c r="U611" s="5">
        <v>0</v>
      </c>
    </row>
    <row r="612" spans="3:21" x14ac:dyDescent="0.3">
      <c r="C612" s="5">
        <v>79</v>
      </c>
      <c r="D612" s="5">
        <v>14914</v>
      </c>
      <c r="E612" s="5">
        <v>1917</v>
      </c>
      <c r="F612" s="5">
        <v>0</v>
      </c>
      <c r="G612" s="5">
        <v>3043</v>
      </c>
      <c r="H612" s="5">
        <v>0</v>
      </c>
      <c r="I612" s="5">
        <v>124</v>
      </c>
      <c r="J612" s="5">
        <v>56.38</v>
      </c>
      <c r="K612" s="5">
        <v>1.76</v>
      </c>
      <c r="L612" s="5">
        <v>24.3</v>
      </c>
      <c r="M612" s="5">
        <v>1.28</v>
      </c>
      <c r="N612" s="5">
        <v>1810</v>
      </c>
      <c r="O612" s="5">
        <v>3270</v>
      </c>
      <c r="P612" s="5">
        <v>987</v>
      </c>
      <c r="Q612" s="5">
        <v>2232</v>
      </c>
      <c r="R612" s="5">
        <v>50</v>
      </c>
      <c r="S612" s="5">
        <v>1655</v>
      </c>
      <c r="T612" s="5">
        <v>166</v>
      </c>
      <c r="U612" s="5">
        <v>0</v>
      </c>
    </row>
    <row r="613" spans="3:21" x14ac:dyDescent="0.3">
      <c r="C613" s="5">
        <v>80</v>
      </c>
      <c r="D613" s="5">
        <v>14876</v>
      </c>
      <c r="E613" s="5">
        <v>1846</v>
      </c>
      <c r="F613" s="5">
        <v>0</v>
      </c>
      <c r="G613" s="5">
        <v>3147</v>
      </c>
      <c r="H613" s="5">
        <v>0</v>
      </c>
      <c r="I613" s="5">
        <v>128</v>
      </c>
      <c r="J613" s="5">
        <v>56.38</v>
      </c>
      <c r="K613" s="5">
        <v>1.76</v>
      </c>
      <c r="L613" s="5">
        <v>24.4</v>
      </c>
      <c r="M613" s="5">
        <v>1.27</v>
      </c>
      <c r="N613" s="5">
        <v>1834</v>
      </c>
      <c r="O613" s="5">
        <v>3284</v>
      </c>
      <c r="P613" s="5">
        <v>934</v>
      </c>
      <c r="Q613" s="5">
        <v>2298</v>
      </c>
      <c r="R613" s="5">
        <v>51</v>
      </c>
      <c r="S613" s="5">
        <v>1596</v>
      </c>
      <c r="T613" s="5">
        <v>161</v>
      </c>
      <c r="U613" s="5">
        <v>0</v>
      </c>
    </row>
    <row r="614" spans="3:21" x14ac:dyDescent="0.3">
      <c r="C614" s="5">
        <v>81</v>
      </c>
      <c r="D614" s="5">
        <v>14844</v>
      </c>
      <c r="E614" s="5">
        <v>1772</v>
      </c>
      <c r="F614" s="5">
        <v>0</v>
      </c>
      <c r="G614" s="5">
        <v>3249</v>
      </c>
      <c r="H614" s="5">
        <v>0</v>
      </c>
      <c r="I614" s="5">
        <v>133</v>
      </c>
      <c r="J614" s="5">
        <v>56.38</v>
      </c>
      <c r="K614" s="5">
        <v>1.76</v>
      </c>
      <c r="L614" s="5">
        <v>24.5</v>
      </c>
      <c r="M614" s="5">
        <v>1.26</v>
      </c>
      <c r="N614" s="5">
        <v>1855</v>
      </c>
      <c r="O614" s="5">
        <v>3296</v>
      </c>
      <c r="P614" s="5">
        <v>880</v>
      </c>
      <c r="Q614" s="5">
        <v>2364</v>
      </c>
      <c r="R614" s="5">
        <v>52</v>
      </c>
      <c r="S614" s="5">
        <v>1535</v>
      </c>
      <c r="T614" s="5">
        <v>155</v>
      </c>
      <c r="U614" s="5">
        <v>0</v>
      </c>
    </row>
    <row r="615" spans="3:21" x14ac:dyDescent="0.3">
      <c r="C615" s="5">
        <v>82</v>
      </c>
      <c r="D615" s="5">
        <v>14815</v>
      </c>
      <c r="E615" s="5">
        <v>1697</v>
      </c>
      <c r="F615" s="5">
        <v>0</v>
      </c>
      <c r="G615" s="5">
        <v>3349</v>
      </c>
      <c r="H615" s="5">
        <v>0</v>
      </c>
      <c r="I615" s="5">
        <v>138</v>
      </c>
      <c r="J615" s="5">
        <v>56.39</v>
      </c>
      <c r="K615" s="5">
        <v>1.76</v>
      </c>
      <c r="L615" s="5">
        <v>24.5</v>
      </c>
      <c r="M615" s="5">
        <v>1.24</v>
      </c>
      <c r="N615" s="5">
        <v>1874</v>
      </c>
      <c r="O615" s="5">
        <v>3305</v>
      </c>
      <c r="P615" s="5">
        <v>828</v>
      </c>
      <c r="Q615" s="5">
        <v>2424</v>
      </c>
      <c r="R615" s="5">
        <v>52</v>
      </c>
      <c r="S615" s="5">
        <v>1478</v>
      </c>
      <c r="T615" s="5">
        <v>148</v>
      </c>
      <c r="U615" s="5">
        <v>0</v>
      </c>
    </row>
    <row r="616" spans="3:21" x14ac:dyDescent="0.3">
      <c r="C616" s="5">
        <v>83</v>
      </c>
      <c r="D616" s="5">
        <v>14787</v>
      </c>
      <c r="E616" s="5">
        <v>1626</v>
      </c>
      <c r="F616" s="5">
        <v>0</v>
      </c>
      <c r="G616" s="5">
        <v>3444</v>
      </c>
      <c r="H616" s="5">
        <v>0</v>
      </c>
      <c r="I616" s="5">
        <v>142</v>
      </c>
      <c r="J616" s="5">
        <v>56.39</v>
      </c>
      <c r="K616" s="5">
        <v>1.77</v>
      </c>
      <c r="L616" s="5">
        <v>24.6</v>
      </c>
      <c r="M616" s="5">
        <v>1.23</v>
      </c>
      <c r="N616" s="5">
        <v>1893</v>
      </c>
      <c r="O616" s="5">
        <v>3315</v>
      </c>
      <c r="P616" s="5">
        <v>779</v>
      </c>
      <c r="Q616" s="5">
        <v>2482</v>
      </c>
      <c r="R616" s="5">
        <v>53</v>
      </c>
      <c r="S616" s="5">
        <v>1421</v>
      </c>
      <c r="T616" s="5">
        <v>142</v>
      </c>
      <c r="U616" s="5">
        <v>0</v>
      </c>
    </row>
    <row r="617" spans="3:21" x14ac:dyDescent="0.3">
      <c r="C617" s="5">
        <v>84</v>
      </c>
      <c r="D617" s="5">
        <v>14757</v>
      </c>
      <c r="E617" s="5">
        <v>1558</v>
      </c>
      <c r="F617" s="5">
        <v>0</v>
      </c>
      <c r="G617" s="5">
        <v>3537</v>
      </c>
      <c r="H617" s="5">
        <v>0</v>
      </c>
      <c r="I617" s="5">
        <v>146</v>
      </c>
      <c r="J617" s="5">
        <v>56.39</v>
      </c>
      <c r="K617" s="5">
        <v>1.77</v>
      </c>
      <c r="L617" s="5">
        <v>24.7</v>
      </c>
      <c r="M617" s="5">
        <v>1.22</v>
      </c>
      <c r="N617" s="5">
        <v>1912</v>
      </c>
      <c r="O617" s="5">
        <v>3325</v>
      </c>
      <c r="P617" s="5">
        <v>733</v>
      </c>
      <c r="Q617" s="5">
        <v>2538</v>
      </c>
      <c r="R617" s="5">
        <v>54</v>
      </c>
      <c r="S617" s="5">
        <v>1363</v>
      </c>
      <c r="T617" s="5">
        <v>137</v>
      </c>
      <c r="U617" s="5">
        <v>0</v>
      </c>
    </row>
    <row r="618" spans="3:21" x14ac:dyDescent="0.3">
      <c r="C618" s="5">
        <v>85</v>
      </c>
      <c r="D618" s="5">
        <v>14730</v>
      </c>
      <c r="E618" s="5">
        <v>1489</v>
      </c>
      <c r="F618" s="5">
        <v>0</v>
      </c>
      <c r="G618" s="5">
        <v>3629</v>
      </c>
      <c r="H618" s="5">
        <v>0</v>
      </c>
      <c r="I618" s="5">
        <v>150</v>
      </c>
      <c r="J618" s="5">
        <v>56.39</v>
      </c>
      <c r="K618" s="5">
        <v>1.77</v>
      </c>
      <c r="L618" s="5">
        <v>24.7</v>
      </c>
      <c r="M618" s="5">
        <v>1.22</v>
      </c>
      <c r="N618" s="5">
        <v>1930</v>
      </c>
      <c r="O618" s="5">
        <v>3334</v>
      </c>
      <c r="P618" s="5">
        <v>686</v>
      </c>
      <c r="Q618" s="5">
        <v>2593</v>
      </c>
      <c r="R618" s="5">
        <v>54</v>
      </c>
      <c r="S618" s="5">
        <v>1305</v>
      </c>
      <c r="T618" s="5">
        <v>131</v>
      </c>
      <c r="U618" s="5">
        <v>0</v>
      </c>
    </row>
    <row r="619" spans="3:21" x14ac:dyDescent="0.3">
      <c r="C619" s="5">
        <v>86</v>
      </c>
      <c r="D619" s="5">
        <v>14705</v>
      </c>
      <c r="E619" s="5">
        <v>1420</v>
      </c>
      <c r="F619" s="5">
        <v>0</v>
      </c>
      <c r="G619" s="5">
        <v>3719</v>
      </c>
      <c r="H619" s="5">
        <v>0</v>
      </c>
      <c r="I619" s="5">
        <v>153</v>
      </c>
      <c r="J619" s="5">
        <v>56.39</v>
      </c>
      <c r="K619" s="5">
        <v>1.77</v>
      </c>
      <c r="L619" s="5">
        <v>24.8</v>
      </c>
      <c r="M619" s="5">
        <v>1.2</v>
      </c>
      <c r="N619" s="5">
        <v>1946</v>
      </c>
      <c r="O619" s="5">
        <v>3343</v>
      </c>
      <c r="P619" s="5">
        <v>642</v>
      </c>
      <c r="Q619" s="5">
        <v>2645</v>
      </c>
      <c r="R619" s="5">
        <v>55</v>
      </c>
      <c r="S619" s="5">
        <v>1249</v>
      </c>
      <c r="T619" s="5">
        <v>125</v>
      </c>
      <c r="U619" s="5">
        <v>0</v>
      </c>
    </row>
    <row r="620" spans="3:21" x14ac:dyDescent="0.3">
      <c r="C620" s="5">
        <v>87</v>
      </c>
      <c r="D620" s="5">
        <v>14680</v>
      </c>
      <c r="E620" s="5">
        <v>1354</v>
      </c>
      <c r="F620" s="5">
        <v>0</v>
      </c>
      <c r="G620" s="5">
        <v>3806</v>
      </c>
      <c r="H620" s="5">
        <v>0</v>
      </c>
      <c r="I620" s="5">
        <v>158</v>
      </c>
      <c r="J620" s="5">
        <v>56.39</v>
      </c>
      <c r="K620" s="5">
        <v>1.77</v>
      </c>
      <c r="L620" s="5">
        <v>24.9</v>
      </c>
      <c r="M620" s="5">
        <v>1.19</v>
      </c>
      <c r="N620" s="5">
        <v>1963</v>
      </c>
      <c r="O620" s="5">
        <v>3351</v>
      </c>
      <c r="P620" s="5">
        <v>600</v>
      </c>
      <c r="Q620" s="5">
        <v>2695</v>
      </c>
      <c r="R620" s="5">
        <v>55</v>
      </c>
      <c r="S620" s="5">
        <v>1191</v>
      </c>
      <c r="T620" s="5">
        <v>119</v>
      </c>
      <c r="U620" s="5">
        <v>0</v>
      </c>
    </row>
    <row r="621" spans="3:21" x14ac:dyDescent="0.3">
      <c r="C621" s="5">
        <v>88</v>
      </c>
      <c r="D621" s="5">
        <v>14659</v>
      </c>
      <c r="E621" s="5">
        <v>1285</v>
      </c>
      <c r="F621" s="5">
        <v>0</v>
      </c>
      <c r="G621" s="5">
        <v>3892</v>
      </c>
      <c r="H621" s="5">
        <v>0</v>
      </c>
      <c r="I621" s="5">
        <v>162</v>
      </c>
      <c r="J621" s="5">
        <v>56.39</v>
      </c>
      <c r="K621" s="5">
        <v>1.77</v>
      </c>
      <c r="L621" s="5">
        <v>24.9</v>
      </c>
      <c r="M621" s="5">
        <v>1.18</v>
      </c>
      <c r="N621" s="5">
        <v>1977</v>
      </c>
      <c r="O621" s="5">
        <v>3359</v>
      </c>
      <c r="P621" s="5">
        <v>558</v>
      </c>
      <c r="Q621" s="5">
        <v>2744</v>
      </c>
      <c r="R621" s="5">
        <v>56</v>
      </c>
      <c r="S621" s="5">
        <v>1129</v>
      </c>
      <c r="T621" s="5">
        <v>114</v>
      </c>
      <c r="U621" s="5">
        <v>0</v>
      </c>
    </row>
    <row r="622" spans="3:21" x14ac:dyDescent="0.3">
      <c r="C622" s="5">
        <v>89</v>
      </c>
      <c r="D622" s="5">
        <v>14637</v>
      </c>
      <c r="E622" s="5">
        <v>1225</v>
      </c>
      <c r="F622" s="5">
        <v>0</v>
      </c>
      <c r="G622" s="5">
        <v>3971</v>
      </c>
      <c r="H622" s="5">
        <v>0</v>
      </c>
      <c r="I622" s="5">
        <v>165</v>
      </c>
      <c r="J622" s="5">
        <v>56.39</v>
      </c>
      <c r="K622" s="5">
        <v>1.77</v>
      </c>
      <c r="L622" s="5">
        <v>25</v>
      </c>
      <c r="M622" s="5">
        <v>1.18</v>
      </c>
      <c r="N622" s="5">
        <v>1992</v>
      </c>
      <c r="O622" s="5">
        <v>3366</v>
      </c>
      <c r="P622" s="5">
        <v>520</v>
      </c>
      <c r="Q622" s="5">
        <v>2789</v>
      </c>
      <c r="R622" s="5">
        <v>56</v>
      </c>
      <c r="S622" s="5">
        <v>1075</v>
      </c>
      <c r="T622" s="5">
        <v>108</v>
      </c>
      <c r="U622" s="5">
        <v>0</v>
      </c>
    </row>
    <row r="623" spans="3:21" x14ac:dyDescent="0.3">
      <c r="C623" s="5">
        <v>90</v>
      </c>
      <c r="D623" s="5">
        <v>14618</v>
      </c>
      <c r="E623" s="5">
        <v>1161</v>
      </c>
      <c r="F623" s="5">
        <v>0</v>
      </c>
      <c r="G623" s="5">
        <v>4050</v>
      </c>
      <c r="H623" s="5">
        <v>0</v>
      </c>
      <c r="I623" s="5">
        <v>169</v>
      </c>
      <c r="J623" s="5">
        <v>56.4</v>
      </c>
      <c r="K623" s="5">
        <v>1.77</v>
      </c>
      <c r="L623" s="5">
        <v>25.1</v>
      </c>
      <c r="M623" s="5">
        <v>1.1599999999999999</v>
      </c>
      <c r="N623" s="5">
        <v>2005</v>
      </c>
      <c r="O623" s="5">
        <v>3371</v>
      </c>
      <c r="P623" s="5">
        <v>485</v>
      </c>
      <c r="Q623" s="5">
        <v>2829</v>
      </c>
      <c r="R623" s="5">
        <v>57</v>
      </c>
      <c r="S623" s="5">
        <v>1022</v>
      </c>
      <c r="T623" s="5">
        <v>102</v>
      </c>
      <c r="U623" s="5">
        <v>0</v>
      </c>
    </row>
    <row r="624" spans="3:21" x14ac:dyDescent="0.3">
      <c r="C624" s="5">
        <v>91</v>
      </c>
      <c r="D624" s="5">
        <v>14599</v>
      </c>
      <c r="E624" s="5">
        <v>1105</v>
      </c>
      <c r="F624" s="5">
        <v>0</v>
      </c>
      <c r="G624" s="5">
        <v>4121</v>
      </c>
      <c r="H624" s="5">
        <v>0</v>
      </c>
      <c r="I624" s="5">
        <v>173</v>
      </c>
      <c r="J624" s="5">
        <v>56.4</v>
      </c>
      <c r="K624" s="5">
        <v>1.77</v>
      </c>
      <c r="L624" s="5">
        <v>25.1</v>
      </c>
      <c r="M624" s="5">
        <v>1.1499999999999999</v>
      </c>
      <c r="N624" s="5">
        <v>2019</v>
      </c>
      <c r="O624" s="5">
        <v>3376</v>
      </c>
      <c r="P624" s="5">
        <v>452</v>
      </c>
      <c r="Q624" s="5">
        <v>2866</v>
      </c>
      <c r="R624" s="5">
        <v>57</v>
      </c>
      <c r="S624" s="5">
        <v>973</v>
      </c>
      <c r="T624" s="5">
        <v>97</v>
      </c>
      <c r="U624" s="5">
        <v>0</v>
      </c>
    </row>
    <row r="625" spans="3:21" x14ac:dyDescent="0.3">
      <c r="C625" s="5">
        <v>92</v>
      </c>
      <c r="D625" s="5">
        <v>14582</v>
      </c>
      <c r="E625" s="5">
        <v>1046</v>
      </c>
      <c r="F625" s="5">
        <v>0</v>
      </c>
      <c r="G625" s="5">
        <v>4193</v>
      </c>
      <c r="H625" s="5">
        <v>0</v>
      </c>
      <c r="I625" s="5">
        <v>177</v>
      </c>
      <c r="J625" s="5">
        <v>56.4</v>
      </c>
      <c r="K625" s="5">
        <v>1.77</v>
      </c>
      <c r="L625" s="5">
        <v>25.2</v>
      </c>
      <c r="M625" s="5">
        <v>1.1399999999999999</v>
      </c>
      <c r="N625" s="5">
        <v>2031</v>
      </c>
      <c r="O625" s="5">
        <v>3381</v>
      </c>
      <c r="P625" s="5">
        <v>420</v>
      </c>
      <c r="Q625" s="5">
        <v>2903</v>
      </c>
      <c r="R625" s="5">
        <v>57</v>
      </c>
      <c r="S625" s="5">
        <v>923</v>
      </c>
      <c r="T625" s="5">
        <v>92</v>
      </c>
      <c r="U625" s="5">
        <v>0</v>
      </c>
    </row>
    <row r="626" spans="3:21" x14ac:dyDescent="0.3">
      <c r="C626" s="5">
        <v>93</v>
      </c>
      <c r="D626" s="5">
        <v>14566</v>
      </c>
      <c r="E626" s="5">
        <v>993</v>
      </c>
      <c r="F626" s="5">
        <v>0</v>
      </c>
      <c r="G626" s="5">
        <v>4260</v>
      </c>
      <c r="H626" s="5">
        <v>0</v>
      </c>
      <c r="I626" s="5">
        <v>180</v>
      </c>
      <c r="J626" s="5">
        <v>56.4</v>
      </c>
      <c r="K626" s="5">
        <v>1.77</v>
      </c>
      <c r="L626" s="5">
        <v>25.2</v>
      </c>
      <c r="M626" s="5">
        <v>1.1399999999999999</v>
      </c>
      <c r="N626" s="5">
        <v>2043</v>
      </c>
      <c r="O626" s="5">
        <v>3385</v>
      </c>
      <c r="P626" s="5">
        <v>390</v>
      </c>
      <c r="Q626" s="5">
        <v>2936</v>
      </c>
      <c r="R626" s="5">
        <v>58</v>
      </c>
      <c r="S626" s="5">
        <v>878</v>
      </c>
      <c r="T626" s="5">
        <v>88</v>
      </c>
      <c r="U626" s="5">
        <v>0</v>
      </c>
    </row>
    <row r="627" spans="3:21" x14ac:dyDescent="0.3">
      <c r="C627" s="5">
        <v>94</v>
      </c>
      <c r="D627" s="5">
        <v>14552</v>
      </c>
      <c r="E627" s="5">
        <v>940</v>
      </c>
      <c r="F627" s="5">
        <v>0</v>
      </c>
      <c r="G627" s="5">
        <v>4323</v>
      </c>
      <c r="H627" s="5">
        <v>0</v>
      </c>
      <c r="I627" s="5">
        <v>183</v>
      </c>
      <c r="J627" s="5">
        <v>56.4</v>
      </c>
      <c r="K627" s="5">
        <v>1.77</v>
      </c>
      <c r="L627" s="5">
        <v>25.3</v>
      </c>
      <c r="M627" s="5">
        <v>1.1299999999999999</v>
      </c>
      <c r="N627" s="5">
        <v>2054</v>
      </c>
      <c r="O627" s="5">
        <v>3389</v>
      </c>
      <c r="P627" s="5">
        <v>362</v>
      </c>
      <c r="Q627" s="5">
        <v>2968</v>
      </c>
      <c r="R627" s="5">
        <v>58</v>
      </c>
      <c r="S627" s="5">
        <v>833</v>
      </c>
      <c r="T627" s="5">
        <v>83</v>
      </c>
      <c r="U627" s="5">
        <v>0</v>
      </c>
    </row>
    <row r="628" spans="3:21" x14ac:dyDescent="0.3">
      <c r="C628" s="5">
        <v>95</v>
      </c>
      <c r="D628" s="5">
        <v>14538</v>
      </c>
      <c r="E628" s="5">
        <v>890</v>
      </c>
      <c r="F628" s="5">
        <v>0</v>
      </c>
      <c r="G628" s="5">
        <v>4384</v>
      </c>
      <c r="H628" s="5">
        <v>0</v>
      </c>
      <c r="I628" s="5">
        <v>186</v>
      </c>
      <c r="J628" s="5">
        <v>56.41</v>
      </c>
      <c r="K628" s="5">
        <v>1.77</v>
      </c>
      <c r="L628" s="5">
        <v>25.3</v>
      </c>
      <c r="M628" s="5">
        <v>1.1200000000000001</v>
      </c>
      <c r="N628" s="5">
        <v>2064</v>
      </c>
      <c r="O628" s="5">
        <v>3392</v>
      </c>
      <c r="P628" s="5">
        <v>335</v>
      </c>
      <c r="Q628" s="5">
        <v>2998</v>
      </c>
      <c r="R628" s="5">
        <v>58</v>
      </c>
      <c r="S628" s="5">
        <v>791</v>
      </c>
      <c r="T628" s="5">
        <v>78</v>
      </c>
      <c r="U628" s="5">
        <v>0</v>
      </c>
    </row>
    <row r="629" spans="3:21" x14ac:dyDescent="0.3">
      <c r="C629" s="5">
        <v>96</v>
      </c>
      <c r="D629" s="5">
        <v>14526</v>
      </c>
      <c r="E629" s="5">
        <v>844</v>
      </c>
      <c r="F629" s="5">
        <v>0</v>
      </c>
      <c r="G629" s="5">
        <v>4440</v>
      </c>
      <c r="H629" s="5">
        <v>0</v>
      </c>
      <c r="I629" s="5">
        <v>189</v>
      </c>
      <c r="J629" s="5">
        <v>56.41</v>
      </c>
      <c r="K629" s="5">
        <v>1.77</v>
      </c>
      <c r="L629" s="5">
        <v>25.4</v>
      </c>
      <c r="M629" s="5">
        <v>1.1200000000000001</v>
      </c>
      <c r="N629" s="5">
        <v>2074</v>
      </c>
      <c r="O629" s="5">
        <v>3395</v>
      </c>
      <c r="P629" s="5">
        <v>313</v>
      </c>
      <c r="Q629" s="5">
        <v>3022</v>
      </c>
      <c r="R629" s="5">
        <v>59</v>
      </c>
      <c r="S629" s="5">
        <v>752</v>
      </c>
      <c r="T629" s="5">
        <v>74</v>
      </c>
      <c r="U629" s="5">
        <v>0</v>
      </c>
    </row>
    <row r="630" spans="3:21" x14ac:dyDescent="0.3">
      <c r="C630" s="5">
        <v>97</v>
      </c>
      <c r="D630" s="5">
        <v>14514</v>
      </c>
      <c r="E630" s="5">
        <v>799</v>
      </c>
      <c r="F630" s="5">
        <v>0</v>
      </c>
      <c r="G630" s="5">
        <v>4493</v>
      </c>
      <c r="H630" s="5">
        <v>0</v>
      </c>
      <c r="I630" s="5">
        <v>192</v>
      </c>
      <c r="J630" s="5">
        <v>56.41</v>
      </c>
      <c r="K630" s="5">
        <v>1.77</v>
      </c>
      <c r="L630" s="5">
        <v>25.4</v>
      </c>
      <c r="M630" s="5">
        <v>1.1100000000000001</v>
      </c>
      <c r="N630" s="5">
        <v>2082</v>
      </c>
      <c r="O630" s="5">
        <v>3398</v>
      </c>
      <c r="P630" s="5">
        <v>292</v>
      </c>
      <c r="Q630" s="5">
        <v>3046</v>
      </c>
      <c r="R630" s="5">
        <v>59</v>
      </c>
      <c r="S630" s="5">
        <v>714</v>
      </c>
      <c r="T630" s="5">
        <v>71</v>
      </c>
      <c r="U630" s="5">
        <v>0</v>
      </c>
    </row>
    <row r="631" spans="3:21" x14ac:dyDescent="0.3">
      <c r="C631" s="5">
        <v>98</v>
      </c>
      <c r="D631" s="5">
        <v>14504</v>
      </c>
      <c r="E631" s="5">
        <v>756</v>
      </c>
      <c r="F631" s="5">
        <v>0</v>
      </c>
      <c r="G631" s="5">
        <v>4544</v>
      </c>
      <c r="H631" s="5">
        <v>0</v>
      </c>
      <c r="I631" s="5">
        <v>195</v>
      </c>
      <c r="J631" s="5">
        <v>56.41</v>
      </c>
      <c r="K631" s="5">
        <v>1.77</v>
      </c>
      <c r="L631" s="5">
        <v>25.4</v>
      </c>
      <c r="M631" s="5">
        <v>1.1000000000000001</v>
      </c>
      <c r="N631" s="5">
        <v>2090</v>
      </c>
      <c r="O631" s="5">
        <v>3400</v>
      </c>
      <c r="P631" s="5">
        <v>271</v>
      </c>
      <c r="Q631" s="5">
        <v>3069</v>
      </c>
      <c r="R631" s="5">
        <v>59</v>
      </c>
      <c r="S631" s="5">
        <v>678</v>
      </c>
      <c r="T631" s="5">
        <v>68</v>
      </c>
      <c r="U631" s="5">
        <v>0</v>
      </c>
    </row>
    <row r="632" spans="3:21" x14ac:dyDescent="0.3">
      <c r="C632" s="5">
        <v>99</v>
      </c>
      <c r="D632" s="5">
        <v>14493</v>
      </c>
      <c r="E632" s="5">
        <v>714</v>
      </c>
      <c r="F632" s="5">
        <v>0</v>
      </c>
      <c r="G632" s="5">
        <v>4593</v>
      </c>
      <c r="H632" s="5">
        <v>0</v>
      </c>
      <c r="I632" s="5">
        <v>198</v>
      </c>
      <c r="J632" s="5">
        <v>56.41</v>
      </c>
      <c r="K632" s="5">
        <v>1.77</v>
      </c>
      <c r="L632" s="5">
        <v>25.5</v>
      </c>
      <c r="M632" s="5">
        <v>1.1000000000000001</v>
      </c>
      <c r="N632" s="5">
        <v>2098</v>
      </c>
      <c r="O632" s="5">
        <v>3404</v>
      </c>
      <c r="P632" s="5">
        <v>252</v>
      </c>
      <c r="Q632" s="5">
        <v>3092</v>
      </c>
      <c r="R632" s="5">
        <v>60</v>
      </c>
      <c r="S632" s="5">
        <v>641</v>
      </c>
      <c r="T632" s="5">
        <v>64</v>
      </c>
      <c r="U632" s="5">
        <v>0</v>
      </c>
    </row>
    <row r="633" spans="3:21" x14ac:dyDescent="0.3">
      <c r="C633" s="5">
        <v>100</v>
      </c>
      <c r="D633" s="5">
        <v>14482</v>
      </c>
      <c r="E633" s="5">
        <v>676</v>
      </c>
      <c r="F633" s="5">
        <v>0</v>
      </c>
      <c r="G633" s="5">
        <v>4640</v>
      </c>
      <c r="H633" s="5">
        <v>0</v>
      </c>
      <c r="I633" s="5">
        <v>200</v>
      </c>
      <c r="J633" s="5">
        <v>56.42</v>
      </c>
      <c r="K633" s="5">
        <v>1.77</v>
      </c>
      <c r="L633" s="5">
        <v>25.5</v>
      </c>
      <c r="M633" s="5">
        <v>1.0900000000000001</v>
      </c>
      <c r="N633" s="5">
        <v>2104</v>
      </c>
      <c r="O633" s="5">
        <v>3408</v>
      </c>
      <c r="P633" s="5">
        <v>236</v>
      </c>
      <c r="Q633" s="5">
        <v>3111</v>
      </c>
      <c r="R633" s="5">
        <v>60</v>
      </c>
      <c r="S633" s="5">
        <v>607</v>
      </c>
      <c r="T633" s="5">
        <v>61</v>
      </c>
      <c r="U633" s="5">
        <v>0</v>
      </c>
    </row>
    <row r="634" spans="3:21" x14ac:dyDescent="0.3">
      <c r="C634" s="5">
        <v>101</v>
      </c>
      <c r="D634" s="5">
        <v>14472</v>
      </c>
      <c r="E634" s="5">
        <v>639</v>
      </c>
      <c r="F634" s="5">
        <v>0</v>
      </c>
      <c r="G634" s="5">
        <v>4684</v>
      </c>
      <c r="H634" s="5">
        <v>0</v>
      </c>
      <c r="I634" s="5">
        <v>203</v>
      </c>
      <c r="J634" s="5">
        <v>56.42</v>
      </c>
      <c r="K634" s="5">
        <v>1.77</v>
      </c>
      <c r="L634" s="5">
        <v>25.5</v>
      </c>
      <c r="M634" s="5">
        <v>1.0900000000000001</v>
      </c>
      <c r="N634" s="5">
        <v>2110</v>
      </c>
      <c r="O634" s="5">
        <v>3412</v>
      </c>
      <c r="P634" s="5">
        <v>222</v>
      </c>
      <c r="Q634" s="5">
        <v>3129</v>
      </c>
      <c r="R634" s="5">
        <v>60</v>
      </c>
      <c r="S634" s="5">
        <v>573</v>
      </c>
      <c r="T634" s="5">
        <v>56</v>
      </c>
      <c r="U634" s="5">
        <v>0</v>
      </c>
    </row>
    <row r="635" spans="3:21" x14ac:dyDescent="0.3">
      <c r="C635" s="5">
        <v>102</v>
      </c>
      <c r="D635" s="5">
        <v>14462</v>
      </c>
      <c r="E635" s="5">
        <v>605</v>
      </c>
      <c r="F635" s="5">
        <v>0</v>
      </c>
      <c r="G635" s="5">
        <v>4726</v>
      </c>
      <c r="H635" s="5">
        <v>0</v>
      </c>
      <c r="I635" s="5">
        <v>206</v>
      </c>
      <c r="J635" s="5">
        <v>56.42</v>
      </c>
      <c r="K635" s="5">
        <v>1.77</v>
      </c>
      <c r="L635" s="5">
        <v>25.6</v>
      </c>
      <c r="M635" s="5">
        <v>1.08</v>
      </c>
      <c r="N635" s="5">
        <v>2117</v>
      </c>
      <c r="O635" s="5">
        <v>3416</v>
      </c>
      <c r="P635" s="5">
        <v>207</v>
      </c>
      <c r="Q635" s="5">
        <v>3147</v>
      </c>
      <c r="R635" s="5">
        <v>60</v>
      </c>
      <c r="S635" s="5">
        <v>541</v>
      </c>
      <c r="T635" s="5">
        <v>53</v>
      </c>
      <c r="U635" s="5">
        <v>0</v>
      </c>
    </row>
    <row r="636" spans="3:21" x14ac:dyDescent="0.3">
      <c r="C636" s="5">
        <v>103</v>
      </c>
      <c r="D636" s="5">
        <v>14450</v>
      </c>
      <c r="E636" s="5">
        <v>574</v>
      </c>
      <c r="F636" s="5">
        <v>0</v>
      </c>
      <c r="G636" s="5">
        <v>4766</v>
      </c>
      <c r="H636" s="5">
        <v>0</v>
      </c>
      <c r="I636" s="5">
        <v>208</v>
      </c>
      <c r="J636" s="5">
        <v>56.42</v>
      </c>
      <c r="K636" s="5">
        <v>1.77</v>
      </c>
      <c r="L636" s="5">
        <v>25.6</v>
      </c>
      <c r="M636" s="5">
        <v>1.08</v>
      </c>
      <c r="N636" s="5">
        <v>2124</v>
      </c>
      <c r="O636" s="5">
        <v>3421</v>
      </c>
      <c r="P636" s="5">
        <v>196</v>
      </c>
      <c r="Q636" s="5">
        <v>3163</v>
      </c>
      <c r="R636" s="5">
        <v>61</v>
      </c>
      <c r="S636" s="5">
        <v>510</v>
      </c>
      <c r="T636" s="5">
        <v>50</v>
      </c>
      <c r="U636" s="5">
        <v>0</v>
      </c>
    </row>
    <row r="637" spans="3:21" x14ac:dyDescent="0.3">
      <c r="C637" s="5">
        <v>104</v>
      </c>
      <c r="D637" s="5">
        <v>14441</v>
      </c>
      <c r="E637" s="5">
        <v>540</v>
      </c>
      <c r="F637" s="5">
        <v>0</v>
      </c>
      <c r="G637" s="5">
        <v>4808</v>
      </c>
      <c r="H637" s="5">
        <v>0</v>
      </c>
      <c r="I637" s="5">
        <v>210</v>
      </c>
      <c r="J637" s="5">
        <v>56.43</v>
      </c>
      <c r="K637" s="5">
        <v>1.77</v>
      </c>
      <c r="L637" s="5">
        <v>25.6</v>
      </c>
      <c r="M637" s="5">
        <v>1.07</v>
      </c>
      <c r="N637" s="5">
        <v>2129</v>
      </c>
      <c r="O637" s="5">
        <v>3425</v>
      </c>
      <c r="P637" s="5">
        <v>182</v>
      </c>
      <c r="Q637" s="5">
        <v>3181</v>
      </c>
      <c r="R637" s="5">
        <v>61</v>
      </c>
      <c r="S637" s="5">
        <v>476</v>
      </c>
      <c r="T637" s="5">
        <v>46</v>
      </c>
      <c r="U637" s="5">
        <v>0</v>
      </c>
    </row>
    <row r="638" spans="3:21" x14ac:dyDescent="0.3">
      <c r="C638" s="5">
        <v>105</v>
      </c>
      <c r="D638" s="5">
        <v>14433</v>
      </c>
      <c r="E638" s="5">
        <v>509</v>
      </c>
      <c r="F638" s="5">
        <v>0</v>
      </c>
      <c r="G638" s="5">
        <v>4844</v>
      </c>
      <c r="H638" s="5">
        <v>0</v>
      </c>
      <c r="I638" s="5">
        <v>212</v>
      </c>
      <c r="J638" s="5">
        <v>56.43</v>
      </c>
      <c r="K638" s="5">
        <v>1.77</v>
      </c>
      <c r="L638" s="5">
        <v>25.6</v>
      </c>
      <c r="M638" s="5">
        <v>1.07</v>
      </c>
      <c r="N638" s="5">
        <v>2134</v>
      </c>
      <c r="O638" s="5">
        <v>3428</v>
      </c>
      <c r="P638" s="5">
        <v>169</v>
      </c>
      <c r="Q638" s="5">
        <v>3196</v>
      </c>
      <c r="R638" s="5">
        <v>61</v>
      </c>
      <c r="S638" s="5">
        <v>449</v>
      </c>
      <c r="T638" s="5">
        <v>43</v>
      </c>
      <c r="U638" s="5">
        <v>0</v>
      </c>
    </row>
    <row r="639" spans="3:21" x14ac:dyDescent="0.3">
      <c r="C639" s="5">
        <v>106</v>
      </c>
      <c r="D639" s="5">
        <v>14425</v>
      </c>
      <c r="E639" s="5">
        <v>479</v>
      </c>
      <c r="F639" s="5">
        <v>0</v>
      </c>
      <c r="G639" s="5">
        <v>4879</v>
      </c>
      <c r="H639" s="5">
        <v>0</v>
      </c>
      <c r="I639" s="5">
        <v>215</v>
      </c>
      <c r="J639" s="5">
        <v>56.43</v>
      </c>
      <c r="K639" s="5">
        <v>1.77</v>
      </c>
      <c r="L639" s="5">
        <v>25.7</v>
      </c>
      <c r="M639" s="5">
        <v>1.06</v>
      </c>
      <c r="N639" s="5">
        <v>2139</v>
      </c>
      <c r="O639" s="5">
        <v>3430</v>
      </c>
      <c r="P639" s="5">
        <v>158</v>
      </c>
      <c r="Q639" s="5">
        <v>3210</v>
      </c>
      <c r="R639" s="5">
        <v>61</v>
      </c>
      <c r="S639" s="5">
        <v>422</v>
      </c>
      <c r="T639" s="5">
        <v>40</v>
      </c>
      <c r="U639" s="5">
        <v>0</v>
      </c>
    </row>
    <row r="640" spans="3:21" x14ac:dyDescent="0.3">
      <c r="C640" s="5">
        <v>107</v>
      </c>
      <c r="D640" s="5">
        <v>14419</v>
      </c>
      <c r="E640" s="5">
        <v>451</v>
      </c>
      <c r="F640" s="5">
        <v>0</v>
      </c>
      <c r="G640" s="5">
        <v>4911</v>
      </c>
      <c r="H640" s="5">
        <v>0</v>
      </c>
      <c r="I640" s="5">
        <v>217</v>
      </c>
      <c r="J640" s="5">
        <v>56.43</v>
      </c>
      <c r="K640" s="5">
        <v>1.77</v>
      </c>
      <c r="L640" s="5">
        <v>25.7</v>
      </c>
      <c r="M640" s="5">
        <v>1.06</v>
      </c>
      <c r="N640" s="5">
        <v>2143</v>
      </c>
      <c r="O640" s="5">
        <v>3432</v>
      </c>
      <c r="P640" s="5">
        <v>147</v>
      </c>
      <c r="Q640" s="5">
        <v>3223</v>
      </c>
      <c r="R640" s="5">
        <v>62</v>
      </c>
      <c r="S640" s="5">
        <v>398</v>
      </c>
      <c r="T640" s="5">
        <v>39</v>
      </c>
      <c r="U640" s="5">
        <v>0</v>
      </c>
    </row>
    <row r="641" spans="3:21" x14ac:dyDescent="0.3">
      <c r="C641" s="5">
        <v>108</v>
      </c>
      <c r="D641" s="5">
        <v>14412</v>
      </c>
      <c r="E641" s="5">
        <v>426</v>
      </c>
      <c r="F641" s="5">
        <v>0</v>
      </c>
      <c r="G641" s="5">
        <v>4941</v>
      </c>
      <c r="H641" s="5">
        <v>0</v>
      </c>
      <c r="I641" s="5">
        <v>219</v>
      </c>
      <c r="J641" s="5">
        <v>56.43</v>
      </c>
      <c r="K641" s="5">
        <v>1.77</v>
      </c>
      <c r="L641" s="5">
        <v>25.7</v>
      </c>
      <c r="M641" s="5">
        <v>1.05</v>
      </c>
      <c r="N641" s="5">
        <v>2149</v>
      </c>
      <c r="O641" s="5">
        <v>3433</v>
      </c>
      <c r="P641" s="5">
        <v>137</v>
      </c>
      <c r="Q641" s="5">
        <v>3234</v>
      </c>
      <c r="R641" s="5">
        <v>62</v>
      </c>
      <c r="S641" s="5">
        <v>376</v>
      </c>
      <c r="T641" s="5">
        <v>37</v>
      </c>
      <c r="U641" s="5">
        <v>0</v>
      </c>
    </row>
    <row r="642" spans="3:21" x14ac:dyDescent="0.3">
      <c r="C642" s="5">
        <v>109</v>
      </c>
      <c r="D642" s="5">
        <v>14407</v>
      </c>
      <c r="E642" s="5">
        <v>401</v>
      </c>
      <c r="F642" s="5">
        <v>0</v>
      </c>
      <c r="G642" s="5">
        <v>4970</v>
      </c>
      <c r="H642" s="5">
        <v>0</v>
      </c>
      <c r="I642" s="5">
        <v>220</v>
      </c>
      <c r="J642" s="5">
        <v>56.44</v>
      </c>
      <c r="K642" s="5">
        <v>1.77</v>
      </c>
      <c r="L642" s="5">
        <v>25.7</v>
      </c>
      <c r="M642" s="5">
        <v>1.05</v>
      </c>
      <c r="N642" s="5">
        <v>2154</v>
      </c>
      <c r="O642" s="5">
        <v>3434</v>
      </c>
      <c r="P642" s="5">
        <v>127</v>
      </c>
      <c r="Q642" s="5">
        <v>3244</v>
      </c>
      <c r="R642" s="5">
        <v>62</v>
      </c>
      <c r="S642" s="5">
        <v>358</v>
      </c>
      <c r="T642" s="5">
        <v>34</v>
      </c>
      <c r="U642" s="5">
        <v>0</v>
      </c>
    </row>
    <row r="643" spans="3:21" x14ac:dyDescent="0.3">
      <c r="C643" s="5">
        <v>110</v>
      </c>
      <c r="D643" s="5">
        <v>14402</v>
      </c>
      <c r="E643" s="5">
        <v>376</v>
      </c>
      <c r="F643" s="5">
        <v>0</v>
      </c>
      <c r="G643" s="5">
        <v>4998</v>
      </c>
      <c r="H643" s="5">
        <v>0</v>
      </c>
      <c r="I643" s="5">
        <v>222</v>
      </c>
      <c r="J643" s="5">
        <v>56.44</v>
      </c>
      <c r="K643" s="5">
        <v>1.77</v>
      </c>
      <c r="L643" s="5">
        <v>25.7</v>
      </c>
      <c r="M643" s="5">
        <v>1.05</v>
      </c>
      <c r="N643" s="5">
        <v>2157</v>
      </c>
      <c r="O643" s="5">
        <v>3436</v>
      </c>
      <c r="P643" s="5">
        <v>119</v>
      </c>
      <c r="Q643" s="5">
        <v>3255</v>
      </c>
      <c r="R643" s="5">
        <v>62</v>
      </c>
      <c r="S643" s="5">
        <v>337</v>
      </c>
      <c r="T643" s="5">
        <v>32</v>
      </c>
      <c r="U643" s="5">
        <v>0</v>
      </c>
    </row>
    <row r="644" spans="3:21" x14ac:dyDescent="0.3">
      <c r="C644" s="5">
        <v>111</v>
      </c>
      <c r="D644" s="5">
        <v>14397</v>
      </c>
      <c r="E644" s="5">
        <v>352</v>
      </c>
      <c r="F644" s="5">
        <v>0</v>
      </c>
      <c r="G644" s="5">
        <v>5025</v>
      </c>
      <c r="H644" s="5">
        <v>0</v>
      </c>
      <c r="I644" s="5">
        <v>224</v>
      </c>
      <c r="J644" s="5">
        <v>56.44</v>
      </c>
      <c r="K644" s="5">
        <v>1.77</v>
      </c>
      <c r="L644" s="5">
        <v>25.7</v>
      </c>
      <c r="M644" s="5">
        <v>1.04</v>
      </c>
      <c r="N644" s="5">
        <v>2160</v>
      </c>
      <c r="O644" s="5">
        <v>3437</v>
      </c>
      <c r="P644" s="5">
        <v>109</v>
      </c>
      <c r="Q644" s="5">
        <v>3265</v>
      </c>
      <c r="R644" s="5">
        <v>62</v>
      </c>
      <c r="S644" s="5">
        <v>316</v>
      </c>
      <c r="T644" s="5">
        <v>30</v>
      </c>
      <c r="U644" s="5">
        <v>0</v>
      </c>
    </row>
    <row r="645" spans="3:21" x14ac:dyDescent="0.3">
      <c r="C645" s="5">
        <v>112</v>
      </c>
      <c r="D645" s="5">
        <v>14393</v>
      </c>
      <c r="E645" s="5">
        <v>330</v>
      </c>
      <c r="F645" s="5">
        <v>0</v>
      </c>
      <c r="G645" s="5">
        <v>5050</v>
      </c>
      <c r="H645" s="5">
        <v>0</v>
      </c>
      <c r="I645" s="5">
        <v>225</v>
      </c>
      <c r="J645" s="5">
        <v>56.44</v>
      </c>
      <c r="K645" s="5">
        <v>1.77</v>
      </c>
      <c r="L645" s="5">
        <v>25.7</v>
      </c>
      <c r="M645" s="5">
        <v>1.04</v>
      </c>
      <c r="N645" s="5">
        <v>2163</v>
      </c>
      <c r="O645" s="5">
        <v>3438</v>
      </c>
      <c r="P645" s="5">
        <v>102</v>
      </c>
      <c r="Q645" s="5">
        <v>3273</v>
      </c>
      <c r="R645" s="5">
        <v>62</v>
      </c>
      <c r="S645" s="5">
        <v>298</v>
      </c>
      <c r="T645" s="5">
        <v>28</v>
      </c>
      <c r="U645" s="5">
        <v>0</v>
      </c>
    </row>
    <row r="646" spans="3:21" x14ac:dyDescent="0.3">
      <c r="C646" s="5">
        <v>113</v>
      </c>
      <c r="D646" s="5">
        <v>14389</v>
      </c>
      <c r="E646" s="5">
        <v>311</v>
      </c>
      <c r="F646" s="5">
        <v>0</v>
      </c>
      <c r="G646" s="5">
        <v>5071</v>
      </c>
      <c r="H646" s="5">
        <v>0</v>
      </c>
      <c r="I646" s="5">
        <v>227</v>
      </c>
      <c r="J646" s="5">
        <v>56.45</v>
      </c>
      <c r="K646" s="5">
        <v>1.77</v>
      </c>
      <c r="L646" s="5">
        <v>25.7</v>
      </c>
      <c r="M646" s="5">
        <v>1.04</v>
      </c>
      <c r="N646" s="5">
        <v>2166</v>
      </c>
      <c r="O646" s="5">
        <v>3439</v>
      </c>
      <c r="P646" s="5">
        <v>96</v>
      </c>
      <c r="Q646" s="5">
        <v>3280</v>
      </c>
      <c r="R646" s="5">
        <v>62</v>
      </c>
      <c r="S646" s="5">
        <v>281</v>
      </c>
      <c r="T646" s="5">
        <v>26</v>
      </c>
      <c r="U646" s="5">
        <v>0</v>
      </c>
    </row>
    <row r="647" spans="3:21" x14ac:dyDescent="0.3">
      <c r="C647" s="5">
        <v>114</v>
      </c>
      <c r="D647" s="5">
        <v>14385</v>
      </c>
      <c r="E647" s="5">
        <v>294</v>
      </c>
      <c r="F647" s="5">
        <v>0</v>
      </c>
      <c r="G647" s="5">
        <v>5091</v>
      </c>
      <c r="H647" s="5">
        <v>0</v>
      </c>
      <c r="I647" s="5">
        <v>228</v>
      </c>
      <c r="J647" s="5">
        <v>56.45</v>
      </c>
      <c r="K647" s="5">
        <v>1.77</v>
      </c>
      <c r="L647" s="5">
        <v>25.8</v>
      </c>
      <c r="M647" s="5">
        <v>1.03</v>
      </c>
      <c r="N647" s="5">
        <v>2169</v>
      </c>
      <c r="O647" s="5">
        <v>3440</v>
      </c>
      <c r="P647" s="5">
        <v>90</v>
      </c>
      <c r="Q647" s="5">
        <v>3287</v>
      </c>
      <c r="R647" s="5">
        <v>62</v>
      </c>
      <c r="S647" s="5">
        <v>267</v>
      </c>
      <c r="T647" s="5">
        <v>24</v>
      </c>
      <c r="U647" s="5">
        <v>0</v>
      </c>
    </row>
    <row r="648" spans="3:21" x14ac:dyDescent="0.3">
      <c r="C648" s="5">
        <v>115</v>
      </c>
      <c r="D648" s="5">
        <v>14382</v>
      </c>
      <c r="E648" s="5">
        <v>274</v>
      </c>
      <c r="F648" s="5">
        <v>0</v>
      </c>
      <c r="G648" s="5">
        <v>5113</v>
      </c>
      <c r="H648" s="5">
        <v>0</v>
      </c>
      <c r="I648" s="5">
        <v>229</v>
      </c>
      <c r="J648" s="5">
        <v>56.45</v>
      </c>
      <c r="K648" s="5">
        <v>1.77</v>
      </c>
      <c r="L648" s="5">
        <v>25.8</v>
      </c>
      <c r="M648" s="5">
        <v>1.03</v>
      </c>
      <c r="N648" s="5">
        <v>2172</v>
      </c>
      <c r="O648" s="5">
        <v>3440</v>
      </c>
      <c r="P648" s="5">
        <v>84</v>
      </c>
      <c r="Q648" s="5">
        <v>3294</v>
      </c>
      <c r="R648" s="5">
        <v>62</v>
      </c>
      <c r="S648" s="5">
        <v>250</v>
      </c>
      <c r="T648" s="5">
        <v>23</v>
      </c>
      <c r="U648" s="5">
        <v>0</v>
      </c>
    </row>
    <row r="649" spans="3:21" x14ac:dyDescent="0.3">
      <c r="C649" s="10">
        <v>116</v>
      </c>
      <c r="D649" s="1">
        <v>14379</v>
      </c>
      <c r="E649" s="1">
        <v>257</v>
      </c>
      <c r="F649" s="1">
        <v>0</v>
      </c>
      <c r="G649" s="1">
        <v>5132</v>
      </c>
      <c r="H649" s="1">
        <v>0</v>
      </c>
      <c r="I649" s="1">
        <v>230</v>
      </c>
      <c r="J649" s="3">
        <v>56.45</v>
      </c>
      <c r="K649" s="3">
        <v>1.77</v>
      </c>
      <c r="L649" s="6">
        <v>25.8</v>
      </c>
      <c r="M649" s="3">
        <v>1.03</v>
      </c>
      <c r="N649" s="1">
        <v>2175</v>
      </c>
      <c r="O649" s="1">
        <v>3441</v>
      </c>
      <c r="P649" s="1">
        <v>78</v>
      </c>
      <c r="Q649" s="1">
        <v>3300</v>
      </c>
      <c r="R649" s="1">
        <v>62</v>
      </c>
      <c r="S649" s="1">
        <v>234</v>
      </c>
      <c r="T649" s="1">
        <v>22</v>
      </c>
      <c r="U649" s="1">
        <v>0</v>
      </c>
    </row>
    <row r="650" spans="3:21" x14ac:dyDescent="0.3">
      <c r="C650" s="10">
        <v>117</v>
      </c>
      <c r="D650" s="1">
        <v>14376</v>
      </c>
      <c r="E650" s="1">
        <v>240</v>
      </c>
      <c r="F650" s="1">
        <v>0</v>
      </c>
      <c r="G650" s="1">
        <v>5151</v>
      </c>
      <c r="H650" s="1">
        <v>0</v>
      </c>
      <c r="I650" s="1">
        <v>231</v>
      </c>
      <c r="J650" s="3">
        <v>56.46</v>
      </c>
      <c r="K650" s="3">
        <v>1.77</v>
      </c>
      <c r="L650" s="6">
        <v>25.8</v>
      </c>
      <c r="M650" s="3">
        <v>1.03</v>
      </c>
      <c r="N650" s="1">
        <v>2177</v>
      </c>
      <c r="O650" s="1">
        <v>3441</v>
      </c>
      <c r="P650" s="1">
        <v>72</v>
      </c>
      <c r="Q650" s="1">
        <v>3306</v>
      </c>
      <c r="R650" s="1">
        <v>62</v>
      </c>
      <c r="S650" s="1">
        <v>219</v>
      </c>
      <c r="T650" s="1">
        <v>21</v>
      </c>
      <c r="U650" s="1">
        <v>0</v>
      </c>
    </row>
    <row r="651" spans="3:21" x14ac:dyDescent="0.3">
      <c r="C651" s="10">
        <v>118</v>
      </c>
      <c r="D651" s="1">
        <v>14373</v>
      </c>
      <c r="E651" s="1">
        <v>224</v>
      </c>
      <c r="F651" s="1">
        <v>0</v>
      </c>
      <c r="G651" s="1">
        <v>5169</v>
      </c>
      <c r="H651" s="1">
        <v>0</v>
      </c>
      <c r="I651" s="1">
        <v>232</v>
      </c>
      <c r="J651" s="3">
        <v>56.46</v>
      </c>
      <c r="K651" s="3">
        <v>1.77</v>
      </c>
      <c r="L651" s="6">
        <v>25.8</v>
      </c>
      <c r="M651" s="3">
        <v>1.03</v>
      </c>
      <c r="N651" s="1">
        <v>2180</v>
      </c>
      <c r="O651" s="1">
        <v>3442</v>
      </c>
      <c r="P651" s="1">
        <v>66</v>
      </c>
      <c r="Q651" s="1">
        <v>3313</v>
      </c>
      <c r="R651" s="1">
        <v>62</v>
      </c>
      <c r="S651" s="1">
        <v>203</v>
      </c>
      <c r="T651" s="1">
        <v>19</v>
      </c>
      <c r="U651" s="1">
        <v>0</v>
      </c>
    </row>
    <row r="652" spans="3:21" x14ac:dyDescent="0.3">
      <c r="C652" s="10">
        <v>119</v>
      </c>
      <c r="D652" s="1">
        <v>14370</v>
      </c>
      <c r="E652" s="1">
        <v>210</v>
      </c>
      <c r="F652" s="1">
        <v>0</v>
      </c>
      <c r="G652" s="1">
        <v>5185</v>
      </c>
      <c r="H652" s="1">
        <v>0</v>
      </c>
      <c r="I652" s="1">
        <v>233</v>
      </c>
      <c r="J652" s="3">
        <v>56.46</v>
      </c>
      <c r="K652" s="3">
        <v>1.77</v>
      </c>
      <c r="L652" s="6">
        <v>25.8</v>
      </c>
      <c r="M652" s="3">
        <v>1.02</v>
      </c>
      <c r="N652" s="1">
        <v>2182</v>
      </c>
      <c r="O652" s="1">
        <v>3442</v>
      </c>
      <c r="P652" s="1">
        <v>61</v>
      </c>
      <c r="Q652" s="1">
        <v>3318</v>
      </c>
      <c r="R652" s="1">
        <v>62</v>
      </c>
      <c r="S652" s="1">
        <v>191</v>
      </c>
      <c r="T652" s="1">
        <v>18</v>
      </c>
      <c r="U652" s="1">
        <v>0</v>
      </c>
    </row>
    <row r="653" spans="3:21" x14ac:dyDescent="0.3">
      <c r="C653" s="10">
        <v>120</v>
      </c>
      <c r="D653" s="1">
        <v>14367</v>
      </c>
      <c r="E653" s="1">
        <v>198</v>
      </c>
      <c r="F653" s="1">
        <v>0</v>
      </c>
      <c r="G653" s="1">
        <v>5199</v>
      </c>
      <c r="H653" s="1">
        <v>0</v>
      </c>
      <c r="I653" s="1">
        <v>234</v>
      </c>
      <c r="J653" s="3">
        <v>56.46</v>
      </c>
      <c r="K653" s="3">
        <v>1.77</v>
      </c>
      <c r="L653" s="6">
        <v>25.8</v>
      </c>
      <c r="M653" s="3">
        <v>1.02</v>
      </c>
      <c r="N653" s="1">
        <v>2184</v>
      </c>
      <c r="O653" s="1">
        <v>3443</v>
      </c>
      <c r="P653" s="1">
        <v>57</v>
      </c>
      <c r="Q653" s="1">
        <v>3322</v>
      </c>
      <c r="R653" s="1">
        <v>62</v>
      </c>
      <c r="S653" s="1">
        <v>179</v>
      </c>
      <c r="T653" s="1">
        <v>17</v>
      </c>
      <c r="U653" s="1">
        <v>0</v>
      </c>
    </row>
    <row r="654" spans="3:21" x14ac:dyDescent="0.3">
      <c r="C654" s="10">
        <v>121</v>
      </c>
      <c r="D654" s="1">
        <v>14364</v>
      </c>
      <c r="E654" s="1">
        <v>186</v>
      </c>
      <c r="F654" s="1">
        <v>0</v>
      </c>
      <c r="G654" s="1">
        <v>5212</v>
      </c>
      <c r="H654" s="1">
        <v>0</v>
      </c>
      <c r="I654" s="1">
        <v>236</v>
      </c>
      <c r="J654" s="3">
        <v>56.47</v>
      </c>
      <c r="K654" s="3">
        <v>1.77</v>
      </c>
      <c r="L654" s="6">
        <v>25.8</v>
      </c>
      <c r="M654" s="3">
        <v>1.02</v>
      </c>
      <c r="N654" s="1">
        <v>2187</v>
      </c>
      <c r="O654" s="1">
        <v>3443</v>
      </c>
      <c r="P654" s="1">
        <v>54</v>
      </c>
      <c r="Q654" s="1">
        <v>3326</v>
      </c>
      <c r="R654" s="1">
        <v>62</v>
      </c>
      <c r="S654" s="1">
        <v>168</v>
      </c>
      <c r="T654" s="1">
        <v>16</v>
      </c>
      <c r="U654" s="1">
        <v>0</v>
      </c>
    </row>
    <row r="655" spans="3:21" x14ac:dyDescent="0.3">
      <c r="C655" s="10">
        <v>122</v>
      </c>
      <c r="D655" s="1">
        <v>14362</v>
      </c>
      <c r="E655" s="1">
        <v>173</v>
      </c>
      <c r="F655" s="1">
        <v>0</v>
      </c>
      <c r="G655" s="1">
        <v>5227</v>
      </c>
      <c r="H655" s="1">
        <v>0</v>
      </c>
      <c r="I655" s="1">
        <v>236</v>
      </c>
      <c r="J655" s="3">
        <v>56.47</v>
      </c>
      <c r="K655" s="3">
        <v>1.77</v>
      </c>
      <c r="L655" s="6">
        <v>25.8</v>
      </c>
      <c r="M655" s="3">
        <v>1.02</v>
      </c>
      <c r="N655" s="1">
        <v>2189</v>
      </c>
      <c r="O655" s="1">
        <v>3444</v>
      </c>
      <c r="P655" s="1">
        <v>50</v>
      </c>
      <c r="Q655" s="1">
        <v>3331</v>
      </c>
      <c r="R655" s="1">
        <v>62</v>
      </c>
      <c r="S655" s="1">
        <v>156</v>
      </c>
      <c r="T655" s="1">
        <v>15</v>
      </c>
      <c r="U655" s="1">
        <v>0</v>
      </c>
    </row>
    <row r="656" spans="3:21" x14ac:dyDescent="0.3">
      <c r="C656" s="10">
        <v>123</v>
      </c>
      <c r="D656" s="1">
        <v>14360</v>
      </c>
      <c r="E656" s="1">
        <v>162</v>
      </c>
      <c r="F656" s="1">
        <v>0</v>
      </c>
      <c r="G656" s="1">
        <v>5238</v>
      </c>
      <c r="H656" s="1">
        <v>0</v>
      </c>
      <c r="I656" s="1">
        <v>237</v>
      </c>
      <c r="J656" s="3">
        <v>56.47</v>
      </c>
      <c r="K656" s="3">
        <v>1.77</v>
      </c>
      <c r="L656" s="6">
        <v>25.8</v>
      </c>
      <c r="M656" s="3">
        <v>1.02</v>
      </c>
      <c r="N656" s="1">
        <v>2190</v>
      </c>
      <c r="O656" s="1">
        <v>3444</v>
      </c>
      <c r="P656" s="1">
        <v>46</v>
      </c>
      <c r="Q656" s="1">
        <v>3335</v>
      </c>
      <c r="R656" s="1">
        <v>62</v>
      </c>
      <c r="S656" s="1">
        <v>146</v>
      </c>
      <c r="T656" s="1">
        <v>14</v>
      </c>
      <c r="U656" s="1">
        <v>0</v>
      </c>
    </row>
    <row r="657" spans="3:21" x14ac:dyDescent="0.3">
      <c r="C657" s="10">
        <v>124</v>
      </c>
      <c r="D657" s="1">
        <v>14358</v>
      </c>
      <c r="E657" s="1">
        <v>152</v>
      </c>
      <c r="F657" s="1">
        <v>0</v>
      </c>
      <c r="G657" s="1">
        <v>5250</v>
      </c>
      <c r="H657" s="1">
        <v>0</v>
      </c>
      <c r="I657" s="1">
        <v>238</v>
      </c>
      <c r="J657" s="3">
        <v>56.47</v>
      </c>
      <c r="K657" s="3">
        <v>1.77</v>
      </c>
      <c r="L657" s="6">
        <v>25.8</v>
      </c>
      <c r="M657" s="3">
        <v>1.02</v>
      </c>
      <c r="N657" s="1">
        <v>2192</v>
      </c>
      <c r="O657" s="1">
        <v>3445</v>
      </c>
      <c r="P657" s="1">
        <v>43</v>
      </c>
      <c r="Q657" s="1">
        <v>3338</v>
      </c>
      <c r="R657" s="1">
        <v>62</v>
      </c>
      <c r="S657" s="1">
        <v>137</v>
      </c>
      <c r="T657" s="1">
        <v>13</v>
      </c>
      <c r="U657" s="1">
        <v>0</v>
      </c>
    </row>
    <row r="658" spans="3:21" x14ac:dyDescent="0.3">
      <c r="C658" s="10">
        <v>125</v>
      </c>
      <c r="D658" s="1">
        <v>14357</v>
      </c>
      <c r="E658" s="1">
        <v>141</v>
      </c>
      <c r="F658" s="1">
        <v>0</v>
      </c>
      <c r="G658" s="1">
        <v>5261</v>
      </c>
      <c r="H658" s="1">
        <v>0</v>
      </c>
      <c r="I658" s="1">
        <v>238</v>
      </c>
      <c r="J658" s="3">
        <v>56.48</v>
      </c>
      <c r="K658" s="3">
        <v>1.77</v>
      </c>
      <c r="L658" s="6">
        <v>25.8</v>
      </c>
      <c r="M658" s="3">
        <v>1.02</v>
      </c>
      <c r="N658" s="1">
        <v>2192</v>
      </c>
      <c r="O658" s="1">
        <v>3445</v>
      </c>
      <c r="P658" s="1">
        <v>39</v>
      </c>
      <c r="Q658" s="1">
        <v>3342</v>
      </c>
      <c r="R658" s="1">
        <v>62</v>
      </c>
      <c r="S658" s="1">
        <v>128</v>
      </c>
      <c r="T658" s="1">
        <v>12</v>
      </c>
      <c r="U658" s="1">
        <v>0</v>
      </c>
    </row>
    <row r="659" spans="3:21" x14ac:dyDescent="0.3">
      <c r="C659" s="10">
        <v>126</v>
      </c>
      <c r="D659" s="1">
        <v>14356</v>
      </c>
      <c r="E659" s="1">
        <v>131</v>
      </c>
      <c r="F659" s="1">
        <v>0</v>
      </c>
      <c r="G659" s="1">
        <v>5272</v>
      </c>
      <c r="H659" s="1">
        <v>0</v>
      </c>
      <c r="I659" s="1">
        <v>239</v>
      </c>
      <c r="J659" s="3">
        <v>56.48</v>
      </c>
      <c r="K659" s="3">
        <v>1.77</v>
      </c>
      <c r="L659" s="6">
        <v>25.8</v>
      </c>
      <c r="M659" s="3">
        <v>1.01</v>
      </c>
      <c r="N659" s="1">
        <v>2193</v>
      </c>
      <c r="O659" s="1">
        <v>3445</v>
      </c>
      <c r="P659" s="1">
        <v>36</v>
      </c>
      <c r="Q659" s="1">
        <v>3346</v>
      </c>
      <c r="R659" s="1">
        <v>62</v>
      </c>
      <c r="S659" s="1">
        <v>119</v>
      </c>
      <c r="T659" s="1">
        <v>11</v>
      </c>
      <c r="U659" s="1">
        <v>0</v>
      </c>
    </row>
    <row r="660" spans="3:21" x14ac:dyDescent="0.3">
      <c r="C660" s="10">
        <v>127</v>
      </c>
      <c r="D660" s="1">
        <v>14354</v>
      </c>
      <c r="E660" s="1">
        <v>122</v>
      </c>
      <c r="F660" s="1">
        <v>0</v>
      </c>
      <c r="G660" s="1">
        <v>5282</v>
      </c>
      <c r="H660" s="1">
        <v>0</v>
      </c>
      <c r="I660" s="1">
        <v>240</v>
      </c>
      <c r="J660" s="3">
        <v>56.48</v>
      </c>
      <c r="K660" s="3">
        <v>1.77</v>
      </c>
      <c r="L660" s="6">
        <v>25.8</v>
      </c>
      <c r="M660" s="3">
        <v>1.01</v>
      </c>
      <c r="N660" s="1">
        <v>2195</v>
      </c>
      <c r="O660" s="1">
        <v>3445</v>
      </c>
      <c r="P660" s="1">
        <v>34</v>
      </c>
      <c r="Q660" s="1">
        <v>3348</v>
      </c>
      <c r="R660" s="1">
        <v>62</v>
      </c>
      <c r="S660" s="1">
        <v>112</v>
      </c>
      <c r="T660" s="1">
        <v>10</v>
      </c>
      <c r="U660" s="1">
        <v>0</v>
      </c>
    </row>
    <row r="661" spans="3:21" x14ac:dyDescent="0.3">
      <c r="C661" s="10">
        <v>128</v>
      </c>
      <c r="D661" s="1">
        <v>14353</v>
      </c>
      <c r="E661" s="1">
        <v>114</v>
      </c>
      <c r="F661" s="1">
        <v>0</v>
      </c>
      <c r="G661" s="1">
        <v>5291</v>
      </c>
      <c r="H661" s="1">
        <v>0</v>
      </c>
      <c r="I661" s="1">
        <v>240</v>
      </c>
      <c r="J661" s="3">
        <v>56.48</v>
      </c>
      <c r="K661" s="3">
        <v>1.77</v>
      </c>
      <c r="L661" s="6">
        <v>25.9</v>
      </c>
      <c r="M661" s="3">
        <v>1.01</v>
      </c>
      <c r="N661" s="1">
        <v>2196</v>
      </c>
      <c r="O661" s="1">
        <v>3446</v>
      </c>
      <c r="P661" s="1">
        <v>32</v>
      </c>
      <c r="Q661" s="1">
        <v>3351</v>
      </c>
      <c r="R661" s="1">
        <v>62</v>
      </c>
      <c r="S661" s="1">
        <v>105</v>
      </c>
      <c r="T661" s="1">
        <v>10</v>
      </c>
      <c r="U661" s="1">
        <v>0</v>
      </c>
    </row>
    <row r="662" spans="3:21" x14ac:dyDescent="0.3">
      <c r="C662" s="10">
        <v>129</v>
      </c>
      <c r="D662" s="1">
        <v>14351</v>
      </c>
      <c r="E662" s="1">
        <v>107</v>
      </c>
      <c r="F662" s="1">
        <v>0</v>
      </c>
      <c r="G662" s="1">
        <v>5299</v>
      </c>
      <c r="H662" s="1">
        <v>0</v>
      </c>
      <c r="I662" s="1">
        <v>241</v>
      </c>
      <c r="J662" s="3">
        <v>56.49</v>
      </c>
      <c r="K662" s="3">
        <v>1.77</v>
      </c>
      <c r="L662" s="6">
        <v>25.9</v>
      </c>
      <c r="M662" s="3">
        <v>1.01</v>
      </c>
      <c r="N662" s="1">
        <v>2197</v>
      </c>
      <c r="O662" s="1">
        <v>3446</v>
      </c>
      <c r="P662" s="1">
        <v>29</v>
      </c>
      <c r="Q662" s="1">
        <v>3353</v>
      </c>
      <c r="R662" s="1">
        <v>62</v>
      </c>
      <c r="S662" s="1">
        <v>98</v>
      </c>
      <c r="T662" s="1">
        <v>9</v>
      </c>
      <c r="U662" s="1">
        <v>0</v>
      </c>
    </row>
    <row r="663" spans="3:21" x14ac:dyDescent="0.3">
      <c r="C663" s="10">
        <v>130</v>
      </c>
      <c r="D663" s="1">
        <v>14349</v>
      </c>
      <c r="E663" s="1">
        <v>100</v>
      </c>
      <c r="F663" s="1">
        <v>0</v>
      </c>
      <c r="G663" s="1">
        <v>5307</v>
      </c>
      <c r="H663" s="1">
        <v>0</v>
      </c>
      <c r="I663" s="1">
        <v>241</v>
      </c>
      <c r="J663" s="3">
        <v>56.49</v>
      </c>
      <c r="K663" s="3">
        <v>1.77</v>
      </c>
      <c r="L663" s="6">
        <v>25.9</v>
      </c>
      <c r="M663" s="3">
        <v>1.01</v>
      </c>
      <c r="N663" s="1">
        <v>2199</v>
      </c>
      <c r="O663" s="1">
        <v>3447</v>
      </c>
      <c r="P663" s="1">
        <v>27</v>
      </c>
      <c r="Q663" s="1">
        <v>3357</v>
      </c>
      <c r="R663" s="1">
        <v>62</v>
      </c>
      <c r="S663" s="1">
        <v>92</v>
      </c>
      <c r="T663" s="1">
        <v>9</v>
      </c>
      <c r="U663" s="1">
        <v>0</v>
      </c>
    </row>
    <row r="664" spans="3:21" x14ac:dyDescent="0.3">
      <c r="C664" s="10">
        <v>131</v>
      </c>
      <c r="D664" s="1">
        <v>14348</v>
      </c>
      <c r="E664" s="1">
        <v>93</v>
      </c>
      <c r="F664" s="1">
        <v>0</v>
      </c>
      <c r="G664" s="1">
        <v>5315</v>
      </c>
      <c r="H664" s="1">
        <v>0</v>
      </c>
      <c r="I664" s="1">
        <v>242</v>
      </c>
      <c r="J664" s="3">
        <v>56.49</v>
      </c>
      <c r="K664" s="3">
        <v>1.77</v>
      </c>
      <c r="L664" s="6">
        <v>25.9</v>
      </c>
      <c r="M664" s="3">
        <v>1.01</v>
      </c>
      <c r="N664" s="1">
        <v>2199</v>
      </c>
      <c r="O664" s="1">
        <v>3447</v>
      </c>
      <c r="P664" s="1">
        <v>24</v>
      </c>
      <c r="Q664" s="1">
        <v>3360</v>
      </c>
      <c r="R664" s="1">
        <v>62</v>
      </c>
      <c r="S664" s="1">
        <v>84</v>
      </c>
      <c r="T664" s="1">
        <v>8</v>
      </c>
      <c r="U664" s="1">
        <v>0</v>
      </c>
    </row>
    <row r="665" spans="3:21" x14ac:dyDescent="0.3">
      <c r="C665" s="10">
        <v>132</v>
      </c>
      <c r="D665" s="1">
        <v>14347</v>
      </c>
      <c r="E665" s="1">
        <v>86</v>
      </c>
      <c r="F665" s="1">
        <v>0</v>
      </c>
      <c r="G665" s="1">
        <v>5323</v>
      </c>
      <c r="H665" s="1">
        <v>0</v>
      </c>
      <c r="I665" s="1">
        <v>242</v>
      </c>
      <c r="J665" s="3">
        <v>56.49</v>
      </c>
      <c r="K665" s="3">
        <v>1.77</v>
      </c>
      <c r="L665" s="6">
        <v>25.9</v>
      </c>
      <c r="M665" s="3">
        <v>1.01</v>
      </c>
      <c r="N665" s="1">
        <v>2200</v>
      </c>
      <c r="O665" s="1">
        <v>3447</v>
      </c>
      <c r="P665" s="1">
        <v>21</v>
      </c>
      <c r="Q665" s="1">
        <v>3363</v>
      </c>
      <c r="R665" s="1">
        <v>62</v>
      </c>
      <c r="S665" s="1">
        <v>77</v>
      </c>
      <c r="T665" s="1">
        <v>8</v>
      </c>
      <c r="U665" s="1">
        <v>0</v>
      </c>
    </row>
    <row r="666" spans="3:21" x14ac:dyDescent="0.3">
      <c r="C666" s="10">
        <v>133</v>
      </c>
      <c r="D666" s="1">
        <v>14346</v>
      </c>
      <c r="E666" s="1">
        <v>80</v>
      </c>
      <c r="F666" s="1">
        <v>0</v>
      </c>
      <c r="G666" s="1">
        <v>5330</v>
      </c>
      <c r="H666" s="1">
        <v>0</v>
      </c>
      <c r="I666" s="1">
        <v>242</v>
      </c>
      <c r="J666" s="3">
        <v>56.5</v>
      </c>
      <c r="K666" s="3">
        <v>1.77</v>
      </c>
      <c r="L666" s="6">
        <v>25.9</v>
      </c>
      <c r="M666" s="3">
        <v>1.01</v>
      </c>
      <c r="N666" s="1">
        <v>2201</v>
      </c>
      <c r="O666" s="1">
        <v>3448</v>
      </c>
      <c r="P666" s="1">
        <v>19</v>
      </c>
      <c r="Q666" s="1">
        <v>3365</v>
      </c>
      <c r="R666" s="1">
        <v>62</v>
      </c>
      <c r="S666" s="1">
        <v>72</v>
      </c>
      <c r="T666" s="1">
        <v>7</v>
      </c>
      <c r="U666" s="1">
        <v>0</v>
      </c>
    </row>
    <row r="667" spans="3:21" x14ac:dyDescent="0.3">
      <c r="C667" s="10">
        <v>134</v>
      </c>
      <c r="D667" s="1">
        <v>14345</v>
      </c>
      <c r="E667" s="1">
        <v>73</v>
      </c>
      <c r="F667" s="1">
        <v>0</v>
      </c>
      <c r="G667" s="1">
        <v>5337</v>
      </c>
      <c r="H667" s="1">
        <v>0</v>
      </c>
      <c r="I667" s="1">
        <v>243</v>
      </c>
      <c r="J667" s="3">
        <v>56.5</v>
      </c>
      <c r="K667" s="3">
        <v>1.77</v>
      </c>
      <c r="L667" s="6">
        <v>25.9</v>
      </c>
      <c r="M667" s="3">
        <v>1.01</v>
      </c>
      <c r="N667" s="1">
        <v>2202</v>
      </c>
      <c r="O667" s="1">
        <v>3448</v>
      </c>
      <c r="P667" s="1">
        <v>17</v>
      </c>
      <c r="Q667" s="1">
        <v>3368</v>
      </c>
      <c r="R667" s="1">
        <v>62</v>
      </c>
      <c r="S667" s="1">
        <v>65</v>
      </c>
      <c r="T667" s="1">
        <v>7</v>
      </c>
      <c r="U667" s="1">
        <v>0</v>
      </c>
    </row>
    <row r="668" spans="3:21" x14ac:dyDescent="0.3">
      <c r="C668" s="10">
        <v>135</v>
      </c>
      <c r="D668" s="1">
        <v>14344</v>
      </c>
      <c r="E668" s="1">
        <v>67</v>
      </c>
      <c r="F668" s="1">
        <v>0</v>
      </c>
      <c r="G668" s="1">
        <v>5344</v>
      </c>
      <c r="H668" s="1">
        <v>0</v>
      </c>
      <c r="I668" s="1">
        <v>243</v>
      </c>
      <c r="J668" s="3">
        <v>56.5</v>
      </c>
      <c r="K668" s="3">
        <v>1.77</v>
      </c>
      <c r="L668" s="6">
        <v>25.9</v>
      </c>
      <c r="M668" s="3">
        <v>1.01</v>
      </c>
      <c r="N668" s="1">
        <v>2203</v>
      </c>
      <c r="O668" s="1">
        <v>3448</v>
      </c>
      <c r="P668" s="1">
        <v>15</v>
      </c>
      <c r="Q668" s="1">
        <v>3370</v>
      </c>
      <c r="R668" s="1">
        <v>62</v>
      </c>
      <c r="S668" s="1">
        <v>60</v>
      </c>
      <c r="T668" s="1">
        <v>6</v>
      </c>
      <c r="U668" s="1">
        <v>0</v>
      </c>
    </row>
    <row r="669" spans="3:21" x14ac:dyDescent="0.3">
      <c r="C669" s="10">
        <v>136</v>
      </c>
      <c r="D669" s="1">
        <v>14342</v>
      </c>
      <c r="E669" s="1">
        <v>63</v>
      </c>
      <c r="F669" s="1">
        <v>0</v>
      </c>
      <c r="G669" s="1">
        <v>5349</v>
      </c>
      <c r="H669" s="1">
        <v>0</v>
      </c>
      <c r="I669" s="1">
        <v>243</v>
      </c>
      <c r="J669" s="3">
        <v>56.5</v>
      </c>
      <c r="K669" s="3">
        <v>1.77</v>
      </c>
      <c r="L669" s="6">
        <v>25.9</v>
      </c>
      <c r="M669" s="3">
        <v>1.01</v>
      </c>
      <c r="N669" s="1">
        <v>2204</v>
      </c>
      <c r="O669" s="1">
        <v>3449</v>
      </c>
      <c r="P669" s="1">
        <v>13</v>
      </c>
      <c r="Q669" s="1">
        <v>3372</v>
      </c>
      <c r="R669" s="1">
        <v>63</v>
      </c>
      <c r="S669" s="1">
        <v>56</v>
      </c>
      <c r="T669" s="1">
        <v>6</v>
      </c>
      <c r="U669" s="1">
        <v>0</v>
      </c>
    </row>
    <row r="670" spans="3:21" x14ac:dyDescent="0.3">
      <c r="C670" s="10">
        <v>137</v>
      </c>
      <c r="D670" s="1">
        <v>14341</v>
      </c>
      <c r="E670" s="1">
        <v>58</v>
      </c>
      <c r="F670" s="1">
        <v>0</v>
      </c>
      <c r="G670" s="1">
        <v>5354</v>
      </c>
      <c r="H670" s="1">
        <v>0</v>
      </c>
      <c r="I670" s="1">
        <v>244</v>
      </c>
      <c r="J670" s="3">
        <v>56.51</v>
      </c>
      <c r="K670" s="3">
        <v>1.77</v>
      </c>
      <c r="L670" s="6">
        <v>25.9</v>
      </c>
      <c r="M670" s="3">
        <v>1.01</v>
      </c>
      <c r="N670" s="1">
        <v>2204</v>
      </c>
      <c r="O670" s="1">
        <v>3449</v>
      </c>
      <c r="P670" s="1">
        <v>12</v>
      </c>
      <c r="Q670" s="1">
        <v>3373</v>
      </c>
      <c r="R670" s="1">
        <v>63</v>
      </c>
      <c r="S670" s="1">
        <v>51</v>
      </c>
      <c r="T670" s="1">
        <v>5</v>
      </c>
      <c r="U670" s="1">
        <v>0</v>
      </c>
    </row>
    <row r="671" spans="3:21" x14ac:dyDescent="0.3">
      <c r="C671" s="10">
        <v>138</v>
      </c>
      <c r="D671" s="1">
        <v>14341</v>
      </c>
      <c r="E671" s="1">
        <v>54</v>
      </c>
      <c r="F671" s="1">
        <v>0</v>
      </c>
      <c r="G671" s="1">
        <v>5359</v>
      </c>
      <c r="H671" s="1">
        <v>0</v>
      </c>
      <c r="I671" s="1">
        <v>244</v>
      </c>
      <c r="J671" s="3">
        <v>56.51</v>
      </c>
      <c r="K671" s="3">
        <v>1.77</v>
      </c>
      <c r="L671" s="6">
        <v>25.9</v>
      </c>
      <c r="M671" s="3">
        <v>1.01</v>
      </c>
      <c r="N671" s="1">
        <v>2204</v>
      </c>
      <c r="O671" s="1">
        <v>3449</v>
      </c>
      <c r="P671" s="1">
        <v>12</v>
      </c>
      <c r="Q671" s="1">
        <v>3374</v>
      </c>
      <c r="R671" s="1">
        <v>63</v>
      </c>
      <c r="S671" s="1">
        <v>48</v>
      </c>
      <c r="T671" s="1">
        <v>5</v>
      </c>
      <c r="U671" s="1">
        <v>0</v>
      </c>
    </row>
    <row r="672" spans="3:21" x14ac:dyDescent="0.3">
      <c r="C672" s="10">
        <v>139</v>
      </c>
      <c r="D672" s="1">
        <v>14340</v>
      </c>
      <c r="E672" s="1">
        <v>51</v>
      </c>
      <c r="F672" s="1">
        <v>0</v>
      </c>
      <c r="G672" s="1">
        <v>5363</v>
      </c>
      <c r="H672" s="1">
        <v>0</v>
      </c>
      <c r="I672" s="1">
        <v>245</v>
      </c>
      <c r="J672" s="3">
        <v>56.51</v>
      </c>
      <c r="K672" s="3">
        <v>1.77</v>
      </c>
      <c r="L672" s="6">
        <v>25.9</v>
      </c>
      <c r="M672" s="3">
        <v>1</v>
      </c>
      <c r="N672" s="1">
        <v>2205</v>
      </c>
      <c r="O672" s="1">
        <v>3450</v>
      </c>
      <c r="P672" s="1">
        <v>11</v>
      </c>
      <c r="Q672" s="1">
        <v>3376</v>
      </c>
      <c r="R672" s="1">
        <v>63</v>
      </c>
      <c r="S672" s="1">
        <v>45</v>
      </c>
      <c r="T672" s="1">
        <v>4</v>
      </c>
      <c r="U672" s="1">
        <v>0</v>
      </c>
    </row>
    <row r="673" spans="3:21" x14ac:dyDescent="0.3">
      <c r="C673" s="10">
        <v>140</v>
      </c>
      <c r="D673" s="1">
        <v>14339</v>
      </c>
      <c r="E673" s="1">
        <v>48</v>
      </c>
      <c r="F673" s="1">
        <v>0</v>
      </c>
      <c r="G673" s="1">
        <v>5367</v>
      </c>
      <c r="H673" s="1">
        <v>0</v>
      </c>
      <c r="I673" s="1">
        <v>245</v>
      </c>
      <c r="J673" s="3">
        <v>56.51</v>
      </c>
      <c r="K673" s="3">
        <v>1.77</v>
      </c>
      <c r="L673" s="6">
        <v>25.9</v>
      </c>
      <c r="M673" s="3">
        <v>1</v>
      </c>
      <c r="N673" s="1">
        <v>2205</v>
      </c>
      <c r="O673" s="1">
        <v>3450</v>
      </c>
      <c r="P673" s="1">
        <v>10</v>
      </c>
      <c r="Q673" s="1">
        <v>3376</v>
      </c>
      <c r="R673" s="1">
        <v>63</v>
      </c>
      <c r="S673" s="1">
        <v>42</v>
      </c>
      <c r="T673" s="1">
        <v>4</v>
      </c>
      <c r="U673" s="1">
        <v>0</v>
      </c>
    </row>
    <row r="674" spans="3:21" x14ac:dyDescent="0.3">
      <c r="C674" s="10">
        <v>141</v>
      </c>
      <c r="D674" s="1">
        <v>14338</v>
      </c>
      <c r="E674" s="1">
        <v>45</v>
      </c>
      <c r="F674" s="1">
        <v>0</v>
      </c>
      <c r="G674" s="1">
        <v>5370</v>
      </c>
      <c r="H674" s="1">
        <v>0</v>
      </c>
      <c r="I674" s="1">
        <v>245</v>
      </c>
      <c r="J674" s="3">
        <v>56.52</v>
      </c>
      <c r="K674" s="3">
        <v>1.77</v>
      </c>
      <c r="L674" s="6">
        <v>25.9</v>
      </c>
      <c r="M674" s="3">
        <v>1</v>
      </c>
      <c r="N674" s="1">
        <v>2206</v>
      </c>
      <c r="O674" s="1">
        <v>3451</v>
      </c>
      <c r="P674" s="1">
        <v>10</v>
      </c>
      <c r="Q674" s="1">
        <v>3377</v>
      </c>
      <c r="R674" s="1">
        <v>63</v>
      </c>
      <c r="S674" s="1">
        <v>39</v>
      </c>
      <c r="T674" s="1">
        <v>4</v>
      </c>
      <c r="U674" s="1">
        <v>0</v>
      </c>
    </row>
    <row r="675" spans="3:21" x14ac:dyDescent="0.3">
      <c r="C675" s="10">
        <v>142</v>
      </c>
      <c r="D675" s="1">
        <v>14337</v>
      </c>
      <c r="E675" s="1">
        <v>43</v>
      </c>
      <c r="F675" s="1">
        <v>0</v>
      </c>
      <c r="G675" s="1">
        <v>5373</v>
      </c>
      <c r="H675" s="1">
        <v>0</v>
      </c>
      <c r="I675" s="1">
        <v>245</v>
      </c>
      <c r="J675" s="3">
        <v>56.52</v>
      </c>
      <c r="K675" s="3">
        <v>1.77</v>
      </c>
      <c r="L675" s="6">
        <v>25.9</v>
      </c>
      <c r="M675" s="3">
        <v>1</v>
      </c>
      <c r="N675" s="1">
        <v>2206</v>
      </c>
      <c r="O675" s="1">
        <v>3451</v>
      </c>
      <c r="P675" s="1">
        <v>10</v>
      </c>
      <c r="Q675" s="1">
        <v>3378</v>
      </c>
      <c r="R675" s="1">
        <v>63</v>
      </c>
      <c r="S675" s="1">
        <v>38</v>
      </c>
      <c r="T675" s="1">
        <v>4</v>
      </c>
      <c r="U675" s="1">
        <v>0</v>
      </c>
    </row>
    <row r="676" spans="3:21" x14ac:dyDescent="0.3">
      <c r="C676" s="10">
        <v>143</v>
      </c>
      <c r="D676" s="1">
        <v>14336</v>
      </c>
      <c r="E676" s="1">
        <v>40</v>
      </c>
      <c r="F676" s="1">
        <v>0</v>
      </c>
      <c r="G676" s="1">
        <v>5376</v>
      </c>
      <c r="H676" s="1">
        <v>0</v>
      </c>
      <c r="I676" s="1">
        <v>245</v>
      </c>
      <c r="J676" s="3">
        <v>56.52</v>
      </c>
      <c r="K676" s="3">
        <v>1.77</v>
      </c>
      <c r="L676" s="6">
        <v>25.9</v>
      </c>
      <c r="M676" s="3">
        <v>1</v>
      </c>
      <c r="N676" s="1">
        <v>2207</v>
      </c>
      <c r="O676" s="1">
        <v>3451</v>
      </c>
      <c r="P676" s="1">
        <v>9</v>
      </c>
      <c r="Q676" s="1">
        <v>3379</v>
      </c>
      <c r="R676" s="1">
        <v>63</v>
      </c>
      <c r="S676" s="1">
        <v>35</v>
      </c>
      <c r="T676" s="1">
        <v>3</v>
      </c>
      <c r="U676" s="1">
        <v>0</v>
      </c>
    </row>
    <row r="677" spans="3:21" x14ac:dyDescent="0.3">
      <c r="C677" s="10">
        <v>144</v>
      </c>
      <c r="D677" s="1">
        <v>14335</v>
      </c>
      <c r="E677" s="1">
        <v>38</v>
      </c>
      <c r="F677" s="1">
        <v>0</v>
      </c>
      <c r="G677" s="1">
        <v>5379</v>
      </c>
      <c r="H677" s="1">
        <v>0</v>
      </c>
      <c r="I677" s="1">
        <v>245</v>
      </c>
      <c r="J677" s="3">
        <v>56.52</v>
      </c>
      <c r="K677" s="3">
        <v>1.77</v>
      </c>
      <c r="L677" s="6">
        <v>25.9</v>
      </c>
      <c r="M677" s="3">
        <v>1</v>
      </c>
      <c r="N677" s="1">
        <v>2207</v>
      </c>
      <c r="O677" s="1">
        <v>3452</v>
      </c>
      <c r="P677" s="1">
        <v>9</v>
      </c>
      <c r="Q677" s="1">
        <v>3379</v>
      </c>
      <c r="R677" s="1">
        <v>63</v>
      </c>
      <c r="S677" s="1">
        <v>33</v>
      </c>
      <c r="T677" s="1">
        <v>3</v>
      </c>
      <c r="U677" s="1">
        <v>0</v>
      </c>
    </row>
    <row r="678" spans="3:21" x14ac:dyDescent="0.3">
      <c r="C678" s="10">
        <v>145</v>
      </c>
      <c r="D678" s="1">
        <v>14335</v>
      </c>
      <c r="E678" s="1">
        <v>36</v>
      </c>
      <c r="F678" s="1">
        <v>0</v>
      </c>
      <c r="G678" s="1">
        <v>5381</v>
      </c>
      <c r="H678" s="1">
        <v>0</v>
      </c>
      <c r="I678" s="1">
        <v>246</v>
      </c>
      <c r="J678" s="3">
        <v>56.52</v>
      </c>
      <c r="K678" s="3">
        <v>1.77</v>
      </c>
      <c r="L678" s="6">
        <v>25.9</v>
      </c>
      <c r="M678" s="3">
        <v>1</v>
      </c>
      <c r="N678" s="1">
        <v>2208</v>
      </c>
      <c r="O678" s="1">
        <v>3452</v>
      </c>
      <c r="P678" s="1">
        <v>9</v>
      </c>
      <c r="Q678" s="1">
        <v>3379</v>
      </c>
      <c r="R678" s="1">
        <v>63</v>
      </c>
      <c r="S678" s="1">
        <v>31</v>
      </c>
      <c r="T678" s="1">
        <v>3</v>
      </c>
      <c r="U678" s="1">
        <v>0</v>
      </c>
    </row>
    <row r="679" spans="3:21" x14ac:dyDescent="0.3">
      <c r="C679" s="10">
        <v>146</v>
      </c>
      <c r="D679" s="1">
        <v>14334</v>
      </c>
      <c r="E679" s="1">
        <v>35</v>
      </c>
      <c r="F679" s="1">
        <v>0</v>
      </c>
      <c r="G679" s="1">
        <v>5383</v>
      </c>
      <c r="H679" s="1">
        <v>0</v>
      </c>
      <c r="I679" s="1">
        <v>246</v>
      </c>
      <c r="J679" s="3">
        <v>56.53</v>
      </c>
      <c r="K679" s="3">
        <v>1.77</v>
      </c>
      <c r="L679" s="6">
        <v>25.9</v>
      </c>
      <c r="M679" s="3">
        <v>1</v>
      </c>
      <c r="N679" s="1">
        <v>2209</v>
      </c>
      <c r="O679" s="1">
        <v>3452</v>
      </c>
      <c r="P679" s="1">
        <v>9</v>
      </c>
      <c r="Q679" s="1">
        <v>3380</v>
      </c>
      <c r="R679" s="1">
        <v>63</v>
      </c>
      <c r="S679" s="1">
        <v>30</v>
      </c>
      <c r="T679" s="1">
        <v>3</v>
      </c>
      <c r="U679" s="1">
        <v>0</v>
      </c>
    </row>
    <row r="680" spans="3:21" x14ac:dyDescent="0.3">
      <c r="C680" s="10">
        <v>147</v>
      </c>
      <c r="D680" s="1">
        <v>14333</v>
      </c>
      <c r="E680" s="1">
        <v>33</v>
      </c>
      <c r="F680" s="1">
        <v>0</v>
      </c>
      <c r="G680" s="1">
        <v>5386</v>
      </c>
      <c r="H680" s="1">
        <v>0</v>
      </c>
      <c r="I680" s="1">
        <v>246</v>
      </c>
      <c r="J680" s="3">
        <v>56.53</v>
      </c>
      <c r="K680" s="3">
        <v>1.77</v>
      </c>
      <c r="L680" s="6">
        <v>25.9</v>
      </c>
      <c r="M680" s="3">
        <v>1</v>
      </c>
      <c r="N680" s="1">
        <v>2209</v>
      </c>
      <c r="O680" s="1">
        <v>3453</v>
      </c>
      <c r="P680" s="1">
        <v>9</v>
      </c>
      <c r="Q680" s="1">
        <v>3380</v>
      </c>
      <c r="R680" s="1">
        <v>63</v>
      </c>
      <c r="S680" s="1">
        <v>28</v>
      </c>
      <c r="T680" s="1">
        <v>3</v>
      </c>
      <c r="U680" s="1">
        <v>0</v>
      </c>
    </row>
    <row r="681" spans="3:21" x14ac:dyDescent="0.3">
      <c r="C681" s="10">
        <v>148</v>
      </c>
      <c r="D681" s="1">
        <v>14332</v>
      </c>
      <c r="E681" s="1">
        <v>32</v>
      </c>
      <c r="F681" s="1">
        <v>0</v>
      </c>
      <c r="G681" s="1">
        <v>5388</v>
      </c>
      <c r="H681" s="1">
        <v>0</v>
      </c>
      <c r="I681" s="1">
        <v>246</v>
      </c>
      <c r="J681" s="3">
        <v>56.53</v>
      </c>
      <c r="K681" s="3">
        <v>1.77</v>
      </c>
      <c r="L681" s="6">
        <v>25.9</v>
      </c>
      <c r="M681" s="3">
        <v>1</v>
      </c>
      <c r="N681" s="1">
        <v>2209</v>
      </c>
      <c r="O681" s="1">
        <v>3453</v>
      </c>
      <c r="P681" s="1">
        <v>9</v>
      </c>
      <c r="Q681" s="1">
        <v>3380</v>
      </c>
      <c r="R681" s="1">
        <v>63</v>
      </c>
      <c r="S681" s="1">
        <v>27</v>
      </c>
      <c r="T681" s="1">
        <v>2</v>
      </c>
      <c r="U681" s="1">
        <v>0</v>
      </c>
    </row>
    <row r="682" spans="3:21" x14ac:dyDescent="0.3">
      <c r="C682" s="10">
        <v>149</v>
      </c>
      <c r="D682" s="1">
        <v>14332</v>
      </c>
      <c r="E682" s="1">
        <v>30</v>
      </c>
      <c r="F682" s="1">
        <v>0</v>
      </c>
      <c r="G682" s="1">
        <v>5390</v>
      </c>
      <c r="H682" s="1">
        <v>0</v>
      </c>
      <c r="I682" s="1">
        <v>246</v>
      </c>
      <c r="J682" s="3">
        <v>56.53</v>
      </c>
      <c r="K682" s="3">
        <v>1.77</v>
      </c>
      <c r="L682" s="6">
        <v>25.9</v>
      </c>
      <c r="M682" s="3">
        <v>1</v>
      </c>
      <c r="N682" s="1">
        <v>2210</v>
      </c>
      <c r="O682" s="1">
        <v>3453</v>
      </c>
      <c r="P682" s="1">
        <v>9</v>
      </c>
      <c r="Q682" s="1">
        <v>3381</v>
      </c>
      <c r="R682" s="1">
        <v>63</v>
      </c>
      <c r="S682" s="1">
        <v>26</v>
      </c>
      <c r="T682" s="1">
        <v>2</v>
      </c>
      <c r="U682" s="1">
        <v>0</v>
      </c>
    </row>
    <row r="683" spans="3:21" x14ac:dyDescent="0.3">
      <c r="C683" s="10">
        <v>150</v>
      </c>
      <c r="D683" s="1">
        <v>14331</v>
      </c>
      <c r="E683" s="1">
        <v>29</v>
      </c>
      <c r="F683" s="1">
        <v>0</v>
      </c>
      <c r="G683" s="1">
        <v>5391</v>
      </c>
      <c r="H683" s="1">
        <v>0</v>
      </c>
      <c r="I683" s="1">
        <v>246</v>
      </c>
      <c r="J683" s="3">
        <v>56.53</v>
      </c>
      <c r="K683" s="3">
        <v>1.77</v>
      </c>
      <c r="L683" s="6">
        <v>25.9</v>
      </c>
      <c r="M683" s="3">
        <v>1</v>
      </c>
      <c r="N683" s="1">
        <v>2210</v>
      </c>
      <c r="O683" s="1">
        <v>3453</v>
      </c>
      <c r="P683" s="1">
        <v>9</v>
      </c>
      <c r="Q683" s="1">
        <v>3381</v>
      </c>
      <c r="R683" s="1">
        <v>63</v>
      </c>
      <c r="S683" s="1">
        <v>25</v>
      </c>
      <c r="T683" s="1">
        <v>2</v>
      </c>
      <c r="U683" s="1">
        <v>0</v>
      </c>
    </row>
    <row r="684" spans="3:21" x14ac:dyDescent="0.3">
      <c r="C684" s="10">
        <v>151</v>
      </c>
      <c r="D684" s="1">
        <v>14330</v>
      </c>
      <c r="E684" s="1">
        <v>28</v>
      </c>
      <c r="F684" s="1">
        <v>0</v>
      </c>
      <c r="G684" s="1">
        <v>5393</v>
      </c>
      <c r="H684" s="1">
        <v>0</v>
      </c>
      <c r="I684" s="1">
        <v>247</v>
      </c>
      <c r="J684" s="3">
        <v>56.54</v>
      </c>
      <c r="K684" s="3">
        <v>1.77</v>
      </c>
      <c r="L684" s="6">
        <v>25.9</v>
      </c>
      <c r="M684" s="3">
        <v>1</v>
      </c>
      <c r="N684" s="1">
        <v>2211</v>
      </c>
      <c r="O684" s="1">
        <v>3454</v>
      </c>
      <c r="P684" s="1">
        <v>8</v>
      </c>
      <c r="Q684" s="1">
        <v>3382</v>
      </c>
      <c r="R684" s="1">
        <v>63</v>
      </c>
      <c r="S684" s="1">
        <v>24</v>
      </c>
      <c r="T684" s="1">
        <v>2</v>
      </c>
      <c r="U684" s="1">
        <v>0</v>
      </c>
    </row>
    <row r="685" spans="3:21" x14ac:dyDescent="0.3">
      <c r="C685" s="10">
        <v>152</v>
      </c>
      <c r="D685" s="1">
        <v>14327</v>
      </c>
      <c r="E685" s="1">
        <v>28</v>
      </c>
      <c r="F685" s="1">
        <v>0</v>
      </c>
      <c r="G685" s="1">
        <v>5396</v>
      </c>
      <c r="H685" s="1">
        <v>0</v>
      </c>
      <c r="I685" s="1">
        <v>247</v>
      </c>
      <c r="J685" s="3">
        <v>56.54</v>
      </c>
      <c r="K685" s="3">
        <v>1.77</v>
      </c>
      <c r="L685" s="6">
        <v>25.9</v>
      </c>
      <c r="M685" s="3">
        <v>1</v>
      </c>
      <c r="N685" s="1">
        <v>2213</v>
      </c>
      <c r="O685" s="1">
        <v>3455</v>
      </c>
      <c r="P685" s="1">
        <v>9</v>
      </c>
      <c r="Q685" s="1">
        <v>3382</v>
      </c>
      <c r="R685" s="1">
        <v>63</v>
      </c>
      <c r="S685" s="1">
        <v>24</v>
      </c>
      <c r="T685" s="1">
        <v>2</v>
      </c>
      <c r="U685" s="1">
        <v>0</v>
      </c>
    </row>
    <row r="686" spans="3:21" x14ac:dyDescent="0.3">
      <c r="C686" s="10">
        <v>153</v>
      </c>
      <c r="D686" s="1">
        <v>14326</v>
      </c>
      <c r="E686" s="1">
        <v>27</v>
      </c>
      <c r="F686" s="1">
        <v>0</v>
      </c>
      <c r="G686" s="1">
        <v>5398</v>
      </c>
      <c r="H686" s="1">
        <v>0</v>
      </c>
      <c r="I686" s="1">
        <v>247</v>
      </c>
      <c r="J686" s="3">
        <v>56.54</v>
      </c>
      <c r="K686" s="3">
        <v>1.77</v>
      </c>
      <c r="L686" s="6">
        <v>25.9</v>
      </c>
      <c r="M686" s="3">
        <v>1</v>
      </c>
      <c r="N686" s="1">
        <v>2213</v>
      </c>
      <c r="O686" s="1">
        <v>3455</v>
      </c>
      <c r="P686" s="1">
        <v>9</v>
      </c>
      <c r="Q686" s="1">
        <v>3382</v>
      </c>
      <c r="R686" s="1">
        <v>63</v>
      </c>
      <c r="S686" s="1">
        <v>23</v>
      </c>
      <c r="T686" s="1">
        <v>2</v>
      </c>
      <c r="U686" s="1">
        <v>0</v>
      </c>
    </row>
    <row r="687" spans="3:21" x14ac:dyDescent="0.3">
      <c r="C687" s="10">
        <v>154</v>
      </c>
      <c r="D687" s="1">
        <v>14326</v>
      </c>
      <c r="E687" s="1">
        <v>26</v>
      </c>
      <c r="F687" s="1">
        <v>0</v>
      </c>
      <c r="G687" s="1">
        <v>5400</v>
      </c>
      <c r="H687" s="1">
        <v>0</v>
      </c>
      <c r="I687" s="1">
        <v>247</v>
      </c>
      <c r="J687" s="3">
        <v>56.54</v>
      </c>
      <c r="K687" s="3">
        <v>1.77</v>
      </c>
      <c r="L687" s="6">
        <v>25.9</v>
      </c>
      <c r="M687" s="3">
        <v>1</v>
      </c>
      <c r="N687" s="1">
        <v>2213</v>
      </c>
      <c r="O687" s="1">
        <v>3456</v>
      </c>
      <c r="P687" s="1">
        <v>9</v>
      </c>
      <c r="Q687" s="1">
        <v>3383</v>
      </c>
      <c r="R687" s="1">
        <v>63</v>
      </c>
      <c r="S687" s="1">
        <v>22</v>
      </c>
      <c r="T687" s="1">
        <v>2</v>
      </c>
      <c r="U687" s="1">
        <v>0</v>
      </c>
    </row>
    <row r="688" spans="3:21" x14ac:dyDescent="0.3">
      <c r="C688" s="10">
        <v>155</v>
      </c>
      <c r="D688" s="1">
        <v>14325</v>
      </c>
      <c r="E688" s="1">
        <v>25</v>
      </c>
      <c r="F688" s="1">
        <v>0</v>
      </c>
      <c r="G688" s="1">
        <v>5401</v>
      </c>
      <c r="H688" s="1">
        <v>0</v>
      </c>
      <c r="I688" s="1">
        <v>247</v>
      </c>
      <c r="J688" s="3">
        <v>56.54</v>
      </c>
      <c r="K688" s="3">
        <v>1.77</v>
      </c>
      <c r="L688" s="6">
        <v>25.9</v>
      </c>
      <c r="M688" s="3">
        <v>1</v>
      </c>
      <c r="N688" s="1">
        <v>2213</v>
      </c>
      <c r="O688" s="1">
        <v>3456</v>
      </c>
      <c r="P688" s="1">
        <v>9</v>
      </c>
      <c r="Q688" s="1">
        <v>3383</v>
      </c>
      <c r="R688" s="1">
        <v>63</v>
      </c>
      <c r="S688" s="1">
        <v>21</v>
      </c>
      <c r="T688" s="1">
        <v>2</v>
      </c>
      <c r="U688" s="1">
        <v>0</v>
      </c>
    </row>
    <row r="689" spans="3:21" x14ac:dyDescent="0.3">
      <c r="C689" s="10">
        <v>156</v>
      </c>
      <c r="D689" s="1">
        <v>14325</v>
      </c>
      <c r="E689" s="1">
        <v>24</v>
      </c>
      <c r="F689" s="1">
        <v>0</v>
      </c>
      <c r="G689" s="1">
        <v>5402</v>
      </c>
      <c r="H689" s="1">
        <v>0</v>
      </c>
      <c r="I689" s="1">
        <v>247</v>
      </c>
      <c r="J689" s="3">
        <v>56.54</v>
      </c>
      <c r="K689" s="3">
        <v>1.77</v>
      </c>
      <c r="L689" s="6">
        <v>25.9</v>
      </c>
      <c r="M689" s="3">
        <v>1</v>
      </c>
      <c r="N689" s="1">
        <v>2214</v>
      </c>
      <c r="O689" s="1">
        <v>3456</v>
      </c>
      <c r="P689" s="1">
        <v>9</v>
      </c>
      <c r="Q689" s="1">
        <v>3383</v>
      </c>
      <c r="R689" s="1">
        <v>63</v>
      </c>
      <c r="S689" s="1">
        <v>20</v>
      </c>
      <c r="T689" s="1">
        <v>2</v>
      </c>
      <c r="U689" s="1">
        <v>0</v>
      </c>
    </row>
    <row r="690" spans="3:21" x14ac:dyDescent="0.3">
      <c r="C690" s="10">
        <v>157</v>
      </c>
      <c r="D690" s="1">
        <v>14324</v>
      </c>
      <c r="E690" s="1">
        <v>23</v>
      </c>
      <c r="F690" s="1">
        <v>0</v>
      </c>
      <c r="G690" s="1">
        <v>5404</v>
      </c>
      <c r="H690" s="1">
        <v>0</v>
      </c>
      <c r="I690" s="1">
        <v>247</v>
      </c>
      <c r="J690" s="3">
        <v>56.55</v>
      </c>
      <c r="K690" s="3">
        <v>1.77</v>
      </c>
      <c r="L690" s="6">
        <v>25.9</v>
      </c>
      <c r="M690" s="3">
        <v>1</v>
      </c>
      <c r="N690" s="1">
        <v>2214</v>
      </c>
      <c r="O690" s="1">
        <v>3457</v>
      </c>
      <c r="P690" s="1">
        <v>9</v>
      </c>
      <c r="Q690" s="1">
        <v>3384</v>
      </c>
      <c r="R690" s="1">
        <v>63</v>
      </c>
      <c r="S690" s="1">
        <v>19</v>
      </c>
      <c r="T690" s="1">
        <v>2</v>
      </c>
      <c r="U690" s="1">
        <v>0</v>
      </c>
    </row>
    <row r="691" spans="3:21" x14ac:dyDescent="0.3">
      <c r="C691" s="10">
        <v>158</v>
      </c>
      <c r="D691" s="1">
        <v>14324</v>
      </c>
      <c r="E691" s="1">
        <v>23</v>
      </c>
      <c r="F691" s="1">
        <v>0</v>
      </c>
      <c r="G691" s="1">
        <v>5405</v>
      </c>
      <c r="H691" s="1">
        <v>0</v>
      </c>
      <c r="I691" s="1">
        <v>247</v>
      </c>
      <c r="J691" s="3">
        <v>56.55</v>
      </c>
      <c r="K691" s="3">
        <v>1.77</v>
      </c>
      <c r="L691" s="6">
        <v>25.9</v>
      </c>
      <c r="M691" s="3">
        <v>1</v>
      </c>
      <c r="N691" s="1">
        <v>2214</v>
      </c>
      <c r="O691" s="1">
        <v>3457</v>
      </c>
      <c r="P691" s="1">
        <v>9</v>
      </c>
      <c r="Q691" s="1">
        <v>3384</v>
      </c>
      <c r="R691" s="1">
        <v>63</v>
      </c>
      <c r="S691" s="1">
        <v>19</v>
      </c>
      <c r="T691" s="1">
        <v>2</v>
      </c>
      <c r="U691" s="1">
        <v>0</v>
      </c>
    </row>
    <row r="692" spans="3:21" x14ac:dyDescent="0.3">
      <c r="C692" s="10">
        <v>159</v>
      </c>
      <c r="D692" s="1">
        <v>14323</v>
      </c>
      <c r="E692" s="1">
        <v>22</v>
      </c>
      <c r="F692" s="1">
        <v>0</v>
      </c>
      <c r="G692" s="1">
        <v>5406</v>
      </c>
      <c r="H692" s="1">
        <v>0</v>
      </c>
      <c r="I692" s="1">
        <v>247</v>
      </c>
      <c r="J692" s="3">
        <v>56.55</v>
      </c>
      <c r="K692" s="3">
        <v>1.77</v>
      </c>
      <c r="L692" s="6">
        <v>25.9</v>
      </c>
      <c r="M692" s="3">
        <v>1</v>
      </c>
      <c r="N692" s="1">
        <v>2214</v>
      </c>
      <c r="O692" s="1">
        <v>3457</v>
      </c>
      <c r="P692" s="1">
        <v>9</v>
      </c>
      <c r="Q692" s="1">
        <v>3384</v>
      </c>
      <c r="R692" s="1">
        <v>63</v>
      </c>
      <c r="S692" s="1">
        <v>18</v>
      </c>
      <c r="T692" s="1">
        <v>2</v>
      </c>
      <c r="U692" s="1">
        <v>0</v>
      </c>
    </row>
    <row r="693" spans="3:21" x14ac:dyDescent="0.3">
      <c r="C693" s="10">
        <v>160</v>
      </c>
      <c r="D693" s="1">
        <v>14323</v>
      </c>
      <c r="E693" s="1">
        <v>21</v>
      </c>
      <c r="F693" s="1">
        <v>0</v>
      </c>
      <c r="G693" s="1">
        <v>5407</v>
      </c>
      <c r="H693" s="1">
        <v>0</v>
      </c>
      <c r="I693" s="1">
        <v>247</v>
      </c>
      <c r="J693" s="3">
        <v>56.55</v>
      </c>
      <c r="K693" s="3">
        <v>1.77</v>
      </c>
      <c r="L693" s="6">
        <v>25.9</v>
      </c>
      <c r="M693" s="3">
        <v>1</v>
      </c>
      <c r="N693" s="1">
        <v>2215</v>
      </c>
      <c r="O693" s="1">
        <v>3457</v>
      </c>
      <c r="P693" s="1">
        <v>9</v>
      </c>
      <c r="Q693" s="1">
        <v>3385</v>
      </c>
      <c r="R693" s="1">
        <v>63</v>
      </c>
      <c r="S693" s="1">
        <v>18</v>
      </c>
      <c r="T693" s="1">
        <v>2</v>
      </c>
      <c r="U693" s="1">
        <v>0</v>
      </c>
    </row>
    <row r="694" spans="3:21" x14ac:dyDescent="0.3">
      <c r="C694" s="10">
        <v>161</v>
      </c>
      <c r="D694" s="1">
        <v>14322</v>
      </c>
      <c r="E694" s="1">
        <v>20</v>
      </c>
      <c r="F694" s="1">
        <v>0</v>
      </c>
      <c r="G694" s="1">
        <v>5409</v>
      </c>
      <c r="H694" s="1">
        <v>0</v>
      </c>
      <c r="I694" s="1">
        <v>248</v>
      </c>
      <c r="J694" s="3">
        <v>56.55</v>
      </c>
      <c r="K694" s="3">
        <v>1.77</v>
      </c>
      <c r="L694" s="6">
        <v>25.9</v>
      </c>
      <c r="M694" s="3">
        <v>1</v>
      </c>
      <c r="N694" s="1">
        <v>2215</v>
      </c>
      <c r="O694" s="1">
        <v>3458</v>
      </c>
      <c r="P694" s="1">
        <v>8</v>
      </c>
      <c r="Q694" s="1">
        <v>3385</v>
      </c>
      <c r="R694" s="1">
        <v>63</v>
      </c>
      <c r="S694" s="1">
        <v>17</v>
      </c>
      <c r="T694" s="1">
        <v>2</v>
      </c>
      <c r="U694" s="1">
        <v>0</v>
      </c>
    </row>
    <row r="695" spans="3:21" x14ac:dyDescent="0.3">
      <c r="C695" s="10">
        <v>162</v>
      </c>
      <c r="D695" s="1">
        <v>14322</v>
      </c>
      <c r="E695" s="1">
        <v>19</v>
      </c>
      <c r="F695" s="1">
        <v>0</v>
      </c>
      <c r="G695" s="1">
        <v>5409</v>
      </c>
      <c r="H695" s="1">
        <v>0</v>
      </c>
      <c r="I695" s="1">
        <v>248</v>
      </c>
      <c r="J695" s="3">
        <v>56.56</v>
      </c>
      <c r="K695" s="3">
        <v>1.77</v>
      </c>
      <c r="L695" s="6">
        <v>25.9</v>
      </c>
      <c r="M695" s="3">
        <v>1</v>
      </c>
      <c r="N695" s="1">
        <v>2215</v>
      </c>
      <c r="O695" s="1">
        <v>3458</v>
      </c>
      <c r="P695" s="1">
        <v>8</v>
      </c>
      <c r="Q695" s="1">
        <v>3386</v>
      </c>
      <c r="R695" s="1">
        <v>63</v>
      </c>
      <c r="S695" s="1">
        <v>16</v>
      </c>
      <c r="T695" s="1">
        <v>1</v>
      </c>
      <c r="U695" s="1">
        <v>0</v>
      </c>
    </row>
    <row r="696" spans="3:21" x14ac:dyDescent="0.3">
      <c r="C696" s="10">
        <v>163</v>
      </c>
      <c r="D696" s="1">
        <v>14321</v>
      </c>
      <c r="E696" s="1">
        <v>19</v>
      </c>
      <c r="F696" s="1">
        <v>0</v>
      </c>
      <c r="G696" s="1">
        <v>5411</v>
      </c>
      <c r="H696" s="1">
        <v>0</v>
      </c>
      <c r="I696" s="1">
        <v>248</v>
      </c>
      <c r="J696" s="3">
        <v>56.56</v>
      </c>
      <c r="K696" s="3">
        <v>1.77</v>
      </c>
      <c r="L696" s="6">
        <v>25.9</v>
      </c>
      <c r="M696" s="3">
        <v>1</v>
      </c>
      <c r="N696" s="1">
        <v>2215</v>
      </c>
      <c r="O696" s="1">
        <v>3458</v>
      </c>
      <c r="P696" s="1">
        <v>8</v>
      </c>
      <c r="Q696" s="1">
        <v>3386</v>
      </c>
      <c r="R696" s="1">
        <v>63</v>
      </c>
      <c r="S696" s="1">
        <v>16</v>
      </c>
      <c r="T696" s="1">
        <v>1</v>
      </c>
      <c r="U696" s="1">
        <v>0</v>
      </c>
    </row>
    <row r="697" spans="3:21" x14ac:dyDescent="0.3">
      <c r="C697" s="10">
        <v>164</v>
      </c>
      <c r="D697" s="1">
        <v>14321</v>
      </c>
      <c r="E697" s="1">
        <v>18</v>
      </c>
      <c r="F697" s="1">
        <v>0</v>
      </c>
      <c r="G697" s="1">
        <v>5412</v>
      </c>
      <c r="H697" s="1">
        <v>0</v>
      </c>
      <c r="I697" s="1">
        <v>248</v>
      </c>
      <c r="J697" s="3">
        <v>56.56</v>
      </c>
      <c r="K697" s="3">
        <v>1.77</v>
      </c>
      <c r="L697" s="6">
        <v>25.9</v>
      </c>
      <c r="M697" s="3">
        <v>1</v>
      </c>
      <c r="N697" s="1">
        <v>2216</v>
      </c>
      <c r="O697" s="1">
        <v>3458</v>
      </c>
      <c r="P697" s="1">
        <v>8</v>
      </c>
      <c r="Q697" s="1">
        <v>3387</v>
      </c>
      <c r="R697" s="1">
        <v>63</v>
      </c>
      <c r="S697" s="1">
        <v>15</v>
      </c>
      <c r="T697" s="1">
        <v>1</v>
      </c>
      <c r="U697" s="1">
        <v>0</v>
      </c>
    </row>
    <row r="698" spans="3:21" x14ac:dyDescent="0.3">
      <c r="C698" s="10">
        <v>165</v>
      </c>
      <c r="D698" s="1">
        <v>14321</v>
      </c>
      <c r="E698" s="1">
        <v>18</v>
      </c>
      <c r="F698" s="1">
        <v>0</v>
      </c>
      <c r="G698" s="1">
        <v>5411</v>
      </c>
      <c r="H698" s="1">
        <v>0</v>
      </c>
      <c r="I698" s="1">
        <v>247</v>
      </c>
      <c r="J698" s="3">
        <v>56.56</v>
      </c>
      <c r="K698" s="3">
        <v>1.77</v>
      </c>
      <c r="L698" s="6">
        <v>25.9</v>
      </c>
      <c r="M698" s="3">
        <v>1</v>
      </c>
      <c r="N698" s="1">
        <v>2214</v>
      </c>
      <c r="O698" s="1">
        <v>3459</v>
      </c>
      <c r="P698" s="1">
        <v>8</v>
      </c>
      <c r="Q698" s="1">
        <v>3387</v>
      </c>
      <c r="R698" s="1">
        <v>63</v>
      </c>
      <c r="S698" s="1">
        <v>16</v>
      </c>
      <c r="T698" s="1">
        <v>1</v>
      </c>
      <c r="U698" s="1">
        <v>0</v>
      </c>
    </row>
    <row r="699" spans="3:21" x14ac:dyDescent="0.3">
      <c r="C699" s="10">
        <v>166</v>
      </c>
      <c r="D699" s="1">
        <v>14321</v>
      </c>
      <c r="E699" s="1">
        <v>17</v>
      </c>
      <c r="F699" s="1">
        <v>0</v>
      </c>
      <c r="G699" s="1">
        <v>5412</v>
      </c>
      <c r="H699" s="1">
        <v>0</v>
      </c>
      <c r="I699" s="1">
        <v>247</v>
      </c>
      <c r="J699" s="3">
        <v>56.56</v>
      </c>
      <c r="K699" s="3">
        <v>1.77</v>
      </c>
      <c r="L699" s="6">
        <v>25.9</v>
      </c>
      <c r="M699" s="3">
        <v>1</v>
      </c>
      <c r="N699" s="1">
        <v>2214</v>
      </c>
      <c r="O699" s="1">
        <v>3459</v>
      </c>
      <c r="P699" s="1">
        <v>7</v>
      </c>
      <c r="Q699" s="1">
        <v>3388</v>
      </c>
      <c r="R699" s="1">
        <v>63</v>
      </c>
      <c r="S699" s="1">
        <v>15</v>
      </c>
      <c r="T699" s="1">
        <v>1</v>
      </c>
      <c r="U699" s="1">
        <v>0</v>
      </c>
    </row>
    <row r="700" spans="3:21" x14ac:dyDescent="0.3">
      <c r="C700" s="10">
        <v>167</v>
      </c>
      <c r="D700" s="1">
        <v>14321</v>
      </c>
      <c r="E700" s="1">
        <v>16</v>
      </c>
      <c r="F700" s="1">
        <v>0</v>
      </c>
      <c r="G700" s="1">
        <v>5414</v>
      </c>
      <c r="H700" s="1">
        <v>0</v>
      </c>
      <c r="I700" s="1">
        <v>247</v>
      </c>
      <c r="J700" s="3">
        <v>56.56</v>
      </c>
      <c r="K700" s="3">
        <v>1.77</v>
      </c>
      <c r="L700" s="6">
        <v>25.9</v>
      </c>
      <c r="M700" s="3">
        <v>1</v>
      </c>
      <c r="N700" s="1">
        <v>2215</v>
      </c>
      <c r="O700" s="1">
        <v>3459</v>
      </c>
      <c r="P700" s="1">
        <v>7</v>
      </c>
      <c r="Q700" s="1">
        <v>3389</v>
      </c>
      <c r="R700" s="1">
        <v>63</v>
      </c>
      <c r="S700" s="1">
        <v>14</v>
      </c>
      <c r="T700" s="1">
        <v>1</v>
      </c>
      <c r="U700" s="1">
        <v>0</v>
      </c>
    </row>
    <row r="701" spans="3:21" x14ac:dyDescent="0.3">
      <c r="C701" s="10">
        <v>168</v>
      </c>
      <c r="D701" s="1">
        <v>14320</v>
      </c>
      <c r="E701" s="1">
        <v>16</v>
      </c>
      <c r="F701" s="1">
        <v>0</v>
      </c>
      <c r="G701" s="1">
        <v>5414</v>
      </c>
      <c r="H701" s="1">
        <v>0</v>
      </c>
      <c r="I701" s="1">
        <v>247</v>
      </c>
      <c r="J701" s="3">
        <v>56.56</v>
      </c>
      <c r="K701" s="3">
        <v>1.77</v>
      </c>
      <c r="L701" s="6">
        <v>25.9</v>
      </c>
      <c r="M701" s="3">
        <v>1</v>
      </c>
      <c r="N701" s="1">
        <v>2215</v>
      </c>
      <c r="O701" s="1">
        <v>3459</v>
      </c>
      <c r="P701" s="1">
        <v>7</v>
      </c>
      <c r="Q701" s="1">
        <v>3389</v>
      </c>
      <c r="R701" s="1">
        <v>63</v>
      </c>
      <c r="S701" s="1">
        <v>14</v>
      </c>
      <c r="T701" s="1">
        <v>1</v>
      </c>
      <c r="U701" s="1">
        <v>0</v>
      </c>
    </row>
    <row r="702" spans="3:21" x14ac:dyDescent="0.3">
      <c r="C702" s="10">
        <v>169</v>
      </c>
      <c r="D702" s="1">
        <v>14323</v>
      </c>
      <c r="E702" s="1">
        <v>16</v>
      </c>
      <c r="F702" s="1">
        <v>0</v>
      </c>
      <c r="G702" s="1">
        <v>5411</v>
      </c>
      <c r="H702" s="1">
        <v>0</v>
      </c>
      <c r="I702" s="1">
        <v>248</v>
      </c>
      <c r="J702" s="3">
        <v>56.56</v>
      </c>
      <c r="K702" s="3">
        <v>1.77</v>
      </c>
      <c r="L702" s="6">
        <v>25.9</v>
      </c>
      <c r="M702" s="3">
        <v>1</v>
      </c>
      <c r="N702" s="1">
        <v>2214</v>
      </c>
      <c r="O702" s="1">
        <v>3457</v>
      </c>
      <c r="P702" s="1">
        <v>7</v>
      </c>
      <c r="Q702" s="1">
        <v>3387</v>
      </c>
      <c r="R702" s="1">
        <v>63</v>
      </c>
      <c r="S702" s="1">
        <v>14</v>
      </c>
      <c r="T702" s="1">
        <v>1</v>
      </c>
      <c r="U702" s="1">
        <v>0</v>
      </c>
    </row>
    <row r="703" spans="3:21" x14ac:dyDescent="0.3">
      <c r="C703" s="10">
        <v>170</v>
      </c>
      <c r="D703" s="1">
        <v>14322</v>
      </c>
      <c r="E703" s="1">
        <v>16</v>
      </c>
      <c r="F703" s="1">
        <v>0</v>
      </c>
      <c r="G703" s="1">
        <v>5412</v>
      </c>
      <c r="H703" s="1">
        <v>0</v>
      </c>
      <c r="I703" s="1">
        <v>248</v>
      </c>
      <c r="J703" s="3">
        <v>56.57</v>
      </c>
      <c r="K703" s="3">
        <v>1.77</v>
      </c>
      <c r="L703" s="6">
        <v>25.9</v>
      </c>
      <c r="M703" s="3">
        <v>1</v>
      </c>
      <c r="N703" s="1">
        <v>2215</v>
      </c>
      <c r="O703" s="1">
        <v>3458</v>
      </c>
      <c r="P703" s="1">
        <v>7</v>
      </c>
      <c r="Q703" s="1">
        <v>3387</v>
      </c>
      <c r="R703" s="1">
        <v>63</v>
      </c>
      <c r="S703" s="1">
        <v>14</v>
      </c>
      <c r="T703" s="1">
        <v>1</v>
      </c>
      <c r="U703" s="1">
        <v>0</v>
      </c>
    </row>
    <row r="704" spans="3:21" x14ac:dyDescent="0.3">
      <c r="C704" s="10">
        <v>171</v>
      </c>
      <c r="D704" s="1">
        <v>14318</v>
      </c>
      <c r="E704" s="1">
        <v>16</v>
      </c>
      <c r="F704" s="1">
        <v>0</v>
      </c>
      <c r="G704" s="1">
        <v>5416</v>
      </c>
      <c r="H704" s="1">
        <v>0</v>
      </c>
      <c r="I704" s="1">
        <v>248</v>
      </c>
      <c r="J704" s="3">
        <v>56.57</v>
      </c>
      <c r="K704" s="3">
        <v>1.77</v>
      </c>
      <c r="L704" s="6">
        <v>25.9</v>
      </c>
      <c r="M704" s="3">
        <v>1</v>
      </c>
      <c r="N704" s="1">
        <v>2218</v>
      </c>
      <c r="O704" s="1">
        <v>3458</v>
      </c>
      <c r="P704" s="1">
        <v>7</v>
      </c>
      <c r="Q704" s="1">
        <v>3387</v>
      </c>
      <c r="R704" s="1">
        <v>63</v>
      </c>
      <c r="S704" s="1">
        <v>13</v>
      </c>
      <c r="T704" s="1">
        <v>1</v>
      </c>
      <c r="U704" s="1">
        <v>0</v>
      </c>
    </row>
    <row r="705" spans="3:21" x14ac:dyDescent="0.3">
      <c r="C705" s="10">
        <v>172</v>
      </c>
      <c r="D705" s="1">
        <v>14318</v>
      </c>
      <c r="E705" s="1">
        <v>14</v>
      </c>
      <c r="F705" s="1">
        <v>0</v>
      </c>
      <c r="G705" s="1">
        <v>5417</v>
      </c>
      <c r="H705" s="1">
        <v>0</v>
      </c>
      <c r="I705" s="1">
        <v>249</v>
      </c>
      <c r="J705" s="3">
        <v>56.57</v>
      </c>
      <c r="K705" s="3">
        <v>1.77</v>
      </c>
      <c r="L705" s="6">
        <v>25.9</v>
      </c>
      <c r="M705" s="3">
        <v>1</v>
      </c>
      <c r="N705" s="1">
        <v>2218</v>
      </c>
      <c r="O705" s="1">
        <v>3458</v>
      </c>
      <c r="P705" s="1">
        <v>6</v>
      </c>
      <c r="Q705" s="1">
        <v>3388</v>
      </c>
      <c r="R705" s="1">
        <v>63</v>
      </c>
      <c r="S705" s="1">
        <v>12</v>
      </c>
      <c r="T705" s="1">
        <v>1</v>
      </c>
      <c r="U705" s="1">
        <v>0</v>
      </c>
    </row>
    <row r="706" spans="3:21" x14ac:dyDescent="0.3">
      <c r="C706" s="10">
        <v>173</v>
      </c>
      <c r="D706" s="1">
        <v>14316</v>
      </c>
      <c r="E706" s="1">
        <v>15</v>
      </c>
      <c r="F706" s="1">
        <v>0</v>
      </c>
      <c r="G706" s="1">
        <v>5418</v>
      </c>
      <c r="H706" s="1">
        <v>0</v>
      </c>
      <c r="I706" s="1">
        <v>250</v>
      </c>
      <c r="J706" s="3">
        <v>56.57</v>
      </c>
      <c r="K706" s="3">
        <v>1.77</v>
      </c>
      <c r="L706" s="6">
        <v>25.9</v>
      </c>
      <c r="M706" s="3">
        <v>1</v>
      </c>
      <c r="N706" s="1">
        <v>2219</v>
      </c>
      <c r="O706" s="1">
        <v>3459</v>
      </c>
      <c r="P706" s="1">
        <v>6</v>
      </c>
      <c r="Q706" s="1">
        <v>3389</v>
      </c>
      <c r="R706" s="1">
        <v>63</v>
      </c>
      <c r="S706" s="1">
        <v>13</v>
      </c>
      <c r="T706" s="1">
        <v>1</v>
      </c>
      <c r="U706" s="1">
        <v>0</v>
      </c>
    </row>
    <row r="707" spans="3:21" x14ac:dyDescent="0.3">
      <c r="C707" s="10">
        <v>174</v>
      </c>
      <c r="D707" s="1">
        <v>14316</v>
      </c>
      <c r="E707" s="1">
        <v>14</v>
      </c>
      <c r="F707" s="1">
        <v>0</v>
      </c>
      <c r="G707" s="1">
        <v>5419</v>
      </c>
      <c r="H707" s="1">
        <v>0</v>
      </c>
      <c r="I707" s="1">
        <v>250</v>
      </c>
      <c r="J707" s="3">
        <v>56.57</v>
      </c>
      <c r="K707" s="3">
        <v>1.77</v>
      </c>
      <c r="L707" s="6">
        <v>25.9</v>
      </c>
      <c r="M707" s="3">
        <v>1</v>
      </c>
      <c r="N707" s="1">
        <v>2219</v>
      </c>
      <c r="O707" s="1">
        <v>3460</v>
      </c>
      <c r="P707" s="1">
        <v>6</v>
      </c>
      <c r="Q707" s="1">
        <v>3389</v>
      </c>
      <c r="R707" s="1">
        <v>63</v>
      </c>
      <c r="S707" s="1">
        <v>12</v>
      </c>
      <c r="T707" s="1">
        <v>1</v>
      </c>
      <c r="U707" s="1">
        <v>0</v>
      </c>
    </row>
    <row r="708" spans="3:21" x14ac:dyDescent="0.3">
      <c r="C708" s="10">
        <v>175</v>
      </c>
      <c r="D708" s="1">
        <v>14316</v>
      </c>
      <c r="E708" s="1">
        <v>13</v>
      </c>
      <c r="F708" s="1">
        <v>0</v>
      </c>
      <c r="G708" s="1">
        <v>5420</v>
      </c>
      <c r="H708" s="1">
        <v>0</v>
      </c>
      <c r="I708" s="1">
        <v>250</v>
      </c>
      <c r="J708" s="3">
        <v>56.57</v>
      </c>
      <c r="K708" s="3">
        <v>1.77</v>
      </c>
      <c r="L708" s="6">
        <v>25.9</v>
      </c>
      <c r="M708" s="3">
        <v>1</v>
      </c>
      <c r="N708" s="1">
        <v>2219</v>
      </c>
      <c r="O708" s="1">
        <v>3460</v>
      </c>
      <c r="P708" s="1">
        <v>6</v>
      </c>
      <c r="Q708" s="1">
        <v>3390</v>
      </c>
      <c r="R708" s="1">
        <v>63</v>
      </c>
      <c r="S708" s="1">
        <v>11</v>
      </c>
      <c r="T708" s="1">
        <v>1</v>
      </c>
      <c r="U708" s="1">
        <v>0</v>
      </c>
    </row>
    <row r="709" spans="3:21" x14ac:dyDescent="0.3">
      <c r="C709" s="10">
        <v>176</v>
      </c>
      <c r="D709" s="1">
        <v>14315</v>
      </c>
      <c r="E709" s="1">
        <v>12</v>
      </c>
      <c r="F709" s="1">
        <v>0</v>
      </c>
      <c r="G709" s="1">
        <v>5421</v>
      </c>
      <c r="H709" s="1">
        <v>0</v>
      </c>
      <c r="I709" s="1">
        <v>250</v>
      </c>
      <c r="J709" s="3">
        <v>56.58</v>
      </c>
      <c r="K709" s="3">
        <v>1.77</v>
      </c>
      <c r="L709" s="6">
        <v>25.9</v>
      </c>
      <c r="M709" s="3">
        <v>1</v>
      </c>
      <c r="N709" s="1">
        <v>2219</v>
      </c>
      <c r="O709" s="1">
        <v>3460</v>
      </c>
      <c r="P709" s="1">
        <v>5</v>
      </c>
      <c r="Q709" s="1">
        <v>3390</v>
      </c>
      <c r="R709" s="1">
        <v>63</v>
      </c>
      <c r="S709" s="1">
        <v>11</v>
      </c>
      <c r="T709" s="1">
        <v>1</v>
      </c>
      <c r="U709" s="1">
        <v>0</v>
      </c>
    </row>
    <row r="710" spans="3:21" x14ac:dyDescent="0.3">
      <c r="C710" s="10">
        <v>177</v>
      </c>
      <c r="D710" s="1">
        <v>14315</v>
      </c>
      <c r="E710" s="1">
        <v>12</v>
      </c>
      <c r="F710" s="1">
        <v>0</v>
      </c>
      <c r="G710" s="1">
        <v>5421</v>
      </c>
      <c r="H710" s="1">
        <v>0</v>
      </c>
      <c r="I710" s="1">
        <v>250</v>
      </c>
      <c r="J710" s="3">
        <v>56.58</v>
      </c>
      <c r="K710" s="3">
        <v>1.77</v>
      </c>
      <c r="L710" s="6">
        <v>25.9</v>
      </c>
      <c r="M710" s="3">
        <v>1</v>
      </c>
      <c r="N710" s="1">
        <v>2219</v>
      </c>
      <c r="O710" s="1">
        <v>3460</v>
      </c>
      <c r="P710" s="1">
        <v>5</v>
      </c>
      <c r="Q710" s="1">
        <v>3391</v>
      </c>
      <c r="R710" s="1">
        <v>63</v>
      </c>
      <c r="S710" s="1">
        <v>10</v>
      </c>
      <c r="T710" s="1">
        <v>1</v>
      </c>
      <c r="U710" s="1">
        <v>0</v>
      </c>
    </row>
    <row r="711" spans="3:21" x14ac:dyDescent="0.3">
      <c r="C711" s="10">
        <v>178</v>
      </c>
      <c r="D711" s="1">
        <v>14315</v>
      </c>
      <c r="E711" s="1">
        <v>11</v>
      </c>
      <c r="F711" s="1">
        <v>0</v>
      </c>
      <c r="G711" s="1">
        <v>5422</v>
      </c>
      <c r="H711" s="1">
        <v>0</v>
      </c>
      <c r="I711" s="1">
        <v>250</v>
      </c>
      <c r="J711" s="3">
        <v>56.58</v>
      </c>
      <c r="K711" s="3">
        <v>1.77</v>
      </c>
      <c r="L711" s="6">
        <v>25.9</v>
      </c>
      <c r="M711" s="3">
        <v>1</v>
      </c>
      <c r="N711" s="1">
        <v>2220</v>
      </c>
      <c r="O711" s="1">
        <v>3460</v>
      </c>
      <c r="P711" s="1">
        <v>5</v>
      </c>
      <c r="Q711" s="1">
        <v>3391</v>
      </c>
      <c r="R711" s="1">
        <v>63</v>
      </c>
      <c r="S711" s="1">
        <v>10</v>
      </c>
      <c r="T711" s="1">
        <v>1</v>
      </c>
      <c r="U711" s="1">
        <v>0</v>
      </c>
    </row>
    <row r="712" spans="3:21" x14ac:dyDescent="0.3">
      <c r="C712" s="10">
        <v>179</v>
      </c>
      <c r="D712" s="1">
        <v>14315</v>
      </c>
      <c r="E712" s="1">
        <v>11</v>
      </c>
      <c r="F712" s="1">
        <v>0</v>
      </c>
      <c r="G712" s="1">
        <v>5423</v>
      </c>
      <c r="H712" s="1">
        <v>0</v>
      </c>
      <c r="I712" s="1">
        <v>250</v>
      </c>
      <c r="J712" s="3">
        <v>56.58</v>
      </c>
      <c r="K712" s="3">
        <v>1.77</v>
      </c>
      <c r="L712" s="6">
        <v>25.9</v>
      </c>
      <c r="M712" s="3">
        <v>1</v>
      </c>
      <c r="N712" s="1">
        <v>2220</v>
      </c>
      <c r="O712" s="1">
        <v>3460</v>
      </c>
      <c r="P712" s="1">
        <v>4</v>
      </c>
      <c r="Q712" s="1">
        <v>3391</v>
      </c>
      <c r="R712" s="1">
        <v>63</v>
      </c>
      <c r="S712" s="1">
        <v>9</v>
      </c>
      <c r="T712" s="1">
        <v>1</v>
      </c>
      <c r="U712" s="1">
        <v>0</v>
      </c>
    </row>
    <row r="713" spans="3:21" x14ac:dyDescent="0.3">
      <c r="C713" s="10">
        <v>180</v>
      </c>
      <c r="D713" s="1">
        <v>14315</v>
      </c>
      <c r="E713" s="1">
        <v>10</v>
      </c>
      <c r="F713" s="1">
        <v>0</v>
      </c>
      <c r="G713" s="1">
        <v>5423</v>
      </c>
      <c r="H713" s="1">
        <v>0</v>
      </c>
      <c r="I713" s="1">
        <v>250</v>
      </c>
      <c r="J713" s="3">
        <v>56.58</v>
      </c>
      <c r="K713" s="3">
        <v>1.77</v>
      </c>
      <c r="L713" s="6">
        <v>25.9</v>
      </c>
      <c r="M713" s="3">
        <v>1</v>
      </c>
      <c r="N713" s="1">
        <v>2220</v>
      </c>
      <c r="O713" s="1">
        <v>3460</v>
      </c>
      <c r="P713" s="1">
        <v>4</v>
      </c>
      <c r="Q713" s="1">
        <v>3392</v>
      </c>
      <c r="R713" s="1">
        <v>63</v>
      </c>
      <c r="S713" s="1">
        <v>9</v>
      </c>
      <c r="T713" s="1">
        <v>1</v>
      </c>
      <c r="U713" s="1">
        <v>0</v>
      </c>
    </row>
    <row r="714" spans="3:21" x14ac:dyDescent="0.3">
      <c r="C714" s="10">
        <v>181</v>
      </c>
      <c r="D714" s="1">
        <v>14315</v>
      </c>
      <c r="E714" s="1">
        <v>10</v>
      </c>
      <c r="F714" s="1">
        <v>0</v>
      </c>
      <c r="G714" s="1">
        <v>5424</v>
      </c>
      <c r="H714" s="1">
        <v>0</v>
      </c>
      <c r="I714" s="1">
        <v>250</v>
      </c>
      <c r="J714" s="3">
        <v>56.59</v>
      </c>
      <c r="K714" s="3">
        <v>1.77</v>
      </c>
      <c r="L714" s="6">
        <v>25.9</v>
      </c>
      <c r="M714" s="3">
        <v>1</v>
      </c>
      <c r="N714" s="1">
        <v>2220</v>
      </c>
      <c r="O714" s="1">
        <v>3460</v>
      </c>
      <c r="P714" s="1">
        <v>4</v>
      </c>
      <c r="Q714" s="1">
        <v>3392</v>
      </c>
      <c r="R714" s="1">
        <v>63</v>
      </c>
      <c r="S714" s="1">
        <v>9</v>
      </c>
      <c r="T714" s="1">
        <v>1</v>
      </c>
      <c r="U714" s="1">
        <v>0</v>
      </c>
    </row>
    <row r="715" spans="3:21" x14ac:dyDescent="0.3">
      <c r="C715" s="10">
        <v>182</v>
      </c>
      <c r="D715" s="1">
        <v>14314</v>
      </c>
      <c r="E715" s="1">
        <v>9</v>
      </c>
      <c r="F715" s="1">
        <v>0</v>
      </c>
      <c r="G715" s="1">
        <v>5425</v>
      </c>
      <c r="H715" s="1">
        <v>0</v>
      </c>
      <c r="I715" s="1">
        <v>250</v>
      </c>
      <c r="J715" s="3">
        <v>56.59</v>
      </c>
      <c r="K715" s="3">
        <v>1.77</v>
      </c>
      <c r="L715" s="6">
        <v>25.9</v>
      </c>
      <c r="M715" s="3">
        <v>1</v>
      </c>
      <c r="N715" s="1">
        <v>2220</v>
      </c>
      <c r="O715" s="1">
        <v>3460</v>
      </c>
      <c r="P715" s="1">
        <v>4</v>
      </c>
      <c r="Q715" s="1">
        <v>3392</v>
      </c>
      <c r="R715" s="1">
        <v>63</v>
      </c>
      <c r="S715" s="1">
        <v>8</v>
      </c>
      <c r="T715" s="1">
        <v>1</v>
      </c>
      <c r="U715" s="1">
        <v>0</v>
      </c>
    </row>
    <row r="716" spans="3:21" x14ac:dyDescent="0.3">
      <c r="C716" s="10">
        <v>183</v>
      </c>
      <c r="D716" s="1">
        <v>14314</v>
      </c>
      <c r="E716" s="1">
        <v>8</v>
      </c>
      <c r="F716" s="1">
        <v>0</v>
      </c>
      <c r="G716" s="1">
        <v>5426</v>
      </c>
      <c r="H716" s="1">
        <v>0</v>
      </c>
      <c r="I716" s="1">
        <v>250</v>
      </c>
      <c r="J716" s="3">
        <v>56.59</v>
      </c>
      <c r="K716" s="3">
        <v>1.77</v>
      </c>
      <c r="L716" s="6">
        <v>25.9</v>
      </c>
      <c r="M716" s="3">
        <v>1</v>
      </c>
      <c r="N716" s="1">
        <v>2220</v>
      </c>
      <c r="O716" s="1">
        <v>3460</v>
      </c>
      <c r="P716" s="1">
        <v>3</v>
      </c>
      <c r="Q716" s="1">
        <v>3393</v>
      </c>
      <c r="R716" s="1">
        <v>63</v>
      </c>
      <c r="S716" s="1">
        <v>7</v>
      </c>
      <c r="T716" s="1">
        <v>0</v>
      </c>
      <c r="U716" s="1">
        <v>0</v>
      </c>
    </row>
    <row r="717" spans="3:21" x14ac:dyDescent="0.3">
      <c r="C717" s="10">
        <v>184</v>
      </c>
      <c r="D717" s="1">
        <v>14314</v>
      </c>
      <c r="E717" s="1">
        <v>8</v>
      </c>
      <c r="F717" s="1">
        <v>0</v>
      </c>
      <c r="G717" s="1">
        <v>5426</v>
      </c>
      <c r="H717" s="1">
        <v>0</v>
      </c>
      <c r="I717" s="1">
        <v>250</v>
      </c>
      <c r="J717" s="3">
        <v>56.59</v>
      </c>
      <c r="K717" s="3">
        <v>1.77</v>
      </c>
      <c r="L717" s="6">
        <v>25.9</v>
      </c>
      <c r="M717" s="3">
        <v>1</v>
      </c>
      <c r="N717" s="1">
        <v>2220</v>
      </c>
      <c r="O717" s="1">
        <v>3460</v>
      </c>
      <c r="P717" s="1">
        <v>3</v>
      </c>
      <c r="Q717" s="1">
        <v>3393</v>
      </c>
      <c r="R717" s="1">
        <v>63</v>
      </c>
      <c r="S717" s="1">
        <v>7</v>
      </c>
      <c r="T717" s="1">
        <v>0</v>
      </c>
      <c r="U717" s="1">
        <v>0</v>
      </c>
    </row>
    <row r="718" spans="3:21" x14ac:dyDescent="0.3">
      <c r="C718" s="10">
        <v>185</v>
      </c>
      <c r="D718" s="1">
        <v>14314</v>
      </c>
      <c r="E718" s="1">
        <v>7</v>
      </c>
      <c r="F718" s="1">
        <v>0</v>
      </c>
      <c r="G718" s="1">
        <v>5427</v>
      </c>
      <c r="H718" s="1">
        <v>0</v>
      </c>
      <c r="I718" s="1">
        <v>250</v>
      </c>
      <c r="J718" s="3">
        <v>56.59</v>
      </c>
      <c r="K718" s="3">
        <v>1.77</v>
      </c>
      <c r="L718" s="6">
        <v>25.9</v>
      </c>
      <c r="M718" s="3">
        <v>1</v>
      </c>
      <c r="N718" s="1">
        <v>2220</v>
      </c>
      <c r="O718" s="1">
        <v>3460</v>
      </c>
      <c r="P718" s="1">
        <v>3</v>
      </c>
      <c r="Q718" s="1">
        <v>3393</v>
      </c>
      <c r="R718" s="1">
        <v>63</v>
      </c>
      <c r="S718" s="1">
        <v>7</v>
      </c>
      <c r="T718" s="1">
        <v>0</v>
      </c>
      <c r="U718" s="1">
        <v>0</v>
      </c>
    </row>
    <row r="719" spans="3:21" x14ac:dyDescent="0.3">
      <c r="C719" s="10">
        <v>186</v>
      </c>
      <c r="D719" s="1">
        <v>14314</v>
      </c>
      <c r="E719" s="1">
        <v>7</v>
      </c>
      <c r="F719" s="1">
        <v>0</v>
      </c>
      <c r="G719" s="1">
        <v>5427</v>
      </c>
      <c r="H719" s="1">
        <v>0</v>
      </c>
      <c r="I719" s="1">
        <v>250</v>
      </c>
      <c r="J719" s="3">
        <v>56.59</v>
      </c>
      <c r="K719" s="3">
        <v>1.77</v>
      </c>
      <c r="L719" s="6">
        <v>25.9</v>
      </c>
      <c r="M719" s="3">
        <v>1</v>
      </c>
      <c r="N719" s="1">
        <v>2220</v>
      </c>
      <c r="O719" s="1">
        <v>3460</v>
      </c>
      <c r="P719" s="1">
        <v>3</v>
      </c>
      <c r="Q719" s="1">
        <v>3393</v>
      </c>
      <c r="R719" s="1">
        <v>63</v>
      </c>
      <c r="S719" s="1">
        <v>6</v>
      </c>
      <c r="T719" s="1">
        <v>0</v>
      </c>
      <c r="U719" s="1">
        <v>0</v>
      </c>
    </row>
    <row r="720" spans="3:21" x14ac:dyDescent="0.3">
      <c r="C720" s="10">
        <v>187</v>
      </c>
      <c r="D720" s="1">
        <v>14313</v>
      </c>
      <c r="E720" s="1">
        <v>7</v>
      </c>
      <c r="F720" s="1">
        <v>0</v>
      </c>
      <c r="G720" s="1">
        <v>5429</v>
      </c>
      <c r="H720" s="1">
        <v>0</v>
      </c>
      <c r="I720" s="1">
        <v>250</v>
      </c>
      <c r="J720" s="3">
        <v>56.59</v>
      </c>
      <c r="K720" s="3">
        <v>1.77</v>
      </c>
      <c r="L720" s="6">
        <v>25.9</v>
      </c>
      <c r="M720" s="3">
        <v>1</v>
      </c>
      <c r="N720" s="1">
        <v>2221</v>
      </c>
      <c r="O720" s="1">
        <v>3461</v>
      </c>
      <c r="P720" s="1">
        <v>3</v>
      </c>
      <c r="Q720" s="1">
        <v>3395</v>
      </c>
      <c r="R720" s="1">
        <v>62</v>
      </c>
      <c r="S720" s="1">
        <v>6</v>
      </c>
      <c r="T720" s="1">
        <v>0</v>
      </c>
      <c r="U720" s="1">
        <v>0</v>
      </c>
    </row>
    <row r="721" spans="3:21" x14ac:dyDescent="0.3">
      <c r="C721" s="10">
        <v>188</v>
      </c>
      <c r="D721" s="1">
        <v>14308</v>
      </c>
      <c r="E721" s="1">
        <v>7</v>
      </c>
      <c r="F721" s="1">
        <v>0</v>
      </c>
      <c r="G721" s="1">
        <v>5433</v>
      </c>
      <c r="H721" s="1">
        <v>0</v>
      </c>
      <c r="I721" s="1">
        <v>251</v>
      </c>
      <c r="J721" s="3">
        <v>56.59</v>
      </c>
      <c r="K721" s="3">
        <v>1.77</v>
      </c>
      <c r="L721" s="6">
        <v>25.9</v>
      </c>
      <c r="M721" s="3">
        <v>1</v>
      </c>
      <c r="N721" s="1">
        <v>2223</v>
      </c>
      <c r="O721" s="1">
        <v>3464</v>
      </c>
      <c r="P721" s="1">
        <v>3</v>
      </c>
      <c r="Q721" s="1">
        <v>3398</v>
      </c>
      <c r="R721" s="1">
        <v>62</v>
      </c>
      <c r="S721" s="1">
        <v>6</v>
      </c>
      <c r="T721" s="1">
        <v>0</v>
      </c>
      <c r="U721" s="1">
        <v>0</v>
      </c>
    </row>
    <row r="722" spans="3:21" x14ac:dyDescent="0.3">
      <c r="C722" s="10">
        <v>189</v>
      </c>
      <c r="D722" s="1">
        <v>14307</v>
      </c>
      <c r="E722" s="1">
        <v>7</v>
      </c>
      <c r="F722" s="1">
        <v>0</v>
      </c>
      <c r="G722" s="1">
        <v>5433</v>
      </c>
      <c r="H722" s="1">
        <v>0</v>
      </c>
      <c r="I722" s="1">
        <v>251</v>
      </c>
      <c r="J722" s="3">
        <v>56.59</v>
      </c>
      <c r="K722" s="3">
        <v>1.77</v>
      </c>
      <c r="L722" s="6">
        <v>25.9</v>
      </c>
      <c r="M722" s="3">
        <v>1</v>
      </c>
      <c r="N722" s="1">
        <v>2223</v>
      </c>
      <c r="O722" s="1">
        <v>3464</v>
      </c>
      <c r="P722" s="1">
        <v>3</v>
      </c>
      <c r="Q722" s="1">
        <v>3398</v>
      </c>
      <c r="R722" s="1">
        <v>62</v>
      </c>
      <c r="S722" s="1">
        <v>6</v>
      </c>
      <c r="T722" s="1">
        <v>0</v>
      </c>
      <c r="U722" s="1">
        <v>0</v>
      </c>
    </row>
    <row r="723" spans="3:21" x14ac:dyDescent="0.3">
      <c r="C723" s="10">
        <v>190</v>
      </c>
      <c r="D723" s="1">
        <v>14307</v>
      </c>
      <c r="E723" s="1">
        <v>6</v>
      </c>
      <c r="F723" s="1">
        <v>0</v>
      </c>
      <c r="G723" s="1">
        <v>5434</v>
      </c>
      <c r="H723" s="1">
        <v>0</v>
      </c>
      <c r="I723" s="1">
        <v>251</v>
      </c>
      <c r="J723" s="3">
        <v>56.59</v>
      </c>
      <c r="K723" s="3">
        <v>1.77</v>
      </c>
      <c r="L723" s="6">
        <v>25.9</v>
      </c>
      <c r="M723" s="3">
        <v>1</v>
      </c>
      <c r="N723" s="1">
        <v>2223</v>
      </c>
      <c r="O723" s="1">
        <v>3464</v>
      </c>
      <c r="P723" s="1">
        <v>2</v>
      </c>
      <c r="Q723" s="1">
        <v>3399</v>
      </c>
      <c r="R723" s="1">
        <v>62</v>
      </c>
      <c r="S723" s="1">
        <v>5</v>
      </c>
      <c r="T723" s="1">
        <v>0</v>
      </c>
      <c r="U723" s="1">
        <v>0</v>
      </c>
    </row>
    <row r="724" spans="3:21" x14ac:dyDescent="0.3">
      <c r="C724" s="10">
        <v>191</v>
      </c>
      <c r="D724" s="1">
        <v>14306</v>
      </c>
      <c r="E724" s="1">
        <v>6</v>
      </c>
      <c r="F724" s="1">
        <v>0</v>
      </c>
      <c r="G724" s="1">
        <v>5434</v>
      </c>
      <c r="H724" s="1">
        <v>0</v>
      </c>
      <c r="I724" s="1">
        <v>252</v>
      </c>
      <c r="J724" s="3">
        <v>56.6</v>
      </c>
      <c r="K724" s="3">
        <v>1.77</v>
      </c>
      <c r="L724" s="6">
        <v>25.9</v>
      </c>
      <c r="M724" s="3">
        <v>1</v>
      </c>
      <c r="N724" s="1">
        <v>2223</v>
      </c>
      <c r="O724" s="1">
        <v>3466</v>
      </c>
      <c r="P724" s="1">
        <v>3</v>
      </c>
      <c r="Q724" s="1">
        <v>3401</v>
      </c>
      <c r="R724" s="1">
        <v>62</v>
      </c>
      <c r="S724" s="1">
        <v>5</v>
      </c>
      <c r="T724" s="1">
        <v>0</v>
      </c>
      <c r="U724" s="1">
        <v>0</v>
      </c>
    </row>
    <row r="725" spans="3:21" x14ac:dyDescent="0.3">
      <c r="C725" s="10">
        <v>192</v>
      </c>
      <c r="D725" s="1">
        <v>14305</v>
      </c>
      <c r="E725" s="1">
        <v>6</v>
      </c>
      <c r="F725" s="1">
        <v>0</v>
      </c>
      <c r="G725" s="1">
        <v>5435</v>
      </c>
      <c r="H725" s="1">
        <v>0</v>
      </c>
      <c r="I725" s="1">
        <v>252</v>
      </c>
      <c r="J725" s="3">
        <v>56.6</v>
      </c>
      <c r="K725" s="3">
        <v>1.77</v>
      </c>
      <c r="L725" s="6">
        <v>25.9</v>
      </c>
      <c r="M725" s="3">
        <v>1</v>
      </c>
      <c r="N725" s="1">
        <v>2223</v>
      </c>
      <c r="O725" s="1">
        <v>3466</v>
      </c>
      <c r="P725" s="1">
        <v>2</v>
      </c>
      <c r="Q725" s="1">
        <v>3401</v>
      </c>
      <c r="R725" s="1">
        <v>62</v>
      </c>
      <c r="S725" s="1">
        <v>5</v>
      </c>
      <c r="T725" s="1">
        <v>0</v>
      </c>
      <c r="U725" s="1">
        <v>0</v>
      </c>
    </row>
    <row r="726" spans="3:21" x14ac:dyDescent="0.3">
      <c r="C726" s="10">
        <v>193</v>
      </c>
      <c r="D726" s="1">
        <v>14305</v>
      </c>
      <c r="E726" s="1">
        <v>6</v>
      </c>
      <c r="F726" s="1">
        <v>0</v>
      </c>
      <c r="G726" s="1">
        <v>5435</v>
      </c>
      <c r="H726" s="1">
        <v>0</v>
      </c>
      <c r="I726" s="1">
        <v>252</v>
      </c>
      <c r="J726" s="3">
        <v>56.6</v>
      </c>
      <c r="K726" s="3">
        <v>1.77</v>
      </c>
      <c r="L726" s="6">
        <v>25.9</v>
      </c>
      <c r="M726" s="3">
        <v>1</v>
      </c>
      <c r="N726" s="1">
        <v>2223</v>
      </c>
      <c r="O726" s="1">
        <v>3466</v>
      </c>
      <c r="P726" s="1">
        <v>2</v>
      </c>
      <c r="Q726" s="1">
        <v>3401</v>
      </c>
      <c r="R726" s="1">
        <v>62</v>
      </c>
      <c r="S726" s="1">
        <v>5</v>
      </c>
      <c r="T726" s="1">
        <v>0</v>
      </c>
      <c r="U726" s="1">
        <v>0</v>
      </c>
    </row>
    <row r="727" spans="3:21" x14ac:dyDescent="0.3">
      <c r="C727" s="10">
        <v>194</v>
      </c>
      <c r="D727" s="1">
        <v>14305</v>
      </c>
      <c r="E727" s="1">
        <v>5</v>
      </c>
      <c r="F727" s="1">
        <v>0</v>
      </c>
      <c r="G727" s="1">
        <v>5436</v>
      </c>
      <c r="H727" s="1">
        <v>0</v>
      </c>
      <c r="I727" s="1">
        <v>252</v>
      </c>
      <c r="J727" s="3">
        <v>56.6</v>
      </c>
      <c r="K727" s="3">
        <v>1.77</v>
      </c>
      <c r="L727" s="6">
        <v>25.9</v>
      </c>
      <c r="M727" s="3">
        <v>1</v>
      </c>
      <c r="N727" s="1">
        <v>2223</v>
      </c>
      <c r="O727" s="1">
        <v>3466</v>
      </c>
      <c r="P727" s="1">
        <v>2</v>
      </c>
      <c r="Q727" s="1">
        <v>3401</v>
      </c>
      <c r="R727" s="1">
        <v>62</v>
      </c>
      <c r="S727" s="1">
        <v>5</v>
      </c>
      <c r="T727" s="1">
        <v>0</v>
      </c>
      <c r="U727" s="1">
        <v>0</v>
      </c>
    </row>
    <row r="728" spans="3:21" x14ac:dyDescent="0.3">
      <c r="C728" s="10">
        <v>195</v>
      </c>
      <c r="D728" s="1">
        <v>14305</v>
      </c>
      <c r="E728" s="1">
        <v>5</v>
      </c>
      <c r="F728" s="1">
        <v>0</v>
      </c>
      <c r="G728" s="1">
        <v>5436</v>
      </c>
      <c r="H728" s="1">
        <v>0</v>
      </c>
      <c r="I728" s="1">
        <v>252</v>
      </c>
      <c r="J728" s="3">
        <v>56.6</v>
      </c>
      <c r="K728" s="3">
        <v>1.77</v>
      </c>
      <c r="L728" s="6">
        <v>25.9</v>
      </c>
      <c r="M728" s="3">
        <v>1</v>
      </c>
      <c r="N728" s="1">
        <v>2223</v>
      </c>
      <c r="O728" s="1">
        <v>3466</v>
      </c>
      <c r="P728" s="1">
        <v>2</v>
      </c>
      <c r="Q728" s="1">
        <v>3401</v>
      </c>
      <c r="R728" s="1">
        <v>62</v>
      </c>
      <c r="S728" s="1">
        <v>4</v>
      </c>
      <c r="T728" s="1">
        <v>0</v>
      </c>
      <c r="U728" s="1">
        <v>0</v>
      </c>
    </row>
    <row r="729" spans="3:21" x14ac:dyDescent="0.3">
      <c r="C729" s="10">
        <v>196</v>
      </c>
      <c r="D729" s="1">
        <v>14311</v>
      </c>
      <c r="E729" s="1">
        <v>5</v>
      </c>
      <c r="F729" s="1">
        <v>0</v>
      </c>
      <c r="G729" s="1">
        <v>5429</v>
      </c>
      <c r="H729" s="1">
        <v>0</v>
      </c>
      <c r="I729" s="1">
        <v>253</v>
      </c>
      <c r="J729" s="3">
        <v>56.6</v>
      </c>
      <c r="K729" s="3">
        <v>1.77</v>
      </c>
      <c r="L729" s="6">
        <v>25.9</v>
      </c>
      <c r="M729" s="3">
        <v>1</v>
      </c>
      <c r="N729" s="1">
        <v>2218</v>
      </c>
      <c r="O729" s="1">
        <v>3465</v>
      </c>
      <c r="P729" s="1">
        <v>2</v>
      </c>
      <c r="Q729" s="1">
        <v>3400</v>
      </c>
      <c r="R729" s="1">
        <v>62</v>
      </c>
      <c r="S729" s="1">
        <v>4</v>
      </c>
      <c r="T729" s="1">
        <v>0</v>
      </c>
      <c r="U729" s="1">
        <v>0</v>
      </c>
    </row>
    <row r="730" spans="3:21" x14ac:dyDescent="0.3">
      <c r="C730" s="10">
        <v>197</v>
      </c>
      <c r="D730" s="1">
        <v>14311</v>
      </c>
      <c r="E730" s="1">
        <v>5</v>
      </c>
      <c r="F730" s="1">
        <v>0</v>
      </c>
      <c r="G730" s="1">
        <v>5429</v>
      </c>
      <c r="H730" s="1">
        <v>0</v>
      </c>
      <c r="I730" s="1">
        <v>253</v>
      </c>
      <c r="J730" s="3">
        <v>56.6</v>
      </c>
      <c r="K730" s="3">
        <v>1.77</v>
      </c>
      <c r="L730" s="6">
        <v>25.9</v>
      </c>
      <c r="M730" s="3">
        <v>1</v>
      </c>
      <c r="N730" s="1">
        <v>2219</v>
      </c>
      <c r="O730" s="1">
        <v>3465</v>
      </c>
      <c r="P730" s="1">
        <v>2</v>
      </c>
      <c r="Q730" s="1">
        <v>3400</v>
      </c>
      <c r="R730" s="1">
        <v>62</v>
      </c>
      <c r="S730" s="1">
        <v>4</v>
      </c>
      <c r="T730" s="1">
        <v>0</v>
      </c>
      <c r="U730" s="1">
        <v>0</v>
      </c>
    </row>
    <row r="731" spans="3:21" x14ac:dyDescent="0.3">
      <c r="C731" s="10">
        <v>198</v>
      </c>
      <c r="D731" s="1">
        <v>14311</v>
      </c>
      <c r="E731" s="1">
        <v>5</v>
      </c>
      <c r="F731" s="1">
        <v>0</v>
      </c>
      <c r="G731" s="1">
        <v>5429</v>
      </c>
      <c r="H731" s="1">
        <v>0</v>
      </c>
      <c r="I731" s="1">
        <v>253</v>
      </c>
      <c r="J731" s="3">
        <v>56.6</v>
      </c>
      <c r="K731" s="3">
        <v>1.77</v>
      </c>
      <c r="L731" s="6">
        <v>25.9</v>
      </c>
      <c r="M731" s="3">
        <v>1</v>
      </c>
      <c r="N731" s="1">
        <v>2219</v>
      </c>
      <c r="O731" s="1">
        <v>3465</v>
      </c>
      <c r="P731" s="1">
        <v>2</v>
      </c>
      <c r="Q731" s="1">
        <v>3400</v>
      </c>
      <c r="R731" s="1">
        <v>62</v>
      </c>
      <c r="S731" s="1">
        <v>4</v>
      </c>
      <c r="T731" s="1">
        <v>0</v>
      </c>
      <c r="U731" s="1">
        <v>0</v>
      </c>
    </row>
    <row r="732" spans="3:21" x14ac:dyDescent="0.3">
      <c r="C732" s="10">
        <v>199</v>
      </c>
      <c r="D732" s="1">
        <v>14311</v>
      </c>
      <c r="E732" s="1">
        <v>5</v>
      </c>
      <c r="F732" s="1">
        <v>0</v>
      </c>
      <c r="G732" s="1">
        <v>5430</v>
      </c>
      <c r="H732" s="1">
        <v>0</v>
      </c>
      <c r="I732" s="1">
        <v>253</v>
      </c>
      <c r="J732" s="3">
        <v>56.6</v>
      </c>
      <c r="K732" s="3">
        <v>1.77</v>
      </c>
      <c r="L732" s="6">
        <v>25.9</v>
      </c>
      <c r="M732" s="3">
        <v>1</v>
      </c>
      <c r="N732" s="1">
        <v>2219</v>
      </c>
      <c r="O732" s="1">
        <v>3465</v>
      </c>
      <c r="P732" s="1">
        <v>2</v>
      </c>
      <c r="Q732" s="1">
        <v>3400</v>
      </c>
      <c r="R732" s="1">
        <v>62</v>
      </c>
      <c r="S732" s="1">
        <v>4</v>
      </c>
      <c r="T732" s="1">
        <v>0</v>
      </c>
      <c r="U732" s="1">
        <v>0</v>
      </c>
    </row>
    <row r="733" spans="3:21" x14ac:dyDescent="0.3">
      <c r="C733" s="10">
        <v>200</v>
      </c>
      <c r="D733" s="1">
        <v>14311</v>
      </c>
      <c r="E733" s="1">
        <v>4</v>
      </c>
      <c r="F733" s="1">
        <v>0</v>
      </c>
      <c r="G733" s="1">
        <v>5430</v>
      </c>
      <c r="H733" s="1">
        <v>0</v>
      </c>
      <c r="I733" s="1">
        <v>253</v>
      </c>
      <c r="J733" s="3">
        <v>56.6</v>
      </c>
      <c r="K733" s="3">
        <v>1.77</v>
      </c>
      <c r="L733" s="6">
        <v>25.9</v>
      </c>
      <c r="M733" s="3">
        <v>1</v>
      </c>
      <c r="N733" s="1">
        <v>2219</v>
      </c>
      <c r="O733" s="1">
        <v>3465</v>
      </c>
      <c r="P733" s="1">
        <v>1</v>
      </c>
      <c r="Q733" s="1">
        <v>3401</v>
      </c>
      <c r="R733" s="1">
        <v>62</v>
      </c>
      <c r="S733" s="1">
        <v>4</v>
      </c>
      <c r="T733" s="1">
        <v>0</v>
      </c>
      <c r="U733" s="1">
        <v>0</v>
      </c>
    </row>
    <row r="734" spans="3:21" x14ac:dyDescent="0.3">
      <c r="C734" s="10">
        <v>201</v>
      </c>
      <c r="D734" s="1">
        <v>14311</v>
      </c>
      <c r="E734" s="1">
        <v>4</v>
      </c>
      <c r="F734" s="1">
        <v>0</v>
      </c>
      <c r="G734" s="1">
        <v>5431</v>
      </c>
      <c r="H734" s="1">
        <v>0</v>
      </c>
      <c r="I734" s="1">
        <v>253</v>
      </c>
      <c r="J734" s="3">
        <v>56.61</v>
      </c>
      <c r="K734" s="3">
        <v>1.77</v>
      </c>
      <c r="L734" s="6">
        <v>25.9</v>
      </c>
      <c r="M734" s="3">
        <v>1</v>
      </c>
      <c r="N734" s="1">
        <v>2219</v>
      </c>
      <c r="O734" s="1">
        <v>3465</v>
      </c>
      <c r="P734" s="1">
        <v>1</v>
      </c>
      <c r="Q734" s="1">
        <v>3401</v>
      </c>
      <c r="R734" s="1">
        <v>62</v>
      </c>
      <c r="S734" s="1">
        <v>3</v>
      </c>
      <c r="T734" s="1">
        <v>0</v>
      </c>
      <c r="U734" s="1">
        <v>0</v>
      </c>
    </row>
    <row r="735" spans="3:21" x14ac:dyDescent="0.3">
      <c r="C735" s="10">
        <v>202</v>
      </c>
      <c r="D735" s="1">
        <v>14308</v>
      </c>
      <c r="E735" s="1">
        <v>4</v>
      </c>
      <c r="F735" s="1">
        <v>0</v>
      </c>
      <c r="G735" s="1">
        <v>5430</v>
      </c>
      <c r="H735" s="1">
        <v>0</v>
      </c>
      <c r="I735" s="1">
        <v>256</v>
      </c>
      <c r="J735" s="3">
        <v>56.6</v>
      </c>
      <c r="K735" s="3">
        <v>1.77</v>
      </c>
      <c r="L735" s="6">
        <v>25.9</v>
      </c>
      <c r="M735" s="3">
        <v>1</v>
      </c>
      <c r="N735" s="1">
        <v>2223</v>
      </c>
      <c r="O735" s="1">
        <v>3464</v>
      </c>
      <c r="P735" s="1">
        <v>2</v>
      </c>
      <c r="Q735" s="1">
        <v>3398</v>
      </c>
      <c r="R735" s="1">
        <v>63</v>
      </c>
      <c r="S735" s="1">
        <v>3</v>
      </c>
      <c r="T735" s="1">
        <v>0</v>
      </c>
      <c r="U735" s="1">
        <v>0</v>
      </c>
    </row>
    <row r="736" spans="3:21" x14ac:dyDescent="0.3">
      <c r="C736" s="10">
        <v>203</v>
      </c>
      <c r="D736" s="1">
        <v>14308</v>
      </c>
      <c r="E736" s="1">
        <v>4</v>
      </c>
      <c r="F736" s="1">
        <v>0</v>
      </c>
      <c r="G736" s="1">
        <v>5431</v>
      </c>
      <c r="H736" s="1">
        <v>0</v>
      </c>
      <c r="I736" s="1">
        <v>256</v>
      </c>
      <c r="J736" s="3">
        <v>56.61</v>
      </c>
      <c r="K736" s="3">
        <v>1.77</v>
      </c>
      <c r="L736" s="6">
        <v>25.9</v>
      </c>
      <c r="M736" s="3">
        <v>1</v>
      </c>
      <c r="N736" s="1">
        <v>2223</v>
      </c>
      <c r="O736" s="1">
        <v>3464</v>
      </c>
      <c r="P736" s="1">
        <v>2</v>
      </c>
      <c r="Q736" s="1">
        <v>3399</v>
      </c>
      <c r="R736" s="1">
        <v>63</v>
      </c>
      <c r="S736" s="1">
        <v>3</v>
      </c>
      <c r="T736" s="1">
        <v>0</v>
      </c>
      <c r="U736" s="1">
        <v>0</v>
      </c>
    </row>
    <row r="737" spans="3:21" x14ac:dyDescent="0.3">
      <c r="C737" s="10">
        <v>204</v>
      </c>
      <c r="D737" s="1">
        <v>14307</v>
      </c>
      <c r="E737" s="1">
        <v>4</v>
      </c>
      <c r="F737" s="1">
        <v>0</v>
      </c>
      <c r="G737" s="1">
        <v>5431</v>
      </c>
      <c r="H737" s="1">
        <v>0</v>
      </c>
      <c r="I737" s="1">
        <v>256</v>
      </c>
      <c r="J737" s="3">
        <v>56.61</v>
      </c>
      <c r="K737" s="3">
        <v>1.77</v>
      </c>
      <c r="L737" s="6">
        <v>25.9</v>
      </c>
      <c r="M737" s="3">
        <v>1</v>
      </c>
      <c r="N737" s="1">
        <v>2223</v>
      </c>
      <c r="O737" s="1">
        <v>3464</v>
      </c>
      <c r="P737" s="1">
        <v>1</v>
      </c>
      <c r="Q737" s="1">
        <v>3399</v>
      </c>
      <c r="R737" s="1">
        <v>63</v>
      </c>
      <c r="S737" s="1">
        <v>3</v>
      </c>
      <c r="T737" s="1">
        <v>0</v>
      </c>
      <c r="U737" s="1">
        <v>0</v>
      </c>
    </row>
    <row r="738" spans="3:21" x14ac:dyDescent="0.3">
      <c r="C738" s="10">
        <v>205</v>
      </c>
      <c r="D738" s="1">
        <v>14307</v>
      </c>
      <c r="E738" s="1">
        <v>4</v>
      </c>
      <c r="F738" s="1">
        <v>0</v>
      </c>
      <c r="G738" s="1">
        <v>5431</v>
      </c>
      <c r="H738" s="1">
        <v>0</v>
      </c>
      <c r="I738" s="1">
        <v>256</v>
      </c>
      <c r="J738" s="3">
        <v>56.61</v>
      </c>
      <c r="K738" s="3">
        <v>1.77</v>
      </c>
      <c r="L738" s="6">
        <v>25.9</v>
      </c>
      <c r="M738" s="3">
        <v>1</v>
      </c>
      <c r="N738" s="1">
        <v>2223</v>
      </c>
      <c r="O738" s="1">
        <v>3464</v>
      </c>
      <c r="P738" s="1">
        <v>1</v>
      </c>
      <c r="Q738" s="1">
        <v>3399</v>
      </c>
      <c r="R738" s="1">
        <v>63</v>
      </c>
      <c r="S738" s="1">
        <v>3</v>
      </c>
      <c r="T738" s="1">
        <v>0</v>
      </c>
      <c r="U738" s="1">
        <v>0</v>
      </c>
    </row>
    <row r="739" spans="3:21" x14ac:dyDescent="0.3">
      <c r="C739" s="10">
        <v>206</v>
      </c>
      <c r="D739" s="1">
        <v>14307</v>
      </c>
      <c r="E739" s="1">
        <v>4</v>
      </c>
      <c r="F739" s="1">
        <v>0</v>
      </c>
      <c r="G739" s="1">
        <v>5431</v>
      </c>
      <c r="H739" s="1">
        <v>0</v>
      </c>
      <c r="I739" s="1">
        <v>256</v>
      </c>
      <c r="J739" s="3">
        <v>56.61</v>
      </c>
      <c r="K739" s="3">
        <v>1.77</v>
      </c>
      <c r="L739" s="6">
        <v>25.9</v>
      </c>
      <c r="M739" s="3">
        <v>1</v>
      </c>
      <c r="N739" s="1">
        <v>2223</v>
      </c>
      <c r="O739" s="1">
        <v>3464</v>
      </c>
      <c r="P739" s="1">
        <v>1</v>
      </c>
      <c r="Q739" s="1">
        <v>3399</v>
      </c>
      <c r="R739" s="1">
        <v>63</v>
      </c>
      <c r="S739" s="1">
        <v>3</v>
      </c>
      <c r="T739" s="1">
        <v>0</v>
      </c>
      <c r="U739" s="1">
        <v>0</v>
      </c>
    </row>
    <row r="740" spans="3:21" x14ac:dyDescent="0.3">
      <c r="C740" s="10">
        <v>207</v>
      </c>
      <c r="D740" s="1">
        <v>14295</v>
      </c>
      <c r="E740" s="1">
        <v>4</v>
      </c>
      <c r="F740" s="1">
        <v>0</v>
      </c>
      <c r="G740" s="1">
        <v>5441</v>
      </c>
      <c r="H740" s="1">
        <v>0</v>
      </c>
      <c r="I740" s="1">
        <v>258</v>
      </c>
      <c r="J740" s="3">
        <v>56.61</v>
      </c>
      <c r="K740" s="3">
        <v>1.77</v>
      </c>
      <c r="L740" s="6">
        <v>25.9</v>
      </c>
      <c r="M740" s="3">
        <v>1</v>
      </c>
      <c r="N740" s="1">
        <v>2232</v>
      </c>
      <c r="O740" s="1">
        <v>3468</v>
      </c>
      <c r="P740" s="1">
        <v>1</v>
      </c>
      <c r="Q740" s="1">
        <v>3402</v>
      </c>
      <c r="R740" s="1">
        <v>64</v>
      </c>
      <c r="S740" s="1">
        <v>3</v>
      </c>
      <c r="T740" s="1">
        <v>0</v>
      </c>
      <c r="U740" s="1">
        <v>0</v>
      </c>
    </row>
    <row r="741" spans="3:21" x14ac:dyDescent="0.3">
      <c r="C741" s="10">
        <v>208</v>
      </c>
      <c r="D741" s="1">
        <v>14295</v>
      </c>
      <c r="E741" s="1">
        <v>4</v>
      </c>
      <c r="F741" s="1">
        <v>0</v>
      </c>
      <c r="G741" s="1">
        <v>5441</v>
      </c>
      <c r="H741" s="1">
        <v>0</v>
      </c>
      <c r="I741" s="1">
        <v>258</v>
      </c>
      <c r="J741" s="3">
        <v>56.61</v>
      </c>
      <c r="K741" s="3">
        <v>1.77</v>
      </c>
      <c r="L741" s="6">
        <v>25.9</v>
      </c>
      <c r="M741" s="3">
        <v>1</v>
      </c>
      <c r="N741" s="1">
        <v>2232</v>
      </c>
      <c r="O741" s="1">
        <v>3468</v>
      </c>
      <c r="P741" s="1">
        <v>1</v>
      </c>
      <c r="Q741" s="1">
        <v>3402</v>
      </c>
      <c r="R741" s="1">
        <v>64</v>
      </c>
      <c r="S741" s="1">
        <v>3</v>
      </c>
      <c r="T741" s="1">
        <v>0</v>
      </c>
      <c r="U741" s="1">
        <v>0</v>
      </c>
    </row>
    <row r="742" spans="3:21" x14ac:dyDescent="0.3">
      <c r="C742" s="10">
        <v>209</v>
      </c>
      <c r="D742" s="1">
        <v>14295</v>
      </c>
      <c r="E742" s="1">
        <v>4</v>
      </c>
      <c r="F742" s="1">
        <v>0</v>
      </c>
      <c r="G742" s="1">
        <v>5442</v>
      </c>
      <c r="H742" s="1">
        <v>0</v>
      </c>
      <c r="I742" s="1">
        <v>258</v>
      </c>
      <c r="J742" s="3">
        <v>56.61</v>
      </c>
      <c r="K742" s="3">
        <v>1.77</v>
      </c>
      <c r="L742" s="6">
        <v>25.9</v>
      </c>
      <c r="M742" s="3">
        <v>1</v>
      </c>
      <c r="N742" s="1">
        <v>2232</v>
      </c>
      <c r="O742" s="1">
        <v>3468</v>
      </c>
      <c r="P742" s="1">
        <v>1</v>
      </c>
      <c r="Q742" s="1">
        <v>3402</v>
      </c>
      <c r="R742" s="1">
        <v>64</v>
      </c>
      <c r="S742" s="1">
        <v>3</v>
      </c>
      <c r="T742" s="1">
        <v>0</v>
      </c>
      <c r="U742" s="1">
        <v>0</v>
      </c>
    </row>
    <row r="743" spans="3:21" x14ac:dyDescent="0.3">
      <c r="C743" s="10">
        <v>210</v>
      </c>
      <c r="D743" s="1">
        <v>14294</v>
      </c>
      <c r="E743" s="1">
        <v>4</v>
      </c>
      <c r="F743" s="1">
        <v>0</v>
      </c>
      <c r="G743" s="1">
        <v>5442</v>
      </c>
      <c r="H743" s="1">
        <v>0</v>
      </c>
      <c r="I743" s="1">
        <v>258</v>
      </c>
      <c r="J743" s="3">
        <v>56.62</v>
      </c>
      <c r="K743" s="3">
        <v>1.77</v>
      </c>
      <c r="L743" s="6">
        <v>25.9</v>
      </c>
      <c r="M743" s="3">
        <v>1</v>
      </c>
      <c r="N743" s="1">
        <v>2232</v>
      </c>
      <c r="O743" s="1">
        <v>3468</v>
      </c>
      <c r="P743" s="1">
        <v>1</v>
      </c>
      <c r="Q743" s="1">
        <v>3402</v>
      </c>
      <c r="R743" s="1">
        <v>64</v>
      </c>
      <c r="S743" s="1">
        <v>3</v>
      </c>
      <c r="T743" s="1">
        <v>0</v>
      </c>
      <c r="U743" s="1">
        <v>0</v>
      </c>
    </row>
    <row r="744" spans="3:21" x14ac:dyDescent="0.3">
      <c r="C744" s="10">
        <v>211</v>
      </c>
      <c r="D744" s="1">
        <v>14296</v>
      </c>
      <c r="E744" s="1">
        <v>4</v>
      </c>
      <c r="F744" s="1">
        <v>0</v>
      </c>
      <c r="G744" s="1">
        <v>5441</v>
      </c>
      <c r="H744" s="1">
        <v>0</v>
      </c>
      <c r="I744" s="1">
        <v>258</v>
      </c>
      <c r="J744" s="3">
        <v>56.62</v>
      </c>
      <c r="K744" s="3">
        <v>1.77</v>
      </c>
      <c r="L744" s="6">
        <v>25.9</v>
      </c>
      <c r="M744" s="3">
        <v>1</v>
      </c>
      <c r="N744" s="1">
        <v>2229</v>
      </c>
      <c r="O744" s="1">
        <v>3470</v>
      </c>
      <c r="P744" s="1">
        <v>1</v>
      </c>
      <c r="Q744" s="1">
        <v>3403</v>
      </c>
      <c r="R744" s="1">
        <v>64</v>
      </c>
      <c r="S744" s="1">
        <v>3</v>
      </c>
      <c r="T744" s="1">
        <v>0</v>
      </c>
      <c r="U744" s="1">
        <v>0</v>
      </c>
    </row>
    <row r="745" spans="3:21" x14ac:dyDescent="0.3">
      <c r="C745" s="10">
        <v>212</v>
      </c>
      <c r="D745" s="1">
        <v>14296</v>
      </c>
      <c r="E745" s="1">
        <v>3</v>
      </c>
      <c r="F745" s="1">
        <v>0</v>
      </c>
      <c r="G745" s="1">
        <v>5441</v>
      </c>
      <c r="H745" s="1">
        <v>0</v>
      </c>
      <c r="I745" s="1">
        <v>258</v>
      </c>
      <c r="J745" s="3">
        <v>56.62</v>
      </c>
      <c r="K745" s="3">
        <v>1.77</v>
      </c>
      <c r="L745" s="6">
        <v>25.9</v>
      </c>
      <c r="M745" s="3">
        <v>1</v>
      </c>
      <c r="N745" s="1">
        <v>2229</v>
      </c>
      <c r="O745" s="1">
        <v>3470</v>
      </c>
      <c r="P745" s="1">
        <v>1</v>
      </c>
      <c r="Q745" s="1">
        <v>3404</v>
      </c>
      <c r="R745" s="1">
        <v>64</v>
      </c>
      <c r="S745" s="1">
        <v>3</v>
      </c>
      <c r="T745" s="1">
        <v>0</v>
      </c>
      <c r="U745" s="1">
        <v>0</v>
      </c>
    </row>
    <row r="746" spans="3:21" x14ac:dyDescent="0.3">
      <c r="C746" s="10">
        <v>213</v>
      </c>
      <c r="D746" s="1">
        <v>14285</v>
      </c>
      <c r="E746" s="1">
        <v>4</v>
      </c>
      <c r="F746" s="1">
        <v>0</v>
      </c>
      <c r="G746" s="1">
        <v>5452</v>
      </c>
      <c r="H746" s="1">
        <v>0</v>
      </c>
      <c r="I746" s="1">
        <v>257</v>
      </c>
      <c r="J746" s="3">
        <v>56.63</v>
      </c>
      <c r="K746" s="3">
        <v>1.77</v>
      </c>
      <c r="L746" s="6">
        <v>25.9</v>
      </c>
      <c r="M746" s="3">
        <v>1</v>
      </c>
      <c r="N746" s="1">
        <v>2235</v>
      </c>
      <c r="O746" s="1">
        <v>3474</v>
      </c>
      <c r="P746" s="1">
        <v>1</v>
      </c>
      <c r="Q746" s="1">
        <v>3408</v>
      </c>
      <c r="R746" s="1">
        <v>64</v>
      </c>
      <c r="S746" s="1">
        <v>3</v>
      </c>
      <c r="T746" s="1">
        <v>0</v>
      </c>
      <c r="U746" s="1">
        <v>0</v>
      </c>
    </row>
    <row r="747" spans="3:21" x14ac:dyDescent="0.3">
      <c r="C747" s="10">
        <v>214</v>
      </c>
      <c r="D747" s="1">
        <v>14285</v>
      </c>
      <c r="E747" s="1">
        <v>4</v>
      </c>
      <c r="F747" s="1">
        <v>0</v>
      </c>
      <c r="G747" s="1">
        <v>5452</v>
      </c>
      <c r="H747" s="1">
        <v>0</v>
      </c>
      <c r="I747" s="1">
        <v>257</v>
      </c>
      <c r="J747" s="3">
        <v>56.63</v>
      </c>
      <c r="K747" s="3">
        <v>1.77</v>
      </c>
      <c r="L747" s="6">
        <v>25.9</v>
      </c>
      <c r="M747" s="3">
        <v>1</v>
      </c>
      <c r="N747" s="1">
        <v>2235</v>
      </c>
      <c r="O747" s="1">
        <v>3475</v>
      </c>
      <c r="P747" s="1">
        <v>2</v>
      </c>
      <c r="Q747" s="1">
        <v>3408</v>
      </c>
      <c r="R747" s="1">
        <v>64</v>
      </c>
      <c r="S747" s="1">
        <v>3</v>
      </c>
      <c r="T747" s="1">
        <v>0</v>
      </c>
      <c r="U747" s="1">
        <v>0</v>
      </c>
    </row>
    <row r="748" spans="3:21" x14ac:dyDescent="0.3">
      <c r="C748" s="10">
        <v>215</v>
      </c>
      <c r="D748" s="1">
        <v>14285</v>
      </c>
      <c r="E748" s="1">
        <v>4</v>
      </c>
      <c r="F748" s="1">
        <v>0</v>
      </c>
      <c r="G748" s="1">
        <v>5452</v>
      </c>
      <c r="H748" s="1">
        <v>0</v>
      </c>
      <c r="I748" s="1">
        <v>258</v>
      </c>
      <c r="J748" s="3">
        <v>56.63</v>
      </c>
      <c r="K748" s="3">
        <v>1.77</v>
      </c>
      <c r="L748" s="6">
        <v>25.9</v>
      </c>
      <c r="M748" s="3">
        <v>1</v>
      </c>
      <c r="N748" s="1">
        <v>2235</v>
      </c>
      <c r="O748" s="1">
        <v>3475</v>
      </c>
      <c r="P748" s="1">
        <v>2</v>
      </c>
      <c r="Q748" s="1">
        <v>3408</v>
      </c>
      <c r="R748" s="1">
        <v>64</v>
      </c>
      <c r="S748" s="1">
        <v>3</v>
      </c>
      <c r="T748" s="1">
        <v>0</v>
      </c>
      <c r="U748" s="1">
        <v>0</v>
      </c>
    </row>
    <row r="749" spans="3:21" x14ac:dyDescent="0.3">
      <c r="C749" s="10">
        <v>216</v>
      </c>
      <c r="D749" s="1">
        <v>14285</v>
      </c>
      <c r="E749" s="1">
        <v>4</v>
      </c>
      <c r="F749" s="1">
        <v>0</v>
      </c>
      <c r="G749" s="1">
        <v>5452</v>
      </c>
      <c r="H749" s="1">
        <v>0</v>
      </c>
      <c r="I749" s="1">
        <v>258</v>
      </c>
      <c r="J749" s="3">
        <v>56.63</v>
      </c>
      <c r="K749" s="3">
        <v>1.77</v>
      </c>
      <c r="L749" s="6">
        <v>25.9</v>
      </c>
      <c r="M749" s="3">
        <v>1</v>
      </c>
      <c r="N749" s="1">
        <v>2235</v>
      </c>
      <c r="O749" s="1">
        <v>3475</v>
      </c>
      <c r="P749" s="1">
        <v>2</v>
      </c>
      <c r="Q749" s="1">
        <v>3409</v>
      </c>
      <c r="R749" s="1">
        <v>64</v>
      </c>
      <c r="S749" s="1">
        <v>3</v>
      </c>
      <c r="T749" s="1">
        <v>0</v>
      </c>
      <c r="U749" s="1">
        <v>0</v>
      </c>
    </row>
    <row r="750" spans="3:21" x14ac:dyDescent="0.3">
      <c r="C750" s="10">
        <v>217</v>
      </c>
      <c r="D750" s="1">
        <v>14285</v>
      </c>
      <c r="E750" s="1">
        <v>4</v>
      </c>
      <c r="F750" s="1">
        <v>0</v>
      </c>
      <c r="G750" s="1">
        <v>5452</v>
      </c>
      <c r="H750" s="1">
        <v>0</v>
      </c>
      <c r="I750" s="1">
        <v>258</v>
      </c>
      <c r="J750" s="3">
        <v>56.63</v>
      </c>
      <c r="K750" s="3">
        <v>1.77</v>
      </c>
      <c r="L750" s="6">
        <v>25.9</v>
      </c>
      <c r="M750" s="3">
        <v>1</v>
      </c>
      <c r="N750" s="1">
        <v>2235</v>
      </c>
      <c r="O750" s="1">
        <v>3475</v>
      </c>
      <c r="P750" s="1">
        <v>2</v>
      </c>
      <c r="Q750" s="1">
        <v>3409</v>
      </c>
      <c r="R750" s="1">
        <v>64</v>
      </c>
      <c r="S750" s="1">
        <v>3</v>
      </c>
      <c r="T750" s="1">
        <v>0</v>
      </c>
      <c r="U750" s="1">
        <v>0</v>
      </c>
    </row>
    <row r="751" spans="3:21" x14ac:dyDescent="0.3">
      <c r="C751" s="10">
        <v>218</v>
      </c>
      <c r="D751" s="1">
        <v>14284</v>
      </c>
      <c r="E751" s="1">
        <v>4</v>
      </c>
      <c r="F751" s="1">
        <v>0</v>
      </c>
      <c r="G751" s="1">
        <v>5453</v>
      </c>
      <c r="H751" s="1">
        <v>0</v>
      </c>
      <c r="I751" s="1">
        <v>258</v>
      </c>
      <c r="J751" s="3">
        <v>56.63</v>
      </c>
      <c r="K751" s="3">
        <v>1.77</v>
      </c>
      <c r="L751" s="6">
        <v>25.9</v>
      </c>
      <c r="M751" s="3">
        <v>1</v>
      </c>
      <c r="N751" s="1">
        <v>2235</v>
      </c>
      <c r="O751" s="1">
        <v>3475</v>
      </c>
      <c r="P751" s="1">
        <v>1</v>
      </c>
      <c r="Q751" s="1">
        <v>3409</v>
      </c>
      <c r="R751" s="1">
        <v>64</v>
      </c>
      <c r="S751" s="1">
        <v>2</v>
      </c>
      <c r="T751" s="1">
        <v>0</v>
      </c>
      <c r="U751" s="1">
        <v>0</v>
      </c>
    </row>
    <row r="752" spans="3:21" x14ac:dyDescent="0.3">
      <c r="C752" s="10">
        <v>219</v>
      </c>
      <c r="D752" s="1">
        <v>14274</v>
      </c>
      <c r="E752" s="1">
        <v>4</v>
      </c>
      <c r="F752" s="1">
        <v>0</v>
      </c>
      <c r="G752" s="1">
        <v>5461</v>
      </c>
      <c r="H752" s="1">
        <v>0</v>
      </c>
      <c r="I752" s="1">
        <v>259</v>
      </c>
      <c r="J752" s="3">
        <v>56.63</v>
      </c>
      <c r="K752" s="3">
        <v>1.77</v>
      </c>
      <c r="L752" s="6">
        <v>25.9</v>
      </c>
      <c r="M752" s="3">
        <v>1</v>
      </c>
      <c r="N752" s="1">
        <v>2242</v>
      </c>
      <c r="O752" s="1">
        <v>3479</v>
      </c>
      <c r="P752" s="1">
        <v>2</v>
      </c>
      <c r="Q752" s="1">
        <v>3412</v>
      </c>
      <c r="R752" s="1">
        <v>64</v>
      </c>
      <c r="S752" s="1">
        <v>3</v>
      </c>
      <c r="T752" s="1">
        <v>0</v>
      </c>
      <c r="U752" s="1">
        <v>0</v>
      </c>
    </row>
    <row r="753" spans="3:21" x14ac:dyDescent="0.3">
      <c r="C753" s="10">
        <v>220</v>
      </c>
      <c r="D753" s="1">
        <v>14274</v>
      </c>
      <c r="E753" s="1">
        <v>4</v>
      </c>
      <c r="F753" s="1">
        <v>0</v>
      </c>
      <c r="G753" s="1">
        <v>5462</v>
      </c>
      <c r="H753" s="1">
        <v>0</v>
      </c>
      <c r="I753" s="1">
        <v>259</v>
      </c>
      <c r="J753" s="3">
        <v>56.63</v>
      </c>
      <c r="K753" s="3">
        <v>1.77</v>
      </c>
      <c r="L753" s="6">
        <v>25.9</v>
      </c>
      <c r="M753" s="3">
        <v>1</v>
      </c>
      <c r="N753" s="1">
        <v>2242</v>
      </c>
      <c r="O753" s="1">
        <v>3479</v>
      </c>
      <c r="P753" s="1">
        <v>2</v>
      </c>
      <c r="Q753" s="1">
        <v>3412</v>
      </c>
      <c r="R753" s="1">
        <v>64</v>
      </c>
      <c r="S753" s="1">
        <v>3</v>
      </c>
      <c r="T753" s="1">
        <v>0</v>
      </c>
      <c r="U753" s="1">
        <v>0</v>
      </c>
    </row>
    <row r="754" spans="3:21" x14ac:dyDescent="0.3">
      <c r="C754" s="10">
        <v>221</v>
      </c>
      <c r="D754" s="1">
        <v>14273</v>
      </c>
      <c r="E754" s="1">
        <v>4</v>
      </c>
      <c r="F754" s="1">
        <v>0</v>
      </c>
      <c r="G754" s="1">
        <v>5462</v>
      </c>
      <c r="H754" s="1">
        <v>0</v>
      </c>
      <c r="I754" s="1">
        <v>259</v>
      </c>
      <c r="J754" s="3">
        <v>56.63</v>
      </c>
      <c r="K754" s="3">
        <v>1.77</v>
      </c>
      <c r="L754" s="6">
        <v>25.9</v>
      </c>
      <c r="M754" s="3">
        <v>1</v>
      </c>
      <c r="N754" s="1">
        <v>2242</v>
      </c>
      <c r="O754" s="1">
        <v>3479</v>
      </c>
      <c r="P754" s="1">
        <v>1</v>
      </c>
      <c r="Q754" s="1">
        <v>3412</v>
      </c>
      <c r="R754" s="1">
        <v>64</v>
      </c>
      <c r="S754" s="1">
        <v>3</v>
      </c>
      <c r="T754" s="1">
        <v>0</v>
      </c>
      <c r="U754" s="1">
        <v>0</v>
      </c>
    </row>
    <row r="755" spans="3:21" x14ac:dyDescent="0.3">
      <c r="C755" s="10">
        <v>222</v>
      </c>
      <c r="D755" s="1">
        <v>14273</v>
      </c>
      <c r="E755" s="1">
        <v>4</v>
      </c>
      <c r="F755" s="1">
        <v>0</v>
      </c>
      <c r="G755" s="1">
        <v>5462</v>
      </c>
      <c r="H755" s="1">
        <v>0</v>
      </c>
      <c r="I755" s="1">
        <v>259</v>
      </c>
      <c r="J755" s="3">
        <v>56.64</v>
      </c>
      <c r="K755" s="3">
        <v>1.77</v>
      </c>
      <c r="L755" s="6">
        <v>25.9</v>
      </c>
      <c r="M755" s="3">
        <v>1</v>
      </c>
      <c r="N755" s="1">
        <v>2242</v>
      </c>
      <c r="O755" s="1">
        <v>3479</v>
      </c>
      <c r="P755" s="1">
        <v>1</v>
      </c>
      <c r="Q755" s="1">
        <v>3412</v>
      </c>
      <c r="R755" s="1">
        <v>64</v>
      </c>
      <c r="S755" s="1">
        <v>3</v>
      </c>
      <c r="T755" s="1">
        <v>0</v>
      </c>
      <c r="U755" s="1">
        <v>0</v>
      </c>
    </row>
    <row r="756" spans="3:21" x14ac:dyDescent="0.3">
      <c r="C756" s="10">
        <v>223</v>
      </c>
      <c r="D756" s="1">
        <v>14273</v>
      </c>
      <c r="E756" s="1">
        <v>4</v>
      </c>
      <c r="F756" s="1">
        <v>0</v>
      </c>
      <c r="G756" s="1">
        <v>5463</v>
      </c>
      <c r="H756" s="1">
        <v>0</v>
      </c>
      <c r="I756" s="1">
        <v>259</v>
      </c>
      <c r="J756" s="3">
        <v>56.64</v>
      </c>
      <c r="K756" s="3">
        <v>1.77</v>
      </c>
      <c r="L756" s="6">
        <v>25.9</v>
      </c>
      <c r="M756" s="3">
        <v>1</v>
      </c>
      <c r="N756" s="1">
        <v>2242</v>
      </c>
      <c r="O756" s="1">
        <v>3479</v>
      </c>
      <c r="P756" s="1">
        <v>1</v>
      </c>
      <c r="Q756" s="1">
        <v>3412</v>
      </c>
      <c r="R756" s="1">
        <v>64</v>
      </c>
      <c r="S756" s="1">
        <v>3</v>
      </c>
      <c r="T756" s="1">
        <v>0</v>
      </c>
      <c r="U756" s="1">
        <v>0</v>
      </c>
    </row>
    <row r="757" spans="3:21" x14ac:dyDescent="0.3">
      <c r="C757" s="10">
        <v>224</v>
      </c>
      <c r="D757" s="1">
        <v>14273</v>
      </c>
      <c r="E757" s="1">
        <v>4</v>
      </c>
      <c r="F757" s="1">
        <v>0</v>
      </c>
      <c r="G757" s="1">
        <v>5463</v>
      </c>
      <c r="H757" s="1">
        <v>0</v>
      </c>
      <c r="I757" s="1">
        <v>259</v>
      </c>
      <c r="J757" s="3">
        <v>56.64</v>
      </c>
      <c r="K757" s="3">
        <v>1.77</v>
      </c>
      <c r="L757" s="6">
        <v>25.9</v>
      </c>
      <c r="M757" s="3">
        <v>1</v>
      </c>
      <c r="N757" s="1">
        <v>2242</v>
      </c>
      <c r="O757" s="1">
        <v>3479</v>
      </c>
      <c r="P757" s="1">
        <v>1</v>
      </c>
      <c r="Q757" s="1">
        <v>3412</v>
      </c>
      <c r="R757" s="1">
        <v>64</v>
      </c>
      <c r="S757" s="1">
        <v>3</v>
      </c>
      <c r="T757" s="1">
        <v>0</v>
      </c>
      <c r="U757" s="1">
        <v>0</v>
      </c>
    </row>
    <row r="758" spans="3:21" x14ac:dyDescent="0.3">
      <c r="C758" s="10">
        <v>225</v>
      </c>
      <c r="D758" s="1">
        <v>14273</v>
      </c>
      <c r="E758" s="1">
        <v>3</v>
      </c>
      <c r="F758" s="1">
        <v>0</v>
      </c>
      <c r="G758" s="1">
        <v>5463</v>
      </c>
      <c r="H758" s="1">
        <v>0</v>
      </c>
      <c r="I758" s="1">
        <v>259</v>
      </c>
      <c r="J758" s="3">
        <v>56.64</v>
      </c>
      <c r="K758" s="3">
        <v>1.77</v>
      </c>
      <c r="L758" s="6">
        <v>25.9</v>
      </c>
      <c r="M758" s="3">
        <v>1</v>
      </c>
      <c r="N758" s="1">
        <v>2242</v>
      </c>
      <c r="O758" s="1">
        <v>3479</v>
      </c>
      <c r="P758" s="1">
        <v>1</v>
      </c>
      <c r="Q758" s="1">
        <v>3412</v>
      </c>
      <c r="R758" s="1">
        <v>64</v>
      </c>
      <c r="S758" s="1">
        <v>3</v>
      </c>
      <c r="T758" s="1">
        <v>0</v>
      </c>
      <c r="U758" s="1">
        <v>0</v>
      </c>
    </row>
    <row r="759" spans="3:21" x14ac:dyDescent="0.3">
      <c r="C759" s="10">
        <v>226</v>
      </c>
      <c r="D759" s="1">
        <v>14283</v>
      </c>
      <c r="E759" s="1">
        <v>4</v>
      </c>
      <c r="F759" s="1">
        <v>0</v>
      </c>
      <c r="G759" s="1">
        <v>5450</v>
      </c>
      <c r="H759" s="1">
        <v>0</v>
      </c>
      <c r="I759" s="1">
        <v>261</v>
      </c>
      <c r="J759" s="3">
        <v>56.65</v>
      </c>
      <c r="K759" s="3">
        <v>1.76</v>
      </c>
      <c r="L759" s="6">
        <v>25.9</v>
      </c>
      <c r="M759" s="3">
        <v>1</v>
      </c>
      <c r="N759" s="1">
        <v>2232</v>
      </c>
      <c r="O759" s="1">
        <v>3479</v>
      </c>
      <c r="P759" s="1">
        <v>2</v>
      </c>
      <c r="Q759" s="1">
        <v>3412</v>
      </c>
      <c r="R759" s="1">
        <v>65</v>
      </c>
      <c r="S759" s="1">
        <v>3</v>
      </c>
      <c r="T759" s="1">
        <v>0</v>
      </c>
      <c r="U759" s="1">
        <v>0</v>
      </c>
    </row>
    <row r="760" spans="3:21" x14ac:dyDescent="0.3">
      <c r="C760" s="10">
        <v>227</v>
      </c>
      <c r="D760" s="1">
        <v>14274</v>
      </c>
      <c r="E760" s="1">
        <v>4</v>
      </c>
      <c r="F760" s="1">
        <v>0</v>
      </c>
      <c r="G760" s="1">
        <v>5459</v>
      </c>
      <c r="H760" s="1">
        <v>0</v>
      </c>
      <c r="I760" s="1">
        <v>261</v>
      </c>
      <c r="J760" s="3">
        <v>56.65</v>
      </c>
      <c r="K760" s="3">
        <v>1.76</v>
      </c>
      <c r="L760" s="6">
        <v>25.9</v>
      </c>
      <c r="M760" s="3">
        <v>1</v>
      </c>
      <c r="N760" s="1">
        <v>2240</v>
      </c>
      <c r="O760" s="1">
        <v>3481</v>
      </c>
      <c r="P760" s="1">
        <v>2</v>
      </c>
      <c r="Q760" s="1">
        <v>3413</v>
      </c>
      <c r="R760" s="1">
        <v>66</v>
      </c>
      <c r="S760" s="1">
        <v>4</v>
      </c>
      <c r="T760" s="1">
        <v>0</v>
      </c>
      <c r="U760" s="1">
        <v>0</v>
      </c>
    </row>
    <row r="761" spans="3:21" x14ac:dyDescent="0.3">
      <c r="C761" s="10">
        <v>228</v>
      </c>
      <c r="D761" s="1">
        <v>14274</v>
      </c>
      <c r="E761" s="1">
        <v>4</v>
      </c>
      <c r="F761" s="1">
        <v>0</v>
      </c>
      <c r="G761" s="1">
        <v>5459</v>
      </c>
      <c r="H761" s="1">
        <v>0</v>
      </c>
      <c r="I761" s="1">
        <v>261</v>
      </c>
      <c r="J761" s="3">
        <v>56.65</v>
      </c>
      <c r="K761" s="3">
        <v>1.76</v>
      </c>
      <c r="L761" s="6">
        <v>25.9</v>
      </c>
      <c r="M761" s="3">
        <v>1</v>
      </c>
      <c r="N761" s="1">
        <v>2240</v>
      </c>
      <c r="O761" s="1">
        <v>3481</v>
      </c>
      <c r="P761" s="1">
        <v>2</v>
      </c>
      <c r="Q761" s="1">
        <v>3413</v>
      </c>
      <c r="R761" s="1">
        <v>66</v>
      </c>
      <c r="S761" s="1">
        <v>4</v>
      </c>
      <c r="T761" s="1">
        <v>0</v>
      </c>
      <c r="U761" s="1">
        <v>0</v>
      </c>
    </row>
    <row r="762" spans="3:21" x14ac:dyDescent="0.3">
      <c r="C762" s="10">
        <v>229</v>
      </c>
      <c r="D762" s="1">
        <v>14274</v>
      </c>
      <c r="E762" s="1">
        <v>4</v>
      </c>
      <c r="F762" s="1">
        <v>0</v>
      </c>
      <c r="G762" s="1">
        <v>5459</v>
      </c>
      <c r="H762" s="1">
        <v>0</v>
      </c>
      <c r="I762" s="1">
        <v>261</v>
      </c>
      <c r="J762" s="3">
        <v>56.65</v>
      </c>
      <c r="K762" s="3">
        <v>1.77</v>
      </c>
      <c r="L762" s="6">
        <v>25.9</v>
      </c>
      <c r="M762" s="3">
        <v>1</v>
      </c>
      <c r="N762" s="1">
        <v>2240</v>
      </c>
      <c r="O762" s="1">
        <v>3481</v>
      </c>
      <c r="P762" s="1">
        <v>2</v>
      </c>
      <c r="Q762" s="1">
        <v>3413</v>
      </c>
      <c r="R762" s="1">
        <v>66</v>
      </c>
      <c r="S762" s="1">
        <v>4</v>
      </c>
      <c r="T762" s="1">
        <v>0</v>
      </c>
      <c r="U762" s="1">
        <v>0</v>
      </c>
    </row>
    <row r="763" spans="3:21" x14ac:dyDescent="0.3">
      <c r="C763" s="10">
        <v>230</v>
      </c>
      <c r="D763" s="1">
        <v>14274</v>
      </c>
      <c r="E763" s="1">
        <v>4</v>
      </c>
      <c r="F763" s="1">
        <v>0</v>
      </c>
      <c r="G763" s="1">
        <v>5460</v>
      </c>
      <c r="H763" s="1">
        <v>0</v>
      </c>
      <c r="I763" s="1">
        <v>261</v>
      </c>
      <c r="J763" s="3">
        <v>56.65</v>
      </c>
      <c r="K763" s="3">
        <v>1.77</v>
      </c>
      <c r="L763" s="6">
        <v>25.9</v>
      </c>
      <c r="M763" s="3">
        <v>1</v>
      </c>
      <c r="N763" s="1">
        <v>2240</v>
      </c>
      <c r="O763" s="1">
        <v>3481</v>
      </c>
      <c r="P763" s="1">
        <v>2</v>
      </c>
      <c r="Q763" s="1">
        <v>3413</v>
      </c>
      <c r="R763" s="1">
        <v>66</v>
      </c>
      <c r="S763" s="1">
        <v>3</v>
      </c>
      <c r="T763" s="1">
        <v>0</v>
      </c>
      <c r="U763" s="1">
        <v>0</v>
      </c>
    </row>
    <row r="764" spans="3:21" x14ac:dyDescent="0.3">
      <c r="C764" s="10">
        <v>231</v>
      </c>
      <c r="D764" s="1">
        <v>14273</v>
      </c>
      <c r="E764" s="1">
        <v>4</v>
      </c>
      <c r="F764" s="1">
        <v>0</v>
      </c>
      <c r="G764" s="1">
        <v>5460</v>
      </c>
      <c r="H764" s="1">
        <v>0</v>
      </c>
      <c r="I764" s="1">
        <v>261</v>
      </c>
      <c r="J764" s="3">
        <v>56.66</v>
      </c>
      <c r="K764" s="3">
        <v>1.77</v>
      </c>
      <c r="L764" s="6">
        <v>25.9</v>
      </c>
      <c r="M764" s="3">
        <v>1</v>
      </c>
      <c r="N764" s="1">
        <v>2240</v>
      </c>
      <c r="O764" s="1">
        <v>3481</v>
      </c>
      <c r="P764" s="1">
        <v>2</v>
      </c>
      <c r="Q764" s="1">
        <v>3413</v>
      </c>
      <c r="R764" s="1">
        <v>66</v>
      </c>
      <c r="S764" s="1">
        <v>3</v>
      </c>
      <c r="T764" s="1">
        <v>0</v>
      </c>
      <c r="U764" s="1">
        <v>0</v>
      </c>
    </row>
    <row r="765" spans="3:21" x14ac:dyDescent="0.3">
      <c r="C765" s="10">
        <v>232</v>
      </c>
      <c r="D765" s="1">
        <v>14273</v>
      </c>
      <c r="E765" s="1">
        <v>4</v>
      </c>
      <c r="F765" s="1">
        <v>0</v>
      </c>
      <c r="G765" s="1">
        <v>5460</v>
      </c>
      <c r="H765" s="1">
        <v>0</v>
      </c>
      <c r="I765" s="1">
        <v>261</v>
      </c>
      <c r="J765" s="3">
        <v>56.66</v>
      </c>
      <c r="K765" s="3">
        <v>1.77</v>
      </c>
      <c r="L765" s="6">
        <v>25.9</v>
      </c>
      <c r="M765" s="3">
        <v>1</v>
      </c>
      <c r="N765" s="1">
        <v>2240</v>
      </c>
      <c r="O765" s="1">
        <v>3482</v>
      </c>
      <c r="P765" s="1">
        <v>2</v>
      </c>
      <c r="Q765" s="1">
        <v>3413</v>
      </c>
      <c r="R765" s="1">
        <v>66</v>
      </c>
      <c r="S765" s="1">
        <v>3</v>
      </c>
      <c r="T765" s="1">
        <v>0</v>
      </c>
      <c r="U765" s="1">
        <v>0</v>
      </c>
    </row>
    <row r="766" spans="3:21" x14ac:dyDescent="0.3">
      <c r="C766" s="10">
        <v>233</v>
      </c>
      <c r="D766" s="1">
        <v>14273</v>
      </c>
      <c r="E766" s="1">
        <v>3</v>
      </c>
      <c r="F766" s="1">
        <v>0</v>
      </c>
      <c r="G766" s="1">
        <v>5460</v>
      </c>
      <c r="H766" s="1">
        <v>0</v>
      </c>
      <c r="I766" s="1">
        <v>262</v>
      </c>
      <c r="J766" s="3">
        <v>56.66</v>
      </c>
      <c r="K766" s="3">
        <v>1.77</v>
      </c>
      <c r="L766" s="6">
        <v>25.9</v>
      </c>
      <c r="M766" s="3">
        <v>1</v>
      </c>
      <c r="N766" s="1">
        <v>2240</v>
      </c>
      <c r="O766" s="1">
        <v>3482</v>
      </c>
      <c r="P766" s="1">
        <v>1</v>
      </c>
      <c r="Q766" s="1">
        <v>3413</v>
      </c>
      <c r="R766" s="1">
        <v>66</v>
      </c>
      <c r="S766" s="1">
        <v>3</v>
      </c>
      <c r="T766" s="1">
        <v>0</v>
      </c>
      <c r="U766" s="1">
        <v>0</v>
      </c>
    </row>
    <row r="767" spans="3:21" x14ac:dyDescent="0.3">
      <c r="C767" s="10">
        <v>234</v>
      </c>
      <c r="D767" s="1">
        <v>14254</v>
      </c>
      <c r="E767" s="1">
        <v>4</v>
      </c>
      <c r="F767" s="1">
        <v>0</v>
      </c>
      <c r="G767" s="1">
        <v>5484</v>
      </c>
      <c r="H767" s="1">
        <v>0</v>
      </c>
      <c r="I767" s="1">
        <v>257</v>
      </c>
      <c r="J767" s="3">
        <v>56.65</v>
      </c>
      <c r="K767" s="3">
        <v>1.76</v>
      </c>
      <c r="L767" s="6">
        <v>25.9</v>
      </c>
      <c r="M767" s="3">
        <v>1</v>
      </c>
      <c r="N767" s="1">
        <v>2250</v>
      </c>
      <c r="O767" s="1">
        <v>3491</v>
      </c>
      <c r="P767" s="1">
        <v>2</v>
      </c>
      <c r="Q767" s="1">
        <v>3425</v>
      </c>
      <c r="R767" s="1">
        <v>63</v>
      </c>
      <c r="S767" s="1">
        <v>3</v>
      </c>
      <c r="T767" s="1">
        <v>0</v>
      </c>
      <c r="U767" s="1">
        <v>0</v>
      </c>
    </row>
    <row r="768" spans="3:21" x14ac:dyDescent="0.3">
      <c r="C768" s="10">
        <v>235</v>
      </c>
      <c r="D768" s="1">
        <v>14254</v>
      </c>
      <c r="E768" s="1">
        <v>3</v>
      </c>
      <c r="F768" s="1">
        <v>0</v>
      </c>
      <c r="G768" s="1">
        <v>5485</v>
      </c>
      <c r="H768" s="1">
        <v>0</v>
      </c>
      <c r="I768" s="1">
        <v>257</v>
      </c>
      <c r="J768" s="3">
        <v>56.66</v>
      </c>
      <c r="K768" s="3">
        <v>1.76</v>
      </c>
      <c r="L768" s="6">
        <v>25.9</v>
      </c>
      <c r="M768" s="3">
        <v>1</v>
      </c>
      <c r="N768" s="1">
        <v>2250</v>
      </c>
      <c r="O768" s="1">
        <v>3491</v>
      </c>
      <c r="P768" s="1">
        <v>2</v>
      </c>
      <c r="Q768" s="1">
        <v>3425</v>
      </c>
      <c r="R768" s="1">
        <v>63</v>
      </c>
      <c r="S768" s="1">
        <v>3</v>
      </c>
      <c r="T768" s="1">
        <v>0</v>
      </c>
      <c r="U768" s="1">
        <v>0</v>
      </c>
    </row>
    <row r="769" spans="3:21" x14ac:dyDescent="0.3">
      <c r="C769" s="10">
        <v>236</v>
      </c>
      <c r="D769" s="1">
        <v>14254</v>
      </c>
      <c r="E769" s="1">
        <v>3</v>
      </c>
      <c r="F769" s="1">
        <v>0</v>
      </c>
      <c r="G769" s="1">
        <v>5485</v>
      </c>
      <c r="H769" s="1">
        <v>0</v>
      </c>
      <c r="I769" s="1">
        <v>257</v>
      </c>
      <c r="J769" s="3">
        <v>56.66</v>
      </c>
      <c r="K769" s="3">
        <v>1.76</v>
      </c>
      <c r="L769" s="6">
        <v>25.9</v>
      </c>
      <c r="M769" s="3">
        <v>1</v>
      </c>
      <c r="N769" s="1">
        <v>2250</v>
      </c>
      <c r="O769" s="1">
        <v>3491</v>
      </c>
      <c r="P769" s="1">
        <v>2</v>
      </c>
      <c r="Q769" s="1">
        <v>3425</v>
      </c>
      <c r="R769" s="1">
        <v>63</v>
      </c>
      <c r="S769" s="1">
        <v>3</v>
      </c>
      <c r="T769" s="1">
        <v>0</v>
      </c>
      <c r="U769" s="1">
        <v>0</v>
      </c>
    </row>
    <row r="770" spans="3:21" x14ac:dyDescent="0.3">
      <c r="C770" s="10">
        <v>237</v>
      </c>
      <c r="D770" s="1">
        <v>14254</v>
      </c>
      <c r="E770" s="1">
        <v>3</v>
      </c>
      <c r="F770" s="1">
        <v>0</v>
      </c>
      <c r="G770" s="1">
        <v>5485</v>
      </c>
      <c r="H770" s="1">
        <v>0</v>
      </c>
      <c r="I770" s="1">
        <v>257</v>
      </c>
      <c r="J770" s="3">
        <v>56.66</v>
      </c>
      <c r="K770" s="3">
        <v>1.76</v>
      </c>
      <c r="L770" s="6">
        <v>25.9</v>
      </c>
      <c r="M770" s="3">
        <v>1</v>
      </c>
      <c r="N770" s="1">
        <v>2250</v>
      </c>
      <c r="O770" s="1">
        <v>3491</v>
      </c>
      <c r="P770" s="1">
        <v>1</v>
      </c>
      <c r="Q770" s="1">
        <v>3425</v>
      </c>
      <c r="R770" s="1">
        <v>63</v>
      </c>
      <c r="S770" s="1">
        <v>3</v>
      </c>
      <c r="T770" s="1">
        <v>0</v>
      </c>
      <c r="U770" s="1">
        <v>0</v>
      </c>
    </row>
    <row r="771" spans="3:21" x14ac:dyDescent="0.3">
      <c r="C771" s="10">
        <v>238</v>
      </c>
      <c r="D771" s="1">
        <v>14254</v>
      </c>
      <c r="E771" s="1">
        <v>3</v>
      </c>
      <c r="F771" s="1">
        <v>0</v>
      </c>
      <c r="G771" s="1">
        <v>5485</v>
      </c>
      <c r="H771" s="1">
        <v>0</v>
      </c>
      <c r="I771" s="1">
        <v>257</v>
      </c>
      <c r="J771" s="3">
        <v>56.66</v>
      </c>
      <c r="K771" s="3">
        <v>1.76</v>
      </c>
      <c r="L771" s="6">
        <v>25.9</v>
      </c>
      <c r="M771" s="3">
        <v>1</v>
      </c>
      <c r="N771" s="1">
        <v>2250</v>
      </c>
      <c r="O771" s="1">
        <v>3491</v>
      </c>
      <c r="P771" s="1">
        <v>1</v>
      </c>
      <c r="Q771" s="1">
        <v>3426</v>
      </c>
      <c r="R771" s="1">
        <v>63</v>
      </c>
      <c r="S771" s="1">
        <v>3</v>
      </c>
      <c r="T771" s="1">
        <v>0</v>
      </c>
      <c r="U771" s="1">
        <v>0</v>
      </c>
    </row>
    <row r="772" spans="3:21" x14ac:dyDescent="0.3">
      <c r="C772" s="10">
        <v>239</v>
      </c>
      <c r="D772" s="1">
        <v>14277</v>
      </c>
      <c r="E772" s="1">
        <v>4</v>
      </c>
      <c r="F772" s="1">
        <v>0</v>
      </c>
      <c r="G772" s="1">
        <v>5460</v>
      </c>
      <c r="H772" s="1">
        <v>0</v>
      </c>
      <c r="I772" s="1">
        <v>257</v>
      </c>
      <c r="J772" s="3">
        <v>56.65</v>
      </c>
      <c r="K772" s="3">
        <v>1.76</v>
      </c>
      <c r="L772" s="6">
        <v>25.9</v>
      </c>
      <c r="M772" s="3">
        <v>1</v>
      </c>
      <c r="N772" s="1">
        <v>2229</v>
      </c>
      <c r="O772" s="1">
        <v>3489</v>
      </c>
      <c r="P772" s="1">
        <v>1</v>
      </c>
      <c r="Q772" s="1">
        <v>3422</v>
      </c>
      <c r="R772" s="1">
        <v>65</v>
      </c>
      <c r="S772" s="1">
        <v>3</v>
      </c>
      <c r="T772" s="1">
        <v>1</v>
      </c>
      <c r="U772" s="1">
        <v>0</v>
      </c>
    </row>
    <row r="773" spans="3:21" x14ac:dyDescent="0.3">
      <c r="C773" s="10">
        <v>240</v>
      </c>
      <c r="D773" s="1">
        <v>14277</v>
      </c>
      <c r="E773" s="1">
        <v>4</v>
      </c>
      <c r="F773" s="1">
        <v>0</v>
      </c>
      <c r="G773" s="1">
        <v>5461</v>
      </c>
      <c r="H773" s="1">
        <v>0</v>
      </c>
      <c r="I773" s="1">
        <v>257</v>
      </c>
      <c r="J773" s="3">
        <v>56.65</v>
      </c>
      <c r="K773" s="3">
        <v>1.76</v>
      </c>
      <c r="L773" s="6">
        <v>25.9</v>
      </c>
      <c r="M773" s="3">
        <v>1</v>
      </c>
      <c r="N773" s="1">
        <v>2229</v>
      </c>
      <c r="O773" s="1">
        <v>3489</v>
      </c>
      <c r="P773" s="1">
        <v>1</v>
      </c>
      <c r="Q773" s="1">
        <v>3422</v>
      </c>
      <c r="R773" s="1">
        <v>65</v>
      </c>
      <c r="S773" s="1">
        <v>3</v>
      </c>
      <c r="T773" s="1">
        <v>1</v>
      </c>
      <c r="U773" s="1">
        <v>0</v>
      </c>
    </row>
    <row r="774" spans="3:21" x14ac:dyDescent="0.3">
      <c r="C774" s="10">
        <v>241</v>
      </c>
      <c r="D774" s="1">
        <v>14277</v>
      </c>
      <c r="E774" s="1">
        <v>3</v>
      </c>
      <c r="F774" s="1">
        <v>0</v>
      </c>
      <c r="G774" s="1">
        <v>5461</v>
      </c>
      <c r="H774" s="1">
        <v>0</v>
      </c>
      <c r="I774" s="1">
        <v>257</v>
      </c>
      <c r="J774" s="3">
        <v>56.65</v>
      </c>
      <c r="K774" s="3">
        <v>1.76</v>
      </c>
      <c r="L774" s="6">
        <v>25.9</v>
      </c>
      <c r="M774" s="3">
        <v>1</v>
      </c>
      <c r="N774" s="1">
        <v>2229</v>
      </c>
      <c r="O774" s="1">
        <v>3489</v>
      </c>
      <c r="P774" s="1">
        <v>1</v>
      </c>
      <c r="Q774" s="1">
        <v>3422</v>
      </c>
      <c r="R774" s="1">
        <v>65</v>
      </c>
      <c r="S774" s="1">
        <v>3</v>
      </c>
      <c r="T774" s="1">
        <v>0</v>
      </c>
      <c r="U774" s="1">
        <v>0</v>
      </c>
    </row>
    <row r="775" spans="3:21" x14ac:dyDescent="0.3">
      <c r="C775" s="10">
        <v>242</v>
      </c>
      <c r="D775" s="1">
        <v>14277</v>
      </c>
      <c r="E775" s="1">
        <v>3</v>
      </c>
      <c r="F775" s="1">
        <v>0</v>
      </c>
      <c r="G775" s="1">
        <v>5461</v>
      </c>
      <c r="H775" s="1">
        <v>0</v>
      </c>
      <c r="I775" s="1">
        <v>257</v>
      </c>
      <c r="J775" s="3">
        <v>56.65</v>
      </c>
      <c r="K775" s="3">
        <v>1.76</v>
      </c>
      <c r="L775" s="6">
        <v>25.9</v>
      </c>
      <c r="M775" s="3">
        <v>1</v>
      </c>
      <c r="N775" s="1">
        <v>2229</v>
      </c>
      <c r="O775" s="1">
        <v>3489</v>
      </c>
      <c r="P775" s="1">
        <v>1</v>
      </c>
      <c r="Q775" s="1">
        <v>3423</v>
      </c>
      <c r="R775" s="1">
        <v>65</v>
      </c>
      <c r="S775" s="1">
        <v>2</v>
      </c>
      <c r="T775" s="1">
        <v>0</v>
      </c>
      <c r="U775" s="1">
        <v>0</v>
      </c>
    </row>
    <row r="776" spans="3:21" x14ac:dyDescent="0.3">
      <c r="C776" s="10">
        <v>243</v>
      </c>
      <c r="D776" s="1">
        <v>14277</v>
      </c>
      <c r="E776" s="1">
        <v>3</v>
      </c>
      <c r="F776" s="1">
        <v>0</v>
      </c>
      <c r="G776" s="1">
        <v>5461</v>
      </c>
      <c r="H776" s="1">
        <v>0</v>
      </c>
      <c r="I776" s="1">
        <v>257</v>
      </c>
      <c r="J776" s="3">
        <v>56.65</v>
      </c>
      <c r="K776" s="3">
        <v>1.76</v>
      </c>
      <c r="L776" s="6">
        <v>25.9</v>
      </c>
      <c r="M776" s="3">
        <v>1</v>
      </c>
      <c r="N776" s="1">
        <v>2229</v>
      </c>
      <c r="O776" s="1">
        <v>3489</v>
      </c>
      <c r="P776" s="1">
        <v>1</v>
      </c>
      <c r="Q776" s="1">
        <v>3423</v>
      </c>
      <c r="R776" s="1">
        <v>65</v>
      </c>
      <c r="S776" s="1">
        <v>2</v>
      </c>
      <c r="T776" s="1">
        <v>0</v>
      </c>
      <c r="U776" s="1">
        <v>0</v>
      </c>
    </row>
    <row r="777" spans="3:21" x14ac:dyDescent="0.3">
      <c r="C777" s="10">
        <v>244</v>
      </c>
      <c r="D777" s="1">
        <v>14277</v>
      </c>
      <c r="E777" s="1">
        <v>3</v>
      </c>
      <c r="F777" s="1">
        <v>0</v>
      </c>
      <c r="G777" s="1">
        <v>5461</v>
      </c>
      <c r="H777" s="1">
        <v>0</v>
      </c>
      <c r="I777" s="1">
        <v>257</v>
      </c>
      <c r="J777" s="3">
        <v>56.65</v>
      </c>
      <c r="K777" s="3">
        <v>1.76</v>
      </c>
      <c r="L777" s="6">
        <v>25.9</v>
      </c>
      <c r="M777" s="3">
        <v>1</v>
      </c>
      <c r="N777" s="1">
        <v>2229</v>
      </c>
      <c r="O777" s="1">
        <v>3489</v>
      </c>
      <c r="P777" s="1">
        <v>1</v>
      </c>
      <c r="Q777" s="1">
        <v>3423</v>
      </c>
      <c r="R777" s="1">
        <v>65</v>
      </c>
      <c r="S777" s="1">
        <v>2</v>
      </c>
      <c r="T777" s="1">
        <v>0</v>
      </c>
      <c r="U777" s="1">
        <v>0</v>
      </c>
    </row>
    <row r="778" spans="3:21" x14ac:dyDescent="0.3">
      <c r="C778" s="10">
        <v>245</v>
      </c>
      <c r="D778" s="1">
        <v>14277</v>
      </c>
      <c r="E778" s="1">
        <v>2</v>
      </c>
      <c r="F778" s="1">
        <v>0</v>
      </c>
      <c r="G778" s="1">
        <v>5462</v>
      </c>
      <c r="H778" s="1">
        <v>0</v>
      </c>
      <c r="I778" s="1">
        <v>258</v>
      </c>
      <c r="J778" s="3">
        <v>56.65</v>
      </c>
      <c r="K778" s="3">
        <v>1.76</v>
      </c>
      <c r="L778" s="6">
        <v>25.9</v>
      </c>
      <c r="M778" s="3">
        <v>1</v>
      </c>
      <c r="N778" s="1">
        <v>2229</v>
      </c>
      <c r="O778" s="1">
        <v>3489</v>
      </c>
      <c r="P778" s="1">
        <v>0</v>
      </c>
      <c r="Q778" s="1">
        <v>3423</v>
      </c>
      <c r="R778" s="1">
        <v>66</v>
      </c>
      <c r="S778" s="1">
        <v>2</v>
      </c>
      <c r="T778" s="1">
        <v>0</v>
      </c>
      <c r="U778" s="1">
        <v>0</v>
      </c>
    </row>
    <row r="779" spans="3:21" x14ac:dyDescent="0.3">
      <c r="C779" s="10">
        <v>246</v>
      </c>
      <c r="D779" s="1">
        <v>14278</v>
      </c>
      <c r="E779" s="1">
        <v>2</v>
      </c>
      <c r="F779" s="1">
        <v>0</v>
      </c>
      <c r="G779" s="1">
        <v>5460</v>
      </c>
      <c r="H779" s="1">
        <v>0</v>
      </c>
      <c r="I779" s="1">
        <v>258</v>
      </c>
      <c r="J779" s="3">
        <v>56.67</v>
      </c>
      <c r="K779" s="3">
        <v>1.76</v>
      </c>
      <c r="L779" s="6">
        <v>25.9</v>
      </c>
      <c r="M779" s="3">
        <v>1</v>
      </c>
      <c r="N779" s="1">
        <v>2233</v>
      </c>
      <c r="O779" s="1">
        <v>3484</v>
      </c>
      <c r="P779" s="1">
        <v>0</v>
      </c>
      <c r="Q779" s="1">
        <v>3418</v>
      </c>
      <c r="R779" s="1">
        <v>65</v>
      </c>
      <c r="S779" s="1">
        <v>2</v>
      </c>
      <c r="T779" s="1">
        <v>0</v>
      </c>
      <c r="U779" s="1">
        <v>0</v>
      </c>
    </row>
    <row r="780" spans="3:21" x14ac:dyDescent="0.3">
      <c r="C780" s="10">
        <v>247</v>
      </c>
      <c r="D780" s="1">
        <v>14278</v>
      </c>
      <c r="E780" s="1">
        <v>2</v>
      </c>
      <c r="F780" s="1">
        <v>0</v>
      </c>
      <c r="G780" s="1">
        <v>5460</v>
      </c>
      <c r="H780" s="1">
        <v>0</v>
      </c>
      <c r="I780" s="1">
        <v>258</v>
      </c>
      <c r="J780" s="3">
        <v>56.67</v>
      </c>
      <c r="K780" s="3">
        <v>1.76</v>
      </c>
      <c r="L780" s="6">
        <v>25.9</v>
      </c>
      <c r="M780" s="3">
        <v>1</v>
      </c>
      <c r="N780" s="1">
        <v>2233</v>
      </c>
      <c r="O780" s="1">
        <v>3484</v>
      </c>
      <c r="P780" s="1">
        <v>0</v>
      </c>
      <c r="Q780" s="1">
        <v>3418</v>
      </c>
      <c r="R780" s="1">
        <v>65</v>
      </c>
      <c r="S780" s="1">
        <v>2</v>
      </c>
      <c r="T780" s="1">
        <v>0</v>
      </c>
      <c r="U780" s="1">
        <v>0</v>
      </c>
    </row>
    <row r="781" spans="3:21" x14ac:dyDescent="0.3">
      <c r="C781" s="10">
        <v>248</v>
      </c>
      <c r="D781" s="1">
        <v>14278</v>
      </c>
      <c r="E781" s="1">
        <v>2</v>
      </c>
      <c r="F781" s="1">
        <v>0</v>
      </c>
      <c r="G781" s="1">
        <v>5460</v>
      </c>
      <c r="H781" s="1">
        <v>0</v>
      </c>
      <c r="I781" s="1">
        <v>258</v>
      </c>
      <c r="J781" s="3">
        <v>56.68</v>
      </c>
      <c r="K781" s="3">
        <v>1.76</v>
      </c>
      <c r="L781" s="6">
        <v>25.9</v>
      </c>
      <c r="M781" s="3">
        <v>1</v>
      </c>
      <c r="N781" s="1">
        <v>2233</v>
      </c>
      <c r="O781" s="1">
        <v>3484</v>
      </c>
      <c r="P781" s="1">
        <v>0</v>
      </c>
      <c r="Q781" s="1">
        <v>3418</v>
      </c>
      <c r="R781" s="1">
        <v>65</v>
      </c>
      <c r="S781" s="1">
        <v>2</v>
      </c>
      <c r="T781" s="1">
        <v>0</v>
      </c>
      <c r="U781" s="1">
        <v>0</v>
      </c>
    </row>
    <row r="782" spans="3:21" x14ac:dyDescent="0.3">
      <c r="C782" s="10">
        <v>249</v>
      </c>
      <c r="D782" s="1">
        <v>14278</v>
      </c>
      <c r="E782" s="1">
        <v>2</v>
      </c>
      <c r="F782" s="1">
        <v>0</v>
      </c>
      <c r="G782" s="1">
        <v>5460</v>
      </c>
      <c r="H782" s="1">
        <v>0</v>
      </c>
      <c r="I782" s="1">
        <v>258</v>
      </c>
      <c r="J782" s="3">
        <v>56.68</v>
      </c>
      <c r="K782" s="3">
        <v>1.76</v>
      </c>
      <c r="L782" s="6">
        <v>25.9</v>
      </c>
      <c r="M782" s="3">
        <v>1</v>
      </c>
      <c r="N782" s="1">
        <v>2233</v>
      </c>
      <c r="O782" s="1">
        <v>3484</v>
      </c>
      <c r="P782" s="1">
        <v>0</v>
      </c>
      <c r="Q782" s="1">
        <v>3418</v>
      </c>
      <c r="R782" s="1">
        <v>65</v>
      </c>
      <c r="S782" s="1">
        <v>2</v>
      </c>
      <c r="T782" s="1">
        <v>0</v>
      </c>
      <c r="U782" s="1">
        <v>0</v>
      </c>
    </row>
    <row r="783" spans="3:21" x14ac:dyDescent="0.3">
      <c r="C783" s="10">
        <v>250</v>
      </c>
      <c r="D783" s="1">
        <v>14278</v>
      </c>
      <c r="E783" s="1">
        <v>1</v>
      </c>
      <c r="F783" s="1">
        <v>0</v>
      </c>
      <c r="G783" s="1">
        <v>5461</v>
      </c>
      <c r="H783" s="1">
        <v>0</v>
      </c>
      <c r="I783" s="1">
        <v>258</v>
      </c>
      <c r="J783" s="3">
        <v>56.68</v>
      </c>
      <c r="K783" s="3">
        <v>1.76</v>
      </c>
      <c r="L783" s="6">
        <v>25.9</v>
      </c>
      <c r="M783" s="3">
        <v>1</v>
      </c>
      <c r="N783" s="1">
        <v>2233</v>
      </c>
      <c r="O783" s="1">
        <v>3484</v>
      </c>
      <c r="P783" s="1">
        <v>0</v>
      </c>
      <c r="Q783" s="1">
        <v>3418</v>
      </c>
      <c r="R783" s="1">
        <v>65</v>
      </c>
      <c r="S783" s="1">
        <v>1</v>
      </c>
      <c r="T783" s="1">
        <v>0</v>
      </c>
      <c r="U783" s="1">
        <v>0</v>
      </c>
    </row>
    <row r="784" spans="3:21" x14ac:dyDescent="0.3">
      <c r="C784" s="10">
        <v>251</v>
      </c>
      <c r="D784" s="1">
        <v>14248</v>
      </c>
      <c r="E784" s="1">
        <v>2</v>
      </c>
      <c r="F784" s="1">
        <v>0</v>
      </c>
      <c r="G784" s="1">
        <v>5490</v>
      </c>
      <c r="H784" s="1">
        <v>0</v>
      </c>
      <c r="I784" s="1">
        <v>260</v>
      </c>
      <c r="J784" s="3">
        <v>56.67</v>
      </c>
      <c r="K784" s="3">
        <v>1.77</v>
      </c>
      <c r="L784" s="6">
        <v>25.9</v>
      </c>
      <c r="M784" s="3">
        <v>1</v>
      </c>
      <c r="N784" s="1">
        <v>2251</v>
      </c>
      <c r="O784" s="1">
        <v>3496</v>
      </c>
      <c r="P784" s="1">
        <v>0</v>
      </c>
      <c r="Q784" s="1">
        <v>3429</v>
      </c>
      <c r="R784" s="1">
        <v>67</v>
      </c>
      <c r="S784" s="1">
        <v>2</v>
      </c>
      <c r="T784" s="1">
        <v>0</v>
      </c>
      <c r="U784" s="1">
        <v>0</v>
      </c>
    </row>
    <row r="785" spans="3:21" x14ac:dyDescent="0.3">
      <c r="C785" s="10">
        <v>252</v>
      </c>
      <c r="D785" s="1">
        <v>14248</v>
      </c>
      <c r="E785" s="1">
        <v>2</v>
      </c>
      <c r="F785" s="1">
        <v>0</v>
      </c>
      <c r="G785" s="1">
        <v>5490</v>
      </c>
      <c r="H785" s="1">
        <v>0</v>
      </c>
      <c r="I785" s="1">
        <v>260</v>
      </c>
      <c r="J785" s="3">
        <v>56.67</v>
      </c>
      <c r="K785" s="3">
        <v>1.77</v>
      </c>
      <c r="L785" s="6">
        <v>25.9</v>
      </c>
      <c r="M785" s="3">
        <v>1</v>
      </c>
      <c r="N785" s="1">
        <v>2251</v>
      </c>
      <c r="O785" s="1">
        <v>3496</v>
      </c>
      <c r="P785" s="1">
        <v>0</v>
      </c>
      <c r="Q785" s="1">
        <v>3429</v>
      </c>
      <c r="R785" s="1">
        <v>67</v>
      </c>
      <c r="S785" s="1">
        <v>2</v>
      </c>
      <c r="T785" s="1">
        <v>0</v>
      </c>
      <c r="U785" s="1">
        <v>0</v>
      </c>
    </row>
    <row r="786" spans="3:21" x14ac:dyDescent="0.3">
      <c r="C786" s="10">
        <v>253</v>
      </c>
      <c r="D786" s="1">
        <v>14248</v>
      </c>
      <c r="E786" s="1">
        <v>2</v>
      </c>
      <c r="F786" s="1">
        <v>0</v>
      </c>
      <c r="G786" s="1">
        <v>5490</v>
      </c>
      <c r="H786" s="1">
        <v>0</v>
      </c>
      <c r="I786" s="1">
        <v>260</v>
      </c>
      <c r="J786" s="3">
        <v>56.67</v>
      </c>
      <c r="K786" s="3">
        <v>1.77</v>
      </c>
      <c r="L786" s="6">
        <v>25.9</v>
      </c>
      <c r="M786" s="3">
        <v>1</v>
      </c>
      <c r="N786" s="1">
        <v>2251</v>
      </c>
      <c r="O786" s="1">
        <v>3496</v>
      </c>
      <c r="P786" s="1">
        <v>0</v>
      </c>
      <c r="Q786" s="1">
        <v>3429</v>
      </c>
      <c r="R786" s="1">
        <v>67</v>
      </c>
      <c r="S786" s="1">
        <v>2</v>
      </c>
      <c r="T786" s="1">
        <v>0</v>
      </c>
      <c r="U786" s="1">
        <v>0</v>
      </c>
    </row>
    <row r="787" spans="3:21" x14ac:dyDescent="0.3">
      <c r="C787" s="10">
        <v>254</v>
      </c>
      <c r="D787" s="1">
        <v>14248</v>
      </c>
      <c r="E787" s="1">
        <v>1</v>
      </c>
      <c r="F787" s="1">
        <v>0</v>
      </c>
      <c r="G787" s="1">
        <v>5490</v>
      </c>
      <c r="H787" s="1">
        <v>0</v>
      </c>
      <c r="I787" s="1">
        <v>260</v>
      </c>
      <c r="J787" s="3">
        <v>56.67</v>
      </c>
      <c r="K787" s="3">
        <v>1.77</v>
      </c>
      <c r="L787" s="6">
        <v>25.9</v>
      </c>
      <c r="M787" s="3">
        <v>1</v>
      </c>
      <c r="N787" s="1">
        <v>2251</v>
      </c>
      <c r="O787" s="1">
        <v>3496</v>
      </c>
      <c r="P787" s="1">
        <v>0</v>
      </c>
      <c r="Q787" s="1">
        <v>3429</v>
      </c>
      <c r="R787" s="1">
        <v>67</v>
      </c>
      <c r="S787" s="1">
        <v>1</v>
      </c>
      <c r="T787" s="1">
        <v>0</v>
      </c>
      <c r="U787" s="1">
        <v>0</v>
      </c>
    </row>
    <row r="788" spans="3:21" x14ac:dyDescent="0.3">
      <c r="C788" s="10">
        <v>255</v>
      </c>
      <c r="D788" s="1">
        <v>14248</v>
      </c>
      <c r="E788" s="1">
        <v>1</v>
      </c>
      <c r="F788" s="1">
        <v>0</v>
      </c>
      <c r="G788" s="1">
        <v>5490</v>
      </c>
      <c r="H788" s="1">
        <v>0</v>
      </c>
      <c r="I788" s="1">
        <v>260</v>
      </c>
      <c r="J788" s="3">
        <v>56.68</v>
      </c>
      <c r="K788" s="3">
        <v>1.77</v>
      </c>
      <c r="L788" s="6">
        <v>25.9</v>
      </c>
      <c r="M788" s="3">
        <v>1</v>
      </c>
      <c r="N788" s="1">
        <v>2251</v>
      </c>
      <c r="O788" s="1">
        <v>3496</v>
      </c>
      <c r="P788" s="1">
        <v>0</v>
      </c>
      <c r="Q788" s="1">
        <v>3429</v>
      </c>
      <c r="R788" s="1">
        <v>67</v>
      </c>
      <c r="S788" s="1">
        <v>1</v>
      </c>
      <c r="T788" s="1">
        <v>0</v>
      </c>
      <c r="U788" s="1">
        <v>0</v>
      </c>
    </row>
    <row r="789" spans="3:21" x14ac:dyDescent="0.3">
      <c r="C789" s="10">
        <v>256</v>
      </c>
      <c r="D789" s="1">
        <v>14248</v>
      </c>
      <c r="E789" s="1">
        <v>1</v>
      </c>
      <c r="F789" s="1">
        <v>0</v>
      </c>
      <c r="G789" s="1">
        <v>5490</v>
      </c>
      <c r="H789" s="1">
        <v>0</v>
      </c>
      <c r="I789" s="1">
        <v>260</v>
      </c>
      <c r="J789" s="3">
        <v>56.68</v>
      </c>
      <c r="K789" s="3">
        <v>1.77</v>
      </c>
      <c r="L789" s="6">
        <v>25.9</v>
      </c>
      <c r="M789" s="3">
        <v>1</v>
      </c>
      <c r="N789" s="1">
        <v>2251</v>
      </c>
      <c r="O789" s="1">
        <v>3496</v>
      </c>
      <c r="P789" s="1">
        <v>0</v>
      </c>
      <c r="Q789" s="1">
        <v>3429</v>
      </c>
      <c r="R789" s="1">
        <v>67</v>
      </c>
      <c r="S789" s="1">
        <v>1</v>
      </c>
      <c r="T789" s="1">
        <v>0</v>
      </c>
      <c r="U789" s="1">
        <v>0</v>
      </c>
    </row>
    <row r="790" spans="3:21" x14ac:dyDescent="0.3">
      <c r="C790" s="10">
        <v>257</v>
      </c>
      <c r="D790" s="1">
        <v>14247</v>
      </c>
      <c r="E790" s="1">
        <v>2</v>
      </c>
      <c r="F790" s="1">
        <v>0</v>
      </c>
      <c r="G790" s="1">
        <v>5490</v>
      </c>
      <c r="H790" s="1">
        <v>0</v>
      </c>
      <c r="I790" s="1">
        <v>260</v>
      </c>
      <c r="J790" s="3">
        <v>56.68</v>
      </c>
      <c r="K790" s="3">
        <v>1.77</v>
      </c>
      <c r="L790" s="6">
        <v>25.9</v>
      </c>
      <c r="M790" s="3">
        <v>1</v>
      </c>
      <c r="N790" s="1">
        <v>2251</v>
      </c>
      <c r="O790" s="1">
        <v>3497</v>
      </c>
      <c r="P790" s="1">
        <v>0</v>
      </c>
      <c r="Q790" s="1">
        <v>3429</v>
      </c>
      <c r="R790" s="1">
        <v>67</v>
      </c>
      <c r="S790" s="1">
        <v>1</v>
      </c>
      <c r="T790" s="1">
        <v>0</v>
      </c>
      <c r="U790" s="1">
        <v>0</v>
      </c>
    </row>
    <row r="791" spans="3:21" x14ac:dyDescent="0.3">
      <c r="C791" s="10">
        <v>258</v>
      </c>
      <c r="D791" s="1">
        <v>14247</v>
      </c>
      <c r="E791" s="1">
        <v>2</v>
      </c>
      <c r="F791" s="1">
        <v>0</v>
      </c>
      <c r="G791" s="1">
        <v>5490</v>
      </c>
      <c r="H791" s="1">
        <v>0</v>
      </c>
      <c r="I791" s="1">
        <v>260</v>
      </c>
      <c r="J791" s="3">
        <v>56.68</v>
      </c>
      <c r="K791" s="3">
        <v>1.77</v>
      </c>
      <c r="L791" s="6">
        <v>25.9</v>
      </c>
      <c r="M791" s="3">
        <v>1</v>
      </c>
      <c r="N791" s="1">
        <v>2251</v>
      </c>
      <c r="O791" s="1">
        <v>3497</v>
      </c>
      <c r="P791" s="1">
        <v>0</v>
      </c>
      <c r="Q791" s="1">
        <v>3429</v>
      </c>
      <c r="R791" s="1">
        <v>67</v>
      </c>
      <c r="S791" s="1">
        <v>1</v>
      </c>
      <c r="T791" s="1">
        <v>0</v>
      </c>
      <c r="U791" s="1">
        <v>0</v>
      </c>
    </row>
    <row r="792" spans="3:21" x14ac:dyDescent="0.3">
      <c r="C792" s="10">
        <v>259</v>
      </c>
      <c r="D792" s="1">
        <v>14247</v>
      </c>
      <c r="E792" s="1">
        <v>2</v>
      </c>
      <c r="F792" s="1">
        <v>0</v>
      </c>
      <c r="G792" s="1">
        <v>5490</v>
      </c>
      <c r="H792" s="1">
        <v>0</v>
      </c>
      <c r="I792" s="1">
        <v>260</v>
      </c>
      <c r="J792" s="3">
        <v>56.68</v>
      </c>
      <c r="K792" s="3">
        <v>1.77</v>
      </c>
      <c r="L792" s="6">
        <v>25.9</v>
      </c>
      <c r="M792" s="3">
        <v>1</v>
      </c>
      <c r="N792" s="1">
        <v>2251</v>
      </c>
      <c r="O792" s="1">
        <v>3497</v>
      </c>
      <c r="P792" s="1">
        <v>0</v>
      </c>
      <c r="Q792" s="1">
        <v>3429</v>
      </c>
      <c r="R792" s="1">
        <v>67</v>
      </c>
      <c r="S792" s="1">
        <v>1</v>
      </c>
      <c r="T792" s="1">
        <v>0</v>
      </c>
      <c r="U792" s="1">
        <v>0</v>
      </c>
    </row>
    <row r="793" spans="3:21" x14ac:dyDescent="0.3">
      <c r="C793" s="10">
        <v>260</v>
      </c>
      <c r="D793" s="1">
        <v>14247</v>
      </c>
      <c r="E793" s="1">
        <v>2</v>
      </c>
      <c r="F793" s="1">
        <v>0</v>
      </c>
      <c r="G793" s="1">
        <v>5490</v>
      </c>
      <c r="H793" s="1">
        <v>0</v>
      </c>
      <c r="I793" s="1">
        <v>260</v>
      </c>
      <c r="J793" s="3">
        <v>56.68</v>
      </c>
      <c r="K793" s="3">
        <v>1.77</v>
      </c>
      <c r="L793" s="6">
        <v>25.9</v>
      </c>
      <c r="M793" s="3">
        <v>1</v>
      </c>
      <c r="N793" s="1">
        <v>2251</v>
      </c>
      <c r="O793" s="1">
        <v>3497</v>
      </c>
      <c r="P793" s="1">
        <v>0</v>
      </c>
      <c r="Q793" s="1">
        <v>3429</v>
      </c>
      <c r="R793" s="1">
        <v>67</v>
      </c>
      <c r="S793" s="1">
        <v>1</v>
      </c>
      <c r="T793" s="1">
        <v>0</v>
      </c>
      <c r="U793" s="1">
        <v>0</v>
      </c>
    </row>
    <row r="794" spans="3:21" x14ac:dyDescent="0.3">
      <c r="C794" s="10">
        <v>261</v>
      </c>
      <c r="D794" s="1">
        <v>14247</v>
      </c>
      <c r="E794" s="1">
        <v>1</v>
      </c>
      <c r="F794" s="1">
        <v>0</v>
      </c>
      <c r="G794" s="1">
        <v>5490</v>
      </c>
      <c r="H794" s="1">
        <v>0</v>
      </c>
      <c r="I794" s="1">
        <v>260</v>
      </c>
      <c r="J794" s="3">
        <v>56.68</v>
      </c>
      <c r="K794" s="3">
        <v>1.77</v>
      </c>
      <c r="L794" s="6">
        <v>25.9</v>
      </c>
      <c r="M794" s="3">
        <v>1</v>
      </c>
      <c r="N794" s="1">
        <v>2251</v>
      </c>
      <c r="O794" s="1">
        <v>3497</v>
      </c>
      <c r="P794" s="1">
        <v>0</v>
      </c>
      <c r="Q794" s="1">
        <v>3429</v>
      </c>
      <c r="R794" s="1">
        <v>67</v>
      </c>
      <c r="S794" s="1">
        <v>1</v>
      </c>
      <c r="T794" s="1">
        <v>0</v>
      </c>
      <c r="U794" s="1">
        <v>0</v>
      </c>
    </row>
    <row r="795" spans="3:21" x14ac:dyDescent="0.3">
      <c r="C795" s="10">
        <v>262</v>
      </c>
      <c r="D795" s="1">
        <v>14251</v>
      </c>
      <c r="E795" s="1">
        <v>2</v>
      </c>
      <c r="F795" s="1">
        <v>0</v>
      </c>
      <c r="G795" s="1">
        <v>5487</v>
      </c>
      <c r="H795" s="1">
        <v>0</v>
      </c>
      <c r="I795" s="1">
        <v>258</v>
      </c>
      <c r="J795" s="3">
        <v>56.67</v>
      </c>
      <c r="K795" s="3">
        <v>1.78</v>
      </c>
      <c r="L795" s="6">
        <v>26</v>
      </c>
      <c r="M795" s="3">
        <v>1</v>
      </c>
      <c r="N795" s="1">
        <v>2252</v>
      </c>
      <c r="O795" s="1">
        <v>3492</v>
      </c>
      <c r="P795" s="1">
        <v>1</v>
      </c>
      <c r="Q795" s="1">
        <v>3420</v>
      </c>
      <c r="R795" s="1">
        <v>70</v>
      </c>
      <c r="S795" s="1">
        <v>1</v>
      </c>
      <c r="T795" s="1">
        <v>0</v>
      </c>
      <c r="U795" s="1">
        <v>0</v>
      </c>
    </row>
    <row r="796" spans="3:21" x14ac:dyDescent="0.3">
      <c r="C796" s="10">
        <v>263</v>
      </c>
      <c r="D796" s="1">
        <v>14251</v>
      </c>
      <c r="E796" s="1">
        <v>2</v>
      </c>
      <c r="F796" s="1">
        <v>0</v>
      </c>
      <c r="G796" s="1">
        <v>5488</v>
      </c>
      <c r="H796" s="1">
        <v>0</v>
      </c>
      <c r="I796" s="1">
        <v>258</v>
      </c>
      <c r="J796" s="3">
        <v>56.67</v>
      </c>
      <c r="K796" s="3">
        <v>1.78</v>
      </c>
      <c r="L796" s="6">
        <v>26</v>
      </c>
      <c r="M796" s="3">
        <v>1</v>
      </c>
      <c r="N796" s="1">
        <v>2252</v>
      </c>
      <c r="O796" s="1">
        <v>3492</v>
      </c>
      <c r="P796" s="1">
        <v>1</v>
      </c>
      <c r="Q796" s="1">
        <v>3421</v>
      </c>
      <c r="R796" s="1">
        <v>70</v>
      </c>
      <c r="S796" s="1">
        <v>1</v>
      </c>
      <c r="T796" s="1">
        <v>0</v>
      </c>
      <c r="U796" s="1">
        <v>0</v>
      </c>
    </row>
    <row r="797" spans="3:21" x14ac:dyDescent="0.3">
      <c r="C797" s="10">
        <v>264</v>
      </c>
      <c r="D797" s="1">
        <v>14251</v>
      </c>
      <c r="E797" s="1">
        <v>2</v>
      </c>
      <c r="F797" s="1">
        <v>0</v>
      </c>
      <c r="G797" s="1">
        <v>5488</v>
      </c>
      <c r="H797" s="1">
        <v>0</v>
      </c>
      <c r="I797" s="1">
        <v>258</v>
      </c>
      <c r="J797" s="3">
        <v>56.68</v>
      </c>
      <c r="K797" s="3">
        <v>1.78</v>
      </c>
      <c r="L797" s="6">
        <v>26</v>
      </c>
      <c r="M797" s="3">
        <v>1</v>
      </c>
      <c r="N797" s="1">
        <v>2252</v>
      </c>
      <c r="O797" s="1">
        <v>3492</v>
      </c>
      <c r="P797" s="1">
        <v>1</v>
      </c>
      <c r="Q797" s="1">
        <v>3421</v>
      </c>
      <c r="R797" s="1">
        <v>70</v>
      </c>
      <c r="S797" s="1">
        <v>1</v>
      </c>
      <c r="T797" s="1">
        <v>0</v>
      </c>
      <c r="U797" s="1">
        <v>0</v>
      </c>
    </row>
    <row r="798" spans="3:21" x14ac:dyDescent="0.3">
      <c r="C798" s="10">
        <v>265</v>
      </c>
      <c r="D798" s="1">
        <v>14251</v>
      </c>
      <c r="E798" s="1">
        <v>2</v>
      </c>
      <c r="F798" s="1">
        <v>0</v>
      </c>
      <c r="G798" s="1">
        <v>5488</v>
      </c>
      <c r="H798" s="1">
        <v>0</v>
      </c>
      <c r="I798" s="1">
        <v>258</v>
      </c>
      <c r="J798" s="3">
        <v>56.68</v>
      </c>
      <c r="K798" s="3">
        <v>1.78</v>
      </c>
      <c r="L798" s="6">
        <v>26</v>
      </c>
      <c r="M798" s="3">
        <v>1</v>
      </c>
      <c r="N798" s="1">
        <v>2252</v>
      </c>
      <c r="O798" s="1">
        <v>3492</v>
      </c>
      <c r="P798" s="1">
        <v>1</v>
      </c>
      <c r="Q798" s="1">
        <v>3421</v>
      </c>
      <c r="R798" s="1">
        <v>70</v>
      </c>
      <c r="S798" s="1">
        <v>1</v>
      </c>
      <c r="T798" s="1">
        <v>0</v>
      </c>
      <c r="U798" s="1">
        <v>0</v>
      </c>
    </row>
    <row r="799" spans="3:21" x14ac:dyDescent="0.3">
      <c r="C799" s="10">
        <v>266</v>
      </c>
      <c r="D799" s="1">
        <v>14251</v>
      </c>
      <c r="E799" s="1">
        <v>2</v>
      </c>
      <c r="F799" s="1">
        <v>0</v>
      </c>
      <c r="G799" s="1">
        <v>5488</v>
      </c>
      <c r="H799" s="1">
        <v>0</v>
      </c>
      <c r="I799" s="1">
        <v>258</v>
      </c>
      <c r="J799" s="3">
        <v>56.68</v>
      </c>
      <c r="K799" s="3">
        <v>1.78</v>
      </c>
      <c r="L799" s="6">
        <v>26</v>
      </c>
      <c r="M799" s="3">
        <v>1</v>
      </c>
      <c r="N799" s="1">
        <v>2252</v>
      </c>
      <c r="O799" s="1">
        <v>3492</v>
      </c>
      <c r="P799" s="1">
        <v>1</v>
      </c>
      <c r="Q799" s="1">
        <v>3421</v>
      </c>
      <c r="R799" s="1">
        <v>70</v>
      </c>
      <c r="S799" s="1">
        <v>1</v>
      </c>
      <c r="T799" s="1">
        <v>0</v>
      </c>
      <c r="U799" s="1">
        <v>0</v>
      </c>
    </row>
    <row r="800" spans="3:21" x14ac:dyDescent="0.3">
      <c r="C800" s="10">
        <v>267</v>
      </c>
      <c r="D800" s="1">
        <v>14251</v>
      </c>
      <c r="E800" s="1">
        <v>2</v>
      </c>
      <c r="F800" s="1">
        <v>0</v>
      </c>
      <c r="G800" s="1">
        <v>5488</v>
      </c>
      <c r="H800" s="1">
        <v>0</v>
      </c>
      <c r="I800" s="1">
        <v>258</v>
      </c>
      <c r="J800" s="3">
        <v>56.68</v>
      </c>
      <c r="K800" s="3">
        <v>1.78</v>
      </c>
      <c r="L800" s="6">
        <v>26</v>
      </c>
      <c r="M800" s="3">
        <v>1</v>
      </c>
      <c r="N800" s="1">
        <v>2252</v>
      </c>
      <c r="O800" s="1">
        <v>3492</v>
      </c>
      <c r="P800" s="1">
        <v>1</v>
      </c>
      <c r="Q800" s="1">
        <v>3421</v>
      </c>
      <c r="R800" s="1">
        <v>70</v>
      </c>
      <c r="S800" s="1">
        <v>1</v>
      </c>
      <c r="T800" s="1">
        <v>0</v>
      </c>
      <c r="U800" s="1">
        <v>0</v>
      </c>
    </row>
    <row r="801" spans="3:21" x14ac:dyDescent="0.3">
      <c r="C801" s="10">
        <v>268</v>
      </c>
      <c r="D801" s="1">
        <v>14251</v>
      </c>
      <c r="E801" s="1">
        <v>2</v>
      </c>
      <c r="F801" s="1">
        <v>0</v>
      </c>
      <c r="G801" s="1">
        <v>5488</v>
      </c>
      <c r="H801" s="1">
        <v>0</v>
      </c>
      <c r="I801" s="1">
        <v>258</v>
      </c>
      <c r="J801" s="3">
        <v>56.68</v>
      </c>
      <c r="K801" s="3">
        <v>1.78</v>
      </c>
      <c r="L801" s="6">
        <v>26</v>
      </c>
      <c r="M801" s="3">
        <v>1</v>
      </c>
      <c r="N801" s="1">
        <v>2252</v>
      </c>
      <c r="O801" s="1">
        <v>3492</v>
      </c>
      <c r="P801" s="1">
        <v>1</v>
      </c>
      <c r="Q801" s="1">
        <v>3421</v>
      </c>
      <c r="R801" s="1">
        <v>70</v>
      </c>
      <c r="S801" s="1">
        <v>2</v>
      </c>
      <c r="T801" s="1">
        <v>0</v>
      </c>
      <c r="U801" s="1">
        <v>0</v>
      </c>
    </row>
    <row r="802" spans="3:21" x14ac:dyDescent="0.3">
      <c r="C802" s="10">
        <v>269</v>
      </c>
      <c r="D802" s="1">
        <v>14251</v>
      </c>
      <c r="E802" s="1">
        <v>2</v>
      </c>
      <c r="F802" s="1">
        <v>0</v>
      </c>
      <c r="G802" s="1">
        <v>5488</v>
      </c>
      <c r="H802" s="1">
        <v>0</v>
      </c>
      <c r="I802" s="1">
        <v>258</v>
      </c>
      <c r="J802" s="3">
        <v>56.68</v>
      </c>
      <c r="K802" s="3">
        <v>1.78</v>
      </c>
      <c r="L802" s="6">
        <v>26</v>
      </c>
      <c r="M802" s="3">
        <v>1</v>
      </c>
      <c r="N802" s="1">
        <v>2252</v>
      </c>
      <c r="O802" s="1">
        <v>3492</v>
      </c>
      <c r="P802" s="1">
        <v>1</v>
      </c>
      <c r="Q802" s="1">
        <v>3421</v>
      </c>
      <c r="R802" s="1">
        <v>70</v>
      </c>
      <c r="S802" s="1">
        <v>2</v>
      </c>
      <c r="T802" s="1">
        <v>0</v>
      </c>
      <c r="U802" s="1">
        <v>0</v>
      </c>
    </row>
    <row r="803" spans="3:21" x14ac:dyDescent="0.3">
      <c r="C803" s="10">
        <v>270</v>
      </c>
      <c r="D803" s="1">
        <v>14251</v>
      </c>
      <c r="E803" s="1">
        <v>1</v>
      </c>
      <c r="F803" s="1">
        <v>0</v>
      </c>
      <c r="G803" s="1">
        <v>5489</v>
      </c>
      <c r="H803" s="1">
        <v>0</v>
      </c>
      <c r="I803" s="1">
        <v>258</v>
      </c>
      <c r="J803" s="3">
        <v>56.68</v>
      </c>
      <c r="K803" s="3">
        <v>1.78</v>
      </c>
      <c r="L803" s="6">
        <v>26</v>
      </c>
      <c r="M803" s="3">
        <v>1</v>
      </c>
      <c r="N803" s="1">
        <v>2252</v>
      </c>
      <c r="O803" s="1">
        <v>3492</v>
      </c>
      <c r="P803" s="1">
        <v>1</v>
      </c>
      <c r="Q803" s="1">
        <v>3421</v>
      </c>
      <c r="R803" s="1">
        <v>70</v>
      </c>
      <c r="S803" s="1">
        <v>1</v>
      </c>
      <c r="T803" s="1">
        <v>0</v>
      </c>
      <c r="U803" s="1">
        <v>0</v>
      </c>
    </row>
    <row r="804" spans="3:21" x14ac:dyDescent="0.3">
      <c r="C804" s="10">
        <v>271</v>
      </c>
      <c r="D804" s="1">
        <v>14270</v>
      </c>
      <c r="E804" s="1">
        <v>2</v>
      </c>
      <c r="F804" s="1">
        <v>0</v>
      </c>
      <c r="G804" s="1">
        <v>5474</v>
      </c>
      <c r="H804" s="1">
        <v>0</v>
      </c>
      <c r="I804" s="1">
        <v>254</v>
      </c>
      <c r="J804" s="3">
        <v>56.65</v>
      </c>
      <c r="K804" s="3">
        <v>1.78</v>
      </c>
      <c r="L804" s="6">
        <v>25.9</v>
      </c>
      <c r="M804" s="3">
        <v>1</v>
      </c>
      <c r="N804" s="1">
        <v>2233</v>
      </c>
      <c r="O804" s="1">
        <v>3493</v>
      </c>
      <c r="P804" s="1">
        <v>2</v>
      </c>
      <c r="Q804" s="1">
        <v>3423</v>
      </c>
      <c r="R804" s="1">
        <v>68</v>
      </c>
      <c r="S804" s="1">
        <v>2</v>
      </c>
      <c r="T804" s="1">
        <v>1</v>
      </c>
      <c r="U804" s="1">
        <v>0</v>
      </c>
    </row>
    <row r="805" spans="3:21" x14ac:dyDescent="0.3">
      <c r="C805" s="10">
        <v>272</v>
      </c>
      <c r="D805" s="1">
        <v>14270</v>
      </c>
      <c r="E805" s="1">
        <v>2</v>
      </c>
      <c r="F805" s="1">
        <v>0</v>
      </c>
      <c r="G805" s="1">
        <v>5474</v>
      </c>
      <c r="H805" s="1">
        <v>0</v>
      </c>
      <c r="I805" s="1">
        <v>254</v>
      </c>
      <c r="J805" s="3">
        <v>56.65</v>
      </c>
      <c r="K805" s="3">
        <v>1.78</v>
      </c>
      <c r="L805" s="6">
        <v>25.9</v>
      </c>
      <c r="M805" s="3">
        <v>1</v>
      </c>
      <c r="N805" s="1">
        <v>2233</v>
      </c>
      <c r="O805" s="1">
        <v>3493</v>
      </c>
      <c r="P805" s="1">
        <v>2</v>
      </c>
      <c r="Q805" s="1">
        <v>3423</v>
      </c>
      <c r="R805" s="1">
        <v>68</v>
      </c>
      <c r="S805" s="1">
        <v>2</v>
      </c>
      <c r="T805" s="1">
        <v>1</v>
      </c>
      <c r="U805" s="1">
        <v>0</v>
      </c>
    </row>
    <row r="806" spans="3:21" x14ac:dyDescent="0.3">
      <c r="C806" s="10">
        <v>273</v>
      </c>
      <c r="D806" s="1">
        <v>14270</v>
      </c>
      <c r="E806" s="1">
        <v>2</v>
      </c>
      <c r="F806" s="1">
        <v>0</v>
      </c>
      <c r="G806" s="1">
        <v>5474</v>
      </c>
      <c r="H806" s="1">
        <v>0</v>
      </c>
      <c r="I806" s="1">
        <v>254</v>
      </c>
      <c r="J806" s="3">
        <v>56.66</v>
      </c>
      <c r="K806" s="3">
        <v>1.78</v>
      </c>
      <c r="L806" s="6">
        <v>25.9</v>
      </c>
      <c r="M806" s="3">
        <v>1</v>
      </c>
      <c r="N806" s="1">
        <v>2233</v>
      </c>
      <c r="O806" s="1">
        <v>3493</v>
      </c>
      <c r="P806" s="1">
        <v>2</v>
      </c>
      <c r="Q806" s="1">
        <v>3423</v>
      </c>
      <c r="R806" s="1">
        <v>68</v>
      </c>
      <c r="S806" s="1">
        <v>2</v>
      </c>
      <c r="T806" s="1">
        <v>1</v>
      </c>
      <c r="U806" s="1">
        <v>0</v>
      </c>
    </row>
    <row r="807" spans="3:21" x14ac:dyDescent="0.3">
      <c r="C807" s="10">
        <v>274</v>
      </c>
      <c r="D807" s="1">
        <v>14270</v>
      </c>
      <c r="E807" s="1">
        <v>2</v>
      </c>
      <c r="F807" s="1">
        <v>0</v>
      </c>
      <c r="G807" s="1">
        <v>5474</v>
      </c>
      <c r="H807" s="1">
        <v>0</v>
      </c>
      <c r="I807" s="1">
        <v>254</v>
      </c>
      <c r="J807" s="3">
        <v>56.65</v>
      </c>
      <c r="K807" s="3">
        <v>1.78</v>
      </c>
      <c r="L807" s="6">
        <v>25.9</v>
      </c>
      <c r="M807" s="3">
        <v>1</v>
      </c>
      <c r="N807" s="1">
        <v>2233</v>
      </c>
      <c r="O807" s="1">
        <v>3493</v>
      </c>
      <c r="P807" s="1">
        <v>2</v>
      </c>
      <c r="Q807" s="1">
        <v>3423</v>
      </c>
      <c r="R807" s="1">
        <v>68</v>
      </c>
      <c r="S807" s="1">
        <v>2</v>
      </c>
      <c r="T807" s="1">
        <v>1</v>
      </c>
      <c r="U807" s="1">
        <v>0</v>
      </c>
    </row>
    <row r="808" spans="3:21" x14ac:dyDescent="0.3">
      <c r="C808" s="10">
        <v>275</v>
      </c>
      <c r="D808" s="1">
        <v>14270</v>
      </c>
      <c r="E808" s="1">
        <v>2</v>
      </c>
      <c r="F808" s="1">
        <v>0</v>
      </c>
      <c r="G808" s="1">
        <v>5474</v>
      </c>
      <c r="H808" s="1">
        <v>0</v>
      </c>
      <c r="I808" s="1">
        <v>254</v>
      </c>
      <c r="J808" s="3">
        <v>56.66</v>
      </c>
      <c r="K808" s="3">
        <v>1.78</v>
      </c>
      <c r="L808" s="6">
        <v>25.9</v>
      </c>
      <c r="M808" s="3">
        <v>1</v>
      </c>
      <c r="N808" s="1">
        <v>2233</v>
      </c>
      <c r="O808" s="1">
        <v>3493</v>
      </c>
      <c r="P808" s="1">
        <v>2</v>
      </c>
      <c r="Q808" s="1">
        <v>3423</v>
      </c>
      <c r="R808" s="1">
        <v>68</v>
      </c>
      <c r="S808" s="1">
        <v>2</v>
      </c>
      <c r="T808" s="1">
        <v>1</v>
      </c>
      <c r="U808" s="1">
        <v>0</v>
      </c>
    </row>
    <row r="809" spans="3:21" x14ac:dyDescent="0.3">
      <c r="C809" s="10">
        <v>276</v>
      </c>
      <c r="D809" s="1">
        <v>14270</v>
      </c>
      <c r="E809" s="1">
        <v>2</v>
      </c>
      <c r="F809" s="1">
        <v>0</v>
      </c>
      <c r="G809" s="1">
        <v>5474</v>
      </c>
      <c r="H809" s="1">
        <v>0</v>
      </c>
      <c r="I809" s="1">
        <v>254</v>
      </c>
      <c r="J809" s="3">
        <v>56.66</v>
      </c>
      <c r="K809" s="3">
        <v>1.78</v>
      </c>
      <c r="L809" s="6">
        <v>25.9</v>
      </c>
      <c r="M809" s="3">
        <v>1</v>
      </c>
      <c r="N809" s="1">
        <v>2233</v>
      </c>
      <c r="O809" s="1">
        <v>3493</v>
      </c>
      <c r="P809" s="1">
        <v>2</v>
      </c>
      <c r="Q809" s="1">
        <v>3423</v>
      </c>
      <c r="R809" s="1">
        <v>68</v>
      </c>
      <c r="S809" s="1">
        <v>2</v>
      </c>
      <c r="T809" s="1">
        <v>1</v>
      </c>
      <c r="U809" s="1">
        <v>0</v>
      </c>
    </row>
    <row r="810" spans="3:21" x14ac:dyDescent="0.3">
      <c r="C810" s="10">
        <v>277</v>
      </c>
      <c r="D810" s="1">
        <v>14270</v>
      </c>
      <c r="E810" s="1">
        <v>2</v>
      </c>
      <c r="F810" s="1">
        <v>0</v>
      </c>
      <c r="G810" s="1">
        <v>5474</v>
      </c>
      <c r="H810" s="1">
        <v>0</v>
      </c>
      <c r="I810" s="1">
        <v>254</v>
      </c>
      <c r="J810" s="3">
        <v>56.66</v>
      </c>
      <c r="K810" s="3">
        <v>1.78</v>
      </c>
      <c r="L810" s="6">
        <v>25.9</v>
      </c>
      <c r="M810" s="3">
        <v>1</v>
      </c>
      <c r="N810" s="1">
        <v>2233</v>
      </c>
      <c r="O810" s="1">
        <v>3493</v>
      </c>
      <c r="P810" s="1">
        <v>2</v>
      </c>
      <c r="Q810" s="1">
        <v>3423</v>
      </c>
      <c r="R810" s="1">
        <v>68</v>
      </c>
      <c r="S810" s="1">
        <v>2</v>
      </c>
      <c r="T810" s="1">
        <v>1</v>
      </c>
      <c r="U810" s="1">
        <v>0</v>
      </c>
    </row>
    <row r="811" spans="3:21" x14ac:dyDescent="0.3">
      <c r="C811" s="10">
        <v>278</v>
      </c>
      <c r="D811" s="1">
        <v>14270</v>
      </c>
      <c r="E811" s="1">
        <v>2</v>
      </c>
      <c r="F811" s="1">
        <v>0</v>
      </c>
      <c r="G811" s="1">
        <v>5474</v>
      </c>
      <c r="H811" s="1">
        <v>0</v>
      </c>
      <c r="I811" s="1">
        <v>254</v>
      </c>
      <c r="J811" s="3">
        <v>56.66</v>
      </c>
      <c r="K811" s="3">
        <v>1.78</v>
      </c>
      <c r="L811" s="6">
        <v>25.9</v>
      </c>
      <c r="M811" s="3">
        <v>1</v>
      </c>
      <c r="N811" s="1">
        <v>2233</v>
      </c>
      <c r="O811" s="1">
        <v>3493</v>
      </c>
      <c r="P811" s="1">
        <v>2</v>
      </c>
      <c r="Q811" s="1">
        <v>3423</v>
      </c>
      <c r="R811" s="1">
        <v>68</v>
      </c>
      <c r="S811" s="1">
        <v>2</v>
      </c>
      <c r="T811" s="1">
        <v>1</v>
      </c>
      <c r="U811" s="1">
        <v>0</v>
      </c>
    </row>
    <row r="812" spans="3:21" x14ac:dyDescent="0.3">
      <c r="C812" s="10">
        <v>279</v>
      </c>
      <c r="D812" s="1">
        <v>14270</v>
      </c>
      <c r="E812" s="1">
        <v>2</v>
      </c>
      <c r="F812" s="1">
        <v>0</v>
      </c>
      <c r="G812" s="1">
        <v>5474</v>
      </c>
      <c r="H812" s="1">
        <v>0</v>
      </c>
      <c r="I812" s="1">
        <v>254</v>
      </c>
      <c r="J812" s="3">
        <v>56.66</v>
      </c>
      <c r="K812" s="3">
        <v>1.78</v>
      </c>
      <c r="L812" s="6">
        <v>25.9</v>
      </c>
      <c r="M812" s="3">
        <v>1</v>
      </c>
      <c r="N812" s="1">
        <v>2233</v>
      </c>
      <c r="O812" s="1">
        <v>3493</v>
      </c>
      <c r="P812" s="1">
        <v>2</v>
      </c>
      <c r="Q812" s="1">
        <v>3423</v>
      </c>
      <c r="R812" s="1">
        <v>68</v>
      </c>
      <c r="S812" s="1">
        <v>2</v>
      </c>
      <c r="T812" s="1">
        <v>1</v>
      </c>
      <c r="U812" s="1">
        <v>0</v>
      </c>
    </row>
    <row r="813" spans="3:21" x14ac:dyDescent="0.3">
      <c r="C813" s="10">
        <v>280</v>
      </c>
      <c r="D813" s="1">
        <v>14270</v>
      </c>
      <c r="E813" s="1">
        <v>2</v>
      </c>
      <c r="F813" s="1">
        <v>0</v>
      </c>
      <c r="G813" s="1">
        <v>5474</v>
      </c>
      <c r="H813" s="1">
        <v>0</v>
      </c>
      <c r="I813" s="1">
        <v>254</v>
      </c>
      <c r="J813" s="3">
        <v>56.66</v>
      </c>
      <c r="K813" s="3">
        <v>1.78</v>
      </c>
      <c r="L813" s="6">
        <v>25.9</v>
      </c>
      <c r="M813" s="3">
        <v>1</v>
      </c>
      <c r="N813" s="1">
        <v>2233</v>
      </c>
      <c r="O813" s="1">
        <v>3493</v>
      </c>
      <c r="P813" s="1">
        <v>2</v>
      </c>
      <c r="Q813" s="1">
        <v>3423</v>
      </c>
      <c r="R813" s="1">
        <v>68</v>
      </c>
      <c r="S813" s="1">
        <v>2</v>
      </c>
      <c r="T813" s="1">
        <v>1</v>
      </c>
      <c r="U813" s="1">
        <v>0</v>
      </c>
    </row>
    <row r="814" spans="3:21" x14ac:dyDescent="0.3">
      <c r="C814" s="10">
        <v>281</v>
      </c>
      <c r="D814" s="1">
        <v>14270</v>
      </c>
      <c r="E814" s="1">
        <v>2</v>
      </c>
      <c r="F814" s="1">
        <v>0</v>
      </c>
      <c r="G814" s="1">
        <v>5474</v>
      </c>
      <c r="H814" s="1">
        <v>0</v>
      </c>
      <c r="I814" s="1">
        <v>254</v>
      </c>
      <c r="J814" s="3">
        <v>56.66</v>
      </c>
      <c r="K814" s="3">
        <v>1.78</v>
      </c>
      <c r="L814" s="6">
        <v>25.9</v>
      </c>
      <c r="M814" s="3">
        <v>1</v>
      </c>
      <c r="N814" s="1">
        <v>2233</v>
      </c>
      <c r="O814" s="1">
        <v>3493</v>
      </c>
      <c r="P814" s="1">
        <v>2</v>
      </c>
      <c r="Q814" s="1">
        <v>3423</v>
      </c>
      <c r="R814" s="1">
        <v>68</v>
      </c>
      <c r="S814" s="1">
        <v>2</v>
      </c>
      <c r="T814" s="1">
        <v>1</v>
      </c>
      <c r="U814" s="1">
        <v>0</v>
      </c>
    </row>
    <row r="815" spans="3:21" x14ac:dyDescent="0.3">
      <c r="C815" s="10">
        <v>282</v>
      </c>
      <c r="D815" s="1">
        <v>14270</v>
      </c>
      <c r="E815" s="1">
        <v>2</v>
      </c>
      <c r="F815" s="1">
        <v>0</v>
      </c>
      <c r="G815" s="1">
        <v>5474</v>
      </c>
      <c r="H815" s="1">
        <v>0</v>
      </c>
      <c r="I815" s="1">
        <v>254</v>
      </c>
      <c r="J815" s="3">
        <v>56.66</v>
      </c>
      <c r="K815" s="3">
        <v>1.78</v>
      </c>
      <c r="L815" s="6">
        <v>25.9</v>
      </c>
      <c r="M815" s="3">
        <v>1</v>
      </c>
      <c r="N815" s="1">
        <v>2233</v>
      </c>
      <c r="O815" s="1">
        <v>3493</v>
      </c>
      <c r="P815" s="1">
        <v>2</v>
      </c>
      <c r="Q815" s="1">
        <v>3423</v>
      </c>
      <c r="R815" s="1">
        <v>68</v>
      </c>
      <c r="S815" s="1">
        <v>2</v>
      </c>
      <c r="T815" s="1">
        <v>1</v>
      </c>
      <c r="U815" s="1">
        <v>0</v>
      </c>
    </row>
    <row r="816" spans="3:21" x14ac:dyDescent="0.3">
      <c r="C816" s="10">
        <v>283</v>
      </c>
      <c r="D816" s="1">
        <v>14270</v>
      </c>
      <c r="E816" s="1">
        <v>2</v>
      </c>
      <c r="F816" s="1">
        <v>0</v>
      </c>
      <c r="G816" s="1">
        <v>5474</v>
      </c>
      <c r="H816" s="1">
        <v>0</v>
      </c>
      <c r="I816" s="1">
        <v>254</v>
      </c>
      <c r="J816" s="3">
        <v>56.66</v>
      </c>
      <c r="K816" s="3">
        <v>1.78</v>
      </c>
      <c r="L816" s="6">
        <v>25.9</v>
      </c>
      <c r="M816" s="3">
        <v>1</v>
      </c>
      <c r="N816" s="1">
        <v>2233</v>
      </c>
      <c r="O816" s="1">
        <v>3493</v>
      </c>
      <c r="P816" s="1">
        <v>2</v>
      </c>
      <c r="Q816" s="1">
        <v>3423</v>
      </c>
      <c r="R816" s="1">
        <v>68</v>
      </c>
      <c r="S816" s="1">
        <v>2</v>
      </c>
      <c r="T816" s="1">
        <v>1</v>
      </c>
      <c r="U816" s="1">
        <v>0</v>
      </c>
    </row>
    <row r="817" spans="3:21" x14ac:dyDescent="0.3">
      <c r="C817" s="10">
        <v>284</v>
      </c>
      <c r="D817" s="1">
        <v>14270</v>
      </c>
      <c r="E817" s="1">
        <v>2</v>
      </c>
      <c r="F817" s="1">
        <v>0</v>
      </c>
      <c r="G817" s="1">
        <v>5474</v>
      </c>
      <c r="H817" s="1">
        <v>0</v>
      </c>
      <c r="I817" s="1">
        <v>254</v>
      </c>
      <c r="J817" s="3">
        <v>56.66</v>
      </c>
      <c r="K817" s="3">
        <v>1.78</v>
      </c>
      <c r="L817" s="6">
        <v>25.9</v>
      </c>
      <c r="M817" s="3">
        <v>1</v>
      </c>
      <c r="N817" s="1">
        <v>2233</v>
      </c>
      <c r="O817" s="1">
        <v>3493</v>
      </c>
      <c r="P817" s="1">
        <v>2</v>
      </c>
      <c r="Q817" s="1">
        <v>3423</v>
      </c>
      <c r="R817" s="1">
        <v>68</v>
      </c>
      <c r="S817" s="1">
        <v>2</v>
      </c>
      <c r="T817" s="1">
        <v>1</v>
      </c>
      <c r="U817" s="1">
        <v>0</v>
      </c>
    </row>
    <row r="818" spans="3:21" x14ac:dyDescent="0.3">
      <c r="C818" s="10">
        <v>285</v>
      </c>
      <c r="D818" s="1">
        <v>14270</v>
      </c>
      <c r="E818" s="1">
        <v>2</v>
      </c>
      <c r="F818" s="1">
        <v>0</v>
      </c>
      <c r="G818" s="1">
        <v>5474</v>
      </c>
      <c r="H818" s="1">
        <v>0</v>
      </c>
      <c r="I818" s="1">
        <v>254</v>
      </c>
      <c r="J818" s="3">
        <v>56.66</v>
      </c>
      <c r="K818" s="3">
        <v>1.78</v>
      </c>
      <c r="L818" s="6">
        <v>25.9</v>
      </c>
      <c r="M818" s="3">
        <v>1</v>
      </c>
      <c r="N818" s="1">
        <v>2233</v>
      </c>
      <c r="O818" s="1">
        <v>3493</v>
      </c>
      <c r="P818" s="1">
        <v>2</v>
      </c>
      <c r="Q818" s="1">
        <v>3423</v>
      </c>
      <c r="R818" s="1">
        <v>68</v>
      </c>
      <c r="S818" s="1">
        <v>2</v>
      </c>
      <c r="T818" s="1">
        <v>1</v>
      </c>
      <c r="U818" s="1">
        <v>0</v>
      </c>
    </row>
    <row r="819" spans="3:21" x14ac:dyDescent="0.3">
      <c r="C819" s="10">
        <v>286</v>
      </c>
      <c r="D819" s="1">
        <v>14270</v>
      </c>
      <c r="E819" s="1">
        <v>2</v>
      </c>
      <c r="F819" s="1">
        <v>0</v>
      </c>
      <c r="G819" s="1">
        <v>5474</v>
      </c>
      <c r="H819" s="1">
        <v>0</v>
      </c>
      <c r="I819" s="1">
        <v>254</v>
      </c>
      <c r="J819" s="3">
        <v>56.66</v>
      </c>
      <c r="K819" s="3">
        <v>1.78</v>
      </c>
      <c r="L819" s="6">
        <v>25.9</v>
      </c>
      <c r="M819" s="3">
        <v>1</v>
      </c>
      <c r="N819" s="1">
        <v>2233</v>
      </c>
      <c r="O819" s="1">
        <v>3493</v>
      </c>
      <c r="P819" s="1">
        <v>2</v>
      </c>
      <c r="Q819" s="1">
        <v>3423</v>
      </c>
      <c r="R819" s="1">
        <v>68</v>
      </c>
      <c r="S819" s="1">
        <v>2</v>
      </c>
      <c r="T819" s="1">
        <v>1</v>
      </c>
      <c r="U819" s="1">
        <v>0</v>
      </c>
    </row>
    <row r="820" spans="3:21" x14ac:dyDescent="0.3">
      <c r="C820" s="10">
        <v>287</v>
      </c>
      <c r="D820" s="1">
        <v>14270</v>
      </c>
      <c r="E820" s="1">
        <v>2</v>
      </c>
      <c r="F820" s="1">
        <v>0</v>
      </c>
      <c r="G820" s="1">
        <v>5474</v>
      </c>
      <c r="H820" s="1">
        <v>0</v>
      </c>
      <c r="I820" s="1">
        <v>254</v>
      </c>
      <c r="J820" s="3">
        <v>56.66</v>
      </c>
      <c r="K820" s="3">
        <v>1.78</v>
      </c>
      <c r="L820" s="6">
        <v>25.9</v>
      </c>
      <c r="M820" s="3">
        <v>1</v>
      </c>
      <c r="N820" s="1">
        <v>2233</v>
      </c>
      <c r="O820" s="1">
        <v>3493</v>
      </c>
      <c r="P820" s="1">
        <v>2</v>
      </c>
      <c r="Q820" s="1">
        <v>3423</v>
      </c>
      <c r="R820" s="1">
        <v>68</v>
      </c>
      <c r="S820" s="1">
        <v>2</v>
      </c>
      <c r="T820" s="1">
        <v>1</v>
      </c>
      <c r="U820" s="1">
        <v>0</v>
      </c>
    </row>
    <row r="821" spans="3:21" x14ac:dyDescent="0.3">
      <c r="C821" s="10">
        <v>288</v>
      </c>
      <c r="D821" s="1">
        <v>14269</v>
      </c>
      <c r="E821" s="1">
        <v>2</v>
      </c>
      <c r="F821" s="1">
        <v>0</v>
      </c>
      <c r="G821" s="1">
        <v>5475</v>
      </c>
      <c r="H821" s="1">
        <v>0</v>
      </c>
      <c r="I821" s="1">
        <v>254</v>
      </c>
      <c r="J821" s="3">
        <v>56.67</v>
      </c>
      <c r="K821" s="3">
        <v>1.78</v>
      </c>
      <c r="L821" s="6">
        <v>25.9</v>
      </c>
      <c r="M821" s="3">
        <v>1</v>
      </c>
      <c r="N821" s="1">
        <v>2234</v>
      </c>
      <c r="O821" s="1">
        <v>3493</v>
      </c>
      <c r="P821" s="1">
        <v>1</v>
      </c>
      <c r="Q821" s="1">
        <v>3424</v>
      </c>
      <c r="R821" s="1">
        <v>68</v>
      </c>
      <c r="S821" s="1">
        <v>1</v>
      </c>
      <c r="T821" s="1">
        <v>1</v>
      </c>
      <c r="U821" s="1">
        <v>0</v>
      </c>
    </row>
    <row r="822" spans="3:21" x14ac:dyDescent="0.3">
      <c r="C822" s="10">
        <v>289</v>
      </c>
      <c r="D822" s="1">
        <v>14269</v>
      </c>
      <c r="E822" s="1">
        <v>1</v>
      </c>
      <c r="F822" s="1">
        <v>0</v>
      </c>
      <c r="G822" s="1">
        <v>5476</v>
      </c>
      <c r="H822" s="1">
        <v>0</v>
      </c>
      <c r="I822" s="1">
        <v>254</v>
      </c>
      <c r="J822" s="3">
        <v>56.67</v>
      </c>
      <c r="K822" s="3">
        <v>1.78</v>
      </c>
      <c r="L822" s="6">
        <v>25.9</v>
      </c>
      <c r="M822" s="3">
        <v>1</v>
      </c>
      <c r="N822" s="1">
        <v>2234</v>
      </c>
      <c r="O822" s="1">
        <v>3493</v>
      </c>
      <c r="P822" s="1">
        <v>0</v>
      </c>
      <c r="Q822" s="1">
        <v>3425</v>
      </c>
      <c r="R822" s="1">
        <v>68</v>
      </c>
      <c r="S822" s="1">
        <v>0</v>
      </c>
      <c r="T822" s="1">
        <v>0</v>
      </c>
      <c r="U822" s="1">
        <v>0</v>
      </c>
    </row>
    <row r="823" spans="3:21" x14ac:dyDescent="0.3">
      <c r="C823" s="10">
        <v>290</v>
      </c>
      <c r="D823" s="1">
        <v>14269</v>
      </c>
      <c r="E823" s="1">
        <v>1</v>
      </c>
      <c r="F823" s="1">
        <v>0</v>
      </c>
      <c r="G823" s="1">
        <v>5476</v>
      </c>
      <c r="H823" s="1">
        <v>0</v>
      </c>
      <c r="I823" s="1">
        <v>254</v>
      </c>
      <c r="J823" s="3">
        <v>56.67</v>
      </c>
      <c r="K823" s="3">
        <v>1.78</v>
      </c>
      <c r="L823" s="6">
        <v>25.9</v>
      </c>
      <c r="M823" s="3">
        <v>1</v>
      </c>
      <c r="N823" s="1">
        <v>2234</v>
      </c>
      <c r="O823" s="1">
        <v>3493</v>
      </c>
      <c r="P823" s="1">
        <v>0</v>
      </c>
      <c r="Q823" s="1">
        <v>3425</v>
      </c>
      <c r="R823" s="1">
        <v>68</v>
      </c>
      <c r="S823" s="1">
        <v>0</v>
      </c>
      <c r="T823" s="1">
        <v>0</v>
      </c>
      <c r="U823" s="1">
        <v>0</v>
      </c>
    </row>
    <row r="824" spans="3:21" x14ac:dyDescent="0.3">
      <c r="C824" s="10">
        <v>291</v>
      </c>
      <c r="D824" s="1">
        <v>14269</v>
      </c>
      <c r="E824" s="1">
        <v>1</v>
      </c>
      <c r="F824" s="1">
        <v>0</v>
      </c>
      <c r="G824" s="1">
        <v>5476</v>
      </c>
      <c r="H824" s="1">
        <v>0</v>
      </c>
      <c r="I824" s="1">
        <v>254</v>
      </c>
      <c r="J824" s="3">
        <v>56.67</v>
      </c>
      <c r="K824" s="3">
        <v>1.78</v>
      </c>
      <c r="L824" s="6">
        <v>25.9</v>
      </c>
      <c r="M824" s="3">
        <v>1</v>
      </c>
      <c r="N824" s="1">
        <v>2234</v>
      </c>
      <c r="O824" s="1">
        <v>3493</v>
      </c>
      <c r="P824" s="1">
        <v>0</v>
      </c>
      <c r="Q824" s="1">
        <v>3425</v>
      </c>
      <c r="R824" s="1">
        <v>68</v>
      </c>
      <c r="S824" s="1">
        <v>0</v>
      </c>
      <c r="T824" s="1">
        <v>0</v>
      </c>
      <c r="U824" s="1">
        <v>0</v>
      </c>
    </row>
    <row r="825" spans="3:21" x14ac:dyDescent="0.3">
      <c r="C825" s="10">
        <v>292</v>
      </c>
      <c r="D825" s="1">
        <v>14269</v>
      </c>
      <c r="E825" s="1">
        <v>1</v>
      </c>
      <c r="F825" s="1">
        <v>0</v>
      </c>
      <c r="G825" s="1">
        <v>5476</v>
      </c>
      <c r="H825" s="1">
        <v>0</v>
      </c>
      <c r="I825" s="1">
        <v>254</v>
      </c>
      <c r="J825" s="3">
        <v>56.67</v>
      </c>
      <c r="K825" s="3">
        <v>1.78</v>
      </c>
      <c r="L825" s="6">
        <v>25.9</v>
      </c>
      <c r="M825" s="3">
        <v>1</v>
      </c>
      <c r="N825" s="1">
        <v>2234</v>
      </c>
      <c r="O825" s="1">
        <v>3493</v>
      </c>
      <c r="P825" s="1">
        <v>0</v>
      </c>
      <c r="Q825" s="1">
        <v>3425</v>
      </c>
      <c r="R825" s="1">
        <v>68</v>
      </c>
      <c r="S825" s="1">
        <v>0</v>
      </c>
      <c r="T825" s="1">
        <v>0</v>
      </c>
      <c r="U825" s="1">
        <v>0</v>
      </c>
    </row>
    <row r="826" spans="3:21" x14ac:dyDescent="0.3">
      <c r="C826" s="10">
        <v>293</v>
      </c>
      <c r="D826" s="1">
        <v>14269</v>
      </c>
      <c r="E826" s="1">
        <v>1</v>
      </c>
      <c r="F826" s="1">
        <v>0</v>
      </c>
      <c r="G826" s="1">
        <v>5476</v>
      </c>
      <c r="H826" s="1">
        <v>0</v>
      </c>
      <c r="I826" s="1">
        <v>254</v>
      </c>
      <c r="J826" s="3">
        <v>56.67</v>
      </c>
      <c r="K826" s="3">
        <v>1.78</v>
      </c>
      <c r="L826" s="6">
        <v>25.9</v>
      </c>
      <c r="M826" s="3">
        <v>1</v>
      </c>
      <c r="N826" s="1">
        <v>2234</v>
      </c>
      <c r="O826" s="1">
        <v>3493</v>
      </c>
      <c r="P826" s="1">
        <v>0</v>
      </c>
      <c r="Q826" s="1">
        <v>3425</v>
      </c>
      <c r="R826" s="1">
        <v>68</v>
      </c>
      <c r="S826" s="1">
        <v>0</v>
      </c>
      <c r="T826" s="1">
        <v>0</v>
      </c>
      <c r="U826" s="1">
        <v>0</v>
      </c>
    </row>
    <row r="827" spans="3:21" x14ac:dyDescent="0.3">
      <c r="C827" s="10">
        <v>294</v>
      </c>
      <c r="D827" s="1">
        <v>14269</v>
      </c>
      <c r="E827" s="1">
        <v>1</v>
      </c>
      <c r="F827" s="1">
        <v>0</v>
      </c>
      <c r="G827" s="1">
        <v>5476</v>
      </c>
      <c r="H827" s="1">
        <v>0</v>
      </c>
      <c r="I827" s="1">
        <v>254</v>
      </c>
      <c r="J827" s="3">
        <v>56.67</v>
      </c>
      <c r="K827" s="3">
        <v>1.78</v>
      </c>
      <c r="L827" s="6">
        <v>25.9</v>
      </c>
      <c r="M827" s="3">
        <v>1</v>
      </c>
      <c r="N827" s="1">
        <v>2234</v>
      </c>
      <c r="O827" s="1">
        <v>3493</v>
      </c>
      <c r="P827" s="1">
        <v>0</v>
      </c>
      <c r="Q827" s="1">
        <v>3425</v>
      </c>
      <c r="R827" s="1">
        <v>68</v>
      </c>
      <c r="S827" s="1">
        <v>1</v>
      </c>
      <c r="T827" s="1">
        <v>0</v>
      </c>
      <c r="U827" s="1">
        <v>0</v>
      </c>
    </row>
    <row r="828" spans="3:21" x14ac:dyDescent="0.3">
      <c r="C828" s="10">
        <v>295</v>
      </c>
      <c r="D828" s="1">
        <v>14269</v>
      </c>
      <c r="E828" s="1">
        <v>1</v>
      </c>
      <c r="F828" s="1">
        <v>0</v>
      </c>
      <c r="G828" s="1">
        <v>5476</v>
      </c>
      <c r="H828" s="1">
        <v>0</v>
      </c>
      <c r="I828" s="1">
        <v>254</v>
      </c>
      <c r="J828" s="3">
        <v>56.67</v>
      </c>
      <c r="K828" s="3">
        <v>1.78</v>
      </c>
      <c r="L828" s="6">
        <v>25.9</v>
      </c>
      <c r="M828" s="3">
        <v>1</v>
      </c>
      <c r="N828" s="1">
        <v>2234</v>
      </c>
      <c r="O828" s="1">
        <v>3493</v>
      </c>
      <c r="P828" s="1">
        <v>0</v>
      </c>
      <c r="Q828" s="1">
        <v>3425</v>
      </c>
      <c r="R828" s="1">
        <v>68</v>
      </c>
      <c r="S828" s="1">
        <v>1</v>
      </c>
      <c r="T828" s="1">
        <v>0</v>
      </c>
      <c r="U828" s="1">
        <v>0</v>
      </c>
    </row>
    <row r="829" spans="3:21" x14ac:dyDescent="0.3">
      <c r="C829" s="10">
        <v>296</v>
      </c>
      <c r="D829" s="1">
        <v>14269</v>
      </c>
      <c r="E829" s="1">
        <v>1</v>
      </c>
      <c r="F829" s="1">
        <v>0</v>
      </c>
      <c r="G829" s="1">
        <v>5476</v>
      </c>
      <c r="H829" s="1">
        <v>0</v>
      </c>
      <c r="I829" s="1">
        <v>254</v>
      </c>
      <c r="J829" s="3">
        <v>56.67</v>
      </c>
      <c r="K829" s="3">
        <v>1.78</v>
      </c>
      <c r="L829" s="6">
        <v>25.9</v>
      </c>
      <c r="M829" s="3">
        <v>1</v>
      </c>
      <c r="N829" s="1">
        <v>2234</v>
      </c>
      <c r="O829" s="1">
        <v>3493</v>
      </c>
      <c r="P829" s="1">
        <v>0</v>
      </c>
      <c r="Q829" s="1">
        <v>3425</v>
      </c>
      <c r="R829" s="1">
        <v>68</v>
      </c>
      <c r="S829" s="1">
        <v>1</v>
      </c>
      <c r="T829" s="1">
        <v>0</v>
      </c>
      <c r="U829" s="1">
        <v>0</v>
      </c>
    </row>
    <row r="830" spans="3:21" x14ac:dyDescent="0.3">
      <c r="C830" s="10">
        <v>297</v>
      </c>
      <c r="D830" s="1">
        <v>14269</v>
      </c>
      <c r="E830" s="1">
        <v>1</v>
      </c>
      <c r="F830" s="1">
        <v>0</v>
      </c>
      <c r="G830" s="1">
        <v>5476</v>
      </c>
      <c r="H830" s="1">
        <v>0</v>
      </c>
      <c r="I830" s="1">
        <v>254</v>
      </c>
      <c r="J830" s="3">
        <v>56.67</v>
      </c>
      <c r="K830" s="3">
        <v>1.78</v>
      </c>
      <c r="L830" s="6">
        <v>25.9</v>
      </c>
      <c r="M830" s="3">
        <v>1</v>
      </c>
      <c r="N830" s="1">
        <v>2234</v>
      </c>
      <c r="O830" s="1">
        <v>3493</v>
      </c>
      <c r="P830" s="1">
        <v>0</v>
      </c>
      <c r="Q830" s="1">
        <v>3425</v>
      </c>
      <c r="R830" s="1">
        <v>68</v>
      </c>
      <c r="S830" s="1">
        <v>1</v>
      </c>
      <c r="T830" s="1">
        <v>0</v>
      </c>
      <c r="U830" s="1">
        <v>0</v>
      </c>
    </row>
    <row r="831" spans="3:21" x14ac:dyDescent="0.3">
      <c r="C831" s="10">
        <v>298</v>
      </c>
      <c r="D831" s="1">
        <v>14269</v>
      </c>
      <c r="E831" s="1">
        <v>1</v>
      </c>
      <c r="F831" s="1">
        <v>0</v>
      </c>
      <c r="G831" s="1">
        <v>5476</v>
      </c>
      <c r="H831" s="1">
        <v>0</v>
      </c>
      <c r="I831" s="1">
        <v>254</v>
      </c>
      <c r="J831" s="3">
        <v>56.67</v>
      </c>
      <c r="K831" s="3">
        <v>1.78</v>
      </c>
      <c r="L831" s="6">
        <v>25.9</v>
      </c>
      <c r="M831" s="3">
        <v>1</v>
      </c>
      <c r="N831" s="1">
        <v>2234</v>
      </c>
      <c r="O831" s="1">
        <v>3493</v>
      </c>
      <c r="P831" s="1">
        <v>0</v>
      </c>
      <c r="Q831" s="1">
        <v>3425</v>
      </c>
      <c r="R831" s="1">
        <v>68</v>
      </c>
      <c r="S831" s="1">
        <v>1</v>
      </c>
      <c r="T831" s="1">
        <v>0</v>
      </c>
      <c r="U831" s="1">
        <v>0</v>
      </c>
    </row>
    <row r="832" spans="3:21" x14ac:dyDescent="0.3">
      <c r="C832" s="10">
        <v>299</v>
      </c>
      <c r="D832" s="1">
        <v>14269</v>
      </c>
      <c r="E832" s="1">
        <v>1</v>
      </c>
      <c r="F832" s="1">
        <v>0</v>
      </c>
      <c r="G832" s="1">
        <v>5476</v>
      </c>
      <c r="H832" s="1">
        <v>0</v>
      </c>
      <c r="I832" s="1">
        <v>254</v>
      </c>
      <c r="J832" s="3">
        <v>56.67</v>
      </c>
      <c r="K832" s="3">
        <v>1.78</v>
      </c>
      <c r="L832" s="6">
        <v>25.9</v>
      </c>
      <c r="M832" s="3">
        <v>1</v>
      </c>
      <c r="N832" s="1">
        <v>2234</v>
      </c>
      <c r="O832" s="1">
        <v>3493</v>
      </c>
      <c r="P832" s="1">
        <v>0</v>
      </c>
      <c r="Q832" s="1">
        <v>3425</v>
      </c>
      <c r="R832" s="1">
        <v>68</v>
      </c>
      <c r="S832" s="1">
        <v>1</v>
      </c>
      <c r="T832" s="1">
        <v>0</v>
      </c>
      <c r="U832" s="1">
        <v>0</v>
      </c>
    </row>
    <row r="833" spans="3:21" x14ac:dyDescent="0.3">
      <c r="C833" s="10">
        <v>300</v>
      </c>
      <c r="D833" s="1">
        <v>14269</v>
      </c>
      <c r="E833" s="1">
        <v>1</v>
      </c>
      <c r="F833" s="1">
        <v>0</v>
      </c>
      <c r="G833" s="1">
        <v>5476</v>
      </c>
      <c r="H833" s="1">
        <v>0</v>
      </c>
      <c r="I833" s="1">
        <v>254</v>
      </c>
      <c r="J833" s="3">
        <v>56.68</v>
      </c>
      <c r="K833" s="3">
        <v>1.78</v>
      </c>
      <c r="L833" s="6">
        <v>25.9</v>
      </c>
      <c r="M833" s="3">
        <v>1</v>
      </c>
      <c r="N833" s="1">
        <v>2234</v>
      </c>
      <c r="O833" s="1">
        <v>3493</v>
      </c>
      <c r="P833" s="1">
        <v>0</v>
      </c>
      <c r="Q833" s="1">
        <v>3425</v>
      </c>
      <c r="R833" s="1">
        <v>68</v>
      </c>
      <c r="S833" s="1">
        <v>1</v>
      </c>
      <c r="T833" s="1">
        <v>0</v>
      </c>
      <c r="U833" s="1">
        <v>0</v>
      </c>
    </row>
    <row r="834" spans="3:21" x14ac:dyDescent="0.3">
      <c r="C834" s="10">
        <v>301</v>
      </c>
      <c r="D834" s="1">
        <v>14269</v>
      </c>
      <c r="E834" s="1">
        <v>1</v>
      </c>
      <c r="F834" s="1">
        <v>0</v>
      </c>
      <c r="G834" s="1">
        <v>5476</v>
      </c>
      <c r="H834" s="1">
        <v>0</v>
      </c>
      <c r="I834" s="1">
        <v>254</v>
      </c>
      <c r="J834" s="3">
        <v>56.68</v>
      </c>
      <c r="K834" s="3">
        <v>1.78</v>
      </c>
      <c r="L834" s="6">
        <v>25.9</v>
      </c>
      <c r="M834" s="3">
        <v>1</v>
      </c>
      <c r="N834" s="1">
        <v>2234</v>
      </c>
      <c r="O834" s="1">
        <v>3493</v>
      </c>
      <c r="P834" s="1">
        <v>0</v>
      </c>
      <c r="Q834" s="1">
        <v>3425</v>
      </c>
      <c r="R834" s="1">
        <v>68</v>
      </c>
      <c r="S834" s="1">
        <v>1</v>
      </c>
      <c r="T834" s="1">
        <v>0</v>
      </c>
      <c r="U834" s="1">
        <v>0</v>
      </c>
    </row>
    <row r="835" spans="3:21" x14ac:dyDescent="0.3">
      <c r="C835" s="10">
        <v>302</v>
      </c>
      <c r="D835" s="1">
        <v>14269</v>
      </c>
      <c r="E835" s="1">
        <v>1</v>
      </c>
      <c r="F835" s="1">
        <v>0</v>
      </c>
      <c r="G835" s="1">
        <v>5476</v>
      </c>
      <c r="H835" s="1">
        <v>0</v>
      </c>
      <c r="I835" s="1">
        <v>254</v>
      </c>
      <c r="J835" s="3">
        <v>56.68</v>
      </c>
      <c r="K835" s="3">
        <v>1.78</v>
      </c>
      <c r="L835" s="6">
        <v>25.9</v>
      </c>
      <c r="M835" s="3">
        <v>1</v>
      </c>
      <c r="N835" s="1">
        <v>2234</v>
      </c>
      <c r="O835" s="1">
        <v>3493</v>
      </c>
      <c r="P835" s="1">
        <v>0</v>
      </c>
      <c r="Q835" s="1">
        <v>3425</v>
      </c>
      <c r="R835" s="1">
        <v>68</v>
      </c>
      <c r="S835" s="1">
        <v>1</v>
      </c>
      <c r="T835" s="1">
        <v>0</v>
      </c>
      <c r="U835" s="1">
        <v>0</v>
      </c>
    </row>
    <row r="836" spans="3:21" x14ac:dyDescent="0.3">
      <c r="C836" s="10">
        <v>303</v>
      </c>
      <c r="D836" s="1">
        <v>14269</v>
      </c>
      <c r="E836" s="1">
        <v>1</v>
      </c>
      <c r="F836" s="1">
        <v>0</v>
      </c>
      <c r="G836" s="1">
        <v>5476</v>
      </c>
      <c r="H836" s="1">
        <v>0</v>
      </c>
      <c r="I836" s="1">
        <v>254</v>
      </c>
      <c r="J836" s="3">
        <v>56.68</v>
      </c>
      <c r="K836" s="3">
        <v>1.78</v>
      </c>
      <c r="L836" s="6">
        <v>25.9</v>
      </c>
      <c r="M836" s="3">
        <v>1</v>
      </c>
      <c r="N836" s="1">
        <v>2234</v>
      </c>
      <c r="O836" s="1">
        <v>3493</v>
      </c>
      <c r="P836" s="1">
        <v>0</v>
      </c>
      <c r="Q836" s="1">
        <v>3425</v>
      </c>
      <c r="R836" s="1">
        <v>68</v>
      </c>
      <c r="S836" s="1">
        <v>1</v>
      </c>
      <c r="T836" s="1">
        <v>0</v>
      </c>
      <c r="U836" s="1">
        <v>0</v>
      </c>
    </row>
    <row r="837" spans="3:21" x14ac:dyDescent="0.3">
      <c r="C837" s="10">
        <v>304</v>
      </c>
      <c r="D837" s="1">
        <v>14269</v>
      </c>
      <c r="E837" s="1">
        <v>1</v>
      </c>
      <c r="F837" s="1">
        <v>0</v>
      </c>
      <c r="G837" s="1">
        <v>5476</v>
      </c>
      <c r="H837" s="1">
        <v>0</v>
      </c>
      <c r="I837" s="1">
        <v>254</v>
      </c>
      <c r="J837" s="3">
        <v>56.68</v>
      </c>
      <c r="K837" s="3">
        <v>1.78</v>
      </c>
      <c r="L837" s="6">
        <v>25.9</v>
      </c>
      <c r="M837" s="3">
        <v>1</v>
      </c>
      <c r="N837" s="1">
        <v>2234</v>
      </c>
      <c r="O837" s="1">
        <v>3493</v>
      </c>
      <c r="P837" s="1">
        <v>0</v>
      </c>
      <c r="Q837" s="1">
        <v>3425</v>
      </c>
      <c r="R837" s="1">
        <v>68</v>
      </c>
      <c r="S837" s="1">
        <v>1</v>
      </c>
      <c r="T837" s="1">
        <v>0</v>
      </c>
      <c r="U837" s="1">
        <v>0</v>
      </c>
    </row>
    <row r="838" spans="3:21" x14ac:dyDescent="0.3">
      <c r="C838" s="10">
        <v>305</v>
      </c>
      <c r="D838" s="1">
        <v>14269</v>
      </c>
      <c r="E838" s="1">
        <v>1</v>
      </c>
      <c r="F838" s="1">
        <v>0</v>
      </c>
      <c r="G838" s="1">
        <v>5476</v>
      </c>
      <c r="H838" s="1">
        <v>0</v>
      </c>
      <c r="I838" s="1">
        <v>254</v>
      </c>
      <c r="J838" s="3">
        <v>56.68</v>
      </c>
      <c r="K838" s="3">
        <v>1.78</v>
      </c>
      <c r="L838" s="6">
        <v>25.9</v>
      </c>
      <c r="M838" s="3">
        <v>1</v>
      </c>
      <c r="N838" s="1">
        <v>2234</v>
      </c>
      <c r="O838" s="1">
        <v>3493</v>
      </c>
      <c r="P838" s="1">
        <v>0</v>
      </c>
      <c r="Q838" s="1">
        <v>3425</v>
      </c>
      <c r="R838" s="1">
        <v>68</v>
      </c>
      <c r="S838" s="1">
        <v>1</v>
      </c>
      <c r="T838" s="1">
        <v>0</v>
      </c>
      <c r="U838" s="1">
        <v>0</v>
      </c>
    </row>
    <row r="839" spans="3:21" x14ac:dyDescent="0.3">
      <c r="C839" s="10">
        <v>306</v>
      </c>
      <c r="D839" s="1">
        <v>14269</v>
      </c>
      <c r="E839" s="1">
        <v>1</v>
      </c>
      <c r="F839" s="1">
        <v>0</v>
      </c>
      <c r="G839" s="1">
        <v>5476</v>
      </c>
      <c r="H839" s="1">
        <v>0</v>
      </c>
      <c r="I839" s="1">
        <v>254</v>
      </c>
      <c r="J839" s="3">
        <v>56.68</v>
      </c>
      <c r="K839" s="3">
        <v>1.78</v>
      </c>
      <c r="L839" s="6">
        <v>25.9</v>
      </c>
      <c r="M839" s="3">
        <v>1</v>
      </c>
      <c r="N839" s="1">
        <v>2234</v>
      </c>
      <c r="O839" s="1">
        <v>3493</v>
      </c>
      <c r="P839" s="1">
        <v>0</v>
      </c>
      <c r="Q839" s="1">
        <v>3425</v>
      </c>
      <c r="R839" s="1">
        <v>68</v>
      </c>
      <c r="S839" s="1">
        <v>1</v>
      </c>
      <c r="T839" s="1">
        <v>0</v>
      </c>
      <c r="U839" s="1">
        <v>0</v>
      </c>
    </row>
    <row r="840" spans="3:21" x14ac:dyDescent="0.3">
      <c r="C840" s="10">
        <v>307</v>
      </c>
      <c r="D840" s="1">
        <v>14269</v>
      </c>
      <c r="E840" s="1">
        <v>1</v>
      </c>
      <c r="F840" s="1">
        <v>0</v>
      </c>
      <c r="G840" s="1">
        <v>5476</v>
      </c>
      <c r="H840" s="1">
        <v>0</v>
      </c>
      <c r="I840" s="1">
        <v>254</v>
      </c>
      <c r="J840" s="3">
        <v>56.68</v>
      </c>
      <c r="K840" s="3">
        <v>1.78</v>
      </c>
      <c r="L840" s="6">
        <v>25.9</v>
      </c>
      <c r="M840" s="3">
        <v>1</v>
      </c>
      <c r="N840" s="1">
        <v>2234</v>
      </c>
      <c r="O840" s="1">
        <v>3493</v>
      </c>
      <c r="P840" s="1">
        <v>0</v>
      </c>
      <c r="Q840" s="1">
        <v>3425</v>
      </c>
      <c r="R840" s="1">
        <v>68</v>
      </c>
      <c r="S840" s="1">
        <v>1</v>
      </c>
      <c r="T840" s="1">
        <v>0</v>
      </c>
      <c r="U840" s="1">
        <v>0</v>
      </c>
    </row>
    <row r="841" spans="3:21" x14ac:dyDescent="0.3">
      <c r="C841" s="10">
        <v>308</v>
      </c>
      <c r="D841" s="1">
        <v>14269</v>
      </c>
      <c r="E841" s="1">
        <v>1</v>
      </c>
      <c r="F841" s="1">
        <v>0</v>
      </c>
      <c r="G841" s="1">
        <v>5476</v>
      </c>
      <c r="H841" s="1">
        <v>0</v>
      </c>
      <c r="I841" s="1">
        <v>254</v>
      </c>
      <c r="J841" s="3">
        <v>56.68</v>
      </c>
      <c r="K841" s="3">
        <v>1.78</v>
      </c>
      <c r="L841" s="6">
        <v>25.9</v>
      </c>
      <c r="M841" s="3">
        <v>1</v>
      </c>
      <c r="N841" s="1">
        <v>2234</v>
      </c>
      <c r="O841" s="1">
        <v>3493</v>
      </c>
      <c r="P841" s="1">
        <v>0</v>
      </c>
      <c r="Q841" s="1">
        <v>3425</v>
      </c>
      <c r="R841" s="1">
        <v>68</v>
      </c>
      <c r="S841" s="1">
        <v>1</v>
      </c>
      <c r="T841" s="1">
        <v>0</v>
      </c>
      <c r="U841" s="1">
        <v>0</v>
      </c>
    </row>
    <row r="842" spans="3:21" x14ac:dyDescent="0.3">
      <c r="C842" s="10">
        <v>309</v>
      </c>
      <c r="D842" s="1">
        <v>14269</v>
      </c>
      <c r="E842" s="1">
        <v>1</v>
      </c>
      <c r="F842" s="1">
        <v>0</v>
      </c>
      <c r="G842" s="1">
        <v>5476</v>
      </c>
      <c r="H842" s="1">
        <v>0</v>
      </c>
      <c r="I842" s="1">
        <v>254</v>
      </c>
      <c r="J842" s="3">
        <v>56.68</v>
      </c>
      <c r="K842" s="3">
        <v>1.78</v>
      </c>
      <c r="L842" s="6">
        <v>25.9</v>
      </c>
      <c r="M842" s="3">
        <v>1</v>
      </c>
      <c r="N842" s="1">
        <v>2234</v>
      </c>
      <c r="O842" s="1">
        <v>3493</v>
      </c>
      <c r="P842" s="1">
        <v>0</v>
      </c>
      <c r="Q842" s="1">
        <v>3425</v>
      </c>
      <c r="R842" s="1">
        <v>68</v>
      </c>
      <c r="S842" s="1">
        <v>1</v>
      </c>
      <c r="T842" s="1">
        <v>0</v>
      </c>
      <c r="U842" s="1">
        <v>0</v>
      </c>
    </row>
    <row r="843" spans="3:21" x14ac:dyDescent="0.3">
      <c r="C843" s="10">
        <v>310</v>
      </c>
      <c r="D843" s="1">
        <v>14269</v>
      </c>
      <c r="E843" s="1">
        <v>1</v>
      </c>
      <c r="F843" s="1">
        <v>0</v>
      </c>
      <c r="G843" s="1">
        <v>5476</v>
      </c>
      <c r="H843" s="1">
        <v>0</v>
      </c>
      <c r="I843" s="1">
        <v>254</v>
      </c>
      <c r="J843" s="3">
        <v>56.68</v>
      </c>
      <c r="K843" s="3">
        <v>1.78</v>
      </c>
      <c r="L843" s="6">
        <v>25.9</v>
      </c>
      <c r="M843" s="3">
        <v>1</v>
      </c>
      <c r="N843" s="1">
        <v>2234</v>
      </c>
      <c r="O843" s="1">
        <v>3493</v>
      </c>
      <c r="P843" s="1">
        <v>0</v>
      </c>
      <c r="Q843" s="1">
        <v>3425</v>
      </c>
      <c r="R843" s="1">
        <v>68</v>
      </c>
      <c r="S843" s="1">
        <v>1</v>
      </c>
      <c r="T843" s="1">
        <v>0</v>
      </c>
      <c r="U843" s="1">
        <v>0</v>
      </c>
    </row>
    <row r="844" spans="3:21" x14ac:dyDescent="0.3">
      <c r="C844" s="10">
        <v>311</v>
      </c>
      <c r="D844" s="1">
        <v>14269</v>
      </c>
      <c r="E844" s="1">
        <v>1</v>
      </c>
      <c r="F844" s="1">
        <v>0</v>
      </c>
      <c r="G844" s="1">
        <v>5476</v>
      </c>
      <c r="H844" s="1">
        <v>0</v>
      </c>
      <c r="I844" s="1">
        <v>254</v>
      </c>
      <c r="J844" s="3">
        <v>56.68</v>
      </c>
      <c r="K844" s="3">
        <v>1.78</v>
      </c>
      <c r="L844" s="6">
        <v>25.9</v>
      </c>
      <c r="M844" s="3">
        <v>1</v>
      </c>
      <c r="N844" s="1">
        <v>2234</v>
      </c>
      <c r="O844" s="1">
        <v>3493</v>
      </c>
      <c r="P844" s="1">
        <v>0</v>
      </c>
      <c r="Q844" s="1">
        <v>3425</v>
      </c>
      <c r="R844" s="1">
        <v>68</v>
      </c>
      <c r="S844" s="1">
        <v>1</v>
      </c>
      <c r="T844" s="1">
        <v>0</v>
      </c>
      <c r="U844" s="1">
        <v>0</v>
      </c>
    </row>
    <row r="845" spans="3:21" x14ac:dyDescent="0.3">
      <c r="C845" s="10">
        <v>312</v>
      </c>
      <c r="D845" s="1">
        <v>14269</v>
      </c>
      <c r="E845" s="1">
        <v>1</v>
      </c>
      <c r="F845" s="1">
        <v>0</v>
      </c>
      <c r="G845" s="1">
        <v>5476</v>
      </c>
      <c r="H845" s="1">
        <v>0</v>
      </c>
      <c r="I845" s="1">
        <v>254</v>
      </c>
      <c r="J845" s="3">
        <v>56.68</v>
      </c>
      <c r="K845" s="3">
        <v>1.78</v>
      </c>
      <c r="L845" s="6">
        <v>25.9</v>
      </c>
      <c r="M845" s="3">
        <v>1</v>
      </c>
      <c r="N845" s="1">
        <v>2234</v>
      </c>
      <c r="O845" s="1">
        <v>3493</v>
      </c>
      <c r="P845" s="1">
        <v>0</v>
      </c>
      <c r="Q845" s="1">
        <v>3425</v>
      </c>
      <c r="R845" s="1">
        <v>68</v>
      </c>
      <c r="S845" s="1">
        <v>1</v>
      </c>
      <c r="T845" s="1">
        <v>0</v>
      </c>
      <c r="U845" s="1">
        <v>0</v>
      </c>
    </row>
    <row r="846" spans="3:21" x14ac:dyDescent="0.3">
      <c r="C846" s="10">
        <v>313</v>
      </c>
      <c r="D846" s="1">
        <v>14269</v>
      </c>
      <c r="E846" s="1">
        <v>1</v>
      </c>
      <c r="F846" s="1">
        <v>0</v>
      </c>
      <c r="G846" s="1">
        <v>5476</v>
      </c>
      <c r="H846" s="1">
        <v>0</v>
      </c>
      <c r="I846" s="1">
        <v>254</v>
      </c>
      <c r="J846" s="3">
        <v>56.68</v>
      </c>
      <c r="K846" s="3">
        <v>1.78</v>
      </c>
      <c r="L846" s="6">
        <v>25.9</v>
      </c>
      <c r="M846" s="3">
        <v>1</v>
      </c>
      <c r="N846" s="1">
        <v>2234</v>
      </c>
      <c r="O846" s="1">
        <v>3493</v>
      </c>
      <c r="P846" s="1">
        <v>0</v>
      </c>
      <c r="Q846" s="1">
        <v>3425</v>
      </c>
      <c r="R846" s="1">
        <v>68</v>
      </c>
      <c r="S846" s="1">
        <v>1</v>
      </c>
      <c r="T846" s="1">
        <v>0</v>
      </c>
      <c r="U846" s="1">
        <v>0</v>
      </c>
    </row>
    <row r="847" spans="3:21" x14ac:dyDescent="0.3">
      <c r="C847" s="10">
        <v>314</v>
      </c>
      <c r="D847" s="1">
        <v>14269</v>
      </c>
      <c r="E847" s="1">
        <v>1</v>
      </c>
      <c r="F847" s="1">
        <v>0</v>
      </c>
      <c r="G847" s="1">
        <v>5476</v>
      </c>
      <c r="H847" s="1">
        <v>0</v>
      </c>
      <c r="I847" s="1">
        <v>254</v>
      </c>
      <c r="J847" s="3">
        <v>56.69</v>
      </c>
      <c r="K847" s="3">
        <v>1.78</v>
      </c>
      <c r="L847" s="6">
        <v>25.9</v>
      </c>
      <c r="M847" s="3">
        <v>1</v>
      </c>
      <c r="N847" s="1">
        <v>2234</v>
      </c>
      <c r="O847" s="1">
        <v>3493</v>
      </c>
      <c r="P847" s="1">
        <v>0</v>
      </c>
      <c r="Q847" s="1">
        <v>3425</v>
      </c>
      <c r="R847" s="1">
        <v>68</v>
      </c>
      <c r="S847" s="1">
        <v>1</v>
      </c>
      <c r="T847" s="1">
        <v>0</v>
      </c>
      <c r="U847" s="1">
        <v>0</v>
      </c>
    </row>
    <row r="848" spans="3:21" x14ac:dyDescent="0.3">
      <c r="C848" s="10">
        <v>315</v>
      </c>
      <c r="D848" s="1">
        <v>14269</v>
      </c>
      <c r="E848" s="1">
        <v>1</v>
      </c>
      <c r="F848" s="1">
        <v>0</v>
      </c>
      <c r="G848" s="1">
        <v>5476</v>
      </c>
      <c r="H848" s="1">
        <v>0</v>
      </c>
      <c r="I848" s="1">
        <v>254</v>
      </c>
      <c r="J848" s="3">
        <v>56.69</v>
      </c>
      <c r="K848" s="3">
        <v>1.78</v>
      </c>
      <c r="L848" s="6">
        <v>25.9</v>
      </c>
      <c r="M848" s="3">
        <v>1</v>
      </c>
      <c r="N848" s="1">
        <v>2234</v>
      </c>
      <c r="O848" s="1">
        <v>3493</v>
      </c>
      <c r="P848" s="1">
        <v>0</v>
      </c>
      <c r="Q848" s="1">
        <v>3425</v>
      </c>
      <c r="R848" s="1">
        <v>68</v>
      </c>
      <c r="S848" s="1">
        <v>1</v>
      </c>
      <c r="T848" s="1">
        <v>0</v>
      </c>
      <c r="U848" s="1">
        <v>0</v>
      </c>
    </row>
    <row r="849" spans="3:21" x14ac:dyDescent="0.3">
      <c r="C849" s="10">
        <v>316</v>
      </c>
      <c r="D849" s="1">
        <v>14269</v>
      </c>
      <c r="E849" s="1">
        <v>1</v>
      </c>
      <c r="F849" s="1">
        <v>0</v>
      </c>
      <c r="G849" s="1">
        <v>5476</v>
      </c>
      <c r="H849" s="1">
        <v>0</v>
      </c>
      <c r="I849" s="1">
        <v>254</v>
      </c>
      <c r="J849" s="3">
        <v>56.69</v>
      </c>
      <c r="K849" s="3">
        <v>1.78</v>
      </c>
      <c r="L849" s="6">
        <v>25.9</v>
      </c>
      <c r="M849" s="3">
        <v>1</v>
      </c>
      <c r="N849" s="1">
        <v>2234</v>
      </c>
      <c r="O849" s="1">
        <v>3493</v>
      </c>
      <c r="P849" s="1">
        <v>0</v>
      </c>
      <c r="Q849" s="1">
        <v>3425</v>
      </c>
      <c r="R849" s="1">
        <v>68</v>
      </c>
      <c r="S849" s="1">
        <v>1</v>
      </c>
      <c r="T849" s="1">
        <v>0</v>
      </c>
      <c r="U849" s="1">
        <v>0</v>
      </c>
    </row>
    <row r="850" spans="3:21" x14ac:dyDescent="0.3">
      <c r="C850" s="10">
        <v>317</v>
      </c>
      <c r="D850" s="1">
        <v>14269</v>
      </c>
      <c r="E850" s="1">
        <v>1</v>
      </c>
      <c r="F850" s="1">
        <v>0</v>
      </c>
      <c r="G850" s="1">
        <v>5476</v>
      </c>
      <c r="H850" s="1">
        <v>0</v>
      </c>
      <c r="I850" s="1">
        <v>254</v>
      </c>
      <c r="J850" s="3">
        <v>56.69</v>
      </c>
      <c r="K850" s="3">
        <v>1.78</v>
      </c>
      <c r="L850" s="6">
        <v>25.9</v>
      </c>
      <c r="M850" s="3">
        <v>1</v>
      </c>
      <c r="N850" s="1">
        <v>2234</v>
      </c>
      <c r="O850" s="1">
        <v>3493</v>
      </c>
      <c r="P850" s="1">
        <v>0</v>
      </c>
      <c r="Q850" s="1">
        <v>3425</v>
      </c>
      <c r="R850" s="1">
        <v>68</v>
      </c>
      <c r="S850" s="1">
        <v>1</v>
      </c>
      <c r="T850" s="1">
        <v>0</v>
      </c>
      <c r="U850" s="1">
        <v>0</v>
      </c>
    </row>
    <row r="851" spans="3:21" x14ac:dyDescent="0.3">
      <c r="C851" s="10">
        <v>318</v>
      </c>
      <c r="D851" s="1">
        <v>14269</v>
      </c>
      <c r="E851" s="1">
        <v>1</v>
      </c>
      <c r="F851" s="1">
        <v>0</v>
      </c>
      <c r="G851" s="1">
        <v>5476</v>
      </c>
      <c r="H851" s="1">
        <v>0</v>
      </c>
      <c r="I851" s="1">
        <v>254</v>
      </c>
      <c r="J851" s="3">
        <v>56.69</v>
      </c>
      <c r="K851" s="3">
        <v>1.78</v>
      </c>
      <c r="L851" s="6">
        <v>25.9</v>
      </c>
      <c r="M851" s="3">
        <v>1</v>
      </c>
      <c r="N851" s="1">
        <v>2234</v>
      </c>
      <c r="O851" s="1">
        <v>3493</v>
      </c>
      <c r="P851" s="1">
        <v>0</v>
      </c>
      <c r="Q851" s="1">
        <v>3425</v>
      </c>
      <c r="R851" s="1">
        <v>68</v>
      </c>
      <c r="S851" s="1">
        <v>1</v>
      </c>
      <c r="T851" s="1">
        <v>0</v>
      </c>
      <c r="U851" s="1">
        <v>0</v>
      </c>
    </row>
    <row r="852" spans="3:21" x14ac:dyDescent="0.3">
      <c r="C852" s="10">
        <v>319</v>
      </c>
      <c r="D852" s="1">
        <v>14269</v>
      </c>
      <c r="E852" s="1">
        <v>0</v>
      </c>
      <c r="F852" s="1">
        <v>0</v>
      </c>
      <c r="G852" s="1">
        <v>5477</v>
      </c>
      <c r="H852" s="1">
        <v>0</v>
      </c>
      <c r="I852" s="1">
        <v>254</v>
      </c>
      <c r="J852" s="3">
        <v>56.69</v>
      </c>
      <c r="K852" s="3">
        <v>1.78</v>
      </c>
      <c r="L852" s="6">
        <v>25.9</v>
      </c>
      <c r="M852" s="3">
        <v>1</v>
      </c>
      <c r="N852" s="1">
        <v>2234</v>
      </c>
      <c r="O852" s="1">
        <v>3493</v>
      </c>
      <c r="P852" s="1">
        <v>0</v>
      </c>
      <c r="Q852" s="1">
        <v>3425</v>
      </c>
      <c r="R852" s="1">
        <v>68</v>
      </c>
      <c r="S852" s="1">
        <v>0</v>
      </c>
      <c r="T852" s="1">
        <v>0</v>
      </c>
      <c r="U852" s="1">
        <v>0</v>
      </c>
    </row>
  </sheetData>
  <mergeCells count="7">
    <mergeCell ref="N11:O11"/>
    <mergeCell ref="AC10:AG10"/>
    <mergeCell ref="AQ11:AR11"/>
    <mergeCell ref="AS11:AT11"/>
    <mergeCell ref="P11:R11"/>
    <mergeCell ref="AC11:AG11"/>
    <mergeCell ref="V11:Y11"/>
  </mergeCells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9DB90-0F8B-48E7-BEF4-38BA4C209696}">
  <dimension ref="A1:BP649"/>
  <sheetViews>
    <sheetView topLeftCell="E40" workbookViewId="0">
      <selection activeCell="C14" sqref="C14:C163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3.6640625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1" bestFit="1" customWidth="1"/>
    <col min="11" max="11" width="10.44140625" style="1" bestFit="1" customWidth="1"/>
    <col min="12" max="12" width="8.6640625" style="1" bestFit="1" customWidth="1"/>
    <col min="13" max="13" width="3.44140625" style="7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1.44140625" style="1" bestFit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5" width="11.5546875" style="1"/>
    <col min="46" max="46" width="11.5546875" style="107"/>
    <col min="47" max="49" width="11.5546875" style="1"/>
    <col min="50" max="50" width="13.6640625" style="1" bestFit="1" customWidth="1"/>
    <col min="51" max="51" width="13.6640625" style="1" customWidth="1"/>
    <col min="52" max="52" width="11.44140625" style="1" bestFit="1" customWidth="1"/>
    <col min="53" max="54" width="14.33203125" style="11" bestFit="1" customWidth="1"/>
    <col min="55" max="56" width="11.109375" style="11" bestFit="1" customWidth="1"/>
    <col min="57" max="57" width="10.109375" style="11" bestFit="1" customWidth="1"/>
    <col min="58" max="59" width="11.44140625" style="1" bestFit="1" customWidth="1"/>
    <col min="60" max="60" width="9.44140625" style="11" bestFit="1" customWidth="1"/>
    <col min="61" max="61" width="3" style="11" bestFit="1" customWidth="1"/>
    <col min="62" max="62" width="14.33203125" style="11" bestFit="1" customWidth="1"/>
    <col min="63" max="63" width="6.109375" style="11" bestFit="1" customWidth="1"/>
    <col min="64" max="64" width="11.109375" style="11" bestFit="1" customWidth="1"/>
    <col min="65" max="65" width="3" style="11" bestFit="1" customWidth="1"/>
    <col min="66" max="66" width="10.109375" style="11" bestFit="1" customWidth="1"/>
    <col min="67" max="67" width="11.44140625" style="11" bestFit="1" customWidth="1"/>
    <col min="68" max="68" width="9.44140625" style="11" bestFit="1" customWidth="1"/>
    <col min="69" max="16384" width="11.5546875" style="11"/>
  </cols>
  <sheetData>
    <row r="1" spans="1:68" x14ac:dyDescent="0.3">
      <c r="AS1" s="11"/>
      <c r="AT1" s="11"/>
      <c r="AU1" s="11"/>
      <c r="AV1" s="11"/>
      <c r="AW1" s="11"/>
      <c r="AX1" s="11"/>
      <c r="AY1" s="11"/>
      <c r="BF1" s="11"/>
      <c r="BG1" s="49" t="s">
        <v>147</v>
      </c>
      <c r="BH1" s="49" t="s">
        <v>147</v>
      </c>
      <c r="BI1" s="1"/>
      <c r="BO1" s="49" t="s">
        <v>147</v>
      </c>
      <c r="BP1" s="49" t="s">
        <v>147</v>
      </c>
    </row>
    <row r="2" spans="1:68" x14ac:dyDescent="0.3">
      <c r="AS2" s="11"/>
      <c r="AT2" s="11"/>
      <c r="AU2" s="11"/>
      <c r="AV2" s="11"/>
      <c r="AW2" s="11"/>
      <c r="AX2" s="11"/>
      <c r="AY2" s="11"/>
      <c r="BB2" s="112" t="s">
        <v>145</v>
      </c>
      <c r="BC2" s="112" t="s">
        <v>144</v>
      </c>
      <c r="BD2" s="112" t="s">
        <v>138</v>
      </c>
      <c r="BE2" s="112" t="s">
        <v>150</v>
      </c>
      <c r="BF2" s="112" t="s">
        <v>149</v>
      </c>
      <c r="BG2" s="101" t="s">
        <v>74</v>
      </c>
      <c r="BH2" s="101" t="s">
        <v>19</v>
      </c>
      <c r="BI2" s="1"/>
      <c r="BJ2" s="112" t="s">
        <v>145</v>
      </c>
      <c r="BK2" s="112" t="s">
        <v>144</v>
      </c>
      <c r="BL2" s="112" t="s">
        <v>138</v>
      </c>
      <c r="BM2" s="112" t="s">
        <v>150</v>
      </c>
      <c r="BN2" s="112" t="s">
        <v>149</v>
      </c>
      <c r="BO2" s="101" t="s">
        <v>74</v>
      </c>
      <c r="BP2" s="101" t="s">
        <v>19</v>
      </c>
    </row>
    <row r="3" spans="1:68" x14ac:dyDescent="0.3">
      <c r="AS3" s="11"/>
      <c r="AT3" s="11"/>
      <c r="AU3" s="11"/>
      <c r="AV3" s="11"/>
      <c r="AW3" s="11"/>
      <c r="AX3" s="11"/>
      <c r="AY3" s="11"/>
      <c r="BA3" s="11">
        <v>0</v>
      </c>
      <c r="BB3" s="99">
        <v>16</v>
      </c>
      <c r="BC3" s="120">
        <v>93.474717838955428</v>
      </c>
      <c r="BD3" s="1">
        <v>14911565.616651077</v>
      </c>
      <c r="BE3" s="11">
        <v>18</v>
      </c>
      <c r="BF3" s="1">
        <v>828420.31203617097</v>
      </c>
      <c r="BG3" s="64">
        <v>816034.28673408087</v>
      </c>
      <c r="BH3" s="64">
        <v>1113657.7883333149</v>
      </c>
      <c r="BI3" s="1">
        <f>+BB12</f>
        <v>34</v>
      </c>
      <c r="BJ3" s="99">
        <v>4</v>
      </c>
      <c r="BK3" s="120">
        <v>26.280885029106845</v>
      </c>
      <c r="BL3" s="1">
        <v>62786385.4482712</v>
      </c>
      <c r="BM3" s="11">
        <v>9</v>
      </c>
      <c r="BN3" s="1">
        <v>6976265.0498079108</v>
      </c>
      <c r="BO3" s="64">
        <v>229432.12630410274</v>
      </c>
      <c r="BP3" s="64">
        <v>313110.46423677896</v>
      </c>
    </row>
    <row r="4" spans="1:68" x14ac:dyDescent="0.3">
      <c r="AS4" s="11"/>
      <c r="AT4" s="11"/>
      <c r="AU4" s="11"/>
      <c r="AV4" s="11"/>
      <c r="AW4" s="11"/>
      <c r="AX4" s="11"/>
      <c r="AY4" s="11"/>
      <c r="BA4" s="11">
        <v>34</v>
      </c>
      <c r="BB4" s="121"/>
      <c r="BC4" s="122"/>
      <c r="BD4" s="123"/>
      <c r="BE4" s="124"/>
      <c r="BF4" s="123"/>
      <c r="BG4" s="125"/>
      <c r="BH4" s="125"/>
      <c r="BI4" s="1">
        <f>+BD12</f>
        <v>46</v>
      </c>
      <c r="BO4" s="1"/>
      <c r="BP4" s="1"/>
    </row>
    <row r="5" spans="1:68" x14ac:dyDescent="0.3">
      <c r="AS5" s="11"/>
      <c r="AT5" s="11"/>
      <c r="AU5" s="11"/>
      <c r="AV5" s="11"/>
      <c r="AW5" s="11"/>
      <c r="AX5" s="11"/>
      <c r="AY5" s="11"/>
      <c r="BB5" s="99">
        <v>9</v>
      </c>
      <c r="BC5" s="120">
        <v>33.478509257978125</v>
      </c>
      <c r="BD5" s="1">
        <v>123748837.50767776</v>
      </c>
      <c r="BE5" s="11">
        <v>25</v>
      </c>
      <c r="BF5" s="1">
        <v>4949953.5003071101</v>
      </c>
      <c r="BG5" s="64">
        <v>292267.38582214905</v>
      </c>
      <c r="BH5" s="64">
        <v>398862.95929955138</v>
      </c>
      <c r="BI5" s="1"/>
      <c r="BJ5" s="99">
        <v>3</v>
      </c>
      <c r="BK5" s="120">
        <v>24.142519618306135</v>
      </c>
      <c r="BL5" s="1">
        <v>108466631.02502659</v>
      </c>
      <c r="BM5" s="11">
        <v>8</v>
      </c>
      <c r="BN5" s="1">
        <v>13558328.878128324</v>
      </c>
      <c r="BO5" s="64">
        <v>210764.19626781257</v>
      </c>
      <c r="BP5" s="64">
        <v>287633.97873249929</v>
      </c>
    </row>
    <row r="6" spans="1:68" x14ac:dyDescent="0.3">
      <c r="AS6" s="11"/>
      <c r="AT6" s="11"/>
      <c r="AU6" s="11"/>
      <c r="AV6" s="11"/>
      <c r="AW6" s="11"/>
      <c r="AX6" s="11"/>
      <c r="AY6" s="11"/>
      <c r="BB6" s="121">
        <v>10</v>
      </c>
      <c r="BC6" s="122">
        <v>38.317217185935917</v>
      </c>
      <c r="BD6" s="123">
        <v>99833405.998773292</v>
      </c>
      <c r="BE6" s="124">
        <v>24</v>
      </c>
      <c r="BF6" s="123">
        <v>4159725.2499488872</v>
      </c>
      <c r="BG6" s="125">
        <v>334509.30603322055</v>
      </c>
      <c r="BH6" s="125">
        <v>456511.32555324049</v>
      </c>
      <c r="BI6" s="1"/>
      <c r="BJ6" s="99">
        <v>4</v>
      </c>
      <c r="BK6" s="120">
        <v>26.031574424196773</v>
      </c>
      <c r="BL6" s="1">
        <v>121652863.88924907</v>
      </c>
      <c r="BM6" s="11">
        <v>9</v>
      </c>
      <c r="BN6" s="1">
        <v>13516984.87658323</v>
      </c>
      <c r="BO6" s="64">
        <v>227255.64472323781</v>
      </c>
      <c r="BP6" s="64">
        <v>310140.17768988037</v>
      </c>
    </row>
    <row r="7" spans="1:68" x14ac:dyDescent="0.3">
      <c r="A7" s="11" t="s">
        <v>52</v>
      </c>
      <c r="B7" s="40">
        <v>0.01</v>
      </c>
      <c r="O7" s="1">
        <v>3980</v>
      </c>
      <c r="AS7" s="11"/>
      <c r="AT7" s="11"/>
      <c r="AU7" s="11"/>
      <c r="AV7" s="11"/>
      <c r="AW7" s="11"/>
      <c r="AX7" s="11"/>
      <c r="AY7" s="11"/>
      <c r="BB7" s="99">
        <v>11</v>
      </c>
      <c r="BC7" s="120">
        <v>43.978798247076185</v>
      </c>
      <c r="BD7" s="1">
        <v>75375315.095693275</v>
      </c>
      <c r="BE7" s="11">
        <v>23</v>
      </c>
      <c r="BF7" s="1">
        <v>3277187.6128562293</v>
      </c>
      <c r="BG7" s="64">
        <v>383934.90869697509</v>
      </c>
      <c r="BH7" s="64">
        <v>523963.40231566568</v>
      </c>
      <c r="BI7" s="1"/>
      <c r="BJ7" s="99">
        <v>5</v>
      </c>
      <c r="BK7" s="120">
        <v>28.135900556464136</v>
      </c>
      <c r="BL7" s="1">
        <v>169985593.56591934</v>
      </c>
      <c r="BM7" s="11">
        <v>10</v>
      </c>
      <c r="BN7" s="1">
        <v>16998559.356591932</v>
      </c>
      <c r="BO7" s="64">
        <v>245626.4118579319</v>
      </c>
      <c r="BP7" s="64">
        <v>335211.11922971375</v>
      </c>
    </row>
    <row r="8" spans="1:68" x14ac:dyDescent="0.3">
      <c r="A8" s="11" t="s">
        <v>53</v>
      </c>
      <c r="B8" s="6">
        <v>25</v>
      </c>
      <c r="O8" s="72">
        <f>+O7/$AC$11</f>
        <v>0.19900000000000001</v>
      </c>
      <c r="AS8" s="11"/>
      <c r="AT8" s="11"/>
      <c r="AU8" s="11"/>
      <c r="AV8" s="11"/>
      <c r="AW8" s="11"/>
      <c r="AX8" s="11"/>
      <c r="AY8" s="11"/>
      <c r="BB8" s="99">
        <v>12</v>
      </c>
      <c r="BC8" s="120">
        <v>50.740782115260942</v>
      </c>
      <c r="BD8" s="1">
        <v>55706103.873040162</v>
      </c>
      <c r="BE8" s="11">
        <v>22</v>
      </c>
      <c r="BF8" s="1">
        <v>2532095.6305927346</v>
      </c>
      <c r="BG8" s="64">
        <v>442967.02786622802</v>
      </c>
      <c r="BH8" s="64">
        <v>604525.67812121881</v>
      </c>
      <c r="BI8" s="1"/>
      <c r="BJ8" s="121"/>
      <c r="BK8" s="122"/>
      <c r="BL8" s="123"/>
      <c r="BM8" s="124"/>
      <c r="BN8" s="123"/>
      <c r="BO8" s="125"/>
      <c r="BP8" s="125"/>
    </row>
    <row r="9" spans="1:68" x14ac:dyDescent="0.3">
      <c r="N9" s="128" t="s">
        <v>106</v>
      </c>
      <c r="O9" s="128" t="s">
        <v>29</v>
      </c>
      <c r="P9" s="128" t="s">
        <v>40</v>
      </c>
      <c r="AS9" s="11"/>
      <c r="AT9" s="11"/>
      <c r="AU9" s="11"/>
      <c r="AV9" s="11"/>
      <c r="AW9" s="11"/>
      <c r="AX9" s="11"/>
      <c r="AY9" s="11"/>
      <c r="BB9" s="99">
        <v>13</v>
      </c>
      <c r="BC9" s="120">
        <v>58.834477011897093</v>
      </c>
      <c r="BD9" s="1">
        <v>40269555.975550056</v>
      </c>
      <c r="BE9" s="11">
        <v>21</v>
      </c>
      <c r="BF9" s="1">
        <v>1917597.9035976217</v>
      </c>
      <c r="BG9" s="64">
        <v>513624.98431386164</v>
      </c>
      <c r="BH9" s="64">
        <v>700953.95911974192</v>
      </c>
      <c r="BI9" s="1"/>
      <c r="BJ9" s="99"/>
      <c r="BK9" s="120"/>
      <c r="BL9" s="1"/>
      <c r="BN9" s="1"/>
      <c r="BO9" s="64"/>
      <c r="BP9" s="64"/>
    </row>
    <row r="10" spans="1:68" x14ac:dyDescent="0.3">
      <c r="B10" s="8"/>
      <c r="N10" s="1">
        <f>+N196</f>
        <v>0</v>
      </c>
      <c r="O10" s="1">
        <f>+O196</f>
        <v>0</v>
      </c>
      <c r="P10" s="1">
        <f>+N10+O10</f>
        <v>0</v>
      </c>
      <c r="AS10" s="129" t="s">
        <v>142</v>
      </c>
      <c r="BB10" s="99">
        <v>14</v>
      </c>
      <c r="BC10" s="120">
        <v>68.439198779972813</v>
      </c>
      <c r="BD10" s="1">
        <v>27338990.931688618</v>
      </c>
      <c r="BE10" s="11">
        <v>20</v>
      </c>
      <c r="BF10" s="1">
        <v>1366949.5465844308</v>
      </c>
      <c r="BG10" s="64">
        <v>597474.20534916269</v>
      </c>
      <c r="BH10" s="64">
        <v>815384.61426459614</v>
      </c>
    </row>
    <row r="11" spans="1:68" x14ac:dyDescent="0.3">
      <c r="A11" s="2"/>
      <c r="B11" s="1" t="s">
        <v>151</v>
      </c>
      <c r="C11" s="98">
        <v>1</v>
      </c>
      <c r="D11" s="5"/>
      <c r="E11" s="5"/>
      <c r="F11" s="5"/>
      <c r="N11" s="72">
        <f>+N10/AC11</f>
        <v>0</v>
      </c>
      <c r="O11" s="72">
        <f>+O10/$AC$11</f>
        <v>0</v>
      </c>
      <c r="P11" s="72">
        <f>+P10/$AC$11</f>
        <v>0</v>
      </c>
      <c r="AA11" s="9" t="s">
        <v>13</v>
      </c>
      <c r="AB11" s="1"/>
      <c r="AC11" s="142">
        <v>20000</v>
      </c>
      <c r="AD11" s="142"/>
      <c r="AE11" s="142"/>
      <c r="AF11" s="142"/>
      <c r="AG11" s="142"/>
      <c r="AS11" s="103">
        <f>+BB14</f>
        <v>26.03157441932861</v>
      </c>
      <c r="BC11" s="1"/>
      <c r="BD11" s="1"/>
      <c r="BE11" s="1"/>
    </row>
    <row r="12" spans="1:68" x14ac:dyDescent="0.3"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116"/>
      <c r="N12" s="143" t="s">
        <v>19</v>
      </c>
      <c r="O12" s="143"/>
      <c r="P12" s="144" t="s">
        <v>29</v>
      </c>
      <c r="Q12" s="144"/>
      <c r="R12" s="144"/>
      <c r="S12" s="128"/>
      <c r="T12" s="128"/>
      <c r="U12" s="128"/>
      <c r="V12" s="145" t="s">
        <v>14</v>
      </c>
      <c r="W12" s="145"/>
      <c r="X12" s="145"/>
      <c r="Y12" s="145"/>
      <c r="Z12" s="49" t="s">
        <v>72</v>
      </c>
      <c r="AA12" s="68" t="s">
        <v>106</v>
      </c>
      <c r="AC12" s="146" t="s">
        <v>71</v>
      </c>
      <c r="AD12" s="146"/>
      <c r="AE12" s="146"/>
      <c r="AF12" s="146"/>
      <c r="AG12" s="146"/>
      <c r="AQ12" s="147" t="s">
        <v>139</v>
      </c>
      <c r="AR12" s="147"/>
      <c r="AS12" s="141" t="s">
        <v>19</v>
      </c>
      <c r="AT12" s="141"/>
      <c r="AU12" s="102" t="s">
        <v>140</v>
      </c>
      <c r="AV12" s="100"/>
      <c r="AW12" s="100"/>
      <c r="AX12" s="100"/>
      <c r="AY12" s="100"/>
      <c r="AZ12" s="100"/>
      <c r="BA12" s="23" t="s">
        <v>152</v>
      </c>
      <c r="BB12" s="99">
        <v>34</v>
      </c>
      <c r="BC12" s="23" t="s">
        <v>146</v>
      </c>
      <c r="BD12" s="99">
        <v>46</v>
      </c>
      <c r="BE12" s="1"/>
      <c r="BF12" s="49" t="s">
        <v>147</v>
      </c>
      <c r="BG12" s="49" t="s">
        <v>147</v>
      </c>
      <c r="BI12" s="99"/>
      <c r="BJ12" s="120"/>
      <c r="BK12" s="1"/>
      <c r="BM12" s="1"/>
      <c r="BN12" s="64"/>
      <c r="BO12" s="64"/>
    </row>
    <row r="13" spans="1:68" x14ac:dyDescent="0.3">
      <c r="B13" s="4" t="s">
        <v>19</v>
      </c>
      <c r="C13" s="128" t="s">
        <v>5</v>
      </c>
      <c r="D13" s="128" t="s">
        <v>6</v>
      </c>
      <c r="E13" s="128" t="s">
        <v>30</v>
      </c>
      <c r="F13" s="128" t="s">
        <v>18</v>
      </c>
      <c r="G13" s="128" t="s">
        <v>7</v>
      </c>
      <c r="H13" s="128" t="s">
        <v>17</v>
      </c>
      <c r="I13" s="128" t="s">
        <v>8</v>
      </c>
      <c r="J13" s="128" t="s">
        <v>9</v>
      </c>
      <c r="K13" s="128" t="s">
        <v>10</v>
      </c>
      <c r="L13" s="128" t="s">
        <v>12</v>
      </c>
      <c r="M13" s="117" t="s">
        <v>13</v>
      </c>
      <c r="N13" s="128" t="s">
        <v>106</v>
      </c>
      <c r="O13" s="128" t="s">
        <v>29</v>
      </c>
      <c r="P13" s="128" t="s">
        <v>30</v>
      </c>
      <c r="Q13" s="128" t="s">
        <v>7</v>
      </c>
      <c r="R13" s="128" t="s">
        <v>8</v>
      </c>
      <c r="S13" s="128" t="s">
        <v>107</v>
      </c>
      <c r="T13" s="128" t="s">
        <v>78</v>
      </c>
      <c r="U13" s="128" t="s">
        <v>129</v>
      </c>
      <c r="V13" s="129" t="s">
        <v>51</v>
      </c>
      <c r="W13" s="129" t="s">
        <v>15</v>
      </c>
      <c r="X13" s="129" t="s">
        <v>50</v>
      </c>
      <c r="Y13" s="129" t="s">
        <v>16</v>
      </c>
      <c r="Z13" s="129" t="s">
        <v>73</v>
      </c>
      <c r="AA13" s="129" t="s">
        <v>20</v>
      </c>
      <c r="AB13" s="129" t="s">
        <v>21</v>
      </c>
      <c r="AC13" s="47" t="s">
        <v>19</v>
      </c>
      <c r="AD13" s="47" t="s">
        <v>30</v>
      </c>
      <c r="AE13" s="47" t="s">
        <v>7</v>
      </c>
      <c r="AF13" s="47" t="s">
        <v>8</v>
      </c>
      <c r="AG13" s="47" t="s">
        <v>11</v>
      </c>
      <c r="AQ13" s="101" t="s">
        <v>136</v>
      </c>
      <c r="AR13" s="101" t="s">
        <v>135</v>
      </c>
      <c r="AS13" s="101" t="s">
        <v>141</v>
      </c>
      <c r="AT13" s="108" t="s">
        <v>135</v>
      </c>
      <c r="AU13" s="101" t="s">
        <v>135</v>
      </c>
      <c r="AV13" s="101" t="s">
        <v>137</v>
      </c>
      <c r="AW13" s="101"/>
      <c r="AX13" s="101" t="s">
        <v>148</v>
      </c>
      <c r="AY13" s="101" t="s">
        <v>19</v>
      </c>
      <c r="AZ13" s="101" t="s">
        <v>74</v>
      </c>
      <c r="BA13" s="112" t="s">
        <v>145</v>
      </c>
      <c r="BB13" s="112" t="s">
        <v>144</v>
      </c>
      <c r="BC13" s="112" t="s">
        <v>138</v>
      </c>
      <c r="BD13" s="112" t="s">
        <v>150</v>
      </c>
      <c r="BE13" s="112" t="s">
        <v>149</v>
      </c>
      <c r="BF13" s="101" t="s">
        <v>74</v>
      </c>
      <c r="BG13" s="101" t="s">
        <v>19</v>
      </c>
      <c r="BI13" s="99"/>
      <c r="BJ13" s="120"/>
      <c r="BK13" s="1"/>
      <c r="BM13" s="1"/>
      <c r="BN13" s="64"/>
      <c r="BO13" s="64"/>
    </row>
    <row r="14" spans="1:68" x14ac:dyDescent="0.3">
      <c r="B14" s="1">
        <f t="shared" ref="B14:B77" si="0">IF(C14="",NA(),E14+G14+H14+I14)</f>
        <v>4</v>
      </c>
      <c r="C14" s="1">
        <v>1</v>
      </c>
      <c r="D14" s="1">
        <v>19996</v>
      </c>
      <c r="E14" s="1">
        <v>4</v>
      </c>
      <c r="F14" s="1">
        <v>0</v>
      </c>
      <c r="G14" s="1">
        <v>0</v>
      </c>
      <c r="H14" s="1">
        <v>0</v>
      </c>
      <c r="I14" s="1">
        <v>0</v>
      </c>
      <c r="J14" s="1">
        <v>56.37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3">
        <f t="shared" ref="AA14:AA77" si="1">$B$8*K14*$B$7</f>
        <v>0</v>
      </c>
      <c r="AB14" s="13">
        <f t="shared" ref="AB14:AB77" si="2">IF(OR(ISNA(B14),B14=0),NA(),I14/B14)</f>
        <v>0</v>
      </c>
      <c r="AC14" s="13">
        <f t="shared" ref="AC14:AC77" si="3">IF(OR(ISNA(B14),B14=0),NA(),B14/$AC$11)</f>
        <v>2.0000000000000001E-4</v>
      </c>
      <c r="AD14" s="13">
        <f t="shared" ref="AD14:AD77" si="4">IF(OR(ISNA(B14),B14=0),NA(),E14/$AC$11)</f>
        <v>2.0000000000000001E-4</v>
      </c>
      <c r="AE14" s="13">
        <f t="shared" ref="AE14:AE77" si="5">IF(OR(ISNA(B14),B14=0),NA(),G14/$AC$11)</f>
        <v>0</v>
      </c>
      <c r="AF14" s="13">
        <f t="shared" ref="AF14:AF77" si="6">IF(OR(ISNA(B14),B14=0),NA(),I14/$AC$11)</f>
        <v>0</v>
      </c>
      <c r="AG14" s="13">
        <f t="shared" ref="AG14:AG77" si="7">+IF(OR(ISNA(B14),B14=0),NA(),Z14/$AC$11)</f>
        <v>0</v>
      </c>
      <c r="AQ14" s="11">
        <f>+BA14</f>
        <v>4</v>
      </c>
      <c r="AR14" s="11">
        <v>1</v>
      </c>
      <c r="AS14" s="1">
        <f t="shared" ref="AS14:AS77" si="8">IF(OR(AQ14&lt;$BB$12,AQ14&gt;$BD$12),0,$BB$14*B14)</f>
        <v>0</v>
      </c>
      <c r="AT14" s="107">
        <f>+EvolOf!H3</f>
        <v>2</v>
      </c>
      <c r="AU14" s="1">
        <f t="shared" ref="AU14:AU77" si="9">IF(OR(AQ14&lt;$BB$12,AQ14&gt;$BD$12),0,IF(AQ14&gt;$BD$12,0,VLOOKUP(AQ14,$AR$14:$AT$87,3)))</f>
        <v>0</v>
      </c>
      <c r="AV14" s="1">
        <f>+AS14-AU14</f>
        <v>0</v>
      </c>
      <c r="AW14" s="40">
        <f>IF(AU14=0,0,AS14/AU14-1)</f>
        <v>0</v>
      </c>
      <c r="AX14" s="1">
        <f t="shared" ref="AX14:AX77" si="10">+AV14*AV14</f>
        <v>0</v>
      </c>
      <c r="AY14" s="1">
        <f>+$BB$14*B14</f>
        <v>104.12629767731444</v>
      </c>
      <c r="AZ14" s="1">
        <f>+$BB$14*E14</f>
        <v>104.12629767731444</v>
      </c>
      <c r="BA14" s="99">
        <v>4</v>
      </c>
      <c r="BB14" s="120">
        <v>26.03157441932861</v>
      </c>
      <c r="BC14" s="1">
        <f>SUM(AX14:AX71)</f>
        <v>52807587348.67511</v>
      </c>
      <c r="BD14" s="11">
        <f>COUNTIF(AX14:AX52,"&gt;0")</f>
        <v>9</v>
      </c>
      <c r="BE14" s="1">
        <f>+BC14/BD14</f>
        <v>5867509705.4083452</v>
      </c>
      <c r="BF14" s="64">
        <f>MAX(AZ14:AZ91)</f>
        <v>55239.000917815312</v>
      </c>
      <c r="BG14" s="64">
        <f>INDEX(AY14:AY88,MATCH(BF14,AZ14:AZ88,0),1)</f>
        <v>109384.67571001883</v>
      </c>
      <c r="BI14" s="99"/>
      <c r="BJ14" s="120"/>
      <c r="BK14" s="1"/>
      <c r="BM14" s="1"/>
      <c r="BN14" s="64"/>
      <c r="BO14" s="64"/>
    </row>
    <row r="15" spans="1:68" x14ac:dyDescent="0.3">
      <c r="B15" s="1">
        <f t="shared" si="0"/>
        <v>4</v>
      </c>
      <c r="C15" s="1">
        <v>2</v>
      </c>
      <c r="D15" s="1">
        <v>19996</v>
      </c>
      <c r="E15" s="1">
        <v>4</v>
      </c>
      <c r="F15" s="1">
        <v>0</v>
      </c>
      <c r="G15" s="1">
        <v>0</v>
      </c>
      <c r="H15" s="1">
        <v>0</v>
      </c>
      <c r="I15" s="1">
        <v>0</v>
      </c>
      <c r="J15" s="1">
        <v>56.33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f>IF($C15="","",E15-E14)</f>
        <v>0</v>
      </c>
      <c r="W15" s="1">
        <f>IF($C15="","",G15-G14)</f>
        <v>0</v>
      </c>
      <c r="X15" s="1">
        <f>IF($C15="","",H15-H14)</f>
        <v>0</v>
      </c>
      <c r="Y15" s="1">
        <f>IF($C15="","",I15-I14)</f>
        <v>0</v>
      </c>
      <c r="Z15" s="1">
        <f>IF(OR($C15="",ISNA($C15)),NA(),V15+W15+X15+Y15)</f>
        <v>0</v>
      </c>
      <c r="AA15" s="3">
        <f t="shared" si="1"/>
        <v>0</v>
      </c>
      <c r="AB15" s="13">
        <f t="shared" si="2"/>
        <v>0</v>
      </c>
      <c r="AC15" s="13">
        <f t="shared" si="3"/>
        <v>2.0000000000000001E-4</v>
      </c>
      <c r="AD15" s="13">
        <f t="shared" si="4"/>
        <v>2.0000000000000001E-4</v>
      </c>
      <c r="AE15" s="13">
        <f t="shared" si="5"/>
        <v>0</v>
      </c>
      <c r="AF15" s="13">
        <f t="shared" si="6"/>
        <v>0</v>
      </c>
      <c r="AG15" s="13">
        <f t="shared" si="7"/>
        <v>0</v>
      </c>
      <c r="AQ15" s="11">
        <f>+AQ14+1</f>
        <v>5</v>
      </c>
      <c r="AR15" s="11">
        <f>+AR14+1</f>
        <v>2</v>
      </c>
      <c r="AS15" s="1">
        <f t="shared" si="8"/>
        <v>0</v>
      </c>
      <c r="AT15" s="107">
        <f>+EvolOf!H4</f>
        <v>2</v>
      </c>
      <c r="AU15" s="1">
        <f t="shared" si="9"/>
        <v>0</v>
      </c>
      <c r="AV15" s="1">
        <f t="shared" ref="AV15:AV78" si="11">+AS15-AU15</f>
        <v>0</v>
      </c>
      <c r="AW15" s="40">
        <f t="shared" ref="AW15:AW78" si="12">IF(AU15=0,0,AS15/AU15-1)</f>
        <v>0</v>
      </c>
      <c r="AX15" s="1">
        <f t="shared" si="10"/>
        <v>0</v>
      </c>
      <c r="AY15" s="1">
        <f t="shared" ref="AY15:AY78" si="13">+$BB$14*B15</f>
        <v>104.12629767731444</v>
      </c>
      <c r="AZ15" s="1">
        <f t="shared" ref="AZ15:AZ78" si="14">+$BB$14*E15</f>
        <v>104.12629767731444</v>
      </c>
      <c r="BI15" s="99"/>
      <c r="BJ15" s="120"/>
      <c r="BK15" s="1"/>
      <c r="BM15" s="1"/>
      <c r="BN15" s="64"/>
      <c r="BO15" s="64"/>
    </row>
    <row r="16" spans="1:68" x14ac:dyDescent="0.3">
      <c r="B16" s="1">
        <f t="shared" si="0"/>
        <v>4</v>
      </c>
      <c r="C16" s="1">
        <v>3</v>
      </c>
      <c r="D16" s="1">
        <v>19996</v>
      </c>
      <c r="E16" s="1">
        <v>4</v>
      </c>
      <c r="F16" s="1">
        <v>0</v>
      </c>
      <c r="G16" s="1">
        <v>0</v>
      </c>
      <c r="H16" s="1">
        <v>0</v>
      </c>
      <c r="I16" s="1">
        <v>0</v>
      </c>
      <c r="J16" s="1">
        <v>56.33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f t="shared" ref="V16:V79" si="15">IF($C16="","",E16-E15)</f>
        <v>0</v>
      </c>
      <c r="W16" s="1">
        <f t="shared" ref="W16:Y79" si="16">IF($C16="","",G16-G15)</f>
        <v>0</v>
      </c>
      <c r="X16" s="1">
        <f t="shared" si="16"/>
        <v>0</v>
      </c>
      <c r="Y16" s="1">
        <f t="shared" si="16"/>
        <v>0</v>
      </c>
      <c r="Z16" s="1">
        <f t="shared" ref="Z16:Z79" si="17">IF(OR($C16="",ISNA($C16)),NA(),V16+W16+X16+Y16)</f>
        <v>0</v>
      </c>
      <c r="AA16" s="3">
        <f t="shared" si="1"/>
        <v>0</v>
      </c>
      <c r="AB16" s="13">
        <f t="shared" si="2"/>
        <v>0</v>
      </c>
      <c r="AC16" s="13">
        <f t="shared" si="3"/>
        <v>2.0000000000000001E-4</v>
      </c>
      <c r="AD16" s="13">
        <f t="shared" si="4"/>
        <v>2.0000000000000001E-4</v>
      </c>
      <c r="AE16" s="13">
        <f t="shared" si="5"/>
        <v>0</v>
      </c>
      <c r="AF16" s="13">
        <f t="shared" si="6"/>
        <v>0</v>
      </c>
      <c r="AG16" s="13">
        <f t="shared" si="7"/>
        <v>0</v>
      </c>
      <c r="AQ16" s="11">
        <f t="shared" ref="AQ16:AR31" si="18">+AQ15+1</f>
        <v>6</v>
      </c>
      <c r="AR16" s="11">
        <f t="shared" si="18"/>
        <v>3</v>
      </c>
      <c r="AS16" s="1">
        <f t="shared" si="8"/>
        <v>0</v>
      </c>
      <c r="AT16" s="107">
        <f>+EvolOf!H5</f>
        <v>2</v>
      </c>
      <c r="AU16" s="1">
        <f t="shared" si="9"/>
        <v>0</v>
      </c>
      <c r="AV16" s="1">
        <f t="shared" si="11"/>
        <v>0</v>
      </c>
      <c r="AW16" s="40">
        <f t="shared" si="12"/>
        <v>0</v>
      </c>
      <c r="AX16" s="1">
        <f t="shared" si="10"/>
        <v>0</v>
      </c>
      <c r="AY16" s="1">
        <f t="shared" si="13"/>
        <v>104.12629767731444</v>
      </c>
      <c r="AZ16" s="1">
        <f t="shared" si="14"/>
        <v>104.12629767731444</v>
      </c>
      <c r="BI16" s="99"/>
      <c r="BJ16" s="120"/>
      <c r="BK16" s="1"/>
      <c r="BM16" s="1"/>
      <c r="BN16" s="64"/>
      <c r="BO16" s="64"/>
    </row>
    <row r="17" spans="2:66" x14ac:dyDescent="0.3">
      <c r="B17" s="1">
        <f t="shared" si="0"/>
        <v>6</v>
      </c>
      <c r="C17" s="1">
        <v>4</v>
      </c>
      <c r="D17" s="1">
        <v>19993</v>
      </c>
      <c r="E17" s="1">
        <v>6</v>
      </c>
      <c r="F17" s="1">
        <v>0</v>
      </c>
      <c r="G17" s="1">
        <v>0</v>
      </c>
      <c r="H17" s="1">
        <v>0</v>
      </c>
      <c r="I17" s="1">
        <v>0</v>
      </c>
      <c r="J17" s="1">
        <v>56.32</v>
      </c>
      <c r="K17" s="1">
        <v>0.43</v>
      </c>
      <c r="L17" s="1">
        <v>0</v>
      </c>
      <c r="M17" s="1">
        <v>0</v>
      </c>
      <c r="N17" s="1">
        <v>0</v>
      </c>
      <c r="O17" s="1">
        <v>2</v>
      </c>
      <c r="P17" s="1">
        <v>2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f t="shared" si="15"/>
        <v>2</v>
      </c>
      <c r="W17" s="1">
        <f t="shared" si="16"/>
        <v>0</v>
      </c>
      <c r="X17" s="1">
        <f t="shared" si="16"/>
        <v>0</v>
      </c>
      <c r="Y17" s="1">
        <f t="shared" si="16"/>
        <v>0</v>
      </c>
      <c r="Z17" s="1">
        <f t="shared" si="17"/>
        <v>2</v>
      </c>
      <c r="AA17" s="3">
        <f t="shared" si="1"/>
        <v>0.1075</v>
      </c>
      <c r="AB17" s="13">
        <f t="shared" si="2"/>
        <v>0</v>
      </c>
      <c r="AC17" s="13">
        <f t="shared" si="3"/>
        <v>2.9999999999999997E-4</v>
      </c>
      <c r="AD17" s="13">
        <f t="shared" si="4"/>
        <v>2.9999999999999997E-4</v>
      </c>
      <c r="AE17" s="13">
        <f t="shared" si="5"/>
        <v>0</v>
      </c>
      <c r="AF17" s="13">
        <f t="shared" si="6"/>
        <v>0</v>
      </c>
      <c r="AG17" s="13">
        <f t="shared" si="7"/>
        <v>1E-4</v>
      </c>
      <c r="AQ17" s="11">
        <f t="shared" si="18"/>
        <v>7</v>
      </c>
      <c r="AR17" s="11">
        <f t="shared" si="18"/>
        <v>4</v>
      </c>
      <c r="AS17" s="1">
        <f t="shared" si="8"/>
        <v>0</v>
      </c>
      <c r="AT17" s="107">
        <f>+EvolOf!H6</f>
        <v>2</v>
      </c>
      <c r="AU17" s="1">
        <f t="shared" si="9"/>
        <v>0</v>
      </c>
      <c r="AV17" s="1">
        <f t="shared" si="11"/>
        <v>0</v>
      </c>
      <c r="AW17" s="40">
        <f t="shared" si="12"/>
        <v>0</v>
      </c>
      <c r="AX17" s="1">
        <f t="shared" si="10"/>
        <v>0</v>
      </c>
      <c r="AY17" s="1">
        <f t="shared" si="13"/>
        <v>156.18944651597167</v>
      </c>
      <c r="AZ17" s="1">
        <f t="shared" si="14"/>
        <v>156.18944651597167</v>
      </c>
      <c r="BJ17" s="1"/>
      <c r="BK17" s="1"/>
      <c r="BL17" s="1"/>
      <c r="BM17" s="1"/>
    </row>
    <row r="18" spans="2:66" x14ac:dyDescent="0.3">
      <c r="B18" s="1">
        <f t="shared" si="0"/>
        <v>9</v>
      </c>
      <c r="C18" s="1">
        <v>5</v>
      </c>
      <c r="D18" s="1">
        <v>19990</v>
      </c>
      <c r="E18" s="1">
        <v>9</v>
      </c>
      <c r="F18" s="1">
        <v>0</v>
      </c>
      <c r="G18" s="1">
        <v>0</v>
      </c>
      <c r="H18" s="1">
        <v>0</v>
      </c>
      <c r="I18" s="1">
        <v>0</v>
      </c>
      <c r="J18" s="1">
        <v>56.33</v>
      </c>
      <c r="K18" s="1">
        <v>0.62</v>
      </c>
      <c r="L18" s="1">
        <v>0</v>
      </c>
      <c r="M18" s="1">
        <v>0</v>
      </c>
      <c r="N18" s="1">
        <v>0</v>
      </c>
      <c r="O18" s="1">
        <v>4</v>
      </c>
      <c r="P18" s="1">
        <v>4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f t="shared" si="15"/>
        <v>3</v>
      </c>
      <c r="W18" s="1">
        <f t="shared" si="16"/>
        <v>0</v>
      </c>
      <c r="X18" s="1">
        <f t="shared" si="16"/>
        <v>0</v>
      </c>
      <c r="Y18" s="1">
        <f t="shared" si="16"/>
        <v>0</v>
      </c>
      <c r="Z18" s="1">
        <f t="shared" si="17"/>
        <v>3</v>
      </c>
      <c r="AA18" s="3">
        <f t="shared" si="1"/>
        <v>0.155</v>
      </c>
      <c r="AB18" s="13">
        <f t="shared" si="2"/>
        <v>0</v>
      </c>
      <c r="AC18" s="13">
        <f t="shared" si="3"/>
        <v>4.4999999999999999E-4</v>
      </c>
      <c r="AD18" s="13">
        <f t="shared" si="4"/>
        <v>4.4999999999999999E-4</v>
      </c>
      <c r="AE18" s="13">
        <f t="shared" si="5"/>
        <v>0</v>
      </c>
      <c r="AF18" s="13">
        <f t="shared" si="6"/>
        <v>0</v>
      </c>
      <c r="AG18" s="13">
        <f t="shared" si="7"/>
        <v>1.4999999999999999E-4</v>
      </c>
      <c r="AQ18" s="11">
        <f t="shared" si="18"/>
        <v>8</v>
      </c>
      <c r="AR18" s="11">
        <f t="shared" si="18"/>
        <v>5</v>
      </c>
      <c r="AS18" s="1">
        <f t="shared" si="8"/>
        <v>0</v>
      </c>
      <c r="AT18" s="107">
        <f>+EvolOf!H7</f>
        <v>3</v>
      </c>
      <c r="AU18" s="1">
        <f t="shared" si="9"/>
        <v>0</v>
      </c>
      <c r="AV18" s="1">
        <f t="shared" si="11"/>
        <v>0</v>
      </c>
      <c r="AW18" s="40">
        <f t="shared" si="12"/>
        <v>0</v>
      </c>
      <c r="AX18" s="1">
        <f t="shared" si="10"/>
        <v>0</v>
      </c>
      <c r="AY18" s="1">
        <f t="shared" si="13"/>
        <v>234.2841697739575</v>
      </c>
      <c r="AZ18" s="1">
        <f t="shared" si="14"/>
        <v>234.2841697739575</v>
      </c>
    </row>
    <row r="19" spans="2:66" x14ac:dyDescent="0.3">
      <c r="B19" s="1">
        <f t="shared" si="0"/>
        <v>12</v>
      </c>
      <c r="C19" s="1">
        <v>6</v>
      </c>
      <c r="D19" s="1">
        <v>19987</v>
      </c>
      <c r="E19" s="1">
        <v>12</v>
      </c>
      <c r="F19" s="1">
        <v>0</v>
      </c>
      <c r="G19" s="1">
        <v>0</v>
      </c>
      <c r="H19" s="1">
        <v>0</v>
      </c>
      <c r="I19" s="1">
        <v>0</v>
      </c>
      <c r="J19" s="1">
        <v>56.35</v>
      </c>
      <c r="K19" s="1">
        <v>0.74</v>
      </c>
      <c r="L19" s="1">
        <v>0.3</v>
      </c>
      <c r="M19" s="1">
        <v>0</v>
      </c>
      <c r="N19" s="1">
        <v>0</v>
      </c>
      <c r="O19" s="1">
        <v>7</v>
      </c>
      <c r="P19" s="1">
        <v>7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f t="shared" si="15"/>
        <v>3</v>
      </c>
      <c r="W19" s="1">
        <f t="shared" si="16"/>
        <v>0</v>
      </c>
      <c r="X19" s="1">
        <f t="shared" si="16"/>
        <v>0</v>
      </c>
      <c r="Y19" s="1">
        <f t="shared" si="16"/>
        <v>0</v>
      </c>
      <c r="Z19" s="1">
        <f t="shared" si="17"/>
        <v>3</v>
      </c>
      <c r="AA19" s="3">
        <f t="shared" si="1"/>
        <v>0.185</v>
      </c>
      <c r="AB19" s="13">
        <f t="shared" si="2"/>
        <v>0</v>
      </c>
      <c r="AC19" s="13">
        <f t="shared" si="3"/>
        <v>5.9999999999999995E-4</v>
      </c>
      <c r="AD19" s="13">
        <f t="shared" si="4"/>
        <v>5.9999999999999995E-4</v>
      </c>
      <c r="AE19" s="13">
        <f t="shared" si="5"/>
        <v>0</v>
      </c>
      <c r="AF19" s="13">
        <f t="shared" si="6"/>
        <v>0</v>
      </c>
      <c r="AG19" s="13">
        <f t="shared" si="7"/>
        <v>1.4999999999999999E-4</v>
      </c>
      <c r="AQ19" s="11">
        <f t="shared" si="18"/>
        <v>9</v>
      </c>
      <c r="AR19" s="11">
        <f t="shared" si="18"/>
        <v>6</v>
      </c>
      <c r="AS19" s="1">
        <f t="shared" si="8"/>
        <v>0</v>
      </c>
      <c r="AT19" s="107">
        <f>+EvolOf!H8</f>
        <v>10</v>
      </c>
      <c r="AU19" s="1">
        <f t="shared" si="9"/>
        <v>0</v>
      </c>
      <c r="AV19" s="1">
        <f t="shared" si="11"/>
        <v>0</v>
      </c>
      <c r="AW19" s="40">
        <f t="shared" si="12"/>
        <v>0</v>
      </c>
      <c r="AX19" s="1">
        <f t="shared" si="10"/>
        <v>0</v>
      </c>
      <c r="AY19" s="1">
        <f t="shared" si="13"/>
        <v>312.37889303194333</v>
      </c>
      <c r="AZ19" s="1">
        <f t="shared" si="14"/>
        <v>312.37889303194333</v>
      </c>
    </row>
    <row r="20" spans="2:66" x14ac:dyDescent="0.3">
      <c r="B20" s="1">
        <f t="shared" si="0"/>
        <v>18</v>
      </c>
      <c r="C20" s="1">
        <v>7</v>
      </c>
      <c r="D20" s="1">
        <v>19981</v>
      </c>
      <c r="E20" s="1">
        <v>18</v>
      </c>
      <c r="F20" s="1">
        <v>0</v>
      </c>
      <c r="G20" s="1">
        <v>0</v>
      </c>
      <c r="H20" s="1">
        <v>0</v>
      </c>
      <c r="I20" s="1">
        <v>0</v>
      </c>
      <c r="J20" s="1">
        <v>56.34</v>
      </c>
      <c r="K20" s="1">
        <v>0.86</v>
      </c>
      <c r="L20" s="1">
        <v>0.3</v>
      </c>
      <c r="M20" s="1">
        <v>0</v>
      </c>
      <c r="N20" s="1">
        <v>1</v>
      </c>
      <c r="O20" s="1">
        <v>12</v>
      </c>
      <c r="P20" s="1">
        <v>12</v>
      </c>
      <c r="Q20" s="1">
        <v>0</v>
      </c>
      <c r="R20" s="1">
        <v>0</v>
      </c>
      <c r="S20" s="1">
        <v>3</v>
      </c>
      <c r="T20" s="1">
        <v>0</v>
      </c>
      <c r="U20" s="1">
        <v>0</v>
      </c>
      <c r="V20" s="1">
        <f t="shared" si="15"/>
        <v>6</v>
      </c>
      <c r="W20" s="1">
        <f t="shared" si="16"/>
        <v>0</v>
      </c>
      <c r="X20" s="1">
        <f t="shared" si="16"/>
        <v>0</v>
      </c>
      <c r="Y20" s="1">
        <f t="shared" si="16"/>
        <v>0</v>
      </c>
      <c r="Z20" s="1">
        <f t="shared" si="17"/>
        <v>6</v>
      </c>
      <c r="AA20" s="3">
        <f t="shared" si="1"/>
        <v>0.215</v>
      </c>
      <c r="AB20" s="13">
        <f t="shared" si="2"/>
        <v>0</v>
      </c>
      <c r="AC20" s="13">
        <f t="shared" si="3"/>
        <v>8.9999999999999998E-4</v>
      </c>
      <c r="AD20" s="13">
        <f t="shared" si="4"/>
        <v>8.9999999999999998E-4</v>
      </c>
      <c r="AE20" s="13">
        <f t="shared" si="5"/>
        <v>0</v>
      </c>
      <c r="AF20" s="13">
        <f t="shared" si="6"/>
        <v>0</v>
      </c>
      <c r="AG20" s="13">
        <f t="shared" si="7"/>
        <v>2.9999999999999997E-4</v>
      </c>
      <c r="AQ20" s="11">
        <f t="shared" si="18"/>
        <v>10</v>
      </c>
      <c r="AR20" s="11">
        <f t="shared" si="18"/>
        <v>7</v>
      </c>
      <c r="AS20" s="1">
        <f t="shared" si="8"/>
        <v>0</v>
      </c>
      <c r="AT20" s="107">
        <f>+EvolOf!H9</f>
        <v>16</v>
      </c>
      <c r="AU20" s="1">
        <f t="shared" si="9"/>
        <v>0</v>
      </c>
      <c r="AV20" s="1">
        <f t="shared" si="11"/>
        <v>0</v>
      </c>
      <c r="AW20" s="40">
        <f t="shared" si="12"/>
        <v>0</v>
      </c>
      <c r="AX20" s="1">
        <f t="shared" si="10"/>
        <v>0</v>
      </c>
      <c r="AY20" s="1">
        <f t="shared" si="13"/>
        <v>468.568339547915</v>
      </c>
      <c r="AZ20" s="1">
        <f t="shared" si="14"/>
        <v>468.568339547915</v>
      </c>
    </row>
    <row r="21" spans="2:66" x14ac:dyDescent="0.3">
      <c r="B21" s="1">
        <f t="shared" si="0"/>
        <v>27</v>
      </c>
      <c r="C21" s="1">
        <v>8</v>
      </c>
      <c r="D21" s="1">
        <v>19972</v>
      </c>
      <c r="E21" s="1">
        <v>27</v>
      </c>
      <c r="F21" s="1">
        <v>0</v>
      </c>
      <c r="G21" s="1">
        <v>0</v>
      </c>
      <c r="H21" s="1">
        <v>0</v>
      </c>
      <c r="I21" s="1">
        <v>0</v>
      </c>
      <c r="J21" s="1">
        <v>56.34</v>
      </c>
      <c r="K21" s="1">
        <v>0.93</v>
      </c>
      <c r="L21" s="1">
        <v>0.3</v>
      </c>
      <c r="M21" s="1">
        <v>0</v>
      </c>
      <c r="N21" s="1">
        <v>2</v>
      </c>
      <c r="O21" s="1">
        <v>20</v>
      </c>
      <c r="P21" s="1">
        <v>20</v>
      </c>
      <c r="Q21" s="1">
        <v>0</v>
      </c>
      <c r="R21" s="1">
        <v>0</v>
      </c>
      <c r="S21" s="1">
        <v>3</v>
      </c>
      <c r="T21" s="1">
        <v>0</v>
      </c>
      <c r="U21" s="1">
        <v>0</v>
      </c>
      <c r="V21" s="1">
        <f t="shared" si="15"/>
        <v>9</v>
      </c>
      <c r="W21" s="1">
        <f t="shared" si="16"/>
        <v>0</v>
      </c>
      <c r="X21" s="1">
        <f t="shared" si="16"/>
        <v>0</v>
      </c>
      <c r="Y21" s="1">
        <f t="shared" si="16"/>
        <v>0</v>
      </c>
      <c r="Z21" s="1">
        <f t="shared" si="17"/>
        <v>9</v>
      </c>
      <c r="AA21" s="3">
        <f t="shared" si="1"/>
        <v>0.23250000000000001</v>
      </c>
      <c r="AB21" s="13">
        <f t="shared" si="2"/>
        <v>0</v>
      </c>
      <c r="AC21" s="13">
        <f t="shared" si="3"/>
        <v>1.3500000000000001E-3</v>
      </c>
      <c r="AD21" s="13">
        <f t="shared" si="4"/>
        <v>1.3500000000000001E-3</v>
      </c>
      <c r="AE21" s="13">
        <f t="shared" si="5"/>
        <v>0</v>
      </c>
      <c r="AF21" s="13">
        <f t="shared" si="6"/>
        <v>0</v>
      </c>
      <c r="AG21" s="13">
        <f t="shared" si="7"/>
        <v>4.4999999999999999E-4</v>
      </c>
      <c r="AQ21" s="11">
        <f t="shared" si="18"/>
        <v>11</v>
      </c>
      <c r="AR21" s="11">
        <f t="shared" si="18"/>
        <v>8</v>
      </c>
      <c r="AS21" s="1">
        <f t="shared" si="8"/>
        <v>0</v>
      </c>
      <c r="AT21" s="107">
        <f>+EvolOf!H10</f>
        <v>29</v>
      </c>
      <c r="AU21" s="1">
        <f t="shared" si="9"/>
        <v>0</v>
      </c>
      <c r="AV21" s="1">
        <f t="shared" si="11"/>
        <v>0</v>
      </c>
      <c r="AW21" s="40">
        <f t="shared" si="12"/>
        <v>0</v>
      </c>
      <c r="AX21" s="1">
        <f t="shared" si="10"/>
        <v>0</v>
      </c>
      <c r="AY21" s="1">
        <f t="shared" si="13"/>
        <v>702.8525093218725</v>
      </c>
      <c r="AZ21" s="1">
        <f t="shared" si="14"/>
        <v>702.8525093218725</v>
      </c>
    </row>
    <row r="22" spans="2:66" x14ac:dyDescent="0.3">
      <c r="B22" s="1">
        <f t="shared" si="0"/>
        <v>36</v>
      </c>
      <c r="C22" s="1">
        <v>9</v>
      </c>
      <c r="D22" s="1">
        <v>19962</v>
      </c>
      <c r="E22" s="1">
        <v>36</v>
      </c>
      <c r="F22" s="1">
        <v>0</v>
      </c>
      <c r="G22" s="1">
        <v>0</v>
      </c>
      <c r="H22" s="1">
        <v>0</v>
      </c>
      <c r="I22" s="1">
        <v>0</v>
      </c>
      <c r="J22" s="1">
        <v>56.35</v>
      </c>
      <c r="K22" s="1">
        <v>1.08</v>
      </c>
      <c r="L22" s="1">
        <v>0.6</v>
      </c>
      <c r="M22" s="1">
        <v>0.17</v>
      </c>
      <c r="N22" s="1">
        <v>3</v>
      </c>
      <c r="O22" s="1">
        <v>29</v>
      </c>
      <c r="P22" s="1">
        <v>29</v>
      </c>
      <c r="Q22" s="1">
        <v>0</v>
      </c>
      <c r="R22" s="1">
        <v>0</v>
      </c>
      <c r="S22" s="1">
        <v>3</v>
      </c>
      <c r="T22" s="1">
        <v>0</v>
      </c>
      <c r="U22" s="1">
        <v>0</v>
      </c>
      <c r="V22" s="1">
        <f t="shared" si="15"/>
        <v>9</v>
      </c>
      <c r="W22" s="1">
        <f t="shared" si="16"/>
        <v>0</v>
      </c>
      <c r="X22" s="1">
        <f t="shared" si="16"/>
        <v>0</v>
      </c>
      <c r="Y22" s="1">
        <f t="shared" si="16"/>
        <v>0</v>
      </c>
      <c r="Z22" s="1">
        <f t="shared" si="17"/>
        <v>9</v>
      </c>
      <c r="AA22" s="3">
        <f t="shared" si="1"/>
        <v>0.27</v>
      </c>
      <c r="AB22" s="13">
        <f t="shared" si="2"/>
        <v>0</v>
      </c>
      <c r="AC22" s="13">
        <f t="shared" si="3"/>
        <v>1.8E-3</v>
      </c>
      <c r="AD22" s="13">
        <f t="shared" si="4"/>
        <v>1.8E-3</v>
      </c>
      <c r="AE22" s="13">
        <f t="shared" si="5"/>
        <v>0</v>
      </c>
      <c r="AF22" s="13">
        <f t="shared" si="6"/>
        <v>0</v>
      </c>
      <c r="AG22" s="13">
        <f t="shared" si="7"/>
        <v>4.4999999999999999E-4</v>
      </c>
      <c r="AQ22" s="11">
        <f t="shared" si="18"/>
        <v>12</v>
      </c>
      <c r="AR22" s="11">
        <f t="shared" si="18"/>
        <v>9</v>
      </c>
      <c r="AS22" s="1">
        <f t="shared" si="8"/>
        <v>0</v>
      </c>
      <c r="AT22" s="107">
        <f>+EvolOf!H11</f>
        <v>43</v>
      </c>
      <c r="AU22" s="1">
        <f t="shared" si="9"/>
        <v>0</v>
      </c>
      <c r="AV22" s="1">
        <f t="shared" si="11"/>
        <v>0</v>
      </c>
      <c r="AW22" s="40">
        <f t="shared" si="12"/>
        <v>0</v>
      </c>
      <c r="AX22" s="1">
        <f t="shared" si="10"/>
        <v>0</v>
      </c>
      <c r="AY22" s="1">
        <f t="shared" si="13"/>
        <v>937.13667909583</v>
      </c>
      <c r="AZ22" s="1">
        <f t="shared" si="14"/>
        <v>937.13667909583</v>
      </c>
    </row>
    <row r="23" spans="2:66" x14ac:dyDescent="0.3">
      <c r="B23" s="1">
        <f t="shared" si="0"/>
        <v>51</v>
      </c>
      <c r="C23" s="1">
        <v>10</v>
      </c>
      <c r="D23" s="1">
        <v>19948</v>
      </c>
      <c r="E23" s="1">
        <v>51</v>
      </c>
      <c r="F23" s="1">
        <v>0</v>
      </c>
      <c r="G23" s="1">
        <v>0</v>
      </c>
      <c r="H23" s="1">
        <v>0</v>
      </c>
      <c r="I23" s="1">
        <v>0</v>
      </c>
      <c r="J23" s="1">
        <v>56.35</v>
      </c>
      <c r="K23" s="1">
        <v>1.08</v>
      </c>
      <c r="L23" s="1">
        <v>0.6</v>
      </c>
      <c r="M23" s="1">
        <v>0.17</v>
      </c>
      <c r="N23" s="1">
        <v>4</v>
      </c>
      <c r="O23" s="1">
        <v>42</v>
      </c>
      <c r="P23" s="1">
        <v>42</v>
      </c>
      <c r="Q23" s="1">
        <v>0</v>
      </c>
      <c r="R23" s="1">
        <v>0</v>
      </c>
      <c r="S23" s="1">
        <v>6</v>
      </c>
      <c r="T23" s="1">
        <v>0</v>
      </c>
      <c r="U23" s="1">
        <v>0</v>
      </c>
      <c r="V23" s="1">
        <f t="shared" si="15"/>
        <v>15</v>
      </c>
      <c r="W23" s="1">
        <f t="shared" si="16"/>
        <v>0</v>
      </c>
      <c r="X23" s="1">
        <f t="shared" si="16"/>
        <v>0</v>
      </c>
      <c r="Y23" s="1">
        <f t="shared" si="16"/>
        <v>0</v>
      </c>
      <c r="Z23" s="1">
        <f t="shared" si="17"/>
        <v>15</v>
      </c>
      <c r="AA23" s="3">
        <f t="shared" si="1"/>
        <v>0.27</v>
      </c>
      <c r="AB23" s="13">
        <f t="shared" si="2"/>
        <v>0</v>
      </c>
      <c r="AC23" s="13">
        <f t="shared" si="3"/>
        <v>2.5500000000000002E-3</v>
      </c>
      <c r="AD23" s="13">
        <f t="shared" si="4"/>
        <v>2.5500000000000002E-3</v>
      </c>
      <c r="AE23" s="13">
        <f t="shared" si="5"/>
        <v>0</v>
      </c>
      <c r="AF23" s="13">
        <f t="shared" si="6"/>
        <v>0</v>
      </c>
      <c r="AG23" s="13">
        <f t="shared" si="7"/>
        <v>7.5000000000000002E-4</v>
      </c>
      <c r="AQ23" s="11">
        <f t="shared" si="18"/>
        <v>13</v>
      </c>
      <c r="AR23" s="11">
        <f t="shared" si="18"/>
        <v>10</v>
      </c>
      <c r="AS23" s="1">
        <f t="shared" si="8"/>
        <v>0</v>
      </c>
      <c r="AT23" s="107">
        <f>+EvolOf!H12</f>
        <v>65</v>
      </c>
      <c r="AU23" s="1">
        <f t="shared" si="9"/>
        <v>0</v>
      </c>
      <c r="AV23" s="1">
        <f t="shared" si="11"/>
        <v>0</v>
      </c>
      <c r="AW23" s="40">
        <f t="shared" si="12"/>
        <v>0</v>
      </c>
      <c r="AX23" s="1">
        <f t="shared" si="10"/>
        <v>0</v>
      </c>
      <c r="AY23" s="1">
        <f t="shared" si="13"/>
        <v>1327.6102953857592</v>
      </c>
      <c r="AZ23" s="1">
        <f t="shared" si="14"/>
        <v>1327.6102953857592</v>
      </c>
    </row>
    <row r="24" spans="2:66" x14ac:dyDescent="0.3">
      <c r="B24" s="1">
        <f t="shared" si="0"/>
        <v>67</v>
      </c>
      <c r="C24" s="1">
        <v>11</v>
      </c>
      <c r="D24" s="1">
        <v>19932</v>
      </c>
      <c r="E24" s="1">
        <v>67</v>
      </c>
      <c r="F24" s="1">
        <v>0</v>
      </c>
      <c r="G24" s="1">
        <v>0</v>
      </c>
      <c r="H24" s="1">
        <v>0</v>
      </c>
      <c r="I24" s="1">
        <v>0</v>
      </c>
      <c r="J24" s="1">
        <v>56.35</v>
      </c>
      <c r="K24" s="1">
        <v>1.1100000000000001</v>
      </c>
      <c r="L24" s="1">
        <v>1.8</v>
      </c>
      <c r="M24" s="1">
        <v>0.39</v>
      </c>
      <c r="N24" s="1">
        <v>6</v>
      </c>
      <c r="O24" s="1">
        <v>56</v>
      </c>
      <c r="P24" s="1">
        <v>56</v>
      </c>
      <c r="Q24" s="1">
        <v>0</v>
      </c>
      <c r="R24" s="1">
        <v>0</v>
      </c>
      <c r="S24" s="1">
        <v>9</v>
      </c>
      <c r="T24" s="1">
        <v>0</v>
      </c>
      <c r="U24" s="1">
        <v>0</v>
      </c>
      <c r="V24" s="1">
        <f t="shared" si="15"/>
        <v>16</v>
      </c>
      <c r="W24" s="1">
        <f t="shared" si="16"/>
        <v>0</v>
      </c>
      <c r="X24" s="1">
        <f t="shared" si="16"/>
        <v>0</v>
      </c>
      <c r="Y24" s="1">
        <f t="shared" si="16"/>
        <v>0</v>
      </c>
      <c r="Z24" s="1">
        <f t="shared" si="17"/>
        <v>16</v>
      </c>
      <c r="AA24" s="3">
        <f t="shared" si="1"/>
        <v>0.27750000000000002</v>
      </c>
      <c r="AB24" s="13">
        <f t="shared" si="2"/>
        <v>0</v>
      </c>
      <c r="AC24" s="13">
        <f t="shared" si="3"/>
        <v>3.3500000000000001E-3</v>
      </c>
      <c r="AD24" s="13">
        <f t="shared" si="4"/>
        <v>3.3500000000000001E-3</v>
      </c>
      <c r="AE24" s="13">
        <f t="shared" si="5"/>
        <v>0</v>
      </c>
      <c r="AF24" s="13">
        <f t="shared" si="6"/>
        <v>0</v>
      </c>
      <c r="AG24" s="13">
        <f t="shared" si="7"/>
        <v>8.0000000000000004E-4</v>
      </c>
      <c r="AQ24" s="11">
        <f t="shared" si="18"/>
        <v>14</v>
      </c>
      <c r="AR24" s="11">
        <f t="shared" si="18"/>
        <v>11</v>
      </c>
      <c r="AS24" s="1">
        <f t="shared" si="8"/>
        <v>0</v>
      </c>
      <c r="AT24" s="107">
        <f>+EvolOf!H13</f>
        <v>113</v>
      </c>
      <c r="AU24" s="1">
        <f t="shared" si="9"/>
        <v>0</v>
      </c>
      <c r="AV24" s="1">
        <f t="shared" si="11"/>
        <v>0</v>
      </c>
      <c r="AW24" s="40">
        <f t="shared" si="12"/>
        <v>0</v>
      </c>
      <c r="AX24" s="1">
        <f t="shared" si="10"/>
        <v>0</v>
      </c>
      <c r="AY24" s="1">
        <f t="shared" si="13"/>
        <v>1744.1154860950169</v>
      </c>
      <c r="AZ24" s="1">
        <f t="shared" si="14"/>
        <v>1744.1154860950169</v>
      </c>
    </row>
    <row r="25" spans="2:66" x14ac:dyDescent="0.3">
      <c r="B25" s="1">
        <f t="shared" si="0"/>
        <v>80</v>
      </c>
      <c r="C25" s="1">
        <v>12</v>
      </c>
      <c r="D25" s="1">
        <v>19918</v>
      </c>
      <c r="E25" s="1">
        <v>80</v>
      </c>
      <c r="F25" s="1">
        <v>0</v>
      </c>
      <c r="G25" s="1">
        <v>0</v>
      </c>
      <c r="H25" s="1">
        <v>0</v>
      </c>
      <c r="I25" s="1">
        <v>0</v>
      </c>
      <c r="J25" s="1">
        <v>56.35</v>
      </c>
      <c r="K25" s="1">
        <v>1.17</v>
      </c>
      <c r="L25" s="1">
        <v>3</v>
      </c>
      <c r="M25" s="1">
        <v>0.39</v>
      </c>
      <c r="N25" s="1">
        <v>9</v>
      </c>
      <c r="O25" s="1">
        <v>68</v>
      </c>
      <c r="P25" s="1">
        <v>68</v>
      </c>
      <c r="Q25" s="1">
        <v>0</v>
      </c>
      <c r="R25" s="1">
        <v>0</v>
      </c>
      <c r="S25" s="1">
        <v>11</v>
      </c>
      <c r="T25" s="1">
        <v>1</v>
      </c>
      <c r="U25" s="1">
        <v>0</v>
      </c>
      <c r="V25" s="1">
        <f t="shared" si="15"/>
        <v>13</v>
      </c>
      <c r="W25" s="1">
        <f t="shared" si="16"/>
        <v>0</v>
      </c>
      <c r="X25" s="1">
        <f t="shared" si="16"/>
        <v>0</v>
      </c>
      <c r="Y25" s="1">
        <f t="shared" si="16"/>
        <v>0</v>
      </c>
      <c r="Z25" s="1">
        <f t="shared" si="17"/>
        <v>13</v>
      </c>
      <c r="AA25" s="3">
        <f t="shared" si="1"/>
        <v>0.29249999999999998</v>
      </c>
      <c r="AB25" s="13">
        <f t="shared" si="2"/>
        <v>0</v>
      </c>
      <c r="AC25" s="13">
        <f t="shared" si="3"/>
        <v>4.0000000000000001E-3</v>
      </c>
      <c r="AD25" s="13">
        <f t="shared" si="4"/>
        <v>4.0000000000000001E-3</v>
      </c>
      <c r="AE25" s="13">
        <f t="shared" si="5"/>
        <v>0</v>
      </c>
      <c r="AF25" s="13">
        <f t="shared" si="6"/>
        <v>0</v>
      </c>
      <c r="AG25" s="13">
        <f t="shared" si="7"/>
        <v>6.4999999999999997E-4</v>
      </c>
      <c r="AQ25" s="11">
        <f t="shared" si="18"/>
        <v>15</v>
      </c>
      <c r="AR25" s="11">
        <f t="shared" si="18"/>
        <v>12</v>
      </c>
      <c r="AS25" s="1">
        <f t="shared" si="8"/>
        <v>0</v>
      </c>
      <c r="AT25" s="107">
        <f>+EvolOf!H14</f>
        <v>148</v>
      </c>
      <c r="AU25" s="1">
        <f t="shared" si="9"/>
        <v>0</v>
      </c>
      <c r="AV25" s="1">
        <f t="shared" si="11"/>
        <v>0</v>
      </c>
      <c r="AW25" s="40">
        <f t="shared" si="12"/>
        <v>0</v>
      </c>
      <c r="AX25" s="1">
        <f t="shared" si="10"/>
        <v>0</v>
      </c>
      <c r="AY25" s="1">
        <f t="shared" si="13"/>
        <v>2082.5259535462887</v>
      </c>
      <c r="AZ25" s="1">
        <f t="shared" si="14"/>
        <v>2082.5259535462887</v>
      </c>
    </row>
    <row r="26" spans="2:66" x14ac:dyDescent="0.3">
      <c r="B26" s="1">
        <f t="shared" si="0"/>
        <v>94</v>
      </c>
      <c r="C26" s="1">
        <v>13</v>
      </c>
      <c r="D26" s="1">
        <v>19904</v>
      </c>
      <c r="E26" s="1">
        <v>94</v>
      </c>
      <c r="F26" s="1">
        <v>0</v>
      </c>
      <c r="G26" s="1">
        <v>0</v>
      </c>
      <c r="H26" s="1">
        <v>0</v>
      </c>
      <c r="I26" s="1">
        <v>0</v>
      </c>
      <c r="J26" s="1">
        <v>56.34</v>
      </c>
      <c r="K26" s="1">
        <v>1.27</v>
      </c>
      <c r="L26" s="1">
        <v>2.9</v>
      </c>
      <c r="M26" s="1">
        <v>0.57999999999999996</v>
      </c>
      <c r="N26" s="1">
        <v>12</v>
      </c>
      <c r="O26" s="1">
        <v>78</v>
      </c>
      <c r="P26" s="1">
        <v>78</v>
      </c>
      <c r="Q26" s="1">
        <v>0</v>
      </c>
      <c r="R26" s="1">
        <v>0</v>
      </c>
      <c r="S26" s="1">
        <v>18</v>
      </c>
      <c r="T26" s="1">
        <v>1</v>
      </c>
      <c r="U26" s="1">
        <v>0</v>
      </c>
      <c r="V26" s="1">
        <f t="shared" si="15"/>
        <v>14</v>
      </c>
      <c r="W26" s="1">
        <f t="shared" si="16"/>
        <v>0</v>
      </c>
      <c r="X26" s="1">
        <f t="shared" si="16"/>
        <v>0</v>
      </c>
      <c r="Y26" s="1">
        <f t="shared" si="16"/>
        <v>0</v>
      </c>
      <c r="Z26" s="1">
        <f t="shared" si="17"/>
        <v>14</v>
      </c>
      <c r="AA26" s="3">
        <f t="shared" si="1"/>
        <v>0.3175</v>
      </c>
      <c r="AB26" s="13">
        <f t="shared" si="2"/>
        <v>0</v>
      </c>
      <c r="AC26" s="13">
        <f t="shared" si="3"/>
        <v>4.7000000000000002E-3</v>
      </c>
      <c r="AD26" s="13">
        <f t="shared" si="4"/>
        <v>4.7000000000000002E-3</v>
      </c>
      <c r="AE26" s="13">
        <f t="shared" si="5"/>
        <v>0</v>
      </c>
      <c r="AF26" s="13">
        <f t="shared" si="6"/>
        <v>0</v>
      </c>
      <c r="AG26" s="13">
        <f t="shared" si="7"/>
        <v>6.9999999999999999E-4</v>
      </c>
      <c r="AQ26" s="11">
        <f t="shared" si="18"/>
        <v>16</v>
      </c>
      <c r="AR26" s="11">
        <f t="shared" si="18"/>
        <v>13</v>
      </c>
      <c r="AS26" s="1">
        <f t="shared" si="8"/>
        <v>0</v>
      </c>
      <c r="AT26" s="107">
        <f>+EvolOf!H15</f>
        <v>194</v>
      </c>
      <c r="AU26" s="1">
        <f t="shared" si="9"/>
        <v>0</v>
      </c>
      <c r="AV26" s="1">
        <f t="shared" si="11"/>
        <v>0</v>
      </c>
      <c r="AW26" s="40">
        <f t="shared" si="12"/>
        <v>0</v>
      </c>
      <c r="AX26" s="1">
        <f t="shared" si="10"/>
        <v>0</v>
      </c>
      <c r="AY26" s="1">
        <f t="shared" si="13"/>
        <v>2446.9679954168892</v>
      </c>
      <c r="AZ26" s="1">
        <f t="shared" si="14"/>
        <v>2446.9679954168892</v>
      </c>
    </row>
    <row r="27" spans="2:66" x14ac:dyDescent="0.3">
      <c r="B27" s="1">
        <f t="shared" si="0"/>
        <v>108</v>
      </c>
      <c r="C27" s="1">
        <v>14</v>
      </c>
      <c r="D27" s="1">
        <v>19891</v>
      </c>
      <c r="E27" s="1">
        <v>108</v>
      </c>
      <c r="F27" s="1">
        <v>0</v>
      </c>
      <c r="G27" s="1">
        <v>0</v>
      </c>
      <c r="H27" s="1">
        <v>0</v>
      </c>
      <c r="I27" s="1">
        <v>0</v>
      </c>
      <c r="J27" s="1">
        <v>56.34</v>
      </c>
      <c r="K27" s="1">
        <v>1.38</v>
      </c>
      <c r="L27" s="1">
        <v>3.1</v>
      </c>
      <c r="M27" s="1">
        <v>0.57999999999999996</v>
      </c>
      <c r="N27" s="1">
        <v>17</v>
      </c>
      <c r="O27" s="1">
        <v>87</v>
      </c>
      <c r="P27" s="1">
        <v>86</v>
      </c>
      <c r="Q27" s="1">
        <v>0</v>
      </c>
      <c r="R27" s="1">
        <v>0</v>
      </c>
      <c r="S27" s="1">
        <v>26</v>
      </c>
      <c r="T27" s="1">
        <v>2</v>
      </c>
      <c r="U27" s="1">
        <v>0</v>
      </c>
      <c r="V27" s="1">
        <f t="shared" si="15"/>
        <v>14</v>
      </c>
      <c r="W27" s="1">
        <f t="shared" si="16"/>
        <v>0</v>
      </c>
      <c r="X27" s="1">
        <f t="shared" si="16"/>
        <v>0</v>
      </c>
      <c r="Y27" s="1">
        <f t="shared" si="16"/>
        <v>0</v>
      </c>
      <c r="Z27" s="1">
        <f t="shared" si="17"/>
        <v>14</v>
      </c>
      <c r="AA27" s="3">
        <f t="shared" si="1"/>
        <v>0.34500000000000003</v>
      </c>
      <c r="AB27" s="13">
        <f t="shared" si="2"/>
        <v>0</v>
      </c>
      <c r="AC27" s="13">
        <f t="shared" si="3"/>
        <v>5.4000000000000003E-3</v>
      </c>
      <c r="AD27" s="13">
        <f t="shared" si="4"/>
        <v>5.4000000000000003E-3</v>
      </c>
      <c r="AE27" s="13">
        <f t="shared" si="5"/>
        <v>0</v>
      </c>
      <c r="AF27" s="13">
        <f t="shared" si="6"/>
        <v>0</v>
      </c>
      <c r="AG27" s="13">
        <f t="shared" si="7"/>
        <v>6.9999999999999999E-4</v>
      </c>
      <c r="AQ27" s="11">
        <f t="shared" si="18"/>
        <v>17</v>
      </c>
      <c r="AR27" s="11">
        <f t="shared" si="18"/>
        <v>14</v>
      </c>
      <c r="AS27" s="1">
        <f t="shared" si="8"/>
        <v>0</v>
      </c>
      <c r="AT27" s="107">
        <f>+EvolOf!H16</f>
        <v>238</v>
      </c>
      <c r="AU27" s="1">
        <f t="shared" si="9"/>
        <v>0</v>
      </c>
      <c r="AV27" s="1">
        <f t="shared" si="11"/>
        <v>0</v>
      </c>
      <c r="AW27" s="40">
        <f t="shared" si="12"/>
        <v>0</v>
      </c>
      <c r="AX27" s="1">
        <f t="shared" si="10"/>
        <v>0</v>
      </c>
      <c r="AY27" s="1">
        <f t="shared" si="13"/>
        <v>2811.41003728749</v>
      </c>
      <c r="AZ27" s="1">
        <f t="shared" si="14"/>
        <v>2811.41003728749</v>
      </c>
      <c r="BK27" s="1"/>
      <c r="BL27" s="1"/>
      <c r="BM27" s="1"/>
      <c r="BN27" s="1"/>
    </row>
    <row r="28" spans="2:66" x14ac:dyDescent="0.3">
      <c r="B28" s="1">
        <f t="shared" si="0"/>
        <v>119</v>
      </c>
      <c r="C28" s="1">
        <v>15</v>
      </c>
      <c r="D28" s="1">
        <v>19879</v>
      </c>
      <c r="E28" s="1">
        <v>119</v>
      </c>
      <c r="F28" s="1">
        <v>0</v>
      </c>
      <c r="G28" s="1">
        <v>0</v>
      </c>
      <c r="H28" s="1">
        <v>0</v>
      </c>
      <c r="I28" s="1">
        <v>0</v>
      </c>
      <c r="J28" s="1">
        <v>56.34</v>
      </c>
      <c r="K28" s="1">
        <v>1.43</v>
      </c>
      <c r="L28" s="1">
        <v>3.8</v>
      </c>
      <c r="M28" s="1">
        <v>0.64</v>
      </c>
      <c r="N28" s="1">
        <v>22</v>
      </c>
      <c r="O28" s="1">
        <v>93</v>
      </c>
      <c r="P28" s="1">
        <v>93</v>
      </c>
      <c r="Q28" s="1">
        <v>0</v>
      </c>
      <c r="R28" s="1">
        <v>0</v>
      </c>
      <c r="S28" s="1">
        <v>36</v>
      </c>
      <c r="T28" s="1">
        <v>3</v>
      </c>
      <c r="U28" s="1">
        <v>0</v>
      </c>
      <c r="V28" s="1">
        <f t="shared" si="15"/>
        <v>11</v>
      </c>
      <c r="W28" s="1">
        <f t="shared" si="16"/>
        <v>0</v>
      </c>
      <c r="X28" s="1">
        <f t="shared" si="16"/>
        <v>0</v>
      </c>
      <c r="Y28" s="1">
        <f t="shared" si="16"/>
        <v>0</v>
      </c>
      <c r="Z28" s="1">
        <f t="shared" si="17"/>
        <v>11</v>
      </c>
      <c r="AA28" s="3">
        <f t="shared" si="1"/>
        <v>0.35749999999999998</v>
      </c>
      <c r="AB28" s="13">
        <f t="shared" si="2"/>
        <v>0</v>
      </c>
      <c r="AC28" s="13">
        <f t="shared" si="3"/>
        <v>5.9500000000000004E-3</v>
      </c>
      <c r="AD28" s="13">
        <f t="shared" si="4"/>
        <v>5.9500000000000004E-3</v>
      </c>
      <c r="AE28" s="13">
        <f t="shared" si="5"/>
        <v>0</v>
      </c>
      <c r="AF28" s="13">
        <f t="shared" si="6"/>
        <v>0</v>
      </c>
      <c r="AG28" s="13">
        <f t="shared" si="7"/>
        <v>5.5000000000000003E-4</v>
      </c>
      <c r="AQ28" s="11">
        <f t="shared" si="18"/>
        <v>18</v>
      </c>
      <c r="AR28" s="11">
        <f t="shared" si="18"/>
        <v>15</v>
      </c>
      <c r="AS28" s="1">
        <f t="shared" si="8"/>
        <v>0</v>
      </c>
      <c r="AT28" s="107">
        <f>+EvolOf!H17</f>
        <v>364</v>
      </c>
      <c r="AU28" s="1">
        <f t="shared" si="9"/>
        <v>0</v>
      </c>
      <c r="AV28" s="1">
        <f t="shared" si="11"/>
        <v>0</v>
      </c>
      <c r="AW28" s="40">
        <f t="shared" si="12"/>
        <v>0</v>
      </c>
      <c r="AX28" s="1">
        <f t="shared" si="10"/>
        <v>0</v>
      </c>
      <c r="AY28" s="1">
        <f t="shared" si="13"/>
        <v>3097.7573559001048</v>
      </c>
      <c r="AZ28" s="1">
        <f t="shared" si="14"/>
        <v>3097.7573559001048</v>
      </c>
      <c r="BK28" s="1"/>
      <c r="BL28" s="1"/>
      <c r="BM28" s="1"/>
      <c r="BN28" s="1"/>
    </row>
    <row r="29" spans="2:66" x14ac:dyDescent="0.3">
      <c r="B29" s="1">
        <f t="shared" si="0"/>
        <v>137</v>
      </c>
      <c r="C29" s="1">
        <v>16</v>
      </c>
      <c r="D29" s="1">
        <v>19862</v>
      </c>
      <c r="E29" s="1">
        <v>136</v>
      </c>
      <c r="F29" s="1">
        <v>0</v>
      </c>
      <c r="G29" s="1">
        <v>1</v>
      </c>
      <c r="H29" s="1">
        <v>0</v>
      </c>
      <c r="I29" s="1">
        <v>0</v>
      </c>
      <c r="J29" s="1">
        <v>56.34</v>
      </c>
      <c r="K29" s="1">
        <v>1.47</v>
      </c>
      <c r="L29" s="1">
        <v>5.7</v>
      </c>
      <c r="M29" s="1">
        <v>1.04</v>
      </c>
      <c r="N29" s="1">
        <v>27</v>
      </c>
      <c r="O29" s="1">
        <v>105</v>
      </c>
      <c r="P29" s="1">
        <v>104</v>
      </c>
      <c r="Q29" s="1">
        <v>0</v>
      </c>
      <c r="R29" s="1">
        <v>0</v>
      </c>
      <c r="S29" s="1">
        <v>50</v>
      </c>
      <c r="T29" s="1">
        <v>4</v>
      </c>
      <c r="U29" s="1">
        <v>0</v>
      </c>
      <c r="V29" s="1">
        <f t="shared" si="15"/>
        <v>17</v>
      </c>
      <c r="W29" s="1">
        <f t="shared" si="16"/>
        <v>1</v>
      </c>
      <c r="X29" s="1">
        <f t="shared" si="16"/>
        <v>0</v>
      </c>
      <c r="Y29" s="1">
        <f t="shared" si="16"/>
        <v>0</v>
      </c>
      <c r="Z29" s="1">
        <f t="shared" si="17"/>
        <v>18</v>
      </c>
      <c r="AA29" s="3">
        <f t="shared" si="1"/>
        <v>0.36749999999999999</v>
      </c>
      <c r="AB29" s="13">
        <f t="shared" si="2"/>
        <v>0</v>
      </c>
      <c r="AC29" s="13">
        <f t="shared" si="3"/>
        <v>6.8500000000000002E-3</v>
      </c>
      <c r="AD29" s="13">
        <f t="shared" si="4"/>
        <v>6.7999999999999996E-3</v>
      </c>
      <c r="AE29" s="13">
        <f t="shared" si="5"/>
        <v>5.0000000000000002E-5</v>
      </c>
      <c r="AF29" s="13">
        <f t="shared" si="6"/>
        <v>0</v>
      </c>
      <c r="AG29" s="13">
        <f t="shared" si="7"/>
        <v>8.9999999999999998E-4</v>
      </c>
      <c r="AQ29" s="11">
        <f t="shared" si="18"/>
        <v>19</v>
      </c>
      <c r="AR29" s="11">
        <f t="shared" si="18"/>
        <v>16</v>
      </c>
      <c r="AS29" s="1">
        <f t="shared" si="8"/>
        <v>0</v>
      </c>
      <c r="AT29" s="107">
        <f>+EvolOf!H18</f>
        <v>386</v>
      </c>
      <c r="AU29" s="1">
        <f t="shared" si="9"/>
        <v>0</v>
      </c>
      <c r="AV29" s="1">
        <f t="shared" si="11"/>
        <v>0</v>
      </c>
      <c r="AW29" s="40">
        <f t="shared" si="12"/>
        <v>0</v>
      </c>
      <c r="AX29" s="1">
        <f t="shared" si="10"/>
        <v>0</v>
      </c>
      <c r="AY29" s="1">
        <f t="shared" si="13"/>
        <v>3566.3256954480194</v>
      </c>
      <c r="AZ29" s="1">
        <f t="shared" si="14"/>
        <v>3540.2941210286908</v>
      </c>
      <c r="BK29" s="1"/>
      <c r="BL29" s="1"/>
      <c r="BM29" s="1"/>
      <c r="BN29" s="1"/>
    </row>
    <row r="30" spans="2:66" x14ac:dyDescent="0.3">
      <c r="B30" s="1">
        <f t="shared" si="0"/>
        <v>158</v>
      </c>
      <c r="C30" s="1">
        <v>17</v>
      </c>
      <c r="D30" s="1">
        <v>19841</v>
      </c>
      <c r="E30" s="1">
        <v>157</v>
      </c>
      <c r="F30" s="1">
        <v>0</v>
      </c>
      <c r="G30" s="1">
        <v>1</v>
      </c>
      <c r="H30" s="1">
        <v>0</v>
      </c>
      <c r="I30" s="1">
        <v>0</v>
      </c>
      <c r="J30" s="1">
        <v>56.34</v>
      </c>
      <c r="K30" s="1">
        <v>1.55</v>
      </c>
      <c r="L30" s="1">
        <v>7.4</v>
      </c>
      <c r="M30" s="1">
        <v>1.27</v>
      </c>
      <c r="N30" s="1">
        <v>33</v>
      </c>
      <c r="O30" s="1">
        <v>121</v>
      </c>
      <c r="P30" s="1">
        <v>120</v>
      </c>
      <c r="Q30" s="1">
        <v>0</v>
      </c>
      <c r="R30" s="1">
        <v>0</v>
      </c>
      <c r="S30" s="1">
        <v>65</v>
      </c>
      <c r="T30" s="1">
        <v>5</v>
      </c>
      <c r="U30" s="1">
        <v>0</v>
      </c>
      <c r="V30" s="1">
        <f t="shared" si="15"/>
        <v>21</v>
      </c>
      <c r="W30" s="1">
        <f t="shared" si="16"/>
        <v>0</v>
      </c>
      <c r="X30" s="1">
        <f t="shared" si="16"/>
        <v>0</v>
      </c>
      <c r="Y30" s="1">
        <f t="shared" si="16"/>
        <v>0</v>
      </c>
      <c r="Z30" s="1">
        <f t="shared" si="17"/>
        <v>21</v>
      </c>
      <c r="AA30" s="3">
        <f t="shared" si="1"/>
        <v>0.38750000000000001</v>
      </c>
      <c r="AB30" s="13">
        <f t="shared" si="2"/>
        <v>0</v>
      </c>
      <c r="AC30" s="13">
        <f t="shared" si="3"/>
        <v>7.9000000000000008E-3</v>
      </c>
      <c r="AD30" s="13">
        <f t="shared" si="4"/>
        <v>7.8499999999999993E-3</v>
      </c>
      <c r="AE30" s="13">
        <f t="shared" si="5"/>
        <v>5.0000000000000002E-5</v>
      </c>
      <c r="AF30" s="13">
        <f t="shared" si="6"/>
        <v>0</v>
      </c>
      <c r="AG30" s="13">
        <f t="shared" si="7"/>
        <v>1.0499999999999999E-3</v>
      </c>
      <c r="AQ30" s="11">
        <f t="shared" si="18"/>
        <v>20</v>
      </c>
      <c r="AR30" s="11">
        <f t="shared" si="18"/>
        <v>17</v>
      </c>
      <c r="AS30" s="1">
        <f t="shared" si="8"/>
        <v>0</v>
      </c>
      <c r="AT30" s="107">
        <f>+EvolOf!H19</f>
        <v>526</v>
      </c>
      <c r="AU30" s="1">
        <f t="shared" si="9"/>
        <v>0</v>
      </c>
      <c r="AV30" s="1">
        <f t="shared" si="11"/>
        <v>0</v>
      </c>
      <c r="AW30" s="40">
        <f t="shared" si="12"/>
        <v>0</v>
      </c>
      <c r="AX30" s="1">
        <f t="shared" si="10"/>
        <v>0</v>
      </c>
      <c r="AY30" s="1">
        <f t="shared" si="13"/>
        <v>4112.9887582539204</v>
      </c>
      <c r="AZ30" s="1">
        <f t="shared" si="14"/>
        <v>4086.9571838345919</v>
      </c>
    </row>
    <row r="31" spans="2:66" x14ac:dyDescent="0.3">
      <c r="B31" s="1">
        <f t="shared" si="0"/>
        <v>181</v>
      </c>
      <c r="C31" s="1">
        <v>18</v>
      </c>
      <c r="D31" s="1">
        <v>19817</v>
      </c>
      <c r="E31" s="1">
        <v>180</v>
      </c>
      <c r="F31" s="1">
        <v>0</v>
      </c>
      <c r="G31" s="1">
        <v>1</v>
      </c>
      <c r="H31" s="1">
        <v>0</v>
      </c>
      <c r="I31" s="1">
        <v>0</v>
      </c>
      <c r="J31" s="1">
        <v>56.34</v>
      </c>
      <c r="K31" s="1">
        <v>1.58</v>
      </c>
      <c r="L31" s="1">
        <v>7.3</v>
      </c>
      <c r="M31" s="1">
        <v>1.35</v>
      </c>
      <c r="N31" s="1">
        <v>39</v>
      </c>
      <c r="O31" s="1">
        <v>139</v>
      </c>
      <c r="P31" s="1">
        <v>138</v>
      </c>
      <c r="Q31" s="1">
        <v>0</v>
      </c>
      <c r="R31" s="1">
        <v>0</v>
      </c>
      <c r="S31" s="1">
        <v>79</v>
      </c>
      <c r="T31" s="1">
        <v>6</v>
      </c>
      <c r="U31" s="1">
        <v>0</v>
      </c>
      <c r="V31" s="1">
        <f t="shared" si="15"/>
        <v>23</v>
      </c>
      <c r="W31" s="1">
        <f t="shared" si="16"/>
        <v>0</v>
      </c>
      <c r="X31" s="1">
        <f t="shared" si="16"/>
        <v>0</v>
      </c>
      <c r="Y31" s="1">
        <f t="shared" si="16"/>
        <v>0</v>
      </c>
      <c r="Z31" s="1">
        <f t="shared" si="17"/>
        <v>23</v>
      </c>
      <c r="AA31" s="3">
        <f t="shared" si="1"/>
        <v>0.39500000000000002</v>
      </c>
      <c r="AB31" s="13">
        <f t="shared" si="2"/>
        <v>0</v>
      </c>
      <c r="AC31" s="13">
        <f t="shared" si="3"/>
        <v>9.0500000000000008E-3</v>
      </c>
      <c r="AD31" s="13">
        <f t="shared" si="4"/>
        <v>8.9999999999999993E-3</v>
      </c>
      <c r="AE31" s="13">
        <f t="shared" si="5"/>
        <v>5.0000000000000002E-5</v>
      </c>
      <c r="AF31" s="13">
        <f t="shared" si="6"/>
        <v>0</v>
      </c>
      <c r="AG31" s="13">
        <f t="shared" si="7"/>
        <v>1.15E-3</v>
      </c>
      <c r="AQ31" s="11">
        <f t="shared" si="18"/>
        <v>21</v>
      </c>
      <c r="AR31" s="11">
        <f t="shared" si="18"/>
        <v>18</v>
      </c>
      <c r="AS31" s="1">
        <f t="shared" si="8"/>
        <v>0</v>
      </c>
      <c r="AT31" s="107">
        <f>+EvolOf!H20</f>
        <v>1006</v>
      </c>
      <c r="AU31" s="1">
        <f t="shared" si="9"/>
        <v>0</v>
      </c>
      <c r="AV31" s="1">
        <f t="shared" si="11"/>
        <v>0</v>
      </c>
      <c r="AW31" s="40">
        <f t="shared" si="12"/>
        <v>0</v>
      </c>
      <c r="AX31" s="1">
        <f t="shared" si="10"/>
        <v>0</v>
      </c>
      <c r="AY31" s="1">
        <f t="shared" si="13"/>
        <v>4711.7149698984786</v>
      </c>
      <c r="AZ31" s="1">
        <f t="shared" si="14"/>
        <v>4685.68339547915</v>
      </c>
    </row>
    <row r="32" spans="2:66" x14ac:dyDescent="0.3">
      <c r="B32" s="1">
        <f t="shared" si="0"/>
        <v>209</v>
      </c>
      <c r="C32" s="1">
        <v>19</v>
      </c>
      <c r="D32" s="1">
        <v>19790</v>
      </c>
      <c r="E32" s="1">
        <v>207</v>
      </c>
      <c r="F32" s="1">
        <v>0</v>
      </c>
      <c r="G32" s="1">
        <v>2</v>
      </c>
      <c r="H32" s="1">
        <v>0</v>
      </c>
      <c r="I32" s="1">
        <v>0</v>
      </c>
      <c r="J32" s="1">
        <v>56.34</v>
      </c>
      <c r="K32" s="1">
        <v>1.61</v>
      </c>
      <c r="L32" s="1">
        <v>8.4</v>
      </c>
      <c r="M32" s="1">
        <v>1.36</v>
      </c>
      <c r="N32" s="1">
        <v>45</v>
      </c>
      <c r="O32" s="1">
        <v>160</v>
      </c>
      <c r="P32" s="1">
        <v>158</v>
      </c>
      <c r="Q32" s="1">
        <v>1</v>
      </c>
      <c r="R32" s="1">
        <v>0</v>
      </c>
      <c r="S32" s="1">
        <v>93</v>
      </c>
      <c r="T32" s="1">
        <v>8</v>
      </c>
      <c r="U32" s="1">
        <v>0</v>
      </c>
      <c r="V32" s="1">
        <f t="shared" si="15"/>
        <v>27</v>
      </c>
      <c r="W32" s="1">
        <f t="shared" si="16"/>
        <v>1</v>
      </c>
      <c r="X32" s="1">
        <f t="shared" si="16"/>
        <v>0</v>
      </c>
      <c r="Y32" s="1">
        <f t="shared" si="16"/>
        <v>0</v>
      </c>
      <c r="Z32" s="1">
        <f t="shared" si="17"/>
        <v>28</v>
      </c>
      <c r="AA32" s="3">
        <f t="shared" si="1"/>
        <v>0.40250000000000002</v>
      </c>
      <c r="AB32" s="13">
        <f t="shared" si="2"/>
        <v>0</v>
      </c>
      <c r="AC32" s="13">
        <f t="shared" si="3"/>
        <v>1.0449999999999999E-2</v>
      </c>
      <c r="AD32" s="13">
        <f t="shared" si="4"/>
        <v>1.035E-2</v>
      </c>
      <c r="AE32" s="13">
        <f t="shared" si="5"/>
        <v>1E-4</v>
      </c>
      <c r="AF32" s="13">
        <f t="shared" si="6"/>
        <v>0</v>
      </c>
      <c r="AG32" s="13">
        <f t="shared" si="7"/>
        <v>1.4E-3</v>
      </c>
      <c r="AQ32" s="11">
        <f t="shared" ref="AQ32:AR47" si="19">+AQ31+1</f>
        <v>22</v>
      </c>
      <c r="AR32" s="11">
        <f t="shared" si="19"/>
        <v>19</v>
      </c>
      <c r="AS32" s="1">
        <f t="shared" si="8"/>
        <v>0</v>
      </c>
      <c r="AT32" s="107">
        <f>+EvolOf!H21</f>
        <v>1606</v>
      </c>
      <c r="AU32" s="1">
        <f t="shared" si="9"/>
        <v>0</v>
      </c>
      <c r="AV32" s="1">
        <f t="shared" si="11"/>
        <v>0</v>
      </c>
      <c r="AW32" s="40">
        <f t="shared" si="12"/>
        <v>0</v>
      </c>
      <c r="AX32" s="1">
        <f t="shared" si="10"/>
        <v>0</v>
      </c>
      <c r="AY32" s="1">
        <f t="shared" si="13"/>
        <v>5440.5990536396794</v>
      </c>
      <c r="AZ32" s="1">
        <f t="shared" si="14"/>
        <v>5388.5359048010223</v>
      </c>
    </row>
    <row r="33" spans="1:66" x14ac:dyDescent="0.3">
      <c r="B33" s="1">
        <f t="shared" si="0"/>
        <v>246</v>
      </c>
      <c r="C33" s="1">
        <v>20</v>
      </c>
      <c r="D33" s="1">
        <v>19752</v>
      </c>
      <c r="E33" s="1">
        <v>244</v>
      </c>
      <c r="F33" s="1">
        <v>0</v>
      </c>
      <c r="G33" s="1">
        <v>2</v>
      </c>
      <c r="H33" s="1">
        <v>0</v>
      </c>
      <c r="I33" s="1">
        <v>0</v>
      </c>
      <c r="J33" s="1">
        <v>56.34</v>
      </c>
      <c r="K33" s="1">
        <v>1.61</v>
      </c>
      <c r="L33" s="1">
        <v>8.4</v>
      </c>
      <c r="M33" s="1">
        <v>1.9</v>
      </c>
      <c r="N33" s="1">
        <v>51</v>
      </c>
      <c r="O33" s="1">
        <v>191</v>
      </c>
      <c r="P33" s="1">
        <v>190</v>
      </c>
      <c r="Q33" s="1">
        <v>1</v>
      </c>
      <c r="R33" s="1">
        <v>0</v>
      </c>
      <c r="S33" s="1">
        <v>105</v>
      </c>
      <c r="T33" s="1">
        <v>9</v>
      </c>
      <c r="U33" s="1">
        <v>0</v>
      </c>
      <c r="V33" s="1">
        <f t="shared" si="15"/>
        <v>37</v>
      </c>
      <c r="W33" s="1">
        <f t="shared" si="16"/>
        <v>0</v>
      </c>
      <c r="X33" s="1">
        <f t="shared" si="16"/>
        <v>0</v>
      </c>
      <c r="Y33" s="1">
        <f t="shared" si="16"/>
        <v>0</v>
      </c>
      <c r="Z33" s="1">
        <f t="shared" si="17"/>
        <v>37</v>
      </c>
      <c r="AA33" s="3">
        <f t="shared" si="1"/>
        <v>0.40250000000000002</v>
      </c>
      <c r="AB33" s="13">
        <f t="shared" si="2"/>
        <v>0</v>
      </c>
      <c r="AC33" s="13">
        <f t="shared" si="3"/>
        <v>1.23E-2</v>
      </c>
      <c r="AD33" s="13">
        <f t="shared" si="4"/>
        <v>1.2200000000000001E-2</v>
      </c>
      <c r="AE33" s="13">
        <f t="shared" si="5"/>
        <v>1E-4</v>
      </c>
      <c r="AF33" s="13">
        <f t="shared" si="6"/>
        <v>0</v>
      </c>
      <c r="AG33" s="13">
        <f t="shared" si="7"/>
        <v>1.8500000000000001E-3</v>
      </c>
      <c r="AQ33" s="11">
        <f t="shared" si="19"/>
        <v>23</v>
      </c>
      <c r="AR33" s="11">
        <f t="shared" si="19"/>
        <v>20</v>
      </c>
      <c r="AS33" s="1">
        <f t="shared" si="8"/>
        <v>0</v>
      </c>
      <c r="AT33" s="107">
        <f>+EvolOf!H22</f>
        <v>2117</v>
      </c>
      <c r="AU33" s="1">
        <f t="shared" si="9"/>
        <v>0</v>
      </c>
      <c r="AV33" s="1">
        <f t="shared" si="11"/>
        <v>0</v>
      </c>
      <c r="AW33" s="40">
        <f t="shared" si="12"/>
        <v>0</v>
      </c>
      <c r="AX33" s="1">
        <f t="shared" si="10"/>
        <v>0</v>
      </c>
      <c r="AY33" s="1">
        <f t="shared" si="13"/>
        <v>6403.7673071548379</v>
      </c>
      <c r="AZ33" s="1">
        <f t="shared" si="14"/>
        <v>6351.7041583161808</v>
      </c>
    </row>
    <row r="34" spans="1:66" x14ac:dyDescent="0.3">
      <c r="B34" s="1">
        <f t="shared" si="0"/>
        <v>296</v>
      </c>
      <c r="C34" s="1">
        <v>21</v>
      </c>
      <c r="D34" s="1">
        <v>19703</v>
      </c>
      <c r="E34" s="1">
        <v>293</v>
      </c>
      <c r="F34" s="1">
        <v>0</v>
      </c>
      <c r="G34" s="1">
        <v>3</v>
      </c>
      <c r="H34" s="1">
        <v>0</v>
      </c>
      <c r="I34" s="1">
        <v>0</v>
      </c>
      <c r="J34" s="1">
        <v>56.34</v>
      </c>
      <c r="K34" s="1">
        <v>1.62</v>
      </c>
      <c r="L34" s="1">
        <v>8.8000000000000007</v>
      </c>
      <c r="M34" s="1">
        <v>1.49</v>
      </c>
      <c r="N34" s="1">
        <v>59</v>
      </c>
      <c r="O34" s="1">
        <v>233</v>
      </c>
      <c r="P34" s="1">
        <v>230</v>
      </c>
      <c r="Q34" s="1">
        <v>2</v>
      </c>
      <c r="R34" s="1">
        <v>0</v>
      </c>
      <c r="S34" s="1">
        <v>116</v>
      </c>
      <c r="T34" s="1">
        <v>10</v>
      </c>
      <c r="U34" s="1">
        <v>0</v>
      </c>
      <c r="V34" s="1">
        <f t="shared" si="15"/>
        <v>49</v>
      </c>
      <c r="W34" s="1">
        <f t="shared" si="16"/>
        <v>1</v>
      </c>
      <c r="X34" s="1">
        <f t="shared" si="16"/>
        <v>0</v>
      </c>
      <c r="Y34" s="1">
        <f t="shared" si="16"/>
        <v>0</v>
      </c>
      <c r="Z34" s="1">
        <f t="shared" si="17"/>
        <v>50</v>
      </c>
      <c r="AA34" s="3">
        <f t="shared" si="1"/>
        <v>0.40500000000000003</v>
      </c>
      <c r="AB34" s="13">
        <f t="shared" si="2"/>
        <v>0</v>
      </c>
      <c r="AC34" s="13">
        <f t="shared" si="3"/>
        <v>1.4800000000000001E-2</v>
      </c>
      <c r="AD34" s="13">
        <f t="shared" si="4"/>
        <v>1.465E-2</v>
      </c>
      <c r="AE34" s="13">
        <f t="shared" si="5"/>
        <v>1.4999999999999999E-4</v>
      </c>
      <c r="AF34" s="13">
        <f t="shared" si="6"/>
        <v>0</v>
      </c>
      <c r="AG34" s="13">
        <f t="shared" si="7"/>
        <v>2.5000000000000001E-3</v>
      </c>
      <c r="AQ34" s="11">
        <f t="shared" si="19"/>
        <v>24</v>
      </c>
      <c r="AR34" s="11">
        <f t="shared" si="19"/>
        <v>21</v>
      </c>
      <c r="AS34" s="1">
        <f t="shared" si="8"/>
        <v>0</v>
      </c>
      <c r="AT34" s="107">
        <f>+EvolOf!H23</f>
        <v>2929</v>
      </c>
      <c r="AU34" s="1">
        <f t="shared" si="9"/>
        <v>0</v>
      </c>
      <c r="AV34" s="1">
        <f t="shared" si="11"/>
        <v>0</v>
      </c>
      <c r="AW34" s="40">
        <f t="shared" si="12"/>
        <v>0</v>
      </c>
      <c r="AX34" s="1">
        <f t="shared" si="10"/>
        <v>0</v>
      </c>
      <c r="AY34" s="1">
        <f t="shared" si="13"/>
        <v>7705.3460281212683</v>
      </c>
      <c r="AZ34" s="1">
        <f t="shared" si="14"/>
        <v>7627.2513048632827</v>
      </c>
    </row>
    <row r="35" spans="1:66" x14ac:dyDescent="0.3">
      <c r="B35" s="1">
        <f t="shared" si="0"/>
        <v>346</v>
      </c>
      <c r="C35" s="1">
        <v>22</v>
      </c>
      <c r="D35" s="1">
        <v>19652</v>
      </c>
      <c r="E35" s="1">
        <v>342</v>
      </c>
      <c r="F35" s="1">
        <v>0</v>
      </c>
      <c r="G35" s="1">
        <v>4</v>
      </c>
      <c r="H35" s="1">
        <v>0</v>
      </c>
      <c r="I35" s="1">
        <v>0</v>
      </c>
      <c r="J35" s="1">
        <v>56.34</v>
      </c>
      <c r="K35" s="1">
        <v>1.6</v>
      </c>
      <c r="L35" s="1">
        <v>10.1</v>
      </c>
      <c r="M35" s="1">
        <v>1.43</v>
      </c>
      <c r="N35" s="1">
        <v>69</v>
      </c>
      <c r="O35" s="1">
        <v>273</v>
      </c>
      <c r="P35" s="1">
        <v>270</v>
      </c>
      <c r="Q35" s="1">
        <v>3</v>
      </c>
      <c r="R35" s="1">
        <v>0</v>
      </c>
      <c r="S35" s="1">
        <v>132</v>
      </c>
      <c r="T35" s="1">
        <v>11</v>
      </c>
      <c r="U35" s="1">
        <v>0</v>
      </c>
      <c r="V35" s="1">
        <f t="shared" si="15"/>
        <v>49</v>
      </c>
      <c r="W35" s="1">
        <f t="shared" si="16"/>
        <v>1</v>
      </c>
      <c r="X35" s="1">
        <f t="shared" si="16"/>
        <v>0</v>
      </c>
      <c r="Y35" s="1">
        <f t="shared" si="16"/>
        <v>0</v>
      </c>
      <c r="Z35" s="1">
        <f t="shared" si="17"/>
        <v>50</v>
      </c>
      <c r="AA35" s="3">
        <f t="shared" si="1"/>
        <v>0.4</v>
      </c>
      <c r="AB35" s="13">
        <f t="shared" si="2"/>
        <v>0</v>
      </c>
      <c r="AC35" s="13">
        <f t="shared" si="3"/>
        <v>1.7299999999999999E-2</v>
      </c>
      <c r="AD35" s="13">
        <f t="shared" si="4"/>
        <v>1.7100000000000001E-2</v>
      </c>
      <c r="AE35" s="13">
        <f t="shared" si="5"/>
        <v>2.0000000000000001E-4</v>
      </c>
      <c r="AF35" s="13">
        <f t="shared" si="6"/>
        <v>0</v>
      </c>
      <c r="AG35" s="13">
        <f t="shared" si="7"/>
        <v>2.5000000000000001E-3</v>
      </c>
      <c r="AQ35" s="11">
        <f t="shared" si="19"/>
        <v>25</v>
      </c>
      <c r="AR35" s="11">
        <f t="shared" si="19"/>
        <v>22</v>
      </c>
      <c r="AS35" s="1">
        <f t="shared" si="8"/>
        <v>0</v>
      </c>
      <c r="AT35" s="107">
        <f>+EvolOf!H24</f>
        <v>4130</v>
      </c>
      <c r="AU35" s="1">
        <f t="shared" si="9"/>
        <v>0</v>
      </c>
      <c r="AV35" s="1">
        <f t="shared" si="11"/>
        <v>0</v>
      </c>
      <c r="AW35" s="40">
        <f t="shared" si="12"/>
        <v>0</v>
      </c>
      <c r="AX35" s="1">
        <f t="shared" si="10"/>
        <v>0</v>
      </c>
      <c r="AY35" s="1">
        <f t="shared" si="13"/>
        <v>9006.9247490876987</v>
      </c>
      <c r="AZ35" s="1">
        <f t="shared" si="14"/>
        <v>8902.7984514103846</v>
      </c>
    </row>
    <row r="36" spans="1:66" x14ac:dyDescent="0.3">
      <c r="B36" s="1">
        <f t="shared" si="0"/>
        <v>406</v>
      </c>
      <c r="C36" s="1">
        <v>23</v>
      </c>
      <c r="D36" s="1">
        <v>19592</v>
      </c>
      <c r="E36" s="1">
        <v>401</v>
      </c>
      <c r="F36" s="1">
        <v>0</v>
      </c>
      <c r="G36" s="1">
        <v>5</v>
      </c>
      <c r="H36" s="1">
        <v>0</v>
      </c>
      <c r="I36" s="1">
        <v>0</v>
      </c>
      <c r="J36" s="1">
        <v>56.34</v>
      </c>
      <c r="K36" s="1">
        <v>1.56</v>
      </c>
      <c r="L36" s="1">
        <v>10.6</v>
      </c>
      <c r="M36" s="1">
        <v>1.44</v>
      </c>
      <c r="N36" s="1">
        <v>80</v>
      </c>
      <c r="O36" s="1">
        <v>323</v>
      </c>
      <c r="P36" s="1">
        <v>318</v>
      </c>
      <c r="Q36" s="1">
        <v>4</v>
      </c>
      <c r="R36" s="1">
        <v>0</v>
      </c>
      <c r="S36" s="1">
        <v>152</v>
      </c>
      <c r="T36" s="1">
        <v>13</v>
      </c>
      <c r="U36" s="1">
        <v>0</v>
      </c>
      <c r="V36" s="1">
        <f t="shared" si="15"/>
        <v>59</v>
      </c>
      <c r="W36" s="1">
        <f t="shared" si="16"/>
        <v>1</v>
      </c>
      <c r="X36" s="1">
        <f t="shared" si="16"/>
        <v>0</v>
      </c>
      <c r="Y36" s="1">
        <f t="shared" si="16"/>
        <v>0</v>
      </c>
      <c r="Z36" s="1">
        <f t="shared" si="17"/>
        <v>60</v>
      </c>
      <c r="AA36" s="3">
        <f t="shared" si="1"/>
        <v>0.39</v>
      </c>
      <c r="AB36" s="13">
        <f t="shared" si="2"/>
        <v>0</v>
      </c>
      <c r="AC36" s="13">
        <f t="shared" si="3"/>
        <v>2.0299999999999999E-2</v>
      </c>
      <c r="AD36" s="13">
        <f t="shared" si="4"/>
        <v>2.0049999999999998E-2</v>
      </c>
      <c r="AE36" s="13">
        <f t="shared" si="5"/>
        <v>2.5000000000000001E-4</v>
      </c>
      <c r="AF36" s="13">
        <f t="shared" si="6"/>
        <v>0</v>
      </c>
      <c r="AG36" s="13">
        <f t="shared" si="7"/>
        <v>3.0000000000000001E-3</v>
      </c>
      <c r="AQ36" s="11">
        <f t="shared" si="19"/>
        <v>26</v>
      </c>
      <c r="AR36" s="11">
        <f t="shared" si="19"/>
        <v>23</v>
      </c>
      <c r="AS36" s="1">
        <f t="shared" si="8"/>
        <v>0</v>
      </c>
      <c r="AT36" s="107">
        <f>+EvolOf!H25</f>
        <v>5844</v>
      </c>
      <c r="AU36" s="1">
        <f t="shared" si="9"/>
        <v>0</v>
      </c>
      <c r="AV36" s="1">
        <f t="shared" si="11"/>
        <v>0</v>
      </c>
      <c r="AW36" s="40">
        <f t="shared" si="12"/>
        <v>0</v>
      </c>
      <c r="AX36" s="1">
        <f t="shared" si="10"/>
        <v>0</v>
      </c>
      <c r="AY36" s="1">
        <f t="shared" si="13"/>
        <v>10568.819214247416</v>
      </c>
      <c r="AZ36" s="1">
        <f t="shared" si="14"/>
        <v>10438.661342150772</v>
      </c>
      <c r="BK36" s="1"/>
      <c r="BL36" s="1"/>
      <c r="BM36" s="1"/>
      <c r="BN36" s="1"/>
    </row>
    <row r="37" spans="1:66" x14ac:dyDescent="0.3">
      <c r="B37" s="1">
        <f t="shared" si="0"/>
        <v>480</v>
      </c>
      <c r="C37" s="1">
        <v>24</v>
      </c>
      <c r="D37" s="1">
        <v>19518</v>
      </c>
      <c r="E37" s="1">
        <v>473</v>
      </c>
      <c r="F37" s="1">
        <v>0</v>
      </c>
      <c r="G37" s="1">
        <v>7</v>
      </c>
      <c r="H37" s="1">
        <v>0</v>
      </c>
      <c r="I37" s="1">
        <v>0</v>
      </c>
      <c r="J37" s="1">
        <v>56.34</v>
      </c>
      <c r="K37" s="1">
        <v>1.53</v>
      </c>
      <c r="L37" s="1">
        <v>13</v>
      </c>
      <c r="M37" s="1">
        <v>1.66</v>
      </c>
      <c r="N37" s="1">
        <v>94</v>
      </c>
      <c r="O37" s="1">
        <v>382</v>
      </c>
      <c r="P37" s="1">
        <v>377</v>
      </c>
      <c r="Q37" s="1">
        <v>5</v>
      </c>
      <c r="R37" s="1">
        <v>0</v>
      </c>
      <c r="S37" s="1">
        <v>174</v>
      </c>
      <c r="T37" s="1">
        <v>14</v>
      </c>
      <c r="U37" s="1">
        <v>0</v>
      </c>
      <c r="V37" s="1">
        <f t="shared" si="15"/>
        <v>72</v>
      </c>
      <c r="W37" s="1">
        <f t="shared" si="16"/>
        <v>2</v>
      </c>
      <c r="X37" s="1">
        <f t="shared" si="16"/>
        <v>0</v>
      </c>
      <c r="Y37" s="1">
        <f t="shared" si="16"/>
        <v>0</v>
      </c>
      <c r="Z37" s="1">
        <f t="shared" si="17"/>
        <v>74</v>
      </c>
      <c r="AA37" s="3">
        <f t="shared" si="1"/>
        <v>0.38250000000000001</v>
      </c>
      <c r="AB37" s="13">
        <f t="shared" si="2"/>
        <v>0</v>
      </c>
      <c r="AC37" s="13">
        <f t="shared" si="3"/>
        <v>2.4E-2</v>
      </c>
      <c r="AD37" s="13">
        <f t="shared" si="4"/>
        <v>2.3650000000000001E-2</v>
      </c>
      <c r="AE37" s="13">
        <f t="shared" si="5"/>
        <v>3.5E-4</v>
      </c>
      <c r="AF37" s="13">
        <f t="shared" si="6"/>
        <v>0</v>
      </c>
      <c r="AG37" s="13">
        <f t="shared" si="7"/>
        <v>3.7000000000000002E-3</v>
      </c>
      <c r="AQ37" s="11">
        <f t="shared" si="19"/>
        <v>27</v>
      </c>
      <c r="AR37" s="11">
        <f t="shared" si="19"/>
        <v>24</v>
      </c>
      <c r="AS37" s="1">
        <f t="shared" si="8"/>
        <v>0</v>
      </c>
      <c r="AT37" s="107">
        <f>+EvolOf!H26</f>
        <v>7698</v>
      </c>
      <c r="AU37" s="1">
        <f t="shared" si="9"/>
        <v>0</v>
      </c>
      <c r="AV37" s="1">
        <f t="shared" si="11"/>
        <v>0</v>
      </c>
      <c r="AW37" s="40">
        <f t="shared" si="12"/>
        <v>0</v>
      </c>
      <c r="AX37" s="1">
        <f t="shared" si="10"/>
        <v>0</v>
      </c>
      <c r="AY37" s="1">
        <f t="shared" si="13"/>
        <v>12495.155721277733</v>
      </c>
      <c r="AZ37" s="1">
        <f t="shared" si="14"/>
        <v>12312.934700342432</v>
      </c>
      <c r="BK37" s="1"/>
      <c r="BL37" s="1"/>
      <c r="BM37" s="1"/>
      <c r="BN37" s="1"/>
    </row>
    <row r="38" spans="1:66" x14ac:dyDescent="0.3">
      <c r="B38" s="1">
        <f t="shared" si="0"/>
        <v>560</v>
      </c>
      <c r="C38" s="1">
        <v>25</v>
      </c>
      <c r="D38" s="1">
        <v>19439</v>
      </c>
      <c r="E38" s="1">
        <v>551</v>
      </c>
      <c r="F38" s="1">
        <v>0</v>
      </c>
      <c r="G38" s="1">
        <v>9</v>
      </c>
      <c r="H38" s="1">
        <v>0</v>
      </c>
      <c r="I38" s="1">
        <v>0</v>
      </c>
      <c r="J38" s="1">
        <v>56.34</v>
      </c>
      <c r="K38" s="1">
        <v>1.53</v>
      </c>
      <c r="L38" s="1">
        <v>13.2</v>
      </c>
      <c r="M38" s="1">
        <v>1.66</v>
      </c>
      <c r="N38" s="1">
        <v>112</v>
      </c>
      <c r="O38" s="1">
        <v>444</v>
      </c>
      <c r="P38" s="1">
        <v>437</v>
      </c>
      <c r="Q38" s="1">
        <v>6</v>
      </c>
      <c r="R38" s="1">
        <v>0</v>
      </c>
      <c r="S38" s="1">
        <v>199</v>
      </c>
      <c r="T38" s="1">
        <v>17</v>
      </c>
      <c r="U38" s="1">
        <v>0</v>
      </c>
      <c r="V38" s="1">
        <f t="shared" si="15"/>
        <v>78</v>
      </c>
      <c r="W38" s="1">
        <f t="shared" si="16"/>
        <v>2</v>
      </c>
      <c r="X38" s="1">
        <f t="shared" si="16"/>
        <v>0</v>
      </c>
      <c r="Y38" s="1">
        <f t="shared" si="16"/>
        <v>0</v>
      </c>
      <c r="Z38" s="1">
        <f t="shared" si="17"/>
        <v>80</v>
      </c>
      <c r="AA38" s="3">
        <f t="shared" si="1"/>
        <v>0.38250000000000001</v>
      </c>
      <c r="AB38" s="13">
        <f t="shared" si="2"/>
        <v>0</v>
      </c>
      <c r="AC38" s="13">
        <f t="shared" si="3"/>
        <v>2.8000000000000001E-2</v>
      </c>
      <c r="AD38" s="13">
        <f t="shared" si="4"/>
        <v>2.7550000000000002E-2</v>
      </c>
      <c r="AE38" s="13">
        <f t="shared" si="5"/>
        <v>4.4999999999999999E-4</v>
      </c>
      <c r="AF38" s="13">
        <f t="shared" si="6"/>
        <v>0</v>
      </c>
      <c r="AG38" s="13">
        <f t="shared" si="7"/>
        <v>4.0000000000000001E-3</v>
      </c>
      <c r="AQ38" s="11">
        <f t="shared" si="19"/>
        <v>28</v>
      </c>
      <c r="AR38" s="11">
        <f t="shared" si="19"/>
        <v>25</v>
      </c>
      <c r="AS38" s="1">
        <f t="shared" si="8"/>
        <v>0</v>
      </c>
      <c r="AT38" s="107">
        <f>+EvolOf!H27</f>
        <v>9149</v>
      </c>
      <c r="AU38" s="1">
        <f t="shared" si="9"/>
        <v>0</v>
      </c>
      <c r="AV38" s="1">
        <f t="shared" si="11"/>
        <v>0</v>
      </c>
      <c r="AW38" s="40">
        <f t="shared" si="12"/>
        <v>0</v>
      </c>
      <c r="AX38" s="1">
        <f t="shared" si="10"/>
        <v>0</v>
      </c>
      <c r="AY38" s="1">
        <f t="shared" si="13"/>
        <v>14577.681674824022</v>
      </c>
      <c r="AZ38" s="1">
        <f t="shared" si="14"/>
        <v>14343.397505050065</v>
      </c>
      <c r="BK38" s="1"/>
      <c r="BL38" s="1"/>
      <c r="BM38" s="1"/>
      <c r="BN38" s="1"/>
    </row>
    <row r="39" spans="1:66" x14ac:dyDescent="0.3">
      <c r="B39" s="1">
        <f t="shared" si="0"/>
        <v>640</v>
      </c>
      <c r="C39" s="1">
        <v>26</v>
      </c>
      <c r="D39" s="1">
        <v>19358</v>
      </c>
      <c r="E39" s="1">
        <v>629</v>
      </c>
      <c r="F39" s="1">
        <v>0</v>
      </c>
      <c r="G39" s="1">
        <v>11</v>
      </c>
      <c r="H39" s="1">
        <v>0</v>
      </c>
      <c r="I39" s="1">
        <v>0</v>
      </c>
      <c r="J39" s="1">
        <v>56.34</v>
      </c>
      <c r="K39" s="1">
        <v>1.53</v>
      </c>
      <c r="L39" s="1">
        <v>13.3</v>
      </c>
      <c r="M39" s="1">
        <v>1.6</v>
      </c>
      <c r="N39" s="1">
        <v>131</v>
      </c>
      <c r="O39" s="1">
        <v>505</v>
      </c>
      <c r="P39" s="1">
        <v>497</v>
      </c>
      <c r="Q39" s="1">
        <v>8</v>
      </c>
      <c r="R39" s="1">
        <v>0</v>
      </c>
      <c r="S39" s="1">
        <v>235</v>
      </c>
      <c r="T39" s="1">
        <v>20</v>
      </c>
      <c r="U39" s="1">
        <v>0</v>
      </c>
      <c r="V39" s="1">
        <f t="shared" si="15"/>
        <v>78</v>
      </c>
      <c r="W39" s="1">
        <f t="shared" si="16"/>
        <v>2</v>
      </c>
      <c r="X39" s="1">
        <f t="shared" si="16"/>
        <v>0</v>
      </c>
      <c r="Y39" s="1">
        <f t="shared" si="16"/>
        <v>0</v>
      </c>
      <c r="Z39" s="1">
        <f t="shared" si="17"/>
        <v>80</v>
      </c>
      <c r="AA39" s="3">
        <f t="shared" si="1"/>
        <v>0.38250000000000001</v>
      </c>
      <c r="AB39" s="13">
        <f t="shared" si="2"/>
        <v>0</v>
      </c>
      <c r="AC39" s="13">
        <f t="shared" si="3"/>
        <v>3.2000000000000001E-2</v>
      </c>
      <c r="AD39" s="13">
        <f t="shared" si="4"/>
        <v>3.1449999999999999E-2</v>
      </c>
      <c r="AE39" s="13">
        <f t="shared" si="5"/>
        <v>5.5000000000000003E-4</v>
      </c>
      <c r="AF39" s="13">
        <f t="shared" si="6"/>
        <v>0</v>
      </c>
      <c r="AG39" s="13">
        <f t="shared" si="7"/>
        <v>4.0000000000000001E-3</v>
      </c>
      <c r="AQ39" s="11">
        <f t="shared" si="19"/>
        <v>29</v>
      </c>
      <c r="AR39" s="11">
        <f t="shared" si="19"/>
        <v>26</v>
      </c>
      <c r="AS39" s="1">
        <f t="shared" si="8"/>
        <v>0</v>
      </c>
      <c r="AT39" s="107">
        <f>+EvolOf!H28</f>
        <v>11178</v>
      </c>
      <c r="AU39" s="1">
        <f t="shared" si="9"/>
        <v>0</v>
      </c>
      <c r="AV39" s="1">
        <f t="shared" si="11"/>
        <v>0</v>
      </c>
      <c r="AW39" s="40">
        <f t="shared" si="12"/>
        <v>0</v>
      </c>
      <c r="AX39" s="1">
        <f t="shared" si="10"/>
        <v>0</v>
      </c>
      <c r="AY39" s="1">
        <f t="shared" si="13"/>
        <v>16660.20762837031</v>
      </c>
      <c r="AZ39" s="1">
        <f t="shared" si="14"/>
        <v>16373.860309757696</v>
      </c>
      <c r="BK39" s="1"/>
      <c r="BL39" s="1"/>
      <c r="BM39" s="1"/>
      <c r="BN39" s="1"/>
    </row>
    <row r="40" spans="1:66" x14ac:dyDescent="0.3">
      <c r="B40" s="1">
        <f t="shared" si="0"/>
        <v>733</v>
      </c>
      <c r="C40" s="1">
        <v>27</v>
      </c>
      <c r="D40" s="1">
        <v>19265</v>
      </c>
      <c r="E40" s="1">
        <v>720</v>
      </c>
      <c r="F40" s="1">
        <v>0</v>
      </c>
      <c r="G40" s="1">
        <v>13</v>
      </c>
      <c r="H40" s="1">
        <v>0</v>
      </c>
      <c r="I40" s="1">
        <v>0</v>
      </c>
      <c r="J40" s="1">
        <v>56.34</v>
      </c>
      <c r="K40" s="1">
        <v>1.55</v>
      </c>
      <c r="L40" s="1">
        <v>13.6</v>
      </c>
      <c r="M40" s="1">
        <v>1.54</v>
      </c>
      <c r="N40" s="1">
        <v>155</v>
      </c>
      <c r="O40" s="1">
        <v>575</v>
      </c>
      <c r="P40" s="1">
        <v>564</v>
      </c>
      <c r="Q40" s="1">
        <v>10</v>
      </c>
      <c r="R40" s="1">
        <v>0</v>
      </c>
      <c r="S40" s="1">
        <v>282</v>
      </c>
      <c r="T40" s="1">
        <v>25</v>
      </c>
      <c r="U40" s="1">
        <v>0</v>
      </c>
      <c r="V40" s="1">
        <f t="shared" si="15"/>
        <v>91</v>
      </c>
      <c r="W40" s="1">
        <f t="shared" si="16"/>
        <v>2</v>
      </c>
      <c r="X40" s="1">
        <f t="shared" si="16"/>
        <v>0</v>
      </c>
      <c r="Y40" s="1">
        <f t="shared" si="16"/>
        <v>0</v>
      </c>
      <c r="Z40" s="1">
        <f t="shared" si="17"/>
        <v>93</v>
      </c>
      <c r="AA40" s="3">
        <f t="shared" si="1"/>
        <v>0.38750000000000001</v>
      </c>
      <c r="AB40" s="13">
        <f t="shared" si="2"/>
        <v>0</v>
      </c>
      <c r="AC40" s="13">
        <f t="shared" si="3"/>
        <v>3.6650000000000002E-2</v>
      </c>
      <c r="AD40" s="13">
        <f t="shared" si="4"/>
        <v>3.5999999999999997E-2</v>
      </c>
      <c r="AE40" s="13">
        <f t="shared" si="5"/>
        <v>6.4999999999999997E-4</v>
      </c>
      <c r="AF40" s="13">
        <f t="shared" si="6"/>
        <v>0</v>
      </c>
      <c r="AG40" s="13">
        <f t="shared" si="7"/>
        <v>4.6499999999999996E-3</v>
      </c>
      <c r="AQ40" s="11">
        <f t="shared" si="19"/>
        <v>30</v>
      </c>
      <c r="AR40" s="11">
        <f t="shared" si="19"/>
        <v>27</v>
      </c>
      <c r="AS40" s="1">
        <f t="shared" si="8"/>
        <v>0</v>
      </c>
      <c r="AT40" s="107">
        <f>+EvolOf!H29</f>
        <v>13716</v>
      </c>
      <c r="AU40" s="1">
        <f t="shared" si="9"/>
        <v>0</v>
      </c>
      <c r="AV40" s="1">
        <f t="shared" si="11"/>
        <v>0</v>
      </c>
      <c r="AW40" s="40">
        <f t="shared" si="12"/>
        <v>0</v>
      </c>
      <c r="AX40" s="1">
        <f t="shared" si="10"/>
        <v>0</v>
      </c>
      <c r="AY40" s="1">
        <f t="shared" si="13"/>
        <v>19081.144049367871</v>
      </c>
      <c r="AZ40" s="1">
        <f t="shared" si="14"/>
        <v>18742.7335819166</v>
      </c>
      <c r="BK40" s="1"/>
      <c r="BL40" s="1"/>
      <c r="BM40" s="1"/>
      <c r="BN40" s="1"/>
    </row>
    <row r="41" spans="1:66" x14ac:dyDescent="0.3">
      <c r="B41" s="1">
        <f t="shared" si="0"/>
        <v>832</v>
      </c>
      <c r="C41" s="1">
        <v>28</v>
      </c>
      <c r="D41" s="1">
        <v>19166</v>
      </c>
      <c r="E41" s="1">
        <v>814</v>
      </c>
      <c r="F41" s="1">
        <v>0</v>
      </c>
      <c r="G41" s="1">
        <v>18</v>
      </c>
      <c r="H41" s="1">
        <v>0</v>
      </c>
      <c r="I41" s="1">
        <v>0</v>
      </c>
      <c r="J41" s="1">
        <v>56.34</v>
      </c>
      <c r="K41" s="1">
        <v>1.58</v>
      </c>
      <c r="L41" s="1">
        <v>14.9</v>
      </c>
      <c r="M41" s="1">
        <v>1.54</v>
      </c>
      <c r="N41" s="1">
        <v>183</v>
      </c>
      <c r="O41" s="1">
        <v>645</v>
      </c>
      <c r="P41" s="1">
        <v>631</v>
      </c>
      <c r="Q41" s="1">
        <v>13</v>
      </c>
      <c r="R41" s="1">
        <v>0</v>
      </c>
      <c r="S41" s="1">
        <v>328</v>
      </c>
      <c r="T41" s="1">
        <v>29</v>
      </c>
      <c r="U41" s="1">
        <v>0</v>
      </c>
      <c r="V41" s="1">
        <f t="shared" si="15"/>
        <v>94</v>
      </c>
      <c r="W41" s="1">
        <f t="shared" si="16"/>
        <v>5</v>
      </c>
      <c r="X41" s="1">
        <f t="shared" si="16"/>
        <v>0</v>
      </c>
      <c r="Y41" s="1">
        <f t="shared" si="16"/>
        <v>0</v>
      </c>
      <c r="Z41" s="1">
        <f t="shared" si="17"/>
        <v>99</v>
      </c>
      <c r="AA41" s="3">
        <f t="shared" si="1"/>
        <v>0.39500000000000002</v>
      </c>
      <c r="AB41" s="13">
        <f t="shared" si="2"/>
        <v>0</v>
      </c>
      <c r="AC41" s="13">
        <f t="shared" si="3"/>
        <v>4.1599999999999998E-2</v>
      </c>
      <c r="AD41" s="13">
        <f t="shared" si="4"/>
        <v>4.07E-2</v>
      </c>
      <c r="AE41" s="13">
        <f t="shared" si="5"/>
        <v>8.9999999999999998E-4</v>
      </c>
      <c r="AF41" s="13">
        <f t="shared" si="6"/>
        <v>0</v>
      </c>
      <c r="AG41" s="13">
        <f t="shared" si="7"/>
        <v>4.9500000000000004E-3</v>
      </c>
      <c r="AQ41" s="11">
        <f t="shared" si="19"/>
        <v>31</v>
      </c>
      <c r="AR41" s="11">
        <f t="shared" si="19"/>
        <v>28</v>
      </c>
      <c r="AS41" s="1">
        <f t="shared" si="8"/>
        <v>0</v>
      </c>
      <c r="AT41" s="107">
        <f>+EvolOf!H30</f>
        <v>17147</v>
      </c>
      <c r="AU41" s="1">
        <f t="shared" si="9"/>
        <v>0</v>
      </c>
      <c r="AV41" s="1">
        <f t="shared" si="11"/>
        <v>0</v>
      </c>
      <c r="AW41" s="40">
        <f t="shared" si="12"/>
        <v>0</v>
      </c>
      <c r="AX41" s="1">
        <f t="shared" si="10"/>
        <v>0</v>
      </c>
      <c r="AY41" s="1">
        <f t="shared" si="13"/>
        <v>21658.269916881403</v>
      </c>
      <c r="AZ41" s="1">
        <f t="shared" si="14"/>
        <v>21189.70157733349</v>
      </c>
      <c r="BK41" s="1"/>
      <c r="BL41" s="1"/>
      <c r="BM41" s="1"/>
      <c r="BN41" s="1"/>
    </row>
    <row r="42" spans="1:66" x14ac:dyDescent="0.3">
      <c r="B42" s="1">
        <f t="shared" si="0"/>
        <v>928</v>
      </c>
      <c r="C42" s="1">
        <v>29</v>
      </c>
      <c r="D42" s="1">
        <v>19070</v>
      </c>
      <c r="E42" s="1">
        <v>906</v>
      </c>
      <c r="F42" s="1">
        <v>0</v>
      </c>
      <c r="G42" s="1">
        <v>22</v>
      </c>
      <c r="H42" s="1">
        <v>0</v>
      </c>
      <c r="I42" s="1">
        <v>0</v>
      </c>
      <c r="J42" s="1">
        <v>56.34</v>
      </c>
      <c r="K42" s="1">
        <v>1.61</v>
      </c>
      <c r="L42" s="1">
        <v>15.9</v>
      </c>
      <c r="M42" s="1">
        <v>1.55</v>
      </c>
      <c r="N42" s="1">
        <v>213</v>
      </c>
      <c r="O42" s="1">
        <v>711</v>
      </c>
      <c r="P42" s="1">
        <v>694</v>
      </c>
      <c r="Q42" s="1">
        <v>16</v>
      </c>
      <c r="R42" s="1">
        <v>0</v>
      </c>
      <c r="S42" s="1">
        <v>384</v>
      </c>
      <c r="T42" s="1">
        <v>34</v>
      </c>
      <c r="U42" s="1">
        <v>0</v>
      </c>
      <c r="V42" s="1">
        <f t="shared" si="15"/>
        <v>92</v>
      </c>
      <c r="W42" s="1">
        <f t="shared" si="16"/>
        <v>4</v>
      </c>
      <c r="X42" s="1">
        <f t="shared" si="16"/>
        <v>0</v>
      </c>
      <c r="Y42" s="1">
        <f t="shared" si="16"/>
        <v>0</v>
      </c>
      <c r="Z42" s="1">
        <f t="shared" si="17"/>
        <v>96</v>
      </c>
      <c r="AA42" s="3">
        <f t="shared" si="1"/>
        <v>0.40250000000000002</v>
      </c>
      <c r="AB42" s="13">
        <f t="shared" si="2"/>
        <v>0</v>
      </c>
      <c r="AC42" s="13">
        <f t="shared" si="3"/>
        <v>4.6399999999999997E-2</v>
      </c>
      <c r="AD42" s="13">
        <f t="shared" si="4"/>
        <v>4.53E-2</v>
      </c>
      <c r="AE42" s="13">
        <f t="shared" si="5"/>
        <v>1.1000000000000001E-3</v>
      </c>
      <c r="AF42" s="13">
        <f t="shared" si="6"/>
        <v>0</v>
      </c>
      <c r="AG42" s="13">
        <f t="shared" si="7"/>
        <v>4.7999999999999996E-3</v>
      </c>
      <c r="AQ42" s="11">
        <f t="shared" si="19"/>
        <v>32</v>
      </c>
      <c r="AR42" s="11">
        <f t="shared" si="19"/>
        <v>29</v>
      </c>
      <c r="AS42" s="1">
        <f t="shared" si="8"/>
        <v>0</v>
      </c>
      <c r="AT42" s="107">
        <f>+EvolOf!H31</f>
        <v>19980</v>
      </c>
      <c r="AU42" s="1">
        <f t="shared" si="9"/>
        <v>0</v>
      </c>
      <c r="AV42" s="1">
        <f t="shared" si="11"/>
        <v>0</v>
      </c>
      <c r="AW42" s="40">
        <f t="shared" si="12"/>
        <v>0</v>
      </c>
      <c r="AX42" s="1">
        <f t="shared" si="10"/>
        <v>0</v>
      </c>
      <c r="AY42" s="1">
        <f t="shared" si="13"/>
        <v>24157.30106113695</v>
      </c>
      <c r="AZ42" s="1">
        <f t="shared" si="14"/>
        <v>23584.606423911722</v>
      </c>
      <c r="BK42" s="1"/>
      <c r="BL42" s="1"/>
      <c r="BM42" s="1"/>
      <c r="BN42" s="1"/>
    </row>
    <row r="43" spans="1:66" x14ac:dyDescent="0.3">
      <c r="B43" s="1">
        <f t="shared" si="0"/>
        <v>1035</v>
      </c>
      <c r="C43" s="1">
        <v>30</v>
      </c>
      <c r="D43" s="1">
        <v>18963</v>
      </c>
      <c r="E43" s="1">
        <v>1008</v>
      </c>
      <c r="F43" s="1">
        <v>0</v>
      </c>
      <c r="G43" s="1">
        <v>26</v>
      </c>
      <c r="H43" s="1">
        <v>0</v>
      </c>
      <c r="I43" s="1">
        <v>1</v>
      </c>
      <c r="J43" s="1">
        <v>56.34</v>
      </c>
      <c r="K43" s="1">
        <v>1.63</v>
      </c>
      <c r="L43" s="1">
        <v>16</v>
      </c>
      <c r="M43" s="1">
        <v>1.61</v>
      </c>
      <c r="N43" s="1">
        <v>246</v>
      </c>
      <c r="O43" s="1">
        <v>785</v>
      </c>
      <c r="P43" s="1">
        <v>765</v>
      </c>
      <c r="Q43" s="1">
        <v>19</v>
      </c>
      <c r="R43" s="1">
        <v>0</v>
      </c>
      <c r="S43" s="1">
        <v>454</v>
      </c>
      <c r="T43" s="1">
        <v>40</v>
      </c>
      <c r="U43" s="1">
        <v>0</v>
      </c>
      <c r="V43" s="1">
        <f t="shared" si="15"/>
        <v>102</v>
      </c>
      <c r="W43" s="1">
        <f t="shared" si="16"/>
        <v>4</v>
      </c>
      <c r="X43" s="1">
        <f t="shared" si="16"/>
        <v>0</v>
      </c>
      <c r="Y43" s="1">
        <f t="shared" si="16"/>
        <v>1</v>
      </c>
      <c r="Z43" s="1">
        <f t="shared" si="17"/>
        <v>107</v>
      </c>
      <c r="AA43" s="3">
        <f t="shared" si="1"/>
        <v>0.40750000000000003</v>
      </c>
      <c r="AB43" s="13">
        <f t="shared" si="2"/>
        <v>9.6618357487922703E-4</v>
      </c>
      <c r="AC43" s="13">
        <f t="shared" si="3"/>
        <v>5.1749999999999997E-2</v>
      </c>
      <c r="AD43" s="13">
        <f t="shared" si="4"/>
        <v>5.04E-2</v>
      </c>
      <c r="AE43" s="13">
        <f t="shared" si="5"/>
        <v>1.2999999999999999E-3</v>
      </c>
      <c r="AF43" s="13">
        <f t="shared" si="6"/>
        <v>5.0000000000000002E-5</v>
      </c>
      <c r="AG43" s="13">
        <f t="shared" si="7"/>
        <v>5.3499999999999997E-3</v>
      </c>
      <c r="AQ43" s="11">
        <f t="shared" si="19"/>
        <v>33</v>
      </c>
      <c r="AR43" s="11">
        <f t="shared" si="19"/>
        <v>30</v>
      </c>
      <c r="AS43" s="1">
        <f t="shared" si="8"/>
        <v>0</v>
      </c>
      <c r="AT43" s="107">
        <f>+EvolOf!H32</f>
        <v>24926</v>
      </c>
      <c r="AU43" s="1">
        <f t="shared" si="9"/>
        <v>0</v>
      </c>
      <c r="AV43" s="1">
        <f t="shared" si="11"/>
        <v>0</v>
      </c>
      <c r="AW43" s="40">
        <f t="shared" si="12"/>
        <v>0</v>
      </c>
      <c r="AX43" s="1">
        <f t="shared" si="10"/>
        <v>0</v>
      </c>
      <c r="AY43" s="1">
        <f t="shared" si="13"/>
        <v>26942.679524005111</v>
      </c>
      <c r="AZ43" s="1">
        <f t="shared" si="14"/>
        <v>26239.82701468324</v>
      </c>
      <c r="BK43" s="1"/>
      <c r="BL43" s="1"/>
      <c r="BM43" s="1"/>
      <c r="BN43" s="1"/>
    </row>
    <row r="44" spans="1:66" x14ac:dyDescent="0.3">
      <c r="B44" s="1">
        <f t="shared" si="0"/>
        <v>1063</v>
      </c>
      <c r="C44" s="1">
        <v>31</v>
      </c>
      <c r="D44" s="1">
        <v>18935</v>
      </c>
      <c r="E44" s="1">
        <v>1031</v>
      </c>
      <c r="F44" s="1">
        <v>0</v>
      </c>
      <c r="G44" s="1">
        <v>31</v>
      </c>
      <c r="H44" s="1">
        <v>0</v>
      </c>
      <c r="I44" s="1">
        <v>1</v>
      </c>
      <c r="J44" s="1">
        <v>55.43</v>
      </c>
      <c r="K44" s="1">
        <v>1.58</v>
      </c>
      <c r="L44" s="1">
        <v>18.2</v>
      </c>
      <c r="M44" s="1">
        <v>1.6</v>
      </c>
      <c r="N44" s="1">
        <v>263</v>
      </c>
      <c r="O44" s="1">
        <v>796</v>
      </c>
      <c r="P44" s="1">
        <v>776</v>
      </c>
      <c r="Q44" s="1">
        <v>19</v>
      </c>
      <c r="R44" s="1">
        <v>0</v>
      </c>
      <c r="S44" s="1">
        <v>528</v>
      </c>
      <c r="T44" s="1">
        <v>46</v>
      </c>
      <c r="U44" s="1">
        <v>0</v>
      </c>
      <c r="V44" s="1">
        <f t="shared" si="15"/>
        <v>23</v>
      </c>
      <c r="W44" s="1">
        <f t="shared" si="16"/>
        <v>5</v>
      </c>
      <c r="X44" s="1">
        <f t="shared" si="16"/>
        <v>0</v>
      </c>
      <c r="Y44" s="1">
        <f t="shared" si="16"/>
        <v>0</v>
      </c>
      <c r="Z44" s="1">
        <f t="shared" si="17"/>
        <v>28</v>
      </c>
      <c r="AA44" s="3">
        <f t="shared" si="1"/>
        <v>0.39500000000000002</v>
      </c>
      <c r="AB44" s="13">
        <f t="shared" si="2"/>
        <v>9.4073377234242712E-4</v>
      </c>
      <c r="AC44" s="13">
        <f t="shared" si="3"/>
        <v>5.3150000000000003E-2</v>
      </c>
      <c r="AD44" s="13">
        <f t="shared" si="4"/>
        <v>5.1549999999999999E-2</v>
      </c>
      <c r="AE44" s="13">
        <f t="shared" si="5"/>
        <v>1.5499999999999999E-3</v>
      </c>
      <c r="AF44" s="13">
        <f t="shared" si="6"/>
        <v>5.0000000000000002E-5</v>
      </c>
      <c r="AG44" s="13">
        <f t="shared" si="7"/>
        <v>1.4E-3</v>
      </c>
      <c r="AQ44" s="11">
        <f t="shared" si="19"/>
        <v>34</v>
      </c>
      <c r="AR44" s="11">
        <f t="shared" si="19"/>
        <v>31</v>
      </c>
      <c r="AS44" s="1">
        <f t="shared" si="8"/>
        <v>27671.563607746313</v>
      </c>
      <c r="AT44" s="107">
        <f>+EvolOf!H33</f>
        <v>28572</v>
      </c>
      <c r="AU44" s="1">
        <f t="shared" si="9"/>
        <v>47610</v>
      </c>
      <c r="AV44" s="1">
        <f t="shared" si="11"/>
        <v>-19938.436392253687</v>
      </c>
      <c r="AW44" s="40">
        <f t="shared" si="12"/>
        <v>-0.41878673371673358</v>
      </c>
      <c r="AX44" s="1">
        <f t="shared" si="10"/>
        <v>397541245.76794624</v>
      </c>
      <c r="AY44" s="1">
        <f t="shared" si="13"/>
        <v>27671.563607746313</v>
      </c>
      <c r="AZ44" s="1">
        <f t="shared" si="14"/>
        <v>26838.553226327796</v>
      </c>
      <c r="BK44" s="1"/>
      <c r="BL44" s="1"/>
      <c r="BM44" s="1"/>
      <c r="BN44" s="1"/>
    </row>
    <row r="45" spans="1:66" x14ac:dyDescent="0.3">
      <c r="B45" s="1">
        <f t="shared" si="0"/>
        <v>1091</v>
      </c>
      <c r="C45" s="1">
        <v>32</v>
      </c>
      <c r="D45" s="1">
        <v>18907</v>
      </c>
      <c r="E45" s="1">
        <v>1051</v>
      </c>
      <c r="F45" s="1">
        <v>0</v>
      </c>
      <c r="G45" s="1">
        <v>39</v>
      </c>
      <c r="H45" s="1">
        <v>0</v>
      </c>
      <c r="I45" s="1">
        <v>1</v>
      </c>
      <c r="J45" s="1">
        <v>54.58</v>
      </c>
      <c r="K45" s="1">
        <v>1.54</v>
      </c>
      <c r="L45" s="1">
        <v>19.7</v>
      </c>
      <c r="M45" s="1">
        <v>1.64</v>
      </c>
      <c r="N45" s="1">
        <v>281</v>
      </c>
      <c r="O45" s="1">
        <v>807</v>
      </c>
      <c r="P45" s="1">
        <v>787</v>
      </c>
      <c r="Q45" s="1">
        <v>19</v>
      </c>
      <c r="R45" s="1">
        <v>0</v>
      </c>
      <c r="S45" s="1">
        <v>600</v>
      </c>
      <c r="T45" s="1">
        <v>54</v>
      </c>
      <c r="U45" s="1">
        <v>0</v>
      </c>
      <c r="V45" s="1">
        <f t="shared" si="15"/>
        <v>20</v>
      </c>
      <c r="W45" s="1">
        <f t="shared" si="16"/>
        <v>8</v>
      </c>
      <c r="X45" s="1">
        <f t="shared" si="16"/>
        <v>0</v>
      </c>
      <c r="Y45" s="1">
        <f t="shared" si="16"/>
        <v>0</v>
      </c>
      <c r="Z45" s="1">
        <f t="shared" si="17"/>
        <v>28</v>
      </c>
      <c r="AA45" s="3">
        <f t="shared" si="1"/>
        <v>0.38500000000000001</v>
      </c>
      <c r="AB45" s="13">
        <f t="shared" si="2"/>
        <v>9.1659028414298811E-4</v>
      </c>
      <c r="AC45" s="13">
        <f t="shared" si="3"/>
        <v>5.4550000000000001E-2</v>
      </c>
      <c r="AD45" s="13">
        <f t="shared" si="4"/>
        <v>5.2549999999999999E-2</v>
      </c>
      <c r="AE45" s="13">
        <f t="shared" si="5"/>
        <v>1.9499999999999999E-3</v>
      </c>
      <c r="AF45" s="13">
        <f t="shared" si="6"/>
        <v>5.0000000000000002E-5</v>
      </c>
      <c r="AG45" s="13">
        <f t="shared" si="7"/>
        <v>1.4E-3</v>
      </c>
      <c r="AQ45" s="11">
        <f t="shared" si="19"/>
        <v>35</v>
      </c>
      <c r="AR45" s="11">
        <f t="shared" si="19"/>
        <v>32</v>
      </c>
      <c r="AS45" s="1">
        <f t="shared" si="8"/>
        <v>28400.447691487512</v>
      </c>
      <c r="AT45" s="107">
        <f>+EvolOf!H34</f>
        <v>33089</v>
      </c>
      <c r="AU45" s="1">
        <f t="shared" si="9"/>
        <v>56188</v>
      </c>
      <c r="AV45" s="1">
        <f t="shared" si="11"/>
        <v>-27787.552308512488</v>
      </c>
      <c r="AW45" s="40">
        <f t="shared" si="12"/>
        <v>-0.49454602955279581</v>
      </c>
      <c r="AX45" s="1">
        <f t="shared" si="10"/>
        <v>772148063.29831767</v>
      </c>
      <c r="AY45" s="1">
        <f t="shared" si="13"/>
        <v>28400.447691487512</v>
      </c>
      <c r="AZ45" s="1">
        <f t="shared" si="14"/>
        <v>27359.184714714371</v>
      </c>
      <c r="BK45" s="1"/>
      <c r="BL45" s="1"/>
      <c r="BM45" s="1"/>
      <c r="BN45" s="1"/>
    </row>
    <row r="46" spans="1:66" x14ac:dyDescent="0.3">
      <c r="B46" s="1">
        <f t="shared" si="0"/>
        <v>1193</v>
      </c>
      <c r="C46" s="1">
        <v>33</v>
      </c>
      <c r="D46" s="1">
        <v>18806</v>
      </c>
      <c r="E46" s="1">
        <v>1142</v>
      </c>
      <c r="F46" s="1">
        <v>0</v>
      </c>
      <c r="G46" s="1">
        <v>50</v>
      </c>
      <c r="H46" s="1">
        <v>0</v>
      </c>
      <c r="I46" s="1">
        <v>1</v>
      </c>
      <c r="J46" s="1">
        <v>53.77</v>
      </c>
      <c r="K46" s="1">
        <v>1.46</v>
      </c>
      <c r="L46" s="1">
        <v>19.399999999999999</v>
      </c>
      <c r="M46" s="1">
        <v>1.67</v>
      </c>
      <c r="N46" s="1">
        <v>321</v>
      </c>
      <c r="O46" s="1">
        <v>868</v>
      </c>
      <c r="P46" s="1">
        <v>847</v>
      </c>
      <c r="Q46" s="1">
        <v>20</v>
      </c>
      <c r="R46" s="1">
        <v>0</v>
      </c>
      <c r="S46" s="1">
        <v>726</v>
      </c>
      <c r="T46" s="1">
        <v>66</v>
      </c>
      <c r="U46" s="1">
        <v>0</v>
      </c>
      <c r="V46" s="1">
        <f t="shared" si="15"/>
        <v>91</v>
      </c>
      <c r="W46" s="1">
        <f t="shared" si="16"/>
        <v>11</v>
      </c>
      <c r="X46" s="1">
        <f t="shared" si="16"/>
        <v>0</v>
      </c>
      <c r="Y46" s="1">
        <f t="shared" si="16"/>
        <v>0</v>
      </c>
      <c r="Z46" s="1">
        <f t="shared" si="17"/>
        <v>102</v>
      </c>
      <c r="AA46" s="3">
        <f t="shared" si="1"/>
        <v>0.36499999999999999</v>
      </c>
      <c r="AB46" s="13">
        <f t="shared" si="2"/>
        <v>8.3822296730930428E-4</v>
      </c>
      <c r="AC46" s="13">
        <f t="shared" si="3"/>
        <v>5.9650000000000002E-2</v>
      </c>
      <c r="AD46" s="13">
        <f t="shared" si="4"/>
        <v>5.7099999999999998E-2</v>
      </c>
      <c r="AE46" s="13">
        <f t="shared" si="5"/>
        <v>2.5000000000000001E-3</v>
      </c>
      <c r="AF46" s="13">
        <f t="shared" si="6"/>
        <v>5.0000000000000002E-5</v>
      </c>
      <c r="AG46" s="13">
        <f t="shared" si="7"/>
        <v>5.1000000000000004E-3</v>
      </c>
      <c r="AQ46" s="11">
        <f t="shared" si="19"/>
        <v>36</v>
      </c>
      <c r="AR46" s="11">
        <f t="shared" si="19"/>
        <v>33</v>
      </c>
      <c r="AS46" s="1">
        <f t="shared" si="8"/>
        <v>31055.66828225903</v>
      </c>
      <c r="AT46" s="107">
        <f>+EvolOf!H35</f>
        <v>39673</v>
      </c>
      <c r="AU46" s="1">
        <f t="shared" si="9"/>
        <v>64059</v>
      </c>
      <c r="AV46" s="1">
        <f t="shared" si="11"/>
        <v>-33003.33171774097</v>
      </c>
      <c r="AW46" s="40">
        <f t="shared" si="12"/>
        <v>-0.51520210614809736</v>
      </c>
      <c r="AX46" s="1">
        <f t="shared" si="10"/>
        <v>1089219904.4712472</v>
      </c>
      <c r="AY46" s="1">
        <f t="shared" si="13"/>
        <v>31055.66828225903</v>
      </c>
      <c r="AZ46" s="1">
        <f t="shared" si="14"/>
        <v>29728.057986873271</v>
      </c>
      <c r="BK46" s="1"/>
      <c r="BL46" s="1"/>
      <c r="BM46" s="1"/>
      <c r="BN46" s="1"/>
    </row>
    <row r="47" spans="1:66" x14ac:dyDescent="0.3">
      <c r="A47" s="6"/>
      <c r="B47" s="1">
        <f t="shared" si="0"/>
        <v>1227</v>
      </c>
      <c r="C47" s="1">
        <v>34</v>
      </c>
      <c r="D47" s="1">
        <v>18771</v>
      </c>
      <c r="E47" s="1">
        <v>1167</v>
      </c>
      <c r="F47" s="1">
        <v>0</v>
      </c>
      <c r="G47" s="1">
        <v>58</v>
      </c>
      <c r="H47" s="1">
        <v>0</v>
      </c>
      <c r="I47" s="1">
        <v>2</v>
      </c>
      <c r="J47" s="1">
        <v>53.02</v>
      </c>
      <c r="K47" s="1">
        <v>1.45</v>
      </c>
      <c r="L47" s="1">
        <v>19.5</v>
      </c>
      <c r="M47" s="1">
        <v>1.63</v>
      </c>
      <c r="N47" s="1">
        <v>342</v>
      </c>
      <c r="O47" s="1">
        <v>881</v>
      </c>
      <c r="P47" s="1">
        <v>860</v>
      </c>
      <c r="Q47" s="1">
        <v>20</v>
      </c>
      <c r="R47" s="1">
        <v>0</v>
      </c>
      <c r="S47" s="1">
        <v>821</v>
      </c>
      <c r="T47" s="1">
        <v>76</v>
      </c>
      <c r="U47" s="1">
        <v>0</v>
      </c>
      <c r="V47" s="1">
        <f t="shared" si="15"/>
        <v>25</v>
      </c>
      <c r="W47" s="1">
        <f t="shared" si="16"/>
        <v>8</v>
      </c>
      <c r="X47" s="1">
        <f t="shared" si="16"/>
        <v>0</v>
      </c>
      <c r="Y47" s="1">
        <f t="shared" si="16"/>
        <v>1</v>
      </c>
      <c r="Z47" s="1">
        <f t="shared" si="17"/>
        <v>34</v>
      </c>
      <c r="AA47" s="3">
        <f t="shared" si="1"/>
        <v>0.36249999999999999</v>
      </c>
      <c r="AB47" s="13">
        <f t="shared" si="2"/>
        <v>1.6299918500407497E-3</v>
      </c>
      <c r="AC47" s="13">
        <f t="shared" si="3"/>
        <v>6.1350000000000002E-2</v>
      </c>
      <c r="AD47" s="13">
        <f t="shared" si="4"/>
        <v>5.8349999999999999E-2</v>
      </c>
      <c r="AE47" s="13">
        <f t="shared" si="5"/>
        <v>2.8999999999999998E-3</v>
      </c>
      <c r="AF47" s="13">
        <f t="shared" si="6"/>
        <v>1E-4</v>
      </c>
      <c r="AG47" s="13">
        <f t="shared" si="7"/>
        <v>1.6999999999999999E-3</v>
      </c>
      <c r="AQ47" s="11">
        <f t="shared" si="19"/>
        <v>37</v>
      </c>
      <c r="AR47" s="11">
        <f t="shared" si="19"/>
        <v>34</v>
      </c>
      <c r="AS47" s="1">
        <f t="shared" si="8"/>
        <v>31940.741812516204</v>
      </c>
      <c r="AT47" s="107">
        <f>+EvolOf!H36</f>
        <v>47610</v>
      </c>
      <c r="AU47" s="1">
        <f t="shared" si="9"/>
        <v>72248</v>
      </c>
      <c r="AV47" s="1">
        <f t="shared" si="11"/>
        <v>-40307.258187483792</v>
      </c>
      <c r="AW47" s="40">
        <f t="shared" si="12"/>
        <v>-0.55790137010690666</v>
      </c>
      <c r="AX47" s="1">
        <f t="shared" si="10"/>
        <v>1624675062.5924792</v>
      </c>
      <c r="AY47" s="1">
        <f t="shared" si="13"/>
        <v>31940.741812516204</v>
      </c>
      <c r="AZ47" s="1">
        <f t="shared" si="14"/>
        <v>30378.847347356488</v>
      </c>
    </row>
    <row r="48" spans="1:66" x14ac:dyDescent="0.3">
      <c r="B48" s="1">
        <f t="shared" si="0"/>
        <v>1256</v>
      </c>
      <c r="C48" s="1">
        <v>35</v>
      </c>
      <c r="D48" s="1">
        <v>18742</v>
      </c>
      <c r="E48" s="1">
        <v>1185</v>
      </c>
      <c r="F48" s="1">
        <v>0</v>
      </c>
      <c r="G48" s="1">
        <v>69</v>
      </c>
      <c r="H48" s="1">
        <v>0</v>
      </c>
      <c r="I48" s="1">
        <v>2</v>
      </c>
      <c r="J48" s="1">
        <v>52.31</v>
      </c>
      <c r="K48" s="1">
        <v>1.43</v>
      </c>
      <c r="L48" s="1">
        <v>19.8</v>
      </c>
      <c r="M48" s="1">
        <v>1.57</v>
      </c>
      <c r="N48" s="1">
        <v>359</v>
      </c>
      <c r="O48" s="1">
        <v>893</v>
      </c>
      <c r="P48" s="1">
        <v>872</v>
      </c>
      <c r="Q48" s="1">
        <v>20</v>
      </c>
      <c r="R48" s="1">
        <v>0</v>
      </c>
      <c r="S48" s="1">
        <v>911</v>
      </c>
      <c r="T48" s="1">
        <v>86</v>
      </c>
      <c r="U48" s="1">
        <v>0</v>
      </c>
      <c r="V48" s="1">
        <f t="shared" si="15"/>
        <v>18</v>
      </c>
      <c r="W48" s="1">
        <f t="shared" si="16"/>
        <v>11</v>
      </c>
      <c r="X48" s="1">
        <f t="shared" si="16"/>
        <v>0</v>
      </c>
      <c r="Y48" s="1">
        <f t="shared" si="16"/>
        <v>0</v>
      </c>
      <c r="Z48" s="1">
        <f t="shared" si="17"/>
        <v>29</v>
      </c>
      <c r="AA48" s="3">
        <f t="shared" si="1"/>
        <v>0.35749999999999998</v>
      </c>
      <c r="AB48" s="13">
        <f t="shared" si="2"/>
        <v>1.5923566878980893E-3</v>
      </c>
      <c r="AC48" s="13">
        <f t="shared" si="3"/>
        <v>6.2799999999999995E-2</v>
      </c>
      <c r="AD48" s="13">
        <f t="shared" si="4"/>
        <v>5.9249999999999997E-2</v>
      </c>
      <c r="AE48" s="13">
        <f t="shared" si="5"/>
        <v>3.4499999999999999E-3</v>
      </c>
      <c r="AF48" s="13">
        <f t="shared" si="6"/>
        <v>1E-4</v>
      </c>
      <c r="AG48" s="13">
        <f t="shared" si="7"/>
        <v>1.4499999999999999E-3</v>
      </c>
      <c r="AQ48" s="11">
        <f t="shared" ref="AQ48:AR63" si="20">+AQ47+1</f>
        <v>38</v>
      </c>
      <c r="AR48" s="11">
        <f t="shared" si="20"/>
        <v>35</v>
      </c>
      <c r="AS48" s="1">
        <f t="shared" si="8"/>
        <v>32695.657470676735</v>
      </c>
      <c r="AT48" s="107">
        <f>+EvolOf!H37</f>
        <v>56188</v>
      </c>
      <c r="AU48" s="1">
        <f t="shared" si="9"/>
        <v>78797</v>
      </c>
      <c r="AV48" s="1">
        <f t="shared" si="11"/>
        <v>-46101.342529323265</v>
      </c>
      <c r="AW48" s="40">
        <f t="shared" si="12"/>
        <v>-0.58506469192130739</v>
      </c>
      <c r="AX48" s="1">
        <f t="shared" si="10"/>
        <v>2125333783.00599</v>
      </c>
      <c r="AY48" s="1">
        <f t="shared" si="13"/>
        <v>32695.657470676735</v>
      </c>
      <c r="AZ48" s="1">
        <f t="shared" si="14"/>
        <v>30847.415686904402</v>
      </c>
    </row>
    <row r="49" spans="2:52" x14ac:dyDescent="0.3">
      <c r="B49" s="1">
        <f t="shared" si="0"/>
        <v>1287</v>
      </c>
      <c r="C49" s="1">
        <v>36</v>
      </c>
      <c r="D49" s="1">
        <v>18711</v>
      </c>
      <c r="E49" s="1">
        <v>1203</v>
      </c>
      <c r="F49" s="1">
        <v>0</v>
      </c>
      <c r="G49" s="1">
        <v>82</v>
      </c>
      <c r="H49" s="1">
        <v>0</v>
      </c>
      <c r="I49" s="1">
        <v>2</v>
      </c>
      <c r="J49" s="1">
        <v>51.63</v>
      </c>
      <c r="K49" s="1">
        <v>1.42</v>
      </c>
      <c r="L49" s="1">
        <v>19.899999999999999</v>
      </c>
      <c r="M49" s="1">
        <v>1.56</v>
      </c>
      <c r="N49" s="1">
        <v>376</v>
      </c>
      <c r="O49" s="1">
        <v>907</v>
      </c>
      <c r="P49" s="1">
        <v>886</v>
      </c>
      <c r="Q49" s="1">
        <v>20</v>
      </c>
      <c r="R49" s="1">
        <v>0</v>
      </c>
      <c r="S49" s="1">
        <v>1011</v>
      </c>
      <c r="T49" s="1">
        <v>97</v>
      </c>
      <c r="U49" s="1">
        <v>0</v>
      </c>
      <c r="V49" s="1">
        <f t="shared" si="15"/>
        <v>18</v>
      </c>
      <c r="W49" s="1">
        <f t="shared" si="16"/>
        <v>13</v>
      </c>
      <c r="X49" s="1">
        <f t="shared" si="16"/>
        <v>0</v>
      </c>
      <c r="Y49" s="1">
        <f t="shared" si="16"/>
        <v>0</v>
      </c>
      <c r="Z49" s="1">
        <f t="shared" si="17"/>
        <v>31</v>
      </c>
      <c r="AA49" s="3">
        <f t="shared" si="1"/>
        <v>0.35499999999999998</v>
      </c>
      <c r="AB49" s="13">
        <f t="shared" si="2"/>
        <v>1.554001554001554E-3</v>
      </c>
      <c r="AC49" s="13">
        <f t="shared" si="3"/>
        <v>6.4350000000000004E-2</v>
      </c>
      <c r="AD49" s="13">
        <f t="shared" si="4"/>
        <v>6.0150000000000002E-2</v>
      </c>
      <c r="AE49" s="13">
        <f t="shared" si="5"/>
        <v>4.1000000000000003E-3</v>
      </c>
      <c r="AF49" s="13">
        <f t="shared" si="6"/>
        <v>1E-4</v>
      </c>
      <c r="AG49" s="13">
        <f t="shared" si="7"/>
        <v>1.5499999999999999E-3</v>
      </c>
      <c r="AQ49" s="11">
        <f t="shared" si="20"/>
        <v>39</v>
      </c>
      <c r="AR49" s="11">
        <f t="shared" si="20"/>
        <v>36</v>
      </c>
      <c r="AS49" s="1">
        <f t="shared" si="8"/>
        <v>33502.63627767592</v>
      </c>
      <c r="AT49" s="107">
        <f>+EvolOf!H38</f>
        <v>64059</v>
      </c>
      <c r="AU49" s="1">
        <f t="shared" si="9"/>
        <v>85195</v>
      </c>
      <c r="AV49" s="1">
        <f t="shared" si="11"/>
        <v>-51692.36372232408</v>
      </c>
      <c r="AW49" s="40">
        <f t="shared" si="12"/>
        <v>-0.60675349166411263</v>
      </c>
      <c r="AX49" s="1">
        <f t="shared" si="10"/>
        <v>2672100467.2010465</v>
      </c>
      <c r="AY49" s="1">
        <f t="shared" si="13"/>
        <v>33502.63627767592</v>
      </c>
      <c r="AZ49" s="1">
        <f t="shared" si="14"/>
        <v>31315.984026452319</v>
      </c>
    </row>
    <row r="50" spans="2:52" x14ac:dyDescent="0.3">
      <c r="B50" s="1">
        <f t="shared" si="0"/>
        <v>1317</v>
      </c>
      <c r="C50" s="1">
        <v>37</v>
      </c>
      <c r="D50" s="1">
        <v>18682</v>
      </c>
      <c r="E50" s="1">
        <v>1216</v>
      </c>
      <c r="F50" s="1">
        <v>0</v>
      </c>
      <c r="G50" s="1">
        <v>98</v>
      </c>
      <c r="H50" s="1">
        <v>0</v>
      </c>
      <c r="I50" s="1">
        <v>3</v>
      </c>
      <c r="J50" s="1">
        <v>51</v>
      </c>
      <c r="K50" s="1">
        <v>1.4</v>
      </c>
      <c r="L50" s="1">
        <v>20.100000000000001</v>
      </c>
      <c r="M50" s="1">
        <v>1.56</v>
      </c>
      <c r="N50" s="1">
        <v>390</v>
      </c>
      <c r="O50" s="1">
        <v>923</v>
      </c>
      <c r="P50" s="1">
        <v>901</v>
      </c>
      <c r="Q50" s="1">
        <v>20</v>
      </c>
      <c r="R50" s="1">
        <v>0</v>
      </c>
      <c r="S50" s="1">
        <v>1025</v>
      </c>
      <c r="T50" s="1">
        <v>98</v>
      </c>
      <c r="U50" s="1">
        <v>0</v>
      </c>
      <c r="V50" s="1">
        <f t="shared" si="15"/>
        <v>13</v>
      </c>
      <c r="W50" s="1">
        <f t="shared" si="16"/>
        <v>16</v>
      </c>
      <c r="X50" s="1">
        <f t="shared" si="16"/>
        <v>0</v>
      </c>
      <c r="Y50" s="1">
        <f t="shared" si="16"/>
        <v>1</v>
      </c>
      <c r="Z50" s="1">
        <f t="shared" si="17"/>
        <v>30</v>
      </c>
      <c r="AA50" s="3">
        <f t="shared" si="1"/>
        <v>0.35000000000000003</v>
      </c>
      <c r="AB50" s="13">
        <f t="shared" si="2"/>
        <v>2.2779043280182231E-3</v>
      </c>
      <c r="AC50" s="13">
        <f t="shared" si="3"/>
        <v>6.5850000000000006E-2</v>
      </c>
      <c r="AD50" s="13">
        <f t="shared" si="4"/>
        <v>6.08E-2</v>
      </c>
      <c r="AE50" s="13">
        <f t="shared" si="5"/>
        <v>4.8999999999999998E-3</v>
      </c>
      <c r="AF50" s="13">
        <f t="shared" si="6"/>
        <v>1.4999999999999999E-4</v>
      </c>
      <c r="AG50" s="13">
        <f t="shared" si="7"/>
        <v>1.5E-3</v>
      </c>
      <c r="AQ50" s="11">
        <f t="shared" si="20"/>
        <v>40</v>
      </c>
      <c r="AR50" s="11">
        <f t="shared" si="20"/>
        <v>37</v>
      </c>
      <c r="AS50" s="1">
        <f t="shared" si="8"/>
        <v>34283.583510255783</v>
      </c>
      <c r="AT50" s="107">
        <f>+EvolOf!H39</f>
        <v>72248</v>
      </c>
      <c r="AU50" s="1">
        <f t="shared" si="9"/>
        <v>94417</v>
      </c>
      <c r="AV50" s="1">
        <f t="shared" si="11"/>
        <v>-60133.416489744217</v>
      </c>
      <c r="AW50" s="40">
        <f t="shared" si="12"/>
        <v>-0.63689183610731348</v>
      </c>
      <c r="AX50" s="1">
        <f t="shared" si="10"/>
        <v>3616027778.7290416</v>
      </c>
      <c r="AY50" s="1">
        <f t="shared" si="13"/>
        <v>34283.583510255783</v>
      </c>
      <c r="AZ50" s="1">
        <f t="shared" si="14"/>
        <v>31654.39449390359</v>
      </c>
    </row>
    <row r="51" spans="2:52" x14ac:dyDescent="0.3">
      <c r="B51" s="1">
        <f t="shared" si="0"/>
        <v>1345</v>
      </c>
      <c r="C51" s="1">
        <v>38</v>
      </c>
      <c r="D51" s="1">
        <v>18653</v>
      </c>
      <c r="E51" s="1">
        <v>1225</v>
      </c>
      <c r="F51" s="1">
        <v>0</v>
      </c>
      <c r="G51" s="1">
        <v>116</v>
      </c>
      <c r="H51" s="1">
        <v>0</v>
      </c>
      <c r="I51" s="1">
        <v>4</v>
      </c>
      <c r="J51" s="1">
        <v>50.39</v>
      </c>
      <c r="K51" s="1">
        <v>1.39</v>
      </c>
      <c r="L51" s="1">
        <v>20.399999999999999</v>
      </c>
      <c r="M51" s="1">
        <v>1.51</v>
      </c>
      <c r="N51" s="1">
        <v>405</v>
      </c>
      <c r="O51" s="1">
        <v>937</v>
      </c>
      <c r="P51" s="1">
        <v>916</v>
      </c>
      <c r="Q51" s="1">
        <v>20</v>
      </c>
      <c r="R51" s="1">
        <v>0</v>
      </c>
      <c r="S51" s="1">
        <v>1035</v>
      </c>
      <c r="T51" s="1">
        <v>99</v>
      </c>
      <c r="U51" s="1">
        <v>0</v>
      </c>
      <c r="V51" s="1">
        <f t="shared" si="15"/>
        <v>9</v>
      </c>
      <c r="W51" s="1">
        <f t="shared" si="16"/>
        <v>18</v>
      </c>
      <c r="X51" s="1">
        <f t="shared" si="16"/>
        <v>0</v>
      </c>
      <c r="Y51" s="1">
        <f t="shared" si="16"/>
        <v>1</v>
      </c>
      <c r="Z51" s="1">
        <f t="shared" si="17"/>
        <v>28</v>
      </c>
      <c r="AA51" s="3">
        <f t="shared" si="1"/>
        <v>0.34750000000000003</v>
      </c>
      <c r="AB51" s="13">
        <f t="shared" si="2"/>
        <v>2.9739776951672862E-3</v>
      </c>
      <c r="AC51" s="13">
        <f t="shared" si="3"/>
        <v>6.7250000000000004E-2</v>
      </c>
      <c r="AD51" s="13">
        <f t="shared" si="4"/>
        <v>6.1249999999999999E-2</v>
      </c>
      <c r="AE51" s="13">
        <f t="shared" si="5"/>
        <v>5.7999999999999996E-3</v>
      </c>
      <c r="AF51" s="13">
        <f t="shared" si="6"/>
        <v>2.0000000000000001E-4</v>
      </c>
      <c r="AG51" s="13">
        <f t="shared" si="7"/>
        <v>1.4E-3</v>
      </c>
      <c r="AQ51" s="11">
        <f t="shared" si="20"/>
        <v>41</v>
      </c>
      <c r="AR51" s="11">
        <f t="shared" si="20"/>
        <v>38</v>
      </c>
      <c r="AS51" s="1">
        <f t="shared" si="8"/>
        <v>35012.467593996982</v>
      </c>
      <c r="AT51" s="107">
        <f>+EvolOf!H40</f>
        <v>78797</v>
      </c>
      <c r="AU51" s="1">
        <f t="shared" si="9"/>
        <v>102136</v>
      </c>
      <c r="AV51" s="1">
        <f t="shared" si="11"/>
        <v>-67123.532406003011</v>
      </c>
      <c r="AW51" s="40">
        <f t="shared" si="12"/>
        <v>-0.65719758367277958</v>
      </c>
      <c r="AX51" s="1">
        <f t="shared" si="10"/>
        <v>4505568602.6597366</v>
      </c>
      <c r="AY51" s="1">
        <f t="shared" si="13"/>
        <v>35012.467593996982</v>
      </c>
      <c r="AZ51" s="1">
        <f t="shared" si="14"/>
        <v>31888.678663677547</v>
      </c>
    </row>
    <row r="52" spans="2:52" x14ac:dyDescent="0.3">
      <c r="B52" s="1">
        <f t="shared" si="0"/>
        <v>1375</v>
      </c>
      <c r="C52" s="1">
        <v>39</v>
      </c>
      <c r="D52" s="1">
        <v>18623</v>
      </c>
      <c r="E52" s="1">
        <v>1234</v>
      </c>
      <c r="F52" s="1">
        <v>0</v>
      </c>
      <c r="G52" s="1">
        <v>136</v>
      </c>
      <c r="H52" s="1">
        <v>0</v>
      </c>
      <c r="I52" s="1">
        <v>5</v>
      </c>
      <c r="J52" s="1">
        <v>49.82</v>
      </c>
      <c r="K52" s="1">
        <v>1.37</v>
      </c>
      <c r="L52" s="1">
        <v>20.6</v>
      </c>
      <c r="M52" s="1">
        <v>1.53</v>
      </c>
      <c r="N52" s="1">
        <v>419</v>
      </c>
      <c r="O52" s="1">
        <v>952</v>
      </c>
      <c r="P52" s="1">
        <v>931</v>
      </c>
      <c r="Q52" s="1">
        <v>20</v>
      </c>
      <c r="R52" s="1">
        <v>0</v>
      </c>
      <c r="S52" s="1">
        <v>1051</v>
      </c>
      <c r="T52" s="1">
        <v>101</v>
      </c>
      <c r="U52" s="1">
        <v>0</v>
      </c>
      <c r="V52" s="1">
        <f t="shared" si="15"/>
        <v>9</v>
      </c>
      <c r="W52" s="1">
        <f t="shared" si="16"/>
        <v>20</v>
      </c>
      <c r="X52" s="1">
        <f t="shared" si="16"/>
        <v>0</v>
      </c>
      <c r="Y52" s="1">
        <f t="shared" si="16"/>
        <v>1</v>
      </c>
      <c r="Z52" s="1">
        <f t="shared" si="17"/>
        <v>30</v>
      </c>
      <c r="AA52" s="3">
        <f t="shared" si="1"/>
        <v>0.34250000000000003</v>
      </c>
      <c r="AB52" s="13">
        <f t="shared" si="2"/>
        <v>3.6363636363636364E-3</v>
      </c>
      <c r="AC52" s="13">
        <f t="shared" si="3"/>
        <v>6.8750000000000006E-2</v>
      </c>
      <c r="AD52" s="13">
        <f t="shared" si="4"/>
        <v>6.1699999999999998E-2</v>
      </c>
      <c r="AE52" s="13">
        <f t="shared" si="5"/>
        <v>6.7999999999999996E-3</v>
      </c>
      <c r="AF52" s="13">
        <f t="shared" si="6"/>
        <v>2.5000000000000001E-4</v>
      </c>
      <c r="AG52" s="13">
        <f t="shared" si="7"/>
        <v>1.5E-3</v>
      </c>
      <c r="AQ52" s="11">
        <f t="shared" si="20"/>
        <v>42</v>
      </c>
      <c r="AR52" s="11">
        <f t="shared" si="20"/>
        <v>39</v>
      </c>
      <c r="AS52" s="1">
        <f t="shared" si="8"/>
        <v>35793.414826576838</v>
      </c>
      <c r="AT52" s="107">
        <f>+EvolOf!H41</f>
        <v>85195</v>
      </c>
      <c r="AU52" s="1">
        <f t="shared" si="9"/>
        <v>110238</v>
      </c>
      <c r="AV52" s="1">
        <f t="shared" si="11"/>
        <v>-74444.585173423169</v>
      </c>
      <c r="AW52" s="40">
        <f t="shared" si="12"/>
        <v>-0.67530783553242224</v>
      </c>
      <c r="AX52" s="1">
        <f t="shared" si="10"/>
        <v>5541996261.6430569</v>
      </c>
      <c r="AY52" s="1">
        <f t="shared" si="13"/>
        <v>35793.414826576838</v>
      </c>
      <c r="AZ52" s="1">
        <f t="shared" si="14"/>
        <v>32122.962833451504</v>
      </c>
    </row>
    <row r="53" spans="2:52" x14ac:dyDescent="0.3">
      <c r="B53" s="1">
        <f t="shared" si="0"/>
        <v>1493</v>
      </c>
      <c r="C53" s="1">
        <v>40</v>
      </c>
      <c r="D53" s="1">
        <v>18505</v>
      </c>
      <c r="E53" s="1">
        <v>1320</v>
      </c>
      <c r="F53" s="1">
        <v>0</v>
      </c>
      <c r="G53" s="1">
        <v>167</v>
      </c>
      <c r="H53" s="1">
        <v>0</v>
      </c>
      <c r="I53" s="1">
        <v>6</v>
      </c>
      <c r="J53" s="1">
        <v>49.28</v>
      </c>
      <c r="K53" s="1">
        <v>1.31</v>
      </c>
      <c r="L53" s="1">
        <v>20.2</v>
      </c>
      <c r="M53" s="1">
        <v>1.56</v>
      </c>
      <c r="N53" s="1">
        <v>461</v>
      </c>
      <c r="O53" s="1">
        <v>1029</v>
      </c>
      <c r="P53" s="1">
        <v>1007</v>
      </c>
      <c r="Q53" s="1">
        <v>21</v>
      </c>
      <c r="R53" s="1">
        <v>0</v>
      </c>
      <c r="S53" s="1">
        <v>1130</v>
      </c>
      <c r="T53" s="1">
        <v>108</v>
      </c>
      <c r="U53" s="1">
        <v>0</v>
      </c>
      <c r="V53" s="1">
        <f t="shared" si="15"/>
        <v>86</v>
      </c>
      <c r="W53" s="1">
        <f t="shared" si="16"/>
        <v>31</v>
      </c>
      <c r="X53" s="1">
        <f t="shared" si="16"/>
        <v>0</v>
      </c>
      <c r="Y53" s="1">
        <f t="shared" si="16"/>
        <v>1</v>
      </c>
      <c r="Z53" s="1">
        <f t="shared" si="17"/>
        <v>118</v>
      </c>
      <c r="AA53" s="3">
        <f t="shared" si="1"/>
        <v>0.32750000000000001</v>
      </c>
      <c r="AB53" s="13">
        <f t="shared" si="2"/>
        <v>4.0187541862022769E-3</v>
      </c>
      <c r="AC53" s="13">
        <f t="shared" si="3"/>
        <v>7.4649999999999994E-2</v>
      </c>
      <c r="AD53" s="13">
        <f t="shared" si="4"/>
        <v>6.6000000000000003E-2</v>
      </c>
      <c r="AE53" s="13">
        <f t="shared" si="5"/>
        <v>8.3499999999999998E-3</v>
      </c>
      <c r="AF53" s="13">
        <f t="shared" si="6"/>
        <v>2.9999999999999997E-4</v>
      </c>
      <c r="AG53" s="13">
        <f t="shared" si="7"/>
        <v>5.8999999999999999E-3</v>
      </c>
      <c r="AQ53" s="11">
        <f t="shared" si="20"/>
        <v>43</v>
      </c>
      <c r="AR53" s="11">
        <f t="shared" si="20"/>
        <v>40</v>
      </c>
      <c r="AS53" s="1">
        <f t="shared" si="8"/>
        <v>38865.140608057613</v>
      </c>
      <c r="AT53" s="107">
        <f>+EvolOf!H42</f>
        <v>94417</v>
      </c>
      <c r="AU53" s="1">
        <f t="shared" si="9"/>
        <v>117710</v>
      </c>
      <c r="AV53" s="1">
        <f t="shared" si="11"/>
        <v>-78844.859391942387</v>
      </c>
      <c r="AW53" s="40">
        <f t="shared" si="12"/>
        <v>-0.66982294955349919</v>
      </c>
      <c r="AX53" s="1">
        <f t="shared" si="10"/>
        <v>6216511852.5351658</v>
      </c>
      <c r="AY53" s="1">
        <f t="shared" si="13"/>
        <v>38865.140608057613</v>
      </c>
      <c r="AZ53" s="1">
        <f t="shared" si="14"/>
        <v>34361.678233513769</v>
      </c>
    </row>
    <row r="54" spans="2:52" x14ac:dyDescent="0.3">
      <c r="B54" s="1">
        <f t="shared" si="0"/>
        <v>1522</v>
      </c>
      <c r="C54" s="1">
        <v>41</v>
      </c>
      <c r="D54" s="1">
        <v>18475</v>
      </c>
      <c r="E54" s="1">
        <v>1319</v>
      </c>
      <c r="F54" s="1">
        <v>0</v>
      </c>
      <c r="G54" s="1">
        <v>196</v>
      </c>
      <c r="H54" s="1">
        <v>0</v>
      </c>
      <c r="I54" s="1">
        <v>7</v>
      </c>
      <c r="J54" s="1">
        <v>48.77</v>
      </c>
      <c r="K54" s="1">
        <v>1.3</v>
      </c>
      <c r="L54" s="1">
        <v>20.5</v>
      </c>
      <c r="M54" s="1">
        <v>1.54</v>
      </c>
      <c r="N54" s="1">
        <v>475</v>
      </c>
      <c r="O54" s="1">
        <v>1044</v>
      </c>
      <c r="P54" s="1">
        <v>1021</v>
      </c>
      <c r="Q54" s="1">
        <v>21</v>
      </c>
      <c r="R54" s="1">
        <v>0</v>
      </c>
      <c r="S54" s="1">
        <v>1130</v>
      </c>
      <c r="T54" s="1">
        <v>109</v>
      </c>
      <c r="U54" s="1">
        <v>0</v>
      </c>
      <c r="V54" s="1">
        <f t="shared" si="15"/>
        <v>-1</v>
      </c>
      <c r="W54" s="1">
        <f t="shared" si="16"/>
        <v>29</v>
      </c>
      <c r="X54" s="1">
        <f t="shared" si="16"/>
        <v>0</v>
      </c>
      <c r="Y54" s="1">
        <f t="shared" si="16"/>
        <v>1</v>
      </c>
      <c r="Z54" s="1">
        <f t="shared" si="17"/>
        <v>29</v>
      </c>
      <c r="AA54" s="3">
        <f t="shared" si="1"/>
        <v>0.32500000000000001</v>
      </c>
      <c r="AB54" s="13">
        <f t="shared" si="2"/>
        <v>4.5992115637319315E-3</v>
      </c>
      <c r="AC54" s="13">
        <f t="shared" si="3"/>
        <v>7.6100000000000001E-2</v>
      </c>
      <c r="AD54" s="13">
        <f t="shared" si="4"/>
        <v>6.5949999999999995E-2</v>
      </c>
      <c r="AE54" s="13">
        <f t="shared" si="5"/>
        <v>9.7999999999999997E-3</v>
      </c>
      <c r="AF54" s="13">
        <f t="shared" si="6"/>
        <v>3.5E-4</v>
      </c>
      <c r="AG54" s="13">
        <f t="shared" si="7"/>
        <v>1.4499999999999999E-3</v>
      </c>
      <c r="AQ54" s="11">
        <f t="shared" si="20"/>
        <v>44</v>
      </c>
      <c r="AR54" s="11">
        <f t="shared" si="20"/>
        <v>41</v>
      </c>
      <c r="AS54" s="1">
        <f t="shared" si="8"/>
        <v>39620.056266218147</v>
      </c>
      <c r="AT54" s="107">
        <f>+EvolOf!H43</f>
        <v>102136</v>
      </c>
      <c r="AU54" s="1">
        <f t="shared" si="9"/>
        <v>124736</v>
      </c>
      <c r="AV54" s="1">
        <f t="shared" si="11"/>
        <v>-85115.943733781853</v>
      </c>
      <c r="AW54" s="40">
        <f t="shared" si="12"/>
        <v>-0.68236871259124754</v>
      </c>
      <c r="AX54" s="1">
        <f t="shared" si="10"/>
        <v>7244723877.692318</v>
      </c>
      <c r="AY54" s="1">
        <f t="shared" si="13"/>
        <v>39620.056266218147</v>
      </c>
      <c r="AZ54" s="1">
        <f t="shared" si="14"/>
        <v>34335.64665909444</v>
      </c>
    </row>
    <row r="55" spans="2:52" x14ac:dyDescent="0.3">
      <c r="B55" s="1">
        <f t="shared" si="0"/>
        <v>1552</v>
      </c>
      <c r="C55" s="1">
        <v>42</v>
      </c>
      <c r="D55" s="1">
        <v>18447</v>
      </c>
      <c r="E55" s="1">
        <v>1316</v>
      </c>
      <c r="F55" s="1">
        <v>0</v>
      </c>
      <c r="G55" s="1">
        <v>227</v>
      </c>
      <c r="H55" s="1">
        <v>0</v>
      </c>
      <c r="I55" s="1">
        <v>9</v>
      </c>
      <c r="J55" s="1">
        <v>48.28</v>
      </c>
      <c r="K55" s="1">
        <v>1.29</v>
      </c>
      <c r="L55" s="1">
        <v>20.8</v>
      </c>
      <c r="M55" s="1">
        <v>1.5</v>
      </c>
      <c r="N55" s="1">
        <v>491</v>
      </c>
      <c r="O55" s="1">
        <v>1057</v>
      </c>
      <c r="P55" s="1">
        <v>1034</v>
      </c>
      <c r="Q55" s="1">
        <v>22</v>
      </c>
      <c r="R55" s="1">
        <v>0</v>
      </c>
      <c r="S55" s="1">
        <v>1132</v>
      </c>
      <c r="T55" s="1">
        <v>109</v>
      </c>
      <c r="U55" s="1">
        <v>0</v>
      </c>
      <c r="V55" s="1">
        <f t="shared" si="15"/>
        <v>-3</v>
      </c>
      <c r="W55" s="1">
        <f t="shared" si="16"/>
        <v>31</v>
      </c>
      <c r="X55" s="1">
        <f t="shared" si="16"/>
        <v>0</v>
      </c>
      <c r="Y55" s="1">
        <f t="shared" si="16"/>
        <v>2</v>
      </c>
      <c r="Z55" s="1">
        <f t="shared" si="17"/>
        <v>30</v>
      </c>
      <c r="AA55" s="3">
        <f t="shared" si="1"/>
        <v>0.32250000000000001</v>
      </c>
      <c r="AB55" s="13">
        <f t="shared" si="2"/>
        <v>5.7989690721649487E-3</v>
      </c>
      <c r="AC55" s="13">
        <f t="shared" si="3"/>
        <v>7.7600000000000002E-2</v>
      </c>
      <c r="AD55" s="13">
        <f t="shared" si="4"/>
        <v>6.5799999999999997E-2</v>
      </c>
      <c r="AE55" s="13">
        <f t="shared" si="5"/>
        <v>1.1350000000000001E-2</v>
      </c>
      <c r="AF55" s="13">
        <f t="shared" si="6"/>
        <v>4.4999999999999999E-4</v>
      </c>
      <c r="AG55" s="13">
        <f t="shared" si="7"/>
        <v>1.5E-3</v>
      </c>
      <c r="AQ55" s="11">
        <f t="shared" si="20"/>
        <v>45</v>
      </c>
      <c r="AR55" s="11">
        <f t="shared" si="20"/>
        <v>42</v>
      </c>
      <c r="AS55" s="1">
        <f t="shared" si="8"/>
        <v>40401.003498798003</v>
      </c>
      <c r="AT55" s="107">
        <f>+EvolOf!H44</f>
        <v>110238</v>
      </c>
      <c r="AU55" s="1">
        <f t="shared" si="9"/>
        <v>130759</v>
      </c>
      <c r="AV55" s="1">
        <f t="shared" si="11"/>
        <v>-90357.996501201997</v>
      </c>
      <c r="AW55" s="40">
        <f t="shared" si="12"/>
        <v>-0.69102697711975458</v>
      </c>
      <c r="AX55" s="1">
        <f t="shared" si="10"/>
        <v>8164567531.7112322</v>
      </c>
      <c r="AY55" s="1">
        <f t="shared" si="13"/>
        <v>40401.003498798003</v>
      </c>
      <c r="AZ55" s="1">
        <f t="shared" si="14"/>
        <v>34257.551935836447</v>
      </c>
    </row>
    <row r="56" spans="2:52" x14ac:dyDescent="0.3">
      <c r="B56" s="1">
        <f t="shared" si="0"/>
        <v>1576</v>
      </c>
      <c r="C56" s="1">
        <v>43</v>
      </c>
      <c r="D56" s="1">
        <v>18423</v>
      </c>
      <c r="E56" s="1">
        <v>1307</v>
      </c>
      <c r="F56" s="1">
        <v>0</v>
      </c>
      <c r="G56" s="1">
        <v>259</v>
      </c>
      <c r="H56" s="1">
        <v>0</v>
      </c>
      <c r="I56" s="1">
        <v>10</v>
      </c>
      <c r="J56" s="1">
        <v>47.81</v>
      </c>
      <c r="K56" s="1">
        <v>1.29</v>
      </c>
      <c r="L56" s="1">
        <v>21</v>
      </c>
      <c r="M56" s="1">
        <v>1.49</v>
      </c>
      <c r="N56" s="1">
        <v>505</v>
      </c>
      <c r="O56" s="1">
        <v>1067</v>
      </c>
      <c r="P56" s="1">
        <v>1044</v>
      </c>
      <c r="Q56" s="1">
        <v>22</v>
      </c>
      <c r="R56" s="1">
        <v>0</v>
      </c>
      <c r="S56" s="1">
        <v>1129</v>
      </c>
      <c r="T56" s="1">
        <v>109</v>
      </c>
      <c r="U56" s="1">
        <v>0</v>
      </c>
      <c r="V56" s="1">
        <f t="shared" si="15"/>
        <v>-9</v>
      </c>
      <c r="W56" s="1">
        <f t="shared" si="16"/>
        <v>32</v>
      </c>
      <c r="X56" s="1">
        <f t="shared" si="16"/>
        <v>0</v>
      </c>
      <c r="Y56" s="1">
        <f t="shared" si="16"/>
        <v>1</v>
      </c>
      <c r="Z56" s="1">
        <f t="shared" si="17"/>
        <v>24</v>
      </c>
      <c r="AA56" s="3">
        <f t="shared" si="1"/>
        <v>0.32250000000000001</v>
      </c>
      <c r="AB56" s="13">
        <f t="shared" si="2"/>
        <v>6.3451776649746192E-3</v>
      </c>
      <c r="AC56" s="13">
        <f t="shared" si="3"/>
        <v>7.8799999999999995E-2</v>
      </c>
      <c r="AD56" s="13">
        <f t="shared" si="4"/>
        <v>6.5350000000000005E-2</v>
      </c>
      <c r="AE56" s="13">
        <f t="shared" si="5"/>
        <v>1.295E-2</v>
      </c>
      <c r="AF56" s="13">
        <f t="shared" si="6"/>
        <v>5.0000000000000001E-4</v>
      </c>
      <c r="AG56" s="13">
        <f t="shared" si="7"/>
        <v>1.1999999999999999E-3</v>
      </c>
      <c r="AQ56" s="11">
        <f t="shared" si="20"/>
        <v>46</v>
      </c>
      <c r="AR56" s="11">
        <f t="shared" si="20"/>
        <v>43</v>
      </c>
      <c r="AS56" s="1">
        <f t="shared" si="8"/>
        <v>41025.761284861888</v>
      </c>
      <c r="AT56" s="107">
        <f>+EvolOf!H45</f>
        <v>117710</v>
      </c>
      <c r="AU56" s="1">
        <f t="shared" si="9"/>
        <v>135032</v>
      </c>
      <c r="AV56" s="1">
        <f t="shared" si="11"/>
        <v>-94006.238715138112</v>
      </c>
      <c r="AW56" s="40">
        <f t="shared" si="12"/>
        <v>-0.69617748915174271</v>
      </c>
      <c r="AX56" s="1">
        <f t="shared" si="10"/>
        <v>8837172917.3675308</v>
      </c>
      <c r="AY56" s="1">
        <f t="shared" si="13"/>
        <v>41025.761284861888</v>
      </c>
      <c r="AZ56" s="1">
        <f t="shared" si="14"/>
        <v>34023.26776606249</v>
      </c>
    </row>
    <row r="57" spans="2:52" x14ac:dyDescent="0.3">
      <c r="B57" s="1">
        <f t="shared" si="0"/>
        <v>1601</v>
      </c>
      <c r="C57" s="1">
        <v>44</v>
      </c>
      <c r="D57" s="1">
        <v>18398</v>
      </c>
      <c r="E57" s="1">
        <v>1294</v>
      </c>
      <c r="F57" s="1">
        <v>0</v>
      </c>
      <c r="G57" s="1">
        <v>295</v>
      </c>
      <c r="H57" s="1">
        <v>0</v>
      </c>
      <c r="I57" s="1">
        <v>12</v>
      </c>
      <c r="J57" s="1">
        <v>47.37</v>
      </c>
      <c r="K57" s="1">
        <v>1.28</v>
      </c>
      <c r="L57" s="1">
        <v>21.1</v>
      </c>
      <c r="M57" s="1">
        <v>1.48</v>
      </c>
      <c r="N57" s="1">
        <v>521</v>
      </c>
      <c r="O57" s="1">
        <v>1075</v>
      </c>
      <c r="P57" s="1">
        <v>1051</v>
      </c>
      <c r="Q57" s="1">
        <v>23</v>
      </c>
      <c r="R57" s="1">
        <v>0</v>
      </c>
      <c r="S57" s="1">
        <v>1123</v>
      </c>
      <c r="T57" s="1">
        <v>108</v>
      </c>
      <c r="U57" s="1">
        <v>0</v>
      </c>
      <c r="V57" s="1">
        <f t="shared" si="15"/>
        <v>-13</v>
      </c>
      <c r="W57" s="1">
        <f t="shared" si="16"/>
        <v>36</v>
      </c>
      <c r="X57" s="1">
        <f t="shared" si="16"/>
        <v>0</v>
      </c>
      <c r="Y57" s="1">
        <f t="shared" si="16"/>
        <v>2</v>
      </c>
      <c r="Z57" s="1">
        <f t="shared" si="17"/>
        <v>25</v>
      </c>
      <c r="AA57" s="3">
        <f t="shared" si="1"/>
        <v>0.32</v>
      </c>
      <c r="AB57" s="13">
        <f t="shared" si="2"/>
        <v>7.4953154278575894E-3</v>
      </c>
      <c r="AC57" s="13">
        <f t="shared" si="3"/>
        <v>8.0049999999999996E-2</v>
      </c>
      <c r="AD57" s="13">
        <f t="shared" si="4"/>
        <v>6.4699999999999994E-2</v>
      </c>
      <c r="AE57" s="13">
        <f t="shared" si="5"/>
        <v>1.4749999999999999E-2</v>
      </c>
      <c r="AF57" s="13">
        <f t="shared" si="6"/>
        <v>5.9999999999999995E-4</v>
      </c>
      <c r="AG57" s="13">
        <f t="shared" si="7"/>
        <v>1.25E-3</v>
      </c>
      <c r="AQ57" s="11">
        <f t="shared" si="20"/>
        <v>47</v>
      </c>
      <c r="AR57" s="11">
        <f t="shared" si="20"/>
        <v>44</v>
      </c>
      <c r="AS57" s="1">
        <f t="shared" si="8"/>
        <v>0</v>
      </c>
      <c r="AT57" s="107">
        <f>+EvolOf!H46</f>
        <v>124736</v>
      </c>
      <c r="AU57" s="1">
        <f t="shared" si="9"/>
        <v>0</v>
      </c>
      <c r="AV57" s="1">
        <f t="shared" si="11"/>
        <v>0</v>
      </c>
      <c r="AW57" s="40">
        <f t="shared" si="12"/>
        <v>0</v>
      </c>
      <c r="AX57" s="1">
        <f t="shared" si="10"/>
        <v>0</v>
      </c>
      <c r="AY57" s="1">
        <f t="shared" si="13"/>
        <v>41676.550645345102</v>
      </c>
      <c r="AZ57" s="1">
        <f t="shared" si="14"/>
        <v>33684.857298611219</v>
      </c>
    </row>
    <row r="58" spans="2:52" x14ac:dyDescent="0.3">
      <c r="B58" s="1">
        <f t="shared" si="0"/>
        <v>1620</v>
      </c>
      <c r="C58" s="1">
        <v>45</v>
      </c>
      <c r="D58" s="1">
        <v>18378</v>
      </c>
      <c r="E58" s="1">
        <v>1276</v>
      </c>
      <c r="F58" s="1">
        <v>0</v>
      </c>
      <c r="G58" s="1">
        <v>331</v>
      </c>
      <c r="H58" s="1">
        <v>0</v>
      </c>
      <c r="I58" s="1">
        <v>13</v>
      </c>
      <c r="J58" s="1">
        <v>46.94</v>
      </c>
      <c r="K58" s="1">
        <v>1.27</v>
      </c>
      <c r="L58" s="1">
        <v>21.4</v>
      </c>
      <c r="M58" s="1">
        <v>1.49</v>
      </c>
      <c r="N58" s="1">
        <v>534</v>
      </c>
      <c r="O58" s="1">
        <v>1082</v>
      </c>
      <c r="P58" s="1">
        <v>1058</v>
      </c>
      <c r="Q58" s="1">
        <v>23</v>
      </c>
      <c r="R58" s="1">
        <v>0</v>
      </c>
      <c r="S58" s="1">
        <v>1117</v>
      </c>
      <c r="T58" s="1">
        <v>107</v>
      </c>
      <c r="U58" s="1">
        <v>0</v>
      </c>
      <c r="V58" s="1">
        <f t="shared" si="15"/>
        <v>-18</v>
      </c>
      <c r="W58" s="1">
        <f t="shared" si="16"/>
        <v>36</v>
      </c>
      <c r="X58" s="1">
        <f t="shared" si="16"/>
        <v>0</v>
      </c>
      <c r="Y58" s="1">
        <f t="shared" si="16"/>
        <v>1</v>
      </c>
      <c r="Z58" s="1">
        <f t="shared" si="17"/>
        <v>19</v>
      </c>
      <c r="AA58" s="3">
        <f t="shared" si="1"/>
        <v>0.3175</v>
      </c>
      <c r="AB58" s="13">
        <f t="shared" si="2"/>
        <v>8.024691358024692E-3</v>
      </c>
      <c r="AC58" s="13">
        <f t="shared" si="3"/>
        <v>8.1000000000000003E-2</v>
      </c>
      <c r="AD58" s="13">
        <f t="shared" si="4"/>
        <v>6.3799999999999996E-2</v>
      </c>
      <c r="AE58" s="13">
        <f t="shared" si="5"/>
        <v>1.6549999999999999E-2</v>
      </c>
      <c r="AF58" s="13">
        <f t="shared" si="6"/>
        <v>6.4999999999999997E-4</v>
      </c>
      <c r="AG58" s="13">
        <f t="shared" si="7"/>
        <v>9.5E-4</v>
      </c>
      <c r="AQ58" s="11">
        <f t="shared" si="20"/>
        <v>48</v>
      </c>
      <c r="AR58" s="11">
        <f t="shared" si="20"/>
        <v>45</v>
      </c>
      <c r="AS58" s="1">
        <f t="shared" si="8"/>
        <v>0</v>
      </c>
      <c r="AT58" s="107">
        <f>+EvolOf!H47</f>
        <v>130759</v>
      </c>
      <c r="AU58" s="1">
        <f t="shared" si="9"/>
        <v>0</v>
      </c>
      <c r="AV58" s="1">
        <f t="shared" si="11"/>
        <v>0</v>
      </c>
      <c r="AW58" s="40">
        <f t="shared" si="12"/>
        <v>0</v>
      </c>
      <c r="AX58" s="1">
        <f t="shared" si="10"/>
        <v>0</v>
      </c>
      <c r="AY58" s="1">
        <f t="shared" si="13"/>
        <v>42171.150559312351</v>
      </c>
      <c r="AZ58" s="1">
        <f t="shared" si="14"/>
        <v>33216.288959063306</v>
      </c>
    </row>
    <row r="59" spans="2:52" x14ac:dyDescent="0.3">
      <c r="B59" s="1">
        <f t="shared" si="0"/>
        <v>1750</v>
      </c>
      <c r="C59" s="1">
        <v>46</v>
      </c>
      <c r="D59" s="1">
        <v>18248</v>
      </c>
      <c r="E59" s="1">
        <v>1336</v>
      </c>
      <c r="F59" s="1">
        <v>0</v>
      </c>
      <c r="G59" s="1">
        <v>398</v>
      </c>
      <c r="H59" s="1">
        <v>0</v>
      </c>
      <c r="I59" s="1">
        <v>16</v>
      </c>
      <c r="J59" s="1">
        <v>46.54</v>
      </c>
      <c r="K59" s="1">
        <v>1.26</v>
      </c>
      <c r="L59" s="1">
        <v>21.1</v>
      </c>
      <c r="M59" s="1">
        <v>1.53</v>
      </c>
      <c r="N59" s="1">
        <v>585</v>
      </c>
      <c r="O59" s="1">
        <v>1161</v>
      </c>
      <c r="P59" s="1">
        <v>1134</v>
      </c>
      <c r="Q59" s="1">
        <v>26</v>
      </c>
      <c r="R59" s="1">
        <v>0</v>
      </c>
      <c r="S59" s="1">
        <v>1179</v>
      </c>
      <c r="T59" s="1">
        <v>114</v>
      </c>
      <c r="U59" s="1">
        <v>0</v>
      </c>
      <c r="V59" s="1">
        <f t="shared" si="15"/>
        <v>60</v>
      </c>
      <c r="W59" s="1">
        <f t="shared" si="16"/>
        <v>67</v>
      </c>
      <c r="X59" s="1">
        <f t="shared" si="16"/>
        <v>0</v>
      </c>
      <c r="Y59" s="1">
        <f t="shared" si="16"/>
        <v>3</v>
      </c>
      <c r="Z59" s="1">
        <f t="shared" si="17"/>
        <v>130</v>
      </c>
      <c r="AA59" s="3">
        <f t="shared" si="1"/>
        <v>0.315</v>
      </c>
      <c r="AB59" s="13">
        <f t="shared" si="2"/>
        <v>9.1428571428571435E-3</v>
      </c>
      <c r="AC59" s="13">
        <f t="shared" si="3"/>
        <v>8.7499999999999994E-2</v>
      </c>
      <c r="AD59" s="13">
        <f t="shared" si="4"/>
        <v>6.6799999999999998E-2</v>
      </c>
      <c r="AE59" s="13">
        <f t="shared" si="5"/>
        <v>1.9900000000000001E-2</v>
      </c>
      <c r="AF59" s="13">
        <f t="shared" si="6"/>
        <v>8.0000000000000004E-4</v>
      </c>
      <c r="AG59" s="13">
        <f t="shared" si="7"/>
        <v>6.4999999999999997E-3</v>
      </c>
      <c r="AQ59" s="11">
        <f t="shared" si="20"/>
        <v>49</v>
      </c>
      <c r="AR59" s="11">
        <f t="shared" si="20"/>
        <v>46</v>
      </c>
      <c r="AS59" s="1">
        <f t="shared" si="8"/>
        <v>0</v>
      </c>
      <c r="AT59" s="107">
        <f>+EvolOf!H48</f>
        <v>135032</v>
      </c>
      <c r="AU59" s="1">
        <f t="shared" si="9"/>
        <v>0</v>
      </c>
      <c r="AV59" s="1">
        <f t="shared" si="11"/>
        <v>0</v>
      </c>
      <c r="AW59" s="40">
        <f t="shared" si="12"/>
        <v>0</v>
      </c>
      <c r="AX59" s="1">
        <f t="shared" si="10"/>
        <v>0</v>
      </c>
      <c r="AY59" s="1">
        <f t="shared" si="13"/>
        <v>45555.255233825068</v>
      </c>
      <c r="AZ59" s="1">
        <f t="shared" si="14"/>
        <v>34778.183424223025</v>
      </c>
    </row>
    <row r="60" spans="2:52" x14ac:dyDescent="0.3">
      <c r="B60" s="1">
        <f t="shared" si="0"/>
        <v>1771</v>
      </c>
      <c r="C60" s="1">
        <v>47</v>
      </c>
      <c r="D60" s="1">
        <v>18227</v>
      </c>
      <c r="E60" s="1">
        <v>1308</v>
      </c>
      <c r="F60" s="1">
        <v>0</v>
      </c>
      <c r="G60" s="1">
        <v>445</v>
      </c>
      <c r="H60" s="1">
        <v>0</v>
      </c>
      <c r="I60" s="1">
        <v>18</v>
      </c>
      <c r="J60" s="1">
        <v>46.15</v>
      </c>
      <c r="K60" s="1">
        <v>1.26</v>
      </c>
      <c r="L60" s="1">
        <v>21.4</v>
      </c>
      <c r="M60" s="1">
        <v>1.53</v>
      </c>
      <c r="N60" s="1">
        <v>599</v>
      </c>
      <c r="O60" s="1">
        <v>1168</v>
      </c>
      <c r="P60" s="1">
        <v>1140</v>
      </c>
      <c r="Q60" s="1">
        <v>27</v>
      </c>
      <c r="R60" s="1">
        <v>0</v>
      </c>
      <c r="S60" s="1">
        <v>1161</v>
      </c>
      <c r="T60" s="1">
        <v>113</v>
      </c>
      <c r="U60" s="1">
        <v>0</v>
      </c>
      <c r="V60" s="1">
        <f t="shared" si="15"/>
        <v>-28</v>
      </c>
      <c r="W60" s="1">
        <f t="shared" si="16"/>
        <v>47</v>
      </c>
      <c r="X60" s="1">
        <f t="shared" si="16"/>
        <v>0</v>
      </c>
      <c r="Y60" s="1">
        <f t="shared" si="16"/>
        <v>2</v>
      </c>
      <c r="Z60" s="1">
        <f t="shared" si="17"/>
        <v>21</v>
      </c>
      <c r="AA60" s="3">
        <f t="shared" si="1"/>
        <v>0.315</v>
      </c>
      <c r="AB60" s="13">
        <f t="shared" si="2"/>
        <v>1.0163749294184076E-2</v>
      </c>
      <c r="AC60" s="13">
        <f t="shared" si="3"/>
        <v>8.8550000000000004E-2</v>
      </c>
      <c r="AD60" s="13">
        <f t="shared" si="4"/>
        <v>6.54E-2</v>
      </c>
      <c r="AE60" s="13">
        <f t="shared" si="5"/>
        <v>2.2249999999999999E-2</v>
      </c>
      <c r="AF60" s="13">
        <f t="shared" si="6"/>
        <v>8.9999999999999998E-4</v>
      </c>
      <c r="AG60" s="13">
        <f t="shared" si="7"/>
        <v>1.0499999999999999E-3</v>
      </c>
      <c r="AQ60" s="11">
        <f t="shared" si="20"/>
        <v>50</v>
      </c>
      <c r="AR60" s="11">
        <f t="shared" si="20"/>
        <v>47</v>
      </c>
      <c r="AS60" s="1">
        <f t="shared" si="8"/>
        <v>0</v>
      </c>
      <c r="AT60" s="107">
        <f>+EvolOf!H49</f>
        <v>140510</v>
      </c>
      <c r="AU60" s="1">
        <f t="shared" si="9"/>
        <v>0</v>
      </c>
      <c r="AV60" s="1">
        <f t="shared" si="11"/>
        <v>0</v>
      </c>
      <c r="AW60" s="40">
        <f t="shared" si="12"/>
        <v>0</v>
      </c>
      <c r="AX60" s="1">
        <f t="shared" si="10"/>
        <v>0</v>
      </c>
      <c r="AY60" s="1">
        <f t="shared" si="13"/>
        <v>46101.918296630967</v>
      </c>
      <c r="AZ60" s="1">
        <f t="shared" si="14"/>
        <v>34049.299340481819</v>
      </c>
    </row>
    <row r="61" spans="2:52" x14ac:dyDescent="0.3">
      <c r="B61" s="1">
        <f t="shared" si="0"/>
        <v>1790</v>
      </c>
      <c r="C61" s="1">
        <v>48</v>
      </c>
      <c r="D61" s="1">
        <v>18208</v>
      </c>
      <c r="E61" s="1">
        <v>1271</v>
      </c>
      <c r="F61" s="1">
        <v>0</v>
      </c>
      <c r="G61" s="1">
        <v>498</v>
      </c>
      <c r="H61" s="1">
        <v>0</v>
      </c>
      <c r="I61" s="1">
        <v>21</v>
      </c>
      <c r="J61" s="1">
        <v>45.78</v>
      </c>
      <c r="K61" s="1">
        <v>1.25</v>
      </c>
      <c r="L61" s="1">
        <v>21.7</v>
      </c>
      <c r="M61" s="1">
        <v>1.53</v>
      </c>
      <c r="N61" s="1">
        <v>613</v>
      </c>
      <c r="O61" s="1">
        <v>1174</v>
      </c>
      <c r="P61" s="1">
        <v>1144</v>
      </c>
      <c r="Q61" s="1">
        <v>29</v>
      </c>
      <c r="R61" s="1">
        <v>0</v>
      </c>
      <c r="S61" s="1">
        <v>1135</v>
      </c>
      <c r="T61" s="1">
        <v>110</v>
      </c>
      <c r="U61" s="1">
        <v>0</v>
      </c>
      <c r="V61" s="1">
        <f t="shared" si="15"/>
        <v>-37</v>
      </c>
      <c r="W61" s="1">
        <f t="shared" si="16"/>
        <v>53</v>
      </c>
      <c r="X61" s="1">
        <f t="shared" si="16"/>
        <v>0</v>
      </c>
      <c r="Y61" s="1">
        <f t="shared" si="16"/>
        <v>3</v>
      </c>
      <c r="Z61" s="1">
        <f t="shared" si="17"/>
        <v>19</v>
      </c>
      <c r="AA61" s="3">
        <f t="shared" si="1"/>
        <v>0.3125</v>
      </c>
      <c r="AB61" s="13">
        <f t="shared" si="2"/>
        <v>1.1731843575418994E-2</v>
      </c>
      <c r="AC61" s="13">
        <f t="shared" si="3"/>
        <v>8.9499999999999996E-2</v>
      </c>
      <c r="AD61" s="13">
        <f t="shared" si="4"/>
        <v>6.3549999999999995E-2</v>
      </c>
      <c r="AE61" s="13">
        <f t="shared" si="5"/>
        <v>2.4899999999999999E-2</v>
      </c>
      <c r="AF61" s="13">
        <f t="shared" si="6"/>
        <v>1.0499999999999999E-3</v>
      </c>
      <c r="AG61" s="13">
        <f t="shared" si="7"/>
        <v>9.5E-4</v>
      </c>
      <c r="AQ61" s="11">
        <f t="shared" si="20"/>
        <v>51</v>
      </c>
      <c r="AR61" s="11">
        <f t="shared" si="20"/>
        <v>48</v>
      </c>
      <c r="AS61" s="1">
        <f t="shared" si="8"/>
        <v>0</v>
      </c>
      <c r="AT61" s="107">
        <f>+EvolOf!H50</f>
        <v>0</v>
      </c>
      <c r="AU61" s="1">
        <f t="shared" si="9"/>
        <v>0</v>
      </c>
      <c r="AV61" s="1">
        <f t="shared" si="11"/>
        <v>0</v>
      </c>
      <c r="AW61" s="40">
        <f t="shared" si="12"/>
        <v>0</v>
      </c>
      <c r="AX61" s="1">
        <f t="shared" si="10"/>
        <v>0</v>
      </c>
      <c r="AY61" s="1">
        <f t="shared" si="13"/>
        <v>46596.518210598209</v>
      </c>
      <c r="AZ61" s="1">
        <f t="shared" si="14"/>
        <v>33086.131086966663</v>
      </c>
    </row>
    <row r="62" spans="2:52" x14ac:dyDescent="0.3">
      <c r="B62" s="1">
        <f t="shared" si="0"/>
        <v>1809</v>
      </c>
      <c r="C62" s="1">
        <v>49</v>
      </c>
      <c r="D62" s="1">
        <v>18189</v>
      </c>
      <c r="E62" s="1">
        <v>1234</v>
      </c>
      <c r="F62" s="1">
        <v>0</v>
      </c>
      <c r="G62" s="1">
        <v>552</v>
      </c>
      <c r="H62" s="1">
        <v>0</v>
      </c>
      <c r="I62" s="1">
        <v>23</v>
      </c>
      <c r="J62" s="1">
        <v>45.43</v>
      </c>
      <c r="K62" s="1">
        <v>1.25</v>
      </c>
      <c r="L62" s="1">
        <v>21.9</v>
      </c>
      <c r="M62" s="1">
        <v>1.49</v>
      </c>
      <c r="N62" s="1">
        <v>625</v>
      </c>
      <c r="O62" s="1">
        <v>1180</v>
      </c>
      <c r="P62" s="1">
        <v>1148</v>
      </c>
      <c r="Q62" s="1">
        <v>31</v>
      </c>
      <c r="R62" s="1">
        <v>0</v>
      </c>
      <c r="S62" s="1">
        <v>1105</v>
      </c>
      <c r="T62" s="1">
        <v>107</v>
      </c>
      <c r="U62" s="1">
        <v>0</v>
      </c>
      <c r="V62" s="1">
        <f t="shared" si="15"/>
        <v>-37</v>
      </c>
      <c r="W62" s="1">
        <f t="shared" si="16"/>
        <v>54</v>
      </c>
      <c r="X62" s="1">
        <f t="shared" si="16"/>
        <v>0</v>
      </c>
      <c r="Y62" s="1">
        <f t="shared" si="16"/>
        <v>2</v>
      </c>
      <c r="Z62" s="1">
        <f t="shared" si="17"/>
        <v>19</v>
      </c>
      <c r="AA62" s="3">
        <f t="shared" si="1"/>
        <v>0.3125</v>
      </c>
      <c r="AB62" s="13">
        <f t="shared" si="2"/>
        <v>1.271420674405749E-2</v>
      </c>
      <c r="AC62" s="13">
        <f t="shared" si="3"/>
        <v>9.0450000000000003E-2</v>
      </c>
      <c r="AD62" s="13">
        <f t="shared" si="4"/>
        <v>6.1699999999999998E-2</v>
      </c>
      <c r="AE62" s="13">
        <f t="shared" si="5"/>
        <v>2.76E-2</v>
      </c>
      <c r="AF62" s="13">
        <f t="shared" si="6"/>
        <v>1.15E-3</v>
      </c>
      <c r="AG62" s="13">
        <f t="shared" si="7"/>
        <v>9.5E-4</v>
      </c>
      <c r="AQ62" s="11">
        <f t="shared" si="20"/>
        <v>52</v>
      </c>
      <c r="AR62" s="11">
        <f t="shared" si="20"/>
        <v>49</v>
      </c>
      <c r="AS62" s="1">
        <f t="shared" si="8"/>
        <v>0</v>
      </c>
      <c r="AT62" s="107">
        <f>+EvolOf!H51</f>
        <v>0</v>
      </c>
      <c r="AU62" s="1">
        <f t="shared" si="9"/>
        <v>0</v>
      </c>
      <c r="AV62" s="1">
        <f t="shared" si="11"/>
        <v>0</v>
      </c>
      <c r="AW62" s="40">
        <f t="shared" si="12"/>
        <v>0</v>
      </c>
      <c r="AX62" s="1">
        <f t="shared" si="10"/>
        <v>0</v>
      </c>
      <c r="AY62" s="1">
        <f t="shared" si="13"/>
        <v>47091.118124565459</v>
      </c>
      <c r="AZ62" s="1">
        <f t="shared" si="14"/>
        <v>32122.962833451504</v>
      </c>
    </row>
    <row r="63" spans="2:52" x14ac:dyDescent="0.3">
      <c r="B63" s="1">
        <f t="shared" si="0"/>
        <v>1825</v>
      </c>
      <c r="C63" s="1">
        <v>50</v>
      </c>
      <c r="D63" s="1">
        <v>18173</v>
      </c>
      <c r="E63" s="1">
        <v>1189</v>
      </c>
      <c r="F63" s="1">
        <v>0</v>
      </c>
      <c r="G63" s="1">
        <v>610</v>
      </c>
      <c r="H63" s="1">
        <v>0</v>
      </c>
      <c r="I63" s="1">
        <v>26</v>
      </c>
      <c r="J63" s="1">
        <v>45.09</v>
      </c>
      <c r="K63" s="1">
        <v>1.24</v>
      </c>
      <c r="L63" s="1">
        <v>22.1</v>
      </c>
      <c r="M63" s="1">
        <v>1.45</v>
      </c>
      <c r="N63" s="1">
        <v>635</v>
      </c>
      <c r="O63" s="1">
        <v>1187</v>
      </c>
      <c r="P63" s="1">
        <v>1152</v>
      </c>
      <c r="Q63" s="1">
        <v>33</v>
      </c>
      <c r="R63" s="1">
        <v>1</v>
      </c>
      <c r="S63" s="1">
        <v>1069</v>
      </c>
      <c r="T63" s="1">
        <v>104</v>
      </c>
      <c r="U63" s="1">
        <v>0</v>
      </c>
      <c r="V63" s="1">
        <f t="shared" si="15"/>
        <v>-45</v>
      </c>
      <c r="W63" s="1">
        <f t="shared" si="16"/>
        <v>58</v>
      </c>
      <c r="X63" s="1">
        <f t="shared" si="16"/>
        <v>0</v>
      </c>
      <c r="Y63" s="1">
        <f t="shared" si="16"/>
        <v>3</v>
      </c>
      <c r="Z63" s="1">
        <f t="shared" si="17"/>
        <v>16</v>
      </c>
      <c r="AA63" s="3">
        <f t="shared" si="1"/>
        <v>0.31</v>
      </c>
      <c r="AB63" s="13">
        <f t="shared" si="2"/>
        <v>1.4246575342465753E-2</v>
      </c>
      <c r="AC63" s="13">
        <f t="shared" si="3"/>
        <v>9.1249999999999998E-2</v>
      </c>
      <c r="AD63" s="13">
        <f t="shared" si="4"/>
        <v>5.9450000000000003E-2</v>
      </c>
      <c r="AE63" s="13">
        <f t="shared" si="5"/>
        <v>3.0499999999999999E-2</v>
      </c>
      <c r="AF63" s="13">
        <f t="shared" si="6"/>
        <v>1.2999999999999999E-3</v>
      </c>
      <c r="AG63" s="13">
        <f t="shared" si="7"/>
        <v>8.0000000000000004E-4</v>
      </c>
      <c r="AQ63" s="11">
        <f t="shared" si="20"/>
        <v>53</v>
      </c>
      <c r="AR63" s="11">
        <f t="shared" si="20"/>
        <v>50</v>
      </c>
      <c r="AS63" s="1">
        <f t="shared" si="8"/>
        <v>0</v>
      </c>
      <c r="AT63" s="107">
        <f>+EvolOf!H52</f>
        <v>0</v>
      </c>
      <c r="AU63" s="1">
        <f t="shared" si="9"/>
        <v>0</v>
      </c>
      <c r="AV63" s="1">
        <f t="shared" si="11"/>
        <v>0</v>
      </c>
      <c r="AW63" s="40">
        <f t="shared" si="12"/>
        <v>0</v>
      </c>
      <c r="AX63" s="1">
        <f t="shared" si="10"/>
        <v>0</v>
      </c>
      <c r="AY63" s="1">
        <f t="shared" si="13"/>
        <v>47507.623315274715</v>
      </c>
      <c r="AZ63" s="1">
        <f t="shared" si="14"/>
        <v>30951.541984581716</v>
      </c>
    </row>
    <row r="64" spans="2:52" x14ac:dyDescent="0.3">
      <c r="B64" s="1">
        <f t="shared" si="0"/>
        <v>1842</v>
      </c>
      <c r="C64" s="1">
        <v>51</v>
      </c>
      <c r="D64" s="1">
        <v>18156</v>
      </c>
      <c r="E64" s="1">
        <v>1141</v>
      </c>
      <c r="F64" s="1">
        <v>0</v>
      </c>
      <c r="G64" s="1">
        <v>672</v>
      </c>
      <c r="H64" s="1">
        <v>0</v>
      </c>
      <c r="I64" s="1">
        <v>29</v>
      </c>
      <c r="J64" s="1">
        <v>44.77</v>
      </c>
      <c r="K64" s="1">
        <v>1.24</v>
      </c>
      <c r="L64" s="1">
        <v>22.4</v>
      </c>
      <c r="M64" s="1">
        <v>1.42</v>
      </c>
      <c r="N64" s="1">
        <v>646</v>
      </c>
      <c r="O64" s="1">
        <v>1192</v>
      </c>
      <c r="P64" s="1">
        <v>1154</v>
      </c>
      <c r="Q64" s="1">
        <v>36</v>
      </c>
      <c r="R64" s="1">
        <v>1</v>
      </c>
      <c r="S64" s="1">
        <v>1027</v>
      </c>
      <c r="T64" s="1">
        <v>102</v>
      </c>
      <c r="U64" s="1">
        <v>0</v>
      </c>
      <c r="V64" s="1">
        <f t="shared" si="15"/>
        <v>-48</v>
      </c>
      <c r="W64" s="1">
        <f t="shared" si="16"/>
        <v>62</v>
      </c>
      <c r="X64" s="1">
        <f t="shared" si="16"/>
        <v>0</v>
      </c>
      <c r="Y64" s="1">
        <f t="shared" si="16"/>
        <v>3</v>
      </c>
      <c r="Z64" s="1">
        <f t="shared" si="17"/>
        <v>17</v>
      </c>
      <c r="AA64" s="3">
        <f t="shared" si="1"/>
        <v>0.31</v>
      </c>
      <c r="AB64" s="13">
        <f t="shared" si="2"/>
        <v>1.5743756786102063E-2</v>
      </c>
      <c r="AC64" s="13">
        <f t="shared" si="3"/>
        <v>9.2100000000000001E-2</v>
      </c>
      <c r="AD64" s="13">
        <f t="shared" si="4"/>
        <v>5.7049999999999997E-2</v>
      </c>
      <c r="AE64" s="13">
        <f t="shared" si="5"/>
        <v>3.3599999999999998E-2</v>
      </c>
      <c r="AF64" s="13">
        <f t="shared" si="6"/>
        <v>1.4499999999999999E-3</v>
      </c>
      <c r="AG64" s="13">
        <f t="shared" si="7"/>
        <v>8.4999999999999995E-4</v>
      </c>
      <c r="AQ64" s="11">
        <f t="shared" ref="AQ64:AR79" si="21">+AQ63+1</f>
        <v>54</v>
      </c>
      <c r="AR64" s="11">
        <f t="shared" si="21"/>
        <v>51</v>
      </c>
      <c r="AS64" s="1">
        <f t="shared" si="8"/>
        <v>0</v>
      </c>
      <c r="AT64" s="107">
        <f>+EvolOf!H53</f>
        <v>0</v>
      </c>
      <c r="AU64" s="1">
        <f t="shared" si="9"/>
        <v>0</v>
      </c>
      <c r="AV64" s="1">
        <f t="shared" si="11"/>
        <v>0</v>
      </c>
      <c r="AW64" s="40">
        <f t="shared" si="12"/>
        <v>0</v>
      </c>
      <c r="AX64" s="1">
        <f t="shared" si="10"/>
        <v>0</v>
      </c>
      <c r="AY64" s="1">
        <f t="shared" si="13"/>
        <v>47950.160080403301</v>
      </c>
      <c r="AZ64" s="1">
        <f t="shared" si="14"/>
        <v>29702.026412453943</v>
      </c>
    </row>
    <row r="65" spans="2:52" x14ac:dyDescent="0.3">
      <c r="B65" s="1">
        <f t="shared" si="0"/>
        <v>1862</v>
      </c>
      <c r="C65" s="1">
        <v>52</v>
      </c>
      <c r="D65" s="1">
        <v>18137</v>
      </c>
      <c r="E65" s="1">
        <v>1092</v>
      </c>
      <c r="F65" s="1">
        <v>0</v>
      </c>
      <c r="G65" s="1">
        <v>738</v>
      </c>
      <c r="H65" s="1">
        <v>0</v>
      </c>
      <c r="I65" s="1">
        <v>32</v>
      </c>
      <c r="J65" s="1">
        <v>44.45</v>
      </c>
      <c r="K65" s="1">
        <v>1.24</v>
      </c>
      <c r="L65" s="1">
        <v>22.8</v>
      </c>
      <c r="M65" s="1">
        <v>1.39</v>
      </c>
      <c r="N65" s="1">
        <v>658</v>
      </c>
      <c r="O65" s="1">
        <v>1199</v>
      </c>
      <c r="P65" s="1">
        <v>1158</v>
      </c>
      <c r="Q65" s="1">
        <v>39</v>
      </c>
      <c r="R65" s="1">
        <v>1</v>
      </c>
      <c r="S65" s="1">
        <v>981</v>
      </c>
      <c r="T65" s="1">
        <v>97</v>
      </c>
      <c r="U65" s="1">
        <v>0</v>
      </c>
      <c r="V65" s="1">
        <f t="shared" si="15"/>
        <v>-49</v>
      </c>
      <c r="W65" s="1">
        <f t="shared" si="16"/>
        <v>66</v>
      </c>
      <c r="X65" s="1">
        <f t="shared" si="16"/>
        <v>0</v>
      </c>
      <c r="Y65" s="1">
        <f t="shared" si="16"/>
        <v>3</v>
      </c>
      <c r="Z65" s="1">
        <f t="shared" si="17"/>
        <v>20</v>
      </c>
      <c r="AA65" s="3">
        <f t="shared" si="1"/>
        <v>0.31</v>
      </c>
      <c r="AB65" s="13">
        <f t="shared" si="2"/>
        <v>1.7185821697099892E-2</v>
      </c>
      <c r="AC65" s="13">
        <f t="shared" si="3"/>
        <v>9.3100000000000002E-2</v>
      </c>
      <c r="AD65" s="13">
        <f t="shared" si="4"/>
        <v>5.4600000000000003E-2</v>
      </c>
      <c r="AE65" s="13">
        <f t="shared" si="5"/>
        <v>3.6900000000000002E-2</v>
      </c>
      <c r="AF65" s="13">
        <f t="shared" si="6"/>
        <v>1.6000000000000001E-3</v>
      </c>
      <c r="AG65" s="13">
        <f t="shared" si="7"/>
        <v>1E-3</v>
      </c>
      <c r="AQ65" s="11">
        <f t="shared" si="21"/>
        <v>55</v>
      </c>
      <c r="AR65" s="11">
        <f t="shared" si="21"/>
        <v>52</v>
      </c>
      <c r="AS65" s="1">
        <f t="shared" si="8"/>
        <v>0</v>
      </c>
      <c r="AT65" s="107">
        <f>+EvolOf!H54</f>
        <v>0</v>
      </c>
      <c r="AU65" s="1">
        <f t="shared" si="9"/>
        <v>0</v>
      </c>
      <c r="AV65" s="1">
        <f t="shared" si="11"/>
        <v>0</v>
      </c>
      <c r="AW65" s="40">
        <f t="shared" si="12"/>
        <v>0</v>
      </c>
      <c r="AX65" s="1">
        <f t="shared" si="10"/>
        <v>0</v>
      </c>
      <c r="AY65" s="1">
        <f t="shared" si="13"/>
        <v>48470.791568789871</v>
      </c>
      <c r="AZ65" s="1">
        <f t="shared" si="14"/>
        <v>28426.479265906841</v>
      </c>
    </row>
    <row r="66" spans="2:52" x14ac:dyDescent="0.3">
      <c r="B66" s="1">
        <f t="shared" si="0"/>
        <v>2011</v>
      </c>
      <c r="C66" s="1">
        <v>53</v>
      </c>
      <c r="D66" s="1">
        <v>17987</v>
      </c>
      <c r="E66" s="1">
        <v>1118</v>
      </c>
      <c r="F66" s="1">
        <v>0</v>
      </c>
      <c r="G66" s="1">
        <v>856</v>
      </c>
      <c r="H66" s="1">
        <v>0</v>
      </c>
      <c r="I66" s="1">
        <v>37</v>
      </c>
      <c r="J66" s="1">
        <v>44.16</v>
      </c>
      <c r="K66" s="1">
        <v>1.19</v>
      </c>
      <c r="L66" s="1">
        <v>23</v>
      </c>
      <c r="M66" s="1">
        <v>1.43</v>
      </c>
      <c r="N66" s="1">
        <v>715</v>
      </c>
      <c r="O66" s="1">
        <v>1292</v>
      </c>
      <c r="P66" s="1">
        <v>1245</v>
      </c>
      <c r="Q66" s="1">
        <v>45</v>
      </c>
      <c r="R66" s="1">
        <v>1</v>
      </c>
      <c r="S66" s="1">
        <v>1004</v>
      </c>
      <c r="T66" s="1">
        <v>100</v>
      </c>
      <c r="U66" s="1">
        <v>0</v>
      </c>
      <c r="V66" s="1">
        <f t="shared" si="15"/>
        <v>26</v>
      </c>
      <c r="W66" s="1">
        <f t="shared" si="16"/>
        <v>118</v>
      </c>
      <c r="X66" s="1">
        <f t="shared" si="16"/>
        <v>0</v>
      </c>
      <c r="Y66" s="1">
        <f t="shared" si="16"/>
        <v>5</v>
      </c>
      <c r="Z66" s="1">
        <f t="shared" si="17"/>
        <v>149</v>
      </c>
      <c r="AA66" s="3">
        <f t="shared" si="1"/>
        <v>0.29749999999999999</v>
      </c>
      <c r="AB66" s="13">
        <f t="shared" si="2"/>
        <v>1.8398806563898557E-2</v>
      </c>
      <c r="AC66" s="13">
        <f t="shared" si="3"/>
        <v>0.10055</v>
      </c>
      <c r="AD66" s="13">
        <f t="shared" si="4"/>
        <v>5.5899999999999998E-2</v>
      </c>
      <c r="AE66" s="13">
        <f t="shared" si="5"/>
        <v>4.2799999999999998E-2</v>
      </c>
      <c r="AF66" s="13">
        <f t="shared" si="6"/>
        <v>1.8500000000000001E-3</v>
      </c>
      <c r="AG66" s="13">
        <f t="shared" si="7"/>
        <v>7.45E-3</v>
      </c>
      <c r="AQ66" s="11">
        <f t="shared" si="21"/>
        <v>56</v>
      </c>
      <c r="AR66" s="11">
        <f t="shared" si="21"/>
        <v>53</v>
      </c>
      <c r="AS66" s="1">
        <f t="shared" si="8"/>
        <v>0</v>
      </c>
      <c r="AT66" s="107">
        <f>+EvolOf!H55</f>
        <v>0</v>
      </c>
      <c r="AU66" s="1">
        <f t="shared" si="9"/>
        <v>0</v>
      </c>
      <c r="AV66" s="1">
        <f t="shared" si="11"/>
        <v>0</v>
      </c>
      <c r="AW66" s="40">
        <f t="shared" si="12"/>
        <v>0</v>
      </c>
      <c r="AX66" s="1">
        <f t="shared" si="10"/>
        <v>0</v>
      </c>
      <c r="AY66" s="1">
        <f t="shared" si="13"/>
        <v>52349.496157269838</v>
      </c>
      <c r="AZ66" s="1">
        <f t="shared" si="14"/>
        <v>29103.300200809386</v>
      </c>
    </row>
    <row r="67" spans="2:52" x14ac:dyDescent="0.3">
      <c r="B67" s="1">
        <f t="shared" si="0"/>
        <v>2025</v>
      </c>
      <c r="C67" s="1">
        <v>54</v>
      </c>
      <c r="D67" s="1">
        <v>17973</v>
      </c>
      <c r="E67" s="1">
        <v>1053</v>
      </c>
      <c r="F67" s="1">
        <v>0</v>
      </c>
      <c r="G67" s="1">
        <v>932</v>
      </c>
      <c r="H67" s="1">
        <v>0</v>
      </c>
      <c r="I67" s="1">
        <v>40</v>
      </c>
      <c r="J67" s="1">
        <v>43.87</v>
      </c>
      <c r="K67" s="1">
        <v>1.19</v>
      </c>
      <c r="L67" s="1">
        <v>23.4</v>
      </c>
      <c r="M67" s="1">
        <v>1.4</v>
      </c>
      <c r="N67" s="1">
        <v>725</v>
      </c>
      <c r="O67" s="1">
        <v>1297</v>
      </c>
      <c r="P67" s="1">
        <v>1246</v>
      </c>
      <c r="Q67" s="1">
        <v>49</v>
      </c>
      <c r="R67" s="1">
        <v>1</v>
      </c>
      <c r="S67" s="1">
        <v>945</v>
      </c>
      <c r="T67" s="1">
        <v>95</v>
      </c>
      <c r="U67" s="1">
        <v>0</v>
      </c>
      <c r="V67" s="1">
        <f t="shared" si="15"/>
        <v>-65</v>
      </c>
      <c r="W67" s="1">
        <f t="shared" si="16"/>
        <v>76</v>
      </c>
      <c r="X67" s="1">
        <f t="shared" si="16"/>
        <v>0</v>
      </c>
      <c r="Y67" s="1">
        <f t="shared" si="16"/>
        <v>3</v>
      </c>
      <c r="Z67" s="1">
        <f t="shared" si="17"/>
        <v>14</v>
      </c>
      <c r="AA67" s="3">
        <f t="shared" si="1"/>
        <v>0.29749999999999999</v>
      </c>
      <c r="AB67" s="13">
        <f t="shared" si="2"/>
        <v>1.9753086419753086E-2</v>
      </c>
      <c r="AC67" s="13">
        <f t="shared" si="3"/>
        <v>0.10125000000000001</v>
      </c>
      <c r="AD67" s="13">
        <f t="shared" si="4"/>
        <v>5.2650000000000002E-2</v>
      </c>
      <c r="AE67" s="13">
        <f t="shared" si="5"/>
        <v>4.6600000000000003E-2</v>
      </c>
      <c r="AF67" s="13">
        <f t="shared" si="6"/>
        <v>2E-3</v>
      </c>
      <c r="AG67" s="13">
        <f t="shared" si="7"/>
        <v>6.9999999999999999E-4</v>
      </c>
      <c r="AQ67" s="11">
        <f t="shared" si="21"/>
        <v>57</v>
      </c>
      <c r="AR67" s="11">
        <f t="shared" si="21"/>
        <v>54</v>
      </c>
      <c r="AS67" s="1">
        <f t="shared" si="8"/>
        <v>0</v>
      </c>
      <c r="AT67" s="107">
        <f>+EvolOf!H56</f>
        <v>0</v>
      </c>
      <c r="AU67" s="1">
        <f t="shared" si="9"/>
        <v>0</v>
      </c>
      <c r="AV67" s="1">
        <f t="shared" si="11"/>
        <v>0</v>
      </c>
      <c r="AW67" s="40">
        <f t="shared" si="12"/>
        <v>0</v>
      </c>
      <c r="AX67" s="1">
        <f t="shared" si="10"/>
        <v>0</v>
      </c>
      <c r="AY67" s="1">
        <f t="shared" si="13"/>
        <v>52713.938199140437</v>
      </c>
      <c r="AZ67" s="1">
        <f t="shared" si="14"/>
        <v>27411.247863553028</v>
      </c>
    </row>
    <row r="68" spans="2:52" x14ac:dyDescent="0.3">
      <c r="B68" s="1">
        <f t="shared" si="0"/>
        <v>2041</v>
      </c>
      <c r="C68" s="1">
        <v>55</v>
      </c>
      <c r="D68" s="1">
        <v>17956</v>
      </c>
      <c r="E68" s="1">
        <v>985</v>
      </c>
      <c r="F68" s="1">
        <v>0</v>
      </c>
      <c r="G68" s="1">
        <v>1013</v>
      </c>
      <c r="H68" s="1">
        <v>0</v>
      </c>
      <c r="I68" s="1">
        <v>43</v>
      </c>
      <c r="J68" s="1">
        <v>43.6</v>
      </c>
      <c r="K68" s="1">
        <v>1.19</v>
      </c>
      <c r="L68" s="1">
        <v>23.7</v>
      </c>
      <c r="M68" s="1">
        <v>1.36</v>
      </c>
      <c r="N68" s="1">
        <v>737</v>
      </c>
      <c r="O68" s="1">
        <v>1301</v>
      </c>
      <c r="P68" s="1">
        <v>1245</v>
      </c>
      <c r="Q68" s="1">
        <v>54</v>
      </c>
      <c r="R68" s="1">
        <v>1</v>
      </c>
      <c r="S68" s="1">
        <v>881</v>
      </c>
      <c r="T68" s="1">
        <v>89</v>
      </c>
      <c r="U68" s="1">
        <v>0</v>
      </c>
      <c r="V68" s="1">
        <f t="shared" si="15"/>
        <v>-68</v>
      </c>
      <c r="W68" s="1">
        <f t="shared" si="16"/>
        <v>81</v>
      </c>
      <c r="X68" s="1">
        <f t="shared" si="16"/>
        <v>0</v>
      </c>
      <c r="Y68" s="1">
        <f t="shared" si="16"/>
        <v>3</v>
      </c>
      <c r="Z68" s="1">
        <f t="shared" si="17"/>
        <v>16</v>
      </c>
      <c r="AA68" s="3">
        <f t="shared" si="1"/>
        <v>0.29749999999999999</v>
      </c>
      <c r="AB68" s="13">
        <f t="shared" si="2"/>
        <v>2.1068103870651642E-2</v>
      </c>
      <c r="AC68" s="13">
        <f t="shared" si="3"/>
        <v>0.10205</v>
      </c>
      <c r="AD68" s="13">
        <f t="shared" si="4"/>
        <v>4.9250000000000002E-2</v>
      </c>
      <c r="AE68" s="13">
        <f t="shared" si="5"/>
        <v>5.0650000000000001E-2</v>
      </c>
      <c r="AF68" s="13">
        <f t="shared" si="6"/>
        <v>2.15E-3</v>
      </c>
      <c r="AG68" s="13">
        <f t="shared" si="7"/>
        <v>8.0000000000000004E-4</v>
      </c>
      <c r="AQ68" s="11">
        <f t="shared" si="21"/>
        <v>58</v>
      </c>
      <c r="AR68" s="11">
        <f t="shared" si="21"/>
        <v>55</v>
      </c>
      <c r="AS68" s="1">
        <f t="shared" si="8"/>
        <v>0</v>
      </c>
      <c r="AT68" s="107">
        <f>+EvolOf!H57</f>
        <v>0</v>
      </c>
      <c r="AU68" s="1">
        <f t="shared" si="9"/>
        <v>0</v>
      </c>
      <c r="AV68" s="1">
        <f t="shared" si="11"/>
        <v>0</v>
      </c>
      <c r="AW68" s="40">
        <f t="shared" si="12"/>
        <v>0</v>
      </c>
      <c r="AX68" s="1">
        <f t="shared" si="10"/>
        <v>0</v>
      </c>
      <c r="AY68" s="1">
        <f t="shared" si="13"/>
        <v>53130.443389849694</v>
      </c>
      <c r="AZ68" s="1">
        <f t="shared" si="14"/>
        <v>25641.10080303868</v>
      </c>
    </row>
    <row r="69" spans="2:52" x14ac:dyDescent="0.3">
      <c r="B69" s="1">
        <f t="shared" si="0"/>
        <v>2054</v>
      </c>
      <c r="C69" s="1">
        <v>56</v>
      </c>
      <c r="D69" s="1">
        <v>17944</v>
      </c>
      <c r="E69" s="1">
        <v>912</v>
      </c>
      <c r="F69" s="1">
        <v>0</v>
      </c>
      <c r="G69" s="1">
        <v>1095</v>
      </c>
      <c r="H69" s="1">
        <v>0</v>
      </c>
      <c r="I69" s="1">
        <v>47</v>
      </c>
      <c r="J69" s="1">
        <v>43.33</v>
      </c>
      <c r="K69" s="1">
        <v>1.19</v>
      </c>
      <c r="L69" s="1">
        <v>24.1</v>
      </c>
      <c r="M69" s="1">
        <v>1.32</v>
      </c>
      <c r="N69" s="1">
        <v>747</v>
      </c>
      <c r="O69" s="1">
        <v>1304</v>
      </c>
      <c r="P69" s="1">
        <v>1242</v>
      </c>
      <c r="Q69" s="1">
        <v>60</v>
      </c>
      <c r="R69" s="1">
        <v>1</v>
      </c>
      <c r="S69" s="1">
        <v>813</v>
      </c>
      <c r="T69" s="1">
        <v>82</v>
      </c>
      <c r="U69" s="1">
        <v>0</v>
      </c>
      <c r="V69" s="1">
        <f t="shared" si="15"/>
        <v>-73</v>
      </c>
      <c r="W69" s="1">
        <f t="shared" si="16"/>
        <v>82</v>
      </c>
      <c r="X69" s="1">
        <f t="shared" si="16"/>
        <v>0</v>
      </c>
      <c r="Y69" s="1">
        <f t="shared" si="16"/>
        <v>4</v>
      </c>
      <c r="Z69" s="1">
        <f t="shared" si="17"/>
        <v>13</v>
      </c>
      <c r="AA69" s="3">
        <f t="shared" si="1"/>
        <v>0.29749999999999999</v>
      </c>
      <c r="AB69" s="13">
        <f t="shared" si="2"/>
        <v>2.2882181110029213E-2</v>
      </c>
      <c r="AC69" s="13">
        <f t="shared" si="3"/>
        <v>0.1027</v>
      </c>
      <c r="AD69" s="13">
        <f t="shared" si="4"/>
        <v>4.5600000000000002E-2</v>
      </c>
      <c r="AE69" s="13">
        <f t="shared" si="5"/>
        <v>5.475E-2</v>
      </c>
      <c r="AF69" s="13">
        <f t="shared" si="6"/>
        <v>2.3500000000000001E-3</v>
      </c>
      <c r="AG69" s="13">
        <f t="shared" si="7"/>
        <v>6.4999999999999997E-4</v>
      </c>
      <c r="AQ69" s="11">
        <f t="shared" si="21"/>
        <v>59</v>
      </c>
      <c r="AR69" s="11">
        <f t="shared" si="21"/>
        <v>56</v>
      </c>
      <c r="AS69" s="1">
        <f t="shared" si="8"/>
        <v>0</v>
      </c>
      <c r="AT69" s="107">
        <f>+EvolOf!H58</f>
        <v>0</v>
      </c>
      <c r="AU69" s="1">
        <f t="shared" si="9"/>
        <v>0</v>
      </c>
      <c r="AV69" s="1">
        <f t="shared" si="11"/>
        <v>0</v>
      </c>
      <c r="AW69" s="40">
        <f t="shared" si="12"/>
        <v>0</v>
      </c>
      <c r="AX69" s="1">
        <f t="shared" si="10"/>
        <v>0</v>
      </c>
      <c r="AY69" s="1">
        <f t="shared" si="13"/>
        <v>53468.853857300965</v>
      </c>
      <c r="AZ69" s="1">
        <f t="shared" si="14"/>
        <v>23740.795870427693</v>
      </c>
    </row>
    <row r="70" spans="2:52" x14ac:dyDescent="0.3">
      <c r="B70" s="1">
        <f t="shared" si="0"/>
        <v>2224</v>
      </c>
      <c r="C70" s="1">
        <v>57</v>
      </c>
      <c r="D70" s="1">
        <v>17774</v>
      </c>
      <c r="E70" s="1">
        <v>912</v>
      </c>
      <c r="F70" s="1">
        <v>0</v>
      </c>
      <c r="G70" s="1">
        <v>1257</v>
      </c>
      <c r="H70" s="1">
        <v>0</v>
      </c>
      <c r="I70" s="1">
        <v>55</v>
      </c>
      <c r="J70" s="1">
        <v>43.09</v>
      </c>
      <c r="K70" s="1">
        <v>1.1499999999999999</v>
      </c>
      <c r="L70" s="1">
        <v>24.3</v>
      </c>
      <c r="M70" s="1">
        <v>1.33</v>
      </c>
      <c r="N70" s="1">
        <v>814</v>
      </c>
      <c r="O70" s="1">
        <v>1406</v>
      </c>
      <c r="P70" s="1">
        <v>1333</v>
      </c>
      <c r="Q70" s="1">
        <v>71</v>
      </c>
      <c r="R70" s="1">
        <v>1</v>
      </c>
      <c r="S70" s="1">
        <v>813</v>
      </c>
      <c r="T70" s="1">
        <v>82</v>
      </c>
      <c r="U70" s="1">
        <v>0</v>
      </c>
      <c r="V70" s="1">
        <f t="shared" si="15"/>
        <v>0</v>
      </c>
      <c r="W70" s="1">
        <f t="shared" si="16"/>
        <v>162</v>
      </c>
      <c r="X70" s="1">
        <f t="shared" si="16"/>
        <v>0</v>
      </c>
      <c r="Y70" s="1">
        <f t="shared" si="16"/>
        <v>8</v>
      </c>
      <c r="Z70" s="1">
        <f t="shared" si="17"/>
        <v>170</v>
      </c>
      <c r="AA70" s="3">
        <f t="shared" si="1"/>
        <v>0.28749999999999998</v>
      </c>
      <c r="AB70" s="13">
        <f t="shared" si="2"/>
        <v>2.4730215827338128E-2</v>
      </c>
      <c r="AC70" s="13">
        <f t="shared" si="3"/>
        <v>0.11119999999999999</v>
      </c>
      <c r="AD70" s="13">
        <f t="shared" si="4"/>
        <v>4.5600000000000002E-2</v>
      </c>
      <c r="AE70" s="13">
        <f t="shared" si="5"/>
        <v>6.2850000000000003E-2</v>
      </c>
      <c r="AF70" s="13">
        <f t="shared" si="6"/>
        <v>2.7499999999999998E-3</v>
      </c>
      <c r="AG70" s="13">
        <f t="shared" si="7"/>
        <v>8.5000000000000006E-3</v>
      </c>
      <c r="AQ70" s="11">
        <f t="shared" si="21"/>
        <v>60</v>
      </c>
      <c r="AR70" s="11">
        <f t="shared" si="21"/>
        <v>57</v>
      </c>
      <c r="AS70" s="1">
        <f t="shared" si="8"/>
        <v>0</v>
      </c>
      <c r="AT70" s="107">
        <f>+EvolOf!H59</f>
        <v>0</v>
      </c>
      <c r="AU70" s="1">
        <f t="shared" si="9"/>
        <v>0</v>
      </c>
      <c r="AV70" s="1">
        <f t="shared" si="11"/>
        <v>0</v>
      </c>
      <c r="AW70" s="40">
        <f t="shared" si="12"/>
        <v>0</v>
      </c>
      <c r="AX70" s="1">
        <f t="shared" si="10"/>
        <v>0</v>
      </c>
      <c r="AY70" s="1">
        <f t="shared" si="13"/>
        <v>57894.22150858683</v>
      </c>
      <c r="AZ70" s="1">
        <f t="shared" si="14"/>
        <v>23740.795870427693</v>
      </c>
    </row>
    <row r="71" spans="2:52" x14ac:dyDescent="0.3">
      <c r="B71" s="1">
        <f t="shared" si="0"/>
        <v>2234</v>
      </c>
      <c r="C71" s="1">
        <v>58</v>
      </c>
      <c r="D71" s="1">
        <v>17764</v>
      </c>
      <c r="E71" s="1">
        <v>841</v>
      </c>
      <c r="F71" s="1">
        <v>0</v>
      </c>
      <c r="G71" s="1">
        <v>1333</v>
      </c>
      <c r="H71" s="1">
        <v>0</v>
      </c>
      <c r="I71" s="1">
        <v>60</v>
      </c>
      <c r="J71" s="1">
        <v>42.85</v>
      </c>
      <c r="K71" s="1">
        <v>1.1499999999999999</v>
      </c>
      <c r="L71" s="1">
        <v>24.5</v>
      </c>
      <c r="M71" s="1">
        <v>1.3</v>
      </c>
      <c r="N71" s="1">
        <v>823</v>
      </c>
      <c r="O71" s="1">
        <v>1407</v>
      </c>
      <c r="P71" s="1">
        <v>1326</v>
      </c>
      <c r="Q71" s="1">
        <v>79</v>
      </c>
      <c r="R71" s="1">
        <v>1</v>
      </c>
      <c r="S71" s="1">
        <v>753</v>
      </c>
      <c r="T71" s="1">
        <v>75</v>
      </c>
      <c r="U71" s="1">
        <v>0</v>
      </c>
      <c r="V71" s="1">
        <f t="shared" si="15"/>
        <v>-71</v>
      </c>
      <c r="W71" s="1">
        <f t="shared" si="16"/>
        <v>76</v>
      </c>
      <c r="X71" s="1">
        <f t="shared" si="16"/>
        <v>0</v>
      </c>
      <c r="Y71" s="1">
        <f t="shared" si="16"/>
        <v>5</v>
      </c>
      <c r="Z71" s="1">
        <f t="shared" si="17"/>
        <v>10</v>
      </c>
      <c r="AA71" s="3">
        <f t="shared" si="1"/>
        <v>0.28749999999999998</v>
      </c>
      <c r="AB71" s="13">
        <f t="shared" si="2"/>
        <v>2.685765443151298E-2</v>
      </c>
      <c r="AC71" s="13">
        <f t="shared" si="3"/>
        <v>0.11169999999999999</v>
      </c>
      <c r="AD71" s="13">
        <f t="shared" si="4"/>
        <v>4.2049999999999997E-2</v>
      </c>
      <c r="AE71" s="13">
        <f t="shared" si="5"/>
        <v>6.6650000000000001E-2</v>
      </c>
      <c r="AF71" s="13">
        <f t="shared" si="6"/>
        <v>3.0000000000000001E-3</v>
      </c>
      <c r="AG71" s="13">
        <f t="shared" si="7"/>
        <v>5.0000000000000001E-4</v>
      </c>
      <c r="AQ71" s="11">
        <f t="shared" si="21"/>
        <v>61</v>
      </c>
      <c r="AR71" s="11">
        <f t="shared" si="21"/>
        <v>58</v>
      </c>
      <c r="AS71" s="1">
        <f t="shared" si="8"/>
        <v>0</v>
      </c>
      <c r="AT71" s="107">
        <f>+EvolOf!H60</f>
        <v>0</v>
      </c>
      <c r="AU71" s="1">
        <f t="shared" si="9"/>
        <v>0</v>
      </c>
      <c r="AV71" s="1">
        <f t="shared" si="11"/>
        <v>0</v>
      </c>
      <c r="AW71" s="40">
        <f t="shared" si="12"/>
        <v>0</v>
      </c>
      <c r="AX71" s="1">
        <f t="shared" si="10"/>
        <v>0</v>
      </c>
      <c r="AY71" s="1">
        <f t="shared" si="13"/>
        <v>58154.537252780116</v>
      </c>
      <c r="AZ71" s="1">
        <f t="shared" si="14"/>
        <v>21892.55408665536</v>
      </c>
    </row>
    <row r="72" spans="2:52" x14ac:dyDescent="0.3">
      <c r="B72" s="1">
        <f t="shared" si="0"/>
        <v>2245</v>
      </c>
      <c r="C72" s="1">
        <v>59</v>
      </c>
      <c r="D72" s="1">
        <v>17754</v>
      </c>
      <c r="E72" s="1">
        <v>766</v>
      </c>
      <c r="F72" s="1">
        <v>0</v>
      </c>
      <c r="G72" s="1">
        <v>1415</v>
      </c>
      <c r="H72" s="1">
        <v>0</v>
      </c>
      <c r="I72" s="1">
        <v>64</v>
      </c>
      <c r="J72" s="1">
        <v>42.61</v>
      </c>
      <c r="K72" s="1">
        <v>1.1499999999999999</v>
      </c>
      <c r="L72" s="1">
        <v>24.7</v>
      </c>
      <c r="M72" s="1">
        <v>1.26</v>
      </c>
      <c r="N72" s="1">
        <v>833</v>
      </c>
      <c r="O72" s="1">
        <v>1408</v>
      </c>
      <c r="P72" s="1">
        <v>1317</v>
      </c>
      <c r="Q72" s="1">
        <v>89</v>
      </c>
      <c r="R72" s="1">
        <v>1</v>
      </c>
      <c r="S72" s="1">
        <v>686</v>
      </c>
      <c r="T72" s="1">
        <v>70</v>
      </c>
      <c r="U72" s="1">
        <v>0</v>
      </c>
      <c r="V72" s="1">
        <f t="shared" si="15"/>
        <v>-75</v>
      </c>
      <c r="W72" s="1">
        <f t="shared" si="16"/>
        <v>82</v>
      </c>
      <c r="X72" s="1">
        <f t="shared" si="16"/>
        <v>0</v>
      </c>
      <c r="Y72" s="1">
        <f t="shared" si="16"/>
        <v>4</v>
      </c>
      <c r="Z72" s="1">
        <f t="shared" si="17"/>
        <v>11</v>
      </c>
      <c r="AA72" s="3">
        <f t="shared" si="1"/>
        <v>0.28749999999999998</v>
      </c>
      <c r="AB72" s="13">
        <f t="shared" si="2"/>
        <v>2.8507795100222718E-2</v>
      </c>
      <c r="AC72" s="13">
        <f t="shared" si="3"/>
        <v>0.11225</v>
      </c>
      <c r="AD72" s="13">
        <f t="shared" si="4"/>
        <v>3.8300000000000001E-2</v>
      </c>
      <c r="AE72" s="13">
        <f t="shared" si="5"/>
        <v>7.0749999999999993E-2</v>
      </c>
      <c r="AF72" s="13">
        <f t="shared" si="6"/>
        <v>3.2000000000000002E-3</v>
      </c>
      <c r="AG72" s="13">
        <f t="shared" si="7"/>
        <v>5.5000000000000003E-4</v>
      </c>
      <c r="AQ72" s="11">
        <f t="shared" si="21"/>
        <v>62</v>
      </c>
      <c r="AR72" s="11">
        <f t="shared" si="21"/>
        <v>59</v>
      </c>
      <c r="AS72" s="1">
        <f t="shared" si="8"/>
        <v>0</v>
      </c>
      <c r="AT72" s="107">
        <f>+EvolOf!H61</f>
        <v>0</v>
      </c>
      <c r="AU72" s="1">
        <f t="shared" si="9"/>
        <v>0</v>
      </c>
      <c r="AV72" s="1">
        <f t="shared" si="11"/>
        <v>0</v>
      </c>
      <c r="AW72" s="40">
        <f t="shared" si="12"/>
        <v>0</v>
      </c>
      <c r="AX72" s="1">
        <f t="shared" si="10"/>
        <v>0</v>
      </c>
      <c r="AY72" s="1">
        <f t="shared" si="13"/>
        <v>58440.884571392729</v>
      </c>
      <c r="AZ72" s="1">
        <f t="shared" si="14"/>
        <v>19940.186005205716</v>
      </c>
    </row>
    <row r="73" spans="2:52" x14ac:dyDescent="0.3">
      <c r="B73" s="1">
        <f t="shared" si="0"/>
        <v>2253</v>
      </c>
      <c r="C73" s="1">
        <v>60</v>
      </c>
      <c r="D73" s="1">
        <v>17745</v>
      </c>
      <c r="E73" s="1">
        <v>699</v>
      </c>
      <c r="F73" s="1">
        <v>0</v>
      </c>
      <c r="G73" s="1">
        <v>1486</v>
      </c>
      <c r="H73" s="1">
        <v>0</v>
      </c>
      <c r="I73" s="1">
        <v>68</v>
      </c>
      <c r="J73" s="1">
        <v>42.38</v>
      </c>
      <c r="K73" s="1">
        <v>1.1599999999999999</v>
      </c>
      <c r="L73" s="1">
        <v>24.9</v>
      </c>
      <c r="M73" s="1">
        <v>1.23</v>
      </c>
      <c r="N73" s="1">
        <v>841</v>
      </c>
      <c r="O73" s="1">
        <v>1408</v>
      </c>
      <c r="P73" s="1">
        <v>1308</v>
      </c>
      <c r="Q73" s="1">
        <v>98</v>
      </c>
      <c r="R73" s="1">
        <v>2</v>
      </c>
      <c r="S73" s="1">
        <v>627</v>
      </c>
      <c r="T73" s="1">
        <v>63</v>
      </c>
      <c r="U73" s="1">
        <v>0</v>
      </c>
      <c r="V73" s="1">
        <f t="shared" si="15"/>
        <v>-67</v>
      </c>
      <c r="W73" s="1">
        <f t="shared" si="16"/>
        <v>71</v>
      </c>
      <c r="X73" s="1">
        <f t="shared" si="16"/>
        <v>0</v>
      </c>
      <c r="Y73" s="1">
        <f t="shared" si="16"/>
        <v>4</v>
      </c>
      <c r="Z73" s="1">
        <f t="shared" si="17"/>
        <v>8</v>
      </c>
      <c r="AA73" s="3">
        <f t="shared" si="1"/>
        <v>0.28999999999999998</v>
      </c>
      <c r="AB73" s="13">
        <f t="shared" si="2"/>
        <v>3.0181979582778518E-2</v>
      </c>
      <c r="AC73" s="13">
        <f t="shared" si="3"/>
        <v>0.11265</v>
      </c>
      <c r="AD73" s="13">
        <f t="shared" si="4"/>
        <v>3.4950000000000002E-2</v>
      </c>
      <c r="AE73" s="13">
        <f t="shared" si="5"/>
        <v>7.4300000000000005E-2</v>
      </c>
      <c r="AF73" s="13">
        <f t="shared" si="6"/>
        <v>3.3999999999999998E-3</v>
      </c>
      <c r="AG73" s="13">
        <f t="shared" si="7"/>
        <v>4.0000000000000002E-4</v>
      </c>
      <c r="AQ73" s="11">
        <f t="shared" si="21"/>
        <v>63</v>
      </c>
      <c r="AR73" s="11">
        <f t="shared" si="21"/>
        <v>60</v>
      </c>
      <c r="AS73" s="1">
        <f t="shared" si="8"/>
        <v>0</v>
      </c>
      <c r="AT73" s="107">
        <f>+EvolOf!H62</f>
        <v>0</v>
      </c>
      <c r="AU73" s="1">
        <f t="shared" si="9"/>
        <v>0</v>
      </c>
      <c r="AV73" s="1">
        <f t="shared" si="11"/>
        <v>0</v>
      </c>
      <c r="AW73" s="40">
        <f t="shared" si="12"/>
        <v>0</v>
      </c>
      <c r="AX73" s="1">
        <f t="shared" si="10"/>
        <v>0</v>
      </c>
      <c r="AY73" s="1">
        <f t="shared" si="13"/>
        <v>58649.137166747358</v>
      </c>
      <c r="AZ73" s="1">
        <f t="shared" si="14"/>
        <v>18196.070519110697</v>
      </c>
    </row>
    <row r="74" spans="2:52" x14ac:dyDescent="0.3">
      <c r="B74" s="1">
        <f t="shared" si="0"/>
        <v>2305</v>
      </c>
      <c r="C74" s="1">
        <v>61</v>
      </c>
      <c r="D74" s="1">
        <v>17692</v>
      </c>
      <c r="E74" s="1">
        <v>674</v>
      </c>
      <c r="F74" s="1">
        <v>0</v>
      </c>
      <c r="G74" s="1">
        <v>1560</v>
      </c>
      <c r="H74" s="1">
        <v>0</v>
      </c>
      <c r="I74" s="1">
        <v>71</v>
      </c>
      <c r="J74" s="1">
        <v>42.6</v>
      </c>
      <c r="K74" s="1">
        <v>1.17</v>
      </c>
      <c r="L74" s="1">
        <v>25.1</v>
      </c>
      <c r="M74" s="1">
        <v>1.2</v>
      </c>
      <c r="N74" s="1">
        <v>857</v>
      </c>
      <c r="O74" s="1">
        <v>1445</v>
      </c>
      <c r="P74" s="1">
        <v>1345</v>
      </c>
      <c r="Q74" s="1">
        <v>98</v>
      </c>
      <c r="R74" s="1">
        <v>2</v>
      </c>
      <c r="S74" s="1">
        <v>567</v>
      </c>
      <c r="T74" s="1">
        <v>57</v>
      </c>
      <c r="U74" s="1">
        <v>0</v>
      </c>
      <c r="V74" s="1">
        <f t="shared" si="15"/>
        <v>-25</v>
      </c>
      <c r="W74" s="1">
        <f t="shared" si="16"/>
        <v>74</v>
      </c>
      <c r="X74" s="1">
        <f t="shared" si="16"/>
        <v>0</v>
      </c>
      <c r="Y74" s="1">
        <f t="shared" si="16"/>
        <v>3</v>
      </c>
      <c r="Z74" s="1">
        <f t="shared" si="17"/>
        <v>52</v>
      </c>
      <c r="AA74" s="3">
        <f t="shared" si="1"/>
        <v>0.29249999999999998</v>
      </c>
      <c r="AB74" s="13">
        <f t="shared" si="2"/>
        <v>3.0802603036876357E-2</v>
      </c>
      <c r="AC74" s="13">
        <f t="shared" si="3"/>
        <v>0.11525000000000001</v>
      </c>
      <c r="AD74" s="13">
        <f t="shared" si="4"/>
        <v>3.3700000000000001E-2</v>
      </c>
      <c r="AE74" s="13">
        <f t="shared" si="5"/>
        <v>7.8E-2</v>
      </c>
      <c r="AF74" s="13">
        <f t="shared" si="6"/>
        <v>3.5500000000000002E-3</v>
      </c>
      <c r="AG74" s="13">
        <f t="shared" si="7"/>
        <v>2.5999999999999999E-3</v>
      </c>
      <c r="AQ74" s="11">
        <f t="shared" si="21"/>
        <v>64</v>
      </c>
      <c r="AR74" s="11">
        <f t="shared" si="21"/>
        <v>61</v>
      </c>
      <c r="AS74" s="1">
        <f t="shared" si="8"/>
        <v>0</v>
      </c>
      <c r="AT74" s="107">
        <f>+EvolOf!H63</f>
        <v>0</v>
      </c>
      <c r="AU74" s="1">
        <f t="shared" si="9"/>
        <v>0</v>
      </c>
      <c r="AV74" s="1">
        <f t="shared" si="11"/>
        <v>0</v>
      </c>
      <c r="AW74" s="40">
        <f t="shared" si="12"/>
        <v>0</v>
      </c>
      <c r="AX74" s="1">
        <f t="shared" si="10"/>
        <v>0</v>
      </c>
      <c r="AY74" s="1">
        <f t="shared" si="13"/>
        <v>60002.779036552449</v>
      </c>
      <c r="AZ74" s="1">
        <f t="shared" si="14"/>
        <v>17545.281158627484</v>
      </c>
    </row>
    <row r="75" spans="2:52" x14ac:dyDescent="0.3">
      <c r="B75" s="1">
        <f t="shared" si="0"/>
        <v>2344</v>
      </c>
      <c r="C75" s="1">
        <v>62</v>
      </c>
      <c r="D75" s="1">
        <v>17654</v>
      </c>
      <c r="E75" s="1">
        <v>675</v>
      </c>
      <c r="F75" s="1">
        <v>0</v>
      </c>
      <c r="G75" s="1">
        <v>1596</v>
      </c>
      <c r="H75" s="1">
        <v>0</v>
      </c>
      <c r="I75" s="1">
        <v>73</v>
      </c>
      <c r="J75" s="1">
        <v>42.81</v>
      </c>
      <c r="K75" s="1">
        <v>1.18</v>
      </c>
      <c r="L75" s="1">
        <v>25.1</v>
      </c>
      <c r="M75" s="1">
        <v>1.19</v>
      </c>
      <c r="N75" s="1">
        <v>871</v>
      </c>
      <c r="O75" s="1">
        <v>1470</v>
      </c>
      <c r="P75" s="1">
        <v>1370</v>
      </c>
      <c r="Q75" s="1">
        <v>98</v>
      </c>
      <c r="R75" s="1">
        <v>2</v>
      </c>
      <c r="S75" s="1">
        <v>542</v>
      </c>
      <c r="T75" s="1">
        <v>55</v>
      </c>
      <c r="U75" s="1">
        <v>0</v>
      </c>
      <c r="V75" s="1">
        <f t="shared" si="15"/>
        <v>1</v>
      </c>
      <c r="W75" s="1">
        <f t="shared" si="16"/>
        <v>36</v>
      </c>
      <c r="X75" s="1">
        <f t="shared" si="16"/>
        <v>0</v>
      </c>
      <c r="Y75" s="1">
        <f t="shared" si="16"/>
        <v>2</v>
      </c>
      <c r="Z75" s="1">
        <f t="shared" si="17"/>
        <v>39</v>
      </c>
      <c r="AA75" s="3">
        <f t="shared" si="1"/>
        <v>0.29499999999999998</v>
      </c>
      <c r="AB75" s="13">
        <f t="shared" si="2"/>
        <v>3.1143344709897609E-2</v>
      </c>
      <c r="AC75" s="13">
        <f t="shared" si="3"/>
        <v>0.1172</v>
      </c>
      <c r="AD75" s="13">
        <f t="shared" si="4"/>
        <v>3.3750000000000002E-2</v>
      </c>
      <c r="AE75" s="13">
        <f t="shared" si="5"/>
        <v>7.9799999999999996E-2</v>
      </c>
      <c r="AF75" s="13">
        <f t="shared" si="6"/>
        <v>3.65E-3</v>
      </c>
      <c r="AG75" s="13">
        <f t="shared" si="7"/>
        <v>1.9499999999999999E-3</v>
      </c>
      <c r="AQ75" s="11">
        <f t="shared" si="21"/>
        <v>65</v>
      </c>
      <c r="AR75" s="11">
        <f t="shared" si="21"/>
        <v>62</v>
      </c>
      <c r="AS75" s="1">
        <f t="shared" si="8"/>
        <v>0</v>
      </c>
      <c r="AT75" s="107">
        <f>+EvolOf!H64</f>
        <v>0</v>
      </c>
      <c r="AU75" s="1">
        <f t="shared" si="9"/>
        <v>0</v>
      </c>
      <c r="AV75" s="1">
        <f t="shared" si="11"/>
        <v>0</v>
      </c>
      <c r="AW75" s="40">
        <f t="shared" si="12"/>
        <v>0</v>
      </c>
      <c r="AX75" s="1">
        <f t="shared" si="10"/>
        <v>0</v>
      </c>
      <c r="AY75" s="1">
        <f t="shared" si="13"/>
        <v>61018.010438906262</v>
      </c>
      <c r="AZ75" s="1">
        <f t="shared" si="14"/>
        <v>17571.312733046812</v>
      </c>
    </row>
    <row r="76" spans="2:52" x14ac:dyDescent="0.3">
      <c r="B76" s="1">
        <f t="shared" si="0"/>
        <v>2377</v>
      </c>
      <c r="C76" s="1">
        <v>63</v>
      </c>
      <c r="D76" s="1">
        <v>17621</v>
      </c>
      <c r="E76" s="1">
        <v>670</v>
      </c>
      <c r="F76" s="1">
        <v>0</v>
      </c>
      <c r="G76" s="1">
        <v>1632</v>
      </c>
      <c r="H76" s="1">
        <v>0</v>
      </c>
      <c r="I76" s="1">
        <v>75</v>
      </c>
      <c r="J76" s="1">
        <v>43.01</v>
      </c>
      <c r="K76" s="1">
        <v>1.19</v>
      </c>
      <c r="L76" s="1">
        <v>25.2</v>
      </c>
      <c r="M76" s="1">
        <v>1.18</v>
      </c>
      <c r="N76" s="1">
        <v>883</v>
      </c>
      <c r="O76" s="1">
        <v>1490</v>
      </c>
      <c r="P76" s="1">
        <v>1390</v>
      </c>
      <c r="Q76" s="1">
        <v>98</v>
      </c>
      <c r="R76" s="1">
        <v>2</v>
      </c>
      <c r="S76" s="1">
        <v>517</v>
      </c>
      <c r="T76" s="1">
        <v>52</v>
      </c>
      <c r="U76" s="1">
        <v>0</v>
      </c>
      <c r="V76" s="1">
        <f t="shared" si="15"/>
        <v>-5</v>
      </c>
      <c r="W76" s="1">
        <f t="shared" si="16"/>
        <v>36</v>
      </c>
      <c r="X76" s="1">
        <f t="shared" si="16"/>
        <v>0</v>
      </c>
      <c r="Y76" s="1">
        <f t="shared" si="16"/>
        <v>2</v>
      </c>
      <c r="Z76" s="1">
        <f t="shared" si="17"/>
        <v>33</v>
      </c>
      <c r="AA76" s="3">
        <f t="shared" si="1"/>
        <v>0.29749999999999999</v>
      </c>
      <c r="AB76" s="13">
        <f t="shared" si="2"/>
        <v>3.1552376945729911E-2</v>
      </c>
      <c r="AC76" s="13">
        <f t="shared" si="3"/>
        <v>0.11885</v>
      </c>
      <c r="AD76" s="13">
        <f t="shared" si="4"/>
        <v>3.3500000000000002E-2</v>
      </c>
      <c r="AE76" s="13">
        <f t="shared" si="5"/>
        <v>8.1600000000000006E-2</v>
      </c>
      <c r="AF76" s="13">
        <f t="shared" si="6"/>
        <v>3.7499999999999999E-3</v>
      </c>
      <c r="AG76" s="13">
        <f t="shared" si="7"/>
        <v>1.65E-3</v>
      </c>
      <c r="AQ76" s="11">
        <f t="shared" si="21"/>
        <v>66</v>
      </c>
      <c r="AR76" s="11">
        <f t="shared" si="21"/>
        <v>63</v>
      </c>
      <c r="AS76" s="1">
        <f t="shared" si="8"/>
        <v>0</v>
      </c>
      <c r="AT76" s="107">
        <f>+EvolOf!H65</f>
        <v>0</v>
      </c>
      <c r="AU76" s="1">
        <f t="shared" si="9"/>
        <v>0</v>
      </c>
      <c r="AV76" s="1">
        <f t="shared" si="11"/>
        <v>0</v>
      </c>
      <c r="AW76" s="40">
        <f t="shared" si="12"/>
        <v>0</v>
      </c>
      <c r="AX76" s="1">
        <f t="shared" si="10"/>
        <v>0</v>
      </c>
      <c r="AY76" s="1">
        <f t="shared" si="13"/>
        <v>61877.052394744103</v>
      </c>
      <c r="AZ76" s="1">
        <f t="shared" si="14"/>
        <v>17441.15486095017</v>
      </c>
    </row>
    <row r="77" spans="2:52" x14ac:dyDescent="0.3">
      <c r="B77" s="1">
        <f t="shared" si="0"/>
        <v>2480</v>
      </c>
      <c r="C77" s="1">
        <v>64</v>
      </c>
      <c r="D77" s="1">
        <v>17518</v>
      </c>
      <c r="E77" s="1">
        <v>734</v>
      </c>
      <c r="F77" s="1">
        <v>0</v>
      </c>
      <c r="G77" s="1">
        <v>1669</v>
      </c>
      <c r="H77" s="1">
        <v>0</v>
      </c>
      <c r="I77" s="1">
        <v>77</v>
      </c>
      <c r="J77" s="1">
        <v>43.21</v>
      </c>
      <c r="K77" s="1">
        <v>1.19</v>
      </c>
      <c r="L77" s="1">
        <v>25.2</v>
      </c>
      <c r="M77" s="1">
        <v>1.18</v>
      </c>
      <c r="N77" s="1">
        <v>897</v>
      </c>
      <c r="O77" s="1">
        <v>1579</v>
      </c>
      <c r="P77" s="1">
        <v>1479</v>
      </c>
      <c r="Q77" s="1">
        <v>98</v>
      </c>
      <c r="R77" s="1">
        <v>2</v>
      </c>
      <c r="S77" s="1">
        <v>488</v>
      </c>
      <c r="T77" s="1">
        <v>49</v>
      </c>
      <c r="U77" s="1">
        <v>0</v>
      </c>
      <c r="V77" s="1">
        <f t="shared" si="15"/>
        <v>64</v>
      </c>
      <c r="W77" s="1">
        <f t="shared" si="16"/>
        <v>37</v>
      </c>
      <c r="X77" s="1">
        <f t="shared" si="16"/>
        <v>0</v>
      </c>
      <c r="Y77" s="1">
        <f t="shared" si="16"/>
        <v>2</v>
      </c>
      <c r="Z77" s="1">
        <f t="shared" si="17"/>
        <v>103</v>
      </c>
      <c r="AA77" s="3">
        <f t="shared" si="1"/>
        <v>0.29749999999999999</v>
      </c>
      <c r="AB77" s="13">
        <f t="shared" si="2"/>
        <v>3.1048387096774193E-2</v>
      </c>
      <c r="AC77" s="13">
        <f t="shared" si="3"/>
        <v>0.124</v>
      </c>
      <c r="AD77" s="13">
        <f t="shared" si="4"/>
        <v>3.6700000000000003E-2</v>
      </c>
      <c r="AE77" s="13">
        <f t="shared" si="5"/>
        <v>8.3449999999999996E-2</v>
      </c>
      <c r="AF77" s="13">
        <f t="shared" si="6"/>
        <v>3.8500000000000001E-3</v>
      </c>
      <c r="AG77" s="13">
        <f t="shared" si="7"/>
        <v>5.1500000000000001E-3</v>
      </c>
      <c r="AQ77" s="11">
        <f t="shared" si="21"/>
        <v>67</v>
      </c>
      <c r="AR77" s="11">
        <f t="shared" si="21"/>
        <v>64</v>
      </c>
      <c r="AS77" s="1">
        <f t="shared" si="8"/>
        <v>0</v>
      </c>
      <c r="AT77" s="107">
        <f>+EvolOf!H66</f>
        <v>0</v>
      </c>
      <c r="AU77" s="1">
        <f t="shared" si="9"/>
        <v>0</v>
      </c>
      <c r="AV77" s="1">
        <f t="shared" si="11"/>
        <v>0</v>
      </c>
      <c r="AW77" s="40">
        <f t="shared" si="12"/>
        <v>0</v>
      </c>
      <c r="AX77" s="1">
        <f t="shared" si="10"/>
        <v>0</v>
      </c>
      <c r="AY77" s="1">
        <f t="shared" si="13"/>
        <v>64558.30455993495</v>
      </c>
      <c r="AZ77" s="1">
        <f t="shared" si="14"/>
        <v>19107.1756237872</v>
      </c>
    </row>
    <row r="78" spans="2:52" x14ac:dyDescent="0.3">
      <c r="B78" s="1">
        <f t="shared" ref="B78:B141" si="22">IF(C78="",NA(),E78+G78+H78+I78)</f>
        <v>2586</v>
      </c>
      <c r="C78" s="1">
        <v>65</v>
      </c>
      <c r="D78" s="1">
        <v>17412</v>
      </c>
      <c r="E78" s="1">
        <v>804</v>
      </c>
      <c r="F78" s="1">
        <v>0</v>
      </c>
      <c r="G78" s="1">
        <v>1703</v>
      </c>
      <c r="H78" s="1">
        <v>0</v>
      </c>
      <c r="I78" s="1">
        <v>79</v>
      </c>
      <c r="J78" s="1">
        <v>43.39</v>
      </c>
      <c r="K78" s="1">
        <v>1.2</v>
      </c>
      <c r="L78" s="1">
        <v>25.2</v>
      </c>
      <c r="M78" s="1">
        <v>1.17</v>
      </c>
      <c r="N78" s="1">
        <v>912</v>
      </c>
      <c r="O78" s="1">
        <v>1670</v>
      </c>
      <c r="P78" s="1">
        <v>1570</v>
      </c>
      <c r="Q78" s="1">
        <v>98</v>
      </c>
      <c r="R78" s="1">
        <v>2</v>
      </c>
      <c r="S78" s="1">
        <v>463</v>
      </c>
      <c r="T78" s="1">
        <v>46</v>
      </c>
      <c r="U78" s="1">
        <v>0</v>
      </c>
      <c r="V78" s="1">
        <f t="shared" si="15"/>
        <v>70</v>
      </c>
      <c r="W78" s="1">
        <f t="shared" si="16"/>
        <v>34</v>
      </c>
      <c r="X78" s="1">
        <f t="shared" si="16"/>
        <v>0</v>
      </c>
      <c r="Y78" s="1">
        <f t="shared" si="16"/>
        <v>2</v>
      </c>
      <c r="Z78" s="1">
        <f t="shared" si="17"/>
        <v>106</v>
      </c>
      <c r="AA78" s="3">
        <f t="shared" ref="AA78:AA141" si="23">$B$8*K78*$B$7</f>
        <v>0.3</v>
      </c>
      <c r="AB78" s="13">
        <f t="shared" ref="AB78:AB141" si="24">IF(OR(ISNA(B78),B78=0),NA(),I78/B78)</f>
        <v>3.0549110595514309E-2</v>
      </c>
      <c r="AC78" s="13">
        <f t="shared" ref="AC78:AC141" si="25">IF(OR(ISNA(B78),B78=0),NA(),B78/$AC$11)</f>
        <v>0.1293</v>
      </c>
      <c r="AD78" s="13">
        <f t="shared" ref="AD78:AD141" si="26">IF(OR(ISNA(B78),B78=0),NA(),E78/$AC$11)</f>
        <v>4.02E-2</v>
      </c>
      <c r="AE78" s="13">
        <f t="shared" ref="AE78:AE141" si="27">IF(OR(ISNA(B78),B78=0),NA(),G78/$AC$11)</f>
        <v>8.5150000000000003E-2</v>
      </c>
      <c r="AF78" s="13">
        <f t="shared" ref="AF78:AF141" si="28">IF(OR(ISNA(B78),B78=0),NA(),I78/$AC$11)</f>
        <v>3.9500000000000004E-3</v>
      </c>
      <c r="AG78" s="13">
        <f t="shared" ref="AG78:AG141" si="29">+IF(OR(ISNA(B78),B78=0),NA(),Z78/$AC$11)</f>
        <v>5.3E-3</v>
      </c>
      <c r="AQ78" s="11">
        <f t="shared" si="21"/>
        <v>68</v>
      </c>
      <c r="AR78" s="11">
        <f t="shared" si="21"/>
        <v>65</v>
      </c>
      <c r="AS78" s="1">
        <f t="shared" ref="AS78:AS88" si="30">IF(OR(AQ78&lt;$BB$12,AQ78&gt;$BD$12),0,$BB$14*B78)</f>
        <v>0</v>
      </c>
      <c r="AT78" s="107">
        <f>+EvolOf!H67</f>
        <v>0</v>
      </c>
      <c r="AU78" s="1">
        <f t="shared" ref="AU78:AU88" si="31">IF(OR(AQ78&lt;$BB$12,AQ78&gt;$BD$12),0,IF(AQ78&gt;$BD$12,0,VLOOKUP(AQ78,$AR$14:$AT$87,3)))</f>
        <v>0</v>
      </c>
      <c r="AV78" s="1">
        <f t="shared" si="11"/>
        <v>0</v>
      </c>
      <c r="AW78" s="40">
        <f t="shared" si="12"/>
        <v>0</v>
      </c>
      <c r="AX78" s="1">
        <f t="shared" ref="AX78:AX88" si="32">+AV78*AV78</f>
        <v>0</v>
      </c>
      <c r="AY78" s="1">
        <f t="shared" si="13"/>
        <v>67317.651448383782</v>
      </c>
      <c r="AZ78" s="1">
        <f t="shared" si="14"/>
        <v>20929.385833140201</v>
      </c>
    </row>
    <row r="79" spans="2:52" x14ac:dyDescent="0.3">
      <c r="B79" s="1">
        <f t="shared" si="22"/>
        <v>2705</v>
      </c>
      <c r="C79" s="1">
        <v>66</v>
      </c>
      <c r="D79" s="1">
        <v>17292</v>
      </c>
      <c r="E79" s="1">
        <v>890</v>
      </c>
      <c r="F79" s="1">
        <v>0</v>
      </c>
      <c r="G79" s="1">
        <v>1735</v>
      </c>
      <c r="H79" s="1">
        <v>0</v>
      </c>
      <c r="I79" s="1">
        <v>80</v>
      </c>
      <c r="J79" s="1">
        <v>43.58</v>
      </c>
      <c r="K79" s="1">
        <v>1.2</v>
      </c>
      <c r="L79" s="1">
        <v>25.2</v>
      </c>
      <c r="M79" s="1">
        <v>1.17</v>
      </c>
      <c r="N79" s="1">
        <v>928</v>
      </c>
      <c r="O79" s="1">
        <v>1774</v>
      </c>
      <c r="P79" s="1">
        <v>1674</v>
      </c>
      <c r="Q79" s="1">
        <v>98</v>
      </c>
      <c r="R79" s="1">
        <v>2</v>
      </c>
      <c r="S79" s="1">
        <v>437</v>
      </c>
      <c r="T79" s="1">
        <v>44</v>
      </c>
      <c r="U79" s="1">
        <v>0</v>
      </c>
      <c r="V79" s="1">
        <f t="shared" si="15"/>
        <v>86</v>
      </c>
      <c r="W79" s="1">
        <f t="shared" si="16"/>
        <v>32</v>
      </c>
      <c r="X79" s="1">
        <f t="shared" si="16"/>
        <v>0</v>
      </c>
      <c r="Y79" s="1">
        <f t="shared" si="16"/>
        <v>1</v>
      </c>
      <c r="Z79" s="1">
        <f t="shared" si="17"/>
        <v>119</v>
      </c>
      <c r="AA79" s="3">
        <f t="shared" si="23"/>
        <v>0.3</v>
      </c>
      <c r="AB79" s="13">
        <f t="shared" si="24"/>
        <v>2.9574861367837338E-2</v>
      </c>
      <c r="AC79" s="13">
        <f t="shared" si="25"/>
        <v>0.13525000000000001</v>
      </c>
      <c r="AD79" s="13">
        <f t="shared" si="26"/>
        <v>4.4499999999999998E-2</v>
      </c>
      <c r="AE79" s="13">
        <f t="shared" si="27"/>
        <v>8.6749999999999994E-2</v>
      </c>
      <c r="AF79" s="13">
        <f t="shared" si="28"/>
        <v>4.0000000000000001E-3</v>
      </c>
      <c r="AG79" s="13">
        <f t="shared" si="29"/>
        <v>5.9500000000000004E-3</v>
      </c>
      <c r="AQ79" s="11">
        <f t="shared" si="21"/>
        <v>69</v>
      </c>
      <c r="AR79" s="11">
        <f t="shared" si="21"/>
        <v>66</v>
      </c>
      <c r="AS79" s="1">
        <f t="shared" si="30"/>
        <v>0</v>
      </c>
      <c r="AT79" s="107">
        <f>+EvolOf!H68</f>
        <v>0</v>
      </c>
      <c r="AU79" s="1">
        <f t="shared" si="31"/>
        <v>0</v>
      </c>
      <c r="AV79" s="1">
        <f t="shared" ref="AV79:AV88" si="33">+AS79-AU79</f>
        <v>0</v>
      </c>
      <c r="AW79" s="40">
        <f t="shared" ref="AW79:AW88" si="34">IF(AU79=0,0,AS79/AU79-1)</f>
        <v>0</v>
      </c>
      <c r="AX79" s="1">
        <f t="shared" si="32"/>
        <v>0</v>
      </c>
      <c r="AY79" s="1">
        <f t="shared" ref="AY79:AY88" si="35">+$BB$14*B79</f>
        <v>70415.408804283885</v>
      </c>
      <c r="AZ79" s="1">
        <f t="shared" ref="AZ79:AZ88" si="36">+$BB$14*E79</f>
        <v>23168.101233202462</v>
      </c>
    </row>
    <row r="80" spans="2:52" x14ac:dyDescent="0.3">
      <c r="B80" s="1">
        <f t="shared" si="22"/>
        <v>2884</v>
      </c>
      <c r="C80" s="1">
        <v>67</v>
      </c>
      <c r="D80" s="1">
        <v>17113</v>
      </c>
      <c r="E80" s="1">
        <v>1036</v>
      </c>
      <c r="F80" s="1">
        <v>0</v>
      </c>
      <c r="G80" s="1">
        <v>1766</v>
      </c>
      <c r="H80" s="1">
        <v>0</v>
      </c>
      <c r="I80" s="1">
        <v>82</v>
      </c>
      <c r="J80" s="1">
        <v>43.76</v>
      </c>
      <c r="K80" s="1">
        <v>1.2</v>
      </c>
      <c r="L80" s="1">
        <v>25.3</v>
      </c>
      <c r="M80" s="1">
        <v>1.17</v>
      </c>
      <c r="N80" s="1">
        <v>950</v>
      </c>
      <c r="O80" s="1">
        <v>1932</v>
      </c>
      <c r="P80" s="1">
        <v>1832</v>
      </c>
      <c r="Q80" s="1">
        <v>98</v>
      </c>
      <c r="R80" s="1">
        <v>2</v>
      </c>
      <c r="S80" s="1">
        <v>457</v>
      </c>
      <c r="T80" s="1">
        <v>45</v>
      </c>
      <c r="U80" s="1">
        <v>0</v>
      </c>
      <c r="V80" s="1">
        <f t="shared" ref="V80:V143" si="37">IF($C80="","",E80-E79)</f>
        <v>146</v>
      </c>
      <c r="W80" s="1">
        <f t="shared" ref="W80:Y143" si="38">IF($C80="","",G80-G79)</f>
        <v>31</v>
      </c>
      <c r="X80" s="1">
        <f t="shared" si="38"/>
        <v>0</v>
      </c>
      <c r="Y80" s="1">
        <f t="shared" si="38"/>
        <v>2</v>
      </c>
      <c r="Z80" s="1">
        <f t="shared" ref="Z80:Z143" si="39">IF(OR($C80="",ISNA($C80)),NA(),V80+W80+X80+Y80)</f>
        <v>179</v>
      </c>
      <c r="AA80" s="3">
        <f t="shared" si="23"/>
        <v>0.3</v>
      </c>
      <c r="AB80" s="13">
        <f t="shared" si="24"/>
        <v>2.8432732316227463E-2</v>
      </c>
      <c r="AC80" s="13">
        <f t="shared" si="25"/>
        <v>0.14419999999999999</v>
      </c>
      <c r="AD80" s="13">
        <f t="shared" si="26"/>
        <v>5.1799999999999999E-2</v>
      </c>
      <c r="AE80" s="13">
        <f t="shared" si="27"/>
        <v>8.8300000000000003E-2</v>
      </c>
      <c r="AF80" s="13">
        <f t="shared" si="28"/>
        <v>4.1000000000000003E-3</v>
      </c>
      <c r="AG80" s="13">
        <f t="shared" si="29"/>
        <v>8.9499999999999996E-3</v>
      </c>
      <c r="AQ80" s="11">
        <f t="shared" ref="AQ80:AR95" si="40">+AQ79+1</f>
        <v>70</v>
      </c>
      <c r="AR80" s="11">
        <f t="shared" si="40"/>
        <v>67</v>
      </c>
      <c r="AS80" s="1">
        <f t="shared" si="30"/>
        <v>0</v>
      </c>
      <c r="AT80" s="107">
        <f>+EvolOf!H69</f>
        <v>0</v>
      </c>
      <c r="AU80" s="1">
        <f t="shared" si="31"/>
        <v>0</v>
      </c>
      <c r="AV80" s="1">
        <f t="shared" si="33"/>
        <v>0</v>
      </c>
      <c r="AW80" s="40">
        <f t="shared" si="34"/>
        <v>0</v>
      </c>
      <c r="AX80" s="1">
        <f t="shared" si="32"/>
        <v>0</v>
      </c>
      <c r="AY80" s="1">
        <f t="shared" si="35"/>
        <v>75075.060625343714</v>
      </c>
      <c r="AZ80" s="1">
        <f t="shared" si="36"/>
        <v>26968.711098424439</v>
      </c>
    </row>
    <row r="81" spans="1:66" x14ac:dyDescent="0.3">
      <c r="B81" s="1">
        <f t="shared" si="22"/>
        <v>3077</v>
      </c>
      <c r="C81" s="1">
        <v>68</v>
      </c>
      <c r="D81" s="1">
        <v>16921</v>
      </c>
      <c r="E81" s="1">
        <v>1196</v>
      </c>
      <c r="F81" s="1">
        <v>0</v>
      </c>
      <c r="G81" s="1">
        <v>1797</v>
      </c>
      <c r="H81" s="1">
        <v>0</v>
      </c>
      <c r="I81" s="1">
        <v>84</v>
      </c>
      <c r="J81" s="1">
        <v>43.93</v>
      </c>
      <c r="K81" s="1">
        <v>1.21</v>
      </c>
      <c r="L81" s="1">
        <v>25.3</v>
      </c>
      <c r="M81" s="1">
        <v>1.17</v>
      </c>
      <c r="N81" s="1">
        <v>974</v>
      </c>
      <c r="O81" s="1">
        <v>2099</v>
      </c>
      <c r="P81" s="1">
        <v>1999</v>
      </c>
      <c r="Q81" s="1">
        <v>98</v>
      </c>
      <c r="R81" s="1">
        <v>2</v>
      </c>
      <c r="S81" s="1">
        <v>464</v>
      </c>
      <c r="T81" s="1">
        <v>45</v>
      </c>
      <c r="U81" s="1">
        <v>0</v>
      </c>
      <c r="V81" s="1">
        <f t="shared" si="37"/>
        <v>160</v>
      </c>
      <c r="W81" s="1">
        <f t="shared" si="38"/>
        <v>31</v>
      </c>
      <c r="X81" s="1">
        <f t="shared" si="38"/>
        <v>0</v>
      </c>
      <c r="Y81" s="1">
        <f t="shared" si="38"/>
        <v>2</v>
      </c>
      <c r="Z81" s="1">
        <f t="shared" si="39"/>
        <v>193</v>
      </c>
      <c r="AA81" s="3">
        <f t="shared" si="23"/>
        <v>0.30249999999999999</v>
      </c>
      <c r="AB81" s="13">
        <f t="shared" si="24"/>
        <v>2.7299317517062074E-2</v>
      </c>
      <c r="AC81" s="13">
        <f t="shared" si="25"/>
        <v>0.15384999999999999</v>
      </c>
      <c r="AD81" s="13">
        <f t="shared" si="26"/>
        <v>5.9799999999999999E-2</v>
      </c>
      <c r="AE81" s="13">
        <f t="shared" si="27"/>
        <v>8.9849999999999999E-2</v>
      </c>
      <c r="AF81" s="13">
        <f t="shared" si="28"/>
        <v>4.1999999999999997E-3</v>
      </c>
      <c r="AG81" s="13">
        <f t="shared" si="29"/>
        <v>9.6500000000000006E-3</v>
      </c>
      <c r="AQ81" s="11">
        <f t="shared" si="40"/>
        <v>71</v>
      </c>
      <c r="AR81" s="11">
        <f t="shared" si="40"/>
        <v>68</v>
      </c>
      <c r="AS81" s="1">
        <f t="shared" si="30"/>
        <v>0</v>
      </c>
      <c r="AT81" s="107">
        <f>+EvolOf!H70</f>
        <v>0</v>
      </c>
      <c r="AU81" s="1">
        <f t="shared" si="31"/>
        <v>0</v>
      </c>
      <c r="AV81" s="1">
        <f t="shared" si="33"/>
        <v>0</v>
      </c>
      <c r="AW81" s="40">
        <f t="shared" si="34"/>
        <v>0</v>
      </c>
      <c r="AX81" s="1">
        <f t="shared" si="32"/>
        <v>0</v>
      </c>
      <c r="AY81" s="1">
        <f t="shared" si="35"/>
        <v>80099.154488274129</v>
      </c>
      <c r="AZ81" s="1">
        <f t="shared" si="36"/>
        <v>31133.763005517019</v>
      </c>
    </row>
    <row r="82" spans="1:66" x14ac:dyDescent="0.3">
      <c r="B82" s="1">
        <f t="shared" si="22"/>
        <v>3277</v>
      </c>
      <c r="C82" s="1">
        <v>69</v>
      </c>
      <c r="D82" s="1">
        <v>16721</v>
      </c>
      <c r="E82" s="1">
        <v>1364</v>
      </c>
      <c r="F82" s="1">
        <v>0</v>
      </c>
      <c r="G82" s="1">
        <v>1828</v>
      </c>
      <c r="H82" s="1">
        <v>0</v>
      </c>
      <c r="I82" s="1">
        <v>85</v>
      </c>
      <c r="J82" s="1">
        <v>44.1</v>
      </c>
      <c r="K82" s="1">
        <v>1.21</v>
      </c>
      <c r="L82" s="1">
        <v>25.3</v>
      </c>
      <c r="M82" s="1">
        <v>1.17</v>
      </c>
      <c r="N82" s="1">
        <v>1006</v>
      </c>
      <c r="O82" s="1">
        <v>2268</v>
      </c>
      <c r="P82" s="1">
        <v>2167</v>
      </c>
      <c r="Q82" s="1">
        <v>98</v>
      </c>
      <c r="R82" s="1">
        <v>2</v>
      </c>
      <c r="S82" s="1">
        <v>464</v>
      </c>
      <c r="T82" s="1">
        <v>45</v>
      </c>
      <c r="U82" s="1">
        <v>0</v>
      </c>
      <c r="V82" s="1">
        <f t="shared" si="37"/>
        <v>168</v>
      </c>
      <c r="W82" s="1">
        <f t="shared" si="38"/>
        <v>31</v>
      </c>
      <c r="X82" s="1">
        <f t="shared" si="38"/>
        <v>0</v>
      </c>
      <c r="Y82" s="1">
        <f t="shared" si="38"/>
        <v>1</v>
      </c>
      <c r="Z82" s="1">
        <f t="shared" si="39"/>
        <v>200</v>
      </c>
      <c r="AA82" s="3">
        <f t="shared" si="23"/>
        <v>0.30249999999999999</v>
      </c>
      <c r="AB82" s="13">
        <f t="shared" si="24"/>
        <v>2.5938358254501068E-2</v>
      </c>
      <c r="AC82" s="13">
        <f t="shared" si="25"/>
        <v>0.16385</v>
      </c>
      <c r="AD82" s="13">
        <f t="shared" si="26"/>
        <v>6.8199999999999997E-2</v>
      </c>
      <c r="AE82" s="13">
        <f t="shared" si="27"/>
        <v>9.1399999999999995E-2</v>
      </c>
      <c r="AF82" s="13">
        <f t="shared" si="28"/>
        <v>4.2500000000000003E-3</v>
      </c>
      <c r="AG82" s="13">
        <f t="shared" si="29"/>
        <v>0.01</v>
      </c>
      <c r="AQ82" s="11">
        <f t="shared" si="40"/>
        <v>72</v>
      </c>
      <c r="AR82" s="11">
        <f t="shared" si="40"/>
        <v>69</v>
      </c>
      <c r="AS82" s="1">
        <f t="shared" si="30"/>
        <v>0</v>
      </c>
      <c r="AT82" s="107">
        <f>+EvolOf!H71</f>
        <v>0</v>
      </c>
      <c r="AU82" s="1">
        <f t="shared" si="31"/>
        <v>0</v>
      </c>
      <c r="AV82" s="1">
        <f t="shared" si="33"/>
        <v>0</v>
      </c>
      <c r="AW82" s="40">
        <f t="shared" si="34"/>
        <v>0</v>
      </c>
      <c r="AX82" s="1">
        <f t="shared" si="32"/>
        <v>0</v>
      </c>
      <c r="AY82" s="1">
        <f t="shared" si="35"/>
        <v>85305.469372139851</v>
      </c>
      <c r="AZ82" s="1">
        <f t="shared" si="36"/>
        <v>35507.067507964224</v>
      </c>
    </row>
    <row r="83" spans="1:66" x14ac:dyDescent="0.3">
      <c r="B83" s="1">
        <f t="shared" si="22"/>
        <v>3489</v>
      </c>
      <c r="C83" s="1">
        <v>70</v>
      </c>
      <c r="D83" s="1">
        <v>16510</v>
      </c>
      <c r="E83" s="1">
        <v>1543</v>
      </c>
      <c r="F83" s="1">
        <v>0</v>
      </c>
      <c r="G83" s="1">
        <v>1859</v>
      </c>
      <c r="H83" s="1">
        <v>0</v>
      </c>
      <c r="I83" s="1">
        <v>87</v>
      </c>
      <c r="J83" s="1">
        <v>44.27</v>
      </c>
      <c r="K83" s="1">
        <v>1.21</v>
      </c>
      <c r="L83" s="1">
        <v>25.3</v>
      </c>
      <c r="M83" s="1">
        <v>1.1599999999999999</v>
      </c>
      <c r="N83" s="1">
        <v>1049</v>
      </c>
      <c r="O83" s="1">
        <v>2436</v>
      </c>
      <c r="P83" s="1">
        <v>2335</v>
      </c>
      <c r="Q83" s="1">
        <v>98</v>
      </c>
      <c r="R83" s="1">
        <v>2</v>
      </c>
      <c r="S83" s="1">
        <v>535</v>
      </c>
      <c r="T83" s="1">
        <v>51</v>
      </c>
      <c r="U83" s="1">
        <v>0</v>
      </c>
      <c r="V83" s="1">
        <f t="shared" si="37"/>
        <v>179</v>
      </c>
      <c r="W83" s="1">
        <f t="shared" si="38"/>
        <v>31</v>
      </c>
      <c r="X83" s="1">
        <f t="shared" si="38"/>
        <v>0</v>
      </c>
      <c r="Y83" s="1">
        <f t="shared" si="38"/>
        <v>2</v>
      </c>
      <c r="Z83" s="1">
        <f t="shared" si="39"/>
        <v>212</v>
      </c>
      <c r="AA83" s="3">
        <f t="shared" si="23"/>
        <v>0.30249999999999999</v>
      </c>
      <c r="AB83" s="13">
        <f t="shared" si="24"/>
        <v>2.4935511607910577E-2</v>
      </c>
      <c r="AC83" s="13">
        <f t="shared" si="25"/>
        <v>0.17444999999999999</v>
      </c>
      <c r="AD83" s="13">
        <f t="shared" si="26"/>
        <v>7.7149999999999996E-2</v>
      </c>
      <c r="AE83" s="13">
        <f t="shared" si="27"/>
        <v>9.2950000000000005E-2</v>
      </c>
      <c r="AF83" s="13">
        <f t="shared" si="28"/>
        <v>4.3499999999999997E-3</v>
      </c>
      <c r="AG83" s="13">
        <f t="shared" si="29"/>
        <v>1.06E-2</v>
      </c>
      <c r="AQ83" s="11">
        <f t="shared" si="40"/>
        <v>73</v>
      </c>
      <c r="AR83" s="11">
        <f t="shared" si="40"/>
        <v>70</v>
      </c>
      <c r="AS83" s="1">
        <f t="shared" si="30"/>
        <v>0</v>
      </c>
      <c r="AT83" s="107">
        <f>+EvolOf!H72</f>
        <v>0</v>
      </c>
      <c r="AU83" s="1">
        <f t="shared" si="31"/>
        <v>0</v>
      </c>
      <c r="AV83" s="1">
        <f t="shared" si="33"/>
        <v>0</v>
      </c>
      <c r="AW83" s="40">
        <f t="shared" si="34"/>
        <v>0</v>
      </c>
      <c r="AX83" s="1">
        <f t="shared" si="32"/>
        <v>0</v>
      </c>
      <c r="AY83" s="1">
        <f t="shared" si="35"/>
        <v>90824.163149037515</v>
      </c>
      <c r="AZ83" s="1">
        <f t="shared" si="36"/>
        <v>40166.719329024047</v>
      </c>
    </row>
    <row r="84" spans="1:66" x14ac:dyDescent="0.3">
      <c r="B84" s="1">
        <f t="shared" si="22"/>
        <v>3680</v>
      </c>
      <c r="C84" s="1">
        <v>71</v>
      </c>
      <c r="D84" s="1">
        <v>16318</v>
      </c>
      <c r="E84" s="1">
        <v>1707</v>
      </c>
      <c r="F84" s="1">
        <v>0</v>
      </c>
      <c r="G84" s="1">
        <v>1886</v>
      </c>
      <c r="H84" s="1">
        <v>0</v>
      </c>
      <c r="I84" s="1">
        <v>87</v>
      </c>
      <c r="J84" s="1">
        <v>44.43</v>
      </c>
      <c r="K84" s="1">
        <v>1.21</v>
      </c>
      <c r="L84" s="1">
        <v>25.3</v>
      </c>
      <c r="M84" s="1">
        <v>1.1599999999999999</v>
      </c>
      <c r="N84" s="1">
        <v>1102</v>
      </c>
      <c r="O84" s="1">
        <v>2574</v>
      </c>
      <c r="P84" s="1">
        <v>2473</v>
      </c>
      <c r="Q84" s="1">
        <v>99</v>
      </c>
      <c r="R84" s="1">
        <v>2</v>
      </c>
      <c r="S84" s="1">
        <v>613</v>
      </c>
      <c r="T84" s="1">
        <v>59</v>
      </c>
      <c r="U84" s="1">
        <v>0</v>
      </c>
      <c r="V84" s="1">
        <f t="shared" si="37"/>
        <v>164</v>
      </c>
      <c r="W84" s="1">
        <f t="shared" si="38"/>
        <v>27</v>
      </c>
      <c r="X84" s="1">
        <f t="shared" si="38"/>
        <v>0</v>
      </c>
      <c r="Y84" s="1">
        <f t="shared" si="38"/>
        <v>0</v>
      </c>
      <c r="Z84" s="1">
        <f t="shared" si="39"/>
        <v>191</v>
      </c>
      <c r="AA84" s="3">
        <f t="shared" si="23"/>
        <v>0.30249999999999999</v>
      </c>
      <c r="AB84" s="13">
        <f t="shared" si="24"/>
        <v>2.3641304347826086E-2</v>
      </c>
      <c r="AC84" s="13">
        <f t="shared" si="25"/>
        <v>0.184</v>
      </c>
      <c r="AD84" s="13">
        <f t="shared" si="26"/>
        <v>8.5349999999999995E-2</v>
      </c>
      <c r="AE84" s="13">
        <f t="shared" si="27"/>
        <v>9.4299999999999995E-2</v>
      </c>
      <c r="AF84" s="13">
        <f t="shared" si="28"/>
        <v>4.3499999999999997E-3</v>
      </c>
      <c r="AG84" s="13">
        <f t="shared" si="29"/>
        <v>9.5499999999999995E-3</v>
      </c>
      <c r="AQ84" s="11">
        <f t="shared" si="40"/>
        <v>74</v>
      </c>
      <c r="AR84" s="11">
        <f t="shared" si="40"/>
        <v>71</v>
      </c>
      <c r="AS84" s="1">
        <f t="shared" si="30"/>
        <v>0</v>
      </c>
      <c r="AT84" s="107">
        <f>+EvolOf!H73</f>
        <v>0</v>
      </c>
      <c r="AU84" s="1">
        <f t="shared" si="31"/>
        <v>0</v>
      </c>
      <c r="AV84" s="1">
        <f t="shared" si="33"/>
        <v>0</v>
      </c>
      <c r="AW84" s="40">
        <f t="shared" si="34"/>
        <v>0</v>
      </c>
      <c r="AX84" s="1">
        <f t="shared" si="32"/>
        <v>0</v>
      </c>
      <c r="AY84" s="1">
        <f t="shared" si="35"/>
        <v>95796.193863129287</v>
      </c>
      <c r="AZ84" s="1">
        <f t="shared" si="36"/>
        <v>44435.897533793941</v>
      </c>
    </row>
    <row r="85" spans="1:66" x14ac:dyDescent="0.3">
      <c r="B85" s="1">
        <f t="shared" si="22"/>
        <v>3836</v>
      </c>
      <c r="C85" s="1">
        <v>72</v>
      </c>
      <c r="D85" s="1">
        <v>16162</v>
      </c>
      <c r="E85" s="1">
        <v>1835</v>
      </c>
      <c r="F85" s="1">
        <v>0</v>
      </c>
      <c r="G85" s="1">
        <v>1912</v>
      </c>
      <c r="H85" s="1">
        <v>0</v>
      </c>
      <c r="I85" s="1">
        <v>89</v>
      </c>
      <c r="J85" s="1">
        <v>44.58</v>
      </c>
      <c r="K85" s="1">
        <v>1.22</v>
      </c>
      <c r="L85" s="1">
        <v>25.4</v>
      </c>
      <c r="M85" s="1">
        <v>1.1599999999999999</v>
      </c>
      <c r="N85" s="1">
        <v>1157</v>
      </c>
      <c r="O85" s="1">
        <v>2676</v>
      </c>
      <c r="P85" s="1">
        <v>2573</v>
      </c>
      <c r="Q85" s="1">
        <v>99</v>
      </c>
      <c r="R85" s="1">
        <v>2</v>
      </c>
      <c r="S85" s="1">
        <v>705</v>
      </c>
      <c r="T85" s="1">
        <v>67</v>
      </c>
      <c r="U85" s="1">
        <v>0</v>
      </c>
      <c r="V85" s="1">
        <f t="shared" si="37"/>
        <v>128</v>
      </c>
      <c r="W85" s="1">
        <f t="shared" si="38"/>
        <v>26</v>
      </c>
      <c r="X85" s="1">
        <f t="shared" si="38"/>
        <v>0</v>
      </c>
      <c r="Y85" s="1">
        <f t="shared" si="38"/>
        <v>2</v>
      </c>
      <c r="Z85" s="1">
        <f t="shared" si="39"/>
        <v>156</v>
      </c>
      <c r="AA85" s="3">
        <f t="shared" si="23"/>
        <v>0.30499999999999999</v>
      </c>
      <c r="AB85" s="13">
        <f t="shared" si="24"/>
        <v>2.3201251303441084E-2</v>
      </c>
      <c r="AC85" s="13">
        <f t="shared" si="25"/>
        <v>0.1918</v>
      </c>
      <c r="AD85" s="13">
        <f t="shared" si="26"/>
        <v>9.1749999999999998E-2</v>
      </c>
      <c r="AE85" s="13">
        <f t="shared" si="27"/>
        <v>9.5600000000000004E-2</v>
      </c>
      <c r="AF85" s="13">
        <f t="shared" si="28"/>
        <v>4.45E-3</v>
      </c>
      <c r="AG85" s="13">
        <f t="shared" si="29"/>
        <v>7.7999999999999996E-3</v>
      </c>
      <c r="AQ85" s="11">
        <f t="shared" si="40"/>
        <v>75</v>
      </c>
      <c r="AR85" s="11">
        <f t="shared" si="40"/>
        <v>72</v>
      </c>
      <c r="AS85" s="1">
        <f t="shared" si="30"/>
        <v>0</v>
      </c>
      <c r="AT85" s="107">
        <f>+EvolOf!H74</f>
        <v>0</v>
      </c>
      <c r="AU85" s="1">
        <f t="shared" si="31"/>
        <v>0</v>
      </c>
      <c r="AV85" s="1">
        <f t="shared" si="33"/>
        <v>0</v>
      </c>
      <c r="AW85" s="40">
        <f t="shared" si="34"/>
        <v>0</v>
      </c>
      <c r="AX85" s="1">
        <f t="shared" si="32"/>
        <v>0</v>
      </c>
      <c r="AY85" s="1">
        <f t="shared" si="35"/>
        <v>99857.119472544553</v>
      </c>
      <c r="AZ85" s="1">
        <f t="shared" si="36"/>
        <v>47767.939059468001</v>
      </c>
    </row>
    <row r="86" spans="1:66" x14ac:dyDescent="0.3">
      <c r="B86" s="1">
        <f t="shared" si="22"/>
        <v>3971</v>
      </c>
      <c r="C86" s="1">
        <v>73</v>
      </c>
      <c r="D86" s="1">
        <v>16027</v>
      </c>
      <c r="E86" s="1">
        <v>1943</v>
      </c>
      <c r="F86" s="1">
        <v>0</v>
      </c>
      <c r="G86" s="1">
        <v>1938</v>
      </c>
      <c r="H86" s="1">
        <v>0</v>
      </c>
      <c r="I86" s="1">
        <v>90</v>
      </c>
      <c r="J86" s="1">
        <v>44.73</v>
      </c>
      <c r="K86" s="1">
        <v>1.23</v>
      </c>
      <c r="L86" s="1">
        <v>25.4</v>
      </c>
      <c r="M86" s="1">
        <v>1.1499999999999999</v>
      </c>
      <c r="N86" s="1">
        <v>1218</v>
      </c>
      <c r="O86" s="1">
        <v>2750</v>
      </c>
      <c r="P86" s="1">
        <v>2646</v>
      </c>
      <c r="Q86" s="1">
        <v>101</v>
      </c>
      <c r="R86" s="1">
        <v>2</v>
      </c>
      <c r="S86" s="1">
        <v>858</v>
      </c>
      <c r="T86" s="1">
        <v>82</v>
      </c>
      <c r="U86" s="1">
        <v>0</v>
      </c>
      <c r="V86" s="1">
        <f t="shared" si="37"/>
        <v>108</v>
      </c>
      <c r="W86" s="1">
        <f t="shared" si="38"/>
        <v>26</v>
      </c>
      <c r="X86" s="1">
        <f t="shared" si="38"/>
        <v>0</v>
      </c>
      <c r="Y86" s="1">
        <f t="shared" si="38"/>
        <v>1</v>
      </c>
      <c r="Z86" s="1">
        <f t="shared" si="39"/>
        <v>135</v>
      </c>
      <c r="AA86" s="3">
        <f t="shared" si="23"/>
        <v>0.3075</v>
      </c>
      <c r="AB86" s="13">
        <f t="shared" si="24"/>
        <v>2.2664316293125156E-2</v>
      </c>
      <c r="AC86" s="13">
        <f t="shared" si="25"/>
        <v>0.19855</v>
      </c>
      <c r="AD86" s="13">
        <f t="shared" si="26"/>
        <v>9.715E-2</v>
      </c>
      <c r="AE86" s="13">
        <f t="shared" si="27"/>
        <v>9.69E-2</v>
      </c>
      <c r="AF86" s="13">
        <f t="shared" si="28"/>
        <v>4.4999999999999997E-3</v>
      </c>
      <c r="AG86" s="13">
        <f t="shared" si="29"/>
        <v>6.7499999999999999E-3</v>
      </c>
      <c r="AQ86" s="11">
        <f t="shared" si="40"/>
        <v>76</v>
      </c>
      <c r="AR86" s="11">
        <f t="shared" si="40"/>
        <v>73</v>
      </c>
      <c r="AS86" s="1">
        <f t="shared" si="30"/>
        <v>0</v>
      </c>
      <c r="AT86" s="107">
        <f>+EvolOf!H75</f>
        <v>0</v>
      </c>
      <c r="AU86" s="1">
        <f t="shared" si="31"/>
        <v>0</v>
      </c>
      <c r="AV86" s="1">
        <f t="shared" si="33"/>
        <v>0</v>
      </c>
      <c r="AW86" s="40">
        <f t="shared" si="34"/>
        <v>0</v>
      </c>
      <c r="AX86" s="1">
        <f t="shared" si="32"/>
        <v>0</v>
      </c>
      <c r="AY86" s="1">
        <f t="shared" si="35"/>
        <v>103371.38201915391</v>
      </c>
      <c r="AZ86" s="1">
        <f t="shared" si="36"/>
        <v>50579.34909675549</v>
      </c>
    </row>
    <row r="87" spans="1:66" s="1" customFormat="1" x14ac:dyDescent="0.3">
      <c r="A87" s="11"/>
      <c r="B87" s="1">
        <f t="shared" si="22"/>
        <v>4090</v>
      </c>
      <c r="C87" s="1">
        <v>74</v>
      </c>
      <c r="D87" s="1">
        <v>15908</v>
      </c>
      <c r="E87" s="1">
        <v>2036</v>
      </c>
      <c r="F87" s="1">
        <v>0</v>
      </c>
      <c r="G87" s="1">
        <v>1962</v>
      </c>
      <c r="H87" s="1">
        <v>0</v>
      </c>
      <c r="I87" s="1">
        <v>92</v>
      </c>
      <c r="J87" s="1">
        <v>44.88</v>
      </c>
      <c r="K87" s="1">
        <v>1.24</v>
      </c>
      <c r="L87" s="1">
        <v>25.4</v>
      </c>
      <c r="M87" s="1">
        <v>1.1499999999999999</v>
      </c>
      <c r="N87" s="1">
        <v>1285</v>
      </c>
      <c r="O87" s="1">
        <v>2801</v>
      </c>
      <c r="P87" s="1">
        <v>2695</v>
      </c>
      <c r="Q87" s="1">
        <v>103</v>
      </c>
      <c r="R87" s="1">
        <v>2</v>
      </c>
      <c r="S87" s="1">
        <v>1024</v>
      </c>
      <c r="T87" s="1">
        <v>98</v>
      </c>
      <c r="U87" s="1">
        <v>0</v>
      </c>
      <c r="V87" s="1">
        <f t="shared" si="37"/>
        <v>93</v>
      </c>
      <c r="W87" s="1">
        <f t="shared" si="38"/>
        <v>24</v>
      </c>
      <c r="X87" s="1">
        <f t="shared" si="38"/>
        <v>0</v>
      </c>
      <c r="Y87" s="1">
        <f t="shared" si="38"/>
        <v>2</v>
      </c>
      <c r="Z87" s="1">
        <f t="shared" si="39"/>
        <v>119</v>
      </c>
      <c r="AA87" s="3">
        <f t="shared" si="23"/>
        <v>0.31</v>
      </c>
      <c r="AB87" s="13">
        <f t="shared" si="24"/>
        <v>2.2493887530562348E-2</v>
      </c>
      <c r="AC87" s="13">
        <f t="shared" si="25"/>
        <v>0.20449999999999999</v>
      </c>
      <c r="AD87" s="13">
        <f t="shared" si="26"/>
        <v>0.1018</v>
      </c>
      <c r="AE87" s="13">
        <f t="shared" si="27"/>
        <v>9.8100000000000007E-2</v>
      </c>
      <c r="AF87" s="13">
        <f t="shared" si="28"/>
        <v>4.5999999999999999E-3</v>
      </c>
      <c r="AG87" s="13">
        <f t="shared" si="29"/>
        <v>5.9500000000000004E-3</v>
      </c>
      <c r="AI87" s="11"/>
      <c r="AJ87" s="11"/>
      <c r="AK87" s="11"/>
      <c r="AL87" s="11"/>
      <c r="AM87" s="11"/>
      <c r="AN87" s="11"/>
      <c r="AO87" s="11"/>
      <c r="AP87" s="11"/>
      <c r="AQ87" s="11">
        <f t="shared" si="40"/>
        <v>77</v>
      </c>
      <c r="AR87" s="11">
        <f t="shared" si="40"/>
        <v>74</v>
      </c>
      <c r="AS87" s="1">
        <f t="shared" si="30"/>
        <v>0</v>
      </c>
      <c r="AT87" s="107">
        <f>+EvolOf!H76</f>
        <v>0</v>
      </c>
      <c r="AU87" s="1">
        <f t="shared" si="31"/>
        <v>0</v>
      </c>
      <c r="AV87" s="1">
        <f t="shared" si="33"/>
        <v>0</v>
      </c>
      <c r="AW87" s="40">
        <f t="shared" si="34"/>
        <v>0</v>
      </c>
      <c r="AX87" s="1">
        <f t="shared" si="32"/>
        <v>0</v>
      </c>
      <c r="AY87" s="1">
        <f t="shared" si="35"/>
        <v>106469.13937505402</v>
      </c>
      <c r="AZ87" s="1">
        <f t="shared" si="36"/>
        <v>53000.285517753051</v>
      </c>
      <c r="BA87" s="11"/>
      <c r="BB87" s="11"/>
      <c r="BC87" s="11"/>
      <c r="BD87" s="11"/>
      <c r="BE87" s="11"/>
      <c r="BH87" s="11"/>
      <c r="BI87" s="11"/>
      <c r="BJ87" s="11"/>
      <c r="BK87" s="11"/>
      <c r="BL87" s="11"/>
      <c r="BM87" s="11"/>
      <c r="BN87" s="11"/>
    </row>
    <row r="88" spans="1:66" s="1" customFormat="1" x14ac:dyDescent="0.3">
      <c r="A88" s="11"/>
      <c r="B88" s="1">
        <f t="shared" si="22"/>
        <v>4202</v>
      </c>
      <c r="C88" s="1">
        <v>75</v>
      </c>
      <c r="D88" s="1">
        <v>15796</v>
      </c>
      <c r="E88" s="1">
        <v>2122</v>
      </c>
      <c r="F88" s="1">
        <v>0</v>
      </c>
      <c r="G88" s="1">
        <v>1987</v>
      </c>
      <c r="H88" s="1">
        <v>0</v>
      </c>
      <c r="I88" s="1">
        <v>93</v>
      </c>
      <c r="J88" s="1">
        <v>45.02</v>
      </c>
      <c r="K88" s="1">
        <v>1.25</v>
      </c>
      <c r="L88" s="1">
        <v>25.4</v>
      </c>
      <c r="M88" s="1">
        <v>1.1599999999999999</v>
      </c>
      <c r="N88" s="1">
        <v>1355</v>
      </c>
      <c r="O88" s="1">
        <v>2844</v>
      </c>
      <c r="P88" s="1">
        <v>2735</v>
      </c>
      <c r="Q88" s="1">
        <v>106</v>
      </c>
      <c r="R88" s="1">
        <v>2</v>
      </c>
      <c r="S88" s="1">
        <v>1197</v>
      </c>
      <c r="T88" s="1">
        <v>118</v>
      </c>
      <c r="U88" s="1">
        <v>0</v>
      </c>
      <c r="V88" s="1">
        <f t="shared" si="37"/>
        <v>86</v>
      </c>
      <c r="W88" s="1">
        <f t="shared" si="38"/>
        <v>25</v>
      </c>
      <c r="X88" s="1">
        <f t="shared" si="38"/>
        <v>0</v>
      </c>
      <c r="Y88" s="1">
        <f t="shared" si="38"/>
        <v>1</v>
      </c>
      <c r="Z88" s="1">
        <f t="shared" si="39"/>
        <v>112</v>
      </c>
      <c r="AA88" s="3">
        <f t="shared" si="23"/>
        <v>0.3125</v>
      </c>
      <c r="AB88" s="13">
        <f t="shared" si="24"/>
        <v>2.2132317943836268E-2</v>
      </c>
      <c r="AC88" s="13">
        <f t="shared" si="25"/>
        <v>0.21010000000000001</v>
      </c>
      <c r="AD88" s="13">
        <f t="shared" si="26"/>
        <v>0.1061</v>
      </c>
      <c r="AE88" s="13">
        <f t="shared" si="27"/>
        <v>9.9349999999999994E-2</v>
      </c>
      <c r="AF88" s="13">
        <f t="shared" si="28"/>
        <v>4.6499999999999996E-3</v>
      </c>
      <c r="AG88" s="13">
        <f t="shared" si="29"/>
        <v>5.5999999999999999E-3</v>
      </c>
      <c r="AI88" s="11"/>
      <c r="AJ88" s="11"/>
      <c r="AK88" s="11"/>
      <c r="AL88" s="11"/>
      <c r="AM88" s="11"/>
      <c r="AN88" s="11"/>
      <c r="AO88" s="11"/>
      <c r="AP88" s="11"/>
      <c r="AQ88" s="11">
        <f t="shared" si="40"/>
        <v>78</v>
      </c>
      <c r="AR88" s="11">
        <f t="shared" si="40"/>
        <v>75</v>
      </c>
      <c r="AS88" s="1">
        <f t="shared" si="30"/>
        <v>0</v>
      </c>
      <c r="AT88" s="107">
        <f>+EvolOf!H77</f>
        <v>0</v>
      </c>
      <c r="AU88" s="1">
        <f t="shared" si="31"/>
        <v>0</v>
      </c>
      <c r="AV88" s="1">
        <f t="shared" si="33"/>
        <v>0</v>
      </c>
      <c r="AW88" s="40">
        <f t="shared" si="34"/>
        <v>0</v>
      </c>
      <c r="AX88" s="1">
        <f t="shared" si="32"/>
        <v>0</v>
      </c>
      <c r="AY88" s="1">
        <f t="shared" si="35"/>
        <v>109384.67571001883</v>
      </c>
      <c r="AZ88" s="1">
        <f t="shared" si="36"/>
        <v>55239.000917815312</v>
      </c>
      <c r="BA88" s="11"/>
      <c r="BB88" s="11"/>
      <c r="BC88" s="11"/>
      <c r="BD88" s="11"/>
      <c r="BE88" s="11"/>
      <c r="BH88" s="11"/>
      <c r="BI88" s="11"/>
      <c r="BJ88" s="11"/>
      <c r="BK88" s="11"/>
      <c r="BL88" s="11"/>
      <c r="BM88" s="11"/>
      <c r="BN88" s="11"/>
    </row>
    <row r="89" spans="1:66" s="1" customFormat="1" x14ac:dyDescent="0.3">
      <c r="A89" s="11"/>
      <c r="B89" s="1">
        <f t="shared" si="22"/>
        <v>4300</v>
      </c>
      <c r="C89" s="1">
        <v>76</v>
      </c>
      <c r="D89" s="1">
        <v>15698</v>
      </c>
      <c r="E89" s="1">
        <v>2194</v>
      </c>
      <c r="F89" s="1">
        <v>0</v>
      </c>
      <c r="G89" s="1">
        <v>2011</v>
      </c>
      <c r="H89" s="1">
        <v>0</v>
      </c>
      <c r="I89" s="1">
        <v>95</v>
      </c>
      <c r="J89" s="1">
        <v>45.16</v>
      </c>
      <c r="K89" s="1">
        <v>1.26</v>
      </c>
      <c r="L89" s="1">
        <v>25.4</v>
      </c>
      <c r="M89" s="1">
        <v>1.17</v>
      </c>
      <c r="N89" s="1">
        <v>1415</v>
      </c>
      <c r="O89" s="1">
        <v>2882</v>
      </c>
      <c r="P89" s="1">
        <v>2768</v>
      </c>
      <c r="Q89" s="1">
        <v>111</v>
      </c>
      <c r="R89" s="1">
        <v>2</v>
      </c>
      <c r="S89" s="1">
        <v>1383</v>
      </c>
      <c r="T89" s="1">
        <v>136</v>
      </c>
      <c r="U89" s="1">
        <v>0</v>
      </c>
      <c r="V89" s="1">
        <f t="shared" si="37"/>
        <v>72</v>
      </c>
      <c r="W89" s="1">
        <f t="shared" si="38"/>
        <v>24</v>
      </c>
      <c r="X89" s="1">
        <f t="shared" si="38"/>
        <v>0</v>
      </c>
      <c r="Y89" s="1">
        <f t="shared" si="38"/>
        <v>2</v>
      </c>
      <c r="Z89" s="1">
        <f t="shared" si="39"/>
        <v>98</v>
      </c>
      <c r="AA89" s="3">
        <f t="shared" si="23"/>
        <v>0.315</v>
      </c>
      <c r="AB89" s="13">
        <f t="shared" si="24"/>
        <v>2.2093023255813953E-2</v>
      </c>
      <c r="AC89" s="13">
        <f t="shared" si="25"/>
        <v>0.215</v>
      </c>
      <c r="AD89" s="13">
        <f t="shared" si="26"/>
        <v>0.10970000000000001</v>
      </c>
      <c r="AE89" s="13">
        <f t="shared" si="27"/>
        <v>0.10055</v>
      </c>
      <c r="AF89" s="13">
        <f t="shared" si="28"/>
        <v>4.7499999999999999E-3</v>
      </c>
      <c r="AG89" s="13">
        <f t="shared" si="29"/>
        <v>4.8999999999999998E-3</v>
      </c>
      <c r="AI89" s="11"/>
      <c r="AJ89" s="11"/>
      <c r="AK89" s="11"/>
      <c r="AL89" s="11"/>
      <c r="AM89" s="11"/>
      <c r="AN89" s="11"/>
      <c r="AO89" s="11"/>
      <c r="AP89" s="11"/>
      <c r="AQ89" s="11">
        <f t="shared" si="40"/>
        <v>79</v>
      </c>
      <c r="AR89" s="11">
        <f t="shared" si="40"/>
        <v>76</v>
      </c>
      <c r="AT89" s="107"/>
      <c r="BA89" s="11"/>
      <c r="BB89" s="11"/>
      <c r="BC89" s="11"/>
      <c r="BD89" s="11"/>
      <c r="BE89" s="11"/>
      <c r="BH89" s="11"/>
      <c r="BI89" s="11"/>
      <c r="BJ89" s="11"/>
      <c r="BK89" s="11"/>
      <c r="BL89" s="11"/>
      <c r="BM89" s="11"/>
      <c r="BN89" s="11"/>
    </row>
    <row r="90" spans="1:66" s="1" customFormat="1" x14ac:dyDescent="0.3">
      <c r="A90" s="11"/>
      <c r="B90" s="1">
        <f t="shared" si="22"/>
        <v>4401</v>
      </c>
      <c r="C90" s="1">
        <v>77</v>
      </c>
      <c r="D90" s="1">
        <v>15598</v>
      </c>
      <c r="E90" s="1">
        <v>2267</v>
      </c>
      <c r="F90" s="1">
        <v>0</v>
      </c>
      <c r="G90" s="1">
        <v>2037</v>
      </c>
      <c r="H90" s="1">
        <v>0</v>
      </c>
      <c r="I90" s="1">
        <v>97</v>
      </c>
      <c r="J90" s="1">
        <v>45.3</v>
      </c>
      <c r="K90" s="1">
        <v>1.28</v>
      </c>
      <c r="L90" s="1">
        <v>25.4</v>
      </c>
      <c r="M90" s="1">
        <v>1.17</v>
      </c>
      <c r="N90" s="1">
        <v>1475</v>
      </c>
      <c r="O90" s="1">
        <v>2921</v>
      </c>
      <c r="P90" s="1">
        <v>2802</v>
      </c>
      <c r="Q90" s="1">
        <v>116</v>
      </c>
      <c r="R90" s="1">
        <v>2</v>
      </c>
      <c r="S90" s="1">
        <v>1547</v>
      </c>
      <c r="T90" s="1">
        <v>155</v>
      </c>
      <c r="U90" s="1">
        <v>0</v>
      </c>
      <c r="V90" s="1">
        <f t="shared" si="37"/>
        <v>73</v>
      </c>
      <c r="W90" s="1">
        <f t="shared" si="38"/>
        <v>26</v>
      </c>
      <c r="X90" s="1">
        <f t="shared" si="38"/>
        <v>0</v>
      </c>
      <c r="Y90" s="1">
        <f t="shared" si="38"/>
        <v>2</v>
      </c>
      <c r="Z90" s="1">
        <f t="shared" si="39"/>
        <v>101</v>
      </c>
      <c r="AA90" s="3">
        <f t="shared" si="23"/>
        <v>0.32</v>
      </c>
      <c r="AB90" s="13">
        <f t="shared" si="24"/>
        <v>2.2040445353328789E-2</v>
      </c>
      <c r="AC90" s="13">
        <f t="shared" si="25"/>
        <v>0.22005</v>
      </c>
      <c r="AD90" s="13">
        <f t="shared" si="26"/>
        <v>0.11335000000000001</v>
      </c>
      <c r="AE90" s="13">
        <f t="shared" si="27"/>
        <v>0.10185</v>
      </c>
      <c r="AF90" s="13">
        <f t="shared" si="28"/>
        <v>4.8500000000000001E-3</v>
      </c>
      <c r="AG90" s="13">
        <f t="shared" si="29"/>
        <v>5.0499999999999998E-3</v>
      </c>
      <c r="AI90" s="11"/>
      <c r="AJ90" s="11"/>
      <c r="AK90" s="11"/>
      <c r="AL90" s="11"/>
      <c r="AM90" s="11"/>
      <c r="AN90" s="11"/>
      <c r="AO90" s="11"/>
      <c r="AP90" s="11"/>
      <c r="AQ90" s="11">
        <f t="shared" si="40"/>
        <v>80</v>
      </c>
      <c r="AR90" s="11">
        <f t="shared" si="40"/>
        <v>77</v>
      </c>
      <c r="AT90" s="107"/>
      <c r="BA90" s="11"/>
      <c r="BB90" s="11"/>
      <c r="BC90" s="11"/>
      <c r="BD90" s="11"/>
      <c r="BE90" s="11"/>
      <c r="BH90" s="11"/>
      <c r="BI90" s="11"/>
      <c r="BJ90" s="11"/>
      <c r="BK90" s="11"/>
      <c r="BL90" s="11"/>
      <c r="BM90" s="11"/>
      <c r="BN90" s="11"/>
    </row>
    <row r="91" spans="1:66" s="1" customFormat="1" x14ac:dyDescent="0.3">
      <c r="A91" s="11"/>
      <c r="B91" s="1">
        <f t="shared" si="22"/>
        <v>4501</v>
      </c>
      <c r="C91" s="1">
        <v>78</v>
      </c>
      <c r="D91" s="1">
        <v>15497</v>
      </c>
      <c r="E91" s="1">
        <v>2340</v>
      </c>
      <c r="F91" s="1">
        <v>0</v>
      </c>
      <c r="G91" s="1">
        <v>2063</v>
      </c>
      <c r="H91" s="1">
        <v>0</v>
      </c>
      <c r="I91" s="1">
        <v>98</v>
      </c>
      <c r="J91" s="1">
        <v>45.43</v>
      </c>
      <c r="K91" s="1">
        <v>1.29</v>
      </c>
      <c r="L91" s="1">
        <v>25.3</v>
      </c>
      <c r="M91" s="1">
        <v>1.17</v>
      </c>
      <c r="N91" s="1">
        <v>1532</v>
      </c>
      <c r="O91" s="1">
        <v>2965</v>
      </c>
      <c r="P91" s="1">
        <v>2838</v>
      </c>
      <c r="Q91" s="1">
        <v>124</v>
      </c>
      <c r="R91" s="1">
        <v>2</v>
      </c>
      <c r="S91" s="1">
        <v>1676</v>
      </c>
      <c r="T91" s="1">
        <v>167</v>
      </c>
      <c r="U91" s="1">
        <v>0</v>
      </c>
      <c r="V91" s="1">
        <f t="shared" si="37"/>
        <v>73</v>
      </c>
      <c r="W91" s="1">
        <f t="shared" si="38"/>
        <v>26</v>
      </c>
      <c r="X91" s="1">
        <f t="shared" si="38"/>
        <v>0</v>
      </c>
      <c r="Y91" s="1">
        <f t="shared" si="38"/>
        <v>1</v>
      </c>
      <c r="Z91" s="1">
        <f t="shared" si="39"/>
        <v>100</v>
      </c>
      <c r="AA91" s="3">
        <f t="shared" si="23"/>
        <v>0.32250000000000001</v>
      </c>
      <c r="AB91" s="13">
        <f t="shared" si="24"/>
        <v>2.177293934681182E-2</v>
      </c>
      <c r="AC91" s="13">
        <f t="shared" si="25"/>
        <v>0.22505</v>
      </c>
      <c r="AD91" s="13">
        <f t="shared" si="26"/>
        <v>0.11700000000000001</v>
      </c>
      <c r="AE91" s="13">
        <f t="shared" si="27"/>
        <v>0.10315000000000001</v>
      </c>
      <c r="AF91" s="13">
        <f t="shared" si="28"/>
        <v>4.8999999999999998E-3</v>
      </c>
      <c r="AG91" s="13">
        <f t="shared" si="29"/>
        <v>5.0000000000000001E-3</v>
      </c>
      <c r="AI91" s="11"/>
      <c r="AJ91" s="11"/>
      <c r="AK91" s="11"/>
      <c r="AL91" s="11"/>
      <c r="AM91" s="11"/>
      <c r="AN91" s="11"/>
      <c r="AO91" s="11"/>
      <c r="AP91" s="11"/>
      <c r="AQ91" s="11">
        <f t="shared" si="40"/>
        <v>81</v>
      </c>
      <c r="AR91" s="11">
        <f t="shared" si="40"/>
        <v>78</v>
      </c>
      <c r="AT91" s="107"/>
      <c r="BA91" s="11"/>
      <c r="BB91" s="11"/>
      <c r="BC91" s="11"/>
      <c r="BD91" s="11"/>
      <c r="BE91" s="11"/>
      <c r="BH91" s="11"/>
      <c r="BI91" s="11"/>
      <c r="BJ91" s="11"/>
      <c r="BK91" s="11"/>
      <c r="BL91" s="11"/>
      <c r="BM91" s="11"/>
      <c r="BN91" s="11"/>
    </row>
    <row r="92" spans="1:66" s="1" customFormat="1" x14ac:dyDescent="0.3">
      <c r="A92" s="11"/>
      <c r="B92" s="1">
        <f t="shared" si="22"/>
        <v>4606</v>
      </c>
      <c r="C92" s="1">
        <v>79</v>
      </c>
      <c r="D92" s="1">
        <v>15393</v>
      </c>
      <c r="E92" s="1">
        <v>2414</v>
      </c>
      <c r="F92" s="1">
        <v>0</v>
      </c>
      <c r="G92" s="1">
        <v>2092</v>
      </c>
      <c r="H92" s="1">
        <v>0</v>
      </c>
      <c r="I92" s="1">
        <v>100</v>
      </c>
      <c r="J92" s="1">
        <v>45.56</v>
      </c>
      <c r="K92" s="1">
        <v>1.3</v>
      </c>
      <c r="L92" s="1">
        <v>25.2</v>
      </c>
      <c r="M92" s="1">
        <v>1.18</v>
      </c>
      <c r="N92" s="1">
        <v>1584</v>
      </c>
      <c r="O92" s="1">
        <v>3018</v>
      </c>
      <c r="P92" s="1">
        <v>2879</v>
      </c>
      <c r="Q92" s="1">
        <v>135</v>
      </c>
      <c r="R92" s="1">
        <v>3</v>
      </c>
      <c r="S92" s="1">
        <v>1780</v>
      </c>
      <c r="T92" s="1">
        <v>177</v>
      </c>
      <c r="U92" s="1">
        <v>0</v>
      </c>
      <c r="V92" s="1">
        <f t="shared" si="37"/>
        <v>74</v>
      </c>
      <c r="W92" s="1">
        <f t="shared" si="38"/>
        <v>29</v>
      </c>
      <c r="X92" s="1">
        <f t="shared" si="38"/>
        <v>0</v>
      </c>
      <c r="Y92" s="1">
        <f t="shared" si="38"/>
        <v>2</v>
      </c>
      <c r="Z92" s="1">
        <f t="shared" si="39"/>
        <v>105</v>
      </c>
      <c r="AA92" s="3">
        <f t="shared" si="23"/>
        <v>0.32500000000000001</v>
      </c>
      <c r="AB92" s="13">
        <f t="shared" si="24"/>
        <v>2.1710811984368215E-2</v>
      </c>
      <c r="AC92" s="13">
        <f t="shared" si="25"/>
        <v>0.2303</v>
      </c>
      <c r="AD92" s="13">
        <f t="shared" si="26"/>
        <v>0.1207</v>
      </c>
      <c r="AE92" s="13">
        <f t="shared" si="27"/>
        <v>0.1046</v>
      </c>
      <c r="AF92" s="13">
        <f t="shared" si="28"/>
        <v>5.0000000000000001E-3</v>
      </c>
      <c r="AG92" s="13">
        <f t="shared" si="29"/>
        <v>5.2500000000000003E-3</v>
      </c>
      <c r="AI92" s="11"/>
      <c r="AJ92" s="11"/>
      <c r="AK92" s="11"/>
      <c r="AL92" s="11"/>
      <c r="AM92" s="11"/>
      <c r="AN92" s="11"/>
      <c r="AO92" s="11"/>
      <c r="AP92" s="11"/>
      <c r="AQ92" s="11">
        <f t="shared" si="40"/>
        <v>82</v>
      </c>
      <c r="AR92" s="11">
        <f t="shared" si="40"/>
        <v>79</v>
      </c>
      <c r="AT92" s="107"/>
      <c r="BA92" s="11"/>
      <c r="BB92" s="11"/>
      <c r="BC92" s="11"/>
      <c r="BD92" s="11"/>
      <c r="BE92" s="11"/>
      <c r="BH92" s="11"/>
      <c r="BI92" s="11"/>
      <c r="BJ92" s="11"/>
      <c r="BK92" s="11"/>
      <c r="BL92" s="11"/>
      <c r="BM92" s="11"/>
      <c r="BN92" s="11"/>
    </row>
    <row r="93" spans="1:66" s="1" customFormat="1" x14ac:dyDescent="0.3">
      <c r="A93" s="11"/>
      <c r="B93" s="1">
        <f t="shared" si="22"/>
        <v>4703</v>
      </c>
      <c r="C93" s="1">
        <v>80</v>
      </c>
      <c r="D93" s="1">
        <v>15295</v>
      </c>
      <c r="E93" s="1">
        <v>2484</v>
      </c>
      <c r="F93" s="1">
        <v>0</v>
      </c>
      <c r="G93" s="1">
        <v>2118</v>
      </c>
      <c r="H93" s="1">
        <v>0</v>
      </c>
      <c r="I93" s="1">
        <v>101</v>
      </c>
      <c r="J93" s="1">
        <v>45.69</v>
      </c>
      <c r="K93" s="1">
        <v>1.31</v>
      </c>
      <c r="L93" s="1">
        <v>25.2</v>
      </c>
      <c r="M93" s="1">
        <v>1.18</v>
      </c>
      <c r="N93" s="1">
        <v>1631</v>
      </c>
      <c r="O93" s="1">
        <v>3069</v>
      </c>
      <c r="P93" s="1">
        <v>2920</v>
      </c>
      <c r="Q93" s="1">
        <v>145</v>
      </c>
      <c r="R93" s="1">
        <v>3</v>
      </c>
      <c r="S93" s="1">
        <v>1871</v>
      </c>
      <c r="T93" s="1">
        <v>189</v>
      </c>
      <c r="U93" s="1">
        <v>0</v>
      </c>
      <c r="V93" s="1">
        <f t="shared" si="37"/>
        <v>70</v>
      </c>
      <c r="W93" s="1">
        <f t="shared" si="38"/>
        <v>26</v>
      </c>
      <c r="X93" s="1">
        <f t="shared" si="38"/>
        <v>0</v>
      </c>
      <c r="Y93" s="1">
        <f t="shared" si="38"/>
        <v>1</v>
      </c>
      <c r="Z93" s="1">
        <f t="shared" si="39"/>
        <v>97</v>
      </c>
      <c r="AA93" s="3">
        <f t="shared" si="23"/>
        <v>0.32750000000000001</v>
      </c>
      <c r="AB93" s="13">
        <f t="shared" si="24"/>
        <v>2.1475653837975759E-2</v>
      </c>
      <c r="AC93" s="13">
        <f t="shared" si="25"/>
        <v>0.23515</v>
      </c>
      <c r="AD93" s="13">
        <f t="shared" si="26"/>
        <v>0.1242</v>
      </c>
      <c r="AE93" s="13">
        <f t="shared" si="27"/>
        <v>0.10589999999999999</v>
      </c>
      <c r="AF93" s="13">
        <f t="shared" si="28"/>
        <v>5.0499999999999998E-3</v>
      </c>
      <c r="AG93" s="13">
        <f t="shared" si="29"/>
        <v>4.8500000000000001E-3</v>
      </c>
      <c r="AI93" s="11"/>
      <c r="AJ93" s="11"/>
      <c r="AK93" s="11"/>
      <c r="AL93" s="11"/>
      <c r="AM93" s="11"/>
      <c r="AN93" s="11"/>
      <c r="AO93" s="11"/>
      <c r="AP93" s="11"/>
      <c r="AQ93" s="11">
        <f t="shared" si="40"/>
        <v>83</v>
      </c>
      <c r="AR93" s="11">
        <f t="shared" si="40"/>
        <v>80</v>
      </c>
      <c r="AT93" s="107"/>
      <c r="BA93" s="11"/>
      <c r="BB93" s="11"/>
      <c r="BC93" s="11"/>
      <c r="BD93" s="11"/>
      <c r="BE93" s="11"/>
      <c r="BH93" s="11"/>
      <c r="BI93" s="11"/>
      <c r="BJ93" s="11"/>
      <c r="BK93" s="11"/>
      <c r="BL93" s="11"/>
      <c r="BM93" s="11"/>
      <c r="BN93" s="11"/>
    </row>
    <row r="94" spans="1:66" s="1" customFormat="1" x14ac:dyDescent="0.3">
      <c r="A94" s="11"/>
      <c r="B94" s="1">
        <f t="shared" si="22"/>
        <v>4802</v>
      </c>
      <c r="C94" s="1">
        <v>81</v>
      </c>
      <c r="D94" s="1">
        <v>15196</v>
      </c>
      <c r="E94" s="1">
        <v>2550</v>
      </c>
      <c r="F94" s="1">
        <v>0</v>
      </c>
      <c r="G94" s="1">
        <v>2150</v>
      </c>
      <c r="H94" s="1">
        <v>0</v>
      </c>
      <c r="I94" s="1">
        <v>102</v>
      </c>
      <c r="J94" s="1">
        <v>45.81</v>
      </c>
      <c r="K94" s="1">
        <v>1.32</v>
      </c>
      <c r="L94" s="1">
        <v>25.1</v>
      </c>
      <c r="M94" s="1">
        <v>1.19</v>
      </c>
      <c r="N94" s="1">
        <v>1683</v>
      </c>
      <c r="O94" s="1">
        <v>3116</v>
      </c>
      <c r="P94" s="1">
        <v>2951</v>
      </c>
      <c r="Q94" s="1">
        <v>161</v>
      </c>
      <c r="R94" s="1">
        <v>3</v>
      </c>
      <c r="S94" s="1">
        <v>1950</v>
      </c>
      <c r="T94" s="1">
        <v>197</v>
      </c>
      <c r="U94" s="1">
        <v>0</v>
      </c>
      <c r="V94" s="1">
        <f t="shared" si="37"/>
        <v>66</v>
      </c>
      <c r="W94" s="1">
        <f t="shared" si="38"/>
        <v>32</v>
      </c>
      <c r="X94" s="1">
        <f t="shared" si="38"/>
        <v>0</v>
      </c>
      <c r="Y94" s="1">
        <f t="shared" si="38"/>
        <v>1</v>
      </c>
      <c r="Z94" s="1">
        <f t="shared" si="39"/>
        <v>99</v>
      </c>
      <c r="AA94" s="3">
        <f t="shared" si="23"/>
        <v>0.33</v>
      </c>
      <c r="AB94" s="13">
        <f t="shared" si="24"/>
        <v>2.1241149521032902E-2</v>
      </c>
      <c r="AC94" s="13">
        <f t="shared" si="25"/>
        <v>0.24010000000000001</v>
      </c>
      <c r="AD94" s="13">
        <f t="shared" si="26"/>
        <v>0.1275</v>
      </c>
      <c r="AE94" s="13">
        <f t="shared" si="27"/>
        <v>0.1075</v>
      </c>
      <c r="AF94" s="13">
        <f t="shared" si="28"/>
        <v>5.1000000000000004E-3</v>
      </c>
      <c r="AG94" s="13">
        <f t="shared" si="29"/>
        <v>4.9500000000000004E-3</v>
      </c>
      <c r="AI94" s="11"/>
      <c r="AJ94" s="11"/>
      <c r="AK94" s="11"/>
      <c r="AL94" s="11"/>
      <c r="AM94" s="11"/>
      <c r="AN94" s="11"/>
      <c r="AO94" s="11"/>
      <c r="AP94" s="11"/>
      <c r="AQ94" s="11">
        <f t="shared" si="40"/>
        <v>84</v>
      </c>
      <c r="AR94" s="11">
        <f t="shared" si="40"/>
        <v>81</v>
      </c>
      <c r="AT94" s="107"/>
      <c r="BA94" s="11"/>
      <c r="BB94" s="11"/>
      <c r="BC94" s="11"/>
      <c r="BD94" s="11"/>
      <c r="BE94" s="11"/>
      <c r="BH94" s="11"/>
      <c r="BI94" s="11"/>
      <c r="BJ94" s="11"/>
      <c r="BK94" s="11"/>
      <c r="BL94" s="11"/>
      <c r="BM94" s="11"/>
      <c r="BN94" s="11"/>
    </row>
    <row r="95" spans="1:66" s="1" customFormat="1" x14ac:dyDescent="0.3">
      <c r="A95" s="11"/>
      <c r="B95" s="1">
        <f t="shared" si="22"/>
        <v>4904</v>
      </c>
      <c r="C95" s="1">
        <v>82</v>
      </c>
      <c r="D95" s="1">
        <v>15095</v>
      </c>
      <c r="E95" s="1">
        <v>2616</v>
      </c>
      <c r="F95" s="1">
        <v>0</v>
      </c>
      <c r="G95" s="1">
        <v>2184</v>
      </c>
      <c r="H95" s="1">
        <v>0</v>
      </c>
      <c r="I95" s="1">
        <v>104</v>
      </c>
      <c r="J95" s="1">
        <v>45.93</v>
      </c>
      <c r="K95" s="1">
        <v>1.32</v>
      </c>
      <c r="L95" s="1">
        <v>25</v>
      </c>
      <c r="M95" s="1">
        <v>1.19</v>
      </c>
      <c r="N95" s="1">
        <v>1735</v>
      </c>
      <c r="O95" s="1">
        <v>3164</v>
      </c>
      <c r="P95" s="1">
        <v>2982</v>
      </c>
      <c r="Q95" s="1">
        <v>178</v>
      </c>
      <c r="R95" s="1">
        <v>4</v>
      </c>
      <c r="S95" s="1">
        <v>2013</v>
      </c>
      <c r="T95" s="1">
        <v>203</v>
      </c>
      <c r="U95" s="1">
        <v>0</v>
      </c>
      <c r="V95" s="1">
        <f t="shared" si="37"/>
        <v>66</v>
      </c>
      <c r="W95" s="1">
        <f t="shared" si="38"/>
        <v>34</v>
      </c>
      <c r="X95" s="1">
        <f t="shared" si="38"/>
        <v>0</v>
      </c>
      <c r="Y95" s="1">
        <f t="shared" si="38"/>
        <v>2</v>
      </c>
      <c r="Z95" s="1">
        <f t="shared" si="39"/>
        <v>102</v>
      </c>
      <c r="AA95" s="3">
        <f t="shared" si="23"/>
        <v>0.33</v>
      </c>
      <c r="AB95" s="13">
        <f t="shared" si="24"/>
        <v>2.1207177814029365E-2</v>
      </c>
      <c r="AC95" s="13">
        <f t="shared" si="25"/>
        <v>0.2452</v>
      </c>
      <c r="AD95" s="13">
        <f t="shared" si="26"/>
        <v>0.1308</v>
      </c>
      <c r="AE95" s="13">
        <f t="shared" si="27"/>
        <v>0.10920000000000001</v>
      </c>
      <c r="AF95" s="13">
        <f t="shared" si="28"/>
        <v>5.1999999999999998E-3</v>
      </c>
      <c r="AG95" s="13">
        <f t="shared" si="29"/>
        <v>5.1000000000000004E-3</v>
      </c>
      <c r="AI95" s="11"/>
      <c r="AJ95" s="11"/>
      <c r="AK95" s="11"/>
      <c r="AL95" s="11"/>
      <c r="AM95" s="11"/>
      <c r="AN95" s="11"/>
      <c r="AO95" s="11"/>
      <c r="AP95" s="11"/>
      <c r="AQ95" s="11">
        <f t="shared" si="40"/>
        <v>85</v>
      </c>
      <c r="AR95" s="11">
        <f t="shared" si="40"/>
        <v>82</v>
      </c>
      <c r="AT95" s="107"/>
      <c r="BA95" s="11"/>
      <c r="BB95" s="11"/>
      <c r="BC95" s="11"/>
      <c r="BD95" s="11"/>
      <c r="BE95" s="11"/>
      <c r="BH95" s="11"/>
      <c r="BI95" s="11"/>
      <c r="BJ95" s="11"/>
      <c r="BK95" s="11"/>
      <c r="BL95" s="11"/>
      <c r="BM95" s="11"/>
      <c r="BN95" s="11"/>
    </row>
    <row r="96" spans="1:66" s="1" customFormat="1" x14ac:dyDescent="0.3">
      <c r="A96" s="11"/>
      <c r="B96" s="1">
        <f t="shared" si="22"/>
        <v>4996</v>
      </c>
      <c r="C96" s="1">
        <v>83</v>
      </c>
      <c r="D96" s="1">
        <v>15002</v>
      </c>
      <c r="E96" s="1">
        <v>2669</v>
      </c>
      <c r="F96" s="1">
        <v>0</v>
      </c>
      <c r="G96" s="1">
        <v>2221</v>
      </c>
      <c r="H96" s="1">
        <v>0</v>
      </c>
      <c r="I96" s="1">
        <v>106</v>
      </c>
      <c r="J96" s="1">
        <v>46.05</v>
      </c>
      <c r="K96" s="1">
        <v>1.33</v>
      </c>
      <c r="L96" s="1">
        <v>24.9</v>
      </c>
      <c r="M96" s="1">
        <v>1.19</v>
      </c>
      <c r="N96" s="1">
        <v>1791</v>
      </c>
      <c r="O96" s="1">
        <v>3202</v>
      </c>
      <c r="P96" s="1">
        <v>2998</v>
      </c>
      <c r="Q96" s="1">
        <v>198</v>
      </c>
      <c r="R96" s="1">
        <v>5</v>
      </c>
      <c r="S96" s="1">
        <v>2073</v>
      </c>
      <c r="T96" s="1">
        <v>209</v>
      </c>
      <c r="U96" s="1">
        <v>0</v>
      </c>
      <c r="V96" s="1">
        <f t="shared" si="37"/>
        <v>53</v>
      </c>
      <c r="W96" s="1">
        <f t="shared" si="38"/>
        <v>37</v>
      </c>
      <c r="X96" s="1">
        <f t="shared" si="38"/>
        <v>0</v>
      </c>
      <c r="Y96" s="1">
        <f t="shared" si="38"/>
        <v>2</v>
      </c>
      <c r="Z96" s="1">
        <f t="shared" si="39"/>
        <v>92</v>
      </c>
      <c r="AA96" s="3">
        <f t="shared" si="23"/>
        <v>0.33250000000000002</v>
      </c>
      <c r="AB96" s="13">
        <f t="shared" si="24"/>
        <v>2.1216973578863089E-2</v>
      </c>
      <c r="AC96" s="13">
        <f t="shared" si="25"/>
        <v>0.24979999999999999</v>
      </c>
      <c r="AD96" s="13">
        <f t="shared" si="26"/>
        <v>0.13345000000000001</v>
      </c>
      <c r="AE96" s="13">
        <f t="shared" si="27"/>
        <v>0.11105</v>
      </c>
      <c r="AF96" s="13">
        <f t="shared" si="28"/>
        <v>5.3E-3</v>
      </c>
      <c r="AG96" s="13">
        <f t="shared" si="29"/>
        <v>4.5999999999999999E-3</v>
      </c>
      <c r="AI96" s="11"/>
      <c r="AJ96" s="11"/>
      <c r="AK96" s="11"/>
      <c r="AL96" s="11"/>
      <c r="AM96" s="11"/>
      <c r="AN96" s="11"/>
      <c r="AO96" s="11"/>
      <c r="AP96" s="11"/>
      <c r="AQ96" s="11">
        <f t="shared" ref="AQ96:AR111" si="41">+AQ95+1</f>
        <v>86</v>
      </c>
      <c r="AR96" s="11">
        <f t="shared" si="41"/>
        <v>83</v>
      </c>
      <c r="AT96" s="107"/>
      <c r="BA96" s="11"/>
      <c r="BB96" s="11"/>
      <c r="BC96" s="11"/>
      <c r="BD96" s="11"/>
      <c r="BE96" s="11"/>
      <c r="BH96" s="11"/>
      <c r="BI96" s="11"/>
      <c r="BJ96" s="11"/>
      <c r="BK96" s="11"/>
      <c r="BL96" s="11"/>
      <c r="BM96" s="11"/>
      <c r="BN96" s="11"/>
    </row>
    <row r="97" spans="1:66" s="1" customFormat="1" x14ac:dyDescent="0.3">
      <c r="A97" s="11"/>
      <c r="B97" s="1">
        <f t="shared" si="22"/>
        <v>5078</v>
      </c>
      <c r="C97" s="1">
        <v>84</v>
      </c>
      <c r="D97" s="1">
        <v>14920</v>
      </c>
      <c r="E97" s="1">
        <v>2709</v>
      </c>
      <c r="F97" s="1">
        <v>0</v>
      </c>
      <c r="G97" s="1">
        <v>2261</v>
      </c>
      <c r="H97" s="1">
        <v>0</v>
      </c>
      <c r="I97" s="1">
        <v>108</v>
      </c>
      <c r="J97" s="1">
        <v>46.17</v>
      </c>
      <c r="K97" s="1">
        <v>1.34</v>
      </c>
      <c r="L97" s="1">
        <v>24.8</v>
      </c>
      <c r="M97" s="1">
        <v>1.19</v>
      </c>
      <c r="N97" s="1">
        <v>1843</v>
      </c>
      <c r="O97" s="1">
        <v>3232</v>
      </c>
      <c r="P97" s="1">
        <v>3004</v>
      </c>
      <c r="Q97" s="1">
        <v>221</v>
      </c>
      <c r="R97" s="1">
        <v>5</v>
      </c>
      <c r="S97" s="1">
        <v>2132</v>
      </c>
      <c r="T97" s="1">
        <v>214</v>
      </c>
      <c r="U97" s="1">
        <v>0</v>
      </c>
      <c r="V97" s="1">
        <f t="shared" si="37"/>
        <v>40</v>
      </c>
      <c r="W97" s="1">
        <f t="shared" si="38"/>
        <v>40</v>
      </c>
      <c r="X97" s="1">
        <f t="shared" si="38"/>
        <v>0</v>
      </c>
      <c r="Y97" s="1">
        <f t="shared" si="38"/>
        <v>2</v>
      </c>
      <c r="Z97" s="1">
        <f t="shared" si="39"/>
        <v>82</v>
      </c>
      <c r="AA97" s="3">
        <f t="shared" si="23"/>
        <v>0.33500000000000002</v>
      </c>
      <c r="AB97" s="13">
        <f t="shared" si="24"/>
        <v>2.126821583300512E-2</v>
      </c>
      <c r="AC97" s="13">
        <f t="shared" si="25"/>
        <v>0.25390000000000001</v>
      </c>
      <c r="AD97" s="13">
        <f t="shared" si="26"/>
        <v>0.13544999999999999</v>
      </c>
      <c r="AE97" s="13">
        <f t="shared" si="27"/>
        <v>0.11305</v>
      </c>
      <c r="AF97" s="13">
        <f t="shared" si="28"/>
        <v>5.4000000000000003E-3</v>
      </c>
      <c r="AG97" s="13">
        <f t="shared" si="29"/>
        <v>4.1000000000000003E-3</v>
      </c>
      <c r="AI97" s="11"/>
      <c r="AJ97" s="11"/>
      <c r="AK97" s="11"/>
      <c r="AL97" s="11"/>
      <c r="AM97" s="11"/>
      <c r="AN97" s="11"/>
      <c r="AO97" s="11"/>
      <c r="AP97" s="11"/>
      <c r="AQ97" s="11">
        <f t="shared" si="41"/>
        <v>87</v>
      </c>
      <c r="AR97" s="11">
        <f t="shared" si="41"/>
        <v>84</v>
      </c>
      <c r="AT97" s="107"/>
      <c r="BA97" s="11"/>
      <c r="BB97" s="11"/>
      <c r="BC97" s="11"/>
      <c r="BD97" s="11"/>
      <c r="BE97" s="11"/>
      <c r="BH97" s="11"/>
      <c r="BI97" s="11"/>
      <c r="BJ97" s="11"/>
      <c r="BK97" s="11"/>
      <c r="BL97" s="11"/>
      <c r="BM97" s="11"/>
      <c r="BN97" s="11"/>
    </row>
    <row r="98" spans="1:66" s="1" customFormat="1" x14ac:dyDescent="0.3">
      <c r="A98" s="11"/>
      <c r="B98" s="1">
        <f t="shared" si="22"/>
        <v>5151</v>
      </c>
      <c r="C98" s="1">
        <v>85</v>
      </c>
      <c r="D98" s="1">
        <v>14847</v>
      </c>
      <c r="E98" s="1">
        <v>2733</v>
      </c>
      <c r="F98" s="1">
        <v>0</v>
      </c>
      <c r="G98" s="1">
        <v>2309</v>
      </c>
      <c r="H98" s="1">
        <v>0</v>
      </c>
      <c r="I98" s="1">
        <v>109</v>
      </c>
      <c r="J98" s="1">
        <v>46.28</v>
      </c>
      <c r="K98" s="1">
        <v>1.35</v>
      </c>
      <c r="L98" s="1">
        <v>24.6</v>
      </c>
      <c r="M98" s="1">
        <v>1.2</v>
      </c>
      <c r="N98" s="1">
        <v>1896</v>
      </c>
      <c r="O98" s="1">
        <v>3252</v>
      </c>
      <c r="P98" s="1">
        <v>2995</v>
      </c>
      <c r="Q98" s="1">
        <v>251</v>
      </c>
      <c r="R98" s="1">
        <v>5</v>
      </c>
      <c r="S98" s="1">
        <v>2187</v>
      </c>
      <c r="T98" s="1">
        <v>221</v>
      </c>
      <c r="U98" s="1">
        <v>0</v>
      </c>
      <c r="V98" s="1">
        <f t="shared" si="37"/>
        <v>24</v>
      </c>
      <c r="W98" s="1">
        <f t="shared" si="38"/>
        <v>48</v>
      </c>
      <c r="X98" s="1">
        <f t="shared" si="38"/>
        <v>0</v>
      </c>
      <c r="Y98" s="1">
        <f t="shared" si="38"/>
        <v>1</v>
      </c>
      <c r="Z98" s="1">
        <f t="shared" si="39"/>
        <v>73</v>
      </c>
      <c r="AA98" s="3">
        <f t="shared" si="23"/>
        <v>0.33750000000000002</v>
      </c>
      <c r="AB98" s="13">
        <f t="shared" si="24"/>
        <v>2.1160939623374102E-2</v>
      </c>
      <c r="AC98" s="13">
        <f t="shared" si="25"/>
        <v>0.25755</v>
      </c>
      <c r="AD98" s="13">
        <f t="shared" si="26"/>
        <v>0.13664999999999999</v>
      </c>
      <c r="AE98" s="13">
        <f t="shared" si="27"/>
        <v>0.11545</v>
      </c>
      <c r="AF98" s="13">
        <f t="shared" si="28"/>
        <v>5.45E-3</v>
      </c>
      <c r="AG98" s="13">
        <f t="shared" si="29"/>
        <v>3.65E-3</v>
      </c>
      <c r="AI98" s="11"/>
      <c r="AJ98" s="11"/>
      <c r="AK98" s="11"/>
      <c r="AL98" s="11"/>
      <c r="AM98" s="11"/>
      <c r="AN98" s="11"/>
      <c r="AO98" s="11"/>
      <c r="AP98" s="11"/>
      <c r="AQ98" s="11">
        <f t="shared" si="41"/>
        <v>88</v>
      </c>
      <c r="AR98" s="11">
        <f t="shared" si="41"/>
        <v>85</v>
      </c>
      <c r="AT98" s="107"/>
      <c r="BA98" s="11"/>
      <c r="BB98" s="11"/>
      <c r="BC98" s="11"/>
      <c r="BD98" s="11"/>
      <c r="BE98" s="11"/>
      <c r="BH98" s="11"/>
      <c r="BI98" s="11"/>
      <c r="BJ98" s="11"/>
      <c r="BK98" s="11"/>
      <c r="BL98" s="11"/>
      <c r="BM98" s="11"/>
      <c r="BN98" s="11"/>
    </row>
    <row r="99" spans="1:66" s="1" customFormat="1" x14ac:dyDescent="0.3">
      <c r="A99" s="11"/>
      <c r="B99" s="1">
        <f t="shared" si="22"/>
        <v>5222</v>
      </c>
      <c r="C99" s="1">
        <v>86</v>
      </c>
      <c r="D99" s="1">
        <v>14776</v>
      </c>
      <c r="E99" s="1">
        <v>2748</v>
      </c>
      <c r="F99" s="1">
        <v>0</v>
      </c>
      <c r="G99" s="1">
        <v>2363</v>
      </c>
      <c r="H99" s="1">
        <v>0</v>
      </c>
      <c r="I99" s="1">
        <v>111</v>
      </c>
      <c r="J99" s="1">
        <v>46.39</v>
      </c>
      <c r="K99" s="1">
        <v>1.36</v>
      </c>
      <c r="L99" s="1">
        <v>24.5</v>
      </c>
      <c r="M99" s="1">
        <v>1.21</v>
      </c>
      <c r="N99" s="1">
        <v>1947</v>
      </c>
      <c r="O99" s="1">
        <v>3272</v>
      </c>
      <c r="P99" s="1">
        <v>2979</v>
      </c>
      <c r="Q99" s="1">
        <v>285</v>
      </c>
      <c r="R99" s="1">
        <v>6</v>
      </c>
      <c r="S99" s="1">
        <v>2229</v>
      </c>
      <c r="T99" s="1">
        <v>226</v>
      </c>
      <c r="U99" s="1">
        <v>0</v>
      </c>
      <c r="V99" s="1">
        <f t="shared" si="37"/>
        <v>15</v>
      </c>
      <c r="W99" s="1">
        <f t="shared" si="38"/>
        <v>54</v>
      </c>
      <c r="X99" s="1">
        <f t="shared" si="38"/>
        <v>0</v>
      </c>
      <c r="Y99" s="1">
        <f t="shared" si="38"/>
        <v>2</v>
      </c>
      <c r="Z99" s="1">
        <f t="shared" si="39"/>
        <v>71</v>
      </c>
      <c r="AA99" s="3">
        <f t="shared" si="23"/>
        <v>0.34</v>
      </c>
      <c r="AB99" s="13">
        <f t="shared" si="24"/>
        <v>2.12562236690923E-2</v>
      </c>
      <c r="AC99" s="13">
        <f t="shared" si="25"/>
        <v>0.2611</v>
      </c>
      <c r="AD99" s="13">
        <f t="shared" si="26"/>
        <v>0.13739999999999999</v>
      </c>
      <c r="AE99" s="13">
        <f t="shared" si="27"/>
        <v>0.11815000000000001</v>
      </c>
      <c r="AF99" s="13">
        <f t="shared" si="28"/>
        <v>5.5500000000000002E-3</v>
      </c>
      <c r="AG99" s="13">
        <f t="shared" si="29"/>
        <v>3.5500000000000002E-3</v>
      </c>
      <c r="AI99" s="11"/>
      <c r="AJ99" s="11"/>
      <c r="AK99" s="11"/>
      <c r="AL99" s="11"/>
      <c r="AM99" s="11"/>
      <c r="AN99" s="11"/>
      <c r="AO99" s="11"/>
      <c r="AP99" s="11"/>
      <c r="AQ99" s="11">
        <f t="shared" si="41"/>
        <v>89</v>
      </c>
      <c r="AR99" s="11">
        <f t="shared" si="41"/>
        <v>86</v>
      </c>
      <c r="AT99" s="107"/>
      <c r="BA99" s="11"/>
      <c r="BB99" s="11"/>
      <c r="BC99" s="11"/>
      <c r="BD99" s="11"/>
      <c r="BE99" s="11"/>
      <c r="BH99" s="11"/>
      <c r="BI99" s="11"/>
      <c r="BJ99" s="11"/>
      <c r="BK99" s="11"/>
      <c r="BL99" s="11"/>
      <c r="BM99" s="11"/>
      <c r="BN99" s="11"/>
    </row>
    <row r="100" spans="1:66" s="1" customFormat="1" x14ac:dyDescent="0.3">
      <c r="A100" s="11"/>
      <c r="B100" s="1">
        <f t="shared" si="22"/>
        <v>5289</v>
      </c>
      <c r="C100" s="1">
        <v>87</v>
      </c>
      <c r="D100" s="1">
        <v>14710</v>
      </c>
      <c r="E100" s="1">
        <v>2757</v>
      </c>
      <c r="F100" s="1">
        <v>0</v>
      </c>
      <c r="G100" s="1">
        <v>2419</v>
      </c>
      <c r="H100" s="1">
        <v>0</v>
      </c>
      <c r="I100" s="1">
        <v>113</v>
      </c>
      <c r="J100" s="1">
        <v>46.5</v>
      </c>
      <c r="K100" s="1">
        <v>1.37</v>
      </c>
      <c r="L100" s="1">
        <v>24.4</v>
      </c>
      <c r="M100" s="1">
        <v>1.21</v>
      </c>
      <c r="N100" s="1">
        <v>1999</v>
      </c>
      <c r="O100" s="1">
        <v>3286</v>
      </c>
      <c r="P100" s="1">
        <v>2955</v>
      </c>
      <c r="Q100" s="1">
        <v>323</v>
      </c>
      <c r="R100" s="1">
        <v>7</v>
      </c>
      <c r="S100" s="1">
        <v>2271</v>
      </c>
      <c r="T100" s="1">
        <v>229</v>
      </c>
      <c r="U100" s="1">
        <v>0</v>
      </c>
      <c r="V100" s="1">
        <f t="shared" si="37"/>
        <v>9</v>
      </c>
      <c r="W100" s="1">
        <f t="shared" si="38"/>
        <v>56</v>
      </c>
      <c r="X100" s="1">
        <f t="shared" si="38"/>
        <v>0</v>
      </c>
      <c r="Y100" s="1">
        <f t="shared" si="38"/>
        <v>2</v>
      </c>
      <c r="Z100" s="1">
        <f t="shared" si="39"/>
        <v>67</v>
      </c>
      <c r="AA100" s="3">
        <f t="shared" si="23"/>
        <v>0.34250000000000003</v>
      </c>
      <c r="AB100" s="13">
        <f t="shared" si="24"/>
        <v>2.1365097371903952E-2</v>
      </c>
      <c r="AC100" s="13">
        <f t="shared" si="25"/>
        <v>0.26445000000000002</v>
      </c>
      <c r="AD100" s="13">
        <f t="shared" si="26"/>
        <v>0.13785</v>
      </c>
      <c r="AE100" s="13">
        <f t="shared" si="27"/>
        <v>0.12095</v>
      </c>
      <c r="AF100" s="13">
        <f t="shared" si="28"/>
        <v>5.6499999999999996E-3</v>
      </c>
      <c r="AG100" s="13">
        <f t="shared" si="29"/>
        <v>3.3500000000000001E-3</v>
      </c>
      <c r="AI100" s="11"/>
      <c r="AJ100" s="11"/>
      <c r="AK100" s="11"/>
      <c r="AL100" s="11"/>
      <c r="AM100" s="11"/>
      <c r="AN100" s="11"/>
      <c r="AO100" s="11"/>
      <c r="AP100" s="11"/>
      <c r="AQ100" s="11">
        <f t="shared" si="41"/>
        <v>90</v>
      </c>
      <c r="AR100" s="11">
        <f t="shared" si="41"/>
        <v>87</v>
      </c>
      <c r="AT100" s="107"/>
      <c r="BA100" s="11"/>
      <c r="BB100" s="11"/>
      <c r="BC100" s="11"/>
      <c r="BD100" s="11"/>
      <c r="BE100" s="11"/>
      <c r="BH100" s="11"/>
      <c r="BI100" s="11"/>
      <c r="BJ100" s="11"/>
      <c r="BK100" s="11"/>
      <c r="BL100" s="11"/>
      <c r="BM100" s="11"/>
      <c r="BN100" s="11"/>
    </row>
    <row r="101" spans="1:66" s="1" customFormat="1" x14ac:dyDescent="0.3">
      <c r="A101" s="11"/>
      <c r="B101" s="1">
        <f t="shared" si="22"/>
        <v>5353</v>
      </c>
      <c r="C101" s="1">
        <v>88</v>
      </c>
      <c r="D101" s="1">
        <v>14645</v>
      </c>
      <c r="E101" s="1">
        <v>2759</v>
      </c>
      <c r="F101" s="1">
        <v>0</v>
      </c>
      <c r="G101" s="1">
        <v>2479</v>
      </c>
      <c r="H101" s="1">
        <v>0</v>
      </c>
      <c r="I101" s="1">
        <v>115</v>
      </c>
      <c r="J101" s="1">
        <v>46.6</v>
      </c>
      <c r="K101" s="1">
        <v>1.37</v>
      </c>
      <c r="L101" s="1">
        <v>24.3</v>
      </c>
      <c r="M101" s="1">
        <v>1.22</v>
      </c>
      <c r="N101" s="1">
        <v>2048</v>
      </c>
      <c r="O101" s="1">
        <v>3301</v>
      </c>
      <c r="P101" s="1">
        <v>2927</v>
      </c>
      <c r="Q101" s="1">
        <v>366</v>
      </c>
      <c r="R101" s="1">
        <v>7</v>
      </c>
      <c r="S101" s="1">
        <v>2310</v>
      </c>
      <c r="T101" s="1">
        <v>233</v>
      </c>
      <c r="U101" s="1">
        <v>0</v>
      </c>
      <c r="V101" s="1">
        <f t="shared" si="37"/>
        <v>2</v>
      </c>
      <c r="W101" s="1">
        <f t="shared" si="38"/>
        <v>60</v>
      </c>
      <c r="X101" s="1">
        <f t="shared" si="38"/>
        <v>0</v>
      </c>
      <c r="Y101" s="1">
        <f t="shared" si="38"/>
        <v>2</v>
      </c>
      <c r="Z101" s="1">
        <f t="shared" si="39"/>
        <v>64</v>
      </c>
      <c r="AA101" s="3">
        <f t="shared" si="23"/>
        <v>0.34250000000000003</v>
      </c>
      <c r="AB101" s="13">
        <f t="shared" si="24"/>
        <v>2.1483280403512051E-2</v>
      </c>
      <c r="AC101" s="13">
        <f t="shared" si="25"/>
        <v>0.26765</v>
      </c>
      <c r="AD101" s="13">
        <f t="shared" si="26"/>
        <v>0.13794999999999999</v>
      </c>
      <c r="AE101" s="13">
        <f t="shared" si="27"/>
        <v>0.12395</v>
      </c>
      <c r="AF101" s="13">
        <f t="shared" si="28"/>
        <v>5.7499999999999999E-3</v>
      </c>
      <c r="AG101" s="13">
        <f t="shared" si="29"/>
        <v>3.2000000000000002E-3</v>
      </c>
      <c r="AI101" s="11"/>
      <c r="AJ101" s="11"/>
      <c r="AK101" s="11"/>
      <c r="AL101" s="11"/>
      <c r="AM101" s="11"/>
      <c r="AN101" s="11"/>
      <c r="AO101" s="11"/>
      <c r="AP101" s="11"/>
      <c r="AQ101" s="11">
        <f t="shared" si="41"/>
        <v>91</v>
      </c>
      <c r="AR101" s="11">
        <f t="shared" si="41"/>
        <v>88</v>
      </c>
      <c r="AT101" s="107"/>
      <c r="BA101" s="11"/>
      <c r="BB101" s="11"/>
      <c r="BC101" s="11"/>
      <c r="BD101" s="11"/>
      <c r="BE101" s="11"/>
      <c r="BH101" s="11"/>
      <c r="BI101" s="11"/>
      <c r="BJ101" s="11"/>
      <c r="BK101" s="11"/>
      <c r="BL101" s="11"/>
      <c r="BM101" s="11"/>
      <c r="BN101" s="11"/>
    </row>
    <row r="102" spans="1:66" s="1" customFormat="1" x14ac:dyDescent="0.3">
      <c r="A102" s="11"/>
      <c r="B102" s="1">
        <f t="shared" si="22"/>
        <v>5419</v>
      </c>
      <c r="C102" s="1">
        <v>89</v>
      </c>
      <c r="D102" s="1">
        <v>14580</v>
      </c>
      <c r="E102" s="1">
        <v>2757</v>
      </c>
      <c r="F102" s="1">
        <v>0</v>
      </c>
      <c r="G102" s="1">
        <v>2544</v>
      </c>
      <c r="H102" s="1">
        <v>0</v>
      </c>
      <c r="I102" s="1">
        <v>118</v>
      </c>
      <c r="J102" s="1">
        <v>46.7</v>
      </c>
      <c r="K102" s="1">
        <v>1.38</v>
      </c>
      <c r="L102" s="1">
        <v>24.2</v>
      </c>
      <c r="M102" s="1">
        <v>1.23</v>
      </c>
      <c r="N102" s="1">
        <v>2098</v>
      </c>
      <c r="O102" s="1">
        <v>3317</v>
      </c>
      <c r="P102" s="1">
        <v>2895</v>
      </c>
      <c r="Q102" s="1">
        <v>413</v>
      </c>
      <c r="R102" s="1">
        <v>8</v>
      </c>
      <c r="S102" s="1">
        <v>2335</v>
      </c>
      <c r="T102" s="1">
        <v>234</v>
      </c>
      <c r="U102" s="1">
        <v>0</v>
      </c>
      <c r="V102" s="1">
        <f t="shared" si="37"/>
        <v>-2</v>
      </c>
      <c r="W102" s="1">
        <f t="shared" si="38"/>
        <v>65</v>
      </c>
      <c r="X102" s="1">
        <f t="shared" si="38"/>
        <v>0</v>
      </c>
      <c r="Y102" s="1">
        <f t="shared" si="38"/>
        <v>3</v>
      </c>
      <c r="Z102" s="1">
        <f t="shared" si="39"/>
        <v>66</v>
      </c>
      <c r="AA102" s="3">
        <f t="shared" si="23"/>
        <v>0.34500000000000003</v>
      </c>
      <c r="AB102" s="13">
        <f t="shared" si="24"/>
        <v>2.1775235283262594E-2</v>
      </c>
      <c r="AC102" s="13">
        <f t="shared" si="25"/>
        <v>0.27095000000000002</v>
      </c>
      <c r="AD102" s="13">
        <f t="shared" si="26"/>
        <v>0.13785</v>
      </c>
      <c r="AE102" s="13">
        <f t="shared" si="27"/>
        <v>0.12720000000000001</v>
      </c>
      <c r="AF102" s="13">
        <f t="shared" si="28"/>
        <v>5.8999999999999999E-3</v>
      </c>
      <c r="AG102" s="13">
        <f t="shared" si="29"/>
        <v>3.3E-3</v>
      </c>
      <c r="AI102" s="11"/>
      <c r="AJ102" s="11"/>
      <c r="AK102" s="11"/>
      <c r="AL102" s="11"/>
      <c r="AM102" s="11"/>
      <c r="AN102" s="11"/>
      <c r="AO102" s="11"/>
      <c r="AP102" s="11"/>
      <c r="AQ102" s="11">
        <f t="shared" si="41"/>
        <v>92</v>
      </c>
      <c r="AR102" s="11">
        <f t="shared" si="41"/>
        <v>89</v>
      </c>
      <c r="AT102" s="107"/>
      <c r="BA102" s="11"/>
      <c r="BB102" s="11"/>
      <c r="BC102" s="11"/>
      <c r="BD102" s="11"/>
      <c r="BE102" s="11"/>
      <c r="BH102" s="11"/>
      <c r="BI102" s="11"/>
      <c r="BJ102" s="11"/>
      <c r="BK102" s="11"/>
      <c r="BL102" s="11"/>
      <c r="BM102" s="11"/>
      <c r="BN102" s="11"/>
    </row>
    <row r="103" spans="1:66" s="1" customFormat="1" x14ac:dyDescent="0.3">
      <c r="A103" s="11"/>
      <c r="B103" s="1">
        <f t="shared" si="22"/>
        <v>5479</v>
      </c>
      <c r="C103" s="1">
        <v>90</v>
      </c>
      <c r="D103" s="1">
        <v>14519</v>
      </c>
      <c r="E103" s="1">
        <v>2739</v>
      </c>
      <c r="F103" s="1">
        <v>0</v>
      </c>
      <c r="G103" s="1">
        <v>2620</v>
      </c>
      <c r="H103" s="1">
        <v>0</v>
      </c>
      <c r="I103" s="1">
        <v>120</v>
      </c>
      <c r="J103" s="1">
        <v>46.8</v>
      </c>
      <c r="K103" s="1">
        <v>1.39</v>
      </c>
      <c r="L103" s="1">
        <v>24.1</v>
      </c>
      <c r="M103" s="1">
        <v>1.24</v>
      </c>
      <c r="N103" s="1">
        <v>2145</v>
      </c>
      <c r="O103" s="1">
        <v>3331</v>
      </c>
      <c r="P103" s="1">
        <v>2854</v>
      </c>
      <c r="Q103" s="1">
        <v>468</v>
      </c>
      <c r="R103" s="1">
        <v>9</v>
      </c>
      <c r="S103" s="1">
        <v>2337</v>
      </c>
      <c r="T103" s="1">
        <v>235</v>
      </c>
      <c r="U103" s="1">
        <v>0</v>
      </c>
      <c r="V103" s="1">
        <f t="shared" si="37"/>
        <v>-18</v>
      </c>
      <c r="W103" s="1">
        <f t="shared" si="38"/>
        <v>76</v>
      </c>
      <c r="X103" s="1">
        <f t="shared" si="38"/>
        <v>0</v>
      </c>
      <c r="Y103" s="1">
        <f t="shared" si="38"/>
        <v>2</v>
      </c>
      <c r="Z103" s="1">
        <f t="shared" si="39"/>
        <v>60</v>
      </c>
      <c r="AA103" s="3">
        <f t="shared" si="23"/>
        <v>0.34750000000000003</v>
      </c>
      <c r="AB103" s="13">
        <f t="shared" si="24"/>
        <v>2.1901806899069173E-2</v>
      </c>
      <c r="AC103" s="13">
        <f t="shared" si="25"/>
        <v>0.27395000000000003</v>
      </c>
      <c r="AD103" s="13">
        <f t="shared" si="26"/>
        <v>0.13694999999999999</v>
      </c>
      <c r="AE103" s="13">
        <f t="shared" si="27"/>
        <v>0.13100000000000001</v>
      </c>
      <c r="AF103" s="13">
        <f t="shared" si="28"/>
        <v>6.0000000000000001E-3</v>
      </c>
      <c r="AG103" s="13">
        <f t="shared" si="29"/>
        <v>3.0000000000000001E-3</v>
      </c>
      <c r="AI103" s="11"/>
      <c r="AJ103" s="11"/>
      <c r="AK103" s="11"/>
      <c r="AL103" s="11"/>
      <c r="AM103" s="11"/>
      <c r="AN103" s="11"/>
      <c r="AO103" s="11"/>
      <c r="AP103" s="11"/>
      <c r="AQ103" s="11">
        <f t="shared" si="41"/>
        <v>93</v>
      </c>
      <c r="AR103" s="11">
        <f t="shared" si="41"/>
        <v>90</v>
      </c>
      <c r="AT103" s="107"/>
      <c r="BA103" s="11"/>
      <c r="BB103" s="11"/>
      <c r="BC103" s="11"/>
      <c r="BD103" s="11"/>
      <c r="BE103" s="11"/>
      <c r="BH103" s="11"/>
      <c r="BI103" s="11"/>
      <c r="BJ103" s="11"/>
      <c r="BK103" s="11"/>
      <c r="BL103" s="11"/>
      <c r="BM103" s="11"/>
      <c r="BN103" s="11"/>
    </row>
    <row r="104" spans="1:66" s="1" customFormat="1" x14ac:dyDescent="0.3">
      <c r="A104" s="11"/>
      <c r="B104" s="1">
        <f t="shared" si="22"/>
        <v>5536</v>
      </c>
      <c r="C104" s="1">
        <v>91</v>
      </c>
      <c r="D104" s="1">
        <v>14462</v>
      </c>
      <c r="E104" s="1">
        <v>2717</v>
      </c>
      <c r="F104" s="1">
        <v>0</v>
      </c>
      <c r="G104" s="1">
        <v>2696</v>
      </c>
      <c r="H104" s="1">
        <v>0</v>
      </c>
      <c r="I104" s="1">
        <v>123</v>
      </c>
      <c r="J104" s="1">
        <v>46.9</v>
      </c>
      <c r="K104" s="1">
        <v>1.39</v>
      </c>
      <c r="L104" s="1">
        <v>24</v>
      </c>
      <c r="M104" s="1">
        <v>1.24</v>
      </c>
      <c r="N104" s="1">
        <v>2186</v>
      </c>
      <c r="O104" s="1">
        <v>3346</v>
      </c>
      <c r="P104" s="1">
        <v>2812</v>
      </c>
      <c r="Q104" s="1">
        <v>523</v>
      </c>
      <c r="R104" s="1">
        <v>10</v>
      </c>
      <c r="S104" s="1">
        <v>2333</v>
      </c>
      <c r="T104" s="1">
        <v>234</v>
      </c>
      <c r="U104" s="1">
        <v>0</v>
      </c>
      <c r="V104" s="1">
        <f t="shared" si="37"/>
        <v>-22</v>
      </c>
      <c r="W104" s="1">
        <f t="shared" si="38"/>
        <v>76</v>
      </c>
      <c r="X104" s="1">
        <f t="shared" si="38"/>
        <v>0</v>
      </c>
      <c r="Y104" s="1">
        <f t="shared" si="38"/>
        <v>3</v>
      </c>
      <c r="Z104" s="1">
        <f t="shared" si="39"/>
        <v>57</v>
      </c>
      <c r="AA104" s="3">
        <f t="shared" si="23"/>
        <v>0.34750000000000003</v>
      </c>
      <c r="AB104" s="13">
        <f t="shared" si="24"/>
        <v>2.221820809248555E-2</v>
      </c>
      <c r="AC104" s="13">
        <f t="shared" si="25"/>
        <v>0.27679999999999999</v>
      </c>
      <c r="AD104" s="13">
        <f t="shared" si="26"/>
        <v>0.13585</v>
      </c>
      <c r="AE104" s="13">
        <f t="shared" si="27"/>
        <v>0.1348</v>
      </c>
      <c r="AF104" s="13">
        <f t="shared" si="28"/>
        <v>6.1500000000000001E-3</v>
      </c>
      <c r="AG104" s="13">
        <f t="shared" si="29"/>
        <v>2.8500000000000001E-3</v>
      </c>
      <c r="AI104" s="11"/>
      <c r="AJ104" s="11"/>
      <c r="AK104" s="11"/>
      <c r="AL104" s="11"/>
      <c r="AM104" s="11"/>
      <c r="AN104" s="11"/>
      <c r="AO104" s="11"/>
      <c r="AP104" s="11"/>
      <c r="AQ104" s="11">
        <f t="shared" si="41"/>
        <v>94</v>
      </c>
      <c r="AR104" s="11">
        <f t="shared" si="41"/>
        <v>91</v>
      </c>
      <c r="AT104" s="107"/>
      <c r="BA104" s="11"/>
      <c r="BB104" s="11"/>
      <c r="BC104" s="11"/>
      <c r="BD104" s="11"/>
      <c r="BE104" s="11"/>
      <c r="BH104" s="11"/>
      <c r="BI104" s="11"/>
      <c r="BJ104" s="11"/>
      <c r="BK104" s="11"/>
      <c r="BL104" s="11"/>
      <c r="BM104" s="11"/>
      <c r="BN104" s="11"/>
    </row>
    <row r="105" spans="1:66" s="1" customFormat="1" x14ac:dyDescent="0.3">
      <c r="A105" s="11"/>
      <c r="B105" s="1">
        <f t="shared" si="22"/>
        <v>5591</v>
      </c>
      <c r="C105" s="1">
        <v>92</v>
      </c>
      <c r="D105" s="1">
        <v>14407</v>
      </c>
      <c r="E105" s="1">
        <v>2667</v>
      </c>
      <c r="F105" s="1">
        <v>0</v>
      </c>
      <c r="G105" s="1">
        <v>2797</v>
      </c>
      <c r="H105" s="1">
        <v>0</v>
      </c>
      <c r="I105" s="1">
        <v>127</v>
      </c>
      <c r="J105" s="1">
        <v>46.99</v>
      </c>
      <c r="K105" s="1">
        <v>1.4</v>
      </c>
      <c r="L105" s="1">
        <v>24</v>
      </c>
      <c r="M105" s="1">
        <v>1.26</v>
      </c>
      <c r="N105" s="1">
        <v>2229</v>
      </c>
      <c r="O105" s="1">
        <v>3358</v>
      </c>
      <c r="P105" s="1">
        <v>2748</v>
      </c>
      <c r="Q105" s="1">
        <v>598</v>
      </c>
      <c r="R105" s="1">
        <v>12</v>
      </c>
      <c r="S105" s="1">
        <v>2299</v>
      </c>
      <c r="T105" s="1">
        <v>231</v>
      </c>
      <c r="U105" s="1">
        <v>0</v>
      </c>
      <c r="V105" s="1">
        <f t="shared" si="37"/>
        <v>-50</v>
      </c>
      <c r="W105" s="1">
        <f t="shared" si="38"/>
        <v>101</v>
      </c>
      <c r="X105" s="1">
        <f t="shared" si="38"/>
        <v>0</v>
      </c>
      <c r="Y105" s="1">
        <f t="shared" si="38"/>
        <v>4</v>
      </c>
      <c r="Z105" s="1">
        <f t="shared" si="39"/>
        <v>55</v>
      </c>
      <c r="AA105" s="3">
        <f t="shared" si="23"/>
        <v>0.35000000000000003</v>
      </c>
      <c r="AB105" s="13">
        <f t="shared" si="24"/>
        <v>2.2715077803612951E-2</v>
      </c>
      <c r="AC105" s="13">
        <f t="shared" si="25"/>
        <v>0.27955000000000002</v>
      </c>
      <c r="AD105" s="13">
        <f t="shared" si="26"/>
        <v>0.13335</v>
      </c>
      <c r="AE105" s="13">
        <f t="shared" si="27"/>
        <v>0.13985</v>
      </c>
      <c r="AF105" s="13">
        <f t="shared" si="28"/>
        <v>6.3499999999999997E-3</v>
      </c>
      <c r="AG105" s="13">
        <f t="shared" si="29"/>
        <v>2.7499999999999998E-3</v>
      </c>
      <c r="AI105" s="11"/>
      <c r="AJ105" s="11"/>
      <c r="AK105" s="11"/>
      <c r="AL105" s="11"/>
      <c r="AM105" s="11"/>
      <c r="AN105" s="11"/>
      <c r="AO105" s="11"/>
      <c r="AP105" s="11"/>
      <c r="AQ105" s="11">
        <f t="shared" si="41"/>
        <v>95</v>
      </c>
      <c r="AR105" s="11">
        <f t="shared" si="41"/>
        <v>92</v>
      </c>
      <c r="AT105" s="107"/>
      <c r="BA105" s="11"/>
      <c r="BB105" s="11"/>
      <c r="BC105" s="11"/>
      <c r="BD105" s="11"/>
      <c r="BE105" s="11"/>
      <c r="BH105" s="11"/>
      <c r="BI105" s="11"/>
      <c r="BJ105" s="11"/>
      <c r="BK105" s="11"/>
      <c r="BL105" s="11"/>
      <c r="BM105" s="11"/>
      <c r="BN105" s="11"/>
    </row>
    <row r="106" spans="1:66" s="1" customFormat="1" x14ac:dyDescent="0.3">
      <c r="A106" s="11"/>
      <c r="B106" s="1">
        <f t="shared" si="22"/>
        <v>5646</v>
      </c>
      <c r="C106" s="1">
        <v>93</v>
      </c>
      <c r="D106" s="1">
        <v>14352</v>
      </c>
      <c r="E106" s="1">
        <v>2621</v>
      </c>
      <c r="F106" s="1">
        <v>0</v>
      </c>
      <c r="G106" s="1">
        <v>2894</v>
      </c>
      <c r="H106" s="1">
        <v>0</v>
      </c>
      <c r="I106" s="1">
        <v>131</v>
      </c>
      <c r="J106" s="1">
        <v>47.09</v>
      </c>
      <c r="K106" s="1">
        <v>1.4</v>
      </c>
      <c r="L106" s="1">
        <v>24</v>
      </c>
      <c r="M106" s="1">
        <v>1.27</v>
      </c>
      <c r="N106" s="1">
        <v>2272</v>
      </c>
      <c r="O106" s="1">
        <v>3370</v>
      </c>
      <c r="P106" s="1">
        <v>2688</v>
      </c>
      <c r="Q106" s="1">
        <v>669</v>
      </c>
      <c r="R106" s="1">
        <v>13</v>
      </c>
      <c r="S106" s="1">
        <v>2264</v>
      </c>
      <c r="T106" s="1">
        <v>228</v>
      </c>
      <c r="U106" s="1">
        <v>0</v>
      </c>
      <c r="V106" s="1">
        <f t="shared" si="37"/>
        <v>-46</v>
      </c>
      <c r="W106" s="1">
        <f t="shared" si="38"/>
        <v>97</v>
      </c>
      <c r="X106" s="1">
        <f t="shared" si="38"/>
        <v>0</v>
      </c>
      <c r="Y106" s="1">
        <f t="shared" si="38"/>
        <v>4</v>
      </c>
      <c r="Z106" s="1">
        <f t="shared" si="39"/>
        <v>55</v>
      </c>
      <c r="AA106" s="3">
        <f t="shared" si="23"/>
        <v>0.35000000000000003</v>
      </c>
      <c r="AB106" s="13">
        <f t="shared" si="24"/>
        <v>2.320226709174637E-2</v>
      </c>
      <c r="AC106" s="13">
        <f t="shared" si="25"/>
        <v>0.2823</v>
      </c>
      <c r="AD106" s="13">
        <f t="shared" si="26"/>
        <v>0.13105</v>
      </c>
      <c r="AE106" s="13">
        <f t="shared" si="27"/>
        <v>0.1447</v>
      </c>
      <c r="AF106" s="13">
        <f t="shared" si="28"/>
        <v>6.5500000000000003E-3</v>
      </c>
      <c r="AG106" s="13">
        <f t="shared" si="29"/>
        <v>2.7499999999999998E-3</v>
      </c>
      <c r="AI106" s="11"/>
      <c r="AJ106" s="11"/>
      <c r="AK106" s="11"/>
      <c r="AL106" s="11"/>
      <c r="AM106" s="11"/>
      <c r="AN106" s="11"/>
      <c r="AO106" s="11"/>
      <c r="AP106" s="11"/>
      <c r="AQ106" s="11">
        <f t="shared" si="41"/>
        <v>96</v>
      </c>
      <c r="AR106" s="11">
        <f t="shared" si="41"/>
        <v>93</v>
      </c>
      <c r="AT106" s="107"/>
      <c r="BA106" s="11"/>
      <c r="BB106" s="11"/>
      <c r="BC106" s="11"/>
      <c r="BD106" s="11"/>
      <c r="BE106" s="11"/>
      <c r="BH106" s="11"/>
      <c r="BI106" s="11"/>
      <c r="BJ106" s="11"/>
      <c r="BK106" s="11"/>
      <c r="BL106" s="11"/>
      <c r="BM106" s="11"/>
      <c r="BN106" s="11"/>
    </row>
    <row r="107" spans="1:66" s="1" customFormat="1" x14ac:dyDescent="0.3">
      <c r="A107" s="11"/>
      <c r="B107" s="1">
        <f t="shared" si="22"/>
        <v>5695</v>
      </c>
      <c r="C107" s="1">
        <v>94</v>
      </c>
      <c r="D107" s="1">
        <v>14303</v>
      </c>
      <c r="E107" s="1">
        <v>2568</v>
      </c>
      <c r="F107" s="1">
        <v>0</v>
      </c>
      <c r="G107" s="1">
        <v>2991</v>
      </c>
      <c r="H107" s="1">
        <v>0</v>
      </c>
      <c r="I107" s="1">
        <v>136</v>
      </c>
      <c r="J107" s="1">
        <v>47.18</v>
      </c>
      <c r="K107" s="1">
        <v>1.41</v>
      </c>
      <c r="L107" s="1">
        <v>24</v>
      </c>
      <c r="M107" s="1">
        <v>1.27</v>
      </c>
      <c r="N107" s="1">
        <v>2312</v>
      </c>
      <c r="O107" s="1">
        <v>3380</v>
      </c>
      <c r="P107" s="1">
        <v>2624</v>
      </c>
      <c r="Q107" s="1">
        <v>739</v>
      </c>
      <c r="R107" s="1">
        <v>15</v>
      </c>
      <c r="S107" s="1">
        <v>2226</v>
      </c>
      <c r="T107" s="1">
        <v>223</v>
      </c>
      <c r="U107" s="1">
        <v>0</v>
      </c>
      <c r="V107" s="1">
        <f t="shared" si="37"/>
        <v>-53</v>
      </c>
      <c r="W107" s="1">
        <f t="shared" si="38"/>
        <v>97</v>
      </c>
      <c r="X107" s="1">
        <f t="shared" si="38"/>
        <v>0</v>
      </c>
      <c r="Y107" s="1">
        <f t="shared" si="38"/>
        <v>5</v>
      </c>
      <c r="Z107" s="1">
        <f t="shared" si="39"/>
        <v>49</v>
      </c>
      <c r="AA107" s="3">
        <f t="shared" si="23"/>
        <v>0.35249999999999998</v>
      </c>
      <c r="AB107" s="13">
        <f t="shared" si="24"/>
        <v>2.3880597014925373E-2</v>
      </c>
      <c r="AC107" s="13">
        <f t="shared" si="25"/>
        <v>0.28475</v>
      </c>
      <c r="AD107" s="13">
        <f t="shared" si="26"/>
        <v>0.12839999999999999</v>
      </c>
      <c r="AE107" s="13">
        <f t="shared" si="27"/>
        <v>0.14954999999999999</v>
      </c>
      <c r="AF107" s="13">
        <f t="shared" si="28"/>
        <v>6.7999999999999996E-3</v>
      </c>
      <c r="AG107" s="13">
        <f t="shared" si="29"/>
        <v>2.4499999999999999E-3</v>
      </c>
      <c r="AI107" s="11"/>
      <c r="AJ107" s="11"/>
      <c r="AK107" s="11"/>
      <c r="AL107" s="11"/>
      <c r="AM107" s="11"/>
      <c r="AN107" s="11"/>
      <c r="AO107" s="11"/>
      <c r="AP107" s="11"/>
      <c r="AQ107" s="11">
        <f t="shared" si="41"/>
        <v>97</v>
      </c>
      <c r="AR107" s="11">
        <f t="shared" si="41"/>
        <v>94</v>
      </c>
      <c r="AT107" s="107"/>
      <c r="BA107" s="11"/>
      <c r="BB107" s="11"/>
      <c r="BC107" s="11"/>
      <c r="BD107" s="11"/>
      <c r="BE107" s="11"/>
      <c r="BH107" s="11"/>
      <c r="BI107" s="11"/>
      <c r="BJ107" s="11"/>
      <c r="BK107" s="11"/>
      <c r="BL107" s="11"/>
      <c r="BM107" s="11"/>
      <c r="BN107" s="11"/>
    </row>
    <row r="108" spans="1:66" s="1" customFormat="1" x14ac:dyDescent="0.3">
      <c r="A108" s="11"/>
      <c r="B108" s="1">
        <f t="shared" si="22"/>
        <v>5741</v>
      </c>
      <c r="C108" s="1">
        <v>95</v>
      </c>
      <c r="D108" s="1">
        <v>14257</v>
      </c>
      <c r="E108" s="1">
        <v>2486</v>
      </c>
      <c r="F108" s="1">
        <v>0</v>
      </c>
      <c r="G108" s="1">
        <v>3115</v>
      </c>
      <c r="H108" s="1">
        <v>0</v>
      </c>
      <c r="I108" s="1">
        <v>140</v>
      </c>
      <c r="J108" s="1">
        <v>47.26</v>
      </c>
      <c r="K108" s="1">
        <v>1.41</v>
      </c>
      <c r="L108" s="1">
        <v>24.1</v>
      </c>
      <c r="M108" s="1">
        <v>1.28</v>
      </c>
      <c r="N108" s="1">
        <v>2352</v>
      </c>
      <c r="O108" s="1">
        <v>3385</v>
      </c>
      <c r="P108" s="1">
        <v>2533</v>
      </c>
      <c r="Q108" s="1">
        <v>834</v>
      </c>
      <c r="R108" s="1">
        <v>17</v>
      </c>
      <c r="S108" s="1">
        <v>2163</v>
      </c>
      <c r="T108" s="1">
        <v>216</v>
      </c>
      <c r="U108" s="1">
        <v>0</v>
      </c>
      <c r="V108" s="1">
        <f t="shared" si="37"/>
        <v>-82</v>
      </c>
      <c r="W108" s="1">
        <f t="shared" si="38"/>
        <v>124</v>
      </c>
      <c r="X108" s="1">
        <f t="shared" si="38"/>
        <v>0</v>
      </c>
      <c r="Y108" s="1">
        <f t="shared" si="38"/>
        <v>4</v>
      </c>
      <c r="Z108" s="1">
        <f t="shared" si="39"/>
        <v>46</v>
      </c>
      <c r="AA108" s="3">
        <f t="shared" si="23"/>
        <v>0.35249999999999998</v>
      </c>
      <c r="AB108" s="13">
        <f t="shared" si="24"/>
        <v>2.4385995471172268E-2</v>
      </c>
      <c r="AC108" s="13">
        <f t="shared" si="25"/>
        <v>0.28705000000000003</v>
      </c>
      <c r="AD108" s="13">
        <f t="shared" si="26"/>
        <v>0.12429999999999999</v>
      </c>
      <c r="AE108" s="13">
        <f t="shared" si="27"/>
        <v>0.15575</v>
      </c>
      <c r="AF108" s="13">
        <f t="shared" si="28"/>
        <v>7.0000000000000001E-3</v>
      </c>
      <c r="AG108" s="13">
        <f t="shared" si="29"/>
        <v>2.3E-3</v>
      </c>
      <c r="AI108" s="11"/>
      <c r="AJ108" s="11"/>
      <c r="AK108" s="11"/>
      <c r="AL108" s="11"/>
      <c r="AM108" s="11"/>
      <c r="AN108" s="11"/>
      <c r="AO108" s="11"/>
      <c r="AP108" s="11"/>
      <c r="AQ108" s="11">
        <f t="shared" si="41"/>
        <v>98</v>
      </c>
      <c r="AR108" s="11">
        <f t="shared" si="41"/>
        <v>95</v>
      </c>
      <c r="AT108" s="107"/>
      <c r="BA108" s="11"/>
      <c r="BB108" s="11"/>
      <c r="BC108" s="11"/>
      <c r="BD108" s="11"/>
      <c r="BE108" s="11"/>
      <c r="BH108" s="11"/>
      <c r="BI108" s="11"/>
      <c r="BJ108" s="11"/>
      <c r="BK108" s="11"/>
      <c r="BL108" s="11"/>
      <c r="BM108" s="11"/>
      <c r="BN108" s="11"/>
    </row>
    <row r="109" spans="1:66" s="1" customFormat="1" x14ac:dyDescent="0.3">
      <c r="A109" s="11"/>
      <c r="B109" s="1">
        <f t="shared" si="22"/>
        <v>5783</v>
      </c>
      <c r="C109" s="1">
        <v>96</v>
      </c>
      <c r="D109" s="1">
        <v>14215</v>
      </c>
      <c r="E109" s="1">
        <v>2393</v>
      </c>
      <c r="F109" s="1">
        <v>0</v>
      </c>
      <c r="G109" s="1">
        <v>3245</v>
      </c>
      <c r="H109" s="1">
        <v>0</v>
      </c>
      <c r="I109" s="1">
        <v>145</v>
      </c>
      <c r="J109" s="1">
        <v>47.35</v>
      </c>
      <c r="K109" s="1">
        <v>1.42</v>
      </c>
      <c r="L109" s="1">
        <v>24.2</v>
      </c>
      <c r="M109" s="1">
        <v>1.28</v>
      </c>
      <c r="N109" s="1">
        <v>2391</v>
      </c>
      <c r="O109" s="1">
        <v>3389</v>
      </c>
      <c r="P109" s="1">
        <v>2437</v>
      </c>
      <c r="Q109" s="1">
        <v>932</v>
      </c>
      <c r="R109" s="1">
        <v>19</v>
      </c>
      <c r="S109" s="1">
        <v>2090</v>
      </c>
      <c r="T109" s="1">
        <v>208</v>
      </c>
      <c r="U109" s="1">
        <v>0</v>
      </c>
      <c r="V109" s="1">
        <f t="shared" si="37"/>
        <v>-93</v>
      </c>
      <c r="W109" s="1">
        <f t="shared" si="38"/>
        <v>130</v>
      </c>
      <c r="X109" s="1">
        <f t="shared" si="38"/>
        <v>0</v>
      </c>
      <c r="Y109" s="1">
        <f t="shared" si="38"/>
        <v>5</v>
      </c>
      <c r="Z109" s="1">
        <f t="shared" si="39"/>
        <v>42</v>
      </c>
      <c r="AA109" s="3">
        <f t="shared" si="23"/>
        <v>0.35499999999999998</v>
      </c>
      <c r="AB109" s="13">
        <f t="shared" si="24"/>
        <v>2.5073491267508213E-2</v>
      </c>
      <c r="AC109" s="13">
        <f t="shared" si="25"/>
        <v>0.28915000000000002</v>
      </c>
      <c r="AD109" s="13">
        <f t="shared" si="26"/>
        <v>0.11965000000000001</v>
      </c>
      <c r="AE109" s="13">
        <f t="shared" si="27"/>
        <v>0.16225000000000001</v>
      </c>
      <c r="AF109" s="13">
        <f t="shared" si="28"/>
        <v>7.2500000000000004E-3</v>
      </c>
      <c r="AG109" s="13">
        <f t="shared" si="29"/>
        <v>2.0999999999999999E-3</v>
      </c>
      <c r="AI109" s="11"/>
      <c r="AJ109" s="11"/>
      <c r="AK109" s="11"/>
      <c r="AL109" s="11"/>
      <c r="AM109" s="11"/>
      <c r="AN109" s="11"/>
      <c r="AO109" s="11"/>
      <c r="AP109" s="11"/>
      <c r="AQ109" s="11">
        <f t="shared" si="41"/>
        <v>99</v>
      </c>
      <c r="AR109" s="11">
        <f t="shared" si="41"/>
        <v>96</v>
      </c>
      <c r="AT109" s="107"/>
      <c r="BA109" s="11"/>
      <c r="BB109" s="11"/>
      <c r="BC109" s="11"/>
      <c r="BD109" s="11"/>
      <c r="BE109" s="11"/>
      <c r="BH109" s="11"/>
      <c r="BI109" s="11"/>
      <c r="BJ109" s="11"/>
      <c r="BK109" s="11"/>
      <c r="BL109" s="11"/>
      <c r="BM109" s="11"/>
      <c r="BN109" s="11"/>
    </row>
    <row r="110" spans="1:66" s="1" customFormat="1" x14ac:dyDescent="0.3">
      <c r="A110" s="11"/>
      <c r="B110" s="1">
        <f t="shared" si="22"/>
        <v>5820</v>
      </c>
      <c r="C110" s="1">
        <v>97</v>
      </c>
      <c r="D110" s="1">
        <v>14178</v>
      </c>
      <c r="E110" s="1">
        <v>2297</v>
      </c>
      <c r="F110" s="1">
        <v>0</v>
      </c>
      <c r="G110" s="1">
        <v>3374</v>
      </c>
      <c r="H110" s="1">
        <v>0</v>
      </c>
      <c r="I110" s="1">
        <v>149</v>
      </c>
      <c r="J110" s="1">
        <v>47.43</v>
      </c>
      <c r="K110" s="1">
        <v>1.42</v>
      </c>
      <c r="L110" s="1">
        <v>24.3</v>
      </c>
      <c r="M110" s="1">
        <v>1.28</v>
      </c>
      <c r="N110" s="1">
        <v>2426</v>
      </c>
      <c r="O110" s="1">
        <v>3391</v>
      </c>
      <c r="P110" s="1">
        <v>2342</v>
      </c>
      <c r="Q110" s="1">
        <v>1028</v>
      </c>
      <c r="R110" s="1">
        <v>20</v>
      </c>
      <c r="S110" s="1">
        <v>2013</v>
      </c>
      <c r="T110" s="1">
        <v>201</v>
      </c>
      <c r="U110" s="1">
        <v>0</v>
      </c>
      <c r="V110" s="1">
        <f t="shared" si="37"/>
        <v>-96</v>
      </c>
      <c r="W110" s="1">
        <f t="shared" si="38"/>
        <v>129</v>
      </c>
      <c r="X110" s="1">
        <f t="shared" si="38"/>
        <v>0</v>
      </c>
      <c r="Y110" s="1">
        <f t="shared" si="38"/>
        <v>4</v>
      </c>
      <c r="Z110" s="1">
        <f t="shared" si="39"/>
        <v>37</v>
      </c>
      <c r="AA110" s="3">
        <f t="shared" si="23"/>
        <v>0.35499999999999998</v>
      </c>
      <c r="AB110" s="13">
        <f t="shared" si="24"/>
        <v>2.5601374570446735E-2</v>
      </c>
      <c r="AC110" s="13">
        <f t="shared" si="25"/>
        <v>0.29099999999999998</v>
      </c>
      <c r="AD110" s="13">
        <f t="shared" si="26"/>
        <v>0.11484999999999999</v>
      </c>
      <c r="AE110" s="13">
        <f t="shared" si="27"/>
        <v>0.16869999999999999</v>
      </c>
      <c r="AF110" s="13">
        <f t="shared" si="28"/>
        <v>7.45E-3</v>
      </c>
      <c r="AG110" s="13">
        <f t="shared" si="29"/>
        <v>1.8500000000000001E-3</v>
      </c>
      <c r="AI110" s="11"/>
      <c r="AJ110" s="11"/>
      <c r="AK110" s="11"/>
      <c r="AL110" s="11"/>
      <c r="AM110" s="11"/>
      <c r="AN110" s="11"/>
      <c r="AO110" s="11"/>
      <c r="AP110" s="11"/>
      <c r="AQ110" s="11">
        <f t="shared" si="41"/>
        <v>100</v>
      </c>
      <c r="AR110" s="11">
        <f t="shared" si="41"/>
        <v>97</v>
      </c>
      <c r="AT110" s="107"/>
      <c r="BA110" s="11"/>
      <c r="BB110" s="11"/>
      <c r="BC110" s="11"/>
      <c r="BD110" s="11"/>
      <c r="BE110" s="11"/>
      <c r="BH110" s="11"/>
      <c r="BI110" s="11"/>
      <c r="BJ110" s="11"/>
      <c r="BK110" s="11"/>
      <c r="BL110" s="11"/>
      <c r="BM110" s="11"/>
      <c r="BN110" s="11"/>
    </row>
    <row r="111" spans="1:66" s="1" customFormat="1" x14ac:dyDescent="0.3">
      <c r="A111" s="11"/>
      <c r="B111" s="1">
        <f t="shared" si="22"/>
        <v>5853</v>
      </c>
      <c r="C111" s="1">
        <v>98</v>
      </c>
      <c r="D111" s="1">
        <v>14146</v>
      </c>
      <c r="E111" s="1">
        <v>2182</v>
      </c>
      <c r="F111" s="1">
        <v>0</v>
      </c>
      <c r="G111" s="1">
        <v>3518</v>
      </c>
      <c r="H111" s="1">
        <v>0</v>
      </c>
      <c r="I111" s="1">
        <v>153</v>
      </c>
      <c r="J111" s="1">
        <v>47.51</v>
      </c>
      <c r="K111" s="1">
        <v>1.43</v>
      </c>
      <c r="L111" s="1">
        <v>24.4</v>
      </c>
      <c r="M111" s="1">
        <v>1.27</v>
      </c>
      <c r="N111" s="1">
        <v>2457</v>
      </c>
      <c r="O111" s="1">
        <v>3392</v>
      </c>
      <c r="P111" s="1">
        <v>2235</v>
      </c>
      <c r="Q111" s="1">
        <v>1136</v>
      </c>
      <c r="R111" s="1">
        <v>21</v>
      </c>
      <c r="S111" s="1">
        <v>1921</v>
      </c>
      <c r="T111" s="1">
        <v>192</v>
      </c>
      <c r="U111" s="1">
        <v>0</v>
      </c>
      <c r="V111" s="1">
        <f t="shared" si="37"/>
        <v>-115</v>
      </c>
      <c r="W111" s="1">
        <f t="shared" si="38"/>
        <v>144</v>
      </c>
      <c r="X111" s="1">
        <f t="shared" si="38"/>
        <v>0</v>
      </c>
      <c r="Y111" s="1">
        <f t="shared" si="38"/>
        <v>4</v>
      </c>
      <c r="Z111" s="1">
        <f t="shared" si="39"/>
        <v>33</v>
      </c>
      <c r="AA111" s="3">
        <f t="shared" si="23"/>
        <v>0.35749999999999998</v>
      </c>
      <c r="AB111" s="13">
        <f t="shared" si="24"/>
        <v>2.6140440799589954E-2</v>
      </c>
      <c r="AC111" s="13">
        <f t="shared" si="25"/>
        <v>0.29265000000000002</v>
      </c>
      <c r="AD111" s="13">
        <f t="shared" si="26"/>
        <v>0.1091</v>
      </c>
      <c r="AE111" s="13">
        <f t="shared" si="27"/>
        <v>0.1759</v>
      </c>
      <c r="AF111" s="13">
        <f t="shared" si="28"/>
        <v>7.6499999999999997E-3</v>
      </c>
      <c r="AG111" s="13">
        <f t="shared" si="29"/>
        <v>1.65E-3</v>
      </c>
      <c r="AI111" s="11"/>
      <c r="AJ111" s="11"/>
      <c r="AK111" s="11"/>
      <c r="AL111" s="11"/>
      <c r="AM111" s="11"/>
      <c r="AN111" s="11"/>
      <c r="AO111" s="11"/>
      <c r="AP111" s="11"/>
      <c r="AQ111" s="11">
        <f t="shared" si="41"/>
        <v>101</v>
      </c>
      <c r="AR111" s="11">
        <f t="shared" si="41"/>
        <v>98</v>
      </c>
      <c r="AT111" s="107"/>
      <c r="BA111" s="11"/>
      <c r="BB111" s="11"/>
      <c r="BC111" s="11"/>
      <c r="BD111" s="11"/>
      <c r="BE111" s="11"/>
      <c r="BH111" s="11"/>
      <c r="BI111" s="11"/>
      <c r="BJ111" s="11"/>
      <c r="BK111" s="11"/>
      <c r="BL111" s="11"/>
      <c r="BM111" s="11"/>
      <c r="BN111" s="11"/>
    </row>
    <row r="112" spans="1:66" s="1" customFormat="1" x14ac:dyDescent="0.3">
      <c r="A112" s="11"/>
      <c r="B112" s="1">
        <f t="shared" si="22"/>
        <v>5887</v>
      </c>
      <c r="C112" s="1">
        <v>99</v>
      </c>
      <c r="D112" s="1">
        <v>14111</v>
      </c>
      <c r="E112" s="1">
        <v>2068</v>
      </c>
      <c r="F112" s="1">
        <v>0</v>
      </c>
      <c r="G112" s="1">
        <v>3663</v>
      </c>
      <c r="H112" s="1">
        <v>0</v>
      </c>
      <c r="I112" s="1">
        <v>156</v>
      </c>
      <c r="J112" s="1">
        <v>47.59</v>
      </c>
      <c r="K112" s="1">
        <v>1.43</v>
      </c>
      <c r="L112" s="1">
        <v>24.6</v>
      </c>
      <c r="M112" s="1">
        <v>1.26</v>
      </c>
      <c r="N112" s="1">
        <v>2490</v>
      </c>
      <c r="O112" s="1">
        <v>3394</v>
      </c>
      <c r="P112" s="1">
        <v>2131</v>
      </c>
      <c r="Q112" s="1">
        <v>1240</v>
      </c>
      <c r="R112" s="1">
        <v>21</v>
      </c>
      <c r="S112" s="1">
        <v>1827</v>
      </c>
      <c r="T112" s="1">
        <v>182</v>
      </c>
      <c r="U112" s="1">
        <v>0</v>
      </c>
      <c r="V112" s="1">
        <f t="shared" si="37"/>
        <v>-114</v>
      </c>
      <c r="W112" s="1">
        <f t="shared" si="38"/>
        <v>145</v>
      </c>
      <c r="X112" s="1">
        <f t="shared" si="38"/>
        <v>0</v>
      </c>
      <c r="Y112" s="1">
        <f t="shared" si="38"/>
        <v>3</v>
      </c>
      <c r="Z112" s="1">
        <f t="shared" si="39"/>
        <v>34</v>
      </c>
      <c r="AA112" s="3">
        <f t="shared" si="23"/>
        <v>0.35749999999999998</v>
      </c>
      <c r="AB112" s="13">
        <f t="shared" si="24"/>
        <v>2.6499065738066926E-2</v>
      </c>
      <c r="AC112" s="13">
        <f t="shared" si="25"/>
        <v>0.29435</v>
      </c>
      <c r="AD112" s="13">
        <f t="shared" si="26"/>
        <v>0.10340000000000001</v>
      </c>
      <c r="AE112" s="13">
        <f t="shared" si="27"/>
        <v>0.18315000000000001</v>
      </c>
      <c r="AF112" s="13">
        <f t="shared" si="28"/>
        <v>7.7999999999999996E-3</v>
      </c>
      <c r="AG112" s="13">
        <f t="shared" si="29"/>
        <v>1.6999999999999999E-3</v>
      </c>
      <c r="AI112" s="11"/>
      <c r="AJ112" s="11"/>
      <c r="AK112" s="11"/>
      <c r="AL112" s="11"/>
      <c r="AM112" s="11"/>
      <c r="AN112" s="11"/>
      <c r="AO112" s="11"/>
      <c r="AP112" s="11"/>
      <c r="AQ112" s="11">
        <f t="shared" ref="AQ112:AR127" si="42">+AQ111+1</f>
        <v>102</v>
      </c>
      <c r="AR112" s="11">
        <f t="shared" si="42"/>
        <v>99</v>
      </c>
      <c r="AT112" s="107"/>
      <c r="BA112" s="11"/>
      <c r="BB112" s="11"/>
      <c r="BC112" s="11"/>
      <c r="BD112" s="11"/>
      <c r="BE112" s="11"/>
      <c r="BH112" s="11"/>
      <c r="BI112" s="11"/>
      <c r="BJ112" s="11"/>
      <c r="BK112" s="11"/>
      <c r="BL112" s="11"/>
      <c r="BM112" s="11"/>
      <c r="BN112" s="11"/>
    </row>
    <row r="113" spans="1:66" s="1" customFormat="1" x14ac:dyDescent="0.3">
      <c r="A113" s="11"/>
      <c r="B113" s="1">
        <f t="shared" si="22"/>
        <v>5916</v>
      </c>
      <c r="C113" s="1">
        <v>100</v>
      </c>
      <c r="D113" s="1">
        <v>14083</v>
      </c>
      <c r="E113" s="1">
        <v>1948</v>
      </c>
      <c r="F113" s="1">
        <v>0</v>
      </c>
      <c r="G113" s="1">
        <v>3807</v>
      </c>
      <c r="H113" s="1">
        <v>0</v>
      </c>
      <c r="I113" s="1">
        <v>161</v>
      </c>
      <c r="J113" s="1">
        <v>47.67</v>
      </c>
      <c r="K113" s="1">
        <v>1.43</v>
      </c>
      <c r="L113" s="1">
        <v>24.7</v>
      </c>
      <c r="M113" s="1">
        <v>1.24</v>
      </c>
      <c r="N113" s="1">
        <v>2516</v>
      </c>
      <c r="O113" s="1">
        <v>3395</v>
      </c>
      <c r="P113" s="1">
        <v>2032</v>
      </c>
      <c r="Q113" s="1">
        <v>1340</v>
      </c>
      <c r="R113" s="1">
        <v>22</v>
      </c>
      <c r="S113" s="1">
        <v>1727</v>
      </c>
      <c r="T113" s="1">
        <v>171</v>
      </c>
      <c r="U113" s="1">
        <v>0</v>
      </c>
      <c r="V113" s="1">
        <f t="shared" si="37"/>
        <v>-120</v>
      </c>
      <c r="W113" s="1">
        <f t="shared" si="38"/>
        <v>144</v>
      </c>
      <c r="X113" s="1">
        <f t="shared" si="38"/>
        <v>0</v>
      </c>
      <c r="Y113" s="1">
        <f t="shared" si="38"/>
        <v>5</v>
      </c>
      <c r="Z113" s="1">
        <f t="shared" si="39"/>
        <v>29</v>
      </c>
      <c r="AA113" s="3">
        <f t="shared" si="23"/>
        <v>0.35749999999999998</v>
      </c>
      <c r="AB113" s="13">
        <f t="shared" si="24"/>
        <v>2.7214334009465855E-2</v>
      </c>
      <c r="AC113" s="13">
        <f t="shared" si="25"/>
        <v>0.29580000000000001</v>
      </c>
      <c r="AD113" s="13">
        <f t="shared" si="26"/>
        <v>9.74E-2</v>
      </c>
      <c r="AE113" s="13">
        <f t="shared" si="27"/>
        <v>0.19034999999999999</v>
      </c>
      <c r="AF113" s="13">
        <f t="shared" si="28"/>
        <v>8.0499999999999999E-3</v>
      </c>
      <c r="AG113" s="13">
        <f t="shared" si="29"/>
        <v>1.4499999999999999E-3</v>
      </c>
      <c r="AI113" s="11"/>
      <c r="AJ113" s="11"/>
      <c r="AK113" s="11"/>
      <c r="AL113" s="11"/>
      <c r="AM113" s="11"/>
      <c r="AN113" s="11"/>
      <c r="AO113" s="11"/>
      <c r="AP113" s="11"/>
      <c r="AQ113" s="11">
        <f t="shared" si="42"/>
        <v>103</v>
      </c>
      <c r="AR113" s="11">
        <f t="shared" si="42"/>
        <v>100</v>
      </c>
      <c r="AT113" s="107"/>
      <c r="BA113" s="11"/>
      <c r="BB113" s="11"/>
      <c r="BC113" s="11"/>
      <c r="BD113" s="11"/>
      <c r="BE113" s="11"/>
      <c r="BH113" s="11"/>
      <c r="BI113" s="11"/>
      <c r="BJ113" s="11"/>
      <c r="BK113" s="11"/>
      <c r="BL113" s="11"/>
      <c r="BM113" s="11"/>
      <c r="BN113" s="11"/>
    </row>
    <row r="114" spans="1:66" s="1" customFormat="1" x14ac:dyDescent="0.3">
      <c r="A114" s="11"/>
      <c r="B114" s="1">
        <f t="shared" si="22"/>
        <v>5941</v>
      </c>
      <c r="C114" s="1">
        <v>101</v>
      </c>
      <c r="D114" s="1">
        <v>14056</v>
      </c>
      <c r="E114" s="1">
        <v>1830</v>
      </c>
      <c r="F114" s="1">
        <v>0</v>
      </c>
      <c r="G114" s="1">
        <v>3945</v>
      </c>
      <c r="H114" s="1">
        <v>0</v>
      </c>
      <c r="I114" s="1">
        <v>166</v>
      </c>
      <c r="J114" s="1">
        <v>47.74</v>
      </c>
      <c r="K114" s="1">
        <v>1.43</v>
      </c>
      <c r="L114" s="1">
        <v>24.8</v>
      </c>
      <c r="M114" s="1">
        <v>1.23</v>
      </c>
      <c r="N114" s="1">
        <v>2542</v>
      </c>
      <c r="O114" s="1">
        <v>3396</v>
      </c>
      <c r="P114" s="1">
        <v>1939</v>
      </c>
      <c r="Q114" s="1">
        <v>1433</v>
      </c>
      <c r="R114" s="1">
        <v>23</v>
      </c>
      <c r="S114" s="1">
        <v>1629</v>
      </c>
      <c r="T114" s="1">
        <v>162</v>
      </c>
      <c r="U114" s="1">
        <v>0</v>
      </c>
      <c r="V114" s="1">
        <f t="shared" si="37"/>
        <v>-118</v>
      </c>
      <c r="W114" s="1">
        <f t="shared" si="38"/>
        <v>138</v>
      </c>
      <c r="X114" s="1">
        <f t="shared" si="38"/>
        <v>0</v>
      </c>
      <c r="Y114" s="1">
        <f t="shared" si="38"/>
        <v>5</v>
      </c>
      <c r="Z114" s="1">
        <f t="shared" si="39"/>
        <v>25</v>
      </c>
      <c r="AA114" s="3">
        <f t="shared" si="23"/>
        <v>0.35749999999999998</v>
      </c>
      <c r="AB114" s="13">
        <f t="shared" si="24"/>
        <v>2.7941424002693151E-2</v>
      </c>
      <c r="AC114" s="13">
        <f t="shared" si="25"/>
        <v>0.29704999999999998</v>
      </c>
      <c r="AD114" s="13">
        <f t="shared" si="26"/>
        <v>9.1499999999999998E-2</v>
      </c>
      <c r="AE114" s="13">
        <f t="shared" si="27"/>
        <v>0.19725000000000001</v>
      </c>
      <c r="AF114" s="13">
        <f t="shared" si="28"/>
        <v>8.3000000000000001E-3</v>
      </c>
      <c r="AG114" s="13">
        <f t="shared" si="29"/>
        <v>1.25E-3</v>
      </c>
      <c r="AI114" s="11"/>
      <c r="AJ114" s="11"/>
      <c r="AK114" s="11"/>
      <c r="AL114" s="11"/>
      <c r="AM114" s="11"/>
      <c r="AN114" s="11"/>
      <c r="AO114" s="11"/>
      <c r="AP114" s="11"/>
      <c r="AQ114" s="11">
        <f t="shared" si="42"/>
        <v>104</v>
      </c>
      <c r="AR114" s="11">
        <f t="shared" si="42"/>
        <v>101</v>
      </c>
      <c r="AT114" s="107"/>
      <c r="BA114" s="11"/>
      <c r="BB114" s="11"/>
      <c r="BC114" s="11"/>
      <c r="BD114" s="11"/>
      <c r="BE114" s="11"/>
      <c r="BH114" s="11"/>
      <c r="BI114" s="11"/>
      <c r="BJ114" s="11"/>
      <c r="BK114" s="11"/>
      <c r="BL114" s="11"/>
      <c r="BM114" s="11"/>
      <c r="BN114" s="11"/>
    </row>
    <row r="115" spans="1:66" s="1" customFormat="1" x14ac:dyDescent="0.3">
      <c r="A115" s="11"/>
      <c r="B115" s="1">
        <f t="shared" si="22"/>
        <v>5970</v>
      </c>
      <c r="C115" s="1">
        <v>102</v>
      </c>
      <c r="D115" s="1">
        <v>14029</v>
      </c>
      <c r="E115" s="1">
        <v>1725</v>
      </c>
      <c r="F115" s="1">
        <v>0</v>
      </c>
      <c r="G115" s="1">
        <v>4073</v>
      </c>
      <c r="H115" s="1">
        <v>0</v>
      </c>
      <c r="I115" s="1">
        <v>172</v>
      </c>
      <c r="J115" s="1">
        <v>47.82</v>
      </c>
      <c r="K115" s="1">
        <v>1.44</v>
      </c>
      <c r="L115" s="1">
        <v>24.9</v>
      </c>
      <c r="M115" s="1">
        <v>1.21</v>
      </c>
      <c r="N115" s="1">
        <v>2568</v>
      </c>
      <c r="O115" s="1">
        <v>3397</v>
      </c>
      <c r="P115" s="1">
        <v>1860</v>
      </c>
      <c r="Q115" s="1">
        <v>1513</v>
      </c>
      <c r="R115" s="1">
        <v>24</v>
      </c>
      <c r="S115" s="1">
        <v>1539</v>
      </c>
      <c r="T115" s="1">
        <v>151</v>
      </c>
      <c r="U115" s="1">
        <v>0</v>
      </c>
      <c r="V115" s="1">
        <f t="shared" si="37"/>
        <v>-105</v>
      </c>
      <c r="W115" s="1">
        <f t="shared" si="38"/>
        <v>128</v>
      </c>
      <c r="X115" s="1">
        <f t="shared" si="38"/>
        <v>0</v>
      </c>
      <c r="Y115" s="1">
        <f t="shared" si="38"/>
        <v>6</v>
      </c>
      <c r="Z115" s="1">
        <f t="shared" si="39"/>
        <v>29</v>
      </c>
      <c r="AA115" s="3">
        <f t="shared" si="23"/>
        <v>0.36</v>
      </c>
      <c r="AB115" s="13">
        <f t="shared" si="24"/>
        <v>2.8810720268006702E-2</v>
      </c>
      <c r="AC115" s="13">
        <f t="shared" si="25"/>
        <v>0.29849999999999999</v>
      </c>
      <c r="AD115" s="13">
        <f t="shared" si="26"/>
        <v>8.6249999999999993E-2</v>
      </c>
      <c r="AE115" s="13">
        <f t="shared" si="27"/>
        <v>0.20365</v>
      </c>
      <c r="AF115" s="13">
        <f t="shared" si="28"/>
        <v>8.6E-3</v>
      </c>
      <c r="AG115" s="13">
        <f t="shared" si="29"/>
        <v>1.4499999999999999E-3</v>
      </c>
      <c r="AI115" s="11"/>
      <c r="AJ115" s="11"/>
      <c r="AK115" s="11"/>
      <c r="AL115" s="11"/>
      <c r="AM115" s="11"/>
      <c r="AN115" s="11"/>
      <c r="AO115" s="11"/>
      <c r="AP115" s="11"/>
      <c r="AQ115" s="11">
        <f t="shared" si="42"/>
        <v>105</v>
      </c>
      <c r="AR115" s="11">
        <f t="shared" si="42"/>
        <v>102</v>
      </c>
      <c r="AT115" s="107"/>
      <c r="BA115" s="11"/>
      <c r="BB115" s="11"/>
      <c r="BC115" s="11"/>
      <c r="BD115" s="11"/>
      <c r="BE115" s="11"/>
      <c r="BH115" s="11"/>
      <c r="BI115" s="11"/>
      <c r="BJ115" s="11"/>
      <c r="BK115" s="11"/>
      <c r="BL115" s="11"/>
      <c r="BM115" s="11"/>
      <c r="BN115" s="11"/>
    </row>
    <row r="116" spans="1:66" s="1" customFormat="1" x14ac:dyDescent="0.3">
      <c r="A116" s="11"/>
      <c r="B116" s="1">
        <f t="shared" si="22"/>
        <v>5995</v>
      </c>
      <c r="C116" s="1">
        <v>103</v>
      </c>
      <c r="D116" s="1">
        <v>14004</v>
      </c>
      <c r="E116" s="1">
        <v>1631</v>
      </c>
      <c r="F116" s="1">
        <v>0</v>
      </c>
      <c r="G116" s="1">
        <v>4187</v>
      </c>
      <c r="H116" s="1">
        <v>0</v>
      </c>
      <c r="I116" s="1">
        <v>177</v>
      </c>
      <c r="J116" s="1">
        <v>47.89</v>
      </c>
      <c r="K116" s="1">
        <v>1.44</v>
      </c>
      <c r="L116" s="1">
        <v>25</v>
      </c>
      <c r="M116" s="1">
        <v>1.2</v>
      </c>
      <c r="N116" s="1">
        <v>2592</v>
      </c>
      <c r="O116" s="1">
        <v>3399</v>
      </c>
      <c r="P116" s="1">
        <v>1800</v>
      </c>
      <c r="Q116" s="1">
        <v>1574</v>
      </c>
      <c r="R116" s="1">
        <v>24</v>
      </c>
      <c r="S116" s="1">
        <v>1457</v>
      </c>
      <c r="T116" s="1">
        <v>144</v>
      </c>
      <c r="U116" s="1">
        <v>0</v>
      </c>
      <c r="V116" s="1">
        <f t="shared" si="37"/>
        <v>-94</v>
      </c>
      <c r="W116" s="1">
        <f t="shared" si="38"/>
        <v>114</v>
      </c>
      <c r="X116" s="1">
        <f t="shared" si="38"/>
        <v>0</v>
      </c>
      <c r="Y116" s="1">
        <f t="shared" si="38"/>
        <v>5</v>
      </c>
      <c r="Z116" s="1">
        <f t="shared" si="39"/>
        <v>25</v>
      </c>
      <c r="AA116" s="3">
        <f t="shared" si="23"/>
        <v>0.36</v>
      </c>
      <c r="AB116" s="13">
        <f t="shared" si="24"/>
        <v>2.9524603836530442E-2</v>
      </c>
      <c r="AC116" s="13">
        <f t="shared" si="25"/>
        <v>0.29975000000000002</v>
      </c>
      <c r="AD116" s="13">
        <f t="shared" si="26"/>
        <v>8.1549999999999997E-2</v>
      </c>
      <c r="AE116" s="13">
        <f t="shared" si="27"/>
        <v>0.20935000000000001</v>
      </c>
      <c r="AF116" s="13">
        <f t="shared" si="28"/>
        <v>8.8500000000000002E-3</v>
      </c>
      <c r="AG116" s="13">
        <f t="shared" si="29"/>
        <v>1.25E-3</v>
      </c>
      <c r="AI116" s="11"/>
      <c r="AJ116" s="11"/>
      <c r="AK116" s="11"/>
      <c r="AL116" s="11"/>
      <c r="AM116" s="11"/>
      <c r="AN116" s="11"/>
      <c r="AO116" s="11"/>
      <c r="AP116" s="11"/>
      <c r="AQ116" s="11">
        <f t="shared" si="42"/>
        <v>106</v>
      </c>
      <c r="AR116" s="11">
        <f t="shared" si="42"/>
        <v>103</v>
      </c>
      <c r="AT116" s="107"/>
      <c r="BA116" s="11"/>
      <c r="BB116" s="11"/>
      <c r="BC116" s="11"/>
      <c r="BD116" s="11"/>
      <c r="BE116" s="11"/>
      <c r="BH116" s="11"/>
      <c r="BI116" s="11"/>
      <c r="BJ116" s="11"/>
      <c r="BK116" s="11"/>
      <c r="BL116" s="11"/>
      <c r="BM116" s="11"/>
      <c r="BN116" s="11"/>
    </row>
    <row r="117" spans="1:66" s="1" customFormat="1" x14ac:dyDescent="0.3">
      <c r="A117" s="11"/>
      <c r="B117" s="1">
        <f t="shared" si="22"/>
        <v>6017</v>
      </c>
      <c r="C117" s="1">
        <v>104</v>
      </c>
      <c r="D117" s="1">
        <v>13980</v>
      </c>
      <c r="E117" s="1">
        <v>1547</v>
      </c>
      <c r="F117" s="1">
        <v>0</v>
      </c>
      <c r="G117" s="1">
        <v>4289</v>
      </c>
      <c r="H117" s="1">
        <v>0</v>
      </c>
      <c r="I117" s="1">
        <v>181</v>
      </c>
      <c r="J117" s="1">
        <v>47.96</v>
      </c>
      <c r="K117" s="1">
        <v>1.44</v>
      </c>
      <c r="L117" s="1">
        <v>25.1</v>
      </c>
      <c r="M117" s="1">
        <v>1.19</v>
      </c>
      <c r="N117" s="1">
        <v>2614</v>
      </c>
      <c r="O117" s="1">
        <v>3400</v>
      </c>
      <c r="P117" s="1">
        <v>1751</v>
      </c>
      <c r="Q117" s="1">
        <v>1624</v>
      </c>
      <c r="R117" s="1">
        <v>25</v>
      </c>
      <c r="S117" s="1">
        <v>1382</v>
      </c>
      <c r="T117" s="1">
        <v>137</v>
      </c>
      <c r="U117" s="1">
        <v>0</v>
      </c>
      <c r="V117" s="1">
        <f t="shared" si="37"/>
        <v>-84</v>
      </c>
      <c r="W117" s="1">
        <f t="shared" si="38"/>
        <v>102</v>
      </c>
      <c r="X117" s="1">
        <f t="shared" si="38"/>
        <v>0</v>
      </c>
      <c r="Y117" s="1">
        <f t="shared" si="38"/>
        <v>4</v>
      </c>
      <c r="Z117" s="1">
        <f t="shared" si="39"/>
        <v>22</v>
      </c>
      <c r="AA117" s="3">
        <f t="shared" si="23"/>
        <v>0.36</v>
      </c>
      <c r="AB117" s="13">
        <f t="shared" si="24"/>
        <v>3.0081435931527338E-2</v>
      </c>
      <c r="AC117" s="13">
        <f t="shared" si="25"/>
        <v>0.30085000000000001</v>
      </c>
      <c r="AD117" s="13">
        <f t="shared" si="26"/>
        <v>7.7350000000000002E-2</v>
      </c>
      <c r="AE117" s="13">
        <f t="shared" si="27"/>
        <v>0.21445</v>
      </c>
      <c r="AF117" s="13">
        <f t="shared" si="28"/>
        <v>9.0500000000000008E-3</v>
      </c>
      <c r="AG117" s="13">
        <f t="shared" si="29"/>
        <v>1.1000000000000001E-3</v>
      </c>
      <c r="AI117" s="11"/>
      <c r="AJ117" s="11"/>
      <c r="AK117" s="11"/>
      <c r="AL117" s="11"/>
      <c r="AM117" s="11"/>
      <c r="AN117" s="11"/>
      <c r="AO117" s="11"/>
      <c r="AP117" s="11"/>
      <c r="AQ117" s="11">
        <f t="shared" si="42"/>
        <v>107</v>
      </c>
      <c r="AR117" s="11">
        <f t="shared" si="42"/>
        <v>104</v>
      </c>
      <c r="AT117" s="107"/>
      <c r="BA117" s="11"/>
      <c r="BB117" s="11"/>
      <c r="BC117" s="11"/>
      <c r="BD117" s="11"/>
      <c r="BE117" s="11"/>
      <c r="BH117" s="11"/>
      <c r="BI117" s="11"/>
      <c r="BJ117" s="11"/>
      <c r="BK117" s="11"/>
      <c r="BL117" s="11"/>
      <c r="BM117" s="11"/>
      <c r="BN117" s="11"/>
    </row>
    <row r="118" spans="1:66" s="1" customFormat="1" x14ac:dyDescent="0.3">
      <c r="A118" s="11"/>
      <c r="B118" s="1">
        <f t="shared" si="22"/>
        <v>6040</v>
      </c>
      <c r="C118" s="1">
        <v>105</v>
      </c>
      <c r="D118" s="1">
        <v>13958</v>
      </c>
      <c r="E118" s="1">
        <v>1470</v>
      </c>
      <c r="F118" s="1">
        <v>0</v>
      </c>
      <c r="G118" s="1">
        <v>4384</v>
      </c>
      <c r="H118" s="1">
        <v>0</v>
      </c>
      <c r="I118" s="1">
        <v>186</v>
      </c>
      <c r="J118" s="1">
        <v>48.02</v>
      </c>
      <c r="K118" s="1">
        <v>1.44</v>
      </c>
      <c r="L118" s="1">
        <v>25.1</v>
      </c>
      <c r="M118" s="1">
        <v>1.18</v>
      </c>
      <c r="N118" s="1">
        <v>2635</v>
      </c>
      <c r="O118" s="1">
        <v>3401</v>
      </c>
      <c r="P118" s="1">
        <v>1711</v>
      </c>
      <c r="Q118" s="1">
        <v>1664</v>
      </c>
      <c r="R118" s="1">
        <v>25</v>
      </c>
      <c r="S118" s="1">
        <v>1317</v>
      </c>
      <c r="T118" s="1">
        <v>130</v>
      </c>
      <c r="U118" s="1">
        <v>0</v>
      </c>
      <c r="V118" s="1">
        <f t="shared" si="37"/>
        <v>-77</v>
      </c>
      <c r="W118" s="1">
        <f t="shared" si="38"/>
        <v>95</v>
      </c>
      <c r="X118" s="1">
        <f t="shared" si="38"/>
        <v>0</v>
      </c>
      <c r="Y118" s="1">
        <f t="shared" si="38"/>
        <v>5</v>
      </c>
      <c r="Z118" s="1">
        <f t="shared" si="39"/>
        <v>23</v>
      </c>
      <c r="AA118" s="3">
        <f t="shared" si="23"/>
        <v>0.36</v>
      </c>
      <c r="AB118" s="13">
        <f t="shared" si="24"/>
        <v>3.0794701986754967E-2</v>
      </c>
      <c r="AC118" s="13">
        <f t="shared" si="25"/>
        <v>0.30199999999999999</v>
      </c>
      <c r="AD118" s="13">
        <f t="shared" si="26"/>
        <v>7.3499999999999996E-2</v>
      </c>
      <c r="AE118" s="13">
        <f t="shared" si="27"/>
        <v>0.21920000000000001</v>
      </c>
      <c r="AF118" s="13">
        <f t="shared" si="28"/>
        <v>9.2999999999999992E-3</v>
      </c>
      <c r="AG118" s="13">
        <f t="shared" si="29"/>
        <v>1.15E-3</v>
      </c>
      <c r="AI118" s="11"/>
      <c r="AJ118" s="11"/>
      <c r="AK118" s="11"/>
      <c r="AL118" s="11"/>
      <c r="AM118" s="11"/>
      <c r="AN118" s="11"/>
      <c r="AO118" s="11"/>
      <c r="AP118" s="11"/>
      <c r="AQ118" s="11">
        <f t="shared" si="42"/>
        <v>108</v>
      </c>
      <c r="AR118" s="11">
        <f t="shared" si="42"/>
        <v>105</v>
      </c>
      <c r="AT118" s="107"/>
      <c r="BA118" s="11"/>
      <c r="BB118" s="11"/>
      <c r="BC118" s="11"/>
      <c r="BD118" s="11"/>
      <c r="BE118" s="11"/>
      <c r="BH118" s="11"/>
      <c r="BI118" s="11"/>
      <c r="BJ118" s="11"/>
      <c r="BK118" s="11"/>
      <c r="BL118" s="11"/>
      <c r="BM118" s="11"/>
      <c r="BN118" s="11"/>
    </row>
    <row r="119" spans="1:66" s="1" customFormat="1" x14ac:dyDescent="0.3">
      <c r="A119" s="11"/>
      <c r="B119" s="1">
        <f t="shared" si="22"/>
        <v>6058</v>
      </c>
      <c r="C119" s="1">
        <v>106</v>
      </c>
      <c r="D119" s="1">
        <v>13940</v>
      </c>
      <c r="E119" s="1">
        <v>1391</v>
      </c>
      <c r="F119" s="1">
        <v>0</v>
      </c>
      <c r="G119" s="1">
        <v>4477</v>
      </c>
      <c r="H119" s="1">
        <v>0</v>
      </c>
      <c r="I119" s="1">
        <v>190</v>
      </c>
      <c r="J119" s="1">
        <v>48.09</v>
      </c>
      <c r="K119" s="1">
        <v>1.44</v>
      </c>
      <c r="L119" s="1">
        <v>25.2</v>
      </c>
      <c r="M119" s="1">
        <v>1.17</v>
      </c>
      <c r="N119" s="1">
        <v>2653</v>
      </c>
      <c r="O119" s="1">
        <v>3402</v>
      </c>
      <c r="P119" s="1">
        <v>1676</v>
      </c>
      <c r="Q119" s="1">
        <v>1700</v>
      </c>
      <c r="R119" s="1">
        <v>25</v>
      </c>
      <c r="S119" s="1">
        <v>1248</v>
      </c>
      <c r="T119" s="1">
        <v>125</v>
      </c>
      <c r="U119" s="1">
        <v>0</v>
      </c>
      <c r="V119" s="1">
        <f t="shared" si="37"/>
        <v>-79</v>
      </c>
      <c r="W119" s="1">
        <f t="shared" si="38"/>
        <v>93</v>
      </c>
      <c r="X119" s="1">
        <f t="shared" si="38"/>
        <v>0</v>
      </c>
      <c r="Y119" s="1">
        <f t="shared" si="38"/>
        <v>4</v>
      </c>
      <c r="Z119" s="1">
        <f t="shared" si="39"/>
        <v>18</v>
      </c>
      <c r="AA119" s="3">
        <f t="shared" si="23"/>
        <v>0.36</v>
      </c>
      <c r="AB119" s="13">
        <f t="shared" si="24"/>
        <v>3.1363486299108616E-2</v>
      </c>
      <c r="AC119" s="13">
        <f t="shared" si="25"/>
        <v>0.3029</v>
      </c>
      <c r="AD119" s="13">
        <f t="shared" si="26"/>
        <v>6.9550000000000001E-2</v>
      </c>
      <c r="AE119" s="13">
        <f t="shared" si="27"/>
        <v>0.22384999999999999</v>
      </c>
      <c r="AF119" s="13">
        <f t="shared" si="28"/>
        <v>9.4999999999999998E-3</v>
      </c>
      <c r="AG119" s="13">
        <f t="shared" si="29"/>
        <v>8.9999999999999998E-4</v>
      </c>
      <c r="AI119" s="11"/>
      <c r="AJ119" s="11"/>
      <c r="AK119" s="11"/>
      <c r="AL119" s="11"/>
      <c r="AM119" s="11"/>
      <c r="AN119" s="11"/>
      <c r="AO119" s="11"/>
      <c r="AP119" s="11"/>
      <c r="AQ119" s="11">
        <f t="shared" si="42"/>
        <v>109</v>
      </c>
      <c r="AR119" s="11">
        <f t="shared" si="42"/>
        <v>106</v>
      </c>
      <c r="AT119" s="107"/>
      <c r="BA119" s="11"/>
      <c r="BB119" s="11"/>
      <c r="BC119" s="11"/>
      <c r="BD119" s="11"/>
      <c r="BE119" s="11"/>
      <c r="BH119" s="11"/>
      <c r="BI119" s="11"/>
      <c r="BJ119" s="11"/>
      <c r="BK119" s="11"/>
      <c r="BL119" s="11"/>
      <c r="BM119" s="11"/>
      <c r="BN119" s="11"/>
    </row>
    <row r="120" spans="1:66" s="1" customFormat="1" x14ac:dyDescent="0.3">
      <c r="A120" s="11"/>
      <c r="B120" s="1">
        <f t="shared" si="22"/>
        <v>6076</v>
      </c>
      <c r="C120" s="1">
        <v>107</v>
      </c>
      <c r="D120" s="1">
        <v>13921</v>
      </c>
      <c r="E120" s="1">
        <v>1320</v>
      </c>
      <c r="F120" s="1">
        <v>0</v>
      </c>
      <c r="G120" s="1">
        <v>4561</v>
      </c>
      <c r="H120" s="1">
        <v>0</v>
      </c>
      <c r="I120" s="1">
        <v>195</v>
      </c>
      <c r="J120" s="1">
        <v>48.16</v>
      </c>
      <c r="K120" s="1">
        <v>1.45</v>
      </c>
      <c r="L120" s="1">
        <v>25.2</v>
      </c>
      <c r="M120" s="1">
        <v>1.1599999999999999</v>
      </c>
      <c r="N120" s="1">
        <v>2670</v>
      </c>
      <c r="O120" s="1">
        <v>3403</v>
      </c>
      <c r="P120" s="1">
        <v>1642</v>
      </c>
      <c r="Q120" s="1">
        <v>1734</v>
      </c>
      <c r="R120" s="1">
        <v>26</v>
      </c>
      <c r="S120" s="1">
        <v>1185</v>
      </c>
      <c r="T120" s="1">
        <v>118</v>
      </c>
      <c r="U120" s="1">
        <v>0</v>
      </c>
      <c r="V120" s="1">
        <f t="shared" si="37"/>
        <v>-71</v>
      </c>
      <c r="W120" s="1">
        <f t="shared" si="38"/>
        <v>84</v>
      </c>
      <c r="X120" s="1">
        <f t="shared" si="38"/>
        <v>0</v>
      </c>
      <c r="Y120" s="1">
        <f t="shared" si="38"/>
        <v>5</v>
      </c>
      <c r="Z120" s="1">
        <f t="shared" si="39"/>
        <v>18</v>
      </c>
      <c r="AA120" s="3">
        <f t="shared" si="23"/>
        <v>0.36249999999999999</v>
      </c>
      <c r="AB120" s="13">
        <f t="shared" si="24"/>
        <v>3.2093482554312047E-2</v>
      </c>
      <c r="AC120" s="13">
        <f t="shared" si="25"/>
        <v>0.30380000000000001</v>
      </c>
      <c r="AD120" s="13">
        <f t="shared" si="26"/>
        <v>6.6000000000000003E-2</v>
      </c>
      <c r="AE120" s="13">
        <f t="shared" si="27"/>
        <v>0.22805</v>
      </c>
      <c r="AF120" s="13">
        <f t="shared" si="28"/>
        <v>9.75E-3</v>
      </c>
      <c r="AG120" s="13">
        <f t="shared" si="29"/>
        <v>8.9999999999999998E-4</v>
      </c>
      <c r="AI120" s="11"/>
      <c r="AJ120" s="11"/>
      <c r="AK120" s="11"/>
      <c r="AL120" s="11"/>
      <c r="AM120" s="11"/>
      <c r="AN120" s="11"/>
      <c r="AO120" s="11"/>
      <c r="AP120" s="11"/>
      <c r="AQ120" s="11">
        <f t="shared" si="42"/>
        <v>110</v>
      </c>
      <c r="AR120" s="11">
        <f t="shared" si="42"/>
        <v>107</v>
      </c>
      <c r="AT120" s="107"/>
      <c r="BA120" s="11"/>
      <c r="BB120" s="11"/>
      <c r="BC120" s="11"/>
      <c r="BD120" s="11"/>
      <c r="BE120" s="11"/>
      <c r="BH120" s="11"/>
      <c r="BI120" s="11"/>
      <c r="BJ120" s="11"/>
      <c r="BK120" s="11"/>
      <c r="BL120" s="11"/>
      <c r="BM120" s="11"/>
      <c r="BN120" s="11"/>
    </row>
    <row r="121" spans="1:66" s="1" customFormat="1" x14ac:dyDescent="0.3">
      <c r="A121" s="11"/>
      <c r="B121" s="1">
        <f t="shared" si="22"/>
        <v>6096</v>
      </c>
      <c r="C121" s="1">
        <v>108</v>
      </c>
      <c r="D121" s="1">
        <v>13902</v>
      </c>
      <c r="E121" s="1">
        <v>1252</v>
      </c>
      <c r="F121" s="1">
        <v>0</v>
      </c>
      <c r="G121" s="1">
        <v>4644</v>
      </c>
      <c r="H121" s="1">
        <v>0</v>
      </c>
      <c r="I121" s="1">
        <v>200</v>
      </c>
      <c r="J121" s="1">
        <v>48.22</v>
      </c>
      <c r="K121" s="1">
        <v>1.45</v>
      </c>
      <c r="L121" s="1">
        <v>25.2</v>
      </c>
      <c r="M121" s="1">
        <v>1.1599999999999999</v>
      </c>
      <c r="N121" s="1">
        <v>2689</v>
      </c>
      <c r="O121" s="1">
        <v>3404</v>
      </c>
      <c r="P121" s="1">
        <v>1610</v>
      </c>
      <c r="Q121" s="1">
        <v>1767</v>
      </c>
      <c r="R121" s="1">
        <v>26</v>
      </c>
      <c r="S121" s="1">
        <v>1125</v>
      </c>
      <c r="T121" s="1">
        <v>111</v>
      </c>
      <c r="U121" s="1">
        <v>0</v>
      </c>
      <c r="V121" s="1">
        <f t="shared" si="37"/>
        <v>-68</v>
      </c>
      <c r="W121" s="1">
        <f t="shared" si="38"/>
        <v>83</v>
      </c>
      <c r="X121" s="1">
        <f t="shared" si="38"/>
        <v>0</v>
      </c>
      <c r="Y121" s="1">
        <f t="shared" si="38"/>
        <v>5</v>
      </c>
      <c r="Z121" s="1">
        <f t="shared" si="39"/>
        <v>20</v>
      </c>
      <c r="AA121" s="3">
        <f t="shared" si="23"/>
        <v>0.36249999999999999</v>
      </c>
      <c r="AB121" s="13">
        <f t="shared" si="24"/>
        <v>3.2808398950131233E-2</v>
      </c>
      <c r="AC121" s="13">
        <f t="shared" si="25"/>
        <v>0.30480000000000002</v>
      </c>
      <c r="AD121" s="13">
        <f t="shared" si="26"/>
        <v>6.2600000000000003E-2</v>
      </c>
      <c r="AE121" s="13">
        <f t="shared" si="27"/>
        <v>0.23219999999999999</v>
      </c>
      <c r="AF121" s="13">
        <f t="shared" si="28"/>
        <v>0.01</v>
      </c>
      <c r="AG121" s="13">
        <f t="shared" si="29"/>
        <v>1E-3</v>
      </c>
      <c r="AI121" s="11"/>
      <c r="AJ121" s="11"/>
      <c r="AK121" s="11"/>
      <c r="AL121" s="11"/>
      <c r="AM121" s="11"/>
      <c r="AN121" s="11"/>
      <c r="AO121" s="11"/>
      <c r="AP121" s="11"/>
      <c r="AQ121" s="11">
        <f t="shared" si="42"/>
        <v>111</v>
      </c>
      <c r="AR121" s="11">
        <f t="shared" si="42"/>
        <v>108</v>
      </c>
      <c r="AT121" s="107"/>
      <c r="BA121" s="11"/>
      <c r="BB121" s="11"/>
      <c r="BC121" s="11"/>
      <c r="BD121" s="11"/>
      <c r="BE121" s="11"/>
      <c r="BH121" s="11"/>
      <c r="BI121" s="11"/>
      <c r="BJ121" s="11"/>
      <c r="BK121" s="11"/>
      <c r="BL121" s="11"/>
      <c r="BM121" s="11"/>
      <c r="BN121" s="11"/>
    </row>
    <row r="122" spans="1:66" s="1" customFormat="1" x14ac:dyDescent="0.3">
      <c r="A122" s="11"/>
      <c r="B122" s="1">
        <f t="shared" si="22"/>
        <v>6113</v>
      </c>
      <c r="C122" s="1">
        <v>109</v>
      </c>
      <c r="D122" s="1">
        <v>13886</v>
      </c>
      <c r="E122" s="1">
        <v>1187</v>
      </c>
      <c r="F122" s="1">
        <v>0</v>
      </c>
      <c r="G122" s="1">
        <v>4722</v>
      </c>
      <c r="H122" s="1">
        <v>0</v>
      </c>
      <c r="I122" s="1">
        <v>204</v>
      </c>
      <c r="J122" s="1">
        <v>48.28</v>
      </c>
      <c r="K122" s="1">
        <v>1.45</v>
      </c>
      <c r="L122" s="1">
        <v>25.3</v>
      </c>
      <c r="M122" s="1">
        <v>1.1499999999999999</v>
      </c>
      <c r="N122" s="1">
        <v>2703</v>
      </c>
      <c r="O122" s="1">
        <v>3405</v>
      </c>
      <c r="P122" s="1">
        <v>1578</v>
      </c>
      <c r="Q122" s="1">
        <v>1799</v>
      </c>
      <c r="R122" s="1">
        <v>27</v>
      </c>
      <c r="S122" s="1">
        <v>1069</v>
      </c>
      <c r="T122" s="1">
        <v>105</v>
      </c>
      <c r="U122" s="1">
        <v>0</v>
      </c>
      <c r="V122" s="1">
        <f t="shared" si="37"/>
        <v>-65</v>
      </c>
      <c r="W122" s="1">
        <f t="shared" si="38"/>
        <v>78</v>
      </c>
      <c r="X122" s="1">
        <f t="shared" si="38"/>
        <v>0</v>
      </c>
      <c r="Y122" s="1">
        <f t="shared" si="38"/>
        <v>4</v>
      </c>
      <c r="Z122" s="1">
        <f t="shared" si="39"/>
        <v>17</v>
      </c>
      <c r="AA122" s="3">
        <f t="shared" si="23"/>
        <v>0.36249999999999999</v>
      </c>
      <c r="AB122" s="13">
        <f t="shared" si="24"/>
        <v>3.3371503353508913E-2</v>
      </c>
      <c r="AC122" s="13">
        <f t="shared" si="25"/>
        <v>0.30564999999999998</v>
      </c>
      <c r="AD122" s="13">
        <f t="shared" si="26"/>
        <v>5.935E-2</v>
      </c>
      <c r="AE122" s="13">
        <f t="shared" si="27"/>
        <v>0.2361</v>
      </c>
      <c r="AF122" s="13">
        <f t="shared" si="28"/>
        <v>1.0200000000000001E-2</v>
      </c>
      <c r="AG122" s="13">
        <f t="shared" si="29"/>
        <v>8.4999999999999995E-4</v>
      </c>
      <c r="AI122" s="11"/>
      <c r="AJ122" s="11"/>
      <c r="AK122" s="11"/>
      <c r="AL122" s="11"/>
      <c r="AM122" s="11"/>
      <c r="AN122" s="11"/>
      <c r="AO122" s="11"/>
      <c r="AP122" s="11"/>
      <c r="AQ122" s="11">
        <f t="shared" si="42"/>
        <v>112</v>
      </c>
      <c r="AR122" s="11">
        <f t="shared" si="42"/>
        <v>109</v>
      </c>
      <c r="AT122" s="107"/>
      <c r="BA122" s="11"/>
      <c r="BB122" s="11"/>
      <c r="BC122" s="11"/>
      <c r="BD122" s="11"/>
      <c r="BE122" s="11"/>
      <c r="BH122" s="11"/>
      <c r="BI122" s="11"/>
      <c r="BJ122" s="11"/>
      <c r="BK122" s="11"/>
      <c r="BL122" s="11"/>
      <c r="BM122" s="11"/>
      <c r="BN122" s="11"/>
    </row>
    <row r="123" spans="1:66" s="1" customFormat="1" x14ac:dyDescent="0.3">
      <c r="A123" s="11"/>
      <c r="B123" s="1">
        <f t="shared" si="22"/>
        <v>6128</v>
      </c>
      <c r="C123" s="1">
        <v>110</v>
      </c>
      <c r="D123" s="1">
        <v>13870</v>
      </c>
      <c r="E123" s="1">
        <v>1117</v>
      </c>
      <c r="F123" s="1">
        <v>0</v>
      </c>
      <c r="G123" s="1">
        <v>4803</v>
      </c>
      <c r="H123" s="1">
        <v>0</v>
      </c>
      <c r="I123" s="1">
        <v>208</v>
      </c>
      <c r="J123" s="1">
        <v>48.35</v>
      </c>
      <c r="K123" s="1">
        <v>1.45</v>
      </c>
      <c r="L123" s="1">
        <v>25.3</v>
      </c>
      <c r="M123" s="1">
        <v>1.1399999999999999</v>
      </c>
      <c r="N123" s="1">
        <v>2719</v>
      </c>
      <c r="O123" s="1">
        <v>3406</v>
      </c>
      <c r="P123" s="1">
        <v>1542</v>
      </c>
      <c r="Q123" s="1">
        <v>1835</v>
      </c>
      <c r="R123" s="1">
        <v>28</v>
      </c>
      <c r="S123" s="1">
        <v>1007</v>
      </c>
      <c r="T123" s="1">
        <v>99</v>
      </c>
      <c r="U123" s="1">
        <v>0</v>
      </c>
      <c r="V123" s="1">
        <f t="shared" si="37"/>
        <v>-70</v>
      </c>
      <c r="W123" s="1">
        <f t="shared" si="38"/>
        <v>81</v>
      </c>
      <c r="X123" s="1">
        <f t="shared" si="38"/>
        <v>0</v>
      </c>
      <c r="Y123" s="1">
        <f t="shared" si="38"/>
        <v>4</v>
      </c>
      <c r="Z123" s="1">
        <f t="shared" si="39"/>
        <v>15</v>
      </c>
      <c r="AA123" s="3">
        <f t="shared" si="23"/>
        <v>0.36249999999999999</v>
      </c>
      <c r="AB123" s="13">
        <f t="shared" si="24"/>
        <v>3.3942558746736295E-2</v>
      </c>
      <c r="AC123" s="13">
        <f t="shared" si="25"/>
        <v>0.30640000000000001</v>
      </c>
      <c r="AD123" s="13">
        <f t="shared" si="26"/>
        <v>5.5849999999999997E-2</v>
      </c>
      <c r="AE123" s="13">
        <f t="shared" si="27"/>
        <v>0.24015</v>
      </c>
      <c r="AF123" s="13">
        <f t="shared" si="28"/>
        <v>1.04E-2</v>
      </c>
      <c r="AG123" s="13">
        <f t="shared" si="29"/>
        <v>7.5000000000000002E-4</v>
      </c>
      <c r="AI123" s="11"/>
      <c r="AJ123" s="11"/>
      <c r="AK123" s="11"/>
      <c r="AL123" s="11"/>
      <c r="AM123" s="11"/>
      <c r="AN123" s="11"/>
      <c r="AO123" s="11"/>
      <c r="AP123" s="11"/>
      <c r="AQ123" s="11">
        <f t="shared" si="42"/>
        <v>113</v>
      </c>
      <c r="AR123" s="11">
        <f t="shared" si="42"/>
        <v>110</v>
      </c>
      <c r="AT123" s="107"/>
      <c r="BA123" s="11"/>
      <c r="BB123" s="11"/>
      <c r="BC123" s="11"/>
      <c r="BD123" s="11"/>
      <c r="BE123" s="11"/>
      <c r="BH123" s="11"/>
      <c r="BI123" s="11"/>
      <c r="BJ123" s="11"/>
      <c r="BK123" s="11"/>
      <c r="BL123" s="11"/>
      <c r="BM123" s="11"/>
      <c r="BN123" s="11"/>
    </row>
    <row r="124" spans="1:66" s="1" customFormat="1" x14ac:dyDescent="0.3">
      <c r="A124" s="11"/>
      <c r="B124" s="1">
        <f t="shared" si="22"/>
        <v>6144</v>
      </c>
      <c r="C124" s="1">
        <v>111</v>
      </c>
      <c r="D124" s="1">
        <v>13855</v>
      </c>
      <c r="E124" s="1">
        <v>1053</v>
      </c>
      <c r="F124" s="1">
        <v>0</v>
      </c>
      <c r="G124" s="1">
        <v>4879</v>
      </c>
      <c r="H124" s="1">
        <v>0</v>
      </c>
      <c r="I124" s="1">
        <v>212</v>
      </c>
      <c r="J124" s="1">
        <v>48.41</v>
      </c>
      <c r="K124" s="1">
        <v>1.45</v>
      </c>
      <c r="L124" s="1">
        <v>25.4</v>
      </c>
      <c r="M124" s="1">
        <v>1.1299999999999999</v>
      </c>
      <c r="N124" s="1">
        <v>2733</v>
      </c>
      <c r="O124" s="1">
        <v>3407</v>
      </c>
      <c r="P124" s="1">
        <v>1511</v>
      </c>
      <c r="Q124" s="1">
        <v>1867</v>
      </c>
      <c r="R124" s="1">
        <v>28</v>
      </c>
      <c r="S124" s="1">
        <v>949</v>
      </c>
      <c r="T124" s="1">
        <v>94</v>
      </c>
      <c r="U124" s="1">
        <v>0</v>
      </c>
      <c r="V124" s="1">
        <f t="shared" si="37"/>
        <v>-64</v>
      </c>
      <c r="W124" s="1">
        <f t="shared" si="38"/>
        <v>76</v>
      </c>
      <c r="X124" s="1">
        <f t="shared" si="38"/>
        <v>0</v>
      </c>
      <c r="Y124" s="1">
        <f t="shared" si="38"/>
        <v>4</v>
      </c>
      <c r="Z124" s="1">
        <f t="shared" si="39"/>
        <v>16</v>
      </c>
      <c r="AA124" s="3">
        <f t="shared" si="23"/>
        <v>0.36249999999999999</v>
      </c>
      <c r="AB124" s="13">
        <f t="shared" si="24"/>
        <v>3.4505208333333336E-2</v>
      </c>
      <c r="AC124" s="13">
        <f t="shared" si="25"/>
        <v>0.30719999999999997</v>
      </c>
      <c r="AD124" s="13">
        <f t="shared" si="26"/>
        <v>5.2650000000000002E-2</v>
      </c>
      <c r="AE124" s="13">
        <f t="shared" si="27"/>
        <v>0.24395</v>
      </c>
      <c r="AF124" s="13">
        <f t="shared" si="28"/>
        <v>1.06E-2</v>
      </c>
      <c r="AG124" s="13">
        <f t="shared" si="29"/>
        <v>8.0000000000000004E-4</v>
      </c>
      <c r="AI124" s="11"/>
      <c r="AJ124" s="11"/>
      <c r="AK124" s="11"/>
      <c r="AL124" s="11"/>
      <c r="AM124" s="11"/>
      <c r="AN124" s="11"/>
      <c r="AO124" s="11"/>
      <c r="AP124" s="11"/>
      <c r="AQ124" s="11">
        <f t="shared" si="42"/>
        <v>114</v>
      </c>
      <c r="AR124" s="11">
        <f t="shared" si="42"/>
        <v>111</v>
      </c>
      <c r="AT124" s="107"/>
      <c r="BA124" s="11"/>
      <c r="BB124" s="11"/>
      <c r="BC124" s="11"/>
      <c r="BD124" s="11"/>
      <c r="BE124" s="11"/>
      <c r="BH124" s="11"/>
      <c r="BI124" s="11"/>
      <c r="BJ124" s="11"/>
      <c r="BK124" s="11"/>
      <c r="BL124" s="11"/>
      <c r="BM124" s="11"/>
      <c r="BN124" s="11"/>
    </row>
    <row r="125" spans="1:66" s="1" customFormat="1" x14ac:dyDescent="0.3">
      <c r="A125" s="11"/>
      <c r="B125" s="1">
        <f t="shared" si="22"/>
        <v>6156</v>
      </c>
      <c r="C125" s="1">
        <v>112</v>
      </c>
      <c r="D125" s="1">
        <v>13842</v>
      </c>
      <c r="E125" s="1">
        <v>987</v>
      </c>
      <c r="F125" s="1">
        <v>0</v>
      </c>
      <c r="G125" s="1">
        <v>4952</v>
      </c>
      <c r="H125" s="1">
        <v>0</v>
      </c>
      <c r="I125" s="1">
        <v>217</v>
      </c>
      <c r="J125" s="1">
        <v>48.47</v>
      </c>
      <c r="K125" s="1">
        <v>1.45</v>
      </c>
      <c r="L125" s="1">
        <v>25.4</v>
      </c>
      <c r="M125" s="1">
        <v>1.1200000000000001</v>
      </c>
      <c r="N125" s="1">
        <v>2745</v>
      </c>
      <c r="O125" s="1">
        <v>3407</v>
      </c>
      <c r="P125" s="1">
        <v>1484</v>
      </c>
      <c r="Q125" s="1">
        <v>1894</v>
      </c>
      <c r="R125" s="1">
        <v>28</v>
      </c>
      <c r="S125" s="1">
        <v>889</v>
      </c>
      <c r="T125" s="1">
        <v>90</v>
      </c>
      <c r="U125" s="1">
        <v>0</v>
      </c>
      <c r="V125" s="1">
        <f t="shared" si="37"/>
        <v>-66</v>
      </c>
      <c r="W125" s="1">
        <f t="shared" si="38"/>
        <v>73</v>
      </c>
      <c r="X125" s="1">
        <f t="shared" si="38"/>
        <v>0</v>
      </c>
      <c r="Y125" s="1">
        <f t="shared" si="38"/>
        <v>5</v>
      </c>
      <c r="Z125" s="1">
        <f t="shared" si="39"/>
        <v>12</v>
      </c>
      <c r="AA125" s="3">
        <f t="shared" si="23"/>
        <v>0.36249999999999999</v>
      </c>
      <c r="AB125" s="13">
        <f t="shared" si="24"/>
        <v>3.5250162443144897E-2</v>
      </c>
      <c r="AC125" s="13">
        <f t="shared" si="25"/>
        <v>0.30780000000000002</v>
      </c>
      <c r="AD125" s="13">
        <f t="shared" si="26"/>
        <v>4.9349999999999998E-2</v>
      </c>
      <c r="AE125" s="13">
        <f t="shared" si="27"/>
        <v>0.24759999999999999</v>
      </c>
      <c r="AF125" s="13">
        <f t="shared" si="28"/>
        <v>1.085E-2</v>
      </c>
      <c r="AG125" s="13">
        <f t="shared" si="29"/>
        <v>5.9999999999999995E-4</v>
      </c>
      <c r="AI125" s="11"/>
      <c r="AJ125" s="11"/>
      <c r="AK125" s="11"/>
      <c r="AL125" s="11"/>
      <c r="AM125" s="11"/>
      <c r="AN125" s="11"/>
      <c r="AO125" s="11"/>
      <c r="AP125" s="11"/>
      <c r="AQ125" s="11">
        <f t="shared" si="42"/>
        <v>115</v>
      </c>
      <c r="AR125" s="11">
        <f t="shared" si="42"/>
        <v>112</v>
      </c>
      <c r="AT125" s="107"/>
      <c r="BA125" s="11"/>
      <c r="BB125" s="11"/>
      <c r="BC125" s="11"/>
      <c r="BD125" s="11"/>
      <c r="BE125" s="11"/>
      <c r="BH125" s="11"/>
      <c r="BI125" s="11"/>
      <c r="BJ125" s="11"/>
      <c r="BK125" s="11"/>
      <c r="BL125" s="11"/>
      <c r="BM125" s="11"/>
      <c r="BN125" s="11"/>
    </row>
    <row r="126" spans="1:66" s="1" customFormat="1" x14ac:dyDescent="0.3">
      <c r="A126" s="11"/>
      <c r="B126" s="1">
        <f t="shared" si="22"/>
        <v>6170</v>
      </c>
      <c r="C126" s="1">
        <v>113</v>
      </c>
      <c r="D126" s="1">
        <v>13829</v>
      </c>
      <c r="E126" s="1">
        <v>923</v>
      </c>
      <c r="F126" s="1">
        <v>0</v>
      </c>
      <c r="G126" s="1">
        <v>5025</v>
      </c>
      <c r="H126" s="1">
        <v>0</v>
      </c>
      <c r="I126" s="1">
        <v>222</v>
      </c>
      <c r="J126" s="1">
        <v>48.53</v>
      </c>
      <c r="K126" s="1">
        <v>1.45</v>
      </c>
      <c r="L126" s="1">
        <v>25.5</v>
      </c>
      <c r="M126" s="1">
        <v>1.1100000000000001</v>
      </c>
      <c r="N126" s="1">
        <v>2758</v>
      </c>
      <c r="O126" s="1">
        <v>3408</v>
      </c>
      <c r="P126" s="1">
        <v>1456</v>
      </c>
      <c r="Q126" s="1">
        <v>1922</v>
      </c>
      <c r="R126" s="1">
        <v>28</v>
      </c>
      <c r="S126" s="1">
        <v>831</v>
      </c>
      <c r="T126" s="1">
        <v>84</v>
      </c>
      <c r="U126" s="1">
        <v>0</v>
      </c>
      <c r="V126" s="1">
        <f t="shared" si="37"/>
        <v>-64</v>
      </c>
      <c r="W126" s="1">
        <f t="shared" si="38"/>
        <v>73</v>
      </c>
      <c r="X126" s="1">
        <f t="shared" si="38"/>
        <v>0</v>
      </c>
      <c r="Y126" s="1">
        <f t="shared" si="38"/>
        <v>5</v>
      </c>
      <c r="Z126" s="1">
        <f t="shared" si="39"/>
        <v>14</v>
      </c>
      <c r="AA126" s="3">
        <f t="shared" si="23"/>
        <v>0.36249999999999999</v>
      </c>
      <c r="AB126" s="13">
        <f t="shared" si="24"/>
        <v>3.5980551053484605E-2</v>
      </c>
      <c r="AC126" s="13">
        <f t="shared" si="25"/>
        <v>0.3085</v>
      </c>
      <c r="AD126" s="13">
        <f t="shared" si="26"/>
        <v>4.6149999999999997E-2</v>
      </c>
      <c r="AE126" s="13">
        <f t="shared" si="27"/>
        <v>0.25124999999999997</v>
      </c>
      <c r="AF126" s="13">
        <f t="shared" si="28"/>
        <v>1.11E-2</v>
      </c>
      <c r="AG126" s="13">
        <f t="shared" si="29"/>
        <v>6.9999999999999999E-4</v>
      </c>
      <c r="AI126" s="11"/>
      <c r="AJ126" s="11"/>
      <c r="AK126" s="11"/>
      <c r="AL126" s="11"/>
      <c r="AM126" s="11"/>
      <c r="AN126" s="11"/>
      <c r="AO126" s="11"/>
      <c r="AP126" s="11"/>
      <c r="AQ126" s="11">
        <f t="shared" si="42"/>
        <v>116</v>
      </c>
      <c r="AR126" s="11">
        <f t="shared" si="42"/>
        <v>113</v>
      </c>
      <c r="AT126" s="107"/>
      <c r="BA126" s="11"/>
      <c r="BB126" s="11"/>
      <c r="BC126" s="11"/>
      <c r="BD126" s="11"/>
      <c r="BE126" s="11"/>
      <c r="BH126" s="11"/>
      <c r="BI126" s="11"/>
      <c r="BJ126" s="11"/>
      <c r="BK126" s="11"/>
      <c r="BL126" s="11"/>
      <c r="BM126" s="11"/>
      <c r="BN126" s="11"/>
    </row>
    <row r="127" spans="1:66" s="1" customFormat="1" x14ac:dyDescent="0.3">
      <c r="A127" s="11"/>
      <c r="B127" s="1">
        <f t="shared" si="22"/>
        <v>6181</v>
      </c>
      <c r="C127" s="1">
        <v>114</v>
      </c>
      <c r="D127" s="1">
        <v>13817</v>
      </c>
      <c r="E127" s="1">
        <v>865</v>
      </c>
      <c r="F127" s="1">
        <v>0</v>
      </c>
      <c r="G127" s="1">
        <v>5091</v>
      </c>
      <c r="H127" s="1">
        <v>0</v>
      </c>
      <c r="I127" s="1">
        <v>225</v>
      </c>
      <c r="J127" s="1">
        <v>48.58</v>
      </c>
      <c r="K127" s="1">
        <v>1.45</v>
      </c>
      <c r="L127" s="1">
        <v>25.5</v>
      </c>
      <c r="M127" s="1">
        <v>1.1100000000000001</v>
      </c>
      <c r="N127" s="1">
        <v>2769</v>
      </c>
      <c r="O127" s="1">
        <v>3409</v>
      </c>
      <c r="P127" s="1">
        <v>1438</v>
      </c>
      <c r="Q127" s="1">
        <v>1941</v>
      </c>
      <c r="R127" s="1">
        <v>28</v>
      </c>
      <c r="S127" s="1">
        <v>780</v>
      </c>
      <c r="T127" s="1">
        <v>79</v>
      </c>
      <c r="U127" s="1">
        <v>0</v>
      </c>
      <c r="V127" s="1">
        <f t="shared" si="37"/>
        <v>-58</v>
      </c>
      <c r="W127" s="1">
        <f t="shared" si="38"/>
        <v>66</v>
      </c>
      <c r="X127" s="1">
        <f t="shared" si="38"/>
        <v>0</v>
      </c>
      <c r="Y127" s="1">
        <f t="shared" si="38"/>
        <v>3</v>
      </c>
      <c r="Z127" s="1">
        <f t="shared" si="39"/>
        <v>11</v>
      </c>
      <c r="AA127" s="3">
        <f t="shared" si="23"/>
        <v>0.36249999999999999</v>
      </c>
      <c r="AB127" s="13">
        <f t="shared" si="24"/>
        <v>3.6401876718977509E-2</v>
      </c>
      <c r="AC127" s="13">
        <f t="shared" si="25"/>
        <v>0.30904999999999999</v>
      </c>
      <c r="AD127" s="13">
        <f t="shared" si="26"/>
        <v>4.3249999999999997E-2</v>
      </c>
      <c r="AE127" s="13">
        <f t="shared" si="27"/>
        <v>0.25455</v>
      </c>
      <c r="AF127" s="13">
        <f t="shared" si="28"/>
        <v>1.125E-2</v>
      </c>
      <c r="AG127" s="13">
        <f t="shared" si="29"/>
        <v>5.5000000000000003E-4</v>
      </c>
      <c r="AI127" s="11"/>
      <c r="AJ127" s="11"/>
      <c r="AK127" s="11"/>
      <c r="AL127" s="11"/>
      <c r="AM127" s="11"/>
      <c r="AN127" s="11"/>
      <c r="AO127" s="11"/>
      <c r="AP127" s="11"/>
      <c r="AQ127" s="11">
        <f t="shared" si="42"/>
        <v>117</v>
      </c>
      <c r="AR127" s="11">
        <f t="shared" si="42"/>
        <v>114</v>
      </c>
      <c r="AT127" s="107"/>
      <c r="BA127" s="11"/>
      <c r="BB127" s="11"/>
      <c r="BC127" s="11"/>
      <c r="BD127" s="11"/>
      <c r="BE127" s="11"/>
      <c r="BH127" s="11"/>
      <c r="BI127" s="11"/>
      <c r="BJ127" s="11"/>
      <c r="BK127" s="11"/>
      <c r="BL127" s="11"/>
      <c r="BM127" s="11"/>
      <c r="BN127" s="11"/>
    </row>
    <row r="128" spans="1:66" s="1" customFormat="1" x14ac:dyDescent="0.3">
      <c r="A128" s="11"/>
      <c r="B128" s="1">
        <f t="shared" si="22"/>
        <v>6193</v>
      </c>
      <c r="C128" s="1">
        <v>115</v>
      </c>
      <c r="D128" s="1">
        <v>13806</v>
      </c>
      <c r="E128" s="1">
        <v>815</v>
      </c>
      <c r="F128" s="1">
        <v>0</v>
      </c>
      <c r="G128" s="1">
        <v>5149</v>
      </c>
      <c r="H128" s="1">
        <v>0</v>
      </c>
      <c r="I128" s="1">
        <v>229</v>
      </c>
      <c r="J128" s="1">
        <v>48.64</v>
      </c>
      <c r="K128" s="1">
        <v>1.45</v>
      </c>
      <c r="L128" s="1">
        <v>25.5</v>
      </c>
      <c r="M128" s="1">
        <v>1.1000000000000001</v>
      </c>
      <c r="N128" s="1">
        <v>2779</v>
      </c>
      <c r="O128" s="1">
        <v>3410</v>
      </c>
      <c r="P128" s="1">
        <v>1421</v>
      </c>
      <c r="Q128" s="1">
        <v>1959</v>
      </c>
      <c r="R128" s="1">
        <v>29</v>
      </c>
      <c r="S128" s="1">
        <v>734</v>
      </c>
      <c r="T128" s="1">
        <v>75</v>
      </c>
      <c r="U128" s="1">
        <v>0</v>
      </c>
      <c r="V128" s="1">
        <f t="shared" si="37"/>
        <v>-50</v>
      </c>
      <c r="W128" s="1">
        <f t="shared" si="38"/>
        <v>58</v>
      </c>
      <c r="X128" s="1">
        <f t="shared" si="38"/>
        <v>0</v>
      </c>
      <c r="Y128" s="1">
        <f t="shared" si="38"/>
        <v>4</v>
      </c>
      <c r="Z128" s="1">
        <f t="shared" si="39"/>
        <v>12</v>
      </c>
      <c r="AA128" s="3">
        <f t="shared" si="23"/>
        <v>0.36249999999999999</v>
      </c>
      <c r="AB128" s="13">
        <f t="shared" si="24"/>
        <v>3.6977232359115132E-2</v>
      </c>
      <c r="AC128" s="13">
        <f t="shared" si="25"/>
        <v>0.30964999999999998</v>
      </c>
      <c r="AD128" s="13">
        <f t="shared" si="26"/>
        <v>4.0750000000000001E-2</v>
      </c>
      <c r="AE128" s="13">
        <f t="shared" si="27"/>
        <v>0.25745000000000001</v>
      </c>
      <c r="AF128" s="13">
        <f t="shared" si="28"/>
        <v>1.145E-2</v>
      </c>
      <c r="AG128" s="13">
        <f t="shared" si="29"/>
        <v>5.9999999999999995E-4</v>
      </c>
      <c r="AI128" s="11"/>
      <c r="AJ128" s="11"/>
      <c r="AK128" s="11"/>
      <c r="AL128" s="11"/>
      <c r="AM128" s="11"/>
      <c r="AN128" s="11"/>
      <c r="AO128" s="11"/>
      <c r="AP128" s="11"/>
      <c r="AQ128" s="11">
        <f t="shared" ref="AQ128:AR143" si="43">+AQ127+1</f>
        <v>118</v>
      </c>
      <c r="AR128" s="11">
        <f t="shared" si="43"/>
        <v>115</v>
      </c>
      <c r="AT128" s="107"/>
      <c r="BA128" s="11"/>
      <c r="BB128" s="11"/>
      <c r="BC128" s="11"/>
      <c r="BD128" s="11"/>
      <c r="BE128" s="11"/>
      <c r="BH128" s="11"/>
      <c r="BI128" s="11"/>
      <c r="BJ128" s="11"/>
      <c r="BK128" s="11"/>
      <c r="BL128" s="11"/>
      <c r="BM128" s="11"/>
      <c r="BN128" s="11"/>
    </row>
    <row r="129" spans="1:66" s="1" customFormat="1" x14ac:dyDescent="0.3">
      <c r="A129" s="11"/>
      <c r="B129" s="1">
        <f t="shared" si="22"/>
        <v>6203</v>
      </c>
      <c r="C129" s="1">
        <v>116</v>
      </c>
      <c r="D129" s="1">
        <v>13796</v>
      </c>
      <c r="E129" s="1">
        <v>765</v>
      </c>
      <c r="F129" s="1">
        <v>0</v>
      </c>
      <c r="G129" s="1">
        <v>5206</v>
      </c>
      <c r="H129" s="1">
        <v>0</v>
      </c>
      <c r="I129" s="1">
        <v>232</v>
      </c>
      <c r="J129" s="1">
        <v>48.7</v>
      </c>
      <c r="K129" s="1">
        <v>1.45</v>
      </c>
      <c r="L129" s="1">
        <v>25.5</v>
      </c>
      <c r="M129" s="1">
        <v>1.0900000000000001</v>
      </c>
      <c r="N129" s="1">
        <v>2788</v>
      </c>
      <c r="O129" s="1">
        <v>3410</v>
      </c>
      <c r="P129" s="1">
        <v>1408</v>
      </c>
      <c r="Q129" s="1">
        <v>1973</v>
      </c>
      <c r="R129" s="1">
        <v>29</v>
      </c>
      <c r="S129" s="1">
        <v>691</v>
      </c>
      <c r="T129" s="1">
        <v>73</v>
      </c>
      <c r="U129" s="1">
        <v>0</v>
      </c>
      <c r="V129" s="1">
        <f t="shared" si="37"/>
        <v>-50</v>
      </c>
      <c r="W129" s="1">
        <f t="shared" si="38"/>
        <v>57</v>
      </c>
      <c r="X129" s="1">
        <f t="shared" si="38"/>
        <v>0</v>
      </c>
      <c r="Y129" s="1">
        <f t="shared" si="38"/>
        <v>3</v>
      </c>
      <c r="Z129" s="1">
        <f t="shared" si="39"/>
        <v>10</v>
      </c>
      <c r="AA129" s="3">
        <f t="shared" si="23"/>
        <v>0.36249999999999999</v>
      </c>
      <c r="AB129" s="13">
        <f t="shared" si="24"/>
        <v>3.7401257456069641E-2</v>
      </c>
      <c r="AC129" s="13">
        <f t="shared" si="25"/>
        <v>0.31014999999999998</v>
      </c>
      <c r="AD129" s="13">
        <f t="shared" si="26"/>
        <v>3.8249999999999999E-2</v>
      </c>
      <c r="AE129" s="13">
        <f t="shared" si="27"/>
        <v>0.26029999999999998</v>
      </c>
      <c r="AF129" s="13">
        <f t="shared" si="28"/>
        <v>1.1599999999999999E-2</v>
      </c>
      <c r="AG129" s="13">
        <f t="shared" si="29"/>
        <v>5.0000000000000001E-4</v>
      </c>
      <c r="AI129" s="11"/>
      <c r="AJ129" s="11"/>
      <c r="AK129" s="11"/>
      <c r="AL129" s="11"/>
      <c r="AM129" s="11"/>
      <c r="AN129" s="11"/>
      <c r="AO129" s="11"/>
      <c r="AP129" s="11"/>
      <c r="AQ129" s="11">
        <f t="shared" si="43"/>
        <v>119</v>
      </c>
      <c r="AR129" s="11">
        <f t="shared" si="43"/>
        <v>116</v>
      </c>
      <c r="AT129" s="107"/>
      <c r="BA129" s="11"/>
      <c r="BB129" s="11"/>
      <c r="BC129" s="11"/>
      <c r="BD129" s="11"/>
      <c r="BE129" s="11"/>
      <c r="BH129" s="11"/>
      <c r="BI129" s="11"/>
      <c r="BJ129" s="11"/>
      <c r="BK129" s="11"/>
      <c r="BL129" s="11"/>
      <c r="BM129" s="11"/>
      <c r="BN129" s="11"/>
    </row>
    <row r="130" spans="1:66" s="1" customFormat="1" x14ac:dyDescent="0.3">
      <c r="A130" s="11"/>
      <c r="B130" s="1">
        <f t="shared" si="22"/>
        <v>6211</v>
      </c>
      <c r="C130" s="1">
        <v>117</v>
      </c>
      <c r="D130" s="1">
        <v>13787</v>
      </c>
      <c r="E130" s="1">
        <v>718</v>
      </c>
      <c r="F130" s="1">
        <v>0</v>
      </c>
      <c r="G130" s="1">
        <v>5258</v>
      </c>
      <c r="H130" s="1">
        <v>0</v>
      </c>
      <c r="I130" s="1">
        <v>235</v>
      </c>
      <c r="J130" s="1">
        <v>48.75</v>
      </c>
      <c r="K130" s="1">
        <v>1.45</v>
      </c>
      <c r="L130" s="1">
        <v>25.6</v>
      </c>
      <c r="M130" s="1">
        <v>1.0900000000000001</v>
      </c>
      <c r="N130" s="1">
        <v>2797</v>
      </c>
      <c r="O130" s="1">
        <v>3411</v>
      </c>
      <c r="P130" s="1">
        <v>1395</v>
      </c>
      <c r="Q130" s="1">
        <v>1986</v>
      </c>
      <c r="R130" s="1">
        <v>29</v>
      </c>
      <c r="S130" s="1">
        <v>650</v>
      </c>
      <c r="T130" s="1">
        <v>68</v>
      </c>
      <c r="U130" s="1">
        <v>0</v>
      </c>
      <c r="V130" s="1">
        <f t="shared" si="37"/>
        <v>-47</v>
      </c>
      <c r="W130" s="1">
        <f t="shared" si="38"/>
        <v>52</v>
      </c>
      <c r="X130" s="1">
        <f t="shared" si="38"/>
        <v>0</v>
      </c>
      <c r="Y130" s="1">
        <f t="shared" si="38"/>
        <v>3</v>
      </c>
      <c r="Z130" s="1">
        <f t="shared" si="39"/>
        <v>8</v>
      </c>
      <c r="AA130" s="3">
        <f t="shared" si="23"/>
        <v>0.36249999999999999</v>
      </c>
      <c r="AB130" s="13">
        <f t="shared" si="24"/>
        <v>3.7836097246820161E-2</v>
      </c>
      <c r="AC130" s="13">
        <f t="shared" si="25"/>
        <v>0.31054999999999999</v>
      </c>
      <c r="AD130" s="13">
        <f t="shared" si="26"/>
        <v>3.5900000000000001E-2</v>
      </c>
      <c r="AE130" s="13">
        <f t="shared" si="27"/>
        <v>0.26290000000000002</v>
      </c>
      <c r="AF130" s="13">
        <f t="shared" si="28"/>
        <v>1.175E-2</v>
      </c>
      <c r="AG130" s="13">
        <f t="shared" si="29"/>
        <v>4.0000000000000002E-4</v>
      </c>
      <c r="AI130" s="11"/>
      <c r="AJ130" s="11"/>
      <c r="AK130" s="11"/>
      <c r="AL130" s="11"/>
      <c r="AM130" s="11"/>
      <c r="AN130" s="11"/>
      <c r="AO130" s="11"/>
      <c r="AP130" s="11"/>
      <c r="AQ130" s="11">
        <f t="shared" si="43"/>
        <v>120</v>
      </c>
      <c r="AR130" s="11">
        <f t="shared" si="43"/>
        <v>117</v>
      </c>
      <c r="AT130" s="107"/>
      <c r="BA130" s="11"/>
      <c r="BB130" s="11"/>
      <c r="BC130" s="11"/>
      <c r="BD130" s="11"/>
      <c r="BE130" s="11"/>
      <c r="BH130" s="11"/>
      <c r="BI130" s="11"/>
      <c r="BJ130" s="11"/>
      <c r="BK130" s="11"/>
      <c r="BL130" s="11"/>
      <c r="BM130" s="11"/>
      <c r="BN130" s="11"/>
    </row>
    <row r="131" spans="1:66" s="1" customFormat="1" x14ac:dyDescent="0.3">
      <c r="A131" s="11"/>
      <c r="B131" s="1">
        <f t="shared" si="22"/>
        <v>6222</v>
      </c>
      <c r="C131" s="1">
        <v>118</v>
      </c>
      <c r="D131" s="1">
        <v>13777</v>
      </c>
      <c r="E131" s="1">
        <v>674</v>
      </c>
      <c r="F131" s="1">
        <v>0</v>
      </c>
      <c r="G131" s="1">
        <v>5309</v>
      </c>
      <c r="H131" s="1">
        <v>0</v>
      </c>
      <c r="I131" s="1">
        <v>239</v>
      </c>
      <c r="J131" s="1">
        <v>48.8</v>
      </c>
      <c r="K131" s="1">
        <v>1.46</v>
      </c>
      <c r="L131" s="1">
        <v>25.6</v>
      </c>
      <c r="M131" s="1">
        <v>1.08</v>
      </c>
      <c r="N131" s="1">
        <v>2806</v>
      </c>
      <c r="O131" s="1">
        <v>3412</v>
      </c>
      <c r="P131" s="1">
        <v>1385</v>
      </c>
      <c r="Q131" s="1">
        <v>1997</v>
      </c>
      <c r="R131" s="1">
        <v>29</v>
      </c>
      <c r="S131" s="1">
        <v>608</v>
      </c>
      <c r="T131" s="1">
        <v>64</v>
      </c>
      <c r="U131" s="1">
        <v>0</v>
      </c>
      <c r="V131" s="1">
        <f t="shared" si="37"/>
        <v>-44</v>
      </c>
      <c r="W131" s="1">
        <f t="shared" si="38"/>
        <v>51</v>
      </c>
      <c r="X131" s="1">
        <f t="shared" si="38"/>
        <v>0</v>
      </c>
      <c r="Y131" s="1">
        <f t="shared" si="38"/>
        <v>4</v>
      </c>
      <c r="Z131" s="1">
        <f t="shared" si="39"/>
        <v>11</v>
      </c>
      <c r="AA131" s="3">
        <f t="shared" si="23"/>
        <v>0.36499999999999999</v>
      </c>
      <c r="AB131" s="13">
        <f t="shared" si="24"/>
        <v>3.8412086145933784E-2</v>
      </c>
      <c r="AC131" s="13">
        <f t="shared" si="25"/>
        <v>0.31109999999999999</v>
      </c>
      <c r="AD131" s="13">
        <f t="shared" si="26"/>
        <v>3.3700000000000001E-2</v>
      </c>
      <c r="AE131" s="13">
        <f t="shared" si="27"/>
        <v>0.26545000000000002</v>
      </c>
      <c r="AF131" s="13">
        <f t="shared" si="28"/>
        <v>1.1950000000000001E-2</v>
      </c>
      <c r="AG131" s="13">
        <f t="shared" si="29"/>
        <v>5.5000000000000003E-4</v>
      </c>
      <c r="AI131" s="11"/>
      <c r="AJ131" s="11"/>
      <c r="AK131" s="11"/>
      <c r="AL131" s="11"/>
      <c r="AM131" s="11"/>
      <c r="AN131" s="11"/>
      <c r="AO131" s="11"/>
      <c r="AP131" s="11"/>
      <c r="AQ131" s="11">
        <f t="shared" si="43"/>
        <v>121</v>
      </c>
      <c r="AR131" s="11">
        <f t="shared" si="43"/>
        <v>118</v>
      </c>
      <c r="AT131" s="107"/>
      <c r="BA131" s="11"/>
      <c r="BB131" s="11"/>
      <c r="BC131" s="11"/>
      <c r="BD131" s="11"/>
      <c r="BE131" s="11"/>
      <c r="BH131" s="11"/>
      <c r="BI131" s="11"/>
      <c r="BJ131" s="11"/>
      <c r="BK131" s="11"/>
      <c r="BL131" s="11"/>
      <c r="BM131" s="11"/>
      <c r="BN131" s="11"/>
    </row>
    <row r="132" spans="1:66" s="1" customFormat="1" x14ac:dyDescent="0.3">
      <c r="A132" s="11"/>
      <c r="B132" s="1">
        <f t="shared" si="22"/>
        <v>6231</v>
      </c>
      <c r="C132" s="1">
        <v>119</v>
      </c>
      <c r="D132" s="1">
        <v>13767</v>
      </c>
      <c r="E132" s="1">
        <v>637</v>
      </c>
      <c r="F132" s="1">
        <v>0</v>
      </c>
      <c r="G132" s="1">
        <v>5353</v>
      </c>
      <c r="H132" s="1">
        <v>0</v>
      </c>
      <c r="I132" s="1">
        <v>241</v>
      </c>
      <c r="J132" s="1">
        <v>48.86</v>
      </c>
      <c r="K132" s="1">
        <v>1.46</v>
      </c>
      <c r="L132" s="1">
        <v>25.6</v>
      </c>
      <c r="M132" s="1">
        <v>1.08</v>
      </c>
      <c r="N132" s="1">
        <v>2814</v>
      </c>
      <c r="O132" s="1">
        <v>3413</v>
      </c>
      <c r="P132" s="1">
        <v>1376</v>
      </c>
      <c r="Q132" s="1">
        <v>2007</v>
      </c>
      <c r="R132" s="1">
        <v>29</v>
      </c>
      <c r="S132" s="1">
        <v>575</v>
      </c>
      <c r="T132" s="1">
        <v>60</v>
      </c>
      <c r="U132" s="1">
        <v>0</v>
      </c>
      <c r="V132" s="1">
        <f t="shared" si="37"/>
        <v>-37</v>
      </c>
      <c r="W132" s="1">
        <f t="shared" si="38"/>
        <v>44</v>
      </c>
      <c r="X132" s="1">
        <f t="shared" si="38"/>
        <v>0</v>
      </c>
      <c r="Y132" s="1">
        <f t="shared" si="38"/>
        <v>2</v>
      </c>
      <c r="Z132" s="1">
        <f t="shared" si="39"/>
        <v>9</v>
      </c>
      <c r="AA132" s="3">
        <f t="shared" si="23"/>
        <v>0.36499999999999999</v>
      </c>
      <c r="AB132" s="13">
        <f t="shared" si="24"/>
        <v>3.8677579842721875E-2</v>
      </c>
      <c r="AC132" s="13">
        <f t="shared" si="25"/>
        <v>0.31154999999999999</v>
      </c>
      <c r="AD132" s="13">
        <f t="shared" si="26"/>
        <v>3.1850000000000003E-2</v>
      </c>
      <c r="AE132" s="13">
        <f t="shared" si="27"/>
        <v>0.26765</v>
      </c>
      <c r="AF132" s="13">
        <f t="shared" si="28"/>
        <v>1.205E-2</v>
      </c>
      <c r="AG132" s="13">
        <f t="shared" si="29"/>
        <v>4.4999999999999999E-4</v>
      </c>
      <c r="AI132" s="11"/>
      <c r="AJ132" s="11"/>
      <c r="AK132" s="11"/>
      <c r="AL132" s="11"/>
      <c r="AM132" s="11"/>
      <c r="AN132" s="11"/>
      <c r="AO132" s="11"/>
      <c r="AP132" s="11"/>
      <c r="AQ132" s="11">
        <f t="shared" si="43"/>
        <v>122</v>
      </c>
      <c r="AR132" s="11">
        <f t="shared" si="43"/>
        <v>119</v>
      </c>
      <c r="AT132" s="107"/>
      <c r="BA132" s="11"/>
      <c r="BB132" s="11"/>
      <c r="BC132" s="11"/>
      <c r="BD132" s="11"/>
      <c r="BE132" s="11"/>
      <c r="BH132" s="11"/>
      <c r="BI132" s="11"/>
      <c r="BJ132" s="11"/>
      <c r="BK132" s="11"/>
      <c r="BL132" s="11"/>
      <c r="BM132" s="11"/>
      <c r="BN132" s="11"/>
    </row>
    <row r="133" spans="1:66" s="1" customFormat="1" x14ac:dyDescent="0.3">
      <c r="A133" s="11"/>
      <c r="B133" s="1">
        <f t="shared" si="22"/>
        <v>6240</v>
      </c>
      <c r="C133" s="1">
        <v>120</v>
      </c>
      <c r="D133" s="1">
        <v>13759</v>
      </c>
      <c r="E133" s="1">
        <v>595</v>
      </c>
      <c r="F133" s="1">
        <v>0</v>
      </c>
      <c r="G133" s="1">
        <v>5400</v>
      </c>
      <c r="H133" s="1">
        <v>0</v>
      </c>
      <c r="I133" s="1">
        <v>245</v>
      </c>
      <c r="J133" s="1">
        <v>48.91</v>
      </c>
      <c r="K133" s="1">
        <v>1.46</v>
      </c>
      <c r="L133" s="1">
        <v>25.6</v>
      </c>
      <c r="M133" s="1">
        <v>1.07</v>
      </c>
      <c r="N133" s="1">
        <v>2821</v>
      </c>
      <c r="O133" s="1">
        <v>3414</v>
      </c>
      <c r="P133" s="1">
        <v>1367</v>
      </c>
      <c r="Q133" s="1">
        <v>2017</v>
      </c>
      <c r="R133" s="1">
        <v>29</v>
      </c>
      <c r="S133" s="1">
        <v>537</v>
      </c>
      <c r="T133" s="1">
        <v>56</v>
      </c>
      <c r="U133" s="1">
        <v>0</v>
      </c>
      <c r="V133" s="1">
        <f t="shared" si="37"/>
        <v>-42</v>
      </c>
      <c r="W133" s="1">
        <f t="shared" si="38"/>
        <v>47</v>
      </c>
      <c r="X133" s="1">
        <f t="shared" si="38"/>
        <v>0</v>
      </c>
      <c r="Y133" s="1">
        <f t="shared" si="38"/>
        <v>4</v>
      </c>
      <c r="Z133" s="1">
        <f t="shared" si="39"/>
        <v>9</v>
      </c>
      <c r="AA133" s="3">
        <f t="shared" si="23"/>
        <v>0.36499999999999999</v>
      </c>
      <c r="AB133" s="13">
        <f t="shared" si="24"/>
        <v>3.9262820512820512E-2</v>
      </c>
      <c r="AC133" s="13">
        <f t="shared" si="25"/>
        <v>0.312</v>
      </c>
      <c r="AD133" s="13">
        <f t="shared" si="26"/>
        <v>2.9749999999999999E-2</v>
      </c>
      <c r="AE133" s="13">
        <f t="shared" si="27"/>
        <v>0.27</v>
      </c>
      <c r="AF133" s="13">
        <f t="shared" si="28"/>
        <v>1.225E-2</v>
      </c>
      <c r="AG133" s="13">
        <f t="shared" si="29"/>
        <v>4.4999999999999999E-4</v>
      </c>
      <c r="AI133" s="11"/>
      <c r="AJ133" s="11"/>
      <c r="AK133" s="11"/>
      <c r="AL133" s="11"/>
      <c r="AM133" s="11"/>
      <c r="AN133" s="11"/>
      <c r="AO133" s="11"/>
      <c r="AP133" s="11"/>
      <c r="AQ133" s="11">
        <f t="shared" si="43"/>
        <v>123</v>
      </c>
      <c r="AR133" s="11">
        <f t="shared" si="43"/>
        <v>120</v>
      </c>
      <c r="AT133" s="107"/>
      <c r="BA133" s="11"/>
      <c r="BB133" s="11"/>
      <c r="BC133" s="11"/>
      <c r="BD133" s="11"/>
      <c r="BE133" s="11"/>
      <c r="BH133" s="11"/>
      <c r="BI133" s="11"/>
      <c r="BJ133" s="11"/>
      <c r="BK133" s="11"/>
      <c r="BL133" s="11"/>
      <c r="BM133" s="11"/>
      <c r="BN133" s="11"/>
    </row>
    <row r="134" spans="1:66" s="1" customFormat="1" x14ac:dyDescent="0.3">
      <c r="A134" s="11"/>
      <c r="B134" s="1">
        <f t="shared" si="22"/>
        <v>6247</v>
      </c>
      <c r="C134" s="1">
        <v>121</v>
      </c>
      <c r="D134" s="1">
        <v>13751</v>
      </c>
      <c r="E134" s="1">
        <v>555</v>
      </c>
      <c r="F134" s="1">
        <v>0</v>
      </c>
      <c r="G134" s="1">
        <v>5444</v>
      </c>
      <c r="H134" s="1">
        <v>0</v>
      </c>
      <c r="I134" s="1">
        <v>248</v>
      </c>
      <c r="J134" s="1">
        <v>48.96</v>
      </c>
      <c r="K134" s="1">
        <v>1.46</v>
      </c>
      <c r="L134" s="1">
        <v>25.6</v>
      </c>
      <c r="M134" s="1">
        <v>1.07</v>
      </c>
      <c r="N134" s="1">
        <v>2829</v>
      </c>
      <c r="O134" s="1">
        <v>3415</v>
      </c>
      <c r="P134" s="1">
        <v>1357</v>
      </c>
      <c r="Q134" s="1">
        <v>2027</v>
      </c>
      <c r="R134" s="1">
        <v>29</v>
      </c>
      <c r="S134" s="1">
        <v>500</v>
      </c>
      <c r="T134" s="1">
        <v>52</v>
      </c>
      <c r="U134" s="1">
        <v>0</v>
      </c>
      <c r="V134" s="1">
        <f t="shared" si="37"/>
        <v>-40</v>
      </c>
      <c r="W134" s="1">
        <f t="shared" si="38"/>
        <v>44</v>
      </c>
      <c r="X134" s="1">
        <f t="shared" si="38"/>
        <v>0</v>
      </c>
      <c r="Y134" s="1">
        <f t="shared" si="38"/>
        <v>3</v>
      </c>
      <c r="Z134" s="1">
        <f t="shared" si="39"/>
        <v>7</v>
      </c>
      <c r="AA134" s="3">
        <f t="shared" si="23"/>
        <v>0.36499999999999999</v>
      </c>
      <c r="AB134" s="13">
        <f t="shared" si="24"/>
        <v>3.96990555466624E-2</v>
      </c>
      <c r="AC134" s="13">
        <f t="shared" si="25"/>
        <v>0.31235000000000002</v>
      </c>
      <c r="AD134" s="13">
        <f t="shared" si="26"/>
        <v>2.775E-2</v>
      </c>
      <c r="AE134" s="13">
        <f t="shared" si="27"/>
        <v>0.2722</v>
      </c>
      <c r="AF134" s="13">
        <f t="shared" si="28"/>
        <v>1.24E-2</v>
      </c>
      <c r="AG134" s="13">
        <f t="shared" si="29"/>
        <v>3.5E-4</v>
      </c>
      <c r="AI134" s="11"/>
      <c r="AJ134" s="11"/>
      <c r="AK134" s="11"/>
      <c r="AL134" s="11"/>
      <c r="AM134" s="11"/>
      <c r="AN134" s="11"/>
      <c r="AO134" s="11"/>
      <c r="AP134" s="11"/>
      <c r="AQ134" s="11">
        <f t="shared" si="43"/>
        <v>124</v>
      </c>
      <c r="AR134" s="11">
        <f t="shared" si="43"/>
        <v>121</v>
      </c>
      <c r="AT134" s="107"/>
      <c r="BA134" s="11"/>
      <c r="BB134" s="11"/>
      <c r="BC134" s="11"/>
      <c r="BD134" s="11"/>
      <c r="BE134" s="11"/>
      <c r="BH134" s="11"/>
      <c r="BI134" s="11"/>
      <c r="BJ134" s="11"/>
      <c r="BK134" s="11"/>
      <c r="BL134" s="11"/>
      <c r="BM134" s="11"/>
      <c r="BN134" s="11"/>
    </row>
    <row r="135" spans="1:66" s="1" customFormat="1" x14ac:dyDescent="0.3">
      <c r="A135" s="11"/>
      <c r="B135" s="1">
        <f t="shared" si="22"/>
        <v>6255</v>
      </c>
      <c r="C135" s="1">
        <v>122</v>
      </c>
      <c r="D135" s="1">
        <v>13744</v>
      </c>
      <c r="E135" s="1">
        <v>518</v>
      </c>
      <c r="F135" s="1">
        <v>0</v>
      </c>
      <c r="G135" s="1">
        <v>5486</v>
      </c>
      <c r="H135" s="1">
        <v>0</v>
      </c>
      <c r="I135" s="1">
        <v>251</v>
      </c>
      <c r="J135" s="1">
        <v>49.01</v>
      </c>
      <c r="K135" s="1">
        <v>1.46</v>
      </c>
      <c r="L135" s="1">
        <v>25.7</v>
      </c>
      <c r="M135" s="1">
        <v>1.06</v>
      </c>
      <c r="N135" s="1">
        <v>2835</v>
      </c>
      <c r="O135" s="1">
        <v>3415</v>
      </c>
      <c r="P135" s="1">
        <v>1349</v>
      </c>
      <c r="Q135" s="1">
        <v>2036</v>
      </c>
      <c r="R135" s="1">
        <v>29</v>
      </c>
      <c r="S135" s="1">
        <v>466</v>
      </c>
      <c r="T135" s="1">
        <v>47</v>
      </c>
      <c r="U135" s="1">
        <v>0</v>
      </c>
      <c r="V135" s="1">
        <f t="shared" si="37"/>
        <v>-37</v>
      </c>
      <c r="W135" s="1">
        <f t="shared" si="38"/>
        <v>42</v>
      </c>
      <c r="X135" s="1">
        <f t="shared" si="38"/>
        <v>0</v>
      </c>
      <c r="Y135" s="1">
        <f t="shared" si="38"/>
        <v>3</v>
      </c>
      <c r="Z135" s="1">
        <f t="shared" si="39"/>
        <v>8</v>
      </c>
      <c r="AA135" s="3">
        <f t="shared" si="23"/>
        <v>0.36499999999999999</v>
      </c>
      <c r="AB135" s="13">
        <f t="shared" si="24"/>
        <v>4.0127897681854513E-2</v>
      </c>
      <c r="AC135" s="13">
        <f t="shared" si="25"/>
        <v>0.31274999999999997</v>
      </c>
      <c r="AD135" s="13">
        <f t="shared" si="26"/>
        <v>2.5899999999999999E-2</v>
      </c>
      <c r="AE135" s="13">
        <f t="shared" si="27"/>
        <v>0.27429999999999999</v>
      </c>
      <c r="AF135" s="13">
        <f t="shared" si="28"/>
        <v>1.255E-2</v>
      </c>
      <c r="AG135" s="13">
        <f t="shared" si="29"/>
        <v>4.0000000000000002E-4</v>
      </c>
      <c r="AI135" s="11"/>
      <c r="AJ135" s="11"/>
      <c r="AK135" s="11"/>
      <c r="AL135" s="11"/>
      <c r="AM135" s="11"/>
      <c r="AN135" s="11"/>
      <c r="AO135" s="11"/>
      <c r="AP135" s="11"/>
      <c r="AQ135" s="11">
        <f t="shared" si="43"/>
        <v>125</v>
      </c>
      <c r="AR135" s="11">
        <f t="shared" si="43"/>
        <v>122</v>
      </c>
      <c r="AT135" s="107"/>
      <c r="BA135" s="11"/>
      <c r="BB135" s="11"/>
      <c r="BC135" s="11"/>
      <c r="BD135" s="11"/>
      <c r="BE135" s="11"/>
      <c r="BH135" s="11"/>
      <c r="BI135" s="11"/>
      <c r="BJ135" s="11"/>
      <c r="BK135" s="11"/>
      <c r="BL135" s="11"/>
      <c r="BM135" s="11"/>
      <c r="BN135" s="11"/>
    </row>
    <row r="136" spans="1:66" s="1" customFormat="1" x14ac:dyDescent="0.3">
      <c r="A136" s="11"/>
      <c r="B136" s="1">
        <f t="shared" si="22"/>
        <v>6263</v>
      </c>
      <c r="C136" s="1">
        <v>123</v>
      </c>
      <c r="D136" s="1">
        <v>13735</v>
      </c>
      <c r="E136" s="1">
        <v>485</v>
      </c>
      <c r="F136" s="1">
        <v>0</v>
      </c>
      <c r="G136" s="1">
        <v>5524</v>
      </c>
      <c r="H136" s="1">
        <v>0</v>
      </c>
      <c r="I136" s="1">
        <v>254</v>
      </c>
      <c r="J136" s="1">
        <v>49.06</v>
      </c>
      <c r="K136" s="1">
        <v>1.46</v>
      </c>
      <c r="L136" s="1">
        <v>25.7</v>
      </c>
      <c r="M136" s="1">
        <v>1.06</v>
      </c>
      <c r="N136" s="1">
        <v>2843</v>
      </c>
      <c r="O136" s="1">
        <v>3417</v>
      </c>
      <c r="P136" s="1">
        <v>1344</v>
      </c>
      <c r="Q136" s="1">
        <v>2042</v>
      </c>
      <c r="R136" s="1">
        <v>29</v>
      </c>
      <c r="S136" s="1">
        <v>433</v>
      </c>
      <c r="T136" s="1">
        <v>44</v>
      </c>
      <c r="U136" s="1">
        <v>0</v>
      </c>
      <c r="V136" s="1">
        <f t="shared" si="37"/>
        <v>-33</v>
      </c>
      <c r="W136" s="1">
        <f t="shared" si="38"/>
        <v>38</v>
      </c>
      <c r="X136" s="1">
        <f t="shared" si="38"/>
        <v>0</v>
      </c>
      <c r="Y136" s="1">
        <f t="shared" si="38"/>
        <v>3</v>
      </c>
      <c r="Z136" s="1">
        <f t="shared" si="39"/>
        <v>8</v>
      </c>
      <c r="AA136" s="3">
        <f t="shared" si="23"/>
        <v>0.36499999999999999</v>
      </c>
      <c r="AB136" s="13">
        <f t="shared" si="24"/>
        <v>4.0555644259939329E-2</v>
      </c>
      <c r="AC136" s="13">
        <f t="shared" si="25"/>
        <v>0.31314999999999998</v>
      </c>
      <c r="AD136" s="13">
        <f t="shared" si="26"/>
        <v>2.4250000000000001E-2</v>
      </c>
      <c r="AE136" s="13">
        <f t="shared" si="27"/>
        <v>0.2762</v>
      </c>
      <c r="AF136" s="13">
        <f t="shared" si="28"/>
        <v>1.2699999999999999E-2</v>
      </c>
      <c r="AG136" s="13">
        <f t="shared" si="29"/>
        <v>4.0000000000000002E-4</v>
      </c>
      <c r="AI136" s="11"/>
      <c r="AJ136" s="11"/>
      <c r="AK136" s="11"/>
      <c r="AL136" s="11"/>
      <c r="AM136" s="11"/>
      <c r="AN136" s="11"/>
      <c r="AO136" s="11"/>
      <c r="AP136" s="11"/>
      <c r="AQ136" s="11">
        <f t="shared" si="43"/>
        <v>126</v>
      </c>
      <c r="AR136" s="11">
        <f t="shared" si="43"/>
        <v>123</v>
      </c>
      <c r="AT136" s="107"/>
      <c r="BA136" s="11"/>
      <c r="BB136" s="11"/>
      <c r="BC136" s="11"/>
      <c r="BD136" s="11"/>
      <c r="BE136" s="11"/>
      <c r="BH136" s="11"/>
      <c r="BI136" s="11"/>
      <c r="BJ136" s="11"/>
      <c r="BK136" s="11"/>
      <c r="BL136" s="11"/>
      <c r="BM136" s="11"/>
      <c r="BN136" s="11"/>
    </row>
    <row r="137" spans="1:66" s="1" customFormat="1" x14ac:dyDescent="0.3">
      <c r="A137" s="11"/>
      <c r="B137" s="1">
        <f t="shared" si="22"/>
        <v>6270</v>
      </c>
      <c r="C137" s="1">
        <v>124</v>
      </c>
      <c r="D137" s="1">
        <v>13728</v>
      </c>
      <c r="E137" s="1">
        <v>452</v>
      </c>
      <c r="F137" s="1">
        <v>0</v>
      </c>
      <c r="G137" s="1">
        <v>5562</v>
      </c>
      <c r="H137" s="1">
        <v>0</v>
      </c>
      <c r="I137" s="1">
        <v>256</v>
      </c>
      <c r="J137" s="1">
        <v>49.11</v>
      </c>
      <c r="K137" s="1">
        <v>1.46</v>
      </c>
      <c r="L137" s="1">
        <v>25.7</v>
      </c>
      <c r="M137" s="1">
        <v>1.05</v>
      </c>
      <c r="N137" s="1">
        <v>2849</v>
      </c>
      <c r="O137" s="1">
        <v>3418</v>
      </c>
      <c r="P137" s="1">
        <v>1339</v>
      </c>
      <c r="Q137" s="1">
        <v>2048</v>
      </c>
      <c r="R137" s="1">
        <v>29</v>
      </c>
      <c r="S137" s="1">
        <v>403</v>
      </c>
      <c r="T137" s="1">
        <v>41</v>
      </c>
      <c r="U137" s="1">
        <v>0</v>
      </c>
      <c r="V137" s="1">
        <f t="shared" si="37"/>
        <v>-33</v>
      </c>
      <c r="W137" s="1">
        <f t="shared" si="38"/>
        <v>38</v>
      </c>
      <c r="X137" s="1">
        <f t="shared" si="38"/>
        <v>0</v>
      </c>
      <c r="Y137" s="1">
        <f t="shared" si="38"/>
        <v>2</v>
      </c>
      <c r="Z137" s="1">
        <f t="shared" si="39"/>
        <v>7</v>
      </c>
      <c r="AA137" s="3">
        <f t="shared" si="23"/>
        <v>0.36499999999999999</v>
      </c>
      <c r="AB137" s="13">
        <f t="shared" si="24"/>
        <v>4.0829346092503986E-2</v>
      </c>
      <c r="AC137" s="13">
        <f t="shared" si="25"/>
        <v>0.3135</v>
      </c>
      <c r="AD137" s="13">
        <f t="shared" si="26"/>
        <v>2.2599999999999999E-2</v>
      </c>
      <c r="AE137" s="13">
        <f t="shared" si="27"/>
        <v>0.27810000000000001</v>
      </c>
      <c r="AF137" s="13">
        <f t="shared" si="28"/>
        <v>1.2800000000000001E-2</v>
      </c>
      <c r="AG137" s="13">
        <f t="shared" si="29"/>
        <v>3.5E-4</v>
      </c>
      <c r="AI137" s="11"/>
      <c r="AJ137" s="11"/>
      <c r="AK137" s="11"/>
      <c r="AL137" s="11"/>
      <c r="AM137" s="11"/>
      <c r="AN137" s="11"/>
      <c r="AO137" s="11"/>
      <c r="AP137" s="11"/>
      <c r="AQ137" s="11">
        <f t="shared" si="43"/>
        <v>127</v>
      </c>
      <c r="AR137" s="11">
        <f t="shared" si="43"/>
        <v>124</v>
      </c>
      <c r="AT137" s="107"/>
      <c r="BA137" s="11"/>
      <c r="BB137" s="11"/>
      <c r="BC137" s="11"/>
      <c r="BD137" s="11"/>
      <c r="BE137" s="11"/>
      <c r="BH137" s="11"/>
      <c r="BI137" s="11"/>
      <c r="BJ137" s="11"/>
      <c r="BK137" s="11"/>
      <c r="BL137" s="11"/>
      <c r="BM137" s="11"/>
      <c r="BN137" s="11"/>
    </row>
    <row r="138" spans="1:66" s="1" customFormat="1" x14ac:dyDescent="0.3">
      <c r="A138" s="11"/>
      <c r="B138" s="1">
        <f t="shared" si="22"/>
        <v>6278</v>
      </c>
      <c r="C138" s="1">
        <v>125</v>
      </c>
      <c r="D138" s="1">
        <v>13721</v>
      </c>
      <c r="E138" s="1">
        <v>423</v>
      </c>
      <c r="F138" s="1">
        <v>0</v>
      </c>
      <c r="G138" s="1">
        <v>5596</v>
      </c>
      <c r="H138" s="1">
        <v>0</v>
      </c>
      <c r="I138" s="1">
        <v>259</v>
      </c>
      <c r="J138" s="1">
        <v>49.16</v>
      </c>
      <c r="K138" s="1">
        <v>1.46</v>
      </c>
      <c r="L138" s="1">
        <v>25.7</v>
      </c>
      <c r="M138" s="1">
        <v>1.05</v>
      </c>
      <c r="N138" s="1">
        <v>2855</v>
      </c>
      <c r="O138" s="1">
        <v>3419</v>
      </c>
      <c r="P138" s="1">
        <v>1336</v>
      </c>
      <c r="Q138" s="1">
        <v>2053</v>
      </c>
      <c r="R138" s="1">
        <v>29</v>
      </c>
      <c r="S138" s="1">
        <v>376</v>
      </c>
      <c r="T138" s="1">
        <v>39</v>
      </c>
      <c r="U138" s="1">
        <v>0</v>
      </c>
      <c r="V138" s="1">
        <f t="shared" si="37"/>
        <v>-29</v>
      </c>
      <c r="W138" s="1">
        <f t="shared" si="38"/>
        <v>34</v>
      </c>
      <c r="X138" s="1">
        <f t="shared" si="38"/>
        <v>0</v>
      </c>
      <c r="Y138" s="1">
        <f t="shared" si="38"/>
        <v>3</v>
      </c>
      <c r="Z138" s="1">
        <f t="shared" si="39"/>
        <v>8</v>
      </c>
      <c r="AA138" s="3">
        <f t="shared" si="23"/>
        <v>0.36499999999999999</v>
      </c>
      <c r="AB138" s="13">
        <f t="shared" si="24"/>
        <v>4.1255176807900605E-2</v>
      </c>
      <c r="AC138" s="13">
        <f t="shared" si="25"/>
        <v>0.31390000000000001</v>
      </c>
      <c r="AD138" s="13">
        <f t="shared" si="26"/>
        <v>2.1149999999999999E-2</v>
      </c>
      <c r="AE138" s="13">
        <f t="shared" si="27"/>
        <v>0.27979999999999999</v>
      </c>
      <c r="AF138" s="13">
        <f t="shared" si="28"/>
        <v>1.295E-2</v>
      </c>
      <c r="AG138" s="13">
        <f t="shared" si="29"/>
        <v>4.0000000000000002E-4</v>
      </c>
      <c r="AI138" s="11"/>
      <c r="AJ138" s="11"/>
      <c r="AK138" s="11"/>
      <c r="AL138" s="11"/>
      <c r="AM138" s="11"/>
      <c r="AN138" s="11"/>
      <c r="AO138" s="11"/>
      <c r="AP138" s="11"/>
      <c r="AQ138" s="11">
        <f t="shared" si="43"/>
        <v>128</v>
      </c>
      <c r="AR138" s="11">
        <f t="shared" si="43"/>
        <v>125</v>
      </c>
      <c r="AT138" s="107"/>
      <c r="BA138" s="11"/>
      <c r="BB138" s="11"/>
      <c r="BC138" s="11"/>
      <c r="BD138" s="11"/>
      <c r="BE138" s="11"/>
      <c r="BH138" s="11"/>
      <c r="BI138" s="11"/>
      <c r="BJ138" s="11"/>
      <c r="BK138" s="11"/>
      <c r="BL138" s="11"/>
      <c r="BM138" s="11"/>
      <c r="BN138" s="11"/>
    </row>
    <row r="139" spans="1:66" s="1" customFormat="1" x14ac:dyDescent="0.3">
      <c r="A139" s="11"/>
      <c r="B139" s="1">
        <f t="shared" si="22"/>
        <v>6284</v>
      </c>
      <c r="C139" s="1">
        <v>126</v>
      </c>
      <c r="D139" s="1">
        <v>13714</v>
      </c>
      <c r="E139" s="1">
        <v>393</v>
      </c>
      <c r="F139" s="1">
        <v>0</v>
      </c>
      <c r="G139" s="1">
        <v>5630</v>
      </c>
      <c r="H139" s="1">
        <v>0</v>
      </c>
      <c r="I139" s="1">
        <v>261</v>
      </c>
      <c r="J139" s="1">
        <v>49.21</v>
      </c>
      <c r="K139" s="1">
        <v>1.46</v>
      </c>
      <c r="L139" s="1">
        <v>25.7</v>
      </c>
      <c r="M139" s="1">
        <v>1.04</v>
      </c>
      <c r="N139" s="1">
        <v>2860</v>
      </c>
      <c r="O139" s="1">
        <v>3420</v>
      </c>
      <c r="P139" s="1">
        <v>1334</v>
      </c>
      <c r="Q139" s="1">
        <v>2055</v>
      </c>
      <c r="R139" s="1">
        <v>29</v>
      </c>
      <c r="S139" s="1">
        <v>349</v>
      </c>
      <c r="T139" s="1">
        <v>37</v>
      </c>
      <c r="U139" s="1">
        <v>0</v>
      </c>
      <c r="V139" s="1">
        <f t="shared" si="37"/>
        <v>-30</v>
      </c>
      <c r="W139" s="1">
        <f t="shared" si="38"/>
        <v>34</v>
      </c>
      <c r="X139" s="1">
        <f t="shared" si="38"/>
        <v>0</v>
      </c>
      <c r="Y139" s="1">
        <f t="shared" si="38"/>
        <v>2</v>
      </c>
      <c r="Z139" s="1">
        <f t="shared" si="39"/>
        <v>6</v>
      </c>
      <c r="AA139" s="3">
        <f t="shared" si="23"/>
        <v>0.36499999999999999</v>
      </c>
      <c r="AB139" s="13">
        <f t="shared" si="24"/>
        <v>4.1534054742202418E-2</v>
      </c>
      <c r="AC139" s="13">
        <f t="shared" si="25"/>
        <v>0.31419999999999998</v>
      </c>
      <c r="AD139" s="13">
        <f t="shared" si="26"/>
        <v>1.9650000000000001E-2</v>
      </c>
      <c r="AE139" s="13">
        <f t="shared" si="27"/>
        <v>0.28149999999999997</v>
      </c>
      <c r="AF139" s="13">
        <f t="shared" si="28"/>
        <v>1.3050000000000001E-2</v>
      </c>
      <c r="AG139" s="13">
        <f t="shared" si="29"/>
        <v>2.9999999999999997E-4</v>
      </c>
      <c r="AI139" s="11"/>
      <c r="AJ139" s="11"/>
      <c r="AK139" s="11"/>
      <c r="AL139" s="11"/>
      <c r="AM139" s="11"/>
      <c r="AN139" s="11"/>
      <c r="AO139" s="11"/>
      <c r="AP139" s="11"/>
      <c r="AQ139" s="11">
        <f t="shared" si="43"/>
        <v>129</v>
      </c>
      <c r="AR139" s="11">
        <f t="shared" si="43"/>
        <v>126</v>
      </c>
      <c r="AT139" s="107"/>
      <c r="BA139" s="11"/>
      <c r="BB139" s="11"/>
      <c r="BC139" s="11"/>
      <c r="BD139" s="11"/>
      <c r="BE139" s="11"/>
      <c r="BH139" s="11"/>
      <c r="BI139" s="11"/>
      <c r="BJ139" s="11"/>
      <c r="BK139" s="11"/>
      <c r="BL139" s="11"/>
      <c r="BM139" s="11"/>
      <c r="BN139" s="11"/>
    </row>
    <row r="140" spans="1:66" s="1" customFormat="1" x14ac:dyDescent="0.3">
      <c r="A140" s="11"/>
      <c r="B140" s="1">
        <f t="shared" si="22"/>
        <v>6288</v>
      </c>
      <c r="C140" s="1">
        <v>127</v>
      </c>
      <c r="D140" s="1">
        <v>13709</v>
      </c>
      <c r="E140" s="1">
        <v>365</v>
      </c>
      <c r="F140" s="1">
        <v>0</v>
      </c>
      <c r="G140" s="1">
        <v>5660</v>
      </c>
      <c r="H140" s="1">
        <v>0</v>
      </c>
      <c r="I140" s="1">
        <v>263</v>
      </c>
      <c r="J140" s="1">
        <v>49.26</v>
      </c>
      <c r="K140" s="1">
        <v>1.46</v>
      </c>
      <c r="L140" s="1">
        <v>25.7</v>
      </c>
      <c r="M140" s="1">
        <v>1.04</v>
      </c>
      <c r="N140" s="1">
        <v>2865</v>
      </c>
      <c r="O140" s="1">
        <v>3420</v>
      </c>
      <c r="P140" s="1">
        <v>1333</v>
      </c>
      <c r="Q140" s="1">
        <v>2057</v>
      </c>
      <c r="R140" s="1">
        <v>29</v>
      </c>
      <c r="S140" s="1">
        <v>324</v>
      </c>
      <c r="T140" s="1">
        <v>34</v>
      </c>
      <c r="U140" s="1">
        <v>0</v>
      </c>
      <c r="V140" s="1">
        <f t="shared" si="37"/>
        <v>-28</v>
      </c>
      <c r="W140" s="1">
        <f t="shared" si="38"/>
        <v>30</v>
      </c>
      <c r="X140" s="1">
        <f t="shared" si="38"/>
        <v>0</v>
      </c>
      <c r="Y140" s="1">
        <f t="shared" si="38"/>
        <v>2</v>
      </c>
      <c r="Z140" s="1">
        <f t="shared" si="39"/>
        <v>4</v>
      </c>
      <c r="AA140" s="3">
        <f t="shared" si="23"/>
        <v>0.36499999999999999</v>
      </c>
      <c r="AB140" s="13">
        <f t="shared" si="24"/>
        <v>4.1825699745547076E-2</v>
      </c>
      <c r="AC140" s="13">
        <f t="shared" si="25"/>
        <v>0.31440000000000001</v>
      </c>
      <c r="AD140" s="13">
        <f t="shared" si="26"/>
        <v>1.8249999999999999E-2</v>
      </c>
      <c r="AE140" s="13">
        <f t="shared" si="27"/>
        <v>0.28299999999999997</v>
      </c>
      <c r="AF140" s="13">
        <f t="shared" si="28"/>
        <v>1.315E-2</v>
      </c>
      <c r="AG140" s="13">
        <f t="shared" si="29"/>
        <v>2.0000000000000001E-4</v>
      </c>
      <c r="AI140" s="11"/>
      <c r="AJ140" s="11"/>
      <c r="AK140" s="11"/>
      <c r="AL140" s="11"/>
      <c r="AM140" s="11"/>
      <c r="AN140" s="11"/>
      <c r="AO140" s="11"/>
      <c r="AP140" s="11"/>
      <c r="AQ140" s="11">
        <f t="shared" si="43"/>
        <v>130</v>
      </c>
      <c r="AR140" s="11">
        <f t="shared" si="43"/>
        <v>127</v>
      </c>
      <c r="AT140" s="107"/>
      <c r="BA140" s="11"/>
      <c r="BB140" s="11"/>
      <c r="BC140" s="11"/>
      <c r="BD140" s="11"/>
      <c r="BE140" s="11"/>
      <c r="BH140" s="11"/>
      <c r="BI140" s="11"/>
      <c r="BJ140" s="11"/>
      <c r="BK140" s="11"/>
      <c r="BL140" s="11"/>
      <c r="BM140" s="11"/>
      <c r="BN140" s="11"/>
    </row>
    <row r="141" spans="1:66" s="1" customFormat="1" x14ac:dyDescent="0.3">
      <c r="A141" s="11"/>
      <c r="B141" s="1">
        <f t="shared" si="22"/>
        <v>6294</v>
      </c>
      <c r="C141" s="1">
        <v>128</v>
      </c>
      <c r="D141" s="1">
        <v>13704</v>
      </c>
      <c r="E141" s="1">
        <v>342</v>
      </c>
      <c r="F141" s="1">
        <v>0</v>
      </c>
      <c r="G141" s="1">
        <v>5687</v>
      </c>
      <c r="H141" s="1">
        <v>0</v>
      </c>
      <c r="I141" s="1">
        <v>265</v>
      </c>
      <c r="J141" s="1">
        <v>49.31</v>
      </c>
      <c r="K141" s="1">
        <v>1.46</v>
      </c>
      <c r="L141" s="1">
        <v>25.8</v>
      </c>
      <c r="M141" s="1">
        <v>1.04</v>
      </c>
      <c r="N141" s="1">
        <v>2870</v>
      </c>
      <c r="O141" s="1">
        <v>3421</v>
      </c>
      <c r="P141" s="1">
        <v>1332</v>
      </c>
      <c r="Q141" s="1">
        <v>2059</v>
      </c>
      <c r="R141" s="1">
        <v>29</v>
      </c>
      <c r="S141" s="1">
        <v>302</v>
      </c>
      <c r="T141" s="1">
        <v>32</v>
      </c>
      <c r="U141" s="1">
        <v>0</v>
      </c>
      <c r="V141" s="1">
        <f t="shared" si="37"/>
        <v>-23</v>
      </c>
      <c r="W141" s="1">
        <f t="shared" si="38"/>
        <v>27</v>
      </c>
      <c r="X141" s="1">
        <f t="shared" si="38"/>
        <v>0</v>
      </c>
      <c r="Y141" s="1">
        <f t="shared" si="38"/>
        <v>2</v>
      </c>
      <c r="Z141" s="1">
        <f t="shared" si="39"/>
        <v>6</v>
      </c>
      <c r="AA141" s="3">
        <f t="shared" si="23"/>
        <v>0.36499999999999999</v>
      </c>
      <c r="AB141" s="13">
        <f t="shared" si="24"/>
        <v>4.2103590721321894E-2</v>
      </c>
      <c r="AC141" s="13">
        <f t="shared" si="25"/>
        <v>0.31469999999999998</v>
      </c>
      <c r="AD141" s="13">
        <f t="shared" si="26"/>
        <v>1.7100000000000001E-2</v>
      </c>
      <c r="AE141" s="13">
        <f t="shared" si="27"/>
        <v>0.28434999999999999</v>
      </c>
      <c r="AF141" s="13">
        <f t="shared" si="28"/>
        <v>1.325E-2</v>
      </c>
      <c r="AG141" s="13">
        <f t="shared" si="29"/>
        <v>2.9999999999999997E-4</v>
      </c>
      <c r="AI141" s="11"/>
      <c r="AJ141" s="11"/>
      <c r="AK141" s="11"/>
      <c r="AL141" s="11"/>
      <c r="AM141" s="11"/>
      <c r="AN141" s="11"/>
      <c r="AO141" s="11"/>
      <c r="AP141" s="11"/>
      <c r="AQ141" s="11">
        <f t="shared" si="43"/>
        <v>131</v>
      </c>
      <c r="AR141" s="11">
        <f t="shared" si="43"/>
        <v>128</v>
      </c>
      <c r="AT141" s="107"/>
      <c r="BA141" s="11"/>
      <c r="BB141" s="11"/>
      <c r="BC141" s="11"/>
      <c r="BD141" s="11"/>
      <c r="BE141" s="11"/>
      <c r="BH141" s="11"/>
      <c r="BI141" s="11"/>
      <c r="BJ141" s="11"/>
      <c r="BK141" s="11"/>
      <c r="BL141" s="11"/>
      <c r="BM141" s="11"/>
      <c r="BN141" s="11"/>
    </row>
    <row r="142" spans="1:66" s="1" customFormat="1" x14ac:dyDescent="0.3">
      <c r="A142" s="11"/>
      <c r="B142" s="1">
        <f t="shared" ref="B142:B205" si="44">IF(C142="",NA(),E142+G142+H142+I142)</f>
        <v>6298</v>
      </c>
      <c r="C142" s="1">
        <v>129</v>
      </c>
      <c r="D142" s="1">
        <v>13700</v>
      </c>
      <c r="E142" s="1">
        <v>320</v>
      </c>
      <c r="F142" s="1">
        <v>0</v>
      </c>
      <c r="G142" s="1">
        <v>5710</v>
      </c>
      <c r="H142" s="1">
        <v>0</v>
      </c>
      <c r="I142" s="1">
        <v>268</v>
      </c>
      <c r="J142" s="1">
        <v>49.35</v>
      </c>
      <c r="K142" s="1">
        <v>1.46</v>
      </c>
      <c r="L142" s="1">
        <v>25.8</v>
      </c>
      <c r="M142" s="1">
        <v>1.04</v>
      </c>
      <c r="N142" s="1">
        <v>2873</v>
      </c>
      <c r="O142" s="1">
        <v>3422</v>
      </c>
      <c r="P142" s="1">
        <v>1331</v>
      </c>
      <c r="Q142" s="1">
        <v>2060</v>
      </c>
      <c r="R142" s="1">
        <v>29</v>
      </c>
      <c r="S142" s="1">
        <v>285</v>
      </c>
      <c r="T142" s="1">
        <v>30</v>
      </c>
      <c r="U142" s="1">
        <v>0</v>
      </c>
      <c r="V142" s="1">
        <f t="shared" si="37"/>
        <v>-22</v>
      </c>
      <c r="W142" s="1">
        <f t="shared" si="38"/>
        <v>23</v>
      </c>
      <c r="X142" s="1">
        <f t="shared" si="38"/>
        <v>0</v>
      </c>
      <c r="Y142" s="1">
        <f t="shared" si="38"/>
        <v>3</v>
      </c>
      <c r="Z142" s="1">
        <f t="shared" si="39"/>
        <v>4</v>
      </c>
      <c r="AA142" s="3">
        <f t="shared" ref="AA142:AA205" si="45">$B$8*K142*$B$7</f>
        <v>0.36499999999999999</v>
      </c>
      <c r="AB142" s="13">
        <f t="shared" ref="AB142:AB205" si="46">IF(OR(ISNA(B142),B142=0),NA(),I142/B142)</f>
        <v>4.2553191489361701E-2</v>
      </c>
      <c r="AC142" s="13">
        <f t="shared" ref="AC142:AC205" si="47">IF(OR(ISNA(B142),B142=0),NA(),B142/$AC$11)</f>
        <v>0.31490000000000001</v>
      </c>
      <c r="AD142" s="13">
        <f t="shared" ref="AD142:AD205" si="48">IF(OR(ISNA(B142),B142=0),NA(),E142/$AC$11)</f>
        <v>1.6E-2</v>
      </c>
      <c r="AE142" s="13">
        <f t="shared" ref="AE142:AE205" si="49">IF(OR(ISNA(B142),B142=0),NA(),G142/$AC$11)</f>
        <v>0.28549999999999998</v>
      </c>
      <c r="AF142" s="13">
        <f t="shared" ref="AF142:AF205" si="50">IF(OR(ISNA(B142),B142=0),NA(),I142/$AC$11)</f>
        <v>1.34E-2</v>
      </c>
      <c r="AG142" s="13">
        <f t="shared" ref="AG142:AG205" si="51">+IF(OR(ISNA(B142),B142=0),NA(),Z142/$AC$11)</f>
        <v>2.0000000000000001E-4</v>
      </c>
      <c r="AI142" s="11"/>
      <c r="AJ142" s="11"/>
      <c r="AK142" s="11"/>
      <c r="AL142" s="11"/>
      <c r="AM142" s="11"/>
      <c r="AN142" s="11"/>
      <c r="AO142" s="11"/>
      <c r="AP142" s="11"/>
      <c r="AQ142" s="11">
        <f t="shared" si="43"/>
        <v>132</v>
      </c>
      <c r="AR142" s="11">
        <f t="shared" si="43"/>
        <v>129</v>
      </c>
      <c r="AT142" s="107"/>
      <c r="BA142" s="11"/>
      <c r="BB142" s="11"/>
      <c r="BC142" s="11"/>
      <c r="BD142" s="11"/>
      <c r="BE142" s="11"/>
      <c r="BH142" s="11"/>
      <c r="BI142" s="11"/>
      <c r="BJ142" s="11"/>
      <c r="BK142" s="11"/>
      <c r="BL142" s="11"/>
      <c r="BM142" s="11"/>
      <c r="BN142" s="11"/>
    </row>
    <row r="143" spans="1:66" s="1" customFormat="1" x14ac:dyDescent="0.3">
      <c r="A143" s="11"/>
      <c r="B143" s="1">
        <f t="shared" si="44"/>
        <v>6302</v>
      </c>
      <c r="C143" s="1">
        <v>130</v>
      </c>
      <c r="D143" s="1">
        <v>13695</v>
      </c>
      <c r="E143" s="1">
        <v>301</v>
      </c>
      <c r="F143" s="1">
        <v>0</v>
      </c>
      <c r="G143" s="1">
        <v>5732</v>
      </c>
      <c r="H143" s="1">
        <v>0</v>
      </c>
      <c r="I143" s="1">
        <v>269</v>
      </c>
      <c r="J143" s="1">
        <v>49.4</v>
      </c>
      <c r="K143" s="1">
        <v>1.46</v>
      </c>
      <c r="L143" s="1">
        <v>25.8</v>
      </c>
      <c r="M143" s="1">
        <v>1.03</v>
      </c>
      <c r="N143" s="1">
        <v>2877</v>
      </c>
      <c r="O143" s="1">
        <v>3422</v>
      </c>
      <c r="P143" s="1">
        <v>1330</v>
      </c>
      <c r="Q143" s="1">
        <v>2062</v>
      </c>
      <c r="R143" s="1">
        <v>29</v>
      </c>
      <c r="S143" s="1">
        <v>269</v>
      </c>
      <c r="T143" s="1">
        <v>28</v>
      </c>
      <c r="U143" s="1">
        <v>0</v>
      </c>
      <c r="V143" s="1">
        <f t="shared" si="37"/>
        <v>-19</v>
      </c>
      <c r="W143" s="1">
        <f t="shared" si="38"/>
        <v>22</v>
      </c>
      <c r="X143" s="1">
        <f t="shared" si="38"/>
        <v>0</v>
      </c>
      <c r="Y143" s="1">
        <f t="shared" si="38"/>
        <v>1</v>
      </c>
      <c r="Z143" s="1">
        <f t="shared" si="39"/>
        <v>4</v>
      </c>
      <c r="AA143" s="3">
        <f t="shared" si="45"/>
        <v>0.36499999999999999</v>
      </c>
      <c r="AB143" s="13">
        <f t="shared" si="46"/>
        <v>4.2684861948587748E-2</v>
      </c>
      <c r="AC143" s="13">
        <f t="shared" si="47"/>
        <v>0.31509999999999999</v>
      </c>
      <c r="AD143" s="13">
        <f t="shared" si="48"/>
        <v>1.5049999999999999E-2</v>
      </c>
      <c r="AE143" s="13">
        <f t="shared" si="49"/>
        <v>0.28660000000000002</v>
      </c>
      <c r="AF143" s="13">
        <f t="shared" si="50"/>
        <v>1.345E-2</v>
      </c>
      <c r="AG143" s="13">
        <f t="shared" si="51"/>
        <v>2.0000000000000001E-4</v>
      </c>
      <c r="AI143" s="11"/>
      <c r="AJ143" s="11"/>
      <c r="AK143" s="11"/>
      <c r="AL143" s="11"/>
      <c r="AM143" s="11"/>
      <c r="AN143" s="11"/>
      <c r="AO143" s="11"/>
      <c r="AP143" s="11"/>
      <c r="AQ143" s="11">
        <f t="shared" si="43"/>
        <v>133</v>
      </c>
      <c r="AR143" s="11">
        <f t="shared" si="43"/>
        <v>130</v>
      </c>
      <c r="AT143" s="107"/>
      <c r="BA143" s="11"/>
      <c r="BB143" s="11"/>
      <c r="BC143" s="11"/>
      <c r="BD143" s="11"/>
      <c r="BE143" s="11"/>
      <c r="BH143" s="11"/>
      <c r="BI143" s="11"/>
      <c r="BJ143" s="11"/>
      <c r="BK143" s="11"/>
      <c r="BL143" s="11"/>
      <c r="BM143" s="11"/>
      <c r="BN143" s="11"/>
    </row>
    <row r="144" spans="1:66" s="1" customFormat="1" x14ac:dyDescent="0.3">
      <c r="A144" s="11"/>
      <c r="B144" s="1">
        <f t="shared" si="44"/>
        <v>6307</v>
      </c>
      <c r="C144" s="1">
        <v>131</v>
      </c>
      <c r="D144" s="1">
        <v>13692</v>
      </c>
      <c r="E144" s="1">
        <v>282</v>
      </c>
      <c r="F144" s="1">
        <v>0</v>
      </c>
      <c r="G144" s="1">
        <v>5754</v>
      </c>
      <c r="H144" s="1">
        <v>0</v>
      </c>
      <c r="I144" s="1">
        <v>271</v>
      </c>
      <c r="J144" s="1">
        <v>49.44</v>
      </c>
      <c r="K144" s="1">
        <v>1.46</v>
      </c>
      <c r="L144" s="1">
        <v>25.8</v>
      </c>
      <c r="M144" s="1">
        <v>1.03</v>
      </c>
      <c r="N144" s="1">
        <v>2880</v>
      </c>
      <c r="O144" s="1">
        <v>3423</v>
      </c>
      <c r="P144" s="1">
        <v>1329</v>
      </c>
      <c r="Q144" s="1">
        <v>2063</v>
      </c>
      <c r="R144" s="1">
        <v>29</v>
      </c>
      <c r="S144" s="1">
        <v>253</v>
      </c>
      <c r="T144" s="1">
        <v>26</v>
      </c>
      <c r="U144" s="1">
        <v>0</v>
      </c>
      <c r="V144" s="1">
        <f t="shared" ref="V144:V207" si="52">IF($C144="","",E144-E143)</f>
        <v>-19</v>
      </c>
      <c r="W144" s="1">
        <f t="shared" ref="W144:Y207" si="53">IF($C144="","",G144-G143)</f>
        <v>22</v>
      </c>
      <c r="X144" s="1">
        <f t="shared" si="53"/>
        <v>0</v>
      </c>
      <c r="Y144" s="1">
        <f t="shared" si="53"/>
        <v>2</v>
      </c>
      <c r="Z144" s="1">
        <f t="shared" ref="Z144:Z207" si="54">IF(OR($C144="",ISNA($C144)),NA(),V144+W144+X144+Y144)</f>
        <v>5</v>
      </c>
      <c r="AA144" s="3">
        <f t="shared" si="45"/>
        <v>0.36499999999999999</v>
      </c>
      <c r="AB144" s="13">
        <f t="shared" si="46"/>
        <v>4.2968130648485807E-2</v>
      </c>
      <c r="AC144" s="13">
        <f t="shared" si="47"/>
        <v>0.31535000000000002</v>
      </c>
      <c r="AD144" s="13">
        <f t="shared" si="48"/>
        <v>1.41E-2</v>
      </c>
      <c r="AE144" s="13">
        <f t="shared" si="49"/>
        <v>0.28770000000000001</v>
      </c>
      <c r="AF144" s="13">
        <f t="shared" si="50"/>
        <v>1.355E-2</v>
      </c>
      <c r="AG144" s="13">
        <f t="shared" si="51"/>
        <v>2.5000000000000001E-4</v>
      </c>
      <c r="AI144" s="11"/>
      <c r="AJ144" s="11"/>
      <c r="AK144" s="11"/>
      <c r="AL144" s="11"/>
      <c r="AM144" s="11"/>
      <c r="AN144" s="11"/>
      <c r="AO144" s="11"/>
      <c r="AP144" s="11"/>
      <c r="AQ144" s="11">
        <f t="shared" ref="AQ144:AR159" si="55">+AQ143+1</f>
        <v>134</v>
      </c>
      <c r="AR144" s="11">
        <f t="shared" si="55"/>
        <v>131</v>
      </c>
      <c r="AT144" s="107"/>
      <c r="BA144" s="11"/>
      <c r="BB144" s="11"/>
      <c r="BC144" s="11"/>
      <c r="BD144" s="11"/>
      <c r="BE144" s="11"/>
      <c r="BH144" s="11"/>
      <c r="BI144" s="11"/>
      <c r="BJ144" s="11"/>
      <c r="BK144" s="11"/>
      <c r="BL144" s="11"/>
      <c r="BM144" s="11"/>
      <c r="BN144" s="11"/>
    </row>
    <row r="145" spans="1:66" s="1" customFormat="1" x14ac:dyDescent="0.3">
      <c r="A145" s="11"/>
      <c r="B145" s="1">
        <f t="shared" si="44"/>
        <v>6311</v>
      </c>
      <c r="C145" s="1">
        <v>132</v>
      </c>
      <c r="D145" s="1">
        <v>13687</v>
      </c>
      <c r="E145" s="1">
        <v>265</v>
      </c>
      <c r="F145" s="1">
        <v>0</v>
      </c>
      <c r="G145" s="1">
        <v>5774</v>
      </c>
      <c r="H145" s="1">
        <v>0</v>
      </c>
      <c r="I145" s="1">
        <v>272</v>
      </c>
      <c r="J145" s="1">
        <v>49.49</v>
      </c>
      <c r="K145" s="1">
        <v>1.46</v>
      </c>
      <c r="L145" s="1">
        <v>25.8</v>
      </c>
      <c r="M145" s="1">
        <v>1.03</v>
      </c>
      <c r="N145" s="1">
        <v>2883</v>
      </c>
      <c r="O145" s="1">
        <v>3424</v>
      </c>
      <c r="P145" s="1">
        <v>1330</v>
      </c>
      <c r="Q145" s="1">
        <v>2064</v>
      </c>
      <c r="R145" s="1">
        <v>29</v>
      </c>
      <c r="S145" s="1">
        <v>238</v>
      </c>
      <c r="T145" s="1">
        <v>25</v>
      </c>
      <c r="U145" s="1">
        <v>0</v>
      </c>
      <c r="V145" s="1">
        <f t="shared" si="52"/>
        <v>-17</v>
      </c>
      <c r="W145" s="1">
        <f t="shared" si="53"/>
        <v>20</v>
      </c>
      <c r="X145" s="1">
        <f t="shared" si="53"/>
        <v>0</v>
      </c>
      <c r="Y145" s="1">
        <f t="shared" si="53"/>
        <v>1</v>
      </c>
      <c r="Z145" s="1">
        <f t="shared" si="54"/>
        <v>4</v>
      </c>
      <c r="AA145" s="3">
        <f t="shared" si="45"/>
        <v>0.36499999999999999</v>
      </c>
      <c r="AB145" s="13">
        <f t="shared" si="46"/>
        <v>4.3099350340675011E-2</v>
      </c>
      <c r="AC145" s="13">
        <f t="shared" si="47"/>
        <v>0.31555</v>
      </c>
      <c r="AD145" s="13">
        <f t="shared" si="48"/>
        <v>1.325E-2</v>
      </c>
      <c r="AE145" s="13">
        <f t="shared" si="49"/>
        <v>0.28870000000000001</v>
      </c>
      <c r="AF145" s="13">
        <f t="shared" si="50"/>
        <v>1.3599999999999999E-2</v>
      </c>
      <c r="AG145" s="13">
        <f t="shared" si="51"/>
        <v>2.0000000000000001E-4</v>
      </c>
      <c r="AI145" s="11"/>
      <c r="AJ145" s="11"/>
      <c r="AK145" s="11"/>
      <c r="AL145" s="11"/>
      <c r="AM145" s="11"/>
      <c r="AN145" s="11"/>
      <c r="AO145" s="11"/>
      <c r="AP145" s="11"/>
      <c r="AQ145" s="11">
        <f t="shared" si="55"/>
        <v>135</v>
      </c>
      <c r="AR145" s="11">
        <f t="shared" si="55"/>
        <v>132</v>
      </c>
      <c r="AT145" s="107"/>
      <c r="BA145" s="11"/>
      <c r="BB145" s="11"/>
      <c r="BC145" s="11"/>
      <c r="BD145" s="11"/>
      <c r="BE145" s="11"/>
      <c r="BH145" s="11"/>
      <c r="BI145" s="11"/>
      <c r="BJ145" s="11"/>
      <c r="BK145" s="11"/>
      <c r="BL145" s="11"/>
      <c r="BM145" s="11"/>
      <c r="BN145" s="11"/>
    </row>
    <row r="146" spans="1:66" s="1" customFormat="1" x14ac:dyDescent="0.3">
      <c r="A146" s="11"/>
      <c r="B146" s="1">
        <f t="shared" si="44"/>
        <v>6315</v>
      </c>
      <c r="C146" s="1">
        <v>133</v>
      </c>
      <c r="D146" s="1">
        <v>13684</v>
      </c>
      <c r="E146" s="1">
        <v>248</v>
      </c>
      <c r="F146" s="1">
        <v>0</v>
      </c>
      <c r="G146" s="1">
        <v>5794</v>
      </c>
      <c r="H146" s="1">
        <v>0</v>
      </c>
      <c r="I146" s="1">
        <v>273</v>
      </c>
      <c r="J146" s="1">
        <v>49.53</v>
      </c>
      <c r="K146" s="1">
        <v>1.46</v>
      </c>
      <c r="L146" s="1">
        <v>25.8</v>
      </c>
      <c r="M146" s="1">
        <v>1.03</v>
      </c>
      <c r="N146" s="1">
        <v>2886</v>
      </c>
      <c r="O146" s="1">
        <v>3425</v>
      </c>
      <c r="P146" s="1">
        <v>1329</v>
      </c>
      <c r="Q146" s="1">
        <v>2065</v>
      </c>
      <c r="R146" s="1">
        <v>29</v>
      </c>
      <c r="S146" s="1">
        <v>222</v>
      </c>
      <c r="T146" s="1">
        <v>23</v>
      </c>
      <c r="U146" s="1">
        <v>0</v>
      </c>
      <c r="V146" s="1">
        <f t="shared" si="52"/>
        <v>-17</v>
      </c>
      <c r="W146" s="1">
        <f t="shared" si="53"/>
        <v>20</v>
      </c>
      <c r="X146" s="1">
        <f t="shared" si="53"/>
        <v>0</v>
      </c>
      <c r="Y146" s="1">
        <f t="shared" si="53"/>
        <v>1</v>
      </c>
      <c r="Z146" s="1">
        <f t="shared" si="54"/>
        <v>4</v>
      </c>
      <c r="AA146" s="3">
        <f t="shared" si="45"/>
        <v>0.36499999999999999</v>
      </c>
      <c r="AB146" s="13">
        <f t="shared" si="46"/>
        <v>4.3230403800475062E-2</v>
      </c>
      <c r="AC146" s="13">
        <f t="shared" si="47"/>
        <v>0.31574999999999998</v>
      </c>
      <c r="AD146" s="13">
        <f t="shared" si="48"/>
        <v>1.24E-2</v>
      </c>
      <c r="AE146" s="13">
        <f t="shared" si="49"/>
        <v>0.28970000000000001</v>
      </c>
      <c r="AF146" s="13">
        <f t="shared" si="50"/>
        <v>1.3650000000000001E-2</v>
      </c>
      <c r="AG146" s="13">
        <f t="shared" si="51"/>
        <v>2.0000000000000001E-4</v>
      </c>
      <c r="AI146" s="11"/>
      <c r="AJ146" s="11"/>
      <c r="AK146" s="11"/>
      <c r="AL146" s="11"/>
      <c r="AM146" s="11"/>
      <c r="AN146" s="11"/>
      <c r="AO146" s="11"/>
      <c r="AP146" s="11"/>
      <c r="AQ146" s="11">
        <f t="shared" si="55"/>
        <v>136</v>
      </c>
      <c r="AR146" s="11">
        <f t="shared" si="55"/>
        <v>133</v>
      </c>
      <c r="AT146" s="107"/>
      <c r="BA146" s="11"/>
      <c r="BB146" s="11"/>
      <c r="BC146" s="11"/>
      <c r="BD146" s="11"/>
      <c r="BE146" s="11"/>
      <c r="BH146" s="11"/>
      <c r="BI146" s="11"/>
      <c r="BJ146" s="11"/>
      <c r="BK146" s="11"/>
      <c r="BL146" s="11"/>
      <c r="BM146" s="11"/>
      <c r="BN146" s="11"/>
    </row>
    <row r="147" spans="1:66" s="1" customFormat="1" x14ac:dyDescent="0.3">
      <c r="A147" s="11"/>
      <c r="B147" s="1">
        <f t="shared" si="44"/>
        <v>6319</v>
      </c>
      <c r="C147" s="1">
        <v>134</v>
      </c>
      <c r="D147" s="1">
        <v>13680</v>
      </c>
      <c r="E147" s="1">
        <v>234</v>
      </c>
      <c r="F147" s="1">
        <v>0</v>
      </c>
      <c r="G147" s="1">
        <v>5811</v>
      </c>
      <c r="H147" s="1">
        <v>0</v>
      </c>
      <c r="I147" s="1">
        <v>274</v>
      </c>
      <c r="J147" s="1">
        <v>49.58</v>
      </c>
      <c r="K147" s="1">
        <v>1.46</v>
      </c>
      <c r="L147" s="1">
        <v>25.8</v>
      </c>
      <c r="M147" s="1">
        <v>1.03</v>
      </c>
      <c r="N147" s="1">
        <v>2889</v>
      </c>
      <c r="O147" s="1">
        <v>3425</v>
      </c>
      <c r="P147" s="1">
        <v>1329</v>
      </c>
      <c r="Q147" s="1">
        <v>2066</v>
      </c>
      <c r="R147" s="1">
        <v>29</v>
      </c>
      <c r="S147" s="1">
        <v>209</v>
      </c>
      <c r="T147" s="1">
        <v>22</v>
      </c>
      <c r="U147" s="1">
        <v>0</v>
      </c>
      <c r="V147" s="1">
        <f t="shared" si="52"/>
        <v>-14</v>
      </c>
      <c r="W147" s="1">
        <f t="shared" si="53"/>
        <v>17</v>
      </c>
      <c r="X147" s="1">
        <f t="shared" si="53"/>
        <v>0</v>
      </c>
      <c r="Y147" s="1">
        <f t="shared" si="53"/>
        <v>1</v>
      </c>
      <c r="Z147" s="1">
        <f t="shared" si="54"/>
        <v>4</v>
      </c>
      <c r="AA147" s="3">
        <f t="shared" si="45"/>
        <v>0.36499999999999999</v>
      </c>
      <c r="AB147" s="13">
        <f t="shared" si="46"/>
        <v>4.3361291343567018E-2</v>
      </c>
      <c r="AC147" s="13">
        <f t="shared" si="47"/>
        <v>0.31595000000000001</v>
      </c>
      <c r="AD147" s="13">
        <f t="shared" si="48"/>
        <v>1.17E-2</v>
      </c>
      <c r="AE147" s="13">
        <f t="shared" si="49"/>
        <v>0.29054999999999997</v>
      </c>
      <c r="AF147" s="13">
        <f t="shared" si="50"/>
        <v>1.37E-2</v>
      </c>
      <c r="AG147" s="13">
        <f t="shared" si="51"/>
        <v>2.0000000000000001E-4</v>
      </c>
      <c r="AI147" s="11"/>
      <c r="AJ147" s="11"/>
      <c r="AK147" s="11"/>
      <c r="AL147" s="11"/>
      <c r="AM147" s="11"/>
      <c r="AN147" s="11"/>
      <c r="AO147" s="11"/>
      <c r="AP147" s="11"/>
      <c r="AQ147" s="11">
        <f t="shared" si="55"/>
        <v>137</v>
      </c>
      <c r="AR147" s="11">
        <f t="shared" si="55"/>
        <v>134</v>
      </c>
      <c r="AT147" s="107"/>
      <c r="BA147" s="11"/>
      <c r="BB147" s="11"/>
      <c r="BC147" s="11"/>
      <c r="BD147" s="11"/>
      <c r="BE147" s="11"/>
      <c r="BH147" s="11"/>
      <c r="BI147" s="11"/>
      <c r="BJ147" s="11"/>
      <c r="BK147" s="11"/>
      <c r="BL147" s="11"/>
      <c r="BM147" s="11"/>
      <c r="BN147" s="11"/>
    </row>
    <row r="148" spans="1:66" s="1" customFormat="1" x14ac:dyDescent="0.3">
      <c r="A148" s="11"/>
      <c r="B148" s="1">
        <f t="shared" si="44"/>
        <v>6321</v>
      </c>
      <c r="C148" s="1">
        <v>135</v>
      </c>
      <c r="D148" s="1">
        <v>13677</v>
      </c>
      <c r="E148" s="1">
        <v>219</v>
      </c>
      <c r="F148" s="1">
        <v>0</v>
      </c>
      <c r="G148" s="1">
        <v>5827</v>
      </c>
      <c r="H148" s="1">
        <v>0</v>
      </c>
      <c r="I148" s="1">
        <v>275</v>
      </c>
      <c r="J148" s="1">
        <v>49.62</v>
      </c>
      <c r="K148" s="1">
        <v>1.46</v>
      </c>
      <c r="L148" s="1">
        <v>25.8</v>
      </c>
      <c r="M148" s="1">
        <v>1.02</v>
      </c>
      <c r="N148" s="1">
        <v>2892</v>
      </c>
      <c r="O148" s="1">
        <v>3426</v>
      </c>
      <c r="P148" s="1">
        <v>1329</v>
      </c>
      <c r="Q148" s="1">
        <v>2067</v>
      </c>
      <c r="R148" s="1">
        <v>29</v>
      </c>
      <c r="S148" s="1">
        <v>196</v>
      </c>
      <c r="T148" s="1">
        <v>20</v>
      </c>
      <c r="U148" s="1">
        <v>0</v>
      </c>
      <c r="V148" s="1">
        <f t="shared" si="52"/>
        <v>-15</v>
      </c>
      <c r="W148" s="1">
        <f t="shared" si="53"/>
        <v>16</v>
      </c>
      <c r="X148" s="1">
        <f t="shared" si="53"/>
        <v>0</v>
      </c>
      <c r="Y148" s="1">
        <f t="shared" si="53"/>
        <v>1</v>
      </c>
      <c r="Z148" s="1">
        <f t="shared" si="54"/>
        <v>2</v>
      </c>
      <c r="AA148" s="3">
        <f t="shared" si="45"/>
        <v>0.36499999999999999</v>
      </c>
      <c r="AB148" s="13">
        <f t="shared" si="46"/>
        <v>4.3505774402784372E-2</v>
      </c>
      <c r="AC148" s="13">
        <f t="shared" si="47"/>
        <v>0.31605</v>
      </c>
      <c r="AD148" s="13">
        <f t="shared" si="48"/>
        <v>1.095E-2</v>
      </c>
      <c r="AE148" s="13">
        <f t="shared" si="49"/>
        <v>0.29135</v>
      </c>
      <c r="AF148" s="13">
        <f t="shared" si="50"/>
        <v>1.375E-2</v>
      </c>
      <c r="AG148" s="13">
        <f t="shared" si="51"/>
        <v>1E-4</v>
      </c>
      <c r="AI148" s="11"/>
      <c r="AJ148" s="11"/>
      <c r="AK148" s="11"/>
      <c r="AL148" s="11"/>
      <c r="AM148" s="11"/>
      <c r="AN148" s="11"/>
      <c r="AO148" s="11"/>
      <c r="AP148" s="11"/>
      <c r="AQ148" s="11">
        <f t="shared" si="55"/>
        <v>138</v>
      </c>
      <c r="AR148" s="11">
        <f t="shared" si="55"/>
        <v>135</v>
      </c>
      <c r="AT148" s="107"/>
      <c r="BA148" s="11"/>
      <c r="BB148" s="11"/>
      <c r="BC148" s="11"/>
      <c r="BD148" s="11"/>
      <c r="BE148" s="11"/>
      <c r="BH148" s="11"/>
      <c r="BI148" s="11"/>
      <c r="BJ148" s="11"/>
      <c r="BK148" s="11"/>
      <c r="BL148" s="11"/>
      <c r="BM148" s="11"/>
      <c r="BN148" s="11"/>
    </row>
    <row r="149" spans="1:66" s="1" customFormat="1" x14ac:dyDescent="0.3">
      <c r="A149" s="11"/>
      <c r="B149" s="1">
        <f t="shared" si="44"/>
        <v>6325</v>
      </c>
      <c r="C149" s="1">
        <v>136</v>
      </c>
      <c r="D149" s="1">
        <v>13674</v>
      </c>
      <c r="E149" s="1">
        <v>206</v>
      </c>
      <c r="F149" s="1">
        <v>0</v>
      </c>
      <c r="G149" s="1">
        <v>5842</v>
      </c>
      <c r="H149" s="1">
        <v>0</v>
      </c>
      <c r="I149" s="1">
        <v>277</v>
      </c>
      <c r="J149" s="1">
        <v>49.66</v>
      </c>
      <c r="K149" s="1">
        <v>1.46</v>
      </c>
      <c r="L149" s="1">
        <v>25.8</v>
      </c>
      <c r="M149" s="1">
        <v>1.02</v>
      </c>
      <c r="N149" s="1">
        <v>2894</v>
      </c>
      <c r="O149" s="1">
        <v>3427</v>
      </c>
      <c r="P149" s="1">
        <v>1329</v>
      </c>
      <c r="Q149" s="1">
        <v>2068</v>
      </c>
      <c r="R149" s="1">
        <v>29</v>
      </c>
      <c r="S149" s="1">
        <v>184</v>
      </c>
      <c r="T149" s="1">
        <v>18</v>
      </c>
      <c r="U149" s="1">
        <v>0</v>
      </c>
      <c r="V149" s="1">
        <f t="shared" si="52"/>
        <v>-13</v>
      </c>
      <c r="W149" s="1">
        <f t="shared" si="53"/>
        <v>15</v>
      </c>
      <c r="X149" s="1">
        <f t="shared" si="53"/>
        <v>0</v>
      </c>
      <c r="Y149" s="1">
        <f t="shared" si="53"/>
        <v>2</v>
      </c>
      <c r="Z149" s="1">
        <f t="shared" si="54"/>
        <v>4</v>
      </c>
      <c r="AA149" s="3">
        <f t="shared" si="45"/>
        <v>0.36499999999999999</v>
      </c>
      <c r="AB149" s="13">
        <f t="shared" si="46"/>
        <v>4.3794466403162056E-2</v>
      </c>
      <c r="AC149" s="13">
        <f t="shared" si="47"/>
        <v>0.31624999999999998</v>
      </c>
      <c r="AD149" s="13">
        <f t="shared" si="48"/>
        <v>1.03E-2</v>
      </c>
      <c r="AE149" s="13">
        <f t="shared" si="49"/>
        <v>0.29210000000000003</v>
      </c>
      <c r="AF149" s="13">
        <f t="shared" si="50"/>
        <v>1.3849999999999999E-2</v>
      </c>
      <c r="AG149" s="13">
        <f t="shared" si="51"/>
        <v>2.0000000000000001E-4</v>
      </c>
      <c r="AI149" s="11"/>
      <c r="AJ149" s="11"/>
      <c r="AK149" s="11"/>
      <c r="AL149" s="11"/>
      <c r="AM149" s="11"/>
      <c r="AN149" s="11"/>
      <c r="AO149" s="11"/>
      <c r="AP149" s="11"/>
      <c r="AQ149" s="11">
        <f t="shared" si="55"/>
        <v>139</v>
      </c>
      <c r="AR149" s="11">
        <f t="shared" si="55"/>
        <v>136</v>
      </c>
      <c r="AT149" s="107"/>
      <c r="BA149" s="11"/>
      <c r="BB149" s="11"/>
      <c r="BC149" s="11"/>
      <c r="BD149" s="11"/>
      <c r="BE149" s="11"/>
      <c r="BH149" s="11"/>
      <c r="BI149" s="11"/>
      <c r="BJ149" s="11"/>
      <c r="BK149" s="11"/>
      <c r="BL149" s="11"/>
      <c r="BM149" s="11"/>
      <c r="BN149" s="11"/>
    </row>
    <row r="150" spans="1:66" s="1" customFormat="1" x14ac:dyDescent="0.3">
      <c r="A150" s="11"/>
      <c r="B150" s="1">
        <f t="shared" si="44"/>
        <v>6328</v>
      </c>
      <c r="C150" s="1">
        <v>137</v>
      </c>
      <c r="D150" s="1">
        <v>13670</v>
      </c>
      <c r="E150" s="1">
        <v>195</v>
      </c>
      <c r="F150" s="1">
        <v>0</v>
      </c>
      <c r="G150" s="1">
        <v>5856</v>
      </c>
      <c r="H150" s="1">
        <v>0</v>
      </c>
      <c r="I150" s="1">
        <v>277</v>
      </c>
      <c r="J150" s="1">
        <v>49.71</v>
      </c>
      <c r="K150" s="1">
        <v>1.46</v>
      </c>
      <c r="L150" s="1">
        <v>25.8</v>
      </c>
      <c r="M150" s="1">
        <v>1.02</v>
      </c>
      <c r="N150" s="1">
        <v>2896</v>
      </c>
      <c r="O150" s="1">
        <v>3428</v>
      </c>
      <c r="P150" s="1">
        <v>1329</v>
      </c>
      <c r="Q150" s="1">
        <v>2068</v>
      </c>
      <c r="R150" s="1">
        <v>29</v>
      </c>
      <c r="S150" s="1">
        <v>173</v>
      </c>
      <c r="T150" s="1">
        <v>16</v>
      </c>
      <c r="U150" s="1">
        <v>0</v>
      </c>
      <c r="V150" s="1">
        <f t="shared" si="52"/>
        <v>-11</v>
      </c>
      <c r="W150" s="1">
        <f t="shared" si="53"/>
        <v>14</v>
      </c>
      <c r="X150" s="1">
        <f t="shared" si="53"/>
        <v>0</v>
      </c>
      <c r="Y150" s="1">
        <f t="shared" si="53"/>
        <v>0</v>
      </c>
      <c r="Z150" s="1">
        <f t="shared" si="54"/>
        <v>3</v>
      </c>
      <c r="AA150" s="3">
        <f t="shared" si="45"/>
        <v>0.36499999999999999</v>
      </c>
      <c r="AB150" s="13">
        <f t="shared" si="46"/>
        <v>4.3773704171934262E-2</v>
      </c>
      <c r="AC150" s="13">
        <f t="shared" si="47"/>
        <v>0.31640000000000001</v>
      </c>
      <c r="AD150" s="13">
        <f t="shared" si="48"/>
        <v>9.75E-3</v>
      </c>
      <c r="AE150" s="13">
        <f t="shared" si="49"/>
        <v>0.2928</v>
      </c>
      <c r="AF150" s="13">
        <f t="shared" si="50"/>
        <v>1.3849999999999999E-2</v>
      </c>
      <c r="AG150" s="13">
        <f t="shared" si="51"/>
        <v>1.4999999999999999E-4</v>
      </c>
      <c r="AI150" s="11"/>
      <c r="AJ150" s="11"/>
      <c r="AK150" s="11"/>
      <c r="AL150" s="11"/>
      <c r="AM150" s="11"/>
      <c r="AN150" s="11"/>
      <c r="AO150" s="11"/>
      <c r="AP150" s="11"/>
      <c r="AQ150" s="11">
        <f t="shared" si="55"/>
        <v>140</v>
      </c>
      <c r="AR150" s="11">
        <f t="shared" si="55"/>
        <v>137</v>
      </c>
      <c r="AT150" s="107"/>
      <c r="BA150" s="11"/>
      <c r="BB150" s="11"/>
      <c r="BC150" s="11"/>
      <c r="BD150" s="11"/>
      <c r="BE150" s="11"/>
      <c r="BH150" s="11"/>
      <c r="BI150" s="11"/>
      <c r="BJ150" s="11"/>
      <c r="BK150" s="11"/>
      <c r="BL150" s="11"/>
      <c r="BM150" s="11"/>
      <c r="BN150" s="11"/>
    </row>
    <row r="151" spans="1:66" s="1" customFormat="1" x14ac:dyDescent="0.3">
      <c r="A151" s="11"/>
      <c r="B151" s="1">
        <f t="shared" si="44"/>
        <v>6331</v>
      </c>
      <c r="C151" s="1">
        <v>138</v>
      </c>
      <c r="D151" s="1">
        <v>13667</v>
      </c>
      <c r="E151" s="1">
        <v>183</v>
      </c>
      <c r="F151" s="1">
        <v>0</v>
      </c>
      <c r="G151" s="1">
        <v>5870</v>
      </c>
      <c r="H151" s="1">
        <v>0</v>
      </c>
      <c r="I151" s="1">
        <v>278</v>
      </c>
      <c r="J151" s="1">
        <v>49.75</v>
      </c>
      <c r="K151" s="1">
        <v>1.46</v>
      </c>
      <c r="L151" s="1">
        <v>25.8</v>
      </c>
      <c r="M151" s="1">
        <v>1.02</v>
      </c>
      <c r="N151" s="1">
        <v>2899</v>
      </c>
      <c r="O151" s="1">
        <v>3428</v>
      </c>
      <c r="P151" s="1">
        <v>1329</v>
      </c>
      <c r="Q151" s="1">
        <v>2069</v>
      </c>
      <c r="R151" s="1">
        <v>29</v>
      </c>
      <c r="S151" s="1">
        <v>163</v>
      </c>
      <c r="T151" s="1">
        <v>16</v>
      </c>
      <c r="U151" s="1">
        <v>0</v>
      </c>
      <c r="V151" s="1">
        <f t="shared" si="52"/>
        <v>-12</v>
      </c>
      <c r="W151" s="1">
        <f t="shared" si="53"/>
        <v>14</v>
      </c>
      <c r="X151" s="1">
        <f t="shared" si="53"/>
        <v>0</v>
      </c>
      <c r="Y151" s="1">
        <f t="shared" si="53"/>
        <v>1</v>
      </c>
      <c r="Z151" s="1">
        <f t="shared" si="54"/>
        <v>3</v>
      </c>
      <c r="AA151" s="3">
        <f t="shared" si="45"/>
        <v>0.36499999999999999</v>
      </c>
      <c r="AB151" s="13">
        <f t="shared" si="46"/>
        <v>4.3910914547464854E-2</v>
      </c>
      <c r="AC151" s="13">
        <f t="shared" si="47"/>
        <v>0.31655</v>
      </c>
      <c r="AD151" s="13">
        <f t="shared" si="48"/>
        <v>9.1500000000000001E-3</v>
      </c>
      <c r="AE151" s="13">
        <f t="shared" si="49"/>
        <v>0.29349999999999998</v>
      </c>
      <c r="AF151" s="13">
        <f t="shared" si="50"/>
        <v>1.3899999999999999E-2</v>
      </c>
      <c r="AG151" s="13">
        <f t="shared" si="51"/>
        <v>1.4999999999999999E-4</v>
      </c>
      <c r="AI151" s="11"/>
      <c r="AJ151" s="11"/>
      <c r="AK151" s="11"/>
      <c r="AL151" s="11"/>
      <c r="AM151" s="11"/>
      <c r="AN151" s="11"/>
      <c r="AO151" s="11"/>
      <c r="AP151" s="11"/>
      <c r="AQ151" s="11">
        <f t="shared" si="55"/>
        <v>141</v>
      </c>
      <c r="AR151" s="11">
        <f t="shared" si="55"/>
        <v>138</v>
      </c>
      <c r="AT151" s="107"/>
      <c r="BA151" s="11"/>
      <c r="BB151" s="11"/>
      <c r="BC151" s="11"/>
      <c r="BD151" s="11"/>
      <c r="BE151" s="11"/>
      <c r="BH151" s="11"/>
      <c r="BI151" s="11"/>
      <c r="BJ151" s="11"/>
      <c r="BK151" s="11"/>
      <c r="BL151" s="11"/>
      <c r="BM151" s="11"/>
      <c r="BN151" s="11"/>
    </row>
    <row r="152" spans="1:66" s="1" customFormat="1" x14ac:dyDescent="0.3">
      <c r="A152" s="11"/>
      <c r="B152" s="1">
        <f t="shared" si="44"/>
        <v>6334</v>
      </c>
      <c r="C152" s="1">
        <v>139</v>
      </c>
      <c r="D152" s="1">
        <v>13665</v>
      </c>
      <c r="E152" s="1">
        <v>172</v>
      </c>
      <c r="F152" s="1">
        <v>0</v>
      </c>
      <c r="G152" s="1">
        <v>5883</v>
      </c>
      <c r="H152" s="1">
        <v>0</v>
      </c>
      <c r="I152" s="1">
        <v>279</v>
      </c>
      <c r="J152" s="1">
        <v>49.79</v>
      </c>
      <c r="K152" s="1">
        <v>1.46</v>
      </c>
      <c r="L152" s="1">
        <v>25.8</v>
      </c>
      <c r="M152" s="1">
        <v>1.02</v>
      </c>
      <c r="N152" s="1">
        <v>2901</v>
      </c>
      <c r="O152" s="1">
        <v>3429</v>
      </c>
      <c r="P152" s="1">
        <v>1328</v>
      </c>
      <c r="Q152" s="1">
        <v>2070</v>
      </c>
      <c r="R152" s="1">
        <v>29</v>
      </c>
      <c r="S152" s="1">
        <v>153</v>
      </c>
      <c r="T152" s="1">
        <v>15</v>
      </c>
      <c r="U152" s="1">
        <v>0</v>
      </c>
      <c r="V152" s="1">
        <f t="shared" si="52"/>
        <v>-11</v>
      </c>
      <c r="W152" s="1">
        <f t="shared" si="53"/>
        <v>13</v>
      </c>
      <c r="X152" s="1">
        <f t="shared" si="53"/>
        <v>0</v>
      </c>
      <c r="Y152" s="1">
        <f t="shared" si="53"/>
        <v>1</v>
      </c>
      <c r="Z152" s="1">
        <f t="shared" si="54"/>
        <v>3</v>
      </c>
      <c r="AA152" s="3">
        <f t="shared" si="45"/>
        <v>0.36499999999999999</v>
      </c>
      <c r="AB152" s="13">
        <f t="shared" si="46"/>
        <v>4.4047994947900224E-2</v>
      </c>
      <c r="AC152" s="13">
        <f t="shared" si="47"/>
        <v>0.31669999999999998</v>
      </c>
      <c r="AD152" s="13">
        <f t="shared" si="48"/>
        <v>8.6E-3</v>
      </c>
      <c r="AE152" s="13">
        <f t="shared" si="49"/>
        <v>0.29415000000000002</v>
      </c>
      <c r="AF152" s="13">
        <f t="shared" si="50"/>
        <v>1.3950000000000001E-2</v>
      </c>
      <c r="AG152" s="13">
        <f t="shared" si="51"/>
        <v>1.4999999999999999E-4</v>
      </c>
      <c r="AI152" s="11"/>
      <c r="AJ152" s="11"/>
      <c r="AK152" s="11"/>
      <c r="AL152" s="11"/>
      <c r="AM152" s="11"/>
      <c r="AN152" s="11"/>
      <c r="AO152" s="11"/>
      <c r="AP152" s="11"/>
      <c r="AQ152" s="11">
        <f t="shared" si="55"/>
        <v>142</v>
      </c>
      <c r="AR152" s="11">
        <f t="shared" si="55"/>
        <v>139</v>
      </c>
      <c r="AT152" s="107"/>
      <c r="BA152" s="11"/>
      <c r="BB152" s="11"/>
      <c r="BC152" s="11"/>
      <c r="BD152" s="11"/>
      <c r="BE152" s="11"/>
      <c r="BH152" s="11"/>
      <c r="BI152" s="11"/>
      <c r="BJ152" s="11"/>
      <c r="BK152" s="11"/>
      <c r="BL152" s="11"/>
      <c r="BM152" s="11"/>
      <c r="BN152" s="11"/>
    </row>
    <row r="153" spans="1:66" s="1" customFormat="1" x14ac:dyDescent="0.3">
      <c r="A153" s="11"/>
      <c r="B153" s="1">
        <f t="shared" si="44"/>
        <v>6337</v>
      </c>
      <c r="C153" s="1">
        <v>140</v>
      </c>
      <c r="D153" s="1">
        <v>13662</v>
      </c>
      <c r="E153" s="1">
        <v>164</v>
      </c>
      <c r="F153" s="1">
        <v>0</v>
      </c>
      <c r="G153" s="1">
        <v>5893</v>
      </c>
      <c r="H153" s="1">
        <v>0</v>
      </c>
      <c r="I153" s="1">
        <v>280</v>
      </c>
      <c r="J153" s="1">
        <v>49.83</v>
      </c>
      <c r="K153" s="1">
        <v>1.46</v>
      </c>
      <c r="L153" s="1">
        <v>25.8</v>
      </c>
      <c r="M153" s="1">
        <v>1.02</v>
      </c>
      <c r="N153" s="1">
        <v>2903</v>
      </c>
      <c r="O153" s="1">
        <v>3429</v>
      </c>
      <c r="P153" s="1">
        <v>1328</v>
      </c>
      <c r="Q153" s="1">
        <v>2071</v>
      </c>
      <c r="R153" s="1">
        <v>29</v>
      </c>
      <c r="S153" s="1">
        <v>146</v>
      </c>
      <c r="T153" s="1">
        <v>14</v>
      </c>
      <c r="U153" s="1">
        <v>0</v>
      </c>
      <c r="V153" s="1">
        <f t="shared" si="52"/>
        <v>-8</v>
      </c>
      <c r="W153" s="1">
        <f t="shared" si="53"/>
        <v>10</v>
      </c>
      <c r="X153" s="1">
        <f t="shared" si="53"/>
        <v>0</v>
      </c>
      <c r="Y153" s="1">
        <f t="shared" si="53"/>
        <v>1</v>
      </c>
      <c r="Z153" s="1">
        <f t="shared" si="54"/>
        <v>3</v>
      </c>
      <c r="AA153" s="3">
        <f t="shared" si="45"/>
        <v>0.36499999999999999</v>
      </c>
      <c r="AB153" s="13">
        <f t="shared" si="46"/>
        <v>4.4184945557834934E-2</v>
      </c>
      <c r="AC153" s="13">
        <f t="shared" si="47"/>
        <v>0.31685000000000002</v>
      </c>
      <c r="AD153" s="13">
        <f t="shared" si="48"/>
        <v>8.2000000000000007E-3</v>
      </c>
      <c r="AE153" s="13">
        <f t="shared" si="49"/>
        <v>0.29465000000000002</v>
      </c>
      <c r="AF153" s="13">
        <f t="shared" si="50"/>
        <v>1.4E-2</v>
      </c>
      <c r="AG153" s="13">
        <f t="shared" si="51"/>
        <v>1.4999999999999999E-4</v>
      </c>
      <c r="AI153" s="11"/>
      <c r="AJ153" s="11"/>
      <c r="AK153" s="11"/>
      <c r="AL153" s="11"/>
      <c r="AM153" s="11"/>
      <c r="AN153" s="11"/>
      <c r="AO153" s="11"/>
      <c r="AP153" s="11"/>
      <c r="AQ153" s="11">
        <f t="shared" si="55"/>
        <v>143</v>
      </c>
      <c r="AR153" s="11">
        <f t="shared" si="55"/>
        <v>140</v>
      </c>
      <c r="AT153" s="107"/>
      <c r="BA153" s="11"/>
      <c r="BB153" s="11"/>
      <c r="BC153" s="11"/>
      <c r="BD153" s="11"/>
      <c r="BE153" s="11"/>
      <c r="BH153" s="11"/>
      <c r="BI153" s="11"/>
      <c r="BJ153" s="11"/>
      <c r="BK153" s="11"/>
      <c r="BL153" s="11"/>
      <c r="BM153" s="11"/>
      <c r="BN153" s="11"/>
    </row>
    <row r="154" spans="1:66" s="1" customFormat="1" x14ac:dyDescent="0.3">
      <c r="A154" s="11"/>
      <c r="B154" s="1">
        <f t="shared" si="44"/>
        <v>6339</v>
      </c>
      <c r="C154" s="1">
        <v>141</v>
      </c>
      <c r="D154" s="1">
        <v>13660</v>
      </c>
      <c r="E154" s="1">
        <v>154</v>
      </c>
      <c r="F154" s="1">
        <v>0</v>
      </c>
      <c r="G154" s="1">
        <v>5905</v>
      </c>
      <c r="H154" s="1">
        <v>0</v>
      </c>
      <c r="I154" s="1">
        <v>280</v>
      </c>
      <c r="J154" s="1">
        <v>49.87</v>
      </c>
      <c r="K154" s="1">
        <v>1.46</v>
      </c>
      <c r="L154" s="1">
        <v>25.8</v>
      </c>
      <c r="M154" s="1">
        <v>1.01</v>
      </c>
      <c r="N154" s="1">
        <v>2905</v>
      </c>
      <c r="O154" s="1">
        <v>3430</v>
      </c>
      <c r="P154" s="1">
        <v>1328</v>
      </c>
      <c r="Q154" s="1">
        <v>2072</v>
      </c>
      <c r="R154" s="1">
        <v>29</v>
      </c>
      <c r="S154" s="1">
        <v>137</v>
      </c>
      <c r="T154" s="1">
        <v>13</v>
      </c>
      <c r="U154" s="1">
        <v>0</v>
      </c>
      <c r="V154" s="1">
        <f t="shared" si="52"/>
        <v>-10</v>
      </c>
      <c r="W154" s="1">
        <f t="shared" si="53"/>
        <v>12</v>
      </c>
      <c r="X154" s="1">
        <f t="shared" si="53"/>
        <v>0</v>
      </c>
      <c r="Y154" s="1">
        <f t="shared" si="53"/>
        <v>0</v>
      </c>
      <c r="Z154" s="1">
        <f t="shared" si="54"/>
        <v>2</v>
      </c>
      <c r="AA154" s="3">
        <f t="shared" si="45"/>
        <v>0.36499999999999999</v>
      </c>
      <c r="AB154" s="13">
        <f t="shared" si="46"/>
        <v>4.4171004890361257E-2</v>
      </c>
      <c r="AC154" s="13">
        <f t="shared" si="47"/>
        <v>0.31695000000000001</v>
      </c>
      <c r="AD154" s="13">
        <f t="shared" si="48"/>
        <v>7.7000000000000002E-3</v>
      </c>
      <c r="AE154" s="13">
        <f t="shared" si="49"/>
        <v>0.29525000000000001</v>
      </c>
      <c r="AF154" s="13">
        <f t="shared" si="50"/>
        <v>1.4E-2</v>
      </c>
      <c r="AG154" s="13">
        <f t="shared" si="51"/>
        <v>1E-4</v>
      </c>
      <c r="AI154" s="11"/>
      <c r="AJ154" s="11"/>
      <c r="AK154" s="11"/>
      <c r="AL154" s="11"/>
      <c r="AM154" s="11"/>
      <c r="AN154" s="11"/>
      <c r="AO154" s="11"/>
      <c r="AP154" s="11"/>
      <c r="AQ154" s="11">
        <f t="shared" si="55"/>
        <v>144</v>
      </c>
      <c r="AR154" s="11">
        <f t="shared" si="55"/>
        <v>141</v>
      </c>
      <c r="AT154" s="107"/>
      <c r="BA154" s="11"/>
      <c r="BB154" s="11"/>
      <c r="BC154" s="11"/>
      <c r="BD154" s="11"/>
      <c r="BE154" s="11"/>
      <c r="BH154" s="11"/>
      <c r="BI154" s="11"/>
      <c r="BJ154" s="11"/>
      <c r="BK154" s="11"/>
      <c r="BL154" s="11"/>
      <c r="BM154" s="11"/>
      <c r="BN154" s="11"/>
    </row>
    <row r="155" spans="1:66" s="1" customFormat="1" x14ac:dyDescent="0.3">
      <c r="A155" s="11"/>
      <c r="B155" s="1">
        <f t="shared" si="44"/>
        <v>6342</v>
      </c>
      <c r="C155" s="1">
        <v>142</v>
      </c>
      <c r="D155" s="1">
        <v>13657</v>
      </c>
      <c r="E155" s="1">
        <v>145</v>
      </c>
      <c r="F155" s="1">
        <v>0</v>
      </c>
      <c r="G155" s="1">
        <v>5916</v>
      </c>
      <c r="H155" s="1">
        <v>0</v>
      </c>
      <c r="I155" s="1">
        <v>281</v>
      </c>
      <c r="J155" s="1">
        <v>49.91</v>
      </c>
      <c r="K155" s="1">
        <v>1.46</v>
      </c>
      <c r="L155" s="1">
        <v>25.8</v>
      </c>
      <c r="M155" s="1">
        <v>1.01</v>
      </c>
      <c r="N155" s="1">
        <v>2907</v>
      </c>
      <c r="O155" s="1">
        <v>3431</v>
      </c>
      <c r="P155" s="1">
        <v>1328</v>
      </c>
      <c r="Q155" s="1">
        <v>2073</v>
      </c>
      <c r="R155" s="1">
        <v>29</v>
      </c>
      <c r="S155" s="1">
        <v>128</v>
      </c>
      <c r="T155" s="1">
        <v>12</v>
      </c>
      <c r="U155" s="1">
        <v>0</v>
      </c>
      <c r="V155" s="1">
        <f t="shared" si="52"/>
        <v>-9</v>
      </c>
      <c r="W155" s="1">
        <f t="shared" si="53"/>
        <v>11</v>
      </c>
      <c r="X155" s="1">
        <f t="shared" si="53"/>
        <v>0</v>
      </c>
      <c r="Y155" s="1">
        <f t="shared" si="53"/>
        <v>1</v>
      </c>
      <c r="Z155" s="1">
        <f t="shared" si="54"/>
        <v>3</v>
      </c>
      <c r="AA155" s="3">
        <f t="shared" si="45"/>
        <v>0.36499999999999999</v>
      </c>
      <c r="AB155" s="13">
        <f t="shared" si="46"/>
        <v>4.4307789340901925E-2</v>
      </c>
      <c r="AC155" s="13">
        <f t="shared" si="47"/>
        <v>0.31709999999999999</v>
      </c>
      <c r="AD155" s="13">
        <f t="shared" si="48"/>
        <v>7.2500000000000004E-3</v>
      </c>
      <c r="AE155" s="13">
        <f t="shared" si="49"/>
        <v>0.29580000000000001</v>
      </c>
      <c r="AF155" s="13">
        <f t="shared" si="50"/>
        <v>1.405E-2</v>
      </c>
      <c r="AG155" s="13">
        <f t="shared" si="51"/>
        <v>1.4999999999999999E-4</v>
      </c>
      <c r="AI155" s="11"/>
      <c r="AJ155" s="11"/>
      <c r="AK155" s="11"/>
      <c r="AL155" s="11"/>
      <c r="AM155" s="11"/>
      <c r="AN155" s="11"/>
      <c r="AO155" s="11"/>
      <c r="AP155" s="11"/>
      <c r="AQ155" s="11">
        <f t="shared" si="55"/>
        <v>145</v>
      </c>
      <c r="AR155" s="11">
        <f t="shared" si="55"/>
        <v>142</v>
      </c>
      <c r="AT155" s="107"/>
      <c r="BA155" s="11"/>
      <c r="BB155" s="11"/>
      <c r="BC155" s="11"/>
      <c r="BD155" s="11"/>
      <c r="BE155" s="11"/>
      <c r="BH155" s="11"/>
      <c r="BI155" s="11"/>
      <c r="BJ155" s="11"/>
      <c r="BK155" s="11"/>
      <c r="BL155" s="11"/>
      <c r="BM155" s="11"/>
      <c r="BN155" s="11"/>
    </row>
    <row r="156" spans="1:66" s="1" customFormat="1" x14ac:dyDescent="0.3">
      <c r="A156" s="11"/>
      <c r="B156" s="1">
        <f t="shared" si="44"/>
        <v>6343</v>
      </c>
      <c r="C156" s="1">
        <v>143</v>
      </c>
      <c r="D156" s="1">
        <v>13655</v>
      </c>
      <c r="E156" s="1">
        <v>137</v>
      </c>
      <c r="F156" s="1">
        <v>0</v>
      </c>
      <c r="G156" s="1">
        <v>5925</v>
      </c>
      <c r="H156" s="1">
        <v>0</v>
      </c>
      <c r="I156" s="1">
        <v>281</v>
      </c>
      <c r="J156" s="1">
        <v>49.95</v>
      </c>
      <c r="K156" s="1">
        <v>1.46</v>
      </c>
      <c r="L156" s="1">
        <v>25.8</v>
      </c>
      <c r="M156" s="1">
        <v>1.01</v>
      </c>
      <c r="N156" s="1">
        <v>2908</v>
      </c>
      <c r="O156" s="1">
        <v>3432</v>
      </c>
      <c r="P156" s="1">
        <v>1327</v>
      </c>
      <c r="Q156" s="1">
        <v>2074</v>
      </c>
      <c r="R156" s="1">
        <v>29</v>
      </c>
      <c r="S156" s="1">
        <v>122</v>
      </c>
      <c r="T156" s="1">
        <v>11</v>
      </c>
      <c r="U156" s="1">
        <v>0</v>
      </c>
      <c r="V156" s="1">
        <f t="shared" si="52"/>
        <v>-8</v>
      </c>
      <c r="W156" s="1">
        <f t="shared" si="53"/>
        <v>9</v>
      </c>
      <c r="X156" s="1">
        <f t="shared" si="53"/>
        <v>0</v>
      </c>
      <c r="Y156" s="1">
        <f t="shared" si="53"/>
        <v>0</v>
      </c>
      <c r="Z156" s="1">
        <f t="shared" si="54"/>
        <v>1</v>
      </c>
      <c r="AA156" s="3">
        <f t="shared" si="45"/>
        <v>0.36499999999999999</v>
      </c>
      <c r="AB156" s="13">
        <f t="shared" si="46"/>
        <v>4.4300804035945135E-2</v>
      </c>
      <c r="AC156" s="13">
        <f t="shared" si="47"/>
        <v>0.31714999999999999</v>
      </c>
      <c r="AD156" s="13">
        <f t="shared" si="48"/>
        <v>6.8500000000000002E-3</v>
      </c>
      <c r="AE156" s="13">
        <f t="shared" si="49"/>
        <v>0.29625000000000001</v>
      </c>
      <c r="AF156" s="13">
        <f t="shared" si="50"/>
        <v>1.405E-2</v>
      </c>
      <c r="AG156" s="13">
        <f t="shared" si="51"/>
        <v>5.0000000000000002E-5</v>
      </c>
      <c r="AI156" s="11"/>
      <c r="AJ156" s="11"/>
      <c r="AK156" s="11"/>
      <c r="AL156" s="11"/>
      <c r="AM156" s="11"/>
      <c r="AN156" s="11"/>
      <c r="AO156" s="11"/>
      <c r="AP156" s="11"/>
      <c r="AQ156" s="11">
        <f t="shared" si="55"/>
        <v>146</v>
      </c>
      <c r="AR156" s="11">
        <f t="shared" si="55"/>
        <v>143</v>
      </c>
      <c r="AT156" s="107"/>
      <c r="BA156" s="11"/>
      <c r="BB156" s="11"/>
      <c r="BC156" s="11"/>
      <c r="BD156" s="11"/>
      <c r="BE156" s="11"/>
      <c r="BH156" s="11"/>
      <c r="BI156" s="11"/>
      <c r="BJ156" s="11"/>
      <c r="BK156" s="11"/>
      <c r="BL156" s="11"/>
      <c r="BM156" s="11"/>
      <c r="BN156" s="11"/>
    </row>
    <row r="157" spans="1:66" s="1" customFormat="1" x14ac:dyDescent="0.3">
      <c r="A157" s="11"/>
      <c r="B157" s="1">
        <f t="shared" si="44"/>
        <v>6345</v>
      </c>
      <c r="C157" s="1">
        <v>144</v>
      </c>
      <c r="D157" s="1">
        <v>13652</v>
      </c>
      <c r="E157" s="1">
        <v>129</v>
      </c>
      <c r="F157" s="1">
        <v>0</v>
      </c>
      <c r="G157" s="1">
        <v>5934</v>
      </c>
      <c r="H157" s="1">
        <v>0</v>
      </c>
      <c r="I157" s="1">
        <v>282</v>
      </c>
      <c r="J157" s="1">
        <v>49.99</v>
      </c>
      <c r="K157" s="1">
        <v>1.46</v>
      </c>
      <c r="L157" s="1">
        <v>25.8</v>
      </c>
      <c r="M157" s="1">
        <v>1.01</v>
      </c>
      <c r="N157" s="1">
        <v>2910</v>
      </c>
      <c r="O157" s="1">
        <v>3432</v>
      </c>
      <c r="P157" s="1">
        <v>1327</v>
      </c>
      <c r="Q157" s="1">
        <v>2075</v>
      </c>
      <c r="R157" s="1">
        <v>29</v>
      </c>
      <c r="S157" s="1">
        <v>114</v>
      </c>
      <c r="T157" s="1">
        <v>11</v>
      </c>
      <c r="U157" s="1">
        <v>0</v>
      </c>
      <c r="V157" s="1">
        <f t="shared" si="52"/>
        <v>-8</v>
      </c>
      <c r="W157" s="1">
        <f t="shared" si="53"/>
        <v>9</v>
      </c>
      <c r="X157" s="1">
        <f t="shared" si="53"/>
        <v>0</v>
      </c>
      <c r="Y157" s="1">
        <f t="shared" si="53"/>
        <v>1</v>
      </c>
      <c r="Z157" s="1">
        <f t="shared" si="54"/>
        <v>2</v>
      </c>
      <c r="AA157" s="3">
        <f t="shared" si="45"/>
        <v>0.36499999999999999</v>
      </c>
      <c r="AB157" s="13">
        <f t="shared" si="46"/>
        <v>4.4444444444444446E-2</v>
      </c>
      <c r="AC157" s="13">
        <f t="shared" si="47"/>
        <v>0.31724999999999998</v>
      </c>
      <c r="AD157" s="13">
        <f t="shared" si="48"/>
        <v>6.45E-3</v>
      </c>
      <c r="AE157" s="13">
        <f t="shared" si="49"/>
        <v>0.29670000000000002</v>
      </c>
      <c r="AF157" s="13">
        <f t="shared" si="50"/>
        <v>1.41E-2</v>
      </c>
      <c r="AG157" s="13">
        <f t="shared" si="51"/>
        <v>1E-4</v>
      </c>
      <c r="AI157" s="11"/>
      <c r="AJ157" s="11"/>
      <c r="AK157" s="11"/>
      <c r="AL157" s="11"/>
      <c r="AM157" s="11"/>
      <c r="AN157" s="11"/>
      <c r="AO157" s="11"/>
      <c r="AP157" s="11"/>
      <c r="AQ157" s="11">
        <f t="shared" si="55"/>
        <v>147</v>
      </c>
      <c r="AR157" s="11">
        <f t="shared" si="55"/>
        <v>144</v>
      </c>
      <c r="AT157" s="107"/>
      <c r="BA157" s="11"/>
      <c r="BB157" s="11"/>
      <c r="BC157" s="11"/>
      <c r="BD157" s="11"/>
      <c r="BE157" s="11"/>
      <c r="BH157" s="11"/>
      <c r="BI157" s="11"/>
      <c r="BJ157" s="11"/>
      <c r="BK157" s="11"/>
      <c r="BL157" s="11"/>
      <c r="BM157" s="11"/>
      <c r="BN157" s="11"/>
    </row>
    <row r="158" spans="1:66" s="1" customFormat="1" x14ac:dyDescent="0.3">
      <c r="A158" s="11"/>
      <c r="B158" s="1">
        <f t="shared" si="44"/>
        <v>6347</v>
      </c>
      <c r="C158" s="1">
        <v>145</v>
      </c>
      <c r="D158" s="1">
        <v>13651</v>
      </c>
      <c r="E158" s="1">
        <v>121</v>
      </c>
      <c r="F158" s="1">
        <v>0</v>
      </c>
      <c r="G158" s="1">
        <v>5943</v>
      </c>
      <c r="H158" s="1">
        <v>0</v>
      </c>
      <c r="I158" s="1">
        <v>283</v>
      </c>
      <c r="J158" s="1">
        <v>50.03</v>
      </c>
      <c r="K158" s="1">
        <v>1.46</v>
      </c>
      <c r="L158" s="1">
        <v>25.8</v>
      </c>
      <c r="M158" s="1">
        <v>1.01</v>
      </c>
      <c r="N158" s="1">
        <v>2911</v>
      </c>
      <c r="O158" s="1">
        <v>3433</v>
      </c>
      <c r="P158" s="1">
        <v>1327</v>
      </c>
      <c r="Q158" s="1">
        <v>2076</v>
      </c>
      <c r="R158" s="1">
        <v>29</v>
      </c>
      <c r="S158" s="1">
        <v>107</v>
      </c>
      <c r="T158" s="1">
        <v>11</v>
      </c>
      <c r="U158" s="1">
        <v>0</v>
      </c>
      <c r="V158" s="1">
        <f t="shared" si="52"/>
        <v>-8</v>
      </c>
      <c r="W158" s="1">
        <f t="shared" si="53"/>
        <v>9</v>
      </c>
      <c r="X158" s="1">
        <f t="shared" si="53"/>
        <v>0</v>
      </c>
      <c r="Y158" s="1">
        <f t="shared" si="53"/>
        <v>1</v>
      </c>
      <c r="Z158" s="1">
        <f t="shared" si="54"/>
        <v>2</v>
      </c>
      <c r="AA158" s="3">
        <f t="shared" si="45"/>
        <v>0.36499999999999999</v>
      </c>
      <c r="AB158" s="13">
        <f t="shared" si="46"/>
        <v>4.4587994328028992E-2</v>
      </c>
      <c r="AC158" s="13">
        <f t="shared" si="47"/>
        <v>0.31735000000000002</v>
      </c>
      <c r="AD158" s="13">
        <f t="shared" si="48"/>
        <v>6.0499999999999998E-3</v>
      </c>
      <c r="AE158" s="13">
        <f t="shared" si="49"/>
        <v>0.29715000000000003</v>
      </c>
      <c r="AF158" s="13">
        <f t="shared" si="50"/>
        <v>1.4149999999999999E-2</v>
      </c>
      <c r="AG158" s="13">
        <f t="shared" si="51"/>
        <v>1E-4</v>
      </c>
      <c r="AI158" s="11"/>
      <c r="AJ158" s="11"/>
      <c r="AK158" s="11"/>
      <c r="AL158" s="11"/>
      <c r="AM158" s="11"/>
      <c r="AN158" s="11"/>
      <c r="AO158" s="11"/>
      <c r="AP158" s="11"/>
      <c r="AQ158" s="11">
        <f t="shared" si="55"/>
        <v>148</v>
      </c>
      <c r="AR158" s="11">
        <f t="shared" si="55"/>
        <v>145</v>
      </c>
      <c r="AT158" s="107"/>
      <c r="BA158" s="11"/>
      <c r="BB158" s="11"/>
      <c r="BC158" s="11"/>
      <c r="BD158" s="11"/>
      <c r="BE158" s="11"/>
      <c r="BH158" s="11"/>
      <c r="BI158" s="11"/>
      <c r="BJ158" s="11"/>
      <c r="BK158" s="11"/>
      <c r="BL158" s="11"/>
      <c r="BM158" s="11"/>
      <c r="BN158" s="11"/>
    </row>
    <row r="159" spans="1:66" s="1" customFormat="1" x14ac:dyDescent="0.3">
      <c r="A159" s="11"/>
      <c r="B159" s="1">
        <f t="shared" si="44"/>
        <v>6350</v>
      </c>
      <c r="C159" s="1">
        <v>146</v>
      </c>
      <c r="D159" s="1">
        <v>13649</v>
      </c>
      <c r="E159" s="1">
        <v>114</v>
      </c>
      <c r="F159" s="1">
        <v>0</v>
      </c>
      <c r="G159" s="1">
        <v>5952</v>
      </c>
      <c r="H159" s="1">
        <v>0</v>
      </c>
      <c r="I159" s="1">
        <v>284</v>
      </c>
      <c r="J159" s="1">
        <v>50.07</v>
      </c>
      <c r="K159" s="1">
        <v>1.46</v>
      </c>
      <c r="L159" s="1">
        <v>25.8</v>
      </c>
      <c r="M159" s="1">
        <v>1.01</v>
      </c>
      <c r="N159" s="1">
        <v>2912</v>
      </c>
      <c r="O159" s="1">
        <v>3434</v>
      </c>
      <c r="P159" s="1">
        <v>1327</v>
      </c>
      <c r="Q159" s="1">
        <v>2076</v>
      </c>
      <c r="R159" s="1">
        <v>29</v>
      </c>
      <c r="S159" s="1">
        <v>101</v>
      </c>
      <c r="T159" s="1">
        <v>10</v>
      </c>
      <c r="U159" s="1">
        <v>0</v>
      </c>
      <c r="V159" s="1">
        <f t="shared" si="52"/>
        <v>-7</v>
      </c>
      <c r="W159" s="1">
        <f t="shared" si="53"/>
        <v>9</v>
      </c>
      <c r="X159" s="1">
        <f t="shared" si="53"/>
        <v>0</v>
      </c>
      <c r="Y159" s="1">
        <f t="shared" si="53"/>
        <v>1</v>
      </c>
      <c r="Z159" s="1">
        <f t="shared" si="54"/>
        <v>3</v>
      </c>
      <c r="AA159" s="3">
        <f t="shared" si="45"/>
        <v>0.36499999999999999</v>
      </c>
      <c r="AB159" s="13">
        <f t="shared" si="46"/>
        <v>4.4724409448818898E-2</v>
      </c>
      <c r="AC159" s="13">
        <f t="shared" si="47"/>
        <v>0.3175</v>
      </c>
      <c r="AD159" s="13">
        <f t="shared" si="48"/>
        <v>5.7000000000000002E-3</v>
      </c>
      <c r="AE159" s="13">
        <f t="shared" si="49"/>
        <v>0.29759999999999998</v>
      </c>
      <c r="AF159" s="13">
        <f t="shared" si="50"/>
        <v>1.4200000000000001E-2</v>
      </c>
      <c r="AG159" s="13">
        <f t="shared" si="51"/>
        <v>1.4999999999999999E-4</v>
      </c>
      <c r="AI159" s="11"/>
      <c r="AJ159" s="11"/>
      <c r="AK159" s="11"/>
      <c r="AL159" s="11"/>
      <c r="AM159" s="11"/>
      <c r="AN159" s="11"/>
      <c r="AO159" s="11"/>
      <c r="AP159" s="11"/>
      <c r="AQ159" s="11">
        <f t="shared" si="55"/>
        <v>149</v>
      </c>
      <c r="AR159" s="11">
        <f t="shared" si="55"/>
        <v>146</v>
      </c>
      <c r="AT159" s="107"/>
      <c r="BA159" s="11"/>
      <c r="BB159" s="11"/>
      <c r="BC159" s="11"/>
      <c r="BD159" s="11"/>
      <c r="BE159" s="11"/>
      <c r="BH159" s="11"/>
      <c r="BI159" s="11"/>
      <c r="BJ159" s="11"/>
      <c r="BK159" s="11"/>
      <c r="BL159" s="11"/>
      <c r="BM159" s="11"/>
      <c r="BN159" s="11"/>
    </row>
    <row r="160" spans="1:66" s="1" customFormat="1" x14ac:dyDescent="0.3">
      <c r="A160" s="11"/>
      <c r="B160" s="1">
        <f t="shared" si="44"/>
        <v>6351</v>
      </c>
      <c r="C160" s="1">
        <v>147</v>
      </c>
      <c r="D160" s="1">
        <v>13647</v>
      </c>
      <c r="E160" s="1">
        <v>108</v>
      </c>
      <c r="F160" s="1">
        <v>0</v>
      </c>
      <c r="G160" s="1">
        <v>5959</v>
      </c>
      <c r="H160" s="1">
        <v>0</v>
      </c>
      <c r="I160" s="1">
        <v>284</v>
      </c>
      <c r="J160" s="1">
        <v>50.11</v>
      </c>
      <c r="K160" s="1">
        <v>1.46</v>
      </c>
      <c r="L160" s="1">
        <v>25.8</v>
      </c>
      <c r="M160" s="1">
        <v>1.01</v>
      </c>
      <c r="N160" s="1">
        <v>2913</v>
      </c>
      <c r="O160" s="1">
        <v>3434</v>
      </c>
      <c r="P160" s="1">
        <v>1327</v>
      </c>
      <c r="Q160" s="1">
        <v>2077</v>
      </c>
      <c r="R160" s="1">
        <v>29</v>
      </c>
      <c r="S160" s="1">
        <v>95</v>
      </c>
      <c r="T160" s="1">
        <v>9</v>
      </c>
      <c r="U160" s="1">
        <v>0</v>
      </c>
      <c r="V160" s="1">
        <f t="shared" si="52"/>
        <v>-6</v>
      </c>
      <c r="W160" s="1">
        <f t="shared" si="53"/>
        <v>7</v>
      </c>
      <c r="X160" s="1">
        <f t="shared" si="53"/>
        <v>0</v>
      </c>
      <c r="Y160" s="1">
        <f t="shared" si="53"/>
        <v>0</v>
      </c>
      <c r="Z160" s="1">
        <f t="shared" si="54"/>
        <v>1</v>
      </c>
      <c r="AA160" s="3">
        <f t="shared" si="45"/>
        <v>0.36499999999999999</v>
      </c>
      <c r="AB160" s="13">
        <f t="shared" si="46"/>
        <v>4.4717367343725396E-2</v>
      </c>
      <c r="AC160" s="13">
        <f t="shared" si="47"/>
        <v>0.31755</v>
      </c>
      <c r="AD160" s="13">
        <f t="shared" si="48"/>
        <v>5.4000000000000003E-3</v>
      </c>
      <c r="AE160" s="13">
        <f t="shared" si="49"/>
        <v>0.29794999999999999</v>
      </c>
      <c r="AF160" s="13">
        <f t="shared" si="50"/>
        <v>1.4200000000000001E-2</v>
      </c>
      <c r="AG160" s="13">
        <f t="shared" si="51"/>
        <v>5.0000000000000002E-5</v>
      </c>
      <c r="AI160" s="11"/>
      <c r="AJ160" s="11"/>
      <c r="AK160" s="11"/>
      <c r="AL160" s="11"/>
      <c r="AM160" s="11"/>
      <c r="AN160" s="11"/>
      <c r="AO160" s="11"/>
      <c r="AP160" s="11"/>
      <c r="AQ160" s="11">
        <f t="shared" ref="AQ160:AR175" si="56">+AQ159+1</f>
        <v>150</v>
      </c>
      <c r="AR160" s="11">
        <f t="shared" si="56"/>
        <v>147</v>
      </c>
      <c r="AT160" s="107"/>
      <c r="BA160" s="11"/>
      <c r="BB160" s="11"/>
      <c r="BC160" s="11"/>
      <c r="BD160" s="11"/>
      <c r="BE160" s="11"/>
      <c r="BH160" s="11"/>
      <c r="BI160" s="11"/>
      <c r="BJ160" s="11"/>
      <c r="BK160" s="11"/>
      <c r="BL160" s="11"/>
      <c r="BM160" s="11"/>
      <c r="BN160" s="11"/>
    </row>
    <row r="161" spans="1:66" s="1" customFormat="1" x14ac:dyDescent="0.3">
      <c r="A161" s="11"/>
      <c r="B161" s="1">
        <f t="shared" si="44"/>
        <v>6353</v>
      </c>
      <c r="C161" s="1">
        <v>148</v>
      </c>
      <c r="D161" s="1">
        <v>13646</v>
      </c>
      <c r="E161" s="1">
        <v>103</v>
      </c>
      <c r="F161" s="1">
        <v>0</v>
      </c>
      <c r="G161" s="1">
        <v>5965</v>
      </c>
      <c r="H161" s="1">
        <v>0</v>
      </c>
      <c r="I161" s="1">
        <v>285</v>
      </c>
      <c r="J161" s="1">
        <v>50.15</v>
      </c>
      <c r="K161" s="1">
        <v>1.46</v>
      </c>
      <c r="L161" s="1">
        <v>25.8</v>
      </c>
      <c r="M161" s="1">
        <v>1.01</v>
      </c>
      <c r="N161" s="1">
        <v>2914</v>
      </c>
      <c r="O161" s="1">
        <v>3435</v>
      </c>
      <c r="P161" s="1">
        <v>1327</v>
      </c>
      <c r="Q161" s="1">
        <v>2078</v>
      </c>
      <c r="R161" s="1">
        <v>29</v>
      </c>
      <c r="S161" s="1">
        <v>92</v>
      </c>
      <c r="T161" s="1">
        <v>9</v>
      </c>
      <c r="U161" s="1">
        <v>0</v>
      </c>
      <c r="V161" s="1">
        <f t="shared" si="52"/>
        <v>-5</v>
      </c>
      <c r="W161" s="1">
        <f t="shared" si="53"/>
        <v>6</v>
      </c>
      <c r="X161" s="1">
        <f t="shared" si="53"/>
        <v>0</v>
      </c>
      <c r="Y161" s="1">
        <f t="shared" si="53"/>
        <v>1</v>
      </c>
      <c r="Z161" s="1">
        <f t="shared" si="54"/>
        <v>2</v>
      </c>
      <c r="AA161" s="3">
        <f t="shared" si="45"/>
        <v>0.36499999999999999</v>
      </c>
      <c r="AB161" s="13">
        <f t="shared" si="46"/>
        <v>4.486069573429876E-2</v>
      </c>
      <c r="AC161" s="13">
        <f t="shared" si="47"/>
        <v>0.31764999999999999</v>
      </c>
      <c r="AD161" s="13">
        <f t="shared" si="48"/>
        <v>5.1500000000000001E-3</v>
      </c>
      <c r="AE161" s="13">
        <f t="shared" si="49"/>
        <v>0.29825000000000002</v>
      </c>
      <c r="AF161" s="13">
        <f t="shared" si="50"/>
        <v>1.4250000000000001E-2</v>
      </c>
      <c r="AG161" s="13">
        <f t="shared" si="51"/>
        <v>1E-4</v>
      </c>
      <c r="AI161" s="11"/>
      <c r="AJ161" s="11"/>
      <c r="AK161" s="11"/>
      <c r="AL161" s="11"/>
      <c r="AM161" s="11"/>
      <c r="AN161" s="11"/>
      <c r="AO161" s="11"/>
      <c r="AP161" s="11"/>
      <c r="AQ161" s="11">
        <f t="shared" si="56"/>
        <v>151</v>
      </c>
      <c r="AR161" s="11">
        <f t="shared" si="56"/>
        <v>148</v>
      </c>
      <c r="AT161" s="107"/>
      <c r="BA161" s="11"/>
      <c r="BB161" s="11"/>
      <c r="BC161" s="11"/>
      <c r="BD161" s="11"/>
      <c r="BE161" s="11"/>
      <c r="BH161" s="11"/>
      <c r="BI161" s="11"/>
      <c r="BJ161" s="11"/>
      <c r="BK161" s="11"/>
      <c r="BL161" s="11"/>
      <c r="BM161" s="11"/>
      <c r="BN161" s="11"/>
    </row>
    <row r="162" spans="1:66" s="1" customFormat="1" x14ac:dyDescent="0.3">
      <c r="A162" s="11"/>
      <c r="B162" s="1">
        <f t="shared" si="44"/>
        <v>6354</v>
      </c>
      <c r="C162" s="1">
        <v>149</v>
      </c>
      <c r="D162" s="1">
        <v>13644</v>
      </c>
      <c r="E162" s="1">
        <v>98</v>
      </c>
      <c r="F162" s="1">
        <v>0</v>
      </c>
      <c r="G162" s="1">
        <v>5971</v>
      </c>
      <c r="H162" s="1">
        <v>0</v>
      </c>
      <c r="I162" s="1">
        <v>285</v>
      </c>
      <c r="J162" s="1">
        <v>50.18</v>
      </c>
      <c r="K162" s="1">
        <v>1.46</v>
      </c>
      <c r="L162" s="1">
        <v>25.8</v>
      </c>
      <c r="M162" s="1">
        <v>1.01</v>
      </c>
      <c r="N162" s="1">
        <v>2915</v>
      </c>
      <c r="O162" s="1">
        <v>3436</v>
      </c>
      <c r="P162" s="1">
        <v>1327</v>
      </c>
      <c r="Q162" s="1">
        <v>2078</v>
      </c>
      <c r="R162" s="1">
        <v>29</v>
      </c>
      <c r="S162" s="1">
        <v>87</v>
      </c>
      <c r="T162" s="1">
        <v>9</v>
      </c>
      <c r="U162" s="1">
        <v>0</v>
      </c>
      <c r="V162" s="1">
        <f t="shared" si="52"/>
        <v>-5</v>
      </c>
      <c r="W162" s="1">
        <f t="shared" si="53"/>
        <v>6</v>
      </c>
      <c r="X162" s="1">
        <f t="shared" si="53"/>
        <v>0</v>
      </c>
      <c r="Y162" s="1">
        <f t="shared" si="53"/>
        <v>0</v>
      </c>
      <c r="Z162" s="1">
        <f t="shared" si="54"/>
        <v>1</v>
      </c>
      <c r="AA162" s="3">
        <f t="shared" si="45"/>
        <v>0.36499999999999999</v>
      </c>
      <c r="AB162" s="13">
        <f t="shared" si="46"/>
        <v>4.4853635505193577E-2</v>
      </c>
      <c r="AC162" s="13">
        <f t="shared" si="47"/>
        <v>0.31769999999999998</v>
      </c>
      <c r="AD162" s="13">
        <f t="shared" si="48"/>
        <v>4.8999999999999998E-3</v>
      </c>
      <c r="AE162" s="13">
        <f t="shared" si="49"/>
        <v>0.29854999999999998</v>
      </c>
      <c r="AF162" s="13">
        <f t="shared" si="50"/>
        <v>1.4250000000000001E-2</v>
      </c>
      <c r="AG162" s="13">
        <f t="shared" si="51"/>
        <v>5.0000000000000002E-5</v>
      </c>
      <c r="AI162" s="11"/>
      <c r="AJ162" s="11"/>
      <c r="AK162" s="11"/>
      <c r="AL162" s="11"/>
      <c r="AM162" s="11"/>
      <c r="AN162" s="11"/>
      <c r="AO162" s="11"/>
      <c r="AP162" s="11"/>
      <c r="AQ162" s="11">
        <f t="shared" si="56"/>
        <v>152</v>
      </c>
      <c r="AR162" s="11">
        <f t="shared" si="56"/>
        <v>149</v>
      </c>
      <c r="AT162" s="107"/>
      <c r="BA162" s="11"/>
      <c r="BB162" s="11"/>
      <c r="BC162" s="11"/>
      <c r="BD162" s="11"/>
      <c r="BE162" s="11"/>
      <c r="BH162" s="11"/>
      <c r="BI162" s="11"/>
      <c r="BJ162" s="11"/>
      <c r="BK162" s="11"/>
      <c r="BL162" s="11"/>
      <c r="BM162" s="11"/>
      <c r="BN162" s="11"/>
    </row>
    <row r="163" spans="1:66" s="1" customFormat="1" x14ac:dyDescent="0.3">
      <c r="A163" s="11"/>
      <c r="B163" s="1">
        <f t="shared" si="44"/>
        <v>6356</v>
      </c>
      <c r="C163" s="1">
        <v>150</v>
      </c>
      <c r="D163" s="1">
        <v>13643</v>
      </c>
      <c r="E163" s="1">
        <v>92</v>
      </c>
      <c r="F163" s="1">
        <v>0</v>
      </c>
      <c r="G163" s="1">
        <v>5978</v>
      </c>
      <c r="H163" s="1">
        <v>0</v>
      </c>
      <c r="I163" s="1">
        <v>286</v>
      </c>
      <c r="J163" s="1">
        <v>50.22</v>
      </c>
      <c r="K163" s="1">
        <v>1.46</v>
      </c>
      <c r="L163" s="1">
        <v>25.8</v>
      </c>
      <c r="M163" s="1">
        <v>1.01</v>
      </c>
      <c r="N163" s="1">
        <v>2916</v>
      </c>
      <c r="O163" s="1">
        <v>3436</v>
      </c>
      <c r="P163" s="1">
        <v>1326</v>
      </c>
      <c r="Q163" s="1">
        <v>2080</v>
      </c>
      <c r="R163" s="1">
        <v>29</v>
      </c>
      <c r="S163" s="1">
        <v>82</v>
      </c>
      <c r="T163" s="1">
        <v>8</v>
      </c>
      <c r="U163" s="1">
        <v>0</v>
      </c>
      <c r="V163" s="1">
        <f t="shared" si="52"/>
        <v>-6</v>
      </c>
      <c r="W163" s="1">
        <f t="shared" si="53"/>
        <v>7</v>
      </c>
      <c r="X163" s="1">
        <f t="shared" si="53"/>
        <v>0</v>
      </c>
      <c r="Y163" s="1">
        <f t="shared" si="53"/>
        <v>1</v>
      </c>
      <c r="Z163" s="1">
        <f t="shared" si="54"/>
        <v>2</v>
      </c>
      <c r="AA163" s="3">
        <f t="shared" si="45"/>
        <v>0.36499999999999999</v>
      </c>
      <c r="AB163" s="13">
        <f t="shared" si="46"/>
        <v>4.4996853366897419E-2</v>
      </c>
      <c r="AC163" s="13">
        <f t="shared" si="47"/>
        <v>0.31780000000000003</v>
      </c>
      <c r="AD163" s="13">
        <f t="shared" si="48"/>
        <v>4.5999999999999999E-3</v>
      </c>
      <c r="AE163" s="13">
        <f t="shared" si="49"/>
        <v>0.2989</v>
      </c>
      <c r="AF163" s="13">
        <f t="shared" si="50"/>
        <v>1.43E-2</v>
      </c>
      <c r="AG163" s="13">
        <f t="shared" si="51"/>
        <v>1E-4</v>
      </c>
      <c r="AI163" s="11"/>
      <c r="AJ163" s="11"/>
      <c r="AK163" s="11"/>
      <c r="AL163" s="11"/>
      <c r="AM163" s="11"/>
      <c r="AN163" s="11"/>
      <c r="AO163" s="11"/>
      <c r="AP163" s="11"/>
      <c r="AQ163" s="11">
        <f t="shared" si="56"/>
        <v>153</v>
      </c>
      <c r="AR163" s="11">
        <f t="shared" si="56"/>
        <v>150</v>
      </c>
      <c r="AT163" s="107"/>
      <c r="BA163" s="11"/>
      <c r="BB163" s="11"/>
      <c r="BC163" s="11"/>
      <c r="BD163" s="11"/>
      <c r="BE163" s="11"/>
      <c r="BH163" s="11"/>
      <c r="BI163" s="11"/>
      <c r="BJ163" s="11"/>
      <c r="BK163" s="11"/>
      <c r="BL163" s="11"/>
      <c r="BM163" s="11"/>
      <c r="BN163" s="11"/>
    </row>
    <row r="164" spans="1:66" s="1" customFormat="1" x14ac:dyDescent="0.3">
      <c r="A164" s="11"/>
      <c r="B164" s="1" t="e">
        <f t="shared" si="44"/>
        <v>#N/A</v>
      </c>
      <c r="V164" s="1" t="str">
        <f t="shared" si="52"/>
        <v/>
      </c>
      <c r="W164" s="1" t="str">
        <f t="shared" si="53"/>
        <v/>
      </c>
      <c r="X164" s="1" t="str">
        <f t="shared" si="53"/>
        <v/>
      </c>
      <c r="Y164" s="1" t="str">
        <f t="shared" si="53"/>
        <v/>
      </c>
      <c r="Z164" s="1" t="e">
        <f t="shared" si="54"/>
        <v>#N/A</v>
      </c>
      <c r="AA164" s="3">
        <f t="shared" si="45"/>
        <v>0</v>
      </c>
      <c r="AB164" s="13" t="e">
        <f t="shared" si="46"/>
        <v>#N/A</v>
      </c>
      <c r="AC164" s="13" t="e">
        <f t="shared" si="47"/>
        <v>#N/A</v>
      </c>
      <c r="AD164" s="13" t="e">
        <f t="shared" si="48"/>
        <v>#N/A</v>
      </c>
      <c r="AE164" s="13" t="e">
        <f t="shared" si="49"/>
        <v>#N/A</v>
      </c>
      <c r="AF164" s="13" t="e">
        <f t="shared" si="50"/>
        <v>#N/A</v>
      </c>
      <c r="AG164" s="13" t="e">
        <f t="shared" si="51"/>
        <v>#N/A</v>
      </c>
      <c r="AI164" s="11"/>
      <c r="AJ164" s="11"/>
      <c r="AK164" s="11"/>
      <c r="AL164" s="11"/>
      <c r="AM164" s="11"/>
      <c r="AN164" s="11"/>
      <c r="AO164" s="11"/>
      <c r="AP164" s="11"/>
      <c r="AQ164" s="11">
        <f t="shared" si="56"/>
        <v>154</v>
      </c>
      <c r="AR164" s="11">
        <f t="shared" si="56"/>
        <v>151</v>
      </c>
      <c r="AT164" s="107"/>
      <c r="BA164" s="11"/>
      <c r="BB164" s="11"/>
      <c r="BC164" s="11"/>
      <c r="BD164" s="11"/>
      <c r="BE164" s="11"/>
      <c r="BH164" s="11"/>
      <c r="BI164" s="11"/>
      <c r="BJ164" s="11"/>
      <c r="BK164" s="11"/>
      <c r="BL164" s="11"/>
      <c r="BM164" s="11"/>
      <c r="BN164" s="11"/>
    </row>
    <row r="165" spans="1:66" s="1" customFormat="1" x14ac:dyDescent="0.3">
      <c r="A165" s="11"/>
      <c r="B165" s="1" t="e">
        <f t="shared" si="44"/>
        <v>#N/A</v>
      </c>
      <c r="V165" s="1" t="str">
        <f t="shared" si="52"/>
        <v/>
      </c>
      <c r="W165" s="1" t="str">
        <f t="shared" si="53"/>
        <v/>
      </c>
      <c r="X165" s="1" t="str">
        <f t="shared" si="53"/>
        <v/>
      </c>
      <c r="Y165" s="1" t="str">
        <f t="shared" si="53"/>
        <v/>
      </c>
      <c r="Z165" s="1" t="e">
        <f t="shared" si="54"/>
        <v>#N/A</v>
      </c>
      <c r="AA165" s="3">
        <f t="shared" si="45"/>
        <v>0</v>
      </c>
      <c r="AB165" s="13" t="e">
        <f t="shared" si="46"/>
        <v>#N/A</v>
      </c>
      <c r="AC165" s="13" t="e">
        <f t="shared" si="47"/>
        <v>#N/A</v>
      </c>
      <c r="AD165" s="13" t="e">
        <f t="shared" si="48"/>
        <v>#N/A</v>
      </c>
      <c r="AE165" s="13" t="e">
        <f t="shared" si="49"/>
        <v>#N/A</v>
      </c>
      <c r="AF165" s="13" t="e">
        <f t="shared" si="50"/>
        <v>#N/A</v>
      </c>
      <c r="AG165" s="13" t="e">
        <f t="shared" si="51"/>
        <v>#N/A</v>
      </c>
      <c r="AI165" s="11"/>
      <c r="AJ165" s="11"/>
      <c r="AK165" s="11"/>
      <c r="AL165" s="11"/>
      <c r="AM165" s="11"/>
      <c r="AN165" s="11"/>
      <c r="AO165" s="11"/>
      <c r="AP165" s="11"/>
      <c r="AQ165" s="11">
        <f t="shared" si="56"/>
        <v>155</v>
      </c>
      <c r="AR165" s="11">
        <f t="shared" si="56"/>
        <v>152</v>
      </c>
      <c r="AT165" s="107"/>
      <c r="BA165" s="11"/>
      <c r="BB165" s="11"/>
      <c r="BC165" s="11"/>
      <c r="BD165" s="11"/>
      <c r="BE165" s="11"/>
      <c r="BH165" s="11"/>
      <c r="BI165" s="11"/>
      <c r="BJ165" s="11"/>
      <c r="BK165" s="11"/>
      <c r="BL165" s="11"/>
      <c r="BM165" s="11"/>
      <c r="BN165" s="11"/>
    </row>
    <row r="166" spans="1:66" s="1" customFormat="1" x14ac:dyDescent="0.3">
      <c r="A166" s="11"/>
      <c r="B166" s="1" t="e">
        <f t="shared" si="44"/>
        <v>#N/A</v>
      </c>
      <c r="V166" s="1" t="str">
        <f t="shared" si="52"/>
        <v/>
      </c>
      <c r="W166" s="1" t="str">
        <f t="shared" si="53"/>
        <v/>
      </c>
      <c r="X166" s="1" t="str">
        <f t="shared" si="53"/>
        <v/>
      </c>
      <c r="Y166" s="1" t="str">
        <f t="shared" si="53"/>
        <v/>
      </c>
      <c r="Z166" s="1" t="e">
        <f t="shared" si="54"/>
        <v>#N/A</v>
      </c>
      <c r="AA166" s="3">
        <f t="shared" si="45"/>
        <v>0</v>
      </c>
      <c r="AB166" s="13" t="e">
        <f t="shared" si="46"/>
        <v>#N/A</v>
      </c>
      <c r="AC166" s="13" t="e">
        <f t="shared" si="47"/>
        <v>#N/A</v>
      </c>
      <c r="AD166" s="13" t="e">
        <f t="shared" si="48"/>
        <v>#N/A</v>
      </c>
      <c r="AE166" s="13" t="e">
        <f t="shared" si="49"/>
        <v>#N/A</v>
      </c>
      <c r="AF166" s="13" t="e">
        <f t="shared" si="50"/>
        <v>#N/A</v>
      </c>
      <c r="AG166" s="13" t="e">
        <f t="shared" si="51"/>
        <v>#N/A</v>
      </c>
      <c r="AI166" s="11"/>
      <c r="AJ166" s="11"/>
      <c r="AK166" s="11"/>
      <c r="AL166" s="11"/>
      <c r="AM166" s="11"/>
      <c r="AN166" s="11"/>
      <c r="AO166" s="11"/>
      <c r="AP166" s="11"/>
      <c r="AQ166" s="11">
        <f t="shared" si="56"/>
        <v>156</v>
      </c>
      <c r="AR166" s="11">
        <f t="shared" si="56"/>
        <v>153</v>
      </c>
      <c r="AT166" s="107"/>
      <c r="BA166" s="11"/>
      <c r="BB166" s="11"/>
      <c r="BC166" s="11"/>
      <c r="BD166" s="11"/>
      <c r="BE166" s="11"/>
      <c r="BH166" s="11"/>
      <c r="BI166" s="11"/>
      <c r="BJ166" s="11"/>
      <c r="BK166" s="11"/>
      <c r="BL166" s="11"/>
      <c r="BM166" s="11"/>
      <c r="BN166" s="11"/>
    </row>
    <row r="167" spans="1:66" s="1" customFormat="1" x14ac:dyDescent="0.3">
      <c r="A167" s="11"/>
      <c r="B167" s="1" t="e">
        <f t="shared" si="44"/>
        <v>#N/A</v>
      </c>
      <c r="V167" s="1" t="str">
        <f t="shared" si="52"/>
        <v/>
      </c>
      <c r="W167" s="1" t="str">
        <f t="shared" si="53"/>
        <v/>
      </c>
      <c r="X167" s="1" t="str">
        <f t="shared" si="53"/>
        <v/>
      </c>
      <c r="Y167" s="1" t="str">
        <f t="shared" si="53"/>
        <v/>
      </c>
      <c r="Z167" s="1" t="e">
        <f t="shared" si="54"/>
        <v>#N/A</v>
      </c>
      <c r="AA167" s="3">
        <f t="shared" si="45"/>
        <v>0</v>
      </c>
      <c r="AB167" s="13" t="e">
        <f t="shared" si="46"/>
        <v>#N/A</v>
      </c>
      <c r="AC167" s="13" t="e">
        <f t="shared" si="47"/>
        <v>#N/A</v>
      </c>
      <c r="AD167" s="13" t="e">
        <f t="shared" si="48"/>
        <v>#N/A</v>
      </c>
      <c r="AE167" s="13" t="e">
        <f t="shared" si="49"/>
        <v>#N/A</v>
      </c>
      <c r="AF167" s="13" t="e">
        <f t="shared" si="50"/>
        <v>#N/A</v>
      </c>
      <c r="AG167" s="13" t="e">
        <f t="shared" si="51"/>
        <v>#N/A</v>
      </c>
      <c r="AI167" s="11"/>
      <c r="AJ167" s="11"/>
      <c r="AK167" s="11"/>
      <c r="AL167" s="11"/>
      <c r="AM167" s="11"/>
      <c r="AN167" s="11"/>
      <c r="AO167" s="11"/>
      <c r="AP167" s="11"/>
      <c r="AQ167" s="11">
        <f t="shared" si="56"/>
        <v>157</v>
      </c>
      <c r="AR167" s="11">
        <f t="shared" si="56"/>
        <v>154</v>
      </c>
      <c r="AT167" s="107"/>
      <c r="BA167" s="11"/>
      <c r="BB167" s="11"/>
      <c r="BC167" s="11"/>
      <c r="BD167" s="11"/>
      <c r="BE167" s="11"/>
      <c r="BH167" s="11"/>
      <c r="BI167" s="11"/>
      <c r="BJ167" s="11"/>
      <c r="BK167" s="11"/>
      <c r="BL167" s="11"/>
      <c r="BM167" s="11"/>
      <c r="BN167" s="11"/>
    </row>
    <row r="168" spans="1:66" s="1" customFormat="1" x14ac:dyDescent="0.3">
      <c r="A168" s="11"/>
      <c r="B168" s="1" t="e">
        <f t="shared" si="44"/>
        <v>#N/A</v>
      </c>
      <c r="V168" s="1" t="str">
        <f t="shared" si="52"/>
        <v/>
      </c>
      <c r="W168" s="1" t="str">
        <f t="shared" si="53"/>
        <v/>
      </c>
      <c r="X168" s="1" t="str">
        <f t="shared" si="53"/>
        <v/>
      </c>
      <c r="Y168" s="1" t="str">
        <f t="shared" si="53"/>
        <v/>
      </c>
      <c r="Z168" s="1" t="e">
        <f t="shared" si="54"/>
        <v>#N/A</v>
      </c>
      <c r="AA168" s="3">
        <f t="shared" si="45"/>
        <v>0</v>
      </c>
      <c r="AB168" s="13" t="e">
        <f t="shared" si="46"/>
        <v>#N/A</v>
      </c>
      <c r="AC168" s="13" t="e">
        <f t="shared" si="47"/>
        <v>#N/A</v>
      </c>
      <c r="AD168" s="13" t="e">
        <f t="shared" si="48"/>
        <v>#N/A</v>
      </c>
      <c r="AE168" s="13" t="e">
        <f t="shared" si="49"/>
        <v>#N/A</v>
      </c>
      <c r="AF168" s="13" t="e">
        <f t="shared" si="50"/>
        <v>#N/A</v>
      </c>
      <c r="AG168" s="13" t="e">
        <f t="shared" si="51"/>
        <v>#N/A</v>
      </c>
      <c r="AI168" s="11"/>
      <c r="AJ168" s="11"/>
      <c r="AK168" s="11"/>
      <c r="AL168" s="11"/>
      <c r="AM168" s="11"/>
      <c r="AN168" s="11"/>
      <c r="AO168" s="11"/>
      <c r="AP168" s="11"/>
      <c r="AQ168" s="11">
        <f t="shared" si="56"/>
        <v>158</v>
      </c>
      <c r="AR168" s="11">
        <f t="shared" si="56"/>
        <v>155</v>
      </c>
      <c r="AT168" s="107"/>
      <c r="BA168" s="11"/>
      <c r="BB168" s="11"/>
      <c r="BC168" s="11"/>
      <c r="BD168" s="11"/>
      <c r="BE168" s="11"/>
      <c r="BH168" s="11"/>
      <c r="BI168" s="11"/>
      <c r="BJ168" s="11"/>
      <c r="BK168" s="11"/>
      <c r="BL168" s="11"/>
      <c r="BM168" s="11"/>
      <c r="BN168" s="11"/>
    </row>
    <row r="169" spans="1:66" s="1" customFormat="1" x14ac:dyDescent="0.3">
      <c r="A169" s="11"/>
      <c r="B169" s="1" t="e">
        <f t="shared" si="44"/>
        <v>#N/A</v>
      </c>
      <c r="V169" s="1" t="str">
        <f t="shared" si="52"/>
        <v/>
      </c>
      <c r="W169" s="1" t="str">
        <f t="shared" si="53"/>
        <v/>
      </c>
      <c r="X169" s="1" t="str">
        <f t="shared" si="53"/>
        <v/>
      </c>
      <c r="Y169" s="1" t="str">
        <f t="shared" si="53"/>
        <v/>
      </c>
      <c r="Z169" s="1" t="e">
        <f t="shared" si="54"/>
        <v>#N/A</v>
      </c>
      <c r="AA169" s="3">
        <f t="shared" si="45"/>
        <v>0</v>
      </c>
      <c r="AB169" s="13" t="e">
        <f t="shared" si="46"/>
        <v>#N/A</v>
      </c>
      <c r="AC169" s="13" t="e">
        <f t="shared" si="47"/>
        <v>#N/A</v>
      </c>
      <c r="AD169" s="13" t="e">
        <f t="shared" si="48"/>
        <v>#N/A</v>
      </c>
      <c r="AE169" s="13" t="e">
        <f t="shared" si="49"/>
        <v>#N/A</v>
      </c>
      <c r="AF169" s="13" t="e">
        <f t="shared" si="50"/>
        <v>#N/A</v>
      </c>
      <c r="AG169" s="13" t="e">
        <f t="shared" si="51"/>
        <v>#N/A</v>
      </c>
      <c r="AI169" s="11"/>
      <c r="AJ169" s="11"/>
      <c r="AK169" s="11"/>
      <c r="AL169" s="11"/>
      <c r="AM169" s="11"/>
      <c r="AN169" s="11"/>
      <c r="AO169" s="11"/>
      <c r="AP169" s="11"/>
      <c r="AQ169" s="11">
        <f t="shared" si="56"/>
        <v>159</v>
      </c>
      <c r="AR169" s="11">
        <f t="shared" si="56"/>
        <v>156</v>
      </c>
      <c r="AT169" s="107"/>
      <c r="BA169" s="11"/>
      <c r="BB169" s="11"/>
      <c r="BC169" s="11"/>
      <c r="BD169" s="11"/>
      <c r="BE169" s="11"/>
      <c r="BH169" s="11"/>
      <c r="BI169" s="11"/>
      <c r="BJ169" s="11"/>
      <c r="BK169" s="11"/>
      <c r="BL169" s="11"/>
      <c r="BM169" s="11"/>
      <c r="BN169" s="11"/>
    </row>
    <row r="170" spans="1:66" s="1" customFormat="1" x14ac:dyDescent="0.3">
      <c r="A170" s="11"/>
      <c r="B170" s="1" t="e">
        <f t="shared" si="44"/>
        <v>#N/A</v>
      </c>
      <c r="V170" s="1" t="str">
        <f t="shared" si="52"/>
        <v/>
      </c>
      <c r="W170" s="1" t="str">
        <f t="shared" si="53"/>
        <v/>
      </c>
      <c r="X170" s="1" t="str">
        <f t="shared" si="53"/>
        <v/>
      </c>
      <c r="Y170" s="1" t="str">
        <f t="shared" si="53"/>
        <v/>
      </c>
      <c r="Z170" s="1" t="e">
        <f t="shared" si="54"/>
        <v>#N/A</v>
      </c>
      <c r="AA170" s="3">
        <f t="shared" si="45"/>
        <v>0</v>
      </c>
      <c r="AB170" s="13" t="e">
        <f t="shared" si="46"/>
        <v>#N/A</v>
      </c>
      <c r="AC170" s="13" t="e">
        <f t="shared" si="47"/>
        <v>#N/A</v>
      </c>
      <c r="AD170" s="13" t="e">
        <f t="shared" si="48"/>
        <v>#N/A</v>
      </c>
      <c r="AE170" s="13" t="e">
        <f t="shared" si="49"/>
        <v>#N/A</v>
      </c>
      <c r="AF170" s="13" t="e">
        <f t="shared" si="50"/>
        <v>#N/A</v>
      </c>
      <c r="AG170" s="13" t="e">
        <f t="shared" si="51"/>
        <v>#N/A</v>
      </c>
      <c r="AI170" s="11"/>
      <c r="AJ170" s="11"/>
      <c r="AK170" s="11"/>
      <c r="AL170" s="11"/>
      <c r="AM170" s="11"/>
      <c r="AN170" s="11"/>
      <c r="AO170" s="11"/>
      <c r="AP170" s="11"/>
      <c r="AQ170" s="11">
        <f t="shared" si="56"/>
        <v>160</v>
      </c>
      <c r="AR170" s="11">
        <f t="shared" si="56"/>
        <v>157</v>
      </c>
      <c r="AT170" s="107"/>
      <c r="BA170" s="11"/>
      <c r="BB170" s="11"/>
      <c r="BC170" s="11"/>
      <c r="BD170" s="11"/>
      <c r="BE170" s="11"/>
      <c r="BH170" s="11"/>
      <c r="BI170" s="11"/>
      <c r="BJ170" s="11"/>
      <c r="BK170" s="11"/>
      <c r="BL170" s="11"/>
      <c r="BM170" s="11"/>
      <c r="BN170" s="11"/>
    </row>
    <row r="171" spans="1:66" s="1" customFormat="1" x14ac:dyDescent="0.3">
      <c r="A171" s="11"/>
      <c r="B171" s="1" t="e">
        <f t="shared" si="44"/>
        <v>#N/A</v>
      </c>
      <c r="V171" s="1" t="str">
        <f t="shared" si="52"/>
        <v/>
      </c>
      <c r="W171" s="1" t="str">
        <f t="shared" si="53"/>
        <v/>
      </c>
      <c r="X171" s="1" t="str">
        <f t="shared" si="53"/>
        <v/>
      </c>
      <c r="Y171" s="1" t="str">
        <f t="shared" si="53"/>
        <v/>
      </c>
      <c r="Z171" s="1" t="e">
        <f t="shared" si="54"/>
        <v>#N/A</v>
      </c>
      <c r="AA171" s="3">
        <f t="shared" si="45"/>
        <v>0</v>
      </c>
      <c r="AB171" s="13" t="e">
        <f t="shared" si="46"/>
        <v>#N/A</v>
      </c>
      <c r="AC171" s="13" t="e">
        <f t="shared" si="47"/>
        <v>#N/A</v>
      </c>
      <c r="AD171" s="13" t="e">
        <f t="shared" si="48"/>
        <v>#N/A</v>
      </c>
      <c r="AE171" s="13" t="e">
        <f t="shared" si="49"/>
        <v>#N/A</v>
      </c>
      <c r="AF171" s="13" t="e">
        <f t="shared" si="50"/>
        <v>#N/A</v>
      </c>
      <c r="AG171" s="13" t="e">
        <f t="shared" si="51"/>
        <v>#N/A</v>
      </c>
      <c r="AI171" s="11"/>
      <c r="AJ171" s="11"/>
      <c r="AK171" s="11"/>
      <c r="AL171" s="11"/>
      <c r="AM171" s="11"/>
      <c r="AN171" s="11"/>
      <c r="AO171" s="11"/>
      <c r="AP171" s="11"/>
      <c r="AQ171" s="11">
        <f t="shared" si="56"/>
        <v>161</v>
      </c>
      <c r="AR171" s="11">
        <f t="shared" si="56"/>
        <v>158</v>
      </c>
      <c r="AT171" s="107"/>
      <c r="BA171" s="11"/>
      <c r="BB171" s="11"/>
      <c r="BC171" s="11"/>
      <c r="BD171" s="11"/>
      <c r="BE171" s="11"/>
      <c r="BH171" s="11"/>
      <c r="BI171" s="11"/>
      <c r="BJ171" s="11"/>
      <c r="BK171" s="11"/>
      <c r="BL171" s="11"/>
      <c r="BM171" s="11"/>
      <c r="BN171" s="11"/>
    </row>
    <row r="172" spans="1:66" s="1" customFormat="1" x14ac:dyDescent="0.3">
      <c r="A172" s="11"/>
      <c r="B172" s="1" t="e">
        <f t="shared" si="44"/>
        <v>#N/A</v>
      </c>
      <c r="V172" s="1" t="str">
        <f t="shared" si="52"/>
        <v/>
      </c>
      <c r="W172" s="1" t="str">
        <f t="shared" si="53"/>
        <v/>
      </c>
      <c r="X172" s="1" t="str">
        <f t="shared" si="53"/>
        <v/>
      </c>
      <c r="Y172" s="1" t="str">
        <f t="shared" si="53"/>
        <v/>
      </c>
      <c r="Z172" s="1" t="e">
        <f t="shared" si="54"/>
        <v>#N/A</v>
      </c>
      <c r="AA172" s="3">
        <f t="shared" si="45"/>
        <v>0</v>
      </c>
      <c r="AB172" s="13" t="e">
        <f t="shared" si="46"/>
        <v>#N/A</v>
      </c>
      <c r="AC172" s="13" t="e">
        <f t="shared" si="47"/>
        <v>#N/A</v>
      </c>
      <c r="AD172" s="13" t="e">
        <f t="shared" si="48"/>
        <v>#N/A</v>
      </c>
      <c r="AE172" s="13" t="e">
        <f t="shared" si="49"/>
        <v>#N/A</v>
      </c>
      <c r="AF172" s="13" t="e">
        <f t="shared" si="50"/>
        <v>#N/A</v>
      </c>
      <c r="AG172" s="13" t="e">
        <f t="shared" si="51"/>
        <v>#N/A</v>
      </c>
      <c r="AI172" s="11"/>
      <c r="AJ172" s="11"/>
      <c r="AK172" s="11"/>
      <c r="AL172" s="11"/>
      <c r="AM172" s="11"/>
      <c r="AN172" s="11"/>
      <c r="AO172" s="11"/>
      <c r="AP172" s="11"/>
      <c r="AQ172" s="11">
        <f t="shared" si="56"/>
        <v>162</v>
      </c>
      <c r="AR172" s="11">
        <f t="shared" si="56"/>
        <v>159</v>
      </c>
      <c r="AT172" s="107"/>
      <c r="BA172" s="11"/>
      <c r="BB172" s="11"/>
      <c r="BC172" s="11"/>
      <c r="BD172" s="11"/>
      <c r="BE172" s="11"/>
      <c r="BH172" s="11"/>
      <c r="BI172" s="11"/>
      <c r="BJ172" s="11"/>
      <c r="BK172" s="11"/>
      <c r="BL172" s="11"/>
      <c r="BM172" s="11"/>
      <c r="BN172" s="11"/>
    </row>
    <row r="173" spans="1:66" s="1" customFormat="1" x14ac:dyDescent="0.3">
      <c r="A173" s="11"/>
      <c r="B173" s="1" t="e">
        <f t="shared" si="44"/>
        <v>#N/A</v>
      </c>
      <c r="V173" s="1" t="str">
        <f t="shared" si="52"/>
        <v/>
      </c>
      <c r="W173" s="1" t="str">
        <f t="shared" si="53"/>
        <v/>
      </c>
      <c r="X173" s="1" t="str">
        <f t="shared" si="53"/>
        <v/>
      </c>
      <c r="Y173" s="1" t="str">
        <f t="shared" si="53"/>
        <v/>
      </c>
      <c r="Z173" s="1" t="e">
        <f t="shared" si="54"/>
        <v>#N/A</v>
      </c>
      <c r="AA173" s="3">
        <f t="shared" si="45"/>
        <v>0</v>
      </c>
      <c r="AB173" s="13" t="e">
        <f t="shared" si="46"/>
        <v>#N/A</v>
      </c>
      <c r="AC173" s="13" t="e">
        <f t="shared" si="47"/>
        <v>#N/A</v>
      </c>
      <c r="AD173" s="13" t="e">
        <f t="shared" si="48"/>
        <v>#N/A</v>
      </c>
      <c r="AE173" s="13" t="e">
        <f t="shared" si="49"/>
        <v>#N/A</v>
      </c>
      <c r="AF173" s="13" t="e">
        <f t="shared" si="50"/>
        <v>#N/A</v>
      </c>
      <c r="AG173" s="13" t="e">
        <f t="shared" si="51"/>
        <v>#N/A</v>
      </c>
      <c r="AI173" s="11"/>
      <c r="AJ173" s="11"/>
      <c r="AK173" s="11"/>
      <c r="AL173" s="11"/>
      <c r="AM173" s="11"/>
      <c r="AN173" s="11"/>
      <c r="AO173" s="11"/>
      <c r="AP173" s="11"/>
      <c r="AQ173" s="11">
        <f t="shared" si="56"/>
        <v>163</v>
      </c>
      <c r="AR173" s="11">
        <f t="shared" si="56"/>
        <v>160</v>
      </c>
      <c r="AT173" s="107"/>
      <c r="BA173" s="11"/>
      <c r="BB173" s="11"/>
      <c r="BC173" s="11"/>
      <c r="BD173" s="11"/>
      <c r="BE173" s="11"/>
      <c r="BH173" s="11"/>
      <c r="BI173" s="11"/>
      <c r="BJ173" s="11"/>
      <c r="BK173" s="11"/>
      <c r="BL173" s="11"/>
      <c r="BM173" s="11"/>
      <c r="BN173" s="11"/>
    </row>
    <row r="174" spans="1:66" s="1" customFormat="1" x14ac:dyDescent="0.3">
      <c r="A174" s="11"/>
      <c r="B174" s="1" t="e">
        <f t="shared" si="44"/>
        <v>#N/A</v>
      </c>
      <c r="V174" s="1" t="str">
        <f t="shared" si="52"/>
        <v/>
      </c>
      <c r="W174" s="1" t="str">
        <f t="shared" si="53"/>
        <v/>
      </c>
      <c r="X174" s="1" t="str">
        <f t="shared" si="53"/>
        <v/>
      </c>
      <c r="Y174" s="1" t="str">
        <f t="shared" si="53"/>
        <v/>
      </c>
      <c r="Z174" s="1" t="e">
        <f t="shared" si="54"/>
        <v>#N/A</v>
      </c>
      <c r="AA174" s="3">
        <f t="shared" si="45"/>
        <v>0</v>
      </c>
      <c r="AB174" s="13" t="e">
        <f t="shared" si="46"/>
        <v>#N/A</v>
      </c>
      <c r="AC174" s="13" t="e">
        <f t="shared" si="47"/>
        <v>#N/A</v>
      </c>
      <c r="AD174" s="13" t="e">
        <f t="shared" si="48"/>
        <v>#N/A</v>
      </c>
      <c r="AE174" s="13" t="e">
        <f t="shared" si="49"/>
        <v>#N/A</v>
      </c>
      <c r="AF174" s="13" t="e">
        <f t="shared" si="50"/>
        <v>#N/A</v>
      </c>
      <c r="AG174" s="13" t="e">
        <f t="shared" si="51"/>
        <v>#N/A</v>
      </c>
      <c r="AI174" s="11"/>
      <c r="AJ174" s="11"/>
      <c r="AK174" s="11"/>
      <c r="AL174" s="11"/>
      <c r="AM174" s="11"/>
      <c r="AN174" s="11"/>
      <c r="AO174" s="11"/>
      <c r="AP174" s="11"/>
      <c r="AQ174" s="11">
        <f t="shared" si="56"/>
        <v>164</v>
      </c>
      <c r="AR174" s="11">
        <f t="shared" si="56"/>
        <v>161</v>
      </c>
      <c r="AT174" s="107"/>
      <c r="BA174" s="11"/>
      <c r="BB174" s="11"/>
      <c r="BC174" s="11"/>
      <c r="BD174" s="11"/>
      <c r="BE174" s="11"/>
      <c r="BH174" s="11"/>
      <c r="BI174" s="11"/>
      <c r="BJ174" s="11"/>
      <c r="BK174" s="11"/>
      <c r="BL174" s="11"/>
      <c r="BM174" s="11"/>
      <c r="BN174" s="11"/>
    </row>
    <row r="175" spans="1:66" s="1" customFormat="1" x14ac:dyDescent="0.3">
      <c r="A175" s="11"/>
      <c r="B175" s="1" t="e">
        <f t="shared" si="44"/>
        <v>#N/A</v>
      </c>
      <c r="V175" s="1" t="str">
        <f t="shared" si="52"/>
        <v/>
      </c>
      <c r="W175" s="1" t="str">
        <f t="shared" si="53"/>
        <v/>
      </c>
      <c r="X175" s="1" t="str">
        <f t="shared" si="53"/>
        <v/>
      </c>
      <c r="Y175" s="1" t="str">
        <f t="shared" si="53"/>
        <v/>
      </c>
      <c r="Z175" s="1" t="e">
        <f t="shared" si="54"/>
        <v>#N/A</v>
      </c>
      <c r="AA175" s="3">
        <f t="shared" si="45"/>
        <v>0</v>
      </c>
      <c r="AB175" s="13" t="e">
        <f t="shared" si="46"/>
        <v>#N/A</v>
      </c>
      <c r="AC175" s="13" t="e">
        <f t="shared" si="47"/>
        <v>#N/A</v>
      </c>
      <c r="AD175" s="13" t="e">
        <f t="shared" si="48"/>
        <v>#N/A</v>
      </c>
      <c r="AE175" s="13" t="e">
        <f t="shared" si="49"/>
        <v>#N/A</v>
      </c>
      <c r="AF175" s="13" t="e">
        <f t="shared" si="50"/>
        <v>#N/A</v>
      </c>
      <c r="AG175" s="13" t="e">
        <f t="shared" si="51"/>
        <v>#N/A</v>
      </c>
      <c r="AI175" s="11"/>
      <c r="AJ175" s="11"/>
      <c r="AK175" s="11"/>
      <c r="AL175" s="11"/>
      <c r="AM175" s="11"/>
      <c r="AN175" s="11"/>
      <c r="AO175" s="11"/>
      <c r="AP175" s="11"/>
      <c r="AQ175" s="11">
        <f t="shared" si="56"/>
        <v>165</v>
      </c>
      <c r="AR175" s="11">
        <f t="shared" si="56"/>
        <v>162</v>
      </c>
      <c r="AT175" s="107"/>
      <c r="BA175" s="11"/>
      <c r="BB175" s="11"/>
      <c r="BC175" s="11"/>
      <c r="BD175" s="11"/>
      <c r="BE175" s="11"/>
      <c r="BH175" s="11"/>
      <c r="BI175" s="11"/>
      <c r="BJ175" s="11"/>
      <c r="BK175" s="11"/>
      <c r="BL175" s="11"/>
      <c r="BM175" s="11"/>
      <c r="BN175" s="11"/>
    </row>
    <row r="176" spans="1:66" s="1" customFormat="1" x14ac:dyDescent="0.3">
      <c r="A176" s="11"/>
      <c r="B176" s="1" t="e">
        <f t="shared" si="44"/>
        <v>#N/A</v>
      </c>
      <c r="V176" s="1" t="str">
        <f t="shared" si="52"/>
        <v/>
      </c>
      <c r="W176" s="1" t="str">
        <f t="shared" si="53"/>
        <v/>
      </c>
      <c r="X176" s="1" t="str">
        <f t="shared" si="53"/>
        <v/>
      </c>
      <c r="Y176" s="1" t="str">
        <f t="shared" si="53"/>
        <v/>
      </c>
      <c r="Z176" s="1" t="e">
        <f t="shared" si="54"/>
        <v>#N/A</v>
      </c>
      <c r="AA176" s="3">
        <f t="shared" si="45"/>
        <v>0</v>
      </c>
      <c r="AB176" s="13" t="e">
        <f t="shared" si="46"/>
        <v>#N/A</v>
      </c>
      <c r="AC176" s="13" t="e">
        <f t="shared" si="47"/>
        <v>#N/A</v>
      </c>
      <c r="AD176" s="13" t="e">
        <f t="shared" si="48"/>
        <v>#N/A</v>
      </c>
      <c r="AE176" s="13" t="e">
        <f t="shared" si="49"/>
        <v>#N/A</v>
      </c>
      <c r="AF176" s="13" t="e">
        <f t="shared" si="50"/>
        <v>#N/A</v>
      </c>
      <c r="AG176" s="13" t="e">
        <f t="shared" si="51"/>
        <v>#N/A</v>
      </c>
      <c r="AI176" s="11"/>
      <c r="AJ176" s="11"/>
      <c r="AK176" s="11"/>
      <c r="AL176" s="11"/>
      <c r="AM176" s="11"/>
      <c r="AN176" s="11"/>
      <c r="AO176" s="11"/>
      <c r="AP176" s="11"/>
      <c r="AQ176" s="11">
        <f t="shared" ref="AQ176:AR191" si="57">+AQ175+1</f>
        <v>166</v>
      </c>
      <c r="AR176" s="11">
        <f t="shared" si="57"/>
        <v>163</v>
      </c>
      <c r="AT176" s="107"/>
      <c r="BA176" s="11"/>
      <c r="BB176" s="11"/>
      <c r="BC176" s="11"/>
      <c r="BD176" s="11"/>
      <c r="BE176" s="11"/>
      <c r="BH176" s="11"/>
      <c r="BI176" s="11"/>
      <c r="BJ176" s="11"/>
      <c r="BK176" s="11"/>
      <c r="BL176" s="11"/>
      <c r="BM176" s="11"/>
      <c r="BN176" s="11"/>
    </row>
    <row r="177" spans="1:66" s="1" customFormat="1" x14ac:dyDescent="0.3">
      <c r="A177" s="11"/>
      <c r="B177" s="1" t="e">
        <f t="shared" si="44"/>
        <v>#N/A</v>
      </c>
      <c r="V177" s="1" t="str">
        <f t="shared" si="52"/>
        <v/>
      </c>
      <c r="W177" s="1" t="str">
        <f t="shared" si="53"/>
        <v/>
      </c>
      <c r="X177" s="1" t="str">
        <f t="shared" si="53"/>
        <v/>
      </c>
      <c r="Y177" s="1" t="str">
        <f t="shared" si="53"/>
        <v/>
      </c>
      <c r="Z177" s="1" t="e">
        <f t="shared" si="54"/>
        <v>#N/A</v>
      </c>
      <c r="AA177" s="3">
        <f t="shared" si="45"/>
        <v>0</v>
      </c>
      <c r="AB177" s="13" t="e">
        <f t="shared" si="46"/>
        <v>#N/A</v>
      </c>
      <c r="AC177" s="13" t="e">
        <f t="shared" si="47"/>
        <v>#N/A</v>
      </c>
      <c r="AD177" s="13" t="e">
        <f t="shared" si="48"/>
        <v>#N/A</v>
      </c>
      <c r="AE177" s="13" t="e">
        <f t="shared" si="49"/>
        <v>#N/A</v>
      </c>
      <c r="AF177" s="13" t="e">
        <f t="shared" si="50"/>
        <v>#N/A</v>
      </c>
      <c r="AG177" s="13" t="e">
        <f t="shared" si="51"/>
        <v>#N/A</v>
      </c>
      <c r="AI177" s="11"/>
      <c r="AJ177" s="11"/>
      <c r="AK177" s="11"/>
      <c r="AL177" s="11"/>
      <c r="AM177" s="11"/>
      <c r="AN177" s="11"/>
      <c r="AO177" s="11"/>
      <c r="AP177" s="11"/>
      <c r="AQ177" s="11">
        <f t="shared" si="57"/>
        <v>167</v>
      </c>
      <c r="AR177" s="11">
        <f t="shared" si="57"/>
        <v>164</v>
      </c>
      <c r="AT177" s="107"/>
      <c r="BA177" s="11"/>
      <c r="BB177" s="11"/>
      <c r="BC177" s="11"/>
      <c r="BD177" s="11"/>
      <c r="BE177" s="11"/>
      <c r="BH177" s="11"/>
      <c r="BI177" s="11"/>
      <c r="BJ177" s="11"/>
      <c r="BK177" s="11"/>
      <c r="BL177" s="11"/>
      <c r="BM177" s="11"/>
      <c r="BN177" s="11"/>
    </row>
    <row r="178" spans="1:66" s="1" customFormat="1" x14ac:dyDescent="0.3">
      <c r="A178" s="11"/>
      <c r="B178" s="1" t="e">
        <f t="shared" si="44"/>
        <v>#N/A</v>
      </c>
      <c r="V178" s="1" t="str">
        <f t="shared" si="52"/>
        <v/>
      </c>
      <c r="W178" s="1" t="str">
        <f t="shared" si="53"/>
        <v/>
      </c>
      <c r="X178" s="1" t="str">
        <f t="shared" si="53"/>
        <v/>
      </c>
      <c r="Y178" s="1" t="str">
        <f t="shared" si="53"/>
        <v/>
      </c>
      <c r="Z178" s="1" t="e">
        <f t="shared" si="54"/>
        <v>#N/A</v>
      </c>
      <c r="AA178" s="3">
        <f t="shared" si="45"/>
        <v>0</v>
      </c>
      <c r="AB178" s="13" t="e">
        <f t="shared" si="46"/>
        <v>#N/A</v>
      </c>
      <c r="AC178" s="13" t="e">
        <f t="shared" si="47"/>
        <v>#N/A</v>
      </c>
      <c r="AD178" s="13" t="e">
        <f t="shared" si="48"/>
        <v>#N/A</v>
      </c>
      <c r="AE178" s="13" t="e">
        <f t="shared" si="49"/>
        <v>#N/A</v>
      </c>
      <c r="AF178" s="13" t="e">
        <f t="shared" si="50"/>
        <v>#N/A</v>
      </c>
      <c r="AG178" s="13" t="e">
        <f t="shared" si="51"/>
        <v>#N/A</v>
      </c>
      <c r="AI178" s="11"/>
      <c r="AJ178" s="11"/>
      <c r="AK178" s="11"/>
      <c r="AL178" s="11"/>
      <c r="AM178" s="11"/>
      <c r="AN178" s="11"/>
      <c r="AO178" s="11"/>
      <c r="AP178" s="11"/>
      <c r="AQ178" s="11">
        <f t="shared" si="57"/>
        <v>168</v>
      </c>
      <c r="AR178" s="11">
        <f t="shared" si="57"/>
        <v>165</v>
      </c>
      <c r="AT178" s="107"/>
      <c r="BA178" s="11"/>
      <c r="BB178" s="11"/>
      <c r="BC178" s="11"/>
      <c r="BD178" s="11"/>
      <c r="BE178" s="11"/>
      <c r="BH178" s="11"/>
      <c r="BI178" s="11"/>
      <c r="BJ178" s="11"/>
      <c r="BK178" s="11"/>
      <c r="BL178" s="11"/>
      <c r="BM178" s="11"/>
      <c r="BN178" s="11"/>
    </row>
    <row r="179" spans="1:66" s="1" customFormat="1" x14ac:dyDescent="0.3">
      <c r="A179" s="11"/>
      <c r="B179" s="1" t="e">
        <f t="shared" si="44"/>
        <v>#N/A</v>
      </c>
      <c r="V179" s="1" t="str">
        <f t="shared" si="52"/>
        <v/>
      </c>
      <c r="W179" s="1" t="str">
        <f t="shared" si="53"/>
        <v/>
      </c>
      <c r="X179" s="1" t="str">
        <f t="shared" si="53"/>
        <v/>
      </c>
      <c r="Y179" s="1" t="str">
        <f t="shared" si="53"/>
        <v/>
      </c>
      <c r="Z179" s="1" t="e">
        <f t="shared" si="54"/>
        <v>#N/A</v>
      </c>
      <c r="AA179" s="3">
        <f t="shared" si="45"/>
        <v>0</v>
      </c>
      <c r="AB179" s="13" t="e">
        <f t="shared" si="46"/>
        <v>#N/A</v>
      </c>
      <c r="AC179" s="13" t="e">
        <f t="shared" si="47"/>
        <v>#N/A</v>
      </c>
      <c r="AD179" s="13" t="e">
        <f t="shared" si="48"/>
        <v>#N/A</v>
      </c>
      <c r="AE179" s="13" t="e">
        <f t="shared" si="49"/>
        <v>#N/A</v>
      </c>
      <c r="AF179" s="13" t="e">
        <f t="shared" si="50"/>
        <v>#N/A</v>
      </c>
      <c r="AG179" s="13" t="e">
        <f t="shared" si="51"/>
        <v>#N/A</v>
      </c>
      <c r="AI179" s="11"/>
      <c r="AJ179" s="11"/>
      <c r="AK179" s="11"/>
      <c r="AL179" s="11"/>
      <c r="AM179" s="11"/>
      <c r="AN179" s="11"/>
      <c r="AO179" s="11"/>
      <c r="AP179" s="11"/>
      <c r="AQ179" s="11">
        <f t="shared" si="57"/>
        <v>169</v>
      </c>
      <c r="AR179" s="11">
        <f t="shared" si="57"/>
        <v>166</v>
      </c>
      <c r="AT179" s="107"/>
      <c r="BA179" s="11"/>
      <c r="BB179" s="11"/>
      <c r="BC179" s="11"/>
      <c r="BD179" s="11"/>
      <c r="BE179" s="11"/>
      <c r="BH179" s="11"/>
      <c r="BI179" s="11"/>
      <c r="BJ179" s="11"/>
      <c r="BK179" s="11"/>
      <c r="BL179" s="11"/>
      <c r="BM179" s="11"/>
      <c r="BN179" s="11"/>
    </row>
    <row r="180" spans="1:66" s="1" customFormat="1" x14ac:dyDescent="0.3">
      <c r="A180" s="11"/>
      <c r="B180" s="1" t="e">
        <f t="shared" si="44"/>
        <v>#N/A</v>
      </c>
      <c r="V180" s="1" t="str">
        <f t="shared" si="52"/>
        <v/>
      </c>
      <c r="W180" s="1" t="str">
        <f t="shared" si="53"/>
        <v/>
      </c>
      <c r="X180" s="1" t="str">
        <f t="shared" si="53"/>
        <v/>
      </c>
      <c r="Y180" s="1" t="str">
        <f t="shared" si="53"/>
        <v/>
      </c>
      <c r="Z180" s="1" t="e">
        <f t="shared" si="54"/>
        <v>#N/A</v>
      </c>
      <c r="AA180" s="3">
        <f t="shared" si="45"/>
        <v>0</v>
      </c>
      <c r="AB180" s="13" t="e">
        <f t="shared" si="46"/>
        <v>#N/A</v>
      </c>
      <c r="AC180" s="13" t="e">
        <f t="shared" si="47"/>
        <v>#N/A</v>
      </c>
      <c r="AD180" s="13" t="e">
        <f t="shared" si="48"/>
        <v>#N/A</v>
      </c>
      <c r="AE180" s="13" t="e">
        <f t="shared" si="49"/>
        <v>#N/A</v>
      </c>
      <c r="AF180" s="13" t="e">
        <f t="shared" si="50"/>
        <v>#N/A</v>
      </c>
      <c r="AG180" s="13" t="e">
        <f t="shared" si="51"/>
        <v>#N/A</v>
      </c>
      <c r="AI180" s="11"/>
      <c r="AJ180" s="11"/>
      <c r="AK180" s="11"/>
      <c r="AL180" s="11"/>
      <c r="AM180" s="11"/>
      <c r="AN180" s="11"/>
      <c r="AO180" s="11"/>
      <c r="AP180" s="11"/>
      <c r="AQ180" s="11">
        <f t="shared" si="57"/>
        <v>170</v>
      </c>
      <c r="AR180" s="11">
        <f t="shared" si="57"/>
        <v>167</v>
      </c>
      <c r="AT180" s="107"/>
      <c r="BA180" s="11"/>
      <c r="BB180" s="11"/>
      <c r="BC180" s="11"/>
      <c r="BD180" s="11"/>
      <c r="BE180" s="11"/>
      <c r="BH180" s="11"/>
      <c r="BI180" s="11"/>
      <c r="BJ180" s="11"/>
      <c r="BK180" s="11"/>
      <c r="BL180" s="11"/>
      <c r="BM180" s="11"/>
      <c r="BN180" s="11"/>
    </row>
    <row r="181" spans="1:66" s="1" customFormat="1" x14ac:dyDescent="0.3">
      <c r="A181" s="11"/>
      <c r="B181" s="1" t="e">
        <f t="shared" si="44"/>
        <v>#N/A</v>
      </c>
      <c r="V181" s="1" t="str">
        <f t="shared" si="52"/>
        <v/>
      </c>
      <c r="W181" s="1" t="str">
        <f t="shared" si="53"/>
        <v/>
      </c>
      <c r="X181" s="1" t="str">
        <f t="shared" si="53"/>
        <v/>
      </c>
      <c r="Y181" s="1" t="str">
        <f t="shared" si="53"/>
        <v/>
      </c>
      <c r="Z181" s="1" t="e">
        <f t="shared" si="54"/>
        <v>#N/A</v>
      </c>
      <c r="AA181" s="3">
        <f t="shared" si="45"/>
        <v>0</v>
      </c>
      <c r="AB181" s="13" t="e">
        <f t="shared" si="46"/>
        <v>#N/A</v>
      </c>
      <c r="AC181" s="13" t="e">
        <f t="shared" si="47"/>
        <v>#N/A</v>
      </c>
      <c r="AD181" s="13" t="e">
        <f t="shared" si="48"/>
        <v>#N/A</v>
      </c>
      <c r="AE181" s="13" t="e">
        <f t="shared" si="49"/>
        <v>#N/A</v>
      </c>
      <c r="AF181" s="13" t="e">
        <f t="shared" si="50"/>
        <v>#N/A</v>
      </c>
      <c r="AG181" s="13" t="e">
        <f t="shared" si="51"/>
        <v>#N/A</v>
      </c>
      <c r="AI181" s="11"/>
      <c r="AJ181" s="11"/>
      <c r="AK181" s="11"/>
      <c r="AL181" s="11"/>
      <c r="AM181" s="11"/>
      <c r="AN181" s="11"/>
      <c r="AO181" s="11"/>
      <c r="AP181" s="11"/>
      <c r="AQ181" s="11">
        <f t="shared" si="57"/>
        <v>171</v>
      </c>
      <c r="AR181" s="11">
        <f t="shared" si="57"/>
        <v>168</v>
      </c>
      <c r="AT181" s="107"/>
      <c r="BA181" s="11"/>
      <c r="BB181" s="11"/>
      <c r="BC181" s="11"/>
      <c r="BD181" s="11"/>
      <c r="BE181" s="11"/>
      <c r="BH181" s="11"/>
      <c r="BI181" s="11"/>
      <c r="BJ181" s="11"/>
      <c r="BK181" s="11"/>
      <c r="BL181" s="11"/>
      <c r="BM181" s="11"/>
      <c r="BN181" s="11"/>
    </row>
    <row r="182" spans="1:66" s="1" customFormat="1" x14ac:dyDescent="0.3">
      <c r="A182" s="11"/>
      <c r="B182" s="1" t="e">
        <f t="shared" si="44"/>
        <v>#N/A</v>
      </c>
      <c r="V182" s="1" t="str">
        <f t="shared" si="52"/>
        <v/>
      </c>
      <c r="W182" s="1" t="str">
        <f t="shared" si="53"/>
        <v/>
      </c>
      <c r="X182" s="1" t="str">
        <f t="shared" si="53"/>
        <v/>
      </c>
      <c r="Y182" s="1" t="str">
        <f t="shared" si="53"/>
        <v/>
      </c>
      <c r="Z182" s="1" t="e">
        <f t="shared" si="54"/>
        <v>#N/A</v>
      </c>
      <c r="AA182" s="3">
        <f t="shared" si="45"/>
        <v>0</v>
      </c>
      <c r="AB182" s="13" t="e">
        <f t="shared" si="46"/>
        <v>#N/A</v>
      </c>
      <c r="AC182" s="13" t="e">
        <f t="shared" si="47"/>
        <v>#N/A</v>
      </c>
      <c r="AD182" s="13" t="e">
        <f t="shared" si="48"/>
        <v>#N/A</v>
      </c>
      <c r="AE182" s="13" t="e">
        <f t="shared" si="49"/>
        <v>#N/A</v>
      </c>
      <c r="AF182" s="13" t="e">
        <f t="shared" si="50"/>
        <v>#N/A</v>
      </c>
      <c r="AG182" s="13" t="e">
        <f t="shared" si="51"/>
        <v>#N/A</v>
      </c>
      <c r="AI182" s="11"/>
      <c r="AJ182" s="11"/>
      <c r="AK182" s="11"/>
      <c r="AL182" s="11"/>
      <c r="AM182" s="11"/>
      <c r="AN182" s="11"/>
      <c r="AO182" s="11"/>
      <c r="AP182" s="11"/>
      <c r="AQ182" s="11">
        <f t="shared" si="57"/>
        <v>172</v>
      </c>
      <c r="AR182" s="11">
        <f t="shared" si="57"/>
        <v>169</v>
      </c>
      <c r="AT182" s="107"/>
      <c r="BA182" s="11"/>
      <c r="BB182" s="11"/>
      <c r="BC182" s="11"/>
      <c r="BD182" s="11"/>
      <c r="BE182" s="11"/>
      <c r="BH182" s="11"/>
      <c r="BI182" s="11"/>
      <c r="BJ182" s="11"/>
      <c r="BK182" s="11"/>
      <c r="BL182" s="11"/>
      <c r="BM182" s="11"/>
      <c r="BN182" s="11"/>
    </row>
    <row r="183" spans="1:66" s="1" customFormat="1" x14ac:dyDescent="0.3">
      <c r="A183" s="11"/>
      <c r="B183" s="1" t="e">
        <f t="shared" si="44"/>
        <v>#N/A</v>
      </c>
      <c r="V183" s="1" t="str">
        <f t="shared" si="52"/>
        <v/>
      </c>
      <c r="W183" s="1" t="str">
        <f t="shared" si="53"/>
        <v/>
      </c>
      <c r="X183" s="1" t="str">
        <f t="shared" si="53"/>
        <v/>
      </c>
      <c r="Y183" s="1" t="str">
        <f t="shared" si="53"/>
        <v/>
      </c>
      <c r="Z183" s="1" t="e">
        <f t="shared" si="54"/>
        <v>#N/A</v>
      </c>
      <c r="AA183" s="3">
        <f t="shared" si="45"/>
        <v>0</v>
      </c>
      <c r="AB183" s="13" t="e">
        <f t="shared" si="46"/>
        <v>#N/A</v>
      </c>
      <c r="AC183" s="13" t="e">
        <f t="shared" si="47"/>
        <v>#N/A</v>
      </c>
      <c r="AD183" s="13" t="e">
        <f t="shared" si="48"/>
        <v>#N/A</v>
      </c>
      <c r="AE183" s="13" t="e">
        <f t="shared" si="49"/>
        <v>#N/A</v>
      </c>
      <c r="AF183" s="13" t="e">
        <f t="shared" si="50"/>
        <v>#N/A</v>
      </c>
      <c r="AG183" s="13" t="e">
        <f t="shared" si="51"/>
        <v>#N/A</v>
      </c>
      <c r="AI183" s="11"/>
      <c r="AJ183" s="11"/>
      <c r="AK183" s="11"/>
      <c r="AL183" s="11"/>
      <c r="AM183" s="11"/>
      <c r="AN183" s="11"/>
      <c r="AO183" s="11"/>
      <c r="AP183" s="11"/>
      <c r="AQ183" s="11">
        <f t="shared" si="57"/>
        <v>173</v>
      </c>
      <c r="AR183" s="11">
        <f t="shared" si="57"/>
        <v>170</v>
      </c>
      <c r="AT183" s="107"/>
      <c r="BA183" s="11"/>
      <c r="BB183" s="11"/>
      <c r="BC183" s="11"/>
      <c r="BD183" s="11"/>
      <c r="BE183" s="11"/>
      <c r="BH183" s="11"/>
      <c r="BI183" s="11"/>
      <c r="BJ183" s="11"/>
      <c r="BK183" s="11"/>
      <c r="BL183" s="11"/>
      <c r="BM183" s="11"/>
      <c r="BN183" s="11"/>
    </row>
    <row r="184" spans="1:66" s="1" customFormat="1" x14ac:dyDescent="0.3">
      <c r="A184" s="11"/>
      <c r="B184" s="1" t="e">
        <f t="shared" si="44"/>
        <v>#N/A</v>
      </c>
      <c r="V184" s="1" t="str">
        <f t="shared" si="52"/>
        <v/>
      </c>
      <c r="W184" s="1" t="str">
        <f t="shared" si="53"/>
        <v/>
      </c>
      <c r="X184" s="1" t="str">
        <f t="shared" si="53"/>
        <v/>
      </c>
      <c r="Y184" s="1" t="str">
        <f t="shared" si="53"/>
        <v/>
      </c>
      <c r="Z184" s="1" t="e">
        <f t="shared" si="54"/>
        <v>#N/A</v>
      </c>
      <c r="AA184" s="3">
        <f t="shared" si="45"/>
        <v>0</v>
      </c>
      <c r="AB184" s="13" t="e">
        <f t="shared" si="46"/>
        <v>#N/A</v>
      </c>
      <c r="AC184" s="13" t="e">
        <f t="shared" si="47"/>
        <v>#N/A</v>
      </c>
      <c r="AD184" s="13" t="e">
        <f t="shared" si="48"/>
        <v>#N/A</v>
      </c>
      <c r="AE184" s="13" t="e">
        <f t="shared" si="49"/>
        <v>#N/A</v>
      </c>
      <c r="AF184" s="13" t="e">
        <f t="shared" si="50"/>
        <v>#N/A</v>
      </c>
      <c r="AG184" s="13" t="e">
        <f t="shared" si="51"/>
        <v>#N/A</v>
      </c>
      <c r="AI184" s="11"/>
      <c r="AJ184" s="11"/>
      <c r="AK184" s="11"/>
      <c r="AL184" s="11"/>
      <c r="AM184" s="11"/>
      <c r="AN184" s="11"/>
      <c r="AO184" s="11"/>
      <c r="AP184" s="11"/>
      <c r="AQ184" s="11">
        <f t="shared" si="57"/>
        <v>174</v>
      </c>
      <c r="AR184" s="11">
        <f t="shared" si="57"/>
        <v>171</v>
      </c>
      <c r="AT184" s="107"/>
      <c r="BA184" s="11"/>
      <c r="BB184" s="11"/>
      <c r="BC184" s="11"/>
      <c r="BD184" s="11"/>
      <c r="BE184" s="11"/>
      <c r="BH184" s="11"/>
      <c r="BI184" s="11"/>
      <c r="BJ184" s="11"/>
      <c r="BK184" s="11"/>
      <c r="BL184" s="11"/>
      <c r="BM184" s="11"/>
      <c r="BN184" s="11"/>
    </row>
    <row r="185" spans="1:66" s="1" customFormat="1" x14ac:dyDescent="0.3">
      <c r="A185" s="11"/>
      <c r="B185" s="1" t="e">
        <f t="shared" si="44"/>
        <v>#N/A</v>
      </c>
      <c r="V185" s="1" t="str">
        <f t="shared" si="52"/>
        <v/>
      </c>
      <c r="W185" s="1" t="str">
        <f t="shared" si="53"/>
        <v/>
      </c>
      <c r="X185" s="1" t="str">
        <f t="shared" si="53"/>
        <v/>
      </c>
      <c r="Y185" s="1" t="str">
        <f t="shared" si="53"/>
        <v/>
      </c>
      <c r="Z185" s="1" t="e">
        <f t="shared" si="54"/>
        <v>#N/A</v>
      </c>
      <c r="AA185" s="3">
        <f t="shared" si="45"/>
        <v>0</v>
      </c>
      <c r="AB185" s="13" t="e">
        <f t="shared" si="46"/>
        <v>#N/A</v>
      </c>
      <c r="AC185" s="13" t="e">
        <f t="shared" si="47"/>
        <v>#N/A</v>
      </c>
      <c r="AD185" s="13" t="e">
        <f t="shared" si="48"/>
        <v>#N/A</v>
      </c>
      <c r="AE185" s="13" t="e">
        <f t="shared" si="49"/>
        <v>#N/A</v>
      </c>
      <c r="AF185" s="13" t="e">
        <f t="shared" si="50"/>
        <v>#N/A</v>
      </c>
      <c r="AG185" s="13" t="e">
        <f t="shared" si="51"/>
        <v>#N/A</v>
      </c>
      <c r="AI185" s="11"/>
      <c r="AJ185" s="11"/>
      <c r="AK185" s="11"/>
      <c r="AL185" s="11"/>
      <c r="AM185" s="11"/>
      <c r="AN185" s="11"/>
      <c r="AO185" s="11"/>
      <c r="AP185" s="11"/>
      <c r="AQ185" s="11">
        <f t="shared" si="57"/>
        <v>175</v>
      </c>
      <c r="AR185" s="11">
        <f t="shared" si="57"/>
        <v>172</v>
      </c>
      <c r="AT185" s="107"/>
      <c r="BA185" s="11"/>
      <c r="BB185" s="11"/>
      <c r="BC185" s="11"/>
      <c r="BD185" s="11"/>
      <c r="BE185" s="11"/>
      <c r="BH185" s="11"/>
      <c r="BI185" s="11"/>
      <c r="BJ185" s="11"/>
      <c r="BK185" s="11"/>
      <c r="BL185" s="11"/>
      <c r="BM185" s="11"/>
      <c r="BN185" s="11"/>
    </row>
    <row r="186" spans="1:66" s="1" customFormat="1" x14ac:dyDescent="0.3">
      <c r="A186" s="11"/>
      <c r="B186" s="1" t="e">
        <f t="shared" si="44"/>
        <v>#N/A</v>
      </c>
      <c r="V186" s="1" t="str">
        <f t="shared" si="52"/>
        <v/>
      </c>
      <c r="W186" s="1" t="str">
        <f t="shared" si="53"/>
        <v/>
      </c>
      <c r="X186" s="1" t="str">
        <f t="shared" si="53"/>
        <v/>
      </c>
      <c r="Y186" s="1" t="str">
        <f t="shared" si="53"/>
        <v/>
      </c>
      <c r="Z186" s="1" t="e">
        <f t="shared" si="54"/>
        <v>#N/A</v>
      </c>
      <c r="AA186" s="3">
        <f t="shared" si="45"/>
        <v>0</v>
      </c>
      <c r="AB186" s="13" t="e">
        <f t="shared" si="46"/>
        <v>#N/A</v>
      </c>
      <c r="AC186" s="13" t="e">
        <f t="shared" si="47"/>
        <v>#N/A</v>
      </c>
      <c r="AD186" s="13" t="e">
        <f t="shared" si="48"/>
        <v>#N/A</v>
      </c>
      <c r="AE186" s="13" t="e">
        <f t="shared" si="49"/>
        <v>#N/A</v>
      </c>
      <c r="AF186" s="13" t="e">
        <f t="shared" si="50"/>
        <v>#N/A</v>
      </c>
      <c r="AG186" s="13" t="e">
        <f t="shared" si="51"/>
        <v>#N/A</v>
      </c>
      <c r="AI186" s="11"/>
      <c r="AJ186" s="11"/>
      <c r="AK186" s="11"/>
      <c r="AL186" s="11"/>
      <c r="AM186" s="11"/>
      <c r="AN186" s="11"/>
      <c r="AO186" s="11"/>
      <c r="AP186" s="11"/>
      <c r="AQ186" s="11">
        <f t="shared" si="57"/>
        <v>176</v>
      </c>
      <c r="AR186" s="11">
        <f t="shared" si="57"/>
        <v>173</v>
      </c>
      <c r="AT186" s="107"/>
      <c r="BA186" s="11"/>
      <c r="BB186" s="11"/>
      <c r="BC186" s="11"/>
      <c r="BD186" s="11"/>
      <c r="BE186" s="11"/>
      <c r="BH186" s="11"/>
      <c r="BI186" s="11"/>
      <c r="BJ186" s="11"/>
      <c r="BK186" s="11"/>
      <c r="BL186" s="11"/>
      <c r="BM186" s="11"/>
      <c r="BN186" s="11"/>
    </row>
    <row r="187" spans="1:66" s="1" customFormat="1" x14ac:dyDescent="0.3">
      <c r="A187" s="11"/>
      <c r="B187" s="1" t="e">
        <f t="shared" si="44"/>
        <v>#N/A</v>
      </c>
      <c r="V187" s="1" t="str">
        <f t="shared" si="52"/>
        <v/>
      </c>
      <c r="W187" s="1" t="str">
        <f t="shared" si="53"/>
        <v/>
      </c>
      <c r="X187" s="1" t="str">
        <f t="shared" si="53"/>
        <v/>
      </c>
      <c r="Y187" s="1" t="str">
        <f t="shared" si="53"/>
        <v/>
      </c>
      <c r="Z187" s="1" t="e">
        <f t="shared" si="54"/>
        <v>#N/A</v>
      </c>
      <c r="AA187" s="3">
        <f t="shared" si="45"/>
        <v>0</v>
      </c>
      <c r="AB187" s="13" t="e">
        <f t="shared" si="46"/>
        <v>#N/A</v>
      </c>
      <c r="AC187" s="13" t="e">
        <f t="shared" si="47"/>
        <v>#N/A</v>
      </c>
      <c r="AD187" s="13" t="e">
        <f t="shared" si="48"/>
        <v>#N/A</v>
      </c>
      <c r="AE187" s="13" t="e">
        <f t="shared" si="49"/>
        <v>#N/A</v>
      </c>
      <c r="AF187" s="13" t="e">
        <f t="shared" si="50"/>
        <v>#N/A</v>
      </c>
      <c r="AG187" s="13" t="e">
        <f t="shared" si="51"/>
        <v>#N/A</v>
      </c>
      <c r="AI187" s="11"/>
      <c r="AJ187" s="11"/>
      <c r="AK187" s="11"/>
      <c r="AL187" s="11"/>
      <c r="AM187" s="11"/>
      <c r="AN187" s="11"/>
      <c r="AO187" s="11"/>
      <c r="AP187" s="11"/>
      <c r="AQ187" s="11">
        <f t="shared" si="57"/>
        <v>177</v>
      </c>
      <c r="AR187" s="11">
        <f t="shared" si="57"/>
        <v>174</v>
      </c>
      <c r="AT187" s="107"/>
      <c r="BA187" s="11"/>
      <c r="BB187" s="11"/>
      <c r="BC187" s="11"/>
      <c r="BD187" s="11"/>
      <c r="BE187" s="11"/>
      <c r="BH187" s="11"/>
      <c r="BI187" s="11"/>
      <c r="BJ187" s="11"/>
      <c r="BK187" s="11"/>
      <c r="BL187" s="11"/>
      <c r="BM187" s="11"/>
      <c r="BN187" s="11"/>
    </row>
    <row r="188" spans="1:66" s="1" customFormat="1" x14ac:dyDescent="0.3">
      <c r="A188" s="11"/>
      <c r="B188" s="1" t="e">
        <f t="shared" si="44"/>
        <v>#N/A</v>
      </c>
      <c r="V188" s="1" t="str">
        <f t="shared" si="52"/>
        <v/>
      </c>
      <c r="W188" s="1" t="str">
        <f t="shared" si="53"/>
        <v/>
      </c>
      <c r="X188" s="1" t="str">
        <f t="shared" si="53"/>
        <v/>
      </c>
      <c r="Y188" s="1" t="str">
        <f t="shared" si="53"/>
        <v/>
      </c>
      <c r="Z188" s="1" t="e">
        <f t="shared" si="54"/>
        <v>#N/A</v>
      </c>
      <c r="AA188" s="3">
        <f t="shared" si="45"/>
        <v>0</v>
      </c>
      <c r="AB188" s="13" t="e">
        <f t="shared" si="46"/>
        <v>#N/A</v>
      </c>
      <c r="AC188" s="13" t="e">
        <f t="shared" si="47"/>
        <v>#N/A</v>
      </c>
      <c r="AD188" s="13" t="e">
        <f t="shared" si="48"/>
        <v>#N/A</v>
      </c>
      <c r="AE188" s="13" t="e">
        <f t="shared" si="49"/>
        <v>#N/A</v>
      </c>
      <c r="AF188" s="13" t="e">
        <f t="shared" si="50"/>
        <v>#N/A</v>
      </c>
      <c r="AG188" s="13" t="e">
        <f t="shared" si="51"/>
        <v>#N/A</v>
      </c>
      <c r="AI188" s="11"/>
      <c r="AJ188" s="11"/>
      <c r="AK188" s="11"/>
      <c r="AL188" s="11"/>
      <c r="AM188" s="11"/>
      <c r="AN188" s="11"/>
      <c r="AO188" s="11"/>
      <c r="AP188" s="11"/>
      <c r="AQ188" s="11">
        <f t="shared" si="57"/>
        <v>178</v>
      </c>
      <c r="AR188" s="11">
        <f t="shared" si="57"/>
        <v>175</v>
      </c>
      <c r="AT188" s="107"/>
      <c r="BA188" s="11"/>
      <c r="BB188" s="11"/>
      <c r="BC188" s="11"/>
      <c r="BD188" s="11"/>
      <c r="BE188" s="11"/>
      <c r="BH188" s="11"/>
      <c r="BI188" s="11"/>
      <c r="BJ188" s="11"/>
      <c r="BK188" s="11"/>
      <c r="BL188" s="11"/>
      <c r="BM188" s="11"/>
      <c r="BN188" s="11"/>
    </row>
    <row r="189" spans="1:66" s="1" customFormat="1" x14ac:dyDescent="0.3">
      <c r="A189" s="11"/>
      <c r="B189" s="1" t="e">
        <f t="shared" si="44"/>
        <v>#N/A</v>
      </c>
      <c r="V189" s="1" t="str">
        <f t="shared" si="52"/>
        <v/>
      </c>
      <c r="W189" s="1" t="str">
        <f t="shared" si="53"/>
        <v/>
      </c>
      <c r="X189" s="1" t="str">
        <f t="shared" si="53"/>
        <v/>
      </c>
      <c r="Y189" s="1" t="str">
        <f t="shared" si="53"/>
        <v/>
      </c>
      <c r="Z189" s="1" t="e">
        <f t="shared" si="54"/>
        <v>#N/A</v>
      </c>
      <c r="AA189" s="3">
        <f t="shared" si="45"/>
        <v>0</v>
      </c>
      <c r="AB189" s="13" t="e">
        <f t="shared" si="46"/>
        <v>#N/A</v>
      </c>
      <c r="AC189" s="13" t="e">
        <f t="shared" si="47"/>
        <v>#N/A</v>
      </c>
      <c r="AD189" s="13" t="e">
        <f t="shared" si="48"/>
        <v>#N/A</v>
      </c>
      <c r="AE189" s="13" t="e">
        <f t="shared" si="49"/>
        <v>#N/A</v>
      </c>
      <c r="AF189" s="13" t="e">
        <f t="shared" si="50"/>
        <v>#N/A</v>
      </c>
      <c r="AG189" s="13" t="e">
        <f t="shared" si="51"/>
        <v>#N/A</v>
      </c>
      <c r="AI189" s="11"/>
      <c r="AJ189" s="11"/>
      <c r="AK189" s="11"/>
      <c r="AL189" s="11"/>
      <c r="AM189" s="11"/>
      <c r="AN189" s="11"/>
      <c r="AO189" s="11"/>
      <c r="AP189" s="11"/>
      <c r="AQ189" s="11">
        <f t="shared" si="57"/>
        <v>179</v>
      </c>
      <c r="AR189" s="11">
        <f t="shared" si="57"/>
        <v>176</v>
      </c>
      <c r="AT189" s="107"/>
      <c r="BA189" s="11"/>
      <c r="BB189" s="11"/>
      <c r="BC189" s="11"/>
      <c r="BD189" s="11"/>
      <c r="BE189" s="11"/>
      <c r="BH189" s="11"/>
      <c r="BI189" s="11"/>
      <c r="BJ189" s="11"/>
      <c r="BK189" s="11"/>
      <c r="BL189" s="11"/>
      <c r="BM189" s="11"/>
      <c r="BN189" s="11"/>
    </row>
    <row r="190" spans="1:66" s="1" customFormat="1" x14ac:dyDescent="0.3">
      <c r="A190" s="11"/>
      <c r="B190" s="1" t="e">
        <f t="shared" si="44"/>
        <v>#N/A</v>
      </c>
      <c r="V190" s="1" t="str">
        <f t="shared" si="52"/>
        <v/>
      </c>
      <c r="W190" s="1" t="str">
        <f t="shared" si="53"/>
        <v/>
      </c>
      <c r="X190" s="1" t="str">
        <f t="shared" si="53"/>
        <v/>
      </c>
      <c r="Y190" s="1" t="str">
        <f t="shared" si="53"/>
        <v/>
      </c>
      <c r="Z190" s="1" t="e">
        <f t="shared" si="54"/>
        <v>#N/A</v>
      </c>
      <c r="AA190" s="3">
        <f t="shared" si="45"/>
        <v>0</v>
      </c>
      <c r="AB190" s="13" t="e">
        <f t="shared" si="46"/>
        <v>#N/A</v>
      </c>
      <c r="AC190" s="13" t="e">
        <f t="shared" si="47"/>
        <v>#N/A</v>
      </c>
      <c r="AD190" s="13" t="e">
        <f t="shared" si="48"/>
        <v>#N/A</v>
      </c>
      <c r="AE190" s="13" t="e">
        <f t="shared" si="49"/>
        <v>#N/A</v>
      </c>
      <c r="AF190" s="13" t="e">
        <f t="shared" si="50"/>
        <v>#N/A</v>
      </c>
      <c r="AG190" s="13" t="e">
        <f t="shared" si="51"/>
        <v>#N/A</v>
      </c>
      <c r="AI190" s="11"/>
      <c r="AJ190" s="11"/>
      <c r="AK190" s="11"/>
      <c r="AL190" s="11"/>
      <c r="AM190" s="11"/>
      <c r="AN190" s="11"/>
      <c r="AO190" s="11"/>
      <c r="AP190" s="11"/>
      <c r="AQ190" s="11">
        <f t="shared" si="57"/>
        <v>180</v>
      </c>
      <c r="AR190" s="11">
        <f t="shared" si="57"/>
        <v>177</v>
      </c>
      <c r="AT190" s="107"/>
      <c r="BA190" s="11"/>
      <c r="BB190" s="11"/>
      <c r="BC190" s="11"/>
      <c r="BD190" s="11"/>
      <c r="BE190" s="11"/>
      <c r="BH190" s="11"/>
      <c r="BI190" s="11"/>
      <c r="BJ190" s="11"/>
      <c r="BK190" s="11"/>
      <c r="BL190" s="11"/>
      <c r="BM190" s="11"/>
      <c r="BN190" s="11"/>
    </row>
    <row r="191" spans="1:66" s="1" customFormat="1" x14ac:dyDescent="0.3">
      <c r="A191" s="11"/>
      <c r="B191" s="1" t="e">
        <f t="shared" si="44"/>
        <v>#N/A</v>
      </c>
      <c r="V191" s="1" t="str">
        <f t="shared" si="52"/>
        <v/>
      </c>
      <c r="W191" s="1" t="str">
        <f t="shared" si="53"/>
        <v/>
      </c>
      <c r="X191" s="1" t="str">
        <f t="shared" si="53"/>
        <v/>
      </c>
      <c r="Y191" s="1" t="str">
        <f t="shared" si="53"/>
        <v/>
      </c>
      <c r="Z191" s="1" t="e">
        <f t="shared" si="54"/>
        <v>#N/A</v>
      </c>
      <c r="AA191" s="3">
        <f t="shared" si="45"/>
        <v>0</v>
      </c>
      <c r="AB191" s="13" t="e">
        <f t="shared" si="46"/>
        <v>#N/A</v>
      </c>
      <c r="AC191" s="13" t="e">
        <f t="shared" si="47"/>
        <v>#N/A</v>
      </c>
      <c r="AD191" s="13" t="e">
        <f t="shared" si="48"/>
        <v>#N/A</v>
      </c>
      <c r="AE191" s="13" t="e">
        <f t="shared" si="49"/>
        <v>#N/A</v>
      </c>
      <c r="AF191" s="13" t="e">
        <f t="shared" si="50"/>
        <v>#N/A</v>
      </c>
      <c r="AG191" s="13" t="e">
        <f t="shared" si="51"/>
        <v>#N/A</v>
      </c>
      <c r="AI191" s="11"/>
      <c r="AJ191" s="11"/>
      <c r="AK191" s="11"/>
      <c r="AL191" s="11"/>
      <c r="AM191" s="11"/>
      <c r="AN191" s="11"/>
      <c r="AO191" s="11"/>
      <c r="AP191" s="11"/>
      <c r="AQ191" s="11">
        <f t="shared" si="57"/>
        <v>181</v>
      </c>
      <c r="AR191" s="11">
        <f t="shared" si="57"/>
        <v>178</v>
      </c>
      <c r="AT191" s="107"/>
      <c r="BA191" s="11"/>
      <c r="BB191" s="11"/>
      <c r="BC191" s="11"/>
      <c r="BD191" s="11"/>
      <c r="BE191" s="11"/>
      <c r="BH191" s="11"/>
      <c r="BI191" s="11"/>
      <c r="BJ191" s="11"/>
      <c r="BK191" s="11"/>
      <c r="BL191" s="11"/>
      <c r="BM191" s="11"/>
      <c r="BN191" s="11"/>
    </row>
    <row r="192" spans="1:66" s="1" customFormat="1" x14ac:dyDescent="0.3">
      <c r="A192" s="11"/>
      <c r="B192" s="1" t="e">
        <f t="shared" si="44"/>
        <v>#N/A</v>
      </c>
      <c r="V192" s="1" t="str">
        <f t="shared" si="52"/>
        <v/>
      </c>
      <c r="W192" s="1" t="str">
        <f t="shared" si="53"/>
        <v/>
      </c>
      <c r="X192" s="1" t="str">
        <f t="shared" si="53"/>
        <v/>
      </c>
      <c r="Y192" s="1" t="str">
        <f t="shared" si="53"/>
        <v/>
      </c>
      <c r="Z192" s="1" t="e">
        <f t="shared" si="54"/>
        <v>#N/A</v>
      </c>
      <c r="AA192" s="3">
        <f t="shared" si="45"/>
        <v>0</v>
      </c>
      <c r="AB192" s="13" t="e">
        <f t="shared" si="46"/>
        <v>#N/A</v>
      </c>
      <c r="AC192" s="13" t="e">
        <f t="shared" si="47"/>
        <v>#N/A</v>
      </c>
      <c r="AD192" s="13" t="e">
        <f t="shared" si="48"/>
        <v>#N/A</v>
      </c>
      <c r="AE192" s="13" t="e">
        <f t="shared" si="49"/>
        <v>#N/A</v>
      </c>
      <c r="AF192" s="13" t="e">
        <f t="shared" si="50"/>
        <v>#N/A</v>
      </c>
      <c r="AG192" s="13" t="e">
        <f t="shared" si="51"/>
        <v>#N/A</v>
      </c>
      <c r="AI192" s="11"/>
      <c r="AJ192" s="11"/>
      <c r="AK192" s="11"/>
      <c r="AL192" s="11"/>
      <c r="AM192" s="11"/>
      <c r="AN192" s="11"/>
      <c r="AO192" s="11"/>
      <c r="AP192" s="11"/>
      <c r="AQ192" s="11">
        <f t="shared" ref="AQ192:AR196" si="58">+AQ191+1</f>
        <v>182</v>
      </c>
      <c r="AR192" s="11">
        <f t="shared" si="58"/>
        <v>179</v>
      </c>
      <c r="AT192" s="107"/>
      <c r="BA192" s="11"/>
      <c r="BB192" s="11"/>
      <c r="BC192" s="11"/>
      <c r="BD192" s="11"/>
      <c r="BE192" s="11"/>
      <c r="BH192" s="11"/>
      <c r="BI192" s="11"/>
      <c r="BJ192" s="11"/>
      <c r="BK192" s="11"/>
      <c r="BL192" s="11"/>
      <c r="BM192" s="11"/>
      <c r="BN192" s="11"/>
    </row>
    <row r="193" spans="1:66" s="1" customFormat="1" x14ac:dyDescent="0.3">
      <c r="A193" s="11"/>
      <c r="B193" s="1" t="e">
        <f t="shared" si="44"/>
        <v>#N/A</v>
      </c>
      <c r="V193" s="1" t="str">
        <f t="shared" si="52"/>
        <v/>
      </c>
      <c r="W193" s="1" t="str">
        <f t="shared" si="53"/>
        <v/>
      </c>
      <c r="X193" s="1" t="str">
        <f t="shared" si="53"/>
        <v/>
      </c>
      <c r="Y193" s="1" t="str">
        <f t="shared" si="53"/>
        <v/>
      </c>
      <c r="Z193" s="1" t="e">
        <f t="shared" si="54"/>
        <v>#N/A</v>
      </c>
      <c r="AA193" s="3">
        <f t="shared" si="45"/>
        <v>0</v>
      </c>
      <c r="AB193" s="13" t="e">
        <f t="shared" si="46"/>
        <v>#N/A</v>
      </c>
      <c r="AC193" s="13" t="e">
        <f t="shared" si="47"/>
        <v>#N/A</v>
      </c>
      <c r="AD193" s="13" t="e">
        <f t="shared" si="48"/>
        <v>#N/A</v>
      </c>
      <c r="AE193" s="13" t="e">
        <f t="shared" si="49"/>
        <v>#N/A</v>
      </c>
      <c r="AF193" s="13" t="e">
        <f t="shared" si="50"/>
        <v>#N/A</v>
      </c>
      <c r="AG193" s="13" t="e">
        <f t="shared" si="51"/>
        <v>#N/A</v>
      </c>
      <c r="AI193" s="11"/>
      <c r="AJ193" s="11"/>
      <c r="AK193" s="11"/>
      <c r="AL193" s="11"/>
      <c r="AM193" s="11"/>
      <c r="AN193" s="11"/>
      <c r="AO193" s="11"/>
      <c r="AP193" s="11"/>
      <c r="AQ193" s="11">
        <f t="shared" si="58"/>
        <v>183</v>
      </c>
      <c r="AR193" s="11">
        <f t="shared" si="58"/>
        <v>180</v>
      </c>
      <c r="AT193" s="107"/>
      <c r="BA193" s="11"/>
      <c r="BB193" s="11"/>
      <c r="BC193" s="11"/>
      <c r="BD193" s="11"/>
      <c r="BE193" s="11"/>
      <c r="BH193" s="11"/>
      <c r="BI193" s="11"/>
      <c r="BJ193" s="11"/>
      <c r="BK193" s="11"/>
      <c r="BL193" s="11"/>
      <c r="BM193" s="11"/>
      <c r="BN193" s="11"/>
    </row>
    <row r="194" spans="1:66" s="1" customFormat="1" x14ac:dyDescent="0.3">
      <c r="A194" s="11"/>
      <c r="B194" s="1" t="e">
        <f t="shared" si="44"/>
        <v>#N/A</v>
      </c>
      <c r="V194" s="1" t="str">
        <f t="shared" si="52"/>
        <v/>
      </c>
      <c r="W194" s="1" t="str">
        <f t="shared" si="53"/>
        <v/>
      </c>
      <c r="X194" s="1" t="str">
        <f t="shared" si="53"/>
        <v/>
      </c>
      <c r="Y194" s="1" t="str">
        <f t="shared" si="53"/>
        <v/>
      </c>
      <c r="Z194" s="1" t="e">
        <f t="shared" si="54"/>
        <v>#N/A</v>
      </c>
      <c r="AA194" s="3">
        <f t="shared" si="45"/>
        <v>0</v>
      </c>
      <c r="AB194" s="13" t="e">
        <f t="shared" si="46"/>
        <v>#N/A</v>
      </c>
      <c r="AC194" s="13" t="e">
        <f t="shared" si="47"/>
        <v>#N/A</v>
      </c>
      <c r="AD194" s="13" t="e">
        <f t="shared" si="48"/>
        <v>#N/A</v>
      </c>
      <c r="AE194" s="13" t="e">
        <f t="shared" si="49"/>
        <v>#N/A</v>
      </c>
      <c r="AF194" s="13" t="e">
        <f t="shared" si="50"/>
        <v>#N/A</v>
      </c>
      <c r="AG194" s="13" t="e">
        <f t="shared" si="51"/>
        <v>#N/A</v>
      </c>
      <c r="AI194" s="11"/>
      <c r="AJ194" s="11"/>
      <c r="AK194" s="11"/>
      <c r="AL194" s="11"/>
      <c r="AM194" s="11"/>
      <c r="AN194" s="11"/>
      <c r="AO194" s="11"/>
      <c r="AP194" s="11"/>
      <c r="AQ194" s="11">
        <f t="shared" si="58"/>
        <v>184</v>
      </c>
      <c r="AR194" s="11">
        <f t="shared" si="58"/>
        <v>181</v>
      </c>
      <c r="AT194" s="107"/>
      <c r="BA194" s="11"/>
      <c r="BB194" s="11"/>
      <c r="BC194" s="11"/>
      <c r="BD194" s="11"/>
      <c r="BE194" s="11"/>
      <c r="BH194" s="11"/>
      <c r="BI194" s="11"/>
      <c r="BJ194" s="11"/>
      <c r="BK194" s="11"/>
      <c r="BL194" s="11"/>
      <c r="BM194" s="11"/>
      <c r="BN194" s="11"/>
    </row>
    <row r="195" spans="1:66" s="1" customFormat="1" x14ac:dyDescent="0.3">
      <c r="A195" s="11"/>
      <c r="B195" s="1" t="e">
        <f t="shared" si="44"/>
        <v>#N/A</v>
      </c>
      <c r="V195" s="1" t="str">
        <f t="shared" si="52"/>
        <v/>
      </c>
      <c r="W195" s="1" t="str">
        <f t="shared" si="53"/>
        <v/>
      </c>
      <c r="X195" s="1" t="str">
        <f t="shared" si="53"/>
        <v/>
      </c>
      <c r="Y195" s="1" t="str">
        <f t="shared" si="53"/>
        <v/>
      </c>
      <c r="Z195" s="1" t="e">
        <f t="shared" si="54"/>
        <v>#N/A</v>
      </c>
      <c r="AA195" s="3">
        <f t="shared" si="45"/>
        <v>0</v>
      </c>
      <c r="AB195" s="13" t="e">
        <f t="shared" si="46"/>
        <v>#N/A</v>
      </c>
      <c r="AC195" s="13" t="e">
        <f t="shared" si="47"/>
        <v>#N/A</v>
      </c>
      <c r="AD195" s="13" t="e">
        <f t="shared" si="48"/>
        <v>#N/A</v>
      </c>
      <c r="AE195" s="13" t="e">
        <f t="shared" si="49"/>
        <v>#N/A</v>
      </c>
      <c r="AF195" s="13" t="e">
        <f t="shared" si="50"/>
        <v>#N/A</v>
      </c>
      <c r="AG195" s="13" t="e">
        <f t="shared" si="51"/>
        <v>#N/A</v>
      </c>
      <c r="AI195" s="11"/>
      <c r="AJ195" s="11"/>
      <c r="AK195" s="11"/>
      <c r="AL195" s="11"/>
      <c r="AM195" s="11"/>
      <c r="AN195" s="11"/>
      <c r="AO195" s="11"/>
      <c r="AP195" s="11"/>
      <c r="AQ195" s="11">
        <f t="shared" si="58"/>
        <v>185</v>
      </c>
      <c r="AR195" s="11">
        <f t="shared" si="58"/>
        <v>182</v>
      </c>
      <c r="AT195" s="107"/>
      <c r="BA195" s="11"/>
      <c r="BB195" s="11"/>
      <c r="BC195" s="11"/>
      <c r="BD195" s="11"/>
      <c r="BE195" s="11"/>
      <c r="BH195" s="11"/>
      <c r="BI195" s="11"/>
      <c r="BJ195" s="11"/>
      <c r="BK195" s="11"/>
      <c r="BL195" s="11"/>
      <c r="BM195" s="11"/>
      <c r="BN195" s="11"/>
    </row>
    <row r="196" spans="1:66" s="1" customFormat="1" x14ac:dyDescent="0.3">
      <c r="A196" s="11"/>
      <c r="B196" s="1" t="e">
        <f t="shared" si="44"/>
        <v>#N/A</v>
      </c>
      <c r="V196" s="1" t="str">
        <f t="shared" si="52"/>
        <v/>
      </c>
      <c r="W196" s="1" t="str">
        <f t="shared" si="53"/>
        <v/>
      </c>
      <c r="X196" s="1" t="str">
        <f t="shared" si="53"/>
        <v/>
      </c>
      <c r="Y196" s="1" t="str">
        <f t="shared" si="53"/>
        <v/>
      </c>
      <c r="Z196" s="1" t="e">
        <f t="shared" si="54"/>
        <v>#N/A</v>
      </c>
      <c r="AA196" s="3">
        <f t="shared" si="45"/>
        <v>0</v>
      </c>
      <c r="AB196" s="13" t="e">
        <f t="shared" si="46"/>
        <v>#N/A</v>
      </c>
      <c r="AC196" s="13" t="e">
        <f t="shared" si="47"/>
        <v>#N/A</v>
      </c>
      <c r="AD196" s="13" t="e">
        <f t="shared" si="48"/>
        <v>#N/A</v>
      </c>
      <c r="AE196" s="13" t="e">
        <f t="shared" si="49"/>
        <v>#N/A</v>
      </c>
      <c r="AF196" s="13" t="e">
        <f t="shared" si="50"/>
        <v>#N/A</v>
      </c>
      <c r="AG196" s="13" t="e">
        <f t="shared" si="51"/>
        <v>#N/A</v>
      </c>
      <c r="AI196" s="11"/>
      <c r="AJ196" s="11"/>
      <c r="AK196" s="11"/>
      <c r="AL196" s="11"/>
      <c r="AM196" s="11"/>
      <c r="AN196" s="11"/>
      <c r="AO196" s="11"/>
      <c r="AP196" s="11"/>
      <c r="AQ196" s="11">
        <f t="shared" si="58"/>
        <v>186</v>
      </c>
      <c r="AR196" s="11">
        <f t="shared" si="58"/>
        <v>183</v>
      </c>
      <c r="AT196" s="107"/>
      <c r="BA196" s="11"/>
      <c r="BB196" s="11"/>
      <c r="BC196" s="11"/>
      <c r="BD196" s="11"/>
      <c r="BE196" s="11"/>
      <c r="BH196" s="11"/>
      <c r="BI196" s="11"/>
      <c r="BJ196" s="11"/>
      <c r="BK196" s="11"/>
      <c r="BL196" s="11"/>
      <c r="BM196" s="11"/>
      <c r="BN196" s="11"/>
    </row>
    <row r="197" spans="1:66" s="1" customFormat="1" x14ac:dyDescent="0.3">
      <c r="A197" s="11"/>
      <c r="B197" s="1" t="e">
        <f t="shared" si="44"/>
        <v>#N/A</v>
      </c>
      <c r="V197" s="1" t="str">
        <f t="shared" si="52"/>
        <v/>
      </c>
      <c r="W197" s="1" t="str">
        <f t="shared" si="53"/>
        <v/>
      </c>
      <c r="X197" s="1" t="str">
        <f t="shared" si="53"/>
        <v/>
      </c>
      <c r="Y197" s="1" t="str">
        <f t="shared" si="53"/>
        <v/>
      </c>
      <c r="Z197" s="1" t="e">
        <f t="shared" si="54"/>
        <v>#N/A</v>
      </c>
      <c r="AA197" s="3">
        <f t="shared" si="45"/>
        <v>0</v>
      </c>
      <c r="AB197" s="13" t="e">
        <f t="shared" si="46"/>
        <v>#N/A</v>
      </c>
      <c r="AC197" s="13" t="e">
        <f t="shared" si="47"/>
        <v>#N/A</v>
      </c>
      <c r="AD197" s="13" t="e">
        <f t="shared" si="48"/>
        <v>#N/A</v>
      </c>
      <c r="AE197" s="13" t="e">
        <f t="shared" si="49"/>
        <v>#N/A</v>
      </c>
      <c r="AF197" s="13" t="e">
        <f t="shared" si="50"/>
        <v>#N/A</v>
      </c>
      <c r="AG197" s="13" t="e">
        <f t="shared" si="51"/>
        <v>#N/A</v>
      </c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T197" s="107"/>
      <c r="BA197" s="11"/>
      <c r="BB197" s="11"/>
      <c r="BC197" s="11"/>
      <c r="BD197" s="11"/>
      <c r="BE197" s="11"/>
      <c r="BH197" s="11"/>
      <c r="BI197" s="11"/>
      <c r="BJ197" s="11"/>
      <c r="BK197" s="11"/>
      <c r="BL197" s="11"/>
      <c r="BM197" s="11"/>
      <c r="BN197" s="11"/>
    </row>
    <row r="198" spans="1:66" s="1" customFormat="1" x14ac:dyDescent="0.3">
      <c r="A198" s="11"/>
      <c r="B198" s="1" t="e">
        <f t="shared" si="44"/>
        <v>#N/A</v>
      </c>
      <c r="V198" s="1" t="str">
        <f t="shared" si="52"/>
        <v/>
      </c>
      <c r="W198" s="1" t="str">
        <f t="shared" si="53"/>
        <v/>
      </c>
      <c r="X198" s="1" t="str">
        <f t="shared" si="53"/>
        <v/>
      </c>
      <c r="Y198" s="1" t="str">
        <f t="shared" si="53"/>
        <v/>
      </c>
      <c r="Z198" s="1" t="e">
        <f t="shared" si="54"/>
        <v>#N/A</v>
      </c>
      <c r="AA198" s="3">
        <f t="shared" si="45"/>
        <v>0</v>
      </c>
      <c r="AB198" s="13" t="e">
        <f t="shared" si="46"/>
        <v>#N/A</v>
      </c>
      <c r="AC198" s="13" t="e">
        <f t="shared" si="47"/>
        <v>#N/A</v>
      </c>
      <c r="AD198" s="13" t="e">
        <f t="shared" si="48"/>
        <v>#N/A</v>
      </c>
      <c r="AE198" s="13" t="e">
        <f t="shared" si="49"/>
        <v>#N/A</v>
      </c>
      <c r="AF198" s="13" t="e">
        <f t="shared" si="50"/>
        <v>#N/A</v>
      </c>
      <c r="AG198" s="13" t="e">
        <f t="shared" si="51"/>
        <v>#N/A</v>
      </c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T198" s="107"/>
      <c r="BA198" s="11"/>
      <c r="BB198" s="11"/>
      <c r="BC198" s="11"/>
      <c r="BD198" s="11"/>
      <c r="BE198" s="11"/>
      <c r="BH198" s="11"/>
      <c r="BI198" s="11"/>
      <c r="BJ198" s="11"/>
      <c r="BK198" s="11"/>
      <c r="BL198" s="11"/>
      <c r="BM198" s="11"/>
      <c r="BN198" s="11"/>
    </row>
    <row r="199" spans="1:66" s="1" customFormat="1" x14ac:dyDescent="0.3">
      <c r="A199" s="11"/>
      <c r="B199" s="1" t="e">
        <f t="shared" si="44"/>
        <v>#N/A</v>
      </c>
      <c r="V199" s="1" t="str">
        <f t="shared" si="52"/>
        <v/>
      </c>
      <c r="W199" s="1" t="str">
        <f t="shared" si="53"/>
        <v/>
      </c>
      <c r="X199" s="1" t="str">
        <f t="shared" si="53"/>
        <v/>
      </c>
      <c r="Y199" s="1" t="str">
        <f t="shared" si="53"/>
        <v/>
      </c>
      <c r="Z199" s="1" t="e">
        <f t="shared" si="54"/>
        <v>#N/A</v>
      </c>
      <c r="AA199" s="3">
        <f t="shared" si="45"/>
        <v>0</v>
      </c>
      <c r="AB199" s="13" t="e">
        <f t="shared" si="46"/>
        <v>#N/A</v>
      </c>
      <c r="AC199" s="13" t="e">
        <f t="shared" si="47"/>
        <v>#N/A</v>
      </c>
      <c r="AD199" s="13" t="e">
        <f t="shared" si="48"/>
        <v>#N/A</v>
      </c>
      <c r="AE199" s="13" t="e">
        <f t="shared" si="49"/>
        <v>#N/A</v>
      </c>
      <c r="AF199" s="13" t="e">
        <f t="shared" si="50"/>
        <v>#N/A</v>
      </c>
      <c r="AG199" s="13" t="e">
        <f t="shared" si="51"/>
        <v>#N/A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T199" s="107"/>
      <c r="BA199" s="11"/>
      <c r="BB199" s="11"/>
      <c r="BC199" s="11"/>
      <c r="BD199" s="11"/>
      <c r="BE199" s="11"/>
      <c r="BH199" s="11"/>
      <c r="BI199" s="11"/>
      <c r="BJ199" s="11"/>
      <c r="BK199" s="11"/>
      <c r="BL199" s="11"/>
      <c r="BM199" s="11"/>
      <c r="BN199" s="11"/>
    </row>
    <row r="200" spans="1:66" s="1" customFormat="1" x14ac:dyDescent="0.3">
      <c r="A200" s="11"/>
      <c r="B200" s="1" t="e">
        <f t="shared" si="44"/>
        <v>#N/A</v>
      </c>
      <c r="V200" s="1" t="str">
        <f t="shared" si="52"/>
        <v/>
      </c>
      <c r="W200" s="1" t="str">
        <f t="shared" si="53"/>
        <v/>
      </c>
      <c r="X200" s="1" t="str">
        <f t="shared" si="53"/>
        <v/>
      </c>
      <c r="Y200" s="1" t="str">
        <f t="shared" si="53"/>
        <v/>
      </c>
      <c r="Z200" s="1" t="e">
        <f t="shared" si="54"/>
        <v>#N/A</v>
      </c>
      <c r="AA200" s="3">
        <f t="shared" si="45"/>
        <v>0</v>
      </c>
      <c r="AB200" s="13" t="e">
        <f t="shared" si="46"/>
        <v>#N/A</v>
      </c>
      <c r="AC200" s="13" t="e">
        <f t="shared" si="47"/>
        <v>#N/A</v>
      </c>
      <c r="AD200" s="13" t="e">
        <f t="shared" si="48"/>
        <v>#N/A</v>
      </c>
      <c r="AE200" s="13" t="e">
        <f t="shared" si="49"/>
        <v>#N/A</v>
      </c>
      <c r="AF200" s="13" t="e">
        <f t="shared" si="50"/>
        <v>#N/A</v>
      </c>
      <c r="AG200" s="13" t="e">
        <f t="shared" si="51"/>
        <v>#N/A</v>
      </c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T200" s="107"/>
      <c r="BA200" s="11"/>
      <c r="BB200" s="11"/>
      <c r="BC200" s="11"/>
      <c r="BD200" s="11"/>
      <c r="BE200" s="11"/>
      <c r="BH200" s="11"/>
      <c r="BI200" s="11"/>
      <c r="BJ200" s="11"/>
      <c r="BK200" s="11"/>
      <c r="BL200" s="11"/>
      <c r="BM200" s="11"/>
      <c r="BN200" s="11"/>
    </row>
    <row r="201" spans="1:66" s="1" customFormat="1" x14ac:dyDescent="0.3">
      <c r="A201" s="11"/>
      <c r="B201" s="1" t="e">
        <f t="shared" si="44"/>
        <v>#N/A</v>
      </c>
      <c r="V201" s="1" t="str">
        <f t="shared" si="52"/>
        <v/>
      </c>
      <c r="W201" s="1" t="str">
        <f t="shared" si="53"/>
        <v/>
      </c>
      <c r="X201" s="1" t="str">
        <f t="shared" si="53"/>
        <v/>
      </c>
      <c r="Y201" s="1" t="str">
        <f t="shared" si="53"/>
        <v/>
      </c>
      <c r="Z201" s="1" t="e">
        <f t="shared" si="54"/>
        <v>#N/A</v>
      </c>
      <c r="AA201" s="3">
        <f t="shared" si="45"/>
        <v>0</v>
      </c>
      <c r="AB201" s="13" t="e">
        <f t="shared" si="46"/>
        <v>#N/A</v>
      </c>
      <c r="AC201" s="13" t="e">
        <f t="shared" si="47"/>
        <v>#N/A</v>
      </c>
      <c r="AD201" s="13" t="e">
        <f t="shared" si="48"/>
        <v>#N/A</v>
      </c>
      <c r="AE201" s="13" t="e">
        <f t="shared" si="49"/>
        <v>#N/A</v>
      </c>
      <c r="AF201" s="13" t="e">
        <f t="shared" si="50"/>
        <v>#N/A</v>
      </c>
      <c r="AG201" s="13" t="e">
        <f t="shared" si="51"/>
        <v>#N/A</v>
      </c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T201" s="107"/>
      <c r="BA201" s="11"/>
      <c r="BB201" s="11"/>
      <c r="BC201" s="11"/>
      <c r="BD201" s="11"/>
      <c r="BE201" s="11"/>
      <c r="BH201" s="11"/>
      <c r="BI201" s="11"/>
      <c r="BJ201" s="11"/>
      <c r="BK201" s="11"/>
      <c r="BL201" s="11"/>
      <c r="BM201" s="11"/>
      <c r="BN201" s="11"/>
    </row>
    <row r="202" spans="1:66" s="1" customFormat="1" x14ac:dyDescent="0.3">
      <c r="A202" s="11"/>
      <c r="B202" s="1" t="e">
        <f t="shared" si="44"/>
        <v>#N/A</v>
      </c>
      <c r="V202" s="1" t="str">
        <f t="shared" si="52"/>
        <v/>
      </c>
      <c r="W202" s="1" t="str">
        <f t="shared" si="53"/>
        <v/>
      </c>
      <c r="X202" s="1" t="str">
        <f t="shared" si="53"/>
        <v/>
      </c>
      <c r="Y202" s="1" t="str">
        <f t="shared" si="53"/>
        <v/>
      </c>
      <c r="Z202" s="1" t="e">
        <f t="shared" si="54"/>
        <v>#N/A</v>
      </c>
      <c r="AA202" s="3">
        <f t="shared" si="45"/>
        <v>0</v>
      </c>
      <c r="AB202" s="13" t="e">
        <f t="shared" si="46"/>
        <v>#N/A</v>
      </c>
      <c r="AC202" s="13" t="e">
        <f t="shared" si="47"/>
        <v>#N/A</v>
      </c>
      <c r="AD202" s="13" t="e">
        <f t="shared" si="48"/>
        <v>#N/A</v>
      </c>
      <c r="AE202" s="13" t="e">
        <f t="shared" si="49"/>
        <v>#N/A</v>
      </c>
      <c r="AF202" s="13" t="e">
        <f t="shared" si="50"/>
        <v>#N/A</v>
      </c>
      <c r="AG202" s="13" t="e">
        <f t="shared" si="51"/>
        <v>#N/A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T202" s="107"/>
      <c r="BA202" s="11"/>
      <c r="BB202" s="11"/>
      <c r="BC202" s="11"/>
      <c r="BD202" s="11"/>
      <c r="BE202" s="11"/>
      <c r="BH202" s="11"/>
      <c r="BI202" s="11"/>
      <c r="BJ202" s="11"/>
      <c r="BK202" s="11"/>
      <c r="BL202" s="11"/>
      <c r="BM202" s="11"/>
      <c r="BN202" s="11"/>
    </row>
    <row r="203" spans="1:66" s="1" customFormat="1" x14ac:dyDescent="0.3">
      <c r="A203" s="11"/>
      <c r="B203" s="1" t="e">
        <f t="shared" si="44"/>
        <v>#N/A</v>
      </c>
      <c r="V203" s="1" t="str">
        <f t="shared" si="52"/>
        <v/>
      </c>
      <c r="W203" s="1" t="str">
        <f t="shared" si="53"/>
        <v/>
      </c>
      <c r="X203" s="1" t="str">
        <f t="shared" si="53"/>
        <v/>
      </c>
      <c r="Y203" s="1" t="str">
        <f t="shared" si="53"/>
        <v/>
      </c>
      <c r="Z203" s="1" t="e">
        <f t="shared" si="54"/>
        <v>#N/A</v>
      </c>
      <c r="AA203" s="3">
        <f t="shared" si="45"/>
        <v>0</v>
      </c>
      <c r="AB203" s="13" t="e">
        <f t="shared" si="46"/>
        <v>#N/A</v>
      </c>
      <c r="AC203" s="13" t="e">
        <f t="shared" si="47"/>
        <v>#N/A</v>
      </c>
      <c r="AD203" s="13" t="e">
        <f t="shared" si="48"/>
        <v>#N/A</v>
      </c>
      <c r="AE203" s="13" t="e">
        <f t="shared" si="49"/>
        <v>#N/A</v>
      </c>
      <c r="AF203" s="13" t="e">
        <f t="shared" si="50"/>
        <v>#N/A</v>
      </c>
      <c r="AG203" s="13" t="e">
        <f t="shared" si="51"/>
        <v>#N/A</v>
      </c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T203" s="107"/>
      <c r="BA203" s="11"/>
      <c r="BB203" s="11"/>
      <c r="BC203" s="11"/>
      <c r="BD203" s="11"/>
      <c r="BE203" s="11"/>
      <c r="BH203" s="11"/>
      <c r="BI203" s="11"/>
      <c r="BJ203" s="11"/>
      <c r="BK203" s="11"/>
      <c r="BL203" s="11"/>
      <c r="BM203" s="11"/>
      <c r="BN203" s="11"/>
    </row>
    <row r="204" spans="1:66" s="1" customFormat="1" x14ac:dyDescent="0.3">
      <c r="A204" s="11"/>
      <c r="B204" s="1" t="e">
        <f t="shared" si="44"/>
        <v>#N/A</v>
      </c>
      <c r="V204" s="1" t="str">
        <f t="shared" si="52"/>
        <v/>
      </c>
      <c r="W204" s="1" t="str">
        <f t="shared" si="53"/>
        <v/>
      </c>
      <c r="X204" s="1" t="str">
        <f t="shared" si="53"/>
        <v/>
      </c>
      <c r="Y204" s="1" t="str">
        <f t="shared" si="53"/>
        <v/>
      </c>
      <c r="Z204" s="1" t="e">
        <f t="shared" si="54"/>
        <v>#N/A</v>
      </c>
      <c r="AA204" s="3">
        <f t="shared" si="45"/>
        <v>0</v>
      </c>
      <c r="AB204" s="13" t="e">
        <f t="shared" si="46"/>
        <v>#N/A</v>
      </c>
      <c r="AC204" s="13" t="e">
        <f t="shared" si="47"/>
        <v>#N/A</v>
      </c>
      <c r="AD204" s="13" t="e">
        <f t="shared" si="48"/>
        <v>#N/A</v>
      </c>
      <c r="AE204" s="13" t="e">
        <f t="shared" si="49"/>
        <v>#N/A</v>
      </c>
      <c r="AF204" s="13" t="e">
        <f t="shared" si="50"/>
        <v>#N/A</v>
      </c>
      <c r="AG204" s="13" t="e">
        <f t="shared" si="51"/>
        <v>#N/A</v>
      </c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T204" s="107"/>
      <c r="BA204" s="11"/>
      <c r="BB204" s="11"/>
      <c r="BC204" s="11"/>
      <c r="BD204" s="11"/>
      <c r="BE204" s="11"/>
      <c r="BH204" s="11"/>
      <c r="BI204" s="11"/>
      <c r="BJ204" s="11"/>
      <c r="BK204" s="11"/>
      <c r="BL204" s="11"/>
      <c r="BM204" s="11"/>
      <c r="BN204" s="11"/>
    </row>
    <row r="205" spans="1:66" s="1" customFormat="1" x14ac:dyDescent="0.3">
      <c r="A205" s="11"/>
      <c r="B205" s="1" t="e">
        <f t="shared" si="44"/>
        <v>#N/A</v>
      </c>
      <c r="V205" s="1" t="str">
        <f t="shared" si="52"/>
        <v/>
      </c>
      <c r="W205" s="1" t="str">
        <f t="shared" si="53"/>
        <v/>
      </c>
      <c r="X205" s="1" t="str">
        <f t="shared" si="53"/>
        <v/>
      </c>
      <c r="Y205" s="1" t="str">
        <f t="shared" si="53"/>
        <v/>
      </c>
      <c r="Z205" s="1" t="e">
        <f t="shared" si="54"/>
        <v>#N/A</v>
      </c>
      <c r="AA205" s="3">
        <f t="shared" si="45"/>
        <v>0</v>
      </c>
      <c r="AB205" s="13" t="e">
        <f t="shared" si="46"/>
        <v>#N/A</v>
      </c>
      <c r="AC205" s="13" t="e">
        <f t="shared" si="47"/>
        <v>#N/A</v>
      </c>
      <c r="AD205" s="13" t="e">
        <f t="shared" si="48"/>
        <v>#N/A</v>
      </c>
      <c r="AE205" s="13" t="e">
        <f t="shared" si="49"/>
        <v>#N/A</v>
      </c>
      <c r="AF205" s="13" t="e">
        <f t="shared" si="50"/>
        <v>#N/A</v>
      </c>
      <c r="AG205" s="13" t="e">
        <f t="shared" si="51"/>
        <v>#N/A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T205" s="107"/>
      <c r="BA205" s="11"/>
      <c r="BB205" s="11"/>
      <c r="BC205" s="11"/>
      <c r="BD205" s="11"/>
      <c r="BE205" s="11"/>
      <c r="BH205" s="11"/>
      <c r="BI205" s="11"/>
      <c r="BJ205" s="11"/>
      <c r="BK205" s="11"/>
      <c r="BL205" s="11"/>
      <c r="BM205" s="11"/>
      <c r="BN205" s="11"/>
    </row>
    <row r="206" spans="1:66" s="1" customFormat="1" x14ac:dyDescent="0.3">
      <c r="A206" s="11"/>
      <c r="B206" s="1" t="e">
        <f t="shared" ref="B206:B269" si="59">IF(C206="",NA(),E206+G206+H206+I206)</f>
        <v>#N/A</v>
      </c>
      <c r="V206" s="1" t="str">
        <f t="shared" si="52"/>
        <v/>
      </c>
      <c r="W206" s="1" t="str">
        <f t="shared" si="53"/>
        <v/>
      </c>
      <c r="X206" s="1" t="str">
        <f t="shared" si="53"/>
        <v/>
      </c>
      <c r="Y206" s="1" t="str">
        <f t="shared" si="53"/>
        <v/>
      </c>
      <c r="Z206" s="1" t="e">
        <f t="shared" si="54"/>
        <v>#N/A</v>
      </c>
      <c r="AA206" s="3">
        <f t="shared" ref="AA206:AA269" si="60">$B$8*K206*$B$7</f>
        <v>0</v>
      </c>
      <c r="AB206" s="13" t="e">
        <f t="shared" ref="AB206:AB269" si="61">IF(OR(ISNA(B206),B206=0),NA(),I206/B206)</f>
        <v>#N/A</v>
      </c>
      <c r="AC206" s="13" t="e">
        <f t="shared" ref="AC206:AC269" si="62">IF(OR(ISNA(B206),B206=0),NA(),B206/$AC$11)</f>
        <v>#N/A</v>
      </c>
      <c r="AD206" s="13" t="e">
        <f t="shared" ref="AD206:AD269" si="63">IF(OR(ISNA(B206),B206=0),NA(),E206/$AC$11)</f>
        <v>#N/A</v>
      </c>
      <c r="AE206" s="13" t="e">
        <f t="shared" ref="AE206:AE269" si="64">IF(OR(ISNA(B206),B206=0),NA(),G206/$AC$11)</f>
        <v>#N/A</v>
      </c>
      <c r="AF206" s="13" t="e">
        <f t="shared" ref="AF206:AF269" si="65">IF(OR(ISNA(B206),B206=0),NA(),I206/$AC$11)</f>
        <v>#N/A</v>
      </c>
      <c r="AG206" s="13" t="e">
        <f t="shared" ref="AG206:AG269" si="66">+IF(OR(ISNA(B206),B206=0),NA(),Z206/$AC$11)</f>
        <v>#N/A</v>
      </c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T206" s="107"/>
      <c r="BA206" s="11"/>
      <c r="BB206" s="11"/>
      <c r="BC206" s="11"/>
      <c r="BD206" s="11"/>
      <c r="BE206" s="11"/>
      <c r="BH206" s="11"/>
      <c r="BI206" s="11"/>
      <c r="BJ206" s="11"/>
      <c r="BK206" s="11"/>
      <c r="BL206" s="11"/>
      <c r="BM206" s="11"/>
      <c r="BN206" s="11"/>
    </row>
    <row r="207" spans="1:66" s="1" customFormat="1" x14ac:dyDescent="0.3">
      <c r="A207" s="11"/>
      <c r="B207" s="1" t="e">
        <f t="shared" si="59"/>
        <v>#N/A</v>
      </c>
      <c r="V207" s="1" t="str">
        <f t="shared" si="52"/>
        <v/>
      </c>
      <c r="W207" s="1" t="str">
        <f t="shared" si="53"/>
        <v/>
      </c>
      <c r="X207" s="1" t="str">
        <f t="shared" si="53"/>
        <v/>
      </c>
      <c r="Y207" s="1" t="str">
        <f t="shared" si="53"/>
        <v/>
      </c>
      <c r="Z207" s="1" t="e">
        <f t="shared" si="54"/>
        <v>#N/A</v>
      </c>
      <c r="AA207" s="3">
        <f t="shared" si="60"/>
        <v>0</v>
      </c>
      <c r="AB207" s="13" t="e">
        <f t="shared" si="61"/>
        <v>#N/A</v>
      </c>
      <c r="AC207" s="13" t="e">
        <f t="shared" si="62"/>
        <v>#N/A</v>
      </c>
      <c r="AD207" s="13" t="e">
        <f t="shared" si="63"/>
        <v>#N/A</v>
      </c>
      <c r="AE207" s="13" t="e">
        <f t="shared" si="64"/>
        <v>#N/A</v>
      </c>
      <c r="AF207" s="13" t="e">
        <f t="shared" si="65"/>
        <v>#N/A</v>
      </c>
      <c r="AG207" s="13" t="e">
        <f t="shared" si="66"/>
        <v>#N/A</v>
      </c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T207" s="107"/>
      <c r="BA207" s="11"/>
      <c r="BB207" s="11"/>
      <c r="BC207" s="11"/>
      <c r="BD207" s="11"/>
      <c r="BE207" s="11"/>
      <c r="BH207" s="11"/>
      <c r="BI207" s="11"/>
      <c r="BJ207" s="11"/>
      <c r="BK207" s="11"/>
      <c r="BL207" s="11"/>
      <c r="BM207" s="11"/>
      <c r="BN207" s="11"/>
    </row>
    <row r="208" spans="1:66" s="1" customFormat="1" x14ac:dyDescent="0.3">
      <c r="A208" s="11"/>
      <c r="B208" s="1" t="e">
        <f t="shared" si="59"/>
        <v>#N/A</v>
      </c>
      <c r="V208" s="1" t="str">
        <f t="shared" ref="V208:V271" si="67">IF($C208="","",E208-E207)</f>
        <v/>
      </c>
      <c r="W208" s="1" t="str">
        <f t="shared" ref="W208:Y271" si="68">IF($C208="","",G208-G207)</f>
        <v/>
      </c>
      <c r="X208" s="1" t="str">
        <f t="shared" si="68"/>
        <v/>
      </c>
      <c r="Y208" s="1" t="str">
        <f t="shared" si="68"/>
        <v/>
      </c>
      <c r="Z208" s="1" t="e">
        <f t="shared" ref="Z208:Z271" si="69">IF(OR($C208="",ISNA($C208)),NA(),V208+W208+X208+Y208)</f>
        <v>#N/A</v>
      </c>
      <c r="AA208" s="3">
        <f t="shared" si="60"/>
        <v>0</v>
      </c>
      <c r="AB208" s="13" t="e">
        <f t="shared" si="61"/>
        <v>#N/A</v>
      </c>
      <c r="AC208" s="13" t="e">
        <f t="shared" si="62"/>
        <v>#N/A</v>
      </c>
      <c r="AD208" s="13" t="e">
        <f t="shared" si="63"/>
        <v>#N/A</v>
      </c>
      <c r="AE208" s="13" t="e">
        <f t="shared" si="64"/>
        <v>#N/A</v>
      </c>
      <c r="AF208" s="13" t="e">
        <f t="shared" si="65"/>
        <v>#N/A</v>
      </c>
      <c r="AG208" s="13" t="e">
        <f t="shared" si="66"/>
        <v>#N/A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T208" s="107"/>
      <c r="BA208" s="11"/>
      <c r="BB208" s="11"/>
      <c r="BC208" s="11"/>
      <c r="BD208" s="11"/>
      <c r="BE208" s="11"/>
      <c r="BH208" s="11"/>
      <c r="BI208" s="11"/>
      <c r="BJ208" s="11"/>
      <c r="BK208" s="11"/>
      <c r="BL208" s="11"/>
      <c r="BM208" s="11"/>
      <c r="BN208" s="11"/>
    </row>
    <row r="209" spans="1:66" s="1" customFormat="1" x14ac:dyDescent="0.3">
      <c r="A209" s="11"/>
      <c r="B209" s="1" t="e">
        <f t="shared" si="59"/>
        <v>#N/A</v>
      </c>
      <c r="V209" s="1" t="str">
        <f t="shared" si="67"/>
        <v/>
      </c>
      <c r="W209" s="1" t="str">
        <f t="shared" si="68"/>
        <v/>
      </c>
      <c r="X209" s="1" t="str">
        <f t="shared" si="68"/>
        <v/>
      </c>
      <c r="Y209" s="1" t="str">
        <f t="shared" si="68"/>
        <v/>
      </c>
      <c r="Z209" s="1" t="e">
        <f t="shared" si="69"/>
        <v>#N/A</v>
      </c>
      <c r="AA209" s="3">
        <f t="shared" si="60"/>
        <v>0</v>
      </c>
      <c r="AB209" s="13" t="e">
        <f t="shared" si="61"/>
        <v>#N/A</v>
      </c>
      <c r="AC209" s="13" t="e">
        <f t="shared" si="62"/>
        <v>#N/A</v>
      </c>
      <c r="AD209" s="13" t="e">
        <f t="shared" si="63"/>
        <v>#N/A</v>
      </c>
      <c r="AE209" s="13" t="e">
        <f t="shared" si="64"/>
        <v>#N/A</v>
      </c>
      <c r="AF209" s="13" t="e">
        <f t="shared" si="65"/>
        <v>#N/A</v>
      </c>
      <c r="AG209" s="13" t="e">
        <f t="shared" si="66"/>
        <v>#N/A</v>
      </c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T209" s="107"/>
      <c r="BA209" s="11"/>
      <c r="BB209" s="11"/>
      <c r="BC209" s="11"/>
      <c r="BD209" s="11"/>
      <c r="BE209" s="11"/>
      <c r="BH209" s="11"/>
      <c r="BI209" s="11"/>
      <c r="BJ209" s="11"/>
      <c r="BK209" s="11"/>
      <c r="BL209" s="11"/>
      <c r="BM209" s="11"/>
      <c r="BN209" s="11"/>
    </row>
    <row r="210" spans="1:66" s="1" customFormat="1" x14ac:dyDescent="0.3">
      <c r="A210" s="11"/>
      <c r="B210" s="1" t="e">
        <f t="shared" si="59"/>
        <v>#N/A</v>
      </c>
      <c r="V210" s="1" t="str">
        <f t="shared" si="67"/>
        <v/>
      </c>
      <c r="W210" s="1" t="str">
        <f t="shared" si="68"/>
        <v/>
      </c>
      <c r="X210" s="1" t="str">
        <f t="shared" si="68"/>
        <v/>
      </c>
      <c r="Y210" s="1" t="str">
        <f t="shared" si="68"/>
        <v/>
      </c>
      <c r="Z210" s="1" t="e">
        <f t="shared" si="69"/>
        <v>#N/A</v>
      </c>
      <c r="AA210" s="3">
        <f t="shared" si="60"/>
        <v>0</v>
      </c>
      <c r="AB210" s="13" t="e">
        <f t="shared" si="61"/>
        <v>#N/A</v>
      </c>
      <c r="AC210" s="13" t="e">
        <f t="shared" si="62"/>
        <v>#N/A</v>
      </c>
      <c r="AD210" s="13" t="e">
        <f t="shared" si="63"/>
        <v>#N/A</v>
      </c>
      <c r="AE210" s="13" t="e">
        <f t="shared" si="64"/>
        <v>#N/A</v>
      </c>
      <c r="AF210" s="13" t="e">
        <f t="shared" si="65"/>
        <v>#N/A</v>
      </c>
      <c r="AG210" s="13" t="e">
        <f t="shared" si="66"/>
        <v>#N/A</v>
      </c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T210" s="107"/>
      <c r="BA210" s="11"/>
      <c r="BB210" s="11"/>
      <c r="BC210" s="11"/>
      <c r="BD210" s="11"/>
      <c r="BE210" s="11"/>
      <c r="BH210" s="11"/>
      <c r="BI210" s="11"/>
      <c r="BJ210" s="11"/>
      <c r="BK210" s="11"/>
      <c r="BL210" s="11"/>
      <c r="BM210" s="11"/>
      <c r="BN210" s="11"/>
    </row>
    <row r="211" spans="1:66" s="1" customFormat="1" x14ac:dyDescent="0.3">
      <c r="A211" s="11"/>
      <c r="B211" s="1" t="e">
        <f t="shared" si="59"/>
        <v>#N/A</v>
      </c>
      <c r="V211" s="1" t="str">
        <f t="shared" si="67"/>
        <v/>
      </c>
      <c r="W211" s="1" t="str">
        <f t="shared" si="68"/>
        <v/>
      </c>
      <c r="X211" s="1" t="str">
        <f t="shared" si="68"/>
        <v/>
      </c>
      <c r="Y211" s="1" t="str">
        <f t="shared" si="68"/>
        <v/>
      </c>
      <c r="Z211" s="1" t="e">
        <f t="shared" si="69"/>
        <v>#N/A</v>
      </c>
      <c r="AA211" s="3">
        <f t="shared" si="60"/>
        <v>0</v>
      </c>
      <c r="AB211" s="13" t="e">
        <f t="shared" si="61"/>
        <v>#N/A</v>
      </c>
      <c r="AC211" s="13" t="e">
        <f t="shared" si="62"/>
        <v>#N/A</v>
      </c>
      <c r="AD211" s="13" t="e">
        <f t="shared" si="63"/>
        <v>#N/A</v>
      </c>
      <c r="AE211" s="13" t="e">
        <f t="shared" si="64"/>
        <v>#N/A</v>
      </c>
      <c r="AF211" s="13" t="e">
        <f t="shared" si="65"/>
        <v>#N/A</v>
      </c>
      <c r="AG211" s="13" t="e">
        <f t="shared" si="66"/>
        <v>#N/A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T211" s="107"/>
      <c r="BA211" s="11"/>
      <c r="BB211" s="11"/>
      <c r="BC211" s="11"/>
      <c r="BD211" s="11"/>
      <c r="BE211" s="11"/>
      <c r="BH211" s="11"/>
      <c r="BI211" s="11"/>
      <c r="BJ211" s="11"/>
      <c r="BK211" s="11"/>
      <c r="BL211" s="11"/>
      <c r="BM211" s="11"/>
      <c r="BN211" s="11"/>
    </row>
    <row r="212" spans="1:66" s="1" customFormat="1" x14ac:dyDescent="0.3">
      <c r="A212" s="11"/>
      <c r="B212" s="1" t="e">
        <f t="shared" si="59"/>
        <v>#N/A</v>
      </c>
      <c r="V212" s="1" t="str">
        <f t="shared" si="67"/>
        <v/>
      </c>
      <c r="W212" s="1" t="str">
        <f t="shared" si="68"/>
        <v/>
      </c>
      <c r="X212" s="1" t="str">
        <f t="shared" si="68"/>
        <v/>
      </c>
      <c r="Y212" s="1" t="str">
        <f t="shared" si="68"/>
        <v/>
      </c>
      <c r="Z212" s="1" t="e">
        <f t="shared" si="69"/>
        <v>#N/A</v>
      </c>
      <c r="AA212" s="3">
        <f t="shared" si="60"/>
        <v>0</v>
      </c>
      <c r="AB212" s="13" t="e">
        <f t="shared" si="61"/>
        <v>#N/A</v>
      </c>
      <c r="AC212" s="13" t="e">
        <f t="shared" si="62"/>
        <v>#N/A</v>
      </c>
      <c r="AD212" s="13" t="e">
        <f t="shared" si="63"/>
        <v>#N/A</v>
      </c>
      <c r="AE212" s="13" t="e">
        <f t="shared" si="64"/>
        <v>#N/A</v>
      </c>
      <c r="AF212" s="13" t="e">
        <f t="shared" si="65"/>
        <v>#N/A</v>
      </c>
      <c r="AG212" s="13" t="e">
        <f t="shared" si="66"/>
        <v>#N/A</v>
      </c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T212" s="107"/>
      <c r="BA212" s="11"/>
      <c r="BB212" s="11"/>
      <c r="BC212" s="11"/>
      <c r="BD212" s="11"/>
      <c r="BE212" s="11"/>
      <c r="BH212" s="11"/>
      <c r="BI212" s="11"/>
      <c r="BJ212" s="11"/>
      <c r="BK212" s="11"/>
      <c r="BL212" s="11"/>
      <c r="BM212" s="11"/>
      <c r="BN212" s="11"/>
    </row>
    <row r="213" spans="1:66" s="1" customFormat="1" x14ac:dyDescent="0.3">
      <c r="A213" s="11"/>
      <c r="B213" s="1" t="e">
        <f t="shared" si="59"/>
        <v>#N/A</v>
      </c>
      <c r="V213" s="1" t="str">
        <f t="shared" si="67"/>
        <v/>
      </c>
      <c r="W213" s="1" t="str">
        <f t="shared" si="68"/>
        <v/>
      </c>
      <c r="X213" s="1" t="str">
        <f t="shared" si="68"/>
        <v/>
      </c>
      <c r="Y213" s="1" t="str">
        <f t="shared" si="68"/>
        <v/>
      </c>
      <c r="Z213" s="1" t="e">
        <f t="shared" si="69"/>
        <v>#N/A</v>
      </c>
      <c r="AA213" s="3">
        <f t="shared" si="60"/>
        <v>0</v>
      </c>
      <c r="AB213" s="13" t="e">
        <f t="shared" si="61"/>
        <v>#N/A</v>
      </c>
      <c r="AC213" s="13" t="e">
        <f t="shared" si="62"/>
        <v>#N/A</v>
      </c>
      <c r="AD213" s="13" t="e">
        <f t="shared" si="63"/>
        <v>#N/A</v>
      </c>
      <c r="AE213" s="13" t="e">
        <f t="shared" si="64"/>
        <v>#N/A</v>
      </c>
      <c r="AF213" s="13" t="e">
        <f t="shared" si="65"/>
        <v>#N/A</v>
      </c>
      <c r="AG213" s="13" t="e">
        <f t="shared" si="66"/>
        <v>#N/A</v>
      </c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T213" s="107"/>
      <c r="BA213" s="11"/>
      <c r="BB213" s="11"/>
      <c r="BC213" s="11"/>
      <c r="BD213" s="11"/>
      <c r="BE213" s="11"/>
      <c r="BH213" s="11"/>
      <c r="BI213" s="11"/>
      <c r="BJ213" s="11"/>
      <c r="BK213" s="11"/>
      <c r="BL213" s="11"/>
      <c r="BM213" s="11"/>
      <c r="BN213" s="11"/>
    </row>
    <row r="214" spans="1:66" s="1" customFormat="1" x14ac:dyDescent="0.3">
      <c r="A214" s="11"/>
      <c r="B214" s="1" t="e">
        <f t="shared" si="59"/>
        <v>#N/A</v>
      </c>
      <c r="V214" s="1" t="str">
        <f t="shared" si="67"/>
        <v/>
      </c>
      <c r="W214" s="1" t="str">
        <f t="shared" si="68"/>
        <v/>
      </c>
      <c r="X214" s="1" t="str">
        <f t="shared" si="68"/>
        <v/>
      </c>
      <c r="Y214" s="1" t="str">
        <f t="shared" si="68"/>
        <v/>
      </c>
      <c r="Z214" s="1" t="e">
        <f t="shared" si="69"/>
        <v>#N/A</v>
      </c>
      <c r="AA214" s="3">
        <f t="shared" si="60"/>
        <v>0</v>
      </c>
      <c r="AB214" s="13" t="e">
        <f t="shared" si="61"/>
        <v>#N/A</v>
      </c>
      <c r="AC214" s="13" t="e">
        <f t="shared" si="62"/>
        <v>#N/A</v>
      </c>
      <c r="AD214" s="13" t="e">
        <f t="shared" si="63"/>
        <v>#N/A</v>
      </c>
      <c r="AE214" s="13" t="e">
        <f t="shared" si="64"/>
        <v>#N/A</v>
      </c>
      <c r="AF214" s="13" t="e">
        <f t="shared" si="65"/>
        <v>#N/A</v>
      </c>
      <c r="AG214" s="13" t="e">
        <f t="shared" si="66"/>
        <v>#N/A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T214" s="107"/>
      <c r="BA214" s="11"/>
      <c r="BB214" s="11"/>
      <c r="BC214" s="11"/>
      <c r="BD214" s="11"/>
      <c r="BE214" s="11"/>
      <c r="BH214" s="11"/>
      <c r="BI214" s="11"/>
      <c r="BJ214" s="11"/>
      <c r="BK214" s="11"/>
      <c r="BL214" s="11"/>
      <c r="BM214" s="11"/>
      <c r="BN214" s="11"/>
    </row>
    <row r="215" spans="1:66" s="1" customFormat="1" x14ac:dyDescent="0.3">
      <c r="A215" s="11"/>
      <c r="B215" s="1" t="e">
        <f t="shared" si="59"/>
        <v>#N/A</v>
      </c>
      <c r="M215" s="7"/>
      <c r="V215" s="1" t="str">
        <f t="shared" si="67"/>
        <v/>
      </c>
      <c r="W215" s="1" t="str">
        <f t="shared" si="68"/>
        <v/>
      </c>
      <c r="X215" s="1" t="str">
        <f t="shared" si="68"/>
        <v/>
      </c>
      <c r="Y215" s="1" t="str">
        <f t="shared" si="68"/>
        <v/>
      </c>
      <c r="Z215" s="1" t="e">
        <f t="shared" si="69"/>
        <v>#N/A</v>
      </c>
      <c r="AA215" s="3">
        <f t="shared" si="60"/>
        <v>0</v>
      </c>
      <c r="AB215" s="13" t="e">
        <f t="shared" si="61"/>
        <v>#N/A</v>
      </c>
      <c r="AC215" s="13" t="e">
        <f t="shared" si="62"/>
        <v>#N/A</v>
      </c>
      <c r="AD215" s="13" t="e">
        <f t="shared" si="63"/>
        <v>#N/A</v>
      </c>
      <c r="AE215" s="13" t="e">
        <f t="shared" si="64"/>
        <v>#N/A</v>
      </c>
      <c r="AF215" s="13" t="e">
        <f t="shared" si="65"/>
        <v>#N/A</v>
      </c>
      <c r="AG215" s="13" t="e">
        <f t="shared" si="66"/>
        <v>#N/A</v>
      </c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T215" s="107"/>
      <c r="BA215" s="11"/>
      <c r="BB215" s="11"/>
      <c r="BC215" s="11"/>
      <c r="BD215" s="11"/>
      <c r="BE215" s="11"/>
      <c r="BH215" s="11"/>
      <c r="BI215" s="11"/>
      <c r="BJ215" s="11"/>
      <c r="BK215" s="11"/>
      <c r="BL215" s="11"/>
      <c r="BM215" s="11"/>
      <c r="BN215" s="11"/>
    </row>
    <row r="216" spans="1:66" s="1" customFormat="1" x14ac:dyDescent="0.3">
      <c r="A216" s="11"/>
      <c r="B216" s="1" t="e">
        <f t="shared" si="59"/>
        <v>#N/A</v>
      </c>
      <c r="M216" s="7"/>
      <c r="V216" s="1" t="str">
        <f t="shared" si="67"/>
        <v/>
      </c>
      <c r="W216" s="1" t="str">
        <f t="shared" si="68"/>
        <v/>
      </c>
      <c r="X216" s="1" t="str">
        <f t="shared" si="68"/>
        <v/>
      </c>
      <c r="Y216" s="1" t="str">
        <f t="shared" si="68"/>
        <v/>
      </c>
      <c r="Z216" s="1" t="e">
        <f t="shared" si="69"/>
        <v>#N/A</v>
      </c>
      <c r="AA216" s="3">
        <f t="shared" si="60"/>
        <v>0</v>
      </c>
      <c r="AB216" s="13" t="e">
        <f t="shared" si="61"/>
        <v>#N/A</v>
      </c>
      <c r="AC216" s="13" t="e">
        <f t="shared" si="62"/>
        <v>#N/A</v>
      </c>
      <c r="AD216" s="13" t="e">
        <f t="shared" si="63"/>
        <v>#N/A</v>
      </c>
      <c r="AE216" s="13" t="e">
        <f t="shared" si="64"/>
        <v>#N/A</v>
      </c>
      <c r="AF216" s="13" t="e">
        <f t="shared" si="65"/>
        <v>#N/A</v>
      </c>
      <c r="AG216" s="13" t="e">
        <f t="shared" si="66"/>
        <v>#N/A</v>
      </c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T216" s="107"/>
      <c r="BA216" s="11"/>
      <c r="BB216" s="11"/>
      <c r="BC216" s="11"/>
      <c r="BD216" s="11"/>
      <c r="BE216" s="11"/>
      <c r="BH216" s="11"/>
      <c r="BI216" s="11"/>
      <c r="BJ216" s="11"/>
      <c r="BK216" s="11"/>
      <c r="BL216" s="11"/>
      <c r="BM216" s="11"/>
      <c r="BN216" s="11"/>
    </row>
    <row r="217" spans="1:66" s="1" customFormat="1" x14ac:dyDescent="0.3">
      <c r="A217" s="11"/>
      <c r="B217" s="1" t="e">
        <f t="shared" si="59"/>
        <v>#N/A</v>
      </c>
      <c r="M217" s="7"/>
      <c r="V217" s="1" t="str">
        <f t="shared" si="67"/>
        <v/>
      </c>
      <c r="W217" s="1" t="str">
        <f t="shared" si="68"/>
        <v/>
      </c>
      <c r="X217" s="1" t="str">
        <f t="shared" si="68"/>
        <v/>
      </c>
      <c r="Y217" s="1" t="str">
        <f t="shared" si="68"/>
        <v/>
      </c>
      <c r="Z217" s="1" t="e">
        <f t="shared" si="69"/>
        <v>#N/A</v>
      </c>
      <c r="AA217" s="3">
        <f t="shared" si="60"/>
        <v>0</v>
      </c>
      <c r="AB217" s="13" t="e">
        <f t="shared" si="61"/>
        <v>#N/A</v>
      </c>
      <c r="AC217" s="13" t="e">
        <f t="shared" si="62"/>
        <v>#N/A</v>
      </c>
      <c r="AD217" s="13" t="e">
        <f t="shared" si="63"/>
        <v>#N/A</v>
      </c>
      <c r="AE217" s="13" t="e">
        <f t="shared" si="64"/>
        <v>#N/A</v>
      </c>
      <c r="AF217" s="13" t="e">
        <f t="shared" si="65"/>
        <v>#N/A</v>
      </c>
      <c r="AG217" s="13" t="e">
        <f t="shared" si="66"/>
        <v>#N/A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T217" s="107"/>
      <c r="BA217" s="11"/>
      <c r="BB217" s="11"/>
      <c r="BC217" s="11"/>
      <c r="BD217" s="11"/>
      <c r="BE217" s="11"/>
      <c r="BH217" s="11"/>
      <c r="BI217" s="11"/>
      <c r="BJ217" s="11"/>
      <c r="BK217" s="11"/>
      <c r="BL217" s="11"/>
      <c r="BM217" s="11"/>
      <c r="BN217" s="11"/>
    </row>
    <row r="218" spans="1:66" s="1" customFormat="1" x14ac:dyDescent="0.3">
      <c r="A218" s="11"/>
      <c r="B218" s="1" t="e">
        <f t="shared" si="59"/>
        <v>#N/A</v>
      </c>
      <c r="M218" s="7"/>
      <c r="V218" s="1" t="str">
        <f t="shared" si="67"/>
        <v/>
      </c>
      <c r="W218" s="1" t="str">
        <f t="shared" si="68"/>
        <v/>
      </c>
      <c r="X218" s="1" t="str">
        <f t="shared" si="68"/>
        <v/>
      </c>
      <c r="Y218" s="1" t="str">
        <f t="shared" si="68"/>
        <v/>
      </c>
      <c r="Z218" s="1" t="e">
        <f t="shared" si="69"/>
        <v>#N/A</v>
      </c>
      <c r="AA218" s="3">
        <f t="shared" si="60"/>
        <v>0</v>
      </c>
      <c r="AB218" s="13" t="e">
        <f t="shared" si="61"/>
        <v>#N/A</v>
      </c>
      <c r="AC218" s="13" t="e">
        <f t="shared" si="62"/>
        <v>#N/A</v>
      </c>
      <c r="AD218" s="13" t="e">
        <f t="shared" si="63"/>
        <v>#N/A</v>
      </c>
      <c r="AE218" s="13" t="e">
        <f t="shared" si="64"/>
        <v>#N/A</v>
      </c>
      <c r="AF218" s="13" t="e">
        <f t="shared" si="65"/>
        <v>#N/A</v>
      </c>
      <c r="AG218" s="13" t="e">
        <f t="shared" si="66"/>
        <v>#N/A</v>
      </c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T218" s="107"/>
      <c r="BA218" s="11"/>
      <c r="BB218" s="11"/>
      <c r="BC218" s="11"/>
      <c r="BD218" s="11"/>
      <c r="BE218" s="11"/>
      <c r="BH218" s="11"/>
      <c r="BI218" s="11"/>
      <c r="BJ218" s="11"/>
      <c r="BK218" s="11"/>
      <c r="BL218" s="11"/>
      <c r="BM218" s="11"/>
      <c r="BN218" s="11"/>
    </row>
    <row r="219" spans="1:66" s="1" customFormat="1" x14ac:dyDescent="0.3">
      <c r="A219" s="11"/>
      <c r="B219" s="1" t="e">
        <f t="shared" si="59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118"/>
      <c r="N219" s="5"/>
      <c r="O219" s="5"/>
      <c r="P219" s="5"/>
      <c r="Q219" s="5"/>
      <c r="R219" s="5"/>
      <c r="S219" s="5"/>
      <c r="T219" s="5"/>
      <c r="U219" s="5"/>
      <c r="V219" s="1" t="str">
        <f t="shared" si="67"/>
        <v/>
      </c>
      <c r="W219" s="1" t="str">
        <f t="shared" si="68"/>
        <v/>
      </c>
      <c r="X219" s="1" t="str">
        <f t="shared" si="68"/>
        <v/>
      </c>
      <c r="Y219" s="1" t="str">
        <f t="shared" si="68"/>
        <v/>
      </c>
      <c r="Z219" s="1" t="e">
        <f t="shared" si="69"/>
        <v>#N/A</v>
      </c>
      <c r="AA219" s="3">
        <f t="shared" si="60"/>
        <v>0</v>
      </c>
      <c r="AB219" s="13" t="e">
        <f t="shared" si="61"/>
        <v>#N/A</v>
      </c>
      <c r="AC219" s="13" t="e">
        <f t="shared" si="62"/>
        <v>#N/A</v>
      </c>
      <c r="AD219" s="13" t="e">
        <f t="shared" si="63"/>
        <v>#N/A</v>
      </c>
      <c r="AE219" s="13" t="e">
        <f t="shared" si="64"/>
        <v>#N/A</v>
      </c>
      <c r="AF219" s="13" t="e">
        <f t="shared" si="65"/>
        <v>#N/A</v>
      </c>
      <c r="AG219" s="13" t="e">
        <f t="shared" si="66"/>
        <v>#N/A</v>
      </c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T219" s="107"/>
      <c r="BA219" s="11"/>
      <c r="BB219" s="11"/>
      <c r="BC219" s="11"/>
      <c r="BD219" s="11"/>
      <c r="BE219" s="11"/>
      <c r="BH219" s="11"/>
      <c r="BI219" s="11"/>
      <c r="BJ219" s="11"/>
      <c r="BK219" s="11"/>
      <c r="BL219" s="11"/>
      <c r="BM219" s="11"/>
      <c r="BN219" s="11"/>
    </row>
    <row r="220" spans="1:66" s="1" customFormat="1" x14ac:dyDescent="0.3">
      <c r="A220" s="11"/>
      <c r="B220" s="1" t="e">
        <f t="shared" si="59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118"/>
      <c r="N220" s="5"/>
      <c r="O220" s="5"/>
      <c r="P220" s="5"/>
      <c r="Q220" s="5"/>
      <c r="R220" s="5"/>
      <c r="S220" s="5"/>
      <c r="T220" s="5"/>
      <c r="U220" s="5"/>
      <c r="V220" s="1" t="str">
        <f t="shared" si="67"/>
        <v/>
      </c>
      <c r="W220" s="1" t="str">
        <f t="shared" si="68"/>
        <v/>
      </c>
      <c r="X220" s="1" t="str">
        <f t="shared" si="68"/>
        <v/>
      </c>
      <c r="Y220" s="1" t="str">
        <f t="shared" si="68"/>
        <v/>
      </c>
      <c r="Z220" s="1" t="e">
        <f t="shared" si="69"/>
        <v>#N/A</v>
      </c>
      <c r="AA220" s="3">
        <f t="shared" si="60"/>
        <v>0</v>
      </c>
      <c r="AB220" s="13" t="e">
        <f t="shared" si="61"/>
        <v>#N/A</v>
      </c>
      <c r="AC220" s="13" t="e">
        <f t="shared" si="62"/>
        <v>#N/A</v>
      </c>
      <c r="AD220" s="13" t="e">
        <f t="shared" si="63"/>
        <v>#N/A</v>
      </c>
      <c r="AE220" s="13" t="e">
        <f t="shared" si="64"/>
        <v>#N/A</v>
      </c>
      <c r="AF220" s="13" t="e">
        <f t="shared" si="65"/>
        <v>#N/A</v>
      </c>
      <c r="AG220" s="13" t="e">
        <f t="shared" si="66"/>
        <v>#N/A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T220" s="107"/>
      <c r="BA220" s="11"/>
      <c r="BB220" s="11"/>
      <c r="BC220" s="11"/>
      <c r="BD220" s="11"/>
      <c r="BE220" s="11"/>
      <c r="BH220" s="11"/>
      <c r="BI220" s="11"/>
      <c r="BJ220" s="11"/>
      <c r="BK220" s="11"/>
      <c r="BL220" s="11"/>
      <c r="BM220" s="11"/>
      <c r="BN220" s="11"/>
    </row>
    <row r="221" spans="1:66" s="1" customFormat="1" x14ac:dyDescent="0.3">
      <c r="A221" s="11"/>
      <c r="B221" s="1" t="e">
        <f t="shared" si="59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118"/>
      <c r="N221" s="5"/>
      <c r="O221" s="5"/>
      <c r="P221" s="5"/>
      <c r="Q221" s="5"/>
      <c r="R221" s="5"/>
      <c r="S221" s="5"/>
      <c r="T221" s="5"/>
      <c r="U221" s="5"/>
      <c r="V221" s="1" t="str">
        <f t="shared" si="67"/>
        <v/>
      </c>
      <c r="W221" s="1" t="str">
        <f t="shared" si="68"/>
        <v/>
      </c>
      <c r="X221" s="1" t="str">
        <f t="shared" si="68"/>
        <v/>
      </c>
      <c r="Y221" s="1" t="str">
        <f t="shared" si="68"/>
        <v/>
      </c>
      <c r="Z221" s="1" t="e">
        <f t="shared" si="69"/>
        <v>#N/A</v>
      </c>
      <c r="AA221" s="3">
        <f t="shared" si="60"/>
        <v>0</v>
      </c>
      <c r="AB221" s="13" t="e">
        <f t="shared" si="61"/>
        <v>#N/A</v>
      </c>
      <c r="AC221" s="13" t="e">
        <f t="shared" si="62"/>
        <v>#N/A</v>
      </c>
      <c r="AD221" s="13" t="e">
        <f t="shared" si="63"/>
        <v>#N/A</v>
      </c>
      <c r="AE221" s="13" t="e">
        <f t="shared" si="64"/>
        <v>#N/A</v>
      </c>
      <c r="AF221" s="13" t="e">
        <f t="shared" si="65"/>
        <v>#N/A</v>
      </c>
      <c r="AG221" s="13" t="e">
        <f t="shared" si="66"/>
        <v>#N/A</v>
      </c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T221" s="107"/>
      <c r="BA221" s="11"/>
      <c r="BB221" s="11"/>
      <c r="BC221" s="11"/>
      <c r="BD221" s="11"/>
      <c r="BE221" s="11"/>
      <c r="BH221" s="11"/>
      <c r="BI221" s="11"/>
      <c r="BJ221" s="11"/>
      <c r="BK221" s="11"/>
      <c r="BL221" s="11"/>
      <c r="BM221" s="11"/>
      <c r="BN221" s="11"/>
    </row>
    <row r="222" spans="1:66" s="1" customFormat="1" x14ac:dyDescent="0.3">
      <c r="A222" s="11"/>
      <c r="B222" s="1" t="e">
        <f t="shared" si="59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118"/>
      <c r="N222" s="5"/>
      <c r="O222" s="5"/>
      <c r="P222" s="5"/>
      <c r="Q222" s="5"/>
      <c r="R222" s="5"/>
      <c r="S222" s="5"/>
      <c r="T222" s="5"/>
      <c r="U222" s="5"/>
      <c r="V222" s="1" t="str">
        <f t="shared" si="67"/>
        <v/>
      </c>
      <c r="W222" s="1" t="str">
        <f t="shared" si="68"/>
        <v/>
      </c>
      <c r="X222" s="1" t="str">
        <f t="shared" si="68"/>
        <v/>
      </c>
      <c r="Y222" s="1" t="str">
        <f t="shared" si="68"/>
        <v/>
      </c>
      <c r="Z222" s="1" t="e">
        <f t="shared" si="69"/>
        <v>#N/A</v>
      </c>
      <c r="AA222" s="3">
        <f t="shared" si="60"/>
        <v>0</v>
      </c>
      <c r="AB222" s="13" t="e">
        <f t="shared" si="61"/>
        <v>#N/A</v>
      </c>
      <c r="AC222" s="13" t="e">
        <f t="shared" si="62"/>
        <v>#N/A</v>
      </c>
      <c r="AD222" s="13" t="e">
        <f t="shared" si="63"/>
        <v>#N/A</v>
      </c>
      <c r="AE222" s="13" t="e">
        <f t="shared" si="64"/>
        <v>#N/A</v>
      </c>
      <c r="AF222" s="13" t="e">
        <f t="shared" si="65"/>
        <v>#N/A</v>
      </c>
      <c r="AG222" s="13" t="e">
        <f t="shared" si="66"/>
        <v>#N/A</v>
      </c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T222" s="107"/>
      <c r="BA222" s="11"/>
      <c r="BB222" s="11"/>
      <c r="BC222" s="11"/>
      <c r="BD222" s="11"/>
      <c r="BE222" s="11"/>
      <c r="BH222" s="11"/>
      <c r="BI222" s="11"/>
      <c r="BJ222" s="11"/>
      <c r="BK222" s="11"/>
      <c r="BL222" s="11"/>
      <c r="BM222" s="11"/>
      <c r="BN222" s="11"/>
    </row>
    <row r="223" spans="1:66" s="1" customFormat="1" x14ac:dyDescent="0.3">
      <c r="A223" s="11"/>
      <c r="B223" s="1" t="e">
        <f t="shared" si="59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118"/>
      <c r="N223" s="5"/>
      <c r="O223" s="5"/>
      <c r="P223" s="5"/>
      <c r="Q223" s="5"/>
      <c r="R223" s="5"/>
      <c r="S223" s="5"/>
      <c r="T223" s="5"/>
      <c r="U223" s="5"/>
      <c r="V223" s="1" t="str">
        <f t="shared" si="67"/>
        <v/>
      </c>
      <c r="W223" s="1" t="str">
        <f t="shared" si="68"/>
        <v/>
      </c>
      <c r="X223" s="1" t="str">
        <f t="shared" si="68"/>
        <v/>
      </c>
      <c r="Y223" s="1" t="str">
        <f t="shared" si="68"/>
        <v/>
      </c>
      <c r="Z223" s="1" t="e">
        <f t="shared" si="69"/>
        <v>#N/A</v>
      </c>
      <c r="AA223" s="3">
        <f t="shared" si="60"/>
        <v>0</v>
      </c>
      <c r="AB223" s="13" t="e">
        <f t="shared" si="61"/>
        <v>#N/A</v>
      </c>
      <c r="AC223" s="13" t="e">
        <f t="shared" si="62"/>
        <v>#N/A</v>
      </c>
      <c r="AD223" s="13" t="e">
        <f t="shared" si="63"/>
        <v>#N/A</v>
      </c>
      <c r="AE223" s="13" t="e">
        <f t="shared" si="64"/>
        <v>#N/A</v>
      </c>
      <c r="AF223" s="13" t="e">
        <f t="shared" si="65"/>
        <v>#N/A</v>
      </c>
      <c r="AG223" s="13" t="e">
        <f t="shared" si="66"/>
        <v>#N/A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T223" s="107"/>
      <c r="BA223" s="11"/>
      <c r="BB223" s="11"/>
      <c r="BC223" s="11"/>
      <c r="BD223" s="11"/>
      <c r="BE223" s="11"/>
      <c r="BH223" s="11"/>
      <c r="BI223" s="11"/>
      <c r="BJ223" s="11"/>
      <c r="BK223" s="11"/>
      <c r="BL223" s="11"/>
      <c r="BM223" s="11"/>
      <c r="BN223" s="11"/>
    </row>
    <row r="224" spans="1:66" s="1" customFormat="1" x14ac:dyDescent="0.3">
      <c r="A224" s="11"/>
      <c r="B224" s="1" t="e">
        <f t="shared" si="59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118"/>
      <c r="N224" s="5"/>
      <c r="O224" s="5"/>
      <c r="P224" s="5"/>
      <c r="Q224" s="5"/>
      <c r="R224" s="5"/>
      <c r="S224" s="5"/>
      <c r="T224" s="5"/>
      <c r="U224" s="5"/>
      <c r="V224" s="1" t="str">
        <f t="shared" si="67"/>
        <v/>
      </c>
      <c r="W224" s="1" t="str">
        <f t="shared" si="68"/>
        <v/>
      </c>
      <c r="X224" s="1" t="str">
        <f t="shared" si="68"/>
        <v/>
      </c>
      <c r="Y224" s="1" t="str">
        <f t="shared" si="68"/>
        <v/>
      </c>
      <c r="Z224" s="1" t="e">
        <f t="shared" si="69"/>
        <v>#N/A</v>
      </c>
      <c r="AA224" s="3">
        <f t="shared" si="60"/>
        <v>0</v>
      </c>
      <c r="AB224" s="13" t="e">
        <f t="shared" si="61"/>
        <v>#N/A</v>
      </c>
      <c r="AC224" s="13" t="e">
        <f t="shared" si="62"/>
        <v>#N/A</v>
      </c>
      <c r="AD224" s="13" t="e">
        <f t="shared" si="63"/>
        <v>#N/A</v>
      </c>
      <c r="AE224" s="13" t="e">
        <f t="shared" si="64"/>
        <v>#N/A</v>
      </c>
      <c r="AF224" s="13" t="e">
        <f t="shared" si="65"/>
        <v>#N/A</v>
      </c>
      <c r="AG224" s="13" t="e">
        <f t="shared" si="66"/>
        <v>#N/A</v>
      </c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T224" s="107"/>
      <c r="BA224" s="11"/>
      <c r="BB224" s="11"/>
      <c r="BC224" s="11"/>
      <c r="BD224" s="11"/>
      <c r="BE224" s="11"/>
      <c r="BH224" s="11"/>
      <c r="BI224" s="11"/>
      <c r="BJ224" s="11"/>
      <c r="BK224" s="11"/>
      <c r="BL224" s="11"/>
      <c r="BM224" s="11"/>
      <c r="BN224" s="11"/>
    </row>
    <row r="225" spans="1:66" s="1" customFormat="1" x14ac:dyDescent="0.3">
      <c r="A225" s="11"/>
      <c r="B225" s="1" t="e">
        <f t="shared" si="59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118"/>
      <c r="N225" s="5"/>
      <c r="O225" s="5"/>
      <c r="P225" s="5"/>
      <c r="Q225" s="5"/>
      <c r="R225" s="5"/>
      <c r="S225" s="5"/>
      <c r="T225" s="5"/>
      <c r="U225" s="5"/>
      <c r="V225" s="1" t="str">
        <f t="shared" si="67"/>
        <v/>
      </c>
      <c r="W225" s="1" t="str">
        <f t="shared" si="68"/>
        <v/>
      </c>
      <c r="X225" s="1" t="str">
        <f t="shared" si="68"/>
        <v/>
      </c>
      <c r="Y225" s="1" t="str">
        <f t="shared" si="68"/>
        <v/>
      </c>
      <c r="Z225" s="1" t="e">
        <f t="shared" si="69"/>
        <v>#N/A</v>
      </c>
      <c r="AA225" s="3">
        <f t="shared" si="60"/>
        <v>0</v>
      </c>
      <c r="AB225" s="13" t="e">
        <f t="shared" si="61"/>
        <v>#N/A</v>
      </c>
      <c r="AC225" s="13" t="e">
        <f t="shared" si="62"/>
        <v>#N/A</v>
      </c>
      <c r="AD225" s="13" t="e">
        <f t="shared" si="63"/>
        <v>#N/A</v>
      </c>
      <c r="AE225" s="13" t="e">
        <f t="shared" si="64"/>
        <v>#N/A</v>
      </c>
      <c r="AF225" s="13" t="e">
        <f t="shared" si="65"/>
        <v>#N/A</v>
      </c>
      <c r="AG225" s="13" t="e">
        <f t="shared" si="66"/>
        <v>#N/A</v>
      </c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T225" s="107"/>
      <c r="BA225" s="11"/>
      <c r="BB225" s="11"/>
      <c r="BC225" s="11"/>
      <c r="BD225" s="11"/>
      <c r="BE225" s="11"/>
      <c r="BH225" s="11"/>
      <c r="BI225" s="11"/>
      <c r="BJ225" s="11"/>
      <c r="BK225" s="11"/>
      <c r="BL225" s="11"/>
      <c r="BM225" s="11"/>
      <c r="BN225" s="11"/>
    </row>
    <row r="226" spans="1:66" s="1" customFormat="1" x14ac:dyDescent="0.3">
      <c r="A226" s="11"/>
      <c r="B226" s="1" t="e">
        <f t="shared" si="59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118"/>
      <c r="N226" s="5"/>
      <c r="O226" s="5"/>
      <c r="P226" s="5"/>
      <c r="Q226" s="5"/>
      <c r="R226" s="5"/>
      <c r="S226" s="5"/>
      <c r="T226" s="5"/>
      <c r="U226" s="5"/>
      <c r="V226" s="1" t="str">
        <f t="shared" si="67"/>
        <v/>
      </c>
      <c r="W226" s="1" t="str">
        <f t="shared" si="68"/>
        <v/>
      </c>
      <c r="X226" s="1" t="str">
        <f t="shared" si="68"/>
        <v/>
      </c>
      <c r="Y226" s="1" t="str">
        <f t="shared" si="68"/>
        <v/>
      </c>
      <c r="Z226" s="1" t="e">
        <f t="shared" si="69"/>
        <v>#N/A</v>
      </c>
      <c r="AA226" s="3">
        <f t="shared" si="60"/>
        <v>0</v>
      </c>
      <c r="AB226" s="13" t="e">
        <f t="shared" si="61"/>
        <v>#N/A</v>
      </c>
      <c r="AC226" s="13" t="e">
        <f t="shared" si="62"/>
        <v>#N/A</v>
      </c>
      <c r="AD226" s="13" t="e">
        <f t="shared" si="63"/>
        <v>#N/A</v>
      </c>
      <c r="AE226" s="13" t="e">
        <f t="shared" si="64"/>
        <v>#N/A</v>
      </c>
      <c r="AF226" s="13" t="e">
        <f t="shared" si="65"/>
        <v>#N/A</v>
      </c>
      <c r="AG226" s="13" t="e">
        <f t="shared" si="66"/>
        <v>#N/A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T226" s="107"/>
      <c r="BA226" s="11"/>
      <c r="BB226" s="11"/>
      <c r="BC226" s="11"/>
      <c r="BD226" s="11"/>
      <c r="BE226" s="11"/>
      <c r="BH226" s="11"/>
      <c r="BI226" s="11"/>
      <c r="BJ226" s="11"/>
      <c r="BK226" s="11"/>
      <c r="BL226" s="11"/>
      <c r="BM226" s="11"/>
      <c r="BN226" s="11"/>
    </row>
    <row r="227" spans="1:66" s="1" customFormat="1" x14ac:dyDescent="0.3">
      <c r="A227" s="11"/>
      <c r="B227" s="1" t="e">
        <f t="shared" si="59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118"/>
      <c r="N227" s="5"/>
      <c r="O227" s="5"/>
      <c r="P227" s="5"/>
      <c r="Q227" s="5"/>
      <c r="R227" s="5"/>
      <c r="S227" s="5"/>
      <c r="T227" s="5"/>
      <c r="U227" s="5"/>
      <c r="V227" s="1" t="str">
        <f t="shared" si="67"/>
        <v/>
      </c>
      <c r="W227" s="1" t="str">
        <f t="shared" si="68"/>
        <v/>
      </c>
      <c r="X227" s="1" t="str">
        <f t="shared" si="68"/>
        <v/>
      </c>
      <c r="Y227" s="1" t="str">
        <f t="shared" si="68"/>
        <v/>
      </c>
      <c r="Z227" s="1" t="e">
        <f t="shared" si="69"/>
        <v>#N/A</v>
      </c>
      <c r="AA227" s="3">
        <f t="shared" si="60"/>
        <v>0</v>
      </c>
      <c r="AB227" s="13" t="e">
        <f t="shared" si="61"/>
        <v>#N/A</v>
      </c>
      <c r="AC227" s="13" t="e">
        <f t="shared" si="62"/>
        <v>#N/A</v>
      </c>
      <c r="AD227" s="13" t="e">
        <f t="shared" si="63"/>
        <v>#N/A</v>
      </c>
      <c r="AE227" s="13" t="e">
        <f t="shared" si="64"/>
        <v>#N/A</v>
      </c>
      <c r="AF227" s="13" t="e">
        <f t="shared" si="65"/>
        <v>#N/A</v>
      </c>
      <c r="AG227" s="13" t="e">
        <f t="shared" si="66"/>
        <v>#N/A</v>
      </c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T227" s="107"/>
      <c r="BA227" s="11"/>
      <c r="BB227" s="11"/>
      <c r="BC227" s="11"/>
      <c r="BD227" s="11"/>
      <c r="BE227" s="11"/>
      <c r="BH227" s="11"/>
      <c r="BI227" s="11"/>
      <c r="BJ227" s="11"/>
      <c r="BK227" s="11"/>
      <c r="BL227" s="11"/>
      <c r="BM227" s="11"/>
      <c r="BN227" s="11"/>
    </row>
    <row r="228" spans="1:66" s="1" customFormat="1" x14ac:dyDescent="0.3">
      <c r="A228" s="11"/>
      <c r="B228" s="1" t="e">
        <f t="shared" si="59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118"/>
      <c r="N228" s="5"/>
      <c r="O228" s="5"/>
      <c r="P228" s="5"/>
      <c r="Q228" s="5"/>
      <c r="R228" s="5"/>
      <c r="S228" s="5"/>
      <c r="T228" s="5"/>
      <c r="U228" s="5"/>
      <c r="V228" s="1" t="str">
        <f t="shared" si="67"/>
        <v/>
      </c>
      <c r="W228" s="1" t="str">
        <f t="shared" si="68"/>
        <v/>
      </c>
      <c r="X228" s="1" t="str">
        <f t="shared" si="68"/>
        <v/>
      </c>
      <c r="Y228" s="1" t="str">
        <f t="shared" si="68"/>
        <v/>
      </c>
      <c r="Z228" s="1" t="e">
        <f t="shared" si="69"/>
        <v>#N/A</v>
      </c>
      <c r="AA228" s="3">
        <f t="shared" si="60"/>
        <v>0</v>
      </c>
      <c r="AB228" s="13" t="e">
        <f t="shared" si="61"/>
        <v>#N/A</v>
      </c>
      <c r="AC228" s="13" t="e">
        <f t="shared" si="62"/>
        <v>#N/A</v>
      </c>
      <c r="AD228" s="13" t="e">
        <f t="shared" si="63"/>
        <v>#N/A</v>
      </c>
      <c r="AE228" s="13" t="e">
        <f t="shared" si="64"/>
        <v>#N/A</v>
      </c>
      <c r="AF228" s="13" t="e">
        <f t="shared" si="65"/>
        <v>#N/A</v>
      </c>
      <c r="AG228" s="13" t="e">
        <f t="shared" si="66"/>
        <v>#N/A</v>
      </c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T228" s="107"/>
      <c r="BA228" s="11"/>
      <c r="BB228" s="11"/>
      <c r="BC228" s="11"/>
      <c r="BD228" s="11"/>
      <c r="BE228" s="11"/>
      <c r="BH228" s="11"/>
      <c r="BI228" s="11"/>
      <c r="BJ228" s="11"/>
      <c r="BK228" s="11"/>
      <c r="BL228" s="11"/>
      <c r="BM228" s="11"/>
      <c r="BN228" s="11"/>
    </row>
    <row r="229" spans="1:66" s="1" customFormat="1" x14ac:dyDescent="0.3">
      <c r="A229" s="11"/>
      <c r="B229" s="1" t="e">
        <f t="shared" si="59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118"/>
      <c r="N229" s="5"/>
      <c r="O229" s="5"/>
      <c r="P229" s="5"/>
      <c r="Q229" s="5"/>
      <c r="R229" s="5"/>
      <c r="S229" s="5"/>
      <c r="T229" s="5"/>
      <c r="U229" s="5"/>
      <c r="V229" s="1" t="str">
        <f t="shared" si="67"/>
        <v/>
      </c>
      <c r="W229" s="1" t="str">
        <f t="shared" si="68"/>
        <v/>
      </c>
      <c r="X229" s="1" t="str">
        <f t="shared" si="68"/>
        <v/>
      </c>
      <c r="Y229" s="1" t="str">
        <f t="shared" si="68"/>
        <v/>
      </c>
      <c r="Z229" s="1" t="e">
        <f t="shared" si="69"/>
        <v>#N/A</v>
      </c>
      <c r="AA229" s="3">
        <f t="shared" si="60"/>
        <v>0</v>
      </c>
      <c r="AB229" s="13" t="e">
        <f t="shared" si="61"/>
        <v>#N/A</v>
      </c>
      <c r="AC229" s="13" t="e">
        <f t="shared" si="62"/>
        <v>#N/A</v>
      </c>
      <c r="AD229" s="13" t="e">
        <f t="shared" si="63"/>
        <v>#N/A</v>
      </c>
      <c r="AE229" s="13" t="e">
        <f t="shared" si="64"/>
        <v>#N/A</v>
      </c>
      <c r="AF229" s="13" t="e">
        <f t="shared" si="65"/>
        <v>#N/A</v>
      </c>
      <c r="AG229" s="13" t="e">
        <f t="shared" si="66"/>
        <v>#N/A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T229" s="107"/>
      <c r="BA229" s="11"/>
      <c r="BB229" s="11"/>
      <c r="BC229" s="11"/>
      <c r="BD229" s="11"/>
      <c r="BE229" s="11"/>
      <c r="BH229" s="11"/>
      <c r="BI229" s="11"/>
      <c r="BJ229" s="11"/>
      <c r="BK229" s="11"/>
      <c r="BL229" s="11"/>
      <c r="BM229" s="11"/>
      <c r="BN229" s="11"/>
    </row>
    <row r="230" spans="1:66" s="1" customFormat="1" x14ac:dyDescent="0.3">
      <c r="A230" s="11"/>
      <c r="B230" s="1" t="e">
        <f t="shared" si="59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118"/>
      <c r="N230" s="5"/>
      <c r="O230" s="5"/>
      <c r="P230" s="5"/>
      <c r="Q230" s="5"/>
      <c r="R230" s="5"/>
      <c r="S230" s="5"/>
      <c r="T230" s="5"/>
      <c r="U230" s="5"/>
      <c r="V230" s="1" t="str">
        <f t="shared" si="67"/>
        <v/>
      </c>
      <c r="W230" s="1" t="str">
        <f t="shared" si="68"/>
        <v/>
      </c>
      <c r="X230" s="1" t="str">
        <f t="shared" si="68"/>
        <v/>
      </c>
      <c r="Y230" s="1" t="str">
        <f t="shared" si="68"/>
        <v/>
      </c>
      <c r="Z230" s="1" t="e">
        <f t="shared" si="69"/>
        <v>#N/A</v>
      </c>
      <c r="AA230" s="3">
        <f t="shared" si="60"/>
        <v>0</v>
      </c>
      <c r="AB230" s="13" t="e">
        <f t="shared" si="61"/>
        <v>#N/A</v>
      </c>
      <c r="AC230" s="13" t="e">
        <f t="shared" si="62"/>
        <v>#N/A</v>
      </c>
      <c r="AD230" s="13" t="e">
        <f t="shared" si="63"/>
        <v>#N/A</v>
      </c>
      <c r="AE230" s="13" t="e">
        <f t="shared" si="64"/>
        <v>#N/A</v>
      </c>
      <c r="AF230" s="13" t="e">
        <f t="shared" si="65"/>
        <v>#N/A</v>
      </c>
      <c r="AG230" s="13" t="e">
        <f t="shared" si="66"/>
        <v>#N/A</v>
      </c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T230" s="107"/>
      <c r="BA230" s="11"/>
      <c r="BB230" s="11"/>
      <c r="BC230" s="11"/>
      <c r="BD230" s="11"/>
      <c r="BE230" s="11"/>
      <c r="BH230" s="11"/>
      <c r="BI230" s="11"/>
      <c r="BJ230" s="11"/>
      <c r="BK230" s="11"/>
      <c r="BL230" s="11"/>
      <c r="BM230" s="11"/>
      <c r="BN230" s="11"/>
    </row>
    <row r="231" spans="1:66" s="1" customFormat="1" x14ac:dyDescent="0.3">
      <c r="A231" s="11"/>
      <c r="B231" s="1" t="e">
        <f t="shared" si="59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118"/>
      <c r="N231" s="5"/>
      <c r="O231" s="5"/>
      <c r="P231" s="5"/>
      <c r="Q231" s="5"/>
      <c r="R231" s="5"/>
      <c r="S231" s="5"/>
      <c r="T231" s="5"/>
      <c r="U231" s="5"/>
      <c r="V231" s="1" t="str">
        <f t="shared" si="67"/>
        <v/>
      </c>
      <c r="W231" s="1" t="str">
        <f t="shared" si="68"/>
        <v/>
      </c>
      <c r="X231" s="1" t="str">
        <f t="shared" si="68"/>
        <v/>
      </c>
      <c r="Y231" s="1" t="str">
        <f t="shared" si="68"/>
        <v/>
      </c>
      <c r="Z231" s="1" t="e">
        <f t="shared" si="69"/>
        <v>#N/A</v>
      </c>
      <c r="AA231" s="3">
        <f t="shared" si="60"/>
        <v>0</v>
      </c>
      <c r="AB231" s="13" t="e">
        <f t="shared" si="61"/>
        <v>#N/A</v>
      </c>
      <c r="AC231" s="13" t="e">
        <f t="shared" si="62"/>
        <v>#N/A</v>
      </c>
      <c r="AD231" s="13" t="e">
        <f t="shared" si="63"/>
        <v>#N/A</v>
      </c>
      <c r="AE231" s="13" t="e">
        <f t="shared" si="64"/>
        <v>#N/A</v>
      </c>
      <c r="AF231" s="13" t="e">
        <f t="shared" si="65"/>
        <v>#N/A</v>
      </c>
      <c r="AG231" s="13" t="e">
        <f t="shared" si="66"/>
        <v>#N/A</v>
      </c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T231" s="107"/>
      <c r="BA231" s="11"/>
      <c r="BB231" s="11"/>
      <c r="BC231" s="11"/>
      <c r="BD231" s="11"/>
      <c r="BE231" s="11"/>
      <c r="BH231" s="11"/>
      <c r="BI231" s="11"/>
      <c r="BJ231" s="11"/>
      <c r="BK231" s="11"/>
      <c r="BL231" s="11"/>
      <c r="BM231" s="11"/>
      <c r="BN231" s="11"/>
    </row>
    <row r="232" spans="1:66" s="1" customFormat="1" x14ac:dyDescent="0.3">
      <c r="A232" s="11"/>
      <c r="B232" s="1" t="e">
        <f t="shared" si="59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118"/>
      <c r="N232" s="5"/>
      <c r="O232" s="5"/>
      <c r="P232" s="5"/>
      <c r="Q232" s="5"/>
      <c r="R232" s="5"/>
      <c r="S232" s="5"/>
      <c r="T232" s="5"/>
      <c r="U232" s="5"/>
      <c r="V232" s="1" t="str">
        <f t="shared" si="67"/>
        <v/>
      </c>
      <c r="W232" s="1" t="str">
        <f t="shared" si="68"/>
        <v/>
      </c>
      <c r="X232" s="1" t="str">
        <f t="shared" si="68"/>
        <v/>
      </c>
      <c r="Y232" s="1" t="str">
        <f t="shared" si="68"/>
        <v/>
      </c>
      <c r="Z232" s="1" t="e">
        <f t="shared" si="69"/>
        <v>#N/A</v>
      </c>
      <c r="AA232" s="3">
        <f t="shared" si="60"/>
        <v>0</v>
      </c>
      <c r="AB232" s="13" t="e">
        <f t="shared" si="61"/>
        <v>#N/A</v>
      </c>
      <c r="AC232" s="13" t="e">
        <f t="shared" si="62"/>
        <v>#N/A</v>
      </c>
      <c r="AD232" s="13" t="e">
        <f t="shared" si="63"/>
        <v>#N/A</v>
      </c>
      <c r="AE232" s="13" t="e">
        <f t="shared" si="64"/>
        <v>#N/A</v>
      </c>
      <c r="AF232" s="13" t="e">
        <f t="shared" si="65"/>
        <v>#N/A</v>
      </c>
      <c r="AG232" s="13" t="e">
        <f t="shared" si="66"/>
        <v>#N/A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T232" s="107"/>
      <c r="BA232" s="11"/>
      <c r="BB232" s="11"/>
      <c r="BC232" s="11"/>
      <c r="BD232" s="11"/>
      <c r="BE232" s="11"/>
      <c r="BH232" s="11"/>
      <c r="BI232" s="11"/>
      <c r="BJ232" s="11"/>
      <c r="BK232" s="11"/>
      <c r="BL232" s="11"/>
      <c r="BM232" s="11"/>
      <c r="BN232" s="11"/>
    </row>
    <row r="233" spans="1:66" s="1" customFormat="1" x14ac:dyDescent="0.3">
      <c r="A233" s="11"/>
      <c r="B233" s="1" t="e">
        <f t="shared" si="59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118"/>
      <c r="N233" s="5"/>
      <c r="O233" s="5"/>
      <c r="P233" s="5"/>
      <c r="Q233" s="5"/>
      <c r="R233" s="5"/>
      <c r="S233" s="5"/>
      <c r="T233" s="5"/>
      <c r="U233" s="5"/>
      <c r="V233" s="1" t="str">
        <f t="shared" si="67"/>
        <v/>
      </c>
      <c r="W233" s="1" t="str">
        <f t="shared" si="68"/>
        <v/>
      </c>
      <c r="X233" s="1" t="str">
        <f t="shared" si="68"/>
        <v/>
      </c>
      <c r="Y233" s="1" t="str">
        <f t="shared" si="68"/>
        <v/>
      </c>
      <c r="Z233" s="1" t="e">
        <f t="shared" si="69"/>
        <v>#N/A</v>
      </c>
      <c r="AA233" s="3">
        <f t="shared" si="60"/>
        <v>0</v>
      </c>
      <c r="AB233" s="13" t="e">
        <f t="shared" si="61"/>
        <v>#N/A</v>
      </c>
      <c r="AC233" s="13" t="e">
        <f t="shared" si="62"/>
        <v>#N/A</v>
      </c>
      <c r="AD233" s="13" t="e">
        <f t="shared" si="63"/>
        <v>#N/A</v>
      </c>
      <c r="AE233" s="13" t="e">
        <f t="shared" si="64"/>
        <v>#N/A</v>
      </c>
      <c r="AF233" s="13" t="e">
        <f t="shared" si="65"/>
        <v>#N/A</v>
      </c>
      <c r="AG233" s="13" t="e">
        <f t="shared" si="66"/>
        <v>#N/A</v>
      </c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T233" s="107"/>
      <c r="BA233" s="11"/>
      <c r="BB233" s="11"/>
      <c r="BC233" s="11"/>
      <c r="BD233" s="11"/>
      <c r="BE233" s="11"/>
      <c r="BH233" s="11"/>
      <c r="BI233" s="11"/>
      <c r="BJ233" s="11"/>
      <c r="BK233" s="11"/>
      <c r="BL233" s="11"/>
      <c r="BM233" s="11"/>
      <c r="BN233" s="11"/>
    </row>
    <row r="234" spans="1:66" s="1" customFormat="1" x14ac:dyDescent="0.3">
      <c r="A234" s="11"/>
      <c r="B234" s="1" t="e">
        <f t="shared" si="59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118"/>
      <c r="N234" s="5"/>
      <c r="O234" s="5"/>
      <c r="P234" s="5"/>
      <c r="Q234" s="5"/>
      <c r="R234" s="5"/>
      <c r="S234" s="5"/>
      <c r="T234" s="5"/>
      <c r="U234" s="5"/>
      <c r="V234" s="1" t="str">
        <f t="shared" si="67"/>
        <v/>
      </c>
      <c r="W234" s="1" t="str">
        <f t="shared" si="68"/>
        <v/>
      </c>
      <c r="X234" s="1" t="str">
        <f t="shared" si="68"/>
        <v/>
      </c>
      <c r="Y234" s="1" t="str">
        <f t="shared" si="68"/>
        <v/>
      </c>
      <c r="Z234" s="1" t="e">
        <f t="shared" si="69"/>
        <v>#N/A</v>
      </c>
      <c r="AA234" s="3">
        <f t="shared" si="60"/>
        <v>0</v>
      </c>
      <c r="AB234" s="13" t="e">
        <f t="shared" si="61"/>
        <v>#N/A</v>
      </c>
      <c r="AC234" s="13" t="e">
        <f t="shared" si="62"/>
        <v>#N/A</v>
      </c>
      <c r="AD234" s="13" t="e">
        <f t="shared" si="63"/>
        <v>#N/A</v>
      </c>
      <c r="AE234" s="13" t="e">
        <f t="shared" si="64"/>
        <v>#N/A</v>
      </c>
      <c r="AF234" s="13" t="e">
        <f t="shared" si="65"/>
        <v>#N/A</v>
      </c>
      <c r="AG234" s="13" t="e">
        <f t="shared" si="66"/>
        <v>#N/A</v>
      </c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T234" s="107"/>
      <c r="BA234" s="11"/>
      <c r="BB234" s="11"/>
      <c r="BC234" s="11"/>
      <c r="BD234" s="11"/>
      <c r="BE234" s="11"/>
      <c r="BH234" s="11"/>
      <c r="BI234" s="11"/>
      <c r="BJ234" s="11"/>
      <c r="BK234" s="11"/>
      <c r="BL234" s="11"/>
      <c r="BM234" s="11"/>
      <c r="BN234" s="11"/>
    </row>
    <row r="235" spans="1:66" s="1" customFormat="1" x14ac:dyDescent="0.3">
      <c r="A235" s="11"/>
      <c r="B235" s="1" t="e">
        <f t="shared" si="59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118"/>
      <c r="N235" s="5"/>
      <c r="O235" s="5"/>
      <c r="P235" s="5"/>
      <c r="Q235" s="5"/>
      <c r="R235" s="5"/>
      <c r="S235" s="5"/>
      <c r="T235" s="5"/>
      <c r="U235" s="5"/>
      <c r="V235" s="1" t="str">
        <f t="shared" si="67"/>
        <v/>
      </c>
      <c r="W235" s="1" t="str">
        <f t="shared" si="68"/>
        <v/>
      </c>
      <c r="X235" s="1" t="str">
        <f t="shared" si="68"/>
        <v/>
      </c>
      <c r="Y235" s="1" t="str">
        <f t="shared" si="68"/>
        <v/>
      </c>
      <c r="Z235" s="1" t="e">
        <f t="shared" si="69"/>
        <v>#N/A</v>
      </c>
      <c r="AA235" s="3">
        <f t="shared" si="60"/>
        <v>0</v>
      </c>
      <c r="AB235" s="13" t="e">
        <f t="shared" si="61"/>
        <v>#N/A</v>
      </c>
      <c r="AC235" s="13" t="e">
        <f t="shared" si="62"/>
        <v>#N/A</v>
      </c>
      <c r="AD235" s="13" t="e">
        <f t="shared" si="63"/>
        <v>#N/A</v>
      </c>
      <c r="AE235" s="13" t="e">
        <f t="shared" si="64"/>
        <v>#N/A</v>
      </c>
      <c r="AF235" s="13" t="e">
        <f t="shared" si="65"/>
        <v>#N/A</v>
      </c>
      <c r="AG235" s="13" t="e">
        <f t="shared" si="66"/>
        <v>#N/A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T235" s="107"/>
      <c r="BA235" s="11"/>
      <c r="BB235" s="11"/>
      <c r="BC235" s="11"/>
      <c r="BD235" s="11"/>
      <c r="BE235" s="11"/>
      <c r="BH235" s="11"/>
      <c r="BI235" s="11"/>
      <c r="BJ235" s="11"/>
      <c r="BK235" s="11"/>
      <c r="BL235" s="11"/>
      <c r="BM235" s="11"/>
      <c r="BN235" s="11"/>
    </row>
    <row r="236" spans="1:66" s="1" customFormat="1" x14ac:dyDescent="0.3">
      <c r="A236" s="11"/>
      <c r="B236" s="1" t="e">
        <f t="shared" si="59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118"/>
      <c r="N236" s="5"/>
      <c r="O236" s="5"/>
      <c r="P236" s="5"/>
      <c r="Q236" s="5"/>
      <c r="R236" s="5"/>
      <c r="S236" s="5"/>
      <c r="T236" s="5"/>
      <c r="U236" s="5"/>
      <c r="V236" s="1" t="str">
        <f t="shared" si="67"/>
        <v/>
      </c>
      <c r="W236" s="1" t="str">
        <f t="shared" si="68"/>
        <v/>
      </c>
      <c r="X236" s="1" t="str">
        <f t="shared" si="68"/>
        <v/>
      </c>
      <c r="Y236" s="1" t="str">
        <f t="shared" si="68"/>
        <v/>
      </c>
      <c r="Z236" s="1" t="e">
        <f t="shared" si="69"/>
        <v>#N/A</v>
      </c>
      <c r="AA236" s="3">
        <f t="shared" si="60"/>
        <v>0</v>
      </c>
      <c r="AB236" s="13" t="e">
        <f t="shared" si="61"/>
        <v>#N/A</v>
      </c>
      <c r="AC236" s="13" t="e">
        <f t="shared" si="62"/>
        <v>#N/A</v>
      </c>
      <c r="AD236" s="13" t="e">
        <f t="shared" si="63"/>
        <v>#N/A</v>
      </c>
      <c r="AE236" s="13" t="e">
        <f t="shared" si="64"/>
        <v>#N/A</v>
      </c>
      <c r="AF236" s="13" t="e">
        <f t="shared" si="65"/>
        <v>#N/A</v>
      </c>
      <c r="AG236" s="13" t="e">
        <f t="shared" si="66"/>
        <v>#N/A</v>
      </c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T236" s="107"/>
      <c r="BA236" s="11"/>
      <c r="BB236" s="11"/>
      <c r="BC236" s="11"/>
      <c r="BD236" s="11"/>
      <c r="BE236" s="11"/>
      <c r="BH236" s="11"/>
      <c r="BI236" s="11"/>
      <c r="BJ236" s="11"/>
      <c r="BK236" s="11"/>
      <c r="BL236" s="11"/>
      <c r="BM236" s="11"/>
      <c r="BN236" s="11"/>
    </row>
    <row r="237" spans="1:66" s="1" customFormat="1" x14ac:dyDescent="0.3">
      <c r="A237" s="11"/>
      <c r="B237" s="1" t="e">
        <f t="shared" si="59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118"/>
      <c r="N237" s="5"/>
      <c r="O237" s="5"/>
      <c r="P237" s="5"/>
      <c r="Q237" s="5"/>
      <c r="R237" s="5"/>
      <c r="S237" s="5"/>
      <c r="T237" s="5"/>
      <c r="U237" s="5"/>
      <c r="V237" s="1" t="str">
        <f t="shared" si="67"/>
        <v/>
      </c>
      <c r="W237" s="1" t="str">
        <f t="shared" si="68"/>
        <v/>
      </c>
      <c r="X237" s="1" t="str">
        <f t="shared" si="68"/>
        <v/>
      </c>
      <c r="Y237" s="1" t="str">
        <f t="shared" si="68"/>
        <v/>
      </c>
      <c r="Z237" s="1" t="e">
        <f t="shared" si="69"/>
        <v>#N/A</v>
      </c>
      <c r="AA237" s="3">
        <f t="shared" si="60"/>
        <v>0</v>
      </c>
      <c r="AB237" s="13" t="e">
        <f t="shared" si="61"/>
        <v>#N/A</v>
      </c>
      <c r="AC237" s="13" t="e">
        <f t="shared" si="62"/>
        <v>#N/A</v>
      </c>
      <c r="AD237" s="13" t="e">
        <f t="shared" si="63"/>
        <v>#N/A</v>
      </c>
      <c r="AE237" s="13" t="e">
        <f t="shared" si="64"/>
        <v>#N/A</v>
      </c>
      <c r="AF237" s="13" t="e">
        <f t="shared" si="65"/>
        <v>#N/A</v>
      </c>
      <c r="AG237" s="13" t="e">
        <f t="shared" si="66"/>
        <v>#N/A</v>
      </c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T237" s="107"/>
      <c r="BA237" s="11"/>
      <c r="BB237" s="11"/>
      <c r="BC237" s="11"/>
      <c r="BD237" s="11"/>
      <c r="BE237" s="11"/>
      <c r="BH237" s="11"/>
      <c r="BI237" s="11"/>
      <c r="BJ237" s="11"/>
      <c r="BK237" s="11"/>
      <c r="BL237" s="11"/>
      <c r="BM237" s="11"/>
      <c r="BN237" s="11"/>
    </row>
    <row r="238" spans="1:66" s="1" customFormat="1" x14ac:dyDescent="0.3">
      <c r="A238" s="11"/>
      <c r="B238" s="1" t="e">
        <f t="shared" si="59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118"/>
      <c r="N238" s="5"/>
      <c r="O238" s="5"/>
      <c r="P238" s="5"/>
      <c r="Q238" s="5"/>
      <c r="R238" s="5"/>
      <c r="S238" s="5"/>
      <c r="T238" s="5"/>
      <c r="U238" s="5"/>
      <c r="V238" s="1" t="str">
        <f t="shared" si="67"/>
        <v/>
      </c>
      <c r="W238" s="1" t="str">
        <f t="shared" si="68"/>
        <v/>
      </c>
      <c r="X238" s="1" t="str">
        <f t="shared" si="68"/>
        <v/>
      </c>
      <c r="Y238" s="1" t="str">
        <f t="shared" si="68"/>
        <v/>
      </c>
      <c r="Z238" s="1" t="e">
        <f t="shared" si="69"/>
        <v>#N/A</v>
      </c>
      <c r="AA238" s="3">
        <f t="shared" si="60"/>
        <v>0</v>
      </c>
      <c r="AB238" s="13" t="e">
        <f t="shared" si="61"/>
        <v>#N/A</v>
      </c>
      <c r="AC238" s="13" t="e">
        <f t="shared" si="62"/>
        <v>#N/A</v>
      </c>
      <c r="AD238" s="13" t="e">
        <f t="shared" si="63"/>
        <v>#N/A</v>
      </c>
      <c r="AE238" s="13" t="e">
        <f t="shared" si="64"/>
        <v>#N/A</v>
      </c>
      <c r="AF238" s="13" t="e">
        <f t="shared" si="65"/>
        <v>#N/A</v>
      </c>
      <c r="AG238" s="13" t="e">
        <f t="shared" si="66"/>
        <v>#N/A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T238" s="107"/>
      <c r="BA238" s="11"/>
      <c r="BB238" s="11"/>
      <c r="BC238" s="11"/>
      <c r="BD238" s="11"/>
      <c r="BE238" s="11"/>
      <c r="BH238" s="11"/>
      <c r="BI238" s="11"/>
      <c r="BJ238" s="11"/>
      <c r="BK238" s="11"/>
      <c r="BL238" s="11"/>
      <c r="BM238" s="11"/>
      <c r="BN238" s="11"/>
    </row>
    <row r="239" spans="1:66" s="1" customFormat="1" x14ac:dyDescent="0.3">
      <c r="A239" s="11"/>
      <c r="B239" s="1" t="e">
        <f t="shared" si="59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118"/>
      <c r="N239" s="5"/>
      <c r="O239" s="5"/>
      <c r="P239" s="5"/>
      <c r="Q239" s="5"/>
      <c r="R239" s="5"/>
      <c r="S239" s="5"/>
      <c r="T239" s="5"/>
      <c r="U239" s="5"/>
      <c r="V239" s="1" t="str">
        <f t="shared" si="67"/>
        <v/>
      </c>
      <c r="W239" s="1" t="str">
        <f t="shared" si="68"/>
        <v/>
      </c>
      <c r="X239" s="1" t="str">
        <f t="shared" si="68"/>
        <v/>
      </c>
      <c r="Y239" s="1" t="str">
        <f t="shared" si="68"/>
        <v/>
      </c>
      <c r="Z239" s="1" t="e">
        <f t="shared" si="69"/>
        <v>#N/A</v>
      </c>
      <c r="AA239" s="3">
        <f t="shared" si="60"/>
        <v>0</v>
      </c>
      <c r="AB239" s="13" t="e">
        <f t="shared" si="61"/>
        <v>#N/A</v>
      </c>
      <c r="AC239" s="13" t="e">
        <f t="shared" si="62"/>
        <v>#N/A</v>
      </c>
      <c r="AD239" s="13" t="e">
        <f t="shared" si="63"/>
        <v>#N/A</v>
      </c>
      <c r="AE239" s="13" t="e">
        <f t="shared" si="64"/>
        <v>#N/A</v>
      </c>
      <c r="AF239" s="13" t="e">
        <f t="shared" si="65"/>
        <v>#N/A</v>
      </c>
      <c r="AG239" s="13" t="e">
        <f t="shared" si="66"/>
        <v>#N/A</v>
      </c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T239" s="107"/>
      <c r="BA239" s="11"/>
      <c r="BB239" s="11"/>
      <c r="BC239" s="11"/>
      <c r="BD239" s="11"/>
      <c r="BE239" s="11"/>
      <c r="BH239" s="11"/>
      <c r="BI239" s="11"/>
      <c r="BJ239" s="11"/>
      <c r="BK239" s="11"/>
      <c r="BL239" s="11"/>
      <c r="BM239" s="11"/>
      <c r="BN239" s="11"/>
    </row>
    <row r="240" spans="1:66" s="1" customFormat="1" x14ac:dyDescent="0.3">
      <c r="A240" s="11"/>
      <c r="B240" s="1" t="e">
        <f t="shared" si="59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118"/>
      <c r="N240" s="5"/>
      <c r="O240" s="5"/>
      <c r="P240" s="5"/>
      <c r="Q240" s="5"/>
      <c r="R240" s="5"/>
      <c r="S240" s="5"/>
      <c r="T240" s="5"/>
      <c r="U240" s="5"/>
      <c r="V240" s="1" t="str">
        <f t="shared" si="67"/>
        <v/>
      </c>
      <c r="W240" s="1" t="str">
        <f t="shared" si="68"/>
        <v/>
      </c>
      <c r="X240" s="1" t="str">
        <f t="shared" si="68"/>
        <v/>
      </c>
      <c r="Y240" s="1" t="str">
        <f t="shared" si="68"/>
        <v/>
      </c>
      <c r="Z240" s="1" t="e">
        <f t="shared" si="69"/>
        <v>#N/A</v>
      </c>
      <c r="AA240" s="3">
        <f t="shared" si="60"/>
        <v>0</v>
      </c>
      <c r="AB240" s="13" t="e">
        <f t="shared" si="61"/>
        <v>#N/A</v>
      </c>
      <c r="AC240" s="13" t="e">
        <f t="shared" si="62"/>
        <v>#N/A</v>
      </c>
      <c r="AD240" s="13" t="e">
        <f t="shared" si="63"/>
        <v>#N/A</v>
      </c>
      <c r="AE240" s="13" t="e">
        <f t="shared" si="64"/>
        <v>#N/A</v>
      </c>
      <c r="AF240" s="13" t="e">
        <f t="shared" si="65"/>
        <v>#N/A</v>
      </c>
      <c r="AG240" s="13" t="e">
        <f t="shared" si="66"/>
        <v>#N/A</v>
      </c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T240" s="107"/>
      <c r="BA240" s="11"/>
      <c r="BB240" s="11"/>
      <c r="BC240" s="11"/>
      <c r="BD240" s="11"/>
      <c r="BE240" s="11"/>
      <c r="BH240" s="11"/>
      <c r="BI240" s="11"/>
      <c r="BJ240" s="11"/>
      <c r="BK240" s="11"/>
      <c r="BL240" s="11"/>
      <c r="BM240" s="11"/>
      <c r="BN240" s="11"/>
    </row>
    <row r="241" spans="1:66" s="1" customFormat="1" x14ac:dyDescent="0.3">
      <c r="A241" s="11"/>
      <c r="B241" s="1" t="e">
        <f t="shared" si="59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118"/>
      <c r="N241" s="5"/>
      <c r="O241" s="5"/>
      <c r="P241" s="5"/>
      <c r="Q241" s="5"/>
      <c r="R241" s="5"/>
      <c r="S241" s="5"/>
      <c r="T241" s="5"/>
      <c r="U241" s="5"/>
      <c r="V241" s="1" t="str">
        <f t="shared" si="67"/>
        <v/>
      </c>
      <c r="W241" s="1" t="str">
        <f t="shared" si="68"/>
        <v/>
      </c>
      <c r="X241" s="1" t="str">
        <f t="shared" si="68"/>
        <v/>
      </c>
      <c r="Y241" s="1" t="str">
        <f t="shared" si="68"/>
        <v/>
      </c>
      <c r="Z241" s="1" t="e">
        <f t="shared" si="69"/>
        <v>#N/A</v>
      </c>
      <c r="AA241" s="3">
        <f t="shared" si="60"/>
        <v>0</v>
      </c>
      <c r="AB241" s="13" t="e">
        <f t="shared" si="61"/>
        <v>#N/A</v>
      </c>
      <c r="AC241" s="13" t="e">
        <f t="shared" si="62"/>
        <v>#N/A</v>
      </c>
      <c r="AD241" s="13" t="e">
        <f t="shared" si="63"/>
        <v>#N/A</v>
      </c>
      <c r="AE241" s="13" t="e">
        <f t="shared" si="64"/>
        <v>#N/A</v>
      </c>
      <c r="AF241" s="13" t="e">
        <f t="shared" si="65"/>
        <v>#N/A</v>
      </c>
      <c r="AG241" s="13" t="e">
        <f t="shared" si="66"/>
        <v>#N/A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T241" s="107"/>
      <c r="BA241" s="11"/>
      <c r="BB241" s="11"/>
      <c r="BC241" s="11"/>
      <c r="BD241" s="11"/>
      <c r="BE241" s="11"/>
      <c r="BH241" s="11"/>
      <c r="BI241" s="11"/>
      <c r="BJ241" s="11"/>
      <c r="BK241" s="11"/>
      <c r="BL241" s="11"/>
      <c r="BM241" s="11"/>
      <c r="BN241" s="11"/>
    </row>
    <row r="242" spans="1:66" s="1" customFormat="1" x14ac:dyDescent="0.3">
      <c r="A242" s="11"/>
      <c r="B242" s="1" t="e">
        <f t="shared" si="59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118"/>
      <c r="N242" s="5"/>
      <c r="O242" s="5"/>
      <c r="P242" s="5"/>
      <c r="Q242" s="5"/>
      <c r="R242" s="5"/>
      <c r="S242" s="5"/>
      <c r="T242" s="5"/>
      <c r="U242" s="5"/>
      <c r="V242" s="1" t="str">
        <f t="shared" si="67"/>
        <v/>
      </c>
      <c r="W242" s="1" t="str">
        <f t="shared" si="68"/>
        <v/>
      </c>
      <c r="X242" s="1" t="str">
        <f t="shared" si="68"/>
        <v/>
      </c>
      <c r="Y242" s="1" t="str">
        <f t="shared" si="68"/>
        <v/>
      </c>
      <c r="Z242" s="1" t="e">
        <f t="shared" si="69"/>
        <v>#N/A</v>
      </c>
      <c r="AA242" s="3">
        <f t="shared" si="60"/>
        <v>0</v>
      </c>
      <c r="AB242" s="13" t="e">
        <f t="shared" si="61"/>
        <v>#N/A</v>
      </c>
      <c r="AC242" s="13" t="e">
        <f t="shared" si="62"/>
        <v>#N/A</v>
      </c>
      <c r="AD242" s="13" t="e">
        <f t="shared" si="63"/>
        <v>#N/A</v>
      </c>
      <c r="AE242" s="13" t="e">
        <f t="shared" si="64"/>
        <v>#N/A</v>
      </c>
      <c r="AF242" s="13" t="e">
        <f t="shared" si="65"/>
        <v>#N/A</v>
      </c>
      <c r="AG242" s="13" t="e">
        <f t="shared" si="66"/>
        <v>#N/A</v>
      </c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T242" s="107"/>
      <c r="BA242" s="11"/>
      <c r="BB242" s="11"/>
      <c r="BC242" s="11"/>
      <c r="BD242" s="11"/>
      <c r="BE242" s="11"/>
      <c r="BH242" s="11"/>
      <c r="BI242" s="11"/>
      <c r="BJ242" s="11"/>
      <c r="BK242" s="11"/>
      <c r="BL242" s="11"/>
      <c r="BM242" s="11"/>
      <c r="BN242" s="11"/>
    </row>
    <row r="243" spans="1:66" s="1" customFormat="1" x14ac:dyDescent="0.3">
      <c r="A243" s="11"/>
      <c r="B243" s="1" t="e">
        <f t="shared" si="59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118"/>
      <c r="N243" s="5"/>
      <c r="O243" s="5"/>
      <c r="P243" s="5"/>
      <c r="Q243" s="5"/>
      <c r="R243" s="5"/>
      <c r="S243" s="5"/>
      <c r="T243" s="5"/>
      <c r="U243" s="5"/>
      <c r="V243" s="1" t="str">
        <f t="shared" si="67"/>
        <v/>
      </c>
      <c r="W243" s="1" t="str">
        <f t="shared" si="68"/>
        <v/>
      </c>
      <c r="X243" s="1" t="str">
        <f t="shared" si="68"/>
        <v/>
      </c>
      <c r="Y243" s="1" t="str">
        <f t="shared" si="68"/>
        <v/>
      </c>
      <c r="Z243" s="1" t="e">
        <f t="shared" si="69"/>
        <v>#N/A</v>
      </c>
      <c r="AA243" s="3">
        <f t="shared" si="60"/>
        <v>0</v>
      </c>
      <c r="AB243" s="13" t="e">
        <f t="shared" si="61"/>
        <v>#N/A</v>
      </c>
      <c r="AC243" s="13" t="e">
        <f t="shared" si="62"/>
        <v>#N/A</v>
      </c>
      <c r="AD243" s="13" t="e">
        <f t="shared" si="63"/>
        <v>#N/A</v>
      </c>
      <c r="AE243" s="13" t="e">
        <f t="shared" si="64"/>
        <v>#N/A</v>
      </c>
      <c r="AF243" s="13" t="e">
        <f t="shared" si="65"/>
        <v>#N/A</v>
      </c>
      <c r="AG243" s="13" t="e">
        <f t="shared" si="66"/>
        <v>#N/A</v>
      </c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T243" s="107"/>
      <c r="BA243" s="11"/>
      <c r="BB243" s="11"/>
      <c r="BC243" s="11"/>
      <c r="BD243" s="11"/>
      <c r="BE243" s="11"/>
      <c r="BH243" s="11"/>
      <c r="BI243" s="11"/>
      <c r="BJ243" s="11"/>
      <c r="BK243" s="11"/>
      <c r="BL243" s="11"/>
      <c r="BM243" s="11"/>
      <c r="BN243" s="11"/>
    </row>
    <row r="244" spans="1:66" s="1" customFormat="1" x14ac:dyDescent="0.3">
      <c r="A244" s="11"/>
      <c r="B244" s="1" t="e">
        <f t="shared" si="59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118"/>
      <c r="N244" s="5"/>
      <c r="O244" s="5"/>
      <c r="P244" s="5"/>
      <c r="Q244" s="5"/>
      <c r="R244" s="5"/>
      <c r="S244" s="5"/>
      <c r="T244" s="5"/>
      <c r="U244" s="5"/>
      <c r="V244" s="1" t="str">
        <f t="shared" si="67"/>
        <v/>
      </c>
      <c r="W244" s="1" t="str">
        <f t="shared" si="68"/>
        <v/>
      </c>
      <c r="X244" s="1" t="str">
        <f t="shared" si="68"/>
        <v/>
      </c>
      <c r="Y244" s="1" t="str">
        <f t="shared" si="68"/>
        <v/>
      </c>
      <c r="Z244" s="1" t="e">
        <f t="shared" si="69"/>
        <v>#N/A</v>
      </c>
      <c r="AA244" s="3">
        <f t="shared" si="60"/>
        <v>0</v>
      </c>
      <c r="AB244" s="13" t="e">
        <f t="shared" si="61"/>
        <v>#N/A</v>
      </c>
      <c r="AC244" s="13" t="e">
        <f t="shared" si="62"/>
        <v>#N/A</v>
      </c>
      <c r="AD244" s="13" t="e">
        <f t="shared" si="63"/>
        <v>#N/A</v>
      </c>
      <c r="AE244" s="13" t="e">
        <f t="shared" si="64"/>
        <v>#N/A</v>
      </c>
      <c r="AF244" s="13" t="e">
        <f t="shared" si="65"/>
        <v>#N/A</v>
      </c>
      <c r="AG244" s="13" t="e">
        <f t="shared" si="66"/>
        <v>#N/A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T244" s="107"/>
      <c r="BA244" s="11"/>
      <c r="BB244" s="11"/>
      <c r="BC244" s="11"/>
      <c r="BD244" s="11"/>
      <c r="BE244" s="11"/>
      <c r="BH244" s="11"/>
      <c r="BI244" s="11"/>
      <c r="BJ244" s="11"/>
      <c r="BK244" s="11"/>
      <c r="BL244" s="11"/>
      <c r="BM244" s="11"/>
      <c r="BN244" s="11"/>
    </row>
    <row r="245" spans="1:66" s="1" customFormat="1" x14ac:dyDescent="0.3">
      <c r="A245" s="11"/>
      <c r="B245" s="1" t="e">
        <f t="shared" si="59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118"/>
      <c r="N245" s="5"/>
      <c r="O245" s="5"/>
      <c r="P245" s="5"/>
      <c r="Q245" s="5"/>
      <c r="R245" s="5"/>
      <c r="S245" s="5"/>
      <c r="T245" s="5"/>
      <c r="U245" s="5"/>
      <c r="V245" s="1" t="str">
        <f t="shared" si="67"/>
        <v/>
      </c>
      <c r="W245" s="1" t="str">
        <f t="shared" si="68"/>
        <v/>
      </c>
      <c r="X245" s="1" t="str">
        <f t="shared" si="68"/>
        <v/>
      </c>
      <c r="Y245" s="1" t="str">
        <f t="shared" si="68"/>
        <v/>
      </c>
      <c r="Z245" s="1" t="e">
        <f t="shared" si="69"/>
        <v>#N/A</v>
      </c>
      <c r="AA245" s="3">
        <f t="shared" si="60"/>
        <v>0</v>
      </c>
      <c r="AB245" s="13" t="e">
        <f t="shared" si="61"/>
        <v>#N/A</v>
      </c>
      <c r="AC245" s="13" t="e">
        <f t="shared" si="62"/>
        <v>#N/A</v>
      </c>
      <c r="AD245" s="13" t="e">
        <f t="shared" si="63"/>
        <v>#N/A</v>
      </c>
      <c r="AE245" s="13" t="e">
        <f t="shared" si="64"/>
        <v>#N/A</v>
      </c>
      <c r="AF245" s="13" t="e">
        <f t="shared" si="65"/>
        <v>#N/A</v>
      </c>
      <c r="AG245" s="13" t="e">
        <f t="shared" si="66"/>
        <v>#N/A</v>
      </c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T245" s="107"/>
      <c r="BA245" s="11"/>
      <c r="BB245" s="11"/>
      <c r="BC245" s="11"/>
      <c r="BD245" s="11"/>
      <c r="BE245" s="11"/>
      <c r="BH245" s="11"/>
      <c r="BI245" s="11"/>
      <c r="BJ245" s="11"/>
      <c r="BK245" s="11"/>
      <c r="BL245" s="11"/>
      <c r="BM245" s="11"/>
      <c r="BN245" s="11"/>
    </row>
    <row r="246" spans="1:66" s="1" customFormat="1" x14ac:dyDescent="0.3">
      <c r="A246" s="11"/>
      <c r="B246" s="1" t="e">
        <f t="shared" si="59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118"/>
      <c r="N246" s="5"/>
      <c r="O246" s="5"/>
      <c r="P246" s="5"/>
      <c r="Q246" s="5"/>
      <c r="R246" s="5"/>
      <c r="S246" s="5"/>
      <c r="T246" s="5"/>
      <c r="U246" s="5"/>
      <c r="V246" s="1" t="str">
        <f t="shared" si="67"/>
        <v/>
      </c>
      <c r="W246" s="1" t="str">
        <f t="shared" si="68"/>
        <v/>
      </c>
      <c r="X246" s="1" t="str">
        <f t="shared" si="68"/>
        <v/>
      </c>
      <c r="Y246" s="1" t="str">
        <f t="shared" si="68"/>
        <v/>
      </c>
      <c r="Z246" s="1" t="e">
        <f t="shared" si="69"/>
        <v>#N/A</v>
      </c>
      <c r="AA246" s="3">
        <f t="shared" si="60"/>
        <v>0</v>
      </c>
      <c r="AB246" s="13" t="e">
        <f t="shared" si="61"/>
        <v>#N/A</v>
      </c>
      <c r="AC246" s="13" t="e">
        <f t="shared" si="62"/>
        <v>#N/A</v>
      </c>
      <c r="AD246" s="13" t="e">
        <f t="shared" si="63"/>
        <v>#N/A</v>
      </c>
      <c r="AE246" s="13" t="e">
        <f t="shared" si="64"/>
        <v>#N/A</v>
      </c>
      <c r="AF246" s="13" t="e">
        <f t="shared" si="65"/>
        <v>#N/A</v>
      </c>
      <c r="AG246" s="13" t="e">
        <f t="shared" si="66"/>
        <v>#N/A</v>
      </c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T246" s="107"/>
      <c r="BA246" s="11"/>
      <c r="BB246" s="11"/>
      <c r="BC246" s="11"/>
      <c r="BD246" s="11"/>
      <c r="BE246" s="11"/>
      <c r="BH246" s="11"/>
      <c r="BI246" s="11"/>
      <c r="BJ246" s="11"/>
      <c r="BK246" s="11"/>
      <c r="BL246" s="11"/>
      <c r="BM246" s="11"/>
      <c r="BN246" s="11"/>
    </row>
    <row r="247" spans="1:66" s="1" customFormat="1" x14ac:dyDescent="0.3">
      <c r="A247" s="11"/>
      <c r="B247" s="1" t="e">
        <f t="shared" si="59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118"/>
      <c r="N247" s="5"/>
      <c r="O247" s="5"/>
      <c r="P247" s="5"/>
      <c r="Q247" s="5"/>
      <c r="R247" s="5"/>
      <c r="S247" s="5"/>
      <c r="T247" s="5"/>
      <c r="U247" s="5"/>
      <c r="V247" s="1" t="str">
        <f t="shared" si="67"/>
        <v/>
      </c>
      <c r="W247" s="1" t="str">
        <f t="shared" si="68"/>
        <v/>
      </c>
      <c r="X247" s="1" t="str">
        <f t="shared" si="68"/>
        <v/>
      </c>
      <c r="Y247" s="1" t="str">
        <f t="shared" si="68"/>
        <v/>
      </c>
      <c r="Z247" s="1" t="e">
        <f t="shared" si="69"/>
        <v>#N/A</v>
      </c>
      <c r="AA247" s="3">
        <f t="shared" si="60"/>
        <v>0</v>
      </c>
      <c r="AB247" s="13" t="e">
        <f t="shared" si="61"/>
        <v>#N/A</v>
      </c>
      <c r="AC247" s="13" t="e">
        <f t="shared" si="62"/>
        <v>#N/A</v>
      </c>
      <c r="AD247" s="13" t="e">
        <f t="shared" si="63"/>
        <v>#N/A</v>
      </c>
      <c r="AE247" s="13" t="e">
        <f t="shared" si="64"/>
        <v>#N/A</v>
      </c>
      <c r="AF247" s="13" t="e">
        <f t="shared" si="65"/>
        <v>#N/A</v>
      </c>
      <c r="AG247" s="13" t="e">
        <f t="shared" si="66"/>
        <v>#N/A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T247" s="107"/>
      <c r="BA247" s="11"/>
      <c r="BB247" s="11"/>
      <c r="BC247" s="11"/>
      <c r="BD247" s="11"/>
      <c r="BE247" s="11"/>
      <c r="BH247" s="11"/>
      <c r="BI247" s="11"/>
      <c r="BJ247" s="11"/>
      <c r="BK247" s="11"/>
      <c r="BL247" s="11"/>
      <c r="BM247" s="11"/>
      <c r="BN247" s="11"/>
    </row>
    <row r="248" spans="1:66" s="1" customFormat="1" x14ac:dyDescent="0.3">
      <c r="A248" s="11"/>
      <c r="B248" s="1" t="e">
        <f t="shared" si="59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118"/>
      <c r="N248" s="5"/>
      <c r="O248" s="5"/>
      <c r="P248" s="5"/>
      <c r="Q248" s="5"/>
      <c r="R248" s="5"/>
      <c r="S248" s="5"/>
      <c r="T248" s="5"/>
      <c r="U248" s="5"/>
      <c r="V248" s="1" t="str">
        <f t="shared" si="67"/>
        <v/>
      </c>
      <c r="W248" s="1" t="str">
        <f t="shared" si="68"/>
        <v/>
      </c>
      <c r="X248" s="1" t="str">
        <f t="shared" si="68"/>
        <v/>
      </c>
      <c r="Y248" s="1" t="str">
        <f t="shared" si="68"/>
        <v/>
      </c>
      <c r="Z248" s="1" t="e">
        <f t="shared" si="69"/>
        <v>#N/A</v>
      </c>
      <c r="AA248" s="3">
        <f t="shared" si="60"/>
        <v>0</v>
      </c>
      <c r="AB248" s="13" t="e">
        <f t="shared" si="61"/>
        <v>#N/A</v>
      </c>
      <c r="AC248" s="13" t="e">
        <f t="shared" si="62"/>
        <v>#N/A</v>
      </c>
      <c r="AD248" s="13" t="e">
        <f t="shared" si="63"/>
        <v>#N/A</v>
      </c>
      <c r="AE248" s="13" t="e">
        <f t="shared" si="64"/>
        <v>#N/A</v>
      </c>
      <c r="AF248" s="13" t="e">
        <f t="shared" si="65"/>
        <v>#N/A</v>
      </c>
      <c r="AG248" s="13" t="e">
        <f t="shared" si="66"/>
        <v>#N/A</v>
      </c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T248" s="107"/>
      <c r="BA248" s="11"/>
      <c r="BB248" s="11"/>
      <c r="BC248" s="11"/>
      <c r="BD248" s="11"/>
      <c r="BE248" s="11"/>
      <c r="BH248" s="11"/>
      <c r="BI248" s="11"/>
      <c r="BJ248" s="11"/>
      <c r="BK248" s="11"/>
      <c r="BL248" s="11"/>
      <c r="BM248" s="11"/>
      <c r="BN248" s="11"/>
    </row>
    <row r="249" spans="1:66" s="1" customFormat="1" x14ac:dyDescent="0.3">
      <c r="A249" s="11"/>
      <c r="B249" s="1" t="e">
        <f t="shared" si="59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118"/>
      <c r="N249" s="5"/>
      <c r="O249" s="5"/>
      <c r="P249" s="5"/>
      <c r="Q249" s="5"/>
      <c r="R249" s="5"/>
      <c r="S249" s="5"/>
      <c r="T249" s="5"/>
      <c r="U249" s="5"/>
      <c r="V249" s="1" t="str">
        <f t="shared" si="67"/>
        <v/>
      </c>
      <c r="W249" s="1" t="str">
        <f t="shared" si="68"/>
        <v/>
      </c>
      <c r="X249" s="1" t="str">
        <f t="shared" si="68"/>
        <v/>
      </c>
      <c r="Y249" s="1" t="str">
        <f t="shared" si="68"/>
        <v/>
      </c>
      <c r="Z249" s="1" t="e">
        <f t="shared" si="69"/>
        <v>#N/A</v>
      </c>
      <c r="AA249" s="3">
        <f t="shared" si="60"/>
        <v>0</v>
      </c>
      <c r="AB249" s="13" t="e">
        <f t="shared" si="61"/>
        <v>#N/A</v>
      </c>
      <c r="AC249" s="13" t="e">
        <f t="shared" si="62"/>
        <v>#N/A</v>
      </c>
      <c r="AD249" s="13" t="e">
        <f t="shared" si="63"/>
        <v>#N/A</v>
      </c>
      <c r="AE249" s="13" t="e">
        <f t="shared" si="64"/>
        <v>#N/A</v>
      </c>
      <c r="AF249" s="13" t="e">
        <f t="shared" si="65"/>
        <v>#N/A</v>
      </c>
      <c r="AG249" s="13" t="e">
        <f t="shared" si="66"/>
        <v>#N/A</v>
      </c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T249" s="107"/>
      <c r="BA249" s="11"/>
      <c r="BB249" s="11"/>
      <c r="BC249" s="11"/>
      <c r="BD249" s="11"/>
      <c r="BE249" s="11"/>
      <c r="BH249" s="11"/>
      <c r="BI249" s="11"/>
      <c r="BJ249" s="11"/>
      <c r="BK249" s="11"/>
      <c r="BL249" s="11"/>
      <c r="BM249" s="11"/>
      <c r="BN249" s="11"/>
    </row>
    <row r="250" spans="1:66" s="1" customFormat="1" x14ac:dyDescent="0.3">
      <c r="A250" s="11"/>
      <c r="B250" s="1" t="e">
        <f t="shared" si="59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118"/>
      <c r="N250" s="5"/>
      <c r="O250" s="5"/>
      <c r="P250" s="5"/>
      <c r="Q250" s="5"/>
      <c r="R250" s="5"/>
      <c r="S250" s="5"/>
      <c r="T250" s="5"/>
      <c r="U250" s="5"/>
      <c r="V250" s="1" t="str">
        <f t="shared" si="67"/>
        <v/>
      </c>
      <c r="W250" s="1" t="str">
        <f t="shared" si="68"/>
        <v/>
      </c>
      <c r="X250" s="1" t="str">
        <f t="shared" si="68"/>
        <v/>
      </c>
      <c r="Y250" s="1" t="str">
        <f t="shared" si="68"/>
        <v/>
      </c>
      <c r="Z250" s="1" t="e">
        <f t="shared" si="69"/>
        <v>#N/A</v>
      </c>
      <c r="AA250" s="3">
        <f t="shared" si="60"/>
        <v>0</v>
      </c>
      <c r="AB250" s="13" t="e">
        <f t="shared" si="61"/>
        <v>#N/A</v>
      </c>
      <c r="AC250" s="13" t="e">
        <f t="shared" si="62"/>
        <v>#N/A</v>
      </c>
      <c r="AD250" s="13" t="e">
        <f t="shared" si="63"/>
        <v>#N/A</v>
      </c>
      <c r="AE250" s="13" t="e">
        <f t="shared" si="64"/>
        <v>#N/A</v>
      </c>
      <c r="AF250" s="13" t="e">
        <f t="shared" si="65"/>
        <v>#N/A</v>
      </c>
      <c r="AG250" s="13" t="e">
        <f t="shared" si="66"/>
        <v>#N/A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T250" s="107"/>
      <c r="BA250" s="11"/>
      <c r="BB250" s="11"/>
      <c r="BC250" s="11"/>
      <c r="BD250" s="11"/>
      <c r="BE250" s="11"/>
      <c r="BH250" s="11"/>
      <c r="BI250" s="11"/>
      <c r="BJ250" s="11"/>
      <c r="BK250" s="11"/>
      <c r="BL250" s="11"/>
      <c r="BM250" s="11"/>
      <c r="BN250" s="11"/>
    </row>
    <row r="251" spans="1:66" s="1" customFormat="1" x14ac:dyDescent="0.3">
      <c r="A251" s="11"/>
      <c r="B251" s="1" t="e">
        <f t="shared" si="59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118"/>
      <c r="N251" s="5"/>
      <c r="O251" s="5"/>
      <c r="P251" s="5"/>
      <c r="Q251" s="5"/>
      <c r="R251" s="5"/>
      <c r="S251" s="5"/>
      <c r="T251" s="5"/>
      <c r="U251" s="5"/>
      <c r="V251" s="1" t="str">
        <f t="shared" si="67"/>
        <v/>
      </c>
      <c r="W251" s="1" t="str">
        <f t="shared" si="68"/>
        <v/>
      </c>
      <c r="X251" s="1" t="str">
        <f t="shared" si="68"/>
        <v/>
      </c>
      <c r="Y251" s="1" t="str">
        <f t="shared" si="68"/>
        <v/>
      </c>
      <c r="Z251" s="1" t="e">
        <f t="shared" si="69"/>
        <v>#N/A</v>
      </c>
      <c r="AA251" s="3">
        <f t="shared" si="60"/>
        <v>0</v>
      </c>
      <c r="AB251" s="13" t="e">
        <f t="shared" si="61"/>
        <v>#N/A</v>
      </c>
      <c r="AC251" s="13" t="e">
        <f t="shared" si="62"/>
        <v>#N/A</v>
      </c>
      <c r="AD251" s="13" t="e">
        <f t="shared" si="63"/>
        <v>#N/A</v>
      </c>
      <c r="AE251" s="13" t="e">
        <f t="shared" si="64"/>
        <v>#N/A</v>
      </c>
      <c r="AF251" s="13" t="e">
        <f t="shared" si="65"/>
        <v>#N/A</v>
      </c>
      <c r="AG251" s="13" t="e">
        <f t="shared" si="66"/>
        <v>#N/A</v>
      </c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T251" s="107"/>
      <c r="BA251" s="11"/>
      <c r="BB251" s="11"/>
      <c r="BC251" s="11"/>
      <c r="BD251" s="11"/>
      <c r="BE251" s="11"/>
      <c r="BH251" s="11"/>
      <c r="BI251" s="11"/>
      <c r="BJ251" s="11"/>
      <c r="BK251" s="11"/>
      <c r="BL251" s="11"/>
      <c r="BM251" s="11"/>
      <c r="BN251" s="11"/>
    </row>
    <row r="252" spans="1:66" s="1" customFormat="1" x14ac:dyDescent="0.3">
      <c r="A252" s="11"/>
      <c r="B252" s="1" t="e">
        <f t="shared" si="59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118"/>
      <c r="N252" s="5"/>
      <c r="O252" s="5"/>
      <c r="P252" s="5"/>
      <c r="Q252" s="5"/>
      <c r="R252" s="5"/>
      <c r="S252" s="5"/>
      <c r="T252" s="5"/>
      <c r="U252" s="5"/>
      <c r="V252" s="1" t="str">
        <f t="shared" si="67"/>
        <v/>
      </c>
      <c r="W252" s="1" t="str">
        <f t="shared" si="68"/>
        <v/>
      </c>
      <c r="X252" s="1" t="str">
        <f t="shared" si="68"/>
        <v/>
      </c>
      <c r="Y252" s="1" t="str">
        <f t="shared" si="68"/>
        <v/>
      </c>
      <c r="Z252" s="1" t="e">
        <f t="shared" si="69"/>
        <v>#N/A</v>
      </c>
      <c r="AA252" s="3">
        <f t="shared" si="60"/>
        <v>0</v>
      </c>
      <c r="AB252" s="13" t="e">
        <f t="shared" si="61"/>
        <v>#N/A</v>
      </c>
      <c r="AC252" s="13" t="e">
        <f t="shared" si="62"/>
        <v>#N/A</v>
      </c>
      <c r="AD252" s="13" t="e">
        <f t="shared" si="63"/>
        <v>#N/A</v>
      </c>
      <c r="AE252" s="13" t="e">
        <f t="shared" si="64"/>
        <v>#N/A</v>
      </c>
      <c r="AF252" s="13" t="e">
        <f t="shared" si="65"/>
        <v>#N/A</v>
      </c>
      <c r="AG252" s="13" t="e">
        <f t="shared" si="66"/>
        <v>#N/A</v>
      </c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T252" s="107"/>
      <c r="BA252" s="11"/>
      <c r="BB252" s="11"/>
      <c r="BC252" s="11"/>
      <c r="BD252" s="11"/>
      <c r="BE252" s="11"/>
      <c r="BH252" s="11"/>
      <c r="BI252" s="11"/>
      <c r="BJ252" s="11"/>
      <c r="BK252" s="11"/>
      <c r="BL252" s="11"/>
      <c r="BM252" s="11"/>
      <c r="BN252" s="11"/>
    </row>
    <row r="253" spans="1:66" s="1" customFormat="1" x14ac:dyDescent="0.3">
      <c r="A253" s="11"/>
      <c r="B253" s="1" t="e">
        <f t="shared" si="59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118"/>
      <c r="N253" s="5"/>
      <c r="O253" s="5"/>
      <c r="P253" s="5"/>
      <c r="Q253" s="5"/>
      <c r="R253" s="5"/>
      <c r="S253" s="5"/>
      <c r="T253" s="5"/>
      <c r="U253" s="5"/>
      <c r="V253" s="1" t="str">
        <f t="shared" si="67"/>
        <v/>
      </c>
      <c r="W253" s="1" t="str">
        <f t="shared" si="68"/>
        <v/>
      </c>
      <c r="X253" s="1" t="str">
        <f t="shared" si="68"/>
        <v/>
      </c>
      <c r="Y253" s="1" t="str">
        <f t="shared" si="68"/>
        <v/>
      </c>
      <c r="Z253" s="1" t="e">
        <f t="shared" si="69"/>
        <v>#N/A</v>
      </c>
      <c r="AA253" s="3">
        <f t="shared" si="60"/>
        <v>0</v>
      </c>
      <c r="AB253" s="13" t="e">
        <f t="shared" si="61"/>
        <v>#N/A</v>
      </c>
      <c r="AC253" s="13" t="e">
        <f t="shared" si="62"/>
        <v>#N/A</v>
      </c>
      <c r="AD253" s="13" t="e">
        <f t="shared" si="63"/>
        <v>#N/A</v>
      </c>
      <c r="AE253" s="13" t="e">
        <f t="shared" si="64"/>
        <v>#N/A</v>
      </c>
      <c r="AF253" s="13" t="e">
        <f t="shared" si="65"/>
        <v>#N/A</v>
      </c>
      <c r="AG253" s="13" t="e">
        <f t="shared" si="66"/>
        <v>#N/A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T253" s="107"/>
      <c r="BA253" s="11"/>
      <c r="BB253" s="11"/>
      <c r="BC253" s="11"/>
      <c r="BD253" s="11"/>
      <c r="BE253" s="11"/>
      <c r="BH253" s="11"/>
      <c r="BI253" s="11"/>
      <c r="BJ253" s="11"/>
      <c r="BK253" s="11"/>
      <c r="BL253" s="11"/>
      <c r="BM253" s="11"/>
      <c r="BN253" s="11"/>
    </row>
    <row r="254" spans="1:66" s="1" customFormat="1" x14ac:dyDescent="0.3">
      <c r="A254" s="11"/>
      <c r="B254" s="1" t="e">
        <f t="shared" si="59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118"/>
      <c r="N254" s="5"/>
      <c r="O254" s="5"/>
      <c r="P254" s="5"/>
      <c r="Q254" s="5"/>
      <c r="R254" s="5"/>
      <c r="S254" s="5"/>
      <c r="T254" s="5"/>
      <c r="U254" s="5"/>
      <c r="V254" s="1" t="str">
        <f t="shared" si="67"/>
        <v/>
      </c>
      <c r="W254" s="1" t="str">
        <f t="shared" si="68"/>
        <v/>
      </c>
      <c r="X254" s="1" t="str">
        <f t="shared" si="68"/>
        <v/>
      </c>
      <c r="Y254" s="1" t="str">
        <f t="shared" si="68"/>
        <v/>
      </c>
      <c r="Z254" s="1" t="e">
        <f t="shared" si="69"/>
        <v>#N/A</v>
      </c>
      <c r="AA254" s="3">
        <f t="shared" si="60"/>
        <v>0</v>
      </c>
      <c r="AB254" s="13" t="e">
        <f t="shared" si="61"/>
        <v>#N/A</v>
      </c>
      <c r="AC254" s="13" t="e">
        <f t="shared" si="62"/>
        <v>#N/A</v>
      </c>
      <c r="AD254" s="13" t="e">
        <f t="shared" si="63"/>
        <v>#N/A</v>
      </c>
      <c r="AE254" s="13" t="e">
        <f t="shared" si="64"/>
        <v>#N/A</v>
      </c>
      <c r="AF254" s="13" t="e">
        <f t="shared" si="65"/>
        <v>#N/A</v>
      </c>
      <c r="AG254" s="13" t="e">
        <f t="shared" si="66"/>
        <v>#N/A</v>
      </c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T254" s="107"/>
      <c r="BA254" s="11"/>
      <c r="BB254" s="11"/>
      <c r="BC254" s="11"/>
      <c r="BD254" s="11"/>
      <c r="BE254" s="11"/>
      <c r="BH254" s="11"/>
      <c r="BI254" s="11"/>
      <c r="BJ254" s="11"/>
      <c r="BK254" s="11"/>
      <c r="BL254" s="11"/>
      <c r="BM254" s="11"/>
      <c r="BN254" s="11"/>
    </row>
    <row r="255" spans="1:66" s="1" customFormat="1" x14ac:dyDescent="0.3">
      <c r="A255" s="11"/>
      <c r="B255" s="1" t="e">
        <f t="shared" si="59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118"/>
      <c r="N255" s="5"/>
      <c r="O255" s="5"/>
      <c r="P255" s="5"/>
      <c r="Q255" s="5"/>
      <c r="R255" s="5"/>
      <c r="S255" s="5"/>
      <c r="T255" s="5"/>
      <c r="U255" s="5"/>
      <c r="V255" s="1" t="str">
        <f t="shared" si="67"/>
        <v/>
      </c>
      <c r="W255" s="1" t="str">
        <f t="shared" si="68"/>
        <v/>
      </c>
      <c r="X255" s="1" t="str">
        <f t="shared" si="68"/>
        <v/>
      </c>
      <c r="Y255" s="1" t="str">
        <f t="shared" si="68"/>
        <v/>
      </c>
      <c r="Z255" s="1" t="e">
        <f t="shared" si="69"/>
        <v>#N/A</v>
      </c>
      <c r="AA255" s="3">
        <f t="shared" si="60"/>
        <v>0</v>
      </c>
      <c r="AB255" s="13" t="e">
        <f t="shared" si="61"/>
        <v>#N/A</v>
      </c>
      <c r="AC255" s="13" t="e">
        <f t="shared" si="62"/>
        <v>#N/A</v>
      </c>
      <c r="AD255" s="13" t="e">
        <f t="shared" si="63"/>
        <v>#N/A</v>
      </c>
      <c r="AE255" s="13" t="e">
        <f t="shared" si="64"/>
        <v>#N/A</v>
      </c>
      <c r="AF255" s="13" t="e">
        <f t="shared" si="65"/>
        <v>#N/A</v>
      </c>
      <c r="AG255" s="13" t="e">
        <f t="shared" si="66"/>
        <v>#N/A</v>
      </c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T255" s="107"/>
      <c r="BA255" s="11"/>
      <c r="BB255" s="11"/>
      <c r="BC255" s="11"/>
      <c r="BD255" s="11"/>
      <c r="BE255" s="11"/>
      <c r="BH255" s="11"/>
      <c r="BI255" s="11"/>
      <c r="BJ255" s="11"/>
      <c r="BK255" s="11"/>
      <c r="BL255" s="11"/>
      <c r="BM255" s="11"/>
      <c r="BN255" s="11"/>
    </row>
    <row r="256" spans="1:66" s="1" customFormat="1" x14ac:dyDescent="0.3">
      <c r="A256" s="11"/>
      <c r="B256" s="1" t="e">
        <f t="shared" si="59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118"/>
      <c r="N256" s="5"/>
      <c r="O256" s="5"/>
      <c r="P256" s="5"/>
      <c r="Q256" s="5"/>
      <c r="R256" s="5"/>
      <c r="S256" s="5"/>
      <c r="T256" s="5"/>
      <c r="U256" s="5"/>
      <c r="V256" s="1" t="str">
        <f t="shared" si="67"/>
        <v/>
      </c>
      <c r="W256" s="1" t="str">
        <f t="shared" si="68"/>
        <v/>
      </c>
      <c r="X256" s="1" t="str">
        <f t="shared" si="68"/>
        <v/>
      </c>
      <c r="Y256" s="1" t="str">
        <f t="shared" si="68"/>
        <v/>
      </c>
      <c r="Z256" s="1" t="e">
        <f t="shared" si="69"/>
        <v>#N/A</v>
      </c>
      <c r="AA256" s="3">
        <f t="shared" si="60"/>
        <v>0</v>
      </c>
      <c r="AB256" s="13" t="e">
        <f t="shared" si="61"/>
        <v>#N/A</v>
      </c>
      <c r="AC256" s="13" t="e">
        <f t="shared" si="62"/>
        <v>#N/A</v>
      </c>
      <c r="AD256" s="13" t="e">
        <f t="shared" si="63"/>
        <v>#N/A</v>
      </c>
      <c r="AE256" s="13" t="e">
        <f t="shared" si="64"/>
        <v>#N/A</v>
      </c>
      <c r="AF256" s="13" t="e">
        <f t="shared" si="65"/>
        <v>#N/A</v>
      </c>
      <c r="AG256" s="13" t="e">
        <f t="shared" si="66"/>
        <v>#N/A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T256" s="107"/>
      <c r="BA256" s="11"/>
      <c r="BB256" s="11"/>
      <c r="BC256" s="11"/>
      <c r="BD256" s="11"/>
      <c r="BE256" s="11"/>
      <c r="BH256" s="11"/>
      <c r="BI256" s="11"/>
      <c r="BJ256" s="11"/>
      <c r="BK256" s="11"/>
      <c r="BL256" s="11"/>
      <c r="BM256" s="11"/>
      <c r="BN256" s="11"/>
    </row>
    <row r="257" spans="1:66" s="1" customFormat="1" x14ac:dyDescent="0.3">
      <c r="A257" s="11"/>
      <c r="B257" s="1" t="e">
        <f t="shared" si="59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118"/>
      <c r="N257" s="5"/>
      <c r="O257" s="5"/>
      <c r="P257" s="5"/>
      <c r="Q257" s="5"/>
      <c r="R257" s="5"/>
      <c r="S257" s="5"/>
      <c r="T257" s="5"/>
      <c r="U257" s="5"/>
      <c r="V257" s="1" t="str">
        <f t="shared" si="67"/>
        <v/>
      </c>
      <c r="W257" s="1" t="str">
        <f t="shared" si="68"/>
        <v/>
      </c>
      <c r="X257" s="1" t="str">
        <f t="shared" si="68"/>
        <v/>
      </c>
      <c r="Y257" s="1" t="str">
        <f t="shared" si="68"/>
        <v/>
      </c>
      <c r="Z257" s="1" t="e">
        <f t="shared" si="69"/>
        <v>#N/A</v>
      </c>
      <c r="AA257" s="3">
        <f t="shared" si="60"/>
        <v>0</v>
      </c>
      <c r="AB257" s="13" t="e">
        <f t="shared" si="61"/>
        <v>#N/A</v>
      </c>
      <c r="AC257" s="13" t="e">
        <f t="shared" si="62"/>
        <v>#N/A</v>
      </c>
      <c r="AD257" s="13" t="e">
        <f t="shared" si="63"/>
        <v>#N/A</v>
      </c>
      <c r="AE257" s="13" t="e">
        <f t="shared" si="64"/>
        <v>#N/A</v>
      </c>
      <c r="AF257" s="13" t="e">
        <f t="shared" si="65"/>
        <v>#N/A</v>
      </c>
      <c r="AG257" s="13" t="e">
        <f t="shared" si="66"/>
        <v>#N/A</v>
      </c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T257" s="107"/>
      <c r="BA257" s="11"/>
      <c r="BB257" s="11"/>
      <c r="BC257" s="11"/>
      <c r="BD257" s="11"/>
      <c r="BE257" s="11"/>
      <c r="BH257" s="11"/>
      <c r="BI257" s="11"/>
      <c r="BJ257" s="11"/>
      <c r="BK257" s="11"/>
      <c r="BL257" s="11"/>
      <c r="BM257" s="11"/>
      <c r="BN257" s="11"/>
    </row>
    <row r="258" spans="1:66" s="1" customFormat="1" x14ac:dyDescent="0.3">
      <c r="A258" s="11"/>
      <c r="B258" s="1" t="e">
        <f t="shared" si="59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118"/>
      <c r="N258" s="5"/>
      <c r="O258" s="5"/>
      <c r="P258" s="5"/>
      <c r="Q258" s="5"/>
      <c r="R258" s="5"/>
      <c r="S258" s="5"/>
      <c r="T258" s="5"/>
      <c r="U258" s="5"/>
      <c r="V258" s="1" t="str">
        <f t="shared" si="67"/>
        <v/>
      </c>
      <c r="W258" s="1" t="str">
        <f t="shared" si="68"/>
        <v/>
      </c>
      <c r="X258" s="1" t="str">
        <f t="shared" si="68"/>
        <v/>
      </c>
      <c r="Y258" s="1" t="str">
        <f t="shared" si="68"/>
        <v/>
      </c>
      <c r="Z258" s="1" t="e">
        <f t="shared" si="69"/>
        <v>#N/A</v>
      </c>
      <c r="AA258" s="3">
        <f t="shared" si="60"/>
        <v>0</v>
      </c>
      <c r="AB258" s="13" t="e">
        <f t="shared" si="61"/>
        <v>#N/A</v>
      </c>
      <c r="AC258" s="13" t="e">
        <f t="shared" si="62"/>
        <v>#N/A</v>
      </c>
      <c r="AD258" s="13" t="e">
        <f t="shared" si="63"/>
        <v>#N/A</v>
      </c>
      <c r="AE258" s="13" t="e">
        <f t="shared" si="64"/>
        <v>#N/A</v>
      </c>
      <c r="AF258" s="13" t="e">
        <f t="shared" si="65"/>
        <v>#N/A</v>
      </c>
      <c r="AG258" s="13" t="e">
        <f t="shared" si="66"/>
        <v>#N/A</v>
      </c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T258" s="107"/>
      <c r="BA258" s="11"/>
      <c r="BB258" s="11"/>
      <c r="BC258" s="11"/>
      <c r="BD258" s="11"/>
      <c r="BE258" s="11"/>
      <c r="BH258" s="11"/>
      <c r="BI258" s="11"/>
      <c r="BJ258" s="11"/>
      <c r="BK258" s="11"/>
      <c r="BL258" s="11"/>
      <c r="BM258" s="11"/>
      <c r="BN258" s="11"/>
    </row>
    <row r="259" spans="1:66" s="1" customFormat="1" x14ac:dyDescent="0.3">
      <c r="A259" s="11"/>
      <c r="B259" s="1" t="e">
        <f t="shared" si="59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118"/>
      <c r="N259" s="5"/>
      <c r="O259" s="5"/>
      <c r="P259" s="5"/>
      <c r="Q259" s="5"/>
      <c r="R259" s="5"/>
      <c r="S259" s="5"/>
      <c r="T259" s="5"/>
      <c r="U259" s="5"/>
      <c r="V259" s="1" t="str">
        <f t="shared" si="67"/>
        <v/>
      </c>
      <c r="W259" s="1" t="str">
        <f t="shared" si="68"/>
        <v/>
      </c>
      <c r="X259" s="1" t="str">
        <f t="shared" si="68"/>
        <v/>
      </c>
      <c r="Y259" s="1" t="str">
        <f t="shared" si="68"/>
        <v/>
      </c>
      <c r="Z259" s="1" t="e">
        <f t="shared" si="69"/>
        <v>#N/A</v>
      </c>
      <c r="AA259" s="3">
        <f t="shared" si="60"/>
        <v>0</v>
      </c>
      <c r="AB259" s="13" t="e">
        <f t="shared" si="61"/>
        <v>#N/A</v>
      </c>
      <c r="AC259" s="13" t="e">
        <f t="shared" si="62"/>
        <v>#N/A</v>
      </c>
      <c r="AD259" s="13" t="e">
        <f t="shared" si="63"/>
        <v>#N/A</v>
      </c>
      <c r="AE259" s="13" t="e">
        <f t="shared" si="64"/>
        <v>#N/A</v>
      </c>
      <c r="AF259" s="13" t="e">
        <f t="shared" si="65"/>
        <v>#N/A</v>
      </c>
      <c r="AG259" s="13" t="e">
        <f t="shared" si="66"/>
        <v>#N/A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T259" s="107"/>
      <c r="BA259" s="11"/>
      <c r="BB259" s="11"/>
      <c r="BC259" s="11"/>
      <c r="BD259" s="11"/>
      <c r="BE259" s="11"/>
      <c r="BH259" s="11"/>
      <c r="BI259" s="11"/>
      <c r="BJ259" s="11"/>
      <c r="BK259" s="11"/>
      <c r="BL259" s="11"/>
      <c r="BM259" s="11"/>
      <c r="BN259" s="11"/>
    </row>
    <row r="260" spans="1:66" s="1" customFormat="1" x14ac:dyDescent="0.3">
      <c r="A260" s="11"/>
      <c r="B260" s="1" t="e">
        <f t="shared" si="59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118"/>
      <c r="N260" s="5"/>
      <c r="O260" s="5"/>
      <c r="P260" s="5"/>
      <c r="Q260" s="5"/>
      <c r="R260" s="5"/>
      <c r="S260" s="5"/>
      <c r="T260" s="5"/>
      <c r="U260" s="5"/>
      <c r="V260" s="1" t="str">
        <f t="shared" si="67"/>
        <v/>
      </c>
      <c r="W260" s="1" t="str">
        <f t="shared" si="68"/>
        <v/>
      </c>
      <c r="X260" s="1" t="str">
        <f t="shared" si="68"/>
        <v/>
      </c>
      <c r="Y260" s="1" t="str">
        <f t="shared" si="68"/>
        <v/>
      </c>
      <c r="Z260" s="1" t="e">
        <f t="shared" si="69"/>
        <v>#N/A</v>
      </c>
      <c r="AA260" s="3">
        <f t="shared" si="60"/>
        <v>0</v>
      </c>
      <c r="AB260" s="13" t="e">
        <f t="shared" si="61"/>
        <v>#N/A</v>
      </c>
      <c r="AC260" s="13" t="e">
        <f t="shared" si="62"/>
        <v>#N/A</v>
      </c>
      <c r="AD260" s="13" t="e">
        <f t="shared" si="63"/>
        <v>#N/A</v>
      </c>
      <c r="AE260" s="13" t="e">
        <f t="shared" si="64"/>
        <v>#N/A</v>
      </c>
      <c r="AF260" s="13" t="e">
        <f t="shared" si="65"/>
        <v>#N/A</v>
      </c>
      <c r="AG260" s="13" t="e">
        <f t="shared" si="66"/>
        <v>#N/A</v>
      </c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T260" s="107"/>
      <c r="BA260" s="11"/>
      <c r="BB260" s="11"/>
      <c r="BC260" s="11"/>
      <c r="BD260" s="11"/>
      <c r="BE260" s="11"/>
      <c r="BH260" s="11"/>
      <c r="BI260" s="11"/>
      <c r="BJ260" s="11"/>
      <c r="BK260" s="11"/>
      <c r="BL260" s="11"/>
      <c r="BM260" s="11"/>
      <c r="BN260" s="11"/>
    </row>
    <row r="261" spans="1:66" s="1" customFormat="1" x14ac:dyDescent="0.3">
      <c r="A261" s="11"/>
      <c r="B261" s="1" t="e">
        <f t="shared" si="59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118"/>
      <c r="N261" s="5"/>
      <c r="O261" s="5"/>
      <c r="P261" s="5"/>
      <c r="Q261" s="5"/>
      <c r="R261" s="5"/>
      <c r="S261" s="5"/>
      <c r="T261" s="5"/>
      <c r="U261" s="5"/>
      <c r="V261" s="1" t="str">
        <f t="shared" si="67"/>
        <v/>
      </c>
      <c r="W261" s="1" t="str">
        <f t="shared" si="68"/>
        <v/>
      </c>
      <c r="X261" s="1" t="str">
        <f t="shared" si="68"/>
        <v/>
      </c>
      <c r="Y261" s="1" t="str">
        <f t="shared" si="68"/>
        <v/>
      </c>
      <c r="Z261" s="1" t="e">
        <f t="shared" si="69"/>
        <v>#N/A</v>
      </c>
      <c r="AA261" s="3">
        <f t="shared" si="60"/>
        <v>0</v>
      </c>
      <c r="AB261" s="13" t="e">
        <f t="shared" si="61"/>
        <v>#N/A</v>
      </c>
      <c r="AC261" s="13" t="e">
        <f t="shared" si="62"/>
        <v>#N/A</v>
      </c>
      <c r="AD261" s="13" t="e">
        <f t="shared" si="63"/>
        <v>#N/A</v>
      </c>
      <c r="AE261" s="13" t="e">
        <f t="shared" si="64"/>
        <v>#N/A</v>
      </c>
      <c r="AF261" s="13" t="e">
        <f t="shared" si="65"/>
        <v>#N/A</v>
      </c>
      <c r="AG261" s="13" t="e">
        <f t="shared" si="66"/>
        <v>#N/A</v>
      </c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T261" s="107"/>
      <c r="BA261" s="11"/>
      <c r="BB261" s="11"/>
      <c r="BC261" s="11"/>
      <c r="BD261" s="11"/>
      <c r="BE261" s="11"/>
      <c r="BH261" s="11"/>
      <c r="BI261" s="11"/>
      <c r="BJ261" s="11"/>
      <c r="BK261" s="11"/>
      <c r="BL261" s="11"/>
      <c r="BM261" s="11"/>
      <c r="BN261" s="11"/>
    </row>
    <row r="262" spans="1:66" s="1" customFormat="1" x14ac:dyDescent="0.3">
      <c r="A262" s="11"/>
      <c r="B262" s="1" t="e">
        <f t="shared" si="59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118"/>
      <c r="N262" s="5"/>
      <c r="O262" s="5"/>
      <c r="P262" s="5"/>
      <c r="Q262" s="5"/>
      <c r="R262" s="5"/>
      <c r="S262" s="5"/>
      <c r="T262" s="5"/>
      <c r="U262" s="5"/>
      <c r="V262" s="1" t="str">
        <f t="shared" si="67"/>
        <v/>
      </c>
      <c r="W262" s="1" t="str">
        <f t="shared" si="68"/>
        <v/>
      </c>
      <c r="X262" s="1" t="str">
        <f t="shared" si="68"/>
        <v/>
      </c>
      <c r="Y262" s="1" t="str">
        <f t="shared" si="68"/>
        <v/>
      </c>
      <c r="Z262" s="1" t="e">
        <f t="shared" si="69"/>
        <v>#N/A</v>
      </c>
      <c r="AA262" s="3">
        <f t="shared" si="60"/>
        <v>0</v>
      </c>
      <c r="AB262" s="13" t="e">
        <f t="shared" si="61"/>
        <v>#N/A</v>
      </c>
      <c r="AC262" s="13" t="e">
        <f t="shared" si="62"/>
        <v>#N/A</v>
      </c>
      <c r="AD262" s="13" t="e">
        <f t="shared" si="63"/>
        <v>#N/A</v>
      </c>
      <c r="AE262" s="13" t="e">
        <f t="shared" si="64"/>
        <v>#N/A</v>
      </c>
      <c r="AF262" s="13" t="e">
        <f t="shared" si="65"/>
        <v>#N/A</v>
      </c>
      <c r="AG262" s="13" t="e">
        <f t="shared" si="66"/>
        <v>#N/A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T262" s="107"/>
      <c r="BA262" s="11"/>
      <c r="BB262" s="11"/>
      <c r="BC262" s="11"/>
      <c r="BD262" s="11"/>
      <c r="BE262" s="11"/>
      <c r="BH262" s="11"/>
      <c r="BI262" s="11"/>
      <c r="BJ262" s="11"/>
      <c r="BK262" s="11"/>
      <c r="BL262" s="11"/>
      <c r="BM262" s="11"/>
      <c r="BN262" s="11"/>
    </row>
    <row r="263" spans="1:66" s="1" customFormat="1" x14ac:dyDescent="0.3">
      <c r="A263" s="11"/>
      <c r="B263" s="1" t="e">
        <f t="shared" si="59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118"/>
      <c r="N263" s="5"/>
      <c r="O263" s="5"/>
      <c r="P263" s="5"/>
      <c r="Q263" s="5"/>
      <c r="R263" s="5"/>
      <c r="S263" s="5"/>
      <c r="T263" s="5"/>
      <c r="U263" s="5"/>
      <c r="V263" s="1" t="str">
        <f t="shared" si="67"/>
        <v/>
      </c>
      <c r="W263" s="1" t="str">
        <f t="shared" si="68"/>
        <v/>
      </c>
      <c r="X263" s="1" t="str">
        <f t="shared" si="68"/>
        <v/>
      </c>
      <c r="Y263" s="1" t="str">
        <f t="shared" si="68"/>
        <v/>
      </c>
      <c r="Z263" s="1" t="e">
        <f t="shared" si="69"/>
        <v>#N/A</v>
      </c>
      <c r="AA263" s="3">
        <f t="shared" si="60"/>
        <v>0</v>
      </c>
      <c r="AB263" s="13" t="e">
        <f t="shared" si="61"/>
        <v>#N/A</v>
      </c>
      <c r="AC263" s="13" t="e">
        <f t="shared" si="62"/>
        <v>#N/A</v>
      </c>
      <c r="AD263" s="13" t="e">
        <f t="shared" si="63"/>
        <v>#N/A</v>
      </c>
      <c r="AE263" s="13" t="e">
        <f t="shared" si="64"/>
        <v>#N/A</v>
      </c>
      <c r="AF263" s="13" t="e">
        <f t="shared" si="65"/>
        <v>#N/A</v>
      </c>
      <c r="AG263" s="13" t="e">
        <f t="shared" si="66"/>
        <v>#N/A</v>
      </c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T263" s="107"/>
      <c r="BA263" s="11"/>
      <c r="BB263" s="11"/>
      <c r="BC263" s="11"/>
      <c r="BD263" s="11"/>
      <c r="BE263" s="11"/>
      <c r="BH263" s="11"/>
      <c r="BI263" s="11"/>
      <c r="BJ263" s="11"/>
      <c r="BK263" s="11"/>
      <c r="BL263" s="11"/>
      <c r="BM263" s="11"/>
      <c r="BN263" s="11"/>
    </row>
    <row r="264" spans="1:66" s="1" customFormat="1" x14ac:dyDescent="0.3">
      <c r="A264" s="11"/>
      <c r="B264" s="1" t="e">
        <f t="shared" si="59"/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118"/>
      <c r="N264" s="5"/>
      <c r="O264" s="5"/>
      <c r="P264" s="5"/>
      <c r="Q264" s="5"/>
      <c r="R264" s="5"/>
      <c r="S264" s="5"/>
      <c r="T264" s="5"/>
      <c r="U264" s="5"/>
      <c r="V264" s="1" t="str">
        <f t="shared" si="67"/>
        <v/>
      </c>
      <c r="W264" s="1" t="str">
        <f t="shared" si="68"/>
        <v/>
      </c>
      <c r="X264" s="1" t="str">
        <f t="shared" si="68"/>
        <v/>
      </c>
      <c r="Y264" s="1" t="str">
        <f t="shared" si="68"/>
        <v/>
      </c>
      <c r="Z264" s="1" t="e">
        <f t="shared" si="69"/>
        <v>#N/A</v>
      </c>
      <c r="AA264" s="3">
        <f t="shared" si="60"/>
        <v>0</v>
      </c>
      <c r="AB264" s="13" t="e">
        <f t="shared" si="61"/>
        <v>#N/A</v>
      </c>
      <c r="AC264" s="13" t="e">
        <f t="shared" si="62"/>
        <v>#N/A</v>
      </c>
      <c r="AD264" s="13" t="e">
        <f t="shared" si="63"/>
        <v>#N/A</v>
      </c>
      <c r="AE264" s="13" t="e">
        <f t="shared" si="64"/>
        <v>#N/A</v>
      </c>
      <c r="AF264" s="13" t="e">
        <f t="shared" si="65"/>
        <v>#N/A</v>
      </c>
      <c r="AG264" s="13" t="e">
        <f t="shared" si="66"/>
        <v>#N/A</v>
      </c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T264" s="107"/>
      <c r="BA264" s="11"/>
      <c r="BB264" s="11"/>
      <c r="BC264" s="11"/>
      <c r="BD264" s="11"/>
      <c r="BE264" s="11"/>
      <c r="BH264" s="11"/>
      <c r="BI264" s="11"/>
      <c r="BJ264" s="11"/>
      <c r="BK264" s="11"/>
      <c r="BL264" s="11"/>
      <c r="BM264" s="11"/>
      <c r="BN264" s="11"/>
    </row>
    <row r="265" spans="1:66" s="1" customFormat="1" x14ac:dyDescent="0.3">
      <c r="A265" s="11"/>
      <c r="B265" s="1" t="e">
        <f t="shared" si="59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118"/>
      <c r="N265" s="5"/>
      <c r="O265" s="5"/>
      <c r="P265" s="5"/>
      <c r="Q265" s="5"/>
      <c r="R265" s="5"/>
      <c r="S265" s="5"/>
      <c r="T265" s="5"/>
      <c r="U265" s="5"/>
      <c r="V265" s="1" t="str">
        <f t="shared" si="67"/>
        <v/>
      </c>
      <c r="W265" s="1" t="str">
        <f t="shared" si="68"/>
        <v/>
      </c>
      <c r="X265" s="1" t="str">
        <f t="shared" si="68"/>
        <v/>
      </c>
      <c r="Y265" s="1" t="str">
        <f t="shared" si="68"/>
        <v/>
      </c>
      <c r="Z265" s="1" t="e">
        <f t="shared" si="69"/>
        <v>#N/A</v>
      </c>
      <c r="AA265" s="3">
        <f t="shared" si="60"/>
        <v>0</v>
      </c>
      <c r="AB265" s="13" t="e">
        <f t="shared" si="61"/>
        <v>#N/A</v>
      </c>
      <c r="AC265" s="13" t="e">
        <f t="shared" si="62"/>
        <v>#N/A</v>
      </c>
      <c r="AD265" s="13" t="e">
        <f t="shared" si="63"/>
        <v>#N/A</v>
      </c>
      <c r="AE265" s="13" t="e">
        <f t="shared" si="64"/>
        <v>#N/A</v>
      </c>
      <c r="AF265" s="13" t="e">
        <f t="shared" si="65"/>
        <v>#N/A</v>
      </c>
      <c r="AG265" s="13" t="e">
        <f t="shared" si="66"/>
        <v>#N/A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T265" s="107"/>
      <c r="BA265" s="11"/>
      <c r="BB265" s="11"/>
      <c r="BC265" s="11"/>
      <c r="BD265" s="11"/>
      <c r="BE265" s="11"/>
      <c r="BH265" s="11"/>
      <c r="BI265" s="11"/>
      <c r="BJ265" s="11"/>
      <c r="BK265" s="11"/>
      <c r="BL265" s="11"/>
      <c r="BM265" s="11"/>
      <c r="BN265" s="11"/>
    </row>
    <row r="266" spans="1:66" s="1" customFormat="1" x14ac:dyDescent="0.3">
      <c r="A266" s="11"/>
      <c r="B266" s="1" t="e">
        <f t="shared" si="59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118"/>
      <c r="N266" s="5"/>
      <c r="O266" s="5"/>
      <c r="P266" s="5"/>
      <c r="Q266" s="5"/>
      <c r="R266" s="5"/>
      <c r="S266" s="5"/>
      <c r="T266" s="5"/>
      <c r="U266" s="5"/>
      <c r="V266" s="1" t="str">
        <f t="shared" si="67"/>
        <v/>
      </c>
      <c r="W266" s="1" t="str">
        <f t="shared" si="68"/>
        <v/>
      </c>
      <c r="X266" s="1" t="str">
        <f t="shared" si="68"/>
        <v/>
      </c>
      <c r="Y266" s="1" t="str">
        <f t="shared" si="68"/>
        <v/>
      </c>
      <c r="Z266" s="1" t="e">
        <f t="shared" si="69"/>
        <v>#N/A</v>
      </c>
      <c r="AA266" s="3">
        <f t="shared" si="60"/>
        <v>0</v>
      </c>
      <c r="AB266" s="13" t="e">
        <f t="shared" si="61"/>
        <v>#N/A</v>
      </c>
      <c r="AC266" s="13" t="e">
        <f t="shared" si="62"/>
        <v>#N/A</v>
      </c>
      <c r="AD266" s="13" t="e">
        <f t="shared" si="63"/>
        <v>#N/A</v>
      </c>
      <c r="AE266" s="13" t="e">
        <f t="shared" si="64"/>
        <v>#N/A</v>
      </c>
      <c r="AF266" s="13" t="e">
        <f t="shared" si="65"/>
        <v>#N/A</v>
      </c>
      <c r="AG266" s="13" t="e">
        <f t="shared" si="66"/>
        <v>#N/A</v>
      </c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T266" s="107"/>
      <c r="BA266" s="11"/>
      <c r="BB266" s="11"/>
      <c r="BC266" s="11"/>
      <c r="BD266" s="11"/>
      <c r="BE266" s="11"/>
      <c r="BH266" s="11"/>
      <c r="BI266" s="11"/>
      <c r="BJ266" s="11"/>
      <c r="BK266" s="11"/>
      <c r="BL266" s="11"/>
      <c r="BM266" s="11"/>
      <c r="BN266" s="11"/>
    </row>
    <row r="267" spans="1:66" s="1" customFormat="1" x14ac:dyDescent="0.3">
      <c r="A267" s="11"/>
      <c r="B267" s="1" t="e">
        <f t="shared" si="59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118"/>
      <c r="N267" s="5"/>
      <c r="O267" s="5"/>
      <c r="P267" s="5"/>
      <c r="Q267" s="5"/>
      <c r="R267" s="5"/>
      <c r="S267" s="5"/>
      <c r="T267" s="5"/>
      <c r="U267" s="5"/>
      <c r="V267" s="1" t="str">
        <f t="shared" si="67"/>
        <v/>
      </c>
      <c r="W267" s="1" t="str">
        <f t="shared" si="68"/>
        <v/>
      </c>
      <c r="X267" s="1" t="str">
        <f t="shared" si="68"/>
        <v/>
      </c>
      <c r="Y267" s="1" t="str">
        <f t="shared" si="68"/>
        <v/>
      </c>
      <c r="Z267" s="1" t="e">
        <f t="shared" si="69"/>
        <v>#N/A</v>
      </c>
      <c r="AA267" s="3">
        <f t="shared" si="60"/>
        <v>0</v>
      </c>
      <c r="AB267" s="13" t="e">
        <f t="shared" si="61"/>
        <v>#N/A</v>
      </c>
      <c r="AC267" s="13" t="e">
        <f t="shared" si="62"/>
        <v>#N/A</v>
      </c>
      <c r="AD267" s="13" t="e">
        <f t="shared" si="63"/>
        <v>#N/A</v>
      </c>
      <c r="AE267" s="13" t="e">
        <f t="shared" si="64"/>
        <v>#N/A</v>
      </c>
      <c r="AF267" s="13" t="e">
        <f t="shared" si="65"/>
        <v>#N/A</v>
      </c>
      <c r="AG267" s="13" t="e">
        <f t="shared" si="66"/>
        <v>#N/A</v>
      </c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T267" s="107"/>
      <c r="BA267" s="11"/>
      <c r="BB267" s="11"/>
      <c r="BC267" s="11"/>
      <c r="BD267" s="11"/>
      <c r="BE267" s="11"/>
      <c r="BH267" s="11"/>
      <c r="BI267" s="11"/>
      <c r="BJ267" s="11"/>
      <c r="BK267" s="11"/>
      <c r="BL267" s="11"/>
      <c r="BM267" s="11"/>
      <c r="BN267" s="11"/>
    </row>
    <row r="268" spans="1:66" s="1" customFormat="1" x14ac:dyDescent="0.3">
      <c r="A268" s="11"/>
      <c r="B268" s="1" t="e">
        <f t="shared" si="59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118"/>
      <c r="N268" s="5"/>
      <c r="O268" s="5"/>
      <c r="P268" s="5"/>
      <c r="Q268" s="5"/>
      <c r="R268" s="5"/>
      <c r="S268" s="5"/>
      <c r="T268" s="5"/>
      <c r="U268" s="5"/>
      <c r="V268" s="1" t="str">
        <f t="shared" si="67"/>
        <v/>
      </c>
      <c r="W268" s="1" t="str">
        <f t="shared" si="68"/>
        <v/>
      </c>
      <c r="X268" s="1" t="str">
        <f t="shared" si="68"/>
        <v/>
      </c>
      <c r="Y268" s="1" t="str">
        <f t="shared" si="68"/>
        <v/>
      </c>
      <c r="Z268" s="1" t="e">
        <f t="shared" si="69"/>
        <v>#N/A</v>
      </c>
      <c r="AA268" s="3">
        <f t="shared" si="60"/>
        <v>0</v>
      </c>
      <c r="AB268" s="13" t="e">
        <f t="shared" si="61"/>
        <v>#N/A</v>
      </c>
      <c r="AC268" s="13" t="e">
        <f t="shared" si="62"/>
        <v>#N/A</v>
      </c>
      <c r="AD268" s="13" t="e">
        <f t="shared" si="63"/>
        <v>#N/A</v>
      </c>
      <c r="AE268" s="13" t="e">
        <f t="shared" si="64"/>
        <v>#N/A</v>
      </c>
      <c r="AF268" s="13" t="e">
        <f t="shared" si="65"/>
        <v>#N/A</v>
      </c>
      <c r="AG268" s="13" t="e">
        <f t="shared" si="66"/>
        <v>#N/A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T268" s="107"/>
      <c r="BA268" s="11"/>
      <c r="BB268" s="11"/>
      <c r="BC268" s="11"/>
      <c r="BD268" s="11"/>
      <c r="BE268" s="11"/>
      <c r="BH268" s="11"/>
      <c r="BI268" s="11"/>
      <c r="BJ268" s="11"/>
      <c r="BK268" s="11"/>
      <c r="BL268" s="11"/>
      <c r="BM268" s="11"/>
      <c r="BN268" s="11"/>
    </row>
    <row r="269" spans="1:66" s="1" customFormat="1" x14ac:dyDescent="0.3">
      <c r="A269" s="11"/>
      <c r="B269" s="1" t="e">
        <f t="shared" si="59"/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118"/>
      <c r="N269" s="5"/>
      <c r="O269" s="5"/>
      <c r="P269" s="5"/>
      <c r="Q269" s="5"/>
      <c r="R269" s="5"/>
      <c r="S269" s="5"/>
      <c r="T269" s="5"/>
      <c r="U269" s="5"/>
      <c r="V269" s="1" t="str">
        <f t="shared" si="67"/>
        <v/>
      </c>
      <c r="W269" s="1" t="str">
        <f t="shared" si="68"/>
        <v/>
      </c>
      <c r="X269" s="1" t="str">
        <f t="shared" si="68"/>
        <v/>
      </c>
      <c r="Y269" s="1" t="str">
        <f t="shared" si="68"/>
        <v/>
      </c>
      <c r="Z269" s="1" t="e">
        <f t="shared" si="69"/>
        <v>#N/A</v>
      </c>
      <c r="AA269" s="3">
        <f t="shared" si="60"/>
        <v>0</v>
      </c>
      <c r="AB269" s="13" t="e">
        <f t="shared" si="61"/>
        <v>#N/A</v>
      </c>
      <c r="AC269" s="13" t="e">
        <f t="shared" si="62"/>
        <v>#N/A</v>
      </c>
      <c r="AD269" s="13" t="e">
        <f t="shared" si="63"/>
        <v>#N/A</v>
      </c>
      <c r="AE269" s="13" t="e">
        <f t="shared" si="64"/>
        <v>#N/A</v>
      </c>
      <c r="AF269" s="13" t="e">
        <f t="shared" si="65"/>
        <v>#N/A</v>
      </c>
      <c r="AG269" s="13" t="e">
        <f t="shared" si="66"/>
        <v>#N/A</v>
      </c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T269" s="107"/>
      <c r="BA269" s="11"/>
      <c r="BB269" s="11"/>
      <c r="BC269" s="11"/>
      <c r="BD269" s="11"/>
      <c r="BE269" s="11"/>
      <c r="BH269" s="11"/>
      <c r="BI269" s="11"/>
      <c r="BJ269" s="11"/>
      <c r="BK269" s="11"/>
      <c r="BL269" s="11"/>
      <c r="BM269" s="11"/>
      <c r="BN269" s="11"/>
    </row>
    <row r="270" spans="1:66" s="1" customFormat="1" x14ac:dyDescent="0.3">
      <c r="A270" s="11"/>
      <c r="B270" s="1" t="e">
        <f t="shared" ref="B270:B333" si="70">IF(C270="",NA(),E270+G270+H270+I270)</f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118"/>
      <c r="N270" s="5"/>
      <c r="O270" s="5"/>
      <c r="P270" s="5"/>
      <c r="Q270" s="5"/>
      <c r="R270" s="5"/>
      <c r="S270" s="5"/>
      <c r="T270" s="5"/>
      <c r="U270" s="5"/>
      <c r="V270" s="1" t="str">
        <f t="shared" si="67"/>
        <v/>
      </c>
      <c r="W270" s="1" t="str">
        <f t="shared" si="68"/>
        <v/>
      </c>
      <c r="X270" s="1" t="str">
        <f t="shared" si="68"/>
        <v/>
      </c>
      <c r="Y270" s="1" t="str">
        <f t="shared" si="68"/>
        <v/>
      </c>
      <c r="Z270" s="1" t="e">
        <f t="shared" si="69"/>
        <v>#N/A</v>
      </c>
      <c r="AA270" s="3">
        <f t="shared" ref="AA270:AA334" si="71">$B$8*K270*$B$7</f>
        <v>0</v>
      </c>
      <c r="AB270" s="13" t="e">
        <f t="shared" ref="AB270:AB333" si="72">IF(OR(ISNA(B270),B270=0),NA(),I270/B270)</f>
        <v>#N/A</v>
      </c>
      <c r="AC270" s="13" t="e">
        <f t="shared" ref="AC270:AC333" si="73">IF(OR(ISNA(B270),B270=0),NA(),B270/$AC$11)</f>
        <v>#N/A</v>
      </c>
      <c r="AD270" s="13" t="e">
        <f t="shared" ref="AD270:AD333" si="74">IF(OR(ISNA(B270),B270=0),NA(),E270/$AC$11)</f>
        <v>#N/A</v>
      </c>
      <c r="AE270" s="13" t="e">
        <f t="shared" ref="AE270:AE333" si="75">IF(OR(ISNA(B270),B270=0),NA(),G270/$AC$11)</f>
        <v>#N/A</v>
      </c>
      <c r="AF270" s="13" t="e">
        <f t="shared" ref="AF270:AF333" si="76">IF(OR(ISNA(B270),B270=0),NA(),I270/$AC$11)</f>
        <v>#N/A</v>
      </c>
      <c r="AG270" s="13" t="e">
        <f t="shared" ref="AG270:AG333" si="77">+IF(OR(ISNA(B270),B270=0),NA(),Z270/$AC$11)</f>
        <v>#N/A</v>
      </c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T270" s="107"/>
      <c r="BA270" s="11"/>
      <c r="BB270" s="11"/>
      <c r="BC270" s="11"/>
      <c r="BD270" s="11"/>
      <c r="BE270" s="11"/>
      <c r="BH270" s="11"/>
      <c r="BI270" s="11"/>
      <c r="BJ270" s="11"/>
      <c r="BK270" s="11"/>
      <c r="BL270" s="11"/>
      <c r="BM270" s="11"/>
      <c r="BN270" s="11"/>
    </row>
    <row r="271" spans="1:66" s="1" customFormat="1" x14ac:dyDescent="0.3">
      <c r="A271" s="11"/>
      <c r="B271" s="1" t="e">
        <f t="shared" si="70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118"/>
      <c r="N271" s="5"/>
      <c r="O271" s="5"/>
      <c r="P271" s="5"/>
      <c r="Q271" s="5"/>
      <c r="R271" s="5"/>
      <c r="S271" s="5"/>
      <c r="T271" s="5"/>
      <c r="U271" s="5"/>
      <c r="V271" s="1" t="str">
        <f t="shared" si="67"/>
        <v/>
      </c>
      <c r="W271" s="1" t="str">
        <f t="shared" si="68"/>
        <v/>
      </c>
      <c r="X271" s="1" t="str">
        <f t="shared" si="68"/>
        <v/>
      </c>
      <c r="Y271" s="1" t="str">
        <f t="shared" si="68"/>
        <v/>
      </c>
      <c r="Z271" s="1" t="e">
        <f t="shared" si="69"/>
        <v>#N/A</v>
      </c>
      <c r="AA271" s="3">
        <f t="shared" si="71"/>
        <v>0</v>
      </c>
      <c r="AB271" s="13" t="e">
        <f t="shared" si="72"/>
        <v>#N/A</v>
      </c>
      <c r="AC271" s="13" t="e">
        <f t="shared" si="73"/>
        <v>#N/A</v>
      </c>
      <c r="AD271" s="13" t="e">
        <f t="shared" si="74"/>
        <v>#N/A</v>
      </c>
      <c r="AE271" s="13" t="e">
        <f t="shared" si="75"/>
        <v>#N/A</v>
      </c>
      <c r="AF271" s="13" t="e">
        <f t="shared" si="76"/>
        <v>#N/A</v>
      </c>
      <c r="AG271" s="13" t="e">
        <f t="shared" si="77"/>
        <v>#N/A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T271" s="107"/>
      <c r="BA271" s="11"/>
      <c r="BB271" s="11"/>
      <c r="BC271" s="11"/>
      <c r="BD271" s="11"/>
      <c r="BE271" s="11"/>
      <c r="BH271" s="11"/>
      <c r="BI271" s="11"/>
      <c r="BJ271" s="11"/>
      <c r="BK271" s="11"/>
      <c r="BL271" s="11"/>
      <c r="BM271" s="11"/>
      <c r="BN271" s="11"/>
    </row>
    <row r="272" spans="1:66" s="1" customFormat="1" x14ac:dyDescent="0.3">
      <c r="A272" s="11"/>
      <c r="B272" s="1" t="e">
        <f t="shared" si="70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118"/>
      <c r="N272" s="5"/>
      <c r="O272" s="5"/>
      <c r="P272" s="5"/>
      <c r="Q272" s="5"/>
      <c r="R272" s="5"/>
      <c r="S272" s="5"/>
      <c r="T272" s="5"/>
      <c r="U272" s="5"/>
      <c r="V272" s="1" t="str">
        <f t="shared" ref="V272:V335" si="78">IF($C272="","",E272-E271)</f>
        <v/>
      </c>
      <c r="W272" s="1" t="str">
        <f t="shared" ref="W272:Y335" si="79">IF($C272="","",G272-G271)</f>
        <v/>
      </c>
      <c r="X272" s="1" t="str">
        <f t="shared" si="79"/>
        <v/>
      </c>
      <c r="Y272" s="1" t="str">
        <f t="shared" si="79"/>
        <v/>
      </c>
      <c r="Z272" s="1" t="e">
        <f t="shared" ref="Z272:Z335" si="80">IF(OR($C272="",ISNA($C272)),NA(),V272+W272+X272+Y272)</f>
        <v>#N/A</v>
      </c>
      <c r="AA272" s="3">
        <f t="shared" si="71"/>
        <v>0</v>
      </c>
      <c r="AB272" s="13" t="e">
        <f t="shared" si="72"/>
        <v>#N/A</v>
      </c>
      <c r="AC272" s="13" t="e">
        <f t="shared" si="73"/>
        <v>#N/A</v>
      </c>
      <c r="AD272" s="13" t="e">
        <f t="shared" si="74"/>
        <v>#N/A</v>
      </c>
      <c r="AE272" s="13" t="e">
        <f t="shared" si="75"/>
        <v>#N/A</v>
      </c>
      <c r="AF272" s="13" t="e">
        <f t="shared" si="76"/>
        <v>#N/A</v>
      </c>
      <c r="AG272" s="13" t="e">
        <f t="shared" si="77"/>
        <v>#N/A</v>
      </c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T272" s="107"/>
      <c r="BA272" s="11"/>
      <c r="BB272" s="11"/>
      <c r="BC272" s="11"/>
      <c r="BD272" s="11"/>
      <c r="BE272" s="11"/>
      <c r="BH272" s="11"/>
      <c r="BI272" s="11"/>
      <c r="BJ272" s="11"/>
      <c r="BK272" s="11"/>
      <c r="BL272" s="11"/>
      <c r="BM272" s="11"/>
      <c r="BN272" s="11"/>
    </row>
    <row r="273" spans="1:66" s="1" customFormat="1" x14ac:dyDescent="0.3">
      <c r="A273" s="11"/>
      <c r="B273" s="1" t="e">
        <f t="shared" si="70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118"/>
      <c r="N273" s="5"/>
      <c r="O273" s="5"/>
      <c r="P273" s="5"/>
      <c r="Q273" s="5"/>
      <c r="R273" s="5"/>
      <c r="S273" s="5"/>
      <c r="T273" s="5"/>
      <c r="U273" s="5"/>
      <c r="V273" s="1" t="str">
        <f t="shared" si="78"/>
        <v/>
      </c>
      <c r="W273" s="1" t="str">
        <f t="shared" si="79"/>
        <v/>
      </c>
      <c r="X273" s="1" t="str">
        <f t="shared" si="79"/>
        <v/>
      </c>
      <c r="Y273" s="1" t="str">
        <f t="shared" si="79"/>
        <v/>
      </c>
      <c r="Z273" s="1" t="e">
        <f t="shared" si="80"/>
        <v>#N/A</v>
      </c>
      <c r="AA273" s="3">
        <f t="shared" si="71"/>
        <v>0</v>
      </c>
      <c r="AB273" s="13" t="e">
        <f t="shared" si="72"/>
        <v>#N/A</v>
      </c>
      <c r="AC273" s="13" t="e">
        <f t="shared" si="73"/>
        <v>#N/A</v>
      </c>
      <c r="AD273" s="13" t="e">
        <f t="shared" si="74"/>
        <v>#N/A</v>
      </c>
      <c r="AE273" s="13" t="e">
        <f t="shared" si="75"/>
        <v>#N/A</v>
      </c>
      <c r="AF273" s="13" t="e">
        <f t="shared" si="76"/>
        <v>#N/A</v>
      </c>
      <c r="AG273" s="13" t="e">
        <f t="shared" si="77"/>
        <v>#N/A</v>
      </c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T273" s="107"/>
      <c r="BA273" s="11"/>
      <c r="BB273" s="11"/>
      <c r="BC273" s="11"/>
      <c r="BD273" s="11"/>
      <c r="BE273" s="11"/>
      <c r="BH273" s="11"/>
      <c r="BI273" s="11"/>
      <c r="BJ273" s="11"/>
      <c r="BK273" s="11"/>
      <c r="BL273" s="11"/>
      <c r="BM273" s="11"/>
      <c r="BN273" s="11"/>
    </row>
    <row r="274" spans="1:66" s="1" customFormat="1" x14ac:dyDescent="0.3">
      <c r="A274" s="11"/>
      <c r="B274" s="1" t="e">
        <f t="shared" si="70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118"/>
      <c r="N274" s="5"/>
      <c r="O274" s="5"/>
      <c r="P274" s="5"/>
      <c r="Q274" s="5"/>
      <c r="R274" s="5"/>
      <c r="S274" s="5"/>
      <c r="T274" s="5"/>
      <c r="U274" s="5"/>
      <c r="V274" s="1" t="str">
        <f t="shared" si="78"/>
        <v/>
      </c>
      <c r="W274" s="1" t="str">
        <f t="shared" si="79"/>
        <v/>
      </c>
      <c r="X274" s="1" t="str">
        <f t="shared" si="79"/>
        <v/>
      </c>
      <c r="Y274" s="1" t="str">
        <f t="shared" si="79"/>
        <v/>
      </c>
      <c r="Z274" s="1" t="e">
        <f t="shared" si="80"/>
        <v>#N/A</v>
      </c>
      <c r="AA274" s="3">
        <f t="shared" si="71"/>
        <v>0</v>
      </c>
      <c r="AB274" s="13" t="e">
        <f t="shared" si="72"/>
        <v>#N/A</v>
      </c>
      <c r="AC274" s="13" t="e">
        <f t="shared" si="73"/>
        <v>#N/A</v>
      </c>
      <c r="AD274" s="13" t="e">
        <f t="shared" si="74"/>
        <v>#N/A</v>
      </c>
      <c r="AE274" s="13" t="e">
        <f t="shared" si="75"/>
        <v>#N/A</v>
      </c>
      <c r="AF274" s="13" t="e">
        <f t="shared" si="76"/>
        <v>#N/A</v>
      </c>
      <c r="AG274" s="13" t="e">
        <f t="shared" si="77"/>
        <v>#N/A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T274" s="107"/>
      <c r="BA274" s="11"/>
      <c r="BB274" s="11"/>
      <c r="BC274" s="11"/>
      <c r="BD274" s="11"/>
      <c r="BE274" s="11"/>
      <c r="BH274" s="11"/>
      <c r="BI274" s="11"/>
      <c r="BJ274" s="11"/>
      <c r="BK274" s="11"/>
      <c r="BL274" s="11"/>
      <c r="BM274" s="11"/>
      <c r="BN274" s="11"/>
    </row>
    <row r="275" spans="1:66" s="1" customFormat="1" x14ac:dyDescent="0.3">
      <c r="A275" s="11"/>
      <c r="B275" s="1" t="e">
        <f t="shared" si="70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118"/>
      <c r="N275" s="5"/>
      <c r="O275" s="5"/>
      <c r="P275" s="5"/>
      <c r="Q275" s="5"/>
      <c r="R275" s="5"/>
      <c r="S275" s="5"/>
      <c r="T275" s="5"/>
      <c r="U275" s="5"/>
      <c r="V275" s="1" t="str">
        <f t="shared" si="78"/>
        <v/>
      </c>
      <c r="W275" s="1" t="str">
        <f t="shared" si="79"/>
        <v/>
      </c>
      <c r="X275" s="1" t="str">
        <f t="shared" si="79"/>
        <v/>
      </c>
      <c r="Y275" s="1" t="str">
        <f t="shared" si="79"/>
        <v/>
      </c>
      <c r="Z275" s="1" t="e">
        <f t="shared" si="80"/>
        <v>#N/A</v>
      </c>
      <c r="AA275" s="3">
        <f t="shared" si="71"/>
        <v>0</v>
      </c>
      <c r="AB275" s="13" t="e">
        <f t="shared" si="72"/>
        <v>#N/A</v>
      </c>
      <c r="AC275" s="13" t="e">
        <f t="shared" si="73"/>
        <v>#N/A</v>
      </c>
      <c r="AD275" s="13" t="e">
        <f t="shared" si="74"/>
        <v>#N/A</v>
      </c>
      <c r="AE275" s="13" t="e">
        <f t="shared" si="75"/>
        <v>#N/A</v>
      </c>
      <c r="AF275" s="13" t="e">
        <f t="shared" si="76"/>
        <v>#N/A</v>
      </c>
      <c r="AG275" s="13" t="e">
        <f t="shared" si="77"/>
        <v>#N/A</v>
      </c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T275" s="107"/>
      <c r="BA275" s="11"/>
      <c r="BB275" s="11"/>
      <c r="BC275" s="11"/>
      <c r="BD275" s="11"/>
      <c r="BE275" s="11"/>
      <c r="BH275" s="11"/>
      <c r="BI275" s="11"/>
      <c r="BJ275" s="11"/>
      <c r="BK275" s="11"/>
      <c r="BL275" s="11"/>
      <c r="BM275" s="11"/>
      <c r="BN275" s="11"/>
    </row>
    <row r="276" spans="1:66" s="1" customFormat="1" x14ac:dyDescent="0.3">
      <c r="A276" s="11"/>
      <c r="B276" s="1" t="e">
        <f t="shared" si="70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118"/>
      <c r="N276" s="5"/>
      <c r="O276" s="5"/>
      <c r="P276" s="5"/>
      <c r="Q276" s="5"/>
      <c r="R276" s="5"/>
      <c r="S276" s="5"/>
      <c r="T276" s="5"/>
      <c r="U276" s="5"/>
      <c r="V276" s="1" t="str">
        <f t="shared" si="78"/>
        <v/>
      </c>
      <c r="W276" s="1" t="str">
        <f t="shared" si="79"/>
        <v/>
      </c>
      <c r="X276" s="1" t="str">
        <f t="shared" si="79"/>
        <v/>
      </c>
      <c r="Y276" s="1" t="str">
        <f t="shared" si="79"/>
        <v/>
      </c>
      <c r="Z276" s="1" t="e">
        <f t="shared" si="80"/>
        <v>#N/A</v>
      </c>
      <c r="AA276" s="3">
        <f t="shared" si="71"/>
        <v>0</v>
      </c>
      <c r="AB276" s="13" t="e">
        <f t="shared" si="72"/>
        <v>#N/A</v>
      </c>
      <c r="AC276" s="13" t="e">
        <f t="shared" si="73"/>
        <v>#N/A</v>
      </c>
      <c r="AD276" s="13" t="e">
        <f t="shared" si="74"/>
        <v>#N/A</v>
      </c>
      <c r="AE276" s="13" t="e">
        <f t="shared" si="75"/>
        <v>#N/A</v>
      </c>
      <c r="AF276" s="13" t="e">
        <f t="shared" si="76"/>
        <v>#N/A</v>
      </c>
      <c r="AG276" s="13" t="e">
        <f t="shared" si="77"/>
        <v>#N/A</v>
      </c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T276" s="107"/>
      <c r="BA276" s="11"/>
      <c r="BB276" s="11"/>
      <c r="BC276" s="11"/>
      <c r="BD276" s="11"/>
      <c r="BE276" s="11"/>
      <c r="BH276" s="11"/>
      <c r="BI276" s="11"/>
      <c r="BJ276" s="11"/>
      <c r="BK276" s="11"/>
      <c r="BL276" s="11"/>
      <c r="BM276" s="11"/>
      <c r="BN276" s="11"/>
    </row>
    <row r="277" spans="1:66" s="1" customFormat="1" x14ac:dyDescent="0.3">
      <c r="A277" s="11"/>
      <c r="B277" s="1" t="e">
        <f t="shared" si="70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118"/>
      <c r="N277" s="5"/>
      <c r="O277" s="5"/>
      <c r="P277" s="5"/>
      <c r="Q277" s="5"/>
      <c r="R277" s="5"/>
      <c r="S277" s="5"/>
      <c r="T277" s="5"/>
      <c r="U277" s="5"/>
      <c r="V277" s="1" t="str">
        <f t="shared" si="78"/>
        <v/>
      </c>
      <c r="W277" s="1" t="str">
        <f t="shared" si="79"/>
        <v/>
      </c>
      <c r="X277" s="1" t="str">
        <f t="shared" si="79"/>
        <v/>
      </c>
      <c r="Y277" s="1" t="str">
        <f t="shared" si="79"/>
        <v/>
      </c>
      <c r="Z277" s="1" t="e">
        <f t="shared" si="80"/>
        <v>#N/A</v>
      </c>
      <c r="AA277" s="3">
        <f t="shared" si="71"/>
        <v>0</v>
      </c>
      <c r="AB277" s="13" t="e">
        <f t="shared" si="72"/>
        <v>#N/A</v>
      </c>
      <c r="AC277" s="13" t="e">
        <f t="shared" si="73"/>
        <v>#N/A</v>
      </c>
      <c r="AD277" s="13" t="e">
        <f t="shared" si="74"/>
        <v>#N/A</v>
      </c>
      <c r="AE277" s="13" t="e">
        <f t="shared" si="75"/>
        <v>#N/A</v>
      </c>
      <c r="AF277" s="13" t="e">
        <f t="shared" si="76"/>
        <v>#N/A</v>
      </c>
      <c r="AG277" s="13" t="e">
        <f t="shared" si="77"/>
        <v>#N/A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T277" s="107"/>
      <c r="BA277" s="11"/>
      <c r="BB277" s="11"/>
      <c r="BC277" s="11"/>
      <c r="BD277" s="11"/>
      <c r="BE277" s="11"/>
      <c r="BH277" s="11"/>
      <c r="BI277" s="11"/>
      <c r="BJ277" s="11"/>
      <c r="BK277" s="11"/>
      <c r="BL277" s="11"/>
      <c r="BM277" s="11"/>
      <c r="BN277" s="11"/>
    </row>
    <row r="278" spans="1:66" s="1" customFormat="1" x14ac:dyDescent="0.3">
      <c r="A278" s="11"/>
      <c r="B278" s="1" t="e">
        <f t="shared" si="70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118"/>
      <c r="N278" s="5"/>
      <c r="O278" s="5"/>
      <c r="P278" s="5"/>
      <c r="Q278" s="5"/>
      <c r="R278" s="5"/>
      <c r="S278" s="5"/>
      <c r="T278" s="5"/>
      <c r="U278" s="5"/>
      <c r="V278" s="1" t="str">
        <f t="shared" si="78"/>
        <v/>
      </c>
      <c r="W278" s="1" t="str">
        <f t="shared" si="79"/>
        <v/>
      </c>
      <c r="X278" s="1" t="str">
        <f t="shared" si="79"/>
        <v/>
      </c>
      <c r="Y278" s="1" t="str">
        <f t="shared" si="79"/>
        <v/>
      </c>
      <c r="Z278" s="1" t="e">
        <f t="shared" si="80"/>
        <v>#N/A</v>
      </c>
      <c r="AA278" s="3">
        <f t="shared" si="71"/>
        <v>0</v>
      </c>
      <c r="AB278" s="13" t="e">
        <f t="shared" si="72"/>
        <v>#N/A</v>
      </c>
      <c r="AC278" s="13" t="e">
        <f t="shared" si="73"/>
        <v>#N/A</v>
      </c>
      <c r="AD278" s="13" t="e">
        <f t="shared" si="74"/>
        <v>#N/A</v>
      </c>
      <c r="AE278" s="13" t="e">
        <f t="shared" si="75"/>
        <v>#N/A</v>
      </c>
      <c r="AF278" s="13" t="e">
        <f t="shared" si="76"/>
        <v>#N/A</v>
      </c>
      <c r="AG278" s="13" t="e">
        <f t="shared" si="77"/>
        <v>#N/A</v>
      </c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T278" s="107"/>
      <c r="BA278" s="11"/>
      <c r="BB278" s="11"/>
      <c r="BC278" s="11"/>
      <c r="BD278" s="11"/>
      <c r="BE278" s="11"/>
      <c r="BH278" s="11"/>
      <c r="BI278" s="11"/>
      <c r="BJ278" s="11"/>
      <c r="BK278" s="11"/>
      <c r="BL278" s="11"/>
      <c r="BM278" s="11"/>
      <c r="BN278" s="11"/>
    </row>
    <row r="279" spans="1:66" s="1" customFormat="1" x14ac:dyDescent="0.3">
      <c r="A279" s="11"/>
      <c r="B279" s="1" t="e">
        <f t="shared" si="70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118"/>
      <c r="N279" s="5"/>
      <c r="O279" s="5"/>
      <c r="P279" s="5"/>
      <c r="Q279" s="5"/>
      <c r="R279" s="5"/>
      <c r="S279" s="5"/>
      <c r="T279" s="5"/>
      <c r="U279" s="5"/>
      <c r="V279" s="1" t="str">
        <f t="shared" si="78"/>
        <v/>
      </c>
      <c r="W279" s="1" t="str">
        <f t="shared" si="79"/>
        <v/>
      </c>
      <c r="X279" s="1" t="str">
        <f t="shared" si="79"/>
        <v/>
      </c>
      <c r="Y279" s="1" t="str">
        <f t="shared" si="79"/>
        <v/>
      </c>
      <c r="Z279" s="1" t="e">
        <f t="shared" si="80"/>
        <v>#N/A</v>
      </c>
      <c r="AA279" s="3">
        <f t="shared" si="71"/>
        <v>0</v>
      </c>
      <c r="AB279" s="13" t="e">
        <f t="shared" si="72"/>
        <v>#N/A</v>
      </c>
      <c r="AC279" s="13" t="e">
        <f t="shared" si="73"/>
        <v>#N/A</v>
      </c>
      <c r="AD279" s="13" t="e">
        <f t="shared" si="74"/>
        <v>#N/A</v>
      </c>
      <c r="AE279" s="13" t="e">
        <f t="shared" si="75"/>
        <v>#N/A</v>
      </c>
      <c r="AF279" s="13" t="e">
        <f t="shared" si="76"/>
        <v>#N/A</v>
      </c>
      <c r="AG279" s="13" t="e">
        <f t="shared" si="77"/>
        <v>#N/A</v>
      </c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T279" s="107"/>
      <c r="BA279" s="11"/>
      <c r="BB279" s="11"/>
      <c r="BC279" s="11"/>
      <c r="BD279" s="11"/>
      <c r="BE279" s="11"/>
      <c r="BH279" s="11"/>
      <c r="BI279" s="11"/>
      <c r="BJ279" s="11"/>
      <c r="BK279" s="11"/>
      <c r="BL279" s="11"/>
      <c r="BM279" s="11"/>
      <c r="BN279" s="11"/>
    </row>
    <row r="280" spans="1:66" s="1" customFormat="1" x14ac:dyDescent="0.3">
      <c r="A280" s="11"/>
      <c r="B280" s="1" t="e">
        <f t="shared" si="70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118"/>
      <c r="N280" s="5"/>
      <c r="O280" s="5"/>
      <c r="P280" s="5"/>
      <c r="Q280" s="5"/>
      <c r="R280" s="5"/>
      <c r="S280" s="5"/>
      <c r="T280" s="5"/>
      <c r="U280" s="5"/>
      <c r="V280" s="1" t="str">
        <f t="shared" si="78"/>
        <v/>
      </c>
      <c r="W280" s="1" t="str">
        <f t="shared" si="79"/>
        <v/>
      </c>
      <c r="X280" s="1" t="str">
        <f t="shared" si="79"/>
        <v/>
      </c>
      <c r="Y280" s="1" t="str">
        <f t="shared" si="79"/>
        <v/>
      </c>
      <c r="Z280" s="1" t="e">
        <f t="shared" si="80"/>
        <v>#N/A</v>
      </c>
      <c r="AA280" s="3">
        <f t="shared" si="71"/>
        <v>0</v>
      </c>
      <c r="AB280" s="13" t="e">
        <f t="shared" si="72"/>
        <v>#N/A</v>
      </c>
      <c r="AC280" s="13" t="e">
        <f t="shared" si="73"/>
        <v>#N/A</v>
      </c>
      <c r="AD280" s="13" t="e">
        <f t="shared" si="74"/>
        <v>#N/A</v>
      </c>
      <c r="AE280" s="13" t="e">
        <f t="shared" si="75"/>
        <v>#N/A</v>
      </c>
      <c r="AF280" s="13" t="e">
        <f t="shared" si="76"/>
        <v>#N/A</v>
      </c>
      <c r="AG280" s="13" t="e">
        <f t="shared" si="77"/>
        <v>#N/A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T280" s="107"/>
      <c r="BA280" s="11"/>
      <c r="BB280" s="11"/>
      <c r="BC280" s="11"/>
      <c r="BD280" s="11"/>
      <c r="BE280" s="11"/>
      <c r="BH280" s="11"/>
      <c r="BI280" s="11"/>
      <c r="BJ280" s="11"/>
      <c r="BK280" s="11"/>
      <c r="BL280" s="11"/>
      <c r="BM280" s="11"/>
      <c r="BN280" s="11"/>
    </row>
    <row r="281" spans="1:66" s="1" customFormat="1" x14ac:dyDescent="0.3">
      <c r="A281" s="11"/>
      <c r="B281" s="1" t="e">
        <f t="shared" si="70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118"/>
      <c r="N281" s="5"/>
      <c r="O281" s="5"/>
      <c r="P281" s="5"/>
      <c r="Q281" s="5"/>
      <c r="R281" s="5"/>
      <c r="S281" s="5"/>
      <c r="T281" s="5"/>
      <c r="U281" s="5"/>
      <c r="V281" s="1" t="str">
        <f t="shared" si="78"/>
        <v/>
      </c>
      <c r="W281" s="1" t="str">
        <f t="shared" si="79"/>
        <v/>
      </c>
      <c r="X281" s="1" t="str">
        <f t="shared" si="79"/>
        <v/>
      </c>
      <c r="Y281" s="1" t="str">
        <f t="shared" si="79"/>
        <v/>
      </c>
      <c r="Z281" s="1" t="e">
        <f t="shared" si="80"/>
        <v>#N/A</v>
      </c>
      <c r="AA281" s="3">
        <f t="shared" si="71"/>
        <v>0</v>
      </c>
      <c r="AB281" s="13" t="e">
        <f t="shared" si="72"/>
        <v>#N/A</v>
      </c>
      <c r="AC281" s="13" t="e">
        <f t="shared" si="73"/>
        <v>#N/A</v>
      </c>
      <c r="AD281" s="13" t="e">
        <f t="shared" si="74"/>
        <v>#N/A</v>
      </c>
      <c r="AE281" s="13" t="e">
        <f t="shared" si="75"/>
        <v>#N/A</v>
      </c>
      <c r="AF281" s="13" t="e">
        <f t="shared" si="76"/>
        <v>#N/A</v>
      </c>
      <c r="AG281" s="13" t="e">
        <f t="shared" si="77"/>
        <v>#N/A</v>
      </c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T281" s="107"/>
      <c r="BA281" s="11"/>
      <c r="BB281" s="11"/>
      <c r="BC281" s="11"/>
      <c r="BD281" s="11"/>
      <c r="BE281" s="11"/>
      <c r="BH281" s="11"/>
      <c r="BI281" s="11"/>
      <c r="BJ281" s="11"/>
      <c r="BK281" s="11"/>
      <c r="BL281" s="11"/>
      <c r="BM281" s="11"/>
      <c r="BN281" s="11"/>
    </row>
    <row r="282" spans="1:66" s="1" customFormat="1" x14ac:dyDescent="0.3">
      <c r="A282" s="11"/>
      <c r="B282" s="1" t="e">
        <f t="shared" si="70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118"/>
      <c r="N282" s="5"/>
      <c r="O282" s="5"/>
      <c r="P282" s="5"/>
      <c r="Q282" s="5"/>
      <c r="R282" s="5"/>
      <c r="S282" s="5"/>
      <c r="T282" s="5"/>
      <c r="U282" s="5"/>
      <c r="V282" s="1" t="str">
        <f t="shared" si="78"/>
        <v/>
      </c>
      <c r="W282" s="1" t="str">
        <f t="shared" si="79"/>
        <v/>
      </c>
      <c r="X282" s="1" t="str">
        <f t="shared" si="79"/>
        <v/>
      </c>
      <c r="Y282" s="1" t="str">
        <f t="shared" si="79"/>
        <v/>
      </c>
      <c r="Z282" s="1" t="e">
        <f t="shared" si="80"/>
        <v>#N/A</v>
      </c>
      <c r="AA282" s="3">
        <f t="shared" si="71"/>
        <v>0</v>
      </c>
      <c r="AB282" s="13" t="e">
        <f t="shared" si="72"/>
        <v>#N/A</v>
      </c>
      <c r="AC282" s="13" t="e">
        <f t="shared" si="73"/>
        <v>#N/A</v>
      </c>
      <c r="AD282" s="13" t="e">
        <f t="shared" si="74"/>
        <v>#N/A</v>
      </c>
      <c r="AE282" s="13" t="e">
        <f t="shared" si="75"/>
        <v>#N/A</v>
      </c>
      <c r="AF282" s="13" t="e">
        <f t="shared" si="76"/>
        <v>#N/A</v>
      </c>
      <c r="AG282" s="13" t="e">
        <f t="shared" si="77"/>
        <v>#N/A</v>
      </c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T282" s="107"/>
      <c r="BA282" s="11"/>
      <c r="BB282" s="11"/>
      <c r="BC282" s="11"/>
      <c r="BD282" s="11"/>
      <c r="BE282" s="11"/>
      <c r="BH282" s="11"/>
      <c r="BI282" s="11"/>
      <c r="BJ282" s="11"/>
      <c r="BK282" s="11"/>
      <c r="BL282" s="11"/>
      <c r="BM282" s="11"/>
      <c r="BN282" s="11"/>
    </row>
    <row r="283" spans="1:66" s="1" customFormat="1" x14ac:dyDescent="0.3">
      <c r="A283" s="11"/>
      <c r="B283" s="1" t="e">
        <f t="shared" si="70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118"/>
      <c r="N283" s="5"/>
      <c r="O283" s="5"/>
      <c r="P283" s="5"/>
      <c r="Q283" s="5"/>
      <c r="R283" s="5"/>
      <c r="S283" s="5"/>
      <c r="T283" s="5"/>
      <c r="U283" s="5"/>
      <c r="V283" s="1" t="str">
        <f t="shared" si="78"/>
        <v/>
      </c>
      <c r="W283" s="1" t="str">
        <f t="shared" si="79"/>
        <v/>
      </c>
      <c r="X283" s="1" t="str">
        <f t="shared" si="79"/>
        <v/>
      </c>
      <c r="Y283" s="1" t="str">
        <f t="shared" si="79"/>
        <v/>
      </c>
      <c r="Z283" s="1" t="e">
        <f t="shared" si="80"/>
        <v>#N/A</v>
      </c>
      <c r="AA283" s="3">
        <f t="shared" si="71"/>
        <v>0</v>
      </c>
      <c r="AB283" s="13" t="e">
        <f t="shared" si="72"/>
        <v>#N/A</v>
      </c>
      <c r="AC283" s="13" t="e">
        <f t="shared" si="73"/>
        <v>#N/A</v>
      </c>
      <c r="AD283" s="13" t="e">
        <f t="shared" si="74"/>
        <v>#N/A</v>
      </c>
      <c r="AE283" s="13" t="e">
        <f t="shared" si="75"/>
        <v>#N/A</v>
      </c>
      <c r="AF283" s="13" t="e">
        <f t="shared" si="76"/>
        <v>#N/A</v>
      </c>
      <c r="AG283" s="13" t="e">
        <f t="shared" si="77"/>
        <v>#N/A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T283" s="107"/>
      <c r="BA283" s="11"/>
      <c r="BB283" s="11"/>
      <c r="BC283" s="11"/>
      <c r="BD283" s="11"/>
      <c r="BE283" s="11"/>
      <c r="BH283" s="11"/>
      <c r="BI283" s="11"/>
      <c r="BJ283" s="11"/>
      <c r="BK283" s="11"/>
      <c r="BL283" s="11"/>
      <c r="BM283" s="11"/>
      <c r="BN283" s="11"/>
    </row>
    <row r="284" spans="1:66" s="1" customFormat="1" x14ac:dyDescent="0.3">
      <c r="A284" s="11"/>
      <c r="B284" s="1" t="e">
        <f t="shared" si="70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118"/>
      <c r="N284" s="5"/>
      <c r="O284" s="5"/>
      <c r="P284" s="5"/>
      <c r="Q284" s="5"/>
      <c r="R284" s="5"/>
      <c r="S284" s="5"/>
      <c r="T284" s="5"/>
      <c r="U284" s="5"/>
      <c r="V284" s="1" t="str">
        <f t="shared" si="78"/>
        <v/>
      </c>
      <c r="W284" s="1" t="str">
        <f t="shared" si="79"/>
        <v/>
      </c>
      <c r="X284" s="1" t="str">
        <f t="shared" si="79"/>
        <v/>
      </c>
      <c r="Y284" s="1" t="str">
        <f t="shared" si="79"/>
        <v/>
      </c>
      <c r="Z284" s="1" t="e">
        <f t="shared" si="80"/>
        <v>#N/A</v>
      </c>
      <c r="AA284" s="3">
        <f t="shared" si="71"/>
        <v>0</v>
      </c>
      <c r="AB284" s="13" t="e">
        <f t="shared" si="72"/>
        <v>#N/A</v>
      </c>
      <c r="AC284" s="13" t="e">
        <f t="shared" si="73"/>
        <v>#N/A</v>
      </c>
      <c r="AD284" s="13" t="e">
        <f t="shared" si="74"/>
        <v>#N/A</v>
      </c>
      <c r="AE284" s="13" t="e">
        <f t="shared" si="75"/>
        <v>#N/A</v>
      </c>
      <c r="AF284" s="13" t="e">
        <f t="shared" si="76"/>
        <v>#N/A</v>
      </c>
      <c r="AG284" s="13" t="e">
        <f t="shared" si="77"/>
        <v>#N/A</v>
      </c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T284" s="107"/>
      <c r="BA284" s="11"/>
      <c r="BB284" s="11"/>
      <c r="BC284" s="11"/>
      <c r="BD284" s="11"/>
      <c r="BE284" s="11"/>
      <c r="BH284" s="11"/>
      <c r="BI284" s="11"/>
      <c r="BJ284" s="11"/>
      <c r="BK284" s="11"/>
      <c r="BL284" s="11"/>
      <c r="BM284" s="11"/>
      <c r="BN284" s="11"/>
    </row>
    <row r="285" spans="1:66" s="1" customFormat="1" x14ac:dyDescent="0.3">
      <c r="A285" s="11"/>
      <c r="B285" s="1" t="e">
        <f t="shared" si="70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118"/>
      <c r="N285" s="5"/>
      <c r="O285" s="5"/>
      <c r="P285" s="5"/>
      <c r="Q285" s="5"/>
      <c r="R285" s="5"/>
      <c r="S285" s="5"/>
      <c r="T285" s="5"/>
      <c r="U285" s="5"/>
      <c r="V285" s="1" t="str">
        <f t="shared" si="78"/>
        <v/>
      </c>
      <c r="W285" s="1" t="str">
        <f t="shared" si="79"/>
        <v/>
      </c>
      <c r="X285" s="1" t="str">
        <f t="shared" si="79"/>
        <v/>
      </c>
      <c r="Y285" s="1" t="str">
        <f t="shared" si="79"/>
        <v/>
      </c>
      <c r="Z285" s="1" t="e">
        <f t="shared" si="80"/>
        <v>#N/A</v>
      </c>
      <c r="AA285" s="3">
        <f t="shared" si="71"/>
        <v>0</v>
      </c>
      <c r="AB285" s="13" t="e">
        <f t="shared" si="72"/>
        <v>#N/A</v>
      </c>
      <c r="AC285" s="13" t="e">
        <f t="shared" si="73"/>
        <v>#N/A</v>
      </c>
      <c r="AD285" s="13" t="e">
        <f t="shared" si="74"/>
        <v>#N/A</v>
      </c>
      <c r="AE285" s="13" t="e">
        <f t="shared" si="75"/>
        <v>#N/A</v>
      </c>
      <c r="AF285" s="13" t="e">
        <f t="shared" si="76"/>
        <v>#N/A</v>
      </c>
      <c r="AG285" s="13" t="e">
        <f t="shared" si="77"/>
        <v>#N/A</v>
      </c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T285" s="107"/>
      <c r="BA285" s="11"/>
      <c r="BB285" s="11"/>
      <c r="BC285" s="11"/>
      <c r="BD285" s="11"/>
      <c r="BE285" s="11"/>
      <c r="BH285" s="11"/>
      <c r="BI285" s="11"/>
      <c r="BJ285" s="11"/>
      <c r="BK285" s="11"/>
      <c r="BL285" s="11"/>
      <c r="BM285" s="11"/>
      <c r="BN285" s="11"/>
    </row>
    <row r="286" spans="1:66" s="1" customFormat="1" x14ac:dyDescent="0.3">
      <c r="A286" s="11"/>
      <c r="B286" s="1" t="e">
        <f t="shared" si="70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118"/>
      <c r="N286" s="5"/>
      <c r="O286" s="5"/>
      <c r="P286" s="5"/>
      <c r="Q286" s="5"/>
      <c r="R286" s="5"/>
      <c r="S286" s="5"/>
      <c r="T286" s="5"/>
      <c r="U286" s="5"/>
      <c r="V286" s="1" t="str">
        <f t="shared" si="78"/>
        <v/>
      </c>
      <c r="W286" s="1" t="str">
        <f t="shared" si="79"/>
        <v/>
      </c>
      <c r="X286" s="1" t="str">
        <f t="shared" si="79"/>
        <v/>
      </c>
      <c r="Y286" s="1" t="str">
        <f t="shared" si="79"/>
        <v/>
      </c>
      <c r="Z286" s="1" t="e">
        <f t="shared" si="80"/>
        <v>#N/A</v>
      </c>
      <c r="AA286" s="3">
        <f t="shared" si="71"/>
        <v>0</v>
      </c>
      <c r="AB286" s="13" t="e">
        <f t="shared" si="72"/>
        <v>#N/A</v>
      </c>
      <c r="AC286" s="13" t="e">
        <f t="shared" si="73"/>
        <v>#N/A</v>
      </c>
      <c r="AD286" s="13" t="e">
        <f t="shared" si="74"/>
        <v>#N/A</v>
      </c>
      <c r="AE286" s="13" t="e">
        <f t="shared" si="75"/>
        <v>#N/A</v>
      </c>
      <c r="AF286" s="13" t="e">
        <f t="shared" si="76"/>
        <v>#N/A</v>
      </c>
      <c r="AG286" s="13" t="e">
        <f t="shared" si="77"/>
        <v>#N/A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T286" s="107"/>
      <c r="BA286" s="11"/>
      <c r="BB286" s="11"/>
      <c r="BC286" s="11"/>
      <c r="BD286" s="11"/>
      <c r="BE286" s="11"/>
      <c r="BH286" s="11"/>
      <c r="BI286" s="11"/>
      <c r="BJ286" s="11"/>
      <c r="BK286" s="11"/>
      <c r="BL286" s="11"/>
      <c r="BM286" s="11"/>
      <c r="BN286" s="11"/>
    </row>
    <row r="287" spans="1:66" s="1" customFormat="1" x14ac:dyDescent="0.3">
      <c r="A287" s="11"/>
      <c r="B287" s="1" t="e">
        <f t="shared" si="70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118"/>
      <c r="N287" s="5"/>
      <c r="O287" s="5"/>
      <c r="P287" s="5"/>
      <c r="Q287" s="5"/>
      <c r="R287" s="5"/>
      <c r="S287" s="5"/>
      <c r="T287" s="5"/>
      <c r="U287" s="5"/>
      <c r="V287" s="1" t="str">
        <f t="shared" si="78"/>
        <v/>
      </c>
      <c r="W287" s="1" t="str">
        <f t="shared" si="79"/>
        <v/>
      </c>
      <c r="X287" s="1" t="str">
        <f t="shared" si="79"/>
        <v/>
      </c>
      <c r="Y287" s="1" t="str">
        <f t="shared" si="79"/>
        <v/>
      </c>
      <c r="Z287" s="1" t="e">
        <f t="shared" si="80"/>
        <v>#N/A</v>
      </c>
      <c r="AA287" s="3">
        <f t="shared" si="71"/>
        <v>0</v>
      </c>
      <c r="AB287" s="13" t="e">
        <f t="shared" si="72"/>
        <v>#N/A</v>
      </c>
      <c r="AC287" s="13" t="e">
        <f t="shared" si="73"/>
        <v>#N/A</v>
      </c>
      <c r="AD287" s="13" t="e">
        <f t="shared" si="74"/>
        <v>#N/A</v>
      </c>
      <c r="AE287" s="13" t="e">
        <f t="shared" si="75"/>
        <v>#N/A</v>
      </c>
      <c r="AF287" s="13" t="e">
        <f t="shared" si="76"/>
        <v>#N/A</v>
      </c>
      <c r="AG287" s="13" t="e">
        <f t="shared" si="77"/>
        <v>#N/A</v>
      </c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T287" s="107"/>
      <c r="BA287" s="11"/>
      <c r="BB287" s="11"/>
      <c r="BC287" s="11"/>
      <c r="BD287" s="11"/>
      <c r="BE287" s="11"/>
      <c r="BH287" s="11"/>
      <c r="BI287" s="11"/>
      <c r="BJ287" s="11"/>
      <c r="BK287" s="11"/>
      <c r="BL287" s="11"/>
      <c r="BM287" s="11"/>
      <c r="BN287" s="11"/>
    </row>
    <row r="288" spans="1:66" s="1" customFormat="1" x14ac:dyDescent="0.3">
      <c r="A288" s="11"/>
      <c r="B288" s="1" t="e">
        <f t="shared" si="70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118"/>
      <c r="N288" s="5"/>
      <c r="O288" s="5"/>
      <c r="P288" s="5"/>
      <c r="Q288" s="5"/>
      <c r="R288" s="5"/>
      <c r="S288" s="5"/>
      <c r="T288" s="5"/>
      <c r="U288" s="5"/>
      <c r="V288" s="1" t="str">
        <f t="shared" si="78"/>
        <v/>
      </c>
      <c r="W288" s="1" t="str">
        <f t="shared" si="79"/>
        <v/>
      </c>
      <c r="X288" s="1" t="str">
        <f t="shared" si="79"/>
        <v/>
      </c>
      <c r="Y288" s="1" t="str">
        <f t="shared" si="79"/>
        <v/>
      </c>
      <c r="Z288" s="1" t="e">
        <f t="shared" si="80"/>
        <v>#N/A</v>
      </c>
      <c r="AA288" s="3">
        <f t="shared" si="71"/>
        <v>0</v>
      </c>
      <c r="AB288" s="13" t="e">
        <f t="shared" si="72"/>
        <v>#N/A</v>
      </c>
      <c r="AC288" s="13" t="e">
        <f t="shared" si="73"/>
        <v>#N/A</v>
      </c>
      <c r="AD288" s="13" t="e">
        <f t="shared" si="74"/>
        <v>#N/A</v>
      </c>
      <c r="AE288" s="13" t="e">
        <f t="shared" si="75"/>
        <v>#N/A</v>
      </c>
      <c r="AF288" s="13" t="e">
        <f t="shared" si="76"/>
        <v>#N/A</v>
      </c>
      <c r="AG288" s="13" t="e">
        <f t="shared" si="77"/>
        <v>#N/A</v>
      </c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T288" s="107"/>
      <c r="BA288" s="11"/>
      <c r="BB288" s="11"/>
      <c r="BC288" s="11"/>
      <c r="BD288" s="11"/>
      <c r="BE288" s="11"/>
      <c r="BH288" s="11"/>
      <c r="BI288" s="11"/>
      <c r="BJ288" s="11"/>
      <c r="BK288" s="11"/>
      <c r="BL288" s="11"/>
      <c r="BM288" s="11"/>
      <c r="BN288" s="11"/>
    </row>
    <row r="289" spans="1:66" s="1" customFormat="1" x14ac:dyDescent="0.3">
      <c r="A289" s="11"/>
      <c r="B289" s="1" t="e">
        <f t="shared" si="70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118"/>
      <c r="N289" s="5"/>
      <c r="O289" s="5"/>
      <c r="P289" s="5"/>
      <c r="Q289" s="5"/>
      <c r="R289" s="5"/>
      <c r="S289" s="5"/>
      <c r="T289" s="5"/>
      <c r="U289" s="5"/>
      <c r="V289" s="1" t="str">
        <f t="shared" si="78"/>
        <v/>
      </c>
      <c r="W289" s="1" t="str">
        <f t="shared" si="79"/>
        <v/>
      </c>
      <c r="X289" s="1" t="str">
        <f t="shared" si="79"/>
        <v/>
      </c>
      <c r="Y289" s="1" t="str">
        <f t="shared" si="79"/>
        <v/>
      </c>
      <c r="Z289" s="1" t="e">
        <f t="shared" si="80"/>
        <v>#N/A</v>
      </c>
      <c r="AA289" s="3">
        <f t="shared" si="71"/>
        <v>0</v>
      </c>
      <c r="AB289" s="13" t="e">
        <f t="shared" si="72"/>
        <v>#N/A</v>
      </c>
      <c r="AC289" s="13" t="e">
        <f t="shared" si="73"/>
        <v>#N/A</v>
      </c>
      <c r="AD289" s="13" t="e">
        <f t="shared" si="74"/>
        <v>#N/A</v>
      </c>
      <c r="AE289" s="13" t="e">
        <f t="shared" si="75"/>
        <v>#N/A</v>
      </c>
      <c r="AF289" s="13" t="e">
        <f t="shared" si="76"/>
        <v>#N/A</v>
      </c>
      <c r="AG289" s="13" t="e">
        <f t="shared" si="77"/>
        <v>#N/A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T289" s="107"/>
      <c r="BA289" s="11"/>
      <c r="BB289" s="11"/>
      <c r="BC289" s="11"/>
      <c r="BD289" s="11"/>
      <c r="BE289" s="11"/>
      <c r="BH289" s="11"/>
      <c r="BI289" s="11"/>
      <c r="BJ289" s="11"/>
      <c r="BK289" s="11"/>
      <c r="BL289" s="11"/>
      <c r="BM289" s="11"/>
      <c r="BN289" s="11"/>
    </row>
    <row r="290" spans="1:66" s="1" customFormat="1" x14ac:dyDescent="0.3">
      <c r="A290" s="11"/>
      <c r="B290" s="1" t="e">
        <f t="shared" si="70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118"/>
      <c r="N290" s="5"/>
      <c r="O290" s="5"/>
      <c r="P290" s="5"/>
      <c r="Q290" s="5"/>
      <c r="R290" s="5"/>
      <c r="S290" s="5"/>
      <c r="T290" s="5"/>
      <c r="U290" s="5"/>
      <c r="V290" s="1" t="str">
        <f t="shared" si="78"/>
        <v/>
      </c>
      <c r="W290" s="1" t="str">
        <f t="shared" si="79"/>
        <v/>
      </c>
      <c r="X290" s="1" t="str">
        <f t="shared" si="79"/>
        <v/>
      </c>
      <c r="Y290" s="1" t="str">
        <f t="shared" si="79"/>
        <v/>
      </c>
      <c r="Z290" s="1" t="e">
        <f t="shared" si="80"/>
        <v>#N/A</v>
      </c>
      <c r="AA290" s="3">
        <f t="shared" si="71"/>
        <v>0</v>
      </c>
      <c r="AB290" s="13" t="e">
        <f t="shared" si="72"/>
        <v>#N/A</v>
      </c>
      <c r="AC290" s="13" t="e">
        <f t="shared" si="73"/>
        <v>#N/A</v>
      </c>
      <c r="AD290" s="13" t="e">
        <f t="shared" si="74"/>
        <v>#N/A</v>
      </c>
      <c r="AE290" s="13" t="e">
        <f t="shared" si="75"/>
        <v>#N/A</v>
      </c>
      <c r="AF290" s="13" t="e">
        <f t="shared" si="76"/>
        <v>#N/A</v>
      </c>
      <c r="AG290" s="13" t="e">
        <f t="shared" si="77"/>
        <v>#N/A</v>
      </c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T290" s="107"/>
      <c r="BA290" s="11"/>
      <c r="BB290" s="11"/>
      <c r="BC290" s="11"/>
      <c r="BD290" s="11"/>
      <c r="BE290" s="11"/>
      <c r="BH290" s="11"/>
      <c r="BI290" s="11"/>
      <c r="BJ290" s="11"/>
      <c r="BK290" s="11"/>
      <c r="BL290" s="11"/>
      <c r="BM290" s="11"/>
      <c r="BN290" s="11"/>
    </row>
    <row r="291" spans="1:66" s="1" customFormat="1" x14ac:dyDescent="0.3">
      <c r="A291" s="11"/>
      <c r="B291" s="1" t="e">
        <f t="shared" si="70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118"/>
      <c r="N291" s="5"/>
      <c r="O291" s="5"/>
      <c r="P291" s="5"/>
      <c r="Q291" s="5"/>
      <c r="R291" s="5"/>
      <c r="S291" s="5"/>
      <c r="T291" s="5"/>
      <c r="U291" s="5"/>
      <c r="V291" s="1" t="str">
        <f t="shared" si="78"/>
        <v/>
      </c>
      <c r="W291" s="1" t="str">
        <f t="shared" si="79"/>
        <v/>
      </c>
      <c r="X291" s="1" t="str">
        <f t="shared" si="79"/>
        <v/>
      </c>
      <c r="Y291" s="1" t="str">
        <f t="shared" si="79"/>
        <v/>
      </c>
      <c r="Z291" s="1" t="e">
        <f t="shared" si="80"/>
        <v>#N/A</v>
      </c>
      <c r="AA291" s="3">
        <f t="shared" si="71"/>
        <v>0</v>
      </c>
      <c r="AB291" s="13" t="e">
        <f t="shared" si="72"/>
        <v>#N/A</v>
      </c>
      <c r="AC291" s="13" t="e">
        <f t="shared" si="73"/>
        <v>#N/A</v>
      </c>
      <c r="AD291" s="13" t="e">
        <f t="shared" si="74"/>
        <v>#N/A</v>
      </c>
      <c r="AE291" s="13" t="e">
        <f t="shared" si="75"/>
        <v>#N/A</v>
      </c>
      <c r="AF291" s="13" t="e">
        <f t="shared" si="76"/>
        <v>#N/A</v>
      </c>
      <c r="AG291" s="13" t="e">
        <f t="shared" si="77"/>
        <v>#N/A</v>
      </c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T291" s="107"/>
      <c r="BA291" s="11"/>
      <c r="BB291" s="11"/>
      <c r="BC291" s="11"/>
      <c r="BD291" s="11"/>
      <c r="BE291" s="11"/>
      <c r="BH291" s="11"/>
      <c r="BI291" s="11"/>
      <c r="BJ291" s="11"/>
      <c r="BK291" s="11"/>
      <c r="BL291" s="11"/>
      <c r="BM291" s="11"/>
      <c r="BN291" s="11"/>
    </row>
    <row r="292" spans="1:66" s="1" customFormat="1" x14ac:dyDescent="0.3">
      <c r="A292" s="11"/>
      <c r="B292" s="1" t="e">
        <f t="shared" si="70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118"/>
      <c r="N292" s="5"/>
      <c r="O292" s="5"/>
      <c r="P292" s="5"/>
      <c r="Q292" s="5"/>
      <c r="R292" s="5"/>
      <c r="S292" s="5"/>
      <c r="T292" s="5"/>
      <c r="U292" s="5"/>
      <c r="V292" s="1" t="str">
        <f t="shared" si="78"/>
        <v/>
      </c>
      <c r="W292" s="1" t="str">
        <f t="shared" si="79"/>
        <v/>
      </c>
      <c r="X292" s="1" t="str">
        <f t="shared" si="79"/>
        <v/>
      </c>
      <c r="Y292" s="1" t="str">
        <f t="shared" si="79"/>
        <v/>
      </c>
      <c r="Z292" s="1" t="e">
        <f t="shared" si="80"/>
        <v>#N/A</v>
      </c>
      <c r="AA292" s="3">
        <f t="shared" si="71"/>
        <v>0</v>
      </c>
      <c r="AB292" s="13" t="e">
        <f t="shared" si="72"/>
        <v>#N/A</v>
      </c>
      <c r="AC292" s="13" t="e">
        <f t="shared" si="73"/>
        <v>#N/A</v>
      </c>
      <c r="AD292" s="13" t="e">
        <f t="shared" si="74"/>
        <v>#N/A</v>
      </c>
      <c r="AE292" s="13" t="e">
        <f t="shared" si="75"/>
        <v>#N/A</v>
      </c>
      <c r="AF292" s="13" t="e">
        <f t="shared" si="76"/>
        <v>#N/A</v>
      </c>
      <c r="AG292" s="13" t="e">
        <f t="shared" si="77"/>
        <v>#N/A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T292" s="107"/>
      <c r="BA292" s="11"/>
      <c r="BB292" s="11"/>
      <c r="BC292" s="11"/>
      <c r="BD292" s="11"/>
      <c r="BE292" s="11"/>
      <c r="BH292" s="11"/>
      <c r="BI292" s="11"/>
      <c r="BJ292" s="11"/>
      <c r="BK292" s="11"/>
      <c r="BL292" s="11"/>
      <c r="BM292" s="11"/>
      <c r="BN292" s="11"/>
    </row>
    <row r="293" spans="1:66" s="1" customFormat="1" x14ac:dyDescent="0.3">
      <c r="A293" s="11"/>
      <c r="B293" s="1" t="e">
        <f t="shared" si="70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118"/>
      <c r="N293" s="5"/>
      <c r="O293" s="5"/>
      <c r="P293" s="5"/>
      <c r="Q293" s="5"/>
      <c r="R293" s="5"/>
      <c r="S293" s="5"/>
      <c r="T293" s="5"/>
      <c r="U293" s="5"/>
      <c r="V293" s="1" t="str">
        <f t="shared" si="78"/>
        <v/>
      </c>
      <c r="W293" s="1" t="str">
        <f t="shared" si="79"/>
        <v/>
      </c>
      <c r="X293" s="1" t="str">
        <f t="shared" si="79"/>
        <v/>
      </c>
      <c r="Y293" s="1" t="str">
        <f t="shared" si="79"/>
        <v/>
      </c>
      <c r="Z293" s="1" t="e">
        <f t="shared" si="80"/>
        <v>#N/A</v>
      </c>
      <c r="AA293" s="3">
        <f t="shared" si="71"/>
        <v>0</v>
      </c>
      <c r="AB293" s="13" t="e">
        <f t="shared" si="72"/>
        <v>#N/A</v>
      </c>
      <c r="AC293" s="13" t="e">
        <f t="shared" si="73"/>
        <v>#N/A</v>
      </c>
      <c r="AD293" s="13" t="e">
        <f t="shared" si="74"/>
        <v>#N/A</v>
      </c>
      <c r="AE293" s="13" t="e">
        <f t="shared" si="75"/>
        <v>#N/A</v>
      </c>
      <c r="AF293" s="13" t="e">
        <f t="shared" si="76"/>
        <v>#N/A</v>
      </c>
      <c r="AG293" s="13" t="e">
        <f t="shared" si="77"/>
        <v>#N/A</v>
      </c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T293" s="107"/>
      <c r="BA293" s="11"/>
      <c r="BB293" s="11"/>
      <c r="BC293" s="11"/>
      <c r="BD293" s="11"/>
      <c r="BE293" s="11"/>
      <c r="BH293" s="11"/>
      <c r="BI293" s="11"/>
      <c r="BJ293" s="11"/>
      <c r="BK293" s="11"/>
      <c r="BL293" s="11"/>
      <c r="BM293" s="11"/>
      <c r="BN293" s="11"/>
    </row>
    <row r="294" spans="1:66" s="1" customFormat="1" x14ac:dyDescent="0.3">
      <c r="A294" s="11"/>
      <c r="B294" s="1" t="e">
        <f t="shared" si="70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118"/>
      <c r="N294" s="5"/>
      <c r="O294" s="5"/>
      <c r="P294" s="5"/>
      <c r="Q294" s="5"/>
      <c r="R294" s="5"/>
      <c r="S294" s="5"/>
      <c r="T294" s="5"/>
      <c r="U294" s="5"/>
      <c r="V294" s="1" t="str">
        <f t="shared" si="78"/>
        <v/>
      </c>
      <c r="W294" s="1" t="str">
        <f t="shared" si="79"/>
        <v/>
      </c>
      <c r="X294" s="1" t="str">
        <f t="shared" si="79"/>
        <v/>
      </c>
      <c r="Y294" s="1" t="str">
        <f t="shared" si="79"/>
        <v/>
      </c>
      <c r="Z294" s="1" t="e">
        <f t="shared" si="80"/>
        <v>#N/A</v>
      </c>
      <c r="AA294" s="3">
        <f t="shared" si="71"/>
        <v>0</v>
      </c>
      <c r="AB294" s="13" t="e">
        <f t="shared" si="72"/>
        <v>#N/A</v>
      </c>
      <c r="AC294" s="13" t="e">
        <f t="shared" si="73"/>
        <v>#N/A</v>
      </c>
      <c r="AD294" s="13" t="e">
        <f t="shared" si="74"/>
        <v>#N/A</v>
      </c>
      <c r="AE294" s="13" t="e">
        <f t="shared" si="75"/>
        <v>#N/A</v>
      </c>
      <c r="AF294" s="13" t="e">
        <f t="shared" si="76"/>
        <v>#N/A</v>
      </c>
      <c r="AG294" s="13" t="e">
        <f t="shared" si="77"/>
        <v>#N/A</v>
      </c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T294" s="107"/>
      <c r="BA294" s="11"/>
      <c r="BB294" s="11"/>
      <c r="BC294" s="11"/>
      <c r="BD294" s="11"/>
      <c r="BE294" s="11"/>
      <c r="BH294" s="11"/>
      <c r="BI294" s="11"/>
      <c r="BJ294" s="11"/>
      <c r="BK294" s="11"/>
      <c r="BL294" s="11"/>
      <c r="BM294" s="11"/>
      <c r="BN294" s="11"/>
    </row>
    <row r="295" spans="1:66" s="1" customFormat="1" x14ac:dyDescent="0.3">
      <c r="A295" s="11"/>
      <c r="B295" s="1" t="e">
        <f t="shared" si="70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118"/>
      <c r="N295" s="5"/>
      <c r="O295" s="5"/>
      <c r="P295" s="5"/>
      <c r="Q295" s="5"/>
      <c r="R295" s="5"/>
      <c r="S295" s="5"/>
      <c r="T295" s="5"/>
      <c r="U295" s="5"/>
      <c r="V295" s="1" t="str">
        <f t="shared" si="78"/>
        <v/>
      </c>
      <c r="W295" s="1" t="str">
        <f t="shared" si="79"/>
        <v/>
      </c>
      <c r="X295" s="1" t="str">
        <f t="shared" si="79"/>
        <v/>
      </c>
      <c r="Y295" s="1" t="str">
        <f t="shared" si="79"/>
        <v/>
      </c>
      <c r="Z295" s="1" t="e">
        <f t="shared" si="80"/>
        <v>#N/A</v>
      </c>
      <c r="AA295" s="3">
        <f t="shared" si="71"/>
        <v>0</v>
      </c>
      <c r="AB295" s="13" t="e">
        <f t="shared" si="72"/>
        <v>#N/A</v>
      </c>
      <c r="AC295" s="13" t="e">
        <f t="shared" si="73"/>
        <v>#N/A</v>
      </c>
      <c r="AD295" s="13" t="e">
        <f t="shared" si="74"/>
        <v>#N/A</v>
      </c>
      <c r="AE295" s="13" t="e">
        <f t="shared" si="75"/>
        <v>#N/A</v>
      </c>
      <c r="AF295" s="13" t="e">
        <f t="shared" si="76"/>
        <v>#N/A</v>
      </c>
      <c r="AG295" s="13" t="e">
        <f t="shared" si="77"/>
        <v>#N/A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T295" s="107"/>
      <c r="BA295" s="11"/>
      <c r="BB295" s="11"/>
      <c r="BC295" s="11"/>
      <c r="BD295" s="11"/>
      <c r="BE295" s="11"/>
      <c r="BH295" s="11"/>
      <c r="BI295" s="11"/>
      <c r="BJ295" s="11"/>
      <c r="BK295" s="11"/>
      <c r="BL295" s="11"/>
      <c r="BM295" s="11"/>
      <c r="BN295" s="11"/>
    </row>
    <row r="296" spans="1:66" s="1" customFormat="1" x14ac:dyDescent="0.3">
      <c r="A296" s="11"/>
      <c r="B296" s="1" t="e">
        <f t="shared" si="70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118"/>
      <c r="N296" s="5"/>
      <c r="O296" s="5"/>
      <c r="P296" s="5"/>
      <c r="Q296" s="5"/>
      <c r="R296" s="5"/>
      <c r="S296" s="5"/>
      <c r="T296" s="5"/>
      <c r="U296" s="5"/>
      <c r="V296" s="1" t="str">
        <f t="shared" si="78"/>
        <v/>
      </c>
      <c r="W296" s="1" t="str">
        <f t="shared" si="79"/>
        <v/>
      </c>
      <c r="X296" s="1" t="str">
        <f t="shared" si="79"/>
        <v/>
      </c>
      <c r="Y296" s="1" t="str">
        <f t="shared" si="79"/>
        <v/>
      </c>
      <c r="Z296" s="1" t="e">
        <f t="shared" si="80"/>
        <v>#N/A</v>
      </c>
      <c r="AA296" s="3">
        <f t="shared" si="71"/>
        <v>0</v>
      </c>
      <c r="AB296" s="13" t="e">
        <f t="shared" si="72"/>
        <v>#N/A</v>
      </c>
      <c r="AC296" s="13" t="e">
        <f t="shared" si="73"/>
        <v>#N/A</v>
      </c>
      <c r="AD296" s="13" t="e">
        <f t="shared" si="74"/>
        <v>#N/A</v>
      </c>
      <c r="AE296" s="13" t="e">
        <f t="shared" si="75"/>
        <v>#N/A</v>
      </c>
      <c r="AF296" s="13" t="e">
        <f t="shared" si="76"/>
        <v>#N/A</v>
      </c>
      <c r="AG296" s="13" t="e">
        <f t="shared" si="77"/>
        <v>#N/A</v>
      </c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T296" s="107"/>
      <c r="BA296" s="11"/>
      <c r="BB296" s="11"/>
      <c r="BC296" s="11"/>
      <c r="BD296" s="11"/>
      <c r="BE296" s="11"/>
      <c r="BH296" s="11"/>
      <c r="BI296" s="11"/>
      <c r="BJ296" s="11"/>
      <c r="BK296" s="11"/>
      <c r="BL296" s="11"/>
      <c r="BM296" s="11"/>
      <c r="BN296" s="11"/>
    </row>
    <row r="297" spans="1:66" s="1" customFormat="1" x14ac:dyDescent="0.3">
      <c r="A297" s="11"/>
      <c r="B297" s="1" t="e">
        <f t="shared" si="70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118"/>
      <c r="N297" s="5"/>
      <c r="O297" s="5"/>
      <c r="P297" s="5"/>
      <c r="Q297" s="5"/>
      <c r="R297" s="5"/>
      <c r="S297" s="5"/>
      <c r="T297" s="5"/>
      <c r="U297" s="5"/>
      <c r="V297" s="1" t="str">
        <f t="shared" si="78"/>
        <v/>
      </c>
      <c r="W297" s="1" t="str">
        <f t="shared" si="79"/>
        <v/>
      </c>
      <c r="X297" s="1" t="str">
        <f t="shared" si="79"/>
        <v/>
      </c>
      <c r="Y297" s="1" t="str">
        <f t="shared" si="79"/>
        <v/>
      </c>
      <c r="Z297" s="1" t="e">
        <f t="shared" si="80"/>
        <v>#N/A</v>
      </c>
      <c r="AA297" s="3">
        <f t="shared" si="71"/>
        <v>0</v>
      </c>
      <c r="AB297" s="13" t="e">
        <f t="shared" si="72"/>
        <v>#N/A</v>
      </c>
      <c r="AC297" s="13" t="e">
        <f t="shared" si="73"/>
        <v>#N/A</v>
      </c>
      <c r="AD297" s="13" t="e">
        <f t="shared" si="74"/>
        <v>#N/A</v>
      </c>
      <c r="AE297" s="13" t="e">
        <f t="shared" si="75"/>
        <v>#N/A</v>
      </c>
      <c r="AF297" s="13" t="e">
        <f t="shared" si="76"/>
        <v>#N/A</v>
      </c>
      <c r="AG297" s="13" t="e">
        <f t="shared" si="77"/>
        <v>#N/A</v>
      </c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T297" s="107"/>
      <c r="BA297" s="11"/>
      <c r="BB297" s="11"/>
      <c r="BC297" s="11"/>
      <c r="BD297" s="11"/>
      <c r="BE297" s="11"/>
      <c r="BH297" s="11"/>
      <c r="BI297" s="11"/>
      <c r="BJ297" s="11"/>
      <c r="BK297" s="11"/>
      <c r="BL297" s="11"/>
      <c r="BM297" s="11"/>
      <c r="BN297" s="11"/>
    </row>
    <row r="298" spans="1:66" s="1" customFormat="1" x14ac:dyDescent="0.3">
      <c r="A298" s="11"/>
      <c r="B298" s="1" t="e">
        <f t="shared" si="70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118"/>
      <c r="N298" s="5"/>
      <c r="O298" s="5"/>
      <c r="P298" s="5"/>
      <c r="Q298" s="5"/>
      <c r="R298" s="5"/>
      <c r="S298" s="5"/>
      <c r="T298" s="5"/>
      <c r="U298" s="5"/>
      <c r="V298" s="1" t="str">
        <f t="shared" si="78"/>
        <v/>
      </c>
      <c r="W298" s="1" t="str">
        <f t="shared" si="79"/>
        <v/>
      </c>
      <c r="X298" s="1" t="str">
        <f t="shared" si="79"/>
        <v/>
      </c>
      <c r="Y298" s="1" t="str">
        <f t="shared" si="79"/>
        <v/>
      </c>
      <c r="Z298" s="1" t="e">
        <f t="shared" si="80"/>
        <v>#N/A</v>
      </c>
      <c r="AA298" s="3">
        <f t="shared" si="71"/>
        <v>0</v>
      </c>
      <c r="AB298" s="13" t="e">
        <f t="shared" si="72"/>
        <v>#N/A</v>
      </c>
      <c r="AC298" s="13" t="e">
        <f t="shared" si="73"/>
        <v>#N/A</v>
      </c>
      <c r="AD298" s="13" t="e">
        <f t="shared" si="74"/>
        <v>#N/A</v>
      </c>
      <c r="AE298" s="13" t="e">
        <f t="shared" si="75"/>
        <v>#N/A</v>
      </c>
      <c r="AF298" s="13" t="e">
        <f t="shared" si="76"/>
        <v>#N/A</v>
      </c>
      <c r="AG298" s="13" t="e">
        <f t="shared" si="77"/>
        <v>#N/A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T298" s="107"/>
      <c r="BA298" s="11"/>
      <c r="BB298" s="11"/>
      <c r="BC298" s="11"/>
      <c r="BD298" s="11"/>
      <c r="BE298" s="11"/>
      <c r="BH298" s="11"/>
      <c r="BI298" s="11"/>
      <c r="BJ298" s="11"/>
      <c r="BK298" s="11"/>
      <c r="BL298" s="11"/>
      <c r="BM298" s="11"/>
      <c r="BN298" s="11"/>
    </row>
    <row r="299" spans="1:66" s="1" customFormat="1" x14ac:dyDescent="0.3">
      <c r="A299" s="11"/>
      <c r="B299" s="1" t="e">
        <f t="shared" si="70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118"/>
      <c r="N299" s="5"/>
      <c r="O299" s="5"/>
      <c r="P299" s="5"/>
      <c r="Q299" s="5"/>
      <c r="R299" s="5"/>
      <c r="S299" s="5"/>
      <c r="T299" s="5"/>
      <c r="U299" s="5"/>
      <c r="V299" s="1" t="str">
        <f t="shared" si="78"/>
        <v/>
      </c>
      <c r="W299" s="1" t="str">
        <f t="shared" si="79"/>
        <v/>
      </c>
      <c r="X299" s="1" t="str">
        <f t="shared" si="79"/>
        <v/>
      </c>
      <c r="Y299" s="1" t="str">
        <f t="shared" si="79"/>
        <v/>
      </c>
      <c r="Z299" s="1" t="e">
        <f t="shared" si="80"/>
        <v>#N/A</v>
      </c>
      <c r="AA299" s="3">
        <f t="shared" si="71"/>
        <v>0</v>
      </c>
      <c r="AB299" s="13" t="e">
        <f t="shared" si="72"/>
        <v>#N/A</v>
      </c>
      <c r="AC299" s="13" t="e">
        <f t="shared" si="73"/>
        <v>#N/A</v>
      </c>
      <c r="AD299" s="13" t="e">
        <f t="shared" si="74"/>
        <v>#N/A</v>
      </c>
      <c r="AE299" s="13" t="e">
        <f t="shared" si="75"/>
        <v>#N/A</v>
      </c>
      <c r="AF299" s="13" t="e">
        <f t="shared" si="76"/>
        <v>#N/A</v>
      </c>
      <c r="AG299" s="13" t="e">
        <f t="shared" si="77"/>
        <v>#N/A</v>
      </c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T299" s="107"/>
      <c r="BA299" s="11"/>
      <c r="BB299" s="11"/>
      <c r="BC299" s="11"/>
      <c r="BD299" s="11"/>
      <c r="BE299" s="11"/>
      <c r="BH299" s="11"/>
      <c r="BI299" s="11"/>
      <c r="BJ299" s="11"/>
      <c r="BK299" s="11"/>
      <c r="BL299" s="11"/>
      <c r="BM299" s="11"/>
      <c r="BN299" s="11"/>
    </row>
    <row r="300" spans="1:66" s="1" customFormat="1" x14ac:dyDescent="0.3">
      <c r="A300" s="11"/>
      <c r="B300" s="1" t="e">
        <f t="shared" si="70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118"/>
      <c r="N300" s="5"/>
      <c r="O300" s="5"/>
      <c r="P300" s="5"/>
      <c r="Q300" s="5"/>
      <c r="R300" s="5"/>
      <c r="S300" s="5"/>
      <c r="T300" s="5"/>
      <c r="U300" s="5"/>
      <c r="V300" s="1" t="str">
        <f t="shared" si="78"/>
        <v/>
      </c>
      <c r="W300" s="1" t="str">
        <f t="shared" si="79"/>
        <v/>
      </c>
      <c r="X300" s="1" t="str">
        <f t="shared" si="79"/>
        <v/>
      </c>
      <c r="Y300" s="1" t="str">
        <f t="shared" si="79"/>
        <v/>
      </c>
      <c r="Z300" s="1" t="e">
        <f t="shared" si="80"/>
        <v>#N/A</v>
      </c>
      <c r="AA300" s="3">
        <f t="shared" si="71"/>
        <v>0</v>
      </c>
      <c r="AB300" s="13" t="e">
        <f t="shared" si="72"/>
        <v>#N/A</v>
      </c>
      <c r="AC300" s="13" t="e">
        <f t="shared" si="73"/>
        <v>#N/A</v>
      </c>
      <c r="AD300" s="13" t="e">
        <f t="shared" si="74"/>
        <v>#N/A</v>
      </c>
      <c r="AE300" s="13" t="e">
        <f t="shared" si="75"/>
        <v>#N/A</v>
      </c>
      <c r="AF300" s="13" t="e">
        <f t="shared" si="76"/>
        <v>#N/A</v>
      </c>
      <c r="AG300" s="13" t="e">
        <f t="shared" si="77"/>
        <v>#N/A</v>
      </c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T300" s="107"/>
      <c r="BA300" s="11"/>
      <c r="BB300" s="11"/>
      <c r="BC300" s="11"/>
      <c r="BD300" s="11"/>
      <c r="BE300" s="11"/>
      <c r="BH300" s="11"/>
      <c r="BI300" s="11"/>
      <c r="BJ300" s="11"/>
      <c r="BK300" s="11"/>
      <c r="BL300" s="11"/>
      <c r="BM300" s="11"/>
      <c r="BN300" s="11"/>
    </row>
    <row r="301" spans="1:66" s="1" customFormat="1" x14ac:dyDescent="0.3">
      <c r="A301" s="11"/>
      <c r="B301" s="1" t="e">
        <f t="shared" si="70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118"/>
      <c r="N301" s="5"/>
      <c r="O301" s="5"/>
      <c r="P301" s="5"/>
      <c r="Q301" s="5"/>
      <c r="R301" s="5"/>
      <c r="S301" s="5"/>
      <c r="T301" s="5"/>
      <c r="U301" s="5"/>
      <c r="V301" s="1" t="str">
        <f t="shared" si="78"/>
        <v/>
      </c>
      <c r="W301" s="1" t="str">
        <f t="shared" si="79"/>
        <v/>
      </c>
      <c r="X301" s="1" t="str">
        <f t="shared" si="79"/>
        <v/>
      </c>
      <c r="Y301" s="1" t="str">
        <f t="shared" si="79"/>
        <v/>
      </c>
      <c r="Z301" s="1" t="e">
        <f t="shared" si="80"/>
        <v>#N/A</v>
      </c>
      <c r="AA301" s="3">
        <f t="shared" si="71"/>
        <v>0</v>
      </c>
      <c r="AB301" s="13" t="e">
        <f t="shared" si="72"/>
        <v>#N/A</v>
      </c>
      <c r="AC301" s="13" t="e">
        <f t="shared" si="73"/>
        <v>#N/A</v>
      </c>
      <c r="AD301" s="13" t="e">
        <f t="shared" si="74"/>
        <v>#N/A</v>
      </c>
      <c r="AE301" s="13" t="e">
        <f t="shared" si="75"/>
        <v>#N/A</v>
      </c>
      <c r="AF301" s="13" t="e">
        <f t="shared" si="76"/>
        <v>#N/A</v>
      </c>
      <c r="AG301" s="13" t="e">
        <f t="shared" si="77"/>
        <v>#N/A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T301" s="107"/>
      <c r="BA301" s="11"/>
      <c r="BB301" s="11"/>
      <c r="BC301" s="11"/>
      <c r="BD301" s="11"/>
      <c r="BE301" s="11"/>
      <c r="BH301" s="11"/>
      <c r="BI301" s="11"/>
      <c r="BJ301" s="11"/>
      <c r="BK301" s="11"/>
      <c r="BL301" s="11"/>
      <c r="BM301" s="11"/>
      <c r="BN301" s="11"/>
    </row>
    <row r="302" spans="1:66" s="1" customFormat="1" x14ac:dyDescent="0.3">
      <c r="A302" s="11"/>
      <c r="B302" s="1" t="e">
        <f t="shared" si="70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118"/>
      <c r="N302" s="5"/>
      <c r="O302" s="5"/>
      <c r="P302" s="5"/>
      <c r="Q302" s="5"/>
      <c r="R302" s="5"/>
      <c r="S302" s="5"/>
      <c r="T302" s="5"/>
      <c r="U302" s="5"/>
      <c r="V302" s="1" t="str">
        <f t="shared" si="78"/>
        <v/>
      </c>
      <c r="W302" s="1" t="str">
        <f t="shared" si="79"/>
        <v/>
      </c>
      <c r="X302" s="1" t="str">
        <f t="shared" si="79"/>
        <v/>
      </c>
      <c r="Y302" s="1" t="str">
        <f t="shared" si="79"/>
        <v/>
      </c>
      <c r="Z302" s="1" t="e">
        <f t="shared" si="80"/>
        <v>#N/A</v>
      </c>
      <c r="AA302" s="3">
        <f t="shared" si="71"/>
        <v>0</v>
      </c>
      <c r="AB302" s="13" t="e">
        <f t="shared" si="72"/>
        <v>#N/A</v>
      </c>
      <c r="AC302" s="13" t="e">
        <f t="shared" si="73"/>
        <v>#N/A</v>
      </c>
      <c r="AD302" s="13" t="e">
        <f t="shared" si="74"/>
        <v>#N/A</v>
      </c>
      <c r="AE302" s="13" t="e">
        <f t="shared" si="75"/>
        <v>#N/A</v>
      </c>
      <c r="AF302" s="13" t="e">
        <f t="shared" si="76"/>
        <v>#N/A</v>
      </c>
      <c r="AG302" s="13" t="e">
        <f t="shared" si="77"/>
        <v>#N/A</v>
      </c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T302" s="107"/>
      <c r="BA302" s="11"/>
      <c r="BB302" s="11"/>
      <c r="BC302" s="11"/>
      <c r="BD302" s="11"/>
      <c r="BE302" s="11"/>
      <c r="BH302" s="11"/>
      <c r="BI302" s="11"/>
      <c r="BJ302" s="11"/>
      <c r="BK302" s="11"/>
      <c r="BL302" s="11"/>
      <c r="BM302" s="11"/>
      <c r="BN302" s="11"/>
    </row>
    <row r="303" spans="1:66" s="1" customFormat="1" x14ac:dyDescent="0.3">
      <c r="A303" s="11"/>
      <c r="B303" s="1" t="e">
        <f t="shared" si="70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118"/>
      <c r="N303" s="5"/>
      <c r="O303" s="5"/>
      <c r="P303" s="5"/>
      <c r="Q303" s="5"/>
      <c r="R303" s="5"/>
      <c r="S303" s="5"/>
      <c r="T303" s="5"/>
      <c r="U303" s="5"/>
      <c r="V303" s="1" t="str">
        <f t="shared" si="78"/>
        <v/>
      </c>
      <c r="W303" s="1" t="str">
        <f t="shared" si="79"/>
        <v/>
      </c>
      <c r="X303" s="1" t="str">
        <f t="shared" si="79"/>
        <v/>
      </c>
      <c r="Y303" s="1" t="str">
        <f t="shared" si="79"/>
        <v/>
      </c>
      <c r="Z303" s="1" t="e">
        <f t="shared" si="80"/>
        <v>#N/A</v>
      </c>
      <c r="AA303" s="3">
        <f t="shared" si="71"/>
        <v>0</v>
      </c>
      <c r="AB303" s="13" t="e">
        <f t="shared" si="72"/>
        <v>#N/A</v>
      </c>
      <c r="AC303" s="13" t="e">
        <f t="shared" si="73"/>
        <v>#N/A</v>
      </c>
      <c r="AD303" s="13" t="e">
        <f t="shared" si="74"/>
        <v>#N/A</v>
      </c>
      <c r="AE303" s="13" t="e">
        <f t="shared" si="75"/>
        <v>#N/A</v>
      </c>
      <c r="AF303" s="13" t="e">
        <f t="shared" si="76"/>
        <v>#N/A</v>
      </c>
      <c r="AG303" s="13" t="e">
        <f t="shared" si="77"/>
        <v>#N/A</v>
      </c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T303" s="107"/>
      <c r="BA303" s="11"/>
      <c r="BB303" s="11"/>
      <c r="BC303" s="11"/>
      <c r="BD303" s="11"/>
      <c r="BE303" s="11"/>
      <c r="BH303" s="11"/>
      <c r="BI303" s="11"/>
      <c r="BJ303" s="11"/>
      <c r="BK303" s="11"/>
      <c r="BL303" s="11"/>
      <c r="BM303" s="11"/>
      <c r="BN303" s="11"/>
    </row>
    <row r="304" spans="1:66" s="1" customFormat="1" x14ac:dyDescent="0.3">
      <c r="A304" s="11"/>
      <c r="B304" s="1" t="e">
        <f t="shared" si="70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118"/>
      <c r="N304" s="5"/>
      <c r="O304" s="5"/>
      <c r="P304" s="5"/>
      <c r="Q304" s="5"/>
      <c r="R304" s="5"/>
      <c r="S304" s="5"/>
      <c r="T304" s="5"/>
      <c r="U304" s="5"/>
      <c r="V304" s="1" t="str">
        <f t="shared" si="78"/>
        <v/>
      </c>
      <c r="W304" s="1" t="str">
        <f t="shared" si="79"/>
        <v/>
      </c>
      <c r="X304" s="1" t="str">
        <f t="shared" si="79"/>
        <v/>
      </c>
      <c r="Y304" s="1" t="str">
        <f t="shared" si="79"/>
        <v/>
      </c>
      <c r="Z304" s="1" t="e">
        <f t="shared" si="80"/>
        <v>#N/A</v>
      </c>
      <c r="AA304" s="3">
        <f t="shared" si="71"/>
        <v>0</v>
      </c>
      <c r="AB304" s="13" t="e">
        <f t="shared" si="72"/>
        <v>#N/A</v>
      </c>
      <c r="AC304" s="13" t="e">
        <f t="shared" si="73"/>
        <v>#N/A</v>
      </c>
      <c r="AD304" s="13" t="e">
        <f t="shared" si="74"/>
        <v>#N/A</v>
      </c>
      <c r="AE304" s="13" t="e">
        <f t="shared" si="75"/>
        <v>#N/A</v>
      </c>
      <c r="AF304" s="13" t="e">
        <f t="shared" si="76"/>
        <v>#N/A</v>
      </c>
      <c r="AG304" s="13" t="e">
        <f t="shared" si="77"/>
        <v>#N/A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T304" s="107"/>
      <c r="BA304" s="11"/>
      <c r="BB304" s="11"/>
      <c r="BC304" s="11"/>
      <c r="BD304" s="11"/>
      <c r="BE304" s="11"/>
      <c r="BH304" s="11"/>
      <c r="BI304" s="11"/>
      <c r="BJ304" s="11"/>
      <c r="BK304" s="11"/>
      <c r="BL304" s="11"/>
      <c r="BM304" s="11"/>
      <c r="BN304" s="11"/>
    </row>
    <row r="305" spans="1:66" s="1" customFormat="1" x14ac:dyDescent="0.3">
      <c r="A305" s="11"/>
      <c r="B305" s="1" t="e">
        <f t="shared" si="70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118"/>
      <c r="N305" s="5"/>
      <c r="O305" s="5"/>
      <c r="P305" s="5"/>
      <c r="Q305" s="5"/>
      <c r="R305" s="5"/>
      <c r="S305" s="5"/>
      <c r="T305" s="5"/>
      <c r="U305" s="5"/>
      <c r="V305" s="1" t="str">
        <f t="shared" si="78"/>
        <v/>
      </c>
      <c r="W305" s="1" t="str">
        <f t="shared" si="79"/>
        <v/>
      </c>
      <c r="X305" s="1" t="str">
        <f t="shared" si="79"/>
        <v/>
      </c>
      <c r="Y305" s="1" t="str">
        <f t="shared" si="79"/>
        <v/>
      </c>
      <c r="Z305" s="1" t="e">
        <f t="shared" si="80"/>
        <v>#N/A</v>
      </c>
      <c r="AA305" s="3">
        <f t="shared" si="71"/>
        <v>0</v>
      </c>
      <c r="AB305" s="13" t="e">
        <f t="shared" si="72"/>
        <v>#N/A</v>
      </c>
      <c r="AC305" s="13" t="e">
        <f t="shared" si="73"/>
        <v>#N/A</v>
      </c>
      <c r="AD305" s="13" t="e">
        <f t="shared" si="74"/>
        <v>#N/A</v>
      </c>
      <c r="AE305" s="13" t="e">
        <f t="shared" si="75"/>
        <v>#N/A</v>
      </c>
      <c r="AF305" s="13" t="e">
        <f t="shared" si="76"/>
        <v>#N/A</v>
      </c>
      <c r="AG305" s="13" t="e">
        <f t="shared" si="77"/>
        <v>#N/A</v>
      </c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T305" s="107"/>
      <c r="BA305" s="11"/>
      <c r="BB305" s="11"/>
      <c r="BC305" s="11"/>
      <c r="BD305" s="11"/>
      <c r="BE305" s="11"/>
      <c r="BH305" s="11"/>
      <c r="BI305" s="11"/>
      <c r="BJ305" s="11"/>
      <c r="BK305" s="11"/>
      <c r="BL305" s="11"/>
      <c r="BM305" s="11"/>
      <c r="BN305" s="11"/>
    </row>
    <row r="306" spans="1:66" s="1" customFormat="1" x14ac:dyDescent="0.3">
      <c r="A306" s="11"/>
      <c r="B306" s="1" t="e">
        <f t="shared" si="70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118"/>
      <c r="N306" s="5"/>
      <c r="O306" s="5"/>
      <c r="P306" s="5"/>
      <c r="Q306" s="5"/>
      <c r="R306" s="5"/>
      <c r="S306" s="5"/>
      <c r="T306" s="5"/>
      <c r="U306" s="5"/>
      <c r="V306" s="1" t="str">
        <f t="shared" si="78"/>
        <v/>
      </c>
      <c r="W306" s="1" t="str">
        <f t="shared" si="79"/>
        <v/>
      </c>
      <c r="X306" s="1" t="str">
        <f t="shared" si="79"/>
        <v/>
      </c>
      <c r="Y306" s="1" t="str">
        <f t="shared" si="79"/>
        <v/>
      </c>
      <c r="Z306" s="1" t="e">
        <f t="shared" si="80"/>
        <v>#N/A</v>
      </c>
      <c r="AA306" s="3">
        <f t="shared" si="71"/>
        <v>0</v>
      </c>
      <c r="AB306" s="13" t="e">
        <f t="shared" si="72"/>
        <v>#N/A</v>
      </c>
      <c r="AC306" s="13" t="e">
        <f t="shared" si="73"/>
        <v>#N/A</v>
      </c>
      <c r="AD306" s="13" t="e">
        <f t="shared" si="74"/>
        <v>#N/A</v>
      </c>
      <c r="AE306" s="13" t="e">
        <f t="shared" si="75"/>
        <v>#N/A</v>
      </c>
      <c r="AF306" s="13" t="e">
        <f t="shared" si="76"/>
        <v>#N/A</v>
      </c>
      <c r="AG306" s="13" t="e">
        <f t="shared" si="77"/>
        <v>#N/A</v>
      </c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T306" s="107"/>
      <c r="BA306" s="11"/>
      <c r="BB306" s="11"/>
      <c r="BC306" s="11"/>
      <c r="BD306" s="11"/>
      <c r="BE306" s="11"/>
      <c r="BH306" s="11"/>
      <c r="BI306" s="11"/>
      <c r="BJ306" s="11"/>
      <c r="BK306" s="11"/>
      <c r="BL306" s="11"/>
      <c r="BM306" s="11"/>
      <c r="BN306" s="11"/>
    </row>
    <row r="307" spans="1:66" s="1" customFormat="1" x14ac:dyDescent="0.3">
      <c r="A307" s="11"/>
      <c r="B307" s="1" t="e">
        <f t="shared" si="70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118"/>
      <c r="N307" s="5"/>
      <c r="O307" s="5"/>
      <c r="P307" s="5"/>
      <c r="Q307" s="5"/>
      <c r="R307" s="5"/>
      <c r="S307" s="5"/>
      <c r="T307" s="5"/>
      <c r="U307" s="5"/>
      <c r="V307" s="1" t="str">
        <f t="shared" si="78"/>
        <v/>
      </c>
      <c r="W307" s="1" t="str">
        <f t="shared" si="79"/>
        <v/>
      </c>
      <c r="X307" s="1" t="str">
        <f t="shared" si="79"/>
        <v/>
      </c>
      <c r="Y307" s="1" t="str">
        <f t="shared" si="79"/>
        <v/>
      </c>
      <c r="Z307" s="1" t="e">
        <f t="shared" si="80"/>
        <v>#N/A</v>
      </c>
      <c r="AA307" s="3">
        <f t="shared" si="71"/>
        <v>0</v>
      </c>
      <c r="AB307" s="13" t="e">
        <f t="shared" si="72"/>
        <v>#N/A</v>
      </c>
      <c r="AC307" s="13" t="e">
        <f t="shared" si="73"/>
        <v>#N/A</v>
      </c>
      <c r="AD307" s="13" t="e">
        <f t="shared" si="74"/>
        <v>#N/A</v>
      </c>
      <c r="AE307" s="13" t="e">
        <f t="shared" si="75"/>
        <v>#N/A</v>
      </c>
      <c r="AF307" s="13" t="e">
        <f t="shared" si="76"/>
        <v>#N/A</v>
      </c>
      <c r="AG307" s="13" t="e">
        <f t="shared" si="77"/>
        <v>#N/A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T307" s="107"/>
      <c r="BA307" s="11"/>
      <c r="BB307" s="11"/>
      <c r="BC307" s="11"/>
      <c r="BD307" s="11"/>
      <c r="BE307" s="11"/>
      <c r="BH307" s="11"/>
      <c r="BI307" s="11"/>
      <c r="BJ307" s="11"/>
      <c r="BK307" s="11"/>
      <c r="BL307" s="11"/>
      <c r="BM307" s="11"/>
      <c r="BN307" s="11"/>
    </row>
    <row r="308" spans="1:66" s="1" customFormat="1" x14ac:dyDescent="0.3">
      <c r="A308" s="11"/>
      <c r="B308" s="1" t="e">
        <f t="shared" si="70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118"/>
      <c r="N308" s="5"/>
      <c r="O308" s="5"/>
      <c r="P308" s="5"/>
      <c r="Q308" s="5"/>
      <c r="R308" s="5"/>
      <c r="S308" s="5"/>
      <c r="T308" s="5"/>
      <c r="U308" s="5"/>
      <c r="V308" s="1" t="str">
        <f t="shared" si="78"/>
        <v/>
      </c>
      <c r="W308" s="1" t="str">
        <f t="shared" si="79"/>
        <v/>
      </c>
      <c r="X308" s="1" t="str">
        <f t="shared" si="79"/>
        <v/>
      </c>
      <c r="Y308" s="1" t="str">
        <f t="shared" si="79"/>
        <v/>
      </c>
      <c r="Z308" s="1" t="e">
        <f t="shared" si="80"/>
        <v>#N/A</v>
      </c>
      <c r="AA308" s="3">
        <f t="shared" si="71"/>
        <v>0</v>
      </c>
      <c r="AB308" s="13" t="e">
        <f t="shared" si="72"/>
        <v>#N/A</v>
      </c>
      <c r="AC308" s="13" t="e">
        <f t="shared" si="73"/>
        <v>#N/A</v>
      </c>
      <c r="AD308" s="13" t="e">
        <f t="shared" si="74"/>
        <v>#N/A</v>
      </c>
      <c r="AE308" s="13" t="e">
        <f t="shared" si="75"/>
        <v>#N/A</v>
      </c>
      <c r="AF308" s="13" t="e">
        <f t="shared" si="76"/>
        <v>#N/A</v>
      </c>
      <c r="AG308" s="13" t="e">
        <f t="shared" si="77"/>
        <v>#N/A</v>
      </c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T308" s="107"/>
      <c r="BA308" s="11"/>
      <c r="BB308" s="11"/>
      <c r="BC308" s="11"/>
      <c r="BD308" s="11"/>
      <c r="BE308" s="11"/>
      <c r="BH308" s="11"/>
      <c r="BI308" s="11"/>
      <c r="BJ308" s="11"/>
      <c r="BK308" s="11"/>
      <c r="BL308" s="11"/>
      <c r="BM308" s="11"/>
      <c r="BN308" s="11"/>
    </row>
    <row r="309" spans="1:66" s="1" customFormat="1" x14ac:dyDescent="0.3">
      <c r="A309" s="11"/>
      <c r="B309" s="1" t="e">
        <f t="shared" si="70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118"/>
      <c r="N309" s="5"/>
      <c r="O309" s="5"/>
      <c r="P309" s="5"/>
      <c r="Q309" s="5"/>
      <c r="R309" s="5"/>
      <c r="S309" s="5"/>
      <c r="T309" s="5"/>
      <c r="U309" s="5"/>
      <c r="V309" s="1" t="str">
        <f t="shared" si="78"/>
        <v/>
      </c>
      <c r="W309" s="1" t="str">
        <f t="shared" si="79"/>
        <v/>
      </c>
      <c r="X309" s="1" t="str">
        <f t="shared" si="79"/>
        <v/>
      </c>
      <c r="Y309" s="1" t="str">
        <f t="shared" si="79"/>
        <v/>
      </c>
      <c r="Z309" s="1" t="e">
        <f t="shared" si="80"/>
        <v>#N/A</v>
      </c>
      <c r="AA309" s="3">
        <f t="shared" si="71"/>
        <v>0</v>
      </c>
      <c r="AB309" s="13" t="e">
        <f t="shared" si="72"/>
        <v>#N/A</v>
      </c>
      <c r="AC309" s="13" t="e">
        <f t="shared" si="73"/>
        <v>#N/A</v>
      </c>
      <c r="AD309" s="13" t="e">
        <f t="shared" si="74"/>
        <v>#N/A</v>
      </c>
      <c r="AE309" s="13" t="e">
        <f t="shared" si="75"/>
        <v>#N/A</v>
      </c>
      <c r="AF309" s="13" t="e">
        <f t="shared" si="76"/>
        <v>#N/A</v>
      </c>
      <c r="AG309" s="13" t="e">
        <f t="shared" si="77"/>
        <v>#N/A</v>
      </c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T309" s="107"/>
      <c r="BA309" s="11"/>
      <c r="BB309" s="11"/>
      <c r="BC309" s="11"/>
      <c r="BD309" s="11"/>
      <c r="BE309" s="11"/>
      <c r="BH309" s="11"/>
      <c r="BI309" s="11"/>
      <c r="BJ309" s="11"/>
      <c r="BK309" s="11"/>
      <c r="BL309" s="11"/>
      <c r="BM309" s="11"/>
      <c r="BN309" s="11"/>
    </row>
    <row r="310" spans="1:66" s="1" customFormat="1" x14ac:dyDescent="0.3">
      <c r="A310" s="11"/>
      <c r="B310" s="1" t="e">
        <f t="shared" si="70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118"/>
      <c r="N310" s="5"/>
      <c r="O310" s="5"/>
      <c r="P310" s="5"/>
      <c r="Q310" s="5"/>
      <c r="R310" s="5"/>
      <c r="S310" s="5"/>
      <c r="T310" s="5"/>
      <c r="U310" s="5"/>
      <c r="V310" s="1" t="str">
        <f t="shared" si="78"/>
        <v/>
      </c>
      <c r="W310" s="1" t="str">
        <f t="shared" si="79"/>
        <v/>
      </c>
      <c r="X310" s="1" t="str">
        <f t="shared" si="79"/>
        <v/>
      </c>
      <c r="Y310" s="1" t="str">
        <f t="shared" si="79"/>
        <v/>
      </c>
      <c r="Z310" s="1" t="e">
        <f t="shared" si="80"/>
        <v>#N/A</v>
      </c>
      <c r="AA310" s="3">
        <f t="shared" si="71"/>
        <v>0</v>
      </c>
      <c r="AB310" s="13" t="e">
        <f t="shared" si="72"/>
        <v>#N/A</v>
      </c>
      <c r="AC310" s="13" t="e">
        <f t="shared" si="73"/>
        <v>#N/A</v>
      </c>
      <c r="AD310" s="13" t="e">
        <f t="shared" si="74"/>
        <v>#N/A</v>
      </c>
      <c r="AE310" s="13" t="e">
        <f t="shared" si="75"/>
        <v>#N/A</v>
      </c>
      <c r="AF310" s="13" t="e">
        <f t="shared" si="76"/>
        <v>#N/A</v>
      </c>
      <c r="AG310" s="13" t="e">
        <f t="shared" si="77"/>
        <v>#N/A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T310" s="107"/>
      <c r="BA310" s="11"/>
      <c r="BB310" s="11"/>
      <c r="BC310" s="11"/>
      <c r="BD310" s="11"/>
      <c r="BE310" s="11"/>
      <c r="BH310" s="11"/>
      <c r="BI310" s="11"/>
      <c r="BJ310" s="11"/>
      <c r="BK310" s="11"/>
      <c r="BL310" s="11"/>
      <c r="BM310" s="11"/>
      <c r="BN310" s="11"/>
    </row>
    <row r="311" spans="1:66" s="1" customFormat="1" x14ac:dyDescent="0.3">
      <c r="A311" s="11"/>
      <c r="B311" s="1" t="e">
        <f t="shared" si="70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118"/>
      <c r="N311" s="5"/>
      <c r="O311" s="5"/>
      <c r="P311" s="5"/>
      <c r="Q311" s="5"/>
      <c r="R311" s="5"/>
      <c r="S311" s="5"/>
      <c r="T311" s="5"/>
      <c r="U311" s="5"/>
      <c r="V311" s="1" t="str">
        <f t="shared" si="78"/>
        <v/>
      </c>
      <c r="W311" s="1" t="str">
        <f t="shared" si="79"/>
        <v/>
      </c>
      <c r="X311" s="1" t="str">
        <f t="shared" si="79"/>
        <v/>
      </c>
      <c r="Y311" s="1" t="str">
        <f t="shared" si="79"/>
        <v/>
      </c>
      <c r="Z311" s="1" t="e">
        <f t="shared" si="80"/>
        <v>#N/A</v>
      </c>
      <c r="AA311" s="3">
        <f t="shared" si="71"/>
        <v>0</v>
      </c>
      <c r="AB311" s="13" t="e">
        <f t="shared" si="72"/>
        <v>#N/A</v>
      </c>
      <c r="AC311" s="13" t="e">
        <f t="shared" si="73"/>
        <v>#N/A</v>
      </c>
      <c r="AD311" s="13" t="e">
        <f t="shared" si="74"/>
        <v>#N/A</v>
      </c>
      <c r="AE311" s="13" t="e">
        <f t="shared" si="75"/>
        <v>#N/A</v>
      </c>
      <c r="AF311" s="13" t="e">
        <f t="shared" si="76"/>
        <v>#N/A</v>
      </c>
      <c r="AG311" s="13" t="e">
        <f t="shared" si="77"/>
        <v>#N/A</v>
      </c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T311" s="107"/>
      <c r="BA311" s="11"/>
      <c r="BB311" s="11"/>
      <c r="BC311" s="11"/>
      <c r="BD311" s="11"/>
      <c r="BE311" s="11"/>
      <c r="BH311" s="11"/>
      <c r="BI311" s="11"/>
      <c r="BJ311" s="11"/>
      <c r="BK311" s="11"/>
      <c r="BL311" s="11"/>
      <c r="BM311" s="11"/>
      <c r="BN311" s="11"/>
    </row>
    <row r="312" spans="1:66" s="1" customFormat="1" x14ac:dyDescent="0.3">
      <c r="A312" s="11"/>
      <c r="B312" s="1" t="e">
        <f t="shared" si="70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118"/>
      <c r="N312" s="5"/>
      <c r="O312" s="5"/>
      <c r="P312" s="5"/>
      <c r="Q312" s="5"/>
      <c r="R312" s="5"/>
      <c r="S312" s="5"/>
      <c r="T312" s="5"/>
      <c r="U312" s="5"/>
      <c r="V312" s="1" t="str">
        <f t="shared" si="78"/>
        <v/>
      </c>
      <c r="W312" s="1" t="str">
        <f t="shared" si="79"/>
        <v/>
      </c>
      <c r="X312" s="1" t="str">
        <f t="shared" si="79"/>
        <v/>
      </c>
      <c r="Y312" s="1" t="str">
        <f t="shared" si="79"/>
        <v/>
      </c>
      <c r="Z312" s="1" t="e">
        <f t="shared" si="80"/>
        <v>#N/A</v>
      </c>
      <c r="AA312" s="3">
        <f t="shared" si="71"/>
        <v>0</v>
      </c>
      <c r="AB312" s="13" t="e">
        <f t="shared" si="72"/>
        <v>#N/A</v>
      </c>
      <c r="AC312" s="13" t="e">
        <f t="shared" si="73"/>
        <v>#N/A</v>
      </c>
      <c r="AD312" s="13" t="e">
        <f t="shared" si="74"/>
        <v>#N/A</v>
      </c>
      <c r="AE312" s="13" t="e">
        <f t="shared" si="75"/>
        <v>#N/A</v>
      </c>
      <c r="AF312" s="13" t="e">
        <f t="shared" si="76"/>
        <v>#N/A</v>
      </c>
      <c r="AG312" s="13" t="e">
        <f t="shared" si="77"/>
        <v>#N/A</v>
      </c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T312" s="107"/>
      <c r="BA312" s="11"/>
      <c r="BB312" s="11"/>
      <c r="BC312" s="11"/>
      <c r="BD312" s="11"/>
      <c r="BE312" s="11"/>
      <c r="BH312" s="11"/>
      <c r="BI312" s="11"/>
      <c r="BJ312" s="11"/>
      <c r="BK312" s="11"/>
      <c r="BL312" s="11"/>
      <c r="BM312" s="11"/>
      <c r="BN312" s="11"/>
    </row>
    <row r="313" spans="1:66" s="1" customFormat="1" x14ac:dyDescent="0.3">
      <c r="A313" s="11"/>
      <c r="B313" s="1" t="e">
        <f t="shared" si="70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118"/>
      <c r="N313" s="5"/>
      <c r="O313" s="5"/>
      <c r="P313" s="5"/>
      <c r="Q313" s="5"/>
      <c r="R313" s="5"/>
      <c r="S313" s="5"/>
      <c r="T313" s="5"/>
      <c r="U313" s="5"/>
      <c r="V313" s="1" t="str">
        <f t="shared" si="78"/>
        <v/>
      </c>
      <c r="W313" s="1" t="str">
        <f t="shared" si="79"/>
        <v/>
      </c>
      <c r="X313" s="1" t="str">
        <f t="shared" si="79"/>
        <v/>
      </c>
      <c r="Y313" s="1" t="str">
        <f t="shared" si="79"/>
        <v/>
      </c>
      <c r="Z313" s="1" t="e">
        <f t="shared" si="80"/>
        <v>#N/A</v>
      </c>
      <c r="AA313" s="3">
        <f t="shared" si="71"/>
        <v>0</v>
      </c>
      <c r="AB313" s="13" t="e">
        <f t="shared" si="72"/>
        <v>#N/A</v>
      </c>
      <c r="AC313" s="13" t="e">
        <f t="shared" si="73"/>
        <v>#N/A</v>
      </c>
      <c r="AD313" s="13" t="e">
        <f t="shared" si="74"/>
        <v>#N/A</v>
      </c>
      <c r="AE313" s="13" t="e">
        <f t="shared" si="75"/>
        <v>#N/A</v>
      </c>
      <c r="AF313" s="13" t="e">
        <f t="shared" si="76"/>
        <v>#N/A</v>
      </c>
      <c r="AG313" s="13" t="e">
        <f t="shared" si="77"/>
        <v>#N/A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T313" s="107"/>
      <c r="BA313" s="11"/>
      <c r="BB313" s="11"/>
      <c r="BC313" s="11"/>
      <c r="BD313" s="11"/>
      <c r="BE313" s="11"/>
      <c r="BH313" s="11"/>
      <c r="BI313" s="11"/>
      <c r="BJ313" s="11"/>
      <c r="BK313" s="11"/>
      <c r="BL313" s="11"/>
      <c r="BM313" s="11"/>
      <c r="BN313" s="11"/>
    </row>
    <row r="314" spans="1:66" s="1" customFormat="1" x14ac:dyDescent="0.3">
      <c r="A314" s="11"/>
      <c r="B314" s="1" t="e">
        <f t="shared" si="70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118"/>
      <c r="N314" s="5"/>
      <c r="O314" s="5"/>
      <c r="P314" s="5"/>
      <c r="Q314" s="5"/>
      <c r="R314" s="5"/>
      <c r="S314" s="5"/>
      <c r="T314" s="5"/>
      <c r="U314" s="5"/>
      <c r="V314" s="1" t="str">
        <f t="shared" si="78"/>
        <v/>
      </c>
      <c r="W314" s="1" t="str">
        <f t="shared" si="79"/>
        <v/>
      </c>
      <c r="X314" s="1" t="str">
        <f t="shared" si="79"/>
        <v/>
      </c>
      <c r="Y314" s="1" t="str">
        <f t="shared" si="79"/>
        <v/>
      </c>
      <c r="Z314" s="1" t="e">
        <f t="shared" si="80"/>
        <v>#N/A</v>
      </c>
      <c r="AA314" s="3">
        <f t="shared" si="71"/>
        <v>0</v>
      </c>
      <c r="AB314" s="13" t="e">
        <f t="shared" si="72"/>
        <v>#N/A</v>
      </c>
      <c r="AC314" s="13" t="e">
        <f t="shared" si="73"/>
        <v>#N/A</v>
      </c>
      <c r="AD314" s="13" t="e">
        <f t="shared" si="74"/>
        <v>#N/A</v>
      </c>
      <c r="AE314" s="13" t="e">
        <f t="shared" si="75"/>
        <v>#N/A</v>
      </c>
      <c r="AF314" s="13" t="e">
        <f t="shared" si="76"/>
        <v>#N/A</v>
      </c>
      <c r="AG314" s="13" t="e">
        <f t="shared" si="77"/>
        <v>#N/A</v>
      </c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T314" s="107"/>
      <c r="BA314" s="11"/>
      <c r="BB314" s="11"/>
      <c r="BC314" s="11"/>
      <c r="BD314" s="11"/>
      <c r="BE314" s="11"/>
      <c r="BH314" s="11"/>
      <c r="BI314" s="11"/>
      <c r="BJ314" s="11"/>
      <c r="BK314" s="11"/>
      <c r="BL314" s="11"/>
      <c r="BM314" s="11"/>
      <c r="BN314" s="11"/>
    </row>
    <row r="315" spans="1:66" s="1" customFormat="1" x14ac:dyDescent="0.3">
      <c r="A315" s="11"/>
      <c r="B315" s="1" t="e">
        <f t="shared" si="70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118"/>
      <c r="N315" s="5"/>
      <c r="O315" s="5"/>
      <c r="P315" s="5"/>
      <c r="Q315" s="5"/>
      <c r="R315" s="5"/>
      <c r="S315" s="5"/>
      <c r="T315" s="5"/>
      <c r="U315" s="5"/>
      <c r="V315" s="1" t="str">
        <f t="shared" si="78"/>
        <v/>
      </c>
      <c r="W315" s="1" t="str">
        <f t="shared" si="79"/>
        <v/>
      </c>
      <c r="X315" s="1" t="str">
        <f t="shared" si="79"/>
        <v/>
      </c>
      <c r="Y315" s="1" t="str">
        <f t="shared" si="79"/>
        <v/>
      </c>
      <c r="Z315" s="1" t="e">
        <f t="shared" si="80"/>
        <v>#N/A</v>
      </c>
      <c r="AA315" s="3">
        <f t="shared" si="71"/>
        <v>0</v>
      </c>
      <c r="AB315" s="13" t="e">
        <f t="shared" si="72"/>
        <v>#N/A</v>
      </c>
      <c r="AC315" s="13" t="e">
        <f t="shared" si="73"/>
        <v>#N/A</v>
      </c>
      <c r="AD315" s="13" t="e">
        <f t="shared" si="74"/>
        <v>#N/A</v>
      </c>
      <c r="AE315" s="13" t="e">
        <f t="shared" si="75"/>
        <v>#N/A</v>
      </c>
      <c r="AF315" s="13" t="e">
        <f t="shared" si="76"/>
        <v>#N/A</v>
      </c>
      <c r="AG315" s="13" t="e">
        <f t="shared" si="77"/>
        <v>#N/A</v>
      </c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T315" s="107"/>
      <c r="BA315" s="11"/>
      <c r="BB315" s="11"/>
      <c r="BC315" s="11"/>
      <c r="BD315" s="11"/>
      <c r="BE315" s="11"/>
      <c r="BH315" s="11"/>
      <c r="BI315" s="11"/>
      <c r="BJ315" s="11"/>
      <c r="BK315" s="11"/>
      <c r="BL315" s="11"/>
      <c r="BM315" s="11"/>
      <c r="BN315" s="11"/>
    </row>
    <row r="316" spans="1:66" s="1" customFormat="1" x14ac:dyDescent="0.3">
      <c r="A316" s="11"/>
      <c r="B316" s="1" t="e">
        <f t="shared" si="70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118"/>
      <c r="N316" s="5"/>
      <c r="O316" s="5"/>
      <c r="P316" s="5"/>
      <c r="Q316" s="5"/>
      <c r="R316" s="5"/>
      <c r="S316" s="5"/>
      <c r="T316" s="5"/>
      <c r="U316" s="5"/>
      <c r="V316" s="1" t="str">
        <f t="shared" si="78"/>
        <v/>
      </c>
      <c r="W316" s="1" t="str">
        <f t="shared" si="79"/>
        <v/>
      </c>
      <c r="X316" s="1" t="str">
        <f t="shared" si="79"/>
        <v/>
      </c>
      <c r="Y316" s="1" t="str">
        <f t="shared" si="79"/>
        <v/>
      </c>
      <c r="Z316" s="1" t="e">
        <f t="shared" si="80"/>
        <v>#N/A</v>
      </c>
      <c r="AA316" s="3">
        <f t="shared" si="71"/>
        <v>0</v>
      </c>
      <c r="AB316" s="13" t="e">
        <f t="shared" si="72"/>
        <v>#N/A</v>
      </c>
      <c r="AC316" s="13" t="e">
        <f t="shared" si="73"/>
        <v>#N/A</v>
      </c>
      <c r="AD316" s="13" t="e">
        <f t="shared" si="74"/>
        <v>#N/A</v>
      </c>
      <c r="AE316" s="13" t="e">
        <f t="shared" si="75"/>
        <v>#N/A</v>
      </c>
      <c r="AF316" s="13" t="e">
        <f t="shared" si="76"/>
        <v>#N/A</v>
      </c>
      <c r="AG316" s="13" t="e">
        <f t="shared" si="77"/>
        <v>#N/A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T316" s="107"/>
      <c r="BA316" s="11"/>
      <c r="BB316" s="11"/>
      <c r="BC316" s="11"/>
      <c r="BD316" s="11"/>
      <c r="BE316" s="11"/>
      <c r="BH316" s="11"/>
      <c r="BI316" s="11"/>
      <c r="BJ316" s="11"/>
      <c r="BK316" s="11"/>
      <c r="BL316" s="11"/>
      <c r="BM316" s="11"/>
      <c r="BN316" s="11"/>
    </row>
    <row r="317" spans="1:66" s="1" customFormat="1" x14ac:dyDescent="0.3">
      <c r="A317" s="11"/>
      <c r="B317" s="1" t="e">
        <f t="shared" si="70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118"/>
      <c r="N317" s="5"/>
      <c r="O317" s="5"/>
      <c r="P317" s="5"/>
      <c r="Q317" s="5"/>
      <c r="R317" s="5"/>
      <c r="S317" s="5"/>
      <c r="T317" s="5"/>
      <c r="U317" s="5"/>
      <c r="V317" s="1" t="str">
        <f t="shared" si="78"/>
        <v/>
      </c>
      <c r="W317" s="1" t="str">
        <f t="shared" si="79"/>
        <v/>
      </c>
      <c r="X317" s="1" t="str">
        <f t="shared" si="79"/>
        <v/>
      </c>
      <c r="Y317" s="1" t="str">
        <f t="shared" si="79"/>
        <v/>
      </c>
      <c r="Z317" s="1" t="e">
        <f t="shared" si="80"/>
        <v>#N/A</v>
      </c>
      <c r="AA317" s="3">
        <f t="shared" si="71"/>
        <v>0</v>
      </c>
      <c r="AB317" s="13" t="e">
        <f t="shared" si="72"/>
        <v>#N/A</v>
      </c>
      <c r="AC317" s="13" t="e">
        <f t="shared" si="73"/>
        <v>#N/A</v>
      </c>
      <c r="AD317" s="13" t="e">
        <f t="shared" si="74"/>
        <v>#N/A</v>
      </c>
      <c r="AE317" s="13" t="e">
        <f t="shared" si="75"/>
        <v>#N/A</v>
      </c>
      <c r="AF317" s="13" t="e">
        <f t="shared" si="76"/>
        <v>#N/A</v>
      </c>
      <c r="AG317" s="13" t="e">
        <f t="shared" si="77"/>
        <v>#N/A</v>
      </c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T317" s="107"/>
      <c r="BA317" s="11"/>
      <c r="BB317" s="11"/>
      <c r="BC317" s="11"/>
      <c r="BD317" s="11"/>
      <c r="BE317" s="11"/>
      <c r="BH317" s="11"/>
      <c r="BI317" s="11"/>
      <c r="BJ317" s="11"/>
      <c r="BK317" s="11"/>
      <c r="BL317" s="11"/>
      <c r="BM317" s="11"/>
      <c r="BN317" s="11"/>
    </row>
    <row r="318" spans="1:66" s="1" customFormat="1" x14ac:dyDescent="0.3">
      <c r="A318" s="11"/>
      <c r="B318" s="1" t="e">
        <f t="shared" si="70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118"/>
      <c r="N318" s="5"/>
      <c r="O318" s="5"/>
      <c r="P318" s="5"/>
      <c r="Q318" s="5"/>
      <c r="R318" s="5"/>
      <c r="S318" s="5"/>
      <c r="T318" s="5"/>
      <c r="U318" s="5"/>
      <c r="V318" s="1" t="str">
        <f t="shared" si="78"/>
        <v/>
      </c>
      <c r="W318" s="1" t="str">
        <f t="shared" si="79"/>
        <v/>
      </c>
      <c r="X318" s="1" t="str">
        <f t="shared" si="79"/>
        <v/>
      </c>
      <c r="Y318" s="1" t="str">
        <f t="shared" si="79"/>
        <v/>
      </c>
      <c r="Z318" s="1" t="e">
        <f t="shared" si="80"/>
        <v>#N/A</v>
      </c>
      <c r="AA318" s="3">
        <f t="shared" si="71"/>
        <v>0</v>
      </c>
      <c r="AB318" s="13" t="e">
        <f t="shared" si="72"/>
        <v>#N/A</v>
      </c>
      <c r="AC318" s="13" t="e">
        <f t="shared" si="73"/>
        <v>#N/A</v>
      </c>
      <c r="AD318" s="13" t="e">
        <f t="shared" si="74"/>
        <v>#N/A</v>
      </c>
      <c r="AE318" s="13" t="e">
        <f t="shared" si="75"/>
        <v>#N/A</v>
      </c>
      <c r="AF318" s="13" t="e">
        <f t="shared" si="76"/>
        <v>#N/A</v>
      </c>
      <c r="AG318" s="13" t="e">
        <f t="shared" si="77"/>
        <v>#N/A</v>
      </c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T318" s="107"/>
      <c r="BA318" s="11"/>
      <c r="BB318" s="11"/>
      <c r="BC318" s="11"/>
      <c r="BD318" s="11"/>
      <c r="BE318" s="11"/>
      <c r="BH318" s="11"/>
      <c r="BI318" s="11"/>
      <c r="BJ318" s="11"/>
      <c r="BK318" s="11"/>
      <c r="BL318" s="11"/>
      <c r="BM318" s="11"/>
      <c r="BN318" s="11"/>
    </row>
    <row r="319" spans="1:66" s="1" customFormat="1" x14ac:dyDescent="0.3">
      <c r="A319" s="11"/>
      <c r="B319" s="1" t="e">
        <f t="shared" si="70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118"/>
      <c r="N319" s="5"/>
      <c r="O319" s="5"/>
      <c r="P319" s="5"/>
      <c r="Q319" s="5"/>
      <c r="R319" s="5"/>
      <c r="S319" s="5"/>
      <c r="T319" s="5"/>
      <c r="U319" s="5"/>
      <c r="V319" s="1" t="str">
        <f t="shared" si="78"/>
        <v/>
      </c>
      <c r="W319" s="1" t="str">
        <f t="shared" si="79"/>
        <v/>
      </c>
      <c r="X319" s="1" t="str">
        <f t="shared" si="79"/>
        <v/>
      </c>
      <c r="Y319" s="1" t="str">
        <f t="shared" si="79"/>
        <v/>
      </c>
      <c r="Z319" s="1" t="e">
        <f t="shared" si="80"/>
        <v>#N/A</v>
      </c>
      <c r="AA319" s="3">
        <f t="shared" si="71"/>
        <v>0</v>
      </c>
      <c r="AB319" s="13" t="e">
        <f t="shared" si="72"/>
        <v>#N/A</v>
      </c>
      <c r="AC319" s="13" t="e">
        <f t="shared" si="73"/>
        <v>#N/A</v>
      </c>
      <c r="AD319" s="13" t="e">
        <f t="shared" si="74"/>
        <v>#N/A</v>
      </c>
      <c r="AE319" s="13" t="e">
        <f t="shared" si="75"/>
        <v>#N/A</v>
      </c>
      <c r="AF319" s="13" t="e">
        <f t="shared" si="76"/>
        <v>#N/A</v>
      </c>
      <c r="AG319" s="13" t="e">
        <f t="shared" si="77"/>
        <v>#N/A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T319" s="107"/>
      <c r="BA319" s="11"/>
      <c r="BB319" s="11"/>
      <c r="BC319" s="11"/>
      <c r="BD319" s="11"/>
      <c r="BE319" s="11"/>
      <c r="BH319" s="11"/>
      <c r="BI319" s="11"/>
      <c r="BJ319" s="11"/>
      <c r="BK319" s="11"/>
      <c r="BL319" s="11"/>
      <c r="BM319" s="11"/>
      <c r="BN319" s="11"/>
    </row>
    <row r="320" spans="1:66" s="1" customFormat="1" x14ac:dyDescent="0.3">
      <c r="A320" s="11"/>
      <c r="B320" s="1" t="e">
        <f t="shared" si="70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118"/>
      <c r="N320" s="5"/>
      <c r="O320" s="5"/>
      <c r="P320" s="5"/>
      <c r="Q320" s="5"/>
      <c r="R320" s="5"/>
      <c r="S320" s="5"/>
      <c r="T320" s="5"/>
      <c r="U320" s="5"/>
      <c r="V320" s="1" t="str">
        <f t="shared" si="78"/>
        <v/>
      </c>
      <c r="W320" s="1" t="str">
        <f t="shared" si="79"/>
        <v/>
      </c>
      <c r="X320" s="1" t="str">
        <f t="shared" si="79"/>
        <v/>
      </c>
      <c r="Y320" s="1" t="str">
        <f t="shared" si="79"/>
        <v/>
      </c>
      <c r="Z320" s="1" t="e">
        <f t="shared" si="80"/>
        <v>#N/A</v>
      </c>
      <c r="AA320" s="3">
        <f t="shared" si="71"/>
        <v>0</v>
      </c>
      <c r="AB320" s="13" t="e">
        <f t="shared" si="72"/>
        <v>#N/A</v>
      </c>
      <c r="AC320" s="13" t="e">
        <f t="shared" si="73"/>
        <v>#N/A</v>
      </c>
      <c r="AD320" s="13" t="e">
        <f t="shared" si="74"/>
        <v>#N/A</v>
      </c>
      <c r="AE320" s="13" t="e">
        <f t="shared" si="75"/>
        <v>#N/A</v>
      </c>
      <c r="AF320" s="13" t="e">
        <f t="shared" si="76"/>
        <v>#N/A</v>
      </c>
      <c r="AG320" s="13" t="e">
        <f t="shared" si="77"/>
        <v>#N/A</v>
      </c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T320" s="107"/>
      <c r="BA320" s="11"/>
      <c r="BB320" s="11"/>
      <c r="BC320" s="11"/>
      <c r="BD320" s="11"/>
      <c r="BE320" s="11"/>
      <c r="BH320" s="11"/>
      <c r="BI320" s="11"/>
      <c r="BJ320" s="11"/>
      <c r="BK320" s="11"/>
      <c r="BL320" s="11"/>
      <c r="BM320" s="11"/>
      <c r="BN320" s="11"/>
    </row>
    <row r="321" spans="1:66" s="1" customFormat="1" x14ac:dyDescent="0.3">
      <c r="A321" s="11"/>
      <c r="B321" s="1" t="e">
        <f t="shared" si="70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118"/>
      <c r="N321" s="5"/>
      <c r="O321" s="5"/>
      <c r="P321" s="5"/>
      <c r="Q321" s="5"/>
      <c r="R321" s="5"/>
      <c r="S321" s="5"/>
      <c r="T321" s="5"/>
      <c r="U321" s="5"/>
      <c r="V321" s="1" t="str">
        <f t="shared" si="78"/>
        <v/>
      </c>
      <c r="W321" s="1" t="str">
        <f t="shared" si="79"/>
        <v/>
      </c>
      <c r="X321" s="1" t="str">
        <f t="shared" si="79"/>
        <v/>
      </c>
      <c r="Y321" s="1" t="str">
        <f t="shared" si="79"/>
        <v/>
      </c>
      <c r="Z321" s="1" t="e">
        <f t="shared" si="80"/>
        <v>#N/A</v>
      </c>
      <c r="AA321" s="3">
        <f t="shared" si="71"/>
        <v>0</v>
      </c>
      <c r="AB321" s="13" t="e">
        <f t="shared" si="72"/>
        <v>#N/A</v>
      </c>
      <c r="AC321" s="13" t="e">
        <f t="shared" si="73"/>
        <v>#N/A</v>
      </c>
      <c r="AD321" s="13" t="e">
        <f t="shared" si="74"/>
        <v>#N/A</v>
      </c>
      <c r="AE321" s="13" t="e">
        <f t="shared" si="75"/>
        <v>#N/A</v>
      </c>
      <c r="AF321" s="13" t="e">
        <f t="shared" si="76"/>
        <v>#N/A</v>
      </c>
      <c r="AG321" s="13" t="e">
        <f t="shared" si="77"/>
        <v>#N/A</v>
      </c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T321" s="107"/>
      <c r="BA321" s="11"/>
      <c r="BB321" s="11"/>
      <c r="BC321" s="11"/>
      <c r="BD321" s="11"/>
      <c r="BE321" s="11"/>
      <c r="BH321" s="11"/>
      <c r="BI321" s="11"/>
      <c r="BJ321" s="11"/>
      <c r="BK321" s="11"/>
      <c r="BL321" s="11"/>
      <c r="BM321" s="11"/>
      <c r="BN321" s="11"/>
    </row>
    <row r="322" spans="1:66" s="1" customFormat="1" x14ac:dyDescent="0.3">
      <c r="A322" s="11"/>
      <c r="B322" s="1" t="e">
        <f t="shared" si="70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118"/>
      <c r="N322" s="5"/>
      <c r="O322" s="5"/>
      <c r="P322" s="5"/>
      <c r="Q322" s="5"/>
      <c r="R322" s="5"/>
      <c r="S322" s="5"/>
      <c r="T322" s="5"/>
      <c r="U322" s="5"/>
      <c r="V322" s="1" t="str">
        <f t="shared" si="78"/>
        <v/>
      </c>
      <c r="W322" s="1" t="str">
        <f t="shared" si="79"/>
        <v/>
      </c>
      <c r="X322" s="1" t="str">
        <f t="shared" si="79"/>
        <v/>
      </c>
      <c r="Y322" s="1" t="str">
        <f t="shared" si="79"/>
        <v/>
      </c>
      <c r="Z322" s="1" t="e">
        <f t="shared" si="80"/>
        <v>#N/A</v>
      </c>
      <c r="AA322" s="3">
        <f t="shared" si="71"/>
        <v>0</v>
      </c>
      <c r="AB322" s="13" t="e">
        <f t="shared" si="72"/>
        <v>#N/A</v>
      </c>
      <c r="AC322" s="13" t="e">
        <f t="shared" si="73"/>
        <v>#N/A</v>
      </c>
      <c r="AD322" s="13" t="e">
        <f t="shared" si="74"/>
        <v>#N/A</v>
      </c>
      <c r="AE322" s="13" t="e">
        <f t="shared" si="75"/>
        <v>#N/A</v>
      </c>
      <c r="AF322" s="13" t="e">
        <f t="shared" si="76"/>
        <v>#N/A</v>
      </c>
      <c r="AG322" s="13" t="e">
        <f t="shared" si="77"/>
        <v>#N/A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T322" s="107"/>
      <c r="BA322" s="11"/>
      <c r="BB322" s="11"/>
      <c r="BC322" s="11"/>
      <c r="BD322" s="11"/>
      <c r="BE322" s="11"/>
      <c r="BH322" s="11"/>
      <c r="BI322" s="11"/>
      <c r="BJ322" s="11"/>
      <c r="BK322" s="11"/>
      <c r="BL322" s="11"/>
      <c r="BM322" s="11"/>
      <c r="BN322" s="11"/>
    </row>
    <row r="323" spans="1:66" s="1" customFormat="1" x14ac:dyDescent="0.3">
      <c r="A323" s="11"/>
      <c r="B323" s="1" t="e">
        <f t="shared" si="70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118"/>
      <c r="N323" s="5"/>
      <c r="O323" s="5"/>
      <c r="P323" s="5"/>
      <c r="Q323" s="5"/>
      <c r="R323" s="5"/>
      <c r="S323" s="5"/>
      <c r="T323" s="5"/>
      <c r="U323" s="5"/>
      <c r="V323" s="1" t="str">
        <f t="shared" si="78"/>
        <v/>
      </c>
      <c r="W323" s="1" t="str">
        <f t="shared" si="79"/>
        <v/>
      </c>
      <c r="X323" s="1" t="str">
        <f t="shared" si="79"/>
        <v/>
      </c>
      <c r="Y323" s="1" t="str">
        <f t="shared" si="79"/>
        <v/>
      </c>
      <c r="Z323" s="1" t="e">
        <f t="shared" si="80"/>
        <v>#N/A</v>
      </c>
      <c r="AA323" s="3">
        <f t="shared" si="71"/>
        <v>0</v>
      </c>
      <c r="AB323" s="13" t="e">
        <f t="shared" si="72"/>
        <v>#N/A</v>
      </c>
      <c r="AC323" s="13" t="e">
        <f t="shared" si="73"/>
        <v>#N/A</v>
      </c>
      <c r="AD323" s="13" t="e">
        <f t="shared" si="74"/>
        <v>#N/A</v>
      </c>
      <c r="AE323" s="13" t="e">
        <f t="shared" si="75"/>
        <v>#N/A</v>
      </c>
      <c r="AF323" s="13" t="e">
        <f t="shared" si="76"/>
        <v>#N/A</v>
      </c>
      <c r="AG323" s="13" t="e">
        <f t="shared" si="77"/>
        <v>#N/A</v>
      </c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T323" s="107"/>
      <c r="BA323" s="11"/>
      <c r="BB323" s="11"/>
      <c r="BC323" s="11"/>
      <c r="BD323" s="11"/>
      <c r="BE323" s="11"/>
      <c r="BH323" s="11"/>
      <c r="BI323" s="11"/>
      <c r="BJ323" s="11"/>
      <c r="BK323" s="11"/>
      <c r="BL323" s="11"/>
      <c r="BM323" s="11"/>
      <c r="BN323" s="11"/>
    </row>
    <row r="324" spans="1:66" s="1" customFormat="1" x14ac:dyDescent="0.3">
      <c r="A324" s="11"/>
      <c r="B324" s="1" t="e">
        <f t="shared" si="70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118"/>
      <c r="N324" s="5"/>
      <c r="O324" s="5"/>
      <c r="P324" s="5"/>
      <c r="Q324" s="5"/>
      <c r="R324" s="5"/>
      <c r="S324" s="5"/>
      <c r="T324" s="5"/>
      <c r="U324" s="5"/>
      <c r="V324" s="1" t="str">
        <f t="shared" si="78"/>
        <v/>
      </c>
      <c r="W324" s="1" t="str">
        <f t="shared" si="79"/>
        <v/>
      </c>
      <c r="X324" s="1" t="str">
        <f t="shared" si="79"/>
        <v/>
      </c>
      <c r="Y324" s="1" t="str">
        <f t="shared" si="79"/>
        <v/>
      </c>
      <c r="Z324" s="1" t="e">
        <f t="shared" si="80"/>
        <v>#N/A</v>
      </c>
      <c r="AA324" s="3">
        <f t="shared" si="71"/>
        <v>0</v>
      </c>
      <c r="AB324" s="13" t="e">
        <f t="shared" si="72"/>
        <v>#N/A</v>
      </c>
      <c r="AC324" s="13" t="e">
        <f t="shared" si="73"/>
        <v>#N/A</v>
      </c>
      <c r="AD324" s="13" t="e">
        <f t="shared" si="74"/>
        <v>#N/A</v>
      </c>
      <c r="AE324" s="13" t="e">
        <f t="shared" si="75"/>
        <v>#N/A</v>
      </c>
      <c r="AF324" s="13" t="e">
        <f t="shared" si="76"/>
        <v>#N/A</v>
      </c>
      <c r="AG324" s="13" t="e">
        <f t="shared" si="77"/>
        <v>#N/A</v>
      </c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T324" s="107"/>
      <c r="BA324" s="11"/>
      <c r="BB324" s="11"/>
      <c r="BC324" s="11"/>
      <c r="BD324" s="11"/>
      <c r="BE324" s="11"/>
      <c r="BH324" s="11"/>
      <c r="BI324" s="11"/>
      <c r="BJ324" s="11"/>
      <c r="BK324" s="11"/>
      <c r="BL324" s="11"/>
      <c r="BM324" s="11"/>
      <c r="BN324" s="11"/>
    </row>
    <row r="325" spans="1:66" s="1" customFormat="1" x14ac:dyDescent="0.3">
      <c r="A325" s="11"/>
      <c r="B325" s="1" t="e">
        <f t="shared" si="70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118"/>
      <c r="N325" s="5"/>
      <c r="O325" s="5"/>
      <c r="P325" s="5"/>
      <c r="Q325" s="5"/>
      <c r="R325" s="5"/>
      <c r="S325" s="5"/>
      <c r="T325" s="5"/>
      <c r="U325" s="5"/>
      <c r="V325" s="1" t="str">
        <f t="shared" si="78"/>
        <v/>
      </c>
      <c r="W325" s="1" t="str">
        <f t="shared" si="79"/>
        <v/>
      </c>
      <c r="X325" s="1" t="str">
        <f t="shared" si="79"/>
        <v/>
      </c>
      <c r="Y325" s="1" t="str">
        <f t="shared" si="79"/>
        <v/>
      </c>
      <c r="Z325" s="1" t="e">
        <f t="shared" si="80"/>
        <v>#N/A</v>
      </c>
      <c r="AA325" s="3">
        <f t="shared" si="71"/>
        <v>0</v>
      </c>
      <c r="AB325" s="13" t="e">
        <f t="shared" si="72"/>
        <v>#N/A</v>
      </c>
      <c r="AC325" s="13" t="e">
        <f t="shared" si="73"/>
        <v>#N/A</v>
      </c>
      <c r="AD325" s="13" t="e">
        <f t="shared" si="74"/>
        <v>#N/A</v>
      </c>
      <c r="AE325" s="13" t="e">
        <f t="shared" si="75"/>
        <v>#N/A</v>
      </c>
      <c r="AF325" s="13" t="e">
        <f t="shared" si="76"/>
        <v>#N/A</v>
      </c>
      <c r="AG325" s="13" t="e">
        <f t="shared" si="77"/>
        <v>#N/A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T325" s="107"/>
      <c r="BA325" s="11"/>
      <c r="BB325" s="11"/>
      <c r="BC325" s="11"/>
      <c r="BD325" s="11"/>
      <c r="BE325" s="11"/>
      <c r="BH325" s="11"/>
      <c r="BI325" s="11"/>
      <c r="BJ325" s="11"/>
      <c r="BK325" s="11"/>
      <c r="BL325" s="11"/>
      <c r="BM325" s="11"/>
      <c r="BN325" s="11"/>
    </row>
    <row r="326" spans="1:66" s="1" customFormat="1" x14ac:dyDescent="0.3">
      <c r="A326" s="11"/>
      <c r="B326" s="1" t="e">
        <f t="shared" si="70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118"/>
      <c r="N326" s="5"/>
      <c r="O326" s="5"/>
      <c r="P326" s="5"/>
      <c r="Q326" s="5"/>
      <c r="R326" s="5"/>
      <c r="S326" s="5"/>
      <c r="T326" s="5"/>
      <c r="U326" s="5"/>
      <c r="V326" s="1" t="str">
        <f t="shared" si="78"/>
        <v/>
      </c>
      <c r="W326" s="1" t="str">
        <f t="shared" si="79"/>
        <v/>
      </c>
      <c r="X326" s="1" t="str">
        <f t="shared" si="79"/>
        <v/>
      </c>
      <c r="Y326" s="1" t="str">
        <f t="shared" si="79"/>
        <v/>
      </c>
      <c r="Z326" s="1" t="e">
        <f t="shared" si="80"/>
        <v>#N/A</v>
      </c>
      <c r="AA326" s="3">
        <f t="shared" si="71"/>
        <v>0</v>
      </c>
      <c r="AB326" s="13" t="e">
        <f t="shared" si="72"/>
        <v>#N/A</v>
      </c>
      <c r="AC326" s="13" t="e">
        <f t="shared" si="73"/>
        <v>#N/A</v>
      </c>
      <c r="AD326" s="13" t="e">
        <f t="shared" si="74"/>
        <v>#N/A</v>
      </c>
      <c r="AE326" s="13" t="e">
        <f t="shared" si="75"/>
        <v>#N/A</v>
      </c>
      <c r="AF326" s="13" t="e">
        <f t="shared" si="76"/>
        <v>#N/A</v>
      </c>
      <c r="AG326" s="13" t="e">
        <f t="shared" si="77"/>
        <v>#N/A</v>
      </c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T326" s="107"/>
      <c r="BA326" s="11"/>
      <c r="BB326" s="11"/>
      <c r="BC326" s="11"/>
      <c r="BD326" s="11"/>
      <c r="BE326" s="11"/>
      <c r="BH326" s="11"/>
      <c r="BI326" s="11"/>
      <c r="BJ326" s="11"/>
      <c r="BK326" s="11"/>
      <c r="BL326" s="11"/>
      <c r="BM326" s="11"/>
      <c r="BN326" s="11"/>
    </row>
    <row r="327" spans="1:66" s="1" customFormat="1" x14ac:dyDescent="0.3">
      <c r="A327" s="11"/>
      <c r="B327" s="1" t="e">
        <f t="shared" si="70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118"/>
      <c r="N327" s="5"/>
      <c r="O327" s="5"/>
      <c r="P327" s="5"/>
      <c r="Q327" s="5"/>
      <c r="R327" s="5"/>
      <c r="S327" s="5"/>
      <c r="T327" s="5"/>
      <c r="U327" s="5"/>
      <c r="V327" s="1" t="str">
        <f t="shared" si="78"/>
        <v/>
      </c>
      <c r="W327" s="1" t="str">
        <f t="shared" si="79"/>
        <v/>
      </c>
      <c r="X327" s="1" t="str">
        <f t="shared" si="79"/>
        <v/>
      </c>
      <c r="Y327" s="1" t="str">
        <f t="shared" si="79"/>
        <v/>
      </c>
      <c r="Z327" s="1" t="e">
        <f t="shared" si="80"/>
        <v>#N/A</v>
      </c>
      <c r="AA327" s="3">
        <f t="shared" si="71"/>
        <v>0</v>
      </c>
      <c r="AB327" s="13" t="e">
        <f t="shared" si="72"/>
        <v>#N/A</v>
      </c>
      <c r="AC327" s="13" t="e">
        <f t="shared" si="73"/>
        <v>#N/A</v>
      </c>
      <c r="AD327" s="13" t="e">
        <f t="shared" si="74"/>
        <v>#N/A</v>
      </c>
      <c r="AE327" s="13" t="e">
        <f t="shared" si="75"/>
        <v>#N/A</v>
      </c>
      <c r="AF327" s="13" t="e">
        <f t="shared" si="76"/>
        <v>#N/A</v>
      </c>
      <c r="AG327" s="13" t="e">
        <f t="shared" si="77"/>
        <v>#N/A</v>
      </c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T327" s="107"/>
      <c r="BA327" s="11"/>
      <c r="BB327" s="11"/>
      <c r="BC327" s="11"/>
      <c r="BD327" s="11"/>
      <c r="BE327" s="11"/>
      <c r="BH327" s="11"/>
      <c r="BI327" s="11"/>
      <c r="BJ327" s="11"/>
      <c r="BK327" s="11"/>
      <c r="BL327" s="11"/>
      <c r="BM327" s="11"/>
      <c r="BN327" s="11"/>
    </row>
    <row r="328" spans="1:66" s="1" customFormat="1" x14ac:dyDescent="0.3">
      <c r="A328" s="11"/>
      <c r="B328" s="1" t="e">
        <f t="shared" si="70"/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118"/>
      <c r="N328" s="5"/>
      <c r="O328" s="5"/>
      <c r="P328" s="5"/>
      <c r="Q328" s="5"/>
      <c r="R328" s="5"/>
      <c r="S328" s="5"/>
      <c r="T328" s="5"/>
      <c r="U328" s="5"/>
      <c r="V328" s="1" t="str">
        <f t="shared" si="78"/>
        <v/>
      </c>
      <c r="W328" s="1" t="str">
        <f t="shared" si="79"/>
        <v/>
      </c>
      <c r="X328" s="1" t="str">
        <f t="shared" si="79"/>
        <v/>
      </c>
      <c r="Y328" s="1" t="str">
        <f t="shared" si="79"/>
        <v/>
      </c>
      <c r="Z328" s="1" t="e">
        <f t="shared" si="80"/>
        <v>#N/A</v>
      </c>
      <c r="AA328" s="3">
        <f t="shared" si="71"/>
        <v>0</v>
      </c>
      <c r="AB328" s="13" t="e">
        <f t="shared" si="72"/>
        <v>#N/A</v>
      </c>
      <c r="AC328" s="13" t="e">
        <f t="shared" si="73"/>
        <v>#N/A</v>
      </c>
      <c r="AD328" s="13" t="e">
        <f t="shared" si="74"/>
        <v>#N/A</v>
      </c>
      <c r="AE328" s="13" t="e">
        <f t="shared" si="75"/>
        <v>#N/A</v>
      </c>
      <c r="AF328" s="13" t="e">
        <f t="shared" si="76"/>
        <v>#N/A</v>
      </c>
      <c r="AG328" s="13" t="e">
        <f t="shared" si="77"/>
        <v>#N/A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T328" s="107"/>
      <c r="BA328" s="11"/>
      <c r="BB328" s="11"/>
      <c r="BC328" s="11"/>
      <c r="BD328" s="11"/>
      <c r="BE328" s="11"/>
      <c r="BH328" s="11"/>
      <c r="BI328" s="11"/>
      <c r="BJ328" s="11"/>
      <c r="BK328" s="11"/>
      <c r="BL328" s="11"/>
      <c r="BM328" s="11"/>
      <c r="BN328" s="11"/>
    </row>
    <row r="329" spans="1:66" s="1" customFormat="1" x14ac:dyDescent="0.3">
      <c r="A329" s="11"/>
      <c r="B329" s="1" t="e">
        <f t="shared" si="70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118"/>
      <c r="N329" s="5"/>
      <c r="O329" s="5"/>
      <c r="P329" s="5"/>
      <c r="Q329" s="5"/>
      <c r="R329" s="5"/>
      <c r="S329" s="5"/>
      <c r="T329" s="5"/>
      <c r="U329" s="5"/>
      <c r="V329" s="1" t="str">
        <f t="shared" si="78"/>
        <v/>
      </c>
      <c r="W329" s="1" t="str">
        <f t="shared" si="79"/>
        <v/>
      </c>
      <c r="X329" s="1" t="str">
        <f t="shared" si="79"/>
        <v/>
      </c>
      <c r="Y329" s="1" t="str">
        <f t="shared" si="79"/>
        <v/>
      </c>
      <c r="Z329" s="1" t="e">
        <f t="shared" si="80"/>
        <v>#N/A</v>
      </c>
      <c r="AA329" s="3">
        <f t="shared" si="71"/>
        <v>0</v>
      </c>
      <c r="AB329" s="13" t="e">
        <f t="shared" si="72"/>
        <v>#N/A</v>
      </c>
      <c r="AC329" s="13" t="e">
        <f t="shared" si="73"/>
        <v>#N/A</v>
      </c>
      <c r="AD329" s="13" t="e">
        <f t="shared" si="74"/>
        <v>#N/A</v>
      </c>
      <c r="AE329" s="13" t="e">
        <f t="shared" si="75"/>
        <v>#N/A</v>
      </c>
      <c r="AF329" s="13" t="e">
        <f t="shared" si="76"/>
        <v>#N/A</v>
      </c>
      <c r="AG329" s="13" t="e">
        <f t="shared" si="77"/>
        <v>#N/A</v>
      </c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T329" s="107"/>
      <c r="BA329" s="11"/>
      <c r="BB329" s="11"/>
      <c r="BC329" s="11"/>
      <c r="BD329" s="11"/>
      <c r="BE329" s="11"/>
      <c r="BH329" s="11"/>
      <c r="BI329" s="11"/>
      <c r="BJ329" s="11"/>
      <c r="BK329" s="11"/>
      <c r="BL329" s="11"/>
      <c r="BM329" s="11"/>
      <c r="BN329" s="11"/>
    </row>
    <row r="330" spans="1:66" s="1" customFormat="1" x14ac:dyDescent="0.3">
      <c r="A330" s="11"/>
      <c r="B330" s="1" t="e">
        <f t="shared" si="70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118"/>
      <c r="N330" s="5"/>
      <c r="O330" s="5"/>
      <c r="P330" s="5"/>
      <c r="Q330" s="5"/>
      <c r="R330" s="5"/>
      <c r="S330" s="5"/>
      <c r="T330" s="5"/>
      <c r="U330" s="5"/>
      <c r="V330" s="1" t="str">
        <f t="shared" si="78"/>
        <v/>
      </c>
      <c r="W330" s="1" t="str">
        <f t="shared" si="79"/>
        <v/>
      </c>
      <c r="X330" s="1" t="str">
        <f t="shared" si="79"/>
        <v/>
      </c>
      <c r="Y330" s="1" t="str">
        <f t="shared" si="79"/>
        <v/>
      </c>
      <c r="Z330" s="1" t="e">
        <f t="shared" si="80"/>
        <v>#N/A</v>
      </c>
      <c r="AA330" s="3">
        <f t="shared" si="71"/>
        <v>0</v>
      </c>
      <c r="AB330" s="13" t="e">
        <f t="shared" si="72"/>
        <v>#N/A</v>
      </c>
      <c r="AC330" s="13" t="e">
        <f t="shared" si="73"/>
        <v>#N/A</v>
      </c>
      <c r="AD330" s="13" t="e">
        <f t="shared" si="74"/>
        <v>#N/A</v>
      </c>
      <c r="AE330" s="13" t="e">
        <f t="shared" si="75"/>
        <v>#N/A</v>
      </c>
      <c r="AF330" s="13" t="e">
        <f t="shared" si="76"/>
        <v>#N/A</v>
      </c>
      <c r="AG330" s="13" t="e">
        <f t="shared" si="77"/>
        <v>#N/A</v>
      </c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T330" s="107"/>
      <c r="BA330" s="11"/>
      <c r="BB330" s="11"/>
      <c r="BC330" s="11"/>
      <c r="BD330" s="11"/>
      <c r="BE330" s="11"/>
      <c r="BH330" s="11"/>
      <c r="BI330" s="11"/>
      <c r="BJ330" s="11"/>
      <c r="BK330" s="11"/>
      <c r="BL330" s="11"/>
      <c r="BM330" s="11"/>
      <c r="BN330" s="11"/>
    </row>
    <row r="331" spans="1:66" s="1" customFormat="1" x14ac:dyDescent="0.3">
      <c r="A331" s="11"/>
      <c r="B331" s="1" t="e">
        <f t="shared" si="70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118"/>
      <c r="N331" s="5"/>
      <c r="O331" s="5"/>
      <c r="P331" s="5"/>
      <c r="Q331" s="5"/>
      <c r="R331" s="5"/>
      <c r="S331" s="5"/>
      <c r="T331" s="5"/>
      <c r="U331" s="5"/>
      <c r="V331" s="1" t="str">
        <f t="shared" si="78"/>
        <v/>
      </c>
      <c r="W331" s="1" t="str">
        <f t="shared" si="79"/>
        <v/>
      </c>
      <c r="X331" s="1" t="str">
        <f t="shared" si="79"/>
        <v/>
      </c>
      <c r="Y331" s="1" t="str">
        <f t="shared" si="79"/>
        <v/>
      </c>
      <c r="Z331" s="1" t="e">
        <f t="shared" si="80"/>
        <v>#N/A</v>
      </c>
      <c r="AA331" s="3">
        <f t="shared" si="71"/>
        <v>0</v>
      </c>
      <c r="AB331" s="13" t="e">
        <f t="shared" si="72"/>
        <v>#N/A</v>
      </c>
      <c r="AC331" s="13" t="e">
        <f t="shared" si="73"/>
        <v>#N/A</v>
      </c>
      <c r="AD331" s="13" t="e">
        <f t="shared" si="74"/>
        <v>#N/A</v>
      </c>
      <c r="AE331" s="13" t="e">
        <f t="shared" si="75"/>
        <v>#N/A</v>
      </c>
      <c r="AF331" s="13" t="e">
        <f t="shared" si="76"/>
        <v>#N/A</v>
      </c>
      <c r="AG331" s="13" t="e">
        <f t="shared" si="77"/>
        <v>#N/A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T331" s="107"/>
      <c r="BA331" s="11"/>
      <c r="BB331" s="11"/>
      <c r="BC331" s="11"/>
      <c r="BD331" s="11"/>
      <c r="BE331" s="11"/>
      <c r="BH331" s="11"/>
      <c r="BI331" s="11"/>
      <c r="BJ331" s="11"/>
      <c r="BK331" s="11"/>
      <c r="BL331" s="11"/>
      <c r="BM331" s="11"/>
      <c r="BN331" s="11"/>
    </row>
    <row r="332" spans="1:66" s="1" customFormat="1" x14ac:dyDescent="0.3">
      <c r="A332" s="11"/>
      <c r="B332" s="1" t="e">
        <f t="shared" si="70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118"/>
      <c r="N332" s="5"/>
      <c r="O332" s="5"/>
      <c r="P332" s="5"/>
      <c r="Q332" s="5"/>
      <c r="R332" s="5"/>
      <c r="S332" s="5"/>
      <c r="T332" s="5"/>
      <c r="U332" s="5"/>
      <c r="V332" s="1" t="str">
        <f t="shared" si="78"/>
        <v/>
      </c>
      <c r="W332" s="1" t="str">
        <f t="shared" si="79"/>
        <v/>
      </c>
      <c r="X332" s="1" t="str">
        <f t="shared" si="79"/>
        <v/>
      </c>
      <c r="Y332" s="1" t="str">
        <f t="shared" si="79"/>
        <v/>
      </c>
      <c r="Z332" s="1" t="e">
        <f t="shared" si="80"/>
        <v>#N/A</v>
      </c>
      <c r="AA332" s="3">
        <f t="shared" si="71"/>
        <v>0</v>
      </c>
      <c r="AB332" s="13" t="e">
        <f t="shared" si="72"/>
        <v>#N/A</v>
      </c>
      <c r="AC332" s="13" t="e">
        <f t="shared" si="73"/>
        <v>#N/A</v>
      </c>
      <c r="AD332" s="13" t="e">
        <f t="shared" si="74"/>
        <v>#N/A</v>
      </c>
      <c r="AE332" s="13" t="e">
        <f t="shared" si="75"/>
        <v>#N/A</v>
      </c>
      <c r="AF332" s="13" t="e">
        <f t="shared" si="76"/>
        <v>#N/A</v>
      </c>
      <c r="AG332" s="13" t="e">
        <f t="shared" si="77"/>
        <v>#N/A</v>
      </c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T332" s="107"/>
      <c r="BA332" s="11"/>
      <c r="BB332" s="11"/>
      <c r="BC332" s="11"/>
      <c r="BD332" s="11"/>
      <c r="BE332" s="11"/>
      <c r="BH332" s="11"/>
      <c r="BI332" s="11"/>
      <c r="BJ332" s="11"/>
      <c r="BK332" s="11"/>
      <c r="BL332" s="11"/>
      <c r="BM332" s="11"/>
      <c r="BN332" s="11"/>
    </row>
    <row r="333" spans="1:66" s="1" customFormat="1" x14ac:dyDescent="0.3">
      <c r="A333" s="11"/>
      <c r="B333" s="1" t="e">
        <f t="shared" si="70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118"/>
      <c r="N333" s="5"/>
      <c r="O333" s="5"/>
      <c r="P333" s="5"/>
      <c r="Q333" s="5"/>
      <c r="R333" s="5"/>
      <c r="S333" s="5"/>
      <c r="T333" s="5"/>
      <c r="U333" s="5"/>
      <c r="V333" s="1" t="str">
        <f t="shared" si="78"/>
        <v/>
      </c>
      <c r="W333" s="1" t="str">
        <f t="shared" si="79"/>
        <v/>
      </c>
      <c r="X333" s="1" t="str">
        <f t="shared" si="79"/>
        <v/>
      </c>
      <c r="Y333" s="1" t="str">
        <f t="shared" si="79"/>
        <v/>
      </c>
      <c r="Z333" s="1" t="e">
        <f t="shared" si="80"/>
        <v>#N/A</v>
      </c>
      <c r="AA333" s="3">
        <f t="shared" si="71"/>
        <v>0</v>
      </c>
      <c r="AB333" s="13" t="e">
        <f t="shared" si="72"/>
        <v>#N/A</v>
      </c>
      <c r="AC333" s="13" t="e">
        <f t="shared" si="73"/>
        <v>#N/A</v>
      </c>
      <c r="AD333" s="13" t="e">
        <f t="shared" si="74"/>
        <v>#N/A</v>
      </c>
      <c r="AE333" s="13" t="e">
        <f t="shared" si="75"/>
        <v>#N/A</v>
      </c>
      <c r="AF333" s="13" t="e">
        <f t="shared" si="76"/>
        <v>#N/A</v>
      </c>
      <c r="AG333" s="13" t="e">
        <f t="shared" si="77"/>
        <v>#N/A</v>
      </c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T333" s="107"/>
      <c r="BA333" s="11"/>
      <c r="BB333" s="11"/>
      <c r="BC333" s="11"/>
      <c r="BD333" s="11"/>
      <c r="BE333" s="11"/>
      <c r="BH333" s="11"/>
      <c r="BI333" s="11"/>
      <c r="BJ333" s="11"/>
      <c r="BK333" s="11"/>
      <c r="BL333" s="11"/>
      <c r="BM333" s="11"/>
      <c r="BN333" s="11"/>
    </row>
    <row r="334" spans="1:66" s="1" customFormat="1" x14ac:dyDescent="0.3">
      <c r="A334" s="11"/>
      <c r="B334" s="1" t="e">
        <f t="shared" ref="B334:B373" si="81">IF(C334="",NA(),E334+G334+H334+I334)</f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118"/>
      <c r="N334" s="5"/>
      <c r="O334" s="5"/>
      <c r="P334" s="5"/>
      <c r="Q334" s="5"/>
      <c r="R334" s="5"/>
      <c r="S334" s="5"/>
      <c r="T334" s="5"/>
      <c r="U334" s="5"/>
      <c r="V334" s="1" t="str">
        <f t="shared" si="78"/>
        <v/>
      </c>
      <c r="W334" s="1" t="str">
        <f t="shared" si="79"/>
        <v/>
      </c>
      <c r="X334" s="1" t="str">
        <f t="shared" si="79"/>
        <v/>
      </c>
      <c r="Y334" s="1" t="str">
        <f t="shared" si="79"/>
        <v/>
      </c>
      <c r="Z334" s="1" t="e">
        <f t="shared" si="80"/>
        <v>#N/A</v>
      </c>
      <c r="AA334" s="3">
        <f t="shared" si="71"/>
        <v>0</v>
      </c>
      <c r="AB334" s="13" t="e">
        <f t="shared" ref="AB334:AB373" si="82">IF(OR(ISNA(B334),B334=0),NA(),I334/B334)</f>
        <v>#N/A</v>
      </c>
      <c r="AC334" s="13" t="e">
        <f t="shared" ref="AC334:AC373" si="83">IF(OR(ISNA(B334),B334=0),NA(),B334/$AC$11)</f>
        <v>#N/A</v>
      </c>
      <c r="AD334" s="13" t="e">
        <f t="shared" ref="AD334:AD373" si="84">IF(OR(ISNA(B334),B334=0),NA(),E334/$AC$11)</f>
        <v>#N/A</v>
      </c>
      <c r="AE334" s="13" t="e">
        <f t="shared" ref="AE334:AE373" si="85">IF(OR(ISNA(B334),B334=0),NA(),G334/$AC$11)</f>
        <v>#N/A</v>
      </c>
      <c r="AF334" s="13" t="e">
        <f t="shared" ref="AF334:AF373" si="86">IF(OR(ISNA(B334),B334=0),NA(),I334/$AC$11)</f>
        <v>#N/A</v>
      </c>
      <c r="AG334" s="13" t="e">
        <f t="shared" ref="AG334:AG373" si="87">+IF(OR(ISNA(B334),B334=0),NA(),Z334/$AC$11)</f>
        <v>#N/A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T334" s="107"/>
      <c r="BA334" s="11"/>
      <c r="BB334" s="11"/>
      <c r="BC334" s="11"/>
      <c r="BD334" s="11"/>
      <c r="BE334" s="11"/>
      <c r="BH334" s="11"/>
      <c r="BI334" s="11"/>
      <c r="BJ334" s="11"/>
      <c r="BK334" s="11"/>
      <c r="BL334" s="11"/>
      <c r="BM334" s="11"/>
      <c r="BN334" s="11"/>
    </row>
    <row r="335" spans="1:66" s="1" customFormat="1" x14ac:dyDescent="0.3">
      <c r="A335" s="11"/>
      <c r="B335" s="1" t="e">
        <f t="shared" si="81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118"/>
      <c r="N335" s="5"/>
      <c r="O335" s="5"/>
      <c r="P335" s="5"/>
      <c r="Q335" s="5"/>
      <c r="R335" s="5"/>
      <c r="S335" s="5"/>
      <c r="T335" s="5"/>
      <c r="U335" s="5"/>
      <c r="V335" s="1" t="str">
        <f t="shared" si="78"/>
        <v/>
      </c>
      <c r="W335" s="1" t="str">
        <f t="shared" si="79"/>
        <v/>
      </c>
      <c r="X335" s="1" t="str">
        <f t="shared" si="79"/>
        <v/>
      </c>
      <c r="Y335" s="1" t="str">
        <f t="shared" si="79"/>
        <v/>
      </c>
      <c r="Z335" s="1" t="e">
        <f t="shared" si="80"/>
        <v>#N/A</v>
      </c>
      <c r="AA335" s="3">
        <f t="shared" ref="AA335:AA373" si="88">$B$8*K335*$B$7</f>
        <v>0</v>
      </c>
      <c r="AB335" s="13" t="e">
        <f t="shared" si="82"/>
        <v>#N/A</v>
      </c>
      <c r="AC335" s="13" t="e">
        <f t="shared" si="83"/>
        <v>#N/A</v>
      </c>
      <c r="AD335" s="13" t="e">
        <f t="shared" si="84"/>
        <v>#N/A</v>
      </c>
      <c r="AE335" s="13" t="e">
        <f t="shared" si="85"/>
        <v>#N/A</v>
      </c>
      <c r="AF335" s="13" t="e">
        <f t="shared" si="86"/>
        <v>#N/A</v>
      </c>
      <c r="AG335" s="13" t="e">
        <f t="shared" si="87"/>
        <v>#N/A</v>
      </c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T335" s="107"/>
      <c r="BA335" s="11"/>
      <c r="BB335" s="11"/>
      <c r="BC335" s="11"/>
      <c r="BD335" s="11"/>
      <c r="BE335" s="11"/>
      <c r="BH335" s="11"/>
      <c r="BI335" s="11"/>
      <c r="BJ335" s="11"/>
      <c r="BK335" s="11"/>
      <c r="BL335" s="11"/>
      <c r="BM335" s="11"/>
      <c r="BN335" s="11"/>
    </row>
    <row r="336" spans="1:66" s="1" customFormat="1" x14ac:dyDescent="0.3">
      <c r="A336" s="11"/>
      <c r="B336" s="1" t="e">
        <f t="shared" si="81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118"/>
      <c r="N336" s="5"/>
      <c r="O336" s="5"/>
      <c r="P336" s="5"/>
      <c r="Q336" s="5"/>
      <c r="R336" s="5"/>
      <c r="S336" s="5"/>
      <c r="T336" s="5"/>
      <c r="U336" s="5"/>
      <c r="V336" s="1" t="str">
        <f t="shared" ref="V336:V373" si="89">IF($C336="","",E336-E335)</f>
        <v/>
      </c>
      <c r="W336" s="1" t="str">
        <f t="shared" ref="W336:Y373" si="90">IF($C336="","",G336-G335)</f>
        <v/>
      </c>
      <c r="X336" s="1" t="str">
        <f t="shared" si="90"/>
        <v/>
      </c>
      <c r="Y336" s="1" t="str">
        <f t="shared" si="90"/>
        <v/>
      </c>
      <c r="Z336" s="1" t="e">
        <f t="shared" ref="Z336:Z373" si="91">IF(OR($C336="",ISNA($C336)),NA(),V336+W336+X336+Y336)</f>
        <v>#N/A</v>
      </c>
      <c r="AA336" s="3">
        <f t="shared" si="88"/>
        <v>0</v>
      </c>
      <c r="AB336" s="13" t="e">
        <f t="shared" si="82"/>
        <v>#N/A</v>
      </c>
      <c r="AC336" s="13" t="e">
        <f t="shared" si="83"/>
        <v>#N/A</v>
      </c>
      <c r="AD336" s="13" t="e">
        <f t="shared" si="84"/>
        <v>#N/A</v>
      </c>
      <c r="AE336" s="13" t="e">
        <f t="shared" si="85"/>
        <v>#N/A</v>
      </c>
      <c r="AF336" s="13" t="e">
        <f t="shared" si="86"/>
        <v>#N/A</v>
      </c>
      <c r="AG336" s="13" t="e">
        <f t="shared" si="87"/>
        <v>#N/A</v>
      </c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T336" s="107"/>
      <c r="BA336" s="11"/>
      <c r="BB336" s="11"/>
      <c r="BC336" s="11"/>
      <c r="BD336" s="11"/>
      <c r="BE336" s="11"/>
      <c r="BH336" s="11"/>
      <c r="BI336" s="11"/>
      <c r="BJ336" s="11"/>
      <c r="BK336" s="11"/>
      <c r="BL336" s="11"/>
      <c r="BM336" s="11"/>
      <c r="BN336" s="11"/>
    </row>
    <row r="337" spans="1:66" s="1" customFormat="1" x14ac:dyDescent="0.3">
      <c r="A337" s="11"/>
      <c r="B337" s="1" t="e">
        <f t="shared" si="81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118"/>
      <c r="N337" s="5"/>
      <c r="O337" s="5"/>
      <c r="P337" s="5"/>
      <c r="Q337" s="5"/>
      <c r="R337" s="5"/>
      <c r="S337" s="5"/>
      <c r="T337" s="5"/>
      <c r="U337" s="5"/>
      <c r="V337" s="1" t="str">
        <f t="shared" si="89"/>
        <v/>
      </c>
      <c r="W337" s="1" t="str">
        <f t="shared" si="90"/>
        <v/>
      </c>
      <c r="X337" s="1" t="str">
        <f t="shared" si="90"/>
        <v/>
      </c>
      <c r="Y337" s="1" t="str">
        <f t="shared" si="90"/>
        <v/>
      </c>
      <c r="Z337" s="1" t="e">
        <f t="shared" si="91"/>
        <v>#N/A</v>
      </c>
      <c r="AA337" s="3">
        <f t="shared" si="88"/>
        <v>0</v>
      </c>
      <c r="AB337" s="13" t="e">
        <f t="shared" si="82"/>
        <v>#N/A</v>
      </c>
      <c r="AC337" s="13" t="e">
        <f t="shared" si="83"/>
        <v>#N/A</v>
      </c>
      <c r="AD337" s="13" t="e">
        <f t="shared" si="84"/>
        <v>#N/A</v>
      </c>
      <c r="AE337" s="13" t="e">
        <f t="shared" si="85"/>
        <v>#N/A</v>
      </c>
      <c r="AF337" s="13" t="e">
        <f t="shared" si="86"/>
        <v>#N/A</v>
      </c>
      <c r="AG337" s="13" t="e">
        <f t="shared" si="87"/>
        <v>#N/A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T337" s="107"/>
      <c r="BA337" s="11"/>
      <c r="BB337" s="11"/>
      <c r="BC337" s="11"/>
      <c r="BD337" s="11"/>
      <c r="BE337" s="11"/>
      <c r="BH337" s="11"/>
      <c r="BI337" s="11"/>
      <c r="BJ337" s="11"/>
      <c r="BK337" s="11"/>
      <c r="BL337" s="11"/>
      <c r="BM337" s="11"/>
      <c r="BN337" s="11"/>
    </row>
    <row r="338" spans="1:66" s="1" customFormat="1" x14ac:dyDescent="0.3">
      <c r="A338" s="11"/>
      <c r="B338" s="1" t="e">
        <f t="shared" si="81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118"/>
      <c r="N338" s="5"/>
      <c r="O338" s="5"/>
      <c r="P338" s="5"/>
      <c r="Q338" s="5"/>
      <c r="R338" s="5"/>
      <c r="S338" s="5"/>
      <c r="T338" s="5"/>
      <c r="U338" s="5"/>
      <c r="V338" s="1" t="str">
        <f t="shared" si="89"/>
        <v/>
      </c>
      <c r="W338" s="1" t="str">
        <f t="shared" si="90"/>
        <v/>
      </c>
      <c r="X338" s="1" t="str">
        <f t="shared" si="90"/>
        <v/>
      </c>
      <c r="Y338" s="1" t="str">
        <f t="shared" si="90"/>
        <v/>
      </c>
      <c r="Z338" s="1" t="e">
        <f t="shared" si="91"/>
        <v>#N/A</v>
      </c>
      <c r="AA338" s="3">
        <f t="shared" si="88"/>
        <v>0</v>
      </c>
      <c r="AB338" s="13" t="e">
        <f t="shared" si="82"/>
        <v>#N/A</v>
      </c>
      <c r="AC338" s="13" t="e">
        <f t="shared" si="83"/>
        <v>#N/A</v>
      </c>
      <c r="AD338" s="13" t="e">
        <f t="shared" si="84"/>
        <v>#N/A</v>
      </c>
      <c r="AE338" s="13" t="e">
        <f t="shared" si="85"/>
        <v>#N/A</v>
      </c>
      <c r="AF338" s="13" t="e">
        <f t="shared" si="86"/>
        <v>#N/A</v>
      </c>
      <c r="AG338" s="13" t="e">
        <f t="shared" si="87"/>
        <v>#N/A</v>
      </c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T338" s="107"/>
      <c r="BA338" s="11"/>
      <c r="BB338" s="11"/>
      <c r="BC338" s="11"/>
      <c r="BD338" s="11"/>
      <c r="BE338" s="11"/>
      <c r="BH338" s="11"/>
      <c r="BI338" s="11"/>
      <c r="BJ338" s="11"/>
      <c r="BK338" s="11"/>
      <c r="BL338" s="11"/>
      <c r="BM338" s="11"/>
      <c r="BN338" s="11"/>
    </row>
    <row r="339" spans="1:66" s="1" customFormat="1" x14ac:dyDescent="0.3">
      <c r="A339" s="11"/>
      <c r="B339" s="1" t="e">
        <f t="shared" si="81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118"/>
      <c r="N339" s="5"/>
      <c r="O339" s="5"/>
      <c r="P339" s="5"/>
      <c r="Q339" s="5"/>
      <c r="R339" s="5"/>
      <c r="S339" s="5"/>
      <c r="T339" s="5"/>
      <c r="U339" s="5"/>
      <c r="V339" s="1" t="str">
        <f t="shared" si="89"/>
        <v/>
      </c>
      <c r="W339" s="1" t="str">
        <f t="shared" si="90"/>
        <v/>
      </c>
      <c r="X339" s="1" t="str">
        <f t="shared" si="90"/>
        <v/>
      </c>
      <c r="Y339" s="1" t="str">
        <f t="shared" si="90"/>
        <v/>
      </c>
      <c r="Z339" s="1" t="e">
        <f t="shared" si="91"/>
        <v>#N/A</v>
      </c>
      <c r="AA339" s="3">
        <f t="shared" si="88"/>
        <v>0</v>
      </c>
      <c r="AB339" s="13" t="e">
        <f t="shared" si="82"/>
        <v>#N/A</v>
      </c>
      <c r="AC339" s="13" t="e">
        <f t="shared" si="83"/>
        <v>#N/A</v>
      </c>
      <c r="AD339" s="13" t="e">
        <f t="shared" si="84"/>
        <v>#N/A</v>
      </c>
      <c r="AE339" s="13" t="e">
        <f t="shared" si="85"/>
        <v>#N/A</v>
      </c>
      <c r="AF339" s="13" t="e">
        <f t="shared" si="86"/>
        <v>#N/A</v>
      </c>
      <c r="AG339" s="13" t="e">
        <f t="shared" si="87"/>
        <v>#N/A</v>
      </c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T339" s="107"/>
      <c r="BA339" s="11"/>
      <c r="BB339" s="11"/>
      <c r="BC339" s="11"/>
      <c r="BD339" s="11"/>
      <c r="BE339" s="11"/>
      <c r="BH339" s="11"/>
      <c r="BI339" s="11"/>
      <c r="BJ339" s="11"/>
      <c r="BK339" s="11"/>
      <c r="BL339" s="11"/>
      <c r="BM339" s="11"/>
      <c r="BN339" s="11"/>
    </row>
    <row r="340" spans="1:66" s="1" customFormat="1" x14ac:dyDescent="0.3">
      <c r="A340" s="11"/>
      <c r="B340" s="1" t="e">
        <f t="shared" si="81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118"/>
      <c r="N340" s="5"/>
      <c r="O340" s="5"/>
      <c r="P340" s="5"/>
      <c r="Q340" s="5"/>
      <c r="R340" s="5"/>
      <c r="S340" s="5"/>
      <c r="T340" s="5"/>
      <c r="U340" s="5"/>
      <c r="V340" s="1" t="str">
        <f t="shared" si="89"/>
        <v/>
      </c>
      <c r="W340" s="1" t="str">
        <f t="shared" si="90"/>
        <v/>
      </c>
      <c r="X340" s="1" t="str">
        <f t="shared" si="90"/>
        <v/>
      </c>
      <c r="Y340" s="1" t="str">
        <f t="shared" si="90"/>
        <v/>
      </c>
      <c r="Z340" s="1" t="e">
        <f t="shared" si="91"/>
        <v>#N/A</v>
      </c>
      <c r="AA340" s="3">
        <f t="shared" si="88"/>
        <v>0</v>
      </c>
      <c r="AB340" s="13" t="e">
        <f t="shared" si="82"/>
        <v>#N/A</v>
      </c>
      <c r="AC340" s="13" t="e">
        <f t="shared" si="83"/>
        <v>#N/A</v>
      </c>
      <c r="AD340" s="13" t="e">
        <f t="shared" si="84"/>
        <v>#N/A</v>
      </c>
      <c r="AE340" s="13" t="e">
        <f t="shared" si="85"/>
        <v>#N/A</v>
      </c>
      <c r="AF340" s="13" t="e">
        <f t="shared" si="86"/>
        <v>#N/A</v>
      </c>
      <c r="AG340" s="13" t="e">
        <f t="shared" si="87"/>
        <v>#N/A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T340" s="107"/>
      <c r="BA340" s="11"/>
      <c r="BB340" s="11"/>
      <c r="BC340" s="11"/>
      <c r="BD340" s="11"/>
      <c r="BE340" s="11"/>
      <c r="BH340" s="11"/>
      <c r="BI340" s="11"/>
      <c r="BJ340" s="11"/>
      <c r="BK340" s="11"/>
      <c r="BL340" s="11"/>
      <c r="BM340" s="11"/>
      <c r="BN340" s="11"/>
    </row>
    <row r="341" spans="1:66" s="1" customFormat="1" x14ac:dyDescent="0.3">
      <c r="A341" s="11"/>
      <c r="B341" s="1" t="e">
        <f t="shared" si="81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118"/>
      <c r="N341" s="5"/>
      <c r="O341" s="5"/>
      <c r="P341" s="5"/>
      <c r="Q341" s="5"/>
      <c r="R341" s="5"/>
      <c r="S341" s="5"/>
      <c r="T341" s="5"/>
      <c r="U341" s="5"/>
      <c r="V341" s="1" t="str">
        <f t="shared" si="89"/>
        <v/>
      </c>
      <c r="W341" s="1" t="str">
        <f t="shared" si="90"/>
        <v/>
      </c>
      <c r="X341" s="1" t="str">
        <f t="shared" si="90"/>
        <v/>
      </c>
      <c r="Y341" s="1" t="str">
        <f t="shared" si="90"/>
        <v/>
      </c>
      <c r="Z341" s="1" t="e">
        <f t="shared" si="91"/>
        <v>#N/A</v>
      </c>
      <c r="AA341" s="3">
        <f t="shared" si="88"/>
        <v>0</v>
      </c>
      <c r="AB341" s="13" t="e">
        <f t="shared" si="82"/>
        <v>#N/A</v>
      </c>
      <c r="AC341" s="13" t="e">
        <f t="shared" si="83"/>
        <v>#N/A</v>
      </c>
      <c r="AD341" s="13" t="e">
        <f t="shared" si="84"/>
        <v>#N/A</v>
      </c>
      <c r="AE341" s="13" t="e">
        <f t="shared" si="85"/>
        <v>#N/A</v>
      </c>
      <c r="AF341" s="13" t="e">
        <f t="shared" si="86"/>
        <v>#N/A</v>
      </c>
      <c r="AG341" s="13" t="e">
        <f t="shared" si="87"/>
        <v>#N/A</v>
      </c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T341" s="107"/>
      <c r="BA341" s="11"/>
      <c r="BB341" s="11"/>
      <c r="BC341" s="11"/>
      <c r="BD341" s="11"/>
      <c r="BE341" s="11"/>
      <c r="BH341" s="11"/>
      <c r="BI341" s="11"/>
      <c r="BJ341" s="11"/>
      <c r="BK341" s="11"/>
      <c r="BL341" s="11"/>
      <c r="BM341" s="11"/>
      <c r="BN341" s="11"/>
    </row>
    <row r="342" spans="1:66" s="1" customFormat="1" x14ac:dyDescent="0.3">
      <c r="A342" s="11"/>
      <c r="B342" s="1" t="e">
        <f t="shared" si="81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118"/>
      <c r="N342" s="5"/>
      <c r="O342" s="5"/>
      <c r="P342" s="5"/>
      <c r="Q342" s="5"/>
      <c r="R342" s="5"/>
      <c r="S342" s="5"/>
      <c r="T342" s="5"/>
      <c r="U342" s="5"/>
      <c r="V342" s="1" t="str">
        <f t="shared" si="89"/>
        <v/>
      </c>
      <c r="W342" s="1" t="str">
        <f t="shared" si="90"/>
        <v/>
      </c>
      <c r="X342" s="1" t="str">
        <f t="shared" si="90"/>
        <v/>
      </c>
      <c r="Y342" s="1" t="str">
        <f t="shared" si="90"/>
        <v/>
      </c>
      <c r="Z342" s="1" t="e">
        <f t="shared" si="91"/>
        <v>#N/A</v>
      </c>
      <c r="AA342" s="3">
        <f t="shared" si="88"/>
        <v>0</v>
      </c>
      <c r="AB342" s="13" t="e">
        <f t="shared" si="82"/>
        <v>#N/A</v>
      </c>
      <c r="AC342" s="13" t="e">
        <f t="shared" si="83"/>
        <v>#N/A</v>
      </c>
      <c r="AD342" s="13" t="e">
        <f t="shared" si="84"/>
        <v>#N/A</v>
      </c>
      <c r="AE342" s="13" t="e">
        <f t="shared" si="85"/>
        <v>#N/A</v>
      </c>
      <c r="AF342" s="13" t="e">
        <f t="shared" si="86"/>
        <v>#N/A</v>
      </c>
      <c r="AG342" s="13" t="e">
        <f t="shared" si="87"/>
        <v>#N/A</v>
      </c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T342" s="107"/>
      <c r="BA342" s="11"/>
      <c r="BB342" s="11"/>
      <c r="BC342" s="11"/>
      <c r="BD342" s="11"/>
      <c r="BE342" s="11"/>
      <c r="BH342" s="11"/>
      <c r="BI342" s="11"/>
      <c r="BJ342" s="11"/>
      <c r="BK342" s="11"/>
      <c r="BL342" s="11"/>
      <c r="BM342" s="11"/>
      <c r="BN342" s="11"/>
    </row>
    <row r="343" spans="1:66" s="1" customFormat="1" x14ac:dyDescent="0.3">
      <c r="A343" s="11"/>
      <c r="B343" s="1" t="e">
        <f t="shared" si="81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118"/>
      <c r="N343" s="5"/>
      <c r="O343" s="5"/>
      <c r="P343" s="5"/>
      <c r="Q343" s="5"/>
      <c r="R343" s="5"/>
      <c r="S343" s="5"/>
      <c r="T343" s="5"/>
      <c r="U343" s="5"/>
      <c r="V343" s="1" t="str">
        <f t="shared" si="89"/>
        <v/>
      </c>
      <c r="W343" s="1" t="str">
        <f t="shared" si="90"/>
        <v/>
      </c>
      <c r="X343" s="1" t="str">
        <f t="shared" si="90"/>
        <v/>
      </c>
      <c r="Y343" s="1" t="str">
        <f t="shared" si="90"/>
        <v/>
      </c>
      <c r="Z343" s="1" t="e">
        <f t="shared" si="91"/>
        <v>#N/A</v>
      </c>
      <c r="AA343" s="3">
        <f t="shared" si="88"/>
        <v>0</v>
      </c>
      <c r="AB343" s="13" t="e">
        <f t="shared" si="82"/>
        <v>#N/A</v>
      </c>
      <c r="AC343" s="13" t="e">
        <f t="shared" si="83"/>
        <v>#N/A</v>
      </c>
      <c r="AD343" s="13" t="e">
        <f t="shared" si="84"/>
        <v>#N/A</v>
      </c>
      <c r="AE343" s="13" t="e">
        <f t="shared" si="85"/>
        <v>#N/A</v>
      </c>
      <c r="AF343" s="13" t="e">
        <f t="shared" si="86"/>
        <v>#N/A</v>
      </c>
      <c r="AG343" s="13" t="e">
        <f t="shared" si="87"/>
        <v>#N/A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T343" s="107"/>
      <c r="BA343" s="11"/>
      <c r="BB343" s="11"/>
      <c r="BC343" s="11"/>
      <c r="BD343" s="11"/>
      <c r="BE343" s="11"/>
      <c r="BH343" s="11"/>
      <c r="BI343" s="11"/>
      <c r="BJ343" s="11"/>
      <c r="BK343" s="11"/>
      <c r="BL343" s="11"/>
      <c r="BM343" s="11"/>
      <c r="BN343" s="11"/>
    </row>
    <row r="344" spans="1:66" s="1" customFormat="1" x14ac:dyDescent="0.3">
      <c r="A344" s="11"/>
      <c r="B344" s="1" t="e">
        <f t="shared" si="81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118"/>
      <c r="N344" s="5"/>
      <c r="O344" s="5"/>
      <c r="P344" s="5"/>
      <c r="Q344" s="5"/>
      <c r="R344" s="5"/>
      <c r="S344" s="5"/>
      <c r="T344" s="5"/>
      <c r="U344" s="5"/>
      <c r="V344" s="1" t="str">
        <f t="shared" si="89"/>
        <v/>
      </c>
      <c r="W344" s="1" t="str">
        <f t="shared" si="90"/>
        <v/>
      </c>
      <c r="X344" s="1" t="str">
        <f t="shared" si="90"/>
        <v/>
      </c>
      <c r="Y344" s="1" t="str">
        <f t="shared" si="90"/>
        <v/>
      </c>
      <c r="Z344" s="1" t="e">
        <f t="shared" si="91"/>
        <v>#N/A</v>
      </c>
      <c r="AA344" s="3">
        <f t="shared" si="88"/>
        <v>0</v>
      </c>
      <c r="AB344" s="13" t="e">
        <f t="shared" si="82"/>
        <v>#N/A</v>
      </c>
      <c r="AC344" s="13" t="e">
        <f t="shared" si="83"/>
        <v>#N/A</v>
      </c>
      <c r="AD344" s="13" t="e">
        <f t="shared" si="84"/>
        <v>#N/A</v>
      </c>
      <c r="AE344" s="13" t="e">
        <f t="shared" si="85"/>
        <v>#N/A</v>
      </c>
      <c r="AF344" s="13" t="e">
        <f t="shared" si="86"/>
        <v>#N/A</v>
      </c>
      <c r="AG344" s="13" t="e">
        <f t="shared" si="87"/>
        <v>#N/A</v>
      </c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T344" s="107"/>
      <c r="BA344" s="11"/>
      <c r="BB344" s="11"/>
      <c r="BC344" s="11"/>
      <c r="BD344" s="11"/>
      <c r="BE344" s="11"/>
      <c r="BH344" s="11"/>
      <c r="BI344" s="11"/>
      <c r="BJ344" s="11"/>
      <c r="BK344" s="11"/>
      <c r="BL344" s="11"/>
      <c r="BM344" s="11"/>
      <c r="BN344" s="11"/>
    </row>
    <row r="345" spans="1:66" s="1" customFormat="1" x14ac:dyDescent="0.3">
      <c r="A345" s="11"/>
      <c r="B345" s="1" t="e">
        <f t="shared" si="81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118"/>
      <c r="N345" s="5"/>
      <c r="O345" s="5"/>
      <c r="P345" s="5"/>
      <c r="Q345" s="5"/>
      <c r="R345" s="5"/>
      <c r="S345" s="5"/>
      <c r="T345" s="5"/>
      <c r="U345" s="5"/>
      <c r="V345" s="1" t="str">
        <f t="shared" si="89"/>
        <v/>
      </c>
      <c r="W345" s="1" t="str">
        <f t="shared" si="90"/>
        <v/>
      </c>
      <c r="X345" s="1" t="str">
        <f t="shared" si="90"/>
        <v/>
      </c>
      <c r="Y345" s="1" t="str">
        <f t="shared" si="90"/>
        <v/>
      </c>
      <c r="Z345" s="1" t="e">
        <f t="shared" si="91"/>
        <v>#N/A</v>
      </c>
      <c r="AA345" s="3">
        <f t="shared" si="88"/>
        <v>0</v>
      </c>
      <c r="AB345" s="13" t="e">
        <f t="shared" si="82"/>
        <v>#N/A</v>
      </c>
      <c r="AC345" s="13" t="e">
        <f t="shared" si="83"/>
        <v>#N/A</v>
      </c>
      <c r="AD345" s="13" t="e">
        <f t="shared" si="84"/>
        <v>#N/A</v>
      </c>
      <c r="AE345" s="13" t="e">
        <f t="shared" si="85"/>
        <v>#N/A</v>
      </c>
      <c r="AF345" s="13" t="e">
        <f t="shared" si="86"/>
        <v>#N/A</v>
      </c>
      <c r="AG345" s="13" t="e">
        <f t="shared" si="87"/>
        <v>#N/A</v>
      </c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T345" s="107"/>
      <c r="BA345" s="11"/>
      <c r="BB345" s="11"/>
      <c r="BC345" s="11"/>
      <c r="BD345" s="11"/>
      <c r="BE345" s="11"/>
      <c r="BH345" s="11"/>
      <c r="BI345" s="11"/>
      <c r="BJ345" s="11"/>
      <c r="BK345" s="11"/>
      <c r="BL345" s="11"/>
      <c r="BM345" s="11"/>
      <c r="BN345" s="11"/>
    </row>
    <row r="346" spans="1:66" s="1" customFormat="1" x14ac:dyDescent="0.3">
      <c r="A346" s="11"/>
      <c r="B346" s="1" t="e">
        <f t="shared" si="81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118"/>
      <c r="N346" s="5"/>
      <c r="O346" s="5"/>
      <c r="P346" s="5"/>
      <c r="Q346" s="5"/>
      <c r="R346" s="5"/>
      <c r="S346" s="5"/>
      <c r="T346" s="5"/>
      <c r="U346" s="5"/>
      <c r="V346" s="1" t="str">
        <f t="shared" si="89"/>
        <v/>
      </c>
      <c r="W346" s="1" t="str">
        <f t="shared" si="90"/>
        <v/>
      </c>
      <c r="X346" s="1" t="str">
        <f t="shared" si="90"/>
        <v/>
      </c>
      <c r="Y346" s="1" t="str">
        <f t="shared" si="90"/>
        <v/>
      </c>
      <c r="Z346" s="1" t="e">
        <f t="shared" si="91"/>
        <v>#N/A</v>
      </c>
      <c r="AA346" s="3">
        <f t="shared" si="88"/>
        <v>0</v>
      </c>
      <c r="AB346" s="13" t="e">
        <f t="shared" si="82"/>
        <v>#N/A</v>
      </c>
      <c r="AC346" s="13" t="e">
        <f t="shared" si="83"/>
        <v>#N/A</v>
      </c>
      <c r="AD346" s="13" t="e">
        <f t="shared" si="84"/>
        <v>#N/A</v>
      </c>
      <c r="AE346" s="13" t="e">
        <f t="shared" si="85"/>
        <v>#N/A</v>
      </c>
      <c r="AF346" s="13" t="e">
        <f t="shared" si="86"/>
        <v>#N/A</v>
      </c>
      <c r="AG346" s="13" t="e">
        <f t="shared" si="87"/>
        <v>#N/A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T346" s="107"/>
      <c r="BA346" s="11"/>
      <c r="BB346" s="11"/>
      <c r="BC346" s="11"/>
      <c r="BD346" s="11"/>
      <c r="BE346" s="11"/>
      <c r="BH346" s="11"/>
      <c r="BI346" s="11"/>
      <c r="BJ346" s="11"/>
      <c r="BK346" s="11"/>
      <c r="BL346" s="11"/>
      <c r="BM346" s="11"/>
      <c r="BN346" s="11"/>
    </row>
    <row r="347" spans="1:66" s="1" customFormat="1" x14ac:dyDescent="0.3">
      <c r="A347" s="11"/>
      <c r="B347" s="1" t="e">
        <f t="shared" si="81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118"/>
      <c r="N347" s="5"/>
      <c r="O347" s="5"/>
      <c r="P347" s="5"/>
      <c r="Q347" s="5"/>
      <c r="R347" s="5"/>
      <c r="S347" s="5"/>
      <c r="T347" s="5"/>
      <c r="U347" s="5"/>
      <c r="V347" s="1" t="str">
        <f t="shared" si="89"/>
        <v/>
      </c>
      <c r="W347" s="1" t="str">
        <f t="shared" si="90"/>
        <v/>
      </c>
      <c r="X347" s="1" t="str">
        <f t="shared" si="90"/>
        <v/>
      </c>
      <c r="Y347" s="1" t="str">
        <f t="shared" si="90"/>
        <v/>
      </c>
      <c r="Z347" s="1" t="e">
        <f t="shared" si="91"/>
        <v>#N/A</v>
      </c>
      <c r="AA347" s="3">
        <f t="shared" si="88"/>
        <v>0</v>
      </c>
      <c r="AB347" s="13" t="e">
        <f t="shared" si="82"/>
        <v>#N/A</v>
      </c>
      <c r="AC347" s="13" t="e">
        <f t="shared" si="83"/>
        <v>#N/A</v>
      </c>
      <c r="AD347" s="13" t="e">
        <f t="shared" si="84"/>
        <v>#N/A</v>
      </c>
      <c r="AE347" s="13" t="e">
        <f t="shared" si="85"/>
        <v>#N/A</v>
      </c>
      <c r="AF347" s="13" t="e">
        <f t="shared" si="86"/>
        <v>#N/A</v>
      </c>
      <c r="AG347" s="13" t="e">
        <f t="shared" si="87"/>
        <v>#N/A</v>
      </c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T347" s="107"/>
      <c r="BA347" s="11"/>
      <c r="BB347" s="11"/>
      <c r="BC347" s="11"/>
      <c r="BD347" s="11"/>
      <c r="BE347" s="11"/>
      <c r="BH347" s="11"/>
      <c r="BI347" s="11"/>
      <c r="BJ347" s="11"/>
      <c r="BK347" s="11"/>
      <c r="BL347" s="11"/>
      <c r="BM347" s="11"/>
      <c r="BN347" s="11"/>
    </row>
    <row r="348" spans="1:66" s="1" customFormat="1" x14ac:dyDescent="0.3">
      <c r="A348" s="11"/>
      <c r="B348" s="1" t="e">
        <f t="shared" si="81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118"/>
      <c r="N348" s="5"/>
      <c r="O348" s="5"/>
      <c r="P348" s="5"/>
      <c r="Q348" s="5"/>
      <c r="R348" s="5"/>
      <c r="S348" s="5"/>
      <c r="T348" s="5"/>
      <c r="U348" s="5"/>
      <c r="V348" s="1" t="str">
        <f t="shared" si="89"/>
        <v/>
      </c>
      <c r="W348" s="1" t="str">
        <f t="shared" si="90"/>
        <v/>
      </c>
      <c r="X348" s="1" t="str">
        <f t="shared" si="90"/>
        <v/>
      </c>
      <c r="Y348" s="1" t="str">
        <f t="shared" si="90"/>
        <v/>
      </c>
      <c r="Z348" s="1" t="e">
        <f t="shared" si="91"/>
        <v>#N/A</v>
      </c>
      <c r="AA348" s="3">
        <f t="shared" si="88"/>
        <v>0</v>
      </c>
      <c r="AB348" s="13" t="e">
        <f t="shared" si="82"/>
        <v>#N/A</v>
      </c>
      <c r="AC348" s="13" t="e">
        <f t="shared" si="83"/>
        <v>#N/A</v>
      </c>
      <c r="AD348" s="13" t="e">
        <f t="shared" si="84"/>
        <v>#N/A</v>
      </c>
      <c r="AE348" s="13" t="e">
        <f t="shared" si="85"/>
        <v>#N/A</v>
      </c>
      <c r="AF348" s="13" t="e">
        <f t="shared" si="86"/>
        <v>#N/A</v>
      </c>
      <c r="AG348" s="13" t="e">
        <f t="shared" si="87"/>
        <v>#N/A</v>
      </c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T348" s="107"/>
      <c r="BA348" s="11"/>
      <c r="BB348" s="11"/>
      <c r="BC348" s="11"/>
      <c r="BD348" s="11"/>
      <c r="BE348" s="11"/>
      <c r="BH348" s="11"/>
      <c r="BI348" s="11"/>
      <c r="BJ348" s="11"/>
      <c r="BK348" s="11"/>
      <c r="BL348" s="11"/>
      <c r="BM348" s="11"/>
      <c r="BN348" s="11"/>
    </row>
    <row r="349" spans="1:66" s="1" customFormat="1" x14ac:dyDescent="0.3">
      <c r="A349" s="11"/>
      <c r="B349" s="1" t="e">
        <f t="shared" si="81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118"/>
      <c r="N349" s="5"/>
      <c r="O349" s="5"/>
      <c r="P349" s="5"/>
      <c r="Q349" s="5"/>
      <c r="R349" s="5"/>
      <c r="S349" s="5"/>
      <c r="T349" s="5"/>
      <c r="U349" s="5"/>
      <c r="V349" s="1" t="str">
        <f t="shared" si="89"/>
        <v/>
      </c>
      <c r="W349" s="1" t="str">
        <f t="shared" si="90"/>
        <v/>
      </c>
      <c r="X349" s="1" t="str">
        <f t="shared" si="90"/>
        <v/>
      </c>
      <c r="Y349" s="1" t="str">
        <f t="shared" si="90"/>
        <v/>
      </c>
      <c r="Z349" s="1" t="e">
        <f t="shared" si="91"/>
        <v>#N/A</v>
      </c>
      <c r="AA349" s="3">
        <f t="shared" si="88"/>
        <v>0</v>
      </c>
      <c r="AB349" s="13" t="e">
        <f t="shared" si="82"/>
        <v>#N/A</v>
      </c>
      <c r="AC349" s="13" t="e">
        <f t="shared" si="83"/>
        <v>#N/A</v>
      </c>
      <c r="AD349" s="13" t="e">
        <f t="shared" si="84"/>
        <v>#N/A</v>
      </c>
      <c r="AE349" s="13" t="e">
        <f t="shared" si="85"/>
        <v>#N/A</v>
      </c>
      <c r="AF349" s="13" t="e">
        <f t="shared" si="86"/>
        <v>#N/A</v>
      </c>
      <c r="AG349" s="13" t="e">
        <f t="shared" si="87"/>
        <v>#N/A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T349" s="107"/>
      <c r="BA349" s="11"/>
      <c r="BB349" s="11"/>
      <c r="BC349" s="11"/>
      <c r="BD349" s="11"/>
      <c r="BE349" s="11"/>
      <c r="BH349" s="11"/>
      <c r="BI349" s="11"/>
      <c r="BJ349" s="11"/>
      <c r="BK349" s="11"/>
      <c r="BL349" s="11"/>
      <c r="BM349" s="11"/>
      <c r="BN349" s="11"/>
    </row>
    <row r="350" spans="1:66" s="1" customFormat="1" x14ac:dyDescent="0.3">
      <c r="A350" s="11"/>
      <c r="B350" s="1" t="e">
        <f t="shared" si="81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118"/>
      <c r="N350" s="5"/>
      <c r="O350" s="5"/>
      <c r="P350" s="5"/>
      <c r="Q350" s="5"/>
      <c r="R350" s="5"/>
      <c r="S350" s="5"/>
      <c r="T350" s="5"/>
      <c r="U350" s="5"/>
      <c r="V350" s="1" t="str">
        <f t="shared" si="89"/>
        <v/>
      </c>
      <c r="W350" s="1" t="str">
        <f t="shared" si="90"/>
        <v/>
      </c>
      <c r="X350" s="1" t="str">
        <f t="shared" si="90"/>
        <v/>
      </c>
      <c r="Y350" s="1" t="str">
        <f t="shared" si="90"/>
        <v/>
      </c>
      <c r="Z350" s="1" t="e">
        <f t="shared" si="91"/>
        <v>#N/A</v>
      </c>
      <c r="AA350" s="3">
        <f t="shared" si="88"/>
        <v>0</v>
      </c>
      <c r="AB350" s="13" t="e">
        <f t="shared" si="82"/>
        <v>#N/A</v>
      </c>
      <c r="AC350" s="13" t="e">
        <f t="shared" si="83"/>
        <v>#N/A</v>
      </c>
      <c r="AD350" s="13" t="e">
        <f t="shared" si="84"/>
        <v>#N/A</v>
      </c>
      <c r="AE350" s="13" t="e">
        <f t="shared" si="85"/>
        <v>#N/A</v>
      </c>
      <c r="AF350" s="13" t="e">
        <f t="shared" si="86"/>
        <v>#N/A</v>
      </c>
      <c r="AG350" s="13" t="e">
        <f t="shared" si="87"/>
        <v>#N/A</v>
      </c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T350" s="107"/>
      <c r="BA350" s="11"/>
      <c r="BB350" s="11"/>
      <c r="BC350" s="11"/>
      <c r="BD350" s="11"/>
      <c r="BE350" s="11"/>
      <c r="BH350" s="11"/>
      <c r="BI350" s="11"/>
      <c r="BJ350" s="11"/>
      <c r="BK350" s="11"/>
      <c r="BL350" s="11"/>
      <c r="BM350" s="11"/>
      <c r="BN350" s="11"/>
    </row>
    <row r="351" spans="1:66" s="1" customFormat="1" x14ac:dyDescent="0.3">
      <c r="A351" s="11"/>
      <c r="B351" s="1" t="e">
        <f t="shared" si="81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118"/>
      <c r="N351" s="5"/>
      <c r="O351" s="5"/>
      <c r="P351" s="5"/>
      <c r="Q351" s="5"/>
      <c r="R351" s="5"/>
      <c r="S351" s="5"/>
      <c r="T351" s="5"/>
      <c r="U351" s="5"/>
      <c r="V351" s="1" t="str">
        <f t="shared" si="89"/>
        <v/>
      </c>
      <c r="W351" s="1" t="str">
        <f t="shared" si="90"/>
        <v/>
      </c>
      <c r="X351" s="1" t="str">
        <f t="shared" si="90"/>
        <v/>
      </c>
      <c r="Y351" s="1" t="str">
        <f t="shared" si="90"/>
        <v/>
      </c>
      <c r="Z351" s="1" t="e">
        <f t="shared" si="91"/>
        <v>#N/A</v>
      </c>
      <c r="AA351" s="3">
        <f t="shared" si="88"/>
        <v>0</v>
      </c>
      <c r="AB351" s="13" t="e">
        <f t="shared" si="82"/>
        <v>#N/A</v>
      </c>
      <c r="AC351" s="13" t="e">
        <f t="shared" si="83"/>
        <v>#N/A</v>
      </c>
      <c r="AD351" s="13" t="e">
        <f t="shared" si="84"/>
        <v>#N/A</v>
      </c>
      <c r="AE351" s="13" t="e">
        <f t="shared" si="85"/>
        <v>#N/A</v>
      </c>
      <c r="AF351" s="13" t="e">
        <f t="shared" si="86"/>
        <v>#N/A</v>
      </c>
      <c r="AG351" s="13" t="e">
        <f t="shared" si="87"/>
        <v>#N/A</v>
      </c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T351" s="107"/>
      <c r="BA351" s="11"/>
      <c r="BB351" s="11"/>
      <c r="BC351" s="11"/>
      <c r="BD351" s="11"/>
      <c r="BE351" s="11"/>
      <c r="BH351" s="11"/>
      <c r="BI351" s="11"/>
      <c r="BJ351" s="11"/>
      <c r="BK351" s="11"/>
      <c r="BL351" s="11"/>
      <c r="BM351" s="11"/>
      <c r="BN351" s="11"/>
    </row>
    <row r="352" spans="1:66" s="1" customFormat="1" x14ac:dyDescent="0.3">
      <c r="A352" s="11"/>
      <c r="B352" s="1" t="e">
        <f t="shared" si="81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118"/>
      <c r="N352" s="5"/>
      <c r="O352" s="5"/>
      <c r="P352" s="5"/>
      <c r="Q352" s="5"/>
      <c r="R352" s="5"/>
      <c r="S352" s="5"/>
      <c r="T352" s="5"/>
      <c r="U352" s="5"/>
      <c r="V352" s="1" t="str">
        <f t="shared" si="89"/>
        <v/>
      </c>
      <c r="W352" s="1" t="str">
        <f t="shared" si="90"/>
        <v/>
      </c>
      <c r="X352" s="1" t="str">
        <f t="shared" si="90"/>
        <v/>
      </c>
      <c r="Y352" s="1" t="str">
        <f t="shared" si="90"/>
        <v/>
      </c>
      <c r="Z352" s="1" t="e">
        <f t="shared" si="91"/>
        <v>#N/A</v>
      </c>
      <c r="AA352" s="3">
        <f t="shared" si="88"/>
        <v>0</v>
      </c>
      <c r="AB352" s="13" t="e">
        <f t="shared" si="82"/>
        <v>#N/A</v>
      </c>
      <c r="AC352" s="13" t="e">
        <f t="shared" si="83"/>
        <v>#N/A</v>
      </c>
      <c r="AD352" s="13" t="e">
        <f t="shared" si="84"/>
        <v>#N/A</v>
      </c>
      <c r="AE352" s="13" t="e">
        <f t="shared" si="85"/>
        <v>#N/A</v>
      </c>
      <c r="AF352" s="13" t="e">
        <f t="shared" si="86"/>
        <v>#N/A</v>
      </c>
      <c r="AG352" s="13" t="e">
        <f t="shared" si="87"/>
        <v>#N/A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T352" s="107"/>
      <c r="BA352" s="11"/>
      <c r="BB352" s="11"/>
      <c r="BC352" s="11"/>
      <c r="BD352" s="11"/>
      <c r="BE352" s="11"/>
      <c r="BH352" s="11"/>
      <c r="BI352" s="11"/>
      <c r="BJ352" s="11"/>
      <c r="BK352" s="11"/>
      <c r="BL352" s="11"/>
      <c r="BM352" s="11"/>
      <c r="BN352" s="11"/>
    </row>
    <row r="353" spans="1:66" s="1" customFormat="1" x14ac:dyDescent="0.3">
      <c r="A353" s="11"/>
      <c r="B353" s="1" t="e">
        <f t="shared" si="81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118"/>
      <c r="N353" s="5"/>
      <c r="O353" s="5"/>
      <c r="P353" s="5"/>
      <c r="Q353" s="5"/>
      <c r="R353" s="5"/>
      <c r="S353" s="5"/>
      <c r="T353" s="5"/>
      <c r="U353" s="5"/>
      <c r="V353" s="1" t="str">
        <f t="shared" si="89"/>
        <v/>
      </c>
      <c r="W353" s="1" t="str">
        <f t="shared" si="90"/>
        <v/>
      </c>
      <c r="X353" s="1" t="str">
        <f t="shared" si="90"/>
        <v/>
      </c>
      <c r="Y353" s="1" t="str">
        <f t="shared" si="90"/>
        <v/>
      </c>
      <c r="Z353" s="1" t="e">
        <f t="shared" si="91"/>
        <v>#N/A</v>
      </c>
      <c r="AA353" s="3">
        <f t="shared" si="88"/>
        <v>0</v>
      </c>
      <c r="AB353" s="13" t="e">
        <f t="shared" si="82"/>
        <v>#N/A</v>
      </c>
      <c r="AC353" s="13" t="e">
        <f t="shared" si="83"/>
        <v>#N/A</v>
      </c>
      <c r="AD353" s="13" t="e">
        <f t="shared" si="84"/>
        <v>#N/A</v>
      </c>
      <c r="AE353" s="13" t="e">
        <f t="shared" si="85"/>
        <v>#N/A</v>
      </c>
      <c r="AF353" s="13" t="e">
        <f t="shared" si="86"/>
        <v>#N/A</v>
      </c>
      <c r="AG353" s="13" t="e">
        <f t="shared" si="87"/>
        <v>#N/A</v>
      </c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T353" s="107"/>
      <c r="BA353" s="11"/>
      <c r="BB353" s="11"/>
      <c r="BC353" s="11"/>
      <c r="BD353" s="11"/>
      <c r="BE353" s="11"/>
      <c r="BH353" s="11"/>
      <c r="BI353" s="11"/>
      <c r="BJ353" s="11"/>
      <c r="BK353" s="11"/>
      <c r="BL353" s="11"/>
      <c r="BM353" s="11"/>
      <c r="BN353" s="11"/>
    </row>
    <row r="354" spans="1:66" s="1" customFormat="1" x14ac:dyDescent="0.3">
      <c r="A354" s="11"/>
      <c r="B354" s="1" t="e">
        <f t="shared" si="81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118"/>
      <c r="N354" s="5"/>
      <c r="O354" s="5"/>
      <c r="P354" s="5"/>
      <c r="Q354" s="5"/>
      <c r="R354" s="5"/>
      <c r="S354" s="5"/>
      <c r="T354" s="5"/>
      <c r="U354" s="5"/>
      <c r="V354" s="1" t="str">
        <f t="shared" si="89"/>
        <v/>
      </c>
      <c r="W354" s="1" t="str">
        <f t="shared" si="90"/>
        <v/>
      </c>
      <c r="X354" s="1" t="str">
        <f t="shared" si="90"/>
        <v/>
      </c>
      <c r="Y354" s="1" t="str">
        <f t="shared" si="90"/>
        <v/>
      </c>
      <c r="Z354" s="1" t="e">
        <f t="shared" si="91"/>
        <v>#N/A</v>
      </c>
      <c r="AA354" s="3">
        <f t="shared" si="88"/>
        <v>0</v>
      </c>
      <c r="AB354" s="13" t="e">
        <f t="shared" si="82"/>
        <v>#N/A</v>
      </c>
      <c r="AC354" s="13" t="e">
        <f t="shared" si="83"/>
        <v>#N/A</v>
      </c>
      <c r="AD354" s="13" t="e">
        <f t="shared" si="84"/>
        <v>#N/A</v>
      </c>
      <c r="AE354" s="13" t="e">
        <f t="shared" si="85"/>
        <v>#N/A</v>
      </c>
      <c r="AF354" s="13" t="e">
        <f t="shared" si="86"/>
        <v>#N/A</v>
      </c>
      <c r="AG354" s="13" t="e">
        <f t="shared" si="87"/>
        <v>#N/A</v>
      </c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T354" s="107"/>
      <c r="BA354" s="11"/>
      <c r="BB354" s="11"/>
      <c r="BC354" s="11"/>
      <c r="BD354" s="11"/>
      <c r="BE354" s="11"/>
      <c r="BH354" s="11"/>
      <c r="BI354" s="11"/>
      <c r="BJ354" s="11"/>
      <c r="BK354" s="11"/>
      <c r="BL354" s="11"/>
      <c r="BM354" s="11"/>
      <c r="BN354" s="11"/>
    </row>
    <row r="355" spans="1:66" s="1" customFormat="1" x14ac:dyDescent="0.3">
      <c r="A355" s="11"/>
      <c r="B355" s="1" t="e">
        <f t="shared" si="81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118"/>
      <c r="N355" s="5"/>
      <c r="O355" s="5"/>
      <c r="P355" s="5"/>
      <c r="Q355" s="5"/>
      <c r="R355" s="5"/>
      <c r="S355" s="5"/>
      <c r="T355" s="5"/>
      <c r="U355" s="5"/>
      <c r="V355" s="1" t="str">
        <f t="shared" si="89"/>
        <v/>
      </c>
      <c r="W355" s="1" t="str">
        <f t="shared" si="90"/>
        <v/>
      </c>
      <c r="X355" s="1" t="str">
        <f t="shared" si="90"/>
        <v/>
      </c>
      <c r="Y355" s="1" t="str">
        <f t="shared" si="90"/>
        <v/>
      </c>
      <c r="Z355" s="1" t="e">
        <f t="shared" si="91"/>
        <v>#N/A</v>
      </c>
      <c r="AA355" s="3">
        <f t="shared" si="88"/>
        <v>0</v>
      </c>
      <c r="AB355" s="13" t="e">
        <f t="shared" si="82"/>
        <v>#N/A</v>
      </c>
      <c r="AC355" s="13" t="e">
        <f t="shared" si="83"/>
        <v>#N/A</v>
      </c>
      <c r="AD355" s="13" t="e">
        <f t="shared" si="84"/>
        <v>#N/A</v>
      </c>
      <c r="AE355" s="13" t="e">
        <f t="shared" si="85"/>
        <v>#N/A</v>
      </c>
      <c r="AF355" s="13" t="e">
        <f t="shared" si="86"/>
        <v>#N/A</v>
      </c>
      <c r="AG355" s="13" t="e">
        <f t="shared" si="87"/>
        <v>#N/A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T355" s="107"/>
      <c r="BA355" s="11"/>
      <c r="BB355" s="11"/>
      <c r="BC355" s="11"/>
      <c r="BD355" s="11"/>
      <c r="BE355" s="11"/>
      <c r="BH355" s="11"/>
      <c r="BI355" s="11"/>
      <c r="BJ355" s="11"/>
      <c r="BK355" s="11"/>
      <c r="BL355" s="11"/>
      <c r="BM355" s="11"/>
      <c r="BN355" s="11"/>
    </row>
    <row r="356" spans="1:66" s="1" customFormat="1" x14ac:dyDescent="0.3">
      <c r="A356" s="11"/>
      <c r="B356" s="1" t="e">
        <f t="shared" si="81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118"/>
      <c r="N356" s="5"/>
      <c r="O356" s="5"/>
      <c r="P356" s="5"/>
      <c r="Q356" s="5"/>
      <c r="R356" s="5"/>
      <c r="S356" s="5"/>
      <c r="T356" s="5"/>
      <c r="U356" s="5"/>
      <c r="V356" s="1" t="str">
        <f t="shared" si="89"/>
        <v/>
      </c>
      <c r="W356" s="1" t="str">
        <f t="shared" si="90"/>
        <v/>
      </c>
      <c r="X356" s="1" t="str">
        <f t="shared" si="90"/>
        <v/>
      </c>
      <c r="Y356" s="1" t="str">
        <f t="shared" si="90"/>
        <v/>
      </c>
      <c r="Z356" s="1" t="e">
        <f t="shared" si="91"/>
        <v>#N/A</v>
      </c>
      <c r="AA356" s="3">
        <f t="shared" si="88"/>
        <v>0</v>
      </c>
      <c r="AB356" s="13" t="e">
        <f t="shared" si="82"/>
        <v>#N/A</v>
      </c>
      <c r="AC356" s="13" t="e">
        <f t="shared" si="83"/>
        <v>#N/A</v>
      </c>
      <c r="AD356" s="13" t="e">
        <f t="shared" si="84"/>
        <v>#N/A</v>
      </c>
      <c r="AE356" s="13" t="e">
        <f t="shared" si="85"/>
        <v>#N/A</v>
      </c>
      <c r="AF356" s="13" t="e">
        <f t="shared" si="86"/>
        <v>#N/A</v>
      </c>
      <c r="AG356" s="13" t="e">
        <f t="shared" si="87"/>
        <v>#N/A</v>
      </c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T356" s="107"/>
      <c r="BA356" s="11"/>
      <c r="BB356" s="11"/>
      <c r="BC356" s="11"/>
      <c r="BD356" s="11"/>
      <c r="BE356" s="11"/>
      <c r="BH356" s="11"/>
      <c r="BI356" s="11"/>
      <c r="BJ356" s="11"/>
      <c r="BK356" s="11"/>
      <c r="BL356" s="11"/>
      <c r="BM356" s="11"/>
      <c r="BN356" s="11"/>
    </row>
    <row r="357" spans="1:66" s="1" customFormat="1" x14ac:dyDescent="0.3">
      <c r="A357" s="11"/>
      <c r="B357" s="1" t="e">
        <f t="shared" si="81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118"/>
      <c r="N357" s="5"/>
      <c r="O357" s="5"/>
      <c r="P357" s="5"/>
      <c r="Q357" s="5"/>
      <c r="R357" s="5"/>
      <c r="S357" s="5"/>
      <c r="T357" s="5"/>
      <c r="U357" s="5"/>
      <c r="V357" s="1" t="str">
        <f t="shared" si="89"/>
        <v/>
      </c>
      <c r="W357" s="1" t="str">
        <f t="shared" si="90"/>
        <v/>
      </c>
      <c r="X357" s="1" t="str">
        <f t="shared" si="90"/>
        <v/>
      </c>
      <c r="Y357" s="1" t="str">
        <f t="shared" si="90"/>
        <v/>
      </c>
      <c r="Z357" s="1" t="e">
        <f t="shared" si="91"/>
        <v>#N/A</v>
      </c>
      <c r="AA357" s="3">
        <f t="shared" si="88"/>
        <v>0</v>
      </c>
      <c r="AB357" s="13" t="e">
        <f t="shared" si="82"/>
        <v>#N/A</v>
      </c>
      <c r="AC357" s="13" t="e">
        <f t="shared" si="83"/>
        <v>#N/A</v>
      </c>
      <c r="AD357" s="13" t="e">
        <f t="shared" si="84"/>
        <v>#N/A</v>
      </c>
      <c r="AE357" s="13" t="e">
        <f t="shared" si="85"/>
        <v>#N/A</v>
      </c>
      <c r="AF357" s="13" t="e">
        <f t="shared" si="86"/>
        <v>#N/A</v>
      </c>
      <c r="AG357" s="13" t="e">
        <f t="shared" si="87"/>
        <v>#N/A</v>
      </c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T357" s="107"/>
      <c r="BA357" s="11"/>
      <c r="BB357" s="11"/>
      <c r="BC357" s="11"/>
      <c r="BD357" s="11"/>
      <c r="BE357" s="11"/>
      <c r="BH357" s="11"/>
      <c r="BI357" s="11"/>
      <c r="BJ357" s="11"/>
      <c r="BK357" s="11"/>
      <c r="BL357" s="11"/>
      <c r="BM357" s="11"/>
      <c r="BN357" s="11"/>
    </row>
    <row r="358" spans="1:66" s="1" customFormat="1" x14ac:dyDescent="0.3">
      <c r="A358" s="11"/>
      <c r="B358" s="1" t="e">
        <f t="shared" si="81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118"/>
      <c r="N358" s="5"/>
      <c r="O358" s="5"/>
      <c r="P358" s="5"/>
      <c r="Q358" s="5"/>
      <c r="R358" s="5"/>
      <c r="S358" s="5"/>
      <c r="T358" s="5"/>
      <c r="U358" s="5"/>
      <c r="V358" s="1" t="str">
        <f t="shared" si="89"/>
        <v/>
      </c>
      <c r="W358" s="1" t="str">
        <f t="shared" si="90"/>
        <v/>
      </c>
      <c r="X358" s="1" t="str">
        <f t="shared" si="90"/>
        <v/>
      </c>
      <c r="Y358" s="1" t="str">
        <f t="shared" si="90"/>
        <v/>
      </c>
      <c r="Z358" s="1" t="e">
        <f t="shared" si="91"/>
        <v>#N/A</v>
      </c>
      <c r="AA358" s="3">
        <f t="shared" si="88"/>
        <v>0</v>
      </c>
      <c r="AB358" s="13" t="e">
        <f t="shared" si="82"/>
        <v>#N/A</v>
      </c>
      <c r="AC358" s="13" t="e">
        <f t="shared" si="83"/>
        <v>#N/A</v>
      </c>
      <c r="AD358" s="13" t="e">
        <f t="shared" si="84"/>
        <v>#N/A</v>
      </c>
      <c r="AE358" s="13" t="e">
        <f t="shared" si="85"/>
        <v>#N/A</v>
      </c>
      <c r="AF358" s="13" t="e">
        <f t="shared" si="86"/>
        <v>#N/A</v>
      </c>
      <c r="AG358" s="13" t="e">
        <f t="shared" si="87"/>
        <v>#N/A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T358" s="107"/>
      <c r="BA358" s="11"/>
      <c r="BB358" s="11"/>
      <c r="BC358" s="11"/>
      <c r="BD358" s="11"/>
      <c r="BE358" s="11"/>
      <c r="BH358" s="11"/>
      <c r="BI358" s="11"/>
      <c r="BJ358" s="11"/>
      <c r="BK358" s="11"/>
      <c r="BL358" s="11"/>
      <c r="BM358" s="11"/>
      <c r="BN358" s="11"/>
    </row>
    <row r="359" spans="1:66" s="1" customFormat="1" x14ac:dyDescent="0.3">
      <c r="A359" s="11"/>
      <c r="B359" s="1" t="e">
        <f t="shared" si="81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118"/>
      <c r="N359" s="5"/>
      <c r="O359" s="5"/>
      <c r="P359" s="5"/>
      <c r="Q359" s="5"/>
      <c r="R359" s="5"/>
      <c r="S359" s="5"/>
      <c r="T359" s="5"/>
      <c r="U359" s="5"/>
      <c r="V359" s="1" t="str">
        <f t="shared" si="89"/>
        <v/>
      </c>
      <c r="W359" s="1" t="str">
        <f t="shared" si="90"/>
        <v/>
      </c>
      <c r="X359" s="1" t="str">
        <f t="shared" si="90"/>
        <v/>
      </c>
      <c r="Y359" s="1" t="str">
        <f t="shared" si="90"/>
        <v/>
      </c>
      <c r="Z359" s="1" t="e">
        <f t="shared" si="91"/>
        <v>#N/A</v>
      </c>
      <c r="AA359" s="3">
        <f t="shared" si="88"/>
        <v>0</v>
      </c>
      <c r="AB359" s="13" t="e">
        <f t="shared" si="82"/>
        <v>#N/A</v>
      </c>
      <c r="AC359" s="13" t="e">
        <f t="shared" si="83"/>
        <v>#N/A</v>
      </c>
      <c r="AD359" s="13" t="e">
        <f t="shared" si="84"/>
        <v>#N/A</v>
      </c>
      <c r="AE359" s="13" t="e">
        <f t="shared" si="85"/>
        <v>#N/A</v>
      </c>
      <c r="AF359" s="13" t="e">
        <f t="shared" si="86"/>
        <v>#N/A</v>
      </c>
      <c r="AG359" s="13" t="e">
        <f t="shared" si="87"/>
        <v>#N/A</v>
      </c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T359" s="107"/>
      <c r="BA359" s="11"/>
      <c r="BB359" s="11"/>
      <c r="BC359" s="11"/>
      <c r="BD359" s="11"/>
      <c r="BE359" s="11"/>
      <c r="BH359" s="11"/>
      <c r="BI359" s="11"/>
      <c r="BJ359" s="11"/>
      <c r="BK359" s="11"/>
      <c r="BL359" s="11"/>
      <c r="BM359" s="11"/>
      <c r="BN359" s="11"/>
    </row>
    <row r="360" spans="1:66" s="1" customFormat="1" x14ac:dyDescent="0.3">
      <c r="A360" s="11"/>
      <c r="B360" s="1" t="e">
        <f t="shared" si="81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118"/>
      <c r="N360" s="5"/>
      <c r="O360" s="5"/>
      <c r="P360" s="5"/>
      <c r="Q360" s="5"/>
      <c r="R360" s="5"/>
      <c r="S360" s="5"/>
      <c r="T360" s="5"/>
      <c r="U360" s="5"/>
      <c r="V360" s="1" t="str">
        <f t="shared" si="89"/>
        <v/>
      </c>
      <c r="W360" s="1" t="str">
        <f t="shared" si="90"/>
        <v/>
      </c>
      <c r="X360" s="1" t="str">
        <f t="shared" si="90"/>
        <v/>
      </c>
      <c r="Y360" s="1" t="str">
        <f t="shared" si="90"/>
        <v/>
      </c>
      <c r="Z360" s="1" t="e">
        <f t="shared" si="91"/>
        <v>#N/A</v>
      </c>
      <c r="AA360" s="3">
        <f t="shared" si="88"/>
        <v>0</v>
      </c>
      <c r="AB360" s="13" t="e">
        <f t="shared" si="82"/>
        <v>#N/A</v>
      </c>
      <c r="AC360" s="13" t="e">
        <f t="shared" si="83"/>
        <v>#N/A</v>
      </c>
      <c r="AD360" s="13" t="e">
        <f t="shared" si="84"/>
        <v>#N/A</v>
      </c>
      <c r="AE360" s="13" t="e">
        <f t="shared" si="85"/>
        <v>#N/A</v>
      </c>
      <c r="AF360" s="13" t="e">
        <f t="shared" si="86"/>
        <v>#N/A</v>
      </c>
      <c r="AG360" s="13" t="e">
        <f t="shared" si="87"/>
        <v>#N/A</v>
      </c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T360" s="107"/>
      <c r="BA360" s="11"/>
      <c r="BB360" s="11"/>
      <c r="BC360" s="11"/>
      <c r="BD360" s="11"/>
      <c r="BE360" s="11"/>
      <c r="BH360" s="11"/>
      <c r="BI360" s="11"/>
      <c r="BJ360" s="11"/>
      <c r="BK360" s="11"/>
      <c r="BL360" s="11"/>
      <c r="BM360" s="11"/>
      <c r="BN360" s="11"/>
    </row>
    <row r="361" spans="1:66" s="1" customFormat="1" x14ac:dyDescent="0.3">
      <c r="A361" s="11"/>
      <c r="B361" s="1" t="e">
        <f t="shared" si="81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118"/>
      <c r="N361" s="5"/>
      <c r="O361" s="5"/>
      <c r="P361" s="5"/>
      <c r="Q361" s="5"/>
      <c r="R361" s="5"/>
      <c r="S361" s="5"/>
      <c r="T361" s="5"/>
      <c r="U361" s="5"/>
      <c r="V361" s="1" t="str">
        <f t="shared" si="89"/>
        <v/>
      </c>
      <c r="W361" s="1" t="str">
        <f t="shared" si="90"/>
        <v/>
      </c>
      <c r="X361" s="1" t="str">
        <f t="shared" si="90"/>
        <v/>
      </c>
      <c r="Y361" s="1" t="str">
        <f t="shared" si="90"/>
        <v/>
      </c>
      <c r="Z361" s="1" t="e">
        <f t="shared" si="91"/>
        <v>#N/A</v>
      </c>
      <c r="AA361" s="3">
        <f t="shared" si="88"/>
        <v>0</v>
      </c>
      <c r="AB361" s="13" t="e">
        <f t="shared" si="82"/>
        <v>#N/A</v>
      </c>
      <c r="AC361" s="13" t="e">
        <f t="shared" si="83"/>
        <v>#N/A</v>
      </c>
      <c r="AD361" s="13" t="e">
        <f t="shared" si="84"/>
        <v>#N/A</v>
      </c>
      <c r="AE361" s="13" t="e">
        <f t="shared" si="85"/>
        <v>#N/A</v>
      </c>
      <c r="AF361" s="13" t="e">
        <f t="shared" si="86"/>
        <v>#N/A</v>
      </c>
      <c r="AG361" s="13" t="e">
        <f t="shared" si="87"/>
        <v>#N/A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T361" s="107"/>
      <c r="BA361" s="11"/>
      <c r="BB361" s="11"/>
      <c r="BC361" s="11"/>
      <c r="BD361" s="11"/>
      <c r="BE361" s="11"/>
      <c r="BH361" s="11"/>
      <c r="BI361" s="11"/>
      <c r="BJ361" s="11"/>
      <c r="BK361" s="11"/>
      <c r="BL361" s="11"/>
      <c r="BM361" s="11"/>
      <c r="BN361" s="11"/>
    </row>
    <row r="362" spans="1:66" s="1" customFormat="1" x14ac:dyDescent="0.3">
      <c r="A362" s="11"/>
      <c r="B362" s="1" t="e">
        <f t="shared" si="81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118"/>
      <c r="N362" s="5"/>
      <c r="O362" s="5"/>
      <c r="P362" s="5"/>
      <c r="Q362" s="5"/>
      <c r="R362" s="5"/>
      <c r="S362" s="5"/>
      <c r="T362" s="5"/>
      <c r="U362" s="5"/>
      <c r="V362" s="1" t="str">
        <f t="shared" si="89"/>
        <v/>
      </c>
      <c r="W362" s="1" t="str">
        <f t="shared" si="90"/>
        <v/>
      </c>
      <c r="X362" s="1" t="str">
        <f t="shared" si="90"/>
        <v/>
      </c>
      <c r="Y362" s="1" t="str">
        <f t="shared" si="90"/>
        <v/>
      </c>
      <c r="Z362" s="1" t="e">
        <f t="shared" si="91"/>
        <v>#N/A</v>
      </c>
      <c r="AA362" s="3">
        <f t="shared" si="88"/>
        <v>0</v>
      </c>
      <c r="AB362" s="13" t="e">
        <f t="shared" si="82"/>
        <v>#N/A</v>
      </c>
      <c r="AC362" s="13" t="e">
        <f t="shared" si="83"/>
        <v>#N/A</v>
      </c>
      <c r="AD362" s="13" t="e">
        <f t="shared" si="84"/>
        <v>#N/A</v>
      </c>
      <c r="AE362" s="13" t="e">
        <f t="shared" si="85"/>
        <v>#N/A</v>
      </c>
      <c r="AF362" s="13" t="e">
        <f t="shared" si="86"/>
        <v>#N/A</v>
      </c>
      <c r="AG362" s="13" t="e">
        <f t="shared" si="87"/>
        <v>#N/A</v>
      </c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T362" s="107"/>
      <c r="BA362" s="11"/>
      <c r="BB362" s="11"/>
      <c r="BC362" s="11"/>
      <c r="BD362" s="11"/>
      <c r="BE362" s="11"/>
      <c r="BH362" s="11"/>
      <c r="BI362" s="11"/>
      <c r="BJ362" s="11"/>
      <c r="BK362" s="11"/>
      <c r="BL362" s="11"/>
      <c r="BM362" s="11"/>
      <c r="BN362" s="11"/>
    </row>
    <row r="363" spans="1:66" s="1" customFormat="1" x14ac:dyDescent="0.3">
      <c r="A363" s="11"/>
      <c r="B363" s="1" t="e">
        <f t="shared" si="81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118"/>
      <c r="N363" s="5"/>
      <c r="O363" s="5"/>
      <c r="P363" s="5"/>
      <c r="Q363" s="5"/>
      <c r="R363" s="5"/>
      <c r="S363" s="5"/>
      <c r="T363" s="5"/>
      <c r="U363" s="5"/>
      <c r="V363" s="1" t="str">
        <f t="shared" si="89"/>
        <v/>
      </c>
      <c r="W363" s="1" t="str">
        <f t="shared" si="90"/>
        <v/>
      </c>
      <c r="X363" s="1" t="str">
        <f t="shared" si="90"/>
        <v/>
      </c>
      <c r="Y363" s="1" t="str">
        <f t="shared" si="90"/>
        <v/>
      </c>
      <c r="Z363" s="1" t="e">
        <f t="shared" si="91"/>
        <v>#N/A</v>
      </c>
      <c r="AA363" s="3">
        <f t="shared" si="88"/>
        <v>0</v>
      </c>
      <c r="AB363" s="13" t="e">
        <f t="shared" si="82"/>
        <v>#N/A</v>
      </c>
      <c r="AC363" s="13" t="e">
        <f t="shared" si="83"/>
        <v>#N/A</v>
      </c>
      <c r="AD363" s="13" t="e">
        <f t="shared" si="84"/>
        <v>#N/A</v>
      </c>
      <c r="AE363" s="13" t="e">
        <f t="shared" si="85"/>
        <v>#N/A</v>
      </c>
      <c r="AF363" s="13" t="e">
        <f t="shared" si="86"/>
        <v>#N/A</v>
      </c>
      <c r="AG363" s="13" t="e">
        <f t="shared" si="87"/>
        <v>#N/A</v>
      </c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T363" s="107"/>
      <c r="BA363" s="11"/>
      <c r="BB363" s="11"/>
      <c r="BC363" s="11"/>
      <c r="BD363" s="11"/>
      <c r="BE363" s="11"/>
      <c r="BH363" s="11"/>
      <c r="BI363" s="11"/>
      <c r="BJ363" s="11"/>
      <c r="BK363" s="11"/>
      <c r="BL363" s="11"/>
      <c r="BM363" s="11"/>
      <c r="BN363" s="11"/>
    </row>
    <row r="364" spans="1:66" s="1" customFormat="1" x14ac:dyDescent="0.3">
      <c r="A364" s="11"/>
      <c r="B364" s="1" t="e">
        <f t="shared" si="81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118"/>
      <c r="N364" s="5"/>
      <c r="O364" s="5"/>
      <c r="P364" s="5"/>
      <c r="Q364" s="5"/>
      <c r="R364" s="5"/>
      <c r="S364" s="5"/>
      <c r="T364" s="5"/>
      <c r="U364" s="5"/>
      <c r="V364" s="1" t="str">
        <f t="shared" si="89"/>
        <v/>
      </c>
      <c r="W364" s="1" t="str">
        <f t="shared" si="90"/>
        <v/>
      </c>
      <c r="X364" s="1" t="str">
        <f t="shared" si="90"/>
        <v/>
      </c>
      <c r="Y364" s="1" t="str">
        <f t="shared" si="90"/>
        <v/>
      </c>
      <c r="Z364" s="1" t="e">
        <f t="shared" si="91"/>
        <v>#N/A</v>
      </c>
      <c r="AA364" s="3">
        <f t="shared" si="88"/>
        <v>0</v>
      </c>
      <c r="AB364" s="13" t="e">
        <f t="shared" si="82"/>
        <v>#N/A</v>
      </c>
      <c r="AC364" s="13" t="e">
        <f t="shared" si="83"/>
        <v>#N/A</v>
      </c>
      <c r="AD364" s="13" t="e">
        <f t="shared" si="84"/>
        <v>#N/A</v>
      </c>
      <c r="AE364" s="13" t="e">
        <f t="shared" si="85"/>
        <v>#N/A</v>
      </c>
      <c r="AF364" s="13" t="e">
        <f t="shared" si="86"/>
        <v>#N/A</v>
      </c>
      <c r="AG364" s="13" t="e">
        <f t="shared" si="87"/>
        <v>#N/A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T364" s="107"/>
      <c r="BA364" s="11"/>
      <c r="BB364" s="11"/>
      <c r="BC364" s="11"/>
      <c r="BD364" s="11"/>
      <c r="BE364" s="11"/>
      <c r="BH364" s="11"/>
      <c r="BI364" s="11"/>
      <c r="BJ364" s="11"/>
      <c r="BK364" s="11"/>
      <c r="BL364" s="11"/>
      <c r="BM364" s="11"/>
      <c r="BN364" s="11"/>
    </row>
    <row r="365" spans="1:66" s="1" customFormat="1" x14ac:dyDescent="0.3">
      <c r="A365" s="11"/>
      <c r="B365" s="1" t="e">
        <f t="shared" si="81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118"/>
      <c r="N365" s="5"/>
      <c r="O365" s="5"/>
      <c r="P365" s="5"/>
      <c r="Q365" s="5"/>
      <c r="R365" s="5"/>
      <c r="S365" s="5"/>
      <c r="T365" s="5"/>
      <c r="U365" s="5"/>
      <c r="V365" s="1" t="str">
        <f t="shared" si="89"/>
        <v/>
      </c>
      <c r="W365" s="1" t="str">
        <f t="shared" si="90"/>
        <v/>
      </c>
      <c r="X365" s="1" t="str">
        <f t="shared" si="90"/>
        <v/>
      </c>
      <c r="Y365" s="1" t="str">
        <f t="shared" si="90"/>
        <v/>
      </c>
      <c r="Z365" s="1" t="e">
        <f t="shared" si="91"/>
        <v>#N/A</v>
      </c>
      <c r="AA365" s="3">
        <f t="shared" si="88"/>
        <v>0</v>
      </c>
      <c r="AB365" s="13" t="e">
        <f t="shared" si="82"/>
        <v>#N/A</v>
      </c>
      <c r="AC365" s="13" t="e">
        <f t="shared" si="83"/>
        <v>#N/A</v>
      </c>
      <c r="AD365" s="13" t="e">
        <f t="shared" si="84"/>
        <v>#N/A</v>
      </c>
      <c r="AE365" s="13" t="e">
        <f t="shared" si="85"/>
        <v>#N/A</v>
      </c>
      <c r="AF365" s="13" t="e">
        <f t="shared" si="86"/>
        <v>#N/A</v>
      </c>
      <c r="AG365" s="13" t="e">
        <f t="shared" si="87"/>
        <v>#N/A</v>
      </c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T365" s="107"/>
      <c r="BA365" s="11"/>
      <c r="BB365" s="11"/>
      <c r="BC365" s="11"/>
      <c r="BD365" s="11"/>
      <c r="BE365" s="11"/>
      <c r="BH365" s="11"/>
      <c r="BI365" s="11"/>
      <c r="BJ365" s="11"/>
      <c r="BK365" s="11"/>
      <c r="BL365" s="11"/>
      <c r="BM365" s="11"/>
      <c r="BN365" s="11"/>
    </row>
    <row r="366" spans="1:66" s="1" customFormat="1" x14ac:dyDescent="0.3">
      <c r="A366" s="11"/>
      <c r="B366" s="1" t="e">
        <f t="shared" si="81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118"/>
      <c r="N366" s="5"/>
      <c r="O366" s="5"/>
      <c r="P366" s="5"/>
      <c r="Q366" s="5"/>
      <c r="R366" s="5"/>
      <c r="S366" s="5"/>
      <c r="T366" s="5"/>
      <c r="U366" s="5"/>
      <c r="V366" s="1" t="str">
        <f t="shared" si="89"/>
        <v/>
      </c>
      <c r="W366" s="1" t="str">
        <f t="shared" si="90"/>
        <v/>
      </c>
      <c r="X366" s="1" t="str">
        <f t="shared" si="90"/>
        <v/>
      </c>
      <c r="Y366" s="1" t="str">
        <f t="shared" si="90"/>
        <v/>
      </c>
      <c r="Z366" s="1" t="e">
        <f t="shared" si="91"/>
        <v>#N/A</v>
      </c>
      <c r="AA366" s="3">
        <f t="shared" si="88"/>
        <v>0</v>
      </c>
      <c r="AB366" s="13" t="e">
        <f t="shared" si="82"/>
        <v>#N/A</v>
      </c>
      <c r="AC366" s="13" t="e">
        <f t="shared" si="83"/>
        <v>#N/A</v>
      </c>
      <c r="AD366" s="13" t="e">
        <f t="shared" si="84"/>
        <v>#N/A</v>
      </c>
      <c r="AE366" s="13" t="e">
        <f t="shared" si="85"/>
        <v>#N/A</v>
      </c>
      <c r="AF366" s="13" t="e">
        <f t="shared" si="86"/>
        <v>#N/A</v>
      </c>
      <c r="AG366" s="13" t="e">
        <f t="shared" si="87"/>
        <v>#N/A</v>
      </c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T366" s="107"/>
      <c r="BA366" s="11"/>
      <c r="BB366" s="11"/>
      <c r="BC366" s="11"/>
      <c r="BD366" s="11"/>
      <c r="BE366" s="11"/>
      <c r="BH366" s="11"/>
      <c r="BI366" s="11"/>
      <c r="BJ366" s="11"/>
      <c r="BK366" s="11"/>
      <c r="BL366" s="11"/>
      <c r="BM366" s="11"/>
      <c r="BN366" s="11"/>
    </row>
    <row r="367" spans="1:66" s="1" customFormat="1" x14ac:dyDescent="0.3">
      <c r="A367" s="11"/>
      <c r="B367" s="1" t="e">
        <f t="shared" si="81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118"/>
      <c r="N367" s="5"/>
      <c r="O367" s="5"/>
      <c r="P367" s="5"/>
      <c r="Q367" s="5"/>
      <c r="R367" s="5"/>
      <c r="S367" s="5"/>
      <c r="T367" s="5"/>
      <c r="U367" s="5"/>
      <c r="V367" s="1" t="str">
        <f t="shared" si="89"/>
        <v/>
      </c>
      <c r="W367" s="1" t="str">
        <f t="shared" si="90"/>
        <v/>
      </c>
      <c r="X367" s="1" t="str">
        <f t="shared" si="90"/>
        <v/>
      </c>
      <c r="Y367" s="1" t="str">
        <f t="shared" si="90"/>
        <v/>
      </c>
      <c r="Z367" s="1" t="e">
        <f t="shared" si="91"/>
        <v>#N/A</v>
      </c>
      <c r="AA367" s="3">
        <f t="shared" si="88"/>
        <v>0</v>
      </c>
      <c r="AB367" s="13" t="e">
        <f t="shared" si="82"/>
        <v>#N/A</v>
      </c>
      <c r="AC367" s="13" t="e">
        <f t="shared" si="83"/>
        <v>#N/A</v>
      </c>
      <c r="AD367" s="13" t="e">
        <f t="shared" si="84"/>
        <v>#N/A</v>
      </c>
      <c r="AE367" s="13" t="e">
        <f t="shared" si="85"/>
        <v>#N/A</v>
      </c>
      <c r="AF367" s="13" t="e">
        <f t="shared" si="86"/>
        <v>#N/A</v>
      </c>
      <c r="AG367" s="13" t="e">
        <f t="shared" si="87"/>
        <v>#N/A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T367" s="107"/>
      <c r="BA367" s="11"/>
      <c r="BB367" s="11"/>
      <c r="BC367" s="11"/>
      <c r="BD367" s="11"/>
      <c r="BE367" s="11"/>
      <c r="BH367" s="11"/>
      <c r="BI367" s="11"/>
      <c r="BJ367" s="11"/>
      <c r="BK367" s="11"/>
      <c r="BL367" s="11"/>
      <c r="BM367" s="11"/>
      <c r="BN367" s="11"/>
    </row>
    <row r="368" spans="1:66" s="1" customFormat="1" x14ac:dyDescent="0.3">
      <c r="A368" s="11"/>
      <c r="B368" s="1" t="e">
        <f t="shared" si="81"/>
        <v>#N/A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118"/>
      <c r="N368" s="5"/>
      <c r="O368" s="5"/>
      <c r="P368" s="5"/>
      <c r="Q368" s="5"/>
      <c r="R368" s="5"/>
      <c r="S368" s="5"/>
      <c r="T368" s="5"/>
      <c r="U368" s="5"/>
      <c r="V368" s="1" t="str">
        <f t="shared" si="89"/>
        <v/>
      </c>
      <c r="W368" s="1" t="str">
        <f t="shared" si="90"/>
        <v/>
      </c>
      <c r="X368" s="1" t="str">
        <f t="shared" si="90"/>
        <v/>
      </c>
      <c r="Y368" s="1" t="str">
        <f t="shared" si="90"/>
        <v/>
      </c>
      <c r="Z368" s="1" t="e">
        <f t="shared" si="91"/>
        <v>#N/A</v>
      </c>
      <c r="AA368" s="3">
        <f t="shared" si="88"/>
        <v>0</v>
      </c>
      <c r="AB368" s="13" t="e">
        <f t="shared" si="82"/>
        <v>#N/A</v>
      </c>
      <c r="AC368" s="13" t="e">
        <f t="shared" si="83"/>
        <v>#N/A</v>
      </c>
      <c r="AD368" s="13" t="e">
        <f t="shared" si="84"/>
        <v>#N/A</v>
      </c>
      <c r="AE368" s="13" t="e">
        <f t="shared" si="85"/>
        <v>#N/A</v>
      </c>
      <c r="AF368" s="13" t="e">
        <f t="shared" si="86"/>
        <v>#N/A</v>
      </c>
      <c r="AG368" s="13" t="e">
        <f t="shared" si="87"/>
        <v>#N/A</v>
      </c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T368" s="107"/>
      <c r="BA368" s="11"/>
      <c r="BB368" s="11"/>
      <c r="BC368" s="11"/>
      <c r="BD368" s="11"/>
      <c r="BE368" s="11"/>
      <c r="BH368" s="11"/>
      <c r="BI368" s="11"/>
      <c r="BJ368" s="11"/>
      <c r="BK368" s="11"/>
      <c r="BL368" s="11"/>
      <c r="BM368" s="11"/>
      <c r="BN368" s="11"/>
    </row>
    <row r="369" spans="1:66" s="1" customFormat="1" x14ac:dyDescent="0.3">
      <c r="A369" s="11"/>
      <c r="B369" s="1" t="e">
        <f t="shared" si="81"/>
        <v>#N/A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118"/>
      <c r="N369" s="5"/>
      <c r="O369" s="5"/>
      <c r="P369" s="5"/>
      <c r="Q369" s="5"/>
      <c r="R369" s="5"/>
      <c r="S369" s="5"/>
      <c r="T369" s="5"/>
      <c r="U369" s="5"/>
      <c r="V369" s="1" t="str">
        <f t="shared" si="89"/>
        <v/>
      </c>
      <c r="W369" s="1" t="str">
        <f t="shared" si="90"/>
        <v/>
      </c>
      <c r="X369" s="1" t="str">
        <f t="shared" si="90"/>
        <v/>
      </c>
      <c r="Y369" s="1" t="str">
        <f t="shared" si="90"/>
        <v/>
      </c>
      <c r="Z369" s="1" t="e">
        <f t="shared" si="91"/>
        <v>#N/A</v>
      </c>
      <c r="AA369" s="3">
        <f t="shared" si="88"/>
        <v>0</v>
      </c>
      <c r="AB369" s="13" t="e">
        <f t="shared" si="82"/>
        <v>#N/A</v>
      </c>
      <c r="AC369" s="13" t="e">
        <f t="shared" si="83"/>
        <v>#N/A</v>
      </c>
      <c r="AD369" s="13" t="e">
        <f t="shared" si="84"/>
        <v>#N/A</v>
      </c>
      <c r="AE369" s="13" t="e">
        <f t="shared" si="85"/>
        <v>#N/A</v>
      </c>
      <c r="AF369" s="13" t="e">
        <f t="shared" si="86"/>
        <v>#N/A</v>
      </c>
      <c r="AG369" s="13" t="e">
        <f t="shared" si="87"/>
        <v>#N/A</v>
      </c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T369" s="107"/>
      <c r="BA369" s="11"/>
      <c r="BB369" s="11"/>
      <c r="BC369" s="11"/>
      <c r="BD369" s="11"/>
      <c r="BE369" s="11"/>
      <c r="BH369" s="11"/>
      <c r="BI369" s="11"/>
      <c r="BJ369" s="11"/>
      <c r="BK369" s="11"/>
      <c r="BL369" s="11"/>
      <c r="BM369" s="11"/>
      <c r="BN369" s="11"/>
    </row>
    <row r="370" spans="1:66" s="1" customFormat="1" x14ac:dyDescent="0.3">
      <c r="A370" s="11"/>
      <c r="B370" s="1" t="e">
        <f t="shared" si="81"/>
        <v>#N/A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118"/>
      <c r="N370" s="5"/>
      <c r="O370" s="5"/>
      <c r="P370" s="5"/>
      <c r="Q370" s="5"/>
      <c r="R370" s="5"/>
      <c r="S370" s="5"/>
      <c r="T370" s="5"/>
      <c r="U370" s="5"/>
      <c r="V370" s="1" t="str">
        <f t="shared" si="89"/>
        <v/>
      </c>
      <c r="W370" s="1" t="str">
        <f t="shared" si="90"/>
        <v/>
      </c>
      <c r="X370" s="1" t="str">
        <f t="shared" si="90"/>
        <v/>
      </c>
      <c r="Y370" s="1" t="str">
        <f t="shared" si="90"/>
        <v/>
      </c>
      <c r="Z370" s="1" t="e">
        <f t="shared" si="91"/>
        <v>#N/A</v>
      </c>
      <c r="AA370" s="3">
        <f t="shared" si="88"/>
        <v>0</v>
      </c>
      <c r="AB370" s="13" t="e">
        <f t="shared" si="82"/>
        <v>#N/A</v>
      </c>
      <c r="AC370" s="13" t="e">
        <f t="shared" si="83"/>
        <v>#N/A</v>
      </c>
      <c r="AD370" s="13" t="e">
        <f t="shared" si="84"/>
        <v>#N/A</v>
      </c>
      <c r="AE370" s="13" t="e">
        <f t="shared" si="85"/>
        <v>#N/A</v>
      </c>
      <c r="AF370" s="13" t="e">
        <f t="shared" si="86"/>
        <v>#N/A</v>
      </c>
      <c r="AG370" s="13" t="e">
        <f t="shared" si="87"/>
        <v>#N/A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T370" s="107"/>
      <c r="BA370" s="11"/>
      <c r="BB370" s="11"/>
      <c r="BC370" s="11"/>
      <c r="BD370" s="11"/>
      <c r="BE370" s="11"/>
      <c r="BH370" s="11"/>
      <c r="BI370" s="11"/>
      <c r="BJ370" s="11"/>
      <c r="BK370" s="11"/>
      <c r="BL370" s="11"/>
      <c r="BM370" s="11"/>
      <c r="BN370" s="11"/>
    </row>
    <row r="371" spans="1:66" s="1" customFormat="1" x14ac:dyDescent="0.3">
      <c r="A371" s="11"/>
      <c r="B371" s="1" t="e">
        <f t="shared" si="81"/>
        <v>#N/A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118"/>
      <c r="N371" s="5"/>
      <c r="O371" s="5"/>
      <c r="P371" s="5"/>
      <c r="Q371" s="5"/>
      <c r="R371" s="5"/>
      <c r="S371" s="5"/>
      <c r="T371" s="5"/>
      <c r="U371" s="5"/>
      <c r="V371" s="1" t="str">
        <f t="shared" si="89"/>
        <v/>
      </c>
      <c r="W371" s="1" t="str">
        <f t="shared" si="90"/>
        <v/>
      </c>
      <c r="X371" s="1" t="str">
        <f t="shared" si="90"/>
        <v/>
      </c>
      <c r="Y371" s="1" t="str">
        <f t="shared" si="90"/>
        <v/>
      </c>
      <c r="Z371" s="1" t="e">
        <f t="shared" si="91"/>
        <v>#N/A</v>
      </c>
      <c r="AA371" s="3">
        <f t="shared" si="88"/>
        <v>0</v>
      </c>
      <c r="AB371" s="13" t="e">
        <f t="shared" si="82"/>
        <v>#N/A</v>
      </c>
      <c r="AC371" s="13" t="e">
        <f t="shared" si="83"/>
        <v>#N/A</v>
      </c>
      <c r="AD371" s="13" t="e">
        <f t="shared" si="84"/>
        <v>#N/A</v>
      </c>
      <c r="AE371" s="13" t="e">
        <f t="shared" si="85"/>
        <v>#N/A</v>
      </c>
      <c r="AF371" s="13" t="e">
        <f t="shared" si="86"/>
        <v>#N/A</v>
      </c>
      <c r="AG371" s="13" t="e">
        <f t="shared" si="87"/>
        <v>#N/A</v>
      </c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T371" s="107"/>
      <c r="BA371" s="11"/>
      <c r="BB371" s="11"/>
      <c r="BC371" s="11"/>
      <c r="BD371" s="11"/>
      <c r="BE371" s="11"/>
      <c r="BH371" s="11"/>
      <c r="BI371" s="11"/>
      <c r="BJ371" s="11"/>
      <c r="BK371" s="11"/>
      <c r="BL371" s="11"/>
      <c r="BM371" s="11"/>
      <c r="BN371" s="11"/>
    </row>
    <row r="372" spans="1:66" s="1" customFormat="1" x14ac:dyDescent="0.3">
      <c r="A372" s="11"/>
      <c r="B372" s="1" t="e">
        <f t="shared" si="81"/>
        <v>#N/A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118"/>
      <c r="N372" s="5"/>
      <c r="O372" s="5"/>
      <c r="P372" s="5"/>
      <c r="Q372" s="5"/>
      <c r="R372" s="5"/>
      <c r="S372" s="5"/>
      <c r="T372" s="5"/>
      <c r="U372" s="5"/>
      <c r="V372" s="1" t="str">
        <f t="shared" si="89"/>
        <v/>
      </c>
      <c r="W372" s="1" t="str">
        <f t="shared" si="90"/>
        <v/>
      </c>
      <c r="X372" s="1" t="str">
        <f t="shared" si="90"/>
        <v/>
      </c>
      <c r="Y372" s="1" t="str">
        <f t="shared" si="90"/>
        <v/>
      </c>
      <c r="Z372" s="1" t="e">
        <f t="shared" si="91"/>
        <v>#N/A</v>
      </c>
      <c r="AA372" s="3">
        <f t="shared" si="88"/>
        <v>0</v>
      </c>
      <c r="AB372" s="13" t="e">
        <f t="shared" si="82"/>
        <v>#N/A</v>
      </c>
      <c r="AC372" s="13" t="e">
        <f t="shared" si="83"/>
        <v>#N/A</v>
      </c>
      <c r="AD372" s="13" t="e">
        <f t="shared" si="84"/>
        <v>#N/A</v>
      </c>
      <c r="AE372" s="13" t="e">
        <f t="shared" si="85"/>
        <v>#N/A</v>
      </c>
      <c r="AF372" s="13" t="e">
        <f t="shared" si="86"/>
        <v>#N/A</v>
      </c>
      <c r="AG372" s="13" t="e">
        <f t="shared" si="87"/>
        <v>#N/A</v>
      </c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T372" s="107"/>
      <c r="BA372" s="11"/>
      <c r="BB372" s="11"/>
      <c r="BC372" s="11"/>
      <c r="BD372" s="11"/>
      <c r="BE372" s="11"/>
      <c r="BH372" s="11"/>
      <c r="BI372" s="11"/>
      <c r="BJ372" s="11"/>
      <c r="BK372" s="11"/>
      <c r="BL372" s="11"/>
      <c r="BM372" s="11"/>
      <c r="BN372" s="11"/>
    </row>
    <row r="373" spans="1:66" s="1" customFormat="1" x14ac:dyDescent="0.3">
      <c r="A373" s="11"/>
      <c r="B373" s="1" t="e">
        <f t="shared" si="81"/>
        <v>#N/A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118"/>
      <c r="N373" s="5"/>
      <c r="O373" s="5"/>
      <c r="P373" s="5"/>
      <c r="Q373" s="5"/>
      <c r="R373" s="5"/>
      <c r="S373" s="5"/>
      <c r="T373" s="5"/>
      <c r="U373" s="5"/>
      <c r="V373" s="1" t="str">
        <f t="shared" si="89"/>
        <v/>
      </c>
      <c r="W373" s="1" t="str">
        <f t="shared" si="90"/>
        <v/>
      </c>
      <c r="X373" s="1" t="str">
        <f t="shared" si="90"/>
        <v/>
      </c>
      <c r="Y373" s="1" t="str">
        <f t="shared" si="90"/>
        <v/>
      </c>
      <c r="Z373" s="1" t="e">
        <f t="shared" si="91"/>
        <v>#N/A</v>
      </c>
      <c r="AA373" s="3">
        <f t="shared" si="88"/>
        <v>0</v>
      </c>
      <c r="AB373" s="13" t="e">
        <f t="shared" si="82"/>
        <v>#N/A</v>
      </c>
      <c r="AC373" s="13" t="e">
        <f t="shared" si="83"/>
        <v>#N/A</v>
      </c>
      <c r="AD373" s="13" t="e">
        <f t="shared" si="84"/>
        <v>#N/A</v>
      </c>
      <c r="AE373" s="13" t="e">
        <f t="shared" si="85"/>
        <v>#N/A</v>
      </c>
      <c r="AF373" s="13" t="e">
        <f t="shared" si="86"/>
        <v>#N/A</v>
      </c>
      <c r="AG373" s="13" t="e">
        <f t="shared" si="87"/>
        <v>#N/A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T373" s="107"/>
      <c r="BA373" s="11"/>
      <c r="BB373" s="11"/>
      <c r="BC373" s="11"/>
      <c r="BD373" s="11"/>
      <c r="BE373" s="11"/>
      <c r="BH373" s="11"/>
      <c r="BI373" s="11"/>
      <c r="BJ373" s="11"/>
      <c r="BK373" s="11"/>
      <c r="BL373" s="11"/>
      <c r="BM373" s="11"/>
      <c r="BN373" s="11"/>
    </row>
    <row r="374" spans="1:66" s="1" customFormat="1" x14ac:dyDescent="0.3">
      <c r="A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118"/>
      <c r="N374" s="5"/>
      <c r="O374" s="5"/>
      <c r="P374" s="5"/>
      <c r="Q374" s="5"/>
      <c r="R374" s="5"/>
      <c r="S374" s="5"/>
      <c r="T374" s="5"/>
      <c r="U374" s="5"/>
      <c r="AA374" s="3"/>
      <c r="AB374" s="13"/>
      <c r="AC374" s="13"/>
      <c r="AD374" s="13"/>
      <c r="AE374" s="13"/>
      <c r="AF374" s="13"/>
      <c r="AG374" s="13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T374" s="107"/>
      <c r="BA374" s="11"/>
      <c r="BB374" s="11"/>
      <c r="BC374" s="11"/>
      <c r="BD374" s="11"/>
      <c r="BE374" s="11"/>
      <c r="BH374" s="11"/>
      <c r="BI374" s="11"/>
      <c r="BJ374" s="11"/>
      <c r="BK374" s="11"/>
      <c r="BL374" s="11"/>
      <c r="BM374" s="11"/>
      <c r="BN374" s="11"/>
    </row>
    <row r="375" spans="1:66" s="1" customFormat="1" x14ac:dyDescent="0.3">
      <c r="A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118"/>
      <c r="N375" s="5"/>
      <c r="O375" s="5"/>
      <c r="P375" s="5"/>
      <c r="Q375" s="5"/>
      <c r="R375" s="5"/>
      <c r="S375" s="5"/>
      <c r="T375" s="5"/>
      <c r="U375" s="5"/>
      <c r="AA375" s="3"/>
      <c r="AB375" s="13"/>
      <c r="AC375" s="13"/>
      <c r="AD375" s="13"/>
      <c r="AE375" s="13"/>
      <c r="AF375" s="13"/>
      <c r="AG375" s="13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T375" s="107"/>
      <c r="BA375" s="11"/>
      <c r="BB375" s="11"/>
      <c r="BC375" s="11"/>
      <c r="BD375" s="11"/>
      <c r="BE375" s="11"/>
      <c r="BH375" s="11"/>
      <c r="BI375" s="11"/>
      <c r="BJ375" s="11"/>
      <c r="BK375" s="11"/>
      <c r="BL375" s="11"/>
      <c r="BM375" s="11"/>
      <c r="BN375" s="11"/>
    </row>
    <row r="376" spans="1:66" s="1" customFormat="1" x14ac:dyDescent="0.3">
      <c r="A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118"/>
      <c r="N376" s="5"/>
      <c r="O376" s="5"/>
      <c r="P376" s="5"/>
      <c r="Q376" s="5"/>
      <c r="R376" s="5"/>
      <c r="S376" s="5"/>
      <c r="T376" s="5"/>
      <c r="U376" s="5"/>
      <c r="AA376" s="3"/>
      <c r="AB376" s="13"/>
      <c r="AC376" s="13"/>
      <c r="AD376" s="13"/>
      <c r="AE376" s="13"/>
      <c r="AF376" s="13"/>
      <c r="AG376" s="13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T376" s="107"/>
      <c r="BA376" s="11"/>
      <c r="BB376" s="11"/>
      <c r="BC376" s="11"/>
      <c r="BD376" s="11"/>
      <c r="BE376" s="11"/>
      <c r="BH376" s="11"/>
      <c r="BI376" s="11"/>
      <c r="BJ376" s="11"/>
      <c r="BK376" s="11"/>
      <c r="BL376" s="11"/>
      <c r="BM376" s="11"/>
      <c r="BN376" s="11"/>
    </row>
    <row r="377" spans="1:66" s="1" customFormat="1" x14ac:dyDescent="0.3">
      <c r="A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118"/>
      <c r="N377" s="5"/>
      <c r="O377" s="5"/>
      <c r="P377" s="5"/>
      <c r="Q377" s="5"/>
      <c r="R377" s="5"/>
      <c r="S377" s="5"/>
      <c r="T377" s="5"/>
      <c r="U377" s="5"/>
      <c r="AA377" s="3"/>
      <c r="AB377" s="13"/>
      <c r="AC377" s="13"/>
      <c r="AD377" s="13"/>
      <c r="AE377" s="13"/>
      <c r="AF377" s="13"/>
      <c r="AG377" s="13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T377" s="107"/>
      <c r="BA377" s="11"/>
      <c r="BB377" s="11"/>
      <c r="BC377" s="11"/>
      <c r="BD377" s="11"/>
      <c r="BE377" s="11"/>
      <c r="BH377" s="11"/>
      <c r="BI377" s="11"/>
      <c r="BJ377" s="11"/>
      <c r="BK377" s="11"/>
      <c r="BL377" s="11"/>
      <c r="BM377" s="11"/>
      <c r="BN377" s="11"/>
    </row>
    <row r="378" spans="1:66" s="1" customFormat="1" x14ac:dyDescent="0.3">
      <c r="A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118"/>
      <c r="N378" s="5"/>
      <c r="O378" s="5"/>
      <c r="P378" s="5"/>
      <c r="Q378" s="5"/>
      <c r="R378" s="5"/>
      <c r="S378" s="5"/>
      <c r="T378" s="5"/>
      <c r="U378" s="5"/>
      <c r="AA378" s="3"/>
      <c r="AB378" s="13"/>
      <c r="AC378" s="13"/>
      <c r="AD378" s="13"/>
      <c r="AE378" s="13"/>
      <c r="AF378" s="13"/>
      <c r="AG378" s="13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T378" s="107"/>
      <c r="BA378" s="11"/>
      <c r="BB378" s="11"/>
      <c r="BC378" s="11"/>
      <c r="BD378" s="11"/>
      <c r="BE378" s="11"/>
      <c r="BH378" s="11"/>
      <c r="BI378" s="11"/>
      <c r="BJ378" s="11"/>
      <c r="BK378" s="11"/>
      <c r="BL378" s="11"/>
      <c r="BM378" s="11"/>
      <c r="BN378" s="11"/>
    </row>
    <row r="379" spans="1:66" s="1" customFormat="1" x14ac:dyDescent="0.3">
      <c r="A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118"/>
      <c r="N379" s="5"/>
      <c r="O379" s="5"/>
      <c r="P379" s="5"/>
      <c r="Q379" s="5"/>
      <c r="R379" s="5"/>
      <c r="S379" s="5"/>
      <c r="T379" s="5"/>
      <c r="U379" s="5"/>
      <c r="AA379" s="3"/>
      <c r="AB379" s="13"/>
      <c r="AC379" s="13"/>
      <c r="AD379" s="13"/>
      <c r="AE379" s="13"/>
      <c r="AF379" s="13"/>
      <c r="AG379" s="13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T379" s="107"/>
      <c r="BA379" s="11"/>
      <c r="BB379" s="11"/>
      <c r="BC379" s="11"/>
      <c r="BD379" s="11"/>
      <c r="BE379" s="11"/>
      <c r="BH379" s="11"/>
      <c r="BI379" s="11"/>
      <c r="BJ379" s="11"/>
      <c r="BK379" s="11"/>
      <c r="BL379" s="11"/>
      <c r="BM379" s="11"/>
      <c r="BN379" s="11"/>
    </row>
    <row r="380" spans="1:66" s="1" customFormat="1" x14ac:dyDescent="0.3">
      <c r="A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118"/>
      <c r="N380" s="5"/>
      <c r="O380" s="5"/>
      <c r="P380" s="5"/>
      <c r="Q380" s="5"/>
      <c r="R380" s="5"/>
      <c r="S380" s="5"/>
      <c r="T380" s="5"/>
      <c r="U380" s="5"/>
      <c r="AA380" s="3"/>
      <c r="AB380" s="13"/>
      <c r="AC380" s="13"/>
      <c r="AD380" s="13"/>
      <c r="AE380" s="13"/>
      <c r="AF380" s="13"/>
      <c r="AG380" s="13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T380" s="107"/>
      <c r="BA380" s="11"/>
      <c r="BB380" s="11"/>
      <c r="BC380" s="11"/>
      <c r="BD380" s="11"/>
      <c r="BE380" s="11"/>
      <c r="BH380" s="11"/>
      <c r="BI380" s="11"/>
      <c r="BJ380" s="11"/>
      <c r="BK380" s="11"/>
      <c r="BL380" s="11"/>
      <c r="BM380" s="11"/>
      <c r="BN380" s="11"/>
    </row>
    <row r="381" spans="1:66" s="1" customFormat="1" x14ac:dyDescent="0.3">
      <c r="A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118"/>
      <c r="N381" s="5"/>
      <c r="O381" s="5"/>
      <c r="P381" s="5"/>
      <c r="Q381" s="5"/>
      <c r="R381" s="5"/>
      <c r="S381" s="5"/>
      <c r="T381" s="5"/>
      <c r="U381" s="5"/>
      <c r="AA381" s="3"/>
      <c r="AB381" s="13"/>
      <c r="AC381" s="13"/>
      <c r="AD381" s="13"/>
      <c r="AE381" s="13"/>
      <c r="AF381" s="13"/>
      <c r="AG381" s="13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T381" s="107"/>
      <c r="BA381" s="11"/>
      <c r="BB381" s="11"/>
      <c r="BC381" s="11"/>
      <c r="BD381" s="11"/>
      <c r="BE381" s="11"/>
      <c r="BH381" s="11"/>
      <c r="BI381" s="11"/>
      <c r="BJ381" s="11"/>
      <c r="BK381" s="11"/>
      <c r="BL381" s="11"/>
      <c r="BM381" s="11"/>
      <c r="BN381" s="11"/>
    </row>
    <row r="382" spans="1:66" s="1" customFormat="1" x14ac:dyDescent="0.3">
      <c r="A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118"/>
      <c r="N382" s="5"/>
      <c r="O382" s="5"/>
      <c r="P382" s="5"/>
      <c r="Q382" s="5"/>
      <c r="R382" s="5"/>
      <c r="S382" s="5"/>
      <c r="T382" s="5"/>
      <c r="U382" s="5"/>
      <c r="AA382" s="3"/>
      <c r="AB382" s="13"/>
      <c r="AC382" s="13"/>
      <c r="AD382" s="13"/>
      <c r="AE382" s="13"/>
      <c r="AF382" s="13"/>
      <c r="AG382" s="13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T382" s="107"/>
      <c r="BA382" s="11"/>
      <c r="BB382" s="11"/>
      <c r="BC382" s="11"/>
      <c r="BD382" s="11"/>
      <c r="BE382" s="11"/>
      <c r="BH382" s="11"/>
      <c r="BI382" s="11"/>
      <c r="BJ382" s="11"/>
      <c r="BK382" s="11"/>
      <c r="BL382" s="11"/>
      <c r="BM382" s="11"/>
      <c r="BN382" s="11"/>
    </row>
    <row r="383" spans="1:66" s="1" customFormat="1" x14ac:dyDescent="0.3">
      <c r="A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118"/>
      <c r="N383" s="5"/>
      <c r="O383" s="5"/>
      <c r="P383" s="5"/>
      <c r="Q383" s="5"/>
      <c r="R383" s="5"/>
      <c r="S383" s="5"/>
      <c r="T383" s="5"/>
      <c r="U383" s="5"/>
      <c r="AA383" s="3"/>
      <c r="AB383" s="13"/>
      <c r="AC383" s="13"/>
      <c r="AD383" s="13"/>
      <c r="AE383" s="13"/>
      <c r="AF383" s="13"/>
      <c r="AG383" s="13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T383" s="107"/>
      <c r="BA383" s="11"/>
      <c r="BB383" s="11"/>
      <c r="BC383" s="11"/>
      <c r="BD383" s="11"/>
      <c r="BE383" s="11"/>
      <c r="BH383" s="11"/>
      <c r="BI383" s="11"/>
      <c r="BJ383" s="11"/>
      <c r="BK383" s="11"/>
      <c r="BL383" s="11"/>
      <c r="BM383" s="11"/>
      <c r="BN383" s="11"/>
    </row>
    <row r="384" spans="1:66" s="1" customFormat="1" x14ac:dyDescent="0.3">
      <c r="A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118"/>
      <c r="N384" s="5"/>
      <c r="O384" s="5"/>
      <c r="P384" s="5"/>
      <c r="Q384" s="5"/>
      <c r="R384" s="5"/>
      <c r="S384" s="5"/>
      <c r="T384" s="5"/>
      <c r="U384" s="5"/>
      <c r="AA384" s="3"/>
      <c r="AB384" s="13"/>
      <c r="AC384" s="13"/>
      <c r="AD384" s="13"/>
      <c r="AE384" s="13"/>
      <c r="AF384" s="13"/>
      <c r="AG384" s="13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T384" s="107"/>
      <c r="BA384" s="11"/>
      <c r="BB384" s="11"/>
      <c r="BC384" s="11"/>
      <c r="BD384" s="11"/>
      <c r="BE384" s="11"/>
      <c r="BH384" s="11"/>
      <c r="BI384" s="11"/>
      <c r="BJ384" s="11"/>
      <c r="BK384" s="11"/>
      <c r="BL384" s="11"/>
      <c r="BM384" s="11"/>
      <c r="BN384" s="11"/>
    </row>
    <row r="385" spans="1:66" s="1" customFormat="1" x14ac:dyDescent="0.3">
      <c r="A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118"/>
      <c r="N385" s="5"/>
      <c r="O385" s="5"/>
      <c r="P385" s="5"/>
      <c r="Q385" s="5"/>
      <c r="R385" s="5"/>
      <c r="S385" s="5"/>
      <c r="T385" s="5"/>
      <c r="U385" s="5"/>
      <c r="AA385" s="3"/>
      <c r="AB385" s="13"/>
      <c r="AC385" s="13"/>
      <c r="AD385" s="13"/>
      <c r="AE385" s="13"/>
      <c r="AF385" s="13"/>
      <c r="AG385" s="13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T385" s="107"/>
      <c r="BA385" s="11"/>
      <c r="BB385" s="11"/>
      <c r="BC385" s="11"/>
      <c r="BD385" s="11"/>
      <c r="BE385" s="11"/>
      <c r="BH385" s="11"/>
      <c r="BI385" s="11"/>
      <c r="BJ385" s="11"/>
      <c r="BK385" s="11"/>
      <c r="BL385" s="11"/>
      <c r="BM385" s="11"/>
      <c r="BN385" s="11"/>
    </row>
    <row r="386" spans="1:66" s="1" customFormat="1" x14ac:dyDescent="0.3">
      <c r="A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118"/>
      <c r="N386" s="5"/>
      <c r="O386" s="5"/>
      <c r="P386" s="5"/>
      <c r="Q386" s="5"/>
      <c r="R386" s="5"/>
      <c r="S386" s="5"/>
      <c r="T386" s="5"/>
      <c r="U386" s="5"/>
      <c r="AA386" s="3"/>
      <c r="AB386" s="13"/>
      <c r="AC386" s="13"/>
      <c r="AD386" s="13"/>
      <c r="AE386" s="13"/>
      <c r="AF386" s="13"/>
      <c r="AG386" s="13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T386" s="107"/>
      <c r="BA386" s="11"/>
      <c r="BB386" s="11"/>
      <c r="BC386" s="11"/>
      <c r="BD386" s="11"/>
      <c r="BE386" s="11"/>
      <c r="BH386" s="11"/>
      <c r="BI386" s="11"/>
      <c r="BJ386" s="11"/>
      <c r="BK386" s="11"/>
      <c r="BL386" s="11"/>
      <c r="BM386" s="11"/>
      <c r="BN386" s="11"/>
    </row>
    <row r="387" spans="1:66" s="1" customFormat="1" x14ac:dyDescent="0.3">
      <c r="A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118"/>
      <c r="N387" s="5"/>
      <c r="O387" s="5"/>
      <c r="P387" s="5"/>
      <c r="Q387" s="5"/>
      <c r="R387" s="5"/>
      <c r="S387" s="5"/>
      <c r="T387" s="5"/>
      <c r="U387" s="5"/>
      <c r="AA387" s="3"/>
      <c r="AB387" s="13"/>
      <c r="AC387" s="13"/>
      <c r="AD387" s="13"/>
      <c r="AE387" s="13"/>
      <c r="AF387" s="13"/>
      <c r="AG387" s="13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T387" s="107"/>
      <c r="BA387" s="11"/>
      <c r="BB387" s="11"/>
      <c r="BC387" s="11"/>
      <c r="BD387" s="11"/>
      <c r="BE387" s="11"/>
      <c r="BH387" s="11"/>
      <c r="BI387" s="11"/>
      <c r="BJ387" s="11"/>
      <c r="BK387" s="11"/>
      <c r="BL387" s="11"/>
      <c r="BM387" s="11"/>
      <c r="BN387" s="11"/>
    </row>
    <row r="388" spans="1:66" s="1" customFormat="1" x14ac:dyDescent="0.3">
      <c r="A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118"/>
      <c r="N388" s="5"/>
      <c r="O388" s="5"/>
      <c r="P388" s="5"/>
      <c r="Q388" s="5"/>
      <c r="R388" s="5"/>
      <c r="S388" s="5"/>
      <c r="T388" s="5"/>
      <c r="U388" s="5"/>
      <c r="AA388" s="3"/>
      <c r="AB388" s="13"/>
      <c r="AC388" s="13"/>
      <c r="AD388" s="13"/>
      <c r="AE388" s="13"/>
      <c r="AF388" s="13"/>
      <c r="AG388" s="13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T388" s="107"/>
      <c r="BA388" s="11"/>
      <c r="BB388" s="11"/>
      <c r="BC388" s="11"/>
      <c r="BD388" s="11"/>
      <c r="BE388" s="11"/>
      <c r="BH388" s="11"/>
      <c r="BI388" s="11"/>
      <c r="BJ388" s="11"/>
      <c r="BK388" s="11"/>
      <c r="BL388" s="11"/>
      <c r="BM388" s="11"/>
      <c r="BN388" s="11"/>
    </row>
    <row r="389" spans="1:66" s="1" customFormat="1" x14ac:dyDescent="0.3">
      <c r="A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118"/>
      <c r="N389" s="5"/>
      <c r="O389" s="5"/>
      <c r="P389" s="5"/>
      <c r="Q389" s="5"/>
      <c r="R389" s="5"/>
      <c r="S389" s="5"/>
      <c r="T389" s="5"/>
      <c r="U389" s="5"/>
      <c r="AA389" s="3"/>
      <c r="AB389" s="13"/>
      <c r="AC389" s="13"/>
      <c r="AD389" s="13"/>
      <c r="AE389" s="13"/>
      <c r="AF389" s="13"/>
      <c r="AG389" s="13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T389" s="107"/>
      <c r="BA389" s="11"/>
      <c r="BB389" s="11"/>
      <c r="BC389" s="11"/>
      <c r="BD389" s="11"/>
      <c r="BE389" s="11"/>
      <c r="BH389" s="11"/>
      <c r="BI389" s="11"/>
      <c r="BJ389" s="11"/>
      <c r="BK389" s="11"/>
      <c r="BL389" s="11"/>
      <c r="BM389" s="11"/>
      <c r="BN389" s="11"/>
    </row>
    <row r="390" spans="1:66" s="1" customFormat="1" x14ac:dyDescent="0.3">
      <c r="A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118"/>
      <c r="N390" s="5"/>
      <c r="O390" s="5"/>
      <c r="P390" s="5"/>
      <c r="Q390" s="5"/>
      <c r="R390" s="5"/>
      <c r="S390" s="5"/>
      <c r="T390" s="5"/>
      <c r="U390" s="5"/>
      <c r="AA390" s="3"/>
      <c r="AB390" s="13"/>
      <c r="AC390" s="13"/>
      <c r="AD390" s="13"/>
      <c r="AE390" s="13"/>
      <c r="AF390" s="13"/>
      <c r="AG390" s="13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T390" s="107"/>
      <c r="BA390" s="11"/>
      <c r="BB390" s="11"/>
      <c r="BC390" s="11"/>
      <c r="BD390" s="11"/>
      <c r="BE390" s="11"/>
      <c r="BH390" s="11"/>
      <c r="BI390" s="11"/>
      <c r="BJ390" s="11"/>
      <c r="BK390" s="11"/>
      <c r="BL390" s="11"/>
      <c r="BM390" s="11"/>
      <c r="BN390" s="11"/>
    </row>
    <row r="391" spans="1:66" s="1" customFormat="1" x14ac:dyDescent="0.3">
      <c r="A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118"/>
      <c r="N391" s="5"/>
      <c r="O391" s="5"/>
      <c r="P391" s="5"/>
      <c r="Q391" s="5"/>
      <c r="R391" s="5"/>
      <c r="S391" s="5"/>
      <c r="T391" s="5"/>
      <c r="U391" s="5"/>
      <c r="AA391" s="3"/>
      <c r="AB391" s="13"/>
      <c r="AC391" s="13"/>
      <c r="AD391" s="13"/>
      <c r="AE391" s="13"/>
      <c r="AF391" s="13"/>
      <c r="AG391" s="13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T391" s="107"/>
      <c r="BA391" s="11"/>
      <c r="BB391" s="11"/>
      <c r="BC391" s="11"/>
      <c r="BD391" s="11"/>
      <c r="BE391" s="11"/>
      <c r="BH391" s="11"/>
      <c r="BI391" s="11"/>
      <c r="BJ391" s="11"/>
      <c r="BK391" s="11"/>
      <c r="BL391" s="11"/>
      <c r="BM391" s="11"/>
      <c r="BN391" s="11"/>
    </row>
    <row r="392" spans="1:66" s="1" customFormat="1" x14ac:dyDescent="0.3">
      <c r="A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118"/>
      <c r="N392" s="5"/>
      <c r="O392" s="5"/>
      <c r="P392" s="5"/>
      <c r="Q392" s="5"/>
      <c r="R392" s="5"/>
      <c r="S392" s="5"/>
      <c r="T392" s="5"/>
      <c r="U392" s="5"/>
      <c r="AA392" s="3"/>
      <c r="AB392" s="13"/>
      <c r="AC392" s="13"/>
      <c r="AD392" s="13"/>
      <c r="AE392" s="13"/>
      <c r="AF392" s="13"/>
      <c r="AG392" s="13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T392" s="107"/>
      <c r="BA392" s="11"/>
      <c r="BB392" s="11"/>
      <c r="BC392" s="11"/>
      <c r="BD392" s="11"/>
      <c r="BE392" s="11"/>
      <c r="BH392" s="11"/>
      <c r="BI392" s="11"/>
      <c r="BJ392" s="11"/>
      <c r="BK392" s="11"/>
      <c r="BL392" s="11"/>
      <c r="BM392" s="11"/>
      <c r="BN392" s="11"/>
    </row>
    <row r="393" spans="1:66" s="1" customFormat="1" x14ac:dyDescent="0.3">
      <c r="A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118"/>
      <c r="N393" s="5"/>
      <c r="O393" s="5"/>
      <c r="P393" s="5"/>
      <c r="Q393" s="5"/>
      <c r="R393" s="5"/>
      <c r="S393" s="5"/>
      <c r="T393" s="5"/>
      <c r="U393" s="5"/>
      <c r="AA393" s="3"/>
      <c r="AB393" s="13"/>
      <c r="AC393" s="13"/>
      <c r="AD393" s="13"/>
      <c r="AE393" s="13"/>
      <c r="AF393" s="13"/>
      <c r="AG393" s="13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T393" s="107"/>
      <c r="BA393" s="11"/>
      <c r="BB393" s="11"/>
      <c r="BC393" s="11"/>
      <c r="BD393" s="11"/>
      <c r="BE393" s="11"/>
      <c r="BH393" s="11"/>
      <c r="BI393" s="11"/>
      <c r="BJ393" s="11"/>
      <c r="BK393" s="11"/>
      <c r="BL393" s="11"/>
      <c r="BM393" s="11"/>
      <c r="BN393" s="11"/>
    </row>
    <row r="394" spans="1:66" s="1" customFormat="1" x14ac:dyDescent="0.3">
      <c r="A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118"/>
      <c r="N394" s="5"/>
      <c r="O394" s="5"/>
      <c r="P394" s="5"/>
      <c r="Q394" s="5"/>
      <c r="R394" s="5"/>
      <c r="S394" s="5"/>
      <c r="T394" s="5"/>
      <c r="U394" s="5"/>
      <c r="AA394" s="3"/>
      <c r="AB394" s="13"/>
      <c r="AC394" s="13"/>
      <c r="AD394" s="13"/>
      <c r="AE394" s="13"/>
      <c r="AF394" s="13"/>
      <c r="AG394" s="13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T394" s="107"/>
      <c r="BA394" s="11"/>
      <c r="BB394" s="11"/>
      <c r="BC394" s="11"/>
      <c r="BD394" s="11"/>
      <c r="BE394" s="11"/>
      <c r="BH394" s="11"/>
      <c r="BI394" s="11"/>
      <c r="BJ394" s="11"/>
      <c r="BK394" s="11"/>
      <c r="BL394" s="11"/>
      <c r="BM394" s="11"/>
      <c r="BN394" s="11"/>
    </row>
    <row r="395" spans="1:66" s="1" customFormat="1" x14ac:dyDescent="0.3">
      <c r="A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118"/>
      <c r="N395" s="5"/>
      <c r="O395" s="5"/>
      <c r="P395" s="5"/>
      <c r="Q395" s="5"/>
      <c r="R395" s="5"/>
      <c r="S395" s="5"/>
      <c r="T395" s="5"/>
      <c r="U395" s="5"/>
      <c r="AA395" s="3"/>
      <c r="AB395" s="13"/>
      <c r="AC395" s="13"/>
      <c r="AD395" s="13"/>
      <c r="AE395" s="13"/>
      <c r="AF395" s="13"/>
      <c r="AG395" s="13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T395" s="107"/>
      <c r="BA395" s="11"/>
      <c r="BB395" s="11"/>
      <c r="BC395" s="11"/>
      <c r="BD395" s="11"/>
      <c r="BE395" s="11"/>
      <c r="BH395" s="11"/>
      <c r="BI395" s="11"/>
      <c r="BJ395" s="11"/>
      <c r="BK395" s="11"/>
      <c r="BL395" s="11"/>
      <c r="BM395" s="11"/>
      <c r="BN395" s="11"/>
    </row>
    <row r="396" spans="1:66" s="1" customFormat="1" x14ac:dyDescent="0.3">
      <c r="A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118"/>
      <c r="N396" s="5"/>
      <c r="O396" s="5"/>
      <c r="P396" s="5"/>
      <c r="Q396" s="5"/>
      <c r="R396" s="5"/>
      <c r="S396" s="5"/>
      <c r="T396" s="5"/>
      <c r="U396" s="5"/>
      <c r="AA396" s="3"/>
      <c r="AB396" s="13"/>
      <c r="AC396" s="13"/>
      <c r="AD396" s="13"/>
      <c r="AE396" s="13"/>
      <c r="AF396" s="13"/>
      <c r="AG396" s="13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T396" s="107"/>
      <c r="BA396" s="11"/>
      <c r="BB396" s="11"/>
      <c r="BC396" s="11"/>
      <c r="BD396" s="11"/>
      <c r="BE396" s="11"/>
      <c r="BH396" s="11"/>
      <c r="BI396" s="11"/>
      <c r="BJ396" s="11"/>
      <c r="BK396" s="11"/>
      <c r="BL396" s="11"/>
      <c r="BM396" s="11"/>
      <c r="BN396" s="11"/>
    </row>
    <row r="397" spans="1:66" s="1" customFormat="1" x14ac:dyDescent="0.3">
      <c r="A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118"/>
      <c r="N397" s="5"/>
      <c r="O397" s="5"/>
      <c r="P397" s="5"/>
      <c r="Q397" s="5"/>
      <c r="R397" s="5"/>
      <c r="S397" s="5"/>
      <c r="T397" s="5"/>
      <c r="U397" s="5"/>
      <c r="AA397" s="3"/>
      <c r="AB397" s="13"/>
      <c r="AC397" s="13"/>
      <c r="AD397" s="13"/>
      <c r="AE397" s="13"/>
      <c r="AF397" s="13"/>
      <c r="AG397" s="13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T397" s="107"/>
      <c r="BA397" s="11"/>
      <c r="BB397" s="11"/>
      <c r="BC397" s="11"/>
      <c r="BD397" s="11"/>
      <c r="BE397" s="11"/>
      <c r="BH397" s="11"/>
      <c r="BI397" s="11"/>
      <c r="BJ397" s="11"/>
      <c r="BK397" s="11"/>
      <c r="BL397" s="11"/>
      <c r="BM397" s="11"/>
      <c r="BN397" s="11"/>
    </row>
    <row r="398" spans="1:66" s="1" customFormat="1" x14ac:dyDescent="0.3">
      <c r="A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118"/>
      <c r="N398" s="5"/>
      <c r="O398" s="5"/>
      <c r="P398" s="5"/>
      <c r="Q398" s="5"/>
      <c r="R398" s="5"/>
      <c r="S398" s="5"/>
      <c r="T398" s="5"/>
      <c r="U398" s="5"/>
      <c r="AA398" s="3"/>
      <c r="AB398" s="13"/>
      <c r="AC398" s="13"/>
      <c r="AD398" s="13"/>
      <c r="AE398" s="13"/>
      <c r="AF398" s="13"/>
      <c r="AG398" s="13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T398" s="107"/>
      <c r="BA398" s="11"/>
      <c r="BB398" s="11"/>
      <c r="BC398" s="11"/>
      <c r="BD398" s="11"/>
      <c r="BE398" s="11"/>
      <c r="BH398" s="11"/>
      <c r="BI398" s="11"/>
      <c r="BJ398" s="11"/>
      <c r="BK398" s="11"/>
      <c r="BL398" s="11"/>
      <c r="BM398" s="11"/>
      <c r="BN398" s="11"/>
    </row>
    <row r="399" spans="1:66" s="1" customFormat="1" x14ac:dyDescent="0.3">
      <c r="A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118"/>
      <c r="N399" s="5"/>
      <c r="O399" s="5"/>
      <c r="P399" s="5"/>
      <c r="Q399" s="5"/>
      <c r="R399" s="5"/>
      <c r="S399" s="5"/>
      <c r="T399" s="5"/>
      <c r="U399" s="5"/>
      <c r="AA399" s="3"/>
      <c r="AB399" s="13"/>
      <c r="AC399" s="13"/>
      <c r="AD399" s="13"/>
      <c r="AE399" s="13"/>
      <c r="AF399" s="13"/>
      <c r="AG399" s="13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T399" s="107"/>
      <c r="BA399" s="11"/>
      <c r="BB399" s="11"/>
      <c r="BC399" s="11"/>
      <c r="BD399" s="11"/>
      <c r="BE399" s="11"/>
      <c r="BH399" s="11"/>
      <c r="BI399" s="11"/>
      <c r="BJ399" s="11"/>
      <c r="BK399" s="11"/>
      <c r="BL399" s="11"/>
      <c r="BM399" s="11"/>
      <c r="BN399" s="11"/>
    </row>
    <row r="400" spans="1:66" s="1" customFormat="1" x14ac:dyDescent="0.3">
      <c r="A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118"/>
      <c r="N400" s="5"/>
      <c r="O400" s="5"/>
      <c r="P400" s="5"/>
      <c r="Q400" s="5"/>
      <c r="R400" s="5"/>
      <c r="S400" s="5"/>
      <c r="T400" s="5"/>
      <c r="U400" s="5"/>
      <c r="AA400" s="3"/>
      <c r="AB400" s="13"/>
      <c r="AC400" s="13"/>
      <c r="AD400" s="13"/>
      <c r="AE400" s="13"/>
      <c r="AF400" s="13"/>
      <c r="AG400" s="13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T400" s="107"/>
      <c r="BA400" s="11"/>
      <c r="BB400" s="11"/>
      <c r="BC400" s="11"/>
      <c r="BD400" s="11"/>
      <c r="BE400" s="11"/>
      <c r="BH400" s="11"/>
      <c r="BI400" s="11"/>
      <c r="BJ400" s="11"/>
      <c r="BK400" s="11"/>
      <c r="BL400" s="11"/>
      <c r="BM400" s="11"/>
      <c r="BN400" s="11"/>
    </row>
    <row r="401" spans="1:66" s="1" customFormat="1" x14ac:dyDescent="0.3">
      <c r="A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118"/>
      <c r="N401" s="5"/>
      <c r="O401" s="5"/>
      <c r="P401" s="5"/>
      <c r="Q401" s="5"/>
      <c r="R401" s="5"/>
      <c r="S401" s="5"/>
      <c r="T401" s="5"/>
      <c r="U401" s="5"/>
      <c r="AA401" s="3"/>
      <c r="AB401" s="13"/>
      <c r="AC401" s="13"/>
      <c r="AD401" s="13"/>
      <c r="AE401" s="13"/>
      <c r="AF401" s="13"/>
      <c r="AG401" s="13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T401" s="107"/>
      <c r="BA401" s="11"/>
      <c r="BB401" s="11"/>
      <c r="BC401" s="11"/>
      <c r="BD401" s="11"/>
      <c r="BE401" s="11"/>
      <c r="BH401" s="11"/>
      <c r="BI401" s="11"/>
      <c r="BJ401" s="11"/>
      <c r="BK401" s="11"/>
      <c r="BL401" s="11"/>
      <c r="BM401" s="11"/>
      <c r="BN401" s="11"/>
    </row>
    <row r="402" spans="1:66" s="1" customFormat="1" x14ac:dyDescent="0.3">
      <c r="A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118"/>
      <c r="N402" s="5"/>
      <c r="O402" s="5"/>
      <c r="P402" s="5"/>
      <c r="Q402" s="5"/>
      <c r="R402" s="5"/>
      <c r="S402" s="5"/>
      <c r="T402" s="5"/>
      <c r="U402" s="5"/>
      <c r="AA402" s="3"/>
      <c r="AB402" s="13"/>
      <c r="AC402" s="13"/>
      <c r="AD402" s="13"/>
      <c r="AE402" s="13"/>
      <c r="AF402" s="13"/>
      <c r="AG402" s="13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T402" s="107"/>
      <c r="BA402" s="11"/>
      <c r="BB402" s="11"/>
      <c r="BC402" s="11"/>
      <c r="BD402" s="11"/>
      <c r="BE402" s="11"/>
      <c r="BH402" s="11"/>
      <c r="BI402" s="11"/>
      <c r="BJ402" s="11"/>
      <c r="BK402" s="11"/>
      <c r="BL402" s="11"/>
      <c r="BM402" s="11"/>
      <c r="BN402" s="11"/>
    </row>
    <row r="403" spans="1:66" s="1" customFormat="1" x14ac:dyDescent="0.3">
      <c r="A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118"/>
      <c r="N403" s="5"/>
      <c r="O403" s="5"/>
      <c r="P403" s="5"/>
      <c r="Q403" s="5"/>
      <c r="R403" s="5"/>
      <c r="S403" s="5"/>
      <c r="T403" s="5"/>
      <c r="U403" s="5"/>
      <c r="AA403" s="3"/>
      <c r="AB403" s="13"/>
      <c r="AC403" s="13"/>
      <c r="AD403" s="13"/>
      <c r="AE403" s="13"/>
      <c r="AF403" s="13"/>
      <c r="AG403" s="13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T403" s="107"/>
      <c r="BA403" s="11"/>
      <c r="BB403" s="11"/>
      <c r="BC403" s="11"/>
      <c r="BD403" s="11"/>
      <c r="BE403" s="11"/>
      <c r="BH403" s="11"/>
      <c r="BI403" s="11"/>
      <c r="BJ403" s="11"/>
      <c r="BK403" s="11"/>
      <c r="BL403" s="11"/>
      <c r="BM403" s="11"/>
      <c r="BN403" s="11"/>
    </row>
    <row r="404" spans="1:66" s="1" customFormat="1" x14ac:dyDescent="0.3">
      <c r="A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118"/>
      <c r="N404" s="5"/>
      <c r="O404" s="5"/>
      <c r="P404" s="5"/>
      <c r="Q404" s="5"/>
      <c r="R404" s="5"/>
      <c r="S404" s="5"/>
      <c r="T404" s="5"/>
      <c r="U404" s="5"/>
      <c r="AA404" s="3"/>
      <c r="AB404" s="13"/>
      <c r="AC404" s="13"/>
      <c r="AD404" s="13"/>
      <c r="AE404" s="13"/>
      <c r="AF404" s="13"/>
      <c r="AG404" s="13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T404" s="107"/>
      <c r="BA404" s="11"/>
      <c r="BB404" s="11"/>
      <c r="BC404" s="11"/>
      <c r="BD404" s="11"/>
      <c r="BE404" s="11"/>
      <c r="BH404" s="11"/>
      <c r="BI404" s="11"/>
      <c r="BJ404" s="11"/>
      <c r="BK404" s="11"/>
      <c r="BL404" s="11"/>
      <c r="BM404" s="11"/>
      <c r="BN404" s="11"/>
    </row>
    <row r="405" spans="1:66" s="1" customFormat="1" x14ac:dyDescent="0.3">
      <c r="A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118"/>
      <c r="N405" s="5"/>
      <c r="O405" s="5"/>
      <c r="P405" s="5"/>
      <c r="Q405" s="5"/>
      <c r="R405" s="5"/>
      <c r="S405" s="5"/>
      <c r="T405" s="5"/>
      <c r="U405" s="5"/>
      <c r="AA405" s="3"/>
      <c r="AB405" s="13"/>
      <c r="AC405" s="13"/>
      <c r="AD405" s="13"/>
      <c r="AE405" s="13"/>
      <c r="AF405" s="13"/>
      <c r="AG405" s="13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T405" s="107"/>
      <c r="BA405" s="11"/>
      <c r="BB405" s="11"/>
      <c r="BC405" s="11"/>
      <c r="BD405" s="11"/>
      <c r="BE405" s="11"/>
      <c r="BH405" s="11"/>
      <c r="BI405" s="11"/>
      <c r="BJ405" s="11"/>
      <c r="BK405" s="11"/>
      <c r="BL405" s="11"/>
      <c r="BM405" s="11"/>
      <c r="BN405" s="11"/>
    </row>
    <row r="406" spans="1:66" s="1" customFormat="1" x14ac:dyDescent="0.3">
      <c r="A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118"/>
      <c r="N406" s="5"/>
      <c r="O406" s="5"/>
      <c r="P406" s="5"/>
      <c r="Q406" s="5"/>
      <c r="R406" s="5"/>
      <c r="S406" s="5"/>
      <c r="T406" s="5"/>
      <c r="U406" s="5"/>
      <c r="AA406" s="3"/>
      <c r="AB406" s="13"/>
      <c r="AC406" s="13"/>
      <c r="AD406" s="13"/>
      <c r="AE406" s="13"/>
      <c r="AF406" s="13"/>
      <c r="AG406" s="13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T406" s="107"/>
      <c r="BA406" s="11"/>
      <c r="BB406" s="11"/>
      <c r="BC406" s="11"/>
      <c r="BD406" s="11"/>
      <c r="BE406" s="11"/>
      <c r="BH406" s="11"/>
      <c r="BI406" s="11"/>
      <c r="BJ406" s="11"/>
      <c r="BK406" s="11"/>
      <c r="BL406" s="11"/>
      <c r="BM406" s="11"/>
      <c r="BN406" s="11"/>
    </row>
    <row r="407" spans="1:66" s="1" customFormat="1" x14ac:dyDescent="0.3">
      <c r="A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118"/>
      <c r="N407" s="5"/>
      <c r="O407" s="5"/>
      <c r="P407" s="5"/>
      <c r="Q407" s="5"/>
      <c r="R407" s="5"/>
      <c r="S407" s="5"/>
      <c r="T407" s="5"/>
      <c r="U407" s="5"/>
      <c r="AA407" s="3"/>
      <c r="AB407" s="13"/>
      <c r="AC407" s="13"/>
      <c r="AD407" s="13"/>
      <c r="AE407" s="13"/>
      <c r="AF407" s="13"/>
      <c r="AG407" s="13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T407" s="107"/>
      <c r="BA407" s="11"/>
      <c r="BB407" s="11"/>
      <c r="BC407" s="11"/>
      <c r="BD407" s="11"/>
      <c r="BE407" s="11"/>
      <c r="BH407" s="11"/>
      <c r="BI407" s="11"/>
      <c r="BJ407" s="11"/>
      <c r="BK407" s="11"/>
      <c r="BL407" s="11"/>
      <c r="BM407" s="11"/>
      <c r="BN407" s="11"/>
    </row>
    <row r="408" spans="1:66" s="1" customFormat="1" x14ac:dyDescent="0.3">
      <c r="A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118"/>
      <c r="N408" s="5"/>
      <c r="O408" s="5"/>
      <c r="P408" s="5"/>
      <c r="Q408" s="5"/>
      <c r="R408" s="5"/>
      <c r="S408" s="5"/>
      <c r="T408" s="5"/>
      <c r="U408" s="5"/>
      <c r="AA408" s="3"/>
      <c r="AB408" s="13"/>
      <c r="AC408" s="13"/>
      <c r="AD408" s="13"/>
      <c r="AE408" s="13"/>
      <c r="AF408" s="13"/>
      <c r="AG408" s="13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T408" s="107"/>
      <c r="BA408" s="11"/>
      <c r="BB408" s="11"/>
      <c r="BC408" s="11"/>
      <c r="BD408" s="11"/>
      <c r="BE408" s="11"/>
      <c r="BH408" s="11"/>
      <c r="BI408" s="11"/>
      <c r="BJ408" s="11"/>
      <c r="BK408" s="11"/>
      <c r="BL408" s="11"/>
      <c r="BM408" s="11"/>
      <c r="BN408" s="11"/>
    </row>
    <row r="409" spans="1:66" s="1" customFormat="1" x14ac:dyDescent="0.3">
      <c r="A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118"/>
      <c r="N409" s="5"/>
      <c r="O409" s="5"/>
      <c r="P409" s="5"/>
      <c r="Q409" s="5"/>
      <c r="R409" s="5"/>
      <c r="S409" s="5"/>
      <c r="T409" s="5"/>
      <c r="U409" s="5"/>
      <c r="AA409" s="3"/>
      <c r="AB409" s="13"/>
      <c r="AC409" s="13"/>
      <c r="AD409" s="13"/>
      <c r="AE409" s="13"/>
      <c r="AF409" s="13"/>
      <c r="AG409" s="13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T409" s="107"/>
      <c r="BA409" s="11"/>
      <c r="BB409" s="11"/>
      <c r="BC409" s="11"/>
      <c r="BD409" s="11"/>
      <c r="BE409" s="11"/>
      <c r="BH409" s="11"/>
      <c r="BI409" s="11"/>
      <c r="BJ409" s="11"/>
      <c r="BK409" s="11"/>
      <c r="BL409" s="11"/>
      <c r="BM409" s="11"/>
      <c r="BN409" s="11"/>
    </row>
    <row r="410" spans="1:66" s="1" customFormat="1" x14ac:dyDescent="0.3">
      <c r="A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118"/>
      <c r="N410" s="5"/>
      <c r="O410" s="5"/>
      <c r="P410" s="5"/>
      <c r="Q410" s="5"/>
      <c r="R410" s="5"/>
      <c r="S410" s="5"/>
      <c r="T410" s="5"/>
      <c r="U410" s="5"/>
      <c r="AA410" s="3"/>
      <c r="AB410" s="13"/>
      <c r="AC410" s="13"/>
      <c r="AD410" s="13"/>
      <c r="AE410" s="13"/>
      <c r="AF410" s="13"/>
      <c r="AG410" s="13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T410" s="107"/>
      <c r="BA410" s="11"/>
      <c r="BB410" s="11"/>
      <c r="BC410" s="11"/>
      <c r="BD410" s="11"/>
      <c r="BE410" s="11"/>
      <c r="BH410" s="11"/>
      <c r="BI410" s="11"/>
      <c r="BJ410" s="11"/>
      <c r="BK410" s="11"/>
      <c r="BL410" s="11"/>
      <c r="BM410" s="11"/>
      <c r="BN410" s="11"/>
    </row>
    <row r="411" spans="1:66" s="1" customFormat="1" x14ac:dyDescent="0.3">
      <c r="A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118"/>
      <c r="N411" s="5"/>
      <c r="O411" s="5"/>
      <c r="P411" s="5"/>
      <c r="Q411" s="5"/>
      <c r="R411" s="5"/>
      <c r="S411" s="5"/>
      <c r="T411" s="5"/>
      <c r="U411" s="5"/>
      <c r="AA411" s="3"/>
      <c r="AB411" s="13"/>
      <c r="AC411" s="13"/>
      <c r="AD411" s="13"/>
      <c r="AE411" s="13"/>
      <c r="AF411" s="13"/>
      <c r="AG411" s="13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T411" s="107"/>
      <c r="BA411" s="11"/>
      <c r="BB411" s="11"/>
      <c r="BC411" s="11"/>
      <c r="BD411" s="11"/>
      <c r="BE411" s="11"/>
      <c r="BH411" s="11"/>
      <c r="BI411" s="11"/>
      <c r="BJ411" s="11"/>
      <c r="BK411" s="11"/>
      <c r="BL411" s="11"/>
      <c r="BM411" s="11"/>
      <c r="BN411" s="11"/>
    </row>
    <row r="412" spans="1:66" s="1" customFormat="1" x14ac:dyDescent="0.3">
      <c r="A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118"/>
      <c r="N412" s="5"/>
      <c r="O412" s="5"/>
      <c r="P412" s="5"/>
      <c r="Q412" s="5"/>
      <c r="R412" s="5"/>
      <c r="S412" s="5"/>
      <c r="T412" s="5"/>
      <c r="U412" s="5"/>
      <c r="AA412" s="3"/>
      <c r="AB412" s="13"/>
      <c r="AC412" s="13"/>
      <c r="AD412" s="13"/>
      <c r="AE412" s="13"/>
      <c r="AF412" s="13"/>
      <c r="AG412" s="13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T412" s="107"/>
      <c r="BA412" s="11"/>
      <c r="BB412" s="11"/>
      <c r="BC412" s="11"/>
      <c r="BD412" s="11"/>
      <c r="BE412" s="11"/>
      <c r="BH412" s="11"/>
      <c r="BI412" s="11"/>
      <c r="BJ412" s="11"/>
      <c r="BK412" s="11"/>
      <c r="BL412" s="11"/>
      <c r="BM412" s="11"/>
      <c r="BN412" s="11"/>
    </row>
    <row r="413" spans="1:66" s="1" customFormat="1" x14ac:dyDescent="0.3">
      <c r="A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118"/>
      <c r="N413" s="5"/>
      <c r="O413" s="5"/>
      <c r="P413" s="5"/>
      <c r="Q413" s="5"/>
      <c r="R413" s="5"/>
      <c r="S413" s="5"/>
      <c r="T413" s="5"/>
      <c r="U413" s="5"/>
      <c r="AA413" s="3"/>
      <c r="AB413" s="13"/>
      <c r="AC413" s="13"/>
      <c r="AD413" s="13"/>
      <c r="AE413" s="13"/>
      <c r="AF413" s="13"/>
      <c r="AG413" s="13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T413" s="107"/>
      <c r="BA413" s="11"/>
      <c r="BB413" s="11"/>
      <c r="BC413" s="11"/>
      <c r="BD413" s="11"/>
      <c r="BE413" s="11"/>
      <c r="BH413" s="11"/>
      <c r="BI413" s="11"/>
      <c r="BJ413" s="11"/>
      <c r="BK413" s="11"/>
      <c r="BL413" s="11"/>
      <c r="BM413" s="11"/>
      <c r="BN413" s="11"/>
    </row>
    <row r="414" spans="1:66" s="1" customFormat="1" x14ac:dyDescent="0.3">
      <c r="A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118"/>
      <c r="N414" s="5"/>
      <c r="O414" s="5"/>
      <c r="P414" s="5"/>
      <c r="Q414" s="5"/>
      <c r="R414" s="5"/>
      <c r="S414" s="5"/>
      <c r="T414" s="5"/>
      <c r="U414" s="5"/>
      <c r="AA414" s="3"/>
      <c r="AB414" s="13"/>
      <c r="AC414" s="13"/>
      <c r="AD414" s="13"/>
      <c r="AE414" s="13"/>
      <c r="AF414" s="13"/>
      <c r="AG414" s="13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T414" s="107"/>
      <c r="BA414" s="11"/>
      <c r="BB414" s="11"/>
      <c r="BC414" s="11"/>
      <c r="BD414" s="11"/>
      <c r="BE414" s="11"/>
      <c r="BH414" s="11"/>
      <c r="BI414" s="11"/>
      <c r="BJ414" s="11"/>
      <c r="BK414" s="11"/>
      <c r="BL414" s="11"/>
      <c r="BM414" s="11"/>
      <c r="BN414" s="11"/>
    </row>
    <row r="415" spans="1:66" s="1" customFormat="1" x14ac:dyDescent="0.3">
      <c r="A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118"/>
      <c r="N415" s="5"/>
      <c r="O415" s="5"/>
      <c r="P415" s="5"/>
      <c r="Q415" s="5"/>
      <c r="R415" s="5"/>
      <c r="S415" s="5"/>
      <c r="T415" s="5"/>
      <c r="U415" s="5"/>
      <c r="AA415" s="3"/>
      <c r="AB415" s="13"/>
      <c r="AC415" s="13"/>
      <c r="AD415" s="13"/>
      <c r="AE415" s="13"/>
      <c r="AF415" s="13"/>
      <c r="AG415" s="13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T415" s="107"/>
      <c r="BA415" s="11"/>
      <c r="BB415" s="11"/>
      <c r="BC415" s="11"/>
      <c r="BD415" s="11"/>
      <c r="BE415" s="11"/>
      <c r="BH415" s="11"/>
      <c r="BI415" s="11"/>
      <c r="BJ415" s="11"/>
      <c r="BK415" s="11"/>
      <c r="BL415" s="11"/>
      <c r="BM415" s="11"/>
      <c r="BN415" s="11"/>
    </row>
    <row r="416" spans="1:66" s="1" customFormat="1" x14ac:dyDescent="0.3">
      <c r="A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118"/>
      <c r="N416" s="5"/>
      <c r="O416" s="5"/>
      <c r="P416" s="5"/>
      <c r="Q416" s="5"/>
      <c r="R416" s="5"/>
      <c r="S416" s="5"/>
      <c r="T416" s="5"/>
      <c r="U416" s="5"/>
      <c r="AA416" s="3"/>
      <c r="AB416" s="13"/>
      <c r="AC416" s="13"/>
      <c r="AD416" s="13"/>
      <c r="AE416" s="13"/>
      <c r="AF416" s="13"/>
      <c r="AG416" s="13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T416" s="107"/>
      <c r="BA416" s="11"/>
      <c r="BB416" s="11"/>
      <c r="BC416" s="11"/>
      <c r="BD416" s="11"/>
      <c r="BE416" s="11"/>
      <c r="BH416" s="11"/>
      <c r="BI416" s="11"/>
      <c r="BJ416" s="11"/>
      <c r="BK416" s="11"/>
      <c r="BL416" s="11"/>
      <c r="BM416" s="11"/>
      <c r="BN416" s="11"/>
    </row>
    <row r="417" spans="1:66" s="1" customFormat="1" x14ac:dyDescent="0.3">
      <c r="A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118"/>
      <c r="N417" s="5"/>
      <c r="O417" s="5"/>
      <c r="P417" s="5"/>
      <c r="Q417" s="5"/>
      <c r="R417" s="5"/>
      <c r="S417" s="5"/>
      <c r="T417" s="5"/>
      <c r="U417" s="5"/>
      <c r="AA417" s="3"/>
      <c r="AB417" s="13"/>
      <c r="AC417" s="13"/>
      <c r="AD417" s="13"/>
      <c r="AE417" s="13"/>
      <c r="AF417" s="13"/>
      <c r="AG417" s="13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T417" s="107"/>
      <c r="BA417" s="11"/>
      <c r="BB417" s="11"/>
      <c r="BC417" s="11"/>
      <c r="BD417" s="11"/>
      <c r="BE417" s="11"/>
      <c r="BH417" s="11"/>
      <c r="BI417" s="11"/>
      <c r="BJ417" s="11"/>
      <c r="BK417" s="11"/>
      <c r="BL417" s="11"/>
      <c r="BM417" s="11"/>
      <c r="BN417" s="11"/>
    </row>
    <row r="418" spans="1:66" s="1" customFormat="1" x14ac:dyDescent="0.3">
      <c r="A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118"/>
      <c r="N418" s="5"/>
      <c r="O418" s="5"/>
      <c r="P418" s="5"/>
      <c r="Q418" s="5"/>
      <c r="R418" s="5"/>
      <c r="S418" s="5"/>
      <c r="T418" s="5"/>
      <c r="U418" s="5"/>
      <c r="AA418" s="3"/>
      <c r="AB418" s="13"/>
      <c r="AC418" s="13"/>
      <c r="AD418" s="13"/>
      <c r="AE418" s="13"/>
      <c r="AF418" s="13"/>
      <c r="AG418" s="13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T418" s="107"/>
      <c r="BA418" s="11"/>
      <c r="BB418" s="11"/>
      <c r="BC418" s="11"/>
      <c r="BD418" s="11"/>
      <c r="BE418" s="11"/>
      <c r="BH418" s="11"/>
      <c r="BI418" s="11"/>
      <c r="BJ418" s="11"/>
      <c r="BK418" s="11"/>
      <c r="BL418" s="11"/>
      <c r="BM418" s="11"/>
      <c r="BN418" s="11"/>
    </row>
    <row r="419" spans="1:66" s="1" customFormat="1" x14ac:dyDescent="0.3">
      <c r="A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118"/>
      <c r="N419" s="5"/>
      <c r="O419" s="5"/>
      <c r="P419" s="5"/>
      <c r="Q419" s="5"/>
      <c r="R419" s="5"/>
      <c r="S419" s="5"/>
      <c r="T419" s="5"/>
      <c r="U419" s="5"/>
      <c r="AA419" s="3"/>
      <c r="AB419" s="13"/>
      <c r="AC419" s="13"/>
      <c r="AD419" s="13"/>
      <c r="AE419" s="13"/>
      <c r="AF419" s="13"/>
      <c r="AG419" s="13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T419" s="107"/>
      <c r="BA419" s="11"/>
      <c r="BB419" s="11"/>
      <c r="BC419" s="11"/>
      <c r="BD419" s="11"/>
      <c r="BE419" s="11"/>
      <c r="BH419" s="11"/>
      <c r="BI419" s="11"/>
      <c r="BJ419" s="11"/>
      <c r="BK419" s="11"/>
      <c r="BL419" s="11"/>
      <c r="BM419" s="11"/>
      <c r="BN419" s="11"/>
    </row>
    <row r="420" spans="1:66" s="1" customFormat="1" x14ac:dyDescent="0.3">
      <c r="A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118"/>
      <c r="N420" s="5"/>
      <c r="O420" s="5"/>
      <c r="P420" s="5"/>
      <c r="Q420" s="5"/>
      <c r="R420" s="5"/>
      <c r="S420" s="5"/>
      <c r="T420" s="5"/>
      <c r="U420" s="5"/>
      <c r="AA420" s="3"/>
      <c r="AB420" s="13"/>
      <c r="AC420" s="13"/>
      <c r="AD420" s="13"/>
      <c r="AE420" s="13"/>
      <c r="AF420" s="13"/>
      <c r="AG420" s="13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T420" s="107"/>
      <c r="BA420" s="11"/>
      <c r="BB420" s="11"/>
      <c r="BC420" s="11"/>
      <c r="BD420" s="11"/>
      <c r="BE420" s="11"/>
      <c r="BH420" s="11"/>
      <c r="BI420" s="11"/>
      <c r="BJ420" s="11"/>
      <c r="BK420" s="11"/>
      <c r="BL420" s="11"/>
      <c r="BM420" s="11"/>
      <c r="BN420" s="11"/>
    </row>
    <row r="421" spans="1:66" s="1" customFormat="1" x14ac:dyDescent="0.3">
      <c r="A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118"/>
      <c r="N421" s="5"/>
      <c r="O421" s="5"/>
      <c r="P421" s="5"/>
      <c r="Q421" s="5"/>
      <c r="R421" s="5"/>
      <c r="S421" s="5"/>
      <c r="T421" s="5"/>
      <c r="U421" s="5"/>
      <c r="AA421" s="3"/>
      <c r="AB421" s="13"/>
      <c r="AC421" s="13"/>
      <c r="AD421" s="13"/>
      <c r="AE421" s="13"/>
      <c r="AF421" s="13"/>
      <c r="AG421" s="13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T421" s="107"/>
      <c r="BA421" s="11"/>
      <c r="BB421" s="11"/>
      <c r="BC421" s="11"/>
      <c r="BD421" s="11"/>
      <c r="BE421" s="11"/>
      <c r="BH421" s="11"/>
      <c r="BI421" s="11"/>
      <c r="BJ421" s="11"/>
      <c r="BK421" s="11"/>
      <c r="BL421" s="11"/>
      <c r="BM421" s="11"/>
      <c r="BN421" s="11"/>
    </row>
    <row r="422" spans="1:66" s="1" customFormat="1" x14ac:dyDescent="0.3">
      <c r="A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118"/>
      <c r="N422" s="5"/>
      <c r="O422" s="5"/>
      <c r="P422" s="5"/>
      <c r="Q422" s="5"/>
      <c r="R422" s="5"/>
      <c r="S422" s="5"/>
      <c r="T422" s="5"/>
      <c r="U422" s="5"/>
      <c r="AA422" s="3"/>
      <c r="AB422" s="13"/>
      <c r="AC422" s="13"/>
      <c r="AD422" s="13"/>
      <c r="AE422" s="13"/>
      <c r="AF422" s="13"/>
      <c r="AG422" s="13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T422" s="107"/>
      <c r="BA422" s="11"/>
      <c r="BB422" s="11"/>
      <c r="BC422" s="11"/>
      <c r="BD422" s="11"/>
      <c r="BE422" s="11"/>
      <c r="BH422" s="11"/>
      <c r="BI422" s="11"/>
      <c r="BJ422" s="11"/>
      <c r="BK422" s="11"/>
      <c r="BL422" s="11"/>
      <c r="BM422" s="11"/>
      <c r="BN422" s="11"/>
    </row>
    <row r="423" spans="1:66" s="1" customFormat="1" x14ac:dyDescent="0.3">
      <c r="A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118"/>
      <c r="N423" s="5"/>
      <c r="O423" s="5"/>
      <c r="P423" s="5"/>
      <c r="Q423" s="5"/>
      <c r="R423" s="5"/>
      <c r="S423" s="5"/>
      <c r="T423" s="5"/>
      <c r="U423" s="5"/>
      <c r="AA423" s="3"/>
      <c r="AB423" s="13"/>
      <c r="AC423" s="13"/>
      <c r="AD423" s="13"/>
      <c r="AE423" s="13"/>
      <c r="AF423" s="13"/>
      <c r="AG423" s="13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T423" s="107"/>
      <c r="BA423" s="11"/>
      <c r="BB423" s="11"/>
      <c r="BC423" s="11"/>
      <c r="BD423" s="11"/>
      <c r="BE423" s="11"/>
      <c r="BH423" s="11"/>
      <c r="BI423" s="11"/>
      <c r="BJ423" s="11"/>
      <c r="BK423" s="11"/>
      <c r="BL423" s="11"/>
      <c r="BM423" s="11"/>
      <c r="BN423" s="11"/>
    </row>
    <row r="424" spans="1:66" s="1" customFormat="1" x14ac:dyDescent="0.3">
      <c r="A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118"/>
      <c r="N424" s="5"/>
      <c r="O424" s="5"/>
      <c r="P424" s="5"/>
      <c r="Q424" s="5"/>
      <c r="R424" s="5"/>
      <c r="S424" s="5"/>
      <c r="T424" s="5"/>
      <c r="U424" s="5"/>
      <c r="AA424" s="3"/>
      <c r="AB424" s="13"/>
      <c r="AC424" s="13"/>
      <c r="AD424" s="13"/>
      <c r="AE424" s="13"/>
      <c r="AF424" s="13"/>
      <c r="AG424" s="13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T424" s="107"/>
      <c r="BA424" s="11"/>
      <c r="BB424" s="11"/>
      <c r="BC424" s="11"/>
      <c r="BD424" s="11"/>
      <c r="BE424" s="11"/>
      <c r="BH424" s="11"/>
      <c r="BI424" s="11"/>
      <c r="BJ424" s="11"/>
      <c r="BK424" s="11"/>
      <c r="BL424" s="11"/>
      <c r="BM424" s="11"/>
      <c r="BN424" s="11"/>
    </row>
    <row r="425" spans="1:66" s="1" customFormat="1" x14ac:dyDescent="0.3">
      <c r="A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118"/>
      <c r="N425" s="5"/>
      <c r="O425" s="5"/>
      <c r="P425" s="5"/>
      <c r="Q425" s="5"/>
      <c r="R425" s="5"/>
      <c r="S425" s="5"/>
      <c r="T425" s="5"/>
      <c r="U425" s="5"/>
      <c r="AA425" s="3"/>
      <c r="AB425" s="13"/>
      <c r="AC425" s="13"/>
      <c r="AD425" s="13"/>
      <c r="AE425" s="13"/>
      <c r="AF425" s="13"/>
      <c r="AG425" s="13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T425" s="107"/>
      <c r="BA425" s="11"/>
      <c r="BB425" s="11"/>
      <c r="BC425" s="11"/>
      <c r="BD425" s="11"/>
      <c r="BE425" s="11"/>
      <c r="BH425" s="11"/>
      <c r="BI425" s="11"/>
      <c r="BJ425" s="11"/>
      <c r="BK425" s="11"/>
      <c r="BL425" s="11"/>
      <c r="BM425" s="11"/>
      <c r="BN425" s="11"/>
    </row>
    <row r="426" spans="1:66" s="1" customFormat="1" x14ac:dyDescent="0.3">
      <c r="A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118"/>
      <c r="N426" s="5"/>
      <c r="O426" s="5"/>
      <c r="P426" s="5"/>
      <c r="Q426" s="5"/>
      <c r="R426" s="5"/>
      <c r="S426" s="5"/>
      <c r="T426" s="5"/>
      <c r="U426" s="5"/>
      <c r="AA426" s="3"/>
      <c r="AB426" s="13"/>
      <c r="AC426" s="13"/>
      <c r="AD426" s="13"/>
      <c r="AE426" s="13"/>
      <c r="AF426" s="13"/>
      <c r="AG426" s="13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T426" s="107"/>
      <c r="BA426" s="11"/>
      <c r="BB426" s="11"/>
      <c r="BC426" s="11"/>
      <c r="BD426" s="11"/>
      <c r="BE426" s="11"/>
      <c r="BH426" s="11"/>
      <c r="BI426" s="11"/>
      <c r="BJ426" s="11"/>
      <c r="BK426" s="11"/>
      <c r="BL426" s="11"/>
      <c r="BM426" s="11"/>
      <c r="BN426" s="11"/>
    </row>
    <row r="427" spans="1:66" s="1" customFormat="1" x14ac:dyDescent="0.3">
      <c r="A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118"/>
      <c r="N427" s="5"/>
      <c r="O427" s="5"/>
      <c r="P427" s="5"/>
      <c r="Q427" s="5"/>
      <c r="R427" s="5"/>
      <c r="S427" s="5"/>
      <c r="T427" s="5"/>
      <c r="U427" s="5"/>
      <c r="AA427" s="3"/>
      <c r="AB427" s="13"/>
      <c r="AC427" s="13"/>
      <c r="AD427" s="13"/>
      <c r="AE427" s="13"/>
      <c r="AF427" s="13"/>
      <c r="AG427" s="13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T427" s="107"/>
      <c r="BA427" s="11"/>
      <c r="BB427" s="11"/>
      <c r="BC427" s="11"/>
      <c r="BD427" s="11"/>
      <c r="BE427" s="11"/>
      <c r="BH427" s="11"/>
      <c r="BI427" s="11"/>
      <c r="BJ427" s="11"/>
      <c r="BK427" s="11"/>
      <c r="BL427" s="11"/>
      <c r="BM427" s="11"/>
      <c r="BN427" s="11"/>
    </row>
    <row r="428" spans="1:66" s="1" customFormat="1" x14ac:dyDescent="0.3">
      <c r="A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118"/>
      <c r="N428" s="5"/>
      <c r="O428" s="5"/>
      <c r="P428" s="5"/>
      <c r="Q428" s="5"/>
      <c r="R428" s="5"/>
      <c r="S428" s="5"/>
      <c r="T428" s="5"/>
      <c r="U428" s="5"/>
      <c r="AA428" s="3"/>
      <c r="AB428" s="13"/>
      <c r="AC428" s="13"/>
      <c r="AD428" s="13"/>
      <c r="AE428" s="13"/>
      <c r="AF428" s="13"/>
      <c r="AG428" s="13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T428" s="107"/>
      <c r="BA428" s="11"/>
      <c r="BB428" s="11"/>
      <c r="BC428" s="11"/>
      <c r="BD428" s="11"/>
      <c r="BE428" s="11"/>
      <c r="BH428" s="11"/>
      <c r="BI428" s="11"/>
      <c r="BJ428" s="11"/>
      <c r="BK428" s="11"/>
      <c r="BL428" s="11"/>
      <c r="BM428" s="11"/>
      <c r="BN428" s="11"/>
    </row>
    <row r="429" spans="1:66" s="1" customFormat="1" x14ac:dyDescent="0.3">
      <c r="A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118"/>
      <c r="N429" s="5"/>
      <c r="O429" s="5"/>
      <c r="P429" s="5"/>
      <c r="Q429" s="5"/>
      <c r="R429" s="5"/>
      <c r="S429" s="5"/>
      <c r="T429" s="5"/>
      <c r="U429" s="5"/>
      <c r="AA429" s="3"/>
      <c r="AB429" s="13"/>
      <c r="AC429" s="13"/>
      <c r="AD429" s="13"/>
      <c r="AE429" s="13"/>
      <c r="AF429" s="13"/>
      <c r="AG429" s="13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T429" s="107"/>
      <c r="BA429" s="11"/>
      <c r="BB429" s="11"/>
      <c r="BC429" s="11"/>
      <c r="BD429" s="11"/>
      <c r="BE429" s="11"/>
      <c r="BH429" s="11"/>
      <c r="BI429" s="11"/>
      <c r="BJ429" s="11"/>
      <c r="BK429" s="11"/>
      <c r="BL429" s="11"/>
      <c r="BM429" s="11"/>
      <c r="BN429" s="11"/>
    </row>
    <row r="430" spans="1:66" s="1" customFormat="1" x14ac:dyDescent="0.3">
      <c r="A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118"/>
      <c r="N430" s="5"/>
      <c r="O430" s="5"/>
      <c r="P430" s="5"/>
      <c r="Q430" s="5"/>
      <c r="R430" s="5"/>
      <c r="S430" s="5"/>
      <c r="T430" s="5"/>
      <c r="U430" s="5"/>
      <c r="AA430" s="3"/>
      <c r="AB430" s="13"/>
      <c r="AC430" s="13"/>
      <c r="AD430" s="13"/>
      <c r="AE430" s="13"/>
      <c r="AF430" s="13"/>
      <c r="AG430" s="13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T430" s="107"/>
      <c r="BA430" s="11"/>
      <c r="BB430" s="11"/>
      <c r="BC430" s="11"/>
      <c r="BD430" s="11"/>
      <c r="BE430" s="11"/>
      <c r="BH430" s="11"/>
      <c r="BI430" s="11"/>
      <c r="BJ430" s="11"/>
      <c r="BK430" s="11"/>
      <c r="BL430" s="11"/>
      <c r="BM430" s="11"/>
      <c r="BN430" s="11"/>
    </row>
    <row r="431" spans="1:66" s="1" customFormat="1" x14ac:dyDescent="0.3">
      <c r="A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118"/>
      <c r="N431" s="5"/>
      <c r="O431" s="5"/>
      <c r="P431" s="5"/>
      <c r="Q431" s="5"/>
      <c r="R431" s="5"/>
      <c r="S431" s="5"/>
      <c r="T431" s="5"/>
      <c r="U431" s="5"/>
      <c r="AA431" s="3"/>
      <c r="AB431" s="13"/>
      <c r="AC431" s="13"/>
      <c r="AD431" s="13"/>
      <c r="AE431" s="13"/>
      <c r="AF431" s="13"/>
      <c r="AG431" s="13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T431" s="107"/>
      <c r="BA431" s="11"/>
      <c r="BB431" s="11"/>
      <c r="BC431" s="11"/>
      <c r="BD431" s="11"/>
      <c r="BE431" s="11"/>
      <c r="BH431" s="11"/>
      <c r="BI431" s="11"/>
      <c r="BJ431" s="11"/>
      <c r="BK431" s="11"/>
      <c r="BL431" s="11"/>
      <c r="BM431" s="11"/>
      <c r="BN431" s="11"/>
    </row>
    <row r="432" spans="1:66" s="1" customFormat="1" x14ac:dyDescent="0.3">
      <c r="A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118"/>
      <c r="N432" s="5"/>
      <c r="O432" s="5"/>
      <c r="P432" s="5"/>
      <c r="Q432" s="5"/>
      <c r="R432" s="5"/>
      <c r="S432" s="5"/>
      <c r="T432" s="5"/>
      <c r="U432" s="5"/>
      <c r="AA432" s="3"/>
      <c r="AB432" s="13"/>
      <c r="AC432" s="13"/>
      <c r="AD432" s="13"/>
      <c r="AE432" s="13"/>
      <c r="AF432" s="13"/>
      <c r="AG432" s="13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T432" s="107"/>
      <c r="BA432" s="11"/>
      <c r="BB432" s="11"/>
      <c r="BC432" s="11"/>
      <c r="BD432" s="11"/>
      <c r="BE432" s="11"/>
      <c r="BH432" s="11"/>
      <c r="BI432" s="11"/>
      <c r="BJ432" s="11"/>
      <c r="BK432" s="11"/>
      <c r="BL432" s="11"/>
      <c r="BM432" s="11"/>
      <c r="BN432" s="11"/>
    </row>
    <row r="433" spans="1:66" s="1" customFormat="1" x14ac:dyDescent="0.3">
      <c r="A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118"/>
      <c r="N433" s="5"/>
      <c r="O433" s="5"/>
      <c r="P433" s="5"/>
      <c r="Q433" s="5"/>
      <c r="R433" s="5"/>
      <c r="S433" s="5"/>
      <c r="T433" s="5"/>
      <c r="U433" s="5"/>
      <c r="AA433" s="3"/>
      <c r="AB433" s="13"/>
      <c r="AC433" s="13"/>
      <c r="AD433" s="13"/>
      <c r="AE433" s="13"/>
      <c r="AF433" s="13"/>
      <c r="AG433" s="13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T433" s="107"/>
      <c r="BA433" s="11"/>
      <c r="BB433" s="11"/>
      <c r="BC433" s="11"/>
      <c r="BD433" s="11"/>
      <c r="BE433" s="11"/>
      <c r="BH433" s="11"/>
      <c r="BI433" s="11"/>
      <c r="BJ433" s="11"/>
      <c r="BK433" s="11"/>
      <c r="BL433" s="11"/>
      <c r="BM433" s="11"/>
      <c r="BN433" s="11"/>
    </row>
    <row r="434" spans="1:66" s="1" customFormat="1" x14ac:dyDescent="0.3">
      <c r="A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118"/>
      <c r="N434" s="5"/>
      <c r="O434" s="5"/>
      <c r="P434" s="5"/>
      <c r="Q434" s="5"/>
      <c r="R434" s="5"/>
      <c r="S434" s="5"/>
      <c r="T434" s="5"/>
      <c r="U434" s="5"/>
      <c r="AA434" s="3"/>
      <c r="AB434" s="13"/>
      <c r="AC434" s="13"/>
      <c r="AD434" s="13"/>
      <c r="AE434" s="13"/>
      <c r="AF434" s="13"/>
      <c r="AG434" s="13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T434" s="107"/>
      <c r="BA434" s="11"/>
      <c r="BB434" s="11"/>
      <c r="BC434" s="11"/>
      <c r="BD434" s="11"/>
      <c r="BE434" s="11"/>
      <c r="BH434" s="11"/>
      <c r="BI434" s="11"/>
      <c r="BJ434" s="11"/>
      <c r="BK434" s="11"/>
      <c r="BL434" s="11"/>
      <c r="BM434" s="11"/>
      <c r="BN434" s="11"/>
    </row>
    <row r="435" spans="1:66" s="1" customFormat="1" x14ac:dyDescent="0.3">
      <c r="A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118"/>
      <c r="N435" s="5"/>
      <c r="O435" s="5"/>
      <c r="P435" s="5"/>
      <c r="Q435" s="5"/>
      <c r="R435" s="5"/>
      <c r="S435" s="5"/>
      <c r="T435" s="5"/>
      <c r="U435" s="5"/>
      <c r="AA435" s="3"/>
      <c r="AB435" s="13"/>
      <c r="AC435" s="13"/>
      <c r="AD435" s="13"/>
      <c r="AE435" s="13"/>
      <c r="AF435" s="13"/>
      <c r="AG435" s="13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T435" s="107"/>
      <c r="BA435" s="11"/>
      <c r="BB435" s="11"/>
      <c r="BC435" s="11"/>
      <c r="BD435" s="11"/>
      <c r="BE435" s="11"/>
      <c r="BH435" s="11"/>
      <c r="BI435" s="11"/>
      <c r="BJ435" s="11"/>
      <c r="BK435" s="11"/>
      <c r="BL435" s="11"/>
      <c r="BM435" s="11"/>
      <c r="BN435" s="11"/>
    </row>
    <row r="436" spans="1:66" s="1" customFormat="1" x14ac:dyDescent="0.3">
      <c r="A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118"/>
      <c r="N436" s="5"/>
      <c r="O436" s="5"/>
      <c r="P436" s="5"/>
      <c r="Q436" s="5"/>
      <c r="R436" s="5"/>
      <c r="S436" s="5"/>
      <c r="T436" s="5"/>
      <c r="U436" s="5"/>
      <c r="AA436" s="3"/>
      <c r="AB436" s="13"/>
      <c r="AC436" s="13"/>
      <c r="AD436" s="13"/>
      <c r="AE436" s="13"/>
      <c r="AF436" s="13"/>
      <c r="AG436" s="13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T436" s="107"/>
      <c r="BA436" s="11"/>
      <c r="BB436" s="11"/>
      <c r="BC436" s="11"/>
      <c r="BD436" s="11"/>
      <c r="BE436" s="11"/>
      <c r="BH436" s="11"/>
      <c r="BI436" s="11"/>
      <c r="BJ436" s="11"/>
      <c r="BK436" s="11"/>
      <c r="BL436" s="11"/>
      <c r="BM436" s="11"/>
      <c r="BN436" s="11"/>
    </row>
    <row r="437" spans="1:66" s="1" customFormat="1" x14ac:dyDescent="0.3">
      <c r="A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118"/>
      <c r="N437" s="5"/>
      <c r="O437" s="5"/>
      <c r="P437" s="5"/>
      <c r="Q437" s="5"/>
      <c r="R437" s="5"/>
      <c r="S437" s="5"/>
      <c r="T437" s="5"/>
      <c r="U437" s="5"/>
      <c r="AA437" s="3"/>
      <c r="AB437" s="13"/>
      <c r="AC437" s="13"/>
      <c r="AD437" s="13"/>
      <c r="AE437" s="13"/>
      <c r="AF437" s="13"/>
      <c r="AG437" s="13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T437" s="107"/>
      <c r="BA437" s="11"/>
      <c r="BB437" s="11"/>
      <c r="BC437" s="11"/>
      <c r="BD437" s="11"/>
      <c r="BE437" s="11"/>
      <c r="BH437" s="11"/>
      <c r="BI437" s="11"/>
      <c r="BJ437" s="11"/>
      <c r="BK437" s="11"/>
      <c r="BL437" s="11"/>
      <c r="BM437" s="11"/>
      <c r="BN437" s="11"/>
    </row>
    <row r="438" spans="1:66" s="1" customFormat="1" x14ac:dyDescent="0.3">
      <c r="A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118"/>
      <c r="N438" s="5"/>
      <c r="O438" s="5"/>
      <c r="P438" s="5"/>
      <c r="Q438" s="5"/>
      <c r="R438" s="5"/>
      <c r="S438" s="5"/>
      <c r="T438" s="5"/>
      <c r="U438" s="5"/>
      <c r="AA438" s="3"/>
      <c r="AB438" s="13"/>
      <c r="AC438" s="13"/>
      <c r="AD438" s="13"/>
      <c r="AE438" s="13"/>
      <c r="AF438" s="13"/>
      <c r="AG438" s="13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T438" s="107"/>
      <c r="BA438" s="11"/>
      <c r="BB438" s="11"/>
      <c r="BC438" s="11"/>
      <c r="BD438" s="11"/>
      <c r="BE438" s="11"/>
      <c r="BH438" s="11"/>
      <c r="BI438" s="11"/>
      <c r="BJ438" s="11"/>
      <c r="BK438" s="11"/>
      <c r="BL438" s="11"/>
      <c r="BM438" s="11"/>
      <c r="BN438" s="11"/>
    </row>
    <row r="439" spans="1:66" s="1" customFormat="1" x14ac:dyDescent="0.3">
      <c r="A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118"/>
      <c r="N439" s="5"/>
      <c r="O439" s="5"/>
      <c r="P439" s="5"/>
      <c r="Q439" s="5"/>
      <c r="R439" s="5"/>
      <c r="S439" s="5"/>
      <c r="T439" s="5"/>
      <c r="U439" s="5"/>
      <c r="AA439" s="3"/>
      <c r="AB439" s="13"/>
      <c r="AC439" s="13"/>
      <c r="AD439" s="13"/>
      <c r="AE439" s="13"/>
      <c r="AF439" s="13"/>
      <c r="AG439" s="13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T439" s="107"/>
      <c r="BA439" s="11"/>
      <c r="BB439" s="11"/>
      <c r="BC439" s="11"/>
      <c r="BD439" s="11"/>
      <c r="BE439" s="11"/>
      <c r="BH439" s="11"/>
      <c r="BI439" s="11"/>
      <c r="BJ439" s="11"/>
      <c r="BK439" s="11"/>
      <c r="BL439" s="11"/>
      <c r="BM439" s="11"/>
      <c r="BN439" s="11"/>
    </row>
    <row r="440" spans="1:66" s="1" customFormat="1" x14ac:dyDescent="0.3">
      <c r="A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118"/>
      <c r="N440" s="5"/>
      <c r="O440" s="5"/>
      <c r="P440" s="5"/>
      <c r="Q440" s="5"/>
      <c r="R440" s="5"/>
      <c r="S440" s="5"/>
      <c r="T440" s="5"/>
      <c r="U440" s="5"/>
      <c r="AA440" s="3"/>
      <c r="AB440" s="13"/>
      <c r="AC440" s="13"/>
      <c r="AD440" s="13"/>
      <c r="AE440" s="13"/>
      <c r="AF440" s="13"/>
      <c r="AG440" s="13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T440" s="107"/>
      <c r="BA440" s="11"/>
      <c r="BB440" s="11"/>
      <c r="BC440" s="11"/>
      <c r="BD440" s="11"/>
      <c r="BE440" s="11"/>
      <c r="BH440" s="11"/>
      <c r="BI440" s="11"/>
      <c r="BJ440" s="11"/>
      <c r="BK440" s="11"/>
      <c r="BL440" s="11"/>
      <c r="BM440" s="11"/>
      <c r="BN440" s="11"/>
    </row>
    <row r="441" spans="1:66" s="1" customFormat="1" x14ac:dyDescent="0.3">
      <c r="A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118"/>
      <c r="N441" s="5"/>
      <c r="O441" s="5"/>
      <c r="P441" s="5"/>
      <c r="Q441" s="5"/>
      <c r="R441" s="5"/>
      <c r="S441" s="5"/>
      <c r="T441" s="5"/>
      <c r="U441" s="5"/>
      <c r="AA441" s="3"/>
      <c r="AB441" s="13"/>
      <c r="AC441" s="13"/>
      <c r="AD441" s="13"/>
      <c r="AE441" s="13"/>
      <c r="AF441" s="13"/>
      <c r="AG441" s="13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T441" s="107"/>
      <c r="BA441" s="11"/>
      <c r="BB441" s="11"/>
      <c r="BC441" s="11"/>
      <c r="BD441" s="11"/>
      <c r="BE441" s="11"/>
      <c r="BH441" s="11"/>
      <c r="BI441" s="11"/>
      <c r="BJ441" s="11"/>
      <c r="BK441" s="11"/>
      <c r="BL441" s="11"/>
      <c r="BM441" s="11"/>
      <c r="BN441" s="11"/>
    </row>
    <row r="442" spans="1:66" s="1" customFormat="1" x14ac:dyDescent="0.3">
      <c r="A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118"/>
      <c r="N442" s="5"/>
      <c r="O442" s="5"/>
      <c r="P442" s="5"/>
      <c r="Q442" s="5"/>
      <c r="R442" s="5"/>
      <c r="S442" s="5"/>
      <c r="T442" s="5"/>
      <c r="U442" s="5"/>
      <c r="AA442" s="3"/>
      <c r="AB442" s="13"/>
      <c r="AC442" s="13"/>
      <c r="AD442" s="13"/>
      <c r="AE442" s="13"/>
      <c r="AF442" s="13"/>
      <c r="AG442" s="13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T442" s="107"/>
      <c r="BA442" s="11"/>
      <c r="BB442" s="11"/>
      <c r="BC442" s="11"/>
      <c r="BD442" s="11"/>
      <c r="BE442" s="11"/>
      <c r="BH442" s="11"/>
      <c r="BI442" s="11"/>
      <c r="BJ442" s="11"/>
      <c r="BK442" s="11"/>
      <c r="BL442" s="11"/>
      <c r="BM442" s="11"/>
      <c r="BN442" s="11"/>
    </row>
    <row r="443" spans="1:66" s="1" customFormat="1" x14ac:dyDescent="0.3">
      <c r="A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118"/>
      <c r="N443" s="5"/>
      <c r="O443" s="5"/>
      <c r="P443" s="5"/>
      <c r="Q443" s="5"/>
      <c r="R443" s="5"/>
      <c r="S443" s="5"/>
      <c r="T443" s="5"/>
      <c r="U443" s="5"/>
      <c r="AA443" s="3"/>
      <c r="AB443" s="13"/>
      <c r="AC443" s="13"/>
      <c r="AD443" s="13"/>
      <c r="AE443" s="13"/>
      <c r="AF443" s="13"/>
      <c r="AG443" s="13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T443" s="107"/>
      <c r="BA443" s="11"/>
      <c r="BB443" s="11"/>
      <c r="BC443" s="11"/>
      <c r="BD443" s="11"/>
      <c r="BE443" s="11"/>
      <c r="BH443" s="11"/>
      <c r="BI443" s="11"/>
      <c r="BJ443" s="11"/>
      <c r="BK443" s="11"/>
      <c r="BL443" s="11"/>
      <c r="BM443" s="11"/>
      <c r="BN443" s="11"/>
    </row>
    <row r="444" spans="1:66" s="1" customFormat="1" x14ac:dyDescent="0.3">
      <c r="A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118"/>
      <c r="N444" s="5"/>
      <c r="O444" s="5"/>
      <c r="P444" s="5"/>
      <c r="Q444" s="5"/>
      <c r="R444" s="5"/>
      <c r="S444" s="5"/>
      <c r="T444" s="5"/>
      <c r="U444" s="5"/>
      <c r="AA444" s="3"/>
      <c r="AB444" s="13"/>
      <c r="AC444" s="13"/>
      <c r="AD444" s="13"/>
      <c r="AE444" s="13"/>
      <c r="AF444" s="13"/>
      <c r="AG444" s="13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T444" s="107"/>
      <c r="BA444" s="11"/>
      <c r="BB444" s="11"/>
      <c r="BC444" s="11"/>
      <c r="BD444" s="11"/>
      <c r="BE444" s="11"/>
      <c r="BH444" s="11"/>
      <c r="BI444" s="11"/>
      <c r="BJ444" s="11"/>
      <c r="BK444" s="11"/>
      <c r="BL444" s="11"/>
      <c r="BM444" s="11"/>
      <c r="BN444" s="11"/>
    </row>
    <row r="445" spans="1:66" s="1" customFormat="1" x14ac:dyDescent="0.3">
      <c r="A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118"/>
      <c r="N445" s="5"/>
      <c r="O445" s="5"/>
      <c r="P445" s="5"/>
      <c r="Q445" s="5"/>
      <c r="R445" s="5"/>
      <c r="S445" s="5"/>
      <c r="T445" s="5"/>
      <c r="U445" s="5"/>
      <c r="AA445" s="3"/>
      <c r="AB445" s="13"/>
      <c r="AC445" s="13"/>
      <c r="AD445" s="13"/>
      <c r="AE445" s="13"/>
      <c r="AF445" s="13"/>
      <c r="AG445" s="13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T445" s="107"/>
      <c r="BA445" s="11"/>
      <c r="BB445" s="11"/>
      <c r="BC445" s="11"/>
      <c r="BD445" s="11"/>
      <c r="BE445" s="11"/>
      <c r="BH445" s="11"/>
      <c r="BI445" s="11"/>
      <c r="BJ445" s="11"/>
      <c r="BK445" s="11"/>
      <c r="BL445" s="11"/>
      <c r="BM445" s="11"/>
      <c r="BN445" s="11"/>
    </row>
    <row r="446" spans="1:66" s="1" customFormat="1" x14ac:dyDescent="0.3">
      <c r="A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118"/>
      <c r="N446" s="5"/>
      <c r="O446" s="5"/>
      <c r="P446" s="5"/>
      <c r="Q446" s="5"/>
      <c r="R446" s="5"/>
      <c r="S446" s="5"/>
      <c r="T446" s="5"/>
      <c r="U446" s="5"/>
      <c r="AA446" s="3"/>
      <c r="AB446" s="13"/>
      <c r="AC446" s="13"/>
      <c r="AD446" s="13"/>
      <c r="AE446" s="13"/>
      <c r="AF446" s="13"/>
      <c r="AG446" s="13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T446" s="107"/>
      <c r="BA446" s="11"/>
      <c r="BB446" s="11"/>
      <c r="BC446" s="11"/>
      <c r="BD446" s="11"/>
      <c r="BE446" s="11"/>
      <c r="BH446" s="11"/>
      <c r="BI446" s="11"/>
      <c r="BJ446" s="11"/>
      <c r="BK446" s="11"/>
      <c r="BL446" s="11"/>
      <c r="BM446" s="11"/>
      <c r="BN446" s="11"/>
    </row>
    <row r="447" spans="1:66" s="1" customFormat="1" x14ac:dyDescent="0.3">
      <c r="A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118"/>
      <c r="N447" s="5"/>
      <c r="O447" s="5"/>
      <c r="P447" s="5"/>
      <c r="Q447" s="5"/>
      <c r="R447" s="5"/>
      <c r="S447" s="5"/>
      <c r="T447" s="5"/>
      <c r="U447" s="5"/>
      <c r="AA447" s="3"/>
      <c r="AB447" s="13"/>
      <c r="AC447" s="13"/>
      <c r="AD447" s="13"/>
      <c r="AE447" s="13"/>
      <c r="AF447" s="13"/>
      <c r="AG447" s="13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T447" s="107"/>
      <c r="BA447" s="11"/>
      <c r="BB447" s="11"/>
      <c r="BC447" s="11"/>
      <c r="BD447" s="11"/>
      <c r="BE447" s="11"/>
      <c r="BH447" s="11"/>
      <c r="BI447" s="11"/>
      <c r="BJ447" s="11"/>
      <c r="BK447" s="11"/>
      <c r="BL447" s="11"/>
      <c r="BM447" s="11"/>
      <c r="BN447" s="11"/>
    </row>
    <row r="448" spans="1:66" s="1" customFormat="1" x14ac:dyDescent="0.3">
      <c r="A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118"/>
      <c r="N448" s="5"/>
      <c r="O448" s="5"/>
      <c r="P448" s="5"/>
      <c r="Q448" s="5"/>
      <c r="R448" s="5"/>
      <c r="S448" s="5"/>
      <c r="T448" s="5"/>
      <c r="U448" s="5"/>
      <c r="AA448" s="3"/>
      <c r="AB448" s="13"/>
      <c r="AC448" s="13"/>
      <c r="AD448" s="13"/>
      <c r="AE448" s="13"/>
      <c r="AF448" s="13"/>
      <c r="AG448" s="13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T448" s="107"/>
      <c r="BA448" s="11"/>
      <c r="BB448" s="11"/>
      <c r="BC448" s="11"/>
      <c r="BD448" s="11"/>
      <c r="BE448" s="11"/>
      <c r="BH448" s="11"/>
      <c r="BI448" s="11"/>
      <c r="BJ448" s="11"/>
      <c r="BK448" s="11"/>
      <c r="BL448" s="11"/>
      <c r="BM448" s="11"/>
      <c r="BN448" s="11"/>
    </row>
    <row r="449" spans="1:66" s="1" customFormat="1" x14ac:dyDescent="0.3">
      <c r="A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118"/>
      <c r="N449" s="5"/>
      <c r="O449" s="5"/>
      <c r="P449" s="5"/>
      <c r="Q449" s="5"/>
      <c r="R449" s="5"/>
      <c r="S449" s="5"/>
      <c r="T449" s="5"/>
      <c r="U449" s="5"/>
      <c r="AA449" s="3"/>
      <c r="AB449" s="13"/>
      <c r="AC449" s="13"/>
      <c r="AD449" s="13"/>
      <c r="AE449" s="13"/>
      <c r="AF449" s="13"/>
      <c r="AG449" s="13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T449" s="107"/>
      <c r="BA449" s="11"/>
      <c r="BB449" s="11"/>
      <c r="BC449" s="11"/>
      <c r="BD449" s="11"/>
      <c r="BE449" s="11"/>
      <c r="BH449" s="11"/>
      <c r="BI449" s="11"/>
      <c r="BJ449" s="11"/>
      <c r="BK449" s="11"/>
      <c r="BL449" s="11"/>
      <c r="BM449" s="11"/>
      <c r="BN449" s="11"/>
    </row>
    <row r="450" spans="1:66" s="1" customFormat="1" x14ac:dyDescent="0.3">
      <c r="A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118"/>
      <c r="N450" s="5"/>
      <c r="O450" s="5"/>
      <c r="P450" s="5"/>
      <c r="Q450" s="5"/>
      <c r="R450" s="5"/>
      <c r="S450" s="5"/>
      <c r="T450" s="5"/>
      <c r="U450" s="5"/>
      <c r="AA450" s="3"/>
      <c r="AB450" s="13"/>
      <c r="AC450" s="13"/>
      <c r="AD450" s="13"/>
      <c r="AE450" s="13"/>
      <c r="AF450" s="13"/>
      <c r="AG450" s="13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T450" s="107"/>
      <c r="BA450" s="11"/>
      <c r="BB450" s="11"/>
      <c r="BC450" s="11"/>
      <c r="BD450" s="11"/>
      <c r="BE450" s="11"/>
      <c r="BH450" s="11"/>
      <c r="BI450" s="11"/>
      <c r="BJ450" s="11"/>
      <c r="BK450" s="11"/>
      <c r="BL450" s="11"/>
      <c r="BM450" s="11"/>
      <c r="BN450" s="11"/>
    </row>
    <row r="451" spans="1:66" s="1" customFormat="1" x14ac:dyDescent="0.3">
      <c r="A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118"/>
      <c r="N451" s="5"/>
      <c r="O451" s="5"/>
      <c r="P451" s="5"/>
      <c r="Q451" s="5"/>
      <c r="R451" s="5"/>
      <c r="S451" s="5"/>
      <c r="T451" s="5"/>
      <c r="U451" s="5"/>
      <c r="AA451" s="3"/>
      <c r="AB451" s="13"/>
      <c r="AC451" s="13"/>
      <c r="AD451" s="13"/>
      <c r="AE451" s="13"/>
      <c r="AF451" s="13"/>
      <c r="AG451" s="13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T451" s="107"/>
      <c r="BA451" s="11"/>
      <c r="BB451" s="11"/>
      <c r="BC451" s="11"/>
      <c r="BD451" s="11"/>
      <c r="BE451" s="11"/>
      <c r="BH451" s="11"/>
      <c r="BI451" s="11"/>
      <c r="BJ451" s="11"/>
      <c r="BK451" s="11"/>
      <c r="BL451" s="11"/>
      <c r="BM451" s="11"/>
      <c r="BN451" s="11"/>
    </row>
    <row r="452" spans="1:66" s="1" customFormat="1" x14ac:dyDescent="0.3">
      <c r="A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118"/>
      <c r="N452" s="5"/>
      <c r="O452" s="5"/>
      <c r="P452" s="5"/>
      <c r="Q452" s="5"/>
      <c r="R452" s="5"/>
      <c r="S452" s="5"/>
      <c r="T452" s="5"/>
      <c r="U452" s="5"/>
      <c r="AA452" s="3"/>
      <c r="AB452" s="13"/>
      <c r="AC452" s="13"/>
      <c r="AD452" s="13"/>
      <c r="AE452" s="13"/>
      <c r="AF452" s="13"/>
      <c r="AG452" s="13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T452" s="107"/>
      <c r="BA452" s="11"/>
      <c r="BB452" s="11"/>
      <c r="BC452" s="11"/>
      <c r="BD452" s="11"/>
      <c r="BE452" s="11"/>
      <c r="BH452" s="11"/>
      <c r="BI452" s="11"/>
      <c r="BJ452" s="11"/>
      <c r="BK452" s="11"/>
      <c r="BL452" s="11"/>
      <c r="BM452" s="11"/>
      <c r="BN452" s="11"/>
    </row>
    <row r="453" spans="1:66" s="1" customFormat="1" x14ac:dyDescent="0.3">
      <c r="A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118"/>
      <c r="N453" s="5"/>
      <c r="O453" s="5"/>
      <c r="P453" s="5"/>
      <c r="Q453" s="5"/>
      <c r="R453" s="5"/>
      <c r="S453" s="5"/>
      <c r="T453" s="5"/>
      <c r="U453" s="5"/>
      <c r="AA453" s="3"/>
      <c r="AB453" s="13"/>
      <c r="AC453" s="13"/>
      <c r="AD453" s="13"/>
      <c r="AE453" s="13"/>
      <c r="AF453" s="13"/>
      <c r="AG453" s="13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T453" s="107"/>
      <c r="BA453" s="11"/>
      <c r="BB453" s="11"/>
      <c r="BC453" s="11"/>
      <c r="BD453" s="11"/>
      <c r="BE453" s="11"/>
      <c r="BH453" s="11"/>
      <c r="BI453" s="11"/>
      <c r="BJ453" s="11"/>
      <c r="BK453" s="11"/>
      <c r="BL453" s="11"/>
      <c r="BM453" s="11"/>
      <c r="BN453" s="11"/>
    </row>
    <row r="454" spans="1:66" s="1" customFormat="1" x14ac:dyDescent="0.3">
      <c r="A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118"/>
      <c r="N454" s="5"/>
      <c r="O454" s="5"/>
      <c r="P454" s="5"/>
      <c r="Q454" s="5"/>
      <c r="R454" s="5"/>
      <c r="S454" s="5"/>
      <c r="T454" s="5"/>
      <c r="U454" s="5"/>
      <c r="AA454" s="3"/>
      <c r="AB454" s="13"/>
      <c r="AC454" s="13"/>
      <c r="AD454" s="13"/>
      <c r="AE454" s="13"/>
      <c r="AF454" s="13"/>
      <c r="AG454" s="13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T454" s="107"/>
      <c r="BA454" s="11"/>
      <c r="BB454" s="11"/>
      <c r="BC454" s="11"/>
      <c r="BD454" s="11"/>
      <c r="BE454" s="11"/>
      <c r="BH454" s="11"/>
      <c r="BI454" s="11"/>
      <c r="BJ454" s="11"/>
      <c r="BK454" s="11"/>
      <c r="BL454" s="11"/>
      <c r="BM454" s="11"/>
      <c r="BN454" s="11"/>
    </row>
    <row r="455" spans="1:66" s="1" customFormat="1" x14ac:dyDescent="0.3">
      <c r="A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118"/>
      <c r="N455" s="5"/>
      <c r="O455" s="5"/>
      <c r="P455" s="5"/>
      <c r="Q455" s="5"/>
      <c r="R455" s="5"/>
      <c r="S455" s="5"/>
      <c r="T455" s="5"/>
      <c r="U455" s="5"/>
      <c r="AA455" s="3"/>
      <c r="AB455" s="13"/>
      <c r="AC455" s="13"/>
      <c r="AD455" s="13"/>
      <c r="AE455" s="13"/>
      <c r="AF455" s="13"/>
      <c r="AG455" s="13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T455" s="107"/>
      <c r="BA455" s="11"/>
      <c r="BB455" s="11"/>
      <c r="BC455" s="11"/>
      <c r="BD455" s="11"/>
      <c r="BE455" s="11"/>
      <c r="BH455" s="11"/>
      <c r="BI455" s="11"/>
      <c r="BJ455" s="11"/>
      <c r="BK455" s="11"/>
      <c r="BL455" s="11"/>
      <c r="BM455" s="11"/>
      <c r="BN455" s="11"/>
    </row>
    <row r="456" spans="1:66" s="1" customFormat="1" x14ac:dyDescent="0.3">
      <c r="A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118"/>
      <c r="N456" s="5"/>
      <c r="O456" s="5"/>
      <c r="P456" s="5"/>
      <c r="Q456" s="5"/>
      <c r="R456" s="5"/>
      <c r="S456" s="5"/>
      <c r="T456" s="5"/>
      <c r="U456" s="5"/>
      <c r="AA456" s="3"/>
      <c r="AB456" s="13"/>
      <c r="AC456" s="13"/>
      <c r="AD456" s="13"/>
      <c r="AE456" s="13"/>
      <c r="AF456" s="13"/>
      <c r="AG456" s="13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T456" s="107"/>
      <c r="BA456" s="11"/>
      <c r="BB456" s="11"/>
      <c r="BC456" s="11"/>
      <c r="BD456" s="11"/>
      <c r="BE456" s="11"/>
      <c r="BH456" s="11"/>
      <c r="BI456" s="11"/>
      <c r="BJ456" s="11"/>
      <c r="BK456" s="11"/>
      <c r="BL456" s="11"/>
      <c r="BM456" s="11"/>
      <c r="BN456" s="11"/>
    </row>
    <row r="457" spans="1:66" s="1" customFormat="1" x14ac:dyDescent="0.3">
      <c r="A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118"/>
      <c r="N457" s="5"/>
      <c r="O457" s="5"/>
      <c r="P457" s="5"/>
      <c r="Q457" s="5"/>
      <c r="R457" s="5"/>
      <c r="S457" s="5"/>
      <c r="T457" s="5"/>
      <c r="U457" s="5"/>
      <c r="AA457" s="3"/>
      <c r="AB457" s="13"/>
      <c r="AC457" s="13"/>
      <c r="AD457" s="13"/>
      <c r="AE457" s="13"/>
      <c r="AF457" s="13"/>
      <c r="AG457" s="13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T457" s="107"/>
      <c r="BA457" s="11"/>
      <c r="BB457" s="11"/>
      <c r="BC457" s="11"/>
      <c r="BD457" s="11"/>
      <c r="BE457" s="11"/>
      <c r="BH457" s="11"/>
      <c r="BI457" s="11"/>
      <c r="BJ457" s="11"/>
      <c r="BK457" s="11"/>
      <c r="BL457" s="11"/>
      <c r="BM457" s="11"/>
      <c r="BN457" s="11"/>
    </row>
    <row r="458" spans="1:66" s="1" customFormat="1" x14ac:dyDescent="0.3">
      <c r="A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118"/>
      <c r="N458" s="5"/>
      <c r="O458" s="5"/>
      <c r="P458" s="5"/>
      <c r="Q458" s="5"/>
      <c r="R458" s="5"/>
      <c r="S458" s="5"/>
      <c r="T458" s="5"/>
      <c r="U458" s="5"/>
      <c r="AA458" s="3"/>
      <c r="AB458" s="13"/>
      <c r="AC458" s="13"/>
      <c r="AD458" s="13"/>
      <c r="AE458" s="13"/>
      <c r="AF458" s="13"/>
      <c r="AG458" s="13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T458" s="107"/>
      <c r="BA458" s="11"/>
      <c r="BB458" s="11"/>
      <c r="BC458" s="11"/>
      <c r="BD458" s="11"/>
      <c r="BE458" s="11"/>
      <c r="BH458" s="11"/>
      <c r="BI458" s="11"/>
      <c r="BJ458" s="11"/>
      <c r="BK458" s="11"/>
      <c r="BL458" s="11"/>
      <c r="BM458" s="11"/>
      <c r="BN458" s="11"/>
    </row>
    <row r="459" spans="1:66" s="1" customFormat="1" x14ac:dyDescent="0.3">
      <c r="A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118"/>
      <c r="N459" s="5"/>
      <c r="O459" s="5"/>
      <c r="P459" s="5"/>
      <c r="Q459" s="5"/>
      <c r="R459" s="5"/>
      <c r="S459" s="5"/>
      <c r="T459" s="5"/>
      <c r="U459" s="5"/>
      <c r="AA459" s="3"/>
      <c r="AB459" s="13"/>
      <c r="AC459" s="13"/>
      <c r="AD459" s="13"/>
      <c r="AE459" s="13"/>
      <c r="AF459" s="13"/>
      <c r="AG459" s="13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T459" s="107"/>
      <c r="BA459" s="11"/>
      <c r="BB459" s="11"/>
      <c r="BC459" s="11"/>
      <c r="BD459" s="11"/>
      <c r="BE459" s="11"/>
      <c r="BH459" s="11"/>
      <c r="BI459" s="11"/>
      <c r="BJ459" s="11"/>
      <c r="BK459" s="11"/>
      <c r="BL459" s="11"/>
      <c r="BM459" s="11"/>
      <c r="BN459" s="11"/>
    </row>
    <row r="460" spans="1:66" s="1" customFormat="1" x14ac:dyDescent="0.3">
      <c r="A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118"/>
      <c r="N460" s="5"/>
      <c r="O460" s="5"/>
      <c r="P460" s="5"/>
      <c r="Q460" s="5"/>
      <c r="R460" s="5"/>
      <c r="S460" s="5"/>
      <c r="T460" s="5"/>
      <c r="U460" s="5"/>
      <c r="AA460" s="3"/>
      <c r="AB460" s="13"/>
      <c r="AC460" s="13"/>
      <c r="AD460" s="13"/>
      <c r="AE460" s="13"/>
      <c r="AF460" s="13"/>
      <c r="AG460" s="13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T460" s="107"/>
      <c r="BA460" s="11"/>
      <c r="BB460" s="11"/>
      <c r="BC460" s="11"/>
      <c r="BD460" s="11"/>
      <c r="BE460" s="11"/>
      <c r="BH460" s="11"/>
      <c r="BI460" s="11"/>
      <c r="BJ460" s="11"/>
      <c r="BK460" s="11"/>
      <c r="BL460" s="11"/>
      <c r="BM460" s="11"/>
      <c r="BN460" s="11"/>
    </row>
    <row r="461" spans="1:66" s="1" customFormat="1" x14ac:dyDescent="0.3">
      <c r="A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118"/>
      <c r="N461" s="5"/>
      <c r="O461" s="5"/>
      <c r="P461" s="5"/>
      <c r="Q461" s="5"/>
      <c r="R461" s="5"/>
      <c r="S461" s="5"/>
      <c r="T461" s="5"/>
      <c r="U461" s="5"/>
      <c r="AA461" s="3"/>
      <c r="AB461" s="13"/>
      <c r="AC461" s="13"/>
      <c r="AD461" s="13"/>
      <c r="AE461" s="13"/>
      <c r="AF461" s="13"/>
      <c r="AG461" s="13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T461" s="107"/>
      <c r="BA461" s="11"/>
      <c r="BB461" s="11"/>
      <c r="BC461" s="11"/>
      <c r="BD461" s="11"/>
      <c r="BE461" s="11"/>
      <c r="BH461" s="11"/>
      <c r="BI461" s="11"/>
      <c r="BJ461" s="11"/>
      <c r="BK461" s="11"/>
      <c r="BL461" s="11"/>
      <c r="BM461" s="11"/>
      <c r="BN461" s="11"/>
    </row>
    <row r="462" spans="1:66" s="1" customFormat="1" x14ac:dyDescent="0.3">
      <c r="A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118"/>
      <c r="N462" s="5"/>
      <c r="O462" s="5"/>
      <c r="P462" s="5"/>
      <c r="Q462" s="5"/>
      <c r="R462" s="5"/>
      <c r="S462" s="5"/>
      <c r="T462" s="5"/>
      <c r="U462" s="5"/>
      <c r="AA462" s="3"/>
      <c r="AB462" s="13"/>
      <c r="AC462" s="13"/>
      <c r="AD462" s="13"/>
      <c r="AE462" s="13"/>
      <c r="AF462" s="13"/>
      <c r="AG462" s="13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T462" s="107"/>
      <c r="BA462" s="11"/>
      <c r="BB462" s="11"/>
      <c r="BC462" s="11"/>
      <c r="BD462" s="11"/>
      <c r="BE462" s="11"/>
      <c r="BH462" s="11"/>
      <c r="BI462" s="11"/>
      <c r="BJ462" s="11"/>
      <c r="BK462" s="11"/>
      <c r="BL462" s="11"/>
      <c r="BM462" s="11"/>
      <c r="BN462" s="11"/>
    </row>
    <row r="463" spans="1:66" s="1" customFormat="1" x14ac:dyDescent="0.3">
      <c r="A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118"/>
      <c r="N463" s="5"/>
      <c r="O463" s="5"/>
      <c r="P463" s="5"/>
      <c r="Q463" s="5"/>
      <c r="R463" s="5"/>
      <c r="S463" s="5"/>
      <c r="T463" s="5"/>
      <c r="U463" s="5"/>
      <c r="AA463" s="3"/>
      <c r="AB463" s="13"/>
      <c r="AC463" s="13"/>
      <c r="AD463" s="13"/>
      <c r="AE463" s="13"/>
      <c r="AF463" s="13"/>
      <c r="AG463" s="13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T463" s="107"/>
      <c r="BA463" s="11"/>
      <c r="BB463" s="11"/>
      <c r="BC463" s="11"/>
      <c r="BD463" s="11"/>
      <c r="BE463" s="11"/>
      <c r="BH463" s="11"/>
      <c r="BI463" s="11"/>
      <c r="BJ463" s="11"/>
      <c r="BK463" s="11"/>
      <c r="BL463" s="11"/>
      <c r="BM463" s="11"/>
      <c r="BN463" s="11"/>
    </row>
    <row r="464" spans="1:66" s="1" customFormat="1" x14ac:dyDescent="0.3">
      <c r="A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118"/>
      <c r="N464" s="5"/>
      <c r="O464" s="5"/>
      <c r="P464" s="5"/>
      <c r="Q464" s="5"/>
      <c r="R464" s="5"/>
      <c r="S464" s="5"/>
      <c r="T464" s="5"/>
      <c r="U464" s="5"/>
      <c r="AA464" s="3"/>
      <c r="AB464" s="13"/>
      <c r="AC464" s="13"/>
      <c r="AD464" s="13"/>
      <c r="AE464" s="13"/>
      <c r="AF464" s="13"/>
      <c r="AG464" s="13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T464" s="107"/>
      <c r="BA464" s="11"/>
      <c r="BB464" s="11"/>
      <c r="BC464" s="11"/>
      <c r="BD464" s="11"/>
      <c r="BE464" s="11"/>
      <c r="BH464" s="11"/>
      <c r="BI464" s="11"/>
      <c r="BJ464" s="11"/>
      <c r="BK464" s="11"/>
      <c r="BL464" s="11"/>
      <c r="BM464" s="11"/>
      <c r="BN464" s="11"/>
    </row>
    <row r="465" spans="1:66" s="1" customFormat="1" x14ac:dyDescent="0.3">
      <c r="A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118"/>
      <c r="N465" s="5"/>
      <c r="O465" s="5"/>
      <c r="P465" s="5"/>
      <c r="Q465" s="5"/>
      <c r="R465" s="5"/>
      <c r="S465" s="5"/>
      <c r="T465" s="5"/>
      <c r="U465" s="5"/>
      <c r="AA465" s="3"/>
      <c r="AB465" s="13"/>
      <c r="AC465" s="13"/>
      <c r="AD465" s="13"/>
      <c r="AE465" s="13"/>
      <c r="AF465" s="13"/>
      <c r="AG465" s="13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T465" s="107"/>
      <c r="BA465" s="11"/>
      <c r="BB465" s="11"/>
      <c r="BC465" s="11"/>
      <c r="BD465" s="11"/>
      <c r="BE465" s="11"/>
      <c r="BH465" s="11"/>
      <c r="BI465" s="11"/>
      <c r="BJ465" s="11"/>
      <c r="BK465" s="11"/>
      <c r="BL465" s="11"/>
      <c r="BM465" s="11"/>
      <c r="BN465" s="11"/>
    </row>
    <row r="466" spans="1:66" s="1" customFormat="1" x14ac:dyDescent="0.3">
      <c r="A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118"/>
      <c r="N466" s="5"/>
      <c r="O466" s="5"/>
      <c r="P466" s="5"/>
      <c r="Q466" s="5"/>
      <c r="R466" s="5"/>
      <c r="S466" s="5"/>
      <c r="T466" s="5"/>
      <c r="U466" s="5"/>
      <c r="AA466" s="3"/>
      <c r="AB466" s="13"/>
      <c r="AC466" s="13"/>
      <c r="AD466" s="13"/>
      <c r="AE466" s="13"/>
      <c r="AF466" s="13"/>
      <c r="AG466" s="13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T466" s="107"/>
      <c r="BA466" s="11"/>
      <c r="BB466" s="11"/>
      <c r="BC466" s="11"/>
      <c r="BD466" s="11"/>
      <c r="BE466" s="11"/>
      <c r="BH466" s="11"/>
      <c r="BI466" s="11"/>
      <c r="BJ466" s="11"/>
      <c r="BK466" s="11"/>
      <c r="BL466" s="11"/>
      <c r="BM466" s="11"/>
      <c r="BN466" s="11"/>
    </row>
    <row r="467" spans="1:66" s="1" customFormat="1" x14ac:dyDescent="0.3">
      <c r="A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118"/>
      <c r="N467" s="5"/>
      <c r="O467" s="5"/>
      <c r="P467" s="5"/>
      <c r="Q467" s="5"/>
      <c r="R467" s="5"/>
      <c r="S467" s="5"/>
      <c r="T467" s="5"/>
      <c r="U467" s="5"/>
      <c r="AA467" s="3"/>
      <c r="AB467" s="13"/>
      <c r="AC467" s="13"/>
      <c r="AD467" s="13"/>
      <c r="AE467" s="13"/>
      <c r="AF467" s="13"/>
      <c r="AG467" s="13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T467" s="107"/>
      <c r="BA467" s="11"/>
      <c r="BB467" s="11"/>
      <c r="BC467" s="11"/>
      <c r="BD467" s="11"/>
      <c r="BE467" s="11"/>
      <c r="BH467" s="11"/>
      <c r="BI467" s="11"/>
      <c r="BJ467" s="11"/>
      <c r="BK467" s="11"/>
      <c r="BL467" s="11"/>
      <c r="BM467" s="11"/>
      <c r="BN467" s="11"/>
    </row>
    <row r="468" spans="1:66" s="1" customFormat="1" x14ac:dyDescent="0.3">
      <c r="A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118"/>
      <c r="N468" s="5"/>
      <c r="O468" s="5"/>
      <c r="P468" s="5"/>
      <c r="Q468" s="5"/>
      <c r="R468" s="5"/>
      <c r="S468" s="5"/>
      <c r="T468" s="5"/>
      <c r="U468" s="5"/>
      <c r="AA468" s="3"/>
      <c r="AB468" s="13"/>
      <c r="AC468" s="13"/>
      <c r="AD468" s="13"/>
      <c r="AE468" s="13"/>
      <c r="AF468" s="13"/>
      <c r="AG468" s="13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T468" s="107"/>
      <c r="BA468" s="11"/>
      <c r="BB468" s="11"/>
      <c r="BC468" s="11"/>
      <c r="BD468" s="11"/>
      <c r="BE468" s="11"/>
      <c r="BH468" s="11"/>
      <c r="BI468" s="11"/>
      <c r="BJ468" s="11"/>
      <c r="BK468" s="11"/>
      <c r="BL468" s="11"/>
      <c r="BM468" s="11"/>
      <c r="BN468" s="11"/>
    </row>
    <row r="469" spans="1:66" s="1" customFormat="1" x14ac:dyDescent="0.3">
      <c r="A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118"/>
      <c r="N469" s="5"/>
      <c r="O469" s="5"/>
      <c r="P469" s="5"/>
      <c r="Q469" s="5"/>
      <c r="R469" s="5"/>
      <c r="S469" s="5"/>
      <c r="T469" s="5"/>
      <c r="U469" s="5"/>
      <c r="AA469" s="3"/>
      <c r="AB469" s="13"/>
      <c r="AC469" s="13"/>
      <c r="AD469" s="13"/>
      <c r="AE469" s="13"/>
      <c r="AF469" s="13"/>
      <c r="AG469" s="13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T469" s="107"/>
      <c r="BA469" s="11"/>
      <c r="BB469" s="11"/>
      <c r="BC469" s="11"/>
      <c r="BD469" s="11"/>
      <c r="BE469" s="11"/>
      <c r="BH469" s="11"/>
      <c r="BI469" s="11"/>
      <c r="BJ469" s="11"/>
      <c r="BK469" s="11"/>
      <c r="BL469" s="11"/>
      <c r="BM469" s="11"/>
      <c r="BN469" s="11"/>
    </row>
    <row r="470" spans="1:66" s="1" customFormat="1" x14ac:dyDescent="0.3">
      <c r="A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118"/>
      <c r="N470" s="5"/>
      <c r="O470" s="5"/>
      <c r="P470" s="5"/>
      <c r="Q470" s="5"/>
      <c r="R470" s="5"/>
      <c r="S470" s="5"/>
      <c r="T470" s="5"/>
      <c r="U470" s="5"/>
      <c r="AA470" s="3"/>
      <c r="AB470" s="13"/>
      <c r="AC470" s="13"/>
      <c r="AD470" s="13"/>
      <c r="AE470" s="13"/>
      <c r="AF470" s="13"/>
      <c r="AG470" s="13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T470" s="107"/>
      <c r="BA470" s="11"/>
      <c r="BB470" s="11"/>
      <c r="BC470" s="11"/>
      <c r="BD470" s="11"/>
      <c r="BE470" s="11"/>
      <c r="BH470" s="11"/>
      <c r="BI470" s="11"/>
      <c r="BJ470" s="11"/>
      <c r="BK470" s="11"/>
      <c r="BL470" s="11"/>
      <c r="BM470" s="11"/>
      <c r="BN470" s="11"/>
    </row>
    <row r="471" spans="1:66" s="1" customFormat="1" x14ac:dyDescent="0.3">
      <c r="A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118"/>
      <c r="N471" s="5"/>
      <c r="O471" s="5"/>
      <c r="P471" s="5"/>
      <c r="Q471" s="5"/>
      <c r="R471" s="5"/>
      <c r="S471" s="5"/>
      <c r="T471" s="5"/>
      <c r="U471" s="5"/>
      <c r="AA471" s="3"/>
      <c r="AB471" s="13"/>
      <c r="AC471" s="13"/>
      <c r="AD471" s="13"/>
      <c r="AE471" s="13"/>
      <c r="AF471" s="13"/>
      <c r="AG471" s="13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T471" s="107"/>
      <c r="BA471" s="11"/>
      <c r="BB471" s="11"/>
      <c r="BC471" s="11"/>
      <c r="BD471" s="11"/>
      <c r="BE471" s="11"/>
      <c r="BH471" s="11"/>
      <c r="BI471" s="11"/>
      <c r="BJ471" s="11"/>
      <c r="BK471" s="11"/>
      <c r="BL471" s="11"/>
      <c r="BM471" s="11"/>
      <c r="BN471" s="11"/>
    </row>
    <row r="472" spans="1:66" s="1" customFormat="1" x14ac:dyDescent="0.3">
      <c r="A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118"/>
      <c r="N472" s="5"/>
      <c r="O472" s="5"/>
      <c r="P472" s="5"/>
      <c r="Q472" s="5"/>
      <c r="R472" s="5"/>
      <c r="S472" s="5"/>
      <c r="T472" s="5"/>
      <c r="U472" s="5"/>
      <c r="AA472" s="3"/>
      <c r="AB472" s="13"/>
      <c r="AC472" s="13"/>
      <c r="AD472" s="13"/>
      <c r="AE472" s="13"/>
      <c r="AF472" s="13"/>
      <c r="AG472" s="13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T472" s="107"/>
      <c r="BA472" s="11"/>
      <c r="BB472" s="11"/>
      <c r="BC472" s="11"/>
      <c r="BD472" s="11"/>
      <c r="BE472" s="11"/>
      <c r="BH472" s="11"/>
      <c r="BI472" s="11"/>
      <c r="BJ472" s="11"/>
      <c r="BK472" s="11"/>
      <c r="BL472" s="11"/>
      <c r="BM472" s="11"/>
      <c r="BN472" s="11"/>
    </row>
    <row r="473" spans="1:66" s="1" customFormat="1" x14ac:dyDescent="0.3">
      <c r="A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118"/>
      <c r="N473" s="5"/>
      <c r="O473" s="5"/>
      <c r="P473" s="5"/>
      <c r="Q473" s="5"/>
      <c r="R473" s="5"/>
      <c r="S473" s="5"/>
      <c r="T473" s="5"/>
      <c r="U473" s="5"/>
      <c r="AA473" s="3"/>
      <c r="AB473" s="13"/>
      <c r="AC473" s="13"/>
      <c r="AD473" s="13"/>
      <c r="AE473" s="13"/>
      <c r="AF473" s="13"/>
      <c r="AG473" s="13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T473" s="107"/>
      <c r="BA473" s="11"/>
      <c r="BB473" s="11"/>
      <c r="BC473" s="11"/>
      <c r="BD473" s="11"/>
      <c r="BE473" s="11"/>
      <c r="BH473" s="11"/>
      <c r="BI473" s="11"/>
      <c r="BJ473" s="11"/>
      <c r="BK473" s="11"/>
      <c r="BL473" s="11"/>
      <c r="BM473" s="11"/>
      <c r="BN473" s="11"/>
    </row>
    <row r="474" spans="1:66" s="1" customFormat="1" x14ac:dyDescent="0.3">
      <c r="A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118"/>
      <c r="N474" s="5"/>
      <c r="O474" s="5"/>
      <c r="P474" s="5"/>
      <c r="Q474" s="5"/>
      <c r="R474" s="5"/>
      <c r="S474" s="5"/>
      <c r="T474" s="5"/>
      <c r="U474" s="5"/>
      <c r="AA474" s="3"/>
      <c r="AB474" s="13"/>
      <c r="AC474" s="13"/>
      <c r="AD474" s="13"/>
      <c r="AE474" s="13"/>
      <c r="AF474" s="13"/>
      <c r="AG474" s="13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T474" s="107"/>
      <c r="BA474" s="11"/>
      <c r="BB474" s="11"/>
      <c r="BC474" s="11"/>
      <c r="BD474" s="11"/>
      <c r="BE474" s="11"/>
      <c r="BH474" s="11"/>
      <c r="BI474" s="11"/>
      <c r="BJ474" s="11"/>
      <c r="BK474" s="11"/>
      <c r="BL474" s="11"/>
      <c r="BM474" s="11"/>
      <c r="BN474" s="11"/>
    </row>
    <row r="475" spans="1:66" s="1" customFormat="1" x14ac:dyDescent="0.3">
      <c r="A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118"/>
      <c r="N475" s="5"/>
      <c r="O475" s="5"/>
      <c r="P475" s="5"/>
      <c r="Q475" s="5"/>
      <c r="R475" s="5"/>
      <c r="S475" s="5"/>
      <c r="T475" s="5"/>
      <c r="U475" s="5"/>
      <c r="AA475" s="3"/>
      <c r="AB475" s="13"/>
      <c r="AC475" s="13"/>
      <c r="AD475" s="13"/>
      <c r="AE475" s="13"/>
      <c r="AF475" s="13"/>
      <c r="AG475" s="13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T475" s="107"/>
      <c r="BA475" s="11"/>
      <c r="BB475" s="11"/>
      <c r="BC475" s="11"/>
      <c r="BD475" s="11"/>
      <c r="BE475" s="11"/>
      <c r="BH475" s="11"/>
      <c r="BI475" s="11"/>
      <c r="BJ475" s="11"/>
      <c r="BK475" s="11"/>
      <c r="BL475" s="11"/>
      <c r="BM475" s="11"/>
      <c r="BN475" s="11"/>
    </row>
    <row r="476" spans="1:66" s="1" customFormat="1" x14ac:dyDescent="0.3">
      <c r="A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118"/>
      <c r="N476" s="5"/>
      <c r="O476" s="5"/>
      <c r="P476" s="5"/>
      <c r="Q476" s="5"/>
      <c r="R476" s="5"/>
      <c r="S476" s="5"/>
      <c r="T476" s="5"/>
      <c r="U476" s="5"/>
      <c r="AA476" s="3"/>
      <c r="AB476" s="13"/>
      <c r="AC476" s="13"/>
      <c r="AD476" s="13"/>
      <c r="AE476" s="13"/>
      <c r="AF476" s="13"/>
      <c r="AG476" s="13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T476" s="107"/>
      <c r="BA476" s="11"/>
      <c r="BB476" s="11"/>
      <c r="BC476" s="11"/>
      <c r="BD476" s="11"/>
      <c r="BE476" s="11"/>
      <c r="BH476" s="11"/>
      <c r="BI476" s="11"/>
      <c r="BJ476" s="11"/>
      <c r="BK476" s="11"/>
      <c r="BL476" s="11"/>
      <c r="BM476" s="11"/>
      <c r="BN476" s="11"/>
    </row>
    <row r="477" spans="1:66" s="1" customFormat="1" x14ac:dyDescent="0.3">
      <c r="A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118"/>
      <c r="N477" s="5"/>
      <c r="O477" s="5"/>
      <c r="P477" s="5"/>
      <c r="Q477" s="5"/>
      <c r="R477" s="5"/>
      <c r="S477" s="5"/>
      <c r="T477" s="5"/>
      <c r="U477" s="5"/>
      <c r="AA477" s="3"/>
      <c r="AB477" s="13"/>
      <c r="AC477" s="13"/>
      <c r="AD477" s="13"/>
      <c r="AE477" s="13"/>
      <c r="AF477" s="13"/>
      <c r="AG477" s="13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T477" s="107"/>
      <c r="BA477" s="11"/>
      <c r="BB477" s="11"/>
      <c r="BC477" s="11"/>
      <c r="BD477" s="11"/>
      <c r="BE477" s="11"/>
      <c r="BH477" s="11"/>
      <c r="BI477" s="11"/>
      <c r="BJ477" s="11"/>
      <c r="BK477" s="11"/>
      <c r="BL477" s="11"/>
      <c r="BM477" s="11"/>
      <c r="BN477" s="11"/>
    </row>
    <row r="478" spans="1:66" s="1" customFormat="1" x14ac:dyDescent="0.3">
      <c r="A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118"/>
      <c r="N478" s="5"/>
      <c r="O478" s="5"/>
      <c r="P478" s="5"/>
      <c r="Q478" s="5"/>
      <c r="R478" s="5"/>
      <c r="S478" s="5"/>
      <c r="T478" s="5"/>
      <c r="U478" s="5"/>
      <c r="AA478" s="3"/>
      <c r="AB478" s="13"/>
      <c r="AC478" s="13"/>
      <c r="AD478" s="13"/>
      <c r="AE478" s="13"/>
      <c r="AF478" s="13"/>
      <c r="AG478" s="13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T478" s="107"/>
      <c r="BA478" s="11"/>
      <c r="BB478" s="11"/>
      <c r="BC478" s="11"/>
      <c r="BD478" s="11"/>
      <c r="BE478" s="11"/>
      <c r="BH478" s="11"/>
      <c r="BI478" s="11"/>
      <c r="BJ478" s="11"/>
      <c r="BK478" s="11"/>
      <c r="BL478" s="11"/>
      <c r="BM478" s="11"/>
      <c r="BN478" s="11"/>
    </row>
    <row r="479" spans="1:66" s="1" customFormat="1" x14ac:dyDescent="0.3">
      <c r="A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118"/>
      <c r="N479" s="5"/>
      <c r="O479" s="5"/>
      <c r="P479" s="5"/>
      <c r="Q479" s="5"/>
      <c r="R479" s="5"/>
      <c r="S479" s="5"/>
      <c r="T479" s="5"/>
      <c r="U479" s="5"/>
      <c r="AA479" s="3"/>
      <c r="AB479" s="13"/>
      <c r="AC479" s="13"/>
      <c r="AD479" s="13"/>
      <c r="AE479" s="13"/>
      <c r="AF479" s="13"/>
      <c r="AG479" s="13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T479" s="107"/>
      <c r="BA479" s="11"/>
      <c r="BB479" s="11"/>
      <c r="BC479" s="11"/>
      <c r="BD479" s="11"/>
      <c r="BE479" s="11"/>
      <c r="BH479" s="11"/>
      <c r="BI479" s="11"/>
      <c r="BJ479" s="11"/>
      <c r="BK479" s="11"/>
      <c r="BL479" s="11"/>
      <c r="BM479" s="11"/>
      <c r="BN479" s="11"/>
    </row>
    <row r="480" spans="1:66" s="1" customFormat="1" x14ac:dyDescent="0.3">
      <c r="A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118"/>
      <c r="N480" s="5"/>
      <c r="O480" s="5"/>
      <c r="P480" s="5"/>
      <c r="Q480" s="5"/>
      <c r="R480" s="5"/>
      <c r="S480" s="5"/>
      <c r="T480" s="5"/>
      <c r="U480" s="5"/>
      <c r="AA480" s="3"/>
      <c r="AB480" s="13"/>
      <c r="AC480" s="13"/>
      <c r="AD480" s="13"/>
      <c r="AE480" s="13"/>
      <c r="AF480" s="13"/>
      <c r="AG480" s="13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T480" s="107"/>
      <c r="BA480" s="11"/>
      <c r="BB480" s="11"/>
      <c r="BC480" s="11"/>
      <c r="BD480" s="11"/>
      <c r="BE480" s="11"/>
      <c r="BH480" s="11"/>
      <c r="BI480" s="11"/>
      <c r="BJ480" s="11"/>
      <c r="BK480" s="11"/>
      <c r="BL480" s="11"/>
      <c r="BM480" s="11"/>
      <c r="BN480" s="11"/>
    </row>
    <row r="481" spans="1:66" s="1" customFormat="1" x14ac:dyDescent="0.3">
      <c r="A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118"/>
      <c r="N481" s="5"/>
      <c r="O481" s="5"/>
      <c r="P481" s="5"/>
      <c r="Q481" s="5"/>
      <c r="R481" s="5"/>
      <c r="S481" s="5"/>
      <c r="T481" s="5"/>
      <c r="U481" s="5"/>
      <c r="AA481" s="3"/>
      <c r="AB481" s="13"/>
      <c r="AC481" s="13"/>
      <c r="AD481" s="13"/>
      <c r="AE481" s="13"/>
      <c r="AF481" s="13"/>
      <c r="AG481" s="13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T481" s="107"/>
      <c r="BA481" s="11"/>
      <c r="BB481" s="11"/>
      <c r="BC481" s="11"/>
      <c r="BD481" s="11"/>
      <c r="BE481" s="11"/>
      <c r="BH481" s="11"/>
      <c r="BI481" s="11"/>
      <c r="BJ481" s="11"/>
      <c r="BK481" s="11"/>
      <c r="BL481" s="11"/>
      <c r="BM481" s="11"/>
      <c r="BN481" s="11"/>
    </row>
    <row r="482" spans="1:66" s="1" customFormat="1" x14ac:dyDescent="0.3">
      <c r="A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118"/>
      <c r="N482" s="5"/>
      <c r="O482" s="5"/>
      <c r="P482" s="5"/>
      <c r="Q482" s="5"/>
      <c r="R482" s="5"/>
      <c r="S482" s="5"/>
      <c r="T482" s="5"/>
      <c r="U482" s="5"/>
      <c r="AA482" s="3"/>
      <c r="AB482" s="13"/>
      <c r="AC482" s="13"/>
      <c r="AD482" s="13"/>
      <c r="AE482" s="13"/>
      <c r="AF482" s="13"/>
      <c r="AG482" s="13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T482" s="107"/>
      <c r="BA482" s="11"/>
      <c r="BB482" s="11"/>
      <c r="BC482" s="11"/>
      <c r="BD482" s="11"/>
      <c r="BE482" s="11"/>
      <c r="BH482" s="11"/>
      <c r="BI482" s="11"/>
      <c r="BJ482" s="11"/>
      <c r="BK482" s="11"/>
      <c r="BL482" s="11"/>
      <c r="BM482" s="11"/>
      <c r="BN482" s="11"/>
    </row>
    <row r="483" spans="1:66" s="1" customFormat="1" x14ac:dyDescent="0.3">
      <c r="A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118"/>
      <c r="N483" s="5"/>
      <c r="O483" s="5"/>
      <c r="P483" s="5"/>
      <c r="Q483" s="5"/>
      <c r="R483" s="5"/>
      <c r="S483" s="5"/>
      <c r="T483" s="5"/>
      <c r="U483" s="5"/>
      <c r="AA483" s="3"/>
      <c r="AB483" s="13"/>
      <c r="AC483" s="13"/>
      <c r="AD483" s="13"/>
      <c r="AE483" s="13"/>
      <c r="AF483" s="13"/>
      <c r="AG483" s="13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T483" s="107"/>
      <c r="BA483" s="11"/>
      <c r="BB483" s="11"/>
      <c r="BC483" s="11"/>
      <c r="BD483" s="11"/>
      <c r="BE483" s="11"/>
      <c r="BH483" s="11"/>
      <c r="BI483" s="11"/>
      <c r="BJ483" s="11"/>
      <c r="BK483" s="11"/>
      <c r="BL483" s="11"/>
      <c r="BM483" s="11"/>
      <c r="BN483" s="11"/>
    </row>
    <row r="484" spans="1:66" s="1" customFormat="1" x14ac:dyDescent="0.3">
      <c r="A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118"/>
      <c r="N484" s="5"/>
      <c r="O484" s="5"/>
      <c r="P484" s="5"/>
      <c r="Q484" s="5"/>
      <c r="R484" s="5"/>
      <c r="S484" s="5"/>
      <c r="T484" s="5"/>
      <c r="U484" s="5"/>
      <c r="AA484" s="3"/>
      <c r="AB484" s="13"/>
      <c r="AC484" s="13"/>
      <c r="AD484" s="13"/>
      <c r="AE484" s="13"/>
      <c r="AF484" s="13"/>
      <c r="AG484" s="13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T484" s="107"/>
      <c r="BA484" s="11"/>
      <c r="BB484" s="11"/>
      <c r="BC484" s="11"/>
      <c r="BD484" s="11"/>
      <c r="BE484" s="11"/>
      <c r="BH484" s="11"/>
      <c r="BI484" s="11"/>
      <c r="BJ484" s="11"/>
      <c r="BK484" s="11"/>
      <c r="BL484" s="11"/>
      <c r="BM484" s="11"/>
      <c r="BN484" s="11"/>
    </row>
    <row r="485" spans="1:66" s="1" customFormat="1" x14ac:dyDescent="0.3">
      <c r="A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118"/>
      <c r="N485" s="5"/>
      <c r="O485" s="5"/>
      <c r="P485" s="5"/>
      <c r="Q485" s="5"/>
      <c r="R485" s="5"/>
      <c r="S485" s="5"/>
      <c r="T485" s="5"/>
      <c r="U485" s="5"/>
      <c r="AA485" s="3"/>
      <c r="AB485" s="13"/>
      <c r="AC485" s="13"/>
      <c r="AD485" s="13"/>
      <c r="AE485" s="13"/>
      <c r="AF485" s="13"/>
      <c r="AG485" s="13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T485" s="107"/>
      <c r="BA485" s="11"/>
      <c r="BB485" s="11"/>
      <c r="BC485" s="11"/>
      <c r="BD485" s="11"/>
      <c r="BE485" s="11"/>
      <c r="BH485" s="11"/>
      <c r="BI485" s="11"/>
      <c r="BJ485" s="11"/>
      <c r="BK485" s="11"/>
      <c r="BL485" s="11"/>
      <c r="BM485" s="11"/>
      <c r="BN485" s="11"/>
    </row>
    <row r="486" spans="1:66" s="1" customFormat="1" x14ac:dyDescent="0.3">
      <c r="A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118"/>
      <c r="N486" s="5"/>
      <c r="O486" s="5"/>
      <c r="P486" s="5"/>
      <c r="Q486" s="5"/>
      <c r="R486" s="5"/>
      <c r="S486" s="5"/>
      <c r="T486" s="5"/>
      <c r="U486" s="5"/>
      <c r="AA486" s="3"/>
      <c r="AB486" s="13"/>
      <c r="AC486" s="13"/>
      <c r="AD486" s="13"/>
      <c r="AE486" s="13"/>
      <c r="AF486" s="13"/>
      <c r="AG486" s="13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T486" s="107"/>
      <c r="BA486" s="11"/>
      <c r="BB486" s="11"/>
      <c r="BC486" s="11"/>
      <c r="BD486" s="11"/>
      <c r="BE486" s="11"/>
      <c r="BH486" s="11"/>
      <c r="BI486" s="11"/>
      <c r="BJ486" s="11"/>
      <c r="BK486" s="11"/>
      <c r="BL486" s="11"/>
      <c r="BM486" s="11"/>
      <c r="BN486" s="11"/>
    </row>
    <row r="487" spans="1:66" s="1" customFormat="1" x14ac:dyDescent="0.3">
      <c r="A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118"/>
      <c r="N487" s="5"/>
      <c r="O487" s="5"/>
      <c r="P487" s="5"/>
      <c r="Q487" s="5"/>
      <c r="R487" s="5"/>
      <c r="S487" s="5"/>
      <c r="T487" s="5"/>
      <c r="U487" s="5"/>
      <c r="AA487" s="3"/>
      <c r="AB487" s="13"/>
      <c r="AC487" s="13"/>
      <c r="AD487" s="13"/>
      <c r="AE487" s="13"/>
      <c r="AF487" s="13"/>
      <c r="AG487" s="13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T487" s="107"/>
      <c r="BA487" s="11"/>
      <c r="BB487" s="11"/>
      <c r="BC487" s="11"/>
      <c r="BD487" s="11"/>
      <c r="BE487" s="11"/>
      <c r="BH487" s="11"/>
      <c r="BI487" s="11"/>
      <c r="BJ487" s="11"/>
      <c r="BK487" s="11"/>
      <c r="BL487" s="11"/>
      <c r="BM487" s="11"/>
      <c r="BN487" s="11"/>
    </row>
    <row r="488" spans="1:66" s="1" customFormat="1" x14ac:dyDescent="0.3">
      <c r="A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118"/>
      <c r="N488" s="5"/>
      <c r="O488" s="5"/>
      <c r="P488" s="5"/>
      <c r="Q488" s="5"/>
      <c r="R488" s="5"/>
      <c r="S488" s="5"/>
      <c r="T488" s="5"/>
      <c r="U488" s="5"/>
      <c r="AA488" s="3"/>
      <c r="AB488" s="13"/>
      <c r="AC488" s="13"/>
      <c r="AD488" s="13"/>
      <c r="AE488" s="13"/>
      <c r="AF488" s="13"/>
      <c r="AG488" s="13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T488" s="107"/>
      <c r="BA488" s="11"/>
      <c r="BB488" s="11"/>
      <c r="BC488" s="11"/>
      <c r="BD488" s="11"/>
      <c r="BE488" s="11"/>
      <c r="BH488" s="11"/>
      <c r="BI488" s="11"/>
      <c r="BJ488" s="11"/>
      <c r="BK488" s="11"/>
      <c r="BL488" s="11"/>
      <c r="BM488" s="11"/>
      <c r="BN488" s="11"/>
    </row>
    <row r="489" spans="1:66" s="1" customFormat="1" x14ac:dyDescent="0.3">
      <c r="A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118"/>
      <c r="N489" s="5"/>
      <c r="O489" s="5"/>
      <c r="P489" s="5"/>
      <c r="Q489" s="5"/>
      <c r="R489" s="5"/>
      <c r="S489" s="5"/>
      <c r="T489" s="5"/>
      <c r="U489" s="5"/>
      <c r="AA489" s="3"/>
      <c r="AB489" s="13"/>
      <c r="AC489" s="13"/>
      <c r="AD489" s="13"/>
      <c r="AE489" s="13"/>
      <c r="AF489" s="13"/>
      <c r="AG489" s="13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T489" s="107"/>
      <c r="BA489" s="11"/>
      <c r="BB489" s="11"/>
      <c r="BC489" s="11"/>
      <c r="BD489" s="11"/>
      <c r="BE489" s="11"/>
      <c r="BH489" s="11"/>
      <c r="BI489" s="11"/>
      <c r="BJ489" s="11"/>
      <c r="BK489" s="11"/>
      <c r="BL489" s="11"/>
      <c r="BM489" s="11"/>
      <c r="BN489" s="11"/>
    </row>
    <row r="490" spans="1:66" s="1" customFormat="1" x14ac:dyDescent="0.3">
      <c r="A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118"/>
      <c r="N490" s="5"/>
      <c r="O490" s="5"/>
      <c r="P490" s="5"/>
      <c r="Q490" s="5"/>
      <c r="R490" s="5"/>
      <c r="S490" s="5"/>
      <c r="T490" s="5"/>
      <c r="U490" s="5"/>
      <c r="AA490" s="3"/>
      <c r="AB490" s="13"/>
      <c r="AC490" s="13"/>
      <c r="AD490" s="13"/>
      <c r="AE490" s="13"/>
      <c r="AF490" s="13"/>
      <c r="AG490" s="13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T490" s="107"/>
      <c r="BA490" s="11"/>
      <c r="BB490" s="11"/>
      <c r="BC490" s="11"/>
      <c r="BD490" s="11"/>
      <c r="BE490" s="11"/>
      <c r="BH490" s="11"/>
      <c r="BI490" s="11"/>
      <c r="BJ490" s="11"/>
      <c r="BK490" s="11"/>
      <c r="BL490" s="11"/>
      <c r="BM490" s="11"/>
      <c r="BN490" s="11"/>
    </row>
    <row r="491" spans="1:66" s="1" customFormat="1" x14ac:dyDescent="0.3">
      <c r="A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118"/>
      <c r="N491" s="5"/>
      <c r="O491" s="5"/>
      <c r="P491" s="5"/>
      <c r="Q491" s="5"/>
      <c r="R491" s="5"/>
      <c r="S491" s="5"/>
      <c r="T491" s="5"/>
      <c r="U491" s="5"/>
      <c r="AA491" s="3"/>
      <c r="AB491" s="13"/>
      <c r="AC491" s="13"/>
      <c r="AD491" s="13"/>
      <c r="AE491" s="13"/>
      <c r="AF491" s="13"/>
      <c r="AG491" s="13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T491" s="107"/>
      <c r="BA491" s="11"/>
      <c r="BB491" s="11"/>
      <c r="BC491" s="11"/>
      <c r="BD491" s="11"/>
      <c r="BE491" s="11"/>
      <c r="BH491" s="11"/>
      <c r="BI491" s="11"/>
      <c r="BJ491" s="11"/>
      <c r="BK491" s="11"/>
      <c r="BL491" s="11"/>
      <c r="BM491" s="11"/>
      <c r="BN491" s="11"/>
    </row>
    <row r="492" spans="1:66" s="1" customFormat="1" x14ac:dyDescent="0.3">
      <c r="A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118"/>
      <c r="N492" s="5"/>
      <c r="O492" s="5"/>
      <c r="P492" s="5"/>
      <c r="Q492" s="5"/>
      <c r="R492" s="5"/>
      <c r="S492" s="5"/>
      <c r="T492" s="5"/>
      <c r="U492" s="5"/>
      <c r="AA492" s="3"/>
      <c r="AB492" s="13"/>
      <c r="AC492" s="13"/>
      <c r="AD492" s="13"/>
      <c r="AE492" s="13"/>
      <c r="AF492" s="13"/>
      <c r="AG492" s="13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T492" s="107"/>
      <c r="BA492" s="11"/>
      <c r="BB492" s="11"/>
      <c r="BC492" s="11"/>
      <c r="BD492" s="11"/>
      <c r="BE492" s="11"/>
      <c r="BH492" s="11"/>
      <c r="BI492" s="11"/>
      <c r="BJ492" s="11"/>
      <c r="BK492" s="11"/>
      <c r="BL492" s="11"/>
      <c r="BM492" s="11"/>
      <c r="BN492" s="11"/>
    </row>
    <row r="493" spans="1:66" s="1" customFormat="1" x14ac:dyDescent="0.3">
      <c r="A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118"/>
      <c r="N493" s="5"/>
      <c r="O493" s="5"/>
      <c r="P493" s="5"/>
      <c r="Q493" s="5"/>
      <c r="R493" s="5"/>
      <c r="S493" s="5"/>
      <c r="T493" s="5"/>
      <c r="U493" s="5"/>
      <c r="AA493" s="3"/>
      <c r="AB493" s="13"/>
      <c r="AC493" s="13"/>
      <c r="AD493" s="13"/>
      <c r="AE493" s="13"/>
      <c r="AF493" s="13"/>
      <c r="AG493" s="13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T493" s="107"/>
      <c r="BA493" s="11"/>
      <c r="BB493" s="11"/>
      <c r="BC493" s="11"/>
      <c r="BD493" s="11"/>
      <c r="BE493" s="11"/>
      <c r="BH493" s="11"/>
      <c r="BI493" s="11"/>
      <c r="BJ493" s="11"/>
      <c r="BK493" s="11"/>
      <c r="BL493" s="11"/>
      <c r="BM493" s="11"/>
      <c r="BN493" s="11"/>
    </row>
    <row r="494" spans="1:66" s="1" customFormat="1" x14ac:dyDescent="0.3">
      <c r="A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118"/>
      <c r="N494" s="5"/>
      <c r="O494" s="5"/>
      <c r="P494" s="5"/>
      <c r="Q494" s="5"/>
      <c r="R494" s="5"/>
      <c r="S494" s="5"/>
      <c r="T494" s="5"/>
      <c r="U494" s="5"/>
      <c r="AA494" s="3"/>
      <c r="AB494" s="13"/>
      <c r="AC494" s="13"/>
      <c r="AD494" s="13"/>
      <c r="AE494" s="13"/>
      <c r="AF494" s="13"/>
      <c r="AG494" s="13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T494" s="107"/>
      <c r="BA494" s="11"/>
      <c r="BB494" s="11"/>
      <c r="BC494" s="11"/>
      <c r="BD494" s="11"/>
      <c r="BE494" s="11"/>
      <c r="BH494" s="11"/>
      <c r="BI494" s="11"/>
      <c r="BJ494" s="11"/>
      <c r="BK494" s="11"/>
      <c r="BL494" s="11"/>
      <c r="BM494" s="11"/>
      <c r="BN494" s="11"/>
    </row>
    <row r="495" spans="1:66" s="1" customFormat="1" x14ac:dyDescent="0.3">
      <c r="A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118"/>
      <c r="N495" s="5"/>
      <c r="O495" s="5"/>
      <c r="P495" s="5"/>
      <c r="Q495" s="5"/>
      <c r="R495" s="5"/>
      <c r="S495" s="5"/>
      <c r="T495" s="5"/>
      <c r="U495" s="5"/>
      <c r="AA495" s="3"/>
      <c r="AB495" s="13"/>
      <c r="AC495" s="13"/>
      <c r="AD495" s="13"/>
      <c r="AE495" s="13"/>
      <c r="AF495" s="13"/>
      <c r="AG495" s="13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T495" s="107"/>
      <c r="BA495" s="11"/>
      <c r="BB495" s="11"/>
      <c r="BC495" s="11"/>
      <c r="BD495" s="11"/>
      <c r="BE495" s="11"/>
      <c r="BH495" s="11"/>
      <c r="BI495" s="11"/>
      <c r="BJ495" s="11"/>
      <c r="BK495" s="11"/>
      <c r="BL495" s="11"/>
      <c r="BM495" s="11"/>
      <c r="BN495" s="11"/>
    </row>
    <row r="496" spans="1:66" s="1" customFormat="1" x14ac:dyDescent="0.3">
      <c r="A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118"/>
      <c r="N496" s="5"/>
      <c r="O496" s="5"/>
      <c r="P496" s="5"/>
      <c r="Q496" s="5"/>
      <c r="R496" s="5"/>
      <c r="S496" s="5"/>
      <c r="T496" s="5"/>
      <c r="U496" s="5"/>
      <c r="AA496" s="3"/>
      <c r="AB496" s="13"/>
      <c r="AC496" s="13"/>
      <c r="AD496" s="13"/>
      <c r="AE496" s="13"/>
      <c r="AF496" s="13"/>
      <c r="AG496" s="13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T496" s="107"/>
      <c r="BA496" s="11"/>
      <c r="BB496" s="11"/>
      <c r="BC496" s="11"/>
      <c r="BD496" s="11"/>
      <c r="BE496" s="11"/>
      <c r="BH496" s="11"/>
      <c r="BI496" s="11"/>
      <c r="BJ496" s="11"/>
      <c r="BK496" s="11"/>
      <c r="BL496" s="11"/>
      <c r="BM496" s="11"/>
      <c r="BN496" s="11"/>
    </row>
    <row r="497" spans="1:66" s="1" customFormat="1" x14ac:dyDescent="0.3">
      <c r="A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118"/>
      <c r="N497" s="5"/>
      <c r="O497" s="5"/>
      <c r="P497" s="5"/>
      <c r="Q497" s="5"/>
      <c r="R497" s="5"/>
      <c r="S497" s="5"/>
      <c r="T497" s="5"/>
      <c r="U497" s="5"/>
      <c r="AA497" s="3"/>
      <c r="AB497" s="13"/>
      <c r="AC497" s="13"/>
      <c r="AD497" s="13"/>
      <c r="AE497" s="13"/>
      <c r="AF497" s="13"/>
      <c r="AG497" s="13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T497" s="107"/>
      <c r="BA497" s="11"/>
      <c r="BB497" s="11"/>
      <c r="BC497" s="11"/>
      <c r="BD497" s="11"/>
      <c r="BE497" s="11"/>
      <c r="BH497" s="11"/>
      <c r="BI497" s="11"/>
      <c r="BJ497" s="11"/>
      <c r="BK497" s="11"/>
      <c r="BL497" s="11"/>
      <c r="BM497" s="11"/>
      <c r="BN497" s="11"/>
    </row>
    <row r="498" spans="1:66" s="1" customFormat="1" x14ac:dyDescent="0.3">
      <c r="A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118"/>
      <c r="N498" s="5"/>
      <c r="O498" s="5"/>
      <c r="P498" s="5"/>
      <c r="Q498" s="5"/>
      <c r="R498" s="5"/>
      <c r="S498" s="5"/>
      <c r="T498" s="5"/>
      <c r="U498" s="5"/>
      <c r="AA498" s="3"/>
      <c r="AB498" s="13"/>
      <c r="AC498" s="13"/>
      <c r="AD498" s="13"/>
      <c r="AE498" s="13"/>
      <c r="AF498" s="13"/>
      <c r="AG498" s="13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T498" s="107"/>
      <c r="BA498" s="11"/>
      <c r="BB498" s="11"/>
      <c r="BC498" s="11"/>
      <c r="BD498" s="11"/>
      <c r="BE498" s="11"/>
      <c r="BH498" s="11"/>
      <c r="BI498" s="11"/>
      <c r="BJ498" s="11"/>
      <c r="BK498" s="11"/>
      <c r="BL498" s="11"/>
      <c r="BM498" s="11"/>
      <c r="BN498" s="11"/>
    </row>
    <row r="499" spans="1:66" s="1" customFormat="1" x14ac:dyDescent="0.3">
      <c r="A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118"/>
      <c r="N499" s="5"/>
      <c r="O499" s="5"/>
      <c r="P499" s="5"/>
      <c r="Q499" s="5"/>
      <c r="R499" s="5"/>
      <c r="S499" s="5"/>
      <c r="T499" s="5"/>
      <c r="U499" s="5"/>
      <c r="AA499" s="3"/>
      <c r="AB499" s="13"/>
      <c r="AC499" s="13"/>
      <c r="AD499" s="13"/>
      <c r="AE499" s="13"/>
      <c r="AF499" s="13"/>
      <c r="AG499" s="13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T499" s="107"/>
      <c r="BA499" s="11"/>
      <c r="BB499" s="11"/>
      <c r="BC499" s="11"/>
      <c r="BD499" s="11"/>
      <c r="BE499" s="11"/>
      <c r="BH499" s="11"/>
      <c r="BI499" s="11"/>
      <c r="BJ499" s="11"/>
      <c r="BK499" s="11"/>
      <c r="BL499" s="11"/>
      <c r="BM499" s="11"/>
      <c r="BN499" s="11"/>
    </row>
    <row r="500" spans="1:66" s="1" customFormat="1" x14ac:dyDescent="0.3">
      <c r="A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118"/>
      <c r="N500" s="5"/>
      <c r="O500" s="5"/>
      <c r="P500" s="5"/>
      <c r="Q500" s="5"/>
      <c r="R500" s="5"/>
      <c r="S500" s="5"/>
      <c r="T500" s="5"/>
      <c r="U500" s="5"/>
      <c r="AA500" s="3"/>
      <c r="AB500" s="13"/>
      <c r="AC500" s="13"/>
      <c r="AD500" s="13"/>
      <c r="AE500" s="13"/>
      <c r="AF500" s="13"/>
      <c r="AG500" s="13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T500" s="107"/>
      <c r="BA500" s="11"/>
      <c r="BB500" s="11"/>
      <c r="BC500" s="11"/>
      <c r="BD500" s="11"/>
      <c r="BE500" s="11"/>
      <c r="BH500" s="11"/>
      <c r="BI500" s="11"/>
      <c r="BJ500" s="11"/>
      <c r="BK500" s="11"/>
      <c r="BL500" s="11"/>
      <c r="BM500" s="11"/>
      <c r="BN500" s="11"/>
    </row>
    <row r="501" spans="1:66" s="1" customFormat="1" x14ac:dyDescent="0.3">
      <c r="A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118"/>
      <c r="N501" s="5"/>
      <c r="O501" s="5"/>
      <c r="P501" s="5"/>
      <c r="Q501" s="5"/>
      <c r="R501" s="5"/>
      <c r="S501" s="5"/>
      <c r="T501" s="5"/>
      <c r="U501" s="5"/>
      <c r="AA501" s="3"/>
      <c r="AB501" s="13"/>
      <c r="AC501" s="13"/>
      <c r="AD501" s="13"/>
      <c r="AE501" s="13"/>
      <c r="AF501" s="13"/>
      <c r="AG501" s="13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T501" s="107"/>
      <c r="BA501" s="11"/>
      <c r="BB501" s="11"/>
      <c r="BC501" s="11"/>
      <c r="BD501" s="11"/>
      <c r="BE501" s="11"/>
      <c r="BH501" s="11"/>
      <c r="BI501" s="11"/>
      <c r="BJ501" s="11"/>
      <c r="BK501" s="11"/>
      <c r="BL501" s="11"/>
      <c r="BM501" s="11"/>
      <c r="BN501" s="11"/>
    </row>
    <row r="502" spans="1:66" s="1" customFormat="1" x14ac:dyDescent="0.3">
      <c r="A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118"/>
      <c r="N502" s="5"/>
      <c r="O502" s="5"/>
      <c r="P502" s="5"/>
      <c r="Q502" s="5"/>
      <c r="R502" s="5"/>
      <c r="S502" s="5"/>
      <c r="T502" s="5"/>
      <c r="U502" s="5"/>
      <c r="AA502" s="3"/>
      <c r="AB502" s="13"/>
      <c r="AC502" s="13"/>
      <c r="AD502" s="13"/>
      <c r="AE502" s="13"/>
      <c r="AF502" s="13"/>
      <c r="AG502" s="13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T502" s="107"/>
      <c r="BA502" s="11"/>
      <c r="BB502" s="11"/>
      <c r="BC502" s="11"/>
      <c r="BD502" s="11"/>
      <c r="BE502" s="11"/>
      <c r="BH502" s="11"/>
      <c r="BI502" s="11"/>
      <c r="BJ502" s="11"/>
      <c r="BK502" s="11"/>
      <c r="BL502" s="11"/>
      <c r="BM502" s="11"/>
      <c r="BN502" s="11"/>
    </row>
    <row r="503" spans="1:66" s="1" customFormat="1" x14ac:dyDescent="0.3">
      <c r="A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118"/>
      <c r="N503" s="5"/>
      <c r="O503" s="5"/>
      <c r="P503" s="5"/>
      <c r="Q503" s="5"/>
      <c r="R503" s="5"/>
      <c r="S503" s="5"/>
      <c r="T503" s="5"/>
      <c r="U503" s="5"/>
      <c r="AA503" s="3"/>
      <c r="AB503" s="13"/>
      <c r="AC503" s="13"/>
      <c r="AD503" s="13"/>
      <c r="AE503" s="13"/>
      <c r="AF503" s="13"/>
      <c r="AG503" s="13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T503" s="107"/>
      <c r="BA503" s="11"/>
      <c r="BB503" s="11"/>
      <c r="BC503" s="11"/>
      <c r="BD503" s="11"/>
      <c r="BE503" s="11"/>
      <c r="BH503" s="11"/>
      <c r="BI503" s="11"/>
      <c r="BJ503" s="11"/>
      <c r="BK503" s="11"/>
      <c r="BL503" s="11"/>
      <c r="BM503" s="11"/>
      <c r="BN503" s="11"/>
    </row>
    <row r="504" spans="1:66" s="1" customFormat="1" x14ac:dyDescent="0.3">
      <c r="A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118"/>
      <c r="N504" s="5"/>
      <c r="O504" s="5"/>
      <c r="P504" s="5"/>
      <c r="Q504" s="5"/>
      <c r="R504" s="5"/>
      <c r="S504" s="5"/>
      <c r="T504" s="5"/>
      <c r="U504" s="5"/>
      <c r="AA504" s="3"/>
      <c r="AB504" s="13"/>
      <c r="AC504" s="13"/>
      <c r="AD504" s="13"/>
      <c r="AE504" s="13"/>
      <c r="AF504" s="13"/>
      <c r="AG504" s="13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T504" s="107"/>
      <c r="BA504" s="11"/>
      <c r="BB504" s="11"/>
      <c r="BC504" s="11"/>
      <c r="BD504" s="11"/>
      <c r="BE504" s="11"/>
      <c r="BH504" s="11"/>
      <c r="BI504" s="11"/>
      <c r="BJ504" s="11"/>
      <c r="BK504" s="11"/>
      <c r="BL504" s="11"/>
      <c r="BM504" s="11"/>
      <c r="BN504" s="11"/>
    </row>
    <row r="505" spans="1:66" s="1" customFormat="1" x14ac:dyDescent="0.3">
      <c r="A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118"/>
      <c r="N505" s="5"/>
      <c r="O505" s="5"/>
      <c r="P505" s="5"/>
      <c r="Q505" s="5"/>
      <c r="R505" s="5"/>
      <c r="S505" s="5"/>
      <c r="T505" s="5"/>
      <c r="U505" s="5"/>
      <c r="AA505" s="3"/>
      <c r="AB505" s="13"/>
      <c r="AC505" s="13"/>
      <c r="AD505" s="13"/>
      <c r="AE505" s="13"/>
      <c r="AF505" s="13"/>
      <c r="AG505" s="13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T505" s="107"/>
      <c r="BA505" s="11"/>
      <c r="BB505" s="11"/>
      <c r="BC505" s="11"/>
      <c r="BD505" s="11"/>
      <c r="BE505" s="11"/>
      <c r="BH505" s="11"/>
      <c r="BI505" s="11"/>
      <c r="BJ505" s="11"/>
      <c r="BK505" s="11"/>
      <c r="BL505" s="11"/>
      <c r="BM505" s="11"/>
      <c r="BN505" s="11"/>
    </row>
    <row r="506" spans="1:66" s="1" customFormat="1" x14ac:dyDescent="0.3">
      <c r="A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118"/>
      <c r="N506" s="5"/>
      <c r="O506" s="5"/>
      <c r="P506" s="5"/>
      <c r="Q506" s="5"/>
      <c r="R506" s="5"/>
      <c r="S506" s="5"/>
      <c r="T506" s="5"/>
      <c r="U506" s="5"/>
      <c r="AA506" s="3"/>
      <c r="AB506" s="13"/>
      <c r="AC506" s="13"/>
      <c r="AD506" s="13"/>
      <c r="AE506" s="13"/>
      <c r="AF506" s="13"/>
      <c r="AG506" s="13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T506" s="107"/>
      <c r="BA506" s="11"/>
      <c r="BB506" s="11"/>
      <c r="BC506" s="11"/>
      <c r="BD506" s="11"/>
      <c r="BE506" s="11"/>
      <c r="BH506" s="11"/>
      <c r="BI506" s="11"/>
      <c r="BJ506" s="11"/>
      <c r="BK506" s="11"/>
      <c r="BL506" s="11"/>
      <c r="BM506" s="11"/>
      <c r="BN506" s="11"/>
    </row>
    <row r="507" spans="1:66" s="1" customFormat="1" x14ac:dyDescent="0.3">
      <c r="A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118"/>
      <c r="N507" s="5"/>
      <c r="O507" s="5"/>
      <c r="P507" s="5"/>
      <c r="Q507" s="5"/>
      <c r="R507" s="5"/>
      <c r="S507" s="5"/>
      <c r="T507" s="5"/>
      <c r="U507" s="5"/>
      <c r="AA507" s="3"/>
      <c r="AB507" s="13"/>
      <c r="AC507" s="13"/>
      <c r="AD507" s="13"/>
      <c r="AE507" s="13"/>
      <c r="AF507" s="13"/>
      <c r="AG507" s="13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T507" s="107"/>
      <c r="BA507" s="11"/>
      <c r="BB507" s="11"/>
      <c r="BC507" s="11"/>
      <c r="BD507" s="11"/>
      <c r="BE507" s="11"/>
      <c r="BH507" s="11"/>
      <c r="BI507" s="11"/>
      <c r="BJ507" s="11"/>
      <c r="BK507" s="11"/>
      <c r="BL507" s="11"/>
      <c r="BM507" s="11"/>
      <c r="BN507" s="11"/>
    </row>
    <row r="508" spans="1:66" s="1" customFormat="1" x14ac:dyDescent="0.3">
      <c r="A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118"/>
      <c r="N508" s="5"/>
      <c r="O508" s="5"/>
      <c r="P508" s="5"/>
      <c r="Q508" s="5"/>
      <c r="R508" s="5"/>
      <c r="S508" s="5"/>
      <c r="T508" s="5"/>
      <c r="U508" s="5"/>
      <c r="AA508" s="3"/>
      <c r="AB508" s="13"/>
      <c r="AC508" s="13"/>
      <c r="AD508" s="13"/>
      <c r="AE508" s="13"/>
      <c r="AF508" s="13"/>
      <c r="AG508" s="13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T508" s="107"/>
      <c r="BA508" s="11"/>
      <c r="BB508" s="11"/>
      <c r="BC508" s="11"/>
      <c r="BD508" s="11"/>
      <c r="BE508" s="11"/>
      <c r="BH508" s="11"/>
      <c r="BI508" s="11"/>
      <c r="BJ508" s="11"/>
      <c r="BK508" s="11"/>
      <c r="BL508" s="11"/>
      <c r="BM508" s="11"/>
      <c r="BN508" s="11"/>
    </row>
    <row r="509" spans="1:66" s="1" customFormat="1" x14ac:dyDescent="0.3">
      <c r="A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118"/>
      <c r="N509" s="5"/>
      <c r="O509" s="5"/>
      <c r="P509" s="5"/>
      <c r="Q509" s="5"/>
      <c r="R509" s="5"/>
      <c r="S509" s="5"/>
      <c r="T509" s="5"/>
      <c r="U509" s="5"/>
      <c r="AA509" s="3"/>
      <c r="AB509" s="13"/>
      <c r="AC509" s="13"/>
      <c r="AD509" s="13"/>
      <c r="AE509" s="13"/>
      <c r="AF509" s="13"/>
      <c r="AG509" s="13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T509" s="107"/>
      <c r="BA509" s="11"/>
      <c r="BB509" s="11"/>
      <c r="BC509" s="11"/>
      <c r="BD509" s="11"/>
      <c r="BE509" s="11"/>
      <c r="BH509" s="11"/>
      <c r="BI509" s="11"/>
      <c r="BJ509" s="11"/>
      <c r="BK509" s="11"/>
      <c r="BL509" s="11"/>
      <c r="BM509" s="11"/>
      <c r="BN509" s="11"/>
    </row>
    <row r="510" spans="1:66" s="1" customFormat="1" x14ac:dyDescent="0.3">
      <c r="A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118"/>
      <c r="N510" s="5"/>
      <c r="O510" s="5"/>
      <c r="P510" s="5"/>
      <c r="Q510" s="5"/>
      <c r="R510" s="5"/>
      <c r="S510" s="5"/>
      <c r="T510" s="5"/>
      <c r="U510" s="5"/>
      <c r="AA510" s="3"/>
      <c r="AB510" s="13"/>
      <c r="AC510" s="13"/>
      <c r="AD510" s="13"/>
      <c r="AE510" s="13"/>
      <c r="AF510" s="13"/>
      <c r="AG510" s="13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T510" s="107"/>
      <c r="BA510" s="11"/>
      <c r="BB510" s="11"/>
      <c r="BC510" s="11"/>
      <c r="BD510" s="11"/>
      <c r="BE510" s="11"/>
      <c r="BH510" s="11"/>
      <c r="BI510" s="11"/>
      <c r="BJ510" s="11"/>
      <c r="BK510" s="11"/>
      <c r="BL510" s="11"/>
      <c r="BM510" s="11"/>
      <c r="BN510" s="11"/>
    </row>
    <row r="511" spans="1:66" s="1" customFormat="1" x14ac:dyDescent="0.3">
      <c r="A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118"/>
      <c r="N511" s="5"/>
      <c r="O511" s="5"/>
      <c r="P511" s="5"/>
      <c r="Q511" s="5"/>
      <c r="R511" s="5"/>
      <c r="S511" s="5"/>
      <c r="T511" s="5"/>
      <c r="U511" s="5"/>
      <c r="AA511" s="3"/>
      <c r="AB511" s="13"/>
      <c r="AC511" s="13"/>
      <c r="AD511" s="13"/>
      <c r="AE511" s="13"/>
      <c r="AF511" s="13"/>
      <c r="AG511" s="13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T511" s="107"/>
      <c r="BA511" s="11"/>
      <c r="BB511" s="11"/>
      <c r="BC511" s="11"/>
      <c r="BD511" s="11"/>
      <c r="BE511" s="11"/>
      <c r="BH511" s="11"/>
      <c r="BI511" s="11"/>
      <c r="BJ511" s="11"/>
      <c r="BK511" s="11"/>
      <c r="BL511" s="11"/>
      <c r="BM511" s="11"/>
      <c r="BN511" s="11"/>
    </row>
    <row r="512" spans="1:66" s="1" customFormat="1" x14ac:dyDescent="0.3">
      <c r="A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118"/>
      <c r="N512" s="5"/>
      <c r="O512" s="5"/>
      <c r="P512" s="5"/>
      <c r="Q512" s="5"/>
      <c r="R512" s="5"/>
      <c r="S512" s="5"/>
      <c r="T512" s="5"/>
      <c r="U512" s="5"/>
      <c r="AA512" s="3"/>
      <c r="AB512" s="13"/>
      <c r="AC512" s="13"/>
      <c r="AD512" s="13"/>
      <c r="AE512" s="13"/>
      <c r="AF512" s="13"/>
      <c r="AG512" s="13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T512" s="107"/>
      <c r="BA512" s="11"/>
      <c r="BB512" s="11"/>
      <c r="BC512" s="11"/>
      <c r="BD512" s="11"/>
      <c r="BE512" s="11"/>
      <c r="BH512" s="11"/>
      <c r="BI512" s="11"/>
      <c r="BJ512" s="11"/>
      <c r="BK512" s="11"/>
      <c r="BL512" s="11"/>
      <c r="BM512" s="11"/>
      <c r="BN512" s="11"/>
    </row>
    <row r="513" spans="1:66" s="1" customFormat="1" x14ac:dyDescent="0.3">
      <c r="A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118"/>
      <c r="N513" s="5"/>
      <c r="O513" s="5"/>
      <c r="P513" s="5"/>
      <c r="Q513" s="5"/>
      <c r="R513" s="5"/>
      <c r="S513" s="5"/>
      <c r="T513" s="5"/>
      <c r="U513" s="5"/>
      <c r="AA513" s="3"/>
      <c r="AB513" s="13"/>
      <c r="AC513" s="13"/>
      <c r="AD513" s="13"/>
      <c r="AE513" s="13"/>
      <c r="AF513" s="13"/>
      <c r="AG513" s="13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T513" s="107"/>
      <c r="BA513" s="11"/>
      <c r="BB513" s="11"/>
      <c r="BC513" s="11"/>
      <c r="BD513" s="11"/>
      <c r="BE513" s="11"/>
      <c r="BH513" s="11"/>
      <c r="BI513" s="11"/>
      <c r="BJ513" s="11"/>
      <c r="BK513" s="11"/>
      <c r="BL513" s="11"/>
      <c r="BM513" s="11"/>
      <c r="BN513" s="11"/>
    </row>
    <row r="514" spans="1:66" s="1" customFormat="1" x14ac:dyDescent="0.3">
      <c r="A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118"/>
      <c r="N514" s="5"/>
      <c r="O514" s="5"/>
      <c r="P514" s="5"/>
      <c r="Q514" s="5"/>
      <c r="R514" s="5"/>
      <c r="S514" s="5"/>
      <c r="T514" s="5"/>
      <c r="U514" s="5"/>
      <c r="AA514" s="3"/>
      <c r="AB514" s="13"/>
      <c r="AC514" s="13"/>
      <c r="AD514" s="13"/>
      <c r="AE514" s="13"/>
      <c r="AF514" s="13"/>
      <c r="AG514" s="13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T514" s="107"/>
      <c r="BA514" s="11"/>
      <c r="BB514" s="11"/>
      <c r="BC514" s="11"/>
      <c r="BD514" s="11"/>
      <c r="BE514" s="11"/>
      <c r="BH514" s="11"/>
      <c r="BI514" s="11"/>
      <c r="BJ514" s="11"/>
      <c r="BK514" s="11"/>
      <c r="BL514" s="11"/>
      <c r="BM514" s="11"/>
      <c r="BN514" s="11"/>
    </row>
    <row r="515" spans="1:66" s="1" customFormat="1" x14ac:dyDescent="0.3">
      <c r="A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118"/>
      <c r="N515" s="5"/>
      <c r="O515" s="5"/>
      <c r="P515" s="5"/>
      <c r="Q515" s="5"/>
      <c r="R515" s="5"/>
      <c r="S515" s="5"/>
      <c r="T515" s="5"/>
      <c r="U515" s="5"/>
      <c r="AA515" s="3"/>
      <c r="AB515" s="13"/>
      <c r="AC515" s="13"/>
      <c r="AD515" s="13"/>
      <c r="AE515" s="13"/>
      <c r="AF515" s="13"/>
      <c r="AG515" s="13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T515" s="107"/>
      <c r="BA515" s="11"/>
      <c r="BB515" s="11"/>
      <c r="BC515" s="11"/>
      <c r="BD515" s="11"/>
      <c r="BE515" s="11"/>
      <c r="BH515" s="11"/>
      <c r="BI515" s="11"/>
      <c r="BJ515" s="11"/>
      <c r="BK515" s="11"/>
      <c r="BL515" s="11"/>
      <c r="BM515" s="11"/>
      <c r="BN515" s="11"/>
    </row>
    <row r="516" spans="1:66" s="1" customFormat="1" x14ac:dyDescent="0.3">
      <c r="A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118"/>
      <c r="N516" s="5"/>
      <c r="O516" s="5"/>
      <c r="P516" s="5"/>
      <c r="Q516" s="5"/>
      <c r="R516" s="5"/>
      <c r="S516" s="5"/>
      <c r="T516" s="5"/>
      <c r="U516" s="5"/>
      <c r="AA516" s="3"/>
      <c r="AB516" s="13"/>
      <c r="AC516" s="13"/>
      <c r="AD516" s="13"/>
      <c r="AE516" s="13"/>
      <c r="AF516" s="13"/>
      <c r="AG516" s="13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T516" s="107"/>
      <c r="BA516" s="11"/>
      <c r="BB516" s="11"/>
      <c r="BC516" s="11"/>
      <c r="BD516" s="11"/>
      <c r="BE516" s="11"/>
      <c r="BH516" s="11"/>
      <c r="BI516" s="11"/>
      <c r="BJ516" s="11"/>
      <c r="BK516" s="11"/>
      <c r="BL516" s="11"/>
      <c r="BM516" s="11"/>
      <c r="BN516" s="11"/>
    </row>
    <row r="517" spans="1:66" s="1" customFormat="1" x14ac:dyDescent="0.3">
      <c r="A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118"/>
      <c r="N517" s="5"/>
      <c r="O517" s="5"/>
      <c r="P517" s="5"/>
      <c r="Q517" s="5"/>
      <c r="R517" s="5"/>
      <c r="S517" s="5"/>
      <c r="T517" s="5"/>
      <c r="U517" s="5"/>
      <c r="AA517" s="3"/>
      <c r="AB517" s="13"/>
      <c r="AC517" s="13"/>
      <c r="AD517" s="13"/>
      <c r="AE517" s="13"/>
      <c r="AF517" s="13"/>
      <c r="AG517" s="13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T517" s="107"/>
      <c r="BA517" s="11"/>
      <c r="BB517" s="11"/>
      <c r="BC517" s="11"/>
      <c r="BD517" s="11"/>
      <c r="BE517" s="11"/>
      <c r="BH517" s="11"/>
      <c r="BI517" s="11"/>
      <c r="BJ517" s="11"/>
      <c r="BK517" s="11"/>
      <c r="BL517" s="11"/>
      <c r="BM517" s="11"/>
      <c r="BN517" s="11"/>
    </row>
    <row r="518" spans="1:66" s="1" customFormat="1" x14ac:dyDescent="0.3">
      <c r="A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118"/>
      <c r="N518" s="5"/>
      <c r="O518" s="5"/>
      <c r="P518" s="5"/>
      <c r="Q518" s="5"/>
      <c r="R518" s="5"/>
      <c r="S518" s="5"/>
      <c r="T518" s="5"/>
      <c r="U518" s="5"/>
      <c r="AA518" s="3"/>
      <c r="AB518" s="13"/>
      <c r="AC518" s="13"/>
      <c r="AD518" s="13"/>
      <c r="AE518" s="13"/>
      <c r="AF518" s="13"/>
      <c r="AG518" s="13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T518" s="107"/>
      <c r="BA518" s="11"/>
      <c r="BB518" s="11"/>
      <c r="BC518" s="11"/>
      <c r="BD518" s="11"/>
      <c r="BE518" s="11"/>
      <c r="BH518" s="11"/>
      <c r="BI518" s="11"/>
      <c r="BJ518" s="11"/>
      <c r="BK518" s="11"/>
      <c r="BL518" s="11"/>
      <c r="BM518" s="11"/>
      <c r="BN518" s="11"/>
    </row>
    <row r="519" spans="1:66" s="1" customFormat="1" x14ac:dyDescent="0.3">
      <c r="A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118"/>
      <c r="N519" s="5"/>
      <c r="O519" s="5"/>
      <c r="P519" s="5"/>
      <c r="Q519" s="5"/>
      <c r="R519" s="5"/>
      <c r="S519" s="5"/>
      <c r="T519" s="5"/>
      <c r="U519" s="5"/>
      <c r="AA519" s="3"/>
      <c r="AB519" s="13"/>
      <c r="AC519" s="13"/>
      <c r="AD519" s="13"/>
      <c r="AE519" s="13"/>
      <c r="AF519" s="13"/>
      <c r="AG519" s="13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T519" s="107"/>
      <c r="BA519" s="11"/>
      <c r="BB519" s="11"/>
      <c r="BC519" s="11"/>
      <c r="BD519" s="11"/>
      <c r="BE519" s="11"/>
      <c r="BH519" s="11"/>
      <c r="BI519" s="11"/>
      <c r="BJ519" s="11"/>
      <c r="BK519" s="11"/>
      <c r="BL519" s="11"/>
      <c r="BM519" s="11"/>
      <c r="BN519" s="11"/>
    </row>
    <row r="520" spans="1:66" s="1" customFormat="1" x14ac:dyDescent="0.3">
      <c r="A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118"/>
      <c r="N520" s="5"/>
      <c r="O520" s="5"/>
      <c r="P520" s="5"/>
      <c r="Q520" s="5"/>
      <c r="R520" s="5"/>
      <c r="S520" s="5"/>
      <c r="T520" s="5"/>
      <c r="U520" s="5"/>
      <c r="AA520" s="3"/>
      <c r="AB520" s="13"/>
      <c r="AC520" s="13"/>
      <c r="AD520" s="13"/>
      <c r="AE520" s="13"/>
      <c r="AF520" s="13"/>
      <c r="AG520" s="13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T520" s="107"/>
      <c r="BA520" s="11"/>
      <c r="BB520" s="11"/>
      <c r="BC520" s="11"/>
      <c r="BD520" s="11"/>
      <c r="BE520" s="11"/>
      <c r="BH520" s="11"/>
      <c r="BI520" s="11"/>
      <c r="BJ520" s="11"/>
      <c r="BK520" s="11"/>
      <c r="BL520" s="11"/>
      <c r="BM520" s="11"/>
      <c r="BN520" s="11"/>
    </row>
    <row r="521" spans="1:66" s="1" customFormat="1" x14ac:dyDescent="0.3">
      <c r="A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118"/>
      <c r="N521" s="5"/>
      <c r="O521" s="5"/>
      <c r="P521" s="5"/>
      <c r="Q521" s="5"/>
      <c r="R521" s="5"/>
      <c r="S521" s="5"/>
      <c r="T521" s="5"/>
      <c r="U521" s="5"/>
      <c r="AA521" s="3"/>
      <c r="AB521" s="13"/>
      <c r="AC521" s="13"/>
      <c r="AD521" s="13"/>
      <c r="AE521" s="13"/>
      <c r="AF521" s="13"/>
      <c r="AG521" s="13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T521" s="107"/>
      <c r="BA521" s="11"/>
      <c r="BB521" s="11"/>
      <c r="BC521" s="11"/>
      <c r="BD521" s="11"/>
      <c r="BE521" s="11"/>
      <c r="BH521" s="11"/>
      <c r="BI521" s="11"/>
      <c r="BJ521" s="11"/>
      <c r="BK521" s="11"/>
      <c r="BL521" s="11"/>
      <c r="BM521" s="11"/>
      <c r="BN521" s="11"/>
    </row>
    <row r="522" spans="1:66" s="1" customFormat="1" x14ac:dyDescent="0.3">
      <c r="A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118"/>
      <c r="N522" s="5"/>
      <c r="O522" s="5"/>
      <c r="P522" s="5"/>
      <c r="Q522" s="5"/>
      <c r="R522" s="5"/>
      <c r="S522" s="5"/>
      <c r="T522" s="5"/>
      <c r="U522" s="5"/>
      <c r="AA522" s="3"/>
      <c r="AB522" s="13"/>
      <c r="AC522" s="13"/>
      <c r="AD522" s="13"/>
      <c r="AE522" s="13"/>
      <c r="AF522" s="13"/>
      <c r="AG522" s="13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T522" s="107"/>
      <c r="BA522" s="11"/>
      <c r="BB522" s="11"/>
      <c r="BC522" s="11"/>
      <c r="BD522" s="11"/>
      <c r="BE522" s="11"/>
      <c r="BH522" s="11"/>
      <c r="BI522" s="11"/>
      <c r="BJ522" s="11"/>
      <c r="BK522" s="11"/>
      <c r="BL522" s="11"/>
      <c r="BM522" s="11"/>
      <c r="BN522" s="11"/>
    </row>
    <row r="523" spans="1:66" s="1" customFormat="1" x14ac:dyDescent="0.3">
      <c r="A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118"/>
      <c r="N523" s="5"/>
      <c r="O523" s="5"/>
      <c r="P523" s="5"/>
      <c r="Q523" s="5"/>
      <c r="R523" s="5"/>
      <c r="S523" s="5"/>
      <c r="T523" s="5"/>
      <c r="U523" s="5"/>
      <c r="AA523" s="3"/>
      <c r="AB523" s="13"/>
      <c r="AC523" s="13"/>
      <c r="AD523" s="13"/>
      <c r="AE523" s="13"/>
      <c r="AF523" s="13"/>
      <c r="AG523" s="13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T523" s="107"/>
      <c r="BA523" s="11"/>
      <c r="BB523" s="11"/>
      <c r="BC523" s="11"/>
      <c r="BD523" s="11"/>
      <c r="BE523" s="11"/>
      <c r="BH523" s="11"/>
      <c r="BI523" s="11"/>
      <c r="BJ523" s="11"/>
      <c r="BK523" s="11"/>
      <c r="BL523" s="11"/>
      <c r="BM523" s="11"/>
      <c r="BN523" s="11"/>
    </row>
    <row r="524" spans="1:66" s="1" customFormat="1" x14ac:dyDescent="0.3">
      <c r="A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118"/>
      <c r="N524" s="5"/>
      <c r="O524" s="5"/>
      <c r="P524" s="5"/>
      <c r="Q524" s="5"/>
      <c r="R524" s="5"/>
      <c r="S524" s="5"/>
      <c r="T524" s="5"/>
      <c r="U524" s="5"/>
      <c r="AA524" s="3"/>
      <c r="AB524" s="13"/>
      <c r="AC524" s="13"/>
      <c r="AD524" s="13"/>
      <c r="AE524" s="13"/>
      <c r="AF524" s="13"/>
      <c r="AG524" s="13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T524" s="107"/>
      <c r="BA524" s="11"/>
      <c r="BB524" s="11"/>
      <c r="BC524" s="11"/>
      <c r="BD524" s="11"/>
      <c r="BE524" s="11"/>
      <c r="BH524" s="11"/>
      <c r="BI524" s="11"/>
      <c r="BJ524" s="11"/>
      <c r="BK524" s="11"/>
      <c r="BL524" s="11"/>
      <c r="BM524" s="11"/>
      <c r="BN524" s="11"/>
    </row>
    <row r="525" spans="1:66" s="1" customFormat="1" x14ac:dyDescent="0.3">
      <c r="A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118"/>
      <c r="N525" s="5"/>
      <c r="O525" s="5"/>
      <c r="P525" s="5"/>
      <c r="Q525" s="5"/>
      <c r="R525" s="5"/>
      <c r="S525" s="5"/>
      <c r="T525" s="5"/>
      <c r="U525" s="5"/>
      <c r="AA525" s="3"/>
      <c r="AB525" s="13"/>
      <c r="AC525" s="13"/>
      <c r="AD525" s="13"/>
      <c r="AE525" s="13"/>
      <c r="AF525" s="13"/>
      <c r="AG525" s="13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T525" s="107"/>
      <c r="BA525" s="11"/>
      <c r="BB525" s="11"/>
      <c r="BC525" s="11"/>
      <c r="BD525" s="11"/>
      <c r="BE525" s="11"/>
      <c r="BH525" s="11"/>
      <c r="BI525" s="11"/>
      <c r="BJ525" s="11"/>
      <c r="BK525" s="11"/>
      <c r="BL525" s="11"/>
      <c r="BM525" s="11"/>
      <c r="BN525" s="11"/>
    </row>
    <row r="526" spans="1:66" s="1" customFormat="1" x14ac:dyDescent="0.3">
      <c r="A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118"/>
      <c r="N526" s="5"/>
      <c r="O526" s="5"/>
      <c r="P526" s="5"/>
      <c r="Q526" s="5"/>
      <c r="R526" s="5"/>
      <c r="S526" s="5"/>
      <c r="T526" s="5"/>
      <c r="U526" s="5"/>
      <c r="AA526" s="3"/>
      <c r="AB526" s="13"/>
      <c r="AC526" s="13"/>
      <c r="AD526" s="13"/>
      <c r="AE526" s="13"/>
      <c r="AF526" s="13"/>
      <c r="AG526" s="13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T526" s="107"/>
      <c r="BA526" s="11"/>
      <c r="BB526" s="11"/>
      <c r="BC526" s="11"/>
      <c r="BD526" s="11"/>
      <c r="BE526" s="11"/>
      <c r="BH526" s="11"/>
      <c r="BI526" s="11"/>
      <c r="BJ526" s="11"/>
      <c r="BK526" s="11"/>
      <c r="BL526" s="11"/>
      <c r="BM526" s="11"/>
      <c r="BN526" s="11"/>
    </row>
    <row r="527" spans="1:66" s="1" customFormat="1" x14ac:dyDescent="0.3">
      <c r="A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118"/>
      <c r="N527" s="5"/>
      <c r="O527" s="5"/>
      <c r="P527" s="5"/>
      <c r="Q527" s="5"/>
      <c r="R527" s="5"/>
      <c r="S527" s="5"/>
      <c r="T527" s="5"/>
      <c r="U527" s="5"/>
      <c r="AA527" s="3"/>
      <c r="AB527" s="13"/>
      <c r="AC527" s="13"/>
      <c r="AD527" s="13"/>
      <c r="AE527" s="13"/>
      <c r="AF527" s="13"/>
      <c r="AG527" s="13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T527" s="107"/>
      <c r="BA527" s="11"/>
      <c r="BB527" s="11"/>
      <c r="BC527" s="11"/>
      <c r="BD527" s="11"/>
      <c r="BE527" s="11"/>
      <c r="BH527" s="11"/>
      <c r="BI527" s="11"/>
      <c r="BJ527" s="11"/>
      <c r="BK527" s="11"/>
      <c r="BL527" s="11"/>
      <c r="BM527" s="11"/>
      <c r="BN527" s="11"/>
    </row>
    <row r="528" spans="1:66" s="1" customFormat="1" x14ac:dyDescent="0.3">
      <c r="A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118"/>
      <c r="N528" s="5"/>
      <c r="O528" s="5"/>
      <c r="P528" s="5"/>
      <c r="Q528" s="5"/>
      <c r="R528" s="5"/>
      <c r="S528" s="5"/>
      <c r="T528" s="5"/>
      <c r="U528" s="5"/>
      <c r="AA528" s="3"/>
      <c r="AB528" s="13"/>
      <c r="AC528" s="13"/>
      <c r="AD528" s="13"/>
      <c r="AE528" s="13"/>
      <c r="AF528" s="13"/>
      <c r="AG528" s="13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T528" s="107"/>
      <c r="BA528" s="11"/>
      <c r="BB528" s="11"/>
      <c r="BC528" s="11"/>
      <c r="BD528" s="11"/>
      <c r="BE528" s="11"/>
      <c r="BH528" s="11"/>
      <c r="BI528" s="11"/>
      <c r="BJ528" s="11"/>
      <c r="BK528" s="11"/>
      <c r="BL528" s="11"/>
      <c r="BM528" s="11"/>
      <c r="BN528" s="11"/>
    </row>
    <row r="529" spans="1:66" s="1" customFormat="1" x14ac:dyDescent="0.3">
      <c r="A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118"/>
      <c r="N529" s="5"/>
      <c r="O529" s="5"/>
      <c r="P529" s="5"/>
      <c r="Q529" s="5"/>
      <c r="R529" s="5"/>
      <c r="S529" s="5"/>
      <c r="T529" s="5"/>
      <c r="U529" s="5"/>
      <c r="AA529" s="3"/>
      <c r="AB529" s="13"/>
      <c r="AC529" s="13"/>
      <c r="AD529" s="13"/>
      <c r="AE529" s="13"/>
      <c r="AF529" s="13"/>
      <c r="AG529" s="13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T529" s="107"/>
      <c r="BA529" s="11"/>
      <c r="BB529" s="11"/>
      <c r="BC529" s="11"/>
      <c r="BD529" s="11"/>
      <c r="BE529" s="11"/>
      <c r="BH529" s="11"/>
      <c r="BI529" s="11"/>
      <c r="BJ529" s="11"/>
      <c r="BK529" s="11"/>
      <c r="BL529" s="11"/>
      <c r="BM529" s="11"/>
      <c r="BN529" s="11"/>
    </row>
    <row r="530" spans="1:66" s="1" customFormat="1" x14ac:dyDescent="0.3">
      <c r="A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118"/>
      <c r="N530" s="5"/>
      <c r="O530" s="5"/>
      <c r="P530" s="5"/>
      <c r="Q530" s="5"/>
      <c r="R530" s="5"/>
      <c r="S530" s="5"/>
      <c r="T530" s="5"/>
      <c r="U530" s="5"/>
      <c r="AA530" s="3"/>
      <c r="AB530" s="13"/>
      <c r="AC530" s="13"/>
      <c r="AD530" s="13"/>
      <c r="AE530" s="13"/>
      <c r="AF530" s="13"/>
      <c r="AG530" s="13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T530" s="107"/>
      <c r="BA530" s="11"/>
      <c r="BB530" s="11"/>
      <c r="BC530" s="11"/>
      <c r="BD530" s="11"/>
      <c r="BE530" s="11"/>
      <c r="BH530" s="11"/>
      <c r="BI530" s="11"/>
      <c r="BJ530" s="11"/>
      <c r="BK530" s="11"/>
      <c r="BL530" s="11"/>
      <c r="BM530" s="11"/>
      <c r="BN530" s="11"/>
    </row>
    <row r="531" spans="1:66" s="1" customFormat="1" x14ac:dyDescent="0.3">
      <c r="A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118"/>
      <c r="N531" s="5"/>
      <c r="O531" s="5"/>
      <c r="P531" s="5"/>
      <c r="Q531" s="5"/>
      <c r="R531" s="5"/>
      <c r="S531" s="5"/>
      <c r="T531" s="5"/>
      <c r="U531" s="5"/>
      <c r="AA531" s="3"/>
      <c r="AB531" s="13"/>
      <c r="AC531" s="13"/>
      <c r="AD531" s="13"/>
      <c r="AE531" s="13"/>
      <c r="AF531" s="13"/>
      <c r="AG531" s="13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T531" s="107"/>
      <c r="BA531" s="11"/>
      <c r="BB531" s="11"/>
      <c r="BC531" s="11"/>
      <c r="BD531" s="11"/>
      <c r="BE531" s="11"/>
      <c r="BH531" s="11"/>
      <c r="BI531" s="11"/>
      <c r="BJ531" s="11"/>
      <c r="BK531" s="11"/>
      <c r="BL531" s="11"/>
      <c r="BM531" s="11"/>
      <c r="BN531" s="11"/>
    </row>
    <row r="532" spans="1:66" s="1" customFormat="1" x14ac:dyDescent="0.3">
      <c r="A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118"/>
      <c r="N532" s="5"/>
      <c r="O532" s="5"/>
      <c r="P532" s="5"/>
      <c r="Q532" s="5"/>
      <c r="R532" s="5"/>
      <c r="S532" s="5"/>
      <c r="T532" s="5"/>
      <c r="U532" s="5"/>
      <c r="AA532" s="3"/>
      <c r="AB532" s="13"/>
      <c r="AC532" s="13"/>
      <c r="AD532" s="13"/>
      <c r="AE532" s="13"/>
      <c r="AF532" s="13"/>
      <c r="AG532" s="13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T532" s="107"/>
      <c r="BA532" s="11"/>
      <c r="BB532" s="11"/>
      <c r="BC532" s="11"/>
      <c r="BD532" s="11"/>
      <c r="BE532" s="11"/>
      <c r="BH532" s="11"/>
      <c r="BI532" s="11"/>
      <c r="BJ532" s="11"/>
      <c r="BK532" s="11"/>
      <c r="BL532" s="11"/>
      <c r="BM532" s="11"/>
      <c r="BN532" s="11"/>
    </row>
    <row r="533" spans="1:66" s="1" customFormat="1" x14ac:dyDescent="0.3">
      <c r="A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118"/>
      <c r="N533" s="5"/>
      <c r="O533" s="5"/>
      <c r="P533" s="5"/>
      <c r="Q533" s="5"/>
      <c r="R533" s="5"/>
      <c r="S533" s="5"/>
      <c r="T533" s="5"/>
      <c r="U533" s="5"/>
      <c r="AA533" s="3"/>
      <c r="AB533" s="13"/>
      <c r="AC533" s="13"/>
      <c r="AD533" s="13"/>
      <c r="AE533" s="13"/>
      <c r="AF533" s="13"/>
      <c r="AG533" s="13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T533" s="107"/>
      <c r="BA533" s="11"/>
      <c r="BB533" s="11"/>
      <c r="BC533" s="11"/>
      <c r="BD533" s="11"/>
      <c r="BE533" s="11"/>
      <c r="BH533" s="11"/>
      <c r="BI533" s="11"/>
      <c r="BJ533" s="11"/>
      <c r="BK533" s="11"/>
      <c r="BL533" s="11"/>
      <c r="BM533" s="11"/>
      <c r="BN533" s="11"/>
    </row>
    <row r="534" spans="1:66" s="1" customFormat="1" x14ac:dyDescent="0.3">
      <c r="A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118"/>
      <c r="N534" s="5"/>
      <c r="O534" s="5"/>
      <c r="P534" s="5"/>
      <c r="Q534" s="5"/>
      <c r="R534" s="5"/>
      <c r="S534" s="5"/>
      <c r="T534" s="5"/>
      <c r="U534" s="5"/>
      <c r="AA534" s="3"/>
      <c r="AB534" s="13"/>
      <c r="AC534" s="13"/>
      <c r="AD534" s="13"/>
      <c r="AE534" s="13"/>
      <c r="AF534" s="13"/>
      <c r="AG534" s="13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T534" s="107"/>
      <c r="BA534" s="11"/>
      <c r="BB534" s="11"/>
      <c r="BC534" s="11"/>
      <c r="BD534" s="11"/>
      <c r="BE534" s="11"/>
      <c r="BH534" s="11"/>
      <c r="BI534" s="11"/>
      <c r="BJ534" s="11"/>
      <c r="BK534" s="11"/>
      <c r="BL534" s="11"/>
      <c r="BM534" s="11"/>
      <c r="BN534" s="11"/>
    </row>
    <row r="535" spans="1:66" s="1" customFormat="1" x14ac:dyDescent="0.3">
      <c r="A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118"/>
      <c r="N535" s="5"/>
      <c r="O535" s="5"/>
      <c r="P535" s="5"/>
      <c r="Q535" s="5"/>
      <c r="R535" s="5"/>
      <c r="S535" s="5"/>
      <c r="T535" s="5"/>
      <c r="U535" s="5"/>
      <c r="AA535" s="3"/>
      <c r="AB535" s="13"/>
      <c r="AC535" s="13"/>
      <c r="AD535" s="13"/>
      <c r="AE535" s="13"/>
      <c r="AF535" s="13"/>
      <c r="AG535" s="13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T535" s="107"/>
      <c r="BA535" s="11"/>
      <c r="BB535" s="11"/>
      <c r="BC535" s="11"/>
      <c r="BD535" s="11"/>
      <c r="BE535" s="11"/>
      <c r="BH535" s="11"/>
      <c r="BI535" s="11"/>
      <c r="BJ535" s="11"/>
      <c r="BK535" s="11"/>
      <c r="BL535" s="11"/>
      <c r="BM535" s="11"/>
      <c r="BN535" s="11"/>
    </row>
    <row r="536" spans="1:66" s="1" customFormat="1" x14ac:dyDescent="0.3">
      <c r="A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118"/>
      <c r="N536" s="5"/>
      <c r="O536" s="5"/>
      <c r="P536" s="5"/>
      <c r="Q536" s="5"/>
      <c r="R536" s="5"/>
      <c r="S536" s="5"/>
      <c r="T536" s="5"/>
      <c r="U536" s="5"/>
      <c r="AA536" s="3"/>
      <c r="AB536" s="13"/>
      <c r="AC536" s="13"/>
      <c r="AD536" s="13"/>
      <c r="AE536" s="13"/>
      <c r="AF536" s="13"/>
      <c r="AG536" s="13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T536" s="107"/>
      <c r="BA536" s="11"/>
      <c r="BB536" s="11"/>
      <c r="BC536" s="11"/>
      <c r="BD536" s="11"/>
      <c r="BE536" s="11"/>
      <c r="BH536" s="11"/>
      <c r="BI536" s="11"/>
      <c r="BJ536" s="11"/>
      <c r="BK536" s="11"/>
      <c r="BL536" s="11"/>
      <c r="BM536" s="11"/>
      <c r="BN536" s="11"/>
    </row>
    <row r="537" spans="1:66" s="1" customFormat="1" x14ac:dyDescent="0.3">
      <c r="A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118"/>
      <c r="N537" s="5"/>
      <c r="O537" s="5"/>
      <c r="P537" s="5"/>
      <c r="Q537" s="5"/>
      <c r="R537" s="5"/>
      <c r="S537" s="5"/>
      <c r="T537" s="5"/>
      <c r="U537" s="5"/>
      <c r="AA537" s="3"/>
      <c r="AB537" s="13"/>
      <c r="AC537" s="13"/>
      <c r="AD537" s="13"/>
      <c r="AE537" s="13"/>
      <c r="AF537" s="13"/>
      <c r="AG537" s="13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T537" s="107"/>
      <c r="BA537" s="11"/>
      <c r="BB537" s="11"/>
      <c r="BC537" s="11"/>
      <c r="BD537" s="11"/>
      <c r="BE537" s="11"/>
      <c r="BH537" s="11"/>
      <c r="BI537" s="11"/>
      <c r="BJ537" s="11"/>
      <c r="BK537" s="11"/>
      <c r="BL537" s="11"/>
      <c r="BM537" s="11"/>
      <c r="BN537" s="11"/>
    </row>
    <row r="538" spans="1:66" s="1" customFormat="1" x14ac:dyDescent="0.3">
      <c r="A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118"/>
      <c r="N538" s="5"/>
      <c r="O538" s="5"/>
      <c r="P538" s="5"/>
      <c r="Q538" s="5"/>
      <c r="R538" s="5"/>
      <c r="S538" s="5"/>
      <c r="T538" s="5"/>
      <c r="U538" s="5"/>
      <c r="AA538" s="3"/>
      <c r="AB538" s="13"/>
      <c r="AC538" s="13"/>
      <c r="AD538" s="13"/>
      <c r="AE538" s="13"/>
      <c r="AF538" s="13"/>
      <c r="AG538" s="13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T538" s="107"/>
      <c r="BA538" s="11"/>
      <c r="BB538" s="11"/>
      <c r="BC538" s="11"/>
      <c r="BD538" s="11"/>
      <c r="BE538" s="11"/>
      <c r="BH538" s="11"/>
      <c r="BI538" s="11"/>
      <c r="BJ538" s="11"/>
      <c r="BK538" s="11"/>
      <c r="BL538" s="11"/>
      <c r="BM538" s="11"/>
      <c r="BN538" s="11"/>
    </row>
    <row r="539" spans="1:66" s="1" customFormat="1" x14ac:dyDescent="0.3">
      <c r="A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118"/>
      <c r="N539" s="5"/>
      <c r="O539" s="5"/>
      <c r="P539" s="5"/>
      <c r="Q539" s="5"/>
      <c r="R539" s="5"/>
      <c r="S539" s="5"/>
      <c r="T539" s="5"/>
      <c r="U539" s="5"/>
      <c r="AA539" s="3"/>
      <c r="AB539" s="13"/>
      <c r="AC539" s="13"/>
      <c r="AD539" s="13"/>
      <c r="AE539" s="13"/>
      <c r="AF539" s="13"/>
      <c r="AG539" s="13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T539" s="107"/>
      <c r="BA539" s="11"/>
      <c r="BB539" s="11"/>
      <c r="BC539" s="11"/>
      <c r="BD539" s="11"/>
      <c r="BE539" s="11"/>
      <c r="BH539" s="11"/>
      <c r="BI539" s="11"/>
      <c r="BJ539" s="11"/>
      <c r="BK539" s="11"/>
      <c r="BL539" s="11"/>
      <c r="BM539" s="11"/>
      <c r="BN539" s="11"/>
    </row>
    <row r="540" spans="1:66" s="1" customFormat="1" x14ac:dyDescent="0.3">
      <c r="A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118"/>
      <c r="N540" s="5"/>
      <c r="O540" s="5"/>
      <c r="P540" s="5"/>
      <c r="Q540" s="5"/>
      <c r="R540" s="5"/>
      <c r="S540" s="5"/>
      <c r="T540" s="5"/>
      <c r="U540" s="5"/>
      <c r="AA540" s="3"/>
      <c r="AB540" s="13"/>
      <c r="AC540" s="13"/>
      <c r="AD540" s="13"/>
      <c r="AE540" s="13"/>
      <c r="AF540" s="13"/>
      <c r="AG540" s="13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T540" s="107"/>
      <c r="BA540" s="11"/>
      <c r="BB540" s="11"/>
      <c r="BC540" s="11"/>
      <c r="BD540" s="11"/>
      <c r="BE540" s="11"/>
      <c r="BH540" s="11"/>
      <c r="BI540" s="11"/>
      <c r="BJ540" s="11"/>
      <c r="BK540" s="11"/>
      <c r="BL540" s="11"/>
      <c r="BM540" s="11"/>
      <c r="BN540" s="11"/>
    </row>
    <row r="541" spans="1:66" s="1" customFormat="1" x14ac:dyDescent="0.3">
      <c r="A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118"/>
      <c r="N541" s="5"/>
      <c r="O541" s="5"/>
      <c r="P541" s="5"/>
      <c r="Q541" s="5"/>
      <c r="R541" s="5"/>
      <c r="S541" s="5"/>
      <c r="T541" s="5"/>
      <c r="U541" s="5"/>
      <c r="AA541" s="3"/>
      <c r="AB541" s="13"/>
      <c r="AC541" s="13"/>
      <c r="AD541" s="13"/>
      <c r="AE541" s="13"/>
      <c r="AF541" s="13"/>
      <c r="AG541" s="13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T541" s="107"/>
      <c r="BA541" s="11"/>
      <c r="BB541" s="11"/>
      <c r="BC541" s="11"/>
      <c r="BD541" s="11"/>
      <c r="BE541" s="11"/>
      <c r="BH541" s="11"/>
      <c r="BI541" s="11"/>
      <c r="BJ541" s="11"/>
      <c r="BK541" s="11"/>
      <c r="BL541" s="11"/>
      <c r="BM541" s="11"/>
      <c r="BN541" s="11"/>
    </row>
    <row r="542" spans="1:66" s="1" customFormat="1" x14ac:dyDescent="0.3">
      <c r="A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118"/>
      <c r="N542" s="5"/>
      <c r="O542" s="5"/>
      <c r="P542" s="5"/>
      <c r="Q542" s="5"/>
      <c r="R542" s="5"/>
      <c r="S542" s="5"/>
      <c r="T542" s="5"/>
      <c r="U542" s="5"/>
      <c r="AA542" s="3"/>
      <c r="AB542" s="13"/>
      <c r="AC542" s="13"/>
      <c r="AD542" s="13"/>
      <c r="AE542" s="13"/>
      <c r="AF542" s="13"/>
      <c r="AG542" s="13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T542" s="107"/>
      <c r="BA542" s="11"/>
      <c r="BB542" s="11"/>
      <c r="BC542" s="11"/>
      <c r="BD542" s="11"/>
      <c r="BE542" s="11"/>
      <c r="BH542" s="11"/>
      <c r="BI542" s="11"/>
      <c r="BJ542" s="11"/>
      <c r="BK542" s="11"/>
      <c r="BL542" s="11"/>
      <c r="BM542" s="11"/>
      <c r="BN542" s="11"/>
    </row>
    <row r="543" spans="1:66" s="1" customFormat="1" x14ac:dyDescent="0.3">
      <c r="A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118"/>
      <c r="N543" s="5"/>
      <c r="O543" s="5"/>
      <c r="P543" s="5"/>
      <c r="Q543" s="5"/>
      <c r="R543" s="5"/>
      <c r="S543" s="5"/>
      <c r="T543" s="5"/>
      <c r="U543" s="5"/>
      <c r="AA543" s="3"/>
      <c r="AB543" s="13"/>
      <c r="AC543" s="13"/>
      <c r="AD543" s="13"/>
      <c r="AE543" s="13"/>
      <c r="AF543" s="13"/>
      <c r="AG543" s="13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T543" s="107"/>
      <c r="BA543" s="11"/>
      <c r="BB543" s="11"/>
      <c r="BC543" s="11"/>
      <c r="BD543" s="11"/>
      <c r="BE543" s="11"/>
      <c r="BH543" s="11"/>
      <c r="BI543" s="11"/>
      <c r="BJ543" s="11"/>
      <c r="BK543" s="11"/>
      <c r="BL543" s="11"/>
      <c r="BM543" s="11"/>
      <c r="BN543" s="11"/>
    </row>
    <row r="544" spans="1:66" s="1" customFormat="1" x14ac:dyDescent="0.3">
      <c r="A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118"/>
      <c r="N544" s="5"/>
      <c r="O544" s="5"/>
      <c r="P544" s="5"/>
      <c r="Q544" s="5"/>
      <c r="R544" s="5"/>
      <c r="S544" s="5"/>
      <c r="T544" s="5"/>
      <c r="U544" s="5"/>
      <c r="AA544" s="3"/>
      <c r="AB544" s="13"/>
      <c r="AC544" s="13"/>
      <c r="AD544" s="13"/>
      <c r="AE544" s="13"/>
      <c r="AF544" s="13"/>
      <c r="AG544" s="13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T544" s="107"/>
      <c r="BA544" s="11"/>
      <c r="BB544" s="11"/>
      <c r="BC544" s="11"/>
      <c r="BD544" s="11"/>
      <c r="BE544" s="11"/>
      <c r="BH544" s="11"/>
      <c r="BI544" s="11"/>
      <c r="BJ544" s="11"/>
      <c r="BK544" s="11"/>
      <c r="BL544" s="11"/>
      <c r="BM544" s="11"/>
      <c r="BN544" s="11"/>
    </row>
    <row r="545" spans="1:66" s="1" customFormat="1" x14ac:dyDescent="0.3">
      <c r="A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118"/>
      <c r="N545" s="5"/>
      <c r="O545" s="5"/>
      <c r="P545" s="5"/>
      <c r="Q545" s="5"/>
      <c r="R545" s="5"/>
      <c r="S545" s="5"/>
      <c r="T545" s="5"/>
      <c r="U545" s="5"/>
      <c r="AA545" s="3"/>
      <c r="AB545" s="13"/>
      <c r="AC545" s="13"/>
      <c r="AD545" s="13"/>
      <c r="AE545" s="13"/>
      <c r="AF545" s="13"/>
      <c r="AG545" s="13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T545" s="107"/>
      <c r="BA545" s="11"/>
      <c r="BB545" s="11"/>
      <c r="BC545" s="11"/>
      <c r="BD545" s="11"/>
      <c r="BE545" s="11"/>
      <c r="BH545" s="11"/>
      <c r="BI545" s="11"/>
      <c r="BJ545" s="11"/>
      <c r="BK545" s="11"/>
      <c r="BL545" s="11"/>
      <c r="BM545" s="11"/>
      <c r="BN545" s="11"/>
    </row>
    <row r="546" spans="1:66" s="1" customFormat="1" x14ac:dyDescent="0.3">
      <c r="A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118"/>
      <c r="N546" s="5"/>
      <c r="O546" s="5"/>
      <c r="P546" s="5"/>
      <c r="Q546" s="5"/>
      <c r="R546" s="5"/>
      <c r="S546" s="5"/>
      <c r="T546" s="5"/>
      <c r="U546" s="5"/>
      <c r="AA546" s="3"/>
      <c r="AB546" s="13"/>
      <c r="AC546" s="13"/>
      <c r="AD546" s="13"/>
      <c r="AE546" s="13"/>
      <c r="AF546" s="13"/>
      <c r="AG546" s="13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T546" s="107"/>
      <c r="BA546" s="11"/>
      <c r="BB546" s="11"/>
      <c r="BC546" s="11"/>
      <c r="BD546" s="11"/>
      <c r="BE546" s="11"/>
      <c r="BH546" s="11"/>
      <c r="BI546" s="11"/>
      <c r="BJ546" s="11"/>
      <c r="BK546" s="11"/>
      <c r="BL546" s="11"/>
      <c r="BM546" s="11"/>
      <c r="BN546" s="11"/>
    </row>
    <row r="547" spans="1:66" s="1" customFormat="1" x14ac:dyDescent="0.3">
      <c r="A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118"/>
      <c r="N547" s="5"/>
      <c r="O547" s="5"/>
      <c r="P547" s="5"/>
      <c r="Q547" s="5"/>
      <c r="R547" s="5"/>
      <c r="S547" s="5"/>
      <c r="T547" s="5"/>
      <c r="U547" s="5"/>
      <c r="AA547" s="3"/>
      <c r="AB547" s="13"/>
      <c r="AC547" s="13"/>
      <c r="AD547" s="13"/>
      <c r="AE547" s="13"/>
      <c r="AF547" s="13"/>
      <c r="AG547" s="13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T547" s="107"/>
      <c r="BA547" s="11"/>
      <c r="BB547" s="11"/>
      <c r="BC547" s="11"/>
      <c r="BD547" s="11"/>
      <c r="BE547" s="11"/>
      <c r="BH547" s="11"/>
      <c r="BI547" s="11"/>
      <c r="BJ547" s="11"/>
      <c r="BK547" s="11"/>
      <c r="BL547" s="11"/>
      <c r="BM547" s="11"/>
      <c r="BN547" s="11"/>
    </row>
    <row r="548" spans="1:66" s="1" customFormat="1" x14ac:dyDescent="0.3">
      <c r="A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118"/>
      <c r="N548" s="5"/>
      <c r="O548" s="5"/>
      <c r="P548" s="5"/>
      <c r="Q548" s="5"/>
      <c r="R548" s="5"/>
      <c r="S548" s="5"/>
      <c r="T548" s="5"/>
      <c r="U548" s="5"/>
      <c r="AA548" s="3"/>
      <c r="AB548" s="13"/>
      <c r="AC548" s="13"/>
      <c r="AD548" s="13"/>
      <c r="AE548" s="13"/>
      <c r="AF548" s="13"/>
      <c r="AG548" s="13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T548" s="107"/>
      <c r="BA548" s="11"/>
      <c r="BB548" s="11"/>
      <c r="BC548" s="11"/>
      <c r="BD548" s="11"/>
      <c r="BE548" s="11"/>
      <c r="BH548" s="11"/>
      <c r="BI548" s="11"/>
      <c r="BJ548" s="11"/>
      <c r="BK548" s="11"/>
      <c r="BL548" s="11"/>
      <c r="BM548" s="11"/>
      <c r="BN548" s="11"/>
    </row>
    <row r="549" spans="1:66" s="1" customFormat="1" x14ac:dyDescent="0.3">
      <c r="A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118"/>
      <c r="N549" s="5"/>
      <c r="O549" s="5"/>
      <c r="P549" s="5"/>
      <c r="Q549" s="5"/>
      <c r="R549" s="5"/>
      <c r="S549" s="5"/>
      <c r="T549" s="5"/>
      <c r="U549" s="5"/>
      <c r="AA549" s="3"/>
      <c r="AB549" s="13"/>
      <c r="AC549" s="13"/>
      <c r="AD549" s="13"/>
      <c r="AE549" s="13"/>
      <c r="AF549" s="13"/>
      <c r="AG549" s="13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T549" s="107"/>
      <c r="BA549" s="11"/>
      <c r="BB549" s="11"/>
      <c r="BC549" s="11"/>
      <c r="BD549" s="11"/>
      <c r="BE549" s="11"/>
      <c r="BH549" s="11"/>
      <c r="BI549" s="11"/>
      <c r="BJ549" s="11"/>
      <c r="BK549" s="11"/>
      <c r="BL549" s="11"/>
      <c r="BM549" s="11"/>
      <c r="BN549" s="11"/>
    </row>
    <row r="550" spans="1:66" s="1" customFormat="1" x14ac:dyDescent="0.3">
      <c r="A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118"/>
      <c r="N550" s="5"/>
      <c r="O550" s="5"/>
      <c r="P550" s="5"/>
      <c r="Q550" s="5"/>
      <c r="R550" s="5"/>
      <c r="S550" s="5"/>
      <c r="T550" s="5"/>
      <c r="U550" s="5"/>
      <c r="AA550" s="3"/>
      <c r="AB550" s="13"/>
      <c r="AC550" s="13"/>
      <c r="AD550" s="13"/>
      <c r="AE550" s="13"/>
      <c r="AF550" s="13"/>
      <c r="AG550" s="13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T550" s="107"/>
      <c r="BA550" s="11"/>
      <c r="BB550" s="11"/>
      <c r="BC550" s="11"/>
      <c r="BD550" s="11"/>
      <c r="BE550" s="11"/>
      <c r="BH550" s="11"/>
      <c r="BI550" s="11"/>
      <c r="BJ550" s="11"/>
      <c r="BK550" s="11"/>
      <c r="BL550" s="11"/>
      <c r="BM550" s="11"/>
      <c r="BN550" s="11"/>
    </row>
    <row r="551" spans="1:66" s="1" customFormat="1" x14ac:dyDescent="0.3">
      <c r="A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118"/>
      <c r="N551" s="5"/>
      <c r="O551" s="5"/>
      <c r="P551" s="5"/>
      <c r="Q551" s="5"/>
      <c r="R551" s="5"/>
      <c r="S551" s="5"/>
      <c r="T551" s="5"/>
      <c r="U551" s="5"/>
      <c r="AA551" s="3"/>
      <c r="AB551" s="13"/>
      <c r="AC551" s="13"/>
      <c r="AD551" s="13"/>
      <c r="AE551" s="13"/>
      <c r="AF551" s="13"/>
      <c r="AG551" s="13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T551" s="107"/>
      <c r="BA551" s="11"/>
      <c r="BB551" s="11"/>
      <c r="BC551" s="11"/>
      <c r="BD551" s="11"/>
      <c r="BE551" s="11"/>
      <c r="BH551" s="11"/>
      <c r="BI551" s="11"/>
      <c r="BJ551" s="11"/>
      <c r="BK551" s="11"/>
      <c r="BL551" s="11"/>
      <c r="BM551" s="11"/>
      <c r="BN551" s="11"/>
    </row>
    <row r="552" spans="1:66" s="1" customFormat="1" x14ac:dyDescent="0.3">
      <c r="A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118"/>
      <c r="N552" s="5"/>
      <c r="O552" s="5"/>
      <c r="P552" s="5"/>
      <c r="Q552" s="5"/>
      <c r="R552" s="5"/>
      <c r="S552" s="5"/>
      <c r="T552" s="5"/>
      <c r="U552" s="5"/>
      <c r="AA552" s="3"/>
      <c r="AB552" s="13"/>
      <c r="AC552" s="13"/>
      <c r="AD552" s="13"/>
      <c r="AE552" s="13"/>
      <c r="AF552" s="13"/>
      <c r="AG552" s="13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T552" s="107"/>
      <c r="BA552" s="11"/>
      <c r="BB552" s="11"/>
      <c r="BC552" s="11"/>
      <c r="BD552" s="11"/>
      <c r="BE552" s="11"/>
      <c r="BH552" s="11"/>
      <c r="BI552" s="11"/>
      <c r="BJ552" s="11"/>
      <c r="BK552" s="11"/>
      <c r="BL552" s="11"/>
      <c r="BM552" s="11"/>
      <c r="BN552" s="11"/>
    </row>
    <row r="553" spans="1:66" s="1" customFormat="1" x14ac:dyDescent="0.3">
      <c r="A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118"/>
      <c r="N553" s="5"/>
      <c r="O553" s="5"/>
      <c r="P553" s="5"/>
      <c r="Q553" s="5"/>
      <c r="R553" s="5"/>
      <c r="S553" s="5"/>
      <c r="T553" s="5"/>
      <c r="U553" s="5"/>
      <c r="AA553" s="3"/>
      <c r="AB553" s="13"/>
      <c r="AC553" s="13"/>
      <c r="AD553" s="13"/>
      <c r="AE553" s="13"/>
      <c r="AF553" s="13"/>
      <c r="AG553" s="13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T553" s="107"/>
      <c r="BA553" s="11"/>
      <c r="BB553" s="11"/>
      <c r="BC553" s="11"/>
      <c r="BD553" s="11"/>
      <c r="BE553" s="11"/>
      <c r="BH553" s="11"/>
      <c r="BI553" s="11"/>
      <c r="BJ553" s="11"/>
      <c r="BK553" s="11"/>
      <c r="BL553" s="11"/>
      <c r="BM553" s="11"/>
      <c r="BN553" s="11"/>
    </row>
    <row r="554" spans="1:66" s="1" customFormat="1" x14ac:dyDescent="0.3">
      <c r="A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118"/>
      <c r="N554" s="5"/>
      <c r="O554" s="5"/>
      <c r="P554" s="5"/>
      <c r="Q554" s="5"/>
      <c r="R554" s="5"/>
      <c r="S554" s="5"/>
      <c r="T554" s="5"/>
      <c r="U554" s="5"/>
      <c r="AA554" s="3"/>
      <c r="AB554" s="13"/>
      <c r="AC554" s="13"/>
      <c r="AD554" s="13"/>
      <c r="AE554" s="13"/>
      <c r="AF554" s="13"/>
      <c r="AG554" s="13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T554" s="107"/>
      <c r="BA554" s="11"/>
      <c r="BB554" s="11"/>
      <c r="BC554" s="11"/>
      <c r="BD554" s="11"/>
      <c r="BE554" s="11"/>
      <c r="BH554" s="11"/>
      <c r="BI554" s="11"/>
      <c r="BJ554" s="11"/>
      <c r="BK554" s="11"/>
      <c r="BL554" s="11"/>
      <c r="BM554" s="11"/>
      <c r="BN554" s="11"/>
    </row>
    <row r="555" spans="1:66" s="1" customFormat="1" x14ac:dyDescent="0.3">
      <c r="A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118"/>
      <c r="N555" s="5"/>
      <c r="O555" s="5"/>
      <c r="P555" s="5"/>
      <c r="Q555" s="5"/>
      <c r="R555" s="5"/>
      <c r="S555" s="5"/>
      <c r="T555" s="5"/>
      <c r="U555" s="5"/>
      <c r="AA555" s="3"/>
      <c r="AB555" s="13"/>
      <c r="AC555" s="13"/>
      <c r="AD555" s="13"/>
      <c r="AE555" s="13"/>
      <c r="AF555" s="13"/>
      <c r="AG555" s="13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T555" s="107"/>
      <c r="BA555" s="11"/>
      <c r="BB555" s="11"/>
      <c r="BC555" s="11"/>
      <c r="BD555" s="11"/>
      <c r="BE555" s="11"/>
      <c r="BH555" s="11"/>
      <c r="BI555" s="11"/>
      <c r="BJ555" s="11"/>
      <c r="BK555" s="11"/>
      <c r="BL555" s="11"/>
      <c r="BM555" s="11"/>
      <c r="BN555" s="11"/>
    </row>
    <row r="556" spans="1:66" s="1" customFormat="1" x14ac:dyDescent="0.3">
      <c r="A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118"/>
      <c r="N556" s="5"/>
      <c r="O556" s="5"/>
      <c r="P556" s="5"/>
      <c r="Q556" s="5"/>
      <c r="R556" s="5"/>
      <c r="S556" s="5"/>
      <c r="T556" s="5"/>
      <c r="U556" s="5"/>
      <c r="AA556" s="3"/>
      <c r="AB556" s="13"/>
      <c r="AC556" s="13"/>
      <c r="AD556" s="13"/>
      <c r="AE556" s="13"/>
      <c r="AF556" s="13"/>
      <c r="AG556" s="13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T556" s="107"/>
      <c r="BA556" s="11"/>
      <c r="BB556" s="11"/>
      <c r="BC556" s="11"/>
      <c r="BD556" s="11"/>
      <c r="BE556" s="11"/>
      <c r="BH556" s="11"/>
      <c r="BI556" s="11"/>
      <c r="BJ556" s="11"/>
      <c r="BK556" s="11"/>
      <c r="BL556" s="11"/>
      <c r="BM556" s="11"/>
      <c r="BN556" s="11"/>
    </row>
    <row r="557" spans="1:66" s="1" customFormat="1" x14ac:dyDescent="0.3">
      <c r="A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118"/>
      <c r="N557" s="5"/>
      <c r="O557" s="5"/>
      <c r="P557" s="5"/>
      <c r="Q557" s="5"/>
      <c r="R557" s="5"/>
      <c r="S557" s="5"/>
      <c r="T557" s="5"/>
      <c r="U557" s="5"/>
      <c r="AA557" s="3"/>
      <c r="AB557" s="13"/>
      <c r="AC557" s="13"/>
      <c r="AD557" s="13"/>
      <c r="AE557" s="13"/>
      <c r="AF557" s="13"/>
      <c r="AG557" s="13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T557" s="107"/>
      <c r="BA557" s="11"/>
      <c r="BB557" s="11"/>
      <c r="BC557" s="11"/>
      <c r="BD557" s="11"/>
      <c r="BE557" s="11"/>
      <c r="BH557" s="11"/>
      <c r="BI557" s="11"/>
      <c r="BJ557" s="11"/>
      <c r="BK557" s="11"/>
      <c r="BL557" s="11"/>
      <c r="BM557" s="11"/>
      <c r="BN557" s="11"/>
    </row>
    <row r="558" spans="1:66" s="1" customFormat="1" x14ac:dyDescent="0.3">
      <c r="A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118"/>
      <c r="N558" s="5"/>
      <c r="O558" s="5"/>
      <c r="P558" s="5"/>
      <c r="Q558" s="5"/>
      <c r="R558" s="5"/>
      <c r="S558" s="5"/>
      <c r="T558" s="5"/>
      <c r="U558" s="5"/>
      <c r="AA558" s="3"/>
      <c r="AB558" s="13"/>
      <c r="AC558" s="13"/>
      <c r="AD558" s="13"/>
      <c r="AE558" s="13"/>
      <c r="AF558" s="13"/>
      <c r="AG558" s="13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T558" s="107"/>
      <c r="BA558" s="11"/>
      <c r="BB558" s="11"/>
      <c r="BC558" s="11"/>
      <c r="BD558" s="11"/>
      <c r="BE558" s="11"/>
      <c r="BH558" s="11"/>
      <c r="BI558" s="11"/>
      <c r="BJ558" s="11"/>
      <c r="BK558" s="11"/>
      <c r="BL558" s="11"/>
      <c r="BM558" s="11"/>
      <c r="BN558" s="11"/>
    </row>
    <row r="559" spans="1:66" s="1" customFormat="1" x14ac:dyDescent="0.3">
      <c r="A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118"/>
      <c r="N559" s="5"/>
      <c r="O559" s="5"/>
      <c r="P559" s="5"/>
      <c r="Q559" s="5"/>
      <c r="R559" s="5"/>
      <c r="S559" s="5"/>
      <c r="T559" s="5"/>
      <c r="U559" s="5"/>
      <c r="AA559" s="3"/>
      <c r="AB559" s="13"/>
      <c r="AC559" s="13"/>
      <c r="AD559" s="13"/>
      <c r="AE559" s="13"/>
      <c r="AF559" s="13"/>
      <c r="AG559" s="13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T559" s="107"/>
      <c r="BA559" s="11"/>
      <c r="BB559" s="11"/>
      <c r="BC559" s="11"/>
      <c r="BD559" s="11"/>
      <c r="BE559" s="11"/>
      <c r="BH559" s="11"/>
      <c r="BI559" s="11"/>
      <c r="BJ559" s="11"/>
      <c r="BK559" s="11"/>
      <c r="BL559" s="11"/>
      <c r="BM559" s="11"/>
      <c r="BN559" s="11"/>
    </row>
    <row r="560" spans="1:66" s="1" customFormat="1" x14ac:dyDescent="0.3">
      <c r="A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118"/>
      <c r="N560" s="5"/>
      <c r="O560" s="5"/>
      <c r="P560" s="5"/>
      <c r="Q560" s="5"/>
      <c r="R560" s="5"/>
      <c r="S560" s="5"/>
      <c r="T560" s="5"/>
      <c r="U560" s="5"/>
      <c r="AA560" s="3"/>
      <c r="AB560" s="13"/>
      <c r="AC560" s="13"/>
      <c r="AD560" s="13"/>
      <c r="AE560" s="13"/>
      <c r="AF560" s="13"/>
      <c r="AG560" s="13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T560" s="107"/>
      <c r="BA560" s="11"/>
      <c r="BB560" s="11"/>
      <c r="BC560" s="11"/>
      <c r="BD560" s="11"/>
      <c r="BE560" s="11"/>
      <c r="BH560" s="11"/>
      <c r="BI560" s="11"/>
      <c r="BJ560" s="11"/>
      <c r="BK560" s="11"/>
      <c r="BL560" s="11"/>
      <c r="BM560" s="11"/>
      <c r="BN560" s="11"/>
    </row>
    <row r="561" spans="1:66" s="1" customFormat="1" x14ac:dyDescent="0.3">
      <c r="A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118"/>
      <c r="N561" s="5"/>
      <c r="O561" s="5"/>
      <c r="P561" s="5"/>
      <c r="Q561" s="5"/>
      <c r="R561" s="5"/>
      <c r="S561" s="5"/>
      <c r="T561" s="5"/>
      <c r="U561" s="5"/>
      <c r="AA561" s="3"/>
      <c r="AB561" s="13"/>
      <c r="AC561" s="13"/>
      <c r="AD561" s="13"/>
      <c r="AE561" s="13"/>
      <c r="AF561" s="13"/>
      <c r="AG561" s="13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T561" s="107"/>
      <c r="BA561" s="11"/>
      <c r="BB561" s="11"/>
      <c r="BC561" s="11"/>
      <c r="BD561" s="11"/>
      <c r="BE561" s="11"/>
      <c r="BH561" s="11"/>
      <c r="BI561" s="11"/>
      <c r="BJ561" s="11"/>
      <c r="BK561" s="11"/>
      <c r="BL561" s="11"/>
      <c r="BM561" s="11"/>
      <c r="BN561" s="11"/>
    </row>
    <row r="562" spans="1:66" s="1" customFormat="1" x14ac:dyDescent="0.3">
      <c r="A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118"/>
      <c r="N562" s="5"/>
      <c r="O562" s="5"/>
      <c r="P562" s="5"/>
      <c r="Q562" s="5"/>
      <c r="R562" s="5"/>
      <c r="S562" s="5"/>
      <c r="T562" s="5"/>
      <c r="U562" s="5"/>
      <c r="AA562" s="3"/>
      <c r="AB562" s="13"/>
      <c r="AC562" s="13"/>
      <c r="AD562" s="13"/>
      <c r="AE562" s="13"/>
      <c r="AF562" s="13"/>
      <c r="AG562" s="13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T562" s="107"/>
      <c r="BA562" s="11"/>
      <c r="BB562" s="11"/>
      <c r="BC562" s="11"/>
      <c r="BD562" s="11"/>
      <c r="BE562" s="11"/>
      <c r="BH562" s="11"/>
      <c r="BI562" s="11"/>
      <c r="BJ562" s="11"/>
      <c r="BK562" s="11"/>
      <c r="BL562" s="11"/>
      <c r="BM562" s="11"/>
      <c r="BN562" s="11"/>
    </row>
    <row r="563" spans="1:66" s="1" customFormat="1" x14ac:dyDescent="0.3">
      <c r="A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118"/>
      <c r="N563" s="5"/>
      <c r="O563" s="5"/>
      <c r="P563" s="5"/>
      <c r="Q563" s="5"/>
      <c r="R563" s="5"/>
      <c r="S563" s="5"/>
      <c r="T563" s="5"/>
      <c r="U563" s="5"/>
      <c r="AA563" s="3"/>
      <c r="AB563" s="13"/>
      <c r="AC563" s="13"/>
      <c r="AD563" s="13"/>
      <c r="AE563" s="13"/>
      <c r="AF563" s="13"/>
      <c r="AG563" s="13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T563" s="107"/>
      <c r="BA563" s="11"/>
      <c r="BB563" s="11"/>
      <c r="BC563" s="11"/>
      <c r="BD563" s="11"/>
      <c r="BE563" s="11"/>
      <c r="BH563" s="11"/>
      <c r="BI563" s="11"/>
      <c r="BJ563" s="11"/>
      <c r="BK563" s="11"/>
      <c r="BL563" s="11"/>
      <c r="BM563" s="11"/>
      <c r="BN563" s="11"/>
    </row>
    <row r="564" spans="1:66" s="1" customFormat="1" x14ac:dyDescent="0.3">
      <c r="A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118"/>
      <c r="N564" s="5"/>
      <c r="O564" s="5"/>
      <c r="P564" s="5"/>
      <c r="Q564" s="5"/>
      <c r="R564" s="5"/>
      <c r="S564" s="5"/>
      <c r="T564" s="5"/>
      <c r="U564" s="5"/>
      <c r="AA564" s="3"/>
      <c r="AB564" s="13"/>
      <c r="AC564" s="13"/>
      <c r="AD564" s="13"/>
      <c r="AE564" s="13"/>
      <c r="AF564" s="13"/>
      <c r="AG564" s="13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T564" s="107"/>
      <c r="BA564" s="11"/>
      <c r="BB564" s="11"/>
      <c r="BC564" s="11"/>
      <c r="BD564" s="11"/>
      <c r="BE564" s="11"/>
      <c r="BH564" s="11"/>
      <c r="BI564" s="11"/>
      <c r="BJ564" s="11"/>
      <c r="BK564" s="11"/>
      <c r="BL564" s="11"/>
      <c r="BM564" s="11"/>
      <c r="BN564" s="11"/>
    </row>
    <row r="565" spans="1:66" s="1" customFormat="1" x14ac:dyDescent="0.3">
      <c r="A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118"/>
      <c r="N565" s="5"/>
      <c r="O565" s="5"/>
      <c r="P565" s="5"/>
      <c r="Q565" s="5"/>
      <c r="R565" s="5"/>
      <c r="S565" s="5"/>
      <c r="T565" s="5"/>
      <c r="U565" s="5"/>
      <c r="AA565" s="3"/>
      <c r="AB565" s="13"/>
      <c r="AC565" s="13"/>
      <c r="AD565" s="13"/>
      <c r="AE565" s="13"/>
      <c r="AF565" s="13"/>
      <c r="AG565" s="13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T565" s="107"/>
      <c r="BA565" s="11"/>
      <c r="BB565" s="11"/>
      <c r="BC565" s="11"/>
      <c r="BD565" s="11"/>
      <c r="BE565" s="11"/>
      <c r="BH565" s="11"/>
      <c r="BI565" s="11"/>
      <c r="BJ565" s="11"/>
      <c r="BK565" s="11"/>
      <c r="BL565" s="11"/>
      <c r="BM565" s="11"/>
      <c r="BN565" s="11"/>
    </row>
    <row r="566" spans="1:66" s="1" customFormat="1" x14ac:dyDescent="0.3">
      <c r="A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118"/>
      <c r="N566" s="5"/>
      <c r="O566" s="5"/>
      <c r="P566" s="5"/>
      <c r="Q566" s="5"/>
      <c r="R566" s="5"/>
      <c r="S566" s="5"/>
      <c r="T566" s="5"/>
      <c r="U566" s="5"/>
      <c r="AA566" s="3"/>
      <c r="AB566" s="13"/>
      <c r="AC566" s="13"/>
      <c r="AD566" s="13"/>
      <c r="AE566" s="13"/>
      <c r="AF566" s="13"/>
      <c r="AG566" s="13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T566" s="107"/>
      <c r="BA566" s="11"/>
      <c r="BB566" s="11"/>
      <c r="BC566" s="11"/>
      <c r="BD566" s="11"/>
      <c r="BE566" s="11"/>
      <c r="BH566" s="11"/>
      <c r="BI566" s="11"/>
      <c r="BJ566" s="11"/>
      <c r="BK566" s="11"/>
      <c r="BL566" s="11"/>
      <c r="BM566" s="11"/>
      <c r="BN566" s="11"/>
    </row>
    <row r="567" spans="1:66" s="1" customFormat="1" x14ac:dyDescent="0.3">
      <c r="A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118"/>
      <c r="N567" s="5"/>
      <c r="O567" s="5"/>
      <c r="P567" s="5"/>
      <c r="Q567" s="5"/>
      <c r="R567" s="5"/>
      <c r="S567" s="5"/>
      <c r="T567" s="5"/>
      <c r="U567" s="5"/>
      <c r="AA567" s="3"/>
      <c r="AB567" s="13"/>
      <c r="AC567" s="13"/>
      <c r="AD567" s="13"/>
      <c r="AE567" s="13"/>
      <c r="AF567" s="13"/>
      <c r="AG567" s="13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T567" s="107"/>
      <c r="BA567" s="11"/>
      <c r="BB567" s="11"/>
      <c r="BC567" s="11"/>
      <c r="BD567" s="11"/>
      <c r="BE567" s="11"/>
      <c r="BH567" s="11"/>
      <c r="BI567" s="11"/>
      <c r="BJ567" s="11"/>
      <c r="BK567" s="11"/>
      <c r="BL567" s="11"/>
      <c r="BM567" s="11"/>
      <c r="BN567" s="11"/>
    </row>
    <row r="568" spans="1:66" s="1" customFormat="1" x14ac:dyDescent="0.3">
      <c r="A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118"/>
      <c r="N568" s="5"/>
      <c r="O568" s="5"/>
      <c r="P568" s="5"/>
      <c r="Q568" s="5"/>
      <c r="R568" s="5"/>
      <c r="S568" s="5"/>
      <c r="T568" s="5"/>
      <c r="U568" s="5"/>
      <c r="AA568" s="3"/>
      <c r="AB568" s="13"/>
      <c r="AC568" s="13"/>
      <c r="AD568" s="13"/>
      <c r="AE568" s="13"/>
      <c r="AF568" s="13"/>
      <c r="AG568" s="13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T568" s="107"/>
      <c r="BA568" s="11"/>
      <c r="BB568" s="11"/>
      <c r="BC568" s="11"/>
      <c r="BD568" s="11"/>
      <c r="BE568" s="11"/>
      <c r="BH568" s="11"/>
      <c r="BI568" s="11"/>
      <c r="BJ568" s="11"/>
      <c r="BK568" s="11"/>
      <c r="BL568" s="11"/>
      <c r="BM568" s="11"/>
      <c r="BN568" s="11"/>
    </row>
    <row r="569" spans="1:66" s="1" customFormat="1" x14ac:dyDescent="0.3">
      <c r="A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118"/>
      <c r="N569" s="5"/>
      <c r="O569" s="5"/>
      <c r="P569" s="5"/>
      <c r="Q569" s="5"/>
      <c r="R569" s="5"/>
      <c r="S569" s="5"/>
      <c r="T569" s="5"/>
      <c r="U569" s="5"/>
      <c r="AA569" s="3"/>
      <c r="AB569" s="13"/>
      <c r="AC569" s="13"/>
      <c r="AD569" s="13"/>
      <c r="AE569" s="13"/>
      <c r="AF569" s="13"/>
      <c r="AG569" s="13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T569" s="107"/>
      <c r="BA569" s="11"/>
      <c r="BB569" s="11"/>
      <c r="BC569" s="11"/>
      <c r="BD569" s="11"/>
      <c r="BE569" s="11"/>
      <c r="BH569" s="11"/>
      <c r="BI569" s="11"/>
      <c r="BJ569" s="11"/>
      <c r="BK569" s="11"/>
      <c r="BL569" s="11"/>
      <c r="BM569" s="11"/>
      <c r="BN569" s="11"/>
    </row>
    <row r="570" spans="1:66" s="1" customFormat="1" x14ac:dyDescent="0.3">
      <c r="A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118"/>
      <c r="N570" s="5"/>
      <c r="O570" s="5"/>
      <c r="P570" s="5"/>
      <c r="Q570" s="5"/>
      <c r="R570" s="5"/>
      <c r="S570" s="5"/>
      <c r="T570" s="5"/>
      <c r="U570" s="5"/>
      <c r="AA570" s="3"/>
      <c r="AB570" s="13"/>
      <c r="AC570" s="13"/>
      <c r="AD570" s="13"/>
      <c r="AE570" s="13"/>
      <c r="AF570" s="13"/>
      <c r="AG570" s="13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T570" s="107"/>
      <c r="BA570" s="11"/>
      <c r="BB570" s="11"/>
      <c r="BC570" s="11"/>
      <c r="BD570" s="11"/>
      <c r="BE570" s="11"/>
      <c r="BH570" s="11"/>
      <c r="BI570" s="11"/>
      <c r="BJ570" s="11"/>
      <c r="BK570" s="11"/>
      <c r="BL570" s="11"/>
      <c r="BM570" s="11"/>
      <c r="BN570" s="11"/>
    </row>
    <row r="571" spans="1:66" s="1" customFormat="1" x14ac:dyDescent="0.3">
      <c r="A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118"/>
      <c r="N571" s="5"/>
      <c r="O571" s="5"/>
      <c r="P571" s="5"/>
      <c r="Q571" s="5"/>
      <c r="R571" s="5"/>
      <c r="S571" s="5"/>
      <c r="T571" s="5"/>
      <c r="U571" s="5"/>
      <c r="AA571" s="3"/>
      <c r="AB571" s="13"/>
      <c r="AC571" s="13"/>
      <c r="AD571" s="13"/>
      <c r="AE571" s="13"/>
      <c r="AF571" s="13"/>
      <c r="AG571" s="13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T571" s="107"/>
      <c r="BA571" s="11"/>
      <c r="BB571" s="11"/>
      <c r="BC571" s="11"/>
      <c r="BD571" s="11"/>
      <c r="BE571" s="11"/>
      <c r="BH571" s="11"/>
      <c r="BI571" s="11"/>
      <c r="BJ571" s="11"/>
      <c r="BK571" s="11"/>
      <c r="BL571" s="11"/>
      <c r="BM571" s="11"/>
      <c r="BN571" s="11"/>
    </row>
    <row r="572" spans="1:66" s="1" customFormat="1" x14ac:dyDescent="0.3">
      <c r="A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118"/>
      <c r="N572" s="5"/>
      <c r="O572" s="5"/>
      <c r="P572" s="5"/>
      <c r="Q572" s="5"/>
      <c r="R572" s="5"/>
      <c r="S572" s="5"/>
      <c r="T572" s="5"/>
      <c r="U572" s="5"/>
      <c r="AA572" s="3"/>
      <c r="AB572" s="13"/>
      <c r="AC572" s="13"/>
      <c r="AD572" s="13"/>
      <c r="AE572" s="13"/>
      <c r="AF572" s="13"/>
      <c r="AG572" s="13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T572" s="107"/>
      <c r="BA572" s="11"/>
      <c r="BB572" s="11"/>
      <c r="BC572" s="11"/>
      <c r="BD572" s="11"/>
      <c r="BE572" s="11"/>
      <c r="BH572" s="11"/>
      <c r="BI572" s="11"/>
      <c r="BJ572" s="11"/>
      <c r="BK572" s="11"/>
      <c r="BL572" s="11"/>
      <c r="BM572" s="11"/>
      <c r="BN572" s="11"/>
    </row>
    <row r="573" spans="1:66" s="1" customFormat="1" x14ac:dyDescent="0.3">
      <c r="A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118"/>
      <c r="N573" s="5"/>
      <c r="O573" s="5"/>
      <c r="P573" s="5"/>
      <c r="Q573" s="5"/>
      <c r="R573" s="5"/>
      <c r="S573" s="5"/>
      <c r="T573" s="5"/>
      <c r="U573" s="5"/>
      <c r="AA573" s="3"/>
      <c r="AB573" s="13"/>
      <c r="AC573" s="13"/>
      <c r="AD573" s="13"/>
      <c r="AE573" s="13"/>
      <c r="AF573" s="13"/>
      <c r="AG573" s="13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T573" s="107"/>
      <c r="BA573" s="11"/>
      <c r="BB573" s="11"/>
      <c r="BC573" s="11"/>
      <c r="BD573" s="11"/>
      <c r="BE573" s="11"/>
      <c r="BH573" s="11"/>
      <c r="BI573" s="11"/>
      <c r="BJ573" s="11"/>
      <c r="BK573" s="11"/>
      <c r="BL573" s="11"/>
      <c r="BM573" s="11"/>
      <c r="BN573" s="11"/>
    </row>
    <row r="574" spans="1:66" s="1" customFormat="1" x14ac:dyDescent="0.3">
      <c r="A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118"/>
      <c r="N574" s="5"/>
      <c r="O574" s="5"/>
      <c r="P574" s="5"/>
      <c r="Q574" s="5"/>
      <c r="R574" s="5"/>
      <c r="S574" s="5"/>
      <c r="T574" s="5"/>
      <c r="U574" s="5"/>
      <c r="AA574" s="3"/>
      <c r="AB574" s="13"/>
      <c r="AC574" s="13"/>
      <c r="AD574" s="13"/>
      <c r="AE574" s="13"/>
      <c r="AF574" s="13"/>
      <c r="AG574" s="13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T574" s="107"/>
      <c r="BA574" s="11"/>
      <c r="BB574" s="11"/>
      <c r="BC574" s="11"/>
      <c r="BD574" s="11"/>
      <c r="BE574" s="11"/>
      <c r="BH574" s="11"/>
      <c r="BI574" s="11"/>
      <c r="BJ574" s="11"/>
      <c r="BK574" s="11"/>
      <c r="BL574" s="11"/>
      <c r="BM574" s="11"/>
      <c r="BN574" s="11"/>
    </row>
    <row r="575" spans="1:66" s="1" customFormat="1" x14ac:dyDescent="0.3">
      <c r="A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118"/>
      <c r="N575" s="5"/>
      <c r="O575" s="5"/>
      <c r="P575" s="5"/>
      <c r="Q575" s="5"/>
      <c r="R575" s="5"/>
      <c r="S575" s="5"/>
      <c r="T575" s="5"/>
      <c r="U575" s="5"/>
      <c r="AA575" s="3"/>
      <c r="AB575" s="13"/>
      <c r="AC575" s="13"/>
      <c r="AD575" s="13"/>
      <c r="AE575" s="13"/>
      <c r="AF575" s="13"/>
      <c r="AG575" s="13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T575" s="107"/>
      <c r="BA575" s="11"/>
      <c r="BB575" s="11"/>
      <c r="BC575" s="11"/>
      <c r="BD575" s="11"/>
      <c r="BE575" s="11"/>
      <c r="BH575" s="11"/>
      <c r="BI575" s="11"/>
      <c r="BJ575" s="11"/>
      <c r="BK575" s="11"/>
      <c r="BL575" s="11"/>
      <c r="BM575" s="11"/>
      <c r="BN575" s="11"/>
    </row>
    <row r="576" spans="1:66" s="1" customFormat="1" x14ac:dyDescent="0.3">
      <c r="A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118"/>
      <c r="N576" s="5"/>
      <c r="O576" s="5"/>
      <c r="P576" s="5"/>
      <c r="Q576" s="5"/>
      <c r="R576" s="5"/>
      <c r="S576" s="5"/>
      <c r="T576" s="5"/>
      <c r="U576" s="5"/>
      <c r="AA576" s="3"/>
      <c r="AB576" s="13"/>
      <c r="AC576" s="13"/>
      <c r="AD576" s="13"/>
      <c r="AE576" s="13"/>
      <c r="AF576" s="13"/>
      <c r="AG576" s="13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T576" s="107"/>
      <c r="BA576" s="11"/>
      <c r="BB576" s="11"/>
      <c r="BC576" s="11"/>
      <c r="BD576" s="11"/>
      <c r="BE576" s="11"/>
      <c r="BH576" s="11"/>
      <c r="BI576" s="11"/>
      <c r="BJ576" s="11"/>
      <c r="BK576" s="11"/>
      <c r="BL576" s="11"/>
      <c r="BM576" s="11"/>
      <c r="BN576" s="11"/>
    </row>
    <row r="577" spans="1:66" s="1" customFormat="1" x14ac:dyDescent="0.3">
      <c r="A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118"/>
      <c r="N577" s="5"/>
      <c r="O577" s="5"/>
      <c r="P577" s="5"/>
      <c r="Q577" s="5"/>
      <c r="R577" s="5"/>
      <c r="S577" s="5"/>
      <c r="T577" s="5"/>
      <c r="U577" s="5"/>
      <c r="AA577" s="3"/>
      <c r="AB577" s="13"/>
      <c r="AC577" s="13"/>
      <c r="AD577" s="13"/>
      <c r="AE577" s="13"/>
      <c r="AF577" s="13"/>
      <c r="AG577" s="13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T577" s="107"/>
      <c r="BA577" s="11"/>
      <c r="BB577" s="11"/>
      <c r="BC577" s="11"/>
      <c r="BD577" s="11"/>
      <c r="BE577" s="11"/>
      <c r="BH577" s="11"/>
      <c r="BI577" s="11"/>
      <c r="BJ577" s="11"/>
      <c r="BK577" s="11"/>
      <c r="BL577" s="11"/>
      <c r="BM577" s="11"/>
      <c r="BN577" s="11"/>
    </row>
    <row r="578" spans="1:66" s="1" customFormat="1" x14ac:dyDescent="0.3">
      <c r="A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118"/>
      <c r="N578" s="5"/>
      <c r="O578" s="5"/>
      <c r="P578" s="5"/>
      <c r="Q578" s="5"/>
      <c r="R578" s="5"/>
      <c r="S578" s="5"/>
      <c r="T578" s="5"/>
      <c r="U578" s="5"/>
      <c r="AA578" s="3"/>
      <c r="AB578" s="13"/>
      <c r="AC578" s="13"/>
      <c r="AD578" s="13"/>
      <c r="AE578" s="13"/>
      <c r="AF578" s="13"/>
      <c r="AG578" s="13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T578" s="107"/>
      <c r="BA578" s="11"/>
      <c r="BB578" s="11"/>
      <c r="BC578" s="11"/>
      <c r="BD578" s="11"/>
      <c r="BE578" s="11"/>
      <c r="BH578" s="11"/>
      <c r="BI578" s="11"/>
      <c r="BJ578" s="11"/>
      <c r="BK578" s="11"/>
      <c r="BL578" s="11"/>
      <c r="BM578" s="11"/>
      <c r="BN578" s="11"/>
    </row>
    <row r="579" spans="1:66" s="1" customFormat="1" x14ac:dyDescent="0.3">
      <c r="A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118"/>
      <c r="N579" s="5"/>
      <c r="O579" s="5"/>
      <c r="P579" s="5"/>
      <c r="Q579" s="5"/>
      <c r="R579" s="5"/>
      <c r="S579" s="5"/>
      <c r="T579" s="5"/>
      <c r="U579" s="5"/>
      <c r="AA579" s="3"/>
      <c r="AB579" s="13"/>
      <c r="AC579" s="13"/>
      <c r="AD579" s="13"/>
      <c r="AE579" s="13"/>
      <c r="AF579" s="13"/>
      <c r="AG579" s="13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T579" s="107"/>
      <c r="BA579" s="11"/>
      <c r="BB579" s="11"/>
      <c r="BC579" s="11"/>
      <c r="BD579" s="11"/>
      <c r="BE579" s="11"/>
      <c r="BH579" s="11"/>
      <c r="BI579" s="11"/>
      <c r="BJ579" s="11"/>
      <c r="BK579" s="11"/>
      <c r="BL579" s="11"/>
      <c r="BM579" s="11"/>
      <c r="BN579" s="11"/>
    </row>
    <row r="580" spans="1:66" s="1" customFormat="1" x14ac:dyDescent="0.3">
      <c r="A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118"/>
      <c r="N580" s="5"/>
      <c r="O580" s="5"/>
      <c r="P580" s="5"/>
      <c r="Q580" s="5"/>
      <c r="R580" s="5"/>
      <c r="S580" s="5"/>
      <c r="T580" s="5"/>
      <c r="U580" s="5"/>
      <c r="AA580" s="3"/>
      <c r="AB580" s="13"/>
      <c r="AC580" s="13"/>
      <c r="AD580" s="13"/>
      <c r="AE580" s="13"/>
      <c r="AF580" s="13"/>
      <c r="AG580" s="13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T580" s="107"/>
      <c r="BA580" s="11"/>
      <c r="BB580" s="11"/>
      <c r="BC580" s="11"/>
      <c r="BD580" s="11"/>
      <c r="BE580" s="11"/>
      <c r="BH580" s="11"/>
      <c r="BI580" s="11"/>
      <c r="BJ580" s="11"/>
      <c r="BK580" s="11"/>
      <c r="BL580" s="11"/>
      <c r="BM580" s="11"/>
      <c r="BN580" s="11"/>
    </row>
    <row r="581" spans="1:66" s="1" customFormat="1" x14ac:dyDescent="0.3">
      <c r="A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118"/>
      <c r="N581" s="5"/>
      <c r="O581" s="5"/>
      <c r="P581" s="5"/>
      <c r="Q581" s="5"/>
      <c r="R581" s="5"/>
      <c r="S581" s="5"/>
      <c r="T581" s="5"/>
      <c r="U581" s="5"/>
      <c r="AA581" s="3"/>
      <c r="AB581" s="13"/>
      <c r="AC581" s="13"/>
      <c r="AD581" s="13"/>
      <c r="AE581" s="13"/>
      <c r="AF581" s="13"/>
      <c r="AG581" s="13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T581" s="107"/>
      <c r="BA581" s="11"/>
      <c r="BB581" s="11"/>
      <c r="BC581" s="11"/>
      <c r="BD581" s="11"/>
      <c r="BE581" s="11"/>
      <c r="BH581" s="11"/>
      <c r="BI581" s="11"/>
      <c r="BJ581" s="11"/>
      <c r="BK581" s="11"/>
      <c r="BL581" s="11"/>
      <c r="BM581" s="11"/>
      <c r="BN581" s="11"/>
    </row>
    <row r="582" spans="1:66" s="1" customFormat="1" x14ac:dyDescent="0.3">
      <c r="A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118"/>
      <c r="N582" s="5"/>
      <c r="O582" s="5"/>
      <c r="P582" s="5"/>
      <c r="Q582" s="5"/>
      <c r="R582" s="5"/>
      <c r="S582" s="5"/>
      <c r="T582" s="5"/>
      <c r="U582" s="5"/>
      <c r="AA582" s="3"/>
      <c r="AB582" s="13"/>
      <c r="AC582" s="13"/>
      <c r="AD582" s="13"/>
      <c r="AE582" s="13"/>
      <c r="AF582" s="13"/>
      <c r="AG582" s="13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T582" s="107"/>
      <c r="BA582" s="11"/>
      <c r="BB582" s="11"/>
      <c r="BC582" s="11"/>
      <c r="BD582" s="11"/>
      <c r="BE582" s="11"/>
      <c r="BH582" s="11"/>
      <c r="BI582" s="11"/>
      <c r="BJ582" s="11"/>
      <c r="BK582" s="11"/>
      <c r="BL582" s="11"/>
      <c r="BM582" s="11"/>
      <c r="BN582" s="11"/>
    </row>
    <row r="583" spans="1:66" s="1" customFormat="1" x14ac:dyDescent="0.3">
      <c r="A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118"/>
      <c r="N583" s="5"/>
      <c r="O583" s="5"/>
      <c r="P583" s="5"/>
      <c r="Q583" s="5"/>
      <c r="R583" s="5"/>
      <c r="S583" s="5"/>
      <c r="T583" s="5"/>
      <c r="U583" s="5"/>
      <c r="AA583" s="3"/>
      <c r="AB583" s="13"/>
      <c r="AC583" s="13"/>
      <c r="AD583" s="13"/>
      <c r="AE583" s="13"/>
      <c r="AF583" s="13"/>
      <c r="AG583" s="13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T583" s="107"/>
      <c r="BA583" s="11"/>
      <c r="BB583" s="11"/>
      <c r="BC583" s="11"/>
      <c r="BD583" s="11"/>
      <c r="BE583" s="11"/>
      <c r="BH583" s="11"/>
      <c r="BI583" s="11"/>
      <c r="BJ583" s="11"/>
      <c r="BK583" s="11"/>
      <c r="BL583" s="11"/>
      <c r="BM583" s="11"/>
      <c r="BN583" s="11"/>
    </row>
    <row r="584" spans="1:66" s="1" customFormat="1" x14ac:dyDescent="0.3">
      <c r="A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118"/>
      <c r="N584" s="5"/>
      <c r="O584" s="5"/>
      <c r="P584" s="5"/>
      <c r="Q584" s="5"/>
      <c r="R584" s="5"/>
      <c r="S584" s="5"/>
      <c r="T584" s="5"/>
      <c r="U584" s="5"/>
      <c r="AA584" s="3"/>
      <c r="AB584" s="13"/>
      <c r="AC584" s="13"/>
      <c r="AD584" s="13"/>
      <c r="AE584" s="13"/>
      <c r="AF584" s="13"/>
      <c r="AG584" s="13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T584" s="107"/>
      <c r="BA584" s="11"/>
      <c r="BB584" s="11"/>
      <c r="BC584" s="11"/>
      <c r="BD584" s="11"/>
      <c r="BE584" s="11"/>
      <c r="BH584" s="11"/>
      <c r="BI584" s="11"/>
      <c r="BJ584" s="11"/>
      <c r="BK584" s="11"/>
      <c r="BL584" s="11"/>
      <c r="BM584" s="11"/>
      <c r="BN584" s="11"/>
    </row>
    <row r="585" spans="1:66" s="1" customFormat="1" x14ac:dyDescent="0.3">
      <c r="A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118"/>
      <c r="N585" s="5"/>
      <c r="O585" s="5"/>
      <c r="P585" s="5"/>
      <c r="Q585" s="5"/>
      <c r="R585" s="5"/>
      <c r="S585" s="5"/>
      <c r="T585" s="5"/>
      <c r="U585" s="5"/>
      <c r="AA585" s="3"/>
      <c r="AB585" s="13"/>
      <c r="AC585" s="13"/>
      <c r="AD585" s="13"/>
      <c r="AE585" s="13"/>
      <c r="AF585" s="13"/>
      <c r="AG585" s="13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T585" s="107"/>
      <c r="BA585" s="11"/>
      <c r="BB585" s="11"/>
      <c r="BC585" s="11"/>
      <c r="BD585" s="11"/>
      <c r="BE585" s="11"/>
      <c r="BH585" s="11"/>
      <c r="BI585" s="11"/>
      <c r="BJ585" s="11"/>
      <c r="BK585" s="11"/>
      <c r="BL585" s="11"/>
      <c r="BM585" s="11"/>
      <c r="BN585" s="11"/>
    </row>
    <row r="586" spans="1:66" s="1" customFormat="1" x14ac:dyDescent="0.3">
      <c r="A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118"/>
      <c r="N586" s="5"/>
      <c r="O586" s="5"/>
      <c r="P586" s="5"/>
      <c r="Q586" s="5"/>
      <c r="R586" s="5"/>
      <c r="S586" s="5"/>
      <c r="T586" s="5"/>
      <c r="U586" s="5"/>
      <c r="AA586" s="3"/>
      <c r="AB586" s="13"/>
      <c r="AC586" s="13"/>
      <c r="AD586" s="13"/>
      <c r="AE586" s="13"/>
      <c r="AF586" s="13"/>
      <c r="AG586" s="13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T586" s="107"/>
      <c r="BA586" s="11"/>
      <c r="BB586" s="11"/>
      <c r="BC586" s="11"/>
      <c r="BD586" s="11"/>
      <c r="BE586" s="11"/>
      <c r="BH586" s="11"/>
      <c r="BI586" s="11"/>
      <c r="BJ586" s="11"/>
      <c r="BK586" s="11"/>
      <c r="BL586" s="11"/>
      <c r="BM586" s="11"/>
      <c r="BN586" s="11"/>
    </row>
    <row r="587" spans="1:66" s="1" customFormat="1" x14ac:dyDescent="0.3">
      <c r="A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118"/>
      <c r="N587" s="5"/>
      <c r="O587" s="5"/>
      <c r="P587" s="5"/>
      <c r="Q587" s="5"/>
      <c r="R587" s="5"/>
      <c r="S587" s="5"/>
      <c r="T587" s="5"/>
      <c r="U587" s="5"/>
      <c r="AA587" s="3"/>
      <c r="AB587" s="13"/>
      <c r="AC587" s="13"/>
      <c r="AD587" s="13"/>
      <c r="AE587" s="13"/>
      <c r="AF587" s="13"/>
      <c r="AG587" s="13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T587" s="107"/>
      <c r="BA587" s="11"/>
      <c r="BB587" s="11"/>
      <c r="BC587" s="11"/>
      <c r="BD587" s="11"/>
      <c r="BE587" s="11"/>
      <c r="BH587" s="11"/>
      <c r="BI587" s="11"/>
      <c r="BJ587" s="11"/>
      <c r="BK587" s="11"/>
      <c r="BL587" s="11"/>
      <c r="BM587" s="11"/>
      <c r="BN587" s="11"/>
    </row>
    <row r="588" spans="1:66" s="1" customFormat="1" x14ac:dyDescent="0.3">
      <c r="A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118"/>
      <c r="N588" s="5"/>
      <c r="O588" s="5"/>
      <c r="P588" s="5"/>
      <c r="Q588" s="5"/>
      <c r="R588" s="5"/>
      <c r="S588" s="5"/>
      <c r="T588" s="5"/>
      <c r="U588" s="5"/>
      <c r="AA588" s="3"/>
      <c r="AB588" s="13"/>
      <c r="AC588" s="13"/>
      <c r="AD588" s="13"/>
      <c r="AE588" s="13"/>
      <c r="AF588" s="13"/>
      <c r="AG588" s="13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T588" s="107"/>
      <c r="BA588" s="11"/>
      <c r="BB588" s="11"/>
      <c r="BC588" s="11"/>
      <c r="BD588" s="11"/>
      <c r="BE588" s="11"/>
      <c r="BH588" s="11"/>
      <c r="BI588" s="11"/>
      <c r="BJ588" s="11"/>
      <c r="BK588" s="11"/>
      <c r="BL588" s="11"/>
      <c r="BM588" s="11"/>
      <c r="BN588" s="11"/>
    </row>
    <row r="589" spans="1:66" s="1" customFormat="1" x14ac:dyDescent="0.3">
      <c r="A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118"/>
      <c r="N589" s="5"/>
      <c r="O589" s="5"/>
      <c r="P589" s="5"/>
      <c r="Q589" s="5"/>
      <c r="R589" s="5"/>
      <c r="S589" s="5"/>
      <c r="T589" s="5"/>
      <c r="U589" s="5"/>
      <c r="AA589" s="3"/>
      <c r="AB589" s="13"/>
      <c r="AC589" s="13"/>
      <c r="AD589" s="13"/>
      <c r="AE589" s="13"/>
      <c r="AF589" s="13"/>
      <c r="AG589" s="13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T589" s="107"/>
      <c r="BA589" s="11"/>
      <c r="BB589" s="11"/>
      <c r="BC589" s="11"/>
      <c r="BD589" s="11"/>
      <c r="BE589" s="11"/>
      <c r="BH589" s="11"/>
      <c r="BI589" s="11"/>
      <c r="BJ589" s="11"/>
      <c r="BK589" s="11"/>
      <c r="BL589" s="11"/>
      <c r="BM589" s="11"/>
      <c r="BN589" s="11"/>
    </row>
    <row r="590" spans="1:66" s="1" customFormat="1" x14ac:dyDescent="0.3">
      <c r="A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118"/>
      <c r="N590" s="5"/>
      <c r="O590" s="5"/>
      <c r="P590" s="5"/>
      <c r="Q590" s="5"/>
      <c r="R590" s="5"/>
      <c r="S590" s="5"/>
      <c r="T590" s="5"/>
      <c r="U590" s="5"/>
      <c r="AA590" s="3"/>
      <c r="AB590" s="13"/>
      <c r="AC590" s="13"/>
      <c r="AD590" s="13"/>
      <c r="AE590" s="13"/>
      <c r="AF590" s="13"/>
      <c r="AG590" s="13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T590" s="107"/>
      <c r="BA590" s="11"/>
      <c r="BB590" s="11"/>
      <c r="BC590" s="11"/>
      <c r="BD590" s="11"/>
      <c r="BE590" s="11"/>
      <c r="BH590" s="11"/>
      <c r="BI590" s="11"/>
      <c r="BJ590" s="11"/>
      <c r="BK590" s="11"/>
      <c r="BL590" s="11"/>
      <c r="BM590" s="11"/>
      <c r="BN590" s="11"/>
    </row>
    <row r="591" spans="1:66" s="1" customFormat="1" x14ac:dyDescent="0.3">
      <c r="A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118"/>
      <c r="N591" s="5"/>
      <c r="O591" s="5"/>
      <c r="P591" s="5"/>
      <c r="Q591" s="5"/>
      <c r="R591" s="5"/>
      <c r="S591" s="5"/>
      <c r="T591" s="5"/>
      <c r="U591" s="5"/>
      <c r="AA591" s="3"/>
      <c r="AB591" s="13"/>
      <c r="AC591" s="13"/>
      <c r="AD591" s="13"/>
      <c r="AE591" s="13"/>
      <c r="AF591" s="13"/>
      <c r="AG591" s="13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T591" s="107"/>
      <c r="BA591" s="11"/>
      <c r="BB591" s="11"/>
      <c r="BC591" s="11"/>
      <c r="BD591" s="11"/>
      <c r="BE591" s="11"/>
      <c r="BH591" s="11"/>
      <c r="BI591" s="11"/>
      <c r="BJ591" s="11"/>
      <c r="BK591" s="11"/>
      <c r="BL591" s="11"/>
      <c r="BM591" s="11"/>
      <c r="BN591" s="11"/>
    </row>
    <row r="592" spans="1:66" s="1" customFormat="1" x14ac:dyDescent="0.3">
      <c r="A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118"/>
      <c r="N592" s="5"/>
      <c r="O592" s="5"/>
      <c r="P592" s="5"/>
      <c r="Q592" s="5"/>
      <c r="R592" s="5"/>
      <c r="S592" s="5"/>
      <c r="T592" s="5"/>
      <c r="U592" s="5"/>
      <c r="AA592" s="3"/>
      <c r="AB592" s="13"/>
      <c r="AC592" s="13"/>
      <c r="AD592" s="13"/>
      <c r="AE592" s="13"/>
      <c r="AF592" s="13"/>
      <c r="AG592" s="13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T592" s="107"/>
      <c r="BA592" s="11"/>
      <c r="BB592" s="11"/>
      <c r="BC592" s="11"/>
      <c r="BD592" s="11"/>
      <c r="BE592" s="11"/>
      <c r="BH592" s="11"/>
      <c r="BI592" s="11"/>
      <c r="BJ592" s="11"/>
      <c r="BK592" s="11"/>
      <c r="BL592" s="11"/>
      <c r="BM592" s="11"/>
      <c r="BN592" s="11"/>
    </row>
    <row r="593" spans="1:66" s="1" customFormat="1" x14ac:dyDescent="0.3">
      <c r="A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118"/>
      <c r="N593" s="5"/>
      <c r="O593" s="5"/>
      <c r="P593" s="5"/>
      <c r="Q593" s="5"/>
      <c r="R593" s="5"/>
      <c r="S593" s="5"/>
      <c r="T593" s="5"/>
      <c r="U593" s="5"/>
      <c r="AA593" s="3"/>
      <c r="AB593" s="13"/>
      <c r="AC593" s="13"/>
      <c r="AD593" s="13"/>
      <c r="AE593" s="13"/>
      <c r="AF593" s="13"/>
      <c r="AG593" s="13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T593" s="107"/>
      <c r="BA593" s="11"/>
      <c r="BB593" s="11"/>
      <c r="BC593" s="11"/>
      <c r="BD593" s="11"/>
      <c r="BE593" s="11"/>
      <c r="BH593" s="11"/>
      <c r="BI593" s="11"/>
      <c r="BJ593" s="11"/>
      <c r="BK593" s="11"/>
      <c r="BL593" s="11"/>
      <c r="BM593" s="11"/>
      <c r="BN593" s="11"/>
    </row>
    <row r="594" spans="1:66" s="1" customFormat="1" x14ac:dyDescent="0.3">
      <c r="A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118"/>
      <c r="N594" s="5"/>
      <c r="O594" s="5"/>
      <c r="P594" s="5"/>
      <c r="Q594" s="5"/>
      <c r="R594" s="5"/>
      <c r="S594" s="5"/>
      <c r="T594" s="5"/>
      <c r="U594" s="5"/>
      <c r="AA594" s="3"/>
      <c r="AB594" s="13"/>
      <c r="AC594" s="13"/>
      <c r="AD594" s="13"/>
      <c r="AE594" s="13"/>
      <c r="AF594" s="13"/>
      <c r="AG594" s="13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T594" s="107"/>
      <c r="BA594" s="11"/>
      <c r="BB594" s="11"/>
      <c r="BC594" s="11"/>
      <c r="BD594" s="11"/>
      <c r="BE594" s="11"/>
      <c r="BH594" s="11"/>
      <c r="BI594" s="11"/>
      <c r="BJ594" s="11"/>
      <c r="BK594" s="11"/>
      <c r="BL594" s="11"/>
      <c r="BM594" s="11"/>
      <c r="BN594" s="11"/>
    </row>
    <row r="595" spans="1:66" s="1" customFormat="1" x14ac:dyDescent="0.3">
      <c r="A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118"/>
      <c r="N595" s="5"/>
      <c r="O595" s="5"/>
      <c r="P595" s="5"/>
      <c r="Q595" s="5"/>
      <c r="R595" s="5"/>
      <c r="S595" s="5"/>
      <c r="T595" s="5"/>
      <c r="U595" s="5"/>
      <c r="AA595" s="3"/>
      <c r="AB595" s="13"/>
      <c r="AC595" s="13"/>
      <c r="AD595" s="13"/>
      <c r="AE595" s="13"/>
      <c r="AF595" s="13"/>
      <c r="AG595" s="13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T595" s="107"/>
      <c r="BA595" s="11"/>
      <c r="BB595" s="11"/>
      <c r="BC595" s="11"/>
      <c r="BD595" s="11"/>
      <c r="BE595" s="11"/>
      <c r="BH595" s="11"/>
      <c r="BI595" s="11"/>
      <c r="BJ595" s="11"/>
      <c r="BK595" s="11"/>
      <c r="BL595" s="11"/>
      <c r="BM595" s="11"/>
      <c r="BN595" s="11"/>
    </row>
    <row r="596" spans="1:66" s="1" customFormat="1" x14ac:dyDescent="0.3">
      <c r="A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118"/>
      <c r="N596" s="5"/>
      <c r="O596" s="5"/>
      <c r="P596" s="5"/>
      <c r="Q596" s="5"/>
      <c r="R596" s="5"/>
      <c r="S596" s="5"/>
      <c r="T596" s="5"/>
      <c r="U596" s="5"/>
      <c r="AA596" s="3"/>
      <c r="AB596" s="13"/>
      <c r="AC596" s="13"/>
      <c r="AD596" s="13"/>
      <c r="AE596" s="13"/>
      <c r="AF596" s="13"/>
      <c r="AG596" s="13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T596" s="107"/>
      <c r="BA596" s="11"/>
      <c r="BB596" s="11"/>
      <c r="BC596" s="11"/>
      <c r="BD596" s="11"/>
      <c r="BE596" s="11"/>
      <c r="BH596" s="11"/>
      <c r="BI596" s="11"/>
      <c r="BJ596" s="11"/>
      <c r="BK596" s="11"/>
      <c r="BL596" s="11"/>
      <c r="BM596" s="11"/>
      <c r="BN596" s="11"/>
    </row>
    <row r="597" spans="1:66" s="1" customFormat="1" x14ac:dyDescent="0.3">
      <c r="A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118"/>
      <c r="N597" s="5"/>
      <c r="O597" s="5"/>
      <c r="P597" s="5"/>
      <c r="Q597" s="5"/>
      <c r="R597" s="5"/>
      <c r="S597" s="5"/>
      <c r="T597" s="5"/>
      <c r="U597" s="5"/>
      <c r="AA597" s="3"/>
      <c r="AB597" s="13"/>
      <c r="AC597" s="13"/>
      <c r="AD597" s="13"/>
      <c r="AE597" s="13"/>
      <c r="AF597" s="13"/>
      <c r="AG597" s="13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T597" s="107"/>
      <c r="BA597" s="11"/>
      <c r="BB597" s="11"/>
      <c r="BC597" s="11"/>
      <c r="BD597" s="11"/>
      <c r="BE597" s="11"/>
      <c r="BH597" s="11"/>
      <c r="BI597" s="11"/>
      <c r="BJ597" s="11"/>
      <c r="BK597" s="11"/>
      <c r="BL597" s="11"/>
      <c r="BM597" s="11"/>
      <c r="BN597" s="11"/>
    </row>
    <row r="598" spans="1:66" s="1" customFormat="1" x14ac:dyDescent="0.3">
      <c r="A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118"/>
      <c r="N598" s="5"/>
      <c r="O598" s="5"/>
      <c r="P598" s="5"/>
      <c r="Q598" s="5"/>
      <c r="R598" s="5"/>
      <c r="S598" s="5"/>
      <c r="T598" s="5"/>
      <c r="U598" s="5"/>
      <c r="AA598" s="3"/>
      <c r="AB598" s="13"/>
      <c r="AC598" s="13"/>
      <c r="AD598" s="13"/>
      <c r="AE598" s="13"/>
      <c r="AF598" s="13"/>
      <c r="AG598" s="13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T598" s="107"/>
      <c r="BA598" s="11"/>
      <c r="BB598" s="11"/>
      <c r="BC598" s="11"/>
      <c r="BD598" s="11"/>
      <c r="BE598" s="11"/>
      <c r="BH598" s="11"/>
      <c r="BI598" s="11"/>
      <c r="BJ598" s="11"/>
      <c r="BK598" s="11"/>
      <c r="BL598" s="11"/>
      <c r="BM598" s="11"/>
      <c r="BN598" s="11"/>
    </row>
    <row r="599" spans="1:66" s="1" customFormat="1" x14ac:dyDescent="0.3">
      <c r="A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118"/>
      <c r="N599" s="5"/>
      <c r="O599" s="5"/>
      <c r="P599" s="5"/>
      <c r="Q599" s="5"/>
      <c r="R599" s="5"/>
      <c r="S599" s="5"/>
      <c r="T599" s="5"/>
      <c r="U599" s="5"/>
      <c r="AA599" s="3"/>
      <c r="AB599" s="13"/>
      <c r="AC599" s="13"/>
      <c r="AD599" s="13"/>
      <c r="AE599" s="13"/>
      <c r="AF599" s="13"/>
      <c r="AG599" s="13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T599" s="107"/>
      <c r="BA599" s="11"/>
      <c r="BB599" s="11"/>
      <c r="BC599" s="11"/>
      <c r="BD599" s="11"/>
      <c r="BE599" s="11"/>
      <c r="BH599" s="11"/>
      <c r="BI599" s="11"/>
      <c r="BJ599" s="11"/>
      <c r="BK599" s="11"/>
      <c r="BL599" s="11"/>
      <c r="BM599" s="11"/>
      <c r="BN599" s="11"/>
    </row>
    <row r="600" spans="1:66" s="1" customFormat="1" x14ac:dyDescent="0.3">
      <c r="A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118"/>
      <c r="N600" s="5"/>
      <c r="O600" s="5"/>
      <c r="P600" s="5"/>
      <c r="Q600" s="5"/>
      <c r="R600" s="5"/>
      <c r="S600" s="5"/>
      <c r="T600" s="5"/>
      <c r="U600" s="5"/>
      <c r="AA600" s="3"/>
      <c r="AB600" s="13"/>
      <c r="AC600" s="13"/>
      <c r="AD600" s="13"/>
      <c r="AE600" s="13"/>
      <c r="AF600" s="13"/>
      <c r="AG600" s="13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T600" s="107"/>
      <c r="BA600" s="11"/>
      <c r="BB600" s="11"/>
      <c r="BC600" s="11"/>
      <c r="BD600" s="11"/>
      <c r="BE600" s="11"/>
      <c r="BH600" s="11"/>
      <c r="BI600" s="11"/>
      <c r="BJ600" s="11"/>
      <c r="BK600" s="11"/>
      <c r="BL600" s="11"/>
      <c r="BM600" s="11"/>
      <c r="BN600" s="11"/>
    </row>
    <row r="601" spans="1:66" s="1" customFormat="1" x14ac:dyDescent="0.3">
      <c r="A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118"/>
      <c r="N601" s="5"/>
      <c r="O601" s="5"/>
      <c r="P601" s="5"/>
      <c r="Q601" s="5"/>
      <c r="R601" s="5"/>
      <c r="S601" s="5"/>
      <c r="T601" s="5"/>
      <c r="U601" s="5"/>
      <c r="AA601" s="3"/>
      <c r="AB601" s="13"/>
      <c r="AC601" s="13"/>
      <c r="AD601" s="13"/>
      <c r="AE601" s="13"/>
      <c r="AF601" s="13"/>
      <c r="AG601" s="13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T601" s="107"/>
      <c r="BA601" s="11"/>
      <c r="BB601" s="11"/>
      <c r="BC601" s="11"/>
      <c r="BD601" s="11"/>
      <c r="BE601" s="11"/>
      <c r="BH601" s="11"/>
      <c r="BI601" s="11"/>
      <c r="BJ601" s="11"/>
      <c r="BK601" s="11"/>
      <c r="BL601" s="11"/>
      <c r="BM601" s="11"/>
      <c r="BN601" s="11"/>
    </row>
    <row r="602" spans="1:66" s="1" customFormat="1" x14ac:dyDescent="0.3">
      <c r="A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118"/>
      <c r="N602" s="5"/>
      <c r="O602" s="5"/>
      <c r="P602" s="5"/>
      <c r="Q602" s="5"/>
      <c r="R602" s="5"/>
      <c r="S602" s="5"/>
      <c r="T602" s="5"/>
      <c r="U602" s="5"/>
      <c r="AA602" s="3"/>
      <c r="AB602" s="13"/>
      <c r="AC602" s="13"/>
      <c r="AD602" s="13"/>
      <c r="AE602" s="13"/>
      <c r="AF602" s="13"/>
      <c r="AG602" s="13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T602" s="107"/>
      <c r="BA602" s="11"/>
      <c r="BB602" s="11"/>
      <c r="BC602" s="11"/>
      <c r="BD602" s="11"/>
      <c r="BE602" s="11"/>
      <c r="BH602" s="11"/>
      <c r="BI602" s="11"/>
      <c r="BJ602" s="11"/>
      <c r="BK602" s="11"/>
      <c r="BL602" s="11"/>
      <c r="BM602" s="11"/>
      <c r="BN602" s="11"/>
    </row>
    <row r="603" spans="1:66" s="1" customFormat="1" x14ac:dyDescent="0.3">
      <c r="A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118"/>
      <c r="N603" s="5"/>
      <c r="O603" s="5"/>
      <c r="P603" s="5"/>
      <c r="Q603" s="5"/>
      <c r="R603" s="5"/>
      <c r="S603" s="5"/>
      <c r="T603" s="5"/>
      <c r="U603" s="5"/>
      <c r="AA603" s="3"/>
      <c r="AB603" s="13"/>
      <c r="AC603" s="13"/>
      <c r="AD603" s="13"/>
      <c r="AE603" s="13"/>
      <c r="AF603" s="13"/>
      <c r="AG603" s="13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T603" s="107"/>
      <c r="BA603" s="11"/>
      <c r="BB603" s="11"/>
      <c r="BC603" s="11"/>
      <c r="BD603" s="11"/>
      <c r="BE603" s="11"/>
      <c r="BH603" s="11"/>
      <c r="BI603" s="11"/>
      <c r="BJ603" s="11"/>
      <c r="BK603" s="11"/>
      <c r="BL603" s="11"/>
      <c r="BM603" s="11"/>
      <c r="BN603" s="11"/>
    </row>
    <row r="604" spans="1:66" s="1" customFormat="1" x14ac:dyDescent="0.3">
      <c r="A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118"/>
      <c r="N604" s="5"/>
      <c r="O604" s="5"/>
      <c r="P604" s="5"/>
      <c r="Q604" s="5"/>
      <c r="R604" s="5"/>
      <c r="S604" s="5"/>
      <c r="T604" s="5"/>
      <c r="U604" s="5"/>
      <c r="AA604" s="3"/>
      <c r="AB604" s="13"/>
      <c r="AC604" s="13"/>
      <c r="AD604" s="13"/>
      <c r="AE604" s="13"/>
      <c r="AF604" s="13"/>
      <c r="AG604" s="13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T604" s="107"/>
      <c r="BA604" s="11"/>
      <c r="BB604" s="11"/>
      <c r="BC604" s="11"/>
      <c r="BD604" s="11"/>
      <c r="BE604" s="11"/>
      <c r="BH604" s="11"/>
      <c r="BI604" s="11"/>
      <c r="BJ604" s="11"/>
      <c r="BK604" s="11"/>
      <c r="BL604" s="11"/>
      <c r="BM604" s="11"/>
      <c r="BN604" s="11"/>
    </row>
    <row r="605" spans="1:66" s="1" customFormat="1" x14ac:dyDescent="0.3">
      <c r="A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118"/>
      <c r="N605" s="5"/>
      <c r="O605" s="5"/>
      <c r="P605" s="5"/>
      <c r="Q605" s="5"/>
      <c r="R605" s="5"/>
      <c r="S605" s="5"/>
      <c r="T605" s="5"/>
      <c r="U605" s="5"/>
      <c r="AA605" s="3"/>
      <c r="AB605" s="13"/>
      <c r="AC605" s="13"/>
      <c r="AD605" s="13"/>
      <c r="AE605" s="13"/>
      <c r="AF605" s="13"/>
      <c r="AG605" s="13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T605" s="107"/>
      <c r="BA605" s="11"/>
      <c r="BB605" s="11"/>
      <c r="BC605" s="11"/>
      <c r="BD605" s="11"/>
      <c r="BE605" s="11"/>
      <c r="BH605" s="11"/>
      <c r="BI605" s="11"/>
      <c r="BJ605" s="11"/>
      <c r="BK605" s="11"/>
      <c r="BL605" s="11"/>
      <c r="BM605" s="11"/>
      <c r="BN605" s="11"/>
    </row>
    <row r="606" spans="1:66" s="1" customFormat="1" x14ac:dyDescent="0.3">
      <c r="A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118"/>
      <c r="N606" s="5"/>
      <c r="O606" s="5"/>
      <c r="P606" s="5"/>
      <c r="Q606" s="5"/>
      <c r="R606" s="5"/>
      <c r="S606" s="5"/>
      <c r="T606" s="5"/>
      <c r="U606" s="5"/>
      <c r="AA606" s="3"/>
      <c r="AB606" s="13"/>
      <c r="AC606" s="13"/>
      <c r="AD606" s="13"/>
      <c r="AE606" s="13"/>
      <c r="AF606" s="13"/>
      <c r="AG606" s="13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T606" s="107"/>
      <c r="BA606" s="11"/>
      <c r="BB606" s="11"/>
      <c r="BC606" s="11"/>
      <c r="BD606" s="11"/>
      <c r="BE606" s="11"/>
      <c r="BH606" s="11"/>
      <c r="BI606" s="11"/>
      <c r="BJ606" s="11"/>
      <c r="BK606" s="11"/>
      <c r="BL606" s="11"/>
      <c r="BM606" s="11"/>
      <c r="BN606" s="11"/>
    </row>
    <row r="607" spans="1:66" s="1" customFormat="1" x14ac:dyDescent="0.3">
      <c r="A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118"/>
      <c r="N607" s="5"/>
      <c r="O607" s="5"/>
      <c r="P607" s="5"/>
      <c r="Q607" s="5"/>
      <c r="R607" s="5"/>
      <c r="S607" s="5"/>
      <c r="T607" s="5"/>
      <c r="U607" s="5"/>
      <c r="AA607" s="3"/>
      <c r="AB607" s="13"/>
      <c r="AC607" s="13"/>
      <c r="AD607" s="13"/>
      <c r="AE607" s="13"/>
      <c r="AF607" s="13"/>
      <c r="AG607" s="13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T607" s="107"/>
      <c r="BA607" s="11"/>
      <c r="BB607" s="11"/>
      <c r="BC607" s="11"/>
      <c r="BD607" s="11"/>
      <c r="BE607" s="11"/>
      <c r="BH607" s="11"/>
      <c r="BI607" s="11"/>
      <c r="BJ607" s="11"/>
      <c r="BK607" s="11"/>
      <c r="BL607" s="11"/>
      <c r="BM607" s="11"/>
      <c r="BN607" s="11"/>
    </row>
    <row r="608" spans="1:66" s="1" customFormat="1" x14ac:dyDescent="0.3">
      <c r="A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118"/>
      <c r="N608" s="5"/>
      <c r="O608" s="5"/>
      <c r="P608" s="5"/>
      <c r="Q608" s="5"/>
      <c r="R608" s="5"/>
      <c r="S608" s="5"/>
      <c r="T608" s="5"/>
      <c r="U608" s="5"/>
      <c r="AA608" s="3"/>
      <c r="AB608" s="13"/>
      <c r="AC608" s="13"/>
      <c r="AD608" s="13"/>
      <c r="AE608" s="13"/>
      <c r="AF608" s="13"/>
      <c r="AG608" s="13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T608" s="107"/>
      <c r="BA608" s="11"/>
      <c r="BB608" s="11"/>
      <c r="BC608" s="11"/>
      <c r="BD608" s="11"/>
      <c r="BE608" s="11"/>
      <c r="BH608" s="11"/>
      <c r="BI608" s="11"/>
      <c r="BJ608" s="11"/>
      <c r="BK608" s="11"/>
      <c r="BL608" s="11"/>
      <c r="BM608" s="11"/>
      <c r="BN608" s="11"/>
    </row>
    <row r="609" spans="1:66" s="1" customFormat="1" x14ac:dyDescent="0.3">
      <c r="A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118"/>
      <c r="N609" s="5"/>
      <c r="O609" s="5"/>
      <c r="P609" s="5"/>
      <c r="Q609" s="5"/>
      <c r="R609" s="5"/>
      <c r="S609" s="5"/>
      <c r="T609" s="5"/>
      <c r="U609" s="5"/>
      <c r="AA609" s="3"/>
      <c r="AB609" s="13"/>
      <c r="AC609" s="13"/>
      <c r="AD609" s="13"/>
      <c r="AE609" s="13"/>
      <c r="AF609" s="13"/>
      <c r="AG609" s="13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T609" s="107"/>
      <c r="BA609" s="11"/>
      <c r="BB609" s="11"/>
      <c r="BC609" s="11"/>
      <c r="BD609" s="11"/>
      <c r="BE609" s="11"/>
      <c r="BH609" s="11"/>
      <c r="BI609" s="11"/>
      <c r="BJ609" s="11"/>
      <c r="BK609" s="11"/>
      <c r="BL609" s="11"/>
      <c r="BM609" s="11"/>
      <c r="BN609" s="11"/>
    </row>
    <row r="610" spans="1:66" s="1" customFormat="1" x14ac:dyDescent="0.3">
      <c r="A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118"/>
      <c r="N610" s="5"/>
      <c r="O610" s="5"/>
      <c r="P610" s="5"/>
      <c r="Q610" s="5"/>
      <c r="R610" s="5"/>
      <c r="S610" s="5"/>
      <c r="T610" s="5"/>
      <c r="U610" s="5"/>
      <c r="AA610" s="3"/>
      <c r="AB610" s="13"/>
      <c r="AC610" s="13"/>
      <c r="AD610" s="13"/>
      <c r="AE610" s="13"/>
      <c r="AF610" s="13"/>
      <c r="AG610" s="13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T610" s="107"/>
      <c r="BA610" s="11"/>
      <c r="BB610" s="11"/>
      <c r="BC610" s="11"/>
      <c r="BD610" s="11"/>
      <c r="BE610" s="11"/>
      <c r="BH610" s="11"/>
      <c r="BI610" s="11"/>
      <c r="BJ610" s="11"/>
      <c r="BK610" s="11"/>
      <c r="BL610" s="11"/>
      <c r="BM610" s="11"/>
      <c r="BN610" s="11"/>
    </row>
    <row r="611" spans="1:66" s="1" customFormat="1" x14ac:dyDescent="0.3">
      <c r="A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118"/>
      <c r="N611" s="5"/>
      <c r="O611" s="5"/>
      <c r="P611" s="5"/>
      <c r="Q611" s="5"/>
      <c r="R611" s="5"/>
      <c r="S611" s="5"/>
      <c r="T611" s="5"/>
      <c r="U611" s="5"/>
      <c r="AA611" s="3"/>
      <c r="AB611" s="13"/>
      <c r="AC611" s="13"/>
      <c r="AD611" s="13"/>
      <c r="AE611" s="13"/>
      <c r="AF611" s="13"/>
      <c r="AG611" s="13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T611" s="107"/>
      <c r="BA611" s="11"/>
      <c r="BB611" s="11"/>
      <c r="BC611" s="11"/>
      <c r="BD611" s="11"/>
      <c r="BE611" s="11"/>
      <c r="BH611" s="11"/>
      <c r="BI611" s="11"/>
      <c r="BJ611" s="11"/>
      <c r="BK611" s="11"/>
      <c r="BL611" s="11"/>
      <c r="BM611" s="11"/>
      <c r="BN611" s="11"/>
    </row>
    <row r="612" spans="1:66" s="1" customFormat="1" x14ac:dyDescent="0.3">
      <c r="A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118"/>
      <c r="N612" s="5"/>
      <c r="O612" s="5"/>
      <c r="P612" s="5"/>
      <c r="Q612" s="5"/>
      <c r="R612" s="5"/>
      <c r="S612" s="5"/>
      <c r="T612" s="5"/>
      <c r="U612" s="5"/>
      <c r="AA612" s="3"/>
      <c r="AB612" s="13"/>
      <c r="AC612" s="13"/>
      <c r="AD612" s="13"/>
      <c r="AE612" s="13"/>
      <c r="AF612" s="13"/>
      <c r="AG612" s="13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T612" s="107"/>
      <c r="BA612" s="11"/>
      <c r="BB612" s="11"/>
      <c r="BC612" s="11"/>
      <c r="BD612" s="11"/>
      <c r="BE612" s="11"/>
      <c r="BH612" s="11"/>
      <c r="BI612" s="11"/>
      <c r="BJ612" s="11"/>
      <c r="BK612" s="11"/>
      <c r="BL612" s="11"/>
      <c r="BM612" s="11"/>
      <c r="BN612" s="11"/>
    </row>
    <row r="613" spans="1:66" s="1" customFormat="1" x14ac:dyDescent="0.3">
      <c r="A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118"/>
      <c r="N613" s="5"/>
      <c r="O613" s="5"/>
      <c r="P613" s="5"/>
      <c r="Q613" s="5"/>
      <c r="R613" s="5"/>
      <c r="S613" s="5"/>
      <c r="T613" s="5"/>
      <c r="U613" s="5"/>
      <c r="AA613" s="3"/>
      <c r="AB613" s="13"/>
      <c r="AC613" s="13"/>
      <c r="AD613" s="13"/>
      <c r="AE613" s="13"/>
      <c r="AF613" s="13"/>
      <c r="AG613" s="13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T613" s="107"/>
      <c r="BA613" s="11"/>
      <c r="BB613" s="11"/>
      <c r="BC613" s="11"/>
      <c r="BD613" s="11"/>
      <c r="BE613" s="11"/>
      <c r="BH613" s="11"/>
      <c r="BI613" s="11"/>
      <c r="BJ613" s="11"/>
      <c r="BK613" s="11"/>
      <c r="BL613" s="11"/>
      <c r="BM613" s="11"/>
      <c r="BN613" s="11"/>
    </row>
    <row r="614" spans="1:66" s="1" customFormat="1" x14ac:dyDescent="0.3">
      <c r="A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118"/>
      <c r="N614" s="5"/>
      <c r="O614" s="5"/>
      <c r="P614" s="5"/>
      <c r="Q614" s="5"/>
      <c r="R614" s="5"/>
      <c r="S614" s="5"/>
      <c r="T614" s="5"/>
      <c r="U614" s="5"/>
      <c r="AA614" s="3"/>
      <c r="AB614" s="13"/>
      <c r="AC614" s="13"/>
      <c r="AD614" s="13"/>
      <c r="AE614" s="13"/>
      <c r="AF614" s="13"/>
      <c r="AG614" s="13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T614" s="107"/>
      <c r="BA614" s="11"/>
      <c r="BB614" s="11"/>
      <c r="BC614" s="11"/>
      <c r="BD614" s="11"/>
      <c r="BE614" s="11"/>
      <c r="BH614" s="11"/>
      <c r="BI614" s="11"/>
      <c r="BJ614" s="11"/>
      <c r="BK614" s="11"/>
      <c r="BL614" s="11"/>
      <c r="BM614" s="11"/>
      <c r="BN614" s="11"/>
    </row>
    <row r="615" spans="1:66" s="1" customFormat="1" x14ac:dyDescent="0.3">
      <c r="A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118"/>
      <c r="N615" s="5"/>
      <c r="O615" s="5"/>
      <c r="P615" s="5"/>
      <c r="Q615" s="5"/>
      <c r="R615" s="5"/>
      <c r="S615" s="5"/>
      <c r="T615" s="5"/>
      <c r="U615" s="5"/>
      <c r="AA615" s="3"/>
      <c r="AB615" s="13"/>
      <c r="AC615" s="13"/>
      <c r="AD615" s="13"/>
      <c r="AE615" s="13"/>
      <c r="AF615" s="13"/>
      <c r="AG615" s="13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T615" s="107"/>
      <c r="BA615" s="11"/>
      <c r="BB615" s="11"/>
      <c r="BC615" s="11"/>
      <c r="BD615" s="11"/>
      <c r="BE615" s="11"/>
      <c r="BH615" s="11"/>
      <c r="BI615" s="11"/>
      <c r="BJ615" s="11"/>
      <c r="BK615" s="11"/>
      <c r="BL615" s="11"/>
      <c r="BM615" s="11"/>
      <c r="BN615" s="11"/>
    </row>
    <row r="616" spans="1:66" s="1" customFormat="1" x14ac:dyDescent="0.3">
      <c r="A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118"/>
      <c r="N616" s="5"/>
      <c r="O616" s="5"/>
      <c r="P616" s="5"/>
      <c r="Q616" s="5"/>
      <c r="R616" s="5"/>
      <c r="S616" s="5"/>
      <c r="T616" s="5"/>
      <c r="U616" s="5"/>
      <c r="AA616" s="3"/>
      <c r="AB616" s="13"/>
      <c r="AC616" s="13"/>
      <c r="AD616" s="13"/>
      <c r="AE616" s="13"/>
      <c r="AF616" s="13"/>
      <c r="AG616" s="13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T616" s="107"/>
      <c r="BA616" s="11"/>
      <c r="BB616" s="11"/>
      <c r="BC616" s="11"/>
      <c r="BD616" s="11"/>
      <c r="BE616" s="11"/>
      <c r="BH616" s="11"/>
      <c r="BI616" s="11"/>
      <c r="BJ616" s="11"/>
      <c r="BK616" s="11"/>
      <c r="BL616" s="11"/>
      <c r="BM616" s="11"/>
      <c r="BN616" s="11"/>
    </row>
    <row r="617" spans="1:66" s="1" customFormat="1" x14ac:dyDescent="0.3">
      <c r="A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118"/>
      <c r="N617" s="5"/>
      <c r="O617" s="5"/>
      <c r="P617" s="5"/>
      <c r="Q617" s="5"/>
      <c r="R617" s="5"/>
      <c r="S617" s="5"/>
      <c r="T617" s="5"/>
      <c r="U617" s="5"/>
      <c r="AA617" s="3"/>
      <c r="AB617" s="13"/>
      <c r="AC617" s="13"/>
      <c r="AD617" s="13"/>
      <c r="AE617" s="13"/>
      <c r="AF617" s="13"/>
      <c r="AG617" s="13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T617" s="107"/>
      <c r="BA617" s="11"/>
      <c r="BB617" s="11"/>
      <c r="BC617" s="11"/>
      <c r="BD617" s="11"/>
      <c r="BE617" s="11"/>
      <c r="BH617" s="11"/>
      <c r="BI617" s="11"/>
      <c r="BJ617" s="11"/>
      <c r="BK617" s="11"/>
      <c r="BL617" s="11"/>
      <c r="BM617" s="11"/>
      <c r="BN617" s="11"/>
    </row>
    <row r="618" spans="1:66" s="1" customFormat="1" x14ac:dyDescent="0.3">
      <c r="A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118"/>
      <c r="N618" s="5"/>
      <c r="O618" s="5"/>
      <c r="P618" s="5"/>
      <c r="Q618" s="5"/>
      <c r="R618" s="5"/>
      <c r="S618" s="5"/>
      <c r="T618" s="5"/>
      <c r="U618" s="5"/>
      <c r="AA618" s="3"/>
      <c r="AB618" s="13"/>
      <c r="AC618" s="13"/>
      <c r="AD618" s="13"/>
      <c r="AE618" s="13"/>
      <c r="AF618" s="13"/>
      <c r="AG618" s="13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T618" s="107"/>
      <c r="BA618" s="11"/>
      <c r="BB618" s="11"/>
      <c r="BC618" s="11"/>
      <c r="BD618" s="11"/>
      <c r="BE618" s="11"/>
      <c r="BH618" s="11"/>
      <c r="BI618" s="11"/>
      <c r="BJ618" s="11"/>
      <c r="BK618" s="11"/>
      <c r="BL618" s="11"/>
      <c r="BM618" s="11"/>
      <c r="BN618" s="11"/>
    </row>
    <row r="619" spans="1:66" s="1" customFormat="1" x14ac:dyDescent="0.3">
      <c r="A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118"/>
      <c r="N619" s="5"/>
      <c r="O619" s="5"/>
      <c r="P619" s="5"/>
      <c r="Q619" s="5"/>
      <c r="R619" s="5"/>
      <c r="S619" s="5"/>
      <c r="T619" s="5"/>
      <c r="U619" s="5"/>
      <c r="AA619" s="3"/>
      <c r="AB619" s="13"/>
      <c r="AC619" s="13"/>
      <c r="AD619" s="13"/>
      <c r="AE619" s="13"/>
      <c r="AF619" s="13"/>
      <c r="AG619" s="13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T619" s="107"/>
      <c r="BA619" s="11"/>
      <c r="BB619" s="11"/>
      <c r="BC619" s="11"/>
      <c r="BD619" s="11"/>
      <c r="BE619" s="11"/>
      <c r="BH619" s="11"/>
      <c r="BI619" s="11"/>
      <c r="BJ619" s="11"/>
      <c r="BK619" s="11"/>
      <c r="BL619" s="11"/>
      <c r="BM619" s="11"/>
      <c r="BN619" s="11"/>
    </row>
    <row r="620" spans="1:66" s="1" customFormat="1" x14ac:dyDescent="0.3">
      <c r="A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118"/>
      <c r="N620" s="5"/>
      <c r="O620" s="5"/>
      <c r="P620" s="5"/>
      <c r="Q620" s="5"/>
      <c r="R620" s="5"/>
      <c r="S620" s="5"/>
      <c r="T620" s="5"/>
      <c r="U620" s="5"/>
      <c r="AA620" s="3"/>
      <c r="AB620" s="13"/>
      <c r="AC620" s="13"/>
      <c r="AD620" s="13"/>
      <c r="AE620" s="13"/>
      <c r="AF620" s="13"/>
      <c r="AG620" s="13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T620" s="107"/>
      <c r="BA620" s="11"/>
      <c r="BB620" s="11"/>
      <c r="BC620" s="11"/>
      <c r="BD620" s="11"/>
      <c r="BE620" s="11"/>
      <c r="BH620" s="11"/>
      <c r="BI620" s="11"/>
      <c r="BJ620" s="11"/>
      <c r="BK620" s="11"/>
      <c r="BL620" s="11"/>
      <c r="BM620" s="11"/>
      <c r="BN620" s="11"/>
    </row>
    <row r="621" spans="1:66" s="1" customFormat="1" x14ac:dyDescent="0.3">
      <c r="A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118"/>
      <c r="N621" s="5"/>
      <c r="O621" s="5"/>
      <c r="P621" s="5"/>
      <c r="Q621" s="5"/>
      <c r="R621" s="5"/>
      <c r="S621" s="5"/>
      <c r="T621" s="5"/>
      <c r="U621" s="5"/>
      <c r="AA621" s="3"/>
      <c r="AB621" s="13"/>
      <c r="AC621" s="13"/>
      <c r="AD621" s="13"/>
      <c r="AE621" s="13"/>
      <c r="AF621" s="13"/>
      <c r="AG621" s="13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T621" s="107"/>
      <c r="BA621" s="11"/>
      <c r="BB621" s="11"/>
      <c r="BC621" s="11"/>
      <c r="BD621" s="11"/>
      <c r="BE621" s="11"/>
      <c r="BH621" s="11"/>
      <c r="BI621" s="11"/>
      <c r="BJ621" s="11"/>
      <c r="BK621" s="11"/>
      <c r="BL621" s="11"/>
      <c r="BM621" s="11"/>
      <c r="BN621" s="11"/>
    </row>
    <row r="622" spans="1:66" s="1" customFormat="1" x14ac:dyDescent="0.3">
      <c r="A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118"/>
      <c r="N622" s="5"/>
      <c r="O622" s="5"/>
      <c r="P622" s="5"/>
      <c r="Q622" s="5"/>
      <c r="R622" s="5"/>
      <c r="S622" s="5"/>
      <c r="T622" s="5"/>
      <c r="U622" s="5"/>
      <c r="AA622" s="3"/>
      <c r="AB622" s="13"/>
      <c r="AC622" s="13"/>
      <c r="AD622" s="13"/>
      <c r="AE622" s="13"/>
      <c r="AF622" s="13"/>
      <c r="AG622" s="13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T622" s="107"/>
      <c r="BA622" s="11"/>
      <c r="BB622" s="11"/>
      <c r="BC622" s="11"/>
      <c r="BD622" s="11"/>
      <c r="BE622" s="11"/>
      <c r="BH622" s="11"/>
      <c r="BI622" s="11"/>
      <c r="BJ622" s="11"/>
      <c r="BK622" s="11"/>
      <c r="BL622" s="11"/>
      <c r="BM622" s="11"/>
      <c r="BN622" s="11"/>
    </row>
    <row r="623" spans="1:66" s="1" customFormat="1" x14ac:dyDescent="0.3">
      <c r="A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118"/>
      <c r="N623" s="5"/>
      <c r="O623" s="5"/>
      <c r="P623" s="5"/>
      <c r="Q623" s="5"/>
      <c r="R623" s="5"/>
      <c r="S623" s="5"/>
      <c r="T623" s="5"/>
      <c r="U623" s="5"/>
      <c r="AA623" s="3"/>
      <c r="AB623" s="13"/>
      <c r="AC623" s="13"/>
      <c r="AD623" s="13"/>
      <c r="AE623" s="13"/>
      <c r="AF623" s="13"/>
      <c r="AG623" s="13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T623" s="107"/>
      <c r="BA623" s="11"/>
      <c r="BB623" s="11"/>
      <c r="BC623" s="11"/>
      <c r="BD623" s="11"/>
      <c r="BE623" s="11"/>
      <c r="BH623" s="11"/>
      <c r="BI623" s="11"/>
      <c r="BJ623" s="11"/>
      <c r="BK623" s="11"/>
      <c r="BL623" s="11"/>
      <c r="BM623" s="11"/>
      <c r="BN623" s="11"/>
    </row>
    <row r="624" spans="1:66" s="1" customFormat="1" x14ac:dyDescent="0.3">
      <c r="A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118"/>
      <c r="N624" s="5"/>
      <c r="O624" s="5"/>
      <c r="P624" s="5"/>
      <c r="Q624" s="5"/>
      <c r="R624" s="5"/>
      <c r="S624" s="5"/>
      <c r="T624" s="5"/>
      <c r="U624" s="5"/>
      <c r="AA624" s="3"/>
      <c r="AB624" s="13"/>
      <c r="AC624" s="13"/>
      <c r="AD624" s="13"/>
      <c r="AE624" s="13"/>
      <c r="AF624" s="13"/>
      <c r="AG624" s="13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T624" s="107"/>
      <c r="BA624" s="11"/>
      <c r="BB624" s="11"/>
      <c r="BC624" s="11"/>
      <c r="BD624" s="11"/>
      <c r="BE624" s="11"/>
      <c r="BH624" s="11"/>
      <c r="BI624" s="11"/>
      <c r="BJ624" s="11"/>
      <c r="BK624" s="11"/>
      <c r="BL624" s="11"/>
      <c r="BM624" s="11"/>
      <c r="BN624" s="11"/>
    </row>
    <row r="625" spans="1:66" s="1" customFormat="1" x14ac:dyDescent="0.3">
      <c r="A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118"/>
      <c r="N625" s="5"/>
      <c r="O625" s="5"/>
      <c r="P625" s="5"/>
      <c r="Q625" s="5"/>
      <c r="R625" s="5"/>
      <c r="S625" s="5"/>
      <c r="T625" s="5"/>
      <c r="U625" s="5"/>
      <c r="AA625" s="3"/>
      <c r="AB625" s="13"/>
      <c r="AC625" s="13"/>
      <c r="AD625" s="13"/>
      <c r="AE625" s="13"/>
      <c r="AF625" s="13"/>
      <c r="AG625" s="13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T625" s="107"/>
      <c r="BA625" s="11"/>
      <c r="BB625" s="11"/>
      <c r="BC625" s="11"/>
      <c r="BD625" s="11"/>
      <c r="BE625" s="11"/>
      <c r="BH625" s="11"/>
      <c r="BI625" s="11"/>
      <c r="BJ625" s="11"/>
      <c r="BK625" s="11"/>
      <c r="BL625" s="11"/>
      <c r="BM625" s="11"/>
      <c r="BN625" s="11"/>
    </row>
    <row r="626" spans="1:66" s="1" customFormat="1" x14ac:dyDescent="0.3">
      <c r="A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118"/>
      <c r="N626" s="5"/>
      <c r="O626" s="5"/>
      <c r="P626" s="5"/>
      <c r="Q626" s="5"/>
      <c r="R626" s="5"/>
      <c r="S626" s="5"/>
      <c r="T626" s="5"/>
      <c r="U626" s="5"/>
      <c r="AA626" s="3"/>
      <c r="AB626" s="13"/>
      <c r="AC626" s="13"/>
      <c r="AD626" s="13"/>
      <c r="AE626" s="13"/>
      <c r="AF626" s="13"/>
      <c r="AG626" s="13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T626" s="107"/>
      <c r="BA626" s="11"/>
      <c r="BB626" s="11"/>
      <c r="BC626" s="11"/>
      <c r="BD626" s="11"/>
      <c r="BE626" s="11"/>
      <c r="BH626" s="11"/>
      <c r="BI626" s="11"/>
      <c r="BJ626" s="11"/>
      <c r="BK626" s="11"/>
      <c r="BL626" s="11"/>
      <c r="BM626" s="11"/>
      <c r="BN626" s="11"/>
    </row>
    <row r="627" spans="1:66" s="1" customFormat="1" x14ac:dyDescent="0.3">
      <c r="A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118"/>
      <c r="N627" s="5"/>
      <c r="O627" s="5"/>
      <c r="P627" s="5"/>
      <c r="Q627" s="5"/>
      <c r="R627" s="5"/>
      <c r="S627" s="5"/>
      <c r="T627" s="5"/>
      <c r="U627" s="5"/>
      <c r="AA627" s="3"/>
      <c r="AB627" s="13"/>
      <c r="AC627" s="13"/>
      <c r="AD627" s="13"/>
      <c r="AE627" s="13"/>
      <c r="AF627" s="13"/>
      <c r="AG627" s="13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T627" s="107"/>
      <c r="BA627" s="11"/>
      <c r="BB627" s="11"/>
      <c r="BC627" s="11"/>
      <c r="BD627" s="11"/>
      <c r="BE627" s="11"/>
      <c r="BH627" s="11"/>
      <c r="BI627" s="11"/>
      <c r="BJ627" s="11"/>
      <c r="BK627" s="11"/>
      <c r="BL627" s="11"/>
      <c r="BM627" s="11"/>
      <c r="BN627" s="11"/>
    </row>
    <row r="628" spans="1:66" s="1" customFormat="1" x14ac:dyDescent="0.3">
      <c r="A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118"/>
      <c r="N628" s="5"/>
      <c r="O628" s="5"/>
      <c r="P628" s="5"/>
      <c r="Q628" s="5"/>
      <c r="R628" s="5"/>
      <c r="S628" s="5"/>
      <c r="T628" s="5"/>
      <c r="U628" s="5"/>
      <c r="AA628" s="3"/>
      <c r="AB628" s="13"/>
      <c r="AC628" s="13"/>
      <c r="AD628" s="13"/>
      <c r="AE628" s="13"/>
      <c r="AF628" s="13"/>
      <c r="AG628" s="13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T628" s="107"/>
      <c r="BA628" s="11"/>
      <c r="BB628" s="11"/>
      <c r="BC628" s="11"/>
      <c r="BD628" s="11"/>
      <c r="BE628" s="11"/>
      <c r="BH628" s="11"/>
      <c r="BI628" s="11"/>
      <c r="BJ628" s="11"/>
      <c r="BK628" s="11"/>
      <c r="BL628" s="11"/>
      <c r="BM628" s="11"/>
      <c r="BN628" s="11"/>
    </row>
    <row r="629" spans="1:66" s="1" customFormat="1" x14ac:dyDescent="0.3">
      <c r="A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118"/>
      <c r="N629" s="5"/>
      <c r="O629" s="5"/>
      <c r="P629" s="5"/>
      <c r="Q629" s="5"/>
      <c r="R629" s="5"/>
      <c r="S629" s="5"/>
      <c r="T629" s="5"/>
      <c r="U629" s="5"/>
      <c r="AA629" s="3"/>
      <c r="AB629" s="13"/>
      <c r="AC629" s="13"/>
      <c r="AD629" s="13"/>
      <c r="AE629" s="13"/>
      <c r="AF629" s="13"/>
      <c r="AG629" s="13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T629" s="107"/>
      <c r="BA629" s="11"/>
      <c r="BB629" s="11"/>
      <c r="BC629" s="11"/>
      <c r="BD629" s="11"/>
      <c r="BE629" s="11"/>
      <c r="BH629" s="11"/>
      <c r="BI629" s="11"/>
      <c r="BJ629" s="11"/>
      <c r="BK629" s="11"/>
      <c r="BL629" s="11"/>
      <c r="BM629" s="11"/>
      <c r="BN629" s="11"/>
    </row>
    <row r="630" spans="1:66" s="1" customFormat="1" x14ac:dyDescent="0.3">
      <c r="A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118"/>
      <c r="N630" s="5"/>
      <c r="O630" s="5"/>
      <c r="P630" s="5"/>
      <c r="Q630" s="5"/>
      <c r="R630" s="5"/>
      <c r="S630" s="5"/>
      <c r="T630" s="5"/>
      <c r="U630" s="5"/>
      <c r="AA630" s="3"/>
      <c r="AB630" s="13"/>
      <c r="AC630" s="13"/>
      <c r="AD630" s="13"/>
      <c r="AE630" s="13"/>
      <c r="AF630" s="13"/>
      <c r="AG630" s="13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T630" s="107"/>
      <c r="BA630" s="11"/>
      <c r="BB630" s="11"/>
      <c r="BC630" s="11"/>
      <c r="BD630" s="11"/>
      <c r="BE630" s="11"/>
      <c r="BH630" s="11"/>
      <c r="BI630" s="11"/>
      <c r="BJ630" s="11"/>
      <c r="BK630" s="11"/>
      <c r="BL630" s="11"/>
      <c r="BM630" s="11"/>
      <c r="BN630" s="11"/>
    </row>
    <row r="631" spans="1:66" s="1" customFormat="1" x14ac:dyDescent="0.3">
      <c r="A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118"/>
      <c r="N631" s="5"/>
      <c r="O631" s="5"/>
      <c r="P631" s="5"/>
      <c r="Q631" s="5"/>
      <c r="R631" s="5"/>
      <c r="S631" s="5"/>
      <c r="T631" s="5"/>
      <c r="U631" s="5"/>
      <c r="AA631" s="3"/>
      <c r="AB631" s="13"/>
      <c r="AC631" s="13"/>
      <c r="AD631" s="13"/>
      <c r="AE631" s="13"/>
      <c r="AF631" s="13"/>
      <c r="AG631" s="13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T631" s="107"/>
      <c r="BA631" s="11"/>
      <c r="BB631" s="11"/>
      <c r="BC631" s="11"/>
      <c r="BD631" s="11"/>
      <c r="BE631" s="11"/>
      <c r="BH631" s="11"/>
      <c r="BI631" s="11"/>
      <c r="BJ631" s="11"/>
      <c r="BK631" s="11"/>
      <c r="BL631" s="11"/>
      <c r="BM631" s="11"/>
      <c r="BN631" s="11"/>
    </row>
    <row r="632" spans="1:66" s="1" customFormat="1" x14ac:dyDescent="0.3">
      <c r="A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118"/>
      <c r="N632" s="5"/>
      <c r="O632" s="5"/>
      <c r="P632" s="5"/>
      <c r="Q632" s="5"/>
      <c r="R632" s="5"/>
      <c r="S632" s="5"/>
      <c r="T632" s="5"/>
      <c r="U632" s="5"/>
      <c r="AA632" s="3"/>
      <c r="AB632" s="13"/>
      <c r="AC632" s="13"/>
      <c r="AD632" s="13"/>
      <c r="AE632" s="13"/>
      <c r="AF632" s="13"/>
      <c r="AG632" s="13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T632" s="107"/>
      <c r="BA632" s="11"/>
      <c r="BB632" s="11"/>
      <c r="BC632" s="11"/>
      <c r="BD632" s="11"/>
      <c r="BE632" s="11"/>
      <c r="BH632" s="11"/>
      <c r="BI632" s="11"/>
      <c r="BJ632" s="11"/>
      <c r="BK632" s="11"/>
      <c r="BL632" s="11"/>
      <c r="BM632" s="11"/>
      <c r="BN632" s="11"/>
    </row>
    <row r="633" spans="1:66" s="1" customFormat="1" x14ac:dyDescent="0.3">
      <c r="A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118"/>
      <c r="N633" s="5"/>
      <c r="O633" s="5"/>
      <c r="P633" s="5"/>
      <c r="Q633" s="5"/>
      <c r="R633" s="5"/>
      <c r="S633" s="5"/>
      <c r="T633" s="5"/>
      <c r="U633" s="5"/>
      <c r="AA633" s="3"/>
      <c r="AB633" s="13"/>
      <c r="AC633" s="13"/>
      <c r="AD633" s="13"/>
      <c r="AE633" s="13"/>
      <c r="AF633" s="13"/>
      <c r="AG633" s="13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T633" s="107"/>
      <c r="BA633" s="11"/>
      <c r="BB633" s="11"/>
      <c r="BC633" s="11"/>
      <c r="BD633" s="11"/>
      <c r="BE633" s="11"/>
      <c r="BH633" s="11"/>
      <c r="BI633" s="11"/>
      <c r="BJ633" s="11"/>
      <c r="BK633" s="11"/>
      <c r="BL633" s="11"/>
      <c r="BM633" s="11"/>
      <c r="BN633" s="11"/>
    </row>
    <row r="634" spans="1:66" s="1" customFormat="1" x14ac:dyDescent="0.3">
      <c r="A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118"/>
      <c r="N634" s="5"/>
      <c r="O634" s="5"/>
      <c r="P634" s="5"/>
      <c r="Q634" s="5"/>
      <c r="R634" s="5"/>
      <c r="S634" s="5"/>
      <c r="T634" s="5"/>
      <c r="U634" s="5"/>
      <c r="AA634" s="3"/>
      <c r="AB634" s="13"/>
      <c r="AC634" s="13"/>
      <c r="AD634" s="13"/>
      <c r="AE634" s="13"/>
      <c r="AF634" s="13"/>
      <c r="AG634" s="13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T634" s="107"/>
      <c r="BA634" s="11"/>
      <c r="BB634" s="11"/>
      <c r="BC634" s="11"/>
      <c r="BD634" s="11"/>
      <c r="BE634" s="11"/>
      <c r="BH634" s="11"/>
      <c r="BI634" s="11"/>
      <c r="BJ634" s="11"/>
      <c r="BK634" s="11"/>
      <c r="BL634" s="11"/>
      <c r="BM634" s="11"/>
      <c r="BN634" s="11"/>
    </row>
    <row r="635" spans="1:66" s="1" customFormat="1" x14ac:dyDescent="0.3">
      <c r="A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118"/>
      <c r="N635" s="5"/>
      <c r="O635" s="5"/>
      <c r="P635" s="5"/>
      <c r="Q635" s="5"/>
      <c r="R635" s="5"/>
      <c r="S635" s="5"/>
      <c r="T635" s="5"/>
      <c r="U635" s="5"/>
      <c r="AA635" s="3"/>
      <c r="AB635" s="13"/>
      <c r="AC635" s="13"/>
      <c r="AD635" s="13"/>
      <c r="AE635" s="13"/>
      <c r="AF635" s="13"/>
      <c r="AG635" s="13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T635" s="107"/>
      <c r="BA635" s="11"/>
      <c r="BB635" s="11"/>
      <c r="BC635" s="11"/>
      <c r="BD635" s="11"/>
      <c r="BE635" s="11"/>
      <c r="BH635" s="11"/>
      <c r="BI635" s="11"/>
      <c r="BJ635" s="11"/>
      <c r="BK635" s="11"/>
      <c r="BL635" s="11"/>
      <c r="BM635" s="11"/>
      <c r="BN635" s="11"/>
    </row>
    <row r="636" spans="1:66" s="1" customFormat="1" x14ac:dyDescent="0.3">
      <c r="A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118"/>
      <c r="N636" s="5"/>
      <c r="O636" s="5"/>
      <c r="P636" s="5"/>
      <c r="Q636" s="5"/>
      <c r="R636" s="5"/>
      <c r="S636" s="5"/>
      <c r="T636" s="5"/>
      <c r="U636" s="5"/>
      <c r="AA636" s="3"/>
      <c r="AB636" s="13"/>
      <c r="AC636" s="13"/>
      <c r="AD636" s="13"/>
      <c r="AE636" s="13"/>
      <c r="AF636" s="13"/>
      <c r="AG636" s="13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T636" s="107"/>
      <c r="BA636" s="11"/>
      <c r="BB636" s="11"/>
      <c r="BC636" s="11"/>
      <c r="BD636" s="11"/>
      <c r="BE636" s="11"/>
      <c r="BH636" s="11"/>
      <c r="BI636" s="11"/>
      <c r="BJ636" s="11"/>
      <c r="BK636" s="11"/>
      <c r="BL636" s="11"/>
      <c r="BM636" s="11"/>
      <c r="BN636" s="11"/>
    </row>
    <row r="637" spans="1:66" s="1" customFormat="1" x14ac:dyDescent="0.3">
      <c r="A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118"/>
      <c r="N637" s="5"/>
      <c r="O637" s="5"/>
      <c r="P637" s="5"/>
      <c r="Q637" s="5"/>
      <c r="R637" s="5"/>
      <c r="S637" s="5"/>
      <c r="T637" s="5"/>
      <c r="U637" s="5"/>
      <c r="AA637" s="3"/>
      <c r="AB637" s="13"/>
      <c r="AC637" s="13"/>
      <c r="AD637" s="13"/>
      <c r="AE637" s="13"/>
      <c r="AF637" s="13"/>
      <c r="AG637" s="13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T637" s="107"/>
      <c r="BA637" s="11"/>
      <c r="BB637" s="11"/>
      <c r="BC637" s="11"/>
      <c r="BD637" s="11"/>
      <c r="BE637" s="11"/>
      <c r="BH637" s="11"/>
      <c r="BI637" s="11"/>
      <c r="BJ637" s="11"/>
      <c r="BK637" s="11"/>
      <c r="BL637" s="11"/>
      <c r="BM637" s="11"/>
      <c r="BN637" s="11"/>
    </row>
    <row r="638" spans="1:66" s="1" customFormat="1" x14ac:dyDescent="0.3">
      <c r="A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118"/>
      <c r="N638" s="5"/>
      <c r="O638" s="5"/>
      <c r="P638" s="5"/>
      <c r="Q638" s="5"/>
      <c r="R638" s="5"/>
      <c r="S638" s="5"/>
      <c r="T638" s="5"/>
      <c r="U638" s="5"/>
      <c r="AA638" s="3"/>
      <c r="AB638" s="13"/>
      <c r="AC638" s="13"/>
      <c r="AD638" s="13"/>
      <c r="AE638" s="13"/>
      <c r="AF638" s="13"/>
      <c r="AG638" s="13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T638" s="107"/>
      <c r="BA638" s="11"/>
      <c r="BB638" s="11"/>
      <c r="BC638" s="11"/>
      <c r="BD638" s="11"/>
      <c r="BE638" s="11"/>
      <c r="BH638" s="11"/>
      <c r="BI638" s="11"/>
      <c r="BJ638" s="11"/>
      <c r="BK638" s="11"/>
      <c r="BL638" s="11"/>
      <c r="BM638" s="11"/>
      <c r="BN638" s="11"/>
    </row>
    <row r="639" spans="1:66" s="1" customFormat="1" x14ac:dyDescent="0.3">
      <c r="A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118"/>
      <c r="N639" s="5"/>
      <c r="O639" s="5"/>
      <c r="P639" s="5"/>
      <c r="Q639" s="5"/>
      <c r="R639" s="5"/>
      <c r="S639" s="5"/>
      <c r="T639" s="5"/>
      <c r="U639" s="5"/>
      <c r="AA639" s="3"/>
      <c r="AB639" s="13"/>
      <c r="AC639" s="13"/>
      <c r="AD639" s="13"/>
      <c r="AE639" s="13"/>
      <c r="AF639" s="13"/>
      <c r="AG639" s="13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T639" s="107"/>
      <c r="BA639" s="11"/>
      <c r="BB639" s="11"/>
      <c r="BC639" s="11"/>
      <c r="BD639" s="11"/>
      <c r="BE639" s="11"/>
      <c r="BH639" s="11"/>
      <c r="BI639" s="11"/>
      <c r="BJ639" s="11"/>
      <c r="BK639" s="11"/>
      <c r="BL639" s="11"/>
      <c r="BM639" s="11"/>
      <c r="BN639" s="11"/>
    </row>
    <row r="640" spans="1:66" s="1" customFormat="1" x14ac:dyDescent="0.3">
      <c r="A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118"/>
      <c r="N640" s="5"/>
      <c r="O640" s="5"/>
      <c r="P640" s="5"/>
      <c r="Q640" s="5"/>
      <c r="R640" s="5"/>
      <c r="S640" s="5"/>
      <c r="T640" s="5"/>
      <c r="U640" s="5"/>
      <c r="AA640" s="3"/>
      <c r="AB640" s="13"/>
      <c r="AC640" s="13"/>
      <c r="AD640" s="13"/>
      <c r="AE640" s="13"/>
      <c r="AF640" s="13"/>
      <c r="AG640" s="13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T640" s="107"/>
      <c r="BA640" s="11"/>
      <c r="BB640" s="11"/>
      <c r="BC640" s="11"/>
      <c r="BD640" s="11"/>
      <c r="BE640" s="11"/>
      <c r="BH640" s="11"/>
      <c r="BI640" s="11"/>
      <c r="BJ640" s="11"/>
      <c r="BK640" s="11"/>
      <c r="BL640" s="11"/>
      <c r="BM640" s="11"/>
      <c r="BN640" s="11"/>
    </row>
    <row r="641" spans="1:66" s="1" customFormat="1" x14ac:dyDescent="0.3">
      <c r="A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118"/>
      <c r="N641" s="5"/>
      <c r="O641" s="5"/>
      <c r="P641" s="5"/>
      <c r="Q641" s="5"/>
      <c r="R641" s="5"/>
      <c r="S641" s="5"/>
      <c r="T641" s="5"/>
      <c r="U641" s="5"/>
      <c r="AA641" s="3"/>
      <c r="AB641" s="13"/>
      <c r="AC641" s="13"/>
      <c r="AD641" s="13"/>
      <c r="AE641" s="13"/>
      <c r="AF641" s="13"/>
      <c r="AG641" s="13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T641" s="107"/>
      <c r="BA641" s="11"/>
      <c r="BB641" s="11"/>
      <c r="BC641" s="11"/>
      <c r="BD641" s="11"/>
      <c r="BE641" s="11"/>
      <c r="BH641" s="11"/>
      <c r="BI641" s="11"/>
      <c r="BJ641" s="11"/>
      <c r="BK641" s="11"/>
      <c r="BL641" s="11"/>
      <c r="BM641" s="11"/>
      <c r="BN641" s="11"/>
    </row>
    <row r="642" spans="1:66" s="1" customFormat="1" x14ac:dyDescent="0.3">
      <c r="A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118"/>
      <c r="N642" s="5"/>
      <c r="O642" s="5"/>
      <c r="P642" s="5"/>
      <c r="Q642" s="5"/>
      <c r="R642" s="5"/>
      <c r="S642" s="5"/>
      <c r="T642" s="5"/>
      <c r="U642" s="5"/>
      <c r="AA642" s="3"/>
      <c r="AB642" s="13"/>
      <c r="AC642" s="13"/>
      <c r="AD642" s="13"/>
      <c r="AE642" s="13"/>
      <c r="AF642" s="13"/>
      <c r="AG642" s="13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T642" s="107"/>
      <c r="BA642" s="11"/>
      <c r="BB642" s="11"/>
      <c r="BC642" s="11"/>
      <c r="BD642" s="11"/>
      <c r="BE642" s="11"/>
      <c r="BH642" s="11"/>
      <c r="BI642" s="11"/>
      <c r="BJ642" s="11"/>
      <c r="BK642" s="11"/>
      <c r="BL642" s="11"/>
      <c r="BM642" s="11"/>
      <c r="BN642" s="11"/>
    </row>
    <row r="643" spans="1:66" s="1" customFormat="1" x14ac:dyDescent="0.3">
      <c r="A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118"/>
      <c r="N643" s="5"/>
      <c r="O643" s="5"/>
      <c r="P643" s="5"/>
      <c r="Q643" s="5"/>
      <c r="R643" s="5"/>
      <c r="S643" s="5"/>
      <c r="T643" s="5"/>
      <c r="U643" s="5"/>
      <c r="AA643" s="3"/>
      <c r="AB643" s="13"/>
      <c r="AC643" s="13"/>
      <c r="AD643" s="13"/>
      <c r="AE643" s="13"/>
      <c r="AF643" s="13"/>
      <c r="AG643" s="13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T643" s="107"/>
      <c r="BA643" s="11"/>
      <c r="BB643" s="11"/>
      <c r="BC643" s="11"/>
      <c r="BD643" s="11"/>
      <c r="BE643" s="11"/>
      <c r="BH643" s="11"/>
      <c r="BI643" s="11"/>
      <c r="BJ643" s="11"/>
      <c r="BK643" s="11"/>
      <c r="BL643" s="11"/>
      <c r="BM643" s="11"/>
      <c r="BN643" s="11"/>
    </row>
    <row r="644" spans="1:66" s="1" customFormat="1" x14ac:dyDescent="0.3">
      <c r="A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118"/>
      <c r="N644" s="5"/>
      <c r="O644" s="5"/>
      <c r="P644" s="5"/>
      <c r="Q644" s="5"/>
      <c r="R644" s="5"/>
      <c r="S644" s="5"/>
      <c r="T644" s="5"/>
      <c r="U644" s="5"/>
      <c r="AA644" s="3"/>
      <c r="AB644" s="13"/>
      <c r="AC644" s="13"/>
      <c r="AD644" s="13"/>
      <c r="AE644" s="13"/>
      <c r="AF644" s="13"/>
      <c r="AG644" s="13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T644" s="107"/>
      <c r="BA644" s="11"/>
      <c r="BB644" s="11"/>
      <c r="BC644" s="11"/>
      <c r="BD644" s="11"/>
      <c r="BE644" s="11"/>
      <c r="BH644" s="11"/>
      <c r="BI644" s="11"/>
      <c r="BJ644" s="11"/>
      <c r="BK644" s="11"/>
      <c r="BL644" s="11"/>
      <c r="BM644" s="11"/>
      <c r="BN644" s="11"/>
    </row>
    <row r="645" spans="1:66" s="1" customFormat="1" x14ac:dyDescent="0.3">
      <c r="A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118"/>
      <c r="N645" s="5"/>
      <c r="O645" s="5"/>
      <c r="P645" s="5"/>
      <c r="Q645" s="5"/>
      <c r="R645" s="5"/>
      <c r="S645" s="5"/>
      <c r="T645" s="5"/>
      <c r="U645" s="5"/>
      <c r="AA645" s="3"/>
      <c r="AB645" s="13"/>
      <c r="AC645" s="13"/>
      <c r="AD645" s="13"/>
      <c r="AE645" s="13"/>
      <c r="AF645" s="13"/>
      <c r="AG645" s="13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T645" s="107"/>
      <c r="BA645" s="11"/>
      <c r="BB645" s="11"/>
      <c r="BC645" s="11"/>
      <c r="BD645" s="11"/>
      <c r="BE645" s="11"/>
      <c r="BH645" s="11"/>
      <c r="BI645" s="11"/>
      <c r="BJ645" s="11"/>
      <c r="BK645" s="11"/>
      <c r="BL645" s="11"/>
      <c r="BM645" s="11"/>
      <c r="BN645" s="11"/>
    </row>
    <row r="646" spans="1:66" s="1" customFormat="1" x14ac:dyDescent="0.3">
      <c r="A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118"/>
      <c r="N646" s="5"/>
      <c r="O646" s="5"/>
      <c r="P646" s="5"/>
      <c r="Q646" s="5"/>
      <c r="R646" s="5"/>
      <c r="S646" s="5"/>
      <c r="T646" s="5"/>
      <c r="U646" s="5"/>
      <c r="AA646" s="3"/>
      <c r="AB646" s="13"/>
      <c r="AC646" s="13"/>
      <c r="AD646" s="13"/>
      <c r="AE646" s="13"/>
      <c r="AF646" s="13"/>
      <c r="AG646" s="13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T646" s="107"/>
      <c r="BA646" s="11"/>
      <c r="BB646" s="11"/>
      <c r="BC646" s="11"/>
      <c r="BD646" s="11"/>
      <c r="BE646" s="11"/>
      <c r="BH646" s="11"/>
      <c r="BI646" s="11"/>
      <c r="BJ646" s="11"/>
      <c r="BK646" s="11"/>
      <c r="BL646" s="11"/>
      <c r="BM646" s="11"/>
      <c r="BN646" s="11"/>
    </row>
    <row r="647" spans="1:66" s="1" customFormat="1" x14ac:dyDescent="0.3">
      <c r="A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118"/>
      <c r="N647" s="5"/>
      <c r="O647" s="5"/>
      <c r="P647" s="5"/>
      <c r="Q647" s="5"/>
      <c r="R647" s="5"/>
      <c r="S647" s="5"/>
      <c r="T647" s="5"/>
      <c r="U647" s="5"/>
      <c r="AA647" s="3"/>
      <c r="AB647" s="13"/>
      <c r="AC647" s="13"/>
      <c r="AD647" s="13"/>
      <c r="AE647" s="13"/>
      <c r="AF647" s="13"/>
      <c r="AG647" s="13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T647" s="107"/>
      <c r="BA647" s="11"/>
      <c r="BB647" s="11"/>
      <c r="BC647" s="11"/>
      <c r="BD647" s="11"/>
      <c r="BE647" s="11"/>
      <c r="BH647" s="11"/>
      <c r="BI647" s="11"/>
      <c r="BJ647" s="11"/>
      <c r="BK647" s="11"/>
      <c r="BL647" s="11"/>
      <c r="BM647" s="11"/>
      <c r="BN647" s="11"/>
    </row>
    <row r="648" spans="1:66" s="1" customFormat="1" x14ac:dyDescent="0.3">
      <c r="A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118"/>
      <c r="N648" s="5"/>
      <c r="O648" s="5"/>
      <c r="P648" s="5"/>
      <c r="Q648" s="5"/>
      <c r="R648" s="5"/>
      <c r="S648" s="5"/>
      <c r="T648" s="5"/>
      <c r="U648" s="5"/>
      <c r="AA648" s="3"/>
      <c r="AB648" s="13"/>
      <c r="AC648" s="13"/>
      <c r="AD648" s="13"/>
      <c r="AE648" s="13"/>
      <c r="AF648" s="13"/>
      <c r="AG648" s="13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T648" s="107"/>
      <c r="BA648" s="11"/>
      <c r="BB648" s="11"/>
      <c r="BC648" s="11"/>
      <c r="BD648" s="11"/>
      <c r="BE648" s="11"/>
      <c r="BH648" s="11"/>
      <c r="BI648" s="11"/>
      <c r="BJ648" s="11"/>
      <c r="BK648" s="11"/>
      <c r="BL648" s="11"/>
      <c r="BM648" s="11"/>
      <c r="BN648" s="11"/>
    </row>
    <row r="649" spans="1:66" s="1" customFormat="1" x14ac:dyDescent="0.3">
      <c r="A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118"/>
      <c r="N649" s="5"/>
      <c r="O649" s="5"/>
      <c r="P649" s="5"/>
      <c r="Q649" s="5"/>
      <c r="R649" s="5"/>
      <c r="S649" s="5"/>
      <c r="T649" s="5"/>
      <c r="U649" s="5"/>
      <c r="AA649" s="3"/>
      <c r="AB649" s="13"/>
      <c r="AC649" s="13"/>
      <c r="AD649" s="13"/>
      <c r="AE649" s="13"/>
      <c r="AF649" s="13"/>
      <c r="AG649" s="13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T649" s="107"/>
      <c r="BA649" s="11"/>
      <c r="BB649" s="11"/>
      <c r="BC649" s="11"/>
      <c r="BD649" s="11"/>
      <c r="BE649" s="11"/>
      <c r="BH649" s="11"/>
      <c r="BI649" s="11"/>
      <c r="BJ649" s="11"/>
      <c r="BK649" s="11"/>
      <c r="BL649" s="11"/>
      <c r="BM649" s="11"/>
      <c r="BN649" s="11"/>
    </row>
  </sheetData>
  <mergeCells count="7">
    <mergeCell ref="AS12:AT12"/>
    <mergeCell ref="AC11:AG11"/>
    <mergeCell ref="N12:O12"/>
    <mergeCell ref="P12:R12"/>
    <mergeCell ref="V12:Y12"/>
    <mergeCell ref="AC12:AG12"/>
    <mergeCell ref="AQ12:AR12"/>
  </mergeCells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D4D14-8568-47AE-951D-2DEA05501265}">
  <dimension ref="A1:BM648"/>
  <sheetViews>
    <sheetView topLeftCell="B4" workbookViewId="0">
      <selection activeCell="C13" sqref="C13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5" width="11.5546875" style="1"/>
    <col min="46" max="46" width="11.5546875" style="107"/>
    <col min="47" max="49" width="11.5546875" style="1"/>
    <col min="50" max="50" width="13.6640625" style="1" bestFit="1" customWidth="1"/>
    <col min="51" max="51" width="13.6640625" style="1" customWidth="1"/>
    <col min="52" max="53" width="11.5546875" style="11"/>
    <col min="54" max="54" width="14.6640625" style="11" bestFit="1" customWidth="1"/>
    <col min="55" max="61" width="11.5546875" style="11"/>
    <col min="62" max="62" width="12.6640625" style="11" bestFit="1" customWidth="1"/>
    <col min="63" max="16384" width="11.5546875" style="11"/>
  </cols>
  <sheetData>
    <row r="1" spans="1:64" x14ac:dyDescent="0.3">
      <c r="AZ1" s="11">
        <v>9</v>
      </c>
      <c r="BA1" s="1">
        <v>8.0432912219393291</v>
      </c>
      <c r="BB1" s="1">
        <v>3021508776.278327</v>
      </c>
      <c r="BC1" s="1">
        <v>33</v>
      </c>
      <c r="BD1" s="1">
        <v>91560872.008434147</v>
      </c>
    </row>
    <row r="2" spans="1:64" x14ac:dyDescent="0.3">
      <c r="AZ2" s="11">
        <v>10</v>
      </c>
      <c r="BA2" s="1">
        <v>8.6758636051457643</v>
      </c>
      <c r="BB2" s="1">
        <v>2394029387.5916362</v>
      </c>
      <c r="BC2" s="1">
        <v>32</v>
      </c>
      <c r="BD2" s="1">
        <v>74813418.362238631</v>
      </c>
    </row>
    <row r="3" spans="1:64" x14ac:dyDescent="0.3">
      <c r="AZ3" s="11">
        <v>11</v>
      </c>
      <c r="BA3" s="1">
        <v>9.3929928075692501</v>
      </c>
      <c r="BB3" s="1">
        <v>1850175268.7409596</v>
      </c>
      <c r="BC3" s="1">
        <v>31</v>
      </c>
      <c r="BD3" s="1">
        <v>59683073.18519225</v>
      </c>
    </row>
    <row r="4" spans="1:64" x14ac:dyDescent="0.3">
      <c r="AZ4" s="11">
        <v>12</v>
      </c>
      <c r="BA4" s="1">
        <v>10.2059337194262</v>
      </c>
      <c r="BB4" s="1">
        <v>1381351429.9617934</v>
      </c>
      <c r="BC4" s="1">
        <v>30</v>
      </c>
      <c r="BD4" s="1">
        <v>46045047.665393114</v>
      </c>
    </row>
    <row r="5" spans="1:64" x14ac:dyDescent="0.3">
      <c r="AZ5" s="11">
        <v>13</v>
      </c>
      <c r="BA5" s="1">
        <v>11.133992439030614</v>
      </c>
      <c r="BB5" s="1">
        <v>1008357426.3813111</v>
      </c>
      <c r="BC5" s="1">
        <v>29</v>
      </c>
      <c r="BD5" s="1">
        <v>34770945.73728659</v>
      </c>
    </row>
    <row r="6" spans="1:64" x14ac:dyDescent="0.3">
      <c r="A6" s="11" t="s">
        <v>52</v>
      </c>
      <c r="B6" s="40">
        <v>0.01</v>
      </c>
      <c r="O6" s="1">
        <v>3980</v>
      </c>
      <c r="AZ6" s="11">
        <v>14</v>
      </c>
      <c r="BA6" s="1">
        <v>12.19717439407574</v>
      </c>
      <c r="BB6" s="1">
        <v>726689510.31711793</v>
      </c>
      <c r="BC6" s="1">
        <v>28</v>
      </c>
      <c r="BD6" s="1">
        <v>25953196.797039926</v>
      </c>
    </row>
    <row r="7" spans="1:64" x14ac:dyDescent="0.3">
      <c r="A7" s="11" t="s">
        <v>53</v>
      </c>
      <c r="B7" s="6">
        <v>25</v>
      </c>
      <c r="O7" s="40">
        <f>+O6/$AC$10</f>
        <v>7.9600000000000004E-2</v>
      </c>
      <c r="AZ7" s="11">
        <v>15</v>
      </c>
      <c r="BA7" s="1">
        <v>13.399479465982889</v>
      </c>
      <c r="BB7" s="1">
        <v>529939197.99411368</v>
      </c>
      <c r="BC7" s="1">
        <v>27</v>
      </c>
      <c r="BD7" s="1">
        <v>19627377.703485694</v>
      </c>
    </row>
    <row r="8" spans="1:64" x14ac:dyDescent="0.3">
      <c r="N8" s="109" t="s">
        <v>106</v>
      </c>
      <c r="O8" s="109" t="s">
        <v>29</v>
      </c>
      <c r="P8" s="109" t="s">
        <v>40</v>
      </c>
      <c r="AZ8" s="11">
        <v>16</v>
      </c>
      <c r="BA8" s="1">
        <v>14.813389663692329</v>
      </c>
      <c r="BB8" s="1">
        <v>447966076.30984372</v>
      </c>
      <c r="BC8" s="1">
        <v>26</v>
      </c>
      <c r="BD8" s="1">
        <v>17229464.473455526</v>
      </c>
    </row>
    <row r="9" spans="1:64" x14ac:dyDescent="0.3">
      <c r="B9" s="8"/>
      <c r="N9" s="1">
        <f>+N195</f>
        <v>0</v>
      </c>
      <c r="O9" s="1">
        <f>+O195</f>
        <v>0</v>
      </c>
      <c r="P9" s="1">
        <f>+N9+O9</f>
        <v>0</v>
      </c>
      <c r="AS9" s="110" t="s">
        <v>142</v>
      </c>
      <c r="AZ9" s="11">
        <v>17</v>
      </c>
      <c r="BA9" s="1">
        <v>16.480052353608265</v>
      </c>
      <c r="BB9" s="1">
        <v>454606301.14447874</v>
      </c>
      <c r="BC9" s="1">
        <v>25</v>
      </c>
      <c r="BD9" s="1">
        <v>18184252.04577915</v>
      </c>
    </row>
    <row r="10" spans="1:64" x14ac:dyDescent="0.3">
      <c r="A10" s="2"/>
      <c r="D10" s="5"/>
      <c r="E10" s="5"/>
      <c r="F10" s="5"/>
      <c r="J10" s="1"/>
      <c r="K10" s="1"/>
      <c r="L10" s="1"/>
      <c r="M10" s="1"/>
      <c r="N10" s="40">
        <f>+N9/AC10</f>
        <v>0</v>
      </c>
      <c r="O10" s="40">
        <f>+O9/$AC$10</f>
        <v>0</v>
      </c>
      <c r="P10" s="40">
        <f>+P9/$AC$10</f>
        <v>0</v>
      </c>
      <c r="AA10" s="9" t="s">
        <v>13</v>
      </c>
      <c r="AB10" s="1"/>
      <c r="AC10" s="142">
        <v>50000</v>
      </c>
      <c r="AD10" s="142"/>
      <c r="AE10" s="142"/>
      <c r="AF10" s="142"/>
      <c r="AG10" s="142"/>
      <c r="AS10" s="103">
        <f>+BA13</f>
        <v>14.813389676777758</v>
      </c>
      <c r="AZ10" s="11">
        <v>18</v>
      </c>
      <c r="BA10" s="1">
        <v>18.45779943088208</v>
      </c>
      <c r="BB10" s="1">
        <v>512957096.78396624</v>
      </c>
      <c r="BC10" s="1">
        <v>24</v>
      </c>
      <c r="BD10" s="1">
        <v>21373212.365998592</v>
      </c>
    </row>
    <row r="11" spans="1:64" x14ac:dyDescent="0.3">
      <c r="C11" s="57"/>
      <c r="D11" s="58"/>
      <c r="E11" s="58"/>
      <c r="F11" s="58"/>
      <c r="G11" s="58"/>
      <c r="H11" s="58"/>
      <c r="I11" s="58"/>
      <c r="J11" s="59"/>
      <c r="K11" s="59"/>
      <c r="L11" s="60"/>
      <c r="M11" s="59"/>
      <c r="N11" s="143" t="s">
        <v>19</v>
      </c>
      <c r="O11" s="143"/>
      <c r="P11" s="144" t="s">
        <v>29</v>
      </c>
      <c r="Q11" s="144"/>
      <c r="R11" s="144"/>
      <c r="S11" s="109"/>
      <c r="T11" s="109"/>
      <c r="U11" s="109"/>
      <c r="V11" s="145" t="s">
        <v>14</v>
      </c>
      <c r="W11" s="145"/>
      <c r="X11" s="145"/>
      <c r="Y11" s="145"/>
      <c r="Z11" s="49" t="s">
        <v>72</v>
      </c>
      <c r="AA11" s="68" t="s">
        <v>106</v>
      </c>
      <c r="AC11" s="146" t="s">
        <v>71</v>
      </c>
      <c r="AD11" s="146"/>
      <c r="AE11" s="146"/>
      <c r="AF11" s="146"/>
      <c r="AG11" s="146"/>
      <c r="AQ11" s="147" t="s">
        <v>139</v>
      </c>
      <c r="AR11" s="147"/>
      <c r="AS11" s="141" t="s">
        <v>19</v>
      </c>
      <c r="AT11" s="141"/>
      <c r="AU11" s="102" t="s">
        <v>140</v>
      </c>
      <c r="AV11" s="100"/>
      <c r="AW11" s="100"/>
      <c r="AX11" s="100"/>
      <c r="AY11" s="100"/>
      <c r="BA11" s="1"/>
      <c r="BB11" s="1"/>
      <c r="BC11" s="1"/>
      <c r="BD11" s="1"/>
    </row>
    <row r="12" spans="1:64" x14ac:dyDescent="0.3">
      <c r="B12" s="4" t="s">
        <v>19</v>
      </c>
      <c r="C12" s="61" t="s">
        <v>5</v>
      </c>
      <c r="D12" s="62" t="s">
        <v>6</v>
      </c>
      <c r="E12" s="62" t="s">
        <v>30</v>
      </c>
      <c r="F12" s="62" t="s">
        <v>18</v>
      </c>
      <c r="G12" s="62" t="s">
        <v>7</v>
      </c>
      <c r="H12" s="62" t="s">
        <v>17</v>
      </c>
      <c r="I12" s="62" t="s">
        <v>8</v>
      </c>
      <c r="J12" s="62" t="s">
        <v>9</v>
      </c>
      <c r="K12" s="62" t="s">
        <v>10</v>
      </c>
      <c r="L12" s="63" t="s">
        <v>12</v>
      </c>
      <c r="M12" s="62" t="s">
        <v>13</v>
      </c>
      <c r="N12" s="109" t="s">
        <v>106</v>
      </c>
      <c r="O12" s="109" t="s">
        <v>29</v>
      </c>
      <c r="P12" s="109" t="s">
        <v>30</v>
      </c>
      <c r="Q12" s="109" t="s">
        <v>7</v>
      </c>
      <c r="R12" s="109" t="s">
        <v>8</v>
      </c>
      <c r="S12" s="109" t="s">
        <v>107</v>
      </c>
      <c r="T12" s="109" t="s">
        <v>78</v>
      </c>
      <c r="U12" s="109" t="s">
        <v>129</v>
      </c>
      <c r="V12" s="110" t="s">
        <v>51</v>
      </c>
      <c r="W12" s="110" t="s">
        <v>15</v>
      </c>
      <c r="X12" s="110" t="s">
        <v>50</v>
      </c>
      <c r="Y12" s="110" t="s">
        <v>16</v>
      </c>
      <c r="Z12" s="110" t="s">
        <v>73</v>
      </c>
      <c r="AA12" s="110" t="s">
        <v>20</v>
      </c>
      <c r="AB12" s="110" t="s">
        <v>21</v>
      </c>
      <c r="AC12" s="47" t="s">
        <v>19</v>
      </c>
      <c r="AD12" s="47" t="s">
        <v>30</v>
      </c>
      <c r="AE12" s="47" t="s">
        <v>7</v>
      </c>
      <c r="AF12" s="47" t="s">
        <v>8</v>
      </c>
      <c r="AG12" s="47" t="s">
        <v>11</v>
      </c>
      <c r="AQ12" s="101" t="s">
        <v>136</v>
      </c>
      <c r="AR12" s="101" t="s">
        <v>135</v>
      </c>
      <c r="AS12" s="101" t="s">
        <v>141</v>
      </c>
      <c r="AT12" s="108" t="s">
        <v>135</v>
      </c>
      <c r="AU12" s="101" t="s">
        <v>135</v>
      </c>
      <c r="AV12" s="101" t="s">
        <v>137</v>
      </c>
      <c r="AW12" s="101"/>
      <c r="AX12" s="101" t="s">
        <v>138</v>
      </c>
      <c r="AY12" s="111"/>
      <c r="BA12" s="1"/>
      <c r="BB12" s="1"/>
      <c r="BC12" s="1"/>
      <c r="BD12" s="1"/>
    </row>
    <row r="13" spans="1:64" x14ac:dyDescent="0.3">
      <c r="B13" s="1" t="e">
        <f t="shared" ref="B13:B76" si="0">IF(C13="",NA(),E13+G13+H13+I13)</f>
        <v>#N/A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3">
        <f t="shared" ref="AA13:AA76" si="1">$B$7*K13*$B$6</f>
        <v>0</v>
      </c>
      <c r="AB13" s="13" t="e">
        <f t="shared" ref="AB13:AB76" si="2">IF(OR(ISNA(B13),B13=0),NA(),I13/B13)</f>
        <v>#N/A</v>
      </c>
      <c r="AC13" s="13" t="e">
        <f t="shared" ref="AC13:AC76" si="3">IF(OR(ISNA(B13),B13=0),NA(),B13/$AC$10)</f>
        <v>#N/A</v>
      </c>
      <c r="AD13" s="13" t="e">
        <f t="shared" ref="AD13:AD76" si="4">IF(OR(ISNA(B13),B13=0),NA(),E13/$AC$10)</f>
        <v>#N/A</v>
      </c>
      <c r="AE13" s="13" t="e">
        <f t="shared" ref="AE13:AE76" si="5">IF(OR(ISNA(B13),B13=0),NA(),G13/$AC$10)</f>
        <v>#N/A</v>
      </c>
      <c r="AF13" s="13" t="e">
        <f t="shared" ref="AF13:AF76" si="6">IF(OR(ISNA(B13),B13=0),NA(),I13/$AC$10)</f>
        <v>#N/A</v>
      </c>
      <c r="AG13" s="13" t="e">
        <f t="shared" ref="AG13:AG76" si="7">+IF(OR(ISNA(B13),B13=0),NA(),Z13/$AC$10)</f>
        <v>#N/A</v>
      </c>
      <c r="AQ13" s="11">
        <f>+AZ13</f>
        <v>16</v>
      </c>
      <c r="AR13" s="11">
        <v>1</v>
      </c>
      <c r="AS13" s="1" t="e">
        <f t="shared" ref="AS13:AS76" si="8">+$BA$13*B13</f>
        <v>#N/A</v>
      </c>
      <c r="AT13" s="107">
        <f>+EvolOf!H3</f>
        <v>2</v>
      </c>
      <c r="AU13" s="1">
        <f t="shared" ref="AU13:AU51" si="9">VLOOKUP(AQ13,$AR$13:$AT$86,3)</f>
        <v>386</v>
      </c>
      <c r="AV13" s="1" t="e">
        <f t="shared" ref="AV13:AV51" si="10">IF(AU13=0,0,AS13-AU13)</f>
        <v>#N/A</v>
      </c>
      <c r="AW13" s="40" t="e">
        <f>+AS13/AU13-1</f>
        <v>#N/A</v>
      </c>
      <c r="AX13" s="1" t="e">
        <f>+AV13*AV13</f>
        <v>#N/A</v>
      </c>
      <c r="AY13" s="1">
        <f>+$AS$10*E13</f>
        <v>0</v>
      </c>
      <c r="AZ13" s="99">
        <v>16</v>
      </c>
      <c r="BA13" s="98">
        <v>14.813389676777758</v>
      </c>
      <c r="BB13" s="1" t="e">
        <f>SUM(AX13:AX51)</f>
        <v>#N/A</v>
      </c>
      <c r="BC13" s="11">
        <f>COUNTIF(AX13:AX51,"&gt;0")</f>
        <v>0</v>
      </c>
      <c r="BD13" s="1" t="e">
        <f>+BB13/BC13</f>
        <v>#N/A</v>
      </c>
    </row>
    <row r="14" spans="1:64" x14ac:dyDescent="0.3">
      <c r="B14" s="1" t="e">
        <f t="shared" si="0"/>
        <v>#N/A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" t="str">
        <f>IF($C14="","",E14-E13)</f>
        <v/>
      </c>
      <c r="W14" s="1" t="str">
        <f>IF($C14="","",G14-G13)</f>
        <v/>
      </c>
      <c r="X14" s="1" t="str">
        <f>IF($C14="","",H14-H13)</f>
        <v/>
      </c>
      <c r="Y14" s="1" t="str">
        <f>IF($C14="","",I14-I13)</f>
        <v/>
      </c>
      <c r="Z14" s="1" t="e">
        <f>IF(OR($C14="",ISNA($C14)),NA(),V14+W14+X14+Y14)</f>
        <v>#N/A</v>
      </c>
      <c r="AA14" s="3">
        <f t="shared" si="1"/>
        <v>0</v>
      </c>
      <c r="AB14" s="13" t="e">
        <f t="shared" si="2"/>
        <v>#N/A</v>
      </c>
      <c r="AC14" s="13" t="e">
        <f t="shared" si="3"/>
        <v>#N/A</v>
      </c>
      <c r="AD14" s="13" t="e">
        <f t="shared" si="4"/>
        <v>#N/A</v>
      </c>
      <c r="AE14" s="13" t="e">
        <f t="shared" si="5"/>
        <v>#N/A</v>
      </c>
      <c r="AF14" s="13" t="e">
        <f t="shared" si="6"/>
        <v>#N/A</v>
      </c>
      <c r="AG14" s="13" t="e">
        <f t="shared" si="7"/>
        <v>#N/A</v>
      </c>
      <c r="AQ14" s="11">
        <f>+AQ13+1</f>
        <v>17</v>
      </c>
      <c r="AR14" s="11">
        <f>+AR13+1</f>
        <v>2</v>
      </c>
      <c r="AS14" s="1" t="e">
        <f t="shared" si="8"/>
        <v>#N/A</v>
      </c>
      <c r="AT14" s="107">
        <f>+EvolOf!H4</f>
        <v>2</v>
      </c>
      <c r="AU14" s="1">
        <f t="shared" si="9"/>
        <v>526</v>
      </c>
      <c r="AV14" s="1" t="e">
        <f t="shared" si="10"/>
        <v>#N/A</v>
      </c>
      <c r="AW14" s="40" t="e">
        <f t="shared" ref="AW14:AW51" si="11">+AS14/AU14-1</f>
        <v>#N/A</v>
      </c>
      <c r="AX14" s="1" t="e">
        <f t="shared" ref="AX14:AX51" si="12">+AV14*AV14</f>
        <v>#N/A</v>
      </c>
      <c r="AY14" s="1">
        <f t="shared" ref="AY14:AY76" si="13">+$AS$10*E14</f>
        <v>0</v>
      </c>
    </row>
    <row r="15" spans="1:64" x14ac:dyDescent="0.3">
      <c r="B15" s="1" t="e">
        <f t="shared" si="0"/>
        <v>#N/A</v>
      </c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" t="str">
        <f t="shared" ref="V15:V78" si="14">IF($C15="","",E15-E14)</f>
        <v/>
      </c>
      <c r="W15" s="1" t="str">
        <f t="shared" ref="W15:Y78" si="15">IF($C15="","",G15-G14)</f>
        <v/>
      </c>
      <c r="X15" s="1" t="str">
        <f t="shared" si="15"/>
        <v/>
      </c>
      <c r="Y15" s="1" t="str">
        <f t="shared" si="15"/>
        <v/>
      </c>
      <c r="Z15" s="1" t="e">
        <f t="shared" ref="Z15:Z78" si="16">IF(OR($C15="",ISNA($C15)),NA(),V15+W15+X15+Y15)</f>
        <v>#N/A</v>
      </c>
      <c r="AA15" s="3">
        <f t="shared" si="1"/>
        <v>0</v>
      </c>
      <c r="AB15" s="13" t="e">
        <f t="shared" si="2"/>
        <v>#N/A</v>
      </c>
      <c r="AC15" s="13" t="e">
        <f t="shared" si="3"/>
        <v>#N/A</v>
      </c>
      <c r="AD15" s="13" t="e">
        <f t="shared" si="4"/>
        <v>#N/A</v>
      </c>
      <c r="AE15" s="13" t="e">
        <f t="shared" si="5"/>
        <v>#N/A</v>
      </c>
      <c r="AF15" s="13" t="e">
        <f t="shared" si="6"/>
        <v>#N/A</v>
      </c>
      <c r="AG15" s="13" t="e">
        <f t="shared" si="7"/>
        <v>#N/A</v>
      </c>
      <c r="AQ15" s="11">
        <f t="shared" ref="AQ15:AR30" si="17">+AQ14+1</f>
        <v>18</v>
      </c>
      <c r="AR15" s="11">
        <f t="shared" si="17"/>
        <v>3</v>
      </c>
      <c r="AS15" s="1" t="e">
        <f t="shared" si="8"/>
        <v>#N/A</v>
      </c>
      <c r="AT15" s="107">
        <f>+EvolOf!H5</f>
        <v>2</v>
      </c>
      <c r="AU15" s="1">
        <f t="shared" si="9"/>
        <v>1006</v>
      </c>
      <c r="AV15" s="1" t="e">
        <f t="shared" si="10"/>
        <v>#N/A</v>
      </c>
      <c r="AW15" s="40" t="e">
        <f t="shared" si="11"/>
        <v>#N/A</v>
      </c>
      <c r="AX15" s="1" t="e">
        <f t="shared" si="12"/>
        <v>#N/A</v>
      </c>
      <c r="AY15" s="1">
        <f t="shared" si="13"/>
        <v>0</v>
      </c>
      <c r="BH15" s="11">
        <v>16</v>
      </c>
      <c r="BI15" s="1">
        <v>57.420488644338384</v>
      </c>
      <c r="BJ15" s="1">
        <v>1084245816.8096161</v>
      </c>
      <c r="BK15" s="1">
        <v>24</v>
      </c>
      <c r="BL15" s="1">
        <v>45176909.033734001</v>
      </c>
    </row>
    <row r="16" spans="1:64" x14ac:dyDescent="0.3">
      <c r="B16" s="1" t="e">
        <f t="shared" si="0"/>
        <v>#N/A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" t="str">
        <f t="shared" si="14"/>
        <v/>
      </c>
      <c r="W16" s="1" t="str">
        <f t="shared" si="15"/>
        <v/>
      </c>
      <c r="X16" s="1" t="str">
        <f t="shared" si="15"/>
        <v/>
      </c>
      <c r="Y16" s="1" t="str">
        <f t="shared" si="15"/>
        <v/>
      </c>
      <c r="Z16" s="1" t="e">
        <f t="shared" si="16"/>
        <v>#N/A</v>
      </c>
      <c r="AA16" s="3">
        <f t="shared" si="1"/>
        <v>0</v>
      </c>
      <c r="AB16" s="13" t="e">
        <f t="shared" si="2"/>
        <v>#N/A</v>
      </c>
      <c r="AC16" s="13" t="e">
        <f t="shared" si="3"/>
        <v>#N/A</v>
      </c>
      <c r="AD16" s="13" t="e">
        <f t="shared" si="4"/>
        <v>#N/A</v>
      </c>
      <c r="AE16" s="13" t="e">
        <f t="shared" si="5"/>
        <v>#N/A</v>
      </c>
      <c r="AF16" s="13" t="e">
        <f t="shared" si="6"/>
        <v>#N/A</v>
      </c>
      <c r="AG16" s="13" t="e">
        <f t="shared" si="7"/>
        <v>#N/A</v>
      </c>
      <c r="AQ16" s="11">
        <f t="shared" si="17"/>
        <v>19</v>
      </c>
      <c r="AR16" s="11">
        <f t="shared" si="17"/>
        <v>4</v>
      </c>
      <c r="AS16" s="1" t="e">
        <f t="shared" si="8"/>
        <v>#N/A</v>
      </c>
      <c r="AT16" s="107">
        <f>+EvolOf!H6</f>
        <v>2</v>
      </c>
      <c r="AU16" s="1">
        <f t="shared" si="9"/>
        <v>1606</v>
      </c>
      <c r="AV16" s="1" t="e">
        <f t="shared" si="10"/>
        <v>#N/A</v>
      </c>
      <c r="AW16" s="40" t="e">
        <f t="shared" si="11"/>
        <v>#N/A</v>
      </c>
      <c r="AX16" s="1" t="e">
        <f t="shared" si="12"/>
        <v>#N/A</v>
      </c>
      <c r="AY16" s="1">
        <f t="shared" si="13"/>
        <v>0</v>
      </c>
      <c r="BH16" s="11">
        <v>19</v>
      </c>
      <c r="BI16" s="1">
        <v>105.42283493511123</v>
      </c>
      <c r="BJ16" s="1">
        <v>1411836696.1711631</v>
      </c>
      <c r="BK16" s="1">
        <v>21</v>
      </c>
      <c r="BL16" s="1">
        <v>67230318.865293473</v>
      </c>
    </row>
    <row r="17" spans="2:65" x14ac:dyDescent="0.3">
      <c r="B17" s="1" t="e">
        <f t="shared" si="0"/>
        <v>#N/A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" t="str">
        <f t="shared" si="14"/>
        <v/>
      </c>
      <c r="W17" s="1" t="str">
        <f t="shared" si="15"/>
        <v/>
      </c>
      <c r="X17" s="1" t="str">
        <f t="shared" si="15"/>
        <v/>
      </c>
      <c r="Y17" s="1" t="str">
        <f t="shared" si="15"/>
        <v/>
      </c>
      <c r="Z17" s="1" t="e">
        <f t="shared" si="16"/>
        <v>#N/A</v>
      </c>
      <c r="AA17" s="3">
        <f t="shared" si="1"/>
        <v>0</v>
      </c>
      <c r="AB17" s="13" t="e">
        <f t="shared" si="2"/>
        <v>#N/A</v>
      </c>
      <c r="AC17" s="13" t="e">
        <f t="shared" si="3"/>
        <v>#N/A</v>
      </c>
      <c r="AD17" s="13" t="e">
        <f t="shared" si="4"/>
        <v>#N/A</v>
      </c>
      <c r="AE17" s="13" t="e">
        <f t="shared" si="5"/>
        <v>#N/A</v>
      </c>
      <c r="AF17" s="13" t="e">
        <f t="shared" si="6"/>
        <v>#N/A</v>
      </c>
      <c r="AG17" s="13" t="e">
        <f t="shared" si="7"/>
        <v>#N/A</v>
      </c>
      <c r="AQ17" s="11">
        <f t="shared" si="17"/>
        <v>20</v>
      </c>
      <c r="AR17" s="11">
        <f t="shared" si="17"/>
        <v>5</v>
      </c>
      <c r="AS17" s="1" t="e">
        <f t="shared" si="8"/>
        <v>#N/A</v>
      </c>
      <c r="AT17" s="107">
        <f>+EvolOf!H7</f>
        <v>3</v>
      </c>
      <c r="AU17" s="1">
        <f t="shared" si="9"/>
        <v>2117</v>
      </c>
      <c r="AV17" s="1" t="e">
        <f t="shared" si="10"/>
        <v>#N/A</v>
      </c>
      <c r="AW17" s="40" t="e">
        <f t="shared" si="11"/>
        <v>#N/A</v>
      </c>
      <c r="AX17" s="1" t="e">
        <f t="shared" si="12"/>
        <v>#N/A</v>
      </c>
      <c r="AY17" s="1">
        <f t="shared" si="13"/>
        <v>0</v>
      </c>
    </row>
    <row r="18" spans="2:65" x14ac:dyDescent="0.3">
      <c r="B18" s="1" t="e">
        <f t="shared" si="0"/>
        <v>#N/A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" t="str">
        <f t="shared" si="14"/>
        <v/>
      </c>
      <c r="W18" s="1" t="str">
        <f t="shared" si="15"/>
        <v/>
      </c>
      <c r="X18" s="1" t="str">
        <f t="shared" si="15"/>
        <v/>
      </c>
      <c r="Y18" s="1" t="str">
        <f t="shared" si="15"/>
        <v/>
      </c>
      <c r="Z18" s="1" t="e">
        <f t="shared" si="16"/>
        <v>#N/A</v>
      </c>
      <c r="AA18" s="3">
        <f t="shared" si="1"/>
        <v>0</v>
      </c>
      <c r="AB18" s="13" t="e">
        <f t="shared" si="2"/>
        <v>#N/A</v>
      </c>
      <c r="AC18" s="13" t="e">
        <f t="shared" si="3"/>
        <v>#N/A</v>
      </c>
      <c r="AD18" s="13" t="e">
        <f t="shared" si="4"/>
        <v>#N/A</v>
      </c>
      <c r="AE18" s="13" t="e">
        <f t="shared" si="5"/>
        <v>#N/A</v>
      </c>
      <c r="AF18" s="13" t="e">
        <f t="shared" si="6"/>
        <v>#N/A</v>
      </c>
      <c r="AG18" s="13" t="e">
        <f t="shared" si="7"/>
        <v>#N/A</v>
      </c>
      <c r="AQ18" s="11">
        <f t="shared" si="17"/>
        <v>21</v>
      </c>
      <c r="AR18" s="11">
        <f t="shared" si="17"/>
        <v>6</v>
      </c>
      <c r="AS18" s="1" t="e">
        <f t="shared" si="8"/>
        <v>#N/A</v>
      </c>
      <c r="AT18" s="107">
        <f>+EvolOf!H8</f>
        <v>10</v>
      </c>
      <c r="AU18" s="1">
        <f t="shared" si="9"/>
        <v>2929</v>
      </c>
      <c r="AV18" s="1" t="e">
        <f t="shared" si="10"/>
        <v>#N/A</v>
      </c>
      <c r="AW18" s="40" t="e">
        <f t="shared" si="11"/>
        <v>#N/A</v>
      </c>
      <c r="AX18" s="1" t="e">
        <f t="shared" si="12"/>
        <v>#N/A</v>
      </c>
      <c r="AY18" s="1">
        <f t="shared" si="13"/>
        <v>0</v>
      </c>
    </row>
    <row r="19" spans="2:65" x14ac:dyDescent="0.3">
      <c r="B19" s="1" t="e">
        <f t="shared" si="0"/>
        <v>#N/A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" t="str">
        <f t="shared" si="14"/>
        <v/>
      </c>
      <c r="W19" s="1" t="str">
        <f t="shared" si="15"/>
        <v/>
      </c>
      <c r="X19" s="1" t="str">
        <f t="shared" si="15"/>
        <v/>
      </c>
      <c r="Y19" s="1" t="str">
        <f t="shared" si="15"/>
        <v/>
      </c>
      <c r="Z19" s="1" t="e">
        <f t="shared" si="16"/>
        <v>#N/A</v>
      </c>
      <c r="AA19" s="3">
        <f t="shared" si="1"/>
        <v>0</v>
      </c>
      <c r="AB19" s="13" t="e">
        <f t="shared" si="2"/>
        <v>#N/A</v>
      </c>
      <c r="AC19" s="13" t="e">
        <f t="shared" si="3"/>
        <v>#N/A</v>
      </c>
      <c r="AD19" s="13" t="e">
        <f t="shared" si="4"/>
        <v>#N/A</v>
      </c>
      <c r="AE19" s="13" t="e">
        <f t="shared" si="5"/>
        <v>#N/A</v>
      </c>
      <c r="AF19" s="13" t="e">
        <f t="shared" si="6"/>
        <v>#N/A</v>
      </c>
      <c r="AG19" s="13" t="e">
        <f t="shared" si="7"/>
        <v>#N/A</v>
      </c>
      <c r="AQ19" s="11">
        <f t="shared" si="17"/>
        <v>22</v>
      </c>
      <c r="AR19" s="11">
        <f t="shared" si="17"/>
        <v>7</v>
      </c>
      <c r="AS19" s="1" t="e">
        <f t="shared" si="8"/>
        <v>#N/A</v>
      </c>
      <c r="AT19" s="107">
        <f>+EvolOf!H9</f>
        <v>16</v>
      </c>
      <c r="AU19" s="1">
        <f t="shared" si="9"/>
        <v>4130</v>
      </c>
      <c r="AV19" s="1" t="e">
        <f t="shared" si="10"/>
        <v>#N/A</v>
      </c>
      <c r="AW19" s="40" t="e">
        <f t="shared" si="11"/>
        <v>#N/A</v>
      </c>
      <c r="AX19" s="1" t="e">
        <f t="shared" si="12"/>
        <v>#N/A</v>
      </c>
      <c r="AY19" s="1">
        <f t="shared" si="13"/>
        <v>0</v>
      </c>
    </row>
    <row r="20" spans="2:65" x14ac:dyDescent="0.3">
      <c r="B20" s="1" t="e">
        <f t="shared" si="0"/>
        <v>#N/A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" t="str">
        <f t="shared" si="14"/>
        <v/>
      </c>
      <c r="W20" s="1" t="str">
        <f t="shared" si="15"/>
        <v/>
      </c>
      <c r="X20" s="1" t="str">
        <f t="shared" si="15"/>
        <v/>
      </c>
      <c r="Y20" s="1" t="str">
        <f t="shared" si="15"/>
        <v/>
      </c>
      <c r="Z20" s="1" t="e">
        <f t="shared" si="16"/>
        <v>#N/A</v>
      </c>
      <c r="AA20" s="3">
        <f t="shared" si="1"/>
        <v>0</v>
      </c>
      <c r="AB20" s="13" t="e">
        <f t="shared" si="2"/>
        <v>#N/A</v>
      </c>
      <c r="AC20" s="13" t="e">
        <f t="shared" si="3"/>
        <v>#N/A</v>
      </c>
      <c r="AD20" s="13" t="e">
        <f t="shared" si="4"/>
        <v>#N/A</v>
      </c>
      <c r="AE20" s="13" t="e">
        <f t="shared" si="5"/>
        <v>#N/A</v>
      </c>
      <c r="AF20" s="13" t="e">
        <f t="shared" si="6"/>
        <v>#N/A</v>
      </c>
      <c r="AG20" s="13" t="e">
        <f t="shared" si="7"/>
        <v>#N/A</v>
      </c>
      <c r="AQ20" s="11">
        <f t="shared" si="17"/>
        <v>23</v>
      </c>
      <c r="AR20" s="11">
        <f t="shared" si="17"/>
        <v>8</v>
      </c>
      <c r="AS20" s="1" t="e">
        <f t="shared" si="8"/>
        <v>#N/A</v>
      </c>
      <c r="AT20" s="107">
        <f>+EvolOf!H10</f>
        <v>29</v>
      </c>
      <c r="AU20" s="1">
        <f t="shared" si="9"/>
        <v>5844</v>
      </c>
      <c r="AV20" s="1" t="e">
        <f t="shared" si="10"/>
        <v>#N/A</v>
      </c>
      <c r="AW20" s="40" t="e">
        <f t="shared" si="11"/>
        <v>#N/A</v>
      </c>
      <c r="AX20" s="1" t="e">
        <f t="shared" si="12"/>
        <v>#N/A</v>
      </c>
      <c r="AY20" s="1">
        <f t="shared" si="13"/>
        <v>0</v>
      </c>
    </row>
    <row r="21" spans="2:65" x14ac:dyDescent="0.3">
      <c r="B21" s="1" t="e">
        <f t="shared" si="0"/>
        <v>#N/A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" t="str">
        <f t="shared" si="14"/>
        <v/>
      </c>
      <c r="W21" s="1" t="str">
        <f t="shared" si="15"/>
        <v/>
      </c>
      <c r="X21" s="1" t="str">
        <f t="shared" si="15"/>
        <v/>
      </c>
      <c r="Y21" s="1" t="str">
        <f t="shared" si="15"/>
        <v/>
      </c>
      <c r="Z21" s="1" t="e">
        <f t="shared" si="16"/>
        <v>#N/A</v>
      </c>
      <c r="AA21" s="3">
        <f t="shared" si="1"/>
        <v>0</v>
      </c>
      <c r="AB21" s="13" t="e">
        <f t="shared" si="2"/>
        <v>#N/A</v>
      </c>
      <c r="AC21" s="13" t="e">
        <f t="shared" si="3"/>
        <v>#N/A</v>
      </c>
      <c r="AD21" s="13" t="e">
        <f t="shared" si="4"/>
        <v>#N/A</v>
      </c>
      <c r="AE21" s="13" t="e">
        <f t="shared" si="5"/>
        <v>#N/A</v>
      </c>
      <c r="AF21" s="13" t="e">
        <f t="shared" si="6"/>
        <v>#N/A</v>
      </c>
      <c r="AG21" s="13" t="e">
        <f t="shared" si="7"/>
        <v>#N/A</v>
      </c>
      <c r="AQ21" s="11">
        <f t="shared" si="17"/>
        <v>24</v>
      </c>
      <c r="AR21" s="11">
        <f t="shared" si="17"/>
        <v>9</v>
      </c>
      <c r="AS21" s="1" t="e">
        <f t="shared" si="8"/>
        <v>#N/A</v>
      </c>
      <c r="AT21" s="107">
        <f>+EvolOf!H11</f>
        <v>43</v>
      </c>
      <c r="AU21" s="1">
        <f t="shared" si="9"/>
        <v>7698</v>
      </c>
      <c r="AV21" s="1" t="e">
        <f t="shared" si="10"/>
        <v>#N/A</v>
      </c>
      <c r="AW21" s="40" t="e">
        <f t="shared" si="11"/>
        <v>#N/A</v>
      </c>
      <c r="AX21" s="1" t="e">
        <f t="shared" si="12"/>
        <v>#N/A</v>
      </c>
      <c r="AY21" s="1">
        <f t="shared" si="13"/>
        <v>0</v>
      </c>
    </row>
    <row r="22" spans="2:65" x14ac:dyDescent="0.3">
      <c r="B22" s="1" t="e">
        <f t="shared" si="0"/>
        <v>#N/A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" t="str">
        <f t="shared" si="14"/>
        <v/>
      </c>
      <c r="W22" s="1" t="str">
        <f t="shared" si="15"/>
        <v/>
      </c>
      <c r="X22" s="1" t="str">
        <f t="shared" si="15"/>
        <v/>
      </c>
      <c r="Y22" s="1" t="str">
        <f t="shared" si="15"/>
        <v/>
      </c>
      <c r="Z22" s="1" t="e">
        <f t="shared" si="16"/>
        <v>#N/A</v>
      </c>
      <c r="AA22" s="3">
        <f t="shared" si="1"/>
        <v>0</v>
      </c>
      <c r="AB22" s="13" t="e">
        <f t="shared" si="2"/>
        <v>#N/A</v>
      </c>
      <c r="AC22" s="13" t="e">
        <f t="shared" si="3"/>
        <v>#N/A</v>
      </c>
      <c r="AD22" s="13" t="e">
        <f t="shared" si="4"/>
        <v>#N/A</v>
      </c>
      <c r="AE22" s="13" t="e">
        <f t="shared" si="5"/>
        <v>#N/A</v>
      </c>
      <c r="AF22" s="13" t="e">
        <f t="shared" si="6"/>
        <v>#N/A</v>
      </c>
      <c r="AG22" s="13" t="e">
        <f t="shared" si="7"/>
        <v>#N/A</v>
      </c>
      <c r="AQ22" s="11">
        <f t="shared" si="17"/>
        <v>25</v>
      </c>
      <c r="AR22" s="11">
        <f t="shared" si="17"/>
        <v>10</v>
      </c>
      <c r="AS22" s="1" t="e">
        <f t="shared" si="8"/>
        <v>#N/A</v>
      </c>
      <c r="AT22" s="107">
        <f>+EvolOf!H12</f>
        <v>65</v>
      </c>
      <c r="AU22" s="1">
        <f t="shared" si="9"/>
        <v>9149</v>
      </c>
      <c r="AV22" s="1" t="e">
        <f t="shared" si="10"/>
        <v>#N/A</v>
      </c>
      <c r="AW22" s="40" t="e">
        <f t="shared" si="11"/>
        <v>#N/A</v>
      </c>
      <c r="AX22" s="1" t="e">
        <f t="shared" si="12"/>
        <v>#N/A</v>
      </c>
      <c r="AY22" s="1">
        <f t="shared" si="13"/>
        <v>0</v>
      </c>
    </row>
    <row r="23" spans="2:65" x14ac:dyDescent="0.3">
      <c r="B23" s="1" t="e">
        <f t="shared" si="0"/>
        <v>#N/A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" t="str">
        <f t="shared" si="14"/>
        <v/>
      </c>
      <c r="W23" s="1" t="str">
        <f t="shared" si="15"/>
        <v/>
      </c>
      <c r="X23" s="1" t="str">
        <f t="shared" si="15"/>
        <v/>
      </c>
      <c r="Y23" s="1" t="str">
        <f t="shared" si="15"/>
        <v/>
      </c>
      <c r="Z23" s="1" t="e">
        <f t="shared" si="16"/>
        <v>#N/A</v>
      </c>
      <c r="AA23" s="3">
        <f t="shared" si="1"/>
        <v>0</v>
      </c>
      <c r="AB23" s="13" t="e">
        <f t="shared" si="2"/>
        <v>#N/A</v>
      </c>
      <c r="AC23" s="13" t="e">
        <f t="shared" si="3"/>
        <v>#N/A</v>
      </c>
      <c r="AD23" s="13" t="e">
        <f t="shared" si="4"/>
        <v>#N/A</v>
      </c>
      <c r="AE23" s="13" t="e">
        <f t="shared" si="5"/>
        <v>#N/A</v>
      </c>
      <c r="AF23" s="13" t="e">
        <f t="shared" si="6"/>
        <v>#N/A</v>
      </c>
      <c r="AG23" s="13" t="e">
        <f t="shared" si="7"/>
        <v>#N/A</v>
      </c>
      <c r="AQ23" s="11">
        <f t="shared" si="17"/>
        <v>26</v>
      </c>
      <c r="AR23" s="11">
        <f t="shared" si="17"/>
        <v>11</v>
      </c>
      <c r="AS23" s="1" t="e">
        <f t="shared" si="8"/>
        <v>#N/A</v>
      </c>
      <c r="AT23" s="107">
        <f>+EvolOf!H13</f>
        <v>113</v>
      </c>
      <c r="AU23" s="1">
        <f t="shared" si="9"/>
        <v>11178</v>
      </c>
      <c r="AV23" s="1" t="e">
        <f t="shared" si="10"/>
        <v>#N/A</v>
      </c>
      <c r="AW23" s="40" t="e">
        <f t="shared" si="11"/>
        <v>#N/A</v>
      </c>
      <c r="AX23" s="1" t="e">
        <f t="shared" si="12"/>
        <v>#N/A</v>
      </c>
      <c r="AY23" s="1">
        <f t="shared" si="13"/>
        <v>0</v>
      </c>
    </row>
    <row r="24" spans="2:65" x14ac:dyDescent="0.3">
      <c r="B24" s="1" t="e">
        <f t="shared" si="0"/>
        <v>#N/A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" t="str">
        <f t="shared" si="14"/>
        <v/>
      </c>
      <c r="W24" s="1" t="str">
        <f t="shared" si="15"/>
        <v/>
      </c>
      <c r="X24" s="1" t="str">
        <f t="shared" si="15"/>
        <v/>
      </c>
      <c r="Y24" s="1" t="str">
        <f t="shared" si="15"/>
        <v/>
      </c>
      <c r="Z24" s="1" t="e">
        <f t="shared" si="16"/>
        <v>#N/A</v>
      </c>
      <c r="AA24" s="3">
        <f t="shared" si="1"/>
        <v>0</v>
      </c>
      <c r="AB24" s="13" t="e">
        <f t="shared" si="2"/>
        <v>#N/A</v>
      </c>
      <c r="AC24" s="13" t="e">
        <f t="shared" si="3"/>
        <v>#N/A</v>
      </c>
      <c r="AD24" s="13" t="e">
        <f t="shared" si="4"/>
        <v>#N/A</v>
      </c>
      <c r="AE24" s="13" t="e">
        <f t="shared" si="5"/>
        <v>#N/A</v>
      </c>
      <c r="AF24" s="13" t="e">
        <f t="shared" si="6"/>
        <v>#N/A</v>
      </c>
      <c r="AG24" s="13" t="e">
        <f t="shared" si="7"/>
        <v>#N/A</v>
      </c>
      <c r="AQ24" s="11">
        <f t="shared" si="17"/>
        <v>27</v>
      </c>
      <c r="AR24" s="11">
        <f t="shared" si="17"/>
        <v>12</v>
      </c>
      <c r="AS24" s="1" t="e">
        <f t="shared" si="8"/>
        <v>#N/A</v>
      </c>
      <c r="AT24" s="107">
        <f>+EvolOf!H14</f>
        <v>148</v>
      </c>
      <c r="AU24" s="1">
        <f t="shared" si="9"/>
        <v>13716</v>
      </c>
      <c r="AV24" s="1" t="e">
        <f t="shared" si="10"/>
        <v>#N/A</v>
      </c>
      <c r="AW24" s="40" t="e">
        <f t="shared" si="11"/>
        <v>#N/A</v>
      </c>
      <c r="AX24" s="1" t="e">
        <f t="shared" si="12"/>
        <v>#N/A</v>
      </c>
      <c r="AY24" s="1">
        <f t="shared" si="13"/>
        <v>0</v>
      </c>
    </row>
    <row r="25" spans="2:65" x14ac:dyDescent="0.3">
      <c r="B25" s="1" t="e">
        <f t="shared" si="0"/>
        <v>#N/A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" t="str">
        <f t="shared" si="14"/>
        <v/>
      </c>
      <c r="W25" s="1" t="str">
        <f t="shared" si="15"/>
        <v/>
      </c>
      <c r="X25" s="1" t="str">
        <f t="shared" si="15"/>
        <v/>
      </c>
      <c r="Y25" s="1" t="str">
        <f t="shared" si="15"/>
        <v/>
      </c>
      <c r="Z25" s="1" t="e">
        <f t="shared" si="16"/>
        <v>#N/A</v>
      </c>
      <c r="AA25" s="3">
        <f t="shared" si="1"/>
        <v>0</v>
      </c>
      <c r="AB25" s="13" t="e">
        <f t="shared" si="2"/>
        <v>#N/A</v>
      </c>
      <c r="AC25" s="13" t="e">
        <f t="shared" si="3"/>
        <v>#N/A</v>
      </c>
      <c r="AD25" s="13" t="e">
        <f t="shared" si="4"/>
        <v>#N/A</v>
      </c>
      <c r="AE25" s="13" t="e">
        <f t="shared" si="5"/>
        <v>#N/A</v>
      </c>
      <c r="AF25" s="13" t="e">
        <f t="shared" si="6"/>
        <v>#N/A</v>
      </c>
      <c r="AG25" s="13" t="e">
        <f t="shared" si="7"/>
        <v>#N/A</v>
      </c>
      <c r="AQ25" s="11">
        <f t="shared" si="17"/>
        <v>28</v>
      </c>
      <c r="AR25" s="11">
        <f t="shared" si="17"/>
        <v>13</v>
      </c>
      <c r="AS25" s="1" t="e">
        <f t="shared" si="8"/>
        <v>#N/A</v>
      </c>
      <c r="AT25" s="107">
        <f>+EvolOf!H15</f>
        <v>194</v>
      </c>
      <c r="AU25" s="1">
        <f t="shared" si="9"/>
        <v>17147</v>
      </c>
      <c r="AV25" s="1" t="e">
        <f t="shared" si="10"/>
        <v>#N/A</v>
      </c>
      <c r="AW25" s="40" t="e">
        <f t="shared" si="11"/>
        <v>#N/A</v>
      </c>
      <c r="AX25" s="1" t="e">
        <f t="shared" si="12"/>
        <v>#N/A</v>
      </c>
      <c r="AY25" s="1">
        <f t="shared" si="13"/>
        <v>0</v>
      </c>
    </row>
    <row r="26" spans="2:65" x14ac:dyDescent="0.3">
      <c r="B26" s="1" t="e">
        <f t="shared" si="0"/>
        <v>#N/A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" t="str">
        <f t="shared" si="14"/>
        <v/>
      </c>
      <c r="W26" s="1" t="str">
        <f t="shared" si="15"/>
        <v/>
      </c>
      <c r="X26" s="1" t="str">
        <f t="shared" si="15"/>
        <v/>
      </c>
      <c r="Y26" s="1" t="str">
        <f t="shared" si="15"/>
        <v/>
      </c>
      <c r="Z26" s="1" t="e">
        <f t="shared" si="16"/>
        <v>#N/A</v>
      </c>
      <c r="AA26" s="3">
        <f t="shared" si="1"/>
        <v>0</v>
      </c>
      <c r="AB26" s="13" t="e">
        <f t="shared" si="2"/>
        <v>#N/A</v>
      </c>
      <c r="AC26" s="13" t="e">
        <f t="shared" si="3"/>
        <v>#N/A</v>
      </c>
      <c r="AD26" s="13" t="e">
        <f t="shared" si="4"/>
        <v>#N/A</v>
      </c>
      <c r="AE26" s="13" t="e">
        <f t="shared" si="5"/>
        <v>#N/A</v>
      </c>
      <c r="AF26" s="13" t="e">
        <f t="shared" si="6"/>
        <v>#N/A</v>
      </c>
      <c r="AG26" s="13" t="e">
        <f t="shared" si="7"/>
        <v>#N/A</v>
      </c>
      <c r="AQ26" s="11">
        <f t="shared" si="17"/>
        <v>29</v>
      </c>
      <c r="AR26" s="11">
        <f t="shared" si="17"/>
        <v>14</v>
      </c>
      <c r="AS26" s="1" t="e">
        <f t="shared" si="8"/>
        <v>#N/A</v>
      </c>
      <c r="AT26" s="107">
        <f>+EvolOf!H16</f>
        <v>238</v>
      </c>
      <c r="AU26" s="1">
        <f t="shared" si="9"/>
        <v>19980</v>
      </c>
      <c r="AV26" s="1" t="e">
        <f t="shared" si="10"/>
        <v>#N/A</v>
      </c>
      <c r="AW26" s="40" t="e">
        <f t="shared" si="11"/>
        <v>#N/A</v>
      </c>
      <c r="AX26" s="1" t="e">
        <f t="shared" si="12"/>
        <v>#N/A</v>
      </c>
      <c r="AY26" s="1">
        <f t="shared" si="13"/>
        <v>0</v>
      </c>
      <c r="BJ26" s="1"/>
      <c r="BK26" s="1"/>
      <c r="BL26" s="1"/>
      <c r="BM26" s="1"/>
    </row>
    <row r="27" spans="2:65" x14ac:dyDescent="0.3">
      <c r="B27" s="1" t="e">
        <f t="shared" si="0"/>
        <v>#N/A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" t="str">
        <f t="shared" si="14"/>
        <v/>
      </c>
      <c r="W27" s="1" t="str">
        <f t="shared" si="15"/>
        <v/>
      </c>
      <c r="X27" s="1" t="str">
        <f t="shared" si="15"/>
        <v/>
      </c>
      <c r="Y27" s="1" t="str">
        <f t="shared" si="15"/>
        <v/>
      </c>
      <c r="Z27" s="1" t="e">
        <f t="shared" si="16"/>
        <v>#N/A</v>
      </c>
      <c r="AA27" s="3">
        <f t="shared" si="1"/>
        <v>0</v>
      </c>
      <c r="AB27" s="13" t="e">
        <f t="shared" si="2"/>
        <v>#N/A</v>
      </c>
      <c r="AC27" s="13" t="e">
        <f t="shared" si="3"/>
        <v>#N/A</v>
      </c>
      <c r="AD27" s="13" t="e">
        <f t="shared" si="4"/>
        <v>#N/A</v>
      </c>
      <c r="AE27" s="13" t="e">
        <f t="shared" si="5"/>
        <v>#N/A</v>
      </c>
      <c r="AF27" s="13" t="e">
        <f t="shared" si="6"/>
        <v>#N/A</v>
      </c>
      <c r="AG27" s="13" t="e">
        <f t="shared" si="7"/>
        <v>#N/A</v>
      </c>
      <c r="AQ27" s="11">
        <f t="shared" si="17"/>
        <v>30</v>
      </c>
      <c r="AR27" s="11">
        <f t="shared" si="17"/>
        <v>15</v>
      </c>
      <c r="AS27" s="1" t="e">
        <f t="shared" si="8"/>
        <v>#N/A</v>
      </c>
      <c r="AT27" s="107">
        <f>+EvolOf!H17</f>
        <v>364</v>
      </c>
      <c r="AU27" s="1">
        <f t="shared" si="9"/>
        <v>24926</v>
      </c>
      <c r="AV27" s="1" t="e">
        <f t="shared" si="10"/>
        <v>#N/A</v>
      </c>
      <c r="AW27" s="40" t="e">
        <f t="shared" si="11"/>
        <v>#N/A</v>
      </c>
      <c r="AX27" s="1" t="e">
        <f t="shared" si="12"/>
        <v>#N/A</v>
      </c>
      <c r="AY27" s="1">
        <f t="shared" si="13"/>
        <v>0</v>
      </c>
      <c r="BJ27" s="1"/>
      <c r="BK27" s="1"/>
      <c r="BL27" s="1"/>
      <c r="BM27" s="1"/>
    </row>
    <row r="28" spans="2:65" x14ac:dyDescent="0.3">
      <c r="B28" s="1" t="e">
        <f t="shared" si="0"/>
        <v>#N/A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" t="str">
        <f t="shared" si="14"/>
        <v/>
      </c>
      <c r="W28" s="1" t="str">
        <f t="shared" si="15"/>
        <v/>
      </c>
      <c r="X28" s="1" t="str">
        <f t="shared" si="15"/>
        <v/>
      </c>
      <c r="Y28" s="1" t="str">
        <f t="shared" si="15"/>
        <v/>
      </c>
      <c r="Z28" s="1" t="e">
        <f t="shared" si="16"/>
        <v>#N/A</v>
      </c>
      <c r="AA28" s="3">
        <f t="shared" si="1"/>
        <v>0</v>
      </c>
      <c r="AB28" s="13" t="e">
        <f t="shared" si="2"/>
        <v>#N/A</v>
      </c>
      <c r="AC28" s="13" t="e">
        <f t="shared" si="3"/>
        <v>#N/A</v>
      </c>
      <c r="AD28" s="13" t="e">
        <f t="shared" si="4"/>
        <v>#N/A</v>
      </c>
      <c r="AE28" s="13" t="e">
        <f t="shared" si="5"/>
        <v>#N/A</v>
      </c>
      <c r="AF28" s="13" t="e">
        <f t="shared" si="6"/>
        <v>#N/A</v>
      </c>
      <c r="AG28" s="13" t="e">
        <f t="shared" si="7"/>
        <v>#N/A</v>
      </c>
      <c r="AQ28" s="11">
        <f t="shared" si="17"/>
        <v>31</v>
      </c>
      <c r="AR28" s="11">
        <f t="shared" si="17"/>
        <v>16</v>
      </c>
      <c r="AS28" s="1" t="e">
        <f t="shared" si="8"/>
        <v>#N/A</v>
      </c>
      <c r="AT28" s="107">
        <f>+EvolOf!H18</f>
        <v>386</v>
      </c>
      <c r="AU28" s="1">
        <f t="shared" si="9"/>
        <v>28572</v>
      </c>
      <c r="AV28" s="1" t="e">
        <f t="shared" si="10"/>
        <v>#N/A</v>
      </c>
      <c r="AW28" s="40" t="e">
        <f t="shared" si="11"/>
        <v>#N/A</v>
      </c>
      <c r="AX28" s="1" t="e">
        <f t="shared" si="12"/>
        <v>#N/A</v>
      </c>
      <c r="AY28" s="1">
        <f t="shared" si="13"/>
        <v>0</v>
      </c>
      <c r="BJ28" s="1"/>
      <c r="BK28" s="1"/>
      <c r="BL28" s="1"/>
      <c r="BM28" s="1"/>
    </row>
    <row r="29" spans="2:65" x14ac:dyDescent="0.3">
      <c r="B29" s="1" t="e">
        <f t="shared" si="0"/>
        <v>#N/A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" t="str">
        <f t="shared" si="14"/>
        <v/>
      </c>
      <c r="W29" s="1" t="str">
        <f t="shared" si="15"/>
        <v/>
      </c>
      <c r="X29" s="1" t="str">
        <f t="shared" si="15"/>
        <v/>
      </c>
      <c r="Y29" s="1" t="str">
        <f t="shared" si="15"/>
        <v/>
      </c>
      <c r="Z29" s="1" t="e">
        <f t="shared" si="16"/>
        <v>#N/A</v>
      </c>
      <c r="AA29" s="3">
        <f t="shared" si="1"/>
        <v>0</v>
      </c>
      <c r="AB29" s="13" t="e">
        <f t="shared" si="2"/>
        <v>#N/A</v>
      </c>
      <c r="AC29" s="13" t="e">
        <f t="shared" si="3"/>
        <v>#N/A</v>
      </c>
      <c r="AD29" s="13" t="e">
        <f t="shared" si="4"/>
        <v>#N/A</v>
      </c>
      <c r="AE29" s="13" t="e">
        <f t="shared" si="5"/>
        <v>#N/A</v>
      </c>
      <c r="AF29" s="13" t="e">
        <f t="shared" si="6"/>
        <v>#N/A</v>
      </c>
      <c r="AG29" s="13" t="e">
        <f t="shared" si="7"/>
        <v>#N/A</v>
      </c>
      <c r="AQ29" s="11">
        <f t="shared" si="17"/>
        <v>32</v>
      </c>
      <c r="AR29" s="11">
        <f t="shared" si="17"/>
        <v>17</v>
      </c>
      <c r="AS29" s="1" t="e">
        <f t="shared" si="8"/>
        <v>#N/A</v>
      </c>
      <c r="AT29" s="107">
        <f>+EvolOf!H19</f>
        <v>526</v>
      </c>
      <c r="AU29" s="1">
        <f t="shared" si="9"/>
        <v>33089</v>
      </c>
      <c r="AV29" s="1" t="e">
        <f t="shared" si="10"/>
        <v>#N/A</v>
      </c>
      <c r="AW29" s="40" t="e">
        <f t="shared" si="11"/>
        <v>#N/A</v>
      </c>
      <c r="AX29" s="1" t="e">
        <f t="shared" si="12"/>
        <v>#N/A</v>
      </c>
      <c r="AY29" s="1">
        <f t="shared" si="13"/>
        <v>0</v>
      </c>
    </row>
    <row r="30" spans="2:65" x14ac:dyDescent="0.3">
      <c r="B30" s="1" t="e">
        <f t="shared" si="0"/>
        <v>#N/A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" t="str">
        <f t="shared" si="14"/>
        <v/>
      </c>
      <c r="W30" s="1" t="str">
        <f t="shared" si="15"/>
        <v/>
      </c>
      <c r="X30" s="1" t="str">
        <f t="shared" si="15"/>
        <v/>
      </c>
      <c r="Y30" s="1" t="str">
        <f t="shared" si="15"/>
        <v/>
      </c>
      <c r="Z30" s="1" t="e">
        <f t="shared" si="16"/>
        <v>#N/A</v>
      </c>
      <c r="AA30" s="3">
        <f t="shared" si="1"/>
        <v>0</v>
      </c>
      <c r="AB30" s="13" t="e">
        <f t="shared" si="2"/>
        <v>#N/A</v>
      </c>
      <c r="AC30" s="13" t="e">
        <f t="shared" si="3"/>
        <v>#N/A</v>
      </c>
      <c r="AD30" s="13" t="e">
        <f t="shared" si="4"/>
        <v>#N/A</v>
      </c>
      <c r="AE30" s="13" t="e">
        <f t="shared" si="5"/>
        <v>#N/A</v>
      </c>
      <c r="AF30" s="13" t="e">
        <f t="shared" si="6"/>
        <v>#N/A</v>
      </c>
      <c r="AG30" s="13" t="e">
        <f t="shared" si="7"/>
        <v>#N/A</v>
      </c>
      <c r="AQ30" s="11">
        <f t="shared" si="17"/>
        <v>33</v>
      </c>
      <c r="AR30" s="11">
        <f t="shared" si="17"/>
        <v>18</v>
      </c>
      <c r="AS30" s="1" t="e">
        <f t="shared" si="8"/>
        <v>#N/A</v>
      </c>
      <c r="AT30" s="107">
        <f>+EvolOf!H20</f>
        <v>1006</v>
      </c>
      <c r="AU30" s="1">
        <f t="shared" si="9"/>
        <v>39673</v>
      </c>
      <c r="AV30" s="1" t="e">
        <f t="shared" si="10"/>
        <v>#N/A</v>
      </c>
      <c r="AW30" s="40" t="e">
        <f t="shared" si="11"/>
        <v>#N/A</v>
      </c>
      <c r="AX30" s="1" t="e">
        <f t="shared" si="12"/>
        <v>#N/A</v>
      </c>
      <c r="AY30" s="1">
        <f t="shared" si="13"/>
        <v>0</v>
      </c>
    </row>
    <row r="31" spans="2:65" x14ac:dyDescent="0.3">
      <c r="B31" s="1" t="e">
        <f t="shared" si="0"/>
        <v>#N/A</v>
      </c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" t="str">
        <f t="shared" si="14"/>
        <v/>
      </c>
      <c r="W31" s="1" t="str">
        <f t="shared" si="15"/>
        <v/>
      </c>
      <c r="X31" s="1" t="str">
        <f t="shared" si="15"/>
        <v/>
      </c>
      <c r="Y31" s="1" t="str">
        <f t="shared" si="15"/>
        <v/>
      </c>
      <c r="Z31" s="1" t="e">
        <f t="shared" si="16"/>
        <v>#N/A</v>
      </c>
      <c r="AA31" s="3">
        <f t="shared" si="1"/>
        <v>0</v>
      </c>
      <c r="AB31" s="13" t="e">
        <f t="shared" si="2"/>
        <v>#N/A</v>
      </c>
      <c r="AC31" s="13" t="e">
        <f t="shared" si="3"/>
        <v>#N/A</v>
      </c>
      <c r="AD31" s="13" t="e">
        <f t="shared" si="4"/>
        <v>#N/A</v>
      </c>
      <c r="AE31" s="13" t="e">
        <f t="shared" si="5"/>
        <v>#N/A</v>
      </c>
      <c r="AF31" s="13" t="e">
        <f t="shared" si="6"/>
        <v>#N/A</v>
      </c>
      <c r="AG31" s="13" t="e">
        <f t="shared" si="7"/>
        <v>#N/A</v>
      </c>
      <c r="AQ31" s="11">
        <f t="shared" ref="AQ31:AR46" si="18">+AQ30+1</f>
        <v>34</v>
      </c>
      <c r="AR31" s="11">
        <f t="shared" si="18"/>
        <v>19</v>
      </c>
      <c r="AS31" s="1" t="e">
        <f t="shared" si="8"/>
        <v>#N/A</v>
      </c>
      <c r="AT31" s="107">
        <f>+EvolOf!H21</f>
        <v>1606</v>
      </c>
      <c r="AU31" s="1">
        <f t="shared" si="9"/>
        <v>47610</v>
      </c>
      <c r="AV31" s="1" t="e">
        <f t="shared" si="10"/>
        <v>#N/A</v>
      </c>
      <c r="AW31" s="40" t="e">
        <f t="shared" si="11"/>
        <v>#N/A</v>
      </c>
      <c r="AX31" s="1" t="e">
        <f t="shared" si="12"/>
        <v>#N/A</v>
      </c>
      <c r="AY31" s="1">
        <f t="shared" si="13"/>
        <v>0</v>
      </c>
    </row>
    <row r="32" spans="2:65" x14ac:dyDescent="0.3">
      <c r="B32" s="1" t="e">
        <f t="shared" si="0"/>
        <v>#N/A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" t="str">
        <f t="shared" si="14"/>
        <v/>
      </c>
      <c r="W32" s="1" t="str">
        <f t="shared" si="15"/>
        <v/>
      </c>
      <c r="X32" s="1" t="str">
        <f t="shared" si="15"/>
        <v/>
      </c>
      <c r="Y32" s="1" t="str">
        <f t="shared" si="15"/>
        <v/>
      </c>
      <c r="Z32" s="1" t="e">
        <f t="shared" si="16"/>
        <v>#N/A</v>
      </c>
      <c r="AA32" s="3">
        <f t="shared" si="1"/>
        <v>0</v>
      </c>
      <c r="AB32" s="13" t="e">
        <f t="shared" si="2"/>
        <v>#N/A</v>
      </c>
      <c r="AC32" s="13" t="e">
        <f t="shared" si="3"/>
        <v>#N/A</v>
      </c>
      <c r="AD32" s="13" t="e">
        <f t="shared" si="4"/>
        <v>#N/A</v>
      </c>
      <c r="AE32" s="13" t="e">
        <f t="shared" si="5"/>
        <v>#N/A</v>
      </c>
      <c r="AF32" s="13" t="e">
        <f t="shared" si="6"/>
        <v>#N/A</v>
      </c>
      <c r="AG32" s="13" t="e">
        <f t="shared" si="7"/>
        <v>#N/A</v>
      </c>
      <c r="AQ32" s="11">
        <f t="shared" si="18"/>
        <v>35</v>
      </c>
      <c r="AR32" s="11">
        <f t="shared" si="18"/>
        <v>20</v>
      </c>
      <c r="AS32" s="1" t="e">
        <f t="shared" si="8"/>
        <v>#N/A</v>
      </c>
      <c r="AT32" s="107">
        <f>+EvolOf!H22</f>
        <v>2117</v>
      </c>
      <c r="AU32" s="1">
        <f t="shared" si="9"/>
        <v>56188</v>
      </c>
      <c r="AV32" s="1" t="e">
        <f t="shared" si="10"/>
        <v>#N/A</v>
      </c>
      <c r="AW32" s="40" t="e">
        <f t="shared" si="11"/>
        <v>#N/A</v>
      </c>
      <c r="AX32" s="1" t="e">
        <f t="shared" si="12"/>
        <v>#N/A</v>
      </c>
      <c r="AY32" s="1">
        <f t="shared" si="13"/>
        <v>0</v>
      </c>
    </row>
    <row r="33" spans="1:65" x14ac:dyDescent="0.3">
      <c r="B33" s="1" t="e">
        <f t="shared" si="0"/>
        <v>#N/A</v>
      </c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" t="str">
        <f t="shared" si="14"/>
        <v/>
      </c>
      <c r="W33" s="1" t="str">
        <f t="shared" si="15"/>
        <v/>
      </c>
      <c r="X33" s="1" t="str">
        <f t="shared" si="15"/>
        <v/>
      </c>
      <c r="Y33" s="1" t="str">
        <f t="shared" si="15"/>
        <v/>
      </c>
      <c r="Z33" s="1" t="e">
        <f t="shared" si="16"/>
        <v>#N/A</v>
      </c>
      <c r="AA33" s="3">
        <f t="shared" si="1"/>
        <v>0</v>
      </c>
      <c r="AB33" s="13" t="e">
        <f t="shared" si="2"/>
        <v>#N/A</v>
      </c>
      <c r="AC33" s="13" t="e">
        <f t="shared" si="3"/>
        <v>#N/A</v>
      </c>
      <c r="AD33" s="13" t="e">
        <f t="shared" si="4"/>
        <v>#N/A</v>
      </c>
      <c r="AE33" s="13" t="e">
        <f t="shared" si="5"/>
        <v>#N/A</v>
      </c>
      <c r="AF33" s="13" t="e">
        <f t="shared" si="6"/>
        <v>#N/A</v>
      </c>
      <c r="AG33" s="13" t="e">
        <f t="shared" si="7"/>
        <v>#N/A</v>
      </c>
      <c r="AQ33" s="11">
        <f t="shared" si="18"/>
        <v>36</v>
      </c>
      <c r="AR33" s="11">
        <f t="shared" si="18"/>
        <v>21</v>
      </c>
      <c r="AS33" s="1" t="e">
        <f t="shared" si="8"/>
        <v>#N/A</v>
      </c>
      <c r="AT33" s="107">
        <f>+EvolOf!H23</f>
        <v>2929</v>
      </c>
      <c r="AU33" s="1">
        <f t="shared" si="9"/>
        <v>64059</v>
      </c>
      <c r="AV33" s="1" t="e">
        <f t="shared" si="10"/>
        <v>#N/A</v>
      </c>
      <c r="AW33" s="40" t="e">
        <f t="shared" si="11"/>
        <v>#N/A</v>
      </c>
      <c r="AX33" s="1" t="e">
        <f t="shared" si="12"/>
        <v>#N/A</v>
      </c>
      <c r="AY33" s="1">
        <f t="shared" si="13"/>
        <v>0</v>
      </c>
    </row>
    <row r="34" spans="1:65" x14ac:dyDescent="0.3">
      <c r="B34" s="1" t="e">
        <f t="shared" si="0"/>
        <v>#N/A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" t="str">
        <f t="shared" si="14"/>
        <v/>
      </c>
      <c r="W34" s="1" t="str">
        <f t="shared" si="15"/>
        <v/>
      </c>
      <c r="X34" s="1" t="str">
        <f t="shared" si="15"/>
        <v/>
      </c>
      <c r="Y34" s="1" t="str">
        <f t="shared" si="15"/>
        <v/>
      </c>
      <c r="Z34" s="1" t="e">
        <f t="shared" si="16"/>
        <v>#N/A</v>
      </c>
      <c r="AA34" s="3">
        <f t="shared" si="1"/>
        <v>0</v>
      </c>
      <c r="AB34" s="13" t="e">
        <f t="shared" si="2"/>
        <v>#N/A</v>
      </c>
      <c r="AC34" s="13" t="e">
        <f t="shared" si="3"/>
        <v>#N/A</v>
      </c>
      <c r="AD34" s="13" t="e">
        <f t="shared" si="4"/>
        <v>#N/A</v>
      </c>
      <c r="AE34" s="13" t="e">
        <f t="shared" si="5"/>
        <v>#N/A</v>
      </c>
      <c r="AF34" s="13" t="e">
        <f t="shared" si="6"/>
        <v>#N/A</v>
      </c>
      <c r="AG34" s="13" t="e">
        <f t="shared" si="7"/>
        <v>#N/A</v>
      </c>
      <c r="AQ34" s="11">
        <f t="shared" si="18"/>
        <v>37</v>
      </c>
      <c r="AR34" s="11">
        <f t="shared" si="18"/>
        <v>22</v>
      </c>
      <c r="AS34" s="1" t="e">
        <f t="shared" si="8"/>
        <v>#N/A</v>
      </c>
      <c r="AT34" s="107">
        <f>+EvolOf!H24</f>
        <v>4130</v>
      </c>
      <c r="AU34" s="1">
        <f t="shared" si="9"/>
        <v>72248</v>
      </c>
      <c r="AV34" s="1" t="e">
        <f t="shared" si="10"/>
        <v>#N/A</v>
      </c>
      <c r="AW34" s="40" t="e">
        <f t="shared" si="11"/>
        <v>#N/A</v>
      </c>
      <c r="AX34" s="1" t="e">
        <f t="shared" si="12"/>
        <v>#N/A</v>
      </c>
      <c r="AY34" s="1">
        <f t="shared" si="13"/>
        <v>0</v>
      </c>
    </row>
    <row r="35" spans="1:65" x14ac:dyDescent="0.3">
      <c r="B35" s="1" t="e">
        <f t="shared" si="0"/>
        <v>#N/A</v>
      </c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" t="str">
        <f t="shared" si="14"/>
        <v/>
      </c>
      <c r="W35" s="1" t="str">
        <f t="shared" si="15"/>
        <v/>
      </c>
      <c r="X35" s="1" t="str">
        <f t="shared" si="15"/>
        <v/>
      </c>
      <c r="Y35" s="1" t="str">
        <f t="shared" si="15"/>
        <v/>
      </c>
      <c r="Z35" s="1" t="e">
        <f t="shared" si="16"/>
        <v>#N/A</v>
      </c>
      <c r="AA35" s="3">
        <f t="shared" si="1"/>
        <v>0</v>
      </c>
      <c r="AB35" s="13" t="e">
        <f t="shared" si="2"/>
        <v>#N/A</v>
      </c>
      <c r="AC35" s="13" t="e">
        <f t="shared" si="3"/>
        <v>#N/A</v>
      </c>
      <c r="AD35" s="13" t="e">
        <f t="shared" si="4"/>
        <v>#N/A</v>
      </c>
      <c r="AE35" s="13" t="e">
        <f t="shared" si="5"/>
        <v>#N/A</v>
      </c>
      <c r="AF35" s="13" t="e">
        <f t="shared" si="6"/>
        <v>#N/A</v>
      </c>
      <c r="AG35" s="13" t="e">
        <f t="shared" si="7"/>
        <v>#N/A</v>
      </c>
      <c r="AQ35" s="11">
        <f t="shared" si="18"/>
        <v>38</v>
      </c>
      <c r="AR35" s="11">
        <f t="shared" si="18"/>
        <v>23</v>
      </c>
      <c r="AS35" s="1" t="e">
        <f t="shared" si="8"/>
        <v>#N/A</v>
      </c>
      <c r="AT35" s="107">
        <f>+EvolOf!H25</f>
        <v>5844</v>
      </c>
      <c r="AU35" s="1">
        <f t="shared" si="9"/>
        <v>78797</v>
      </c>
      <c r="AV35" s="1" t="e">
        <f t="shared" si="10"/>
        <v>#N/A</v>
      </c>
      <c r="AW35" s="40" t="e">
        <f t="shared" si="11"/>
        <v>#N/A</v>
      </c>
      <c r="AX35" s="1" t="e">
        <f t="shared" si="12"/>
        <v>#N/A</v>
      </c>
      <c r="AY35" s="1">
        <f t="shared" si="13"/>
        <v>0</v>
      </c>
      <c r="BJ35" s="1"/>
      <c r="BK35" s="1"/>
      <c r="BL35" s="1"/>
      <c r="BM35" s="1"/>
    </row>
    <row r="36" spans="1:65" x14ac:dyDescent="0.3">
      <c r="B36" s="1" t="e">
        <f t="shared" si="0"/>
        <v>#N/A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" t="str">
        <f t="shared" si="14"/>
        <v/>
      </c>
      <c r="W36" s="1" t="str">
        <f t="shared" si="15"/>
        <v/>
      </c>
      <c r="X36" s="1" t="str">
        <f t="shared" si="15"/>
        <v/>
      </c>
      <c r="Y36" s="1" t="str">
        <f t="shared" si="15"/>
        <v/>
      </c>
      <c r="Z36" s="1" t="e">
        <f t="shared" si="16"/>
        <v>#N/A</v>
      </c>
      <c r="AA36" s="3">
        <f t="shared" si="1"/>
        <v>0</v>
      </c>
      <c r="AB36" s="13" t="e">
        <f t="shared" si="2"/>
        <v>#N/A</v>
      </c>
      <c r="AC36" s="13" t="e">
        <f t="shared" si="3"/>
        <v>#N/A</v>
      </c>
      <c r="AD36" s="13" t="e">
        <f t="shared" si="4"/>
        <v>#N/A</v>
      </c>
      <c r="AE36" s="13" t="e">
        <f t="shared" si="5"/>
        <v>#N/A</v>
      </c>
      <c r="AF36" s="13" t="e">
        <f t="shared" si="6"/>
        <v>#N/A</v>
      </c>
      <c r="AG36" s="13" t="e">
        <f t="shared" si="7"/>
        <v>#N/A</v>
      </c>
      <c r="AQ36" s="11">
        <f t="shared" si="18"/>
        <v>39</v>
      </c>
      <c r="AR36" s="11">
        <f t="shared" si="18"/>
        <v>24</v>
      </c>
      <c r="AS36" s="1" t="e">
        <f t="shared" si="8"/>
        <v>#N/A</v>
      </c>
      <c r="AT36" s="107">
        <f>+EvolOf!H26</f>
        <v>7698</v>
      </c>
      <c r="AU36" s="1">
        <f t="shared" si="9"/>
        <v>85195</v>
      </c>
      <c r="AV36" s="1" t="e">
        <f t="shared" si="10"/>
        <v>#N/A</v>
      </c>
      <c r="AW36" s="40" t="e">
        <f t="shared" si="11"/>
        <v>#N/A</v>
      </c>
      <c r="AX36" s="1" t="e">
        <f t="shared" si="12"/>
        <v>#N/A</v>
      </c>
      <c r="AY36" s="1">
        <f t="shared" si="13"/>
        <v>0</v>
      </c>
      <c r="BJ36" s="1"/>
      <c r="BK36" s="1"/>
      <c r="BL36" s="1"/>
      <c r="BM36" s="1"/>
    </row>
    <row r="37" spans="1:65" x14ac:dyDescent="0.3">
      <c r="B37" s="1" t="e">
        <f t="shared" si="0"/>
        <v>#N/A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" t="str">
        <f t="shared" si="14"/>
        <v/>
      </c>
      <c r="W37" s="1" t="str">
        <f t="shared" si="15"/>
        <v/>
      </c>
      <c r="X37" s="1" t="str">
        <f t="shared" si="15"/>
        <v/>
      </c>
      <c r="Y37" s="1" t="str">
        <f t="shared" si="15"/>
        <v/>
      </c>
      <c r="Z37" s="1" t="e">
        <f t="shared" si="16"/>
        <v>#N/A</v>
      </c>
      <c r="AA37" s="3">
        <f t="shared" si="1"/>
        <v>0</v>
      </c>
      <c r="AB37" s="13" t="e">
        <f t="shared" si="2"/>
        <v>#N/A</v>
      </c>
      <c r="AC37" s="13" t="e">
        <f t="shared" si="3"/>
        <v>#N/A</v>
      </c>
      <c r="AD37" s="13" t="e">
        <f t="shared" si="4"/>
        <v>#N/A</v>
      </c>
      <c r="AE37" s="13" t="e">
        <f t="shared" si="5"/>
        <v>#N/A</v>
      </c>
      <c r="AF37" s="13" t="e">
        <f t="shared" si="6"/>
        <v>#N/A</v>
      </c>
      <c r="AG37" s="13" t="e">
        <f t="shared" si="7"/>
        <v>#N/A</v>
      </c>
      <c r="AQ37" s="11">
        <f t="shared" si="18"/>
        <v>40</v>
      </c>
      <c r="AR37" s="11">
        <f t="shared" si="18"/>
        <v>25</v>
      </c>
      <c r="AS37" s="1" t="e">
        <f t="shared" si="8"/>
        <v>#N/A</v>
      </c>
      <c r="AT37" s="107">
        <f>+EvolOf!H27</f>
        <v>9149</v>
      </c>
      <c r="AU37" s="1">
        <f t="shared" si="9"/>
        <v>94417</v>
      </c>
      <c r="AV37" s="1" t="e">
        <f t="shared" si="10"/>
        <v>#N/A</v>
      </c>
      <c r="AW37" s="40" t="e">
        <f t="shared" si="11"/>
        <v>#N/A</v>
      </c>
      <c r="AX37" s="1" t="e">
        <f t="shared" si="12"/>
        <v>#N/A</v>
      </c>
      <c r="AY37" s="1">
        <f t="shared" si="13"/>
        <v>0</v>
      </c>
      <c r="BJ37" s="1"/>
      <c r="BK37" s="1"/>
      <c r="BL37" s="1"/>
      <c r="BM37" s="1"/>
    </row>
    <row r="38" spans="1:65" x14ac:dyDescent="0.3">
      <c r="B38" s="1" t="e">
        <f t="shared" si="0"/>
        <v>#N/A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" t="str">
        <f t="shared" si="14"/>
        <v/>
      </c>
      <c r="W38" s="1" t="str">
        <f t="shared" si="15"/>
        <v/>
      </c>
      <c r="X38" s="1" t="str">
        <f t="shared" si="15"/>
        <v/>
      </c>
      <c r="Y38" s="1" t="str">
        <f t="shared" si="15"/>
        <v/>
      </c>
      <c r="Z38" s="1" t="e">
        <f t="shared" si="16"/>
        <v>#N/A</v>
      </c>
      <c r="AA38" s="3">
        <f t="shared" si="1"/>
        <v>0</v>
      </c>
      <c r="AB38" s="13" t="e">
        <f t="shared" si="2"/>
        <v>#N/A</v>
      </c>
      <c r="AC38" s="13" t="e">
        <f t="shared" si="3"/>
        <v>#N/A</v>
      </c>
      <c r="AD38" s="13" t="e">
        <f t="shared" si="4"/>
        <v>#N/A</v>
      </c>
      <c r="AE38" s="13" t="e">
        <f t="shared" si="5"/>
        <v>#N/A</v>
      </c>
      <c r="AF38" s="13" t="e">
        <f t="shared" si="6"/>
        <v>#N/A</v>
      </c>
      <c r="AG38" s="13" t="e">
        <f t="shared" si="7"/>
        <v>#N/A</v>
      </c>
      <c r="AQ38" s="11">
        <f t="shared" si="18"/>
        <v>41</v>
      </c>
      <c r="AR38" s="11">
        <f t="shared" si="18"/>
        <v>26</v>
      </c>
      <c r="AS38" s="1" t="e">
        <f t="shared" si="8"/>
        <v>#N/A</v>
      </c>
      <c r="AT38" s="107">
        <f>+EvolOf!H28</f>
        <v>11178</v>
      </c>
      <c r="AU38" s="1">
        <f t="shared" si="9"/>
        <v>102136</v>
      </c>
      <c r="AV38" s="1" t="e">
        <f t="shared" si="10"/>
        <v>#N/A</v>
      </c>
      <c r="AW38" s="40" t="e">
        <f t="shared" si="11"/>
        <v>#N/A</v>
      </c>
      <c r="AX38" s="1" t="e">
        <f t="shared" si="12"/>
        <v>#N/A</v>
      </c>
      <c r="AY38" s="1">
        <f t="shared" si="13"/>
        <v>0</v>
      </c>
      <c r="BJ38" s="1"/>
      <c r="BK38" s="1"/>
      <c r="BL38" s="1"/>
      <c r="BM38" s="1"/>
    </row>
    <row r="39" spans="1:65" x14ac:dyDescent="0.3">
      <c r="B39" s="1" t="e">
        <f t="shared" si="0"/>
        <v>#N/A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" t="str">
        <f t="shared" si="14"/>
        <v/>
      </c>
      <c r="W39" s="1" t="str">
        <f t="shared" si="15"/>
        <v/>
      </c>
      <c r="X39" s="1" t="str">
        <f t="shared" si="15"/>
        <v/>
      </c>
      <c r="Y39" s="1" t="str">
        <f t="shared" si="15"/>
        <v/>
      </c>
      <c r="Z39" s="1" t="e">
        <f t="shared" si="16"/>
        <v>#N/A</v>
      </c>
      <c r="AA39" s="3">
        <f t="shared" si="1"/>
        <v>0</v>
      </c>
      <c r="AB39" s="13" t="e">
        <f t="shared" si="2"/>
        <v>#N/A</v>
      </c>
      <c r="AC39" s="13" t="e">
        <f t="shared" si="3"/>
        <v>#N/A</v>
      </c>
      <c r="AD39" s="13" t="e">
        <f t="shared" si="4"/>
        <v>#N/A</v>
      </c>
      <c r="AE39" s="13" t="e">
        <f t="shared" si="5"/>
        <v>#N/A</v>
      </c>
      <c r="AF39" s="13" t="e">
        <f t="shared" si="6"/>
        <v>#N/A</v>
      </c>
      <c r="AG39" s="13" t="e">
        <f t="shared" si="7"/>
        <v>#N/A</v>
      </c>
      <c r="AQ39" s="11">
        <f t="shared" si="18"/>
        <v>42</v>
      </c>
      <c r="AR39" s="11">
        <f t="shared" si="18"/>
        <v>27</v>
      </c>
      <c r="AS39" s="1" t="e">
        <f t="shared" si="8"/>
        <v>#N/A</v>
      </c>
      <c r="AT39" s="107">
        <f>+EvolOf!H29</f>
        <v>13716</v>
      </c>
      <c r="AU39" s="1">
        <f t="shared" si="9"/>
        <v>110238</v>
      </c>
      <c r="AV39" s="1" t="e">
        <f t="shared" si="10"/>
        <v>#N/A</v>
      </c>
      <c r="AW39" s="40" t="e">
        <f t="shared" si="11"/>
        <v>#N/A</v>
      </c>
      <c r="AX39" s="1" t="e">
        <f t="shared" si="12"/>
        <v>#N/A</v>
      </c>
      <c r="AY39" s="1">
        <f t="shared" si="13"/>
        <v>0</v>
      </c>
      <c r="BJ39" s="1"/>
      <c r="BK39" s="1"/>
      <c r="BL39" s="1"/>
      <c r="BM39" s="1"/>
    </row>
    <row r="40" spans="1:65" x14ac:dyDescent="0.3">
      <c r="B40" s="1" t="e">
        <f t="shared" si="0"/>
        <v>#N/A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" t="str">
        <f t="shared" si="14"/>
        <v/>
      </c>
      <c r="W40" s="1" t="str">
        <f t="shared" si="15"/>
        <v/>
      </c>
      <c r="X40" s="1" t="str">
        <f t="shared" si="15"/>
        <v/>
      </c>
      <c r="Y40" s="1" t="str">
        <f t="shared" si="15"/>
        <v/>
      </c>
      <c r="Z40" s="1" t="e">
        <f t="shared" si="16"/>
        <v>#N/A</v>
      </c>
      <c r="AA40" s="3">
        <f t="shared" si="1"/>
        <v>0</v>
      </c>
      <c r="AB40" s="13" t="e">
        <f t="shared" si="2"/>
        <v>#N/A</v>
      </c>
      <c r="AC40" s="13" t="e">
        <f t="shared" si="3"/>
        <v>#N/A</v>
      </c>
      <c r="AD40" s="13" t="e">
        <f t="shared" si="4"/>
        <v>#N/A</v>
      </c>
      <c r="AE40" s="13" t="e">
        <f t="shared" si="5"/>
        <v>#N/A</v>
      </c>
      <c r="AF40" s="13" t="e">
        <f t="shared" si="6"/>
        <v>#N/A</v>
      </c>
      <c r="AG40" s="13" t="e">
        <f t="shared" si="7"/>
        <v>#N/A</v>
      </c>
      <c r="AQ40" s="11">
        <f t="shared" si="18"/>
        <v>43</v>
      </c>
      <c r="AR40" s="11">
        <f t="shared" si="18"/>
        <v>28</v>
      </c>
      <c r="AS40" s="1" t="e">
        <f t="shared" si="8"/>
        <v>#N/A</v>
      </c>
      <c r="AT40" s="107">
        <f>+EvolOf!H30</f>
        <v>17147</v>
      </c>
      <c r="AU40" s="1">
        <f t="shared" si="9"/>
        <v>117710</v>
      </c>
      <c r="AV40" s="1" t="e">
        <f t="shared" si="10"/>
        <v>#N/A</v>
      </c>
      <c r="AW40" s="40" t="e">
        <f t="shared" si="11"/>
        <v>#N/A</v>
      </c>
      <c r="AX40" s="1" t="e">
        <f t="shared" si="12"/>
        <v>#N/A</v>
      </c>
      <c r="AY40" s="1">
        <f t="shared" si="13"/>
        <v>0</v>
      </c>
      <c r="BJ40" s="1"/>
      <c r="BK40" s="1"/>
      <c r="BL40" s="1"/>
      <c r="BM40" s="1"/>
    </row>
    <row r="41" spans="1:65" x14ac:dyDescent="0.3">
      <c r="B41" s="1" t="e">
        <f t="shared" si="0"/>
        <v>#N/A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" t="str">
        <f t="shared" si="14"/>
        <v/>
      </c>
      <c r="W41" s="1" t="str">
        <f t="shared" si="15"/>
        <v/>
      </c>
      <c r="X41" s="1" t="str">
        <f t="shared" si="15"/>
        <v/>
      </c>
      <c r="Y41" s="1" t="str">
        <f t="shared" si="15"/>
        <v/>
      </c>
      <c r="Z41" s="1" t="e">
        <f t="shared" si="16"/>
        <v>#N/A</v>
      </c>
      <c r="AA41" s="3">
        <f t="shared" si="1"/>
        <v>0</v>
      </c>
      <c r="AB41" s="13" t="e">
        <f t="shared" si="2"/>
        <v>#N/A</v>
      </c>
      <c r="AC41" s="13" t="e">
        <f t="shared" si="3"/>
        <v>#N/A</v>
      </c>
      <c r="AD41" s="13" t="e">
        <f t="shared" si="4"/>
        <v>#N/A</v>
      </c>
      <c r="AE41" s="13" t="e">
        <f t="shared" si="5"/>
        <v>#N/A</v>
      </c>
      <c r="AF41" s="13" t="e">
        <f t="shared" si="6"/>
        <v>#N/A</v>
      </c>
      <c r="AG41" s="13" t="e">
        <f t="shared" si="7"/>
        <v>#N/A</v>
      </c>
      <c r="AQ41" s="11">
        <f t="shared" si="18"/>
        <v>44</v>
      </c>
      <c r="AR41" s="11">
        <f t="shared" si="18"/>
        <v>29</v>
      </c>
      <c r="AS41" s="1" t="e">
        <f t="shared" si="8"/>
        <v>#N/A</v>
      </c>
      <c r="AT41" s="107">
        <f>+EvolOf!H31</f>
        <v>19980</v>
      </c>
      <c r="AU41" s="1">
        <f t="shared" si="9"/>
        <v>124736</v>
      </c>
      <c r="AV41" s="1" t="e">
        <f t="shared" si="10"/>
        <v>#N/A</v>
      </c>
      <c r="AW41" s="40" t="e">
        <f t="shared" si="11"/>
        <v>#N/A</v>
      </c>
      <c r="AX41" s="1" t="e">
        <f t="shared" si="12"/>
        <v>#N/A</v>
      </c>
      <c r="AY41" s="1">
        <f t="shared" si="13"/>
        <v>0</v>
      </c>
      <c r="BJ41" s="1"/>
      <c r="BK41" s="1"/>
      <c r="BL41" s="1"/>
      <c r="BM41" s="1"/>
    </row>
    <row r="42" spans="1:65" x14ac:dyDescent="0.3">
      <c r="B42" s="1" t="e">
        <f t="shared" si="0"/>
        <v>#N/A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" t="str">
        <f t="shared" si="14"/>
        <v/>
      </c>
      <c r="W42" s="1" t="str">
        <f t="shared" si="15"/>
        <v/>
      </c>
      <c r="X42" s="1" t="str">
        <f t="shared" si="15"/>
        <v/>
      </c>
      <c r="Y42" s="1" t="str">
        <f t="shared" si="15"/>
        <v/>
      </c>
      <c r="Z42" s="1" t="e">
        <f t="shared" si="16"/>
        <v>#N/A</v>
      </c>
      <c r="AA42" s="3">
        <f t="shared" si="1"/>
        <v>0</v>
      </c>
      <c r="AB42" s="13" t="e">
        <f t="shared" si="2"/>
        <v>#N/A</v>
      </c>
      <c r="AC42" s="13" t="e">
        <f t="shared" si="3"/>
        <v>#N/A</v>
      </c>
      <c r="AD42" s="13" t="e">
        <f t="shared" si="4"/>
        <v>#N/A</v>
      </c>
      <c r="AE42" s="13" t="e">
        <f t="shared" si="5"/>
        <v>#N/A</v>
      </c>
      <c r="AF42" s="13" t="e">
        <f t="shared" si="6"/>
        <v>#N/A</v>
      </c>
      <c r="AG42" s="13" t="e">
        <f t="shared" si="7"/>
        <v>#N/A</v>
      </c>
      <c r="AQ42" s="11">
        <f t="shared" si="18"/>
        <v>45</v>
      </c>
      <c r="AR42" s="11">
        <f t="shared" si="18"/>
        <v>30</v>
      </c>
      <c r="AS42" s="1" t="e">
        <f t="shared" si="8"/>
        <v>#N/A</v>
      </c>
      <c r="AT42" s="107">
        <f>+EvolOf!H32</f>
        <v>24926</v>
      </c>
      <c r="AU42" s="1">
        <f t="shared" si="9"/>
        <v>130759</v>
      </c>
      <c r="AV42" s="1" t="e">
        <f t="shared" si="10"/>
        <v>#N/A</v>
      </c>
      <c r="AW42" s="40" t="e">
        <f t="shared" si="11"/>
        <v>#N/A</v>
      </c>
      <c r="AX42" s="1" t="e">
        <f t="shared" si="12"/>
        <v>#N/A</v>
      </c>
      <c r="AY42" s="1">
        <f t="shared" si="13"/>
        <v>0</v>
      </c>
      <c r="BJ42" s="1"/>
      <c r="BK42" s="1"/>
      <c r="BL42" s="1"/>
      <c r="BM42" s="1"/>
    </row>
    <row r="43" spans="1:65" x14ac:dyDescent="0.3">
      <c r="B43" s="1" t="e">
        <f t="shared" si="0"/>
        <v>#N/A</v>
      </c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" t="str">
        <f t="shared" si="14"/>
        <v/>
      </c>
      <c r="W43" s="1" t="str">
        <f t="shared" si="15"/>
        <v/>
      </c>
      <c r="X43" s="1" t="str">
        <f t="shared" si="15"/>
        <v/>
      </c>
      <c r="Y43" s="1" t="str">
        <f t="shared" si="15"/>
        <v/>
      </c>
      <c r="Z43" s="1" t="e">
        <f t="shared" si="16"/>
        <v>#N/A</v>
      </c>
      <c r="AA43" s="3">
        <f t="shared" si="1"/>
        <v>0</v>
      </c>
      <c r="AB43" s="13" t="e">
        <f t="shared" si="2"/>
        <v>#N/A</v>
      </c>
      <c r="AC43" s="13" t="e">
        <f t="shared" si="3"/>
        <v>#N/A</v>
      </c>
      <c r="AD43" s="13" t="e">
        <f t="shared" si="4"/>
        <v>#N/A</v>
      </c>
      <c r="AE43" s="13" t="e">
        <f t="shared" si="5"/>
        <v>#N/A</v>
      </c>
      <c r="AF43" s="13" t="e">
        <f t="shared" si="6"/>
        <v>#N/A</v>
      </c>
      <c r="AG43" s="13" t="e">
        <f t="shared" si="7"/>
        <v>#N/A</v>
      </c>
      <c r="AQ43" s="11">
        <f t="shared" si="18"/>
        <v>46</v>
      </c>
      <c r="AR43" s="11">
        <f t="shared" si="18"/>
        <v>31</v>
      </c>
      <c r="AS43" s="1" t="e">
        <f t="shared" si="8"/>
        <v>#N/A</v>
      </c>
      <c r="AT43" s="107">
        <f>+EvolOf!H33</f>
        <v>28572</v>
      </c>
      <c r="AU43" s="1">
        <f t="shared" si="9"/>
        <v>135032</v>
      </c>
      <c r="AV43" s="1" t="e">
        <f t="shared" si="10"/>
        <v>#N/A</v>
      </c>
      <c r="AW43" s="40" t="e">
        <f t="shared" si="11"/>
        <v>#N/A</v>
      </c>
      <c r="AX43" s="1" t="e">
        <f t="shared" si="12"/>
        <v>#N/A</v>
      </c>
      <c r="AY43" s="1">
        <f t="shared" si="13"/>
        <v>0</v>
      </c>
      <c r="BJ43" s="1"/>
      <c r="BK43" s="1"/>
      <c r="BL43" s="1"/>
      <c r="BM43" s="1"/>
    </row>
    <row r="44" spans="1:65" x14ac:dyDescent="0.3">
      <c r="B44" s="1" t="e">
        <f t="shared" si="0"/>
        <v>#N/A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" t="str">
        <f t="shared" si="14"/>
        <v/>
      </c>
      <c r="W44" s="1" t="str">
        <f t="shared" si="15"/>
        <v/>
      </c>
      <c r="X44" s="1" t="str">
        <f t="shared" si="15"/>
        <v/>
      </c>
      <c r="Y44" s="1" t="str">
        <f t="shared" si="15"/>
        <v/>
      </c>
      <c r="Z44" s="1" t="e">
        <f t="shared" si="16"/>
        <v>#N/A</v>
      </c>
      <c r="AA44" s="3">
        <f t="shared" si="1"/>
        <v>0</v>
      </c>
      <c r="AB44" s="13" t="e">
        <f t="shared" si="2"/>
        <v>#N/A</v>
      </c>
      <c r="AC44" s="13" t="e">
        <f t="shared" si="3"/>
        <v>#N/A</v>
      </c>
      <c r="AD44" s="13" t="e">
        <f t="shared" si="4"/>
        <v>#N/A</v>
      </c>
      <c r="AE44" s="13" t="e">
        <f t="shared" si="5"/>
        <v>#N/A</v>
      </c>
      <c r="AF44" s="13" t="e">
        <f t="shared" si="6"/>
        <v>#N/A</v>
      </c>
      <c r="AG44" s="13" t="e">
        <f t="shared" si="7"/>
        <v>#N/A</v>
      </c>
      <c r="AQ44" s="11">
        <f t="shared" si="18"/>
        <v>47</v>
      </c>
      <c r="AR44" s="11">
        <f t="shared" si="18"/>
        <v>32</v>
      </c>
      <c r="AS44" s="1" t="e">
        <f t="shared" si="8"/>
        <v>#N/A</v>
      </c>
      <c r="AT44" s="107">
        <f>+EvolOf!H34</f>
        <v>33089</v>
      </c>
      <c r="AU44" s="1">
        <f t="shared" si="9"/>
        <v>140510</v>
      </c>
      <c r="AV44" s="1" t="e">
        <f t="shared" si="10"/>
        <v>#N/A</v>
      </c>
      <c r="AW44" s="40" t="e">
        <f t="shared" si="11"/>
        <v>#N/A</v>
      </c>
      <c r="AX44" s="1" t="e">
        <f t="shared" si="12"/>
        <v>#N/A</v>
      </c>
      <c r="AY44" s="1">
        <f t="shared" si="13"/>
        <v>0</v>
      </c>
      <c r="BJ44" s="1"/>
      <c r="BK44" s="1"/>
      <c r="BL44" s="1"/>
      <c r="BM44" s="1"/>
    </row>
    <row r="45" spans="1:65" x14ac:dyDescent="0.3">
      <c r="B45" s="1" t="e">
        <f t="shared" si="0"/>
        <v>#N/A</v>
      </c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" t="str">
        <f t="shared" si="14"/>
        <v/>
      </c>
      <c r="W45" s="1" t="str">
        <f t="shared" si="15"/>
        <v/>
      </c>
      <c r="X45" s="1" t="str">
        <f t="shared" si="15"/>
        <v/>
      </c>
      <c r="Y45" s="1" t="str">
        <f t="shared" si="15"/>
        <v/>
      </c>
      <c r="Z45" s="1" t="e">
        <f t="shared" si="16"/>
        <v>#N/A</v>
      </c>
      <c r="AA45" s="3">
        <f t="shared" si="1"/>
        <v>0</v>
      </c>
      <c r="AB45" s="13" t="e">
        <f t="shared" si="2"/>
        <v>#N/A</v>
      </c>
      <c r="AC45" s="13" t="e">
        <f t="shared" si="3"/>
        <v>#N/A</v>
      </c>
      <c r="AD45" s="13" t="e">
        <f t="shared" si="4"/>
        <v>#N/A</v>
      </c>
      <c r="AE45" s="13" t="e">
        <f t="shared" si="5"/>
        <v>#N/A</v>
      </c>
      <c r="AF45" s="13" t="e">
        <f t="shared" si="6"/>
        <v>#N/A</v>
      </c>
      <c r="AG45" s="13" t="e">
        <f t="shared" si="7"/>
        <v>#N/A</v>
      </c>
      <c r="AQ45" s="11">
        <f t="shared" si="18"/>
        <v>48</v>
      </c>
      <c r="AR45" s="11">
        <f t="shared" si="18"/>
        <v>33</v>
      </c>
      <c r="AS45" s="1" t="e">
        <f t="shared" si="8"/>
        <v>#N/A</v>
      </c>
      <c r="AT45" s="107">
        <f>+EvolOf!H35</f>
        <v>39673</v>
      </c>
      <c r="AU45" s="1">
        <f t="shared" si="9"/>
        <v>0</v>
      </c>
      <c r="AV45" s="1">
        <f t="shared" si="10"/>
        <v>0</v>
      </c>
      <c r="AW45" s="40" t="e">
        <f t="shared" si="11"/>
        <v>#N/A</v>
      </c>
      <c r="AX45" s="1">
        <f t="shared" si="12"/>
        <v>0</v>
      </c>
      <c r="AY45" s="1">
        <f t="shared" si="13"/>
        <v>0</v>
      </c>
      <c r="BJ45" s="1"/>
      <c r="BK45" s="1"/>
      <c r="BL45" s="1"/>
      <c r="BM45" s="1"/>
    </row>
    <row r="46" spans="1:65" x14ac:dyDescent="0.3">
      <c r="A46" s="6" t="e">
        <f>+E70/E46</f>
        <v>#DIV/0!</v>
      </c>
      <c r="B46" s="1" t="e">
        <f t="shared" si="0"/>
        <v>#N/A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" t="str">
        <f t="shared" si="14"/>
        <v/>
      </c>
      <c r="W46" s="1" t="str">
        <f t="shared" si="15"/>
        <v/>
      </c>
      <c r="X46" s="1" t="str">
        <f t="shared" si="15"/>
        <v/>
      </c>
      <c r="Y46" s="1" t="str">
        <f t="shared" si="15"/>
        <v/>
      </c>
      <c r="Z46" s="1" t="e">
        <f t="shared" si="16"/>
        <v>#N/A</v>
      </c>
      <c r="AA46" s="3">
        <f t="shared" si="1"/>
        <v>0</v>
      </c>
      <c r="AB46" s="13" t="e">
        <f t="shared" si="2"/>
        <v>#N/A</v>
      </c>
      <c r="AC46" s="13" t="e">
        <f t="shared" si="3"/>
        <v>#N/A</v>
      </c>
      <c r="AD46" s="13" t="e">
        <f t="shared" si="4"/>
        <v>#N/A</v>
      </c>
      <c r="AE46" s="13" t="e">
        <f t="shared" si="5"/>
        <v>#N/A</v>
      </c>
      <c r="AF46" s="13" t="e">
        <f t="shared" si="6"/>
        <v>#N/A</v>
      </c>
      <c r="AG46" s="13" t="e">
        <f t="shared" si="7"/>
        <v>#N/A</v>
      </c>
      <c r="AQ46" s="11">
        <f t="shared" si="18"/>
        <v>49</v>
      </c>
      <c r="AR46" s="11">
        <f t="shared" si="18"/>
        <v>34</v>
      </c>
      <c r="AS46" s="1" t="e">
        <f t="shared" si="8"/>
        <v>#N/A</v>
      </c>
      <c r="AT46" s="107">
        <f>+EvolOf!H36</f>
        <v>47610</v>
      </c>
      <c r="AU46" s="1">
        <f t="shared" si="9"/>
        <v>0</v>
      </c>
      <c r="AV46" s="1">
        <f t="shared" si="10"/>
        <v>0</v>
      </c>
      <c r="AW46" s="40" t="e">
        <f t="shared" si="11"/>
        <v>#N/A</v>
      </c>
      <c r="AX46" s="1">
        <f t="shared" si="12"/>
        <v>0</v>
      </c>
      <c r="AY46" s="1">
        <f t="shared" si="13"/>
        <v>0</v>
      </c>
    </row>
    <row r="47" spans="1:65" x14ac:dyDescent="0.3">
      <c r="B47" s="1" t="e">
        <f t="shared" si="0"/>
        <v>#N/A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" t="str">
        <f t="shared" si="14"/>
        <v/>
      </c>
      <c r="W47" s="1" t="str">
        <f t="shared" si="15"/>
        <v/>
      </c>
      <c r="X47" s="1" t="str">
        <f t="shared" si="15"/>
        <v/>
      </c>
      <c r="Y47" s="1" t="str">
        <f t="shared" si="15"/>
        <v/>
      </c>
      <c r="Z47" s="1" t="e">
        <f t="shared" si="16"/>
        <v>#N/A</v>
      </c>
      <c r="AA47" s="3">
        <f t="shared" si="1"/>
        <v>0</v>
      </c>
      <c r="AB47" s="13" t="e">
        <f t="shared" si="2"/>
        <v>#N/A</v>
      </c>
      <c r="AC47" s="13" t="e">
        <f t="shared" si="3"/>
        <v>#N/A</v>
      </c>
      <c r="AD47" s="13" t="e">
        <f t="shared" si="4"/>
        <v>#N/A</v>
      </c>
      <c r="AE47" s="13" t="e">
        <f t="shared" si="5"/>
        <v>#N/A</v>
      </c>
      <c r="AF47" s="13" t="e">
        <f t="shared" si="6"/>
        <v>#N/A</v>
      </c>
      <c r="AG47" s="13" t="e">
        <f t="shared" si="7"/>
        <v>#N/A</v>
      </c>
      <c r="AQ47" s="11">
        <f t="shared" ref="AQ47:AR62" si="19">+AQ46+1</f>
        <v>50</v>
      </c>
      <c r="AR47" s="11">
        <f t="shared" si="19"/>
        <v>35</v>
      </c>
      <c r="AS47" s="1" t="e">
        <f t="shared" si="8"/>
        <v>#N/A</v>
      </c>
      <c r="AT47" s="107">
        <f>+EvolOf!H37</f>
        <v>56188</v>
      </c>
      <c r="AU47" s="1">
        <f t="shared" si="9"/>
        <v>0</v>
      </c>
      <c r="AV47" s="1">
        <f t="shared" si="10"/>
        <v>0</v>
      </c>
      <c r="AW47" s="40" t="e">
        <f t="shared" si="11"/>
        <v>#N/A</v>
      </c>
      <c r="AX47" s="1">
        <f t="shared" si="12"/>
        <v>0</v>
      </c>
      <c r="AY47" s="1">
        <f t="shared" si="13"/>
        <v>0</v>
      </c>
    </row>
    <row r="48" spans="1:65" x14ac:dyDescent="0.3">
      <c r="B48" s="1" t="e">
        <f t="shared" si="0"/>
        <v>#N/A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" t="str">
        <f t="shared" si="14"/>
        <v/>
      </c>
      <c r="W48" s="1" t="str">
        <f t="shared" si="15"/>
        <v/>
      </c>
      <c r="X48" s="1" t="str">
        <f t="shared" si="15"/>
        <v/>
      </c>
      <c r="Y48" s="1" t="str">
        <f t="shared" si="15"/>
        <v/>
      </c>
      <c r="Z48" s="1" t="e">
        <f t="shared" si="16"/>
        <v>#N/A</v>
      </c>
      <c r="AA48" s="3">
        <f t="shared" si="1"/>
        <v>0</v>
      </c>
      <c r="AB48" s="13" t="e">
        <f t="shared" si="2"/>
        <v>#N/A</v>
      </c>
      <c r="AC48" s="13" t="e">
        <f t="shared" si="3"/>
        <v>#N/A</v>
      </c>
      <c r="AD48" s="13" t="e">
        <f t="shared" si="4"/>
        <v>#N/A</v>
      </c>
      <c r="AE48" s="13" t="e">
        <f t="shared" si="5"/>
        <v>#N/A</v>
      </c>
      <c r="AF48" s="13" t="e">
        <f t="shared" si="6"/>
        <v>#N/A</v>
      </c>
      <c r="AG48" s="13" t="e">
        <f t="shared" si="7"/>
        <v>#N/A</v>
      </c>
      <c r="AQ48" s="11">
        <f t="shared" si="19"/>
        <v>51</v>
      </c>
      <c r="AR48" s="11">
        <f t="shared" si="19"/>
        <v>36</v>
      </c>
      <c r="AS48" s="1" t="e">
        <f t="shared" si="8"/>
        <v>#N/A</v>
      </c>
      <c r="AT48" s="107">
        <f>+EvolOf!H38</f>
        <v>64059</v>
      </c>
      <c r="AU48" s="1">
        <f t="shared" si="9"/>
        <v>0</v>
      </c>
      <c r="AV48" s="1">
        <f t="shared" si="10"/>
        <v>0</v>
      </c>
      <c r="AW48" s="40" t="e">
        <f t="shared" si="11"/>
        <v>#N/A</v>
      </c>
      <c r="AX48" s="1">
        <f t="shared" si="12"/>
        <v>0</v>
      </c>
      <c r="AY48" s="1">
        <f t="shared" si="13"/>
        <v>0</v>
      </c>
    </row>
    <row r="49" spans="2:51" x14ac:dyDescent="0.3">
      <c r="B49" s="1" t="e">
        <f t="shared" si="0"/>
        <v>#N/A</v>
      </c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" t="str">
        <f t="shared" si="14"/>
        <v/>
      </c>
      <c r="W49" s="1" t="str">
        <f t="shared" si="15"/>
        <v/>
      </c>
      <c r="X49" s="1" t="str">
        <f t="shared" si="15"/>
        <v/>
      </c>
      <c r="Y49" s="1" t="str">
        <f t="shared" si="15"/>
        <v/>
      </c>
      <c r="Z49" s="1" t="e">
        <f t="shared" si="16"/>
        <v>#N/A</v>
      </c>
      <c r="AA49" s="3">
        <f t="shared" si="1"/>
        <v>0</v>
      </c>
      <c r="AB49" s="13" t="e">
        <f t="shared" si="2"/>
        <v>#N/A</v>
      </c>
      <c r="AC49" s="13" t="e">
        <f t="shared" si="3"/>
        <v>#N/A</v>
      </c>
      <c r="AD49" s="13" t="e">
        <f t="shared" si="4"/>
        <v>#N/A</v>
      </c>
      <c r="AE49" s="13" t="e">
        <f t="shared" si="5"/>
        <v>#N/A</v>
      </c>
      <c r="AF49" s="13" t="e">
        <f t="shared" si="6"/>
        <v>#N/A</v>
      </c>
      <c r="AG49" s="13" t="e">
        <f t="shared" si="7"/>
        <v>#N/A</v>
      </c>
      <c r="AQ49" s="11">
        <f t="shared" si="19"/>
        <v>52</v>
      </c>
      <c r="AR49" s="11">
        <f t="shared" si="19"/>
        <v>37</v>
      </c>
      <c r="AS49" s="1" t="e">
        <f t="shared" si="8"/>
        <v>#N/A</v>
      </c>
      <c r="AT49" s="107">
        <f>+EvolOf!H39</f>
        <v>72248</v>
      </c>
      <c r="AU49" s="1">
        <f t="shared" si="9"/>
        <v>0</v>
      </c>
      <c r="AV49" s="1">
        <f t="shared" si="10"/>
        <v>0</v>
      </c>
      <c r="AW49" s="40" t="e">
        <f t="shared" si="11"/>
        <v>#N/A</v>
      </c>
      <c r="AX49" s="1">
        <f t="shared" si="12"/>
        <v>0</v>
      </c>
      <c r="AY49" s="1">
        <f t="shared" si="13"/>
        <v>0</v>
      </c>
    </row>
    <row r="50" spans="2:51" x14ac:dyDescent="0.3">
      <c r="B50" s="1" t="e">
        <f t="shared" si="0"/>
        <v>#N/A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" t="str">
        <f t="shared" si="14"/>
        <v/>
      </c>
      <c r="W50" s="1" t="str">
        <f t="shared" si="15"/>
        <v/>
      </c>
      <c r="X50" s="1" t="str">
        <f t="shared" si="15"/>
        <v/>
      </c>
      <c r="Y50" s="1" t="str">
        <f t="shared" si="15"/>
        <v/>
      </c>
      <c r="Z50" s="1" t="e">
        <f t="shared" si="16"/>
        <v>#N/A</v>
      </c>
      <c r="AA50" s="3">
        <f t="shared" si="1"/>
        <v>0</v>
      </c>
      <c r="AB50" s="13" t="e">
        <f t="shared" si="2"/>
        <v>#N/A</v>
      </c>
      <c r="AC50" s="13" t="e">
        <f t="shared" si="3"/>
        <v>#N/A</v>
      </c>
      <c r="AD50" s="13" t="e">
        <f t="shared" si="4"/>
        <v>#N/A</v>
      </c>
      <c r="AE50" s="13" t="e">
        <f t="shared" si="5"/>
        <v>#N/A</v>
      </c>
      <c r="AF50" s="13" t="e">
        <f t="shared" si="6"/>
        <v>#N/A</v>
      </c>
      <c r="AG50" s="13" t="e">
        <f t="shared" si="7"/>
        <v>#N/A</v>
      </c>
      <c r="AQ50" s="11">
        <f t="shared" si="19"/>
        <v>53</v>
      </c>
      <c r="AR50" s="11">
        <f t="shared" si="19"/>
        <v>38</v>
      </c>
      <c r="AS50" s="1" t="e">
        <f t="shared" si="8"/>
        <v>#N/A</v>
      </c>
      <c r="AT50" s="107">
        <f>+EvolOf!H40</f>
        <v>78797</v>
      </c>
      <c r="AU50" s="1">
        <f t="shared" si="9"/>
        <v>0</v>
      </c>
      <c r="AV50" s="1">
        <f t="shared" si="10"/>
        <v>0</v>
      </c>
      <c r="AW50" s="40" t="e">
        <f t="shared" si="11"/>
        <v>#N/A</v>
      </c>
      <c r="AX50" s="1">
        <f t="shared" si="12"/>
        <v>0</v>
      </c>
      <c r="AY50" s="1">
        <f t="shared" si="13"/>
        <v>0</v>
      </c>
    </row>
    <row r="51" spans="2:51" x14ac:dyDescent="0.3">
      <c r="B51" s="1" t="e">
        <f t="shared" si="0"/>
        <v>#N/A</v>
      </c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" t="str">
        <f t="shared" si="14"/>
        <v/>
      </c>
      <c r="W51" s="1" t="str">
        <f t="shared" si="15"/>
        <v/>
      </c>
      <c r="X51" s="1" t="str">
        <f t="shared" si="15"/>
        <v/>
      </c>
      <c r="Y51" s="1" t="str">
        <f t="shared" si="15"/>
        <v/>
      </c>
      <c r="Z51" s="1" t="e">
        <f t="shared" si="16"/>
        <v>#N/A</v>
      </c>
      <c r="AA51" s="3">
        <f t="shared" si="1"/>
        <v>0</v>
      </c>
      <c r="AB51" s="13" t="e">
        <f t="shared" si="2"/>
        <v>#N/A</v>
      </c>
      <c r="AC51" s="13" t="e">
        <f t="shared" si="3"/>
        <v>#N/A</v>
      </c>
      <c r="AD51" s="13" t="e">
        <f t="shared" si="4"/>
        <v>#N/A</v>
      </c>
      <c r="AE51" s="13" t="e">
        <f t="shared" si="5"/>
        <v>#N/A</v>
      </c>
      <c r="AF51" s="13" t="e">
        <f t="shared" si="6"/>
        <v>#N/A</v>
      </c>
      <c r="AG51" s="13" t="e">
        <f t="shared" si="7"/>
        <v>#N/A</v>
      </c>
      <c r="AQ51" s="11">
        <f t="shared" si="19"/>
        <v>54</v>
      </c>
      <c r="AR51" s="11">
        <f t="shared" si="19"/>
        <v>39</v>
      </c>
      <c r="AS51" s="1" t="e">
        <f t="shared" si="8"/>
        <v>#N/A</v>
      </c>
      <c r="AT51" s="107">
        <f>+EvolOf!H41</f>
        <v>85195</v>
      </c>
      <c r="AU51" s="1">
        <f t="shared" si="9"/>
        <v>0</v>
      </c>
      <c r="AV51" s="1">
        <f t="shared" si="10"/>
        <v>0</v>
      </c>
      <c r="AW51" s="40" t="e">
        <f t="shared" si="11"/>
        <v>#N/A</v>
      </c>
      <c r="AX51" s="1">
        <f t="shared" si="12"/>
        <v>0</v>
      </c>
      <c r="AY51" s="1">
        <f t="shared" si="13"/>
        <v>0</v>
      </c>
    </row>
    <row r="52" spans="2:51" x14ac:dyDescent="0.3">
      <c r="B52" s="1" t="e">
        <f t="shared" si="0"/>
        <v>#N/A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" t="str">
        <f t="shared" si="14"/>
        <v/>
      </c>
      <c r="W52" s="1" t="str">
        <f t="shared" si="15"/>
        <v/>
      </c>
      <c r="X52" s="1" t="str">
        <f t="shared" si="15"/>
        <v/>
      </c>
      <c r="Y52" s="1" t="str">
        <f t="shared" si="15"/>
        <v/>
      </c>
      <c r="Z52" s="1" t="e">
        <f t="shared" si="16"/>
        <v>#N/A</v>
      </c>
      <c r="AA52" s="3">
        <f t="shared" si="1"/>
        <v>0</v>
      </c>
      <c r="AB52" s="13" t="e">
        <f t="shared" si="2"/>
        <v>#N/A</v>
      </c>
      <c r="AC52" s="13" t="e">
        <f t="shared" si="3"/>
        <v>#N/A</v>
      </c>
      <c r="AD52" s="13" t="e">
        <f t="shared" si="4"/>
        <v>#N/A</v>
      </c>
      <c r="AE52" s="13" t="e">
        <f t="shared" si="5"/>
        <v>#N/A</v>
      </c>
      <c r="AF52" s="13" t="e">
        <f t="shared" si="6"/>
        <v>#N/A</v>
      </c>
      <c r="AG52" s="13" t="e">
        <f t="shared" si="7"/>
        <v>#N/A</v>
      </c>
      <c r="AQ52" s="11">
        <f t="shared" si="19"/>
        <v>55</v>
      </c>
      <c r="AR52" s="11">
        <f t="shared" si="19"/>
        <v>40</v>
      </c>
      <c r="AS52" s="1" t="e">
        <f t="shared" si="8"/>
        <v>#N/A</v>
      </c>
      <c r="AT52" s="107">
        <f>+EvolOf!H42</f>
        <v>94417</v>
      </c>
      <c r="AY52" s="1">
        <f t="shared" si="13"/>
        <v>0</v>
      </c>
    </row>
    <row r="53" spans="2:51" x14ac:dyDescent="0.3">
      <c r="B53" s="1" t="e">
        <f t="shared" si="0"/>
        <v>#N/A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" t="str">
        <f t="shared" si="14"/>
        <v/>
      </c>
      <c r="W53" s="1" t="str">
        <f t="shared" si="15"/>
        <v/>
      </c>
      <c r="X53" s="1" t="str">
        <f t="shared" si="15"/>
        <v/>
      </c>
      <c r="Y53" s="1" t="str">
        <f t="shared" si="15"/>
        <v/>
      </c>
      <c r="Z53" s="1" t="e">
        <f t="shared" si="16"/>
        <v>#N/A</v>
      </c>
      <c r="AA53" s="3">
        <f t="shared" si="1"/>
        <v>0</v>
      </c>
      <c r="AB53" s="13" t="e">
        <f t="shared" si="2"/>
        <v>#N/A</v>
      </c>
      <c r="AC53" s="13" t="e">
        <f t="shared" si="3"/>
        <v>#N/A</v>
      </c>
      <c r="AD53" s="13" t="e">
        <f t="shared" si="4"/>
        <v>#N/A</v>
      </c>
      <c r="AE53" s="13" t="e">
        <f t="shared" si="5"/>
        <v>#N/A</v>
      </c>
      <c r="AF53" s="13" t="e">
        <f t="shared" si="6"/>
        <v>#N/A</v>
      </c>
      <c r="AG53" s="13" t="e">
        <f t="shared" si="7"/>
        <v>#N/A</v>
      </c>
      <c r="AQ53" s="11">
        <f t="shared" si="19"/>
        <v>56</v>
      </c>
      <c r="AR53" s="11">
        <f t="shared" si="19"/>
        <v>41</v>
      </c>
      <c r="AS53" s="1" t="e">
        <f t="shared" si="8"/>
        <v>#N/A</v>
      </c>
      <c r="AT53" s="107">
        <f>+EvolOf!H43</f>
        <v>102136</v>
      </c>
      <c r="AY53" s="1">
        <f t="shared" si="13"/>
        <v>0</v>
      </c>
    </row>
    <row r="54" spans="2:51" x14ac:dyDescent="0.3">
      <c r="B54" s="1" t="e">
        <f t="shared" si="0"/>
        <v>#N/A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" t="str">
        <f t="shared" si="14"/>
        <v/>
      </c>
      <c r="W54" s="1" t="str">
        <f t="shared" si="15"/>
        <v/>
      </c>
      <c r="X54" s="1" t="str">
        <f t="shared" si="15"/>
        <v/>
      </c>
      <c r="Y54" s="1" t="str">
        <f t="shared" si="15"/>
        <v/>
      </c>
      <c r="Z54" s="1" t="e">
        <f t="shared" si="16"/>
        <v>#N/A</v>
      </c>
      <c r="AA54" s="3">
        <f t="shared" si="1"/>
        <v>0</v>
      </c>
      <c r="AB54" s="13" t="e">
        <f t="shared" si="2"/>
        <v>#N/A</v>
      </c>
      <c r="AC54" s="13" t="e">
        <f t="shared" si="3"/>
        <v>#N/A</v>
      </c>
      <c r="AD54" s="13" t="e">
        <f t="shared" si="4"/>
        <v>#N/A</v>
      </c>
      <c r="AE54" s="13" t="e">
        <f t="shared" si="5"/>
        <v>#N/A</v>
      </c>
      <c r="AF54" s="13" t="e">
        <f t="shared" si="6"/>
        <v>#N/A</v>
      </c>
      <c r="AG54" s="13" t="e">
        <f t="shared" si="7"/>
        <v>#N/A</v>
      </c>
      <c r="AQ54" s="11">
        <f t="shared" si="19"/>
        <v>57</v>
      </c>
      <c r="AR54" s="11">
        <f t="shared" si="19"/>
        <v>42</v>
      </c>
      <c r="AS54" s="1" t="e">
        <f t="shared" si="8"/>
        <v>#N/A</v>
      </c>
      <c r="AT54" s="107">
        <f>+EvolOf!H44</f>
        <v>110238</v>
      </c>
      <c r="AY54" s="1">
        <f t="shared" si="13"/>
        <v>0</v>
      </c>
    </row>
    <row r="55" spans="2:51" x14ac:dyDescent="0.3">
      <c r="B55" s="1" t="e">
        <f t="shared" si="0"/>
        <v>#N/A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" t="str">
        <f t="shared" si="14"/>
        <v/>
      </c>
      <c r="W55" s="1" t="str">
        <f t="shared" si="15"/>
        <v/>
      </c>
      <c r="X55" s="1" t="str">
        <f t="shared" si="15"/>
        <v/>
      </c>
      <c r="Y55" s="1" t="str">
        <f t="shared" si="15"/>
        <v/>
      </c>
      <c r="Z55" s="1" t="e">
        <f t="shared" si="16"/>
        <v>#N/A</v>
      </c>
      <c r="AA55" s="3">
        <f t="shared" si="1"/>
        <v>0</v>
      </c>
      <c r="AB55" s="13" t="e">
        <f t="shared" si="2"/>
        <v>#N/A</v>
      </c>
      <c r="AC55" s="13" t="e">
        <f t="shared" si="3"/>
        <v>#N/A</v>
      </c>
      <c r="AD55" s="13" t="e">
        <f t="shared" si="4"/>
        <v>#N/A</v>
      </c>
      <c r="AE55" s="13" t="e">
        <f t="shared" si="5"/>
        <v>#N/A</v>
      </c>
      <c r="AF55" s="13" t="e">
        <f t="shared" si="6"/>
        <v>#N/A</v>
      </c>
      <c r="AG55" s="13" t="e">
        <f t="shared" si="7"/>
        <v>#N/A</v>
      </c>
      <c r="AQ55" s="11">
        <f t="shared" si="19"/>
        <v>58</v>
      </c>
      <c r="AR55" s="11">
        <f t="shared" si="19"/>
        <v>43</v>
      </c>
      <c r="AS55" s="1" t="e">
        <f t="shared" si="8"/>
        <v>#N/A</v>
      </c>
      <c r="AT55" s="107">
        <f>+EvolOf!H45</f>
        <v>117710</v>
      </c>
      <c r="AY55" s="1">
        <f t="shared" si="13"/>
        <v>0</v>
      </c>
    </row>
    <row r="56" spans="2:51" x14ac:dyDescent="0.3">
      <c r="B56" s="1" t="e">
        <f t="shared" si="0"/>
        <v>#N/A</v>
      </c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" t="str">
        <f t="shared" si="14"/>
        <v/>
      </c>
      <c r="W56" s="1" t="str">
        <f t="shared" si="15"/>
        <v/>
      </c>
      <c r="X56" s="1" t="str">
        <f t="shared" si="15"/>
        <v/>
      </c>
      <c r="Y56" s="1" t="str">
        <f t="shared" si="15"/>
        <v/>
      </c>
      <c r="Z56" s="1" t="e">
        <f t="shared" si="16"/>
        <v>#N/A</v>
      </c>
      <c r="AA56" s="3">
        <f t="shared" si="1"/>
        <v>0</v>
      </c>
      <c r="AB56" s="13" t="e">
        <f t="shared" si="2"/>
        <v>#N/A</v>
      </c>
      <c r="AC56" s="13" t="e">
        <f t="shared" si="3"/>
        <v>#N/A</v>
      </c>
      <c r="AD56" s="13" t="e">
        <f t="shared" si="4"/>
        <v>#N/A</v>
      </c>
      <c r="AE56" s="13" t="e">
        <f t="shared" si="5"/>
        <v>#N/A</v>
      </c>
      <c r="AF56" s="13" t="e">
        <f t="shared" si="6"/>
        <v>#N/A</v>
      </c>
      <c r="AG56" s="13" t="e">
        <f t="shared" si="7"/>
        <v>#N/A</v>
      </c>
      <c r="AQ56" s="11">
        <f t="shared" si="19"/>
        <v>59</v>
      </c>
      <c r="AR56" s="11">
        <f t="shared" si="19"/>
        <v>44</v>
      </c>
      <c r="AS56" s="1" t="e">
        <f t="shared" si="8"/>
        <v>#N/A</v>
      </c>
      <c r="AT56" s="107">
        <f>+EvolOf!H46</f>
        <v>124736</v>
      </c>
      <c r="AY56" s="1">
        <f t="shared" si="13"/>
        <v>0</v>
      </c>
    </row>
    <row r="57" spans="2:51" x14ac:dyDescent="0.3">
      <c r="B57" s="1" t="e">
        <f t="shared" si="0"/>
        <v>#N/A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" t="str">
        <f t="shared" si="14"/>
        <v/>
      </c>
      <c r="W57" s="1" t="str">
        <f t="shared" si="15"/>
        <v/>
      </c>
      <c r="X57" s="1" t="str">
        <f t="shared" si="15"/>
        <v/>
      </c>
      <c r="Y57" s="1" t="str">
        <f t="shared" si="15"/>
        <v/>
      </c>
      <c r="Z57" s="1" t="e">
        <f t="shared" si="16"/>
        <v>#N/A</v>
      </c>
      <c r="AA57" s="3">
        <f t="shared" si="1"/>
        <v>0</v>
      </c>
      <c r="AB57" s="13" t="e">
        <f t="shared" si="2"/>
        <v>#N/A</v>
      </c>
      <c r="AC57" s="13" t="e">
        <f t="shared" si="3"/>
        <v>#N/A</v>
      </c>
      <c r="AD57" s="13" t="e">
        <f t="shared" si="4"/>
        <v>#N/A</v>
      </c>
      <c r="AE57" s="13" t="e">
        <f t="shared" si="5"/>
        <v>#N/A</v>
      </c>
      <c r="AF57" s="13" t="e">
        <f t="shared" si="6"/>
        <v>#N/A</v>
      </c>
      <c r="AG57" s="13" t="e">
        <f t="shared" si="7"/>
        <v>#N/A</v>
      </c>
      <c r="AQ57" s="11">
        <f t="shared" si="19"/>
        <v>60</v>
      </c>
      <c r="AR57" s="11">
        <f t="shared" si="19"/>
        <v>45</v>
      </c>
      <c r="AS57" s="1" t="e">
        <f t="shared" si="8"/>
        <v>#N/A</v>
      </c>
      <c r="AT57" s="107">
        <f>+EvolOf!H47</f>
        <v>130759</v>
      </c>
      <c r="AY57" s="1">
        <f t="shared" si="13"/>
        <v>0</v>
      </c>
    </row>
    <row r="58" spans="2:51" x14ac:dyDescent="0.3">
      <c r="B58" s="1" t="e">
        <f t="shared" si="0"/>
        <v>#N/A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" t="str">
        <f t="shared" si="14"/>
        <v/>
      </c>
      <c r="W58" s="1" t="str">
        <f t="shared" si="15"/>
        <v/>
      </c>
      <c r="X58" s="1" t="str">
        <f t="shared" si="15"/>
        <v/>
      </c>
      <c r="Y58" s="1" t="str">
        <f t="shared" si="15"/>
        <v/>
      </c>
      <c r="Z58" s="1" t="e">
        <f t="shared" si="16"/>
        <v>#N/A</v>
      </c>
      <c r="AA58" s="3">
        <f t="shared" si="1"/>
        <v>0</v>
      </c>
      <c r="AB58" s="13" t="e">
        <f t="shared" si="2"/>
        <v>#N/A</v>
      </c>
      <c r="AC58" s="13" t="e">
        <f t="shared" si="3"/>
        <v>#N/A</v>
      </c>
      <c r="AD58" s="13" t="e">
        <f t="shared" si="4"/>
        <v>#N/A</v>
      </c>
      <c r="AE58" s="13" t="e">
        <f t="shared" si="5"/>
        <v>#N/A</v>
      </c>
      <c r="AF58" s="13" t="e">
        <f t="shared" si="6"/>
        <v>#N/A</v>
      </c>
      <c r="AG58" s="13" t="e">
        <f t="shared" si="7"/>
        <v>#N/A</v>
      </c>
      <c r="AQ58" s="11">
        <f t="shared" si="19"/>
        <v>61</v>
      </c>
      <c r="AR58" s="11">
        <f t="shared" si="19"/>
        <v>46</v>
      </c>
      <c r="AS58" s="1" t="e">
        <f t="shared" si="8"/>
        <v>#N/A</v>
      </c>
      <c r="AT58" s="107">
        <f>+EvolOf!H48</f>
        <v>135032</v>
      </c>
      <c r="AY58" s="1">
        <f t="shared" si="13"/>
        <v>0</v>
      </c>
    </row>
    <row r="59" spans="2:51" x14ac:dyDescent="0.3">
      <c r="B59" s="1" t="e">
        <f t="shared" si="0"/>
        <v>#N/A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" t="str">
        <f t="shared" si="14"/>
        <v/>
      </c>
      <c r="W59" s="1" t="str">
        <f t="shared" si="15"/>
        <v/>
      </c>
      <c r="X59" s="1" t="str">
        <f t="shared" si="15"/>
        <v/>
      </c>
      <c r="Y59" s="1" t="str">
        <f t="shared" si="15"/>
        <v/>
      </c>
      <c r="Z59" s="1" t="e">
        <f t="shared" si="16"/>
        <v>#N/A</v>
      </c>
      <c r="AA59" s="3">
        <f t="shared" si="1"/>
        <v>0</v>
      </c>
      <c r="AB59" s="13" t="e">
        <f t="shared" si="2"/>
        <v>#N/A</v>
      </c>
      <c r="AC59" s="13" t="e">
        <f t="shared" si="3"/>
        <v>#N/A</v>
      </c>
      <c r="AD59" s="13" t="e">
        <f t="shared" si="4"/>
        <v>#N/A</v>
      </c>
      <c r="AE59" s="13" t="e">
        <f t="shared" si="5"/>
        <v>#N/A</v>
      </c>
      <c r="AF59" s="13" t="e">
        <f t="shared" si="6"/>
        <v>#N/A</v>
      </c>
      <c r="AG59" s="13" t="e">
        <f t="shared" si="7"/>
        <v>#N/A</v>
      </c>
      <c r="AQ59" s="11">
        <f t="shared" si="19"/>
        <v>62</v>
      </c>
      <c r="AR59" s="11">
        <f t="shared" si="19"/>
        <v>47</v>
      </c>
      <c r="AS59" s="1" t="e">
        <f t="shared" si="8"/>
        <v>#N/A</v>
      </c>
      <c r="AT59" s="107">
        <f>+EvolOf!H49</f>
        <v>140510</v>
      </c>
      <c r="AY59" s="1">
        <f t="shared" si="13"/>
        <v>0</v>
      </c>
    </row>
    <row r="60" spans="2:51" x14ac:dyDescent="0.3">
      <c r="B60" s="1" t="e">
        <f t="shared" si="0"/>
        <v>#N/A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" t="str">
        <f t="shared" si="14"/>
        <v/>
      </c>
      <c r="W60" s="1" t="str">
        <f t="shared" si="15"/>
        <v/>
      </c>
      <c r="X60" s="1" t="str">
        <f t="shared" si="15"/>
        <v/>
      </c>
      <c r="Y60" s="1" t="str">
        <f t="shared" si="15"/>
        <v/>
      </c>
      <c r="Z60" s="1" t="e">
        <f t="shared" si="16"/>
        <v>#N/A</v>
      </c>
      <c r="AA60" s="3">
        <f t="shared" si="1"/>
        <v>0</v>
      </c>
      <c r="AB60" s="13" t="e">
        <f t="shared" si="2"/>
        <v>#N/A</v>
      </c>
      <c r="AC60" s="13" t="e">
        <f t="shared" si="3"/>
        <v>#N/A</v>
      </c>
      <c r="AD60" s="13" t="e">
        <f t="shared" si="4"/>
        <v>#N/A</v>
      </c>
      <c r="AE60" s="13" t="e">
        <f t="shared" si="5"/>
        <v>#N/A</v>
      </c>
      <c r="AF60" s="13" t="e">
        <f t="shared" si="6"/>
        <v>#N/A</v>
      </c>
      <c r="AG60" s="13" t="e">
        <f t="shared" si="7"/>
        <v>#N/A</v>
      </c>
      <c r="AQ60" s="11">
        <f t="shared" si="19"/>
        <v>63</v>
      </c>
      <c r="AR60" s="11">
        <f t="shared" si="19"/>
        <v>48</v>
      </c>
      <c r="AS60" s="1" t="e">
        <f t="shared" si="8"/>
        <v>#N/A</v>
      </c>
      <c r="AT60" s="107">
        <f>+EvolOf!H50</f>
        <v>0</v>
      </c>
      <c r="AY60" s="1">
        <f t="shared" si="13"/>
        <v>0</v>
      </c>
    </row>
    <row r="61" spans="2:51" x14ac:dyDescent="0.3">
      <c r="B61" s="1" t="e">
        <f t="shared" si="0"/>
        <v>#N/A</v>
      </c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" t="str">
        <f t="shared" si="14"/>
        <v/>
      </c>
      <c r="W61" s="1" t="str">
        <f t="shared" si="15"/>
        <v/>
      </c>
      <c r="X61" s="1" t="str">
        <f t="shared" si="15"/>
        <v/>
      </c>
      <c r="Y61" s="1" t="str">
        <f t="shared" si="15"/>
        <v/>
      </c>
      <c r="Z61" s="1" t="e">
        <f t="shared" si="16"/>
        <v>#N/A</v>
      </c>
      <c r="AA61" s="3">
        <f t="shared" si="1"/>
        <v>0</v>
      </c>
      <c r="AB61" s="13" t="e">
        <f t="shared" si="2"/>
        <v>#N/A</v>
      </c>
      <c r="AC61" s="13" t="e">
        <f t="shared" si="3"/>
        <v>#N/A</v>
      </c>
      <c r="AD61" s="13" t="e">
        <f t="shared" si="4"/>
        <v>#N/A</v>
      </c>
      <c r="AE61" s="13" t="e">
        <f t="shared" si="5"/>
        <v>#N/A</v>
      </c>
      <c r="AF61" s="13" t="e">
        <f t="shared" si="6"/>
        <v>#N/A</v>
      </c>
      <c r="AG61" s="13" t="e">
        <f t="shared" si="7"/>
        <v>#N/A</v>
      </c>
      <c r="AQ61" s="11">
        <f t="shared" si="19"/>
        <v>64</v>
      </c>
      <c r="AR61" s="11">
        <f t="shared" si="19"/>
        <v>49</v>
      </c>
      <c r="AS61" s="1" t="e">
        <f t="shared" si="8"/>
        <v>#N/A</v>
      </c>
      <c r="AT61" s="107">
        <f>+EvolOf!H51</f>
        <v>0</v>
      </c>
      <c r="AY61" s="1">
        <f t="shared" si="13"/>
        <v>0</v>
      </c>
    </row>
    <row r="62" spans="2:51" x14ac:dyDescent="0.3">
      <c r="B62" s="1" t="e">
        <f t="shared" si="0"/>
        <v>#N/A</v>
      </c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" t="str">
        <f t="shared" si="14"/>
        <v/>
      </c>
      <c r="W62" s="1" t="str">
        <f t="shared" si="15"/>
        <v/>
      </c>
      <c r="X62" s="1" t="str">
        <f t="shared" si="15"/>
        <v/>
      </c>
      <c r="Y62" s="1" t="str">
        <f t="shared" si="15"/>
        <v/>
      </c>
      <c r="Z62" s="1" t="e">
        <f t="shared" si="16"/>
        <v>#N/A</v>
      </c>
      <c r="AA62" s="3">
        <f t="shared" si="1"/>
        <v>0</v>
      </c>
      <c r="AB62" s="13" t="e">
        <f t="shared" si="2"/>
        <v>#N/A</v>
      </c>
      <c r="AC62" s="13" t="e">
        <f t="shared" si="3"/>
        <v>#N/A</v>
      </c>
      <c r="AD62" s="13" t="e">
        <f t="shared" si="4"/>
        <v>#N/A</v>
      </c>
      <c r="AE62" s="13" t="e">
        <f t="shared" si="5"/>
        <v>#N/A</v>
      </c>
      <c r="AF62" s="13" t="e">
        <f t="shared" si="6"/>
        <v>#N/A</v>
      </c>
      <c r="AG62" s="13" t="e">
        <f t="shared" si="7"/>
        <v>#N/A</v>
      </c>
      <c r="AQ62" s="11">
        <f t="shared" si="19"/>
        <v>65</v>
      </c>
      <c r="AR62" s="11">
        <f t="shared" si="19"/>
        <v>50</v>
      </c>
      <c r="AS62" s="1" t="e">
        <f t="shared" si="8"/>
        <v>#N/A</v>
      </c>
      <c r="AT62" s="107">
        <f>+EvolOf!H52</f>
        <v>0</v>
      </c>
      <c r="AY62" s="1">
        <f t="shared" si="13"/>
        <v>0</v>
      </c>
    </row>
    <row r="63" spans="2:51" x14ac:dyDescent="0.3">
      <c r="B63" s="1" t="e">
        <f t="shared" si="0"/>
        <v>#N/A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" t="str">
        <f t="shared" si="14"/>
        <v/>
      </c>
      <c r="W63" s="1" t="str">
        <f t="shared" si="15"/>
        <v/>
      </c>
      <c r="X63" s="1" t="str">
        <f t="shared" si="15"/>
        <v/>
      </c>
      <c r="Y63" s="1" t="str">
        <f t="shared" si="15"/>
        <v/>
      </c>
      <c r="Z63" s="1" t="e">
        <f t="shared" si="16"/>
        <v>#N/A</v>
      </c>
      <c r="AA63" s="3">
        <f t="shared" si="1"/>
        <v>0</v>
      </c>
      <c r="AB63" s="13" t="e">
        <f t="shared" si="2"/>
        <v>#N/A</v>
      </c>
      <c r="AC63" s="13" t="e">
        <f t="shared" si="3"/>
        <v>#N/A</v>
      </c>
      <c r="AD63" s="13" t="e">
        <f t="shared" si="4"/>
        <v>#N/A</v>
      </c>
      <c r="AE63" s="13" t="e">
        <f t="shared" si="5"/>
        <v>#N/A</v>
      </c>
      <c r="AF63" s="13" t="e">
        <f t="shared" si="6"/>
        <v>#N/A</v>
      </c>
      <c r="AG63" s="13" t="e">
        <f t="shared" si="7"/>
        <v>#N/A</v>
      </c>
      <c r="AQ63" s="11">
        <f t="shared" ref="AQ63:AR78" si="20">+AQ62+1</f>
        <v>66</v>
      </c>
      <c r="AR63" s="11">
        <f t="shared" si="20"/>
        <v>51</v>
      </c>
      <c r="AS63" s="1" t="e">
        <f t="shared" si="8"/>
        <v>#N/A</v>
      </c>
      <c r="AT63" s="107">
        <f>+EvolOf!H53</f>
        <v>0</v>
      </c>
      <c r="AY63" s="1">
        <f t="shared" si="13"/>
        <v>0</v>
      </c>
    </row>
    <row r="64" spans="2:51" x14ac:dyDescent="0.3">
      <c r="B64" s="1" t="e">
        <f t="shared" si="0"/>
        <v>#N/A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" t="str">
        <f t="shared" si="14"/>
        <v/>
      </c>
      <c r="W64" s="1" t="str">
        <f t="shared" si="15"/>
        <v/>
      </c>
      <c r="X64" s="1" t="str">
        <f t="shared" si="15"/>
        <v/>
      </c>
      <c r="Y64" s="1" t="str">
        <f t="shared" si="15"/>
        <v/>
      </c>
      <c r="Z64" s="1" t="e">
        <f t="shared" si="16"/>
        <v>#N/A</v>
      </c>
      <c r="AA64" s="3">
        <f t="shared" si="1"/>
        <v>0</v>
      </c>
      <c r="AB64" s="13" t="e">
        <f t="shared" si="2"/>
        <v>#N/A</v>
      </c>
      <c r="AC64" s="13" t="e">
        <f t="shared" si="3"/>
        <v>#N/A</v>
      </c>
      <c r="AD64" s="13" t="e">
        <f t="shared" si="4"/>
        <v>#N/A</v>
      </c>
      <c r="AE64" s="13" t="e">
        <f t="shared" si="5"/>
        <v>#N/A</v>
      </c>
      <c r="AF64" s="13" t="e">
        <f t="shared" si="6"/>
        <v>#N/A</v>
      </c>
      <c r="AG64" s="13" t="e">
        <f t="shared" si="7"/>
        <v>#N/A</v>
      </c>
      <c r="AQ64" s="11">
        <f t="shared" si="20"/>
        <v>67</v>
      </c>
      <c r="AR64" s="11">
        <f t="shared" si="20"/>
        <v>52</v>
      </c>
      <c r="AS64" s="1" t="e">
        <f t="shared" si="8"/>
        <v>#N/A</v>
      </c>
      <c r="AT64" s="107">
        <f>+EvolOf!H54</f>
        <v>0</v>
      </c>
      <c r="AY64" s="1">
        <f t="shared" si="13"/>
        <v>0</v>
      </c>
    </row>
    <row r="65" spans="2:51" x14ac:dyDescent="0.3">
      <c r="B65" s="1" t="e">
        <f t="shared" si="0"/>
        <v>#N/A</v>
      </c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" t="str">
        <f t="shared" si="14"/>
        <v/>
      </c>
      <c r="W65" s="1" t="str">
        <f t="shared" si="15"/>
        <v/>
      </c>
      <c r="X65" s="1" t="str">
        <f t="shared" si="15"/>
        <v/>
      </c>
      <c r="Y65" s="1" t="str">
        <f t="shared" si="15"/>
        <v/>
      </c>
      <c r="Z65" s="1" t="e">
        <f t="shared" si="16"/>
        <v>#N/A</v>
      </c>
      <c r="AA65" s="3">
        <f t="shared" si="1"/>
        <v>0</v>
      </c>
      <c r="AB65" s="13" t="e">
        <f t="shared" si="2"/>
        <v>#N/A</v>
      </c>
      <c r="AC65" s="13" t="e">
        <f t="shared" si="3"/>
        <v>#N/A</v>
      </c>
      <c r="AD65" s="13" t="e">
        <f t="shared" si="4"/>
        <v>#N/A</v>
      </c>
      <c r="AE65" s="13" t="e">
        <f t="shared" si="5"/>
        <v>#N/A</v>
      </c>
      <c r="AF65" s="13" t="e">
        <f t="shared" si="6"/>
        <v>#N/A</v>
      </c>
      <c r="AG65" s="13" t="e">
        <f t="shared" si="7"/>
        <v>#N/A</v>
      </c>
      <c r="AQ65" s="11">
        <f t="shared" si="20"/>
        <v>68</v>
      </c>
      <c r="AR65" s="11">
        <f t="shared" si="20"/>
        <v>53</v>
      </c>
      <c r="AS65" s="1" t="e">
        <f t="shared" si="8"/>
        <v>#N/A</v>
      </c>
      <c r="AT65" s="107">
        <f>+EvolOf!H55</f>
        <v>0</v>
      </c>
      <c r="AY65" s="1">
        <f t="shared" si="13"/>
        <v>0</v>
      </c>
    </row>
    <row r="66" spans="2:51" x14ac:dyDescent="0.3">
      <c r="B66" s="1" t="e">
        <f t="shared" si="0"/>
        <v>#N/A</v>
      </c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" t="str">
        <f t="shared" si="14"/>
        <v/>
      </c>
      <c r="W66" s="1" t="str">
        <f t="shared" si="15"/>
        <v/>
      </c>
      <c r="X66" s="1" t="str">
        <f t="shared" si="15"/>
        <v/>
      </c>
      <c r="Y66" s="1" t="str">
        <f t="shared" si="15"/>
        <v/>
      </c>
      <c r="Z66" s="1" t="e">
        <f t="shared" si="16"/>
        <v>#N/A</v>
      </c>
      <c r="AA66" s="3">
        <f t="shared" si="1"/>
        <v>0</v>
      </c>
      <c r="AB66" s="13" t="e">
        <f t="shared" si="2"/>
        <v>#N/A</v>
      </c>
      <c r="AC66" s="13" t="e">
        <f t="shared" si="3"/>
        <v>#N/A</v>
      </c>
      <c r="AD66" s="13" t="e">
        <f t="shared" si="4"/>
        <v>#N/A</v>
      </c>
      <c r="AE66" s="13" t="e">
        <f t="shared" si="5"/>
        <v>#N/A</v>
      </c>
      <c r="AF66" s="13" t="e">
        <f t="shared" si="6"/>
        <v>#N/A</v>
      </c>
      <c r="AG66" s="13" t="e">
        <f t="shared" si="7"/>
        <v>#N/A</v>
      </c>
      <c r="AQ66" s="11">
        <f t="shared" si="20"/>
        <v>69</v>
      </c>
      <c r="AR66" s="11">
        <f t="shared" si="20"/>
        <v>54</v>
      </c>
      <c r="AS66" s="1" t="e">
        <f t="shared" si="8"/>
        <v>#N/A</v>
      </c>
      <c r="AT66" s="107">
        <f>+EvolOf!H56</f>
        <v>0</v>
      </c>
      <c r="AY66" s="1">
        <f t="shared" si="13"/>
        <v>0</v>
      </c>
    </row>
    <row r="67" spans="2:51" x14ac:dyDescent="0.3">
      <c r="B67" s="1" t="e">
        <f t="shared" si="0"/>
        <v>#N/A</v>
      </c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" t="str">
        <f t="shared" si="14"/>
        <v/>
      </c>
      <c r="W67" s="1" t="str">
        <f t="shared" si="15"/>
        <v/>
      </c>
      <c r="X67" s="1" t="str">
        <f t="shared" si="15"/>
        <v/>
      </c>
      <c r="Y67" s="1" t="str">
        <f t="shared" si="15"/>
        <v/>
      </c>
      <c r="Z67" s="1" t="e">
        <f t="shared" si="16"/>
        <v>#N/A</v>
      </c>
      <c r="AA67" s="3">
        <f t="shared" si="1"/>
        <v>0</v>
      </c>
      <c r="AB67" s="13" t="e">
        <f t="shared" si="2"/>
        <v>#N/A</v>
      </c>
      <c r="AC67" s="13" t="e">
        <f t="shared" si="3"/>
        <v>#N/A</v>
      </c>
      <c r="AD67" s="13" t="e">
        <f t="shared" si="4"/>
        <v>#N/A</v>
      </c>
      <c r="AE67" s="13" t="e">
        <f t="shared" si="5"/>
        <v>#N/A</v>
      </c>
      <c r="AF67" s="13" t="e">
        <f t="shared" si="6"/>
        <v>#N/A</v>
      </c>
      <c r="AG67" s="13" t="e">
        <f t="shared" si="7"/>
        <v>#N/A</v>
      </c>
      <c r="AQ67" s="11">
        <f t="shared" si="20"/>
        <v>70</v>
      </c>
      <c r="AR67" s="11">
        <f t="shared" si="20"/>
        <v>55</v>
      </c>
      <c r="AS67" s="1" t="e">
        <f t="shared" si="8"/>
        <v>#N/A</v>
      </c>
      <c r="AT67" s="107">
        <f>+EvolOf!H57</f>
        <v>0</v>
      </c>
      <c r="AY67" s="1">
        <f t="shared" si="13"/>
        <v>0</v>
      </c>
    </row>
    <row r="68" spans="2:51" x14ac:dyDescent="0.3">
      <c r="B68" s="1" t="e">
        <f t="shared" si="0"/>
        <v>#N/A</v>
      </c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" t="str">
        <f t="shared" si="14"/>
        <v/>
      </c>
      <c r="W68" s="1" t="str">
        <f t="shared" si="15"/>
        <v/>
      </c>
      <c r="X68" s="1" t="str">
        <f t="shared" si="15"/>
        <v/>
      </c>
      <c r="Y68" s="1" t="str">
        <f t="shared" si="15"/>
        <v/>
      </c>
      <c r="Z68" s="1" t="e">
        <f t="shared" si="16"/>
        <v>#N/A</v>
      </c>
      <c r="AA68" s="3">
        <f t="shared" si="1"/>
        <v>0</v>
      </c>
      <c r="AB68" s="13" t="e">
        <f t="shared" si="2"/>
        <v>#N/A</v>
      </c>
      <c r="AC68" s="13" t="e">
        <f t="shared" si="3"/>
        <v>#N/A</v>
      </c>
      <c r="AD68" s="13" t="e">
        <f t="shared" si="4"/>
        <v>#N/A</v>
      </c>
      <c r="AE68" s="13" t="e">
        <f t="shared" si="5"/>
        <v>#N/A</v>
      </c>
      <c r="AF68" s="13" t="e">
        <f t="shared" si="6"/>
        <v>#N/A</v>
      </c>
      <c r="AG68" s="13" t="e">
        <f t="shared" si="7"/>
        <v>#N/A</v>
      </c>
      <c r="AQ68" s="11">
        <f t="shared" si="20"/>
        <v>71</v>
      </c>
      <c r="AR68" s="11">
        <f t="shared" si="20"/>
        <v>56</v>
      </c>
      <c r="AS68" s="1" t="e">
        <f t="shared" si="8"/>
        <v>#N/A</v>
      </c>
      <c r="AT68" s="107">
        <f>+EvolOf!H58</f>
        <v>0</v>
      </c>
      <c r="AY68" s="1">
        <f t="shared" si="13"/>
        <v>0</v>
      </c>
    </row>
    <row r="69" spans="2:51" x14ac:dyDescent="0.3">
      <c r="B69" s="1" t="e">
        <f t="shared" si="0"/>
        <v>#N/A</v>
      </c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" t="str">
        <f t="shared" si="14"/>
        <v/>
      </c>
      <c r="W69" s="1" t="str">
        <f t="shared" si="15"/>
        <v/>
      </c>
      <c r="X69" s="1" t="str">
        <f t="shared" si="15"/>
        <v/>
      </c>
      <c r="Y69" s="1" t="str">
        <f t="shared" si="15"/>
        <v/>
      </c>
      <c r="Z69" s="1" t="e">
        <f t="shared" si="16"/>
        <v>#N/A</v>
      </c>
      <c r="AA69" s="3">
        <f t="shared" si="1"/>
        <v>0</v>
      </c>
      <c r="AB69" s="13" t="e">
        <f t="shared" si="2"/>
        <v>#N/A</v>
      </c>
      <c r="AC69" s="13" t="e">
        <f t="shared" si="3"/>
        <v>#N/A</v>
      </c>
      <c r="AD69" s="13" t="e">
        <f t="shared" si="4"/>
        <v>#N/A</v>
      </c>
      <c r="AE69" s="13" t="e">
        <f t="shared" si="5"/>
        <v>#N/A</v>
      </c>
      <c r="AF69" s="13" t="e">
        <f t="shared" si="6"/>
        <v>#N/A</v>
      </c>
      <c r="AG69" s="13" t="e">
        <f t="shared" si="7"/>
        <v>#N/A</v>
      </c>
      <c r="AQ69" s="11">
        <f t="shared" si="20"/>
        <v>72</v>
      </c>
      <c r="AR69" s="11">
        <f t="shared" si="20"/>
        <v>57</v>
      </c>
      <c r="AS69" s="1" t="e">
        <f t="shared" si="8"/>
        <v>#N/A</v>
      </c>
      <c r="AT69" s="107">
        <f>+EvolOf!H59</f>
        <v>0</v>
      </c>
      <c r="AY69" s="1">
        <f t="shared" si="13"/>
        <v>0</v>
      </c>
    </row>
    <row r="70" spans="2:51" x14ac:dyDescent="0.3">
      <c r="B70" s="1" t="e">
        <f t="shared" si="0"/>
        <v>#N/A</v>
      </c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" t="str">
        <f t="shared" si="14"/>
        <v/>
      </c>
      <c r="W70" s="1" t="str">
        <f t="shared" si="15"/>
        <v/>
      </c>
      <c r="X70" s="1" t="str">
        <f t="shared" si="15"/>
        <v/>
      </c>
      <c r="Y70" s="1" t="str">
        <f t="shared" si="15"/>
        <v/>
      </c>
      <c r="Z70" s="1" t="e">
        <f t="shared" si="16"/>
        <v>#N/A</v>
      </c>
      <c r="AA70" s="3">
        <f t="shared" si="1"/>
        <v>0</v>
      </c>
      <c r="AB70" s="13" t="e">
        <f t="shared" si="2"/>
        <v>#N/A</v>
      </c>
      <c r="AC70" s="13" t="e">
        <f t="shared" si="3"/>
        <v>#N/A</v>
      </c>
      <c r="AD70" s="13" t="e">
        <f t="shared" si="4"/>
        <v>#N/A</v>
      </c>
      <c r="AE70" s="13" t="e">
        <f t="shared" si="5"/>
        <v>#N/A</v>
      </c>
      <c r="AF70" s="13" t="e">
        <f t="shared" si="6"/>
        <v>#N/A</v>
      </c>
      <c r="AG70" s="13" t="e">
        <f t="shared" si="7"/>
        <v>#N/A</v>
      </c>
      <c r="AQ70" s="11">
        <f t="shared" si="20"/>
        <v>73</v>
      </c>
      <c r="AR70" s="11">
        <f t="shared" si="20"/>
        <v>58</v>
      </c>
      <c r="AS70" s="1" t="e">
        <f t="shared" si="8"/>
        <v>#N/A</v>
      </c>
      <c r="AT70" s="107">
        <f>+EvolOf!H60</f>
        <v>0</v>
      </c>
      <c r="AY70" s="1">
        <f t="shared" si="13"/>
        <v>0</v>
      </c>
    </row>
    <row r="71" spans="2:51" x14ac:dyDescent="0.3">
      <c r="B71" s="1" t="e">
        <f t="shared" si="0"/>
        <v>#N/A</v>
      </c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" t="str">
        <f t="shared" si="14"/>
        <v/>
      </c>
      <c r="W71" s="1" t="str">
        <f t="shared" si="15"/>
        <v/>
      </c>
      <c r="X71" s="1" t="str">
        <f t="shared" si="15"/>
        <v/>
      </c>
      <c r="Y71" s="1" t="str">
        <f t="shared" si="15"/>
        <v/>
      </c>
      <c r="Z71" s="1" t="e">
        <f t="shared" si="16"/>
        <v>#N/A</v>
      </c>
      <c r="AA71" s="3">
        <f t="shared" si="1"/>
        <v>0</v>
      </c>
      <c r="AB71" s="13" t="e">
        <f t="shared" si="2"/>
        <v>#N/A</v>
      </c>
      <c r="AC71" s="13" t="e">
        <f t="shared" si="3"/>
        <v>#N/A</v>
      </c>
      <c r="AD71" s="13" t="e">
        <f t="shared" si="4"/>
        <v>#N/A</v>
      </c>
      <c r="AE71" s="13" t="e">
        <f t="shared" si="5"/>
        <v>#N/A</v>
      </c>
      <c r="AF71" s="13" t="e">
        <f t="shared" si="6"/>
        <v>#N/A</v>
      </c>
      <c r="AG71" s="13" t="e">
        <f t="shared" si="7"/>
        <v>#N/A</v>
      </c>
      <c r="AQ71" s="11">
        <f t="shared" si="20"/>
        <v>74</v>
      </c>
      <c r="AR71" s="11">
        <f t="shared" si="20"/>
        <v>59</v>
      </c>
      <c r="AS71" s="1" t="e">
        <f t="shared" si="8"/>
        <v>#N/A</v>
      </c>
      <c r="AT71" s="107">
        <f>+EvolOf!H61</f>
        <v>0</v>
      </c>
      <c r="AY71" s="1">
        <f t="shared" si="13"/>
        <v>0</v>
      </c>
    </row>
    <row r="72" spans="2:51" x14ac:dyDescent="0.3">
      <c r="B72" s="1" t="e">
        <f t="shared" si="0"/>
        <v>#N/A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" t="str">
        <f t="shared" si="14"/>
        <v/>
      </c>
      <c r="W72" s="1" t="str">
        <f t="shared" si="15"/>
        <v/>
      </c>
      <c r="X72" s="1" t="str">
        <f t="shared" si="15"/>
        <v/>
      </c>
      <c r="Y72" s="1" t="str">
        <f t="shared" si="15"/>
        <v/>
      </c>
      <c r="Z72" s="1" t="e">
        <f t="shared" si="16"/>
        <v>#N/A</v>
      </c>
      <c r="AA72" s="3">
        <f t="shared" si="1"/>
        <v>0</v>
      </c>
      <c r="AB72" s="13" t="e">
        <f t="shared" si="2"/>
        <v>#N/A</v>
      </c>
      <c r="AC72" s="13" t="e">
        <f t="shared" si="3"/>
        <v>#N/A</v>
      </c>
      <c r="AD72" s="13" t="e">
        <f t="shared" si="4"/>
        <v>#N/A</v>
      </c>
      <c r="AE72" s="13" t="e">
        <f t="shared" si="5"/>
        <v>#N/A</v>
      </c>
      <c r="AF72" s="13" t="e">
        <f t="shared" si="6"/>
        <v>#N/A</v>
      </c>
      <c r="AG72" s="13" t="e">
        <f t="shared" si="7"/>
        <v>#N/A</v>
      </c>
      <c r="AQ72" s="11">
        <f t="shared" si="20"/>
        <v>75</v>
      </c>
      <c r="AR72" s="11">
        <f t="shared" si="20"/>
        <v>60</v>
      </c>
      <c r="AS72" s="1" t="e">
        <f t="shared" si="8"/>
        <v>#N/A</v>
      </c>
      <c r="AT72" s="107">
        <f>+EvolOf!H62</f>
        <v>0</v>
      </c>
      <c r="AY72" s="1">
        <f t="shared" si="13"/>
        <v>0</v>
      </c>
    </row>
    <row r="73" spans="2:51" x14ac:dyDescent="0.3">
      <c r="B73" s="1" t="e">
        <f t="shared" si="0"/>
        <v>#N/A</v>
      </c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" t="str">
        <f t="shared" si="14"/>
        <v/>
      </c>
      <c r="W73" s="1" t="str">
        <f t="shared" si="15"/>
        <v/>
      </c>
      <c r="X73" s="1" t="str">
        <f t="shared" si="15"/>
        <v/>
      </c>
      <c r="Y73" s="1" t="str">
        <f t="shared" si="15"/>
        <v/>
      </c>
      <c r="Z73" s="1" t="e">
        <f t="shared" si="16"/>
        <v>#N/A</v>
      </c>
      <c r="AA73" s="3">
        <f t="shared" si="1"/>
        <v>0</v>
      </c>
      <c r="AB73" s="13" t="e">
        <f t="shared" si="2"/>
        <v>#N/A</v>
      </c>
      <c r="AC73" s="13" t="e">
        <f t="shared" si="3"/>
        <v>#N/A</v>
      </c>
      <c r="AD73" s="13" t="e">
        <f t="shared" si="4"/>
        <v>#N/A</v>
      </c>
      <c r="AE73" s="13" t="e">
        <f t="shared" si="5"/>
        <v>#N/A</v>
      </c>
      <c r="AF73" s="13" t="e">
        <f t="shared" si="6"/>
        <v>#N/A</v>
      </c>
      <c r="AG73" s="13" t="e">
        <f t="shared" si="7"/>
        <v>#N/A</v>
      </c>
      <c r="AQ73" s="11">
        <f t="shared" si="20"/>
        <v>76</v>
      </c>
      <c r="AR73" s="11">
        <f t="shared" si="20"/>
        <v>61</v>
      </c>
      <c r="AS73" s="1" t="e">
        <f t="shared" si="8"/>
        <v>#N/A</v>
      </c>
      <c r="AT73" s="107">
        <f>+EvolOf!H63</f>
        <v>0</v>
      </c>
      <c r="AY73" s="1">
        <f t="shared" si="13"/>
        <v>0</v>
      </c>
    </row>
    <row r="74" spans="2:51" x14ac:dyDescent="0.3">
      <c r="B74" s="1" t="e">
        <f t="shared" si="0"/>
        <v>#N/A</v>
      </c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" t="str">
        <f t="shared" si="14"/>
        <v/>
      </c>
      <c r="W74" s="1" t="str">
        <f t="shared" si="15"/>
        <v/>
      </c>
      <c r="X74" s="1" t="str">
        <f t="shared" si="15"/>
        <v/>
      </c>
      <c r="Y74" s="1" t="str">
        <f t="shared" si="15"/>
        <v/>
      </c>
      <c r="Z74" s="1" t="e">
        <f t="shared" si="16"/>
        <v>#N/A</v>
      </c>
      <c r="AA74" s="3">
        <f t="shared" si="1"/>
        <v>0</v>
      </c>
      <c r="AB74" s="13" t="e">
        <f t="shared" si="2"/>
        <v>#N/A</v>
      </c>
      <c r="AC74" s="13" t="e">
        <f t="shared" si="3"/>
        <v>#N/A</v>
      </c>
      <c r="AD74" s="13" t="e">
        <f t="shared" si="4"/>
        <v>#N/A</v>
      </c>
      <c r="AE74" s="13" t="e">
        <f t="shared" si="5"/>
        <v>#N/A</v>
      </c>
      <c r="AF74" s="13" t="e">
        <f t="shared" si="6"/>
        <v>#N/A</v>
      </c>
      <c r="AG74" s="13" t="e">
        <f t="shared" si="7"/>
        <v>#N/A</v>
      </c>
      <c r="AQ74" s="11">
        <f t="shared" si="20"/>
        <v>77</v>
      </c>
      <c r="AR74" s="11">
        <f t="shared" si="20"/>
        <v>62</v>
      </c>
      <c r="AS74" s="1" t="e">
        <f t="shared" si="8"/>
        <v>#N/A</v>
      </c>
      <c r="AT74" s="107">
        <f>+EvolOf!H64</f>
        <v>0</v>
      </c>
      <c r="AY74" s="1">
        <f t="shared" si="13"/>
        <v>0</v>
      </c>
    </row>
    <row r="75" spans="2:51" x14ac:dyDescent="0.3">
      <c r="B75" s="1" t="e">
        <f t="shared" si="0"/>
        <v>#N/A</v>
      </c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" t="str">
        <f t="shared" si="14"/>
        <v/>
      </c>
      <c r="W75" s="1" t="str">
        <f t="shared" si="15"/>
        <v/>
      </c>
      <c r="X75" s="1" t="str">
        <f t="shared" si="15"/>
        <v/>
      </c>
      <c r="Y75" s="1" t="str">
        <f t="shared" si="15"/>
        <v/>
      </c>
      <c r="Z75" s="1" t="e">
        <f t="shared" si="16"/>
        <v>#N/A</v>
      </c>
      <c r="AA75" s="3">
        <f t="shared" si="1"/>
        <v>0</v>
      </c>
      <c r="AB75" s="13" t="e">
        <f t="shared" si="2"/>
        <v>#N/A</v>
      </c>
      <c r="AC75" s="13" t="e">
        <f t="shared" si="3"/>
        <v>#N/A</v>
      </c>
      <c r="AD75" s="13" t="e">
        <f t="shared" si="4"/>
        <v>#N/A</v>
      </c>
      <c r="AE75" s="13" t="e">
        <f t="shared" si="5"/>
        <v>#N/A</v>
      </c>
      <c r="AF75" s="13" t="e">
        <f t="shared" si="6"/>
        <v>#N/A</v>
      </c>
      <c r="AG75" s="13" t="e">
        <f t="shared" si="7"/>
        <v>#N/A</v>
      </c>
      <c r="AQ75" s="11">
        <f t="shared" si="20"/>
        <v>78</v>
      </c>
      <c r="AR75" s="11">
        <f t="shared" si="20"/>
        <v>63</v>
      </c>
      <c r="AS75" s="1" t="e">
        <f t="shared" si="8"/>
        <v>#N/A</v>
      </c>
      <c r="AT75" s="107">
        <f>+EvolOf!H65</f>
        <v>0</v>
      </c>
      <c r="AY75" s="1">
        <f t="shared" si="13"/>
        <v>0</v>
      </c>
    </row>
    <row r="76" spans="2:51" x14ac:dyDescent="0.3">
      <c r="B76" s="1" t="e">
        <f t="shared" si="0"/>
        <v>#N/A</v>
      </c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" t="str">
        <f t="shared" si="14"/>
        <v/>
      </c>
      <c r="W76" s="1" t="str">
        <f t="shared" si="15"/>
        <v/>
      </c>
      <c r="X76" s="1" t="str">
        <f t="shared" si="15"/>
        <v/>
      </c>
      <c r="Y76" s="1" t="str">
        <f t="shared" si="15"/>
        <v/>
      </c>
      <c r="Z76" s="1" t="e">
        <f t="shared" si="16"/>
        <v>#N/A</v>
      </c>
      <c r="AA76" s="3">
        <f t="shared" si="1"/>
        <v>0</v>
      </c>
      <c r="AB76" s="13" t="e">
        <f t="shared" si="2"/>
        <v>#N/A</v>
      </c>
      <c r="AC76" s="13" t="e">
        <f t="shared" si="3"/>
        <v>#N/A</v>
      </c>
      <c r="AD76" s="13" t="e">
        <f t="shared" si="4"/>
        <v>#N/A</v>
      </c>
      <c r="AE76" s="13" t="e">
        <f t="shared" si="5"/>
        <v>#N/A</v>
      </c>
      <c r="AF76" s="13" t="e">
        <f t="shared" si="6"/>
        <v>#N/A</v>
      </c>
      <c r="AG76" s="13" t="e">
        <f t="shared" si="7"/>
        <v>#N/A</v>
      </c>
      <c r="AQ76" s="11">
        <f t="shared" si="20"/>
        <v>79</v>
      </c>
      <c r="AR76" s="11">
        <f t="shared" si="20"/>
        <v>64</v>
      </c>
      <c r="AS76" s="1" t="e">
        <f t="shared" si="8"/>
        <v>#N/A</v>
      </c>
      <c r="AT76" s="107">
        <f>+EvolOf!H66</f>
        <v>0</v>
      </c>
      <c r="AY76" s="1">
        <f t="shared" si="13"/>
        <v>0</v>
      </c>
    </row>
    <row r="77" spans="2:51" x14ac:dyDescent="0.3">
      <c r="B77" s="1" t="e">
        <f t="shared" ref="B77:B140" si="21">IF(C77="",NA(),E77+G77+H77+I77)</f>
        <v>#N/A</v>
      </c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" t="str">
        <f t="shared" si="14"/>
        <v/>
      </c>
      <c r="W77" s="1" t="str">
        <f t="shared" si="15"/>
        <v/>
      </c>
      <c r="X77" s="1" t="str">
        <f t="shared" si="15"/>
        <v/>
      </c>
      <c r="Y77" s="1" t="str">
        <f t="shared" si="15"/>
        <v/>
      </c>
      <c r="Z77" s="1" t="e">
        <f t="shared" si="16"/>
        <v>#N/A</v>
      </c>
      <c r="AA77" s="3">
        <f t="shared" ref="AA77:AA140" si="22">$B$7*K77*$B$6</f>
        <v>0</v>
      </c>
      <c r="AB77" s="13" t="e">
        <f t="shared" ref="AB77:AB140" si="23">IF(OR(ISNA(B77),B77=0),NA(),I77/B77)</f>
        <v>#N/A</v>
      </c>
      <c r="AC77" s="13" t="e">
        <f t="shared" ref="AC77:AC140" si="24">IF(OR(ISNA(B77),B77=0),NA(),B77/$AC$10)</f>
        <v>#N/A</v>
      </c>
      <c r="AD77" s="13" t="e">
        <f t="shared" ref="AD77:AD140" si="25">IF(OR(ISNA(B77),B77=0),NA(),E77/$AC$10)</f>
        <v>#N/A</v>
      </c>
      <c r="AE77" s="13" t="e">
        <f t="shared" ref="AE77:AE140" si="26">IF(OR(ISNA(B77),B77=0),NA(),G77/$AC$10)</f>
        <v>#N/A</v>
      </c>
      <c r="AF77" s="13" t="e">
        <f t="shared" ref="AF77:AF140" si="27">IF(OR(ISNA(B77),B77=0),NA(),I77/$AC$10)</f>
        <v>#N/A</v>
      </c>
      <c r="AG77" s="13" t="e">
        <f t="shared" ref="AG77:AG140" si="28">+IF(OR(ISNA(B77),B77=0),NA(),Z77/$AC$10)</f>
        <v>#N/A</v>
      </c>
      <c r="AQ77" s="11">
        <f t="shared" si="20"/>
        <v>80</v>
      </c>
      <c r="AR77" s="11">
        <f t="shared" si="20"/>
        <v>65</v>
      </c>
    </row>
    <row r="78" spans="2:51" x14ac:dyDescent="0.3">
      <c r="B78" s="1" t="e">
        <f t="shared" si="21"/>
        <v>#N/A</v>
      </c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" t="str">
        <f t="shared" si="14"/>
        <v/>
      </c>
      <c r="W78" s="1" t="str">
        <f t="shared" si="15"/>
        <v/>
      </c>
      <c r="X78" s="1" t="str">
        <f t="shared" si="15"/>
        <v/>
      </c>
      <c r="Y78" s="1" t="str">
        <f t="shared" si="15"/>
        <v/>
      </c>
      <c r="Z78" s="1" t="e">
        <f t="shared" si="16"/>
        <v>#N/A</v>
      </c>
      <c r="AA78" s="3">
        <f t="shared" si="22"/>
        <v>0</v>
      </c>
      <c r="AB78" s="13" t="e">
        <f t="shared" si="23"/>
        <v>#N/A</v>
      </c>
      <c r="AC78" s="13" t="e">
        <f t="shared" si="24"/>
        <v>#N/A</v>
      </c>
      <c r="AD78" s="13" t="e">
        <f t="shared" si="25"/>
        <v>#N/A</v>
      </c>
      <c r="AE78" s="13" t="e">
        <f t="shared" si="26"/>
        <v>#N/A</v>
      </c>
      <c r="AF78" s="13" t="e">
        <f t="shared" si="27"/>
        <v>#N/A</v>
      </c>
      <c r="AG78" s="13" t="e">
        <f t="shared" si="28"/>
        <v>#N/A</v>
      </c>
      <c r="AQ78" s="11">
        <f t="shared" si="20"/>
        <v>81</v>
      </c>
      <c r="AR78" s="11">
        <f t="shared" si="20"/>
        <v>66</v>
      </c>
    </row>
    <row r="79" spans="2:51" x14ac:dyDescent="0.3">
      <c r="B79" s="1" t="e">
        <f t="shared" si="21"/>
        <v>#N/A</v>
      </c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" t="str">
        <f t="shared" ref="V79:V142" si="29">IF($C79="","",E79-E78)</f>
        <v/>
      </c>
      <c r="W79" s="1" t="str">
        <f t="shared" ref="W79:Y142" si="30">IF($C79="","",G79-G78)</f>
        <v/>
      </c>
      <c r="X79" s="1" t="str">
        <f t="shared" si="30"/>
        <v/>
      </c>
      <c r="Y79" s="1" t="str">
        <f t="shared" si="30"/>
        <v/>
      </c>
      <c r="Z79" s="1" t="e">
        <f t="shared" ref="Z79:Z142" si="31">IF(OR($C79="",ISNA($C79)),NA(),V79+W79+X79+Y79)</f>
        <v>#N/A</v>
      </c>
      <c r="AA79" s="3">
        <f t="shared" si="22"/>
        <v>0</v>
      </c>
      <c r="AB79" s="13" t="e">
        <f t="shared" si="23"/>
        <v>#N/A</v>
      </c>
      <c r="AC79" s="13" t="e">
        <f t="shared" si="24"/>
        <v>#N/A</v>
      </c>
      <c r="AD79" s="13" t="e">
        <f t="shared" si="25"/>
        <v>#N/A</v>
      </c>
      <c r="AE79" s="13" t="e">
        <f t="shared" si="26"/>
        <v>#N/A</v>
      </c>
      <c r="AF79" s="13" t="e">
        <f t="shared" si="27"/>
        <v>#N/A</v>
      </c>
      <c r="AG79" s="13" t="e">
        <f t="shared" si="28"/>
        <v>#N/A</v>
      </c>
      <c r="AQ79" s="11">
        <f t="shared" ref="AQ79:AR94" si="32">+AQ78+1</f>
        <v>82</v>
      </c>
      <c r="AR79" s="11">
        <f t="shared" si="32"/>
        <v>67</v>
      </c>
    </row>
    <row r="80" spans="2:51" x14ac:dyDescent="0.3">
      <c r="B80" s="1" t="e">
        <f t="shared" si="21"/>
        <v>#N/A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" t="str">
        <f t="shared" si="29"/>
        <v/>
      </c>
      <c r="W80" s="1" t="str">
        <f t="shared" si="30"/>
        <v/>
      </c>
      <c r="X80" s="1" t="str">
        <f t="shared" si="30"/>
        <v/>
      </c>
      <c r="Y80" s="1" t="str">
        <f t="shared" si="30"/>
        <v/>
      </c>
      <c r="Z80" s="1" t="e">
        <f t="shared" si="31"/>
        <v>#N/A</v>
      </c>
      <c r="AA80" s="3">
        <f t="shared" si="22"/>
        <v>0</v>
      </c>
      <c r="AB80" s="13" t="e">
        <f t="shared" si="23"/>
        <v>#N/A</v>
      </c>
      <c r="AC80" s="13" t="e">
        <f t="shared" si="24"/>
        <v>#N/A</v>
      </c>
      <c r="AD80" s="13" t="e">
        <f t="shared" si="25"/>
        <v>#N/A</v>
      </c>
      <c r="AE80" s="13" t="e">
        <f t="shared" si="26"/>
        <v>#N/A</v>
      </c>
      <c r="AF80" s="13" t="e">
        <f t="shared" si="27"/>
        <v>#N/A</v>
      </c>
      <c r="AG80" s="13" t="e">
        <f t="shared" si="28"/>
        <v>#N/A</v>
      </c>
      <c r="AQ80" s="11">
        <f t="shared" si="32"/>
        <v>83</v>
      </c>
      <c r="AR80" s="11">
        <f t="shared" si="32"/>
        <v>68</v>
      </c>
    </row>
    <row r="81" spans="1:65" x14ac:dyDescent="0.3">
      <c r="B81" s="1" t="e">
        <f t="shared" si="21"/>
        <v>#N/A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" t="str">
        <f t="shared" si="29"/>
        <v/>
      </c>
      <c r="W81" s="1" t="str">
        <f t="shared" si="30"/>
        <v/>
      </c>
      <c r="X81" s="1" t="str">
        <f t="shared" si="30"/>
        <v/>
      </c>
      <c r="Y81" s="1" t="str">
        <f t="shared" si="30"/>
        <v/>
      </c>
      <c r="Z81" s="1" t="e">
        <f t="shared" si="31"/>
        <v>#N/A</v>
      </c>
      <c r="AA81" s="3">
        <f t="shared" si="22"/>
        <v>0</v>
      </c>
      <c r="AB81" s="13" t="e">
        <f t="shared" si="23"/>
        <v>#N/A</v>
      </c>
      <c r="AC81" s="13" t="e">
        <f t="shared" si="24"/>
        <v>#N/A</v>
      </c>
      <c r="AD81" s="13" t="e">
        <f t="shared" si="25"/>
        <v>#N/A</v>
      </c>
      <c r="AE81" s="13" t="e">
        <f t="shared" si="26"/>
        <v>#N/A</v>
      </c>
      <c r="AF81" s="13" t="e">
        <f t="shared" si="27"/>
        <v>#N/A</v>
      </c>
      <c r="AG81" s="13" t="e">
        <f t="shared" si="28"/>
        <v>#N/A</v>
      </c>
      <c r="AQ81" s="11">
        <f t="shared" si="32"/>
        <v>84</v>
      </c>
      <c r="AR81" s="11">
        <f t="shared" si="32"/>
        <v>69</v>
      </c>
    </row>
    <row r="82" spans="1:65" x14ac:dyDescent="0.3">
      <c r="B82" s="1" t="e">
        <f t="shared" si="21"/>
        <v>#N/A</v>
      </c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" t="str">
        <f t="shared" si="29"/>
        <v/>
      </c>
      <c r="W82" s="1" t="str">
        <f t="shared" si="30"/>
        <v/>
      </c>
      <c r="X82" s="1" t="str">
        <f t="shared" si="30"/>
        <v/>
      </c>
      <c r="Y82" s="1" t="str">
        <f t="shared" si="30"/>
        <v/>
      </c>
      <c r="Z82" s="1" t="e">
        <f t="shared" si="31"/>
        <v>#N/A</v>
      </c>
      <c r="AA82" s="3">
        <f t="shared" si="22"/>
        <v>0</v>
      </c>
      <c r="AB82" s="13" t="e">
        <f t="shared" si="23"/>
        <v>#N/A</v>
      </c>
      <c r="AC82" s="13" t="e">
        <f t="shared" si="24"/>
        <v>#N/A</v>
      </c>
      <c r="AD82" s="13" t="e">
        <f t="shared" si="25"/>
        <v>#N/A</v>
      </c>
      <c r="AE82" s="13" t="e">
        <f t="shared" si="26"/>
        <v>#N/A</v>
      </c>
      <c r="AF82" s="13" t="e">
        <f t="shared" si="27"/>
        <v>#N/A</v>
      </c>
      <c r="AG82" s="13" t="e">
        <f t="shared" si="28"/>
        <v>#N/A</v>
      </c>
      <c r="AQ82" s="11">
        <f t="shared" si="32"/>
        <v>85</v>
      </c>
      <c r="AR82" s="11">
        <f t="shared" si="32"/>
        <v>70</v>
      </c>
    </row>
    <row r="83" spans="1:65" x14ac:dyDescent="0.3">
      <c r="B83" s="1" t="e">
        <f t="shared" si="21"/>
        <v>#N/A</v>
      </c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" t="str">
        <f t="shared" si="29"/>
        <v/>
      </c>
      <c r="W83" s="1" t="str">
        <f t="shared" si="30"/>
        <v/>
      </c>
      <c r="X83" s="1" t="str">
        <f t="shared" si="30"/>
        <v/>
      </c>
      <c r="Y83" s="1" t="str">
        <f t="shared" si="30"/>
        <v/>
      </c>
      <c r="Z83" s="1" t="e">
        <f t="shared" si="31"/>
        <v>#N/A</v>
      </c>
      <c r="AA83" s="3">
        <f t="shared" si="22"/>
        <v>0</v>
      </c>
      <c r="AB83" s="13" t="e">
        <f t="shared" si="23"/>
        <v>#N/A</v>
      </c>
      <c r="AC83" s="13" t="e">
        <f t="shared" si="24"/>
        <v>#N/A</v>
      </c>
      <c r="AD83" s="13" t="e">
        <f t="shared" si="25"/>
        <v>#N/A</v>
      </c>
      <c r="AE83" s="13" t="e">
        <f t="shared" si="26"/>
        <v>#N/A</v>
      </c>
      <c r="AF83" s="13" t="e">
        <f t="shared" si="27"/>
        <v>#N/A</v>
      </c>
      <c r="AG83" s="13" t="e">
        <f t="shared" si="28"/>
        <v>#N/A</v>
      </c>
      <c r="AQ83" s="11">
        <f t="shared" si="32"/>
        <v>86</v>
      </c>
      <c r="AR83" s="11">
        <f t="shared" si="32"/>
        <v>71</v>
      </c>
    </row>
    <row r="84" spans="1:65" x14ac:dyDescent="0.3">
      <c r="B84" s="1" t="e">
        <f t="shared" si="21"/>
        <v>#N/A</v>
      </c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" t="str">
        <f t="shared" si="29"/>
        <v/>
      </c>
      <c r="W84" s="1" t="str">
        <f t="shared" si="30"/>
        <v/>
      </c>
      <c r="X84" s="1" t="str">
        <f t="shared" si="30"/>
        <v/>
      </c>
      <c r="Y84" s="1" t="str">
        <f t="shared" si="30"/>
        <v/>
      </c>
      <c r="Z84" s="1" t="e">
        <f t="shared" si="31"/>
        <v>#N/A</v>
      </c>
      <c r="AA84" s="3">
        <f t="shared" si="22"/>
        <v>0</v>
      </c>
      <c r="AB84" s="13" t="e">
        <f t="shared" si="23"/>
        <v>#N/A</v>
      </c>
      <c r="AC84" s="13" t="e">
        <f t="shared" si="24"/>
        <v>#N/A</v>
      </c>
      <c r="AD84" s="13" t="e">
        <f t="shared" si="25"/>
        <v>#N/A</v>
      </c>
      <c r="AE84" s="13" t="e">
        <f t="shared" si="26"/>
        <v>#N/A</v>
      </c>
      <c r="AF84" s="13" t="e">
        <f t="shared" si="27"/>
        <v>#N/A</v>
      </c>
      <c r="AG84" s="13" t="e">
        <f t="shared" si="28"/>
        <v>#N/A</v>
      </c>
      <c r="AQ84" s="11">
        <f t="shared" si="32"/>
        <v>87</v>
      </c>
      <c r="AR84" s="11">
        <f t="shared" si="32"/>
        <v>72</v>
      </c>
    </row>
    <row r="85" spans="1:65" x14ac:dyDescent="0.3">
      <c r="B85" s="1" t="e">
        <f t="shared" si="21"/>
        <v>#N/A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" t="str">
        <f t="shared" si="29"/>
        <v/>
      </c>
      <c r="W85" s="1" t="str">
        <f t="shared" si="30"/>
        <v/>
      </c>
      <c r="X85" s="1" t="str">
        <f t="shared" si="30"/>
        <v/>
      </c>
      <c r="Y85" s="1" t="str">
        <f t="shared" si="30"/>
        <v/>
      </c>
      <c r="Z85" s="1" t="e">
        <f t="shared" si="31"/>
        <v>#N/A</v>
      </c>
      <c r="AA85" s="3">
        <f t="shared" si="22"/>
        <v>0</v>
      </c>
      <c r="AB85" s="13" t="e">
        <f t="shared" si="23"/>
        <v>#N/A</v>
      </c>
      <c r="AC85" s="13" t="e">
        <f t="shared" si="24"/>
        <v>#N/A</v>
      </c>
      <c r="AD85" s="13" t="e">
        <f t="shared" si="25"/>
        <v>#N/A</v>
      </c>
      <c r="AE85" s="13" t="e">
        <f t="shared" si="26"/>
        <v>#N/A</v>
      </c>
      <c r="AF85" s="13" t="e">
        <f t="shared" si="27"/>
        <v>#N/A</v>
      </c>
      <c r="AG85" s="13" t="e">
        <f t="shared" si="28"/>
        <v>#N/A</v>
      </c>
      <c r="AQ85" s="11">
        <f t="shared" si="32"/>
        <v>88</v>
      </c>
      <c r="AR85" s="11">
        <f t="shared" si="32"/>
        <v>73</v>
      </c>
    </row>
    <row r="86" spans="1:65" s="1" customFormat="1" x14ac:dyDescent="0.3">
      <c r="A86" s="11"/>
      <c r="B86" s="1" t="e">
        <f t="shared" si="21"/>
        <v>#N/A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" t="str">
        <f t="shared" si="29"/>
        <v/>
      </c>
      <c r="W86" s="1" t="str">
        <f t="shared" si="30"/>
        <v/>
      </c>
      <c r="X86" s="1" t="str">
        <f t="shared" si="30"/>
        <v/>
      </c>
      <c r="Y86" s="1" t="str">
        <f t="shared" si="30"/>
        <v/>
      </c>
      <c r="Z86" s="1" t="e">
        <f t="shared" si="31"/>
        <v>#N/A</v>
      </c>
      <c r="AA86" s="3">
        <f t="shared" si="22"/>
        <v>0</v>
      </c>
      <c r="AB86" s="13" t="e">
        <f t="shared" si="23"/>
        <v>#N/A</v>
      </c>
      <c r="AC86" s="13" t="e">
        <f t="shared" si="24"/>
        <v>#N/A</v>
      </c>
      <c r="AD86" s="13" t="e">
        <f t="shared" si="25"/>
        <v>#N/A</v>
      </c>
      <c r="AE86" s="13" t="e">
        <f t="shared" si="26"/>
        <v>#N/A</v>
      </c>
      <c r="AF86" s="13" t="e">
        <f t="shared" si="27"/>
        <v>#N/A</v>
      </c>
      <c r="AG86" s="13" t="e">
        <f t="shared" si="28"/>
        <v>#N/A</v>
      </c>
      <c r="AI86" s="11"/>
      <c r="AJ86" s="11"/>
      <c r="AK86" s="11"/>
      <c r="AL86" s="11"/>
      <c r="AM86" s="11"/>
      <c r="AN86" s="11"/>
      <c r="AO86" s="11"/>
      <c r="AP86" s="11"/>
      <c r="AQ86" s="11">
        <f t="shared" si="32"/>
        <v>89</v>
      </c>
      <c r="AR86" s="11">
        <f t="shared" si="32"/>
        <v>74</v>
      </c>
      <c r="AT86" s="107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</row>
    <row r="87" spans="1:65" s="1" customFormat="1" x14ac:dyDescent="0.3">
      <c r="A87" s="11"/>
      <c r="B87" s="1" t="e">
        <f t="shared" si="21"/>
        <v>#N/A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" t="str">
        <f t="shared" si="29"/>
        <v/>
      </c>
      <c r="W87" s="1" t="str">
        <f t="shared" si="30"/>
        <v/>
      </c>
      <c r="X87" s="1" t="str">
        <f t="shared" si="30"/>
        <v/>
      </c>
      <c r="Y87" s="1" t="str">
        <f t="shared" si="30"/>
        <v/>
      </c>
      <c r="Z87" s="1" t="e">
        <f t="shared" si="31"/>
        <v>#N/A</v>
      </c>
      <c r="AA87" s="3">
        <f t="shared" si="22"/>
        <v>0</v>
      </c>
      <c r="AB87" s="13" t="e">
        <f t="shared" si="23"/>
        <v>#N/A</v>
      </c>
      <c r="AC87" s="13" t="e">
        <f t="shared" si="24"/>
        <v>#N/A</v>
      </c>
      <c r="AD87" s="13" t="e">
        <f t="shared" si="25"/>
        <v>#N/A</v>
      </c>
      <c r="AE87" s="13" t="e">
        <f t="shared" si="26"/>
        <v>#N/A</v>
      </c>
      <c r="AF87" s="13" t="e">
        <f t="shared" si="27"/>
        <v>#N/A</v>
      </c>
      <c r="AG87" s="13" t="e">
        <f t="shared" si="28"/>
        <v>#N/A</v>
      </c>
      <c r="AI87" s="11"/>
      <c r="AJ87" s="11"/>
      <c r="AK87" s="11"/>
      <c r="AL87" s="11"/>
      <c r="AM87" s="11"/>
      <c r="AN87" s="11"/>
      <c r="AO87" s="11"/>
      <c r="AP87" s="11"/>
      <c r="AQ87" s="11">
        <f t="shared" si="32"/>
        <v>90</v>
      </c>
      <c r="AR87" s="11">
        <f t="shared" si="32"/>
        <v>75</v>
      </c>
      <c r="AT87" s="107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</row>
    <row r="88" spans="1:65" s="1" customFormat="1" x14ac:dyDescent="0.3">
      <c r="A88" s="11"/>
      <c r="B88" s="1" t="e">
        <f t="shared" si="21"/>
        <v>#N/A</v>
      </c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" t="str">
        <f t="shared" si="29"/>
        <v/>
      </c>
      <c r="W88" s="1" t="str">
        <f t="shared" si="30"/>
        <v/>
      </c>
      <c r="X88" s="1" t="str">
        <f t="shared" si="30"/>
        <v/>
      </c>
      <c r="Y88" s="1" t="str">
        <f t="shared" si="30"/>
        <v/>
      </c>
      <c r="Z88" s="1" t="e">
        <f t="shared" si="31"/>
        <v>#N/A</v>
      </c>
      <c r="AA88" s="3">
        <f t="shared" si="22"/>
        <v>0</v>
      </c>
      <c r="AB88" s="13" t="e">
        <f t="shared" si="23"/>
        <v>#N/A</v>
      </c>
      <c r="AC88" s="13" t="e">
        <f t="shared" si="24"/>
        <v>#N/A</v>
      </c>
      <c r="AD88" s="13" t="e">
        <f t="shared" si="25"/>
        <v>#N/A</v>
      </c>
      <c r="AE88" s="13" t="e">
        <f t="shared" si="26"/>
        <v>#N/A</v>
      </c>
      <c r="AF88" s="13" t="e">
        <f t="shared" si="27"/>
        <v>#N/A</v>
      </c>
      <c r="AG88" s="13" t="e">
        <f t="shared" si="28"/>
        <v>#N/A</v>
      </c>
      <c r="AI88" s="11"/>
      <c r="AJ88" s="11"/>
      <c r="AK88" s="11"/>
      <c r="AL88" s="11"/>
      <c r="AM88" s="11"/>
      <c r="AN88" s="11"/>
      <c r="AO88" s="11"/>
      <c r="AP88" s="11"/>
      <c r="AQ88" s="11">
        <f t="shared" si="32"/>
        <v>91</v>
      </c>
      <c r="AR88" s="11">
        <f t="shared" si="32"/>
        <v>76</v>
      </c>
      <c r="AT88" s="107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</row>
    <row r="89" spans="1:65" s="1" customFormat="1" x14ac:dyDescent="0.3">
      <c r="A89" s="11"/>
      <c r="B89" s="1" t="e">
        <f t="shared" si="21"/>
        <v>#N/A</v>
      </c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" t="str">
        <f t="shared" si="29"/>
        <v/>
      </c>
      <c r="W89" s="1" t="str">
        <f t="shared" si="30"/>
        <v/>
      </c>
      <c r="X89" s="1" t="str">
        <f t="shared" si="30"/>
        <v/>
      </c>
      <c r="Y89" s="1" t="str">
        <f t="shared" si="30"/>
        <v/>
      </c>
      <c r="Z89" s="1" t="e">
        <f t="shared" si="31"/>
        <v>#N/A</v>
      </c>
      <c r="AA89" s="3">
        <f t="shared" si="22"/>
        <v>0</v>
      </c>
      <c r="AB89" s="13" t="e">
        <f t="shared" si="23"/>
        <v>#N/A</v>
      </c>
      <c r="AC89" s="13" t="e">
        <f t="shared" si="24"/>
        <v>#N/A</v>
      </c>
      <c r="AD89" s="13" t="e">
        <f t="shared" si="25"/>
        <v>#N/A</v>
      </c>
      <c r="AE89" s="13" t="e">
        <f t="shared" si="26"/>
        <v>#N/A</v>
      </c>
      <c r="AF89" s="13" t="e">
        <f t="shared" si="27"/>
        <v>#N/A</v>
      </c>
      <c r="AG89" s="13" t="e">
        <f t="shared" si="28"/>
        <v>#N/A</v>
      </c>
      <c r="AI89" s="11"/>
      <c r="AJ89" s="11"/>
      <c r="AK89" s="11"/>
      <c r="AL89" s="11"/>
      <c r="AM89" s="11"/>
      <c r="AN89" s="11"/>
      <c r="AO89" s="11"/>
      <c r="AP89" s="11"/>
      <c r="AQ89" s="11">
        <f t="shared" si="32"/>
        <v>92</v>
      </c>
      <c r="AR89" s="11">
        <f t="shared" si="32"/>
        <v>77</v>
      </c>
      <c r="AT89" s="107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</row>
    <row r="90" spans="1:65" s="1" customFormat="1" x14ac:dyDescent="0.3">
      <c r="A90" s="11"/>
      <c r="B90" s="1" t="e">
        <f t="shared" si="21"/>
        <v>#N/A</v>
      </c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" t="str">
        <f t="shared" si="29"/>
        <v/>
      </c>
      <c r="W90" s="1" t="str">
        <f t="shared" si="30"/>
        <v/>
      </c>
      <c r="X90" s="1" t="str">
        <f t="shared" si="30"/>
        <v/>
      </c>
      <c r="Y90" s="1" t="str">
        <f t="shared" si="30"/>
        <v/>
      </c>
      <c r="Z90" s="1" t="e">
        <f t="shared" si="31"/>
        <v>#N/A</v>
      </c>
      <c r="AA90" s="3">
        <f t="shared" si="22"/>
        <v>0</v>
      </c>
      <c r="AB90" s="13" t="e">
        <f t="shared" si="23"/>
        <v>#N/A</v>
      </c>
      <c r="AC90" s="13" t="e">
        <f t="shared" si="24"/>
        <v>#N/A</v>
      </c>
      <c r="AD90" s="13" t="e">
        <f t="shared" si="25"/>
        <v>#N/A</v>
      </c>
      <c r="AE90" s="13" t="e">
        <f t="shared" si="26"/>
        <v>#N/A</v>
      </c>
      <c r="AF90" s="13" t="e">
        <f t="shared" si="27"/>
        <v>#N/A</v>
      </c>
      <c r="AG90" s="13" t="e">
        <f t="shared" si="28"/>
        <v>#N/A</v>
      </c>
      <c r="AI90" s="11"/>
      <c r="AJ90" s="11"/>
      <c r="AK90" s="11"/>
      <c r="AL90" s="11"/>
      <c r="AM90" s="11"/>
      <c r="AN90" s="11"/>
      <c r="AO90" s="11"/>
      <c r="AP90" s="11"/>
      <c r="AQ90" s="11">
        <f t="shared" si="32"/>
        <v>93</v>
      </c>
      <c r="AR90" s="11">
        <f t="shared" si="32"/>
        <v>78</v>
      </c>
      <c r="AT90" s="107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</row>
    <row r="91" spans="1:65" s="1" customFormat="1" x14ac:dyDescent="0.3">
      <c r="A91" s="11"/>
      <c r="B91" s="1" t="e">
        <f t="shared" si="21"/>
        <v>#N/A</v>
      </c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" t="str">
        <f t="shared" si="29"/>
        <v/>
      </c>
      <c r="W91" s="1" t="str">
        <f t="shared" si="30"/>
        <v/>
      </c>
      <c r="X91" s="1" t="str">
        <f t="shared" si="30"/>
        <v/>
      </c>
      <c r="Y91" s="1" t="str">
        <f t="shared" si="30"/>
        <v/>
      </c>
      <c r="Z91" s="1" t="e">
        <f t="shared" si="31"/>
        <v>#N/A</v>
      </c>
      <c r="AA91" s="3">
        <f t="shared" si="22"/>
        <v>0</v>
      </c>
      <c r="AB91" s="13" t="e">
        <f t="shared" si="23"/>
        <v>#N/A</v>
      </c>
      <c r="AC91" s="13" t="e">
        <f t="shared" si="24"/>
        <v>#N/A</v>
      </c>
      <c r="AD91" s="13" t="e">
        <f t="shared" si="25"/>
        <v>#N/A</v>
      </c>
      <c r="AE91" s="13" t="e">
        <f t="shared" si="26"/>
        <v>#N/A</v>
      </c>
      <c r="AF91" s="13" t="e">
        <f t="shared" si="27"/>
        <v>#N/A</v>
      </c>
      <c r="AG91" s="13" t="e">
        <f t="shared" si="28"/>
        <v>#N/A</v>
      </c>
      <c r="AI91" s="11"/>
      <c r="AJ91" s="11"/>
      <c r="AK91" s="11"/>
      <c r="AL91" s="11"/>
      <c r="AM91" s="11"/>
      <c r="AN91" s="11"/>
      <c r="AO91" s="11"/>
      <c r="AP91" s="11"/>
      <c r="AQ91" s="11">
        <f t="shared" si="32"/>
        <v>94</v>
      </c>
      <c r="AR91" s="11">
        <f t="shared" si="32"/>
        <v>79</v>
      </c>
      <c r="AT91" s="107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</row>
    <row r="92" spans="1:65" s="1" customFormat="1" x14ac:dyDescent="0.3">
      <c r="A92" s="11"/>
      <c r="B92" s="1" t="e">
        <f t="shared" si="21"/>
        <v>#N/A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" t="str">
        <f t="shared" si="29"/>
        <v/>
      </c>
      <c r="W92" s="1" t="str">
        <f t="shared" si="30"/>
        <v/>
      </c>
      <c r="X92" s="1" t="str">
        <f t="shared" si="30"/>
        <v/>
      </c>
      <c r="Y92" s="1" t="str">
        <f t="shared" si="30"/>
        <v/>
      </c>
      <c r="Z92" s="1" t="e">
        <f t="shared" si="31"/>
        <v>#N/A</v>
      </c>
      <c r="AA92" s="3">
        <f t="shared" si="22"/>
        <v>0</v>
      </c>
      <c r="AB92" s="13" t="e">
        <f t="shared" si="23"/>
        <v>#N/A</v>
      </c>
      <c r="AC92" s="13" t="e">
        <f t="shared" si="24"/>
        <v>#N/A</v>
      </c>
      <c r="AD92" s="13" t="e">
        <f t="shared" si="25"/>
        <v>#N/A</v>
      </c>
      <c r="AE92" s="13" t="e">
        <f t="shared" si="26"/>
        <v>#N/A</v>
      </c>
      <c r="AF92" s="13" t="e">
        <f t="shared" si="27"/>
        <v>#N/A</v>
      </c>
      <c r="AG92" s="13" t="e">
        <f t="shared" si="28"/>
        <v>#N/A</v>
      </c>
      <c r="AI92" s="11"/>
      <c r="AJ92" s="11"/>
      <c r="AK92" s="11"/>
      <c r="AL92" s="11"/>
      <c r="AM92" s="11"/>
      <c r="AN92" s="11"/>
      <c r="AO92" s="11"/>
      <c r="AP92" s="11"/>
      <c r="AQ92" s="11">
        <f t="shared" si="32"/>
        <v>95</v>
      </c>
      <c r="AR92" s="11">
        <f t="shared" si="32"/>
        <v>80</v>
      </c>
      <c r="AT92" s="107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</row>
    <row r="93" spans="1:65" s="1" customFormat="1" x14ac:dyDescent="0.3">
      <c r="A93" s="11"/>
      <c r="B93" s="1" t="e">
        <f t="shared" si="21"/>
        <v>#N/A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" t="str">
        <f t="shared" si="29"/>
        <v/>
      </c>
      <c r="W93" s="1" t="str">
        <f t="shared" si="30"/>
        <v/>
      </c>
      <c r="X93" s="1" t="str">
        <f t="shared" si="30"/>
        <v/>
      </c>
      <c r="Y93" s="1" t="str">
        <f t="shared" si="30"/>
        <v/>
      </c>
      <c r="Z93" s="1" t="e">
        <f t="shared" si="31"/>
        <v>#N/A</v>
      </c>
      <c r="AA93" s="3">
        <f t="shared" si="22"/>
        <v>0</v>
      </c>
      <c r="AB93" s="13" t="e">
        <f t="shared" si="23"/>
        <v>#N/A</v>
      </c>
      <c r="AC93" s="13" t="e">
        <f t="shared" si="24"/>
        <v>#N/A</v>
      </c>
      <c r="AD93" s="13" t="e">
        <f t="shared" si="25"/>
        <v>#N/A</v>
      </c>
      <c r="AE93" s="13" t="e">
        <f t="shared" si="26"/>
        <v>#N/A</v>
      </c>
      <c r="AF93" s="13" t="e">
        <f t="shared" si="27"/>
        <v>#N/A</v>
      </c>
      <c r="AG93" s="13" t="e">
        <f t="shared" si="28"/>
        <v>#N/A</v>
      </c>
      <c r="AI93" s="11"/>
      <c r="AJ93" s="11"/>
      <c r="AK93" s="11"/>
      <c r="AL93" s="11"/>
      <c r="AM93" s="11"/>
      <c r="AN93" s="11"/>
      <c r="AO93" s="11"/>
      <c r="AP93" s="11"/>
      <c r="AQ93" s="11">
        <f t="shared" si="32"/>
        <v>96</v>
      </c>
      <c r="AR93" s="11">
        <f t="shared" si="32"/>
        <v>81</v>
      </c>
      <c r="AT93" s="107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</row>
    <row r="94" spans="1:65" s="1" customFormat="1" x14ac:dyDescent="0.3">
      <c r="A94" s="11"/>
      <c r="B94" s="1" t="e">
        <f t="shared" si="21"/>
        <v>#N/A</v>
      </c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" t="str">
        <f t="shared" si="29"/>
        <v/>
      </c>
      <c r="W94" s="1" t="str">
        <f t="shared" si="30"/>
        <v/>
      </c>
      <c r="X94" s="1" t="str">
        <f t="shared" si="30"/>
        <v/>
      </c>
      <c r="Y94" s="1" t="str">
        <f t="shared" si="30"/>
        <v/>
      </c>
      <c r="Z94" s="1" t="e">
        <f t="shared" si="31"/>
        <v>#N/A</v>
      </c>
      <c r="AA94" s="3">
        <f t="shared" si="22"/>
        <v>0</v>
      </c>
      <c r="AB94" s="13" t="e">
        <f t="shared" si="23"/>
        <v>#N/A</v>
      </c>
      <c r="AC94" s="13" t="e">
        <f t="shared" si="24"/>
        <v>#N/A</v>
      </c>
      <c r="AD94" s="13" t="e">
        <f t="shared" si="25"/>
        <v>#N/A</v>
      </c>
      <c r="AE94" s="13" t="e">
        <f t="shared" si="26"/>
        <v>#N/A</v>
      </c>
      <c r="AF94" s="13" t="e">
        <f t="shared" si="27"/>
        <v>#N/A</v>
      </c>
      <c r="AG94" s="13" t="e">
        <f t="shared" si="28"/>
        <v>#N/A</v>
      </c>
      <c r="AI94" s="11"/>
      <c r="AJ94" s="11"/>
      <c r="AK94" s="11"/>
      <c r="AL94" s="11"/>
      <c r="AM94" s="11"/>
      <c r="AN94" s="11"/>
      <c r="AO94" s="11"/>
      <c r="AP94" s="11"/>
      <c r="AQ94" s="11">
        <f t="shared" si="32"/>
        <v>97</v>
      </c>
      <c r="AR94" s="11">
        <f t="shared" si="32"/>
        <v>82</v>
      </c>
      <c r="AT94" s="107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</row>
    <row r="95" spans="1:65" s="1" customFormat="1" x14ac:dyDescent="0.3">
      <c r="A95" s="11"/>
      <c r="B95" s="1" t="e">
        <f t="shared" si="21"/>
        <v>#N/A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" t="str">
        <f t="shared" si="29"/>
        <v/>
      </c>
      <c r="W95" s="1" t="str">
        <f t="shared" si="30"/>
        <v/>
      </c>
      <c r="X95" s="1" t="str">
        <f t="shared" si="30"/>
        <v/>
      </c>
      <c r="Y95" s="1" t="str">
        <f t="shared" si="30"/>
        <v/>
      </c>
      <c r="Z95" s="1" t="e">
        <f t="shared" si="31"/>
        <v>#N/A</v>
      </c>
      <c r="AA95" s="3">
        <f t="shared" si="22"/>
        <v>0</v>
      </c>
      <c r="AB95" s="13" t="e">
        <f t="shared" si="23"/>
        <v>#N/A</v>
      </c>
      <c r="AC95" s="13" t="e">
        <f t="shared" si="24"/>
        <v>#N/A</v>
      </c>
      <c r="AD95" s="13" t="e">
        <f t="shared" si="25"/>
        <v>#N/A</v>
      </c>
      <c r="AE95" s="13" t="e">
        <f t="shared" si="26"/>
        <v>#N/A</v>
      </c>
      <c r="AF95" s="13" t="e">
        <f t="shared" si="27"/>
        <v>#N/A</v>
      </c>
      <c r="AG95" s="13" t="e">
        <f t="shared" si="28"/>
        <v>#N/A</v>
      </c>
      <c r="AI95" s="11"/>
      <c r="AJ95" s="11"/>
      <c r="AK95" s="11"/>
      <c r="AL95" s="11"/>
      <c r="AM95" s="11"/>
      <c r="AN95" s="11"/>
      <c r="AO95" s="11"/>
      <c r="AP95" s="11"/>
      <c r="AQ95" s="11">
        <f t="shared" ref="AQ95:AR110" si="33">+AQ94+1</f>
        <v>98</v>
      </c>
      <c r="AR95" s="11">
        <f t="shared" si="33"/>
        <v>83</v>
      </c>
      <c r="AT95" s="107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</row>
    <row r="96" spans="1:65" s="1" customFormat="1" x14ac:dyDescent="0.3">
      <c r="A96" s="11"/>
      <c r="B96" s="1" t="e">
        <f t="shared" si="21"/>
        <v>#N/A</v>
      </c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" t="str">
        <f t="shared" si="29"/>
        <v/>
      </c>
      <c r="W96" s="1" t="str">
        <f t="shared" si="30"/>
        <v/>
      </c>
      <c r="X96" s="1" t="str">
        <f t="shared" si="30"/>
        <v/>
      </c>
      <c r="Y96" s="1" t="str">
        <f t="shared" si="30"/>
        <v/>
      </c>
      <c r="Z96" s="1" t="e">
        <f t="shared" si="31"/>
        <v>#N/A</v>
      </c>
      <c r="AA96" s="3">
        <f t="shared" si="22"/>
        <v>0</v>
      </c>
      <c r="AB96" s="13" t="e">
        <f t="shared" si="23"/>
        <v>#N/A</v>
      </c>
      <c r="AC96" s="13" t="e">
        <f t="shared" si="24"/>
        <v>#N/A</v>
      </c>
      <c r="AD96" s="13" t="e">
        <f t="shared" si="25"/>
        <v>#N/A</v>
      </c>
      <c r="AE96" s="13" t="e">
        <f t="shared" si="26"/>
        <v>#N/A</v>
      </c>
      <c r="AF96" s="13" t="e">
        <f t="shared" si="27"/>
        <v>#N/A</v>
      </c>
      <c r="AG96" s="13" t="e">
        <f t="shared" si="28"/>
        <v>#N/A</v>
      </c>
      <c r="AI96" s="11"/>
      <c r="AJ96" s="11"/>
      <c r="AK96" s="11"/>
      <c r="AL96" s="11"/>
      <c r="AM96" s="11"/>
      <c r="AN96" s="11"/>
      <c r="AO96" s="11"/>
      <c r="AP96" s="11"/>
      <c r="AQ96" s="11">
        <f t="shared" si="33"/>
        <v>99</v>
      </c>
      <c r="AR96" s="11">
        <f t="shared" si="33"/>
        <v>84</v>
      </c>
      <c r="AT96" s="107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</row>
    <row r="97" spans="1:65" s="1" customFormat="1" x14ac:dyDescent="0.3">
      <c r="A97" s="11"/>
      <c r="B97" s="1" t="e">
        <f t="shared" si="21"/>
        <v>#N/A</v>
      </c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" t="str">
        <f t="shared" si="29"/>
        <v/>
      </c>
      <c r="W97" s="1" t="str">
        <f t="shared" si="30"/>
        <v/>
      </c>
      <c r="X97" s="1" t="str">
        <f t="shared" si="30"/>
        <v/>
      </c>
      <c r="Y97" s="1" t="str">
        <f t="shared" si="30"/>
        <v/>
      </c>
      <c r="Z97" s="1" t="e">
        <f t="shared" si="31"/>
        <v>#N/A</v>
      </c>
      <c r="AA97" s="3">
        <f t="shared" si="22"/>
        <v>0</v>
      </c>
      <c r="AB97" s="13" t="e">
        <f t="shared" si="23"/>
        <v>#N/A</v>
      </c>
      <c r="AC97" s="13" t="e">
        <f t="shared" si="24"/>
        <v>#N/A</v>
      </c>
      <c r="AD97" s="13" t="e">
        <f t="shared" si="25"/>
        <v>#N/A</v>
      </c>
      <c r="AE97" s="13" t="e">
        <f t="shared" si="26"/>
        <v>#N/A</v>
      </c>
      <c r="AF97" s="13" t="e">
        <f t="shared" si="27"/>
        <v>#N/A</v>
      </c>
      <c r="AG97" s="13" t="e">
        <f t="shared" si="28"/>
        <v>#N/A</v>
      </c>
      <c r="AI97" s="11"/>
      <c r="AJ97" s="11"/>
      <c r="AK97" s="11"/>
      <c r="AL97" s="11"/>
      <c r="AM97" s="11"/>
      <c r="AN97" s="11"/>
      <c r="AO97" s="11"/>
      <c r="AP97" s="11"/>
      <c r="AQ97" s="11">
        <f t="shared" si="33"/>
        <v>100</v>
      </c>
      <c r="AR97" s="11">
        <f t="shared" si="33"/>
        <v>85</v>
      </c>
      <c r="AT97" s="107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</row>
    <row r="98" spans="1:65" s="1" customFormat="1" x14ac:dyDescent="0.3">
      <c r="A98" s="11"/>
      <c r="B98" s="1" t="e">
        <f t="shared" si="21"/>
        <v>#N/A</v>
      </c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" t="str">
        <f t="shared" si="29"/>
        <v/>
      </c>
      <c r="W98" s="1" t="str">
        <f t="shared" si="30"/>
        <v/>
      </c>
      <c r="X98" s="1" t="str">
        <f t="shared" si="30"/>
        <v/>
      </c>
      <c r="Y98" s="1" t="str">
        <f t="shared" si="30"/>
        <v/>
      </c>
      <c r="Z98" s="1" t="e">
        <f t="shared" si="31"/>
        <v>#N/A</v>
      </c>
      <c r="AA98" s="3">
        <f t="shared" si="22"/>
        <v>0</v>
      </c>
      <c r="AB98" s="13" t="e">
        <f t="shared" si="23"/>
        <v>#N/A</v>
      </c>
      <c r="AC98" s="13" t="e">
        <f t="shared" si="24"/>
        <v>#N/A</v>
      </c>
      <c r="AD98" s="13" t="e">
        <f t="shared" si="25"/>
        <v>#N/A</v>
      </c>
      <c r="AE98" s="13" t="e">
        <f t="shared" si="26"/>
        <v>#N/A</v>
      </c>
      <c r="AF98" s="13" t="e">
        <f t="shared" si="27"/>
        <v>#N/A</v>
      </c>
      <c r="AG98" s="13" t="e">
        <f t="shared" si="28"/>
        <v>#N/A</v>
      </c>
      <c r="AI98" s="11"/>
      <c r="AJ98" s="11"/>
      <c r="AK98" s="11"/>
      <c r="AL98" s="11"/>
      <c r="AM98" s="11"/>
      <c r="AN98" s="11"/>
      <c r="AO98" s="11"/>
      <c r="AP98" s="11"/>
      <c r="AQ98" s="11">
        <f t="shared" si="33"/>
        <v>101</v>
      </c>
      <c r="AR98" s="11">
        <f t="shared" si="33"/>
        <v>86</v>
      </c>
      <c r="AT98" s="107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</row>
    <row r="99" spans="1:65" s="1" customFormat="1" x14ac:dyDescent="0.3">
      <c r="A99" s="11"/>
      <c r="B99" s="1" t="e">
        <f t="shared" si="21"/>
        <v>#N/A</v>
      </c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" t="str">
        <f t="shared" si="29"/>
        <v/>
      </c>
      <c r="W99" s="1" t="str">
        <f t="shared" si="30"/>
        <v/>
      </c>
      <c r="X99" s="1" t="str">
        <f t="shared" si="30"/>
        <v/>
      </c>
      <c r="Y99" s="1" t="str">
        <f t="shared" si="30"/>
        <v/>
      </c>
      <c r="Z99" s="1" t="e">
        <f t="shared" si="31"/>
        <v>#N/A</v>
      </c>
      <c r="AA99" s="3">
        <f t="shared" si="22"/>
        <v>0</v>
      </c>
      <c r="AB99" s="13" t="e">
        <f t="shared" si="23"/>
        <v>#N/A</v>
      </c>
      <c r="AC99" s="13" t="e">
        <f t="shared" si="24"/>
        <v>#N/A</v>
      </c>
      <c r="AD99" s="13" t="e">
        <f t="shared" si="25"/>
        <v>#N/A</v>
      </c>
      <c r="AE99" s="13" t="e">
        <f t="shared" si="26"/>
        <v>#N/A</v>
      </c>
      <c r="AF99" s="13" t="e">
        <f t="shared" si="27"/>
        <v>#N/A</v>
      </c>
      <c r="AG99" s="13" t="e">
        <f t="shared" si="28"/>
        <v>#N/A</v>
      </c>
      <c r="AI99" s="11"/>
      <c r="AJ99" s="11"/>
      <c r="AK99" s="11"/>
      <c r="AL99" s="11"/>
      <c r="AM99" s="11"/>
      <c r="AN99" s="11"/>
      <c r="AO99" s="11"/>
      <c r="AP99" s="11"/>
      <c r="AQ99" s="11">
        <f t="shared" si="33"/>
        <v>102</v>
      </c>
      <c r="AR99" s="11">
        <f t="shared" si="33"/>
        <v>87</v>
      </c>
      <c r="AT99" s="107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</row>
    <row r="100" spans="1:65" s="1" customFormat="1" x14ac:dyDescent="0.3">
      <c r="A100" s="11"/>
      <c r="B100" s="1" t="e">
        <f t="shared" si="21"/>
        <v>#N/A</v>
      </c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" t="str">
        <f t="shared" si="29"/>
        <v/>
      </c>
      <c r="W100" s="1" t="str">
        <f t="shared" si="30"/>
        <v/>
      </c>
      <c r="X100" s="1" t="str">
        <f t="shared" si="30"/>
        <v/>
      </c>
      <c r="Y100" s="1" t="str">
        <f t="shared" si="30"/>
        <v/>
      </c>
      <c r="Z100" s="1" t="e">
        <f t="shared" si="31"/>
        <v>#N/A</v>
      </c>
      <c r="AA100" s="3">
        <f t="shared" si="22"/>
        <v>0</v>
      </c>
      <c r="AB100" s="13" t="e">
        <f t="shared" si="23"/>
        <v>#N/A</v>
      </c>
      <c r="AC100" s="13" t="e">
        <f t="shared" si="24"/>
        <v>#N/A</v>
      </c>
      <c r="AD100" s="13" t="e">
        <f t="shared" si="25"/>
        <v>#N/A</v>
      </c>
      <c r="AE100" s="13" t="e">
        <f t="shared" si="26"/>
        <v>#N/A</v>
      </c>
      <c r="AF100" s="13" t="e">
        <f t="shared" si="27"/>
        <v>#N/A</v>
      </c>
      <c r="AG100" s="13" t="e">
        <f t="shared" si="28"/>
        <v>#N/A</v>
      </c>
      <c r="AI100" s="11"/>
      <c r="AJ100" s="11"/>
      <c r="AK100" s="11"/>
      <c r="AL100" s="11"/>
      <c r="AM100" s="11"/>
      <c r="AN100" s="11"/>
      <c r="AO100" s="11"/>
      <c r="AP100" s="11"/>
      <c r="AQ100" s="11">
        <f t="shared" si="33"/>
        <v>103</v>
      </c>
      <c r="AR100" s="11">
        <f t="shared" si="33"/>
        <v>88</v>
      </c>
      <c r="AT100" s="107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</row>
    <row r="101" spans="1:65" s="1" customFormat="1" x14ac:dyDescent="0.3">
      <c r="A101" s="11"/>
      <c r="B101" s="1" t="e">
        <f t="shared" si="21"/>
        <v>#N/A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" t="str">
        <f t="shared" si="29"/>
        <v/>
      </c>
      <c r="W101" s="1" t="str">
        <f t="shared" si="30"/>
        <v/>
      </c>
      <c r="X101" s="1" t="str">
        <f t="shared" si="30"/>
        <v/>
      </c>
      <c r="Y101" s="1" t="str">
        <f t="shared" si="30"/>
        <v/>
      </c>
      <c r="Z101" s="1" t="e">
        <f t="shared" si="31"/>
        <v>#N/A</v>
      </c>
      <c r="AA101" s="3">
        <f t="shared" si="22"/>
        <v>0</v>
      </c>
      <c r="AB101" s="13" t="e">
        <f t="shared" si="23"/>
        <v>#N/A</v>
      </c>
      <c r="AC101" s="13" t="e">
        <f t="shared" si="24"/>
        <v>#N/A</v>
      </c>
      <c r="AD101" s="13" t="e">
        <f t="shared" si="25"/>
        <v>#N/A</v>
      </c>
      <c r="AE101" s="13" t="e">
        <f t="shared" si="26"/>
        <v>#N/A</v>
      </c>
      <c r="AF101" s="13" t="e">
        <f t="shared" si="27"/>
        <v>#N/A</v>
      </c>
      <c r="AG101" s="13" t="e">
        <f t="shared" si="28"/>
        <v>#N/A</v>
      </c>
      <c r="AI101" s="11"/>
      <c r="AJ101" s="11"/>
      <c r="AK101" s="11"/>
      <c r="AL101" s="11"/>
      <c r="AM101" s="11"/>
      <c r="AN101" s="11"/>
      <c r="AO101" s="11"/>
      <c r="AP101" s="11"/>
      <c r="AQ101" s="11">
        <f t="shared" si="33"/>
        <v>104</v>
      </c>
      <c r="AR101" s="11">
        <f t="shared" si="33"/>
        <v>89</v>
      </c>
      <c r="AT101" s="107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</row>
    <row r="102" spans="1:65" s="1" customFormat="1" x14ac:dyDescent="0.3">
      <c r="A102" s="11"/>
      <c r="B102" s="1" t="e">
        <f t="shared" si="21"/>
        <v>#N/A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" t="str">
        <f t="shared" si="29"/>
        <v/>
      </c>
      <c r="W102" s="1" t="str">
        <f t="shared" si="30"/>
        <v/>
      </c>
      <c r="X102" s="1" t="str">
        <f t="shared" si="30"/>
        <v/>
      </c>
      <c r="Y102" s="1" t="str">
        <f t="shared" si="30"/>
        <v/>
      </c>
      <c r="Z102" s="1" t="e">
        <f t="shared" si="31"/>
        <v>#N/A</v>
      </c>
      <c r="AA102" s="3">
        <f t="shared" si="22"/>
        <v>0</v>
      </c>
      <c r="AB102" s="13" t="e">
        <f t="shared" si="23"/>
        <v>#N/A</v>
      </c>
      <c r="AC102" s="13" t="e">
        <f t="shared" si="24"/>
        <v>#N/A</v>
      </c>
      <c r="AD102" s="13" t="e">
        <f t="shared" si="25"/>
        <v>#N/A</v>
      </c>
      <c r="AE102" s="13" t="e">
        <f t="shared" si="26"/>
        <v>#N/A</v>
      </c>
      <c r="AF102" s="13" t="e">
        <f t="shared" si="27"/>
        <v>#N/A</v>
      </c>
      <c r="AG102" s="13" t="e">
        <f t="shared" si="28"/>
        <v>#N/A</v>
      </c>
      <c r="AI102" s="11"/>
      <c r="AJ102" s="11"/>
      <c r="AK102" s="11"/>
      <c r="AL102" s="11"/>
      <c r="AM102" s="11"/>
      <c r="AN102" s="11"/>
      <c r="AO102" s="11"/>
      <c r="AP102" s="11"/>
      <c r="AQ102" s="11">
        <f t="shared" si="33"/>
        <v>105</v>
      </c>
      <c r="AR102" s="11">
        <f t="shared" si="33"/>
        <v>90</v>
      </c>
      <c r="AT102" s="107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</row>
    <row r="103" spans="1:65" s="1" customFormat="1" x14ac:dyDescent="0.3">
      <c r="A103" s="11"/>
      <c r="B103" s="1" t="e">
        <f t="shared" si="21"/>
        <v>#N/A</v>
      </c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" t="str">
        <f t="shared" si="29"/>
        <v/>
      </c>
      <c r="W103" s="1" t="str">
        <f t="shared" si="30"/>
        <v/>
      </c>
      <c r="X103" s="1" t="str">
        <f t="shared" si="30"/>
        <v/>
      </c>
      <c r="Y103" s="1" t="str">
        <f t="shared" si="30"/>
        <v/>
      </c>
      <c r="Z103" s="1" t="e">
        <f t="shared" si="31"/>
        <v>#N/A</v>
      </c>
      <c r="AA103" s="3">
        <f t="shared" si="22"/>
        <v>0</v>
      </c>
      <c r="AB103" s="13" t="e">
        <f t="shared" si="23"/>
        <v>#N/A</v>
      </c>
      <c r="AC103" s="13" t="e">
        <f t="shared" si="24"/>
        <v>#N/A</v>
      </c>
      <c r="AD103" s="13" t="e">
        <f t="shared" si="25"/>
        <v>#N/A</v>
      </c>
      <c r="AE103" s="13" t="e">
        <f t="shared" si="26"/>
        <v>#N/A</v>
      </c>
      <c r="AF103" s="13" t="e">
        <f t="shared" si="27"/>
        <v>#N/A</v>
      </c>
      <c r="AG103" s="13" t="e">
        <f t="shared" si="28"/>
        <v>#N/A</v>
      </c>
      <c r="AI103" s="11"/>
      <c r="AJ103" s="11"/>
      <c r="AK103" s="11"/>
      <c r="AL103" s="11"/>
      <c r="AM103" s="11"/>
      <c r="AN103" s="11"/>
      <c r="AO103" s="11"/>
      <c r="AP103" s="11"/>
      <c r="AQ103" s="11">
        <f t="shared" si="33"/>
        <v>106</v>
      </c>
      <c r="AR103" s="11">
        <f t="shared" si="33"/>
        <v>91</v>
      </c>
      <c r="AT103" s="107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</row>
    <row r="104" spans="1:65" s="1" customFormat="1" x14ac:dyDescent="0.3">
      <c r="A104" s="11"/>
      <c r="B104" s="1" t="e">
        <f t="shared" si="21"/>
        <v>#N/A</v>
      </c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" t="str">
        <f t="shared" si="29"/>
        <v/>
      </c>
      <c r="W104" s="1" t="str">
        <f t="shared" si="30"/>
        <v/>
      </c>
      <c r="X104" s="1" t="str">
        <f t="shared" si="30"/>
        <v/>
      </c>
      <c r="Y104" s="1" t="str">
        <f t="shared" si="30"/>
        <v/>
      </c>
      <c r="Z104" s="1" t="e">
        <f t="shared" si="31"/>
        <v>#N/A</v>
      </c>
      <c r="AA104" s="3">
        <f t="shared" si="22"/>
        <v>0</v>
      </c>
      <c r="AB104" s="13" t="e">
        <f t="shared" si="23"/>
        <v>#N/A</v>
      </c>
      <c r="AC104" s="13" t="e">
        <f t="shared" si="24"/>
        <v>#N/A</v>
      </c>
      <c r="AD104" s="13" t="e">
        <f t="shared" si="25"/>
        <v>#N/A</v>
      </c>
      <c r="AE104" s="13" t="e">
        <f t="shared" si="26"/>
        <v>#N/A</v>
      </c>
      <c r="AF104" s="13" t="e">
        <f t="shared" si="27"/>
        <v>#N/A</v>
      </c>
      <c r="AG104" s="13" t="e">
        <f t="shared" si="28"/>
        <v>#N/A</v>
      </c>
      <c r="AI104" s="11"/>
      <c r="AJ104" s="11"/>
      <c r="AK104" s="11"/>
      <c r="AL104" s="11"/>
      <c r="AM104" s="11"/>
      <c r="AN104" s="11"/>
      <c r="AO104" s="11"/>
      <c r="AP104" s="11"/>
      <c r="AQ104" s="11">
        <f t="shared" si="33"/>
        <v>107</v>
      </c>
      <c r="AR104" s="11">
        <f t="shared" si="33"/>
        <v>92</v>
      </c>
      <c r="AT104" s="107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</row>
    <row r="105" spans="1:65" s="1" customFormat="1" x14ac:dyDescent="0.3">
      <c r="A105" s="11"/>
      <c r="B105" s="1" t="e">
        <f t="shared" si="21"/>
        <v>#N/A</v>
      </c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" t="str">
        <f t="shared" si="29"/>
        <v/>
      </c>
      <c r="W105" s="1" t="str">
        <f t="shared" si="30"/>
        <v/>
      </c>
      <c r="X105" s="1" t="str">
        <f t="shared" si="30"/>
        <v/>
      </c>
      <c r="Y105" s="1" t="str">
        <f t="shared" si="30"/>
        <v/>
      </c>
      <c r="Z105" s="1" t="e">
        <f t="shared" si="31"/>
        <v>#N/A</v>
      </c>
      <c r="AA105" s="3">
        <f t="shared" si="22"/>
        <v>0</v>
      </c>
      <c r="AB105" s="13" t="e">
        <f t="shared" si="23"/>
        <v>#N/A</v>
      </c>
      <c r="AC105" s="13" t="e">
        <f t="shared" si="24"/>
        <v>#N/A</v>
      </c>
      <c r="AD105" s="13" t="e">
        <f t="shared" si="25"/>
        <v>#N/A</v>
      </c>
      <c r="AE105" s="13" t="e">
        <f t="shared" si="26"/>
        <v>#N/A</v>
      </c>
      <c r="AF105" s="13" t="e">
        <f t="shared" si="27"/>
        <v>#N/A</v>
      </c>
      <c r="AG105" s="13" t="e">
        <f t="shared" si="28"/>
        <v>#N/A</v>
      </c>
      <c r="AI105" s="11"/>
      <c r="AJ105" s="11"/>
      <c r="AK105" s="11"/>
      <c r="AL105" s="11"/>
      <c r="AM105" s="11"/>
      <c r="AN105" s="11"/>
      <c r="AO105" s="11"/>
      <c r="AP105" s="11"/>
      <c r="AQ105" s="11">
        <f t="shared" si="33"/>
        <v>108</v>
      </c>
      <c r="AR105" s="11">
        <f t="shared" si="33"/>
        <v>93</v>
      </c>
      <c r="AT105" s="107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</row>
    <row r="106" spans="1:65" s="1" customFormat="1" x14ac:dyDescent="0.3">
      <c r="A106" s="11"/>
      <c r="B106" s="1" t="e">
        <f t="shared" si="21"/>
        <v>#N/A</v>
      </c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" t="str">
        <f t="shared" si="29"/>
        <v/>
      </c>
      <c r="W106" s="1" t="str">
        <f t="shared" si="30"/>
        <v/>
      </c>
      <c r="X106" s="1" t="str">
        <f t="shared" si="30"/>
        <v/>
      </c>
      <c r="Y106" s="1" t="str">
        <f t="shared" si="30"/>
        <v/>
      </c>
      <c r="Z106" s="1" t="e">
        <f t="shared" si="31"/>
        <v>#N/A</v>
      </c>
      <c r="AA106" s="3">
        <f t="shared" si="22"/>
        <v>0</v>
      </c>
      <c r="AB106" s="13" t="e">
        <f t="shared" si="23"/>
        <v>#N/A</v>
      </c>
      <c r="AC106" s="13" t="e">
        <f t="shared" si="24"/>
        <v>#N/A</v>
      </c>
      <c r="AD106" s="13" t="e">
        <f t="shared" si="25"/>
        <v>#N/A</v>
      </c>
      <c r="AE106" s="13" t="e">
        <f t="shared" si="26"/>
        <v>#N/A</v>
      </c>
      <c r="AF106" s="13" t="e">
        <f t="shared" si="27"/>
        <v>#N/A</v>
      </c>
      <c r="AG106" s="13" t="e">
        <f t="shared" si="28"/>
        <v>#N/A</v>
      </c>
      <c r="AI106" s="11"/>
      <c r="AJ106" s="11"/>
      <c r="AK106" s="11"/>
      <c r="AL106" s="11"/>
      <c r="AM106" s="11"/>
      <c r="AN106" s="11"/>
      <c r="AO106" s="11"/>
      <c r="AP106" s="11"/>
      <c r="AQ106" s="11">
        <f t="shared" si="33"/>
        <v>109</v>
      </c>
      <c r="AR106" s="11">
        <f t="shared" si="33"/>
        <v>94</v>
      </c>
      <c r="AT106" s="107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</row>
    <row r="107" spans="1:65" s="1" customFormat="1" x14ac:dyDescent="0.3">
      <c r="A107" s="11"/>
      <c r="B107" s="1" t="e">
        <f t="shared" si="21"/>
        <v>#N/A</v>
      </c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" t="str">
        <f t="shared" si="29"/>
        <v/>
      </c>
      <c r="W107" s="1" t="str">
        <f t="shared" si="30"/>
        <v/>
      </c>
      <c r="X107" s="1" t="str">
        <f t="shared" si="30"/>
        <v/>
      </c>
      <c r="Y107" s="1" t="str">
        <f t="shared" si="30"/>
        <v/>
      </c>
      <c r="Z107" s="1" t="e">
        <f t="shared" si="31"/>
        <v>#N/A</v>
      </c>
      <c r="AA107" s="3">
        <f t="shared" si="22"/>
        <v>0</v>
      </c>
      <c r="AB107" s="13" t="e">
        <f t="shared" si="23"/>
        <v>#N/A</v>
      </c>
      <c r="AC107" s="13" t="e">
        <f t="shared" si="24"/>
        <v>#N/A</v>
      </c>
      <c r="AD107" s="13" t="e">
        <f t="shared" si="25"/>
        <v>#N/A</v>
      </c>
      <c r="AE107" s="13" t="e">
        <f t="shared" si="26"/>
        <v>#N/A</v>
      </c>
      <c r="AF107" s="13" t="e">
        <f t="shared" si="27"/>
        <v>#N/A</v>
      </c>
      <c r="AG107" s="13" t="e">
        <f t="shared" si="28"/>
        <v>#N/A</v>
      </c>
      <c r="AI107" s="11"/>
      <c r="AJ107" s="11"/>
      <c r="AK107" s="11"/>
      <c r="AL107" s="11"/>
      <c r="AM107" s="11"/>
      <c r="AN107" s="11"/>
      <c r="AO107" s="11"/>
      <c r="AP107" s="11"/>
      <c r="AQ107" s="11">
        <f t="shared" si="33"/>
        <v>110</v>
      </c>
      <c r="AR107" s="11">
        <f t="shared" si="33"/>
        <v>95</v>
      </c>
      <c r="AT107" s="107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</row>
    <row r="108" spans="1:65" s="1" customFormat="1" x14ac:dyDescent="0.3">
      <c r="A108" s="11"/>
      <c r="B108" s="1" t="e">
        <f t="shared" si="21"/>
        <v>#N/A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" t="str">
        <f t="shared" si="29"/>
        <v/>
      </c>
      <c r="W108" s="1" t="str">
        <f t="shared" si="30"/>
        <v/>
      </c>
      <c r="X108" s="1" t="str">
        <f t="shared" si="30"/>
        <v/>
      </c>
      <c r="Y108" s="1" t="str">
        <f t="shared" si="30"/>
        <v/>
      </c>
      <c r="Z108" s="1" t="e">
        <f t="shared" si="31"/>
        <v>#N/A</v>
      </c>
      <c r="AA108" s="3">
        <f t="shared" si="22"/>
        <v>0</v>
      </c>
      <c r="AB108" s="13" t="e">
        <f t="shared" si="23"/>
        <v>#N/A</v>
      </c>
      <c r="AC108" s="13" t="e">
        <f t="shared" si="24"/>
        <v>#N/A</v>
      </c>
      <c r="AD108" s="13" t="e">
        <f t="shared" si="25"/>
        <v>#N/A</v>
      </c>
      <c r="AE108" s="13" t="e">
        <f t="shared" si="26"/>
        <v>#N/A</v>
      </c>
      <c r="AF108" s="13" t="e">
        <f t="shared" si="27"/>
        <v>#N/A</v>
      </c>
      <c r="AG108" s="13" t="e">
        <f t="shared" si="28"/>
        <v>#N/A</v>
      </c>
      <c r="AI108" s="11"/>
      <c r="AJ108" s="11"/>
      <c r="AK108" s="11"/>
      <c r="AL108" s="11"/>
      <c r="AM108" s="11"/>
      <c r="AN108" s="11"/>
      <c r="AO108" s="11"/>
      <c r="AP108" s="11"/>
      <c r="AQ108" s="11">
        <f t="shared" si="33"/>
        <v>111</v>
      </c>
      <c r="AR108" s="11">
        <f t="shared" si="33"/>
        <v>96</v>
      </c>
      <c r="AT108" s="107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</row>
    <row r="109" spans="1:65" s="1" customFormat="1" x14ac:dyDescent="0.3">
      <c r="A109" s="11"/>
      <c r="B109" s="1" t="e">
        <f t="shared" si="21"/>
        <v>#N/A</v>
      </c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" t="str">
        <f t="shared" si="29"/>
        <v/>
      </c>
      <c r="W109" s="1" t="str">
        <f t="shared" si="30"/>
        <v/>
      </c>
      <c r="X109" s="1" t="str">
        <f t="shared" si="30"/>
        <v/>
      </c>
      <c r="Y109" s="1" t="str">
        <f t="shared" si="30"/>
        <v/>
      </c>
      <c r="Z109" s="1" t="e">
        <f t="shared" si="31"/>
        <v>#N/A</v>
      </c>
      <c r="AA109" s="3">
        <f t="shared" si="22"/>
        <v>0</v>
      </c>
      <c r="AB109" s="13" t="e">
        <f t="shared" si="23"/>
        <v>#N/A</v>
      </c>
      <c r="AC109" s="13" t="e">
        <f t="shared" si="24"/>
        <v>#N/A</v>
      </c>
      <c r="AD109" s="13" t="e">
        <f t="shared" si="25"/>
        <v>#N/A</v>
      </c>
      <c r="AE109" s="13" t="e">
        <f t="shared" si="26"/>
        <v>#N/A</v>
      </c>
      <c r="AF109" s="13" t="e">
        <f t="shared" si="27"/>
        <v>#N/A</v>
      </c>
      <c r="AG109" s="13" t="e">
        <f t="shared" si="28"/>
        <v>#N/A</v>
      </c>
      <c r="AI109" s="11"/>
      <c r="AJ109" s="11"/>
      <c r="AK109" s="11"/>
      <c r="AL109" s="11"/>
      <c r="AM109" s="11"/>
      <c r="AN109" s="11"/>
      <c r="AO109" s="11"/>
      <c r="AP109" s="11"/>
      <c r="AQ109" s="11">
        <f t="shared" si="33"/>
        <v>112</v>
      </c>
      <c r="AR109" s="11">
        <f t="shared" si="33"/>
        <v>97</v>
      </c>
      <c r="AT109" s="107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</row>
    <row r="110" spans="1:65" s="1" customFormat="1" x14ac:dyDescent="0.3">
      <c r="A110" s="11"/>
      <c r="B110" s="1" t="e">
        <f t="shared" si="21"/>
        <v>#N/A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" t="str">
        <f t="shared" si="29"/>
        <v/>
      </c>
      <c r="W110" s="1" t="str">
        <f t="shared" si="30"/>
        <v/>
      </c>
      <c r="X110" s="1" t="str">
        <f t="shared" si="30"/>
        <v/>
      </c>
      <c r="Y110" s="1" t="str">
        <f t="shared" si="30"/>
        <v/>
      </c>
      <c r="Z110" s="1" t="e">
        <f t="shared" si="31"/>
        <v>#N/A</v>
      </c>
      <c r="AA110" s="3">
        <f t="shared" si="22"/>
        <v>0</v>
      </c>
      <c r="AB110" s="13" t="e">
        <f t="shared" si="23"/>
        <v>#N/A</v>
      </c>
      <c r="AC110" s="13" t="e">
        <f t="shared" si="24"/>
        <v>#N/A</v>
      </c>
      <c r="AD110" s="13" t="e">
        <f t="shared" si="25"/>
        <v>#N/A</v>
      </c>
      <c r="AE110" s="13" t="e">
        <f t="shared" si="26"/>
        <v>#N/A</v>
      </c>
      <c r="AF110" s="13" t="e">
        <f t="shared" si="27"/>
        <v>#N/A</v>
      </c>
      <c r="AG110" s="13" t="e">
        <f t="shared" si="28"/>
        <v>#N/A</v>
      </c>
      <c r="AI110" s="11"/>
      <c r="AJ110" s="11"/>
      <c r="AK110" s="11"/>
      <c r="AL110" s="11"/>
      <c r="AM110" s="11"/>
      <c r="AN110" s="11"/>
      <c r="AO110" s="11"/>
      <c r="AP110" s="11"/>
      <c r="AQ110" s="11">
        <f t="shared" si="33"/>
        <v>113</v>
      </c>
      <c r="AR110" s="11">
        <f t="shared" si="33"/>
        <v>98</v>
      </c>
      <c r="AT110" s="107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</row>
    <row r="111" spans="1:65" s="1" customFormat="1" x14ac:dyDescent="0.3">
      <c r="A111" s="11"/>
      <c r="B111" s="1" t="e">
        <f t="shared" si="21"/>
        <v>#N/A</v>
      </c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" t="str">
        <f t="shared" si="29"/>
        <v/>
      </c>
      <c r="W111" s="1" t="str">
        <f t="shared" si="30"/>
        <v/>
      </c>
      <c r="X111" s="1" t="str">
        <f t="shared" si="30"/>
        <v/>
      </c>
      <c r="Y111" s="1" t="str">
        <f t="shared" si="30"/>
        <v/>
      </c>
      <c r="Z111" s="1" t="e">
        <f t="shared" si="31"/>
        <v>#N/A</v>
      </c>
      <c r="AA111" s="3">
        <f t="shared" si="22"/>
        <v>0</v>
      </c>
      <c r="AB111" s="13" t="e">
        <f t="shared" si="23"/>
        <v>#N/A</v>
      </c>
      <c r="AC111" s="13" t="e">
        <f t="shared" si="24"/>
        <v>#N/A</v>
      </c>
      <c r="AD111" s="13" t="e">
        <f t="shared" si="25"/>
        <v>#N/A</v>
      </c>
      <c r="AE111" s="13" t="e">
        <f t="shared" si="26"/>
        <v>#N/A</v>
      </c>
      <c r="AF111" s="13" t="e">
        <f t="shared" si="27"/>
        <v>#N/A</v>
      </c>
      <c r="AG111" s="13" t="e">
        <f t="shared" si="28"/>
        <v>#N/A</v>
      </c>
      <c r="AI111" s="11"/>
      <c r="AJ111" s="11"/>
      <c r="AK111" s="11"/>
      <c r="AL111" s="11"/>
      <c r="AM111" s="11"/>
      <c r="AN111" s="11"/>
      <c r="AO111" s="11"/>
      <c r="AP111" s="11"/>
      <c r="AQ111" s="11">
        <f t="shared" ref="AQ111:AR126" si="34">+AQ110+1</f>
        <v>114</v>
      </c>
      <c r="AR111" s="11">
        <f t="shared" si="34"/>
        <v>99</v>
      </c>
      <c r="AT111" s="107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</row>
    <row r="112" spans="1:65" s="1" customFormat="1" x14ac:dyDescent="0.3">
      <c r="A112" s="11"/>
      <c r="B112" s="1" t="e">
        <f t="shared" si="21"/>
        <v>#N/A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" t="str">
        <f t="shared" si="29"/>
        <v/>
      </c>
      <c r="W112" s="1" t="str">
        <f t="shared" si="30"/>
        <v/>
      </c>
      <c r="X112" s="1" t="str">
        <f t="shared" si="30"/>
        <v/>
      </c>
      <c r="Y112" s="1" t="str">
        <f t="shared" si="30"/>
        <v/>
      </c>
      <c r="Z112" s="1" t="e">
        <f t="shared" si="31"/>
        <v>#N/A</v>
      </c>
      <c r="AA112" s="3">
        <f t="shared" si="22"/>
        <v>0</v>
      </c>
      <c r="AB112" s="13" t="e">
        <f t="shared" si="23"/>
        <v>#N/A</v>
      </c>
      <c r="AC112" s="13" t="e">
        <f t="shared" si="24"/>
        <v>#N/A</v>
      </c>
      <c r="AD112" s="13" t="e">
        <f t="shared" si="25"/>
        <v>#N/A</v>
      </c>
      <c r="AE112" s="13" t="e">
        <f t="shared" si="26"/>
        <v>#N/A</v>
      </c>
      <c r="AF112" s="13" t="e">
        <f t="shared" si="27"/>
        <v>#N/A</v>
      </c>
      <c r="AG112" s="13" t="e">
        <f t="shared" si="28"/>
        <v>#N/A</v>
      </c>
      <c r="AI112" s="11"/>
      <c r="AJ112" s="11"/>
      <c r="AK112" s="11"/>
      <c r="AL112" s="11"/>
      <c r="AM112" s="11"/>
      <c r="AN112" s="11"/>
      <c r="AO112" s="11"/>
      <c r="AP112" s="11"/>
      <c r="AQ112" s="11">
        <f t="shared" si="34"/>
        <v>115</v>
      </c>
      <c r="AR112" s="11">
        <f t="shared" si="34"/>
        <v>100</v>
      </c>
      <c r="AT112" s="107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</row>
    <row r="113" spans="1:65" s="1" customFormat="1" x14ac:dyDescent="0.3">
      <c r="A113" s="11"/>
      <c r="B113" s="1" t="e">
        <f t="shared" si="21"/>
        <v>#N/A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" t="str">
        <f t="shared" si="29"/>
        <v/>
      </c>
      <c r="W113" s="1" t="str">
        <f t="shared" si="30"/>
        <v/>
      </c>
      <c r="X113" s="1" t="str">
        <f t="shared" si="30"/>
        <v/>
      </c>
      <c r="Y113" s="1" t="str">
        <f t="shared" si="30"/>
        <v/>
      </c>
      <c r="Z113" s="1" t="e">
        <f t="shared" si="31"/>
        <v>#N/A</v>
      </c>
      <c r="AA113" s="3">
        <f t="shared" si="22"/>
        <v>0</v>
      </c>
      <c r="AB113" s="13" t="e">
        <f t="shared" si="23"/>
        <v>#N/A</v>
      </c>
      <c r="AC113" s="13" t="e">
        <f t="shared" si="24"/>
        <v>#N/A</v>
      </c>
      <c r="AD113" s="13" t="e">
        <f t="shared" si="25"/>
        <v>#N/A</v>
      </c>
      <c r="AE113" s="13" t="e">
        <f t="shared" si="26"/>
        <v>#N/A</v>
      </c>
      <c r="AF113" s="13" t="e">
        <f t="shared" si="27"/>
        <v>#N/A</v>
      </c>
      <c r="AG113" s="13" t="e">
        <f t="shared" si="28"/>
        <v>#N/A</v>
      </c>
      <c r="AI113" s="11"/>
      <c r="AJ113" s="11"/>
      <c r="AK113" s="11"/>
      <c r="AL113" s="11"/>
      <c r="AM113" s="11"/>
      <c r="AN113" s="11"/>
      <c r="AO113" s="11"/>
      <c r="AP113" s="11"/>
      <c r="AQ113" s="11">
        <f t="shared" si="34"/>
        <v>116</v>
      </c>
      <c r="AR113" s="11">
        <f t="shared" si="34"/>
        <v>101</v>
      </c>
      <c r="AT113" s="107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</row>
    <row r="114" spans="1:65" s="1" customFormat="1" x14ac:dyDescent="0.3">
      <c r="A114" s="11"/>
      <c r="B114" s="1" t="e">
        <f t="shared" si="21"/>
        <v>#N/A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" t="str">
        <f t="shared" si="29"/>
        <v/>
      </c>
      <c r="W114" s="1" t="str">
        <f t="shared" si="30"/>
        <v/>
      </c>
      <c r="X114" s="1" t="str">
        <f t="shared" si="30"/>
        <v/>
      </c>
      <c r="Y114" s="1" t="str">
        <f t="shared" si="30"/>
        <v/>
      </c>
      <c r="Z114" s="1" t="e">
        <f t="shared" si="31"/>
        <v>#N/A</v>
      </c>
      <c r="AA114" s="3">
        <f t="shared" si="22"/>
        <v>0</v>
      </c>
      <c r="AB114" s="13" t="e">
        <f t="shared" si="23"/>
        <v>#N/A</v>
      </c>
      <c r="AC114" s="13" t="e">
        <f t="shared" si="24"/>
        <v>#N/A</v>
      </c>
      <c r="AD114" s="13" t="e">
        <f t="shared" si="25"/>
        <v>#N/A</v>
      </c>
      <c r="AE114" s="13" t="e">
        <f t="shared" si="26"/>
        <v>#N/A</v>
      </c>
      <c r="AF114" s="13" t="e">
        <f t="shared" si="27"/>
        <v>#N/A</v>
      </c>
      <c r="AG114" s="13" t="e">
        <f t="shared" si="28"/>
        <v>#N/A</v>
      </c>
      <c r="AI114" s="11"/>
      <c r="AJ114" s="11"/>
      <c r="AK114" s="11"/>
      <c r="AL114" s="11"/>
      <c r="AM114" s="11"/>
      <c r="AN114" s="11"/>
      <c r="AO114" s="11"/>
      <c r="AP114" s="11"/>
      <c r="AQ114" s="11">
        <f t="shared" si="34"/>
        <v>117</v>
      </c>
      <c r="AR114" s="11">
        <f t="shared" si="34"/>
        <v>102</v>
      </c>
      <c r="AT114" s="107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</row>
    <row r="115" spans="1:65" s="1" customFormat="1" x14ac:dyDescent="0.3">
      <c r="A115" s="11"/>
      <c r="B115" s="1" t="e">
        <f t="shared" si="21"/>
        <v>#N/A</v>
      </c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" t="str">
        <f t="shared" si="29"/>
        <v/>
      </c>
      <c r="W115" s="1" t="str">
        <f t="shared" si="30"/>
        <v/>
      </c>
      <c r="X115" s="1" t="str">
        <f t="shared" si="30"/>
        <v/>
      </c>
      <c r="Y115" s="1" t="str">
        <f t="shared" si="30"/>
        <v/>
      </c>
      <c r="Z115" s="1" t="e">
        <f t="shared" si="31"/>
        <v>#N/A</v>
      </c>
      <c r="AA115" s="3">
        <f t="shared" si="22"/>
        <v>0</v>
      </c>
      <c r="AB115" s="13" t="e">
        <f t="shared" si="23"/>
        <v>#N/A</v>
      </c>
      <c r="AC115" s="13" t="e">
        <f t="shared" si="24"/>
        <v>#N/A</v>
      </c>
      <c r="AD115" s="13" t="e">
        <f t="shared" si="25"/>
        <v>#N/A</v>
      </c>
      <c r="AE115" s="13" t="e">
        <f t="shared" si="26"/>
        <v>#N/A</v>
      </c>
      <c r="AF115" s="13" t="e">
        <f t="shared" si="27"/>
        <v>#N/A</v>
      </c>
      <c r="AG115" s="13" t="e">
        <f t="shared" si="28"/>
        <v>#N/A</v>
      </c>
      <c r="AI115" s="11"/>
      <c r="AJ115" s="11"/>
      <c r="AK115" s="11"/>
      <c r="AL115" s="11"/>
      <c r="AM115" s="11"/>
      <c r="AN115" s="11"/>
      <c r="AO115" s="11"/>
      <c r="AP115" s="11"/>
      <c r="AQ115" s="11">
        <f t="shared" si="34"/>
        <v>118</v>
      </c>
      <c r="AR115" s="11">
        <f t="shared" si="34"/>
        <v>103</v>
      </c>
      <c r="AT115" s="107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</row>
    <row r="116" spans="1:65" s="1" customFormat="1" x14ac:dyDescent="0.3">
      <c r="A116" s="11"/>
      <c r="B116" s="1" t="e">
        <f t="shared" si="21"/>
        <v>#N/A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" t="str">
        <f t="shared" si="29"/>
        <v/>
      </c>
      <c r="W116" s="1" t="str">
        <f t="shared" si="30"/>
        <v/>
      </c>
      <c r="X116" s="1" t="str">
        <f t="shared" si="30"/>
        <v/>
      </c>
      <c r="Y116" s="1" t="str">
        <f t="shared" si="30"/>
        <v/>
      </c>
      <c r="Z116" s="1" t="e">
        <f t="shared" si="31"/>
        <v>#N/A</v>
      </c>
      <c r="AA116" s="3">
        <f t="shared" si="22"/>
        <v>0</v>
      </c>
      <c r="AB116" s="13" t="e">
        <f t="shared" si="23"/>
        <v>#N/A</v>
      </c>
      <c r="AC116" s="13" t="e">
        <f t="shared" si="24"/>
        <v>#N/A</v>
      </c>
      <c r="AD116" s="13" t="e">
        <f t="shared" si="25"/>
        <v>#N/A</v>
      </c>
      <c r="AE116" s="13" t="e">
        <f t="shared" si="26"/>
        <v>#N/A</v>
      </c>
      <c r="AF116" s="13" t="e">
        <f t="shared" si="27"/>
        <v>#N/A</v>
      </c>
      <c r="AG116" s="13" t="e">
        <f t="shared" si="28"/>
        <v>#N/A</v>
      </c>
      <c r="AI116" s="11"/>
      <c r="AJ116" s="11"/>
      <c r="AK116" s="11"/>
      <c r="AL116" s="11"/>
      <c r="AM116" s="11"/>
      <c r="AN116" s="11"/>
      <c r="AO116" s="11"/>
      <c r="AP116" s="11"/>
      <c r="AQ116" s="11">
        <f t="shared" si="34"/>
        <v>119</v>
      </c>
      <c r="AR116" s="11">
        <f t="shared" si="34"/>
        <v>104</v>
      </c>
      <c r="AT116" s="107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</row>
    <row r="117" spans="1:65" s="1" customFormat="1" x14ac:dyDescent="0.3">
      <c r="A117" s="11"/>
      <c r="B117" s="1" t="e">
        <f t="shared" si="21"/>
        <v>#N/A</v>
      </c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" t="str">
        <f t="shared" si="29"/>
        <v/>
      </c>
      <c r="W117" s="1" t="str">
        <f t="shared" si="30"/>
        <v/>
      </c>
      <c r="X117" s="1" t="str">
        <f t="shared" si="30"/>
        <v/>
      </c>
      <c r="Y117" s="1" t="str">
        <f t="shared" si="30"/>
        <v/>
      </c>
      <c r="Z117" s="1" t="e">
        <f t="shared" si="31"/>
        <v>#N/A</v>
      </c>
      <c r="AA117" s="3">
        <f t="shared" si="22"/>
        <v>0</v>
      </c>
      <c r="AB117" s="13" t="e">
        <f t="shared" si="23"/>
        <v>#N/A</v>
      </c>
      <c r="AC117" s="13" t="e">
        <f t="shared" si="24"/>
        <v>#N/A</v>
      </c>
      <c r="AD117" s="13" t="e">
        <f t="shared" si="25"/>
        <v>#N/A</v>
      </c>
      <c r="AE117" s="13" t="e">
        <f t="shared" si="26"/>
        <v>#N/A</v>
      </c>
      <c r="AF117" s="13" t="e">
        <f t="shared" si="27"/>
        <v>#N/A</v>
      </c>
      <c r="AG117" s="13" t="e">
        <f t="shared" si="28"/>
        <v>#N/A</v>
      </c>
      <c r="AI117" s="11"/>
      <c r="AJ117" s="11"/>
      <c r="AK117" s="11"/>
      <c r="AL117" s="11"/>
      <c r="AM117" s="11"/>
      <c r="AN117" s="11"/>
      <c r="AO117" s="11"/>
      <c r="AP117" s="11"/>
      <c r="AQ117" s="11">
        <f t="shared" si="34"/>
        <v>120</v>
      </c>
      <c r="AR117" s="11">
        <f t="shared" si="34"/>
        <v>105</v>
      </c>
      <c r="AT117" s="107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</row>
    <row r="118" spans="1:65" s="1" customFormat="1" x14ac:dyDescent="0.3">
      <c r="A118" s="11"/>
      <c r="B118" s="1" t="e">
        <f t="shared" si="21"/>
        <v>#N/A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" t="str">
        <f t="shared" si="29"/>
        <v/>
      </c>
      <c r="W118" s="1" t="str">
        <f t="shared" si="30"/>
        <v/>
      </c>
      <c r="X118" s="1" t="str">
        <f t="shared" si="30"/>
        <v/>
      </c>
      <c r="Y118" s="1" t="str">
        <f t="shared" si="30"/>
        <v/>
      </c>
      <c r="Z118" s="1" t="e">
        <f t="shared" si="31"/>
        <v>#N/A</v>
      </c>
      <c r="AA118" s="3">
        <f t="shared" si="22"/>
        <v>0</v>
      </c>
      <c r="AB118" s="13" t="e">
        <f t="shared" si="23"/>
        <v>#N/A</v>
      </c>
      <c r="AC118" s="13" t="e">
        <f t="shared" si="24"/>
        <v>#N/A</v>
      </c>
      <c r="AD118" s="13" t="e">
        <f t="shared" si="25"/>
        <v>#N/A</v>
      </c>
      <c r="AE118" s="13" t="e">
        <f t="shared" si="26"/>
        <v>#N/A</v>
      </c>
      <c r="AF118" s="13" t="e">
        <f t="shared" si="27"/>
        <v>#N/A</v>
      </c>
      <c r="AG118" s="13" t="e">
        <f t="shared" si="28"/>
        <v>#N/A</v>
      </c>
      <c r="AI118" s="11"/>
      <c r="AJ118" s="11"/>
      <c r="AK118" s="11"/>
      <c r="AL118" s="11"/>
      <c r="AM118" s="11"/>
      <c r="AN118" s="11"/>
      <c r="AO118" s="11"/>
      <c r="AP118" s="11"/>
      <c r="AQ118" s="11">
        <f t="shared" si="34"/>
        <v>121</v>
      </c>
      <c r="AR118" s="11">
        <f t="shared" si="34"/>
        <v>106</v>
      </c>
      <c r="AT118" s="107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</row>
    <row r="119" spans="1:65" s="1" customFormat="1" x14ac:dyDescent="0.3">
      <c r="A119" s="11"/>
      <c r="B119" s="1" t="e">
        <f t="shared" si="21"/>
        <v>#N/A</v>
      </c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" t="str">
        <f t="shared" si="29"/>
        <v/>
      </c>
      <c r="W119" s="1" t="str">
        <f t="shared" si="30"/>
        <v/>
      </c>
      <c r="X119" s="1" t="str">
        <f t="shared" si="30"/>
        <v/>
      </c>
      <c r="Y119" s="1" t="str">
        <f t="shared" si="30"/>
        <v/>
      </c>
      <c r="Z119" s="1" t="e">
        <f t="shared" si="31"/>
        <v>#N/A</v>
      </c>
      <c r="AA119" s="3">
        <f t="shared" si="22"/>
        <v>0</v>
      </c>
      <c r="AB119" s="13" t="e">
        <f t="shared" si="23"/>
        <v>#N/A</v>
      </c>
      <c r="AC119" s="13" t="e">
        <f t="shared" si="24"/>
        <v>#N/A</v>
      </c>
      <c r="AD119" s="13" t="e">
        <f t="shared" si="25"/>
        <v>#N/A</v>
      </c>
      <c r="AE119" s="13" t="e">
        <f t="shared" si="26"/>
        <v>#N/A</v>
      </c>
      <c r="AF119" s="13" t="e">
        <f t="shared" si="27"/>
        <v>#N/A</v>
      </c>
      <c r="AG119" s="13" t="e">
        <f t="shared" si="28"/>
        <v>#N/A</v>
      </c>
      <c r="AI119" s="11"/>
      <c r="AJ119" s="11"/>
      <c r="AK119" s="11"/>
      <c r="AL119" s="11"/>
      <c r="AM119" s="11"/>
      <c r="AN119" s="11"/>
      <c r="AO119" s="11"/>
      <c r="AP119" s="11"/>
      <c r="AQ119" s="11">
        <f t="shared" si="34"/>
        <v>122</v>
      </c>
      <c r="AR119" s="11">
        <f t="shared" si="34"/>
        <v>107</v>
      </c>
      <c r="AT119" s="107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</row>
    <row r="120" spans="1:65" s="1" customFormat="1" x14ac:dyDescent="0.3">
      <c r="A120" s="11"/>
      <c r="B120" s="1" t="e">
        <f t="shared" si="21"/>
        <v>#N/A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" t="str">
        <f t="shared" si="29"/>
        <v/>
      </c>
      <c r="W120" s="1" t="str">
        <f t="shared" si="30"/>
        <v/>
      </c>
      <c r="X120" s="1" t="str">
        <f t="shared" si="30"/>
        <v/>
      </c>
      <c r="Y120" s="1" t="str">
        <f t="shared" si="30"/>
        <v/>
      </c>
      <c r="Z120" s="1" t="e">
        <f t="shared" si="31"/>
        <v>#N/A</v>
      </c>
      <c r="AA120" s="3">
        <f t="shared" si="22"/>
        <v>0</v>
      </c>
      <c r="AB120" s="13" t="e">
        <f t="shared" si="23"/>
        <v>#N/A</v>
      </c>
      <c r="AC120" s="13" t="e">
        <f t="shared" si="24"/>
        <v>#N/A</v>
      </c>
      <c r="AD120" s="13" t="e">
        <f t="shared" si="25"/>
        <v>#N/A</v>
      </c>
      <c r="AE120" s="13" t="e">
        <f t="shared" si="26"/>
        <v>#N/A</v>
      </c>
      <c r="AF120" s="13" t="e">
        <f t="shared" si="27"/>
        <v>#N/A</v>
      </c>
      <c r="AG120" s="13" t="e">
        <f t="shared" si="28"/>
        <v>#N/A</v>
      </c>
      <c r="AI120" s="11"/>
      <c r="AJ120" s="11"/>
      <c r="AK120" s="11"/>
      <c r="AL120" s="11"/>
      <c r="AM120" s="11"/>
      <c r="AN120" s="11"/>
      <c r="AO120" s="11"/>
      <c r="AP120" s="11"/>
      <c r="AQ120" s="11">
        <f t="shared" si="34"/>
        <v>123</v>
      </c>
      <c r="AR120" s="11">
        <f t="shared" si="34"/>
        <v>108</v>
      </c>
      <c r="AT120" s="107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</row>
    <row r="121" spans="1:65" s="1" customFormat="1" x14ac:dyDescent="0.3">
      <c r="A121" s="11"/>
      <c r="B121" s="1" t="e">
        <f t="shared" si="21"/>
        <v>#N/A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" t="str">
        <f t="shared" si="29"/>
        <v/>
      </c>
      <c r="W121" s="1" t="str">
        <f t="shared" si="30"/>
        <v/>
      </c>
      <c r="X121" s="1" t="str">
        <f t="shared" si="30"/>
        <v/>
      </c>
      <c r="Y121" s="1" t="str">
        <f t="shared" si="30"/>
        <v/>
      </c>
      <c r="Z121" s="1" t="e">
        <f t="shared" si="31"/>
        <v>#N/A</v>
      </c>
      <c r="AA121" s="3">
        <f t="shared" si="22"/>
        <v>0</v>
      </c>
      <c r="AB121" s="13" t="e">
        <f t="shared" si="23"/>
        <v>#N/A</v>
      </c>
      <c r="AC121" s="13" t="e">
        <f t="shared" si="24"/>
        <v>#N/A</v>
      </c>
      <c r="AD121" s="13" t="e">
        <f t="shared" si="25"/>
        <v>#N/A</v>
      </c>
      <c r="AE121" s="13" t="e">
        <f t="shared" si="26"/>
        <v>#N/A</v>
      </c>
      <c r="AF121" s="13" t="e">
        <f t="shared" si="27"/>
        <v>#N/A</v>
      </c>
      <c r="AG121" s="13" t="e">
        <f t="shared" si="28"/>
        <v>#N/A</v>
      </c>
      <c r="AI121" s="11"/>
      <c r="AJ121" s="11"/>
      <c r="AK121" s="11"/>
      <c r="AL121" s="11"/>
      <c r="AM121" s="11"/>
      <c r="AN121" s="11"/>
      <c r="AO121" s="11"/>
      <c r="AP121" s="11"/>
      <c r="AQ121" s="11">
        <f t="shared" si="34"/>
        <v>124</v>
      </c>
      <c r="AR121" s="11">
        <f t="shared" si="34"/>
        <v>109</v>
      </c>
      <c r="AT121" s="107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</row>
    <row r="122" spans="1:65" s="1" customFormat="1" x14ac:dyDescent="0.3">
      <c r="A122" s="11"/>
      <c r="B122" s="1" t="e">
        <f t="shared" si="21"/>
        <v>#N/A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" t="str">
        <f t="shared" si="29"/>
        <v/>
      </c>
      <c r="W122" s="1" t="str">
        <f t="shared" si="30"/>
        <v/>
      </c>
      <c r="X122" s="1" t="str">
        <f t="shared" si="30"/>
        <v/>
      </c>
      <c r="Y122" s="1" t="str">
        <f t="shared" si="30"/>
        <v/>
      </c>
      <c r="Z122" s="1" t="e">
        <f t="shared" si="31"/>
        <v>#N/A</v>
      </c>
      <c r="AA122" s="3">
        <f t="shared" si="22"/>
        <v>0</v>
      </c>
      <c r="AB122" s="13" t="e">
        <f t="shared" si="23"/>
        <v>#N/A</v>
      </c>
      <c r="AC122" s="13" t="e">
        <f t="shared" si="24"/>
        <v>#N/A</v>
      </c>
      <c r="AD122" s="13" t="e">
        <f t="shared" si="25"/>
        <v>#N/A</v>
      </c>
      <c r="AE122" s="13" t="e">
        <f t="shared" si="26"/>
        <v>#N/A</v>
      </c>
      <c r="AF122" s="13" t="e">
        <f t="shared" si="27"/>
        <v>#N/A</v>
      </c>
      <c r="AG122" s="13" t="e">
        <f t="shared" si="28"/>
        <v>#N/A</v>
      </c>
      <c r="AI122" s="11"/>
      <c r="AJ122" s="11"/>
      <c r="AK122" s="11"/>
      <c r="AL122" s="11"/>
      <c r="AM122" s="11"/>
      <c r="AN122" s="11"/>
      <c r="AO122" s="11"/>
      <c r="AP122" s="11"/>
      <c r="AQ122" s="11">
        <f t="shared" si="34"/>
        <v>125</v>
      </c>
      <c r="AR122" s="11">
        <f t="shared" si="34"/>
        <v>110</v>
      </c>
      <c r="AT122" s="107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</row>
    <row r="123" spans="1:65" s="1" customFormat="1" x14ac:dyDescent="0.3">
      <c r="A123" s="11"/>
      <c r="B123" s="1" t="e">
        <f t="shared" si="21"/>
        <v>#N/A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" t="str">
        <f t="shared" si="29"/>
        <v/>
      </c>
      <c r="W123" s="1" t="str">
        <f t="shared" si="30"/>
        <v/>
      </c>
      <c r="X123" s="1" t="str">
        <f t="shared" si="30"/>
        <v/>
      </c>
      <c r="Y123" s="1" t="str">
        <f t="shared" si="30"/>
        <v/>
      </c>
      <c r="Z123" s="1" t="e">
        <f t="shared" si="31"/>
        <v>#N/A</v>
      </c>
      <c r="AA123" s="3">
        <f t="shared" si="22"/>
        <v>0</v>
      </c>
      <c r="AB123" s="13" t="e">
        <f t="shared" si="23"/>
        <v>#N/A</v>
      </c>
      <c r="AC123" s="13" t="e">
        <f t="shared" si="24"/>
        <v>#N/A</v>
      </c>
      <c r="AD123" s="13" t="e">
        <f t="shared" si="25"/>
        <v>#N/A</v>
      </c>
      <c r="AE123" s="13" t="e">
        <f t="shared" si="26"/>
        <v>#N/A</v>
      </c>
      <c r="AF123" s="13" t="e">
        <f t="shared" si="27"/>
        <v>#N/A</v>
      </c>
      <c r="AG123" s="13" t="e">
        <f t="shared" si="28"/>
        <v>#N/A</v>
      </c>
      <c r="AI123" s="11"/>
      <c r="AJ123" s="11"/>
      <c r="AK123" s="11"/>
      <c r="AL123" s="11"/>
      <c r="AM123" s="11"/>
      <c r="AN123" s="11"/>
      <c r="AO123" s="11"/>
      <c r="AP123" s="11"/>
      <c r="AQ123" s="11">
        <f t="shared" si="34"/>
        <v>126</v>
      </c>
      <c r="AR123" s="11">
        <f t="shared" si="34"/>
        <v>111</v>
      </c>
      <c r="AT123" s="107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</row>
    <row r="124" spans="1:65" s="1" customFormat="1" x14ac:dyDescent="0.3">
      <c r="A124" s="11"/>
      <c r="B124" s="1" t="e">
        <f t="shared" si="21"/>
        <v>#N/A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" t="str">
        <f t="shared" si="29"/>
        <v/>
      </c>
      <c r="W124" s="1" t="str">
        <f t="shared" si="30"/>
        <v/>
      </c>
      <c r="X124" s="1" t="str">
        <f t="shared" si="30"/>
        <v/>
      </c>
      <c r="Y124" s="1" t="str">
        <f t="shared" si="30"/>
        <v/>
      </c>
      <c r="Z124" s="1" t="e">
        <f t="shared" si="31"/>
        <v>#N/A</v>
      </c>
      <c r="AA124" s="3">
        <f t="shared" si="22"/>
        <v>0</v>
      </c>
      <c r="AB124" s="13" t="e">
        <f t="shared" si="23"/>
        <v>#N/A</v>
      </c>
      <c r="AC124" s="13" t="e">
        <f t="shared" si="24"/>
        <v>#N/A</v>
      </c>
      <c r="AD124" s="13" t="e">
        <f t="shared" si="25"/>
        <v>#N/A</v>
      </c>
      <c r="AE124" s="13" t="e">
        <f t="shared" si="26"/>
        <v>#N/A</v>
      </c>
      <c r="AF124" s="13" t="e">
        <f t="shared" si="27"/>
        <v>#N/A</v>
      </c>
      <c r="AG124" s="13" t="e">
        <f t="shared" si="28"/>
        <v>#N/A</v>
      </c>
      <c r="AI124" s="11"/>
      <c r="AJ124" s="11"/>
      <c r="AK124" s="11"/>
      <c r="AL124" s="11"/>
      <c r="AM124" s="11"/>
      <c r="AN124" s="11"/>
      <c r="AO124" s="11"/>
      <c r="AP124" s="11"/>
      <c r="AQ124" s="11">
        <f t="shared" si="34"/>
        <v>127</v>
      </c>
      <c r="AR124" s="11">
        <f t="shared" si="34"/>
        <v>112</v>
      </c>
      <c r="AT124" s="107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</row>
    <row r="125" spans="1:65" s="1" customFormat="1" x14ac:dyDescent="0.3">
      <c r="A125" s="11"/>
      <c r="B125" s="1" t="e">
        <f t="shared" si="21"/>
        <v>#N/A</v>
      </c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" t="str">
        <f t="shared" si="29"/>
        <v/>
      </c>
      <c r="W125" s="1" t="str">
        <f t="shared" si="30"/>
        <v/>
      </c>
      <c r="X125" s="1" t="str">
        <f t="shared" si="30"/>
        <v/>
      </c>
      <c r="Y125" s="1" t="str">
        <f t="shared" si="30"/>
        <v/>
      </c>
      <c r="Z125" s="1" t="e">
        <f t="shared" si="31"/>
        <v>#N/A</v>
      </c>
      <c r="AA125" s="3">
        <f t="shared" si="22"/>
        <v>0</v>
      </c>
      <c r="AB125" s="13" t="e">
        <f t="shared" si="23"/>
        <v>#N/A</v>
      </c>
      <c r="AC125" s="13" t="e">
        <f t="shared" si="24"/>
        <v>#N/A</v>
      </c>
      <c r="AD125" s="13" t="e">
        <f t="shared" si="25"/>
        <v>#N/A</v>
      </c>
      <c r="AE125" s="13" t="e">
        <f t="shared" si="26"/>
        <v>#N/A</v>
      </c>
      <c r="AF125" s="13" t="e">
        <f t="shared" si="27"/>
        <v>#N/A</v>
      </c>
      <c r="AG125" s="13" t="e">
        <f t="shared" si="28"/>
        <v>#N/A</v>
      </c>
      <c r="AI125" s="11"/>
      <c r="AJ125" s="11"/>
      <c r="AK125" s="11"/>
      <c r="AL125" s="11"/>
      <c r="AM125" s="11"/>
      <c r="AN125" s="11"/>
      <c r="AO125" s="11"/>
      <c r="AP125" s="11"/>
      <c r="AQ125" s="11">
        <f t="shared" si="34"/>
        <v>128</v>
      </c>
      <c r="AR125" s="11">
        <f t="shared" si="34"/>
        <v>113</v>
      </c>
      <c r="AT125" s="107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</row>
    <row r="126" spans="1:65" s="1" customFormat="1" x14ac:dyDescent="0.3">
      <c r="A126" s="11"/>
      <c r="B126" s="1" t="e">
        <f t="shared" si="21"/>
        <v>#N/A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" t="str">
        <f t="shared" si="29"/>
        <v/>
      </c>
      <c r="W126" s="1" t="str">
        <f t="shared" si="30"/>
        <v/>
      </c>
      <c r="X126" s="1" t="str">
        <f t="shared" si="30"/>
        <v/>
      </c>
      <c r="Y126" s="1" t="str">
        <f t="shared" si="30"/>
        <v/>
      </c>
      <c r="Z126" s="1" t="e">
        <f t="shared" si="31"/>
        <v>#N/A</v>
      </c>
      <c r="AA126" s="3">
        <f t="shared" si="22"/>
        <v>0</v>
      </c>
      <c r="AB126" s="13" t="e">
        <f t="shared" si="23"/>
        <v>#N/A</v>
      </c>
      <c r="AC126" s="13" t="e">
        <f t="shared" si="24"/>
        <v>#N/A</v>
      </c>
      <c r="AD126" s="13" t="e">
        <f t="shared" si="25"/>
        <v>#N/A</v>
      </c>
      <c r="AE126" s="13" t="e">
        <f t="shared" si="26"/>
        <v>#N/A</v>
      </c>
      <c r="AF126" s="13" t="e">
        <f t="shared" si="27"/>
        <v>#N/A</v>
      </c>
      <c r="AG126" s="13" t="e">
        <f t="shared" si="28"/>
        <v>#N/A</v>
      </c>
      <c r="AI126" s="11"/>
      <c r="AJ126" s="11"/>
      <c r="AK126" s="11"/>
      <c r="AL126" s="11"/>
      <c r="AM126" s="11"/>
      <c r="AN126" s="11"/>
      <c r="AO126" s="11"/>
      <c r="AP126" s="11"/>
      <c r="AQ126" s="11">
        <f t="shared" si="34"/>
        <v>129</v>
      </c>
      <c r="AR126" s="11">
        <f t="shared" si="34"/>
        <v>114</v>
      </c>
      <c r="AT126" s="107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</row>
    <row r="127" spans="1:65" s="1" customFormat="1" x14ac:dyDescent="0.3">
      <c r="A127" s="11"/>
      <c r="B127" s="1" t="e">
        <f t="shared" si="21"/>
        <v>#N/A</v>
      </c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" t="str">
        <f t="shared" si="29"/>
        <v/>
      </c>
      <c r="W127" s="1" t="str">
        <f t="shared" si="30"/>
        <v/>
      </c>
      <c r="X127" s="1" t="str">
        <f t="shared" si="30"/>
        <v/>
      </c>
      <c r="Y127" s="1" t="str">
        <f t="shared" si="30"/>
        <v/>
      </c>
      <c r="Z127" s="1" t="e">
        <f t="shared" si="31"/>
        <v>#N/A</v>
      </c>
      <c r="AA127" s="3">
        <f t="shared" si="22"/>
        <v>0</v>
      </c>
      <c r="AB127" s="13" t="e">
        <f t="shared" si="23"/>
        <v>#N/A</v>
      </c>
      <c r="AC127" s="13" t="e">
        <f t="shared" si="24"/>
        <v>#N/A</v>
      </c>
      <c r="AD127" s="13" t="e">
        <f t="shared" si="25"/>
        <v>#N/A</v>
      </c>
      <c r="AE127" s="13" t="e">
        <f t="shared" si="26"/>
        <v>#N/A</v>
      </c>
      <c r="AF127" s="13" t="e">
        <f t="shared" si="27"/>
        <v>#N/A</v>
      </c>
      <c r="AG127" s="13" t="e">
        <f t="shared" si="28"/>
        <v>#N/A</v>
      </c>
      <c r="AI127" s="11"/>
      <c r="AJ127" s="11"/>
      <c r="AK127" s="11"/>
      <c r="AL127" s="11"/>
      <c r="AM127" s="11"/>
      <c r="AN127" s="11"/>
      <c r="AO127" s="11"/>
      <c r="AP127" s="11"/>
      <c r="AQ127" s="11">
        <f t="shared" ref="AQ127:AR142" si="35">+AQ126+1</f>
        <v>130</v>
      </c>
      <c r="AR127" s="11">
        <f t="shared" si="35"/>
        <v>115</v>
      </c>
      <c r="AT127" s="107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</row>
    <row r="128" spans="1:65" s="1" customFormat="1" x14ac:dyDescent="0.3">
      <c r="A128" s="11"/>
      <c r="B128" s="1" t="e">
        <f t="shared" si="21"/>
        <v>#N/A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" t="str">
        <f t="shared" si="29"/>
        <v/>
      </c>
      <c r="W128" s="1" t="str">
        <f t="shared" si="30"/>
        <v/>
      </c>
      <c r="X128" s="1" t="str">
        <f t="shared" si="30"/>
        <v/>
      </c>
      <c r="Y128" s="1" t="str">
        <f t="shared" si="30"/>
        <v/>
      </c>
      <c r="Z128" s="1" t="e">
        <f t="shared" si="31"/>
        <v>#N/A</v>
      </c>
      <c r="AA128" s="3">
        <f t="shared" si="22"/>
        <v>0</v>
      </c>
      <c r="AB128" s="13" t="e">
        <f t="shared" si="23"/>
        <v>#N/A</v>
      </c>
      <c r="AC128" s="13" t="e">
        <f t="shared" si="24"/>
        <v>#N/A</v>
      </c>
      <c r="AD128" s="13" t="e">
        <f t="shared" si="25"/>
        <v>#N/A</v>
      </c>
      <c r="AE128" s="13" t="e">
        <f t="shared" si="26"/>
        <v>#N/A</v>
      </c>
      <c r="AF128" s="13" t="e">
        <f t="shared" si="27"/>
        <v>#N/A</v>
      </c>
      <c r="AG128" s="13" t="e">
        <f t="shared" si="28"/>
        <v>#N/A</v>
      </c>
      <c r="AI128" s="11"/>
      <c r="AJ128" s="11"/>
      <c r="AK128" s="11"/>
      <c r="AL128" s="11"/>
      <c r="AM128" s="11"/>
      <c r="AN128" s="11"/>
      <c r="AO128" s="11"/>
      <c r="AP128" s="11"/>
      <c r="AQ128" s="11">
        <f t="shared" si="35"/>
        <v>131</v>
      </c>
      <c r="AR128" s="11">
        <f t="shared" si="35"/>
        <v>116</v>
      </c>
      <c r="AT128" s="107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</row>
    <row r="129" spans="1:65" s="1" customFormat="1" x14ac:dyDescent="0.3">
      <c r="A129" s="11"/>
      <c r="B129" s="1" t="e">
        <f t="shared" si="21"/>
        <v>#N/A</v>
      </c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" t="str">
        <f t="shared" si="29"/>
        <v/>
      </c>
      <c r="W129" s="1" t="str">
        <f t="shared" si="30"/>
        <v/>
      </c>
      <c r="X129" s="1" t="str">
        <f t="shared" si="30"/>
        <v/>
      </c>
      <c r="Y129" s="1" t="str">
        <f t="shared" si="30"/>
        <v/>
      </c>
      <c r="Z129" s="1" t="e">
        <f t="shared" si="31"/>
        <v>#N/A</v>
      </c>
      <c r="AA129" s="3">
        <f t="shared" si="22"/>
        <v>0</v>
      </c>
      <c r="AB129" s="13" t="e">
        <f t="shared" si="23"/>
        <v>#N/A</v>
      </c>
      <c r="AC129" s="13" t="e">
        <f t="shared" si="24"/>
        <v>#N/A</v>
      </c>
      <c r="AD129" s="13" t="e">
        <f t="shared" si="25"/>
        <v>#N/A</v>
      </c>
      <c r="AE129" s="13" t="e">
        <f t="shared" si="26"/>
        <v>#N/A</v>
      </c>
      <c r="AF129" s="13" t="e">
        <f t="shared" si="27"/>
        <v>#N/A</v>
      </c>
      <c r="AG129" s="13" t="e">
        <f t="shared" si="28"/>
        <v>#N/A</v>
      </c>
      <c r="AI129" s="11"/>
      <c r="AJ129" s="11"/>
      <c r="AK129" s="11"/>
      <c r="AL129" s="11"/>
      <c r="AM129" s="11"/>
      <c r="AN129" s="11"/>
      <c r="AO129" s="11"/>
      <c r="AP129" s="11"/>
      <c r="AQ129" s="11">
        <f t="shared" si="35"/>
        <v>132</v>
      </c>
      <c r="AR129" s="11">
        <f t="shared" si="35"/>
        <v>117</v>
      </c>
      <c r="AT129" s="107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</row>
    <row r="130" spans="1:65" s="1" customFormat="1" x14ac:dyDescent="0.3">
      <c r="A130" s="11"/>
      <c r="B130" s="1" t="e">
        <f t="shared" si="21"/>
        <v>#N/A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" t="str">
        <f t="shared" si="29"/>
        <v/>
      </c>
      <c r="W130" s="1" t="str">
        <f t="shared" si="30"/>
        <v/>
      </c>
      <c r="X130" s="1" t="str">
        <f t="shared" si="30"/>
        <v/>
      </c>
      <c r="Y130" s="1" t="str">
        <f t="shared" si="30"/>
        <v/>
      </c>
      <c r="Z130" s="1" t="e">
        <f t="shared" si="31"/>
        <v>#N/A</v>
      </c>
      <c r="AA130" s="3">
        <f t="shared" si="22"/>
        <v>0</v>
      </c>
      <c r="AB130" s="13" t="e">
        <f t="shared" si="23"/>
        <v>#N/A</v>
      </c>
      <c r="AC130" s="13" t="e">
        <f t="shared" si="24"/>
        <v>#N/A</v>
      </c>
      <c r="AD130" s="13" t="e">
        <f t="shared" si="25"/>
        <v>#N/A</v>
      </c>
      <c r="AE130" s="13" t="e">
        <f t="shared" si="26"/>
        <v>#N/A</v>
      </c>
      <c r="AF130" s="13" t="e">
        <f t="shared" si="27"/>
        <v>#N/A</v>
      </c>
      <c r="AG130" s="13" t="e">
        <f t="shared" si="28"/>
        <v>#N/A</v>
      </c>
      <c r="AI130" s="11"/>
      <c r="AJ130" s="11"/>
      <c r="AK130" s="11"/>
      <c r="AL130" s="11"/>
      <c r="AM130" s="11"/>
      <c r="AN130" s="11"/>
      <c r="AO130" s="11"/>
      <c r="AP130" s="11"/>
      <c r="AQ130" s="11">
        <f t="shared" si="35"/>
        <v>133</v>
      </c>
      <c r="AR130" s="11">
        <f t="shared" si="35"/>
        <v>118</v>
      </c>
      <c r="AT130" s="107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</row>
    <row r="131" spans="1:65" s="1" customFormat="1" x14ac:dyDescent="0.3">
      <c r="A131" s="11"/>
      <c r="B131" s="1" t="e">
        <f t="shared" si="21"/>
        <v>#N/A</v>
      </c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" t="str">
        <f t="shared" si="29"/>
        <v/>
      </c>
      <c r="W131" s="1" t="str">
        <f t="shared" si="30"/>
        <v/>
      </c>
      <c r="X131" s="1" t="str">
        <f t="shared" si="30"/>
        <v/>
      </c>
      <c r="Y131" s="1" t="str">
        <f t="shared" si="30"/>
        <v/>
      </c>
      <c r="Z131" s="1" t="e">
        <f t="shared" si="31"/>
        <v>#N/A</v>
      </c>
      <c r="AA131" s="3">
        <f t="shared" si="22"/>
        <v>0</v>
      </c>
      <c r="AB131" s="13" t="e">
        <f t="shared" si="23"/>
        <v>#N/A</v>
      </c>
      <c r="AC131" s="13" t="e">
        <f t="shared" si="24"/>
        <v>#N/A</v>
      </c>
      <c r="AD131" s="13" t="e">
        <f t="shared" si="25"/>
        <v>#N/A</v>
      </c>
      <c r="AE131" s="13" t="e">
        <f t="shared" si="26"/>
        <v>#N/A</v>
      </c>
      <c r="AF131" s="13" t="e">
        <f t="shared" si="27"/>
        <v>#N/A</v>
      </c>
      <c r="AG131" s="13" t="e">
        <f t="shared" si="28"/>
        <v>#N/A</v>
      </c>
      <c r="AI131" s="11"/>
      <c r="AJ131" s="11"/>
      <c r="AK131" s="11"/>
      <c r="AL131" s="11"/>
      <c r="AM131" s="11"/>
      <c r="AN131" s="11"/>
      <c r="AO131" s="11"/>
      <c r="AP131" s="11"/>
      <c r="AQ131" s="11">
        <f t="shared" si="35"/>
        <v>134</v>
      </c>
      <c r="AR131" s="11">
        <f t="shared" si="35"/>
        <v>119</v>
      </c>
      <c r="AT131" s="107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</row>
    <row r="132" spans="1:65" s="1" customFormat="1" x14ac:dyDescent="0.3">
      <c r="A132" s="11"/>
      <c r="B132" s="1" t="e">
        <f t="shared" si="21"/>
        <v>#N/A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" t="str">
        <f t="shared" si="29"/>
        <v/>
      </c>
      <c r="W132" s="1" t="str">
        <f t="shared" si="30"/>
        <v/>
      </c>
      <c r="X132" s="1" t="str">
        <f t="shared" si="30"/>
        <v/>
      </c>
      <c r="Y132" s="1" t="str">
        <f t="shared" si="30"/>
        <v/>
      </c>
      <c r="Z132" s="1" t="e">
        <f t="shared" si="31"/>
        <v>#N/A</v>
      </c>
      <c r="AA132" s="3">
        <f t="shared" si="22"/>
        <v>0</v>
      </c>
      <c r="AB132" s="13" t="e">
        <f t="shared" si="23"/>
        <v>#N/A</v>
      </c>
      <c r="AC132" s="13" t="e">
        <f t="shared" si="24"/>
        <v>#N/A</v>
      </c>
      <c r="AD132" s="13" t="e">
        <f t="shared" si="25"/>
        <v>#N/A</v>
      </c>
      <c r="AE132" s="13" t="e">
        <f t="shared" si="26"/>
        <v>#N/A</v>
      </c>
      <c r="AF132" s="13" t="e">
        <f t="shared" si="27"/>
        <v>#N/A</v>
      </c>
      <c r="AG132" s="13" t="e">
        <f t="shared" si="28"/>
        <v>#N/A</v>
      </c>
      <c r="AI132" s="11"/>
      <c r="AJ132" s="11"/>
      <c r="AK132" s="11"/>
      <c r="AL132" s="11"/>
      <c r="AM132" s="11"/>
      <c r="AN132" s="11"/>
      <c r="AO132" s="11"/>
      <c r="AP132" s="11"/>
      <c r="AQ132" s="11">
        <f t="shared" si="35"/>
        <v>135</v>
      </c>
      <c r="AR132" s="11">
        <f t="shared" si="35"/>
        <v>120</v>
      </c>
      <c r="AT132" s="107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</row>
    <row r="133" spans="1:65" s="1" customFormat="1" x14ac:dyDescent="0.3">
      <c r="A133" s="11"/>
      <c r="B133" s="1" t="e">
        <f t="shared" si="21"/>
        <v>#N/A</v>
      </c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" t="str">
        <f t="shared" si="29"/>
        <v/>
      </c>
      <c r="W133" s="1" t="str">
        <f t="shared" si="30"/>
        <v/>
      </c>
      <c r="X133" s="1" t="str">
        <f t="shared" si="30"/>
        <v/>
      </c>
      <c r="Y133" s="1" t="str">
        <f t="shared" si="30"/>
        <v/>
      </c>
      <c r="Z133" s="1" t="e">
        <f t="shared" si="31"/>
        <v>#N/A</v>
      </c>
      <c r="AA133" s="3">
        <f t="shared" si="22"/>
        <v>0</v>
      </c>
      <c r="AB133" s="13" t="e">
        <f t="shared" si="23"/>
        <v>#N/A</v>
      </c>
      <c r="AC133" s="13" t="e">
        <f t="shared" si="24"/>
        <v>#N/A</v>
      </c>
      <c r="AD133" s="13" t="e">
        <f t="shared" si="25"/>
        <v>#N/A</v>
      </c>
      <c r="AE133" s="13" t="e">
        <f t="shared" si="26"/>
        <v>#N/A</v>
      </c>
      <c r="AF133" s="13" t="e">
        <f t="shared" si="27"/>
        <v>#N/A</v>
      </c>
      <c r="AG133" s="13" t="e">
        <f t="shared" si="28"/>
        <v>#N/A</v>
      </c>
      <c r="AI133" s="11"/>
      <c r="AJ133" s="11"/>
      <c r="AK133" s="11"/>
      <c r="AL133" s="11"/>
      <c r="AM133" s="11"/>
      <c r="AN133" s="11"/>
      <c r="AO133" s="11"/>
      <c r="AP133" s="11"/>
      <c r="AQ133" s="11">
        <f t="shared" si="35"/>
        <v>136</v>
      </c>
      <c r="AR133" s="11">
        <f t="shared" si="35"/>
        <v>121</v>
      </c>
      <c r="AT133" s="107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</row>
    <row r="134" spans="1:65" s="1" customFormat="1" x14ac:dyDescent="0.3">
      <c r="A134" s="11"/>
      <c r="B134" s="1" t="e">
        <f t="shared" si="21"/>
        <v>#N/A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" t="str">
        <f t="shared" si="29"/>
        <v/>
      </c>
      <c r="W134" s="1" t="str">
        <f t="shared" si="30"/>
        <v/>
      </c>
      <c r="X134" s="1" t="str">
        <f t="shared" si="30"/>
        <v/>
      </c>
      <c r="Y134" s="1" t="str">
        <f t="shared" si="30"/>
        <v/>
      </c>
      <c r="Z134" s="1" t="e">
        <f t="shared" si="31"/>
        <v>#N/A</v>
      </c>
      <c r="AA134" s="3">
        <f t="shared" si="22"/>
        <v>0</v>
      </c>
      <c r="AB134" s="13" t="e">
        <f t="shared" si="23"/>
        <v>#N/A</v>
      </c>
      <c r="AC134" s="13" t="e">
        <f t="shared" si="24"/>
        <v>#N/A</v>
      </c>
      <c r="AD134" s="13" t="e">
        <f t="shared" si="25"/>
        <v>#N/A</v>
      </c>
      <c r="AE134" s="13" t="e">
        <f t="shared" si="26"/>
        <v>#N/A</v>
      </c>
      <c r="AF134" s="13" t="e">
        <f t="shared" si="27"/>
        <v>#N/A</v>
      </c>
      <c r="AG134" s="13" t="e">
        <f t="shared" si="28"/>
        <v>#N/A</v>
      </c>
      <c r="AI134" s="11"/>
      <c r="AJ134" s="11"/>
      <c r="AK134" s="11"/>
      <c r="AL134" s="11"/>
      <c r="AM134" s="11"/>
      <c r="AN134" s="11"/>
      <c r="AO134" s="11"/>
      <c r="AP134" s="11"/>
      <c r="AQ134" s="11">
        <f t="shared" si="35"/>
        <v>137</v>
      </c>
      <c r="AR134" s="11">
        <f t="shared" si="35"/>
        <v>122</v>
      </c>
      <c r="AT134" s="107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</row>
    <row r="135" spans="1:65" s="1" customFormat="1" x14ac:dyDescent="0.3">
      <c r="A135" s="11"/>
      <c r="B135" s="1" t="e">
        <f t="shared" si="21"/>
        <v>#N/A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" t="str">
        <f t="shared" si="29"/>
        <v/>
      </c>
      <c r="W135" s="1" t="str">
        <f t="shared" si="30"/>
        <v/>
      </c>
      <c r="X135" s="1" t="str">
        <f t="shared" si="30"/>
        <v/>
      </c>
      <c r="Y135" s="1" t="str">
        <f t="shared" si="30"/>
        <v/>
      </c>
      <c r="Z135" s="1" t="e">
        <f t="shared" si="31"/>
        <v>#N/A</v>
      </c>
      <c r="AA135" s="3">
        <f t="shared" si="22"/>
        <v>0</v>
      </c>
      <c r="AB135" s="13" t="e">
        <f t="shared" si="23"/>
        <v>#N/A</v>
      </c>
      <c r="AC135" s="13" t="e">
        <f t="shared" si="24"/>
        <v>#N/A</v>
      </c>
      <c r="AD135" s="13" t="e">
        <f t="shared" si="25"/>
        <v>#N/A</v>
      </c>
      <c r="AE135" s="13" t="e">
        <f t="shared" si="26"/>
        <v>#N/A</v>
      </c>
      <c r="AF135" s="13" t="e">
        <f t="shared" si="27"/>
        <v>#N/A</v>
      </c>
      <c r="AG135" s="13" t="e">
        <f t="shared" si="28"/>
        <v>#N/A</v>
      </c>
      <c r="AI135" s="11"/>
      <c r="AJ135" s="11"/>
      <c r="AK135" s="11"/>
      <c r="AL135" s="11"/>
      <c r="AM135" s="11"/>
      <c r="AN135" s="11"/>
      <c r="AO135" s="11"/>
      <c r="AP135" s="11"/>
      <c r="AQ135" s="11">
        <f t="shared" si="35"/>
        <v>138</v>
      </c>
      <c r="AR135" s="11">
        <f t="shared" si="35"/>
        <v>123</v>
      </c>
      <c r="AT135" s="107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</row>
    <row r="136" spans="1:65" s="1" customFormat="1" x14ac:dyDescent="0.3">
      <c r="A136" s="11"/>
      <c r="B136" s="1" t="e">
        <f t="shared" si="21"/>
        <v>#N/A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" t="str">
        <f t="shared" si="29"/>
        <v/>
      </c>
      <c r="W136" s="1" t="str">
        <f t="shared" si="30"/>
        <v/>
      </c>
      <c r="X136" s="1" t="str">
        <f t="shared" si="30"/>
        <v/>
      </c>
      <c r="Y136" s="1" t="str">
        <f t="shared" si="30"/>
        <v/>
      </c>
      <c r="Z136" s="1" t="e">
        <f t="shared" si="31"/>
        <v>#N/A</v>
      </c>
      <c r="AA136" s="3">
        <f t="shared" si="22"/>
        <v>0</v>
      </c>
      <c r="AB136" s="13" t="e">
        <f t="shared" si="23"/>
        <v>#N/A</v>
      </c>
      <c r="AC136" s="13" t="e">
        <f t="shared" si="24"/>
        <v>#N/A</v>
      </c>
      <c r="AD136" s="13" t="e">
        <f t="shared" si="25"/>
        <v>#N/A</v>
      </c>
      <c r="AE136" s="13" t="e">
        <f t="shared" si="26"/>
        <v>#N/A</v>
      </c>
      <c r="AF136" s="13" t="e">
        <f t="shared" si="27"/>
        <v>#N/A</v>
      </c>
      <c r="AG136" s="13" t="e">
        <f t="shared" si="28"/>
        <v>#N/A</v>
      </c>
      <c r="AI136" s="11"/>
      <c r="AJ136" s="11"/>
      <c r="AK136" s="11"/>
      <c r="AL136" s="11"/>
      <c r="AM136" s="11"/>
      <c r="AN136" s="11"/>
      <c r="AO136" s="11"/>
      <c r="AP136" s="11"/>
      <c r="AQ136" s="11">
        <f t="shared" si="35"/>
        <v>139</v>
      </c>
      <c r="AR136" s="11">
        <f t="shared" si="35"/>
        <v>124</v>
      </c>
      <c r="AT136" s="107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</row>
    <row r="137" spans="1:65" s="1" customFormat="1" x14ac:dyDescent="0.3">
      <c r="A137" s="11"/>
      <c r="B137" s="1" t="e">
        <f t="shared" si="21"/>
        <v>#N/A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" t="str">
        <f t="shared" si="29"/>
        <v/>
      </c>
      <c r="W137" s="1" t="str">
        <f t="shared" si="30"/>
        <v/>
      </c>
      <c r="X137" s="1" t="str">
        <f t="shared" si="30"/>
        <v/>
      </c>
      <c r="Y137" s="1" t="str">
        <f t="shared" si="30"/>
        <v/>
      </c>
      <c r="Z137" s="1" t="e">
        <f t="shared" si="31"/>
        <v>#N/A</v>
      </c>
      <c r="AA137" s="3">
        <f t="shared" si="22"/>
        <v>0</v>
      </c>
      <c r="AB137" s="13" t="e">
        <f t="shared" si="23"/>
        <v>#N/A</v>
      </c>
      <c r="AC137" s="13" t="e">
        <f t="shared" si="24"/>
        <v>#N/A</v>
      </c>
      <c r="AD137" s="13" t="e">
        <f t="shared" si="25"/>
        <v>#N/A</v>
      </c>
      <c r="AE137" s="13" t="e">
        <f t="shared" si="26"/>
        <v>#N/A</v>
      </c>
      <c r="AF137" s="13" t="e">
        <f t="shared" si="27"/>
        <v>#N/A</v>
      </c>
      <c r="AG137" s="13" t="e">
        <f t="shared" si="28"/>
        <v>#N/A</v>
      </c>
      <c r="AI137" s="11"/>
      <c r="AJ137" s="11"/>
      <c r="AK137" s="11"/>
      <c r="AL137" s="11"/>
      <c r="AM137" s="11"/>
      <c r="AN137" s="11"/>
      <c r="AO137" s="11"/>
      <c r="AP137" s="11"/>
      <c r="AQ137" s="11">
        <f t="shared" si="35"/>
        <v>140</v>
      </c>
      <c r="AR137" s="11">
        <f t="shared" si="35"/>
        <v>125</v>
      </c>
      <c r="AT137" s="107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</row>
    <row r="138" spans="1:65" s="1" customFormat="1" x14ac:dyDescent="0.3">
      <c r="A138" s="11"/>
      <c r="B138" s="1" t="e">
        <f t="shared" si="21"/>
        <v>#N/A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" t="str">
        <f t="shared" si="29"/>
        <v/>
      </c>
      <c r="W138" s="1" t="str">
        <f t="shared" si="30"/>
        <v/>
      </c>
      <c r="X138" s="1" t="str">
        <f t="shared" si="30"/>
        <v/>
      </c>
      <c r="Y138" s="1" t="str">
        <f t="shared" si="30"/>
        <v/>
      </c>
      <c r="Z138" s="1" t="e">
        <f t="shared" si="31"/>
        <v>#N/A</v>
      </c>
      <c r="AA138" s="3">
        <f t="shared" si="22"/>
        <v>0</v>
      </c>
      <c r="AB138" s="13" t="e">
        <f t="shared" si="23"/>
        <v>#N/A</v>
      </c>
      <c r="AC138" s="13" t="e">
        <f t="shared" si="24"/>
        <v>#N/A</v>
      </c>
      <c r="AD138" s="13" t="e">
        <f t="shared" si="25"/>
        <v>#N/A</v>
      </c>
      <c r="AE138" s="13" t="e">
        <f t="shared" si="26"/>
        <v>#N/A</v>
      </c>
      <c r="AF138" s="13" t="e">
        <f t="shared" si="27"/>
        <v>#N/A</v>
      </c>
      <c r="AG138" s="13" t="e">
        <f t="shared" si="28"/>
        <v>#N/A</v>
      </c>
      <c r="AI138" s="11"/>
      <c r="AJ138" s="11"/>
      <c r="AK138" s="11"/>
      <c r="AL138" s="11"/>
      <c r="AM138" s="11"/>
      <c r="AN138" s="11"/>
      <c r="AO138" s="11"/>
      <c r="AP138" s="11"/>
      <c r="AQ138" s="11">
        <f t="shared" si="35"/>
        <v>141</v>
      </c>
      <c r="AR138" s="11">
        <f t="shared" si="35"/>
        <v>126</v>
      </c>
      <c r="AT138" s="107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</row>
    <row r="139" spans="1:65" s="1" customFormat="1" x14ac:dyDescent="0.3">
      <c r="A139" s="11"/>
      <c r="B139" s="1" t="e">
        <f t="shared" si="21"/>
        <v>#N/A</v>
      </c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" t="str">
        <f t="shared" si="29"/>
        <v/>
      </c>
      <c r="W139" s="1" t="str">
        <f t="shared" si="30"/>
        <v/>
      </c>
      <c r="X139" s="1" t="str">
        <f t="shared" si="30"/>
        <v/>
      </c>
      <c r="Y139" s="1" t="str">
        <f t="shared" si="30"/>
        <v/>
      </c>
      <c r="Z139" s="1" t="e">
        <f t="shared" si="31"/>
        <v>#N/A</v>
      </c>
      <c r="AA139" s="3">
        <f t="shared" si="22"/>
        <v>0</v>
      </c>
      <c r="AB139" s="13" t="e">
        <f t="shared" si="23"/>
        <v>#N/A</v>
      </c>
      <c r="AC139" s="13" t="e">
        <f t="shared" si="24"/>
        <v>#N/A</v>
      </c>
      <c r="AD139" s="13" t="e">
        <f t="shared" si="25"/>
        <v>#N/A</v>
      </c>
      <c r="AE139" s="13" t="e">
        <f t="shared" si="26"/>
        <v>#N/A</v>
      </c>
      <c r="AF139" s="13" t="e">
        <f t="shared" si="27"/>
        <v>#N/A</v>
      </c>
      <c r="AG139" s="13" t="e">
        <f t="shared" si="28"/>
        <v>#N/A</v>
      </c>
      <c r="AI139" s="11"/>
      <c r="AJ139" s="11"/>
      <c r="AK139" s="11"/>
      <c r="AL139" s="11"/>
      <c r="AM139" s="11"/>
      <c r="AN139" s="11"/>
      <c r="AO139" s="11"/>
      <c r="AP139" s="11"/>
      <c r="AQ139" s="11">
        <f t="shared" si="35"/>
        <v>142</v>
      </c>
      <c r="AR139" s="11">
        <f t="shared" si="35"/>
        <v>127</v>
      </c>
      <c r="AT139" s="107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</row>
    <row r="140" spans="1:65" s="1" customFormat="1" x14ac:dyDescent="0.3">
      <c r="A140" s="11"/>
      <c r="B140" s="1" t="e">
        <f t="shared" si="21"/>
        <v>#N/A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" t="str">
        <f t="shared" si="29"/>
        <v/>
      </c>
      <c r="W140" s="1" t="str">
        <f t="shared" si="30"/>
        <v/>
      </c>
      <c r="X140" s="1" t="str">
        <f t="shared" si="30"/>
        <v/>
      </c>
      <c r="Y140" s="1" t="str">
        <f t="shared" si="30"/>
        <v/>
      </c>
      <c r="Z140" s="1" t="e">
        <f t="shared" si="31"/>
        <v>#N/A</v>
      </c>
      <c r="AA140" s="3">
        <f t="shared" si="22"/>
        <v>0</v>
      </c>
      <c r="AB140" s="13" t="e">
        <f t="shared" si="23"/>
        <v>#N/A</v>
      </c>
      <c r="AC140" s="13" t="e">
        <f t="shared" si="24"/>
        <v>#N/A</v>
      </c>
      <c r="AD140" s="13" t="e">
        <f t="shared" si="25"/>
        <v>#N/A</v>
      </c>
      <c r="AE140" s="13" t="e">
        <f t="shared" si="26"/>
        <v>#N/A</v>
      </c>
      <c r="AF140" s="13" t="e">
        <f t="shared" si="27"/>
        <v>#N/A</v>
      </c>
      <c r="AG140" s="13" t="e">
        <f t="shared" si="28"/>
        <v>#N/A</v>
      </c>
      <c r="AI140" s="11"/>
      <c r="AJ140" s="11"/>
      <c r="AK140" s="11"/>
      <c r="AL140" s="11"/>
      <c r="AM140" s="11"/>
      <c r="AN140" s="11"/>
      <c r="AO140" s="11"/>
      <c r="AP140" s="11"/>
      <c r="AQ140" s="11">
        <f t="shared" si="35"/>
        <v>143</v>
      </c>
      <c r="AR140" s="11">
        <f t="shared" si="35"/>
        <v>128</v>
      </c>
      <c r="AT140" s="107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</row>
    <row r="141" spans="1:65" s="1" customFormat="1" x14ac:dyDescent="0.3">
      <c r="A141" s="11"/>
      <c r="B141" s="1" t="e">
        <f t="shared" ref="B141:B204" si="36">IF(C141="",NA(),E141+G141+H141+I141)</f>
        <v>#N/A</v>
      </c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" t="str">
        <f t="shared" si="29"/>
        <v/>
      </c>
      <c r="W141" s="1" t="str">
        <f t="shared" si="30"/>
        <v/>
      </c>
      <c r="X141" s="1" t="str">
        <f t="shared" si="30"/>
        <v/>
      </c>
      <c r="Y141" s="1" t="str">
        <f t="shared" si="30"/>
        <v/>
      </c>
      <c r="Z141" s="1" t="e">
        <f t="shared" si="31"/>
        <v>#N/A</v>
      </c>
      <c r="AA141" s="3">
        <f t="shared" ref="AA141:AA204" si="37">$B$7*K141*$B$6</f>
        <v>0</v>
      </c>
      <c r="AB141" s="13" t="e">
        <f t="shared" ref="AB141:AB204" si="38">IF(OR(ISNA(B141),B141=0),NA(),I141/B141)</f>
        <v>#N/A</v>
      </c>
      <c r="AC141" s="13" t="e">
        <f t="shared" ref="AC141:AC204" si="39">IF(OR(ISNA(B141),B141=0),NA(),B141/$AC$10)</f>
        <v>#N/A</v>
      </c>
      <c r="AD141" s="13" t="e">
        <f t="shared" ref="AD141:AD204" si="40">IF(OR(ISNA(B141),B141=0),NA(),E141/$AC$10)</f>
        <v>#N/A</v>
      </c>
      <c r="AE141" s="13" t="e">
        <f t="shared" ref="AE141:AE204" si="41">IF(OR(ISNA(B141),B141=0),NA(),G141/$AC$10)</f>
        <v>#N/A</v>
      </c>
      <c r="AF141" s="13" t="e">
        <f t="shared" ref="AF141:AF204" si="42">IF(OR(ISNA(B141),B141=0),NA(),I141/$AC$10)</f>
        <v>#N/A</v>
      </c>
      <c r="AG141" s="13" t="e">
        <f t="shared" ref="AG141:AG204" si="43">+IF(OR(ISNA(B141),B141=0),NA(),Z141/$AC$10)</f>
        <v>#N/A</v>
      </c>
      <c r="AI141" s="11"/>
      <c r="AJ141" s="11"/>
      <c r="AK141" s="11"/>
      <c r="AL141" s="11"/>
      <c r="AM141" s="11"/>
      <c r="AN141" s="11"/>
      <c r="AO141" s="11"/>
      <c r="AP141" s="11"/>
      <c r="AQ141" s="11">
        <f t="shared" si="35"/>
        <v>144</v>
      </c>
      <c r="AR141" s="11">
        <f t="shared" si="35"/>
        <v>129</v>
      </c>
      <c r="AT141" s="107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</row>
    <row r="142" spans="1:65" s="1" customFormat="1" x14ac:dyDescent="0.3">
      <c r="A142" s="11"/>
      <c r="B142" s="1" t="e">
        <f t="shared" si="36"/>
        <v>#N/A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" t="str">
        <f t="shared" si="29"/>
        <v/>
      </c>
      <c r="W142" s="1" t="str">
        <f t="shared" si="30"/>
        <v/>
      </c>
      <c r="X142" s="1" t="str">
        <f t="shared" si="30"/>
        <v/>
      </c>
      <c r="Y142" s="1" t="str">
        <f t="shared" si="30"/>
        <v/>
      </c>
      <c r="Z142" s="1" t="e">
        <f t="shared" si="31"/>
        <v>#N/A</v>
      </c>
      <c r="AA142" s="3">
        <f t="shared" si="37"/>
        <v>0</v>
      </c>
      <c r="AB142" s="13" t="e">
        <f t="shared" si="38"/>
        <v>#N/A</v>
      </c>
      <c r="AC142" s="13" t="e">
        <f t="shared" si="39"/>
        <v>#N/A</v>
      </c>
      <c r="AD142" s="13" t="e">
        <f t="shared" si="40"/>
        <v>#N/A</v>
      </c>
      <c r="AE142" s="13" t="e">
        <f t="shared" si="41"/>
        <v>#N/A</v>
      </c>
      <c r="AF142" s="13" t="e">
        <f t="shared" si="42"/>
        <v>#N/A</v>
      </c>
      <c r="AG142" s="13" t="e">
        <f t="shared" si="43"/>
        <v>#N/A</v>
      </c>
      <c r="AI142" s="11"/>
      <c r="AJ142" s="11"/>
      <c r="AK142" s="11"/>
      <c r="AL142" s="11"/>
      <c r="AM142" s="11"/>
      <c r="AN142" s="11"/>
      <c r="AO142" s="11"/>
      <c r="AP142" s="11"/>
      <c r="AQ142" s="11">
        <f t="shared" si="35"/>
        <v>145</v>
      </c>
      <c r="AR142" s="11">
        <f t="shared" si="35"/>
        <v>130</v>
      </c>
      <c r="AT142" s="107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</row>
    <row r="143" spans="1:65" s="1" customFormat="1" x14ac:dyDescent="0.3">
      <c r="A143" s="11"/>
      <c r="B143" s="1" t="e">
        <f t="shared" si="36"/>
        <v>#N/A</v>
      </c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" t="str">
        <f t="shared" ref="V143:V206" si="44">IF($C143="","",E143-E142)</f>
        <v/>
      </c>
      <c r="W143" s="1" t="str">
        <f t="shared" ref="W143:Y206" si="45">IF($C143="","",G143-G142)</f>
        <v/>
      </c>
      <c r="X143" s="1" t="str">
        <f t="shared" si="45"/>
        <v/>
      </c>
      <c r="Y143" s="1" t="str">
        <f t="shared" si="45"/>
        <v/>
      </c>
      <c r="Z143" s="1" t="e">
        <f t="shared" ref="Z143:Z206" si="46">IF(OR($C143="",ISNA($C143)),NA(),V143+W143+X143+Y143)</f>
        <v>#N/A</v>
      </c>
      <c r="AA143" s="3">
        <f t="shared" si="37"/>
        <v>0</v>
      </c>
      <c r="AB143" s="13" t="e">
        <f t="shared" si="38"/>
        <v>#N/A</v>
      </c>
      <c r="AC143" s="13" t="e">
        <f t="shared" si="39"/>
        <v>#N/A</v>
      </c>
      <c r="AD143" s="13" t="e">
        <f t="shared" si="40"/>
        <v>#N/A</v>
      </c>
      <c r="AE143" s="13" t="e">
        <f t="shared" si="41"/>
        <v>#N/A</v>
      </c>
      <c r="AF143" s="13" t="e">
        <f t="shared" si="42"/>
        <v>#N/A</v>
      </c>
      <c r="AG143" s="13" t="e">
        <f t="shared" si="43"/>
        <v>#N/A</v>
      </c>
      <c r="AI143" s="11"/>
      <c r="AJ143" s="11"/>
      <c r="AK143" s="11"/>
      <c r="AL143" s="11"/>
      <c r="AM143" s="11"/>
      <c r="AN143" s="11"/>
      <c r="AO143" s="11"/>
      <c r="AP143" s="11"/>
      <c r="AQ143" s="11">
        <f t="shared" ref="AQ143:AR158" si="47">+AQ142+1</f>
        <v>146</v>
      </c>
      <c r="AR143" s="11">
        <f t="shared" si="47"/>
        <v>131</v>
      </c>
      <c r="AT143" s="107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</row>
    <row r="144" spans="1:65" s="1" customFormat="1" x14ac:dyDescent="0.3">
      <c r="A144" s="11"/>
      <c r="B144" s="1" t="e">
        <f t="shared" si="36"/>
        <v>#N/A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" t="str">
        <f t="shared" si="44"/>
        <v/>
      </c>
      <c r="W144" s="1" t="str">
        <f t="shared" si="45"/>
        <v/>
      </c>
      <c r="X144" s="1" t="str">
        <f t="shared" si="45"/>
        <v/>
      </c>
      <c r="Y144" s="1" t="str">
        <f t="shared" si="45"/>
        <v/>
      </c>
      <c r="Z144" s="1" t="e">
        <f t="shared" si="46"/>
        <v>#N/A</v>
      </c>
      <c r="AA144" s="3">
        <f t="shared" si="37"/>
        <v>0</v>
      </c>
      <c r="AB144" s="13" t="e">
        <f t="shared" si="38"/>
        <v>#N/A</v>
      </c>
      <c r="AC144" s="13" t="e">
        <f t="shared" si="39"/>
        <v>#N/A</v>
      </c>
      <c r="AD144" s="13" t="e">
        <f t="shared" si="40"/>
        <v>#N/A</v>
      </c>
      <c r="AE144" s="13" t="e">
        <f t="shared" si="41"/>
        <v>#N/A</v>
      </c>
      <c r="AF144" s="13" t="e">
        <f t="shared" si="42"/>
        <v>#N/A</v>
      </c>
      <c r="AG144" s="13" t="e">
        <f t="shared" si="43"/>
        <v>#N/A</v>
      </c>
      <c r="AI144" s="11"/>
      <c r="AJ144" s="11"/>
      <c r="AK144" s="11"/>
      <c r="AL144" s="11"/>
      <c r="AM144" s="11"/>
      <c r="AN144" s="11"/>
      <c r="AO144" s="11"/>
      <c r="AP144" s="11"/>
      <c r="AQ144" s="11">
        <f t="shared" si="47"/>
        <v>147</v>
      </c>
      <c r="AR144" s="11">
        <f t="shared" si="47"/>
        <v>132</v>
      </c>
      <c r="AT144" s="107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</row>
    <row r="145" spans="1:65" s="1" customFormat="1" x14ac:dyDescent="0.3">
      <c r="A145" s="11"/>
      <c r="B145" s="1" t="e">
        <f t="shared" si="36"/>
        <v>#N/A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" t="str">
        <f t="shared" si="44"/>
        <v/>
      </c>
      <c r="W145" s="1" t="str">
        <f t="shared" si="45"/>
        <v/>
      </c>
      <c r="X145" s="1" t="str">
        <f t="shared" si="45"/>
        <v/>
      </c>
      <c r="Y145" s="1" t="str">
        <f t="shared" si="45"/>
        <v/>
      </c>
      <c r="Z145" s="1" t="e">
        <f t="shared" si="46"/>
        <v>#N/A</v>
      </c>
      <c r="AA145" s="3">
        <f t="shared" si="37"/>
        <v>0</v>
      </c>
      <c r="AB145" s="13" t="e">
        <f t="shared" si="38"/>
        <v>#N/A</v>
      </c>
      <c r="AC145" s="13" t="e">
        <f t="shared" si="39"/>
        <v>#N/A</v>
      </c>
      <c r="AD145" s="13" t="e">
        <f t="shared" si="40"/>
        <v>#N/A</v>
      </c>
      <c r="AE145" s="13" t="e">
        <f t="shared" si="41"/>
        <v>#N/A</v>
      </c>
      <c r="AF145" s="13" t="e">
        <f t="shared" si="42"/>
        <v>#N/A</v>
      </c>
      <c r="AG145" s="13" t="e">
        <f t="shared" si="43"/>
        <v>#N/A</v>
      </c>
      <c r="AI145" s="11"/>
      <c r="AJ145" s="11"/>
      <c r="AK145" s="11"/>
      <c r="AL145" s="11"/>
      <c r="AM145" s="11"/>
      <c r="AN145" s="11"/>
      <c r="AO145" s="11"/>
      <c r="AP145" s="11"/>
      <c r="AQ145" s="11">
        <f t="shared" si="47"/>
        <v>148</v>
      </c>
      <c r="AR145" s="11">
        <f t="shared" si="47"/>
        <v>133</v>
      </c>
      <c r="AT145" s="107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</row>
    <row r="146" spans="1:65" s="1" customFormat="1" x14ac:dyDescent="0.3">
      <c r="A146" s="11"/>
      <c r="B146" s="1" t="e">
        <f t="shared" si="36"/>
        <v>#N/A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" t="str">
        <f t="shared" si="44"/>
        <v/>
      </c>
      <c r="W146" s="1" t="str">
        <f t="shared" si="45"/>
        <v/>
      </c>
      <c r="X146" s="1" t="str">
        <f t="shared" si="45"/>
        <v/>
      </c>
      <c r="Y146" s="1" t="str">
        <f t="shared" si="45"/>
        <v/>
      </c>
      <c r="Z146" s="1" t="e">
        <f t="shared" si="46"/>
        <v>#N/A</v>
      </c>
      <c r="AA146" s="3">
        <f t="shared" si="37"/>
        <v>0</v>
      </c>
      <c r="AB146" s="13" t="e">
        <f t="shared" si="38"/>
        <v>#N/A</v>
      </c>
      <c r="AC146" s="13" t="e">
        <f t="shared" si="39"/>
        <v>#N/A</v>
      </c>
      <c r="AD146" s="13" t="e">
        <f t="shared" si="40"/>
        <v>#N/A</v>
      </c>
      <c r="AE146" s="13" t="e">
        <f t="shared" si="41"/>
        <v>#N/A</v>
      </c>
      <c r="AF146" s="13" t="e">
        <f t="shared" si="42"/>
        <v>#N/A</v>
      </c>
      <c r="AG146" s="13" t="e">
        <f t="shared" si="43"/>
        <v>#N/A</v>
      </c>
      <c r="AI146" s="11"/>
      <c r="AJ146" s="11"/>
      <c r="AK146" s="11"/>
      <c r="AL146" s="11"/>
      <c r="AM146" s="11"/>
      <c r="AN146" s="11"/>
      <c r="AO146" s="11"/>
      <c r="AP146" s="11"/>
      <c r="AQ146" s="11">
        <f t="shared" si="47"/>
        <v>149</v>
      </c>
      <c r="AR146" s="11">
        <f t="shared" si="47"/>
        <v>134</v>
      </c>
      <c r="AT146" s="107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</row>
    <row r="147" spans="1:65" s="1" customFormat="1" x14ac:dyDescent="0.3">
      <c r="A147" s="11"/>
      <c r="B147" s="1" t="e">
        <f t="shared" si="36"/>
        <v>#N/A</v>
      </c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" t="str">
        <f t="shared" si="44"/>
        <v/>
      </c>
      <c r="W147" s="1" t="str">
        <f t="shared" si="45"/>
        <v/>
      </c>
      <c r="X147" s="1" t="str">
        <f t="shared" si="45"/>
        <v/>
      </c>
      <c r="Y147" s="1" t="str">
        <f t="shared" si="45"/>
        <v/>
      </c>
      <c r="Z147" s="1" t="e">
        <f t="shared" si="46"/>
        <v>#N/A</v>
      </c>
      <c r="AA147" s="3">
        <f t="shared" si="37"/>
        <v>0</v>
      </c>
      <c r="AB147" s="13" t="e">
        <f t="shared" si="38"/>
        <v>#N/A</v>
      </c>
      <c r="AC147" s="13" t="e">
        <f t="shared" si="39"/>
        <v>#N/A</v>
      </c>
      <c r="AD147" s="13" t="e">
        <f t="shared" si="40"/>
        <v>#N/A</v>
      </c>
      <c r="AE147" s="13" t="e">
        <f t="shared" si="41"/>
        <v>#N/A</v>
      </c>
      <c r="AF147" s="13" t="e">
        <f t="shared" si="42"/>
        <v>#N/A</v>
      </c>
      <c r="AG147" s="13" t="e">
        <f t="shared" si="43"/>
        <v>#N/A</v>
      </c>
      <c r="AI147" s="11"/>
      <c r="AJ147" s="11"/>
      <c r="AK147" s="11"/>
      <c r="AL147" s="11"/>
      <c r="AM147" s="11"/>
      <c r="AN147" s="11"/>
      <c r="AO147" s="11"/>
      <c r="AP147" s="11"/>
      <c r="AQ147" s="11">
        <f t="shared" si="47"/>
        <v>150</v>
      </c>
      <c r="AR147" s="11">
        <f t="shared" si="47"/>
        <v>135</v>
      </c>
      <c r="AT147" s="107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</row>
    <row r="148" spans="1:65" s="1" customFormat="1" x14ac:dyDescent="0.3">
      <c r="A148" s="11"/>
      <c r="B148" s="1" t="e">
        <f t="shared" si="36"/>
        <v>#N/A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" t="str">
        <f t="shared" si="44"/>
        <v/>
      </c>
      <c r="W148" s="1" t="str">
        <f t="shared" si="45"/>
        <v/>
      </c>
      <c r="X148" s="1" t="str">
        <f t="shared" si="45"/>
        <v/>
      </c>
      <c r="Y148" s="1" t="str">
        <f t="shared" si="45"/>
        <v/>
      </c>
      <c r="Z148" s="1" t="e">
        <f t="shared" si="46"/>
        <v>#N/A</v>
      </c>
      <c r="AA148" s="3">
        <f t="shared" si="37"/>
        <v>0</v>
      </c>
      <c r="AB148" s="13" t="e">
        <f t="shared" si="38"/>
        <v>#N/A</v>
      </c>
      <c r="AC148" s="13" t="e">
        <f t="shared" si="39"/>
        <v>#N/A</v>
      </c>
      <c r="AD148" s="13" t="e">
        <f t="shared" si="40"/>
        <v>#N/A</v>
      </c>
      <c r="AE148" s="13" t="e">
        <f t="shared" si="41"/>
        <v>#N/A</v>
      </c>
      <c r="AF148" s="13" t="e">
        <f t="shared" si="42"/>
        <v>#N/A</v>
      </c>
      <c r="AG148" s="13" t="e">
        <f t="shared" si="43"/>
        <v>#N/A</v>
      </c>
      <c r="AI148" s="11"/>
      <c r="AJ148" s="11"/>
      <c r="AK148" s="11"/>
      <c r="AL148" s="11"/>
      <c r="AM148" s="11"/>
      <c r="AN148" s="11"/>
      <c r="AO148" s="11"/>
      <c r="AP148" s="11"/>
      <c r="AQ148" s="11">
        <f t="shared" si="47"/>
        <v>151</v>
      </c>
      <c r="AR148" s="11">
        <f t="shared" si="47"/>
        <v>136</v>
      </c>
      <c r="AT148" s="107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</row>
    <row r="149" spans="1:65" s="1" customFormat="1" x14ac:dyDescent="0.3">
      <c r="A149" s="11"/>
      <c r="B149" s="1" t="e">
        <f t="shared" si="36"/>
        <v>#N/A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" t="str">
        <f t="shared" si="44"/>
        <v/>
      </c>
      <c r="W149" s="1" t="str">
        <f t="shared" si="45"/>
        <v/>
      </c>
      <c r="X149" s="1" t="str">
        <f t="shared" si="45"/>
        <v/>
      </c>
      <c r="Y149" s="1" t="str">
        <f t="shared" si="45"/>
        <v/>
      </c>
      <c r="Z149" s="1" t="e">
        <f t="shared" si="46"/>
        <v>#N/A</v>
      </c>
      <c r="AA149" s="3">
        <f t="shared" si="37"/>
        <v>0</v>
      </c>
      <c r="AB149" s="13" t="e">
        <f t="shared" si="38"/>
        <v>#N/A</v>
      </c>
      <c r="AC149" s="13" t="e">
        <f t="shared" si="39"/>
        <v>#N/A</v>
      </c>
      <c r="AD149" s="13" t="e">
        <f t="shared" si="40"/>
        <v>#N/A</v>
      </c>
      <c r="AE149" s="13" t="e">
        <f t="shared" si="41"/>
        <v>#N/A</v>
      </c>
      <c r="AF149" s="13" t="e">
        <f t="shared" si="42"/>
        <v>#N/A</v>
      </c>
      <c r="AG149" s="13" t="e">
        <f t="shared" si="43"/>
        <v>#N/A</v>
      </c>
      <c r="AI149" s="11"/>
      <c r="AJ149" s="11"/>
      <c r="AK149" s="11"/>
      <c r="AL149" s="11"/>
      <c r="AM149" s="11"/>
      <c r="AN149" s="11"/>
      <c r="AO149" s="11"/>
      <c r="AP149" s="11"/>
      <c r="AQ149" s="11">
        <f t="shared" si="47"/>
        <v>152</v>
      </c>
      <c r="AR149" s="11">
        <f t="shared" si="47"/>
        <v>137</v>
      </c>
      <c r="AT149" s="107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</row>
    <row r="150" spans="1:65" s="1" customFormat="1" x14ac:dyDescent="0.3">
      <c r="A150" s="11"/>
      <c r="B150" s="1" t="e">
        <f t="shared" si="36"/>
        <v>#N/A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" t="str">
        <f t="shared" si="44"/>
        <v/>
      </c>
      <c r="W150" s="1" t="str">
        <f t="shared" si="45"/>
        <v/>
      </c>
      <c r="X150" s="1" t="str">
        <f t="shared" si="45"/>
        <v/>
      </c>
      <c r="Y150" s="1" t="str">
        <f t="shared" si="45"/>
        <v/>
      </c>
      <c r="Z150" s="1" t="e">
        <f t="shared" si="46"/>
        <v>#N/A</v>
      </c>
      <c r="AA150" s="3">
        <f t="shared" si="37"/>
        <v>0</v>
      </c>
      <c r="AB150" s="13" t="e">
        <f t="shared" si="38"/>
        <v>#N/A</v>
      </c>
      <c r="AC150" s="13" t="e">
        <f t="shared" si="39"/>
        <v>#N/A</v>
      </c>
      <c r="AD150" s="13" t="e">
        <f t="shared" si="40"/>
        <v>#N/A</v>
      </c>
      <c r="AE150" s="13" t="e">
        <f t="shared" si="41"/>
        <v>#N/A</v>
      </c>
      <c r="AF150" s="13" t="e">
        <f t="shared" si="42"/>
        <v>#N/A</v>
      </c>
      <c r="AG150" s="13" t="e">
        <f t="shared" si="43"/>
        <v>#N/A</v>
      </c>
      <c r="AI150" s="11"/>
      <c r="AJ150" s="11"/>
      <c r="AK150" s="11"/>
      <c r="AL150" s="11"/>
      <c r="AM150" s="11"/>
      <c r="AN150" s="11"/>
      <c r="AO150" s="11"/>
      <c r="AP150" s="11"/>
      <c r="AQ150" s="11">
        <f t="shared" si="47"/>
        <v>153</v>
      </c>
      <c r="AR150" s="11">
        <f t="shared" si="47"/>
        <v>138</v>
      </c>
      <c r="AT150" s="107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</row>
    <row r="151" spans="1:65" s="1" customFormat="1" x14ac:dyDescent="0.3">
      <c r="A151" s="11"/>
      <c r="B151" s="1" t="e">
        <f t="shared" si="36"/>
        <v>#N/A</v>
      </c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" t="str">
        <f t="shared" si="44"/>
        <v/>
      </c>
      <c r="W151" s="1" t="str">
        <f t="shared" si="45"/>
        <v/>
      </c>
      <c r="X151" s="1" t="str">
        <f t="shared" si="45"/>
        <v/>
      </c>
      <c r="Y151" s="1" t="str">
        <f t="shared" si="45"/>
        <v/>
      </c>
      <c r="Z151" s="1" t="e">
        <f t="shared" si="46"/>
        <v>#N/A</v>
      </c>
      <c r="AA151" s="3">
        <f t="shared" si="37"/>
        <v>0</v>
      </c>
      <c r="AB151" s="13" t="e">
        <f t="shared" si="38"/>
        <v>#N/A</v>
      </c>
      <c r="AC151" s="13" t="e">
        <f t="shared" si="39"/>
        <v>#N/A</v>
      </c>
      <c r="AD151" s="13" t="e">
        <f t="shared" si="40"/>
        <v>#N/A</v>
      </c>
      <c r="AE151" s="13" t="e">
        <f t="shared" si="41"/>
        <v>#N/A</v>
      </c>
      <c r="AF151" s="13" t="e">
        <f t="shared" si="42"/>
        <v>#N/A</v>
      </c>
      <c r="AG151" s="13" t="e">
        <f t="shared" si="43"/>
        <v>#N/A</v>
      </c>
      <c r="AI151" s="11"/>
      <c r="AJ151" s="11"/>
      <c r="AK151" s="11"/>
      <c r="AL151" s="11"/>
      <c r="AM151" s="11"/>
      <c r="AN151" s="11"/>
      <c r="AO151" s="11"/>
      <c r="AP151" s="11"/>
      <c r="AQ151" s="11">
        <f t="shared" si="47"/>
        <v>154</v>
      </c>
      <c r="AR151" s="11">
        <f t="shared" si="47"/>
        <v>139</v>
      </c>
      <c r="AT151" s="107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</row>
    <row r="152" spans="1:65" s="1" customFormat="1" x14ac:dyDescent="0.3">
      <c r="A152" s="11"/>
      <c r="B152" s="1" t="e">
        <f t="shared" si="36"/>
        <v>#N/A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" t="str">
        <f t="shared" si="44"/>
        <v/>
      </c>
      <c r="W152" s="1" t="str">
        <f t="shared" si="45"/>
        <v/>
      </c>
      <c r="X152" s="1" t="str">
        <f t="shared" si="45"/>
        <v/>
      </c>
      <c r="Y152" s="1" t="str">
        <f t="shared" si="45"/>
        <v/>
      </c>
      <c r="Z152" s="1" t="e">
        <f t="shared" si="46"/>
        <v>#N/A</v>
      </c>
      <c r="AA152" s="3">
        <f t="shared" si="37"/>
        <v>0</v>
      </c>
      <c r="AB152" s="13" t="e">
        <f t="shared" si="38"/>
        <v>#N/A</v>
      </c>
      <c r="AC152" s="13" t="e">
        <f t="shared" si="39"/>
        <v>#N/A</v>
      </c>
      <c r="AD152" s="13" t="e">
        <f t="shared" si="40"/>
        <v>#N/A</v>
      </c>
      <c r="AE152" s="13" t="e">
        <f t="shared" si="41"/>
        <v>#N/A</v>
      </c>
      <c r="AF152" s="13" t="e">
        <f t="shared" si="42"/>
        <v>#N/A</v>
      </c>
      <c r="AG152" s="13" t="e">
        <f t="shared" si="43"/>
        <v>#N/A</v>
      </c>
      <c r="AI152" s="11"/>
      <c r="AJ152" s="11"/>
      <c r="AK152" s="11"/>
      <c r="AL152" s="11"/>
      <c r="AM152" s="11"/>
      <c r="AN152" s="11"/>
      <c r="AO152" s="11"/>
      <c r="AP152" s="11"/>
      <c r="AQ152" s="11">
        <f t="shared" si="47"/>
        <v>155</v>
      </c>
      <c r="AR152" s="11">
        <f t="shared" si="47"/>
        <v>140</v>
      </c>
      <c r="AT152" s="107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</row>
    <row r="153" spans="1:65" s="1" customFormat="1" x14ac:dyDescent="0.3">
      <c r="A153" s="11"/>
      <c r="B153" s="1" t="e">
        <f t="shared" si="36"/>
        <v>#N/A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" t="str">
        <f t="shared" si="44"/>
        <v/>
      </c>
      <c r="W153" s="1" t="str">
        <f t="shared" si="45"/>
        <v/>
      </c>
      <c r="X153" s="1" t="str">
        <f t="shared" si="45"/>
        <v/>
      </c>
      <c r="Y153" s="1" t="str">
        <f t="shared" si="45"/>
        <v/>
      </c>
      <c r="Z153" s="1" t="e">
        <f t="shared" si="46"/>
        <v>#N/A</v>
      </c>
      <c r="AA153" s="3">
        <f t="shared" si="37"/>
        <v>0</v>
      </c>
      <c r="AB153" s="13" t="e">
        <f t="shared" si="38"/>
        <v>#N/A</v>
      </c>
      <c r="AC153" s="13" t="e">
        <f t="shared" si="39"/>
        <v>#N/A</v>
      </c>
      <c r="AD153" s="13" t="e">
        <f t="shared" si="40"/>
        <v>#N/A</v>
      </c>
      <c r="AE153" s="13" t="e">
        <f t="shared" si="41"/>
        <v>#N/A</v>
      </c>
      <c r="AF153" s="13" t="e">
        <f t="shared" si="42"/>
        <v>#N/A</v>
      </c>
      <c r="AG153" s="13" t="e">
        <f t="shared" si="43"/>
        <v>#N/A</v>
      </c>
      <c r="AI153" s="11"/>
      <c r="AJ153" s="11"/>
      <c r="AK153" s="11"/>
      <c r="AL153" s="11"/>
      <c r="AM153" s="11"/>
      <c r="AN153" s="11"/>
      <c r="AO153" s="11"/>
      <c r="AP153" s="11"/>
      <c r="AQ153" s="11">
        <f t="shared" si="47"/>
        <v>156</v>
      </c>
      <c r="AR153" s="11">
        <f t="shared" si="47"/>
        <v>141</v>
      </c>
      <c r="AT153" s="107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</row>
    <row r="154" spans="1:65" s="1" customFormat="1" x14ac:dyDescent="0.3">
      <c r="A154" s="11"/>
      <c r="B154" s="1" t="e">
        <f t="shared" si="36"/>
        <v>#N/A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" t="str">
        <f t="shared" si="44"/>
        <v/>
      </c>
      <c r="W154" s="1" t="str">
        <f t="shared" si="45"/>
        <v/>
      </c>
      <c r="X154" s="1" t="str">
        <f t="shared" si="45"/>
        <v/>
      </c>
      <c r="Y154" s="1" t="str">
        <f t="shared" si="45"/>
        <v/>
      </c>
      <c r="Z154" s="1" t="e">
        <f t="shared" si="46"/>
        <v>#N/A</v>
      </c>
      <c r="AA154" s="3">
        <f t="shared" si="37"/>
        <v>0</v>
      </c>
      <c r="AB154" s="13" t="e">
        <f t="shared" si="38"/>
        <v>#N/A</v>
      </c>
      <c r="AC154" s="13" t="e">
        <f t="shared" si="39"/>
        <v>#N/A</v>
      </c>
      <c r="AD154" s="13" t="e">
        <f t="shared" si="40"/>
        <v>#N/A</v>
      </c>
      <c r="AE154" s="13" t="e">
        <f t="shared" si="41"/>
        <v>#N/A</v>
      </c>
      <c r="AF154" s="13" t="e">
        <f t="shared" si="42"/>
        <v>#N/A</v>
      </c>
      <c r="AG154" s="13" t="e">
        <f t="shared" si="43"/>
        <v>#N/A</v>
      </c>
      <c r="AI154" s="11"/>
      <c r="AJ154" s="11"/>
      <c r="AK154" s="11"/>
      <c r="AL154" s="11"/>
      <c r="AM154" s="11"/>
      <c r="AN154" s="11"/>
      <c r="AO154" s="11"/>
      <c r="AP154" s="11"/>
      <c r="AQ154" s="11">
        <f t="shared" si="47"/>
        <v>157</v>
      </c>
      <c r="AR154" s="11">
        <f t="shared" si="47"/>
        <v>142</v>
      </c>
      <c r="AT154" s="107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</row>
    <row r="155" spans="1:65" s="1" customFormat="1" x14ac:dyDescent="0.3">
      <c r="A155" s="11"/>
      <c r="B155" s="1" t="e">
        <f t="shared" si="36"/>
        <v>#N/A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" t="str">
        <f t="shared" si="44"/>
        <v/>
      </c>
      <c r="W155" s="1" t="str">
        <f t="shared" si="45"/>
        <v/>
      </c>
      <c r="X155" s="1" t="str">
        <f t="shared" si="45"/>
        <v/>
      </c>
      <c r="Y155" s="1" t="str">
        <f t="shared" si="45"/>
        <v/>
      </c>
      <c r="Z155" s="1" t="e">
        <f t="shared" si="46"/>
        <v>#N/A</v>
      </c>
      <c r="AA155" s="3">
        <f t="shared" si="37"/>
        <v>0</v>
      </c>
      <c r="AB155" s="13" t="e">
        <f t="shared" si="38"/>
        <v>#N/A</v>
      </c>
      <c r="AC155" s="13" t="e">
        <f t="shared" si="39"/>
        <v>#N/A</v>
      </c>
      <c r="AD155" s="13" t="e">
        <f t="shared" si="40"/>
        <v>#N/A</v>
      </c>
      <c r="AE155" s="13" t="e">
        <f t="shared" si="41"/>
        <v>#N/A</v>
      </c>
      <c r="AF155" s="13" t="e">
        <f t="shared" si="42"/>
        <v>#N/A</v>
      </c>
      <c r="AG155" s="13" t="e">
        <f t="shared" si="43"/>
        <v>#N/A</v>
      </c>
      <c r="AI155" s="11"/>
      <c r="AJ155" s="11"/>
      <c r="AK155" s="11"/>
      <c r="AL155" s="11"/>
      <c r="AM155" s="11"/>
      <c r="AN155" s="11"/>
      <c r="AO155" s="11"/>
      <c r="AP155" s="11"/>
      <c r="AQ155" s="11">
        <f t="shared" si="47"/>
        <v>158</v>
      </c>
      <c r="AR155" s="11">
        <f t="shared" si="47"/>
        <v>143</v>
      </c>
      <c r="AT155" s="107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</row>
    <row r="156" spans="1:65" s="1" customFormat="1" x14ac:dyDescent="0.3">
      <c r="A156" s="11"/>
      <c r="B156" s="1" t="e">
        <f t="shared" si="36"/>
        <v>#N/A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" t="str">
        <f t="shared" si="44"/>
        <v/>
      </c>
      <c r="W156" s="1" t="str">
        <f t="shared" si="45"/>
        <v/>
      </c>
      <c r="X156" s="1" t="str">
        <f t="shared" si="45"/>
        <v/>
      </c>
      <c r="Y156" s="1" t="str">
        <f t="shared" si="45"/>
        <v/>
      </c>
      <c r="Z156" s="1" t="e">
        <f t="shared" si="46"/>
        <v>#N/A</v>
      </c>
      <c r="AA156" s="3">
        <f t="shared" si="37"/>
        <v>0</v>
      </c>
      <c r="AB156" s="13" t="e">
        <f t="shared" si="38"/>
        <v>#N/A</v>
      </c>
      <c r="AC156" s="13" t="e">
        <f t="shared" si="39"/>
        <v>#N/A</v>
      </c>
      <c r="AD156" s="13" t="e">
        <f t="shared" si="40"/>
        <v>#N/A</v>
      </c>
      <c r="AE156" s="13" t="e">
        <f t="shared" si="41"/>
        <v>#N/A</v>
      </c>
      <c r="AF156" s="13" t="e">
        <f t="shared" si="42"/>
        <v>#N/A</v>
      </c>
      <c r="AG156" s="13" t="e">
        <f t="shared" si="43"/>
        <v>#N/A</v>
      </c>
      <c r="AI156" s="11"/>
      <c r="AJ156" s="11"/>
      <c r="AK156" s="11"/>
      <c r="AL156" s="11"/>
      <c r="AM156" s="11"/>
      <c r="AN156" s="11"/>
      <c r="AO156" s="11"/>
      <c r="AP156" s="11"/>
      <c r="AQ156" s="11">
        <f t="shared" si="47"/>
        <v>159</v>
      </c>
      <c r="AR156" s="11">
        <f t="shared" si="47"/>
        <v>144</v>
      </c>
      <c r="AT156" s="107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</row>
    <row r="157" spans="1:65" s="1" customFormat="1" x14ac:dyDescent="0.3">
      <c r="A157" s="11"/>
      <c r="B157" s="1" t="e">
        <f t="shared" si="36"/>
        <v>#N/A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" t="str">
        <f t="shared" si="44"/>
        <v/>
      </c>
      <c r="W157" s="1" t="str">
        <f t="shared" si="45"/>
        <v/>
      </c>
      <c r="X157" s="1" t="str">
        <f t="shared" si="45"/>
        <v/>
      </c>
      <c r="Y157" s="1" t="str">
        <f t="shared" si="45"/>
        <v/>
      </c>
      <c r="Z157" s="1" t="e">
        <f t="shared" si="46"/>
        <v>#N/A</v>
      </c>
      <c r="AA157" s="3">
        <f t="shared" si="37"/>
        <v>0</v>
      </c>
      <c r="AB157" s="13" t="e">
        <f t="shared" si="38"/>
        <v>#N/A</v>
      </c>
      <c r="AC157" s="13" t="e">
        <f t="shared" si="39"/>
        <v>#N/A</v>
      </c>
      <c r="AD157" s="13" t="e">
        <f t="shared" si="40"/>
        <v>#N/A</v>
      </c>
      <c r="AE157" s="13" t="e">
        <f t="shared" si="41"/>
        <v>#N/A</v>
      </c>
      <c r="AF157" s="13" t="e">
        <f t="shared" si="42"/>
        <v>#N/A</v>
      </c>
      <c r="AG157" s="13" t="e">
        <f t="shared" si="43"/>
        <v>#N/A</v>
      </c>
      <c r="AI157" s="11"/>
      <c r="AJ157" s="11"/>
      <c r="AK157" s="11"/>
      <c r="AL157" s="11"/>
      <c r="AM157" s="11"/>
      <c r="AN157" s="11"/>
      <c r="AO157" s="11"/>
      <c r="AP157" s="11"/>
      <c r="AQ157" s="11">
        <f t="shared" si="47"/>
        <v>160</v>
      </c>
      <c r="AR157" s="11">
        <f t="shared" si="47"/>
        <v>145</v>
      </c>
      <c r="AT157" s="107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</row>
    <row r="158" spans="1:65" s="1" customFormat="1" x14ac:dyDescent="0.3">
      <c r="A158" s="11"/>
      <c r="B158" s="1" t="e">
        <f t="shared" si="36"/>
        <v>#N/A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" t="str">
        <f t="shared" si="44"/>
        <v/>
      </c>
      <c r="W158" s="1" t="str">
        <f t="shared" si="45"/>
        <v/>
      </c>
      <c r="X158" s="1" t="str">
        <f t="shared" si="45"/>
        <v/>
      </c>
      <c r="Y158" s="1" t="str">
        <f t="shared" si="45"/>
        <v/>
      </c>
      <c r="Z158" s="1" t="e">
        <f t="shared" si="46"/>
        <v>#N/A</v>
      </c>
      <c r="AA158" s="3">
        <f t="shared" si="37"/>
        <v>0</v>
      </c>
      <c r="AB158" s="13" t="e">
        <f t="shared" si="38"/>
        <v>#N/A</v>
      </c>
      <c r="AC158" s="13" t="e">
        <f t="shared" si="39"/>
        <v>#N/A</v>
      </c>
      <c r="AD158" s="13" t="e">
        <f t="shared" si="40"/>
        <v>#N/A</v>
      </c>
      <c r="AE158" s="13" t="e">
        <f t="shared" si="41"/>
        <v>#N/A</v>
      </c>
      <c r="AF158" s="13" t="e">
        <f t="shared" si="42"/>
        <v>#N/A</v>
      </c>
      <c r="AG158" s="13" t="e">
        <f t="shared" si="43"/>
        <v>#N/A</v>
      </c>
      <c r="AI158" s="11"/>
      <c r="AJ158" s="11"/>
      <c r="AK158" s="11"/>
      <c r="AL158" s="11"/>
      <c r="AM158" s="11"/>
      <c r="AN158" s="11"/>
      <c r="AO158" s="11"/>
      <c r="AP158" s="11"/>
      <c r="AQ158" s="11">
        <f t="shared" si="47"/>
        <v>161</v>
      </c>
      <c r="AR158" s="11">
        <f t="shared" si="47"/>
        <v>146</v>
      </c>
      <c r="AT158" s="107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</row>
    <row r="159" spans="1:65" s="1" customFormat="1" x14ac:dyDescent="0.3">
      <c r="A159" s="11"/>
      <c r="B159" s="1" t="e">
        <f t="shared" si="36"/>
        <v>#N/A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" t="str">
        <f t="shared" si="44"/>
        <v/>
      </c>
      <c r="W159" s="1" t="str">
        <f t="shared" si="45"/>
        <v/>
      </c>
      <c r="X159" s="1" t="str">
        <f t="shared" si="45"/>
        <v/>
      </c>
      <c r="Y159" s="1" t="str">
        <f t="shared" si="45"/>
        <v/>
      </c>
      <c r="Z159" s="1" t="e">
        <f t="shared" si="46"/>
        <v>#N/A</v>
      </c>
      <c r="AA159" s="3">
        <f t="shared" si="37"/>
        <v>0</v>
      </c>
      <c r="AB159" s="13" t="e">
        <f t="shared" si="38"/>
        <v>#N/A</v>
      </c>
      <c r="AC159" s="13" t="e">
        <f t="shared" si="39"/>
        <v>#N/A</v>
      </c>
      <c r="AD159" s="13" t="e">
        <f t="shared" si="40"/>
        <v>#N/A</v>
      </c>
      <c r="AE159" s="13" t="e">
        <f t="shared" si="41"/>
        <v>#N/A</v>
      </c>
      <c r="AF159" s="13" t="e">
        <f t="shared" si="42"/>
        <v>#N/A</v>
      </c>
      <c r="AG159" s="13" t="e">
        <f t="shared" si="43"/>
        <v>#N/A</v>
      </c>
      <c r="AI159" s="11"/>
      <c r="AJ159" s="11"/>
      <c r="AK159" s="11"/>
      <c r="AL159" s="11"/>
      <c r="AM159" s="11"/>
      <c r="AN159" s="11"/>
      <c r="AO159" s="11"/>
      <c r="AP159" s="11"/>
      <c r="AQ159" s="11">
        <f t="shared" ref="AQ159:AR174" si="48">+AQ158+1</f>
        <v>162</v>
      </c>
      <c r="AR159" s="11">
        <f t="shared" si="48"/>
        <v>147</v>
      </c>
      <c r="AT159" s="107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</row>
    <row r="160" spans="1:65" s="1" customFormat="1" x14ac:dyDescent="0.3">
      <c r="A160" s="11"/>
      <c r="B160" s="1" t="e">
        <f t="shared" si="36"/>
        <v>#N/A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" t="str">
        <f t="shared" si="44"/>
        <v/>
      </c>
      <c r="W160" s="1" t="str">
        <f t="shared" si="45"/>
        <v/>
      </c>
      <c r="X160" s="1" t="str">
        <f t="shared" si="45"/>
        <v/>
      </c>
      <c r="Y160" s="1" t="str">
        <f t="shared" si="45"/>
        <v/>
      </c>
      <c r="Z160" s="1" t="e">
        <f t="shared" si="46"/>
        <v>#N/A</v>
      </c>
      <c r="AA160" s="3">
        <f t="shared" si="37"/>
        <v>0</v>
      </c>
      <c r="AB160" s="13" t="e">
        <f t="shared" si="38"/>
        <v>#N/A</v>
      </c>
      <c r="AC160" s="13" t="e">
        <f t="shared" si="39"/>
        <v>#N/A</v>
      </c>
      <c r="AD160" s="13" t="e">
        <f t="shared" si="40"/>
        <v>#N/A</v>
      </c>
      <c r="AE160" s="13" t="e">
        <f t="shared" si="41"/>
        <v>#N/A</v>
      </c>
      <c r="AF160" s="13" t="e">
        <f t="shared" si="42"/>
        <v>#N/A</v>
      </c>
      <c r="AG160" s="13" t="e">
        <f t="shared" si="43"/>
        <v>#N/A</v>
      </c>
      <c r="AI160" s="11"/>
      <c r="AJ160" s="11"/>
      <c r="AK160" s="11"/>
      <c r="AL160" s="11"/>
      <c r="AM160" s="11"/>
      <c r="AN160" s="11"/>
      <c r="AO160" s="11"/>
      <c r="AP160" s="11"/>
      <c r="AQ160" s="11">
        <f t="shared" si="48"/>
        <v>163</v>
      </c>
      <c r="AR160" s="11">
        <f t="shared" si="48"/>
        <v>148</v>
      </c>
      <c r="AT160" s="107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</row>
    <row r="161" spans="1:65" s="1" customFormat="1" x14ac:dyDescent="0.3">
      <c r="A161" s="11"/>
      <c r="B161" s="1" t="e">
        <f t="shared" si="36"/>
        <v>#N/A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" t="str">
        <f t="shared" si="44"/>
        <v/>
      </c>
      <c r="W161" s="1" t="str">
        <f t="shared" si="45"/>
        <v/>
      </c>
      <c r="X161" s="1" t="str">
        <f t="shared" si="45"/>
        <v/>
      </c>
      <c r="Y161" s="1" t="str">
        <f t="shared" si="45"/>
        <v/>
      </c>
      <c r="Z161" s="1" t="e">
        <f t="shared" si="46"/>
        <v>#N/A</v>
      </c>
      <c r="AA161" s="3">
        <f t="shared" si="37"/>
        <v>0</v>
      </c>
      <c r="AB161" s="13" t="e">
        <f t="shared" si="38"/>
        <v>#N/A</v>
      </c>
      <c r="AC161" s="13" t="e">
        <f t="shared" si="39"/>
        <v>#N/A</v>
      </c>
      <c r="AD161" s="13" t="e">
        <f t="shared" si="40"/>
        <v>#N/A</v>
      </c>
      <c r="AE161" s="13" t="e">
        <f t="shared" si="41"/>
        <v>#N/A</v>
      </c>
      <c r="AF161" s="13" t="e">
        <f t="shared" si="42"/>
        <v>#N/A</v>
      </c>
      <c r="AG161" s="13" t="e">
        <f t="shared" si="43"/>
        <v>#N/A</v>
      </c>
      <c r="AI161" s="11"/>
      <c r="AJ161" s="11"/>
      <c r="AK161" s="11"/>
      <c r="AL161" s="11"/>
      <c r="AM161" s="11"/>
      <c r="AN161" s="11"/>
      <c r="AO161" s="11"/>
      <c r="AP161" s="11"/>
      <c r="AQ161" s="11">
        <f t="shared" si="48"/>
        <v>164</v>
      </c>
      <c r="AR161" s="11">
        <f t="shared" si="48"/>
        <v>149</v>
      </c>
      <c r="AT161" s="107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</row>
    <row r="162" spans="1:65" s="1" customFormat="1" x14ac:dyDescent="0.3">
      <c r="A162" s="11"/>
      <c r="B162" s="1" t="e">
        <f t="shared" si="36"/>
        <v>#N/A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" t="str">
        <f t="shared" si="44"/>
        <v/>
      </c>
      <c r="W162" s="1" t="str">
        <f t="shared" si="45"/>
        <v/>
      </c>
      <c r="X162" s="1" t="str">
        <f t="shared" si="45"/>
        <v/>
      </c>
      <c r="Y162" s="1" t="str">
        <f t="shared" si="45"/>
        <v/>
      </c>
      <c r="Z162" s="1" t="e">
        <f t="shared" si="46"/>
        <v>#N/A</v>
      </c>
      <c r="AA162" s="3">
        <f t="shared" si="37"/>
        <v>0</v>
      </c>
      <c r="AB162" s="13" t="e">
        <f t="shared" si="38"/>
        <v>#N/A</v>
      </c>
      <c r="AC162" s="13" t="e">
        <f t="shared" si="39"/>
        <v>#N/A</v>
      </c>
      <c r="AD162" s="13" t="e">
        <f t="shared" si="40"/>
        <v>#N/A</v>
      </c>
      <c r="AE162" s="13" t="e">
        <f t="shared" si="41"/>
        <v>#N/A</v>
      </c>
      <c r="AF162" s="13" t="e">
        <f t="shared" si="42"/>
        <v>#N/A</v>
      </c>
      <c r="AG162" s="13" t="e">
        <f t="shared" si="43"/>
        <v>#N/A</v>
      </c>
      <c r="AI162" s="11"/>
      <c r="AJ162" s="11"/>
      <c r="AK162" s="11"/>
      <c r="AL162" s="11"/>
      <c r="AM162" s="11"/>
      <c r="AN162" s="11"/>
      <c r="AO162" s="11"/>
      <c r="AP162" s="11"/>
      <c r="AQ162" s="11">
        <f t="shared" si="48"/>
        <v>165</v>
      </c>
      <c r="AR162" s="11">
        <f t="shared" si="48"/>
        <v>150</v>
      </c>
      <c r="AT162" s="107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</row>
    <row r="163" spans="1:65" s="1" customFormat="1" x14ac:dyDescent="0.3">
      <c r="A163" s="11"/>
      <c r="B163" s="1" t="e">
        <f t="shared" si="36"/>
        <v>#N/A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" t="str">
        <f t="shared" si="44"/>
        <v/>
      </c>
      <c r="W163" s="1" t="str">
        <f t="shared" si="45"/>
        <v/>
      </c>
      <c r="X163" s="1" t="str">
        <f t="shared" si="45"/>
        <v/>
      </c>
      <c r="Y163" s="1" t="str">
        <f t="shared" si="45"/>
        <v/>
      </c>
      <c r="Z163" s="1" t="e">
        <f t="shared" si="46"/>
        <v>#N/A</v>
      </c>
      <c r="AA163" s="3">
        <f t="shared" si="37"/>
        <v>0</v>
      </c>
      <c r="AB163" s="13" t="e">
        <f t="shared" si="38"/>
        <v>#N/A</v>
      </c>
      <c r="AC163" s="13" t="e">
        <f t="shared" si="39"/>
        <v>#N/A</v>
      </c>
      <c r="AD163" s="13" t="e">
        <f t="shared" si="40"/>
        <v>#N/A</v>
      </c>
      <c r="AE163" s="13" t="e">
        <f t="shared" si="41"/>
        <v>#N/A</v>
      </c>
      <c r="AF163" s="13" t="e">
        <f t="shared" si="42"/>
        <v>#N/A</v>
      </c>
      <c r="AG163" s="13" t="e">
        <f t="shared" si="43"/>
        <v>#N/A</v>
      </c>
      <c r="AI163" s="11"/>
      <c r="AJ163" s="11"/>
      <c r="AK163" s="11"/>
      <c r="AL163" s="11"/>
      <c r="AM163" s="11"/>
      <c r="AN163" s="11"/>
      <c r="AO163" s="11"/>
      <c r="AP163" s="11"/>
      <c r="AQ163" s="11">
        <f t="shared" si="48"/>
        <v>166</v>
      </c>
      <c r="AR163" s="11">
        <f t="shared" si="48"/>
        <v>151</v>
      </c>
      <c r="AT163" s="107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</row>
    <row r="164" spans="1:65" s="1" customFormat="1" x14ac:dyDescent="0.3">
      <c r="A164" s="11"/>
      <c r="B164" s="1" t="e">
        <f t="shared" si="36"/>
        <v>#N/A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" t="str">
        <f t="shared" si="44"/>
        <v/>
      </c>
      <c r="W164" s="1" t="str">
        <f t="shared" si="45"/>
        <v/>
      </c>
      <c r="X164" s="1" t="str">
        <f t="shared" si="45"/>
        <v/>
      </c>
      <c r="Y164" s="1" t="str">
        <f t="shared" si="45"/>
        <v/>
      </c>
      <c r="Z164" s="1" t="e">
        <f t="shared" si="46"/>
        <v>#N/A</v>
      </c>
      <c r="AA164" s="3">
        <f t="shared" si="37"/>
        <v>0</v>
      </c>
      <c r="AB164" s="13" t="e">
        <f t="shared" si="38"/>
        <v>#N/A</v>
      </c>
      <c r="AC164" s="13" t="e">
        <f t="shared" si="39"/>
        <v>#N/A</v>
      </c>
      <c r="AD164" s="13" t="e">
        <f t="shared" si="40"/>
        <v>#N/A</v>
      </c>
      <c r="AE164" s="13" t="e">
        <f t="shared" si="41"/>
        <v>#N/A</v>
      </c>
      <c r="AF164" s="13" t="e">
        <f t="shared" si="42"/>
        <v>#N/A</v>
      </c>
      <c r="AG164" s="13" t="e">
        <f t="shared" si="43"/>
        <v>#N/A</v>
      </c>
      <c r="AI164" s="11"/>
      <c r="AJ164" s="11"/>
      <c r="AK164" s="11"/>
      <c r="AL164" s="11"/>
      <c r="AM164" s="11"/>
      <c r="AN164" s="11"/>
      <c r="AO164" s="11"/>
      <c r="AP164" s="11"/>
      <c r="AQ164" s="11">
        <f t="shared" si="48"/>
        <v>167</v>
      </c>
      <c r="AR164" s="11">
        <f t="shared" si="48"/>
        <v>152</v>
      </c>
      <c r="AT164" s="107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</row>
    <row r="165" spans="1:65" s="1" customFormat="1" x14ac:dyDescent="0.3">
      <c r="A165" s="11"/>
      <c r="B165" s="1" t="e">
        <f t="shared" si="36"/>
        <v>#N/A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" t="str">
        <f t="shared" si="44"/>
        <v/>
      </c>
      <c r="W165" s="1" t="str">
        <f t="shared" si="45"/>
        <v/>
      </c>
      <c r="X165" s="1" t="str">
        <f t="shared" si="45"/>
        <v/>
      </c>
      <c r="Y165" s="1" t="str">
        <f t="shared" si="45"/>
        <v/>
      </c>
      <c r="Z165" s="1" t="e">
        <f t="shared" si="46"/>
        <v>#N/A</v>
      </c>
      <c r="AA165" s="3">
        <f t="shared" si="37"/>
        <v>0</v>
      </c>
      <c r="AB165" s="13" t="e">
        <f t="shared" si="38"/>
        <v>#N/A</v>
      </c>
      <c r="AC165" s="13" t="e">
        <f t="shared" si="39"/>
        <v>#N/A</v>
      </c>
      <c r="AD165" s="13" t="e">
        <f t="shared" si="40"/>
        <v>#N/A</v>
      </c>
      <c r="AE165" s="13" t="e">
        <f t="shared" si="41"/>
        <v>#N/A</v>
      </c>
      <c r="AF165" s="13" t="e">
        <f t="shared" si="42"/>
        <v>#N/A</v>
      </c>
      <c r="AG165" s="13" t="e">
        <f t="shared" si="43"/>
        <v>#N/A</v>
      </c>
      <c r="AI165" s="11"/>
      <c r="AJ165" s="11"/>
      <c r="AK165" s="11"/>
      <c r="AL165" s="11"/>
      <c r="AM165" s="11"/>
      <c r="AN165" s="11"/>
      <c r="AO165" s="11"/>
      <c r="AP165" s="11"/>
      <c r="AQ165" s="11">
        <f t="shared" si="48"/>
        <v>168</v>
      </c>
      <c r="AR165" s="11">
        <f t="shared" si="48"/>
        <v>153</v>
      </c>
      <c r="AT165" s="107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</row>
    <row r="166" spans="1:65" s="1" customFormat="1" x14ac:dyDescent="0.3">
      <c r="A166" s="11"/>
      <c r="B166" s="1" t="e">
        <f t="shared" si="36"/>
        <v>#N/A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" t="str">
        <f t="shared" si="44"/>
        <v/>
      </c>
      <c r="W166" s="1" t="str">
        <f t="shared" si="45"/>
        <v/>
      </c>
      <c r="X166" s="1" t="str">
        <f t="shared" si="45"/>
        <v/>
      </c>
      <c r="Y166" s="1" t="str">
        <f t="shared" si="45"/>
        <v/>
      </c>
      <c r="Z166" s="1" t="e">
        <f t="shared" si="46"/>
        <v>#N/A</v>
      </c>
      <c r="AA166" s="3">
        <f t="shared" si="37"/>
        <v>0</v>
      </c>
      <c r="AB166" s="13" t="e">
        <f t="shared" si="38"/>
        <v>#N/A</v>
      </c>
      <c r="AC166" s="13" t="e">
        <f t="shared" si="39"/>
        <v>#N/A</v>
      </c>
      <c r="AD166" s="13" t="e">
        <f t="shared" si="40"/>
        <v>#N/A</v>
      </c>
      <c r="AE166" s="13" t="e">
        <f t="shared" si="41"/>
        <v>#N/A</v>
      </c>
      <c r="AF166" s="13" t="e">
        <f t="shared" si="42"/>
        <v>#N/A</v>
      </c>
      <c r="AG166" s="13" t="e">
        <f t="shared" si="43"/>
        <v>#N/A</v>
      </c>
      <c r="AI166" s="11"/>
      <c r="AJ166" s="11"/>
      <c r="AK166" s="11"/>
      <c r="AL166" s="11"/>
      <c r="AM166" s="11"/>
      <c r="AN166" s="11"/>
      <c r="AO166" s="11"/>
      <c r="AP166" s="11"/>
      <c r="AQ166" s="11">
        <f t="shared" si="48"/>
        <v>169</v>
      </c>
      <c r="AR166" s="11">
        <f t="shared" si="48"/>
        <v>154</v>
      </c>
      <c r="AT166" s="107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</row>
    <row r="167" spans="1:65" s="1" customFormat="1" x14ac:dyDescent="0.3">
      <c r="A167" s="11"/>
      <c r="B167" s="1" t="e">
        <f t="shared" si="36"/>
        <v>#N/A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" t="str">
        <f t="shared" si="44"/>
        <v/>
      </c>
      <c r="W167" s="1" t="str">
        <f t="shared" si="45"/>
        <v/>
      </c>
      <c r="X167" s="1" t="str">
        <f t="shared" si="45"/>
        <v/>
      </c>
      <c r="Y167" s="1" t="str">
        <f t="shared" si="45"/>
        <v/>
      </c>
      <c r="Z167" s="1" t="e">
        <f t="shared" si="46"/>
        <v>#N/A</v>
      </c>
      <c r="AA167" s="3">
        <f t="shared" si="37"/>
        <v>0</v>
      </c>
      <c r="AB167" s="13" t="e">
        <f t="shared" si="38"/>
        <v>#N/A</v>
      </c>
      <c r="AC167" s="13" t="e">
        <f t="shared" si="39"/>
        <v>#N/A</v>
      </c>
      <c r="AD167" s="13" t="e">
        <f t="shared" si="40"/>
        <v>#N/A</v>
      </c>
      <c r="AE167" s="13" t="e">
        <f t="shared" si="41"/>
        <v>#N/A</v>
      </c>
      <c r="AF167" s="13" t="e">
        <f t="shared" si="42"/>
        <v>#N/A</v>
      </c>
      <c r="AG167" s="13" t="e">
        <f t="shared" si="43"/>
        <v>#N/A</v>
      </c>
      <c r="AI167" s="11"/>
      <c r="AJ167" s="11"/>
      <c r="AK167" s="11"/>
      <c r="AL167" s="11"/>
      <c r="AM167" s="11"/>
      <c r="AN167" s="11"/>
      <c r="AO167" s="11"/>
      <c r="AP167" s="11"/>
      <c r="AQ167" s="11">
        <f t="shared" si="48"/>
        <v>170</v>
      </c>
      <c r="AR167" s="11">
        <f t="shared" si="48"/>
        <v>155</v>
      </c>
      <c r="AT167" s="107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</row>
    <row r="168" spans="1:65" s="1" customFormat="1" x14ac:dyDescent="0.3">
      <c r="A168" s="11"/>
      <c r="B168" s="1" t="e">
        <f t="shared" si="36"/>
        <v>#N/A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" t="str">
        <f t="shared" si="44"/>
        <v/>
      </c>
      <c r="W168" s="1" t="str">
        <f t="shared" si="45"/>
        <v/>
      </c>
      <c r="X168" s="1" t="str">
        <f t="shared" si="45"/>
        <v/>
      </c>
      <c r="Y168" s="1" t="str">
        <f t="shared" si="45"/>
        <v/>
      </c>
      <c r="Z168" s="1" t="e">
        <f t="shared" si="46"/>
        <v>#N/A</v>
      </c>
      <c r="AA168" s="3">
        <f t="shared" si="37"/>
        <v>0</v>
      </c>
      <c r="AB168" s="13" t="e">
        <f t="shared" si="38"/>
        <v>#N/A</v>
      </c>
      <c r="AC168" s="13" t="e">
        <f t="shared" si="39"/>
        <v>#N/A</v>
      </c>
      <c r="AD168" s="13" t="e">
        <f t="shared" si="40"/>
        <v>#N/A</v>
      </c>
      <c r="AE168" s="13" t="e">
        <f t="shared" si="41"/>
        <v>#N/A</v>
      </c>
      <c r="AF168" s="13" t="e">
        <f t="shared" si="42"/>
        <v>#N/A</v>
      </c>
      <c r="AG168" s="13" t="e">
        <f t="shared" si="43"/>
        <v>#N/A</v>
      </c>
      <c r="AI168" s="11"/>
      <c r="AJ168" s="11"/>
      <c r="AK168" s="11"/>
      <c r="AL168" s="11"/>
      <c r="AM168" s="11"/>
      <c r="AN168" s="11"/>
      <c r="AO168" s="11"/>
      <c r="AP168" s="11"/>
      <c r="AQ168" s="11">
        <f t="shared" si="48"/>
        <v>171</v>
      </c>
      <c r="AR168" s="11">
        <f t="shared" si="48"/>
        <v>156</v>
      </c>
      <c r="AT168" s="107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</row>
    <row r="169" spans="1:65" s="1" customFormat="1" x14ac:dyDescent="0.3">
      <c r="A169" s="11"/>
      <c r="B169" s="1" t="e">
        <f t="shared" si="36"/>
        <v>#N/A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" t="str">
        <f t="shared" si="44"/>
        <v/>
      </c>
      <c r="W169" s="1" t="str">
        <f t="shared" si="45"/>
        <v/>
      </c>
      <c r="X169" s="1" t="str">
        <f t="shared" si="45"/>
        <v/>
      </c>
      <c r="Y169" s="1" t="str">
        <f t="shared" si="45"/>
        <v/>
      </c>
      <c r="Z169" s="1" t="e">
        <f t="shared" si="46"/>
        <v>#N/A</v>
      </c>
      <c r="AA169" s="3">
        <f t="shared" si="37"/>
        <v>0</v>
      </c>
      <c r="AB169" s="13" t="e">
        <f t="shared" si="38"/>
        <v>#N/A</v>
      </c>
      <c r="AC169" s="13" t="e">
        <f t="shared" si="39"/>
        <v>#N/A</v>
      </c>
      <c r="AD169" s="13" t="e">
        <f t="shared" si="40"/>
        <v>#N/A</v>
      </c>
      <c r="AE169" s="13" t="e">
        <f t="shared" si="41"/>
        <v>#N/A</v>
      </c>
      <c r="AF169" s="13" t="e">
        <f t="shared" si="42"/>
        <v>#N/A</v>
      </c>
      <c r="AG169" s="13" t="e">
        <f t="shared" si="43"/>
        <v>#N/A</v>
      </c>
      <c r="AI169" s="11"/>
      <c r="AJ169" s="11"/>
      <c r="AK169" s="11"/>
      <c r="AL169" s="11"/>
      <c r="AM169" s="11"/>
      <c r="AN169" s="11"/>
      <c r="AO169" s="11"/>
      <c r="AP169" s="11"/>
      <c r="AQ169" s="11">
        <f t="shared" si="48"/>
        <v>172</v>
      </c>
      <c r="AR169" s="11">
        <f t="shared" si="48"/>
        <v>157</v>
      </c>
      <c r="AT169" s="107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</row>
    <row r="170" spans="1:65" s="1" customFormat="1" x14ac:dyDescent="0.3">
      <c r="A170" s="11"/>
      <c r="B170" s="1" t="e">
        <f t="shared" si="36"/>
        <v>#N/A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" t="str">
        <f t="shared" si="44"/>
        <v/>
      </c>
      <c r="W170" s="1" t="str">
        <f t="shared" si="45"/>
        <v/>
      </c>
      <c r="X170" s="1" t="str">
        <f t="shared" si="45"/>
        <v/>
      </c>
      <c r="Y170" s="1" t="str">
        <f t="shared" si="45"/>
        <v/>
      </c>
      <c r="Z170" s="1" t="e">
        <f t="shared" si="46"/>
        <v>#N/A</v>
      </c>
      <c r="AA170" s="3">
        <f t="shared" si="37"/>
        <v>0</v>
      </c>
      <c r="AB170" s="13" t="e">
        <f t="shared" si="38"/>
        <v>#N/A</v>
      </c>
      <c r="AC170" s="13" t="e">
        <f t="shared" si="39"/>
        <v>#N/A</v>
      </c>
      <c r="AD170" s="13" t="e">
        <f t="shared" si="40"/>
        <v>#N/A</v>
      </c>
      <c r="AE170" s="13" t="e">
        <f t="shared" si="41"/>
        <v>#N/A</v>
      </c>
      <c r="AF170" s="13" t="e">
        <f t="shared" si="42"/>
        <v>#N/A</v>
      </c>
      <c r="AG170" s="13" t="e">
        <f t="shared" si="43"/>
        <v>#N/A</v>
      </c>
      <c r="AI170" s="11"/>
      <c r="AJ170" s="11"/>
      <c r="AK170" s="11"/>
      <c r="AL170" s="11"/>
      <c r="AM170" s="11"/>
      <c r="AN170" s="11"/>
      <c r="AO170" s="11"/>
      <c r="AP170" s="11"/>
      <c r="AQ170" s="11">
        <f t="shared" si="48"/>
        <v>173</v>
      </c>
      <c r="AR170" s="11">
        <f t="shared" si="48"/>
        <v>158</v>
      </c>
      <c r="AT170" s="107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</row>
    <row r="171" spans="1:65" s="1" customFormat="1" x14ac:dyDescent="0.3">
      <c r="A171" s="11"/>
      <c r="B171" s="1" t="e">
        <f t="shared" si="36"/>
        <v>#N/A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" t="str">
        <f t="shared" si="44"/>
        <v/>
      </c>
      <c r="W171" s="1" t="str">
        <f t="shared" si="45"/>
        <v/>
      </c>
      <c r="X171" s="1" t="str">
        <f t="shared" si="45"/>
        <v/>
      </c>
      <c r="Y171" s="1" t="str">
        <f t="shared" si="45"/>
        <v/>
      </c>
      <c r="Z171" s="1" t="e">
        <f t="shared" si="46"/>
        <v>#N/A</v>
      </c>
      <c r="AA171" s="3">
        <f t="shared" si="37"/>
        <v>0</v>
      </c>
      <c r="AB171" s="13" t="e">
        <f t="shared" si="38"/>
        <v>#N/A</v>
      </c>
      <c r="AC171" s="13" t="e">
        <f t="shared" si="39"/>
        <v>#N/A</v>
      </c>
      <c r="AD171" s="13" t="e">
        <f t="shared" si="40"/>
        <v>#N/A</v>
      </c>
      <c r="AE171" s="13" t="e">
        <f t="shared" si="41"/>
        <v>#N/A</v>
      </c>
      <c r="AF171" s="13" t="e">
        <f t="shared" si="42"/>
        <v>#N/A</v>
      </c>
      <c r="AG171" s="13" t="e">
        <f t="shared" si="43"/>
        <v>#N/A</v>
      </c>
      <c r="AI171" s="11"/>
      <c r="AJ171" s="11"/>
      <c r="AK171" s="11"/>
      <c r="AL171" s="11"/>
      <c r="AM171" s="11"/>
      <c r="AN171" s="11"/>
      <c r="AO171" s="11"/>
      <c r="AP171" s="11"/>
      <c r="AQ171" s="11">
        <f t="shared" si="48"/>
        <v>174</v>
      </c>
      <c r="AR171" s="11">
        <f t="shared" si="48"/>
        <v>159</v>
      </c>
      <c r="AT171" s="107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</row>
    <row r="172" spans="1:65" s="1" customFormat="1" x14ac:dyDescent="0.3">
      <c r="A172" s="11"/>
      <c r="B172" s="1" t="e">
        <f t="shared" si="36"/>
        <v>#N/A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" t="str">
        <f t="shared" si="44"/>
        <v/>
      </c>
      <c r="W172" s="1" t="str">
        <f t="shared" si="45"/>
        <v/>
      </c>
      <c r="X172" s="1" t="str">
        <f t="shared" si="45"/>
        <v/>
      </c>
      <c r="Y172" s="1" t="str">
        <f t="shared" si="45"/>
        <v/>
      </c>
      <c r="Z172" s="1" t="e">
        <f t="shared" si="46"/>
        <v>#N/A</v>
      </c>
      <c r="AA172" s="3">
        <f t="shared" si="37"/>
        <v>0</v>
      </c>
      <c r="AB172" s="13" t="e">
        <f t="shared" si="38"/>
        <v>#N/A</v>
      </c>
      <c r="AC172" s="13" t="e">
        <f t="shared" si="39"/>
        <v>#N/A</v>
      </c>
      <c r="AD172" s="13" t="e">
        <f t="shared" si="40"/>
        <v>#N/A</v>
      </c>
      <c r="AE172" s="13" t="e">
        <f t="shared" si="41"/>
        <v>#N/A</v>
      </c>
      <c r="AF172" s="13" t="e">
        <f t="shared" si="42"/>
        <v>#N/A</v>
      </c>
      <c r="AG172" s="13" t="e">
        <f t="shared" si="43"/>
        <v>#N/A</v>
      </c>
      <c r="AI172" s="11"/>
      <c r="AJ172" s="11"/>
      <c r="AK172" s="11"/>
      <c r="AL172" s="11"/>
      <c r="AM172" s="11"/>
      <c r="AN172" s="11"/>
      <c r="AO172" s="11"/>
      <c r="AP172" s="11"/>
      <c r="AQ172" s="11">
        <f t="shared" si="48"/>
        <v>175</v>
      </c>
      <c r="AR172" s="11">
        <f t="shared" si="48"/>
        <v>160</v>
      </c>
      <c r="AT172" s="107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</row>
    <row r="173" spans="1:65" s="1" customFormat="1" x14ac:dyDescent="0.3">
      <c r="A173" s="11"/>
      <c r="B173" s="1" t="e">
        <f t="shared" si="36"/>
        <v>#N/A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" t="str">
        <f t="shared" si="44"/>
        <v/>
      </c>
      <c r="W173" s="1" t="str">
        <f t="shared" si="45"/>
        <v/>
      </c>
      <c r="X173" s="1" t="str">
        <f t="shared" si="45"/>
        <v/>
      </c>
      <c r="Y173" s="1" t="str">
        <f t="shared" si="45"/>
        <v/>
      </c>
      <c r="Z173" s="1" t="e">
        <f t="shared" si="46"/>
        <v>#N/A</v>
      </c>
      <c r="AA173" s="3">
        <f t="shared" si="37"/>
        <v>0</v>
      </c>
      <c r="AB173" s="13" t="e">
        <f t="shared" si="38"/>
        <v>#N/A</v>
      </c>
      <c r="AC173" s="13" t="e">
        <f t="shared" si="39"/>
        <v>#N/A</v>
      </c>
      <c r="AD173" s="13" t="e">
        <f t="shared" si="40"/>
        <v>#N/A</v>
      </c>
      <c r="AE173" s="13" t="e">
        <f t="shared" si="41"/>
        <v>#N/A</v>
      </c>
      <c r="AF173" s="13" t="e">
        <f t="shared" si="42"/>
        <v>#N/A</v>
      </c>
      <c r="AG173" s="13" t="e">
        <f t="shared" si="43"/>
        <v>#N/A</v>
      </c>
      <c r="AI173" s="11"/>
      <c r="AJ173" s="11"/>
      <c r="AK173" s="11"/>
      <c r="AL173" s="11"/>
      <c r="AM173" s="11"/>
      <c r="AN173" s="11"/>
      <c r="AO173" s="11"/>
      <c r="AP173" s="11"/>
      <c r="AQ173" s="11">
        <f t="shared" si="48"/>
        <v>176</v>
      </c>
      <c r="AR173" s="11">
        <f t="shared" si="48"/>
        <v>161</v>
      </c>
      <c r="AT173" s="107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</row>
    <row r="174" spans="1:65" s="1" customFormat="1" x14ac:dyDescent="0.3">
      <c r="A174" s="11"/>
      <c r="B174" s="1" t="e">
        <f t="shared" si="36"/>
        <v>#N/A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" t="str">
        <f t="shared" si="44"/>
        <v/>
      </c>
      <c r="W174" s="1" t="str">
        <f t="shared" si="45"/>
        <v/>
      </c>
      <c r="X174" s="1" t="str">
        <f t="shared" si="45"/>
        <v/>
      </c>
      <c r="Y174" s="1" t="str">
        <f t="shared" si="45"/>
        <v/>
      </c>
      <c r="Z174" s="1" t="e">
        <f t="shared" si="46"/>
        <v>#N/A</v>
      </c>
      <c r="AA174" s="3">
        <f t="shared" si="37"/>
        <v>0</v>
      </c>
      <c r="AB174" s="13" t="e">
        <f t="shared" si="38"/>
        <v>#N/A</v>
      </c>
      <c r="AC174" s="13" t="e">
        <f t="shared" si="39"/>
        <v>#N/A</v>
      </c>
      <c r="AD174" s="13" t="e">
        <f t="shared" si="40"/>
        <v>#N/A</v>
      </c>
      <c r="AE174" s="13" t="e">
        <f t="shared" si="41"/>
        <v>#N/A</v>
      </c>
      <c r="AF174" s="13" t="e">
        <f t="shared" si="42"/>
        <v>#N/A</v>
      </c>
      <c r="AG174" s="13" t="e">
        <f t="shared" si="43"/>
        <v>#N/A</v>
      </c>
      <c r="AI174" s="11"/>
      <c r="AJ174" s="11"/>
      <c r="AK174" s="11"/>
      <c r="AL174" s="11"/>
      <c r="AM174" s="11"/>
      <c r="AN174" s="11"/>
      <c r="AO174" s="11"/>
      <c r="AP174" s="11"/>
      <c r="AQ174" s="11">
        <f t="shared" si="48"/>
        <v>177</v>
      </c>
      <c r="AR174" s="11">
        <f t="shared" si="48"/>
        <v>162</v>
      </c>
      <c r="AT174" s="107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</row>
    <row r="175" spans="1:65" s="1" customFormat="1" x14ac:dyDescent="0.3">
      <c r="A175" s="11"/>
      <c r="B175" s="1" t="e">
        <f t="shared" si="36"/>
        <v>#N/A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" t="str">
        <f t="shared" si="44"/>
        <v/>
      </c>
      <c r="W175" s="1" t="str">
        <f t="shared" si="45"/>
        <v/>
      </c>
      <c r="X175" s="1" t="str">
        <f t="shared" si="45"/>
        <v/>
      </c>
      <c r="Y175" s="1" t="str">
        <f t="shared" si="45"/>
        <v/>
      </c>
      <c r="Z175" s="1" t="e">
        <f t="shared" si="46"/>
        <v>#N/A</v>
      </c>
      <c r="AA175" s="3">
        <f t="shared" si="37"/>
        <v>0</v>
      </c>
      <c r="AB175" s="13" t="e">
        <f t="shared" si="38"/>
        <v>#N/A</v>
      </c>
      <c r="AC175" s="13" t="e">
        <f t="shared" si="39"/>
        <v>#N/A</v>
      </c>
      <c r="AD175" s="13" t="e">
        <f t="shared" si="40"/>
        <v>#N/A</v>
      </c>
      <c r="AE175" s="13" t="e">
        <f t="shared" si="41"/>
        <v>#N/A</v>
      </c>
      <c r="AF175" s="13" t="e">
        <f t="shared" si="42"/>
        <v>#N/A</v>
      </c>
      <c r="AG175" s="13" t="e">
        <f t="shared" si="43"/>
        <v>#N/A</v>
      </c>
      <c r="AI175" s="11"/>
      <c r="AJ175" s="11"/>
      <c r="AK175" s="11"/>
      <c r="AL175" s="11"/>
      <c r="AM175" s="11"/>
      <c r="AN175" s="11"/>
      <c r="AO175" s="11"/>
      <c r="AP175" s="11"/>
      <c r="AQ175" s="11">
        <f t="shared" ref="AQ175:AR190" si="49">+AQ174+1</f>
        <v>178</v>
      </c>
      <c r="AR175" s="11">
        <f t="shared" si="49"/>
        <v>163</v>
      </c>
      <c r="AT175" s="107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</row>
    <row r="176" spans="1:65" s="1" customFormat="1" x14ac:dyDescent="0.3">
      <c r="A176" s="11"/>
      <c r="B176" s="1" t="e">
        <f t="shared" si="36"/>
        <v>#N/A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" t="str">
        <f t="shared" si="44"/>
        <v/>
      </c>
      <c r="W176" s="1" t="str">
        <f t="shared" si="45"/>
        <v/>
      </c>
      <c r="X176" s="1" t="str">
        <f t="shared" si="45"/>
        <v/>
      </c>
      <c r="Y176" s="1" t="str">
        <f t="shared" si="45"/>
        <v/>
      </c>
      <c r="Z176" s="1" t="e">
        <f t="shared" si="46"/>
        <v>#N/A</v>
      </c>
      <c r="AA176" s="3">
        <f t="shared" si="37"/>
        <v>0</v>
      </c>
      <c r="AB176" s="13" t="e">
        <f t="shared" si="38"/>
        <v>#N/A</v>
      </c>
      <c r="AC176" s="13" t="e">
        <f t="shared" si="39"/>
        <v>#N/A</v>
      </c>
      <c r="AD176" s="13" t="e">
        <f t="shared" si="40"/>
        <v>#N/A</v>
      </c>
      <c r="AE176" s="13" t="e">
        <f t="shared" si="41"/>
        <v>#N/A</v>
      </c>
      <c r="AF176" s="13" t="e">
        <f t="shared" si="42"/>
        <v>#N/A</v>
      </c>
      <c r="AG176" s="13" t="e">
        <f t="shared" si="43"/>
        <v>#N/A</v>
      </c>
      <c r="AI176" s="11"/>
      <c r="AJ176" s="11"/>
      <c r="AK176" s="11"/>
      <c r="AL176" s="11"/>
      <c r="AM176" s="11"/>
      <c r="AN176" s="11"/>
      <c r="AO176" s="11"/>
      <c r="AP176" s="11"/>
      <c r="AQ176" s="11">
        <f t="shared" si="49"/>
        <v>179</v>
      </c>
      <c r="AR176" s="11">
        <f t="shared" si="49"/>
        <v>164</v>
      </c>
      <c r="AT176" s="107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</row>
    <row r="177" spans="1:65" s="1" customFormat="1" x14ac:dyDescent="0.3">
      <c r="A177" s="11"/>
      <c r="B177" s="1" t="e">
        <f t="shared" si="36"/>
        <v>#N/A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" t="str">
        <f t="shared" si="44"/>
        <v/>
      </c>
      <c r="W177" s="1" t="str">
        <f t="shared" si="45"/>
        <v/>
      </c>
      <c r="X177" s="1" t="str">
        <f t="shared" si="45"/>
        <v/>
      </c>
      <c r="Y177" s="1" t="str">
        <f t="shared" si="45"/>
        <v/>
      </c>
      <c r="Z177" s="1" t="e">
        <f t="shared" si="46"/>
        <v>#N/A</v>
      </c>
      <c r="AA177" s="3">
        <f t="shared" si="37"/>
        <v>0</v>
      </c>
      <c r="AB177" s="13" t="e">
        <f t="shared" si="38"/>
        <v>#N/A</v>
      </c>
      <c r="AC177" s="13" t="e">
        <f t="shared" si="39"/>
        <v>#N/A</v>
      </c>
      <c r="AD177" s="13" t="e">
        <f t="shared" si="40"/>
        <v>#N/A</v>
      </c>
      <c r="AE177" s="13" t="e">
        <f t="shared" si="41"/>
        <v>#N/A</v>
      </c>
      <c r="AF177" s="13" t="e">
        <f t="shared" si="42"/>
        <v>#N/A</v>
      </c>
      <c r="AG177" s="13" t="e">
        <f t="shared" si="43"/>
        <v>#N/A</v>
      </c>
      <c r="AI177" s="11"/>
      <c r="AJ177" s="11"/>
      <c r="AK177" s="11"/>
      <c r="AL177" s="11"/>
      <c r="AM177" s="11"/>
      <c r="AN177" s="11"/>
      <c r="AO177" s="11"/>
      <c r="AP177" s="11"/>
      <c r="AQ177" s="11">
        <f t="shared" si="49"/>
        <v>180</v>
      </c>
      <c r="AR177" s="11">
        <f t="shared" si="49"/>
        <v>165</v>
      </c>
      <c r="AT177" s="107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</row>
    <row r="178" spans="1:65" s="1" customFormat="1" x14ac:dyDescent="0.3">
      <c r="A178" s="11"/>
      <c r="B178" s="1" t="e">
        <f t="shared" si="36"/>
        <v>#N/A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" t="str">
        <f t="shared" si="44"/>
        <v/>
      </c>
      <c r="W178" s="1" t="str">
        <f t="shared" si="45"/>
        <v/>
      </c>
      <c r="X178" s="1" t="str">
        <f t="shared" si="45"/>
        <v/>
      </c>
      <c r="Y178" s="1" t="str">
        <f t="shared" si="45"/>
        <v/>
      </c>
      <c r="Z178" s="1" t="e">
        <f t="shared" si="46"/>
        <v>#N/A</v>
      </c>
      <c r="AA178" s="3">
        <f t="shared" si="37"/>
        <v>0</v>
      </c>
      <c r="AB178" s="13" t="e">
        <f t="shared" si="38"/>
        <v>#N/A</v>
      </c>
      <c r="AC178" s="13" t="e">
        <f t="shared" si="39"/>
        <v>#N/A</v>
      </c>
      <c r="AD178" s="13" t="e">
        <f t="shared" si="40"/>
        <v>#N/A</v>
      </c>
      <c r="AE178" s="13" t="e">
        <f t="shared" si="41"/>
        <v>#N/A</v>
      </c>
      <c r="AF178" s="13" t="e">
        <f t="shared" si="42"/>
        <v>#N/A</v>
      </c>
      <c r="AG178" s="13" t="e">
        <f t="shared" si="43"/>
        <v>#N/A</v>
      </c>
      <c r="AI178" s="11"/>
      <c r="AJ178" s="11"/>
      <c r="AK178" s="11"/>
      <c r="AL178" s="11"/>
      <c r="AM178" s="11"/>
      <c r="AN178" s="11"/>
      <c r="AO178" s="11"/>
      <c r="AP178" s="11"/>
      <c r="AQ178" s="11">
        <f t="shared" si="49"/>
        <v>181</v>
      </c>
      <c r="AR178" s="11">
        <f t="shared" si="49"/>
        <v>166</v>
      </c>
      <c r="AT178" s="107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</row>
    <row r="179" spans="1:65" s="1" customFormat="1" x14ac:dyDescent="0.3">
      <c r="A179" s="11"/>
      <c r="B179" s="1" t="e">
        <f t="shared" si="36"/>
        <v>#N/A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" t="str">
        <f t="shared" si="44"/>
        <v/>
      </c>
      <c r="W179" s="1" t="str">
        <f t="shared" si="45"/>
        <v/>
      </c>
      <c r="X179" s="1" t="str">
        <f t="shared" si="45"/>
        <v/>
      </c>
      <c r="Y179" s="1" t="str">
        <f t="shared" si="45"/>
        <v/>
      </c>
      <c r="Z179" s="1" t="e">
        <f t="shared" si="46"/>
        <v>#N/A</v>
      </c>
      <c r="AA179" s="3">
        <f t="shared" si="37"/>
        <v>0</v>
      </c>
      <c r="AB179" s="13" t="e">
        <f t="shared" si="38"/>
        <v>#N/A</v>
      </c>
      <c r="AC179" s="13" t="e">
        <f t="shared" si="39"/>
        <v>#N/A</v>
      </c>
      <c r="AD179" s="13" t="e">
        <f t="shared" si="40"/>
        <v>#N/A</v>
      </c>
      <c r="AE179" s="13" t="e">
        <f t="shared" si="41"/>
        <v>#N/A</v>
      </c>
      <c r="AF179" s="13" t="e">
        <f t="shared" si="42"/>
        <v>#N/A</v>
      </c>
      <c r="AG179" s="13" t="e">
        <f t="shared" si="43"/>
        <v>#N/A</v>
      </c>
      <c r="AI179" s="11"/>
      <c r="AJ179" s="11"/>
      <c r="AK179" s="11"/>
      <c r="AL179" s="11"/>
      <c r="AM179" s="11"/>
      <c r="AN179" s="11"/>
      <c r="AO179" s="11"/>
      <c r="AP179" s="11"/>
      <c r="AQ179" s="11">
        <f t="shared" si="49"/>
        <v>182</v>
      </c>
      <c r="AR179" s="11">
        <f t="shared" si="49"/>
        <v>167</v>
      </c>
      <c r="AT179" s="107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</row>
    <row r="180" spans="1:65" s="1" customFormat="1" x14ac:dyDescent="0.3">
      <c r="A180" s="11"/>
      <c r="B180" s="1" t="e">
        <f t="shared" si="36"/>
        <v>#N/A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" t="str">
        <f t="shared" si="44"/>
        <v/>
      </c>
      <c r="W180" s="1" t="str">
        <f t="shared" si="45"/>
        <v/>
      </c>
      <c r="X180" s="1" t="str">
        <f t="shared" si="45"/>
        <v/>
      </c>
      <c r="Y180" s="1" t="str">
        <f t="shared" si="45"/>
        <v/>
      </c>
      <c r="Z180" s="1" t="e">
        <f t="shared" si="46"/>
        <v>#N/A</v>
      </c>
      <c r="AA180" s="3">
        <f t="shared" si="37"/>
        <v>0</v>
      </c>
      <c r="AB180" s="13" t="e">
        <f t="shared" si="38"/>
        <v>#N/A</v>
      </c>
      <c r="AC180" s="13" t="e">
        <f t="shared" si="39"/>
        <v>#N/A</v>
      </c>
      <c r="AD180" s="13" t="e">
        <f t="shared" si="40"/>
        <v>#N/A</v>
      </c>
      <c r="AE180" s="13" t="e">
        <f t="shared" si="41"/>
        <v>#N/A</v>
      </c>
      <c r="AF180" s="13" t="e">
        <f t="shared" si="42"/>
        <v>#N/A</v>
      </c>
      <c r="AG180" s="13" t="e">
        <f t="shared" si="43"/>
        <v>#N/A</v>
      </c>
      <c r="AI180" s="11"/>
      <c r="AJ180" s="11"/>
      <c r="AK180" s="11"/>
      <c r="AL180" s="11"/>
      <c r="AM180" s="11"/>
      <c r="AN180" s="11"/>
      <c r="AO180" s="11"/>
      <c r="AP180" s="11"/>
      <c r="AQ180" s="11">
        <f t="shared" si="49"/>
        <v>183</v>
      </c>
      <c r="AR180" s="11">
        <f t="shared" si="49"/>
        <v>168</v>
      </c>
      <c r="AT180" s="107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</row>
    <row r="181" spans="1:65" s="1" customFormat="1" x14ac:dyDescent="0.3">
      <c r="A181" s="11"/>
      <c r="B181" s="1" t="e">
        <f t="shared" si="36"/>
        <v>#N/A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" t="str">
        <f t="shared" si="44"/>
        <v/>
      </c>
      <c r="W181" s="1" t="str">
        <f t="shared" si="45"/>
        <v/>
      </c>
      <c r="X181" s="1" t="str">
        <f t="shared" si="45"/>
        <v/>
      </c>
      <c r="Y181" s="1" t="str">
        <f t="shared" si="45"/>
        <v/>
      </c>
      <c r="Z181" s="1" t="e">
        <f t="shared" si="46"/>
        <v>#N/A</v>
      </c>
      <c r="AA181" s="3">
        <f t="shared" si="37"/>
        <v>0</v>
      </c>
      <c r="AB181" s="13" t="e">
        <f t="shared" si="38"/>
        <v>#N/A</v>
      </c>
      <c r="AC181" s="13" t="e">
        <f t="shared" si="39"/>
        <v>#N/A</v>
      </c>
      <c r="AD181" s="13" t="e">
        <f t="shared" si="40"/>
        <v>#N/A</v>
      </c>
      <c r="AE181" s="13" t="e">
        <f t="shared" si="41"/>
        <v>#N/A</v>
      </c>
      <c r="AF181" s="13" t="e">
        <f t="shared" si="42"/>
        <v>#N/A</v>
      </c>
      <c r="AG181" s="13" t="e">
        <f t="shared" si="43"/>
        <v>#N/A</v>
      </c>
      <c r="AI181" s="11"/>
      <c r="AJ181" s="11"/>
      <c r="AK181" s="11"/>
      <c r="AL181" s="11"/>
      <c r="AM181" s="11"/>
      <c r="AN181" s="11"/>
      <c r="AO181" s="11"/>
      <c r="AP181" s="11"/>
      <c r="AQ181" s="11">
        <f t="shared" si="49"/>
        <v>184</v>
      </c>
      <c r="AR181" s="11">
        <f t="shared" si="49"/>
        <v>169</v>
      </c>
      <c r="AT181" s="107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</row>
    <row r="182" spans="1:65" s="1" customFormat="1" x14ac:dyDescent="0.3">
      <c r="A182" s="11"/>
      <c r="B182" s="1" t="e">
        <f t="shared" si="36"/>
        <v>#N/A</v>
      </c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" t="str">
        <f t="shared" si="44"/>
        <v/>
      </c>
      <c r="W182" s="1" t="str">
        <f t="shared" si="45"/>
        <v/>
      </c>
      <c r="X182" s="1" t="str">
        <f t="shared" si="45"/>
        <v/>
      </c>
      <c r="Y182" s="1" t="str">
        <f t="shared" si="45"/>
        <v/>
      </c>
      <c r="Z182" s="1" t="e">
        <f t="shared" si="46"/>
        <v>#N/A</v>
      </c>
      <c r="AA182" s="3">
        <f t="shared" si="37"/>
        <v>0</v>
      </c>
      <c r="AB182" s="13" t="e">
        <f t="shared" si="38"/>
        <v>#N/A</v>
      </c>
      <c r="AC182" s="13" t="e">
        <f t="shared" si="39"/>
        <v>#N/A</v>
      </c>
      <c r="AD182" s="13" t="e">
        <f t="shared" si="40"/>
        <v>#N/A</v>
      </c>
      <c r="AE182" s="13" t="e">
        <f t="shared" si="41"/>
        <v>#N/A</v>
      </c>
      <c r="AF182" s="13" t="e">
        <f t="shared" si="42"/>
        <v>#N/A</v>
      </c>
      <c r="AG182" s="13" t="e">
        <f t="shared" si="43"/>
        <v>#N/A</v>
      </c>
      <c r="AI182" s="11"/>
      <c r="AJ182" s="11"/>
      <c r="AK182" s="11"/>
      <c r="AL182" s="11"/>
      <c r="AM182" s="11"/>
      <c r="AN182" s="11"/>
      <c r="AO182" s="11"/>
      <c r="AP182" s="11"/>
      <c r="AQ182" s="11">
        <f t="shared" si="49"/>
        <v>185</v>
      </c>
      <c r="AR182" s="11">
        <f t="shared" si="49"/>
        <v>170</v>
      </c>
      <c r="AT182" s="107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</row>
    <row r="183" spans="1:65" s="1" customFormat="1" x14ac:dyDescent="0.3">
      <c r="A183" s="11"/>
      <c r="B183" s="1" t="e">
        <f t="shared" si="36"/>
        <v>#N/A</v>
      </c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" t="str">
        <f t="shared" si="44"/>
        <v/>
      </c>
      <c r="W183" s="1" t="str">
        <f t="shared" si="45"/>
        <v/>
      </c>
      <c r="X183" s="1" t="str">
        <f t="shared" si="45"/>
        <v/>
      </c>
      <c r="Y183" s="1" t="str">
        <f t="shared" si="45"/>
        <v/>
      </c>
      <c r="Z183" s="1" t="e">
        <f t="shared" si="46"/>
        <v>#N/A</v>
      </c>
      <c r="AA183" s="3">
        <f t="shared" si="37"/>
        <v>0</v>
      </c>
      <c r="AB183" s="13" t="e">
        <f t="shared" si="38"/>
        <v>#N/A</v>
      </c>
      <c r="AC183" s="13" t="e">
        <f t="shared" si="39"/>
        <v>#N/A</v>
      </c>
      <c r="AD183" s="13" t="e">
        <f t="shared" si="40"/>
        <v>#N/A</v>
      </c>
      <c r="AE183" s="13" t="e">
        <f t="shared" si="41"/>
        <v>#N/A</v>
      </c>
      <c r="AF183" s="13" t="e">
        <f t="shared" si="42"/>
        <v>#N/A</v>
      </c>
      <c r="AG183" s="13" t="e">
        <f t="shared" si="43"/>
        <v>#N/A</v>
      </c>
      <c r="AI183" s="11"/>
      <c r="AJ183" s="11"/>
      <c r="AK183" s="11"/>
      <c r="AL183" s="11"/>
      <c r="AM183" s="11"/>
      <c r="AN183" s="11"/>
      <c r="AO183" s="11"/>
      <c r="AP183" s="11"/>
      <c r="AQ183" s="11">
        <f t="shared" si="49"/>
        <v>186</v>
      </c>
      <c r="AR183" s="11">
        <f t="shared" si="49"/>
        <v>171</v>
      </c>
      <c r="AT183" s="107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</row>
    <row r="184" spans="1:65" s="1" customFormat="1" x14ac:dyDescent="0.3">
      <c r="A184" s="11"/>
      <c r="B184" s="1" t="e">
        <f t="shared" si="36"/>
        <v>#N/A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" t="str">
        <f t="shared" si="44"/>
        <v/>
      </c>
      <c r="W184" s="1" t="str">
        <f t="shared" si="45"/>
        <v/>
      </c>
      <c r="X184" s="1" t="str">
        <f t="shared" si="45"/>
        <v/>
      </c>
      <c r="Y184" s="1" t="str">
        <f t="shared" si="45"/>
        <v/>
      </c>
      <c r="Z184" s="1" t="e">
        <f t="shared" si="46"/>
        <v>#N/A</v>
      </c>
      <c r="AA184" s="3">
        <f t="shared" si="37"/>
        <v>0</v>
      </c>
      <c r="AB184" s="13" t="e">
        <f t="shared" si="38"/>
        <v>#N/A</v>
      </c>
      <c r="AC184" s="13" t="e">
        <f t="shared" si="39"/>
        <v>#N/A</v>
      </c>
      <c r="AD184" s="13" t="e">
        <f t="shared" si="40"/>
        <v>#N/A</v>
      </c>
      <c r="AE184" s="13" t="e">
        <f t="shared" si="41"/>
        <v>#N/A</v>
      </c>
      <c r="AF184" s="13" t="e">
        <f t="shared" si="42"/>
        <v>#N/A</v>
      </c>
      <c r="AG184" s="13" t="e">
        <f t="shared" si="43"/>
        <v>#N/A</v>
      </c>
      <c r="AI184" s="11"/>
      <c r="AJ184" s="11"/>
      <c r="AK184" s="11"/>
      <c r="AL184" s="11"/>
      <c r="AM184" s="11"/>
      <c r="AN184" s="11"/>
      <c r="AO184" s="11"/>
      <c r="AP184" s="11"/>
      <c r="AQ184" s="11">
        <f t="shared" si="49"/>
        <v>187</v>
      </c>
      <c r="AR184" s="11">
        <f t="shared" si="49"/>
        <v>172</v>
      </c>
      <c r="AT184" s="107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</row>
    <row r="185" spans="1:65" s="1" customFormat="1" x14ac:dyDescent="0.3">
      <c r="A185" s="11"/>
      <c r="B185" s="1" t="e">
        <f t="shared" si="36"/>
        <v>#N/A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" t="str">
        <f t="shared" si="44"/>
        <v/>
      </c>
      <c r="W185" s="1" t="str">
        <f t="shared" si="45"/>
        <v/>
      </c>
      <c r="X185" s="1" t="str">
        <f t="shared" si="45"/>
        <v/>
      </c>
      <c r="Y185" s="1" t="str">
        <f t="shared" si="45"/>
        <v/>
      </c>
      <c r="Z185" s="1" t="e">
        <f t="shared" si="46"/>
        <v>#N/A</v>
      </c>
      <c r="AA185" s="3">
        <f t="shared" si="37"/>
        <v>0</v>
      </c>
      <c r="AB185" s="13" t="e">
        <f t="shared" si="38"/>
        <v>#N/A</v>
      </c>
      <c r="AC185" s="13" t="e">
        <f t="shared" si="39"/>
        <v>#N/A</v>
      </c>
      <c r="AD185" s="13" t="e">
        <f t="shared" si="40"/>
        <v>#N/A</v>
      </c>
      <c r="AE185" s="13" t="e">
        <f t="shared" si="41"/>
        <v>#N/A</v>
      </c>
      <c r="AF185" s="13" t="e">
        <f t="shared" si="42"/>
        <v>#N/A</v>
      </c>
      <c r="AG185" s="13" t="e">
        <f t="shared" si="43"/>
        <v>#N/A</v>
      </c>
      <c r="AI185" s="11"/>
      <c r="AJ185" s="11"/>
      <c r="AK185" s="11"/>
      <c r="AL185" s="11"/>
      <c r="AM185" s="11"/>
      <c r="AN185" s="11"/>
      <c r="AO185" s="11"/>
      <c r="AP185" s="11"/>
      <c r="AQ185" s="11">
        <f t="shared" si="49"/>
        <v>188</v>
      </c>
      <c r="AR185" s="11">
        <f t="shared" si="49"/>
        <v>173</v>
      </c>
      <c r="AT185" s="107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</row>
    <row r="186" spans="1:65" s="1" customFormat="1" x14ac:dyDescent="0.3">
      <c r="A186" s="11"/>
      <c r="B186" s="1" t="e">
        <f t="shared" si="36"/>
        <v>#N/A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" t="str">
        <f t="shared" si="44"/>
        <v/>
      </c>
      <c r="W186" s="1" t="str">
        <f t="shared" si="45"/>
        <v/>
      </c>
      <c r="X186" s="1" t="str">
        <f t="shared" si="45"/>
        <v/>
      </c>
      <c r="Y186" s="1" t="str">
        <f t="shared" si="45"/>
        <v/>
      </c>
      <c r="Z186" s="1" t="e">
        <f t="shared" si="46"/>
        <v>#N/A</v>
      </c>
      <c r="AA186" s="3">
        <f t="shared" si="37"/>
        <v>0</v>
      </c>
      <c r="AB186" s="13" t="e">
        <f t="shared" si="38"/>
        <v>#N/A</v>
      </c>
      <c r="AC186" s="13" t="e">
        <f t="shared" si="39"/>
        <v>#N/A</v>
      </c>
      <c r="AD186" s="13" t="e">
        <f t="shared" si="40"/>
        <v>#N/A</v>
      </c>
      <c r="AE186" s="13" t="e">
        <f t="shared" si="41"/>
        <v>#N/A</v>
      </c>
      <c r="AF186" s="13" t="e">
        <f t="shared" si="42"/>
        <v>#N/A</v>
      </c>
      <c r="AG186" s="13" t="e">
        <f t="shared" si="43"/>
        <v>#N/A</v>
      </c>
      <c r="AI186" s="11"/>
      <c r="AJ186" s="11"/>
      <c r="AK186" s="11"/>
      <c r="AL186" s="11"/>
      <c r="AM186" s="11"/>
      <c r="AN186" s="11"/>
      <c r="AO186" s="11"/>
      <c r="AP186" s="11"/>
      <c r="AQ186" s="11">
        <f t="shared" si="49"/>
        <v>189</v>
      </c>
      <c r="AR186" s="11">
        <f t="shared" si="49"/>
        <v>174</v>
      </c>
      <c r="AT186" s="107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</row>
    <row r="187" spans="1:65" s="1" customFormat="1" x14ac:dyDescent="0.3">
      <c r="A187" s="11"/>
      <c r="B187" s="1" t="e">
        <f t="shared" si="36"/>
        <v>#N/A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" t="str">
        <f t="shared" si="44"/>
        <v/>
      </c>
      <c r="W187" s="1" t="str">
        <f t="shared" si="45"/>
        <v/>
      </c>
      <c r="X187" s="1" t="str">
        <f t="shared" si="45"/>
        <v/>
      </c>
      <c r="Y187" s="1" t="str">
        <f t="shared" si="45"/>
        <v/>
      </c>
      <c r="Z187" s="1" t="e">
        <f t="shared" si="46"/>
        <v>#N/A</v>
      </c>
      <c r="AA187" s="3">
        <f t="shared" si="37"/>
        <v>0</v>
      </c>
      <c r="AB187" s="13" t="e">
        <f t="shared" si="38"/>
        <v>#N/A</v>
      </c>
      <c r="AC187" s="13" t="e">
        <f t="shared" si="39"/>
        <v>#N/A</v>
      </c>
      <c r="AD187" s="13" t="e">
        <f t="shared" si="40"/>
        <v>#N/A</v>
      </c>
      <c r="AE187" s="13" t="e">
        <f t="shared" si="41"/>
        <v>#N/A</v>
      </c>
      <c r="AF187" s="13" t="e">
        <f t="shared" si="42"/>
        <v>#N/A</v>
      </c>
      <c r="AG187" s="13" t="e">
        <f t="shared" si="43"/>
        <v>#N/A</v>
      </c>
      <c r="AI187" s="11"/>
      <c r="AJ187" s="11"/>
      <c r="AK187" s="11"/>
      <c r="AL187" s="11"/>
      <c r="AM187" s="11"/>
      <c r="AN187" s="11"/>
      <c r="AO187" s="11"/>
      <c r="AP187" s="11"/>
      <c r="AQ187" s="11">
        <f t="shared" si="49"/>
        <v>190</v>
      </c>
      <c r="AR187" s="11">
        <f t="shared" si="49"/>
        <v>175</v>
      </c>
      <c r="AT187" s="107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</row>
    <row r="188" spans="1:65" s="1" customFormat="1" x14ac:dyDescent="0.3">
      <c r="A188" s="11"/>
      <c r="B188" s="1" t="e">
        <f t="shared" si="36"/>
        <v>#N/A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" t="str">
        <f t="shared" si="44"/>
        <v/>
      </c>
      <c r="W188" s="1" t="str">
        <f t="shared" si="45"/>
        <v/>
      </c>
      <c r="X188" s="1" t="str">
        <f t="shared" si="45"/>
        <v/>
      </c>
      <c r="Y188" s="1" t="str">
        <f t="shared" si="45"/>
        <v/>
      </c>
      <c r="Z188" s="1" t="e">
        <f t="shared" si="46"/>
        <v>#N/A</v>
      </c>
      <c r="AA188" s="3">
        <f t="shared" si="37"/>
        <v>0</v>
      </c>
      <c r="AB188" s="13" t="e">
        <f t="shared" si="38"/>
        <v>#N/A</v>
      </c>
      <c r="AC188" s="13" t="e">
        <f t="shared" si="39"/>
        <v>#N/A</v>
      </c>
      <c r="AD188" s="13" t="e">
        <f t="shared" si="40"/>
        <v>#N/A</v>
      </c>
      <c r="AE188" s="13" t="e">
        <f t="shared" si="41"/>
        <v>#N/A</v>
      </c>
      <c r="AF188" s="13" t="e">
        <f t="shared" si="42"/>
        <v>#N/A</v>
      </c>
      <c r="AG188" s="13" t="e">
        <f t="shared" si="43"/>
        <v>#N/A</v>
      </c>
      <c r="AI188" s="11"/>
      <c r="AJ188" s="11"/>
      <c r="AK188" s="11"/>
      <c r="AL188" s="11"/>
      <c r="AM188" s="11"/>
      <c r="AN188" s="11"/>
      <c r="AO188" s="11"/>
      <c r="AP188" s="11"/>
      <c r="AQ188" s="11">
        <f t="shared" si="49"/>
        <v>191</v>
      </c>
      <c r="AR188" s="11">
        <f t="shared" si="49"/>
        <v>176</v>
      </c>
      <c r="AT188" s="107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</row>
    <row r="189" spans="1:65" s="1" customFormat="1" x14ac:dyDescent="0.3">
      <c r="A189" s="11"/>
      <c r="B189" s="1" t="e">
        <f t="shared" si="36"/>
        <v>#N/A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" t="str">
        <f t="shared" si="44"/>
        <v/>
      </c>
      <c r="W189" s="1" t="str">
        <f t="shared" si="45"/>
        <v/>
      </c>
      <c r="X189" s="1" t="str">
        <f t="shared" si="45"/>
        <v/>
      </c>
      <c r="Y189" s="1" t="str">
        <f t="shared" si="45"/>
        <v/>
      </c>
      <c r="Z189" s="1" t="e">
        <f t="shared" si="46"/>
        <v>#N/A</v>
      </c>
      <c r="AA189" s="3">
        <f t="shared" si="37"/>
        <v>0</v>
      </c>
      <c r="AB189" s="13" t="e">
        <f t="shared" si="38"/>
        <v>#N/A</v>
      </c>
      <c r="AC189" s="13" t="e">
        <f t="shared" si="39"/>
        <v>#N/A</v>
      </c>
      <c r="AD189" s="13" t="e">
        <f t="shared" si="40"/>
        <v>#N/A</v>
      </c>
      <c r="AE189" s="13" t="e">
        <f t="shared" si="41"/>
        <v>#N/A</v>
      </c>
      <c r="AF189" s="13" t="e">
        <f t="shared" si="42"/>
        <v>#N/A</v>
      </c>
      <c r="AG189" s="13" t="e">
        <f t="shared" si="43"/>
        <v>#N/A</v>
      </c>
      <c r="AI189" s="11"/>
      <c r="AJ189" s="11"/>
      <c r="AK189" s="11"/>
      <c r="AL189" s="11"/>
      <c r="AM189" s="11"/>
      <c r="AN189" s="11"/>
      <c r="AO189" s="11"/>
      <c r="AP189" s="11"/>
      <c r="AQ189" s="11">
        <f t="shared" si="49"/>
        <v>192</v>
      </c>
      <c r="AR189" s="11">
        <f t="shared" si="49"/>
        <v>177</v>
      </c>
      <c r="AT189" s="107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</row>
    <row r="190" spans="1:65" s="1" customFormat="1" x14ac:dyDescent="0.3">
      <c r="A190" s="11"/>
      <c r="B190" s="1" t="e">
        <f t="shared" si="36"/>
        <v>#N/A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" t="str">
        <f t="shared" si="44"/>
        <v/>
      </c>
      <c r="W190" s="1" t="str">
        <f t="shared" si="45"/>
        <v/>
      </c>
      <c r="X190" s="1" t="str">
        <f t="shared" si="45"/>
        <v/>
      </c>
      <c r="Y190" s="1" t="str">
        <f t="shared" si="45"/>
        <v/>
      </c>
      <c r="Z190" s="1" t="e">
        <f t="shared" si="46"/>
        <v>#N/A</v>
      </c>
      <c r="AA190" s="3">
        <f t="shared" si="37"/>
        <v>0</v>
      </c>
      <c r="AB190" s="13" t="e">
        <f t="shared" si="38"/>
        <v>#N/A</v>
      </c>
      <c r="AC190" s="13" t="e">
        <f t="shared" si="39"/>
        <v>#N/A</v>
      </c>
      <c r="AD190" s="13" t="e">
        <f t="shared" si="40"/>
        <v>#N/A</v>
      </c>
      <c r="AE190" s="13" t="e">
        <f t="shared" si="41"/>
        <v>#N/A</v>
      </c>
      <c r="AF190" s="13" t="e">
        <f t="shared" si="42"/>
        <v>#N/A</v>
      </c>
      <c r="AG190" s="13" t="e">
        <f t="shared" si="43"/>
        <v>#N/A</v>
      </c>
      <c r="AI190" s="11"/>
      <c r="AJ190" s="11"/>
      <c r="AK190" s="11"/>
      <c r="AL190" s="11"/>
      <c r="AM190" s="11"/>
      <c r="AN190" s="11"/>
      <c r="AO190" s="11"/>
      <c r="AP190" s="11"/>
      <c r="AQ190" s="11">
        <f t="shared" si="49"/>
        <v>193</v>
      </c>
      <c r="AR190" s="11">
        <f t="shared" si="49"/>
        <v>178</v>
      </c>
      <c r="AT190" s="107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</row>
    <row r="191" spans="1:65" s="1" customFormat="1" x14ac:dyDescent="0.3">
      <c r="A191" s="11"/>
      <c r="B191" s="1" t="e">
        <f t="shared" si="36"/>
        <v>#N/A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" t="str">
        <f t="shared" si="44"/>
        <v/>
      </c>
      <c r="W191" s="1" t="str">
        <f t="shared" si="45"/>
        <v/>
      </c>
      <c r="X191" s="1" t="str">
        <f t="shared" si="45"/>
        <v/>
      </c>
      <c r="Y191" s="1" t="str">
        <f t="shared" si="45"/>
        <v/>
      </c>
      <c r="Z191" s="1" t="e">
        <f t="shared" si="46"/>
        <v>#N/A</v>
      </c>
      <c r="AA191" s="3">
        <f t="shared" si="37"/>
        <v>0</v>
      </c>
      <c r="AB191" s="13" t="e">
        <f t="shared" si="38"/>
        <v>#N/A</v>
      </c>
      <c r="AC191" s="13" t="e">
        <f t="shared" si="39"/>
        <v>#N/A</v>
      </c>
      <c r="AD191" s="13" t="e">
        <f t="shared" si="40"/>
        <v>#N/A</v>
      </c>
      <c r="AE191" s="13" t="e">
        <f t="shared" si="41"/>
        <v>#N/A</v>
      </c>
      <c r="AF191" s="13" t="e">
        <f t="shared" si="42"/>
        <v>#N/A</v>
      </c>
      <c r="AG191" s="13" t="e">
        <f t="shared" si="43"/>
        <v>#N/A</v>
      </c>
      <c r="AI191" s="11"/>
      <c r="AJ191" s="11"/>
      <c r="AK191" s="11"/>
      <c r="AL191" s="11"/>
      <c r="AM191" s="11"/>
      <c r="AN191" s="11"/>
      <c r="AO191" s="11"/>
      <c r="AP191" s="11"/>
      <c r="AQ191" s="11">
        <f t="shared" ref="AQ191:AR195" si="50">+AQ190+1</f>
        <v>194</v>
      </c>
      <c r="AR191" s="11">
        <f t="shared" si="50"/>
        <v>179</v>
      </c>
      <c r="AT191" s="107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</row>
    <row r="192" spans="1:65" s="1" customFormat="1" x14ac:dyDescent="0.3">
      <c r="A192" s="11"/>
      <c r="B192" s="1" t="e">
        <f t="shared" si="36"/>
        <v>#N/A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" t="str">
        <f t="shared" si="44"/>
        <v/>
      </c>
      <c r="W192" s="1" t="str">
        <f t="shared" si="45"/>
        <v/>
      </c>
      <c r="X192" s="1" t="str">
        <f t="shared" si="45"/>
        <v/>
      </c>
      <c r="Y192" s="1" t="str">
        <f t="shared" si="45"/>
        <v/>
      </c>
      <c r="Z192" s="1" t="e">
        <f t="shared" si="46"/>
        <v>#N/A</v>
      </c>
      <c r="AA192" s="3">
        <f t="shared" si="37"/>
        <v>0</v>
      </c>
      <c r="AB192" s="13" t="e">
        <f t="shared" si="38"/>
        <v>#N/A</v>
      </c>
      <c r="AC192" s="13" t="e">
        <f t="shared" si="39"/>
        <v>#N/A</v>
      </c>
      <c r="AD192" s="13" t="e">
        <f t="shared" si="40"/>
        <v>#N/A</v>
      </c>
      <c r="AE192" s="13" t="e">
        <f t="shared" si="41"/>
        <v>#N/A</v>
      </c>
      <c r="AF192" s="13" t="e">
        <f t="shared" si="42"/>
        <v>#N/A</v>
      </c>
      <c r="AG192" s="13" t="e">
        <f t="shared" si="43"/>
        <v>#N/A</v>
      </c>
      <c r="AI192" s="11"/>
      <c r="AJ192" s="11"/>
      <c r="AK192" s="11"/>
      <c r="AL192" s="11"/>
      <c r="AM192" s="11"/>
      <c r="AN192" s="11"/>
      <c r="AO192" s="11"/>
      <c r="AP192" s="11"/>
      <c r="AQ192" s="11">
        <f t="shared" si="50"/>
        <v>195</v>
      </c>
      <c r="AR192" s="11">
        <f t="shared" si="50"/>
        <v>180</v>
      </c>
      <c r="AT192" s="107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</row>
    <row r="193" spans="1:65" s="1" customFormat="1" x14ac:dyDescent="0.3">
      <c r="A193" s="11"/>
      <c r="B193" s="1" t="e">
        <f t="shared" si="36"/>
        <v>#N/A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" t="str">
        <f t="shared" si="44"/>
        <v/>
      </c>
      <c r="W193" s="1" t="str">
        <f t="shared" si="45"/>
        <v/>
      </c>
      <c r="X193" s="1" t="str">
        <f t="shared" si="45"/>
        <v/>
      </c>
      <c r="Y193" s="1" t="str">
        <f t="shared" si="45"/>
        <v/>
      </c>
      <c r="Z193" s="1" t="e">
        <f t="shared" si="46"/>
        <v>#N/A</v>
      </c>
      <c r="AA193" s="3">
        <f t="shared" si="37"/>
        <v>0</v>
      </c>
      <c r="AB193" s="13" t="e">
        <f t="shared" si="38"/>
        <v>#N/A</v>
      </c>
      <c r="AC193" s="13" t="e">
        <f t="shared" si="39"/>
        <v>#N/A</v>
      </c>
      <c r="AD193" s="13" t="e">
        <f t="shared" si="40"/>
        <v>#N/A</v>
      </c>
      <c r="AE193" s="13" t="e">
        <f t="shared" si="41"/>
        <v>#N/A</v>
      </c>
      <c r="AF193" s="13" t="e">
        <f t="shared" si="42"/>
        <v>#N/A</v>
      </c>
      <c r="AG193" s="13" t="e">
        <f t="shared" si="43"/>
        <v>#N/A</v>
      </c>
      <c r="AI193" s="11"/>
      <c r="AJ193" s="11"/>
      <c r="AK193" s="11"/>
      <c r="AL193" s="11"/>
      <c r="AM193" s="11"/>
      <c r="AN193" s="11"/>
      <c r="AO193" s="11"/>
      <c r="AP193" s="11"/>
      <c r="AQ193" s="11">
        <f t="shared" si="50"/>
        <v>196</v>
      </c>
      <c r="AR193" s="11">
        <f t="shared" si="50"/>
        <v>181</v>
      </c>
      <c r="AT193" s="107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</row>
    <row r="194" spans="1:65" s="1" customFormat="1" x14ac:dyDescent="0.3">
      <c r="A194" s="11"/>
      <c r="B194" s="1" t="e">
        <f t="shared" si="36"/>
        <v>#N/A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" t="str">
        <f t="shared" si="44"/>
        <v/>
      </c>
      <c r="W194" s="1" t="str">
        <f t="shared" si="45"/>
        <v/>
      </c>
      <c r="X194" s="1" t="str">
        <f t="shared" si="45"/>
        <v/>
      </c>
      <c r="Y194" s="1" t="str">
        <f t="shared" si="45"/>
        <v/>
      </c>
      <c r="Z194" s="1" t="e">
        <f t="shared" si="46"/>
        <v>#N/A</v>
      </c>
      <c r="AA194" s="3">
        <f t="shared" si="37"/>
        <v>0</v>
      </c>
      <c r="AB194" s="13" t="e">
        <f t="shared" si="38"/>
        <v>#N/A</v>
      </c>
      <c r="AC194" s="13" t="e">
        <f t="shared" si="39"/>
        <v>#N/A</v>
      </c>
      <c r="AD194" s="13" t="e">
        <f t="shared" si="40"/>
        <v>#N/A</v>
      </c>
      <c r="AE194" s="13" t="e">
        <f t="shared" si="41"/>
        <v>#N/A</v>
      </c>
      <c r="AF194" s="13" t="e">
        <f t="shared" si="42"/>
        <v>#N/A</v>
      </c>
      <c r="AG194" s="13" t="e">
        <f t="shared" si="43"/>
        <v>#N/A</v>
      </c>
      <c r="AI194" s="11"/>
      <c r="AJ194" s="11"/>
      <c r="AK194" s="11"/>
      <c r="AL194" s="11"/>
      <c r="AM194" s="11"/>
      <c r="AN194" s="11"/>
      <c r="AO194" s="11"/>
      <c r="AP194" s="11"/>
      <c r="AQ194" s="11">
        <f t="shared" si="50"/>
        <v>197</v>
      </c>
      <c r="AR194" s="11">
        <f t="shared" si="50"/>
        <v>182</v>
      </c>
      <c r="AT194" s="107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</row>
    <row r="195" spans="1:65" s="1" customFormat="1" x14ac:dyDescent="0.3">
      <c r="A195" s="11"/>
      <c r="B195" s="1" t="e">
        <f t="shared" si="36"/>
        <v>#N/A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" t="str">
        <f t="shared" si="44"/>
        <v/>
      </c>
      <c r="W195" s="1" t="str">
        <f t="shared" si="45"/>
        <v/>
      </c>
      <c r="X195" s="1" t="str">
        <f t="shared" si="45"/>
        <v/>
      </c>
      <c r="Y195" s="1" t="str">
        <f t="shared" si="45"/>
        <v/>
      </c>
      <c r="Z195" s="1" t="e">
        <f t="shared" si="46"/>
        <v>#N/A</v>
      </c>
      <c r="AA195" s="3">
        <f t="shared" si="37"/>
        <v>0</v>
      </c>
      <c r="AB195" s="13" t="e">
        <f t="shared" si="38"/>
        <v>#N/A</v>
      </c>
      <c r="AC195" s="13" t="e">
        <f t="shared" si="39"/>
        <v>#N/A</v>
      </c>
      <c r="AD195" s="13" t="e">
        <f t="shared" si="40"/>
        <v>#N/A</v>
      </c>
      <c r="AE195" s="13" t="e">
        <f t="shared" si="41"/>
        <v>#N/A</v>
      </c>
      <c r="AF195" s="13" t="e">
        <f t="shared" si="42"/>
        <v>#N/A</v>
      </c>
      <c r="AG195" s="13" t="e">
        <f t="shared" si="43"/>
        <v>#N/A</v>
      </c>
      <c r="AI195" s="11"/>
      <c r="AJ195" s="11"/>
      <c r="AK195" s="11"/>
      <c r="AL195" s="11"/>
      <c r="AM195" s="11"/>
      <c r="AN195" s="11"/>
      <c r="AO195" s="11"/>
      <c r="AP195" s="11"/>
      <c r="AQ195" s="11">
        <f t="shared" si="50"/>
        <v>198</v>
      </c>
      <c r="AR195" s="11">
        <f t="shared" si="50"/>
        <v>183</v>
      </c>
      <c r="AT195" s="107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</row>
    <row r="196" spans="1:65" s="1" customFormat="1" x14ac:dyDescent="0.3">
      <c r="A196" s="11"/>
      <c r="B196" s="1" t="e">
        <f t="shared" si="36"/>
        <v>#N/A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" t="str">
        <f t="shared" si="44"/>
        <v/>
      </c>
      <c r="W196" s="1" t="str">
        <f t="shared" si="45"/>
        <v/>
      </c>
      <c r="X196" s="1" t="str">
        <f t="shared" si="45"/>
        <v/>
      </c>
      <c r="Y196" s="1" t="str">
        <f t="shared" si="45"/>
        <v/>
      </c>
      <c r="Z196" s="1" t="e">
        <f t="shared" si="46"/>
        <v>#N/A</v>
      </c>
      <c r="AA196" s="3">
        <f t="shared" si="37"/>
        <v>0</v>
      </c>
      <c r="AB196" s="13" t="e">
        <f t="shared" si="38"/>
        <v>#N/A</v>
      </c>
      <c r="AC196" s="13" t="e">
        <f t="shared" si="39"/>
        <v>#N/A</v>
      </c>
      <c r="AD196" s="13" t="e">
        <f t="shared" si="40"/>
        <v>#N/A</v>
      </c>
      <c r="AE196" s="13" t="e">
        <f t="shared" si="41"/>
        <v>#N/A</v>
      </c>
      <c r="AF196" s="13" t="e">
        <f t="shared" si="42"/>
        <v>#N/A</v>
      </c>
      <c r="AG196" s="13" t="e">
        <f t="shared" si="43"/>
        <v>#N/A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T196" s="107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</row>
    <row r="197" spans="1:65" s="1" customFormat="1" x14ac:dyDescent="0.3">
      <c r="A197" s="11"/>
      <c r="B197" s="1" t="e">
        <f t="shared" si="36"/>
        <v>#N/A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" t="str">
        <f t="shared" si="44"/>
        <v/>
      </c>
      <c r="W197" s="1" t="str">
        <f t="shared" si="45"/>
        <v/>
      </c>
      <c r="X197" s="1" t="str">
        <f t="shared" si="45"/>
        <v/>
      </c>
      <c r="Y197" s="1" t="str">
        <f t="shared" si="45"/>
        <v/>
      </c>
      <c r="Z197" s="1" t="e">
        <f t="shared" si="46"/>
        <v>#N/A</v>
      </c>
      <c r="AA197" s="3">
        <f t="shared" si="37"/>
        <v>0</v>
      </c>
      <c r="AB197" s="13" t="e">
        <f t="shared" si="38"/>
        <v>#N/A</v>
      </c>
      <c r="AC197" s="13" t="e">
        <f t="shared" si="39"/>
        <v>#N/A</v>
      </c>
      <c r="AD197" s="13" t="e">
        <f t="shared" si="40"/>
        <v>#N/A</v>
      </c>
      <c r="AE197" s="13" t="e">
        <f t="shared" si="41"/>
        <v>#N/A</v>
      </c>
      <c r="AF197" s="13" t="e">
        <f t="shared" si="42"/>
        <v>#N/A</v>
      </c>
      <c r="AG197" s="13" t="e">
        <f t="shared" si="43"/>
        <v>#N/A</v>
      </c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T197" s="107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</row>
    <row r="198" spans="1:65" s="1" customFormat="1" x14ac:dyDescent="0.3">
      <c r="A198" s="11"/>
      <c r="B198" s="1" t="e">
        <f t="shared" si="36"/>
        <v>#N/A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" t="str">
        <f t="shared" si="44"/>
        <v/>
      </c>
      <c r="W198" s="1" t="str">
        <f t="shared" si="45"/>
        <v/>
      </c>
      <c r="X198" s="1" t="str">
        <f t="shared" si="45"/>
        <v/>
      </c>
      <c r="Y198" s="1" t="str">
        <f t="shared" si="45"/>
        <v/>
      </c>
      <c r="Z198" s="1" t="e">
        <f t="shared" si="46"/>
        <v>#N/A</v>
      </c>
      <c r="AA198" s="3">
        <f t="shared" si="37"/>
        <v>0</v>
      </c>
      <c r="AB198" s="13" t="e">
        <f t="shared" si="38"/>
        <v>#N/A</v>
      </c>
      <c r="AC198" s="13" t="e">
        <f t="shared" si="39"/>
        <v>#N/A</v>
      </c>
      <c r="AD198" s="13" t="e">
        <f t="shared" si="40"/>
        <v>#N/A</v>
      </c>
      <c r="AE198" s="13" t="e">
        <f t="shared" si="41"/>
        <v>#N/A</v>
      </c>
      <c r="AF198" s="13" t="e">
        <f t="shared" si="42"/>
        <v>#N/A</v>
      </c>
      <c r="AG198" s="13" t="e">
        <f t="shared" si="43"/>
        <v>#N/A</v>
      </c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T198" s="107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</row>
    <row r="199" spans="1:65" s="1" customFormat="1" x14ac:dyDescent="0.3">
      <c r="A199" s="11"/>
      <c r="B199" s="1" t="e">
        <f t="shared" si="36"/>
        <v>#N/A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" t="str">
        <f t="shared" si="44"/>
        <v/>
      </c>
      <c r="W199" s="1" t="str">
        <f t="shared" si="45"/>
        <v/>
      </c>
      <c r="X199" s="1" t="str">
        <f t="shared" si="45"/>
        <v/>
      </c>
      <c r="Y199" s="1" t="str">
        <f t="shared" si="45"/>
        <v/>
      </c>
      <c r="Z199" s="1" t="e">
        <f t="shared" si="46"/>
        <v>#N/A</v>
      </c>
      <c r="AA199" s="3">
        <f t="shared" si="37"/>
        <v>0</v>
      </c>
      <c r="AB199" s="13" t="e">
        <f t="shared" si="38"/>
        <v>#N/A</v>
      </c>
      <c r="AC199" s="13" t="e">
        <f t="shared" si="39"/>
        <v>#N/A</v>
      </c>
      <c r="AD199" s="13" t="e">
        <f t="shared" si="40"/>
        <v>#N/A</v>
      </c>
      <c r="AE199" s="13" t="e">
        <f t="shared" si="41"/>
        <v>#N/A</v>
      </c>
      <c r="AF199" s="13" t="e">
        <f t="shared" si="42"/>
        <v>#N/A</v>
      </c>
      <c r="AG199" s="13" t="e">
        <f t="shared" si="43"/>
        <v>#N/A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T199" s="107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</row>
    <row r="200" spans="1:65" s="1" customFormat="1" x14ac:dyDescent="0.3">
      <c r="A200" s="11"/>
      <c r="B200" s="1" t="e">
        <f t="shared" si="36"/>
        <v>#N/A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" t="str">
        <f t="shared" si="44"/>
        <v/>
      </c>
      <c r="W200" s="1" t="str">
        <f t="shared" si="45"/>
        <v/>
      </c>
      <c r="X200" s="1" t="str">
        <f t="shared" si="45"/>
        <v/>
      </c>
      <c r="Y200" s="1" t="str">
        <f t="shared" si="45"/>
        <v/>
      </c>
      <c r="Z200" s="1" t="e">
        <f t="shared" si="46"/>
        <v>#N/A</v>
      </c>
      <c r="AA200" s="3">
        <f t="shared" si="37"/>
        <v>0</v>
      </c>
      <c r="AB200" s="13" t="e">
        <f t="shared" si="38"/>
        <v>#N/A</v>
      </c>
      <c r="AC200" s="13" t="e">
        <f t="shared" si="39"/>
        <v>#N/A</v>
      </c>
      <c r="AD200" s="13" t="e">
        <f t="shared" si="40"/>
        <v>#N/A</v>
      </c>
      <c r="AE200" s="13" t="e">
        <f t="shared" si="41"/>
        <v>#N/A</v>
      </c>
      <c r="AF200" s="13" t="e">
        <f t="shared" si="42"/>
        <v>#N/A</v>
      </c>
      <c r="AG200" s="13" t="e">
        <f t="shared" si="43"/>
        <v>#N/A</v>
      </c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T200" s="107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</row>
    <row r="201" spans="1:65" s="1" customFormat="1" x14ac:dyDescent="0.3">
      <c r="A201" s="11"/>
      <c r="B201" s="1" t="e">
        <f t="shared" si="36"/>
        <v>#N/A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" t="str">
        <f t="shared" si="44"/>
        <v/>
      </c>
      <c r="W201" s="1" t="str">
        <f t="shared" si="45"/>
        <v/>
      </c>
      <c r="X201" s="1" t="str">
        <f t="shared" si="45"/>
        <v/>
      </c>
      <c r="Y201" s="1" t="str">
        <f t="shared" si="45"/>
        <v/>
      </c>
      <c r="Z201" s="1" t="e">
        <f t="shared" si="46"/>
        <v>#N/A</v>
      </c>
      <c r="AA201" s="3">
        <f t="shared" si="37"/>
        <v>0</v>
      </c>
      <c r="AB201" s="13" t="e">
        <f t="shared" si="38"/>
        <v>#N/A</v>
      </c>
      <c r="AC201" s="13" t="e">
        <f t="shared" si="39"/>
        <v>#N/A</v>
      </c>
      <c r="AD201" s="13" t="e">
        <f t="shared" si="40"/>
        <v>#N/A</v>
      </c>
      <c r="AE201" s="13" t="e">
        <f t="shared" si="41"/>
        <v>#N/A</v>
      </c>
      <c r="AF201" s="13" t="e">
        <f t="shared" si="42"/>
        <v>#N/A</v>
      </c>
      <c r="AG201" s="13" t="e">
        <f t="shared" si="43"/>
        <v>#N/A</v>
      </c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T201" s="107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</row>
    <row r="202" spans="1:65" s="1" customFormat="1" x14ac:dyDescent="0.3">
      <c r="A202" s="11"/>
      <c r="B202" s="1" t="e">
        <f t="shared" si="36"/>
        <v>#N/A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" t="str">
        <f t="shared" si="44"/>
        <v/>
      </c>
      <c r="W202" s="1" t="str">
        <f t="shared" si="45"/>
        <v/>
      </c>
      <c r="X202" s="1" t="str">
        <f t="shared" si="45"/>
        <v/>
      </c>
      <c r="Y202" s="1" t="str">
        <f t="shared" si="45"/>
        <v/>
      </c>
      <c r="Z202" s="1" t="e">
        <f t="shared" si="46"/>
        <v>#N/A</v>
      </c>
      <c r="AA202" s="3">
        <f t="shared" si="37"/>
        <v>0</v>
      </c>
      <c r="AB202" s="13" t="e">
        <f t="shared" si="38"/>
        <v>#N/A</v>
      </c>
      <c r="AC202" s="13" t="e">
        <f t="shared" si="39"/>
        <v>#N/A</v>
      </c>
      <c r="AD202" s="13" t="e">
        <f t="shared" si="40"/>
        <v>#N/A</v>
      </c>
      <c r="AE202" s="13" t="e">
        <f t="shared" si="41"/>
        <v>#N/A</v>
      </c>
      <c r="AF202" s="13" t="e">
        <f t="shared" si="42"/>
        <v>#N/A</v>
      </c>
      <c r="AG202" s="13" t="e">
        <f t="shared" si="43"/>
        <v>#N/A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T202" s="107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</row>
    <row r="203" spans="1:65" s="1" customFormat="1" x14ac:dyDescent="0.3">
      <c r="A203" s="11"/>
      <c r="B203" s="1" t="e">
        <f t="shared" si="36"/>
        <v>#N/A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" t="str">
        <f t="shared" si="44"/>
        <v/>
      </c>
      <c r="W203" s="1" t="str">
        <f t="shared" si="45"/>
        <v/>
      </c>
      <c r="X203" s="1" t="str">
        <f t="shared" si="45"/>
        <v/>
      </c>
      <c r="Y203" s="1" t="str">
        <f t="shared" si="45"/>
        <v/>
      </c>
      <c r="Z203" s="1" t="e">
        <f t="shared" si="46"/>
        <v>#N/A</v>
      </c>
      <c r="AA203" s="3">
        <f t="shared" si="37"/>
        <v>0</v>
      </c>
      <c r="AB203" s="13" t="e">
        <f t="shared" si="38"/>
        <v>#N/A</v>
      </c>
      <c r="AC203" s="13" t="e">
        <f t="shared" si="39"/>
        <v>#N/A</v>
      </c>
      <c r="AD203" s="13" t="e">
        <f t="shared" si="40"/>
        <v>#N/A</v>
      </c>
      <c r="AE203" s="13" t="e">
        <f t="shared" si="41"/>
        <v>#N/A</v>
      </c>
      <c r="AF203" s="13" t="e">
        <f t="shared" si="42"/>
        <v>#N/A</v>
      </c>
      <c r="AG203" s="13" t="e">
        <f t="shared" si="43"/>
        <v>#N/A</v>
      </c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T203" s="107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</row>
    <row r="204" spans="1:65" s="1" customFormat="1" x14ac:dyDescent="0.3">
      <c r="A204" s="11"/>
      <c r="B204" s="1" t="e">
        <f t="shared" si="36"/>
        <v>#N/A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" t="str">
        <f t="shared" si="44"/>
        <v/>
      </c>
      <c r="W204" s="1" t="str">
        <f t="shared" si="45"/>
        <v/>
      </c>
      <c r="X204" s="1" t="str">
        <f t="shared" si="45"/>
        <v/>
      </c>
      <c r="Y204" s="1" t="str">
        <f t="shared" si="45"/>
        <v/>
      </c>
      <c r="Z204" s="1" t="e">
        <f t="shared" si="46"/>
        <v>#N/A</v>
      </c>
      <c r="AA204" s="3">
        <f t="shared" si="37"/>
        <v>0</v>
      </c>
      <c r="AB204" s="13" t="e">
        <f t="shared" si="38"/>
        <v>#N/A</v>
      </c>
      <c r="AC204" s="13" t="e">
        <f t="shared" si="39"/>
        <v>#N/A</v>
      </c>
      <c r="AD204" s="13" t="e">
        <f t="shared" si="40"/>
        <v>#N/A</v>
      </c>
      <c r="AE204" s="13" t="e">
        <f t="shared" si="41"/>
        <v>#N/A</v>
      </c>
      <c r="AF204" s="13" t="e">
        <f t="shared" si="42"/>
        <v>#N/A</v>
      </c>
      <c r="AG204" s="13" t="e">
        <f t="shared" si="43"/>
        <v>#N/A</v>
      </c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T204" s="107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</row>
    <row r="205" spans="1:65" s="1" customFormat="1" x14ac:dyDescent="0.3">
      <c r="A205" s="11"/>
      <c r="B205" s="1" t="e">
        <f t="shared" ref="B205:B268" si="51">IF(C205="",NA(),E205+G205+H205+I205)</f>
        <v>#N/A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" t="str">
        <f t="shared" si="44"/>
        <v/>
      </c>
      <c r="W205" s="1" t="str">
        <f t="shared" si="45"/>
        <v/>
      </c>
      <c r="X205" s="1" t="str">
        <f t="shared" si="45"/>
        <v/>
      </c>
      <c r="Y205" s="1" t="str">
        <f t="shared" si="45"/>
        <v/>
      </c>
      <c r="Z205" s="1" t="e">
        <f t="shared" si="46"/>
        <v>#N/A</v>
      </c>
      <c r="AA205" s="3">
        <f t="shared" ref="AA205:AA268" si="52">$B$7*K205*$B$6</f>
        <v>0</v>
      </c>
      <c r="AB205" s="13" t="e">
        <f t="shared" ref="AB205:AB268" si="53">IF(OR(ISNA(B205),B205=0),NA(),I205/B205)</f>
        <v>#N/A</v>
      </c>
      <c r="AC205" s="13" t="e">
        <f t="shared" ref="AC205:AC268" si="54">IF(OR(ISNA(B205),B205=0),NA(),B205/$AC$10)</f>
        <v>#N/A</v>
      </c>
      <c r="AD205" s="13" t="e">
        <f t="shared" ref="AD205:AD268" si="55">IF(OR(ISNA(B205),B205=0),NA(),E205/$AC$10)</f>
        <v>#N/A</v>
      </c>
      <c r="AE205" s="13" t="e">
        <f t="shared" ref="AE205:AE268" si="56">IF(OR(ISNA(B205),B205=0),NA(),G205/$AC$10)</f>
        <v>#N/A</v>
      </c>
      <c r="AF205" s="13" t="e">
        <f t="shared" ref="AF205:AF268" si="57">IF(OR(ISNA(B205),B205=0),NA(),I205/$AC$10)</f>
        <v>#N/A</v>
      </c>
      <c r="AG205" s="13" t="e">
        <f t="shared" ref="AG205:AG268" si="58">+IF(OR(ISNA(B205),B205=0),NA(),Z205/$AC$10)</f>
        <v>#N/A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T205" s="107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</row>
    <row r="206" spans="1:65" s="1" customFormat="1" x14ac:dyDescent="0.3">
      <c r="A206" s="11"/>
      <c r="B206" s="1" t="e">
        <f t="shared" si="51"/>
        <v>#N/A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" t="str">
        <f t="shared" si="44"/>
        <v/>
      </c>
      <c r="W206" s="1" t="str">
        <f t="shared" si="45"/>
        <v/>
      </c>
      <c r="X206" s="1" t="str">
        <f t="shared" si="45"/>
        <v/>
      </c>
      <c r="Y206" s="1" t="str">
        <f t="shared" si="45"/>
        <v/>
      </c>
      <c r="Z206" s="1" t="e">
        <f t="shared" si="46"/>
        <v>#N/A</v>
      </c>
      <c r="AA206" s="3">
        <f t="shared" si="52"/>
        <v>0</v>
      </c>
      <c r="AB206" s="13" t="e">
        <f t="shared" si="53"/>
        <v>#N/A</v>
      </c>
      <c r="AC206" s="13" t="e">
        <f t="shared" si="54"/>
        <v>#N/A</v>
      </c>
      <c r="AD206" s="13" t="e">
        <f t="shared" si="55"/>
        <v>#N/A</v>
      </c>
      <c r="AE206" s="13" t="e">
        <f t="shared" si="56"/>
        <v>#N/A</v>
      </c>
      <c r="AF206" s="13" t="e">
        <f t="shared" si="57"/>
        <v>#N/A</v>
      </c>
      <c r="AG206" s="13" t="e">
        <f t="shared" si="58"/>
        <v>#N/A</v>
      </c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T206" s="107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</row>
    <row r="207" spans="1:65" s="1" customFormat="1" x14ac:dyDescent="0.3">
      <c r="A207" s="11"/>
      <c r="B207" s="1" t="e">
        <f t="shared" si="51"/>
        <v>#N/A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" t="str">
        <f t="shared" ref="V207:V270" si="59">IF($C207="","",E207-E206)</f>
        <v/>
      </c>
      <c r="W207" s="1" t="str">
        <f t="shared" ref="W207:Y270" si="60">IF($C207="","",G207-G206)</f>
        <v/>
      </c>
      <c r="X207" s="1" t="str">
        <f t="shared" si="60"/>
        <v/>
      </c>
      <c r="Y207" s="1" t="str">
        <f t="shared" si="60"/>
        <v/>
      </c>
      <c r="Z207" s="1" t="e">
        <f t="shared" ref="Z207:Z270" si="61">IF(OR($C207="",ISNA($C207)),NA(),V207+W207+X207+Y207)</f>
        <v>#N/A</v>
      </c>
      <c r="AA207" s="3">
        <f t="shared" si="52"/>
        <v>0</v>
      </c>
      <c r="AB207" s="13" t="e">
        <f t="shared" si="53"/>
        <v>#N/A</v>
      </c>
      <c r="AC207" s="13" t="e">
        <f t="shared" si="54"/>
        <v>#N/A</v>
      </c>
      <c r="AD207" s="13" t="e">
        <f t="shared" si="55"/>
        <v>#N/A</v>
      </c>
      <c r="AE207" s="13" t="e">
        <f t="shared" si="56"/>
        <v>#N/A</v>
      </c>
      <c r="AF207" s="13" t="e">
        <f t="shared" si="57"/>
        <v>#N/A</v>
      </c>
      <c r="AG207" s="13" t="e">
        <f t="shared" si="58"/>
        <v>#N/A</v>
      </c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T207" s="107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</row>
    <row r="208" spans="1:65" s="1" customFormat="1" x14ac:dyDescent="0.3">
      <c r="A208" s="11"/>
      <c r="B208" s="1" t="e">
        <f t="shared" si="51"/>
        <v>#N/A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" t="str">
        <f t="shared" si="59"/>
        <v/>
      </c>
      <c r="W208" s="1" t="str">
        <f t="shared" si="60"/>
        <v/>
      </c>
      <c r="X208" s="1" t="str">
        <f t="shared" si="60"/>
        <v/>
      </c>
      <c r="Y208" s="1" t="str">
        <f t="shared" si="60"/>
        <v/>
      </c>
      <c r="Z208" s="1" t="e">
        <f t="shared" si="61"/>
        <v>#N/A</v>
      </c>
      <c r="AA208" s="3">
        <f t="shared" si="52"/>
        <v>0</v>
      </c>
      <c r="AB208" s="13" t="e">
        <f t="shared" si="53"/>
        <v>#N/A</v>
      </c>
      <c r="AC208" s="13" t="e">
        <f t="shared" si="54"/>
        <v>#N/A</v>
      </c>
      <c r="AD208" s="13" t="e">
        <f t="shared" si="55"/>
        <v>#N/A</v>
      </c>
      <c r="AE208" s="13" t="e">
        <f t="shared" si="56"/>
        <v>#N/A</v>
      </c>
      <c r="AF208" s="13" t="e">
        <f t="shared" si="57"/>
        <v>#N/A</v>
      </c>
      <c r="AG208" s="13" t="e">
        <f t="shared" si="58"/>
        <v>#N/A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T208" s="107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</row>
    <row r="209" spans="1:65" s="1" customFormat="1" x14ac:dyDescent="0.3">
      <c r="A209" s="11"/>
      <c r="B209" s="1" t="e">
        <f t="shared" si="51"/>
        <v>#N/A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" t="str">
        <f t="shared" si="59"/>
        <v/>
      </c>
      <c r="W209" s="1" t="str">
        <f t="shared" si="60"/>
        <v/>
      </c>
      <c r="X209" s="1" t="str">
        <f t="shared" si="60"/>
        <v/>
      </c>
      <c r="Y209" s="1" t="str">
        <f t="shared" si="60"/>
        <v/>
      </c>
      <c r="Z209" s="1" t="e">
        <f t="shared" si="61"/>
        <v>#N/A</v>
      </c>
      <c r="AA209" s="3">
        <f t="shared" si="52"/>
        <v>0</v>
      </c>
      <c r="AB209" s="13" t="e">
        <f t="shared" si="53"/>
        <v>#N/A</v>
      </c>
      <c r="AC209" s="13" t="e">
        <f t="shared" si="54"/>
        <v>#N/A</v>
      </c>
      <c r="AD209" s="13" t="e">
        <f t="shared" si="55"/>
        <v>#N/A</v>
      </c>
      <c r="AE209" s="13" t="e">
        <f t="shared" si="56"/>
        <v>#N/A</v>
      </c>
      <c r="AF209" s="13" t="e">
        <f t="shared" si="57"/>
        <v>#N/A</v>
      </c>
      <c r="AG209" s="13" t="e">
        <f t="shared" si="58"/>
        <v>#N/A</v>
      </c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T209" s="107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</row>
    <row r="210" spans="1:65" s="1" customFormat="1" x14ac:dyDescent="0.3">
      <c r="A210" s="11"/>
      <c r="B210" s="1" t="e">
        <f t="shared" si="51"/>
        <v>#N/A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" t="str">
        <f t="shared" si="59"/>
        <v/>
      </c>
      <c r="W210" s="1" t="str">
        <f t="shared" si="60"/>
        <v/>
      </c>
      <c r="X210" s="1" t="str">
        <f t="shared" si="60"/>
        <v/>
      </c>
      <c r="Y210" s="1" t="str">
        <f t="shared" si="60"/>
        <v/>
      </c>
      <c r="Z210" s="1" t="e">
        <f t="shared" si="61"/>
        <v>#N/A</v>
      </c>
      <c r="AA210" s="3">
        <f t="shared" si="52"/>
        <v>0</v>
      </c>
      <c r="AB210" s="13" t="e">
        <f t="shared" si="53"/>
        <v>#N/A</v>
      </c>
      <c r="AC210" s="13" t="e">
        <f t="shared" si="54"/>
        <v>#N/A</v>
      </c>
      <c r="AD210" s="13" t="e">
        <f t="shared" si="55"/>
        <v>#N/A</v>
      </c>
      <c r="AE210" s="13" t="e">
        <f t="shared" si="56"/>
        <v>#N/A</v>
      </c>
      <c r="AF210" s="13" t="e">
        <f t="shared" si="57"/>
        <v>#N/A</v>
      </c>
      <c r="AG210" s="13" t="e">
        <f t="shared" si="58"/>
        <v>#N/A</v>
      </c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T210" s="107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</row>
    <row r="211" spans="1:65" s="1" customFormat="1" x14ac:dyDescent="0.3">
      <c r="A211" s="11"/>
      <c r="B211" s="1" t="e">
        <f t="shared" si="51"/>
        <v>#N/A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" t="str">
        <f t="shared" si="59"/>
        <v/>
      </c>
      <c r="W211" s="1" t="str">
        <f t="shared" si="60"/>
        <v/>
      </c>
      <c r="X211" s="1" t="str">
        <f t="shared" si="60"/>
        <v/>
      </c>
      <c r="Y211" s="1" t="str">
        <f t="shared" si="60"/>
        <v/>
      </c>
      <c r="Z211" s="1" t="e">
        <f t="shared" si="61"/>
        <v>#N/A</v>
      </c>
      <c r="AA211" s="3">
        <f t="shared" si="52"/>
        <v>0</v>
      </c>
      <c r="AB211" s="13" t="e">
        <f t="shared" si="53"/>
        <v>#N/A</v>
      </c>
      <c r="AC211" s="13" t="e">
        <f t="shared" si="54"/>
        <v>#N/A</v>
      </c>
      <c r="AD211" s="13" t="e">
        <f t="shared" si="55"/>
        <v>#N/A</v>
      </c>
      <c r="AE211" s="13" t="e">
        <f t="shared" si="56"/>
        <v>#N/A</v>
      </c>
      <c r="AF211" s="13" t="e">
        <f t="shared" si="57"/>
        <v>#N/A</v>
      </c>
      <c r="AG211" s="13" t="e">
        <f t="shared" si="58"/>
        <v>#N/A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T211" s="107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</row>
    <row r="212" spans="1:65" s="1" customFormat="1" x14ac:dyDescent="0.3">
      <c r="A212" s="11"/>
      <c r="B212" s="1" t="e">
        <f t="shared" si="51"/>
        <v>#N/A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" t="str">
        <f t="shared" si="59"/>
        <v/>
      </c>
      <c r="W212" s="1" t="str">
        <f t="shared" si="60"/>
        <v/>
      </c>
      <c r="X212" s="1" t="str">
        <f t="shared" si="60"/>
        <v/>
      </c>
      <c r="Y212" s="1" t="str">
        <f t="shared" si="60"/>
        <v/>
      </c>
      <c r="Z212" s="1" t="e">
        <f t="shared" si="61"/>
        <v>#N/A</v>
      </c>
      <c r="AA212" s="3">
        <f t="shared" si="52"/>
        <v>0</v>
      </c>
      <c r="AB212" s="13" t="e">
        <f t="shared" si="53"/>
        <v>#N/A</v>
      </c>
      <c r="AC212" s="13" t="e">
        <f t="shared" si="54"/>
        <v>#N/A</v>
      </c>
      <c r="AD212" s="13" t="e">
        <f t="shared" si="55"/>
        <v>#N/A</v>
      </c>
      <c r="AE212" s="13" t="e">
        <f t="shared" si="56"/>
        <v>#N/A</v>
      </c>
      <c r="AF212" s="13" t="e">
        <f t="shared" si="57"/>
        <v>#N/A</v>
      </c>
      <c r="AG212" s="13" t="e">
        <f t="shared" si="58"/>
        <v>#N/A</v>
      </c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T212" s="107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</row>
    <row r="213" spans="1:65" s="1" customFormat="1" x14ac:dyDescent="0.3">
      <c r="A213" s="11"/>
      <c r="B213" s="1" t="e">
        <f t="shared" si="51"/>
        <v>#N/A</v>
      </c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" t="str">
        <f t="shared" si="59"/>
        <v/>
      </c>
      <c r="W213" s="1" t="str">
        <f t="shared" si="60"/>
        <v/>
      </c>
      <c r="X213" s="1" t="str">
        <f t="shared" si="60"/>
        <v/>
      </c>
      <c r="Y213" s="1" t="str">
        <f t="shared" si="60"/>
        <v/>
      </c>
      <c r="Z213" s="1" t="e">
        <f t="shared" si="61"/>
        <v>#N/A</v>
      </c>
      <c r="AA213" s="3">
        <f t="shared" si="52"/>
        <v>0</v>
      </c>
      <c r="AB213" s="13" t="e">
        <f t="shared" si="53"/>
        <v>#N/A</v>
      </c>
      <c r="AC213" s="13" t="e">
        <f t="shared" si="54"/>
        <v>#N/A</v>
      </c>
      <c r="AD213" s="13" t="e">
        <f t="shared" si="55"/>
        <v>#N/A</v>
      </c>
      <c r="AE213" s="13" t="e">
        <f t="shared" si="56"/>
        <v>#N/A</v>
      </c>
      <c r="AF213" s="13" t="e">
        <f t="shared" si="57"/>
        <v>#N/A</v>
      </c>
      <c r="AG213" s="13" t="e">
        <f t="shared" si="58"/>
        <v>#N/A</v>
      </c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T213" s="107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</row>
    <row r="214" spans="1:65" s="1" customFormat="1" x14ac:dyDescent="0.3">
      <c r="A214" s="11"/>
      <c r="B214" s="1" t="e">
        <f t="shared" si="51"/>
        <v>#N/A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" t="str">
        <f t="shared" si="59"/>
        <v/>
      </c>
      <c r="W214" s="1" t="str">
        <f t="shared" si="60"/>
        <v/>
      </c>
      <c r="X214" s="1" t="str">
        <f t="shared" si="60"/>
        <v/>
      </c>
      <c r="Y214" s="1" t="str">
        <f t="shared" si="60"/>
        <v/>
      </c>
      <c r="Z214" s="1" t="e">
        <f t="shared" si="61"/>
        <v>#N/A</v>
      </c>
      <c r="AA214" s="3">
        <f t="shared" si="52"/>
        <v>0</v>
      </c>
      <c r="AB214" s="13" t="e">
        <f t="shared" si="53"/>
        <v>#N/A</v>
      </c>
      <c r="AC214" s="13" t="e">
        <f t="shared" si="54"/>
        <v>#N/A</v>
      </c>
      <c r="AD214" s="13" t="e">
        <f t="shared" si="55"/>
        <v>#N/A</v>
      </c>
      <c r="AE214" s="13" t="e">
        <f t="shared" si="56"/>
        <v>#N/A</v>
      </c>
      <c r="AF214" s="13" t="e">
        <f t="shared" si="57"/>
        <v>#N/A</v>
      </c>
      <c r="AG214" s="13" t="e">
        <f t="shared" si="58"/>
        <v>#N/A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T214" s="107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</row>
    <row r="215" spans="1:65" s="1" customFormat="1" x14ac:dyDescent="0.3">
      <c r="A215" s="11"/>
      <c r="B215" s="1" t="e">
        <f t="shared" si="51"/>
        <v>#N/A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" t="str">
        <f t="shared" si="59"/>
        <v/>
      </c>
      <c r="W215" s="1" t="str">
        <f t="shared" si="60"/>
        <v/>
      </c>
      <c r="X215" s="1" t="str">
        <f t="shared" si="60"/>
        <v/>
      </c>
      <c r="Y215" s="1" t="str">
        <f t="shared" si="60"/>
        <v/>
      </c>
      <c r="Z215" s="1" t="e">
        <f t="shared" si="61"/>
        <v>#N/A</v>
      </c>
      <c r="AA215" s="3">
        <f t="shared" si="52"/>
        <v>0</v>
      </c>
      <c r="AB215" s="13" t="e">
        <f t="shared" si="53"/>
        <v>#N/A</v>
      </c>
      <c r="AC215" s="13" t="e">
        <f t="shared" si="54"/>
        <v>#N/A</v>
      </c>
      <c r="AD215" s="13" t="e">
        <f t="shared" si="55"/>
        <v>#N/A</v>
      </c>
      <c r="AE215" s="13" t="e">
        <f t="shared" si="56"/>
        <v>#N/A</v>
      </c>
      <c r="AF215" s="13" t="e">
        <f t="shared" si="57"/>
        <v>#N/A</v>
      </c>
      <c r="AG215" s="13" t="e">
        <f t="shared" si="58"/>
        <v>#N/A</v>
      </c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T215" s="107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</row>
    <row r="216" spans="1:65" s="1" customFormat="1" x14ac:dyDescent="0.3">
      <c r="A216" s="11"/>
      <c r="B216" s="1" t="e">
        <f t="shared" si="51"/>
        <v>#N/A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" t="str">
        <f t="shared" si="59"/>
        <v/>
      </c>
      <c r="W216" s="1" t="str">
        <f t="shared" si="60"/>
        <v/>
      </c>
      <c r="X216" s="1" t="str">
        <f t="shared" si="60"/>
        <v/>
      </c>
      <c r="Y216" s="1" t="str">
        <f t="shared" si="60"/>
        <v/>
      </c>
      <c r="Z216" s="1" t="e">
        <f t="shared" si="61"/>
        <v>#N/A</v>
      </c>
      <c r="AA216" s="3">
        <f t="shared" si="52"/>
        <v>0</v>
      </c>
      <c r="AB216" s="13" t="e">
        <f t="shared" si="53"/>
        <v>#N/A</v>
      </c>
      <c r="AC216" s="13" t="e">
        <f t="shared" si="54"/>
        <v>#N/A</v>
      </c>
      <c r="AD216" s="13" t="e">
        <f t="shared" si="55"/>
        <v>#N/A</v>
      </c>
      <c r="AE216" s="13" t="e">
        <f t="shared" si="56"/>
        <v>#N/A</v>
      </c>
      <c r="AF216" s="13" t="e">
        <f t="shared" si="57"/>
        <v>#N/A</v>
      </c>
      <c r="AG216" s="13" t="e">
        <f t="shared" si="58"/>
        <v>#N/A</v>
      </c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T216" s="107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</row>
    <row r="217" spans="1:65" s="1" customFormat="1" x14ac:dyDescent="0.3">
      <c r="A217" s="11"/>
      <c r="B217" s="1" t="e">
        <f t="shared" si="51"/>
        <v>#N/A</v>
      </c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" t="str">
        <f t="shared" si="59"/>
        <v/>
      </c>
      <c r="W217" s="1" t="str">
        <f t="shared" si="60"/>
        <v/>
      </c>
      <c r="X217" s="1" t="str">
        <f t="shared" si="60"/>
        <v/>
      </c>
      <c r="Y217" s="1" t="str">
        <f t="shared" si="60"/>
        <v/>
      </c>
      <c r="Z217" s="1" t="e">
        <f t="shared" si="61"/>
        <v>#N/A</v>
      </c>
      <c r="AA217" s="3">
        <f t="shared" si="52"/>
        <v>0</v>
      </c>
      <c r="AB217" s="13" t="e">
        <f t="shared" si="53"/>
        <v>#N/A</v>
      </c>
      <c r="AC217" s="13" t="e">
        <f t="shared" si="54"/>
        <v>#N/A</v>
      </c>
      <c r="AD217" s="13" t="e">
        <f t="shared" si="55"/>
        <v>#N/A</v>
      </c>
      <c r="AE217" s="13" t="e">
        <f t="shared" si="56"/>
        <v>#N/A</v>
      </c>
      <c r="AF217" s="13" t="e">
        <f t="shared" si="57"/>
        <v>#N/A</v>
      </c>
      <c r="AG217" s="13" t="e">
        <f t="shared" si="58"/>
        <v>#N/A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T217" s="107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</row>
    <row r="218" spans="1:65" s="1" customFormat="1" x14ac:dyDescent="0.3">
      <c r="A218" s="11"/>
      <c r="B218" s="1" t="e">
        <f t="shared" si="51"/>
        <v>#N/A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1" t="str">
        <f t="shared" si="59"/>
        <v/>
      </c>
      <c r="W218" s="1" t="str">
        <f t="shared" si="60"/>
        <v/>
      </c>
      <c r="X218" s="1" t="str">
        <f t="shared" si="60"/>
        <v/>
      </c>
      <c r="Y218" s="1" t="str">
        <f t="shared" si="60"/>
        <v/>
      </c>
      <c r="Z218" s="1" t="e">
        <f t="shared" si="61"/>
        <v>#N/A</v>
      </c>
      <c r="AA218" s="3">
        <f t="shared" si="52"/>
        <v>0</v>
      </c>
      <c r="AB218" s="13" t="e">
        <f t="shared" si="53"/>
        <v>#N/A</v>
      </c>
      <c r="AC218" s="13" t="e">
        <f t="shared" si="54"/>
        <v>#N/A</v>
      </c>
      <c r="AD218" s="13" t="e">
        <f t="shared" si="55"/>
        <v>#N/A</v>
      </c>
      <c r="AE218" s="13" t="e">
        <f t="shared" si="56"/>
        <v>#N/A</v>
      </c>
      <c r="AF218" s="13" t="e">
        <f t="shared" si="57"/>
        <v>#N/A</v>
      </c>
      <c r="AG218" s="13" t="e">
        <f t="shared" si="58"/>
        <v>#N/A</v>
      </c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T218" s="107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</row>
    <row r="219" spans="1:65" s="1" customFormat="1" x14ac:dyDescent="0.3">
      <c r="A219" s="11"/>
      <c r="B219" s="1" t="e">
        <f t="shared" si="51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1" t="str">
        <f t="shared" si="59"/>
        <v/>
      </c>
      <c r="W219" s="1" t="str">
        <f t="shared" si="60"/>
        <v/>
      </c>
      <c r="X219" s="1" t="str">
        <f t="shared" si="60"/>
        <v/>
      </c>
      <c r="Y219" s="1" t="str">
        <f t="shared" si="60"/>
        <v/>
      </c>
      <c r="Z219" s="1" t="e">
        <f t="shared" si="61"/>
        <v>#N/A</v>
      </c>
      <c r="AA219" s="3">
        <f t="shared" si="52"/>
        <v>0</v>
      </c>
      <c r="AB219" s="13" t="e">
        <f t="shared" si="53"/>
        <v>#N/A</v>
      </c>
      <c r="AC219" s="13" t="e">
        <f t="shared" si="54"/>
        <v>#N/A</v>
      </c>
      <c r="AD219" s="13" t="e">
        <f t="shared" si="55"/>
        <v>#N/A</v>
      </c>
      <c r="AE219" s="13" t="e">
        <f t="shared" si="56"/>
        <v>#N/A</v>
      </c>
      <c r="AF219" s="13" t="e">
        <f t="shared" si="57"/>
        <v>#N/A</v>
      </c>
      <c r="AG219" s="13" t="e">
        <f t="shared" si="58"/>
        <v>#N/A</v>
      </c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T219" s="107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</row>
    <row r="220" spans="1:65" s="1" customFormat="1" x14ac:dyDescent="0.3">
      <c r="A220" s="11"/>
      <c r="B220" s="1" t="e">
        <f t="shared" si="51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1" t="str">
        <f t="shared" si="59"/>
        <v/>
      </c>
      <c r="W220" s="1" t="str">
        <f t="shared" si="60"/>
        <v/>
      </c>
      <c r="X220" s="1" t="str">
        <f t="shared" si="60"/>
        <v/>
      </c>
      <c r="Y220" s="1" t="str">
        <f t="shared" si="60"/>
        <v/>
      </c>
      <c r="Z220" s="1" t="e">
        <f t="shared" si="61"/>
        <v>#N/A</v>
      </c>
      <c r="AA220" s="3">
        <f t="shared" si="52"/>
        <v>0</v>
      </c>
      <c r="AB220" s="13" t="e">
        <f t="shared" si="53"/>
        <v>#N/A</v>
      </c>
      <c r="AC220" s="13" t="e">
        <f t="shared" si="54"/>
        <v>#N/A</v>
      </c>
      <c r="AD220" s="13" t="e">
        <f t="shared" si="55"/>
        <v>#N/A</v>
      </c>
      <c r="AE220" s="13" t="e">
        <f t="shared" si="56"/>
        <v>#N/A</v>
      </c>
      <c r="AF220" s="13" t="e">
        <f t="shared" si="57"/>
        <v>#N/A</v>
      </c>
      <c r="AG220" s="13" t="e">
        <f t="shared" si="58"/>
        <v>#N/A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T220" s="107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</row>
    <row r="221" spans="1:65" s="1" customFormat="1" x14ac:dyDescent="0.3">
      <c r="A221" s="11"/>
      <c r="B221" s="1" t="e">
        <f t="shared" si="51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1" t="str">
        <f t="shared" si="59"/>
        <v/>
      </c>
      <c r="W221" s="1" t="str">
        <f t="shared" si="60"/>
        <v/>
      </c>
      <c r="X221" s="1" t="str">
        <f t="shared" si="60"/>
        <v/>
      </c>
      <c r="Y221" s="1" t="str">
        <f t="shared" si="60"/>
        <v/>
      </c>
      <c r="Z221" s="1" t="e">
        <f t="shared" si="61"/>
        <v>#N/A</v>
      </c>
      <c r="AA221" s="3">
        <f t="shared" si="52"/>
        <v>0</v>
      </c>
      <c r="AB221" s="13" t="e">
        <f t="shared" si="53"/>
        <v>#N/A</v>
      </c>
      <c r="AC221" s="13" t="e">
        <f t="shared" si="54"/>
        <v>#N/A</v>
      </c>
      <c r="AD221" s="13" t="e">
        <f t="shared" si="55"/>
        <v>#N/A</v>
      </c>
      <c r="AE221" s="13" t="e">
        <f t="shared" si="56"/>
        <v>#N/A</v>
      </c>
      <c r="AF221" s="13" t="e">
        <f t="shared" si="57"/>
        <v>#N/A</v>
      </c>
      <c r="AG221" s="13" t="e">
        <f t="shared" si="58"/>
        <v>#N/A</v>
      </c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T221" s="107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</row>
    <row r="222" spans="1:65" s="1" customFormat="1" x14ac:dyDescent="0.3">
      <c r="A222" s="11"/>
      <c r="B222" s="1" t="e">
        <f t="shared" si="51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1" t="str">
        <f t="shared" si="59"/>
        <v/>
      </c>
      <c r="W222" s="1" t="str">
        <f t="shared" si="60"/>
        <v/>
      </c>
      <c r="X222" s="1" t="str">
        <f t="shared" si="60"/>
        <v/>
      </c>
      <c r="Y222" s="1" t="str">
        <f t="shared" si="60"/>
        <v/>
      </c>
      <c r="Z222" s="1" t="e">
        <f t="shared" si="61"/>
        <v>#N/A</v>
      </c>
      <c r="AA222" s="3">
        <f t="shared" si="52"/>
        <v>0</v>
      </c>
      <c r="AB222" s="13" t="e">
        <f t="shared" si="53"/>
        <v>#N/A</v>
      </c>
      <c r="AC222" s="13" t="e">
        <f t="shared" si="54"/>
        <v>#N/A</v>
      </c>
      <c r="AD222" s="13" t="e">
        <f t="shared" si="55"/>
        <v>#N/A</v>
      </c>
      <c r="AE222" s="13" t="e">
        <f t="shared" si="56"/>
        <v>#N/A</v>
      </c>
      <c r="AF222" s="13" t="e">
        <f t="shared" si="57"/>
        <v>#N/A</v>
      </c>
      <c r="AG222" s="13" t="e">
        <f t="shared" si="58"/>
        <v>#N/A</v>
      </c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T222" s="107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</row>
    <row r="223" spans="1:65" s="1" customFormat="1" x14ac:dyDescent="0.3">
      <c r="A223" s="11"/>
      <c r="B223" s="1" t="e">
        <f t="shared" si="51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1" t="str">
        <f t="shared" si="59"/>
        <v/>
      </c>
      <c r="W223" s="1" t="str">
        <f t="shared" si="60"/>
        <v/>
      </c>
      <c r="X223" s="1" t="str">
        <f t="shared" si="60"/>
        <v/>
      </c>
      <c r="Y223" s="1" t="str">
        <f t="shared" si="60"/>
        <v/>
      </c>
      <c r="Z223" s="1" t="e">
        <f t="shared" si="61"/>
        <v>#N/A</v>
      </c>
      <c r="AA223" s="3">
        <f t="shared" si="52"/>
        <v>0</v>
      </c>
      <c r="AB223" s="13" t="e">
        <f t="shared" si="53"/>
        <v>#N/A</v>
      </c>
      <c r="AC223" s="13" t="e">
        <f t="shared" si="54"/>
        <v>#N/A</v>
      </c>
      <c r="AD223" s="13" t="e">
        <f t="shared" si="55"/>
        <v>#N/A</v>
      </c>
      <c r="AE223" s="13" t="e">
        <f t="shared" si="56"/>
        <v>#N/A</v>
      </c>
      <c r="AF223" s="13" t="e">
        <f t="shared" si="57"/>
        <v>#N/A</v>
      </c>
      <c r="AG223" s="13" t="e">
        <f t="shared" si="58"/>
        <v>#N/A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T223" s="107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</row>
    <row r="224" spans="1:65" s="1" customFormat="1" x14ac:dyDescent="0.3">
      <c r="A224" s="11"/>
      <c r="B224" s="1" t="e">
        <f t="shared" si="51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1" t="str">
        <f t="shared" si="59"/>
        <v/>
      </c>
      <c r="W224" s="1" t="str">
        <f t="shared" si="60"/>
        <v/>
      </c>
      <c r="X224" s="1" t="str">
        <f t="shared" si="60"/>
        <v/>
      </c>
      <c r="Y224" s="1" t="str">
        <f t="shared" si="60"/>
        <v/>
      </c>
      <c r="Z224" s="1" t="e">
        <f t="shared" si="61"/>
        <v>#N/A</v>
      </c>
      <c r="AA224" s="3">
        <f t="shared" si="52"/>
        <v>0</v>
      </c>
      <c r="AB224" s="13" t="e">
        <f t="shared" si="53"/>
        <v>#N/A</v>
      </c>
      <c r="AC224" s="13" t="e">
        <f t="shared" si="54"/>
        <v>#N/A</v>
      </c>
      <c r="AD224" s="13" t="e">
        <f t="shared" si="55"/>
        <v>#N/A</v>
      </c>
      <c r="AE224" s="13" t="e">
        <f t="shared" si="56"/>
        <v>#N/A</v>
      </c>
      <c r="AF224" s="13" t="e">
        <f t="shared" si="57"/>
        <v>#N/A</v>
      </c>
      <c r="AG224" s="13" t="e">
        <f t="shared" si="58"/>
        <v>#N/A</v>
      </c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T224" s="107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</row>
    <row r="225" spans="1:65" s="1" customFormat="1" x14ac:dyDescent="0.3">
      <c r="A225" s="11"/>
      <c r="B225" s="1" t="e">
        <f t="shared" si="51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1" t="str">
        <f t="shared" si="59"/>
        <v/>
      </c>
      <c r="W225" s="1" t="str">
        <f t="shared" si="60"/>
        <v/>
      </c>
      <c r="X225" s="1" t="str">
        <f t="shared" si="60"/>
        <v/>
      </c>
      <c r="Y225" s="1" t="str">
        <f t="shared" si="60"/>
        <v/>
      </c>
      <c r="Z225" s="1" t="e">
        <f t="shared" si="61"/>
        <v>#N/A</v>
      </c>
      <c r="AA225" s="3">
        <f t="shared" si="52"/>
        <v>0</v>
      </c>
      <c r="AB225" s="13" t="e">
        <f t="shared" si="53"/>
        <v>#N/A</v>
      </c>
      <c r="AC225" s="13" t="e">
        <f t="shared" si="54"/>
        <v>#N/A</v>
      </c>
      <c r="AD225" s="13" t="e">
        <f t="shared" si="55"/>
        <v>#N/A</v>
      </c>
      <c r="AE225" s="13" t="e">
        <f t="shared" si="56"/>
        <v>#N/A</v>
      </c>
      <c r="AF225" s="13" t="e">
        <f t="shared" si="57"/>
        <v>#N/A</v>
      </c>
      <c r="AG225" s="13" t="e">
        <f t="shared" si="58"/>
        <v>#N/A</v>
      </c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T225" s="107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</row>
    <row r="226" spans="1:65" s="1" customFormat="1" x14ac:dyDescent="0.3">
      <c r="A226" s="11"/>
      <c r="B226" s="1" t="e">
        <f t="shared" si="51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1" t="str">
        <f t="shared" si="59"/>
        <v/>
      </c>
      <c r="W226" s="1" t="str">
        <f t="shared" si="60"/>
        <v/>
      </c>
      <c r="X226" s="1" t="str">
        <f t="shared" si="60"/>
        <v/>
      </c>
      <c r="Y226" s="1" t="str">
        <f t="shared" si="60"/>
        <v/>
      </c>
      <c r="Z226" s="1" t="e">
        <f t="shared" si="61"/>
        <v>#N/A</v>
      </c>
      <c r="AA226" s="3">
        <f t="shared" si="52"/>
        <v>0</v>
      </c>
      <c r="AB226" s="13" t="e">
        <f t="shared" si="53"/>
        <v>#N/A</v>
      </c>
      <c r="AC226" s="13" t="e">
        <f t="shared" si="54"/>
        <v>#N/A</v>
      </c>
      <c r="AD226" s="13" t="e">
        <f t="shared" si="55"/>
        <v>#N/A</v>
      </c>
      <c r="AE226" s="13" t="e">
        <f t="shared" si="56"/>
        <v>#N/A</v>
      </c>
      <c r="AF226" s="13" t="e">
        <f t="shared" si="57"/>
        <v>#N/A</v>
      </c>
      <c r="AG226" s="13" t="e">
        <f t="shared" si="58"/>
        <v>#N/A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T226" s="107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</row>
    <row r="227" spans="1:65" s="1" customFormat="1" x14ac:dyDescent="0.3">
      <c r="A227" s="11"/>
      <c r="B227" s="1" t="e">
        <f t="shared" si="51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1" t="str">
        <f t="shared" si="59"/>
        <v/>
      </c>
      <c r="W227" s="1" t="str">
        <f t="shared" si="60"/>
        <v/>
      </c>
      <c r="X227" s="1" t="str">
        <f t="shared" si="60"/>
        <v/>
      </c>
      <c r="Y227" s="1" t="str">
        <f t="shared" si="60"/>
        <v/>
      </c>
      <c r="Z227" s="1" t="e">
        <f t="shared" si="61"/>
        <v>#N/A</v>
      </c>
      <c r="AA227" s="3">
        <f t="shared" si="52"/>
        <v>0</v>
      </c>
      <c r="AB227" s="13" t="e">
        <f t="shared" si="53"/>
        <v>#N/A</v>
      </c>
      <c r="AC227" s="13" t="e">
        <f t="shared" si="54"/>
        <v>#N/A</v>
      </c>
      <c r="AD227" s="13" t="e">
        <f t="shared" si="55"/>
        <v>#N/A</v>
      </c>
      <c r="AE227" s="13" t="e">
        <f t="shared" si="56"/>
        <v>#N/A</v>
      </c>
      <c r="AF227" s="13" t="e">
        <f t="shared" si="57"/>
        <v>#N/A</v>
      </c>
      <c r="AG227" s="13" t="e">
        <f t="shared" si="58"/>
        <v>#N/A</v>
      </c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T227" s="107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</row>
    <row r="228" spans="1:65" s="1" customFormat="1" x14ac:dyDescent="0.3">
      <c r="A228" s="11"/>
      <c r="B228" s="1" t="e">
        <f t="shared" si="51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1" t="str">
        <f t="shared" si="59"/>
        <v/>
      </c>
      <c r="W228" s="1" t="str">
        <f t="shared" si="60"/>
        <v/>
      </c>
      <c r="X228" s="1" t="str">
        <f t="shared" si="60"/>
        <v/>
      </c>
      <c r="Y228" s="1" t="str">
        <f t="shared" si="60"/>
        <v/>
      </c>
      <c r="Z228" s="1" t="e">
        <f t="shared" si="61"/>
        <v>#N/A</v>
      </c>
      <c r="AA228" s="3">
        <f t="shared" si="52"/>
        <v>0</v>
      </c>
      <c r="AB228" s="13" t="e">
        <f t="shared" si="53"/>
        <v>#N/A</v>
      </c>
      <c r="AC228" s="13" t="e">
        <f t="shared" si="54"/>
        <v>#N/A</v>
      </c>
      <c r="AD228" s="13" t="e">
        <f t="shared" si="55"/>
        <v>#N/A</v>
      </c>
      <c r="AE228" s="13" t="e">
        <f t="shared" si="56"/>
        <v>#N/A</v>
      </c>
      <c r="AF228" s="13" t="e">
        <f t="shared" si="57"/>
        <v>#N/A</v>
      </c>
      <c r="AG228" s="13" t="e">
        <f t="shared" si="58"/>
        <v>#N/A</v>
      </c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T228" s="107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</row>
    <row r="229" spans="1:65" s="1" customFormat="1" x14ac:dyDescent="0.3">
      <c r="A229" s="11"/>
      <c r="B229" s="1" t="e">
        <f t="shared" si="51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1" t="str">
        <f t="shared" si="59"/>
        <v/>
      </c>
      <c r="W229" s="1" t="str">
        <f t="shared" si="60"/>
        <v/>
      </c>
      <c r="X229" s="1" t="str">
        <f t="shared" si="60"/>
        <v/>
      </c>
      <c r="Y229" s="1" t="str">
        <f t="shared" si="60"/>
        <v/>
      </c>
      <c r="Z229" s="1" t="e">
        <f t="shared" si="61"/>
        <v>#N/A</v>
      </c>
      <c r="AA229" s="3">
        <f t="shared" si="52"/>
        <v>0</v>
      </c>
      <c r="AB229" s="13" t="e">
        <f t="shared" si="53"/>
        <v>#N/A</v>
      </c>
      <c r="AC229" s="13" t="e">
        <f t="shared" si="54"/>
        <v>#N/A</v>
      </c>
      <c r="AD229" s="13" t="e">
        <f t="shared" si="55"/>
        <v>#N/A</v>
      </c>
      <c r="AE229" s="13" t="e">
        <f t="shared" si="56"/>
        <v>#N/A</v>
      </c>
      <c r="AF229" s="13" t="e">
        <f t="shared" si="57"/>
        <v>#N/A</v>
      </c>
      <c r="AG229" s="13" t="e">
        <f t="shared" si="58"/>
        <v>#N/A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T229" s="107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</row>
    <row r="230" spans="1:65" s="1" customFormat="1" x14ac:dyDescent="0.3">
      <c r="A230" s="11"/>
      <c r="B230" s="1" t="e">
        <f t="shared" si="51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1" t="str">
        <f t="shared" si="59"/>
        <v/>
      </c>
      <c r="W230" s="1" t="str">
        <f t="shared" si="60"/>
        <v/>
      </c>
      <c r="X230" s="1" t="str">
        <f t="shared" si="60"/>
        <v/>
      </c>
      <c r="Y230" s="1" t="str">
        <f t="shared" si="60"/>
        <v/>
      </c>
      <c r="Z230" s="1" t="e">
        <f t="shared" si="61"/>
        <v>#N/A</v>
      </c>
      <c r="AA230" s="3">
        <f t="shared" si="52"/>
        <v>0</v>
      </c>
      <c r="AB230" s="13" t="e">
        <f t="shared" si="53"/>
        <v>#N/A</v>
      </c>
      <c r="AC230" s="13" t="e">
        <f t="shared" si="54"/>
        <v>#N/A</v>
      </c>
      <c r="AD230" s="13" t="e">
        <f t="shared" si="55"/>
        <v>#N/A</v>
      </c>
      <c r="AE230" s="13" t="e">
        <f t="shared" si="56"/>
        <v>#N/A</v>
      </c>
      <c r="AF230" s="13" t="e">
        <f t="shared" si="57"/>
        <v>#N/A</v>
      </c>
      <c r="AG230" s="13" t="e">
        <f t="shared" si="58"/>
        <v>#N/A</v>
      </c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T230" s="107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</row>
    <row r="231" spans="1:65" s="1" customFormat="1" x14ac:dyDescent="0.3">
      <c r="A231" s="11"/>
      <c r="B231" s="1" t="e">
        <f t="shared" si="51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1" t="str">
        <f t="shared" si="59"/>
        <v/>
      </c>
      <c r="W231" s="1" t="str">
        <f t="shared" si="60"/>
        <v/>
      </c>
      <c r="X231" s="1" t="str">
        <f t="shared" si="60"/>
        <v/>
      </c>
      <c r="Y231" s="1" t="str">
        <f t="shared" si="60"/>
        <v/>
      </c>
      <c r="Z231" s="1" t="e">
        <f t="shared" si="61"/>
        <v>#N/A</v>
      </c>
      <c r="AA231" s="3">
        <f t="shared" si="52"/>
        <v>0</v>
      </c>
      <c r="AB231" s="13" t="e">
        <f t="shared" si="53"/>
        <v>#N/A</v>
      </c>
      <c r="AC231" s="13" t="e">
        <f t="shared" si="54"/>
        <v>#N/A</v>
      </c>
      <c r="AD231" s="13" t="e">
        <f t="shared" si="55"/>
        <v>#N/A</v>
      </c>
      <c r="AE231" s="13" t="e">
        <f t="shared" si="56"/>
        <v>#N/A</v>
      </c>
      <c r="AF231" s="13" t="e">
        <f t="shared" si="57"/>
        <v>#N/A</v>
      </c>
      <c r="AG231" s="13" t="e">
        <f t="shared" si="58"/>
        <v>#N/A</v>
      </c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T231" s="107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</row>
    <row r="232" spans="1:65" s="1" customFormat="1" x14ac:dyDescent="0.3">
      <c r="A232" s="11"/>
      <c r="B232" s="1" t="e">
        <f t="shared" si="51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1" t="str">
        <f t="shared" si="59"/>
        <v/>
      </c>
      <c r="W232" s="1" t="str">
        <f t="shared" si="60"/>
        <v/>
      </c>
      <c r="X232" s="1" t="str">
        <f t="shared" si="60"/>
        <v/>
      </c>
      <c r="Y232" s="1" t="str">
        <f t="shared" si="60"/>
        <v/>
      </c>
      <c r="Z232" s="1" t="e">
        <f t="shared" si="61"/>
        <v>#N/A</v>
      </c>
      <c r="AA232" s="3">
        <f t="shared" si="52"/>
        <v>0</v>
      </c>
      <c r="AB232" s="13" t="e">
        <f t="shared" si="53"/>
        <v>#N/A</v>
      </c>
      <c r="AC232" s="13" t="e">
        <f t="shared" si="54"/>
        <v>#N/A</v>
      </c>
      <c r="AD232" s="13" t="e">
        <f t="shared" si="55"/>
        <v>#N/A</v>
      </c>
      <c r="AE232" s="13" t="e">
        <f t="shared" si="56"/>
        <v>#N/A</v>
      </c>
      <c r="AF232" s="13" t="e">
        <f t="shared" si="57"/>
        <v>#N/A</v>
      </c>
      <c r="AG232" s="13" t="e">
        <f t="shared" si="58"/>
        <v>#N/A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T232" s="107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</row>
    <row r="233" spans="1:65" s="1" customFormat="1" x14ac:dyDescent="0.3">
      <c r="A233" s="11"/>
      <c r="B233" s="1" t="e">
        <f t="shared" si="51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1" t="str">
        <f t="shared" si="59"/>
        <v/>
      </c>
      <c r="W233" s="1" t="str">
        <f t="shared" si="60"/>
        <v/>
      </c>
      <c r="X233" s="1" t="str">
        <f t="shared" si="60"/>
        <v/>
      </c>
      <c r="Y233" s="1" t="str">
        <f t="shared" si="60"/>
        <v/>
      </c>
      <c r="Z233" s="1" t="e">
        <f t="shared" si="61"/>
        <v>#N/A</v>
      </c>
      <c r="AA233" s="3">
        <f t="shared" si="52"/>
        <v>0</v>
      </c>
      <c r="AB233" s="13" t="e">
        <f t="shared" si="53"/>
        <v>#N/A</v>
      </c>
      <c r="AC233" s="13" t="e">
        <f t="shared" si="54"/>
        <v>#N/A</v>
      </c>
      <c r="AD233" s="13" t="e">
        <f t="shared" si="55"/>
        <v>#N/A</v>
      </c>
      <c r="AE233" s="13" t="e">
        <f t="shared" si="56"/>
        <v>#N/A</v>
      </c>
      <c r="AF233" s="13" t="e">
        <f t="shared" si="57"/>
        <v>#N/A</v>
      </c>
      <c r="AG233" s="13" t="e">
        <f t="shared" si="58"/>
        <v>#N/A</v>
      </c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T233" s="107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</row>
    <row r="234" spans="1:65" s="1" customFormat="1" x14ac:dyDescent="0.3">
      <c r="A234" s="11"/>
      <c r="B234" s="1" t="e">
        <f t="shared" si="51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1" t="str">
        <f t="shared" si="59"/>
        <v/>
      </c>
      <c r="W234" s="1" t="str">
        <f t="shared" si="60"/>
        <v/>
      </c>
      <c r="X234" s="1" t="str">
        <f t="shared" si="60"/>
        <v/>
      </c>
      <c r="Y234" s="1" t="str">
        <f t="shared" si="60"/>
        <v/>
      </c>
      <c r="Z234" s="1" t="e">
        <f t="shared" si="61"/>
        <v>#N/A</v>
      </c>
      <c r="AA234" s="3">
        <f t="shared" si="52"/>
        <v>0</v>
      </c>
      <c r="AB234" s="13" t="e">
        <f t="shared" si="53"/>
        <v>#N/A</v>
      </c>
      <c r="AC234" s="13" t="e">
        <f t="shared" si="54"/>
        <v>#N/A</v>
      </c>
      <c r="AD234" s="13" t="e">
        <f t="shared" si="55"/>
        <v>#N/A</v>
      </c>
      <c r="AE234" s="13" t="e">
        <f t="shared" si="56"/>
        <v>#N/A</v>
      </c>
      <c r="AF234" s="13" t="e">
        <f t="shared" si="57"/>
        <v>#N/A</v>
      </c>
      <c r="AG234" s="13" t="e">
        <f t="shared" si="58"/>
        <v>#N/A</v>
      </c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T234" s="107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</row>
    <row r="235" spans="1:65" s="1" customFormat="1" x14ac:dyDescent="0.3">
      <c r="A235" s="11"/>
      <c r="B235" s="1" t="e">
        <f t="shared" si="51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1" t="str">
        <f t="shared" si="59"/>
        <v/>
      </c>
      <c r="W235" s="1" t="str">
        <f t="shared" si="60"/>
        <v/>
      </c>
      <c r="X235" s="1" t="str">
        <f t="shared" si="60"/>
        <v/>
      </c>
      <c r="Y235" s="1" t="str">
        <f t="shared" si="60"/>
        <v/>
      </c>
      <c r="Z235" s="1" t="e">
        <f t="shared" si="61"/>
        <v>#N/A</v>
      </c>
      <c r="AA235" s="3">
        <f t="shared" si="52"/>
        <v>0</v>
      </c>
      <c r="AB235" s="13" t="e">
        <f t="shared" si="53"/>
        <v>#N/A</v>
      </c>
      <c r="AC235" s="13" t="e">
        <f t="shared" si="54"/>
        <v>#N/A</v>
      </c>
      <c r="AD235" s="13" t="e">
        <f t="shared" si="55"/>
        <v>#N/A</v>
      </c>
      <c r="AE235" s="13" t="e">
        <f t="shared" si="56"/>
        <v>#N/A</v>
      </c>
      <c r="AF235" s="13" t="e">
        <f t="shared" si="57"/>
        <v>#N/A</v>
      </c>
      <c r="AG235" s="13" t="e">
        <f t="shared" si="58"/>
        <v>#N/A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T235" s="107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</row>
    <row r="236" spans="1:65" s="1" customFormat="1" x14ac:dyDescent="0.3">
      <c r="A236" s="11"/>
      <c r="B236" s="1" t="e">
        <f t="shared" si="51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1" t="str">
        <f t="shared" si="59"/>
        <v/>
      </c>
      <c r="W236" s="1" t="str">
        <f t="shared" si="60"/>
        <v/>
      </c>
      <c r="X236" s="1" t="str">
        <f t="shared" si="60"/>
        <v/>
      </c>
      <c r="Y236" s="1" t="str">
        <f t="shared" si="60"/>
        <v/>
      </c>
      <c r="Z236" s="1" t="e">
        <f t="shared" si="61"/>
        <v>#N/A</v>
      </c>
      <c r="AA236" s="3">
        <f t="shared" si="52"/>
        <v>0</v>
      </c>
      <c r="AB236" s="13" t="e">
        <f t="shared" si="53"/>
        <v>#N/A</v>
      </c>
      <c r="AC236" s="13" t="e">
        <f t="shared" si="54"/>
        <v>#N/A</v>
      </c>
      <c r="AD236" s="13" t="e">
        <f t="shared" si="55"/>
        <v>#N/A</v>
      </c>
      <c r="AE236" s="13" t="e">
        <f t="shared" si="56"/>
        <v>#N/A</v>
      </c>
      <c r="AF236" s="13" t="e">
        <f t="shared" si="57"/>
        <v>#N/A</v>
      </c>
      <c r="AG236" s="13" t="e">
        <f t="shared" si="58"/>
        <v>#N/A</v>
      </c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T236" s="107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</row>
    <row r="237" spans="1:65" s="1" customFormat="1" x14ac:dyDescent="0.3">
      <c r="A237" s="11"/>
      <c r="B237" s="1" t="e">
        <f t="shared" si="51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1" t="str">
        <f t="shared" si="59"/>
        <v/>
      </c>
      <c r="W237" s="1" t="str">
        <f t="shared" si="60"/>
        <v/>
      </c>
      <c r="X237" s="1" t="str">
        <f t="shared" si="60"/>
        <v/>
      </c>
      <c r="Y237" s="1" t="str">
        <f t="shared" si="60"/>
        <v/>
      </c>
      <c r="Z237" s="1" t="e">
        <f t="shared" si="61"/>
        <v>#N/A</v>
      </c>
      <c r="AA237" s="3">
        <f t="shared" si="52"/>
        <v>0</v>
      </c>
      <c r="AB237" s="13" t="e">
        <f t="shared" si="53"/>
        <v>#N/A</v>
      </c>
      <c r="AC237" s="13" t="e">
        <f t="shared" si="54"/>
        <v>#N/A</v>
      </c>
      <c r="AD237" s="13" t="e">
        <f t="shared" si="55"/>
        <v>#N/A</v>
      </c>
      <c r="AE237" s="13" t="e">
        <f t="shared" si="56"/>
        <v>#N/A</v>
      </c>
      <c r="AF237" s="13" t="e">
        <f t="shared" si="57"/>
        <v>#N/A</v>
      </c>
      <c r="AG237" s="13" t="e">
        <f t="shared" si="58"/>
        <v>#N/A</v>
      </c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T237" s="107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</row>
    <row r="238" spans="1:65" s="1" customFormat="1" x14ac:dyDescent="0.3">
      <c r="A238" s="11"/>
      <c r="B238" s="1" t="e">
        <f t="shared" si="51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1" t="str">
        <f t="shared" si="59"/>
        <v/>
      </c>
      <c r="W238" s="1" t="str">
        <f t="shared" si="60"/>
        <v/>
      </c>
      <c r="X238" s="1" t="str">
        <f t="shared" si="60"/>
        <v/>
      </c>
      <c r="Y238" s="1" t="str">
        <f t="shared" si="60"/>
        <v/>
      </c>
      <c r="Z238" s="1" t="e">
        <f t="shared" si="61"/>
        <v>#N/A</v>
      </c>
      <c r="AA238" s="3">
        <f t="shared" si="52"/>
        <v>0</v>
      </c>
      <c r="AB238" s="13" t="e">
        <f t="shared" si="53"/>
        <v>#N/A</v>
      </c>
      <c r="AC238" s="13" t="e">
        <f t="shared" si="54"/>
        <v>#N/A</v>
      </c>
      <c r="AD238" s="13" t="e">
        <f t="shared" si="55"/>
        <v>#N/A</v>
      </c>
      <c r="AE238" s="13" t="e">
        <f t="shared" si="56"/>
        <v>#N/A</v>
      </c>
      <c r="AF238" s="13" t="e">
        <f t="shared" si="57"/>
        <v>#N/A</v>
      </c>
      <c r="AG238" s="13" t="e">
        <f t="shared" si="58"/>
        <v>#N/A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T238" s="107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</row>
    <row r="239" spans="1:65" s="1" customFormat="1" x14ac:dyDescent="0.3">
      <c r="A239" s="11"/>
      <c r="B239" s="1" t="e">
        <f t="shared" si="51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1" t="str">
        <f t="shared" si="59"/>
        <v/>
      </c>
      <c r="W239" s="1" t="str">
        <f t="shared" si="60"/>
        <v/>
      </c>
      <c r="X239" s="1" t="str">
        <f t="shared" si="60"/>
        <v/>
      </c>
      <c r="Y239" s="1" t="str">
        <f t="shared" si="60"/>
        <v/>
      </c>
      <c r="Z239" s="1" t="e">
        <f t="shared" si="61"/>
        <v>#N/A</v>
      </c>
      <c r="AA239" s="3">
        <f t="shared" si="52"/>
        <v>0</v>
      </c>
      <c r="AB239" s="13" t="e">
        <f t="shared" si="53"/>
        <v>#N/A</v>
      </c>
      <c r="AC239" s="13" t="e">
        <f t="shared" si="54"/>
        <v>#N/A</v>
      </c>
      <c r="AD239" s="13" t="e">
        <f t="shared" si="55"/>
        <v>#N/A</v>
      </c>
      <c r="AE239" s="13" t="e">
        <f t="shared" si="56"/>
        <v>#N/A</v>
      </c>
      <c r="AF239" s="13" t="e">
        <f t="shared" si="57"/>
        <v>#N/A</v>
      </c>
      <c r="AG239" s="13" t="e">
        <f t="shared" si="58"/>
        <v>#N/A</v>
      </c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T239" s="107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</row>
    <row r="240" spans="1:65" s="1" customFormat="1" x14ac:dyDescent="0.3">
      <c r="A240" s="11"/>
      <c r="B240" s="1" t="e">
        <f t="shared" si="51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1" t="str">
        <f t="shared" si="59"/>
        <v/>
      </c>
      <c r="W240" s="1" t="str">
        <f t="shared" si="60"/>
        <v/>
      </c>
      <c r="X240" s="1" t="str">
        <f t="shared" si="60"/>
        <v/>
      </c>
      <c r="Y240" s="1" t="str">
        <f t="shared" si="60"/>
        <v/>
      </c>
      <c r="Z240" s="1" t="e">
        <f t="shared" si="61"/>
        <v>#N/A</v>
      </c>
      <c r="AA240" s="3">
        <f t="shared" si="52"/>
        <v>0</v>
      </c>
      <c r="AB240" s="13" t="e">
        <f t="shared" si="53"/>
        <v>#N/A</v>
      </c>
      <c r="AC240" s="13" t="e">
        <f t="shared" si="54"/>
        <v>#N/A</v>
      </c>
      <c r="AD240" s="13" t="e">
        <f t="shared" si="55"/>
        <v>#N/A</v>
      </c>
      <c r="AE240" s="13" t="e">
        <f t="shared" si="56"/>
        <v>#N/A</v>
      </c>
      <c r="AF240" s="13" t="e">
        <f t="shared" si="57"/>
        <v>#N/A</v>
      </c>
      <c r="AG240" s="13" t="e">
        <f t="shared" si="58"/>
        <v>#N/A</v>
      </c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T240" s="107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</row>
    <row r="241" spans="1:65" s="1" customFormat="1" x14ac:dyDescent="0.3">
      <c r="A241" s="11"/>
      <c r="B241" s="1" t="e">
        <f t="shared" si="51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1" t="str">
        <f t="shared" si="59"/>
        <v/>
      </c>
      <c r="W241" s="1" t="str">
        <f t="shared" si="60"/>
        <v/>
      </c>
      <c r="X241" s="1" t="str">
        <f t="shared" si="60"/>
        <v/>
      </c>
      <c r="Y241" s="1" t="str">
        <f t="shared" si="60"/>
        <v/>
      </c>
      <c r="Z241" s="1" t="e">
        <f t="shared" si="61"/>
        <v>#N/A</v>
      </c>
      <c r="AA241" s="3">
        <f t="shared" si="52"/>
        <v>0</v>
      </c>
      <c r="AB241" s="13" t="e">
        <f t="shared" si="53"/>
        <v>#N/A</v>
      </c>
      <c r="AC241" s="13" t="e">
        <f t="shared" si="54"/>
        <v>#N/A</v>
      </c>
      <c r="AD241" s="13" t="e">
        <f t="shared" si="55"/>
        <v>#N/A</v>
      </c>
      <c r="AE241" s="13" t="e">
        <f t="shared" si="56"/>
        <v>#N/A</v>
      </c>
      <c r="AF241" s="13" t="e">
        <f t="shared" si="57"/>
        <v>#N/A</v>
      </c>
      <c r="AG241" s="13" t="e">
        <f t="shared" si="58"/>
        <v>#N/A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T241" s="107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</row>
    <row r="242" spans="1:65" s="1" customFormat="1" x14ac:dyDescent="0.3">
      <c r="A242" s="11"/>
      <c r="B242" s="1" t="e">
        <f t="shared" si="51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1" t="str">
        <f t="shared" si="59"/>
        <v/>
      </c>
      <c r="W242" s="1" t="str">
        <f t="shared" si="60"/>
        <v/>
      </c>
      <c r="X242" s="1" t="str">
        <f t="shared" si="60"/>
        <v/>
      </c>
      <c r="Y242" s="1" t="str">
        <f t="shared" si="60"/>
        <v/>
      </c>
      <c r="Z242" s="1" t="e">
        <f t="shared" si="61"/>
        <v>#N/A</v>
      </c>
      <c r="AA242" s="3">
        <f t="shared" si="52"/>
        <v>0</v>
      </c>
      <c r="AB242" s="13" t="e">
        <f t="shared" si="53"/>
        <v>#N/A</v>
      </c>
      <c r="AC242" s="13" t="e">
        <f t="shared" si="54"/>
        <v>#N/A</v>
      </c>
      <c r="AD242" s="13" t="e">
        <f t="shared" si="55"/>
        <v>#N/A</v>
      </c>
      <c r="AE242" s="13" t="e">
        <f t="shared" si="56"/>
        <v>#N/A</v>
      </c>
      <c r="AF242" s="13" t="e">
        <f t="shared" si="57"/>
        <v>#N/A</v>
      </c>
      <c r="AG242" s="13" t="e">
        <f t="shared" si="58"/>
        <v>#N/A</v>
      </c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T242" s="107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</row>
    <row r="243" spans="1:65" s="1" customFormat="1" x14ac:dyDescent="0.3">
      <c r="A243" s="11"/>
      <c r="B243" s="1" t="e">
        <f t="shared" si="51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1" t="str">
        <f t="shared" si="59"/>
        <v/>
      </c>
      <c r="W243" s="1" t="str">
        <f t="shared" si="60"/>
        <v/>
      </c>
      <c r="X243" s="1" t="str">
        <f t="shared" si="60"/>
        <v/>
      </c>
      <c r="Y243" s="1" t="str">
        <f t="shared" si="60"/>
        <v/>
      </c>
      <c r="Z243" s="1" t="e">
        <f t="shared" si="61"/>
        <v>#N/A</v>
      </c>
      <c r="AA243" s="3">
        <f t="shared" si="52"/>
        <v>0</v>
      </c>
      <c r="AB243" s="13" t="e">
        <f t="shared" si="53"/>
        <v>#N/A</v>
      </c>
      <c r="AC243" s="13" t="e">
        <f t="shared" si="54"/>
        <v>#N/A</v>
      </c>
      <c r="AD243" s="13" t="e">
        <f t="shared" si="55"/>
        <v>#N/A</v>
      </c>
      <c r="AE243" s="13" t="e">
        <f t="shared" si="56"/>
        <v>#N/A</v>
      </c>
      <c r="AF243" s="13" t="e">
        <f t="shared" si="57"/>
        <v>#N/A</v>
      </c>
      <c r="AG243" s="13" t="e">
        <f t="shared" si="58"/>
        <v>#N/A</v>
      </c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T243" s="107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</row>
    <row r="244" spans="1:65" s="1" customFormat="1" x14ac:dyDescent="0.3">
      <c r="A244" s="11"/>
      <c r="B244" s="1" t="e">
        <f t="shared" si="51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" t="str">
        <f t="shared" si="59"/>
        <v/>
      </c>
      <c r="W244" s="1" t="str">
        <f t="shared" si="60"/>
        <v/>
      </c>
      <c r="X244" s="1" t="str">
        <f t="shared" si="60"/>
        <v/>
      </c>
      <c r="Y244" s="1" t="str">
        <f t="shared" si="60"/>
        <v/>
      </c>
      <c r="Z244" s="1" t="e">
        <f t="shared" si="61"/>
        <v>#N/A</v>
      </c>
      <c r="AA244" s="3">
        <f t="shared" si="52"/>
        <v>0</v>
      </c>
      <c r="AB244" s="13" t="e">
        <f t="shared" si="53"/>
        <v>#N/A</v>
      </c>
      <c r="AC244" s="13" t="e">
        <f t="shared" si="54"/>
        <v>#N/A</v>
      </c>
      <c r="AD244" s="13" t="e">
        <f t="shared" si="55"/>
        <v>#N/A</v>
      </c>
      <c r="AE244" s="13" t="e">
        <f t="shared" si="56"/>
        <v>#N/A</v>
      </c>
      <c r="AF244" s="13" t="e">
        <f t="shared" si="57"/>
        <v>#N/A</v>
      </c>
      <c r="AG244" s="13" t="e">
        <f t="shared" si="58"/>
        <v>#N/A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T244" s="107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</row>
    <row r="245" spans="1:65" s="1" customFormat="1" x14ac:dyDescent="0.3">
      <c r="A245" s="11"/>
      <c r="B245" s="1" t="e">
        <f t="shared" si="51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" t="str">
        <f t="shared" si="59"/>
        <v/>
      </c>
      <c r="W245" s="1" t="str">
        <f t="shared" si="60"/>
        <v/>
      </c>
      <c r="X245" s="1" t="str">
        <f t="shared" si="60"/>
        <v/>
      </c>
      <c r="Y245" s="1" t="str">
        <f t="shared" si="60"/>
        <v/>
      </c>
      <c r="Z245" s="1" t="e">
        <f t="shared" si="61"/>
        <v>#N/A</v>
      </c>
      <c r="AA245" s="3">
        <f t="shared" si="52"/>
        <v>0</v>
      </c>
      <c r="AB245" s="13" t="e">
        <f t="shared" si="53"/>
        <v>#N/A</v>
      </c>
      <c r="AC245" s="13" t="e">
        <f t="shared" si="54"/>
        <v>#N/A</v>
      </c>
      <c r="AD245" s="13" t="e">
        <f t="shared" si="55"/>
        <v>#N/A</v>
      </c>
      <c r="AE245" s="13" t="e">
        <f t="shared" si="56"/>
        <v>#N/A</v>
      </c>
      <c r="AF245" s="13" t="e">
        <f t="shared" si="57"/>
        <v>#N/A</v>
      </c>
      <c r="AG245" s="13" t="e">
        <f t="shared" si="58"/>
        <v>#N/A</v>
      </c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T245" s="107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</row>
    <row r="246" spans="1:65" s="1" customFormat="1" x14ac:dyDescent="0.3">
      <c r="A246" s="11"/>
      <c r="B246" s="1" t="e">
        <f t="shared" si="51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" t="str">
        <f t="shared" si="59"/>
        <v/>
      </c>
      <c r="W246" s="1" t="str">
        <f t="shared" si="60"/>
        <v/>
      </c>
      <c r="X246" s="1" t="str">
        <f t="shared" si="60"/>
        <v/>
      </c>
      <c r="Y246" s="1" t="str">
        <f t="shared" si="60"/>
        <v/>
      </c>
      <c r="Z246" s="1" t="e">
        <f t="shared" si="61"/>
        <v>#N/A</v>
      </c>
      <c r="AA246" s="3">
        <f t="shared" si="52"/>
        <v>0</v>
      </c>
      <c r="AB246" s="13" t="e">
        <f t="shared" si="53"/>
        <v>#N/A</v>
      </c>
      <c r="AC246" s="13" t="e">
        <f t="shared" si="54"/>
        <v>#N/A</v>
      </c>
      <c r="AD246" s="13" t="e">
        <f t="shared" si="55"/>
        <v>#N/A</v>
      </c>
      <c r="AE246" s="13" t="e">
        <f t="shared" si="56"/>
        <v>#N/A</v>
      </c>
      <c r="AF246" s="13" t="e">
        <f t="shared" si="57"/>
        <v>#N/A</v>
      </c>
      <c r="AG246" s="13" t="e">
        <f t="shared" si="58"/>
        <v>#N/A</v>
      </c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T246" s="107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</row>
    <row r="247" spans="1:65" s="1" customFormat="1" x14ac:dyDescent="0.3">
      <c r="A247" s="11"/>
      <c r="B247" s="1" t="e">
        <f t="shared" si="51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" t="str">
        <f t="shared" si="59"/>
        <v/>
      </c>
      <c r="W247" s="1" t="str">
        <f t="shared" si="60"/>
        <v/>
      </c>
      <c r="X247" s="1" t="str">
        <f t="shared" si="60"/>
        <v/>
      </c>
      <c r="Y247" s="1" t="str">
        <f t="shared" si="60"/>
        <v/>
      </c>
      <c r="Z247" s="1" t="e">
        <f t="shared" si="61"/>
        <v>#N/A</v>
      </c>
      <c r="AA247" s="3">
        <f t="shared" si="52"/>
        <v>0</v>
      </c>
      <c r="AB247" s="13" t="e">
        <f t="shared" si="53"/>
        <v>#N/A</v>
      </c>
      <c r="AC247" s="13" t="e">
        <f t="shared" si="54"/>
        <v>#N/A</v>
      </c>
      <c r="AD247" s="13" t="e">
        <f t="shared" si="55"/>
        <v>#N/A</v>
      </c>
      <c r="AE247" s="13" t="e">
        <f t="shared" si="56"/>
        <v>#N/A</v>
      </c>
      <c r="AF247" s="13" t="e">
        <f t="shared" si="57"/>
        <v>#N/A</v>
      </c>
      <c r="AG247" s="13" t="e">
        <f t="shared" si="58"/>
        <v>#N/A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T247" s="107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</row>
    <row r="248" spans="1:65" s="1" customFormat="1" x14ac:dyDescent="0.3">
      <c r="A248" s="11"/>
      <c r="B248" s="1" t="e">
        <f t="shared" si="51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" t="str">
        <f t="shared" si="59"/>
        <v/>
      </c>
      <c r="W248" s="1" t="str">
        <f t="shared" si="60"/>
        <v/>
      </c>
      <c r="X248" s="1" t="str">
        <f t="shared" si="60"/>
        <v/>
      </c>
      <c r="Y248" s="1" t="str">
        <f t="shared" si="60"/>
        <v/>
      </c>
      <c r="Z248" s="1" t="e">
        <f t="shared" si="61"/>
        <v>#N/A</v>
      </c>
      <c r="AA248" s="3">
        <f t="shared" si="52"/>
        <v>0</v>
      </c>
      <c r="AB248" s="13" t="e">
        <f t="shared" si="53"/>
        <v>#N/A</v>
      </c>
      <c r="AC248" s="13" t="e">
        <f t="shared" si="54"/>
        <v>#N/A</v>
      </c>
      <c r="AD248" s="13" t="e">
        <f t="shared" si="55"/>
        <v>#N/A</v>
      </c>
      <c r="AE248" s="13" t="e">
        <f t="shared" si="56"/>
        <v>#N/A</v>
      </c>
      <c r="AF248" s="13" t="e">
        <f t="shared" si="57"/>
        <v>#N/A</v>
      </c>
      <c r="AG248" s="13" t="e">
        <f t="shared" si="58"/>
        <v>#N/A</v>
      </c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T248" s="107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</row>
    <row r="249" spans="1:65" s="1" customFormat="1" x14ac:dyDescent="0.3">
      <c r="A249" s="11"/>
      <c r="B249" s="1" t="e">
        <f t="shared" si="51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" t="str">
        <f t="shared" si="59"/>
        <v/>
      </c>
      <c r="W249" s="1" t="str">
        <f t="shared" si="60"/>
        <v/>
      </c>
      <c r="X249" s="1" t="str">
        <f t="shared" si="60"/>
        <v/>
      </c>
      <c r="Y249" s="1" t="str">
        <f t="shared" si="60"/>
        <v/>
      </c>
      <c r="Z249" s="1" t="e">
        <f t="shared" si="61"/>
        <v>#N/A</v>
      </c>
      <c r="AA249" s="3">
        <f t="shared" si="52"/>
        <v>0</v>
      </c>
      <c r="AB249" s="13" t="e">
        <f t="shared" si="53"/>
        <v>#N/A</v>
      </c>
      <c r="AC249" s="13" t="e">
        <f t="shared" si="54"/>
        <v>#N/A</v>
      </c>
      <c r="AD249" s="13" t="e">
        <f t="shared" si="55"/>
        <v>#N/A</v>
      </c>
      <c r="AE249" s="13" t="e">
        <f t="shared" si="56"/>
        <v>#N/A</v>
      </c>
      <c r="AF249" s="13" t="e">
        <f t="shared" si="57"/>
        <v>#N/A</v>
      </c>
      <c r="AG249" s="13" t="e">
        <f t="shared" si="58"/>
        <v>#N/A</v>
      </c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T249" s="107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</row>
    <row r="250" spans="1:65" s="1" customFormat="1" x14ac:dyDescent="0.3">
      <c r="A250" s="11"/>
      <c r="B250" s="1" t="e">
        <f t="shared" si="51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" t="str">
        <f t="shared" si="59"/>
        <v/>
      </c>
      <c r="W250" s="1" t="str">
        <f t="shared" si="60"/>
        <v/>
      </c>
      <c r="X250" s="1" t="str">
        <f t="shared" si="60"/>
        <v/>
      </c>
      <c r="Y250" s="1" t="str">
        <f t="shared" si="60"/>
        <v/>
      </c>
      <c r="Z250" s="1" t="e">
        <f t="shared" si="61"/>
        <v>#N/A</v>
      </c>
      <c r="AA250" s="3">
        <f t="shared" si="52"/>
        <v>0</v>
      </c>
      <c r="AB250" s="13" t="e">
        <f t="shared" si="53"/>
        <v>#N/A</v>
      </c>
      <c r="AC250" s="13" t="e">
        <f t="shared" si="54"/>
        <v>#N/A</v>
      </c>
      <c r="AD250" s="13" t="e">
        <f t="shared" si="55"/>
        <v>#N/A</v>
      </c>
      <c r="AE250" s="13" t="e">
        <f t="shared" si="56"/>
        <v>#N/A</v>
      </c>
      <c r="AF250" s="13" t="e">
        <f t="shared" si="57"/>
        <v>#N/A</v>
      </c>
      <c r="AG250" s="13" t="e">
        <f t="shared" si="58"/>
        <v>#N/A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T250" s="107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</row>
    <row r="251" spans="1:65" s="1" customFormat="1" x14ac:dyDescent="0.3">
      <c r="A251" s="11"/>
      <c r="B251" s="1" t="e">
        <f t="shared" si="51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" t="str">
        <f t="shared" si="59"/>
        <v/>
      </c>
      <c r="W251" s="1" t="str">
        <f t="shared" si="60"/>
        <v/>
      </c>
      <c r="X251" s="1" t="str">
        <f t="shared" si="60"/>
        <v/>
      </c>
      <c r="Y251" s="1" t="str">
        <f t="shared" si="60"/>
        <v/>
      </c>
      <c r="Z251" s="1" t="e">
        <f t="shared" si="61"/>
        <v>#N/A</v>
      </c>
      <c r="AA251" s="3">
        <f t="shared" si="52"/>
        <v>0</v>
      </c>
      <c r="AB251" s="13" t="e">
        <f t="shared" si="53"/>
        <v>#N/A</v>
      </c>
      <c r="AC251" s="13" t="e">
        <f t="shared" si="54"/>
        <v>#N/A</v>
      </c>
      <c r="AD251" s="13" t="e">
        <f t="shared" si="55"/>
        <v>#N/A</v>
      </c>
      <c r="AE251" s="13" t="e">
        <f t="shared" si="56"/>
        <v>#N/A</v>
      </c>
      <c r="AF251" s="13" t="e">
        <f t="shared" si="57"/>
        <v>#N/A</v>
      </c>
      <c r="AG251" s="13" t="e">
        <f t="shared" si="58"/>
        <v>#N/A</v>
      </c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T251" s="107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</row>
    <row r="252" spans="1:65" s="1" customFormat="1" x14ac:dyDescent="0.3">
      <c r="A252" s="11"/>
      <c r="B252" s="1" t="e">
        <f t="shared" si="51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" t="str">
        <f t="shared" si="59"/>
        <v/>
      </c>
      <c r="W252" s="1" t="str">
        <f t="shared" si="60"/>
        <v/>
      </c>
      <c r="X252" s="1" t="str">
        <f t="shared" si="60"/>
        <v/>
      </c>
      <c r="Y252" s="1" t="str">
        <f t="shared" si="60"/>
        <v/>
      </c>
      <c r="Z252" s="1" t="e">
        <f t="shared" si="61"/>
        <v>#N/A</v>
      </c>
      <c r="AA252" s="3">
        <f t="shared" si="52"/>
        <v>0</v>
      </c>
      <c r="AB252" s="13" t="e">
        <f t="shared" si="53"/>
        <v>#N/A</v>
      </c>
      <c r="AC252" s="13" t="e">
        <f t="shared" si="54"/>
        <v>#N/A</v>
      </c>
      <c r="AD252" s="13" t="e">
        <f t="shared" si="55"/>
        <v>#N/A</v>
      </c>
      <c r="AE252" s="13" t="e">
        <f t="shared" si="56"/>
        <v>#N/A</v>
      </c>
      <c r="AF252" s="13" t="e">
        <f t="shared" si="57"/>
        <v>#N/A</v>
      </c>
      <c r="AG252" s="13" t="e">
        <f t="shared" si="58"/>
        <v>#N/A</v>
      </c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T252" s="107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</row>
    <row r="253" spans="1:65" s="1" customFormat="1" x14ac:dyDescent="0.3">
      <c r="A253" s="11"/>
      <c r="B253" s="1" t="e">
        <f t="shared" si="51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" t="str">
        <f t="shared" si="59"/>
        <v/>
      </c>
      <c r="W253" s="1" t="str">
        <f t="shared" si="60"/>
        <v/>
      </c>
      <c r="X253" s="1" t="str">
        <f t="shared" si="60"/>
        <v/>
      </c>
      <c r="Y253" s="1" t="str">
        <f t="shared" si="60"/>
        <v/>
      </c>
      <c r="Z253" s="1" t="e">
        <f t="shared" si="61"/>
        <v>#N/A</v>
      </c>
      <c r="AA253" s="3">
        <f t="shared" si="52"/>
        <v>0</v>
      </c>
      <c r="AB253" s="13" t="e">
        <f t="shared" si="53"/>
        <v>#N/A</v>
      </c>
      <c r="AC253" s="13" t="e">
        <f t="shared" si="54"/>
        <v>#N/A</v>
      </c>
      <c r="AD253" s="13" t="e">
        <f t="shared" si="55"/>
        <v>#N/A</v>
      </c>
      <c r="AE253" s="13" t="e">
        <f t="shared" si="56"/>
        <v>#N/A</v>
      </c>
      <c r="AF253" s="13" t="e">
        <f t="shared" si="57"/>
        <v>#N/A</v>
      </c>
      <c r="AG253" s="13" t="e">
        <f t="shared" si="58"/>
        <v>#N/A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T253" s="107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</row>
    <row r="254" spans="1:65" s="1" customFormat="1" x14ac:dyDescent="0.3">
      <c r="A254" s="11"/>
      <c r="B254" s="1" t="e">
        <f t="shared" si="51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" t="str">
        <f t="shared" si="59"/>
        <v/>
      </c>
      <c r="W254" s="1" t="str">
        <f t="shared" si="60"/>
        <v/>
      </c>
      <c r="X254" s="1" t="str">
        <f t="shared" si="60"/>
        <v/>
      </c>
      <c r="Y254" s="1" t="str">
        <f t="shared" si="60"/>
        <v/>
      </c>
      <c r="Z254" s="1" t="e">
        <f t="shared" si="61"/>
        <v>#N/A</v>
      </c>
      <c r="AA254" s="3">
        <f t="shared" si="52"/>
        <v>0</v>
      </c>
      <c r="AB254" s="13" t="e">
        <f t="shared" si="53"/>
        <v>#N/A</v>
      </c>
      <c r="AC254" s="13" t="e">
        <f t="shared" si="54"/>
        <v>#N/A</v>
      </c>
      <c r="AD254" s="13" t="e">
        <f t="shared" si="55"/>
        <v>#N/A</v>
      </c>
      <c r="AE254" s="13" t="e">
        <f t="shared" si="56"/>
        <v>#N/A</v>
      </c>
      <c r="AF254" s="13" t="e">
        <f t="shared" si="57"/>
        <v>#N/A</v>
      </c>
      <c r="AG254" s="13" t="e">
        <f t="shared" si="58"/>
        <v>#N/A</v>
      </c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T254" s="107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</row>
    <row r="255" spans="1:65" s="1" customFormat="1" x14ac:dyDescent="0.3">
      <c r="A255" s="11"/>
      <c r="B255" s="1" t="e">
        <f t="shared" si="51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" t="str">
        <f t="shared" si="59"/>
        <v/>
      </c>
      <c r="W255" s="1" t="str">
        <f t="shared" si="60"/>
        <v/>
      </c>
      <c r="X255" s="1" t="str">
        <f t="shared" si="60"/>
        <v/>
      </c>
      <c r="Y255" s="1" t="str">
        <f t="shared" si="60"/>
        <v/>
      </c>
      <c r="Z255" s="1" t="e">
        <f t="shared" si="61"/>
        <v>#N/A</v>
      </c>
      <c r="AA255" s="3">
        <f t="shared" si="52"/>
        <v>0</v>
      </c>
      <c r="AB255" s="13" t="e">
        <f t="shared" si="53"/>
        <v>#N/A</v>
      </c>
      <c r="AC255" s="13" t="e">
        <f t="shared" si="54"/>
        <v>#N/A</v>
      </c>
      <c r="AD255" s="13" t="e">
        <f t="shared" si="55"/>
        <v>#N/A</v>
      </c>
      <c r="AE255" s="13" t="e">
        <f t="shared" si="56"/>
        <v>#N/A</v>
      </c>
      <c r="AF255" s="13" t="e">
        <f t="shared" si="57"/>
        <v>#N/A</v>
      </c>
      <c r="AG255" s="13" t="e">
        <f t="shared" si="58"/>
        <v>#N/A</v>
      </c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T255" s="107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</row>
    <row r="256" spans="1:65" s="1" customFormat="1" x14ac:dyDescent="0.3">
      <c r="A256" s="11"/>
      <c r="B256" s="1" t="e">
        <f t="shared" si="51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" t="str">
        <f t="shared" si="59"/>
        <v/>
      </c>
      <c r="W256" s="1" t="str">
        <f t="shared" si="60"/>
        <v/>
      </c>
      <c r="X256" s="1" t="str">
        <f t="shared" si="60"/>
        <v/>
      </c>
      <c r="Y256" s="1" t="str">
        <f t="shared" si="60"/>
        <v/>
      </c>
      <c r="Z256" s="1" t="e">
        <f t="shared" si="61"/>
        <v>#N/A</v>
      </c>
      <c r="AA256" s="3">
        <f t="shared" si="52"/>
        <v>0</v>
      </c>
      <c r="AB256" s="13" t="e">
        <f t="shared" si="53"/>
        <v>#N/A</v>
      </c>
      <c r="AC256" s="13" t="e">
        <f t="shared" si="54"/>
        <v>#N/A</v>
      </c>
      <c r="AD256" s="13" t="e">
        <f t="shared" si="55"/>
        <v>#N/A</v>
      </c>
      <c r="AE256" s="13" t="e">
        <f t="shared" si="56"/>
        <v>#N/A</v>
      </c>
      <c r="AF256" s="13" t="e">
        <f t="shared" si="57"/>
        <v>#N/A</v>
      </c>
      <c r="AG256" s="13" t="e">
        <f t="shared" si="58"/>
        <v>#N/A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T256" s="107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</row>
    <row r="257" spans="1:65" s="1" customFormat="1" x14ac:dyDescent="0.3">
      <c r="A257" s="11"/>
      <c r="B257" s="1" t="e">
        <f t="shared" si="51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" t="str">
        <f t="shared" si="59"/>
        <v/>
      </c>
      <c r="W257" s="1" t="str">
        <f t="shared" si="60"/>
        <v/>
      </c>
      <c r="X257" s="1" t="str">
        <f t="shared" si="60"/>
        <v/>
      </c>
      <c r="Y257" s="1" t="str">
        <f t="shared" si="60"/>
        <v/>
      </c>
      <c r="Z257" s="1" t="e">
        <f t="shared" si="61"/>
        <v>#N/A</v>
      </c>
      <c r="AA257" s="3">
        <f t="shared" si="52"/>
        <v>0</v>
      </c>
      <c r="AB257" s="13" t="e">
        <f t="shared" si="53"/>
        <v>#N/A</v>
      </c>
      <c r="AC257" s="13" t="e">
        <f t="shared" si="54"/>
        <v>#N/A</v>
      </c>
      <c r="AD257" s="13" t="e">
        <f t="shared" si="55"/>
        <v>#N/A</v>
      </c>
      <c r="AE257" s="13" t="e">
        <f t="shared" si="56"/>
        <v>#N/A</v>
      </c>
      <c r="AF257" s="13" t="e">
        <f t="shared" si="57"/>
        <v>#N/A</v>
      </c>
      <c r="AG257" s="13" t="e">
        <f t="shared" si="58"/>
        <v>#N/A</v>
      </c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T257" s="107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</row>
    <row r="258" spans="1:65" s="1" customFormat="1" x14ac:dyDescent="0.3">
      <c r="A258" s="11"/>
      <c r="B258" s="1" t="e">
        <f t="shared" si="51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" t="str">
        <f t="shared" si="59"/>
        <v/>
      </c>
      <c r="W258" s="1" t="str">
        <f t="shared" si="60"/>
        <v/>
      </c>
      <c r="X258" s="1" t="str">
        <f t="shared" si="60"/>
        <v/>
      </c>
      <c r="Y258" s="1" t="str">
        <f t="shared" si="60"/>
        <v/>
      </c>
      <c r="Z258" s="1" t="e">
        <f t="shared" si="61"/>
        <v>#N/A</v>
      </c>
      <c r="AA258" s="3">
        <f t="shared" si="52"/>
        <v>0</v>
      </c>
      <c r="AB258" s="13" t="e">
        <f t="shared" si="53"/>
        <v>#N/A</v>
      </c>
      <c r="AC258" s="13" t="e">
        <f t="shared" si="54"/>
        <v>#N/A</v>
      </c>
      <c r="AD258" s="13" t="e">
        <f t="shared" si="55"/>
        <v>#N/A</v>
      </c>
      <c r="AE258" s="13" t="e">
        <f t="shared" si="56"/>
        <v>#N/A</v>
      </c>
      <c r="AF258" s="13" t="e">
        <f t="shared" si="57"/>
        <v>#N/A</v>
      </c>
      <c r="AG258" s="13" t="e">
        <f t="shared" si="58"/>
        <v>#N/A</v>
      </c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T258" s="107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</row>
    <row r="259" spans="1:65" s="1" customFormat="1" x14ac:dyDescent="0.3">
      <c r="A259" s="11"/>
      <c r="B259" s="1" t="e">
        <f t="shared" si="51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" t="str">
        <f t="shared" si="59"/>
        <v/>
      </c>
      <c r="W259" s="1" t="str">
        <f t="shared" si="60"/>
        <v/>
      </c>
      <c r="X259" s="1" t="str">
        <f t="shared" si="60"/>
        <v/>
      </c>
      <c r="Y259" s="1" t="str">
        <f t="shared" si="60"/>
        <v/>
      </c>
      <c r="Z259" s="1" t="e">
        <f t="shared" si="61"/>
        <v>#N/A</v>
      </c>
      <c r="AA259" s="3">
        <f t="shared" si="52"/>
        <v>0</v>
      </c>
      <c r="AB259" s="13" t="e">
        <f t="shared" si="53"/>
        <v>#N/A</v>
      </c>
      <c r="AC259" s="13" t="e">
        <f t="shared" si="54"/>
        <v>#N/A</v>
      </c>
      <c r="AD259" s="13" t="e">
        <f t="shared" si="55"/>
        <v>#N/A</v>
      </c>
      <c r="AE259" s="13" t="e">
        <f t="shared" si="56"/>
        <v>#N/A</v>
      </c>
      <c r="AF259" s="13" t="e">
        <f t="shared" si="57"/>
        <v>#N/A</v>
      </c>
      <c r="AG259" s="13" t="e">
        <f t="shared" si="58"/>
        <v>#N/A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T259" s="107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</row>
    <row r="260" spans="1:65" s="1" customFormat="1" x14ac:dyDescent="0.3">
      <c r="A260" s="11"/>
      <c r="B260" s="1" t="e">
        <f t="shared" si="51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" t="str">
        <f t="shared" si="59"/>
        <v/>
      </c>
      <c r="W260" s="1" t="str">
        <f t="shared" si="60"/>
        <v/>
      </c>
      <c r="X260" s="1" t="str">
        <f t="shared" si="60"/>
        <v/>
      </c>
      <c r="Y260" s="1" t="str">
        <f t="shared" si="60"/>
        <v/>
      </c>
      <c r="Z260" s="1" t="e">
        <f t="shared" si="61"/>
        <v>#N/A</v>
      </c>
      <c r="AA260" s="3">
        <f t="shared" si="52"/>
        <v>0</v>
      </c>
      <c r="AB260" s="13" t="e">
        <f t="shared" si="53"/>
        <v>#N/A</v>
      </c>
      <c r="AC260" s="13" t="e">
        <f t="shared" si="54"/>
        <v>#N/A</v>
      </c>
      <c r="AD260" s="13" t="e">
        <f t="shared" si="55"/>
        <v>#N/A</v>
      </c>
      <c r="AE260" s="13" t="e">
        <f t="shared" si="56"/>
        <v>#N/A</v>
      </c>
      <c r="AF260" s="13" t="e">
        <f t="shared" si="57"/>
        <v>#N/A</v>
      </c>
      <c r="AG260" s="13" t="e">
        <f t="shared" si="58"/>
        <v>#N/A</v>
      </c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T260" s="107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</row>
    <row r="261" spans="1:65" s="1" customFormat="1" x14ac:dyDescent="0.3">
      <c r="A261" s="11"/>
      <c r="B261" s="1" t="e">
        <f t="shared" si="51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" t="str">
        <f t="shared" si="59"/>
        <v/>
      </c>
      <c r="W261" s="1" t="str">
        <f t="shared" si="60"/>
        <v/>
      </c>
      <c r="X261" s="1" t="str">
        <f t="shared" si="60"/>
        <v/>
      </c>
      <c r="Y261" s="1" t="str">
        <f t="shared" si="60"/>
        <v/>
      </c>
      <c r="Z261" s="1" t="e">
        <f t="shared" si="61"/>
        <v>#N/A</v>
      </c>
      <c r="AA261" s="3">
        <f t="shared" si="52"/>
        <v>0</v>
      </c>
      <c r="AB261" s="13" t="e">
        <f t="shared" si="53"/>
        <v>#N/A</v>
      </c>
      <c r="AC261" s="13" t="e">
        <f t="shared" si="54"/>
        <v>#N/A</v>
      </c>
      <c r="AD261" s="13" t="e">
        <f t="shared" si="55"/>
        <v>#N/A</v>
      </c>
      <c r="AE261" s="13" t="e">
        <f t="shared" si="56"/>
        <v>#N/A</v>
      </c>
      <c r="AF261" s="13" t="e">
        <f t="shared" si="57"/>
        <v>#N/A</v>
      </c>
      <c r="AG261" s="13" t="e">
        <f t="shared" si="58"/>
        <v>#N/A</v>
      </c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T261" s="107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</row>
    <row r="262" spans="1:65" s="1" customFormat="1" x14ac:dyDescent="0.3">
      <c r="A262" s="11"/>
      <c r="B262" s="1" t="e">
        <f t="shared" si="51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" t="str">
        <f t="shared" si="59"/>
        <v/>
      </c>
      <c r="W262" s="1" t="str">
        <f t="shared" si="60"/>
        <v/>
      </c>
      <c r="X262" s="1" t="str">
        <f t="shared" si="60"/>
        <v/>
      </c>
      <c r="Y262" s="1" t="str">
        <f t="shared" si="60"/>
        <v/>
      </c>
      <c r="Z262" s="1" t="e">
        <f t="shared" si="61"/>
        <v>#N/A</v>
      </c>
      <c r="AA262" s="3">
        <f t="shared" si="52"/>
        <v>0</v>
      </c>
      <c r="AB262" s="13" t="e">
        <f t="shared" si="53"/>
        <v>#N/A</v>
      </c>
      <c r="AC262" s="13" t="e">
        <f t="shared" si="54"/>
        <v>#N/A</v>
      </c>
      <c r="AD262" s="13" t="e">
        <f t="shared" si="55"/>
        <v>#N/A</v>
      </c>
      <c r="AE262" s="13" t="e">
        <f t="shared" si="56"/>
        <v>#N/A</v>
      </c>
      <c r="AF262" s="13" t="e">
        <f t="shared" si="57"/>
        <v>#N/A</v>
      </c>
      <c r="AG262" s="13" t="e">
        <f t="shared" si="58"/>
        <v>#N/A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T262" s="107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</row>
    <row r="263" spans="1:65" s="1" customFormat="1" x14ac:dyDescent="0.3">
      <c r="A263" s="11"/>
      <c r="B263" s="1" t="e">
        <f t="shared" si="51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" t="str">
        <f t="shared" si="59"/>
        <v/>
      </c>
      <c r="W263" s="1" t="str">
        <f t="shared" si="60"/>
        <v/>
      </c>
      <c r="X263" s="1" t="str">
        <f t="shared" si="60"/>
        <v/>
      </c>
      <c r="Y263" s="1" t="str">
        <f t="shared" si="60"/>
        <v/>
      </c>
      <c r="Z263" s="1" t="e">
        <f t="shared" si="61"/>
        <v>#N/A</v>
      </c>
      <c r="AA263" s="3">
        <f t="shared" si="52"/>
        <v>0</v>
      </c>
      <c r="AB263" s="13" t="e">
        <f t="shared" si="53"/>
        <v>#N/A</v>
      </c>
      <c r="AC263" s="13" t="e">
        <f t="shared" si="54"/>
        <v>#N/A</v>
      </c>
      <c r="AD263" s="13" t="e">
        <f t="shared" si="55"/>
        <v>#N/A</v>
      </c>
      <c r="AE263" s="13" t="e">
        <f t="shared" si="56"/>
        <v>#N/A</v>
      </c>
      <c r="AF263" s="13" t="e">
        <f t="shared" si="57"/>
        <v>#N/A</v>
      </c>
      <c r="AG263" s="13" t="e">
        <f t="shared" si="58"/>
        <v>#N/A</v>
      </c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T263" s="107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</row>
    <row r="264" spans="1:65" s="1" customFormat="1" x14ac:dyDescent="0.3">
      <c r="A264" s="11"/>
      <c r="B264" s="1" t="e">
        <f t="shared" si="51"/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" t="str">
        <f t="shared" si="59"/>
        <v/>
      </c>
      <c r="W264" s="1" t="str">
        <f t="shared" si="60"/>
        <v/>
      </c>
      <c r="X264" s="1" t="str">
        <f t="shared" si="60"/>
        <v/>
      </c>
      <c r="Y264" s="1" t="str">
        <f t="shared" si="60"/>
        <v/>
      </c>
      <c r="Z264" s="1" t="e">
        <f t="shared" si="61"/>
        <v>#N/A</v>
      </c>
      <c r="AA264" s="3">
        <f t="shared" si="52"/>
        <v>0</v>
      </c>
      <c r="AB264" s="13" t="e">
        <f t="shared" si="53"/>
        <v>#N/A</v>
      </c>
      <c r="AC264" s="13" t="e">
        <f t="shared" si="54"/>
        <v>#N/A</v>
      </c>
      <c r="AD264" s="13" t="e">
        <f t="shared" si="55"/>
        <v>#N/A</v>
      </c>
      <c r="AE264" s="13" t="e">
        <f t="shared" si="56"/>
        <v>#N/A</v>
      </c>
      <c r="AF264" s="13" t="e">
        <f t="shared" si="57"/>
        <v>#N/A</v>
      </c>
      <c r="AG264" s="13" t="e">
        <f t="shared" si="58"/>
        <v>#N/A</v>
      </c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T264" s="107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</row>
    <row r="265" spans="1:65" s="1" customFormat="1" x14ac:dyDescent="0.3">
      <c r="A265" s="11"/>
      <c r="B265" s="1" t="e">
        <f t="shared" si="51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" t="str">
        <f t="shared" si="59"/>
        <v/>
      </c>
      <c r="W265" s="1" t="str">
        <f t="shared" si="60"/>
        <v/>
      </c>
      <c r="X265" s="1" t="str">
        <f t="shared" si="60"/>
        <v/>
      </c>
      <c r="Y265" s="1" t="str">
        <f t="shared" si="60"/>
        <v/>
      </c>
      <c r="Z265" s="1" t="e">
        <f t="shared" si="61"/>
        <v>#N/A</v>
      </c>
      <c r="AA265" s="3">
        <f t="shared" si="52"/>
        <v>0</v>
      </c>
      <c r="AB265" s="13" t="e">
        <f t="shared" si="53"/>
        <v>#N/A</v>
      </c>
      <c r="AC265" s="13" t="e">
        <f t="shared" si="54"/>
        <v>#N/A</v>
      </c>
      <c r="AD265" s="13" t="e">
        <f t="shared" si="55"/>
        <v>#N/A</v>
      </c>
      <c r="AE265" s="13" t="e">
        <f t="shared" si="56"/>
        <v>#N/A</v>
      </c>
      <c r="AF265" s="13" t="e">
        <f t="shared" si="57"/>
        <v>#N/A</v>
      </c>
      <c r="AG265" s="13" t="e">
        <f t="shared" si="58"/>
        <v>#N/A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T265" s="107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</row>
    <row r="266" spans="1:65" s="1" customFormat="1" x14ac:dyDescent="0.3">
      <c r="A266" s="11"/>
      <c r="B266" s="1" t="e">
        <f t="shared" si="51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" t="str">
        <f t="shared" si="59"/>
        <v/>
      </c>
      <c r="W266" s="1" t="str">
        <f t="shared" si="60"/>
        <v/>
      </c>
      <c r="X266" s="1" t="str">
        <f t="shared" si="60"/>
        <v/>
      </c>
      <c r="Y266" s="1" t="str">
        <f t="shared" si="60"/>
        <v/>
      </c>
      <c r="Z266" s="1" t="e">
        <f t="shared" si="61"/>
        <v>#N/A</v>
      </c>
      <c r="AA266" s="3">
        <f t="shared" si="52"/>
        <v>0</v>
      </c>
      <c r="AB266" s="13" t="e">
        <f t="shared" si="53"/>
        <v>#N/A</v>
      </c>
      <c r="AC266" s="13" t="e">
        <f t="shared" si="54"/>
        <v>#N/A</v>
      </c>
      <c r="AD266" s="13" t="e">
        <f t="shared" si="55"/>
        <v>#N/A</v>
      </c>
      <c r="AE266" s="13" t="e">
        <f t="shared" si="56"/>
        <v>#N/A</v>
      </c>
      <c r="AF266" s="13" t="e">
        <f t="shared" si="57"/>
        <v>#N/A</v>
      </c>
      <c r="AG266" s="13" t="e">
        <f t="shared" si="58"/>
        <v>#N/A</v>
      </c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T266" s="107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</row>
    <row r="267" spans="1:65" s="1" customFormat="1" x14ac:dyDescent="0.3">
      <c r="A267" s="11"/>
      <c r="B267" s="1" t="e">
        <f t="shared" si="51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" t="str">
        <f t="shared" si="59"/>
        <v/>
      </c>
      <c r="W267" s="1" t="str">
        <f t="shared" si="60"/>
        <v/>
      </c>
      <c r="X267" s="1" t="str">
        <f t="shared" si="60"/>
        <v/>
      </c>
      <c r="Y267" s="1" t="str">
        <f t="shared" si="60"/>
        <v/>
      </c>
      <c r="Z267" s="1" t="e">
        <f t="shared" si="61"/>
        <v>#N/A</v>
      </c>
      <c r="AA267" s="3">
        <f t="shared" si="52"/>
        <v>0</v>
      </c>
      <c r="AB267" s="13" t="e">
        <f t="shared" si="53"/>
        <v>#N/A</v>
      </c>
      <c r="AC267" s="13" t="e">
        <f t="shared" si="54"/>
        <v>#N/A</v>
      </c>
      <c r="AD267" s="13" t="e">
        <f t="shared" si="55"/>
        <v>#N/A</v>
      </c>
      <c r="AE267" s="13" t="e">
        <f t="shared" si="56"/>
        <v>#N/A</v>
      </c>
      <c r="AF267" s="13" t="e">
        <f t="shared" si="57"/>
        <v>#N/A</v>
      </c>
      <c r="AG267" s="13" t="e">
        <f t="shared" si="58"/>
        <v>#N/A</v>
      </c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T267" s="107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</row>
    <row r="268" spans="1:65" s="1" customFormat="1" x14ac:dyDescent="0.3">
      <c r="A268" s="11"/>
      <c r="B268" s="1" t="e">
        <f t="shared" si="51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" t="str">
        <f t="shared" si="59"/>
        <v/>
      </c>
      <c r="W268" s="1" t="str">
        <f t="shared" si="60"/>
        <v/>
      </c>
      <c r="X268" s="1" t="str">
        <f t="shared" si="60"/>
        <v/>
      </c>
      <c r="Y268" s="1" t="str">
        <f t="shared" si="60"/>
        <v/>
      </c>
      <c r="Z268" s="1" t="e">
        <f t="shared" si="61"/>
        <v>#N/A</v>
      </c>
      <c r="AA268" s="3">
        <f t="shared" si="52"/>
        <v>0</v>
      </c>
      <c r="AB268" s="13" t="e">
        <f t="shared" si="53"/>
        <v>#N/A</v>
      </c>
      <c r="AC268" s="13" t="e">
        <f t="shared" si="54"/>
        <v>#N/A</v>
      </c>
      <c r="AD268" s="13" t="e">
        <f t="shared" si="55"/>
        <v>#N/A</v>
      </c>
      <c r="AE268" s="13" t="e">
        <f t="shared" si="56"/>
        <v>#N/A</v>
      </c>
      <c r="AF268" s="13" t="e">
        <f t="shared" si="57"/>
        <v>#N/A</v>
      </c>
      <c r="AG268" s="13" t="e">
        <f t="shared" si="58"/>
        <v>#N/A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T268" s="107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</row>
    <row r="269" spans="1:65" s="1" customFormat="1" x14ac:dyDescent="0.3">
      <c r="A269" s="11"/>
      <c r="B269" s="1" t="e">
        <f t="shared" ref="B269:B332" si="62">IF(C269="",NA(),E269+G269+H269+I269)</f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" t="str">
        <f t="shared" si="59"/>
        <v/>
      </c>
      <c r="W269" s="1" t="str">
        <f t="shared" si="60"/>
        <v/>
      </c>
      <c r="X269" s="1" t="str">
        <f t="shared" si="60"/>
        <v/>
      </c>
      <c r="Y269" s="1" t="str">
        <f t="shared" si="60"/>
        <v/>
      </c>
      <c r="Z269" s="1" t="e">
        <f t="shared" si="61"/>
        <v>#N/A</v>
      </c>
      <c r="AA269" s="3">
        <f t="shared" ref="AA269:AA333" si="63">$B$7*K269*$B$6</f>
        <v>0</v>
      </c>
      <c r="AB269" s="13" t="e">
        <f t="shared" ref="AB269:AB332" si="64">IF(OR(ISNA(B269),B269=0),NA(),I269/B269)</f>
        <v>#N/A</v>
      </c>
      <c r="AC269" s="13" t="e">
        <f t="shared" ref="AC269:AC332" si="65">IF(OR(ISNA(B269),B269=0),NA(),B269/$AC$10)</f>
        <v>#N/A</v>
      </c>
      <c r="AD269" s="13" t="e">
        <f t="shared" ref="AD269:AD332" si="66">IF(OR(ISNA(B269),B269=0),NA(),E269/$AC$10)</f>
        <v>#N/A</v>
      </c>
      <c r="AE269" s="13" t="e">
        <f t="shared" ref="AE269:AE332" si="67">IF(OR(ISNA(B269),B269=0),NA(),G269/$AC$10)</f>
        <v>#N/A</v>
      </c>
      <c r="AF269" s="13" t="e">
        <f t="shared" ref="AF269:AF332" si="68">IF(OR(ISNA(B269),B269=0),NA(),I269/$AC$10)</f>
        <v>#N/A</v>
      </c>
      <c r="AG269" s="13" t="e">
        <f t="shared" ref="AG269:AG332" si="69">+IF(OR(ISNA(B269),B269=0),NA(),Z269/$AC$10)</f>
        <v>#N/A</v>
      </c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T269" s="107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</row>
    <row r="270" spans="1:65" s="1" customFormat="1" x14ac:dyDescent="0.3">
      <c r="A270" s="11"/>
      <c r="B270" s="1" t="e">
        <f t="shared" si="62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" t="str">
        <f t="shared" si="59"/>
        <v/>
      </c>
      <c r="W270" s="1" t="str">
        <f t="shared" si="60"/>
        <v/>
      </c>
      <c r="X270" s="1" t="str">
        <f t="shared" si="60"/>
        <v/>
      </c>
      <c r="Y270" s="1" t="str">
        <f t="shared" si="60"/>
        <v/>
      </c>
      <c r="Z270" s="1" t="e">
        <f t="shared" si="61"/>
        <v>#N/A</v>
      </c>
      <c r="AA270" s="3">
        <f t="shared" si="63"/>
        <v>0</v>
      </c>
      <c r="AB270" s="13" t="e">
        <f t="shared" si="64"/>
        <v>#N/A</v>
      </c>
      <c r="AC270" s="13" t="e">
        <f t="shared" si="65"/>
        <v>#N/A</v>
      </c>
      <c r="AD270" s="13" t="e">
        <f t="shared" si="66"/>
        <v>#N/A</v>
      </c>
      <c r="AE270" s="13" t="e">
        <f t="shared" si="67"/>
        <v>#N/A</v>
      </c>
      <c r="AF270" s="13" t="e">
        <f t="shared" si="68"/>
        <v>#N/A</v>
      </c>
      <c r="AG270" s="13" t="e">
        <f t="shared" si="69"/>
        <v>#N/A</v>
      </c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T270" s="107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</row>
    <row r="271" spans="1:65" s="1" customFormat="1" x14ac:dyDescent="0.3">
      <c r="A271" s="11"/>
      <c r="B271" s="1" t="e">
        <f t="shared" si="62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" t="str">
        <f t="shared" ref="V271:V334" si="70">IF($C271="","",E271-E270)</f>
        <v/>
      </c>
      <c r="W271" s="1" t="str">
        <f t="shared" ref="W271:Y334" si="71">IF($C271="","",G271-G270)</f>
        <v/>
      </c>
      <c r="X271" s="1" t="str">
        <f t="shared" si="71"/>
        <v/>
      </c>
      <c r="Y271" s="1" t="str">
        <f t="shared" si="71"/>
        <v/>
      </c>
      <c r="Z271" s="1" t="e">
        <f t="shared" ref="Z271:Z334" si="72">IF(OR($C271="",ISNA($C271)),NA(),V271+W271+X271+Y271)</f>
        <v>#N/A</v>
      </c>
      <c r="AA271" s="3">
        <f t="shared" si="63"/>
        <v>0</v>
      </c>
      <c r="AB271" s="13" t="e">
        <f t="shared" si="64"/>
        <v>#N/A</v>
      </c>
      <c r="AC271" s="13" t="e">
        <f t="shared" si="65"/>
        <v>#N/A</v>
      </c>
      <c r="AD271" s="13" t="e">
        <f t="shared" si="66"/>
        <v>#N/A</v>
      </c>
      <c r="AE271" s="13" t="e">
        <f t="shared" si="67"/>
        <v>#N/A</v>
      </c>
      <c r="AF271" s="13" t="e">
        <f t="shared" si="68"/>
        <v>#N/A</v>
      </c>
      <c r="AG271" s="13" t="e">
        <f t="shared" si="69"/>
        <v>#N/A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T271" s="107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</row>
    <row r="272" spans="1:65" s="1" customFormat="1" x14ac:dyDescent="0.3">
      <c r="A272" s="11"/>
      <c r="B272" s="1" t="e">
        <f t="shared" si="62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" t="str">
        <f t="shared" si="70"/>
        <v/>
      </c>
      <c r="W272" s="1" t="str">
        <f t="shared" si="71"/>
        <v/>
      </c>
      <c r="X272" s="1" t="str">
        <f t="shared" si="71"/>
        <v/>
      </c>
      <c r="Y272" s="1" t="str">
        <f t="shared" si="71"/>
        <v/>
      </c>
      <c r="Z272" s="1" t="e">
        <f t="shared" si="72"/>
        <v>#N/A</v>
      </c>
      <c r="AA272" s="3">
        <f t="shared" si="63"/>
        <v>0</v>
      </c>
      <c r="AB272" s="13" t="e">
        <f t="shared" si="64"/>
        <v>#N/A</v>
      </c>
      <c r="AC272" s="13" t="e">
        <f t="shared" si="65"/>
        <v>#N/A</v>
      </c>
      <c r="AD272" s="13" t="e">
        <f t="shared" si="66"/>
        <v>#N/A</v>
      </c>
      <c r="AE272" s="13" t="e">
        <f t="shared" si="67"/>
        <v>#N/A</v>
      </c>
      <c r="AF272" s="13" t="e">
        <f t="shared" si="68"/>
        <v>#N/A</v>
      </c>
      <c r="AG272" s="13" t="e">
        <f t="shared" si="69"/>
        <v>#N/A</v>
      </c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T272" s="107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</row>
    <row r="273" spans="1:65" s="1" customFormat="1" x14ac:dyDescent="0.3">
      <c r="A273" s="11"/>
      <c r="B273" s="1" t="e">
        <f t="shared" si="62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" t="str">
        <f t="shared" si="70"/>
        <v/>
      </c>
      <c r="W273" s="1" t="str">
        <f t="shared" si="71"/>
        <v/>
      </c>
      <c r="X273" s="1" t="str">
        <f t="shared" si="71"/>
        <v/>
      </c>
      <c r="Y273" s="1" t="str">
        <f t="shared" si="71"/>
        <v/>
      </c>
      <c r="Z273" s="1" t="e">
        <f t="shared" si="72"/>
        <v>#N/A</v>
      </c>
      <c r="AA273" s="3">
        <f t="shared" si="63"/>
        <v>0</v>
      </c>
      <c r="AB273" s="13" t="e">
        <f t="shared" si="64"/>
        <v>#N/A</v>
      </c>
      <c r="AC273" s="13" t="e">
        <f t="shared" si="65"/>
        <v>#N/A</v>
      </c>
      <c r="AD273" s="13" t="e">
        <f t="shared" si="66"/>
        <v>#N/A</v>
      </c>
      <c r="AE273" s="13" t="e">
        <f t="shared" si="67"/>
        <v>#N/A</v>
      </c>
      <c r="AF273" s="13" t="e">
        <f t="shared" si="68"/>
        <v>#N/A</v>
      </c>
      <c r="AG273" s="13" t="e">
        <f t="shared" si="69"/>
        <v>#N/A</v>
      </c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T273" s="107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</row>
    <row r="274" spans="1:65" s="1" customFormat="1" x14ac:dyDescent="0.3">
      <c r="A274" s="11"/>
      <c r="B274" s="1" t="e">
        <f t="shared" si="62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" t="str">
        <f t="shared" si="70"/>
        <v/>
      </c>
      <c r="W274" s="1" t="str">
        <f t="shared" si="71"/>
        <v/>
      </c>
      <c r="X274" s="1" t="str">
        <f t="shared" si="71"/>
        <v/>
      </c>
      <c r="Y274" s="1" t="str">
        <f t="shared" si="71"/>
        <v/>
      </c>
      <c r="Z274" s="1" t="e">
        <f t="shared" si="72"/>
        <v>#N/A</v>
      </c>
      <c r="AA274" s="3">
        <f t="shared" si="63"/>
        <v>0</v>
      </c>
      <c r="AB274" s="13" t="e">
        <f t="shared" si="64"/>
        <v>#N/A</v>
      </c>
      <c r="AC274" s="13" t="e">
        <f t="shared" si="65"/>
        <v>#N/A</v>
      </c>
      <c r="AD274" s="13" t="e">
        <f t="shared" si="66"/>
        <v>#N/A</v>
      </c>
      <c r="AE274" s="13" t="e">
        <f t="shared" si="67"/>
        <v>#N/A</v>
      </c>
      <c r="AF274" s="13" t="e">
        <f t="shared" si="68"/>
        <v>#N/A</v>
      </c>
      <c r="AG274" s="13" t="e">
        <f t="shared" si="69"/>
        <v>#N/A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T274" s="107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</row>
    <row r="275" spans="1:65" s="1" customFormat="1" x14ac:dyDescent="0.3">
      <c r="A275" s="11"/>
      <c r="B275" s="1" t="e">
        <f t="shared" si="62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" t="str">
        <f t="shared" si="70"/>
        <v/>
      </c>
      <c r="W275" s="1" t="str">
        <f t="shared" si="71"/>
        <v/>
      </c>
      <c r="X275" s="1" t="str">
        <f t="shared" si="71"/>
        <v/>
      </c>
      <c r="Y275" s="1" t="str">
        <f t="shared" si="71"/>
        <v/>
      </c>
      <c r="Z275" s="1" t="e">
        <f t="shared" si="72"/>
        <v>#N/A</v>
      </c>
      <c r="AA275" s="3">
        <f t="shared" si="63"/>
        <v>0</v>
      </c>
      <c r="AB275" s="13" t="e">
        <f t="shared" si="64"/>
        <v>#N/A</v>
      </c>
      <c r="AC275" s="13" t="e">
        <f t="shared" si="65"/>
        <v>#N/A</v>
      </c>
      <c r="AD275" s="13" t="e">
        <f t="shared" si="66"/>
        <v>#N/A</v>
      </c>
      <c r="AE275" s="13" t="e">
        <f t="shared" si="67"/>
        <v>#N/A</v>
      </c>
      <c r="AF275" s="13" t="e">
        <f t="shared" si="68"/>
        <v>#N/A</v>
      </c>
      <c r="AG275" s="13" t="e">
        <f t="shared" si="69"/>
        <v>#N/A</v>
      </c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T275" s="107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</row>
    <row r="276" spans="1:65" s="1" customFormat="1" x14ac:dyDescent="0.3">
      <c r="A276" s="11"/>
      <c r="B276" s="1" t="e">
        <f t="shared" si="62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" t="str">
        <f t="shared" si="70"/>
        <v/>
      </c>
      <c r="W276" s="1" t="str">
        <f t="shared" si="71"/>
        <v/>
      </c>
      <c r="X276" s="1" t="str">
        <f t="shared" si="71"/>
        <v/>
      </c>
      <c r="Y276" s="1" t="str">
        <f t="shared" si="71"/>
        <v/>
      </c>
      <c r="Z276" s="1" t="e">
        <f t="shared" si="72"/>
        <v>#N/A</v>
      </c>
      <c r="AA276" s="3">
        <f t="shared" si="63"/>
        <v>0</v>
      </c>
      <c r="AB276" s="13" t="e">
        <f t="shared" si="64"/>
        <v>#N/A</v>
      </c>
      <c r="AC276" s="13" t="e">
        <f t="shared" si="65"/>
        <v>#N/A</v>
      </c>
      <c r="AD276" s="13" t="e">
        <f t="shared" si="66"/>
        <v>#N/A</v>
      </c>
      <c r="AE276" s="13" t="e">
        <f t="shared" si="67"/>
        <v>#N/A</v>
      </c>
      <c r="AF276" s="13" t="e">
        <f t="shared" si="68"/>
        <v>#N/A</v>
      </c>
      <c r="AG276" s="13" t="e">
        <f t="shared" si="69"/>
        <v>#N/A</v>
      </c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T276" s="107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</row>
    <row r="277" spans="1:65" s="1" customFormat="1" x14ac:dyDescent="0.3">
      <c r="A277" s="11"/>
      <c r="B277" s="1" t="e">
        <f t="shared" si="62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" t="str">
        <f t="shared" si="70"/>
        <v/>
      </c>
      <c r="W277" s="1" t="str">
        <f t="shared" si="71"/>
        <v/>
      </c>
      <c r="X277" s="1" t="str">
        <f t="shared" si="71"/>
        <v/>
      </c>
      <c r="Y277" s="1" t="str">
        <f t="shared" si="71"/>
        <v/>
      </c>
      <c r="Z277" s="1" t="e">
        <f t="shared" si="72"/>
        <v>#N/A</v>
      </c>
      <c r="AA277" s="3">
        <f t="shared" si="63"/>
        <v>0</v>
      </c>
      <c r="AB277" s="13" t="e">
        <f t="shared" si="64"/>
        <v>#N/A</v>
      </c>
      <c r="AC277" s="13" t="e">
        <f t="shared" si="65"/>
        <v>#N/A</v>
      </c>
      <c r="AD277" s="13" t="e">
        <f t="shared" si="66"/>
        <v>#N/A</v>
      </c>
      <c r="AE277" s="13" t="e">
        <f t="shared" si="67"/>
        <v>#N/A</v>
      </c>
      <c r="AF277" s="13" t="e">
        <f t="shared" si="68"/>
        <v>#N/A</v>
      </c>
      <c r="AG277" s="13" t="e">
        <f t="shared" si="69"/>
        <v>#N/A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T277" s="107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</row>
    <row r="278" spans="1:65" s="1" customFormat="1" x14ac:dyDescent="0.3">
      <c r="A278" s="11"/>
      <c r="B278" s="1" t="e">
        <f t="shared" si="62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" t="str">
        <f t="shared" si="70"/>
        <v/>
      </c>
      <c r="W278" s="1" t="str">
        <f t="shared" si="71"/>
        <v/>
      </c>
      <c r="X278" s="1" t="str">
        <f t="shared" si="71"/>
        <v/>
      </c>
      <c r="Y278" s="1" t="str">
        <f t="shared" si="71"/>
        <v/>
      </c>
      <c r="Z278" s="1" t="e">
        <f t="shared" si="72"/>
        <v>#N/A</v>
      </c>
      <c r="AA278" s="3">
        <f t="shared" si="63"/>
        <v>0</v>
      </c>
      <c r="AB278" s="13" t="e">
        <f t="shared" si="64"/>
        <v>#N/A</v>
      </c>
      <c r="AC278" s="13" t="e">
        <f t="shared" si="65"/>
        <v>#N/A</v>
      </c>
      <c r="AD278" s="13" t="e">
        <f t="shared" si="66"/>
        <v>#N/A</v>
      </c>
      <c r="AE278" s="13" t="e">
        <f t="shared" si="67"/>
        <v>#N/A</v>
      </c>
      <c r="AF278" s="13" t="e">
        <f t="shared" si="68"/>
        <v>#N/A</v>
      </c>
      <c r="AG278" s="13" t="e">
        <f t="shared" si="69"/>
        <v>#N/A</v>
      </c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T278" s="107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</row>
    <row r="279" spans="1:65" s="1" customFormat="1" x14ac:dyDescent="0.3">
      <c r="A279" s="11"/>
      <c r="B279" s="1" t="e">
        <f t="shared" si="62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" t="str">
        <f t="shared" si="70"/>
        <v/>
      </c>
      <c r="W279" s="1" t="str">
        <f t="shared" si="71"/>
        <v/>
      </c>
      <c r="X279" s="1" t="str">
        <f t="shared" si="71"/>
        <v/>
      </c>
      <c r="Y279" s="1" t="str">
        <f t="shared" si="71"/>
        <v/>
      </c>
      <c r="Z279" s="1" t="e">
        <f t="shared" si="72"/>
        <v>#N/A</v>
      </c>
      <c r="AA279" s="3">
        <f t="shared" si="63"/>
        <v>0</v>
      </c>
      <c r="AB279" s="13" t="e">
        <f t="shared" si="64"/>
        <v>#N/A</v>
      </c>
      <c r="AC279" s="13" t="e">
        <f t="shared" si="65"/>
        <v>#N/A</v>
      </c>
      <c r="AD279" s="13" t="e">
        <f t="shared" si="66"/>
        <v>#N/A</v>
      </c>
      <c r="AE279" s="13" t="e">
        <f t="shared" si="67"/>
        <v>#N/A</v>
      </c>
      <c r="AF279" s="13" t="e">
        <f t="shared" si="68"/>
        <v>#N/A</v>
      </c>
      <c r="AG279" s="13" t="e">
        <f t="shared" si="69"/>
        <v>#N/A</v>
      </c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T279" s="107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</row>
    <row r="280" spans="1:65" s="1" customFormat="1" x14ac:dyDescent="0.3">
      <c r="A280" s="11"/>
      <c r="B280" s="1" t="e">
        <f t="shared" si="62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70"/>
        <v/>
      </c>
      <c r="W280" s="1" t="str">
        <f t="shared" si="71"/>
        <v/>
      </c>
      <c r="X280" s="1" t="str">
        <f t="shared" si="71"/>
        <v/>
      </c>
      <c r="Y280" s="1" t="str">
        <f t="shared" si="71"/>
        <v/>
      </c>
      <c r="Z280" s="1" t="e">
        <f t="shared" si="72"/>
        <v>#N/A</v>
      </c>
      <c r="AA280" s="3">
        <f t="shared" si="63"/>
        <v>0</v>
      </c>
      <c r="AB280" s="13" t="e">
        <f t="shared" si="64"/>
        <v>#N/A</v>
      </c>
      <c r="AC280" s="13" t="e">
        <f t="shared" si="65"/>
        <v>#N/A</v>
      </c>
      <c r="AD280" s="13" t="e">
        <f t="shared" si="66"/>
        <v>#N/A</v>
      </c>
      <c r="AE280" s="13" t="e">
        <f t="shared" si="67"/>
        <v>#N/A</v>
      </c>
      <c r="AF280" s="13" t="e">
        <f t="shared" si="68"/>
        <v>#N/A</v>
      </c>
      <c r="AG280" s="13" t="e">
        <f t="shared" si="69"/>
        <v>#N/A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T280" s="107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</row>
    <row r="281" spans="1:65" s="1" customFormat="1" x14ac:dyDescent="0.3">
      <c r="A281" s="11"/>
      <c r="B281" s="1" t="e">
        <f t="shared" si="62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70"/>
        <v/>
      </c>
      <c r="W281" s="1" t="str">
        <f t="shared" si="71"/>
        <v/>
      </c>
      <c r="X281" s="1" t="str">
        <f t="shared" si="71"/>
        <v/>
      </c>
      <c r="Y281" s="1" t="str">
        <f t="shared" si="71"/>
        <v/>
      </c>
      <c r="Z281" s="1" t="e">
        <f t="shared" si="72"/>
        <v>#N/A</v>
      </c>
      <c r="AA281" s="3">
        <f t="shared" si="63"/>
        <v>0</v>
      </c>
      <c r="AB281" s="13" t="e">
        <f t="shared" si="64"/>
        <v>#N/A</v>
      </c>
      <c r="AC281" s="13" t="e">
        <f t="shared" si="65"/>
        <v>#N/A</v>
      </c>
      <c r="AD281" s="13" t="e">
        <f t="shared" si="66"/>
        <v>#N/A</v>
      </c>
      <c r="AE281" s="13" t="e">
        <f t="shared" si="67"/>
        <v>#N/A</v>
      </c>
      <c r="AF281" s="13" t="e">
        <f t="shared" si="68"/>
        <v>#N/A</v>
      </c>
      <c r="AG281" s="13" t="e">
        <f t="shared" si="69"/>
        <v>#N/A</v>
      </c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T281" s="107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</row>
    <row r="282" spans="1:65" s="1" customFormat="1" x14ac:dyDescent="0.3">
      <c r="A282" s="11"/>
      <c r="B282" s="1" t="e">
        <f t="shared" si="62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70"/>
        <v/>
      </c>
      <c r="W282" s="1" t="str">
        <f t="shared" si="71"/>
        <v/>
      </c>
      <c r="X282" s="1" t="str">
        <f t="shared" si="71"/>
        <v/>
      </c>
      <c r="Y282" s="1" t="str">
        <f t="shared" si="71"/>
        <v/>
      </c>
      <c r="Z282" s="1" t="e">
        <f t="shared" si="72"/>
        <v>#N/A</v>
      </c>
      <c r="AA282" s="3">
        <f t="shared" si="63"/>
        <v>0</v>
      </c>
      <c r="AB282" s="13" t="e">
        <f t="shared" si="64"/>
        <v>#N/A</v>
      </c>
      <c r="AC282" s="13" t="e">
        <f t="shared" si="65"/>
        <v>#N/A</v>
      </c>
      <c r="AD282" s="13" t="e">
        <f t="shared" si="66"/>
        <v>#N/A</v>
      </c>
      <c r="AE282" s="13" t="e">
        <f t="shared" si="67"/>
        <v>#N/A</v>
      </c>
      <c r="AF282" s="13" t="e">
        <f t="shared" si="68"/>
        <v>#N/A</v>
      </c>
      <c r="AG282" s="13" t="e">
        <f t="shared" si="69"/>
        <v>#N/A</v>
      </c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T282" s="107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</row>
    <row r="283" spans="1:65" s="1" customFormat="1" x14ac:dyDescent="0.3">
      <c r="A283" s="11"/>
      <c r="B283" s="1" t="e">
        <f t="shared" si="62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70"/>
        <v/>
      </c>
      <c r="W283" s="1" t="str">
        <f t="shared" si="71"/>
        <v/>
      </c>
      <c r="X283" s="1" t="str">
        <f t="shared" si="71"/>
        <v/>
      </c>
      <c r="Y283" s="1" t="str">
        <f t="shared" si="71"/>
        <v/>
      </c>
      <c r="Z283" s="1" t="e">
        <f t="shared" si="72"/>
        <v>#N/A</v>
      </c>
      <c r="AA283" s="3">
        <f t="shared" si="63"/>
        <v>0</v>
      </c>
      <c r="AB283" s="13" t="e">
        <f t="shared" si="64"/>
        <v>#N/A</v>
      </c>
      <c r="AC283" s="13" t="e">
        <f t="shared" si="65"/>
        <v>#N/A</v>
      </c>
      <c r="AD283" s="13" t="e">
        <f t="shared" si="66"/>
        <v>#N/A</v>
      </c>
      <c r="AE283" s="13" t="e">
        <f t="shared" si="67"/>
        <v>#N/A</v>
      </c>
      <c r="AF283" s="13" t="e">
        <f t="shared" si="68"/>
        <v>#N/A</v>
      </c>
      <c r="AG283" s="13" t="e">
        <f t="shared" si="69"/>
        <v>#N/A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T283" s="107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</row>
    <row r="284" spans="1:65" s="1" customFormat="1" x14ac:dyDescent="0.3">
      <c r="A284" s="11"/>
      <c r="B284" s="1" t="e">
        <f t="shared" si="62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70"/>
        <v/>
      </c>
      <c r="W284" s="1" t="str">
        <f t="shared" si="71"/>
        <v/>
      </c>
      <c r="X284" s="1" t="str">
        <f t="shared" si="71"/>
        <v/>
      </c>
      <c r="Y284" s="1" t="str">
        <f t="shared" si="71"/>
        <v/>
      </c>
      <c r="Z284" s="1" t="e">
        <f t="shared" si="72"/>
        <v>#N/A</v>
      </c>
      <c r="AA284" s="3">
        <f t="shared" si="63"/>
        <v>0</v>
      </c>
      <c r="AB284" s="13" t="e">
        <f t="shared" si="64"/>
        <v>#N/A</v>
      </c>
      <c r="AC284" s="13" t="e">
        <f t="shared" si="65"/>
        <v>#N/A</v>
      </c>
      <c r="AD284" s="13" t="e">
        <f t="shared" si="66"/>
        <v>#N/A</v>
      </c>
      <c r="AE284" s="13" t="e">
        <f t="shared" si="67"/>
        <v>#N/A</v>
      </c>
      <c r="AF284" s="13" t="e">
        <f t="shared" si="68"/>
        <v>#N/A</v>
      </c>
      <c r="AG284" s="13" t="e">
        <f t="shared" si="69"/>
        <v>#N/A</v>
      </c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T284" s="107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</row>
    <row r="285" spans="1:65" s="1" customFormat="1" x14ac:dyDescent="0.3">
      <c r="A285" s="11"/>
      <c r="B285" s="1" t="e">
        <f t="shared" si="62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70"/>
        <v/>
      </c>
      <c r="W285" s="1" t="str">
        <f t="shared" si="71"/>
        <v/>
      </c>
      <c r="X285" s="1" t="str">
        <f t="shared" si="71"/>
        <v/>
      </c>
      <c r="Y285" s="1" t="str">
        <f t="shared" si="71"/>
        <v/>
      </c>
      <c r="Z285" s="1" t="e">
        <f t="shared" si="72"/>
        <v>#N/A</v>
      </c>
      <c r="AA285" s="3">
        <f t="shared" si="63"/>
        <v>0</v>
      </c>
      <c r="AB285" s="13" t="e">
        <f t="shared" si="64"/>
        <v>#N/A</v>
      </c>
      <c r="AC285" s="13" t="e">
        <f t="shared" si="65"/>
        <v>#N/A</v>
      </c>
      <c r="AD285" s="13" t="e">
        <f t="shared" si="66"/>
        <v>#N/A</v>
      </c>
      <c r="AE285" s="13" t="e">
        <f t="shared" si="67"/>
        <v>#N/A</v>
      </c>
      <c r="AF285" s="13" t="e">
        <f t="shared" si="68"/>
        <v>#N/A</v>
      </c>
      <c r="AG285" s="13" t="e">
        <f t="shared" si="69"/>
        <v>#N/A</v>
      </c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T285" s="107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</row>
    <row r="286" spans="1:65" s="1" customFormat="1" x14ac:dyDescent="0.3">
      <c r="A286" s="11"/>
      <c r="B286" s="1" t="e">
        <f t="shared" si="62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70"/>
        <v/>
      </c>
      <c r="W286" s="1" t="str">
        <f t="shared" si="71"/>
        <v/>
      </c>
      <c r="X286" s="1" t="str">
        <f t="shared" si="71"/>
        <v/>
      </c>
      <c r="Y286" s="1" t="str">
        <f t="shared" si="71"/>
        <v/>
      </c>
      <c r="Z286" s="1" t="e">
        <f t="shared" si="72"/>
        <v>#N/A</v>
      </c>
      <c r="AA286" s="3">
        <f t="shared" si="63"/>
        <v>0</v>
      </c>
      <c r="AB286" s="13" t="e">
        <f t="shared" si="64"/>
        <v>#N/A</v>
      </c>
      <c r="AC286" s="13" t="e">
        <f t="shared" si="65"/>
        <v>#N/A</v>
      </c>
      <c r="AD286" s="13" t="e">
        <f t="shared" si="66"/>
        <v>#N/A</v>
      </c>
      <c r="AE286" s="13" t="e">
        <f t="shared" si="67"/>
        <v>#N/A</v>
      </c>
      <c r="AF286" s="13" t="e">
        <f t="shared" si="68"/>
        <v>#N/A</v>
      </c>
      <c r="AG286" s="13" t="e">
        <f t="shared" si="69"/>
        <v>#N/A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T286" s="107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</row>
    <row r="287" spans="1:65" s="1" customFormat="1" x14ac:dyDescent="0.3">
      <c r="A287" s="11"/>
      <c r="B287" s="1" t="e">
        <f t="shared" si="62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70"/>
        <v/>
      </c>
      <c r="W287" s="1" t="str">
        <f t="shared" si="71"/>
        <v/>
      </c>
      <c r="X287" s="1" t="str">
        <f t="shared" si="71"/>
        <v/>
      </c>
      <c r="Y287" s="1" t="str">
        <f t="shared" si="71"/>
        <v/>
      </c>
      <c r="Z287" s="1" t="e">
        <f t="shared" si="72"/>
        <v>#N/A</v>
      </c>
      <c r="AA287" s="3">
        <f t="shared" si="63"/>
        <v>0</v>
      </c>
      <c r="AB287" s="13" t="e">
        <f t="shared" si="64"/>
        <v>#N/A</v>
      </c>
      <c r="AC287" s="13" t="e">
        <f t="shared" si="65"/>
        <v>#N/A</v>
      </c>
      <c r="AD287" s="13" t="e">
        <f t="shared" si="66"/>
        <v>#N/A</v>
      </c>
      <c r="AE287" s="13" t="e">
        <f t="shared" si="67"/>
        <v>#N/A</v>
      </c>
      <c r="AF287" s="13" t="e">
        <f t="shared" si="68"/>
        <v>#N/A</v>
      </c>
      <c r="AG287" s="13" t="e">
        <f t="shared" si="69"/>
        <v>#N/A</v>
      </c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T287" s="107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</row>
    <row r="288" spans="1:65" s="1" customFormat="1" x14ac:dyDescent="0.3">
      <c r="A288" s="11"/>
      <c r="B288" s="1" t="e">
        <f t="shared" si="62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70"/>
        <v/>
      </c>
      <c r="W288" s="1" t="str">
        <f t="shared" si="71"/>
        <v/>
      </c>
      <c r="X288" s="1" t="str">
        <f t="shared" si="71"/>
        <v/>
      </c>
      <c r="Y288" s="1" t="str">
        <f t="shared" si="71"/>
        <v/>
      </c>
      <c r="Z288" s="1" t="e">
        <f t="shared" si="72"/>
        <v>#N/A</v>
      </c>
      <c r="AA288" s="3">
        <f t="shared" si="63"/>
        <v>0</v>
      </c>
      <c r="AB288" s="13" t="e">
        <f t="shared" si="64"/>
        <v>#N/A</v>
      </c>
      <c r="AC288" s="13" t="e">
        <f t="shared" si="65"/>
        <v>#N/A</v>
      </c>
      <c r="AD288" s="13" t="e">
        <f t="shared" si="66"/>
        <v>#N/A</v>
      </c>
      <c r="AE288" s="13" t="e">
        <f t="shared" si="67"/>
        <v>#N/A</v>
      </c>
      <c r="AF288" s="13" t="e">
        <f t="shared" si="68"/>
        <v>#N/A</v>
      </c>
      <c r="AG288" s="13" t="e">
        <f t="shared" si="69"/>
        <v>#N/A</v>
      </c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T288" s="107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</row>
    <row r="289" spans="1:65" s="1" customFormat="1" x14ac:dyDescent="0.3">
      <c r="A289" s="11"/>
      <c r="B289" s="1" t="e">
        <f t="shared" si="62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70"/>
        <v/>
      </c>
      <c r="W289" s="1" t="str">
        <f t="shared" si="71"/>
        <v/>
      </c>
      <c r="X289" s="1" t="str">
        <f t="shared" si="71"/>
        <v/>
      </c>
      <c r="Y289" s="1" t="str">
        <f t="shared" si="71"/>
        <v/>
      </c>
      <c r="Z289" s="1" t="e">
        <f t="shared" si="72"/>
        <v>#N/A</v>
      </c>
      <c r="AA289" s="3">
        <f t="shared" si="63"/>
        <v>0</v>
      </c>
      <c r="AB289" s="13" t="e">
        <f t="shared" si="64"/>
        <v>#N/A</v>
      </c>
      <c r="AC289" s="13" t="e">
        <f t="shared" si="65"/>
        <v>#N/A</v>
      </c>
      <c r="AD289" s="13" t="e">
        <f t="shared" si="66"/>
        <v>#N/A</v>
      </c>
      <c r="AE289" s="13" t="e">
        <f t="shared" si="67"/>
        <v>#N/A</v>
      </c>
      <c r="AF289" s="13" t="e">
        <f t="shared" si="68"/>
        <v>#N/A</v>
      </c>
      <c r="AG289" s="13" t="e">
        <f t="shared" si="69"/>
        <v>#N/A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T289" s="107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</row>
    <row r="290" spans="1:65" s="1" customFormat="1" x14ac:dyDescent="0.3">
      <c r="A290" s="11"/>
      <c r="B290" s="1" t="e">
        <f t="shared" si="62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70"/>
        <v/>
      </c>
      <c r="W290" s="1" t="str">
        <f t="shared" si="71"/>
        <v/>
      </c>
      <c r="X290" s="1" t="str">
        <f t="shared" si="71"/>
        <v/>
      </c>
      <c r="Y290" s="1" t="str">
        <f t="shared" si="71"/>
        <v/>
      </c>
      <c r="Z290" s="1" t="e">
        <f t="shared" si="72"/>
        <v>#N/A</v>
      </c>
      <c r="AA290" s="3">
        <f t="shared" si="63"/>
        <v>0</v>
      </c>
      <c r="AB290" s="13" t="e">
        <f t="shared" si="64"/>
        <v>#N/A</v>
      </c>
      <c r="AC290" s="13" t="e">
        <f t="shared" si="65"/>
        <v>#N/A</v>
      </c>
      <c r="AD290" s="13" t="e">
        <f t="shared" si="66"/>
        <v>#N/A</v>
      </c>
      <c r="AE290" s="13" t="e">
        <f t="shared" si="67"/>
        <v>#N/A</v>
      </c>
      <c r="AF290" s="13" t="e">
        <f t="shared" si="68"/>
        <v>#N/A</v>
      </c>
      <c r="AG290" s="13" t="e">
        <f t="shared" si="69"/>
        <v>#N/A</v>
      </c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T290" s="107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</row>
    <row r="291" spans="1:65" s="1" customFormat="1" x14ac:dyDescent="0.3">
      <c r="A291" s="11"/>
      <c r="B291" s="1" t="e">
        <f t="shared" si="62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70"/>
        <v/>
      </c>
      <c r="W291" s="1" t="str">
        <f t="shared" si="71"/>
        <v/>
      </c>
      <c r="X291" s="1" t="str">
        <f t="shared" si="71"/>
        <v/>
      </c>
      <c r="Y291" s="1" t="str">
        <f t="shared" si="71"/>
        <v/>
      </c>
      <c r="Z291" s="1" t="e">
        <f t="shared" si="72"/>
        <v>#N/A</v>
      </c>
      <c r="AA291" s="3">
        <f t="shared" si="63"/>
        <v>0</v>
      </c>
      <c r="AB291" s="13" t="e">
        <f t="shared" si="64"/>
        <v>#N/A</v>
      </c>
      <c r="AC291" s="13" t="e">
        <f t="shared" si="65"/>
        <v>#N/A</v>
      </c>
      <c r="AD291" s="13" t="e">
        <f t="shared" si="66"/>
        <v>#N/A</v>
      </c>
      <c r="AE291" s="13" t="e">
        <f t="shared" si="67"/>
        <v>#N/A</v>
      </c>
      <c r="AF291" s="13" t="e">
        <f t="shared" si="68"/>
        <v>#N/A</v>
      </c>
      <c r="AG291" s="13" t="e">
        <f t="shared" si="69"/>
        <v>#N/A</v>
      </c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T291" s="107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</row>
    <row r="292" spans="1:65" s="1" customFormat="1" x14ac:dyDescent="0.3">
      <c r="A292" s="11"/>
      <c r="B292" s="1" t="e">
        <f t="shared" si="62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70"/>
        <v/>
      </c>
      <c r="W292" s="1" t="str">
        <f t="shared" si="71"/>
        <v/>
      </c>
      <c r="X292" s="1" t="str">
        <f t="shared" si="71"/>
        <v/>
      </c>
      <c r="Y292" s="1" t="str">
        <f t="shared" si="71"/>
        <v/>
      </c>
      <c r="Z292" s="1" t="e">
        <f t="shared" si="72"/>
        <v>#N/A</v>
      </c>
      <c r="AA292" s="3">
        <f t="shared" si="63"/>
        <v>0</v>
      </c>
      <c r="AB292" s="13" t="e">
        <f t="shared" si="64"/>
        <v>#N/A</v>
      </c>
      <c r="AC292" s="13" t="e">
        <f t="shared" si="65"/>
        <v>#N/A</v>
      </c>
      <c r="AD292" s="13" t="e">
        <f t="shared" si="66"/>
        <v>#N/A</v>
      </c>
      <c r="AE292" s="13" t="e">
        <f t="shared" si="67"/>
        <v>#N/A</v>
      </c>
      <c r="AF292" s="13" t="e">
        <f t="shared" si="68"/>
        <v>#N/A</v>
      </c>
      <c r="AG292" s="13" t="e">
        <f t="shared" si="69"/>
        <v>#N/A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T292" s="107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</row>
    <row r="293" spans="1:65" s="1" customFormat="1" x14ac:dyDescent="0.3">
      <c r="A293" s="11"/>
      <c r="B293" s="1" t="e">
        <f t="shared" si="62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70"/>
        <v/>
      </c>
      <c r="W293" s="1" t="str">
        <f t="shared" si="71"/>
        <v/>
      </c>
      <c r="X293" s="1" t="str">
        <f t="shared" si="71"/>
        <v/>
      </c>
      <c r="Y293" s="1" t="str">
        <f t="shared" si="71"/>
        <v/>
      </c>
      <c r="Z293" s="1" t="e">
        <f t="shared" si="72"/>
        <v>#N/A</v>
      </c>
      <c r="AA293" s="3">
        <f t="shared" si="63"/>
        <v>0</v>
      </c>
      <c r="AB293" s="13" t="e">
        <f t="shared" si="64"/>
        <v>#N/A</v>
      </c>
      <c r="AC293" s="13" t="e">
        <f t="shared" si="65"/>
        <v>#N/A</v>
      </c>
      <c r="AD293" s="13" t="e">
        <f t="shared" si="66"/>
        <v>#N/A</v>
      </c>
      <c r="AE293" s="13" t="e">
        <f t="shared" si="67"/>
        <v>#N/A</v>
      </c>
      <c r="AF293" s="13" t="e">
        <f t="shared" si="68"/>
        <v>#N/A</v>
      </c>
      <c r="AG293" s="13" t="e">
        <f t="shared" si="69"/>
        <v>#N/A</v>
      </c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T293" s="107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</row>
    <row r="294" spans="1:65" s="1" customFormat="1" x14ac:dyDescent="0.3">
      <c r="A294" s="11"/>
      <c r="B294" s="1" t="e">
        <f t="shared" si="62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70"/>
        <v/>
      </c>
      <c r="W294" s="1" t="str">
        <f t="shared" si="71"/>
        <v/>
      </c>
      <c r="X294" s="1" t="str">
        <f t="shared" si="71"/>
        <v/>
      </c>
      <c r="Y294" s="1" t="str">
        <f t="shared" si="71"/>
        <v/>
      </c>
      <c r="Z294" s="1" t="e">
        <f t="shared" si="72"/>
        <v>#N/A</v>
      </c>
      <c r="AA294" s="3">
        <f t="shared" si="63"/>
        <v>0</v>
      </c>
      <c r="AB294" s="13" t="e">
        <f t="shared" si="64"/>
        <v>#N/A</v>
      </c>
      <c r="AC294" s="13" t="e">
        <f t="shared" si="65"/>
        <v>#N/A</v>
      </c>
      <c r="AD294" s="13" t="e">
        <f t="shared" si="66"/>
        <v>#N/A</v>
      </c>
      <c r="AE294" s="13" t="e">
        <f t="shared" si="67"/>
        <v>#N/A</v>
      </c>
      <c r="AF294" s="13" t="e">
        <f t="shared" si="68"/>
        <v>#N/A</v>
      </c>
      <c r="AG294" s="13" t="e">
        <f t="shared" si="69"/>
        <v>#N/A</v>
      </c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T294" s="107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</row>
    <row r="295" spans="1:65" s="1" customFormat="1" x14ac:dyDescent="0.3">
      <c r="A295" s="11"/>
      <c r="B295" s="1" t="e">
        <f t="shared" si="62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70"/>
        <v/>
      </c>
      <c r="W295" s="1" t="str">
        <f t="shared" si="71"/>
        <v/>
      </c>
      <c r="X295" s="1" t="str">
        <f t="shared" si="71"/>
        <v/>
      </c>
      <c r="Y295" s="1" t="str">
        <f t="shared" si="71"/>
        <v/>
      </c>
      <c r="Z295" s="1" t="e">
        <f t="shared" si="72"/>
        <v>#N/A</v>
      </c>
      <c r="AA295" s="3">
        <f t="shared" si="63"/>
        <v>0</v>
      </c>
      <c r="AB295" s="13" t="e">
        <f t="shared" si="64"/>
        <v>#N/A</v>
      </c>
      <c r="AC295" s="13" t="e">
        <f t="shared" si="65"/>
        <v>#N/A</v>
      </c>
      <c r="AD295" s="13" t="e">
        <f t="shared" si="66"/>
        <v>#N/A</v>
      </c>
      <c r="AE295" s="13" t="e">
        <f t="shared" si="67"/>
        <v>#N/A</v>
      </c>
      <c r="AF295" s="13" t="e">
        <f t="shared" si="68"/>
        <v>#N/A</v>
      </c>
      <c r="AG295" s="13" t="e">
        <f t="shared" si="69"/>
        <v>#N/A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T295" s="107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</row>
    <row r="296" spans="1:65" s="1" customFormat="1" x14ac:dyDescent="0.3">
      <c r="A296" s="11"/>
      <c r="B296" s="1" t="e">
        <f t="shared" si="62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70"/>
        <v/>
      </c>
      <c r="W296" s="1" t="str">
        <f t="shared" si="71"/>
        <v/>
      </c>
      <c r="X296" s="1" t="str">
        <f t="shared" si="71"/>
        <v/>
      </c>
      <c r="Y296" s="1" t="str">
        <f t="shared" si="71"/>
        <v/>
      </c>
      <c r="Z296" s="1" t="e">
        <f t="shared" si="72"/>
        <v>#N/A</v>
      </c>
      <c r="AA296" s="3">
        <f t="shared" si="63"/>
        <v>0</v>
      </c>
      <c r="AB296" s="13" t="e">
        <f t="shared" si="64"/>
        <v>#N/A</v>
      </c>
      <c r="AC296" s="13" t="e">
        <f t="shared" si="65"/>
        <v>#N/A</v>
      </c>
      <c r="AD296" s="13" t="e">
        <f t="shared" si="66"/>
        <v>#N/A</v>
      </c>
      <c r="AE296" s="13" t="e">
        <f t="shared" si="67"/>
        <v>#N/A</v>
      </c>
      <c r="AF296" s="13" t="e">
        <f t="shared" si="68"/>
        <v>#N/A</v>
      </c>
      <c r="AG296" s="13" t="e">
        <f t="shared" si="69"/>
        <v>#N/A</v>
      </c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T296" s="107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</row>
    <row r="297" spans="1:65" s="1" customFormat="1" x14ac:dyDescent="0.3">
      <c r="A297" s="11"/>
      <c r="B297" s="1" t="e">
        <f t="shared" si="62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70"/>
        <v/>
      </c>
      <c r="W297" s="1" t="str">
        <f t="shared" si="71"/>
        <v/>
      </c>
      <c r="X297" s="1" t="str">
        <f t="shared" si="71"/>
        <v/>
      </c>
      <c r="Y297" s="1" t="str">
        <f t="shared" si="71"/>
        <v/>
      </c>
      <c r="Z297" s="1" t="e">
        <f t="shared" si="72"/>
        <v>#N/A</v>
      </c>
      <c r="AA297" s="3">
        <f t="shared" si="63"/>
        <v>0</v>
      </c>
      <c r="AB297" s="13" t="e">
        <f t="shared" si="64"/>
        <v>#N/A</v>
      </c>
      <c r="AC297" s="13" t="e">
        <f t="shared" si="65"/>
        <v>#N/A</v>
      </c>
      <c r="AD297" s="13" t="e">
        <f t="shared" si="66"/>
        <v>#N/A</v>
      </c>
      <c r="AE297" s="13" t="e">
        <f t="shared" si="67"/>
        <v>#N/A</v>
      </c>
      <c r="AF297" s="13" t="e">
        <f t="shared" si="68"/>
        <v>#N/A</v>
      </c>
      <c r="AG297" s="13" t="e">
        <f t="shared" si="69"/>
        <v>#N/A</v>
      </c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T297" s="107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</row>
    <row r="298" spans="1:65" s="1" customFormat="1" x14ac:dyDescent="0.3">
      <c r="A298" s="11"/>
      <c r="B298" s="1" t="e">
        <f t="shared" si="62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70"/>
        <v/>
      </c>
      <c r="W298" s="1" t="str">
        <f t="shared" si="71"/>
        <v/>
      </c>
      <c r="X298" s="1" t="str">
        <f t="shared" si="71"/>
        <v/>
      </c>
      <c r="Y298" s="1" t="str">
        <f t="shared" si="71"/>
        <v/>
      </c>
      <c r="Z298" s="1" t="e">
        <f t="shared" si="72"/>
        <v>#N/A</v>
      </c>
      <c r="AA298" s="3">
        <f t="shared" si="63"/>
        <v>0</v>
      </c>
      <c r="AB298" s="13" t="e">
        <f t="shared" si="64"/>
        <v>#N/A</v>
      </c>
      <c r="AC298" s="13" t="e">
        <f t="shared" si="65"/>
        <v>#N/A</v>
      </c>
      <c r="AD298" s="13" t="e">
        <f t="shared" si="66"/>
        <v>#N/A</v>
      </c>
      <c r="AE298" s="13" t="e">
        <f t="shared" si="67"/>
        <v>#N/A</v>
      </c>
      <c r="AF298" s="13" t="e">
        <f t="shared" si="68"/>
        <v>#N/A</v>
      </c>
      <c r="AG298" s="13" t="e">
        <f t="shared" si="69"/>
        <v>#N/A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T298" s="107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</row>
    <row r="299" spans="1:65" s="1" customFormat="1" x14ac:dyDescent="0.3">
      <c r="A299" s="11"/>
      <c r="B299" s="1" t="e">
        <f t="shared" si="62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70"/>
        <v/>
      </c>
      <c r="W299" s="1" t="str">
        <f t="shared" si="71"/>
        <v/>
      </c>
      <c r="X299" s="1" t="str">
        <f t="shared" si="71"/>
        <v/>
      </c>
      <c r="Y299" s="1" t="str">
        <f t="shared" si="71"/>
        <v/>
      </c>
      <c r="Z299" s="1" t="e">
        <f t="shared" si="72"/>
        <v>#N/A</v>
      </c>
      <c r="AA299" s="3">
        <f t="shared" si="63"/>
        <v>0</v>
      </c>
      <c r="AB299" s="13" t="e">
        <f t="shared" si="64"/>
        <v>#N/A</v>
      </c>
      <c r="AC299" s="13" t="e">
        <f t="shared" si="65"/>
        <v>#N/A</v>
      </c>
      <c r="AD299" s="13" t="e">
        <f t="shared" si="66"/>
        <v>#N/A</v>
      </c>
      <c r="AE299" s="13" t="e">
        <f t="shared" si="67"/>
        <v>#N/A</v>
      </c>
      <c r="AF299" s="13" t="e">
        <f t="shared" si="68"/>
        <v>#N/A</v>
      </c>
      <c r="AG299" s="13" t="e">
        <f t="shared" si="69"/>
        <v>#N/A</v>
      </c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T299" s="107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</row>
    <row r="300" spans="1:65" s="1" customFormat="1" x14ac:dyDescent="0.3">
      <c r="A300" s="11"/>
      <c r="B300" s="1" t="e">
        <f t="shared" si="62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70"/>
        <v/>
      </c>
      <c r="W300" s="1" t="str">
        <f t="shared" si="71"/>
        <v/>
      </c>
      <c r="X300" s="1" t="str">
        <f t="shared" si="71"/>
        <v/>
      </c>
      <c r="Y300" s="1" t="str">
        <f t="shared" si="71"/>
        <v/>
      </c>
      <c r="Z300" s="1" t="e">
        <f t="shared" si="72"/>
        <v>#N/A</v>
      </c>
      <c r="AA300" s="3">
        <f t="shared" si="63"/>
        <v>0</v>
      </c>
      <c r="AB300" s="13" t="e">
        <f t="shared" si="64"/>
        <v>#N/A</v>
      </c>
      <c r="AC300" s="13" t="e">
        <f t="shared" si="65"/>
        <v>#N/A</v>
      </c>
      <c r="AD300" s="13" t="e">
        <f t="shared" si="66"/>
        <v>#N/A</v>
      </c>
      <c r="AE300" s="13" t="e">
        <f t="shared" si="67"/>
        <v>#N/A</v>
      </c>
      <c r="AF300" s="13" t="e">
        <f t="shared" si="68"/>
        <v>#N/A</v>
      </c>
      <c r="AG300" s="13" t="e">
        <f t="shared" si="69"/>
        <v>#N/A</v>
      </c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T300" s="107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</row>
    <row r="301" spans="1:65" s="1" customFormat="1" x14ac:dyDescent="0.3">
      <c r="A301" s="11"/>
      <c r="B301" s="1" t="e">
        <f t="shared" si="62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70"/>
        <v/>
      </c>
      <c r="W301" s="1" t="str">
        <f t="shared" si="71"/>
        <v/>
      </c>
      <c r="X301" s="1" t="str">
        <f t="shared" si="71"/>
        <v/>
      </c>
      <c r="Y301" s="1" t="str">
        <f t="shared" si="71"/>
        <v/>
      </c>
      <c r="Z301" s="1" t="e">
        <f t="shared" si="72"/>
        <v>#N/A</v>
      </c>
      <c r="AA301" s="3">
        <f t="shared" si="63"/>
        <v>0</v>
      </c>
      <c r="AB301" s="13" t="e">
        <f t="shared" si="64"/>
        <v>#N/A</v>
      </c>
      <c r="AC301" s="13" t="e">
        <f t="shared" si="65"/>
        <v>#N/A</v>
      </c>
      <c r="AD301" s="13" t="e">
        <f t="shared" si="66"/>
        <v>#N/A</v>
      </c>
      <c r="AE301" s="13" t="e">
        <f t="shared" si="67"/>
        <v>#N/A</v>
      </c>
      <c r="AF301" s="13" t="e">
        <f t="shared" si="68"/>
        <v>#N/A</v>
      </c>
      <c r="AG301" s="13" t="e">
        <f t="shared" si="69"/>
        <v>#N/A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T301" s="107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</row>
    <row r="302" spans="1:65" s="1" customFormat="1" x14ac:dyDescent="0.3">
      <c r="A302" s="11"/>
      <c r="B302" s="1" t="e">
        <f t="shared" si="62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70"/>
        <v/>
      </c>
      <c r="W302" s="1" t="str">
        <f t="shared" si="71"/>
        <v/>
      </c>
      <c r="X302" s="1" t="str">
        <f t="shared" si="71"/>
        <v/>
      </c>
      <c r="Y302" s="1" t="str">
        <f t="shared" si="71"/>
        <v/>
      </c>
      <c r="Z302" s="1" t="e">
        <f t="shared" si="72"/>
        <v>#N/A</v>
      </c>
      <c r="AA302" s="3">
        <f t="shared" si="63"/>
        <v>0</v>
      </c>
      <c r="AB302" s="13" t="e">
        <f t="shared" si="64"/>
        <v>#N/A</v>
      </c>
      <c r="AC302" s="13" t="e">
        <f t="shared" si="65"/>
        <v>#N/A</v>
      </c>
      <c r="AD302" s="13" t="e">
        <f t="shared" si="66"/>
        <v>#N/A</v>
      </c>
      <c r="AE302" s="13" t="e">
        <f t="shared" si="67"/>
        <v>#N/A</v>
      </c>
      <c r="AF302" s="13" t="e">
        <f t="shared" si="68"/>
        <v>#N/A</v>
      </c>
      <c r="AG302" s="13" t="e">
        <f t="shared" si="69"/>
        <v>#N/A</v>
      </c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T302" s="107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</row>
    <row r="303" spans="1:65" s="1" customFormat="1" x14ac:dyDescent="0.3">
      <c r="A303" s="11"/>
      <c r="B303" s="1" t="e">
        <f t="shared" si="62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70"/>
        <v/>
      </c>
      <c r="W303" s="1" t="str">
        <f t="shared" si="71"/>
        <v/>
      </c>
      <c r="X303" s="1" t="str">
        <f t="shared" si="71"/>
        <v/>
      </c>
      <c r="Y303" s="1" t="str">
        <f t="shared" si="71"/>
        <v/>
      </c>
      <c r="Z303" s="1" t="e">
        <f t="shared" si="72"/>
        <v>#N/A</v>
      </c>
      <c r="AA303" s="3">
        <f t="shared" si="63"/>
        <v>0</v>
      </c>
      <c r="AB303" s="13" t="e">
        <f t="shared" si="64"/>
        <v>#N/A</v>
      </c>
      <c r="AC303" s="13" t="e">
        <f t="shared" si="65"/>
        <v>#N/A</v>
      </c>
      <c r="AD303" s="13" t="e">
        <f t="shared" si="66"/>
        <v>#N/A</v>
      </c>
      <c r="AE303" s="13" t="e">
        <f t="shared" si="67"/>
        <v>#N/A</v>
      </c>
      <c r="AF303" s="13" t="e">
        <f t="shared" si="68"/>
        <v>#N/A</v>
      </c>
      <c r="AG303" s="13" t="e">
        <f t="shared" si="69"/>
        <v>#N/A</v>
      </c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T303" s="107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</row>
    <row r="304" spans="1:65" s="1" customFormat="1" x14ac:dyDescent="0.3">
      <c r="A304" s="11"/>
      <c r="B304" s="1" t="e">
        <f t="shared" si="62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70"/>
        <v/>
      </c>
      <c r="W304" s="1" t="str">
        <f t="shared" si="71"/>
        <v/>
      </c>
      <c r="X304" s="1" t="str">
        <f t="shared" si="71"/>
        <v/>
      </c>
      <c r="Y304" s="1" t="str">
        <f t="shared" si="71"/>
        <v/>
      </c>
      <c r="Z304" s="1" t="e">
        <f t="shared" si="72"/>
        <v>#N/A</v>
      </c>
      <c r="AA304" s="3">
        <f t="shared" si="63"/>
        <v>0</v>
      </c>
      <c r="AB304" s="13" t="e">
        <f t="shared" si="64"/>
        <v>#N/A</v>
      </c>
      <c r="AC304" s="13" t="e">
        <f t="shared" si="65"/>
        <v>#N/A</v>
      </c>
      <c r="AD304" s="13" t="e">
        <f t="shared" si="66"/>
        <v>#N/A</v>
      </c>
      <c r="AE304" s="13" t="e">
        <f t="shared" si="67"/>
        <v>#N/A</v>
      </c>
      <c r="AF304" s="13" t="e">
        <f t="shared" si="68"/>
        <v>#N/A</v>
      </c>
      <c r="AG304" s="13" t="e">
        <f t="shared" si="69"/>
        <v>#N/A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T304" s="107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</row>
    <row r="305" spans="1:65" s="1" customFormat="1" x14ac:dyDescent="0.3">
      <c r="A305" s="11"/>
      <c r="B305" s="1" t="e">
        <f t="shared" si="62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70"/>
        <v/>
      </c>
      <c r="W305" s="1" t="str">
        <f t="shared" si="71"/>
        <v/>
      </c>
      <c r="X305" s="1" t="str">
        <f t="shared" si="71"/>
        <v/>
      </c>
      <c r="Y305" s="1" t="str">
        <f t="shared" si="71"/>
        <v/>
      </c>
      <c r="Z305" s="1" t="e">
        <f t="shared" si="72"/>
        <v>#N/A</v>
      </c>
      <c r="AA305" s="3">
        <f t="shared" si="63"/>
        <v>0</v>
      </c>
      <c r="AB305" s="13" t="e">
        <f t="shared" si="64"/>
        <v>#N/A</v>
      </c>
      <c r="AC305" s="13" t="e">
        <f t="shared" si="65"/>
        <v>#N/A</v>
      </c>
      <c r="AD305" s="13" t="e">
        <f t="shared" si="66"/>
        <v>#N/A</v>
      </c>
      <c r="AE305" s="13" t="e">
        <f t="shared" si="67"/>
        <v>#N/A</v>
      </c>
      <c r="AF305" s="13" t="e">
        <f t="shared" si="68"/>
        <v>#N/A</v>
      </c>
      <c r="AG305" s="13" t="e">
        <f t="shared" si="69"/>
        <v>#N/A</v>
      </c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T305" s="107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</row>
    <row r="306" spans="1:65" s="1" customFormat="1" x14ac:dyDescent="0.3">
      <c r="A306" s="11"/>
      <c r="B306" s="1" t="e">
        <f t="shared" si="62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70"/>
        <v/>
      </c>
      <c r="W306" s="1" t="str">
        <f t="shared" si="71"/>
        <v/>
      </c>
      <c r="X306" s="1" t="str">
        <f t="shared" si="71"/>
        <v/>
      </c>
      <c r="Y306" s="1" t="str">
        <f t="shared" si="71"/>
        <v/>
      </c>
      <c r="Z306" s="1" t="e">
        <f t="shared" si="72"/>
        <v>#N/A</v>
      </c>
      <c r="AA306" s="3">
        <f t="shared" si="63"/>
        <v>0</v>
      </c>
      <c r="AB306" s="13" t="e">
        <f t="shared" si="64"/>
        <v>#N/A</v>
      </c>
      <c r="AC306" s="13" t="e">
        <f t="shared" si="65"/>
        <v>#N/A</v>
      </c>
      <c r="AD306" s="13" t="e">
        <f t="shared" si="66"/>
        <v>#N/A</v>
      </c>
      <c r="AE306" s="13" t="e">
        <f t="shared" si="67"/>
        <v>#N/A</v>
      </c>
      <c r="AF306" s="13" t="e">
        <f t="shared" si="68"/>
        <v>#N/A</v>
      </c>
      <c r="AG306" s="13" t="e">
        <f t="shared" si="69"/>
        <v>#N/A</v>
      </c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T306" s="107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</row>
    <row r="307" spans="1:65" s="1" customFormat="1" x14ac:dyDescent="0.3">
      <c r="A307" s="11"/>
      <c r="B307" s="1" t="e">
        <f t="shared" si="62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70"/>
        <v/>
      </c>
      <c r="W307" s="1" t="str">
        <f t="shared" si="71"/>
        <v/>
      </c>
      <c r="X307" s="1" t="str">
        <f t="shared" si="71"/>
        <v/>
      </c>
      <c r="Y307" s="1" t="str">
        <f t="shared" si="71"/>
        <v/>
      </c>
      <c r="Z307" s="1" t="e">
        <f t="shared" si="72"/>
        <v>#N/A</v>
      </c>
      <c r="AA307" s="3">
        <f t="shared" si="63"/>
        <v>0</v>
      </c>
      <c r="AB307" s="13" t="e">
        <f t="shared" si="64"/>
        <v>#N/A</v>
      </c>
      <c r="AC307" s="13" t="e">
        <f t="shared" si="65"/>
        <v>#N/A</v>
      </c>
      <c r="AD307" s="13" t="e">
        <f t="shared" si="66"/>
        <v>#N/A</v>
      </c>
      <c r="AE307" s="13" t="e">
        <f t="shared" si="67"/>
        <v>#N/A</v>
      </c>
      <c r="AF307" s="13" t="e">
        <f t="shared" si="68"/>
        <v>#N/A</v>
      </c>
      <c r="AG307" s="13" t="e">
        <f t="shared" si="69"/>
        <v>#N/A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T307" s="107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</row>
    <row r="308" spans="1:65" s="1" customFormat="1" x14ac:dyDescent="0.3">
      <c r="A308" s="11"/>
      <c r="B308" s="1" t="e">
        <f t="shared" si="62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70"/>
        <v/>
      </c>
      <c r="W308" s="1" t="str">
        <f t="shared" si="71"/>
        <v/>
      </c>
      <c r="X308" s="1" t="str">
        <f t="shared" si="71"/>
        <v/>
      </c>
      <c r="Y308" s="1" t="str">
        <f t="shared" si="71"/>
        <v/>
      </c>
      <c r="Z308" s="1" t="e">
        <f t="shared" si="72"/>
        <v>#N/A</v>
      </c>
      <c r="AA308" s="3">
        <f t="shared" si="63"/>
        <v>0</v>
      </c>
      <c r="AB308" s="13" t="e">
        <f t="shared" si="64"/>
        <v>#N/A</v>
      </c>
      <c r="AC308" s="13" t="e">
        <f t="shared" si="65"/>
        <v>#N/A</v>
      </c>
      <c r="AD308" s="13" t="e">
        <f t="shared" si="66"/>
        <v>#N/A</v>
      </c>
      <c r="AE308" s="13" t="e">
        <f t="shared" si="67"/>
        <v>#N/A</v>
      </c>
      <c r="AF308" s="13" t="e">
        <f t="shared" si="68"/>
        <v>#N/A</v>
      </c>
      <c r="AG308" s="13" t="e">
        <f t="shared" si="69"/>
        <v>#N/A</v>
      </c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T308" s="107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</row>
    <row r="309" spans="1:65" s="1" customFormat="1" x14ac:dyDescent="0.3">
      <c r="A309" s="11"/>
      <c r="B309" s="1" t="e">
        <f t="shared" si="62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70"/>
        <v/>
      </c>
      <c r="W309" s="1" t="str">
        <f t="shared" si="71"/>
        <v/>
      </c>
      <c r="X309" s="1" t="str">
        <f t="shared" si="71"/>
        <v/>
      </c>
      <c r="Y309" s="1" t="str">
        <f t="shared" si="71"/>
        <v/>
      </c>
      <c r="Z309" s="1" t="e">
        <f t="shared" si="72"/>
        <v>#N/A</v>
      </c>
      <c r="AA309" s="3">
        <f t="shared" si="63"/>
        <v>0</v>
      </c>
      <c r="AB309" s="13" t="e">
        <f t="shared" si="64"/>
        <v>#N/A</v>
      </c>
      <c r="AC309" s="13" t="e">
        <f t="shared" si="65"/>
        <v>#N/A</v>
      </c>
      <c r="AD309" s="13" t="e">
        <f t="shared" si="66"/>
        <v>#N/A</v>
      </c>
      <c r="AE309" s="13" t="e">
        <f t="shared" si="67"/>
        <v>#N/A</v>
      </c>
      <c r="AF309" s="13" t="e">
        <f t="shared" si="68"/>
        <v>#N/A</v>
      </c>
      <c r="AG309" s="13" t="e">
        <f t="shared" si="69"/>
        <v>#N/A</v>
      </c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T309" s="107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</row>
    <row r="310" spans="1:65" s="1" customFormat="1" x14ac:dyDescent="0.3">
      <c r="A310" s="11"/>
      <c r="B310" s="1" t="e">
        <f t="shared" si="62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70"/>
        <v/>
      </c>
      <c r="W310" s="1" t="str">
        <f t="shared" si="71"/>
        <v/>
      </c>
      <c r="X310" s="1" t="str">
        <f t="shared" si="71"/>
        <v/>
      </c>
      <c r="Y310" s="1" t="str">
        <f t="shared" si="71"/>
        <v/>
      </c>
      <c r="Z310" s="1" t="e">
        <f t="shared" si="72"/>
        <v>#N/A</v>
      </c>
      <c r="AA310" s="3">
        <f t="shared" si="63"/>
        <v>0</v>
      </c>
      <c r="AB310" s="13" t="e">
        <f t="shared" si="64"/>
        <v>#N/A</v>
      </c>
      <c r="AC310" s="13" t="e">
        <f t="shared" si="65"/>
        <v>#N/A</v>
      </c>
      <c r="AD310" s="13" t="e">
        <f t="shared" si="66"/>
        <v>#N/A</v>
      </c>
      <c r="AE310" s="13" t="e">
        <f t="shared" si="67"/>
        <v>#N/A</v>
      </c>
      <c r="AF310" s="13" t="e">
        <f t="shared" si="68"/>
        <v>#N/A</v>
      </c>
      <c r="AG310" s="13" t="e">
        <f t="shared" si="69"/>
        <v>#N/A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T310" s="107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</row>
    <row r="311" spans="1:65" s="1" customFormat="1" x14ac:dyDescent="0.3">
      <c r="A311" s="11"/>
      <c r="B311" s="1" t="e">
        <f t="shared" si="62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70"/>
        <v/>
      </c>
      <c r="W311" s="1" t="str">
        <f t="shared" si="71"/>
        <v/>
      </c>
      <c r="X311" s="1" t="str">
        <f t="shared" si="71"/>
        <v/>
      </c>
      <c r="Y311" s="1" t="str">
        <f t="shared" si="71"/>
        <v/>
      </c>
      <c r="Z311" s="1" t="e">
        <f t="shared" si="72"/>
        <v>#N/A</v>
      </c>
      <c r="AA311" s="3">
        <f t="shared" si="63"/>
        <v>0</v>
      </c>
      <c r="AB311" s="13" t="e">
        <f t="shared" si="64"/>
        <v>#N/A</v>
      </c>
      <c r="AC311" s="13" t="e">
        <f t="shared" si="65"/>
        <v>#N/A</v>
      </c>
      <c r="AD311" s="13" t="e">
        <f t="shared" si="66"/>
        <v>#N/A</v>
      </c>
      <c r="AE311" s="13" t="e">
        <f t="shared" si="67"/>
        <v>#N/A</v>
      </c>
      <c r="AF311" s="13" t="e">
        <f t="shared" si="68"/>
        <v>#N/A</v>
      </c>
      <c r="AG311" s="13" t="e">
        <f t="shared" si="69"/>
        <v>#N/A</v>
      </c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T311" s="107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</row>
    <row r="312" spans="1:65" s="1" customFormat="1" x14ac:dyDescent="0.3">
      <c r="A312" s="11"/>
      <c r="B312" s="1" t="e">
        <f t="shared" si="62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70"/>
        <v/>
      </c>
      <c r="W312" s="1" t="str">
        <f t="shared" si="71"/>
        <v/>
      </c>
      <c r="X312" s="1" t="str">
        <f t="shared" si="71"/>
        <v/>
      </c>
      <c r="Y312" s="1" t="str">
        <f t="shared" si="71"/>
        <v/>
      </c>
      <c r="Z312" s="1" t="e">
        <f t="shared" si="72"/>
        <v>#N/A</v>
      </c>
      <c r="AA312" s="3">
        <f t="shared" si="63"/>
        <v>0</v>
      </c>
      <c r="AB312" s="13" t="e">
        <f t="shared" si="64"/>
        <v>#N/A</v>
      </c>
      <c r="AC312" s="13" t="e">
        <f t="shared" si="65"/>
        <v>#N/A</v>
      </c>
      <c r="AD312" s="13" t="e">
        <f t="shared" si="66"/>
        <v>#N/A</v>
      </c>
      <c r="AE312" s="13" t="e">
        <f t="shared" si="67"/>
        <v>#N/A</v>
      </c>
      <c r="AF312" s="13" t="e">
        <f t="shared" si="68"/>
        <v>#N/A</v>
      </c>
      <c r="AG312" s="13" t="e">
        <f t="shared" si="69"/>
        <v>#N/A</v>
      </c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T312" s="107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</row>
    <row r="313" spans="1:65" s="1" customFormat="1" x14ac:dyDescent="0.3">
      <c r="A313" s="11"/>
      <c r="B313" s="1" t="e">
        <f t="shared" si="62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70"/>
        <v/>
      </c>
      <c r="W313" s="1" t="str">
        <f t="shared" si="71"/>
        <v/>
      </c>
      <c r="X313" s="1" t="str">
        <f t="shared" si="71"/>
        <v/>
      </c>
      <c r="Y313" s="1" t="str">
        <f t="shared" si="71"/>
        <v/>
      </c>
      <c r="Z313" s="1" t="e">
        <f t="shared" si="72"/>
        <v>#N/A</v>
      </c>
      <c r="AA313" s="3">
        <f t="shared" si="63"/>
        <v>0</v>
      </c>
      <c r="AB313" s="13" t="e">
        <f t="shared" si="64"/>
        <v>#N/A</v>
      </c>
      <c r="AC313" s="13" t="e">
        <f t="shared" si="65"/>
        <v>#N/A</v>
      </c>
      <c r="AD313" s="13" t="e">
        <f t="shared" si="66"/>
        <v>#N/A</v>
      </c>
      <c r="AE313" s="13" t="e">
        <f t="shared" si="67"/>
        <v>#N/A</v>
      </c>
      <c r="AF313" s="13" t="e">
        <f t="shared" si="68"/>
        <v>#N/A</v>
      </c>
      <c r="AG313" s="13" t="e">
        <f t="shared" si="69"/>
        <v>#N/A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T313" s="107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</row>
    <row r="314" spans="1:65" s="1" customFormat="1" x14ac:dyDescent="0.3">
      <c r="A314" s="11"/>
      <c r="B314" s="1" t="e">
        <f t="shared" si="62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70"/>
        <v/>
      </c>
      <c r="W314" s="1" t="str">
        <f t="shared" si="71"/>
        <v/>
      </c>
      <c r="X314" s="1" t="str">
        <f t="shared" si="71"/>
        <v/>
      </c>
      <c r="Y314" s="1" t="str">
        <f t="shared" si="71"/>
        <v/>
      </c>
      <c r="Z314" s="1" t="e">
        <f t="shared" si="72"/>
        <v>#N/A</v>
      </c>
      <c r="AA314" s="3">
        <f t="shared" si="63"/>
        <v>0</v>
      </c>
      <c r="AB314" s="13" t="e">
        <f t="shared" si="64"/>
        <v>#N/A</v>
      </c>
      <c r="AC314" s="13" t="e">
        <f t="shared" si="65"/>
        <v>#N/A</v>
      </c>
      <c r="AD314" s="13" t="e">
        <f t="shared" si="66"/>
        <v>#N/A</v>
      </c>
      <c r="AE314" s="13" t="e">
        <f t="shared" si="67"/>
        <v>#N/A</v>
      </c>
      <c r="AF314" s="13" t="e">
        <f t="shared" si="68"/>
        <v>#N/A</v>
      </c>
      <c r="AG314" s="13" t="e">
        <f t="shared" si="69"/>
        <v>#N/A</v>
      </c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T314" s="107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</row>
    <row r="315" spans="1:65" s="1" customFormat="1" x14ac:dyDescent="0.3">
      <c r="A315" s="11"/>
      <c r="B315" s="1" t="e">
        <f t="shared" si="62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70"/>
        <v/>
      </c>
      <c r="W315" s="1" t="str">
        <f t="shared" si="71"/>
        <v/>
      </c>
      <c r="X315" s="1" t="str">
        <f t="shared" si="71"/>
        <v/>
      </c>
      <c r="Y315" s="1" t="str">
        <f t="shared" si="71"/>
        <v/>
      </c>
      <c r="Z315" s="1" t="e">
        <f t="shared" si="72"/>
        <v>#N/A</v>
      </c>
      <c r="AA315" s="3">
        <f t="shared" si="63"/>
        <v>0</v>
      </c>
      <c r="AB315" s="13" t="e">
        <f t="shared" si="64"/>
        <v>#N/A</v>
      </c>
      <c r="AC315" s="13" t="e">
        <f t="shared" si="65"/>
        <v>#N/A</v>
      </c>
      <c r="AD315" s="13" t="e">
        <f t="shared" si="66"/>
        <v>#N/A</v>
      </c>
      <c r="AE315" s="13" t="e">
        <f t="shared" si="67"/>
        <v>#N/A</v>
      </c>
      <c r="AF315" s="13" t="e">
        <f t="shared" si="68"/>
        <v>#N/A</v>
      </c>
      <c r="AG315" s="13" t="e">
        <f t="shared" si="69"/>
        <v>#N/A</v>
      </c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T315" s="107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</row>
    <row r="316" spans="1:65" s="1" customFormat="1" x14ac:dyDescent="0.3">
      <c r="A316" s="11"/>
      <c r="B316" s="1" t="e">
        <f t="shared" si="62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70"/>
        <v/>
      </c>
      <c r="W316" s="1" t="str">
        <f t="shared" si="71"/>
        <v/>
      </c>
      <c r="X316" s="1" t="str">
        <f t="shared" si="71"/>
        <v/>
      </c>
      <c r="Y316" s="1" t="str">
        <f t="shared" si="71"/>
        <v/>
      </c>
      <c r="Z316" s="1" t="e">
        <f t="shared" si="72"/>
        <v>#N/A</v>
      </c>
      <c r="AA316" s="3">
        <f t="shared" si="63"/>
        <v>0</v>
      </c>
      <c r="AB316" s="13" t="e">
        <f t="shared" si="64"/>
        <v>#N/A</v>
      </c>
      <c r="AC316" s="13" t="e">
        <f t="shared" si="65"/>
        <v>#N/A</v>
      </c>
      <c r="AD316" s="13" t="e">
        <f t="shared" si="66"/>
        <v>#N/A</v>
      </c>
      <c r="AE316" s="13" t="e">
        <f t="shared" si="67"/>
        <v>#N/A</v>
      </c>
      <c r="AF316" s="13" t="e">
        <f t="shared" si="68"/>
        <v>#N/A</v>
      </c>
      <c r="AG316" s="13" t="e">
        <f t="shared" si="69"/>
        <v>#N/A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T316" s="107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</row>
    <row r="317" spans="1:65" s="1" customFormat="1" x14ac:dyDescent="0.3">
      <c r="A317" s="11"/>
      <c r="B317" s="1" t="e">
        <f t="shared" si="62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70"/>
        <v/>
      </c>
      <c r="W317" s="1" t="str">
        <f t="shared" si="71"/>
        <v/>
      </c>
      <c r="X317" s="1" t="str">
        <f t="shared" si="71"/>
        <v/>
      </c>
      <c r="Y317" s="1" t="str">
        <f t="shared" si="71"/>
        <v/>
      </c>
      <c r="Z317" s="1" t="e">
        <f t="shared" si="72"/>
        <v>#N/A</v>
      </c>
      <c r="AA317" s="3">
        <f t="shared" si="63"/>
        <v>0</v>
      </c>
      <c r="AB317" s="13" t="e">
        <f t="shared" si="64"/>
        <v>#N/A</v>
      </c>
      <c r="AC317" s="13" t="e">
        <f t="shared" si="65"/>
        <v>#N/A</v>
      </c>
      <c r="AD317" s="13" t="e">
        <f t="shared" si="66"/>
        <v>#N/A</v>
      </c>
      <c r="AE317" s="13" t="e">
        <f t="shared" si="67"/>
        <v>#N/A</v>
      </c>
      <c r="AF317" s="13" t="e">
        <f t="shared" si="68"/>
        <v>#N/A</v>
      </c>
      <c r="AG317" s="13" t="e">
        <f t="shared" si="69"/>
        <v>#N/A</v>
      </c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T317" s="107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</row>
    <row r="318" spans="1:65" s="1" customFormat="1" x14ac:dyDescent="0.3">
      <c r="A318" s="11"/>
      <c r="B318" s="1" t="e">
        <f t="shared" si="62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70"/>
        <v/>
      </c>
      <c r="W318" s="1" t="str">
        <f t="shared" si="71"/>
        <v/>
      </c>
      <c r="X318" s="1" t="str">
        <f t="shared" si="71"/>
        <v/>
      </c>
      <c r="Y318" s="1" t="str">
        <f t="shared" si="71"/>
        <v/>
      </c>
      <c r="Z318" s="1" t="e">
        <f t="shared" si="72"/>
        <v>#N/A</v>
      </c>
      <c r="AA318" s="3">
        <f t="shared" si="63"/>
        <v>0</v>
      </c>
      <c r="AB318" s="13" t="e">
        <f t="shared" si="64"/>
        <v>#N/A</v>
      </c>
      <c r="AC318" s="13" t="e">
        <f t="shared" si="65"/>
        <v>#N/A</v>
      </c>
      <c r="AD318" s="13" t="e">
        <f t="shared" si="66"/>
        <v>#N/A</v>
      </c>
      <c r="AE318" s="13" t="e">
        <f t="shared" si="67"/>
        <v>#N/A</v>
      </c>
      <c r="AF318" s="13" t="e">
        <f t="shared" si="68"/>
        <v>#N/A</v>
      </c>
      <c r="AG318" s="13" t="e">
        <f t="shared" si="69"/>
        <v>#N/A</v>
      </c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T318" s="107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</row>
    <row r="319" spans="1:65" s="1" customFormat="1" x14ac:dyDescent="0.3">
      <c r="A319" s="11"/>
      <c r="B319" s="1" t="e">
        <f t="shared" si="62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70"/>
        <v/>
      </c>
      <c r="W319" s="1" t="str">
        <f t="shared" si="71"/>
        <v/>
      </c>
      <c r="X319" s="1" t="str">
        <f t="shared" si="71"/>
        <v/>
      </c>
      <c r="Y319" s="1" t="str">
        <f t="shared" si="71"/>
        <v/>
      </c>
      <c r="Z319" s="1" t="e">
        <f t="shared" si="72"/>
        <v>#N/A</v>
      </c>
      <c r="AA319" s="3">
        <f t="shared" si="63"/>
        <v>0</v>
      </c>
      <c r="AB319" s="13" t="e">
        <f t="shared" si="64"/>
        <v>#N/A</v>
      </c>
      <c r="AC319" s="13" t="e">
        <f t="shared" si="65"/>
        <v>#N/A</v>
      </c>
      <c r="AD319" s="13" t="e">
        <f t="shared" si="66"/>
        <v>#N/A</v>
      </c>
      <c r="AE319" s="13" t="e">
        <f t="shared" si="67"/>
        <v>#N/A</v>
      </c>
      <c r="AF319" s="13" t="e">
        <f t="shared" si="68"/>
        <v>#N/A</v>
      </c>
      <c r="AG319" s="13" t="e">
        <f t="shared" si="69"/>
        <v>#N/A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T319" s="107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</row>
    <row r="320" spans="1:65" s="1" customFormat="1" x14ac:dyDescent="0.3">
      <c r="A320" s="11"/>
      <c r="B320" s="1" t="e">
        <f t="shared" si="62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70"/>
        <v/>
      </c>
      <c r="W320" s="1" t="str">
        <f t="shared" si="71"/>
        <v/>
      </c>
      <c r="X320" s="1" t="str">
        <f t="shared" si="71"/>
        <v/>
      </c>
      <c r="Y320" s="1" t="str">
        <f t="shared" si="71"/>
        <v/>
      </c>
      <c r="Z320" s="1" t="e">
        <f t="shared" si="72"/>
        <v>#N/A</v>
      </c>
      <c r="AA320" s="3">
        <f t="shared" si="63"/>
        <v>0</v>
      </c>
      <c r="AB320" s="13" t="e">
        <f t="shared" si="64"/>
        <v>#N/A</v>
      </c>
      <c r="AC320" s="13" t="e">
        <f t="shared" si="65"/>
        <v>#N/A</v>
      </c>
      <c r="AD320" s="13" t="e">
        <f t="shared" si="66"/>
        <v>#N/A</v>
      </c>
      <c r="AE320" s="13" t="e">
        <f t="shared" si="67"/>
        <v>#N/A</v>
      </c>
      <c r="AF320" s="13" t="e">
        <f t="shared" si="68"/>
        <v>#N/A</v>
      </c>
      <c r="AG320" s="13" t="e">
        <f t="shared" si="69"/>
        <v>#N/A</v>
      </c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T320" s="107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</row>
    <row r="321" spans="1:65" s="1" customFormat="1" x14ac:dyDescent="0.3">
      <c r="A321" s="11"/>
      <c r="B321" s="1" t="e">
        <f t="shared" si="62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70"/>
        <v/>
      </c>
      <c r="W321" s="1" t="str">
        <f t="shared" si="71"/>
        <v/>
      </c>
      <c r="X321" s="1" t="str">
        <f t="shared" si="71"/>
        <v/>
      </c>
      <c r="Y321" s="1" t="str">
        <f t="shared" si="71"/>
        <v/>
      </c>
      <c r="Z321" s="1" t="e">
        <f t="shared" si="72"/>
        <v>#N/A</v>
      </c>
      <c r="AA321" s="3">
        <f t="shared" si="63"/>
        <v>0</v>
      </c>
      <c r="AB321" s="13" t="e">
        <f t="shared" si="64"/>
        <v>#N/A</v>
      </c>
      <c r="AC321" s="13" t="e">
        <f t="shared" si="65"/>
        <v>#N/A</v>
      </c>
      <c r="AD321" s="13" t="e">
        <f t="shared" si="66"/>
        <v>#N/A</v>
      </c>
      <c r="AE321" s="13" t="e">
        <f t="shared" si="67"/>
        <v>#N/A</v>
      </c>
      <c r="AF321" s="13" t="e">
        <f t="shared" si="68"/>
        <v>#N/A</v>
      </c>
      <c r="AG321" s="13" t="e">
        <f t="shared" si="69"/>
        <v>#N/A</v>
      </c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T321" s="107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</row>
    <row r="322" spans="1:65" s="1" customFormat="1" x14ac:dyDescent="0.3">
      <c r="A322" s="11"/>
      <c r="B322" s="1" t="e">
        <f t="shared" si="62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70"/>
        <v/>
      </c>
      <c r="W322" s="1" t="str">
        <f t="shared" si="71"/>
        <v/>
      </c>
      <c r="X322" s="1" t="str">
        <f t="shared" si="71"/>
        <v/>
      </c>
      <c r="Y322" s="1" t="str">
        <f t="shared" si="71"/>
        <v/>
      </c>
      <c r="Z322" s="1" t="e">
        <f t="shared" si="72"/>
        <v>#N/A</v>
      </c>
      <c r="AA322" s="3">
        <f t="shared" si="63"/>
        <v>0</v>
      </c>
      <c r="AB322" s="13" t="e">
        <f t="shared" si="64"/>
        <v>#N/A</v>
      </c>
      <c r="AC322" s="13" t="e">
        <f t="shared" si="65"/>
        <v>#N/A</v>
      </c>
      <c r="AD322" s="13" t="e">
        <f t="shared" si="66"/>
        <v>#N/A</v>
      </c>
      <c r="AE322" s="13" t="e">
        <f t="shared" si="67"/>
        <v>#N/A</v>
      </c>
      <c r="AF322" s="13" t="e">
        <f t="shared" si="68"/>
        <v>#N/A</v>
      </c>
      <c r="AG322" s="13" t="e">
        <f t="shared" si="69"/>
        <v>#N/A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T322" s="107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</row>
    <row r="323" spans="1:65" s="1" customFormat="1" x14ac:dyDescent="0.3">
      <c r="A323" s="11"/>
      <c r="B323" s="1" t="e">
        <f t="shared" si="62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70"/>
        <v/>
      </c>
      <c r="W323" s="1" t="str">
        <f t="shared" si="71"/>
        <v/>
      </c>
      <c r="X323" s="1" t="str">
        <f t="shared" si="71"/>
        <v/>
      </c>
      <c r="Y323" s="1" t="str">
        <f t="shared" si="71"/>
        <v/>
      </c>
      <c r="Z323" s="1" t="e">
        <f t="shared" si="72"/>
        <v>#N/A</v>
      </c>
      <c r="AA323" s="3">
        <f t="shared" si="63"/>
        <v>0</v>
      </c>
      <c r="AB323" s="13" t="e">
        <f t="shared" si="64"/>
        <v>#N/A</v>
      </c>
      <c r="AC323" s="13" t="e">
        <f t="shared" si="65"/>
        <v>#N/A</v>
      </c>
      <c r="AD323" s="13" t="e">
        <f t="shared" si="66"/>
        <v>#N/A</v>
      </c>
      <c r="AE323" s="13" t="e">
        <f t="shared" si="67"/>
        <v>#N/A</v>
      </c>
      <c r="AF323" s="13" t="e">
        <f t="shared" si="68"/>
        <v>#N/A</v>
      </c>
      <c r="AG323" s="13" t="e">
        <f t="shared" si="69"/>
        <v>#N/A</v>
      </c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T323" s="107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</row>
    <row r="324" spans="1:65" s="1" customFormat="1" x14ac:dyDescent="0.3">
      <c r="A324" s="11"/>
      <c r="B324" s="1" t="e">
        <f t="shared" si="62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70"/>
        <v/>
      </c>
      <c r="W324" s="1" t="str">
        <f t="shared" si="71"/>
        <v/>
      </c>
      <c r="X324" s="1" t="str">
        <f t="shared" si="71"/>
        <v/>
      </c>
      <c r="Y324" s="1" t="str">
        <f t="shared" si="71"/>
        <v/>
      </c>
      <c r="Z324" s="1" t="e">
        <f t="shared" si="72"/>
        <v>#N/A</v>
      </c>
      <c r="AA324" s="3">
        <f t="shared" si="63"/>
        <v>0</v>
      </c>
      <c r="AB324" s="13" t="e">
        <f t="shared" si="64"/>
        <v>#N/A</v>
      </c>
      <c r="AC324" s="13" t="e">
        <f t="shared" si="65"/>
        <v>#N/A</v>
      </c>
      <c r="AD324" s="13" t="e">
        <f t="shared" si="66"/>
        <v>#N/A</v>
      </c>
      <c r="AE324" s="13" t="e">
        <f t="shared" si="67"/>
        <v>#N/A</v>
      </c>
      <c r="AF324" s="13" t="e">
        <f t="shared" si="68"/>
        <v>#N/A</v>
      </c>
      <c r="AG324" s="13" t="e">
        <f t="shared" si="69"/>
        <v>#N/A</v>
      </c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T324" s="107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</row>
    <row r="325" spans="1:65" s="1" customFormat="1" x14ac:dyDescent="0.3">
      <c r="A325" s="11"/>
      <c r="B325" s="1" t="e">
        <f t="shared" si="62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70"/>
        <v/>
      </c>
      <c r="W325" s="1" t="str">
        <f t="shared" si="71"/>
        <v/>
      </c>
      <c r="X325" s="1" t="str">
        <f t="shared" si="71"/>
        <v/>
      </c>
      <c r="Y325" s="1" t="str">
        <f t="shared" si="71"/>
        <v/>
      </c>
      <c r="Z325" s="1" t="e">
        <f t="shared" si="72"/>
        <v>#N/A</v>
      </c>
      <c r="AA325" s="3">
        <f t="shared" si="63"/>
        <v>0</v>
      </c>
      <c r="AB325" s="13" t="e">
        <f t="shared" si="64"/>
        <v>#N/A</v>
      </c>
      <c r="AC325" s="13" t="e">
        <f t="shared" si="65"/>
        <v>#N/A</v>
      </c>
      <c r="AD325" s="13" t="e">
        <f t="shared" si="66"/>
        <v>#N/A</v>
      </c>
      <c r="AE325" s="13" t="e">
        <f t="shared" si="67"/>
        <v>#N/A</v>
      </c>
      <c r="AF325" s="13" t="e">
        <f t="shared" si="68"/>
        <v>#N/A</v>
      </c>
      <c r="AG325" s="13" t="e">
        <f t="shared" si="69"/>
        <v>#N/A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T325" s="107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</row>
    <row r="326" spans="1:65" s="1" customFormat="1" x14ac:dyDescent="0.3">
      <c r="A326" s="11"/>
      <c r="B326" s="1" t="e">
        <f t="shared" si="62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70"/>
        <v/>
      </c>
      <c r="W326" s="1" t="str">
        <f t="shared" si="71"/>
        <v/>
      </c>
      <c r="X326" s="1" t="str">
        <f t="shared" si="71"/>
        <v/>
      </c>
      <c r="Y326" s="1" t="str">
        <f t="shared" si="71"/>
        <v/>
      </c>
      <c r="Z326" s="1" t="e">
        <f t="shared" si="72"/>
        <v>#N/A</v>
      </c>
      <c r="AA326" s="3">
        <f t="shared" si="63"/>
        <v>0</v>
      </c>
      <c r="AB326" s="13" t="e">
        <f t="shared" si="64"/>
        <v>#N/A</v>
      </c>
      <c r="AC326" s="13" t="e">
        <f t="shared" si="65"/>
        <v>#N/A</v>
      </c>
      <c r="AD326" s="13" t="e">
        <f t="shared" si="66"/>
        <v>#N/A</v>
      </c>
      <c r="AE326" s="13" t="e">
        <f t="shared" si="67"/>
        <v>#N/A</v>
      </c>
      <c r="AF326" s="13" t="e">
        <f t="shared" si="68"/>
        <v>#N/A</v>
      </c>
      <c r="AG326" s="13" t="e">
        <f t="shared" si="69"/>
        <v>#N/A</v>
      </c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T326" s="107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</row>
    <row r="327" spans="1:65" s="1" customFormat="1" x14ac:dyDescent="0.3">
      <c r="A327" s="11"/>
      <c r="B327" s="1" t="e">
        <f t="shared" si="62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70"/>
        <v/>
      </c>
      <c r="W327" s="1" t="str">
        <f t="shared" si="71"/>
        <v/>
      </c>
      <c r="X327" s="1" t="str">
        <f t="shared" si="71"/>
        <v/>
      </c>
      <c r="Y327" s="1" t="str">
        <f t="shared" si="71"/>
        <v/>
      </c>
      <c r="Z327" s="1" t="e">
        <f t="shared" si="72"/>
        <v>#N/A</v>
      </c>
      <c r="AA327" s="3">
        <f t="shared" si="63"/>
        <v>0</v>
      </c>
      <c r="AB327" s="13" t="e">
        <f t="shared" si="64"/>
        <v>#N/A</v>
      </c>
      <c r="AC327" s="13" t="e">
        <f t="shared" si="65"/>
        <v>#N/A</v>
      </c>
      <c r="AD327" s="13" t="e">
        <f t="shared" si="66"/>
        <v>#N/A</v>
      </c>
      <c r="AE327" s="13" t="e">
        <f t="shared" si="67"/>
        <v>#N/A</v>
      </c>
      <c r="AF327" s="13" t="e">
        <f t="shared" si="68"/>
        <v>#N/A</v>
      </c>
      <c r="AG327" s="13" t="e">
        <f t="shared" si="69"/>
        <v>#N/A</v>
      </c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T327" s="107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</row>
    <row r="328" spans="1:65" s="1" customFormat="1" x14ac:dyDescent="0.3">
      <c r="A328" s="11"/>
      <c r="B328" s="1" t="e">
        <f t="shared" si="62"/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70"/>
        <v/>
      </c>
      <c r="W328" s="1" t="str">
        <f t="shared" si="71"/>
        <v/>
      </c>
      <c r="X328" s="1" t="str">
        <f t="shared" si="71"/>
        <v/>
      </c>
      <c r="Y328" s="1" t="str">
        <f t="shared" si="71"/>
        <v/>
      </c>
      <c r="Z328" s="1" t="e">
        <f t="shared" si="72"/>
        <v>#N/A</v>
      </c>
      <c r="AA328" s="3">
        <f t="shared" si="63"/>
        <v>0</v>
      </c>
      <c r="AB328" s="13" t="e">
        <f t="shared" si="64"/>
        <v>#N/A</v>
      </c>
      <c r="AC328" s="13" t="e">
        <f t="shared" si="65"/>
        <v>#N/A</v>
      </c>
      <c r="AD328" s="13" t="e">
        <f t="shared" si="66"/>
        <v>#N/A</v>
      </c>
      <c r="AE328" s="13" t="e">
        <f t="shared" si="67"/>
        <v>#N/A</v>
      </c>
      <c r="AF328" s="13" t="e">
        <f t="shared" si="68"/>
        <v>#N/A</v>
      </c>
      <c r="AG328" s="13" t="e">
        <f t="shared" si="69"/>
        <v>#N/A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T328" s="107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</row>
    <row r="329" spans="1:65" s="1" customFormat="1" x14ac:dyDescent="0.3">
      <c r="A329" s="11"/>
      <c r="B329" s="1" t="e">
        <f t="shared" si="62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70"/>
        <v/>
      </c>
      <c r="W329" s="1" t="str">
        <f t="shared" si="71"/>
        <v/>
      </c>
      <c r="X329" s="1" t="str">
        <f t="shared" si="71"/>
        <v/>
      </c>
      <c r="Y329" s="1" t="str">
        <f t="shared" si="71"/>
        <v/>
      </c>
      <c r="Z329" s="1" t="e">
        <f t="shared" si="72"/>
        <v>#N/A</v>
      </c>
      <c r="AA329" s="3">
        <f t="shared" si="63"/>
        <v>0</v>
      </c>
      <c r="AB329" s="13" t="e">
        <f t="shared" si="64"/>
        <v>#N/A</v>
      </c>
      <c r="AC329" s="13" t="e">
        <f t="shared" si="65"/>
        <v>#N/A</v>
      </c>
      <c r="AD329" s="13" t="e">
        <f t="shared" si="66"/>
        <v>#N/A</v>
      </c>
      <c r="AE329" s="13" t="e">
        <f t="shared" si="67"/>
        <v>#N/A</v>
      </c>
      <c r="AF329" s="13" t="e">
        <f t="shared" si="68"/>
        <v>#N/A</v>
      </c>
      <c r="AG329" s="13" t="e">
        <f t="shared" si="69"/>
        <v>#N/A</v>
      </c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T329" s="107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</row>
    <row r="330" spans="1:65" s="1" customFormat="1" x14ac:dyDescent="0.3">
      <c r="A330" s="11"/>
      <c r="B330" s="1" t="e">
        <f t="shared" si="62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si="70"/>
        <v/>
      </c>
      <c r="W330" s="1" t="str">
        <f t="shared" si="71"/>
        <v/>
      </c>
      <c r="X330" s="1" t="str">
        <f t="shared" si="71"/>
        <v/>
      </c>
      <c r="Y330" s="1" t="str">
        <f t="shared" si="71"/>
        <v/>
      </c>
      <c r="Z330" s="1" t="e">
        <f t="shared" si="72"/>
        <v>#N/A</v>
      </c>
      <c r="AA330" s="3">
        <f t="shared" si="63"/>
        <v>0</v>
      </c>
      <c r="AB330" s="13" t="e">
        <f t="shared" si="64"/>
        <v>#N/A</v>
      </c>
      <c r="AC330" s="13" t="e">
        <f t="shared" si="65"/>
        <v>#N/A</v>
      </c>
      <c r="AD330" s="13" t="e">
        <f t="shared" si="66"/>
        <v>#N/A</v>
      </c>
      <c r="AE330" s="13" t="e">
        <f t="shared" si="67"/>
        <v>#N/A</v>
      </c>
      <c r="AF330" s="13" t="e">
        <f t="shared" si="68"/>
        <v>#N/A</v>
      </c>
      <c r="AG330" s="13" t="e">
        <f t="shared" si="69"/>
        <v>#N/A</v>
      </c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T330" s="107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</row>
    <row r="331" spans="1:65" s="1" customFormat="1" x14ac:dyDescent="0.3">
      <c r="A331" s="11"/>
      <c r="B331" s="1" t="e">
        <f t="shared" si="62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70"/>
        <v/>
      </c>
      <c r="W331" s="1" t="str">
        <f t="shared" si="71"/>
        <v/>
      </c>
      <c r="X331" s="1" t="str">
        <f t="shared" si="71"/>
        <v/>
      </c>
      <c r="Y331" s="1" t="str">
        <f t="shared" si="71"/>
        <v/>
      </c>
      <c r="Z331" s="1" t="e">
        <f t="shared" si="72"/>
        <v>#N/A</v>
      </c>
      <c r="AA331" s="3">
        <f t="shared" si="63"/>
        <v>0</v>
      </c>
      <c r="AB331" s="13" t="e">
        <f t="shared" si="64"/>
        <v>#N/A</v>
      </c>
      <c r="AC331" s="13" t="e">
        <f t="shared" si="65"/>
        <v>#N/A</v>
      </c>
      <c r="AD331" s="13" t="e">
        <f t="shared" si="66"/>
        <v>#N/A</v>
      </c>
      <c r="AE331" s="13" t="e">
        <f t="shared" si="67"/>
        <v>#N/A</v>
      </c>
      <c r="AF331" s="13" t="e">
        <f t="shared" si="68"/>
        <v>#N/A</v>
      </c>
      <c r="AG331" s="13" t="e">
        <f t="shared" si="69"/>
        <v>#N/A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T331" s="107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</row>
    <row r="332" spans="1:65" s="1" customFormat="1" x14ac:dyDescent="0.3">
      <c r="A332" s="11"/>
      <c r="B332" s="1" t="e">
        <f t="shared" si="62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70"/>
        <v/>
      </c>
      <c r="W332" s="1" t="str">
        <f t="shared" si="71"/>
        <v/>
      </c>
      <c r="X332" s="1" t="str">
        <f t="shared" si="71"/>
        <v/>
      </c>
      <c r="Y332" s="1" t="str">
        <f t="shared" si="71"/>
        <v/>
      </c>
      <c r="Z332" s="1" t="e">
        <f t="shared" si="72"/>
        <v>#N/A</v>
      </c>
      <c r="AA332" s="3">
        <f t="shared" si="63"/>
        <v>0</v>
      </c>
      <c r="AB332" s="13" t="e">
        <f t="shared" si="64"/>
        <v>#N/A</v>
      </c>
      <c r="AC332" s="13" t="e">
        <f t="shared" si="65"/>
        <v>#N/A</v>
      </c>
      <c r="AD332" s="13" t="e">
        <f t="shared" si="66"/>
        <v>#N/A</v>
      </c>
      <c r="AE332" s="13" t="e">
        <f t="shared" si="67"/>
        <v>#N/A</v>
      </c>
      <c r="AF332" s="13" t="e">
        <f t="shared" si="68"/>
        <v>#N/A</v>
      </c>
      <c r="AG332" s="13" t="e">
        <f t="shared" si="69"/>
        <v>#N/A</v>
      </c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T332" s="107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</row>
    <row r="333" spans="1:65" s="1" customFormat="1" x14ac:dyDescent="0.3">
      <c r="A333" s="11"/>
      <c r="B333" s="1" t="e">
        <f t="shared" ref="B333:B372" si="73">IF(C333="",NA(),E333+G333+H333+I333)</f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70"/>
        <v/>
      </c>
      <c r="W333" s="1" t="str">
        <f t="shared" si="71"/>
        <v/>
      </c>
      <c r="X333" s="1" t="str">
        <f t="shared" si="71"/>
        <v/>
      </c>
      <c r="Y333" s="1" t="str">
        <f t="shared" si="71"/>
        <v/>
      </c>
      <c r="Z333" s="1" t="e">
        <f t="shared" si="72"/>
        <v>#N/A</v>
      </c>
      <c r="AA333" s="3">
        <f t="shared" si="63"/>
        <v>0</v>
      </c>
      <c r="AB333" s="13" t="e">
        <f t="shared" ref="AB333:AB372" si="74">IF(OR(ISNA(B333),B333=0),NA(),I333/B333)</f>
        <v>#N/A</v>
      </c>
      <c r="AC333" s="13" t="e">
        <f t="shared" ref="AC333:AC372" si="75">IF(OR(ISNA(B333),B333=0),NA(),B333/$AC$10)</f>
        <v>#N/A</v>
      </c>
      <c r="AD333" s="13" t="e">
        <f t="shared" ref="AD333:AD372" si="76">IF(OR(ISNA(B333),B333=0),NA(),E333/$AC$10)</f>
        <v>#N/A</v>
      </c>
      <c r="AE333" s="13" t="e">
        <f t="shared" ref="AE333:AE372" si="77">IF(OR(ISNA(B333),B333=0),NA(),G333/$AC$10)</f>
        <v>#N/A</v>
      </c>
      <c r="AF333" s="13" t="e">
        <f t="shared" ref="AF333:AF372" si="78">IF(OR(ISNA(B333),B333=0),NA(),I333/$AC$10)</f>
        <v>#N/A</v>
      </c>
      <c r="AG333" s="13" t="e">
        <f t="shared" ref="AG333:AG372" si="79">+IF(OR(ISNA(B333),B333=0),NA(),Z333/$AC$10)</f>
        <v>#N/A</v>
      </c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T333" s="107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</row>
    <row r="334" spans="1:65" s="1" customFormat="1" x14ac:dyDescent="0.3">
      <c r="A334" s="11"/>
      <c r="B334" s="1" t="e">
        <f t="shared" si="73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70"/>
        <v/>
      </c>
      <c r="W334" s="1" t="str">
        <f t="shared" si="71"/>
        <v/>
      </c>
      <c r="X334" s="1" t="str">
        <f t="shared" si="71"/>
        <v/>
      </c>
      <c r="Y334" s="1" t="str">
        <f t="shared" si="71"/>
        <v/>
      </c>
      <c r="Z334" s="1" t="e">
        <f t="shared" si="72"/>
        <v>#N/A</v>
      </c>
      <c r="AA334" s="3">
        <f t="shared" ref="AA334:AA372" si="80">$B$7*K334*$B$6</f>
        <v>0</v>
      </c>
      <c r="AB334" s="13" t="e">
        <f t="shared" si="74"/>
        <v>#N/A</v>
      </c>
      <c r="AC334" s="13" t="e">
        <f t="shared" si="75"/>
        <v>#N/A</v>
      </c>
      <c r="AD334" s="13" t="e">
        <f t="shared" si="76"/>
        <v>#N/A</v>
      </c>
      <c r="AE334" s="13" t="e">
        <f t="shared" si="77"/>
        <v>#N/A</v>
      </c>
      <c r="AF334" s="13" t="e">
        <f t="shared" si="78"/>
        <v>#N/A</v>
      </c>
      <c r="AG334" s="13" t="e">
        <f t="shared" si="79"/>
        <v>#N/A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T334" s="107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</row>
    <row r="335" spans="1:65" s="1" customFormat="1" x14ac:dyDescent="0.3">
      <c r="A335" s="11"/>
      <c r="B335" s="1" t="e">
        <f t="shared" si="73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ref="V335:V372" si="81">IF($C335="","",E335-E334)</f>
        <v/>
      </c>
      <c r="W335" s="1" t="str">
        <f t="shared" ref="W335:Y372" si="82">IF($C335="","",G335-G334)</f>
        <v/>
      </c>
      <c r="X335" s="1" t="str">
        <f t="shared" si="82"/>
        <v/>
      </c>
      <c r="Y335" s="1" t="str">
        <f t="shared" si="82"/>
        <v/>
      </c>
      <c r="Z335" s="1" t="e">
        <f t="shared" ref="Z335:Z372" si="83">IF(OR($C335="",ISNA($C335)),NA(),V335+W335+X335+Y335)</f>
        <v>#N/A</v>
      </c>
      <c r="AA335" s="3">
        <f t="shared" si="80"/>
        <v>0</v>
      </c>
      <c r="AB335" s="13" t="e">
        <f t="shared" si="74"/>
        <v>#N/A</v>
      </c>
      <c r="AC335" s="13" t="e">
        <f t="shared" si="75"/>
        <v>#N/A</v>
      </c>
      <c r="AD335" s="13" t="e">
        <f t="shared" si="76"/>
        <v>#N/A</v>
      </c>
      <c r="AE335" s="13" t="e">
        <f t="shared" si="77"/>
        <v>#N/A</v>
      </c>
      <c r="AF335" s="13" t="e">
        <f t="shared" si="78"/>
        <v>#N/A</v>
      </c>
      <c r="AG335" s="13" t="e">
        <f t="shared" si="79"/>
        <v>#N/A</v>
      </c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T335" s="107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</row>
    <row r="336" spans="1:65" s="1" customFormat="1" x14ac:dyDescent="0.3">
      <c r="A336" s="11"/>
      <c r="B336" s="1" t="e">
        <f t="shared" si="73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81"/>
        <v/>
      </c>
      <c r="W336" s="1" t="str">
        <f t="shared" si="82"/>
        <v/>
      </c>
      <c r="X336" s="1" t="str">
        <f t="shared" si="82"/>
        <v/>
      </c>
      <c r="Y336" s="1" t="str">
        <f t="shared" si="82"/>
        <v/>
      </c>
      <c r="Z336" s="1" t="e">
        <f t="shared" si="83"/>
        <v>#N/A</v>
      </c>
      <c r="AA336" s="3">
        <f t="shared" si="80"/>
        <v>0</v>
      </c>
      <c r="AB336" s="13" t="e">
        <f t="shared" si="74"/>
        <v>#N/A</v>
      </c>
      <c r="AC336" s="13" t="e">
        <f t="shared" si="75"/>
        <v>#N/A</v>
      </c>
      <c r="AD336" s="13" t="e">
        <f t="shared" si="76"/>
        <v>#N/A</v>
      </c>
      <c r="AE336" s="13" t="e">
        <f t="shared" si="77"/>
        <v>#N/A</v>
      </c>
      <c r="AF336" s="13" t="e">
        <f t="shared" si="78"/>
        <v>#N/A</v>
      </c>
      <c r="AG336" s="13" t="e">
        <f t="shared" si="79"/>
        <v>#N/A</v>
      </c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T336" s="107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</row>
    <row r="337" spans="1:65" s="1" customFormat="1" x14ac:dyDescent="0.3">
      <c r="A337" s="11"/>
      <c r="B337" s="1" t="e">
        <f t="shared" si="73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81"/>
        <v/>
      </c>
      <c r="W337" s="1" t="str">
        <f t="shared" si="82"/>
        <v/>
      </c>
      <c r="X337" s="1" t="str">
        <f t="shared" si="82"/>
        <v/>
      </c>
      <c r="Y337" s="1" t="str">
        <f t="shared" si="82"/>
        <v/>
      </c>
      <c r="Z337" s="1" t="e">
        <f t="shared" si="83"/>
        <v>#N/A</v>
      </c>
      <c r="AA337" s="3">
        <f t="shared" si="80"/>
        <v>0</v>
      </c>
      <c r="AB337" s="13" t="e">
        <f t="shared" si="74"/>
        <v>#N/A</v>
      </c>
      <c r="AC337" s="13" t="e">
        <f t="shared" si="75"/>
        <v>#N/A</v>
      </c>
      <c r="AD337" s="13" t="e">
        <f t="shared" si="76"/>
        <v>#N/A</v>
      </c>
      <c r="AE337" s="13" t="e">
        <f t="shared" si="77"/>
        <v>#N/A</v>
      </c>
      <c r="AF337" s="13" t="e">
        <f t="shared" si="78"/>
        <v>#N/A</v>
      </c>
      <c r="AG337" s="13" t="e">
        <f t="shared" si="79"/>
        <v>#N/A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T337" s="107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</row>
    <row r="338" spans="1:65" s="1" customFormat="1" x14ac:dyDescent="0.3">
      <c r="A338" s="11"/>
      <c r="B338" s="1" t="e">
        <f t="shared" si="73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81"/>
        <v/>
      </c>
      <c r="W338" s="1" t="str">
        <f t="shared" si="82"/>
        <v/>
      </c>
      <c r="X338" s="1" t="str">
        <f t="shared" si="82"/>
        <v/>
      </c>
      <c r="Y338" s="1" t="str">
        <f t="shared" si="82"/>
        <v/>
      </c>
      <c r="Z338" s="1" t="e">
        <f t="shared" si="83"/>
        <v>#N/A</v>
      </c>
      <c r="AA338" s="3">
        <f t="shared" si="80"/>
        <v>0</v>
      </c>
      <c r="AB338" s="13" t="e">
        <f t="shared" si="74"/>
        <v>#N/A</v>
      </c>
      <c r="AC338" s="13" t="e">
        <f t="shared" si="75"/>
        <v>#N/A</v>
      </c>
      <c r="AD338" s="13" t="e">
        <f t="shared" si="76"/>
        <v>#N/A</v>
      </c>
      <c r="AE338" s="13" t="e">
        <f t="shared" si="77"/>
        <v>#N/A</v>
      </c>
      <c r="AF338" s="13" t="e">
        <f t="shared" si="78"/>
        <v>#N/A</v>
      </c>
      <c r="AG338" s="13" t="e">
        <f t="shared" si="79"/>
        <v>#N/A</v>
      </c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T338" s="107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</row>
    <row r="339" spans="1:65" s="1" customFormat="1" x14ac:dyDescent="0.3">
      <c r="A339" s="11"/>
      <c r="B339" s="1" t="e">
        <f t="shared" si="73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81"/>
        <v/>
      </c>
      <c r="W339" s="1" t="str">
        <f t="shared" si="82"/>
        <v/>
      </c>
      <c r="X339" s="1" t="str">
        <f t="shared" si="82"/>
        <v/>
      </c>
      <c r="Y339" s="1" t="str">
        <f t="shared" si="82"/>
        <v/>
      </c>
      <c r="Z339" s="1" t="e">
        <f t="shared" si="83"/>
        <v>#N/A</v>
      </c>
      <c r="AA339" s="3">
        <f t="shared" si="80"/>
        <v>0</v>
      </c>
      <c r="AB339" s="13" t="e">
        <f t="shared" si="74"/>
        <v>#N/A</v>
      </c>
      <c r="AC339" s="13" t="e">
        <f t="shared" si="75"/>
        <v>#N/A</v>
      </c>
      <c r="AD339" s="13" t="e">
        <f t="shared" si="76"/>
        <v>#N/A</v>
      </c>
      <c r="AE339" s="13" t="e">
        <f t="shared" si="77"/>
        <v>#N/A</v>
      </c>
      <c r="AF339" s="13" t="e">
        <f t="shared" si="78"/>
        <v>#N/A</v>
      </c>
      <c r="AG339" s="13" t="e">
        <f t="shared" si="79"/>
        <v>#N/A</v>
      </c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T339" s="107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</row>
    <row r="340" spans="1:65" s="1" customFormat="1" x14ac:dyDescent="0.3">
      <c r="A340" s="11"/>
      <c r="B340" s="1" t="e">
        <f t="shared" si="73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81"/>
        <v/>
      </c>
      <c r="W340" s="1" t="str">
        <f t="shared" si="82"/>
        <v/>
      </c>
      <c r="X340" s="1" t="str">
        <f t="shared" si="82"/>
        <v/>
      </c>
      <c r="Y340" s="1" t="str">
        <f t="shared" si="82"/>
        <v/>
      </c>
      <c r="Z340" s="1" t="e">
        <f t="shared" si="83"/>
        <v>#N/A</v>
      </c>
      <c r="AA340" s="3">
        <f t="shared" si="80"/>
        <v>0</v>
      </c>
      <c r="AB340" s="13" t="e">
        <f t="shared" si="74"/>
        <v>#N/A</v>
      </c>
      <c r="AC340" s="13" t="e">
        <f t="shared" si="75"/>
        <v>#N/A</v>
      </c>
      <c r="AD340" s="13" t="e">
        <f t="shared" si="76"/>
        <v>#N/A</v>
      </c>
      <c r="AE340" s="13" t="e">
        <f t="shared" si="77"/>
        <v>#N/A</v>
      </c>
      <c r="AF340" s="13" t="e">
        <f t="shared" si="78"/>
        <v>#N/A</v>
      </c>
      <c r="AG340" s="13" t="e">
        <f t="shared" si="79"/>
        <v>#N/A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T340" s="107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</row>
    <row r="341" spans="1:65" s="1" customFormat="1" x14ac:dyDescent="0.3">
      <c r="A341" s="11"/>
      <c r="B341" s="1" t="e">
        <f t="shared" si="73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81"/>
        <v/>
      </c>
      <c r="W341" s="1" t="str">
        <f t="shared" si="82"/>
        <v/>
      </c>
      <c r="X341" s="1" t="str">
        <f t="shared" si="82"/>
        <v/>
      </c>
      <c r="Y341" s="1" t="str">
        <f t="shared" si="82"/>
        <v/>
      </c>
      <c r="Z341" s="1" t="e">
        <f t="shared" si="83"/>
        <v>#N/A</v>
      </c>
      <c r="AA341" s="3">
        <f t="shared" si="80"/>
        <v>0</v>
      </c>
      <c r="AB341" s="13" t="e">
        <f t="shared" si="74"/>
        <v>#N/A</v>
      </c>
      <c r="AC341" s="13" t="e">
        <f t="shared" si="75"/>
        <v>#N/A</v>
      </c>
      <c r="AD341" s="13" t="e">
        <f t="shared" si="76"/>
        <v>#N/A</v>
      </c>
      <c r="AE341" s="13" t="e">
        <f t="shared" si="77"/>
        <v>#N/A</v>
      </c>
      <c r="AF341" s="13" t="e">
        <f t="shared" si="78"/>
        <v>#N/A</v>
      </c>
      <c r="AG341" s="13" t="e">
        <f t="shared" si="79"/>
        <v>#N/A</v>
      </c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T341" s="107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</row>
    <row r="342" spans="1:65" s="1" customFormat="1" x14ac:dyDescent="0.3">
      <c r="A342" s="11"/>
      <c r="B342" s="1" t="e">
        <f t="shared" si="73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81"/>
        <v/>
      </c>
      <c r="W342" s="1" t="str">
        <f t="shared" si="82"/>
        <v/>
      </c>
      <c r="X342" s="1" t="str">
        <f t="shared" si="82"/>
        <v/>
      </c>
      <c r="Y342" s="1" t="str">
        <f t="shared" si="82"/>
        <v/>
      </c>
      <c r="Z342" s="1" t="e">
        <f t="shared" si="83"/>
        <v>#N/A</v>
      </c>
      <c r="AA342" s="3">
        <f t="shared" si="80"/>
        <v>0</v>
      </c>
      <c r="AB342" s="13" t="e">
        <f t="shared" si="74"/>
        <v>#N/A</v>
      </c>
      <c r="AC342" s="13" t="e">
        <f t="shared" si="75"/>
        <v>#N/A</v>
      </c>
      <c r="AD342" s="13" t="e">
        <f t="shared" si="76"/>
        <v>#N/A</v>
      </c>
      <c r="AE342" s="13" t="e">
        <f t="shared" si="77"/>
        <v>#N/A</v>
      </c>
      <c r="AF342" s="13" t="e">
        <f t="shared" si="78"/>
        <v>#N/A</v>
      </c>
      <c r="AG342" s="13" t="e">
        <f t="shared" si="79"/>
        <v>#N/A</v>
      </c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T342" s="107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</row>
    <row r="343" spans="1:65" s="1" customFormat="1" x14ac:dyDescent="0.3">
      <c r="A343" s="11"/>
      <c r="B343" s="1" t="e">
        <f t="shared" si="73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81"/>
        <v/>
      </c>
      <c r="W343" s="1" t="str">
        <f t="shared" si="82"/>
        <v/>
      </c>
      <c r="X343" s="1" t="str">
        <f t="shared" si="82"/>
        <v/>
      </c>
      <c r="Y343" s="1" t="str">
        <f t="shared" si="82"/>
        <v/>
      </c>
      <c r="Z343" s="1" t="e">
        <f t="shared" si="83"/>
        <v>#N/A</v>
      </c>
      <c r="AA343" s="3">
        <f t="shared" si="80"/>
        <v>0</v>
      </c>
      <c r="AB343" s="13" t="e">
        <f t="shared" si="74"/>
        <v>#N/A</v>
      </c>
      <c r="AC343" s="13" t="e">
        <f t="shared" si="75"/>
        <v>#N/A</v>
      </c>
      <c r="AD343" s="13" t="e">
        <f t="shared" si="76"/>
        <v>#N/A</v>
      </c>
      <c r="AE343" s="13" t="e">
        <f t="shared" si="77"/>
        <v>#N/A</v>
      </c>
      <c r="AF343" s="13" t="e">
        <f t="shared" si="78"/>
        <v>#N/A</v>
      </c>
      <c r="AG343" s="13" t="e">
        <f t="shared" si="79"/>
        <v>#N/A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T343" s="107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</row>
    <row r="344" spans="1:65" s="1" customFormat="1" x14ac:dyDescent="0.3">
      <c r="A344" s="11"/>
      <c r="B344" s="1" t="e">
        <f t="shared" si="73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81"/>
        <v/>
      </c>
      <c r="W344" s="1" t="str">
        <f t="shared" si="82"/>
        <v/>
      </c>
      <c r="X344" s="1" t="str">
        <f t="shared" si="82"/>
        <v/>
      </c>
      <c r="Y344" s="1" t="str">
        <f t="shared" si="82"/>
        <v/>
      </c>
      <c r="Z344" s="1" t="e">
        <f t="shared" si="83"/>
        <v>#N/A</v>
      </c>
      <c r="AA344" s="3">
        <f t="shared" si="80"/>
        <v>0</v>
      </c>
      <c r="AB344" s="13" t="e">
        <f t="shared" si="74"/>
        <v>#N/A</v>
      </c>
      <c r="AC344" s="13" t="e">
        <f t="shared" si="75"/>
        <v>#N/A</v>
      </c>
      <c r="AD344" s="13" t="e">
        <f t="shared" si="76"/>
        <v>#N/A</v>
      </c>
      <c r="AE344" s="13" t="e">
        <f t="shared" si="77"/>
        <v>#N/A</v>
      </c>
      <c r="AF344" s="13" t="e">
        <f t="shared" si="78"/>
        <v>#N/A</v>
      </c>
      <c r="AG344" s="13" t="e">
        <f t="shared" si="79"/>
        <v>#N/A</v>
      </c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T344" s="107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</row>
    <row r="345" spans="1:65" s="1" customFormat="1" x14ac:dyDescent="0.3">
      <c r="A345" s="11"/>
      <c r="B345" s="1" t="e">
        <f t="shared" si="73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81"/>
        <v/>
      </c>
      <c r="W345" s="1" t="str">
        <f t="shared" si="82"/>
        <v/>
      </c>
      <c r="X345" s="1" t="str">
        <f t="shared" si="82"/>
        <v/>
      </c>
      <c r="Y345" s="1" t="str">
        <f t="shared" si="82"/>
        <v/>
      </c>
      <c r="Z345" s="1" t="e">
        <f t="shared" si="83"/>
        <v>#N/A</v>
      </c>
      <c r="AA345" s="3">
        <f t="shared" si="80"/>
        <v>0</v>
      </c>
      <c r="AB345" s="13" t="e">
        <f t="shared" si="74"/>
        <v>#N/A</v>
      </c>
      <c r="AC345" s="13" t="e">
        <f t="shared" si="75"/>
        <v>#N/A</v>
      </c>
      <c r="AD345" s="13" t="e">
        <f t="shared" si="76"/>
        <v>#N/A</v>
      </c>
      <c r="AE345" s="13" t="e">
        <f t="shared" si="77"/>
        <v>#N/A</v>
      </c>
      <c r="AF345" s="13" t="e">
        <f t="shared" si="78"/>
        <v>#N/A</v>
      </c>
      <c r="AG345" s="13" t="e">
        <f t="shared" si="79"/>
        <v>#N/A</v>
      </c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T345" s="107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</row>
    <row r="346" spans="1:65" s="1" customFormat="1" x14ac:dyDescent="0.3">
      <c r="A346" s="11"/>
      <c r="B346" s="1" t="e">
        <f t="shared" si="73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81"/>
        <v/>
      </c>
      <c r="W346" s="1" t="str">
        <f t="shared" si="82"/>
        <v/>
      </c>
      <c r="X346" s="1" t="str">
        <f t="shared" si="82"/>
        <v/>
      </c>
      <c r="Y346" s="1" t="str">
        <f t="shared" si="82"/>
        <v/>
      </c>
      <c r="Z346" s="1" t="e">
        <f t="shared" si="83"/>
        <v>#N/A</v>
      </c>
      <c r="AA346" s="3">
        <f t="shared" si="80"/>
        <v>0</v>
      </c>
      <c r="AB346" s="13" t="e">
        <f t="shared" si="74"/>
        <v>#N/A</v>
      </c>
      <c r="AC346" s="13" t="e">
        <f t="shared" si="75"/>
        <v>#N/A</v>
      </c>
      <c r="AD346" s="13" t="e">
        <f t="shared" si="76"/>
        <v>#N/A</v>
      </c>
      <c r="AE346" s="13" t="e">
        <f t="shared" si="77"/>
        <v>#N/A</v>
      </c>
      <c r="AF346" s="13" t="e">
        <f t="shared" si="78"/>
        <v>#N/A</v>
      </c>
      <c r="AG346" s="13" t="e">
        <f t="shared" si="79"/>
        <v>#N/A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T346" s="107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</row>
    <row r="347" spans="1:65" s="1" customFormat="1" x14ac:dyDescent="0.3">
      <c r="A347" s="11"/>
      <c r="B347" s="1" t="e">
        <f t="shared" si="73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81"/>
        <v/>
      </c>
      <c r="W347" s="1" t="str">
        <f t="shared" si="82"/>
        <v/>
      </c>
      <c r="X347" s="1" t="str">
        <f t="shared" si="82"/>
        <v/>
      </c>
      <c r="Y347" s="1" t="str">
        <f t="shared" si="82"/>
        <v/>
      </c>
      <c r="Z347" s="1" t="e">
        <f t="shared" si="83"/>
        <v>#N/A</v>
      </c>
      <c r="AA347" s="3">
        <f t="shared" si="80"/>
        <v>0</v>
      </c>
      <c r="AB347" s="13" t="e">
        <f t="shared" si="74"/>
        <v>#N/A</v>
      </c>
      <c r="AC347" s="13" t="e">
        <f t="shared" si="75"/>
        <v>#N/A</v>
      </c>
      <c r="AD347" s="13" t="e">
        <f t="shared" si="76"/>
        <v>#N/A</v>
      </c>
      <c r="AE347" s="13" t="e">
        <f t="shared" si="77"/>
        <v>#N/A</v>
      </c>
      <c r="AF347" s="13" t="e">
        <f t="shared" si="78"/>
        <v>#N/A</v>
      </c>
      <c r="AG347" s="13" t="e">
        <f t="shared" si="79"/>
        <v>#N/A</v>
      </c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T347" s="107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</row>
    <row r="348" spans="1:65" s="1" customFormat="1" x14ac:dyDescent="0.3">
      <c r="A348" s="11"/>
      <c r="B348" s="1" t="e">
        <f t="shared" si="73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81"/>
        <v/>
      </c>
      <c r="W348" s="1" t="str">
        <f t="shared" si="82"/>
        <v/>
      </c>
      <c r="X348" s="1" t="str">
        <f t="shared" si="82"/>
        <v/>
      </c>
      <c r="Y348" s="1" t="str">
        <f t="shared" si="82"/>
        <v/>
      </c>
      <c r="Z348" s="1" t="e">
        <f t="shared" si="83"/>
        <v>#N/A</v>
      </c>
      <c r="AA348" s="3">
        <f t="shared" si="80"/>
        <v>0</v>
      </c>
      <c r="AB348" s="13" t="e">
        <f t="shared" si="74"/>
        <v>#N/A</v>
      </c>
      <c r="AC348" s="13" t="e">
        <f t="shared" si="75"/>
        <v>#N/A</v>
      </c>
      <c r="AD348" s="13" t="e">
        <f t="shared" si="76"/>
        <v>#N/A</v>
      </c>
      <c r="AE348" s="13" t="e">
        <f t="shared" si="77"/>
        <v>#N/A</v>
      </c>
      <c r="AF348" s="13" t="e">
        <f t="shared" si="78"/>
        <v>#N/A</v>
      </c>
      <c r="AG348" s="13" t="e">
        <f t="shared" si="79"/>
        <v>#N/A</v>
      </c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T348" s="107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</row>
    <row r="349" spans="1:65" s="1" customFormat="1" x14ac:dyDescent="0.3">
      <c r="A349" s="11"/>
      <c r="B349" s="1" t="e">
        <f t="shared" si="73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81"/>
        <v/>
      </c>
      <c r="W349" s="1" t="str">
        <f t="shared" si="82"/>
        <v/>
      </c>
      <c r="X349" s="1" t="str">
        <f t="shared" si="82"/>
        <v/>
      </c>
      <c r="Y349" s="1" t="str">
        <f t="shared" si="82"/>
        <v/>
      </c>
      <c r="Z349" s="1" t="e">
        <f t="shared" si="83"/>
        <v>#N/A</v>
      </c>
      <c r="AA349" s="3">
        <f t="shared" si="80"/>
        <v>0</v>
      </c>
      <c r="AB349" s="13" t="e">
        <f t="shared" si="74"/>
        <v>#N/A</v>
      </c>
      <c r="AC349" s="13" t="e">
        <f t="shared" si="75"/>
        <v>#N/A</v>
      </c>
      <c r="AD349" s="13" t="e">
        <f t="shared" si="76"/>
        <v>#N/A</v>
      </c>
      <c r="AE349" s="13" t="e">
        <f t="shared" si="77"/>
        <v>#N/A</v>
      </c>
      <c r="AF349" s="13" t="e">
        <f t="shared" si="78"/>
        <v>#N/A</v>
      </c>
      <c r="AG349" s="13" t="e">
        <f t="shared" si="79"/>
        <v>#N/A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T349" s="107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</row>
    <row r="350" spans="1:65" s="1" customFormat="1" x14ac:dyDescent="0.3">
      <c r="A350" s="11"/>
      <c r="B350" s="1" t="e">
        <f t="shared" si="73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81"/>
        <v/>
      </c>
      <c r="W350" s="1" t="str">
        <f t="shared" si="82"/>
        <v/>
      </c>
      <c r="X350" s="1" t="str">
        <f t="shared" si="82"/>
        <v/>
      </c>
      <c r="Y350" s="1" t="str">
        <f t="shared" si="82"/>
        <v/>
      </c>
      <c r="Z350" s="1" t="e">
        <f t="shared" si="83"/>
        <v>#N/A</v>
      </c>
      <c r="AA350" s="3">
        <f t="shared" si="80"/>
        <v>0</v>
      </c>
      <c r="AB350" s="13" t="e">
        <f t="shared" si="74"/>
        <v>#N/A</v>
      </c>
      <c r="AC350" s="13" t="e">
        <f t="shared" si="75"/>
        <v>#N/A</v>
      </c>
      <c r="AD350" s="13" t="e">
        <f t="shared" si="76"/>
        <v>#N/A</v>
      </c>
      <c r="AE350" s="13" t="e">
        <f t="shared" si="77"/>
        <v>#N/A</v>
      </c>
      <c r="AF350" s="13" t="e">
        <f t="shared" si="78"/>
        <v>#N/A</v>
      </c>
      <c r="AG350" s="13" t="e">
        <f t="shared" si="79"/>
        <v>#N/A</v>
      </c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T350" s="107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</row>
    <row r="351" spans="1:65" s="1" customFormat="1" x14ac:dyDescent="0.3">
      <c r="A351" s="11"/>
      <c r="B351" s="1" t="e">
        <f t="shared" si="73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81"/>
        <v/>
      </c>
      <c r="W351" s="1" t="str">
        <f t="shared" si="82"/>
        <v/>
      </c>
      <c r="X351" s="1" t="str">
        <f t="shared" si="82"/>
        <v/>
      </c>
      <c r="Y351" s="1" t="str">
        <f t="shared" si="82"/>
        <v/>
      </c>
      <c r="Z351" s="1" t="e">
        <f t="shared" si="83"/>
        <v>#N/A</v>
      </c>
      <c r="AA351" s="3">
        <f t="shared" si="80"/>
        <v>0</v>
      </c>
      <c r="AB351" s="13" t="e">
        <f t="shared" si="74"/>
        <v>#N/A</v>
      </c>
      <c r="AC351" s="13" t="e">
        <f t="shared" si="75"/>
        <v>#N/A</v>
      </c>
      <c r="AD351" s="13" t="e">
        <f t="shared" si="76"/>
        <v>#N/A</v>
      </c>
      <c r="AE351" s="13" t="e">
        <f t="shared" si="77"/>
        <v>#N/A</v>
      </c>
      <c r="AF351" s="13" t="e">
        <f t="shared" si="78"/>
        <v>#N/A</v>
      </c>
      <c r="AG351" s="13" t="e">
        <f t="shared" si="79"/>
        <v>#N/A</v>
      </c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T351" s="107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</row>
    <row r="352" spans="1:65" s="1" customFormat="1" x14ac:dyDescent="0.3">
      <c r="A352" s="11"/>
      <c r="B352" s="1" t="e">
        <f t="shared" si="73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81"/>
        <v/>
      </c>
      <c r="W352" s="1" t="str">
        <f t="shared" si="82"/>
        <v/>
      </c>
      <c r="X352" s="1" t="str">
        <f t="shared" si="82"/>
        <v/>
      </c>
      <c r="Y352" s="1" t="str">
        <f t="shared" si="82"/>
        <v/>
      </c>
      <c r="Z352" s="1" t="e">
        <f t="shared" si="83"/>
        <v>#N/A</v>
      </c>
      <c r="AA352" s="3">
        <f t="shared" si="80"/>
        <v>0</v>
      </c>
      <c r="AB352" s="13" t="e">
        <f t="shared" si="74"/>
        <v>#N/A</v>
      </c>
      <c r="AC352" s="13" t="e">
        <f t="shared" si="75"/>
        <v>#N/A</v>
      </c>
      <c r="AD352" s="13" t="e">
        <f t="shared" si="76"/>
        <v>#N/A</v>
      </c>
      <c r="AE352" s="13" t="e">
        <f t="shared" si="77"/>
        <v>#N/A</v>
      </c>
      <c r="AF352" s="13" t="e">
        <f t="shared" si="78"/>
        <v>#N/A</v>
      </c>
      <c r="AG352" s="13" t="e">
        <f t="shared" si="79"/>
        <v>#N/A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T352" s="107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</row>
    <row r="353" spans="1:65" s="1" customFormat="1" x14ac:dyDescent="0.3">
      <c r="A353" s="11"/>
      <c r="B353" s="1" t="e">
        <f t="shared" si="73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81"/>
        <v/>
      </c>
      <c r="W353" s="1" t="str">
        <f t="shared" si="82"/>
        <v/>
      </c>
      <c r="X353" s="1" t="str">
        <f t="shared" si="82"/>
        <v/>
      </c>
      <c r="Y353" s="1" t="str">
        <f t="shared" si="82"/>
        <v/>
      </c>
      <c r="Z353" s="1" t="e">
        <f t="shared" si="83"/>
        <v>#N/A</v>
      </c>
      <c r="AA353" s="3">
        <f t="shared" si="80"/>
        <v>0</v>
      </c>
      <c r="AB353" s="13" t="e">
        <f t="shared" si="74"/>
        <v>#N/A</v>
      </c>
      <c r="AC353" s="13" t="e">
        <f t="shared" si="75"/>
        <v>#N/A</v>
      </c>
      <c r="AD353" s="13" t="e">
        <f t="shared" si="76"/>
        <v>#N/A</v>
      </c>
      <c r="AE353" s="13" t="e">
        <f t="shared" si="77"/>
        <v>#N/A</v>
      </c>
      <c r="AF353" s="13" t="e">
        <f t="shared" si="78"/>
        <v>#N/A</v>
      </c>
      <c r="AG353" s="13" t="e">
        <f t="shared" si="79"/>
        <v>#N/A</v>
      </c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T353" s="107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</row>
    <row r="354" spans="1:65" s="1" customFormat="1" x14ac:dyDescent="0.3">
      <c r="A354" s="11"/>
      <c r="B354" s="1" t="e">
        <f t="shared" si="73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81"/>
        <v/>
      </c>
      <c r="W354" s="1" t="str">
        <f t="shared" si="82"/>
        <v/>
      </c>
      <c r="X354" s="1" t="str">
        <f t="shared" si="82"/>
        <v/>
      </c>
      <c r="Y354" s="1" t="str">
        <f t="shared" si="82"/>
        <v/>
      </c>
      <c r="Z354" s="1" t="e">
        <f t="shared" si="83"/>
        <v>#N/A</v>
      </c>
      <c r="AA354" s="3">
        <f t="shared" si="80"/>
        <v>0</v>
      </c>
      <c r="AB354" s="13" t="e">
        <f t="shared" si="74"/>
        <v>#N/A</v>
      </c>
      <c r="AC354" s="13" t="e">
        <f t="shared" si="75"/>
        <v>#N/A</v>
      </c>
      <c r="AD354" s="13" t="e">
        <f t="shared" si="76"/>
        <v>#N/A</v>
      </c>
      <c r="AE354" s="13" t="e">
        <f t="shared" si="77"/>
        <v>#N/A</v>
      </c>
      <c r="AF354" s="13" t="e">
        <f t="shared" si="78"/>
        <v>#N/A</v>
      </c>
      <c r="AG354" s="13" t="e">
        <f t="shared" si="79"/>
        <v>#N/A</v>
      </c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T354" s="107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</row>
    <row r="355" spans="1:65" s="1" customFormat="1" x14ac:dyDescent="0.3">
      <c r="A355" s="11"/>
      <c r="B355" s="1" t="e">
        <f t="shared" si="73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81"/>
        <v/>
      </c>
      <c r="W355" s="1" t="str">
        <f t="shared" si="82"/>
        <v/>
      </c>
      <c r="X355" s="1" t="str">
        <f t="shared" si="82"/>
        <v/>
      </c>
      <c r="Y355" s="1" t="str">
        <f t="shared" si="82"/>
        <v/>
      </c>
      <c r="Z355" s="1" t="e">
        <f t="shared" si="83"/>
        <v>#N/A</v>
      </c>
      <c r="AA355" s="3">
        <f t="shared" si="80"/>
        <v>0</v>
      </c>
      <c r="AB355" s="13" t="e">
        <f t="shared" si="74"/>
        <v>#N/A</v>
      </c>
      <c r="AC355" s="13" t="e">
        <f t="shared" si="75"/>
        <v>#N/A</v>
      </c>
      <c r="AD355" s="13" t="e">
        <f t="shared" si="76"/>
        <v>#N/A</v>
      </c>
      <c r="AE355" s="13" t="e">
        <f t="shared" si="77"/>
        <v>#N/A</v>
      </c>
      <c r="AF355" s="13" t="e">
        <f t="shared" si="78"/>
        <v>#N/A</v>
      </c>
      <c r="AG355" s="13" t="e">
        <f t="shared" si="79"/>
        <v>#N/A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T355" s="107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</row>
    <row r="356" spans="1:65" s="1" customFormat="1" x14ac:dyDescent="0.3">
      <c r="A356" s="11"/>
      <c r="B356" s="1" t="e">
        <f t="shared" si="73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81"/>
        <v/>
      </c>
      <c r="W356" s="1" t="str">
        <f t="shared" si="82"/>
        <v/>
      </c>
      <c r="X356" s="1" t="str">
        <f t="shared" si="82"/>
        <v/>
      </c>
      <c r="Y356" s="1" t="str">
        <f t="shared" si="82"/>
        <v/>
      </c>
      <c r="Z356" s="1" t="e">
        <f t="shared" si="83"/>
        <v>#N/A</v>
      </c>
      <c r="AA356" s="3">
        <f t="shared" si="80"/>
        <v>0</v>
      </c>
      <c r="AB356" s="13" t="e">
        <f t="shared" si="74"/>
        <v>#N/A</v>
      </c>
      <c r="AC356" s="13" t="e">
        <f t="shared" si="75"/>
        <v>#N/A</v>
      </c>
      <c r="AD356" s="13" t="e">
        <f t="shared" si="76"/>
        <v>#N/A</v>
      </c>
      <c r="AE356" s="13" t="e">
        <f t="shared" si="77"/>
        <v>#N/A</v>
      </c>
      <c r="AF356" s="13" t="e">
        <f t="shared" si="78"/>
        <v>#N/A</v>
      </c>
      <c r="AG356" s="13" t="e">
        <f t="shared" si="79"/>
        <v>#N/A</v>
      </c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T356" s="107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</row>
    <row r="357" spans="1:65" s="1" customFormat="1" x14ac:dyDescent="0.3">
      <c r="A357" s="11"/>
      <c r="B357" s="1" t="e">
        <f t="shared" si="73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81"/>
        <v/>
      </c>
      <c r="W357" s="1" t="str">
        <f t="shared" si="82"/>
        <v/>
      </c>
      <c r="X357" s="1" t="str">
        <f t="shared" si="82"/>
        <v/>
      </c>
      <c r="Y357" s="1" t="str">
        <f t="shared" si="82"/>
        <v/>
      </c>
      <c r="Z357" s="1" t="e">
        <f t="shared" si="83"/>
        <v>#N/A</v>
      </c>
      <c r="AA357" s="3">
        <f t="shared" si="80"/>
        <v>0</v>
      </c>
      <c r="AB357" s="13" t="e">
        <f t="shared" si="74"/>
        <v>#N/A</v>
      </c>
      <c r="AC357" s="13" t="e">
        <f t="shared" si="75"/>
        <v>#N/A</v>
      </c>
      <c r="AD357" s="13" t="e">
        <f t="shared" si="76"/>
        <v>#N/A</v>
      </c>
      <c r="AE357" s="13" t="e">
        <f t="shared" si="77"/>
        <v>#N/A</v>
      </c>
      <c r="AF357" s="13" t="e">
        <f t="shared" si="78"/>
        <v>#N/A</v>
      </c>
      <c r="AG357" s="13" t="e">
        <f t="shared" si="79"/>
        <v>#N/A</v>
      </c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T357" s="107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</row>
    <row r="358" spans="1:65" s="1" customFormat="1" x14ac:dyDescent="0.3">
      <c r="A358" s="11"/>
      <c r="B358" s="1" t="e">
        <f t="shared" si="73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81"/>
        <v/>
      </c>
      <c r="W358" s="1" t="str">
        <f t="shared" si="82"/>
        <v/>
      </c>
      <c r="X358" s="1" t="str">
        <f t="shared" si="82"/>
        <v/>
      </c>
      <c r="Y358" s="1" t="str">
        <f t="shared" si="82"/>
        <v/>
      </c>
      <c r="Z358" s="1" t="e">
        <f t="shared" si="83"/>
        <v>#N/A</v>
      </c>
      <c r="AA358" s="3">
        <f t="shared" si="80"/>
        <v>0</v>
      </c>
      <c r="AB358" s="13" t="e">
        <f t="shared" si="74"/>
        <v>#N/A</v>
      </c>
      <c r="AC358" s="13" t="e">
        <f t="shared" si="75"/>
        <v>#N/A</v>
      </c>
      <c r="AD358" s="13" t="e">
        <f t="shared" si="76"/>
        <v>#N/A</v>
      </c>
      <c r="AE358" s="13" t="e">
        <f t="shared" si="77"/>
        <v>#N/A</v>
      </c>
      <c r="AF358" s="13" t="e">
        <f t="shared" si="78"/>
        <v>#N/A</v>
      </c>
      <c r="AG358" s="13" t="e">
        <f t="shared" si="79"/>
        <v>#N/A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T358" s="107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</row>
    <row r="359" spans="1:65" s="1" customFormat="1" x14ac:dyDescent="0.3">
      <c r="A359" s="11"/>
      <c r="B359" s="1" t="e">
        <f t="shared" si="73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81"/>
        <v/>
      </c>
      <c r="W359" s="1" t="str">
        <f t="shared" si="82"/>
        <v/>
      </c>
      <c r="X359" s="1" t="str">
        <f t="shared" si="82"/>
        <v/>
      </c>
      <c r="Y359" s="1" t="str">
        <f t="shared" si="82"/>
        <v/>
      </c>
      <c r="Z359" s="1" t="e">
        <f t="shared" si="83"/>
        <v>#N/A</v>
      </c>
      <c r="AA359" s="3">
        <f t="shared" si="80"/>
        <v>0</v>
      </c>
      <c r="AB359" s="13" t="e">
        <f t="shared" si="74"/>
        <v>#N/A</v>
      </c>
      <c r="AC359" s="13" t="e">
        <f t="shared" si="75"/>
        <v>#N/A</v>
      </c>
      <c r="AD359" s="13" t="e">
        <f t="shared" si="76"/>
        <v>#N/A</v>
      </c>
      <c r="AE359" s="13" t="e">
        <f t="shared" si="77"/>
        <v>#N/A</v>
      </c>
      <c r="AF359" s="13" t="e">
        <f t="shared" si="78"/>
        <v>#N/A</v>
      </c>
      <c r="AG359" s="13" t="e">
        <f t="shared" si="79"/>
        <v>#N/A</v>
      </c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T359" s="107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</row>
    <row r="360" spans="1:65" s="1" customFormat="1" x14ac:dyDescent="0.3">
      <c r="A360" s="11"/>
      <c r="B360" s="1" t="e">
        <f t="shared" si="73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81"/>
        <v/>
      </c>
      <c r="W360" s="1" t="str">
        <f t="shared" si="82"/>
        <v/>
      </c>
      <c r="X360" s="1" t="str">
        <f t="shared" si="82"/>
        <v/>
      </c>
      <c r="Y360" s="1" t="str">
        <f t="shared" si="82"/>
        <v/>
      </c>
      <c r="Z360" s="1" t="e">
        <f t="shared" si="83"/>
        <v>#N/A</v>
      </c>
      <c r="AA360" s="3">
        <f t="shared" si="80"/>
        <v>0</v>
      </c>
      <c r="AB360" s="13" t="e">
        <f t="shared" si="74"/>
        <v>#N/A</v>
      </c>
      <c r="AC360" s="13" t="e">
        <f t="shared" si="75"/>
        <v>#N/A</v>
      </c>
      <c r="AD360" s="13" t="e">
        <f t="shared" si="76"/>
        <v>#N/A</v>
      </c>
      <c r="AE360" s="13" t="e">
        <f t="shared" si="77"/>
        <v>#N/A</v>
      </c>
      <c r="AF360" s="13" t="e">
        <f t="shared" si="78"/>
        <v>#N/A</v>
      </c>
      <c r="AG360" s="13" t="e">
        <f t="shared" si="79"/>
        <v>#N/A</v>
      </c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T360" s="107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</row>
    <row r="361" spans="1:65" s="1" customFormat="1" x14ac:dyDescent="0.3">
      <c r="A361" s="11"/>
      <c r="B361" s="1" t="e">
        <f t="shared" si="73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81"/>
        <v/>
      </c>
      <c r="W361" s="1" t="str">
        <f t="shared" si="82"/>
        <v/>
      </c>
      <c r="X361" s="1" t="str">
        <f t="shared" si="82"/>
        <v/>
      </c>
      <c r="Y361" s="1" t="str">
        <f t="shared" si="82"/>
        <v/>
      </c>
      <c r="Z361" s="1" t="e">
        <f t="shared" si="83"/>
        <v>#N/A</v>
      </c>
      <c r="AA361" s="3">
        <f t="shared" si="80"/>
        <v>0</v>
      </c>
      <c r="AB361" s="13" t="e">
        <f t="shared" si="74"/>
        <v>#N/A</v>
      </c>
      <c r="AC361" s="13" t="e">
        <f t="shared" si="75"/>
        <v>#N/A</v>
      </c>
      <c r="AD361" s="13" t="e">
        <f t="shared" si="76"/>
        <v>#N/A</v>
      </c>
      <c r="AE361" s="13" t="e">
        <f t="shared" si="77"/>
        <v>#N/A</v>
      </c>
      <c r="AF361" s="13" t="e">
        <f t="shared" si="78"/>
        <v>#N/A</v>
      </c>
      <c r="AG361" s="13" t="e">
        <f t="shared" si="79"/>
        <v>#N/A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T361" s="107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</row>
    <row r="362" spans="1:65" s="1" customFormat="1" x14ac:dyDescent="0.3">
      <c r="A362" s="11"/>
      <c r="B362" s="1" t="e">
        <f t="shared" si="73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81"/>
        <v/>
      </c>
      <c r="W362" s="1" t="str">
        <f t="shared" si="82"/>
        <v/>
      </c>
      <c r="X362" s="1" t="str">
        <f t="shared" si="82"/>
        <v/>
      </c>
      <c r="Y362" s="1" t="str">
        <f t="shared" si="82"/>
        <v/>
      </c>
      <c r="Z362" s="1" t="e">
        <f t="shared" si="83"/>
        <v>#N/A</v>
      </c>
      <c r="AA362" s="3">
        <f t="shared" si="80"/>
        <v>0</v>
      </c>
      <c r="AB362" s="13" t="e">
        <f t="shared" si="74"/>
        <v>#N/A</v>
      </c>
      <c r="AC362" s="13" t="e">
        <f t="shared" si="75"/>
        <v>#N/A</v>
      </c>
      <c r="AD362" s="13" t="e">
        <f t="shared" si="76"/>
        <v>#N/A</v>
      </c>
      <c r="AE362" s="13" t="e">
        <f t="shared" si="77"/>
        <v>#N/A</v>
      </c>
      <c r="AF362" s="13" t="e">
        <f t="shared" si="78"/>
        <v>#N/A</v>
      </c>
      <c r="AG362" s="13" t="e">
        <f t="shared" si="79"/>
        <v>#N/A</v>
      </c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T362" s="107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</row>
    <row r="363" spans="1:65" s="1" customFormat="1" x14ac:dyDescent="0.3">
      <c r="A363" s="11"/>
      <c r="B363" s="1" t="e">
        <f t="shared" si="73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81"/>
        <v/>
      </c>
      <c r="W363" s="1" t="str">
        <f t="shared" si="82"/>
        <v/>
      </c>
      <c r="X363" s="1" t="str">
        <f t="shared" si="82"/>
        <v/>
      </c>
      <c r="Y363" s="1" t="str">
        <f t="shared" si="82"/>
        <v/>
      </c>
      <c r="Z363" s="1" t="e">
        <f t="shared" si="83"/>
        <v>#N/A</v>
      </c>
      <c r="AA363" s="3">
        <f t="shared" si="80"/>
        <v>0</v>
      </c>
      <c r="AB363" s="13" t="e">
        <f t="shared" si="74"/>
        <v>#N/A</v>
      </c>
      <c r="AC363" s="13" t="e">
        <f t="shared" si="75"/>
        <v>#N/A</v>
      </c>
      <c r="AD363" s="13" t="e">
        <f t="shared" si="76"/>
        <v>#N/A</v>
      </c>
      <c r="AE363" s="13" t="e">
        <f t="shared" si="77"/>
        <v>#N/A</v>
      </c>
      <c r="AF363" s="13" t="e">
        <f t="shared" si="78"/>
        <v>#N/A</v>
      </c>
      <c r="AG363" s="13" t="e">
        <f t="shared" si="79"/>
        <v>#N/A</v>
      </c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T363" s="107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</row>
    <row r="364" spans="1:65" s="1" customFormat="1" x14ac:dyDescent="0.3">
      <c r="A364" s="11"/>
      <c r="B364" s="1" t="e">
        <f t="shared" si="73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81"/>
        <v/>
      </c>
      <c r="W364" s="1" t="str">
        <f t="shared" si="82"/>
        <v/>
      </c>
      <c r="X364" s="1" t="str">
        <f t="shared" si="82"/>
        <v/>
      </c>
      <c r="Y364" s="1" t="str">
        <f t="shared" si="82"/>
        <v/>
      </c>
      <c r="Z364" s="1" t="e">
        <f t="shared" si="83"/>
        <v>#N/A</v>
      </c>
      <c r="AA364" s="3">
        <f t="shared" si="80"/>
        <v>0</v>
      </c>
      <c r="AB364" s="13" t="e">
        <f t="shared" si="74"/>
        <v>#N/A</v>
      </c>
      <c r="AC364" s="13" t="e">
        <f t="shared" si="75"/>
        <v>#N/A</v>
      </c>
      <c r="AD364" s="13" t="e">
        <f t="shared" si="76"/>
        <v>#N/A</v>
      </c>
      <c r="AE364" s="13" t="e">
        <f t="shared" si="77"/>
        <v>#N/A</v>
      </c>
      <c r="AF364" s="13" t="e">
        <f t="shared" si="78"/>
        <v>#N/A</v>
      </c>
      <c r="AG364" s="13" t="e">
        <f t="shared" si="79"/>
        <v>#N/A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T364" s="107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</row>
    <row r="365" spans="1:65" s="1" customFormat="1" x14ac:dyDescent="0.3">
      <c r="A365" s="11"/>
      <c r="B365" s="1" t="e">
        <f t="shared" si="73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81"/>
        <v/>
      </c>
      <c r="W365" s="1" t="str">
        <f t="shared" si="82"/>
        <v/>
      </c>
      <c r="X365" s="1" t="str">
        <f t="shared" si="82"/>
        <v/>
      </c>
      <c r="Y365" s="1" t="str">
        <f t="shared" si="82"/>
        <v/>
      </c>
      <c r="Z365" s="1" t="e">
        <f t="shared" si="83"/>
        <v>#N/A</v>
      </c>
      <c r="AA365" s="3">
        <f t="shared" si="80"/>
        <v>0</v>
      </c>
      <c r="AB365" s="13" t="e">
        <f t="shared" si="74"/>
        <v>#N/A</v>
      </c>
      <c r="AC365" s="13" t="e">
        <f t="shared" si="75"/>
        <v>#N/A</v>
      </c>
      <c r="AD365" s="13" t="e">
        <f t="shared" si="76"/>
        <v>#N/A</v>
      </c>
      <c r="AE365" s="13" t="e">
        <f t="shared" si="77"/>
        <v>#N/A</v>
      </c>
      <c r="AF365" s="13" t="e">
        <f t="shared" si="78"/>
        <v>#N/A</v>
      </c>
      <c r="AG365" s="13" t="e">
        <f t="shared" si="79"/>
        <v>#N/A</v>
      </c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T365" s="107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</row>
    <row r="366" spans="1:65" s="1" customFormat="1" x14ac:dyDescent="0.3">
      <c r="A366" s="11"/>
      <c r="B366" s="1" t="e">
        <f t="shared" si="73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81"/>
        <v/>
      </c>
      <c r="W366" s="1" t="str">
        <f t="shared" si="82"/>
        <v/>
      </c>
      <c r="X366" s="1" t="str">
        <f t="shared" si="82"/>
        <v/>
      </c>
      <c r="Y366" s="1" t="str">
        <f t="shared" si="82"/>
        <v/>
      </c>
      <c r="Z366" s="1" t="e">
        <f t="shared" si="83"/>
        <v>#N/A</v>
      </c>
      <c r="AA366" s="3">
        <f t="shared" si="80"/>
        <v>0</v>
      </c>
      <c r="AB366" s="13" t="e">
        <f t="shared" si="74"/>
        <v>#N/A</v>
      </c>
      <c r="AC366" s="13" t="e">
        <f t="shared" si="75"/>
        <v>#N/A</v>
      </c>
      <c r="AD366" s="13" t="e">
        <f t="shared" si="76"/>
        <v>#N/A</v>
      </c>
      <c r="AE366" s="13" t="e">
        <f t="shared" si="77"/>
        <v>#N/A</v>
      </c>
      <c r="AF366" s="13" t="e">
        <f t="shared" si="78"/>
        <v>#N/A</v>
      </c>
      <c r="AG366" s="13" t="e">
        <f t="shared" si="79"/>
        <v>#N/A</v>
      </c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T366" s="107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</row>
    <row r="367" spans="1:65" s="1" customFormat="1" x14ac:dyDescent="0.3">
      <c r="A367" s="11"/>
      <c r="B367" s="1" t="e">
        <f t="shared" si="73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81"/>
        <v/>
      </c>
      <c r="W367" s="1" t="str">
        <f t="shared" si="82"/>
        <v/>
      </c>
      <c r="X367" s="1" t="str">
        <f t="shared" si="82"/>
        <v/>
      </c>
      <c r="Y367" s="1" t="str">
        <f t="shared" si="82"/>
        <v/>
      </c>
      <c r="Z367" s="1" t="e">
        <f t="shared" si="83"/>
        <v>#N/A</v>
      </c>
      <c r="AA367" s="3">
        <f t="shared" si="80"/>
        <v>0</v>
      </c>
      <c r="AB367" s="13" t="e">
        <f t="shared" si="74"/>
        <v>#N/A</v>
      </c>
      <c r="AC367" s="13" t="e">
        <f t="shared" si="75"/>
        <v>#N/A</v>
      </c>
      <c r="AD367" s="13" t="e">
        <f t="shared" si="76"/>
        <v>#N/A</v>
      </c>
      <c r="AE367" s="13" t="e">
        <f t="shared" si="77"/>
        <v>#N/A</v>
      </c>
      <c r="AF367" s="13" t="e">
        <f t="shared" si="78"/>
        <v>#N/A</v>
      </c>
      <c r="AG367" s="13" t="e">
        <f t="shared" si="79"/>
        <v>#N/A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T367" s="107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</row>
    <row r="368" spans="1:65" s="1" customFormat="1" x14ac:dyDescent="0.3">
      <c r="A368" s="11"/>
      <c r="B368" s="1" t="e">
        <f t="shared" si="73"/>
        <v>#N/A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1" t="str">
        <f t="shared" si="81"/>
        <v/>
      </c>
      <c r="W368" s="1" t="str">
        <f t="shared" si="82"/>
        <v/>
      </c>
      <c r="X368" s="1" t="str">
        <f t="shared" si="82"/>
        <v/>
      </c>
      <c r="Y368" s="1" t="str">
        <f t="shared" si="82"/>
        <v/>
      </c>
      <c r="Z368" s="1" t="e">
        <f t="shared" si="83"/>
        <v>#N/A</v>
      </c>
      <c r="AA368" s="3">
        <f t="shared" si="80"/>
        <v>0</v>
      </c>
      <c r="AB368" s="13" t="e">
        <f t="shared" si="74"/>
        <v>#N/A</v>
      </c>
      <c r="AC368" s="13" t="e">
        <f t="shared" si="75"/>
        <v>#N/A</v>
      </c>
      <c r="AD368" s="13" t="e">
        <f t="shared" si="76"/>
        <v>#N/A</v>
      </c>
      <c r="AE368" s="13" t="e">
        <f t="shared" si="77"/>
        <v>#N/A</v>
      </c>
      <c r="AF368" s="13" t="e">
        <f t="shared" si="78"/>
        <v>#N/A</v>
      </c>
      <c r="AG368" s="13" t="e">
        <f t="shared" si="79"/>
        <v>#N/A</v>
      </c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T368" s="107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</row>
    <row r="369" spans="1:65" s="1" customFormat="1" x14ac:dyDescent="0.3">
      <c r="A369" s="11"/>
      <c r="B369" s="1" t="e">
        <f t="shared" si="73"/>
        <v>#N/A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1" t="str">
        <f t="shared" si="81"/>
        <v/>
      </c>
      <c r="W369" s="1" t="str">
        <f t="shared" si="82"/>
        <v/>
      </c>
      <c r="X369" s="1" t="str">
        <f t="shared" si="82"/>
        <v/>
      </c>
      <c r="Y369" s="1" t="str">
        <f t="shared" si="82"/>
        <v/>
      </c>
      <c r="Z369" s="1" t="e">
        <f t="shared" si="83"/>
        <v>#N/A</v>
      </c>
      <c r="AA369" s="3">
        <f t="shared" si="80"/>
        <v>0</v>
      </c>
      <c r="AB369" s="13" t="e">
        <f t="shared" si="74"/>
        <v>#N/A</v>
      </c>
      <c r="AC369" s="13" t="e">
        <f t="shared" si="75"/>
        <v>#N/A</v>
      </c>
      <c r="AD369" s="13" t="e">
        <f t="shared" si="76"/>
        <v>#N/A</v>
      </c>
      <c r="AE369" s="13" t="e">
        <f t="shared" si="77"/>
        <v>#N/A</v>
      </c>
      <c r="AF369" s="13" t="e">
        <f t="shared" si="78"/>
        <v>#N/A</v>
      </c>
      <c r="AG369" s="13" t="e">
        <f t="shared" si="79"/>
        <v>#N/A</v>
      </c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T369" s="107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</row>
    <row r="370" spans="1:65" s="1" customFormat="1" x14ac:dyDescent="0.3">
      <c r="A370" s="11"/>
      <c r="B370" s="1" t="e">
        <f t="shared" si="73"/>
        <v>#N/A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1" t="str">
        <f t="shared" si="81"/>
        <v/>
      </c>
      <c r="W370" s="1" t="str">
        <f t="shared" si="82"/>
        <v/>
      </c>
      <c r="X370" s="1" t="str">
        <f t="shared" si="82"/>
        <v/>
      </c>
      <c r="Y370" s="1" t="str">
        <f t="shared" si="82"/>
        <v/>
      </c>
      <c r="Z370" s="1" t="e">
        <f t="shared" si="83"/>
        <v>#N/A</v>
      </c>
      <c r="AA370" s="3">
        <f t="shared" si="80"/>
        <v>0</v>
      </c>
      <c r="AB370" s="13" t="e">
        <f t="shared" si="74"/>
        <v>#N/A</v>
      </c>
      <c r="AC370" s="13" t="e">
        <f t="shared" si="75"/>
        <v>#N/A</v>
      </c>
      <c r="AD370" s="13" t="e">
        <f t="shared" si="76"/>
        <v>#N/A</v>
      </c>
      <c r="AE370" s="13" t="e">
        <f t="shared" si="77"/>
        <v>#N/A</v>
      </c>
      <c r="AF370" s="13" t="e">
        <f t="shared" si="78"/>
        <v>#N/A</v>
      </c>
      <c r="AG370" s="13" t="e">
        <f t="shared" si="79"/>
        <v>#N/A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T370" s="107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</row>
    <row r="371" spans="1:65" s="1" customFormat="1" x14ac:dyDescent="0.3">
      <c r="A371" s="11"/>
      <c r="B371" s="1" t="e">
        <f t="shared" si="73"/>
        <v>#N/A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1" t="str">
        <f t="shared" si="81"/>
        <v/>
      </c>
      <c r="W371" s="1" t="str">
        <f t="shared" si="82"/>
        <v/>
      </c>
      <c r="X371" s="1" t="str">
        <f t="shared" si="82"/>
        <v/>
      </c>
      <c r="Y371" s="1" t="str">
        <f t="shared" si="82"/>
        <v/>
      </c>
      <c r="Z371" s="1" t="e">
        <f t="shared" si="83"/>
        <v>#N/A</v>
      </c>
      <c r="AA371" s="3">
        <f t="shared" si="80"/>
        <v>0</v>
      </c>
      <c r="AB371" s="13" t="e">
        <f t="shared" si="74"/>
        <v>#N/A</v>
      </c>
      <c r="AC371" s="13" t="e">
        <f t="shared" si="75"/>
        <v>#N/A</v>
      </c>
      <c r="AD371" s="13" t="e">
        <f t="shared" si="76"/>
        <v>#N/A</v>
      </c>
      <c r="AE371" s="13" t="e">
        <f t="shared" si="77"/>
        <v>#N/A</v>
      </c>
      <c r="AF371" s="13" t="e">
        <f t="shared" si="78"/>
        <v>#N/A</v>
      </c>
      <c r="AG371" s="13" t="e">
        <f t="shared" si="79"/>
        <v>#N/A</v>
      </c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T371" s="107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</row>
    <row r="372" spans="1:65" s="1" customFormat="1" x14ac:dyDescent="0.3">
      <c r="A372" s="11"/>
      <c r="B372" s="1" t="e">
        <f t="shared" si="73"/>
        <v>#N/A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1" t="str">
        <f t="shared" si="81"/>
        <v/>
      </c>
      <c r="W372" s="1" t="str">
        <f t="shared" si="82"/>
        <v/>
      </c>
      <c r="X372" s="1" t="str">
        <f t="shared" si="82"/>
        <v/>
      </c>
      <c r="Y372" s="1" t="str">
        <f t="shared" si="82"/>
        <v/>
      </c>
      <c r="Z372" s="1" t="e">
        <f t="shared" si="83"/>
        <v>#N/A</v>
      </c>
      <c r="AA372" s="3">
        <f t="shared" si="80"/>
        <v>0</v>
      </c>
      <c r="AB372" s="13" t="e">
        <f t="shared" si="74"/>
        <v>#N/A</v>
      </c>
      <c r="AC372" s="13" t="e">
        <f t="shared" si="75"/>
        <v>#N/A</v>
      </c>
      <c r="AD372" s="13" t="e">
        <f t="shared" si="76"/>
        <v>#N/A</v>
      </c>
      <c r="AE372" s="13" t="e">
        <f t="shared" si="77"/>
        <v>#N/A</v>
      </c>
      <c r="AF372" s="13" t="e">
        <f t="shared" si="78"/>
        <v>#N/A</v>
      </c>
      <c r="AG372" s="13" t="e">
        <f t="shared" si="79"/>
        <v>#N/A</v>
      </c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T372" s="107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</row>
    <row r="373" spans="1:65" s="1" customFormat="1" x14ac:dyDescent="0.3">
      <c r="A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AA373" s="3"/>
      <c r="AB373" s="13"/>
      <c r="AC373" s="13"/>
      <c r="AD373" s="13"/>
      <c r="AE373" s="13"/>
      <c r="AF373" s="13"/>
      <c r="AG373" s="13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T373" s="107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</row>
    <row r="374" spans="1:65" s="1" customFormat="1" x14ac:dyDescent="0.3">
      <c r="A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AA374" s="3"/>
      <c r="AB374" s="13"/>
      <c r="AC374" s="13"/>
      <c r="AD374" s="13"/>
      <c r="AE374" s="13"/>
      <c r="AF374" s="13"/>
      <c r="AG374" s="13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T374" s="107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</row>
    <row r="375" spans="1:65" s="1" customFormat="1" x14ac:dyDescent="0.3">
      <c r="A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AA375" s="3"/>
      <c r="AB375" s="13"/>
      <c r="AC375" s="13"/>
      <c r="AD375" s="13"/>
      <c r="AE375" s="13"/>
      <c r="AF375" s="13"/>
      <c r="AG375" s="13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T375" s="107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</row>
    <row r="376" spans="1:65" s="1" customFormat="1" x14ac:dyDescent="0.3">
      <c r="A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AA376" s="3"/>
      <c r="AB376" s="13"/>
      <c r="AC376" s="13"/>
      <c r="AD376" s="13"/>
      <c r="AE376" s="13"/>
      <c r="AF376" s="13"/>
      <c r="AG376" s="13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T376" s="107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</row>
    <row r="377" spans="1:65" s="1" customFormat="1" x14ac:dyDescent="0.3">
      <c r="A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AA377" s="3"/>
      <c r="AB377" s="13"/>
      <c r="AC377" s="13"/>
      <c r="AD377" s="13"/>
      <c r="AE377" s="13"/>
      <c r="AF377" s="13"/>
      <c r="AG377" s="13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T377" s="107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</row>
    <row r="378" spans="1:65" s="1" customFormat="1" x14ac:dyDescent="0.3">
      <c r="A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AA378" s="3"/>
      <c r="AB378" s="13"/>
      <c r="AC378" s="13"/>
      <c r="AD378" s="13"/>
      <c r="AE378" s="13"/>
      <c r="AF378" s="13"/>
      <c r="AG378" s="13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T378" s="107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</row>
    <row r="379" spans="1:65" s="1" customFormat="1" x14ac:dyDescent="0.3">
      <c r="A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AA379" s="3"/>
      <c r="AB379" s="13"/>
      <c r="AC379" s="13"/>
      <c r="AD379" s="13"/>
      <c r="AE379" s="13"/>
      <c r="AF379" s="13"/>
      <c r="AG379" s="13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T379" s="107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</row>
    <row r="380" spans="1:65" s="1" customFormat="1" x14ac:dyDescent="0.3">
      <c r="A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AA380" s="3"/>
      <c r="AB380" s="13"/>
      <c r="AC380" s="13"/>
      <c r="AD380" s="13"/>
      <c r="AE380" s="13"/>
      <c r="AF380" s="13"/>
      <c r="AG380" s="13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T380" s="107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</row>
    <row r="381" spans="1:65" s="1" customFormat="1" x14ac:dyDescent="0.3">
      <c r="A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AA381" s="3"/>
      <c r="AB381" s="13"/>
      <c r="AC381" s="13"/>
      <c r="AD381" s="13"/>
      <c r="AE381" s="13"/>
      <c r="AF381" s="13"/>
      <c r="AG381" s="13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T381" s="107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</row>
    <row r="382" spans="1:65" s="1" customFormat="1" x14ac:dyDescent="0.3">
      <c r="A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AA382" s="3"/>
      <c r="AB382" s="13"/>
      <c r="AC382" s="13"/>
      <c r="AD382" s="13"/>
      <c r="AE382" s="13"/>
      <c r="AF382" s="13"/>
      <c r="AG382" s="13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T382" s="107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</row>
    <row r="383" spans="1:65" s="1" customFormat="1" x14ac:dyDescent="0.3">
      <c r="A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AA383" s="3"/>
      <c r="AB383" s="13"/>
      <c r="AC383" s="13"/>
      <c r="AD383" s="13"/>
      <c r="AE383" s="13"/>
      <c r="AF383" s="13"/>
      <c r="AG383" s="13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T383" s="107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</row>
    <row r="384" spans="1:65" s="1" customFormat="1" x14ac:dyDescent="0.3">
      <c r="A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AA384" s="3"/>
      <c r="AB384" s="13"/>
      <c r="AC384" s="13"/>
      <c r="AD384" s="13"/>
      <c r="AE384" s="13"/>
      <c r="AF384" s="13"/>
      <c r="AG384" s="13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T384" s="107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</row>
    <row r="385" spans="1:65" s="1" customFormat="1" x14ac:dyDescent="0.3">
      <c r="A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AA385" s="3"/>
      <c r="AB385" s="13"/>
      <c r="AC385" s="13"/>
      <c r="AD385" s="13"/>
      <c r="AE385" s="13"/>
      <c r="AF385" s="13"/>
      <c r="AG385" s="13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T385" s="107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</row>
    <row r="386" spans="1:65" s="1" customFormat="1" x14ac:dyDescent="0.3">
      <c r="A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AA386" s="3"/>
      <c r="AB386" s="13"/>
      <c r="AC386" s="13"/>
      <c r="AD386" s="13"/>
      <c r="AE386" s="13"/>
      <c r="AF386" s="13"/>
      <c r="AG386" s="13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T386" s="107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</row>
    <row r="387" spans="1:65" s="1" customFormat="1" x14ac:dyDescent="0.3">
      <c r="A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AA387" s="3"/>
      <c r="AB387" s="13"/>
      <c r="AC387" s="13"/>
      <c r="AD387" s="13"/>
      <c r="AE387" s="13"/>
      <c r="AF387" s="13"/>
      <c r="AG387" s="13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T387" s="107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</row>
    <row r="388" spans="1:65" s="1" customFormat="1" x14ac:dyDescent="0.3">
      <c r="A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AA388" s="3"/>
      <c r="AB388" s="13"/>
      <c r="AC388" s="13"/>
      <c r="AD388" s="13"/>
      <c r="AE388" s="13"/>
      <c r="AF388" s="13"/>
      <c r="AG388" s="13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T388" s="107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</row>
    <row r="389" spans="1:65" s="1" customFormat="1" x14ac:dyDescent="0.3">
      <c r="A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AA389" s="3"/>
      <c r="AB389" s="13"/>
      <c r="AC389" s="13"/>
      <c r="AD389" s="13"/>
      <c r="AE389" s="13"/>
      <c r="AF389" s="13"/>
      <c r="AG389" s="13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T389" s="107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</row>
    <row r="390" spans="1:65" s="1" customFormat="1" x14ac:dyDescent="0.3">
      <c r="A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AA390" s="3"/>
      <c r="AB390" s="13"/>
      <c r="AC390" s="13"/>
      <c r="AD390" s="13"/>
      <c r="AE390" s="13"/>
      <c r="AF390" s="13"/>
      <c r="AG390" s="13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T390" s="107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</row>
    <row r="391" spans="1:65" s="1" customFormat="1" x14ac:dyDescent="0.3">
      <c r="A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AA391" s="3"/>
      <c r="AB391" s="13"/>
      <c r="AC391" s="13"/>
      <c r="AD391" s="13"/>
      <c r="AE391" s="13"/>
      <c r="AF391" s="13"/>
      <c r="AG391" s="13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T391" s="107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</row>
    <row r="392" spans="1:65" s="1" customFormat="1" x14ac:dyDescent="0.3">
      <c r="A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AA392" s="3"/>
      <c r="AB392" s="13"/>
      <c r="AC392" s="13"/>
      <c r="AD392" s="13"/>
      <c r="AE392" s="13"/>
      <c r="AF392" s="13"/>
      <c r="AG392" s="13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T392" s="107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</row>
    <row r="393" spans="1:65" s="1" customFormat="1" x14ac:dyDescent="0.3">
      <c r="A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AA393" s="3"/>
      <c r="AB393" s="13"/>
      <c r="AC393" s="13"/>
      <c r="AD393" s="13"/>
      <c r="AE393" s="13"/>
      <c r="AF393" s="13"/>
      <c r="AG393" s="13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T393" s="107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</row>
    <row r="394" spans="1:65" s="1" customFormat="1" x14ac:dyDescent="0.3">
      <c r="A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AA394" s="3"/>
      <c r="AB394" s="13"/>
      <c r="AC394" s="13"/>
      <c r="AD394" s="13"/>
      <c r="AE394" s="13"/>
      <c r="AF394" s="13"/>
      <c r="AG394" s="13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T394" s="107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</row>
    <row r="395" spans="1:65" s="1" customFormat="1" x14ac:dyDescent="0.3">
      <c r="A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AA395" s="3"/>
      <c r="AB395" s="13"/>
      <c r="AC395" s="13"/>
      <c r="AD395" s="13"/>
      <c r="AE395" s="13"/>
      <c r="AF395" s="13"/>
      <c r="AG395" s="13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T395" s="107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</row>
    <row r="396" spans="1:65" s="1" customFormat="1" x14ac:dyDescent="0.3">
      <c r="A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AA396" s="3"/>
      <c r="AB396" s="13"/>
      <c r="AC396" s="13"/>
      <c r="AD396" s="13"/>
      <c r="AE396" s="13"/>
      <c r="AF396" s="13"/>
      <c r="AG396" s="13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T396" s="107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</row>
    <row r="397" spans="1:65" s="1" customFormat="1" x14ac:dyDescent="0.3">
      <c r="A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AA397" s="3"/>
      <c r="AB397" s="13"/>
      <c r="AC397" s="13"/>
      <c r="AD397" s="13"/>
      <c r="AE397" s="13"/>
      <c r="AF397" s="13"/>
      <c r="AG397" s="13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T397" s="107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</row>
    <row r="398" spans="1:65" s="1" customFormat="1" x14ac:dyDescent="0.3">
      <c r="A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AA398" s="3"/>
      <c r="AB398" s="13"/>
      <c r="AC398" s="13"/>
      <c r="AD398" s="13"/>
      <c r="AE398" s="13"/>
      <c r="AF398" s="13"/>
      <c r="AG398" s="13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T398" s="107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</row>
    <row r="399" spans="1:65" s="1" customFormat="1" x14ac:dyDescent="0.3">
      <c r="A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AA399" s="3"/>
      <c r="AB399" s="13"/>
      <c r="AC399" s="13"/>
      <c r="AD399" s="13"/>
      <c r="AE399" s="13"/>
      <c r="AF399" s="13"/>
      <c r="AG399" s="13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T399" s="107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</row>
    <row r="400" spans="1:65" s="1" customFormat="1" x14ac:dyDescent="0.3">
      <c r="A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AA400" s="3"/>
      <c r="AB400" s="13"/>
      <c r="AC400" s="13"/>
      <c r="AD400" s="13"/>
      <c r="AE400" s="13"/>
      <c r="AF400" s="13"/>
      <c r="AG400" s="13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T400" s="107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</row>
    <row r="401" spans="1:65" s="1" customFormat="1" x14ac:dyDescent="0.3">
      <c r="A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AA401" s="3"/>
      <c r="AB401" s="13"/>
      <c r="AC401" s="13"/>
      <c r="AD401" s="13"/>
      <c r="AE401" s="13"/>
      <c r="AF401" s="13"/>
      <c r="AG401" s="13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T401" s="107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</row>
    <row r="402" spans="1:65" s="1" customFormat="1" x14ac:dyDescent="0.3">
      <c r="A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AA402" s="3"/>
      <c r="AB402" s="13"/>
      <c r="AC402" s="13"/>
      <c r="AD402" s="13"/>
      <c r="AE402" s="13"/>
      <c r="AF402" s="13"/>
      <c r="AG402" s="13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T402" s="107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</row>
    <row r="403" spans="1:65" s="1" customFormat="1" x14ac:dyDescent="0.3">
      <c r="A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AA403" s="3"/>
      <c r="AB403" s="13"/>
      <c r="AC403" s="13"/>
      <c r="AD403" s="13"/>
      <c r="AE403" s="13"/>
      <c r="AF403" s="13"/>
      <c r="AG403" s="13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T403" s="107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</row>
    <row r="404" spans="1:65" s="1" customFormat="1" x14ac:dyDescent="0.3">
      <c r="A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AA404" s="3"/>
      <c r="AB404" s="13"/>
      <c r="AC404" s="13"/>
      <c r="AD404" s="13"/>
      <c r="AE404" s="13"/>
      <c r="AF404" s="13"/>
      <c r="AG404" s="13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T404" s="107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</row>
    <row r="405" spans="1:65" s="1" customFormat="1" x14ac:dyDescent="0.3">
      <c r="A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AA405" s="3"/>
      <c r="AB405" s="13"/>
      <c r="AC405" s="13"/>
      <c r="AD405" s="13"/>
      <c r="AE405" s="13"/>
      <c r="AF405" s="13"/>
      <c r="AG405" s="13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T405" s="107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</row>
    <row r="406" spans="1:65" s="1" customFormat="1" x14ac:dyDescent="0.3">
      <c r="A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AA406" s="3"/>
      <c r="AB406" s="13"/>
      <c r="AC406" s="13"/>
      <c r="AD406" s="13"/>
      <c r="AE406" s="13"/>
      <c r="AF406" s="13"/>
      <c r="AG406" s="13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T406" s="107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</row>
    <row r="407" spans="1:65" s="1" customFormat="1" x14ac:dyDescent="0.3">
      <c r="A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AA407" s="3"/>
      <c r="AB407" s="13"/>
      <c r="AC407" s="13"/>
      <c r="AD407" s="13"/>
      <c r="AE407" s="13"/>
      <c r="AF407" s="13"/>
      <c r="AG407" s="13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T407" s="107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</row>
    <row r="408" spans="1:65" s="1" customFormat="1" x14ac:dyDescent="0.3">
      <c r="A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AA408" s="3"/>
      <c r="AB408" s="13"/>
      <c r="AC408" s="13"/>
      <c r="AD408" s="13"/>
      <c r="AE408" s="13"/>
      <c r="AF408" s="13"/>
      <c r="AG408" s="13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T408" s="107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</row>
    <row r="409" spans="1:65" s="1" customFormat="1" x14ac:dyDescent="0.3">
      <c r="A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AA409" s="3"/>
      <c r="AB409" s="13"/>
      <c r="AC409" s="13"/>
      <c r="AD409" s="13"/>
      <c r="AE409" s="13"/>
      <c r="AF409" s="13"/>
      <c r="AG409" s="13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T409" s="107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</row>
    <row r="410" spans="1:65" s="1" customFormat="1" x14ac:dyDescent="0.3">
      <c r="A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AA410" s="3"/>
      <c r="AB410" s="13"/>
      <c r="AC410" s="13"/>
      <c r="AD410" s="13"/>
      <c r="AE410" s="13"/>
      <c r="AF410" s="13"/>
      <c r="AG410" s="13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T410" s="107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</row>
    <row r="411" spans="1:65" s="1" customFormat="1" x14ac:dyDescent="0.3">
      <c r="A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AA411" s="3"/>
      <c r="AB411" s="13"/>
      <c r="AC411" s="13"/>
      <c r="AD411" s="13"/>
      <c r="AE411" s="13"/>
      <c r="AF411" s="13"/>
      <c r="AG411" s="13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T411" s="107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</row>
    <row r="412" spans="1:65" s="1" customFormat="1" x14ac:dyDescent="0.3">
      <c r="A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AA412" s="3"/>
      <c r="AB412" s="13"/>
      <c r="AC412" s="13"/>
      <c r="AD412" s="13"/>
      <c r="AE412" s="13"/>
      <c r="AF412" s="13"/>
      <c r="AG412" s="13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T412" s="107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</row>
    <row r="413" spans="1:65" s="1" customFormat="1" x14ac:dyDescent="0.3">
      <c r="A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AA413" s="3"/>
      <c r="AB413" s="13"/>
      <c r="AC413" s="13"/>
      <c r="AD413" s="13"/>
      <c r="AE413" s="13"/>
      <c r="AF413" s="13"/>
      <c r="AG413" s="13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T413" s="107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</row>
    <row r="414" spans="1:65" s="1" customFormat="1" x14ac:dyDescent="0.3">
      <c r="A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AA414" s="3"/>
      <c r="AB414" s="13"/>
      <c r="AC414" s="13"/>
      <c r="AD414" s="13"/>
      <c r="AE414" s="13"/>
      <c r="AF414" s="13"/>
      <c r="AG414" s="13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T414" s="107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</row>
    <row r="415" spans="1:65" s="1" customFormat="1" x14ac:dyDescent="0.3">
      <c r="A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AA415" s="3"/>
      <c r="AB415" s="13"/>
      <c r="AC415" s="13"/>
      <c r="AD415" s="13"/>
      <c r="AE415" s="13"/>
      <c r="AF415" s="13"/>
      <c r="AG415" s="13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T415" s="107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</row>
    <row r="416" spans="1:65" s="1" customFormat="1" x14ac:dyDescent="0.3">
      <c r="A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AA416" s="3"/>
      <c r="AB416" s="13"/>
      <c r="AC416" s="13"/>
      <c r="AD416" s="13"/>
      <c r="AE416" s="13"/>
      <c r="AF416" s="13"/>
      <c r="AG416" s="13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T416" s="107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</row>
    <row r="417" spans="1:65" s="1" customFormat="1" x14ac:dyDescent="0.3">
      <c r="A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AA417" s="3"/>
      <c r="AB417" s="13"/>
      <c r="AC417" s="13"/>
      <c r="AD417" s="13"/>
      <c r="AE417" s="13"/>
      <c r="AF417" s="13"/>
      <c r="AG417" s="13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T417" s="107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</row>
    <row r="418" spans="1:65" s="1" customFormat="1" x14ac:dyDescent="0.3">
      <c r="A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AA418" s="3"/>
      <c r="AB418" s="13"/>
      <c r="AC418" s="13"/>
      <c r="AD418" s="13"/>
      <c r="AE418" s="13"/>
      <c r="AF418" s="13"/>
      <c r="AG418" s="13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T418" s="107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</row>
    <row r="419" spans="1:65" s="1" customFormat="1" x14ac:dyDescent="0.3">
      <c r="A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AA419" s="3"/>
      <c r="AB419" s="13"/>
      <c r="AC419" s="13"/>
      <c r="AD419" s="13"/>
      <c r="AE419" s="13"/>
      <c r="AF419" s="13"/>
      <c r="AG419" s="13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T419" s="107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</row>
    <row r="420" spans="1:65" s="1" customFormat="1" x14ac:dyDescent="0.3">
      <c r="A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AA420" s="3"/>
      <c r="AB420" s="13"/>
      <c r="AC420" s="13"/>
      <c r="AD420" s="13"/>
      <c r="AE420" s="13"/>
      <c r="AF420" s="13"/>
      <c r="AG420" s="13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T420" s="107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</row>
    <row r="421" spans="1:65" s="1" customFormat="1" x14ac:dyDescent="0.3">
      <c r="A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AA421" s="3"/>
      <c r="AB421" s="13"/>
      <c r="AC421" s="13"/>
      <c r="AD421" s="13"/>
      <c r="AE421" s="13"/>
      <c r="AF421" s="13"/>
      <c r="AG421" s="13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T421" s="107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</row>
    <row r="422" spans="1:65" s="1" customFormat="1" x14ac:dyDescent="0.3">
      <c r="A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AA422" s="3"/>
      <c r="AB422" s="13"/>
      <c r="AC422" s="13"/>
      <c r="AD422" s="13"/>
      <c r="AE422" s="13"/>
      <c r="AF422" s="13"/>
      <c r="AG422" s="13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T422" s="107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</row>
    <row r="423" spans="1:65" s="1" customFormat="1" x14ac:dyDescent="0.3">
      <c r="A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AA423" s="3"/>
      <c r="AB423" s="13"/>
      <c r="AC423" s="13"/>
      <c r="AD423" s="13"/>
      <c r="AE423" s="13"/>
      <c r="AF423" s="13"/>
      <c r="AG423" s="13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T423" s="107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</row>
    <row r="424" spans="1:65" s="1" customFormat="1" x14ac:dyDescent="0.3">
      <c r="A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AA424" s="3"/>
      <c r="AB424" s="13"/>
      <c r="AC424" s="13"/>
      <c r="AD424" s="13"/>
      <c r="AE424" s="13"/>
      <c r="AF424" s="13"/>
      <c r="AG424" s="13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T424" s="107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</row>
    <row r="425" spans="1:65" s="1" customFormat="1" x14ac:dyDescent="0.3">
      <c r="A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AA425" s="3"/>
      <c r="AB425" s="13"/>
      <c r="AC425" s="13"/>
      <c r="AD425" s="13"/>
      <c r="AE425" s="13"/>
      <c r="AF425" s="13"/>
      <c r="AG425" s="13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T425" s="107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</row>
    <row r="426" spans="1:65" s="1" customFormat="1" x14ac:dyDescent="0.3">
      <c r="A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AA426" s="3"/>
      <c r="AB426" s="13"/>
      <c r="AC426" s="13"/>
      <c r="AD426" s="13"/>
      <c r="AE426" s="13"/>
      <c r="AF426" s="13"/>
      <c r="AG426" s="13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T426" s="107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</row>
    <row r="427" spans="1:65" s="1" customFormat="1" x14ac:dyDescent="0.3">
      <c r="A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AA427" s="3"/>
      <c r="AB427" s="13"/>
      <c r="AC427" s="13"/>
      <c r="AD427" s="13"/>
      <c r="AE427" s="13"/>
      <c r="AF427" s="13"/>
      <c r="AG427" s="13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T427" s="107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</row>
    <row r="428" spans="1:65" s="1" customFormat="1" x14ac:dyDescent="0.3">
      <c r="A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AA428" s="3"/>
      <c r="AB428" s="13"/>
      <c r="AC428" s="13"/>
      <c r="AD428" s="13"/>
      <c r="AE428" s="13"/>
      <c r="AF428" s="13"/>
      <c r="AG428" s="13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T428" s="107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</row>
    <row r="429" spans="1:65" s="1" customFormat="1" x14ac:dyDescent="0.3">
      <c r="A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AA429" s="3"/>
      <c r="AB429" s="13"/>
      <c r="AC429" s="13"/>
      <c r="AD429" s="13"/>
      <c r="AE429" s="13"/>
      <c r="AF429" s="13"/>
      <c r="AG429" s="13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T429" s="107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</row>
    <row r="430" spans="1:65" s="1" customFormat="1" x14ac:dyDescent="0.3">
      <c r="A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AA430" s="3"/>
      <c r="AB430" s="13"/>
      <c r="AC430" s="13"/>
      <c r="AD430" s="13"/>
      <c r="AE430" s="13"/>
      <c r="AF430" s="13"/>
      <c r="AG430" s="13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T430" s="107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</row>
    <row r="431" spans="1:65" s="1" customFormat="1" x14ac:dyDescent="0.3">
      <c r="A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AA431" s="3"/>
      <c r="AB431" s="13"/>
      <c r="AC431" s="13"/>
      <c r="AD431" s="13"/>
      <c r="AE431" s="13"/>
      <c r="AF431" s="13"/>
      <c r="AG431" s="13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T431" s="107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</row>
    <row r="432" spans="1:65" s="1" customFormat="1" x14ac:dyDescent="0.3">
      <c r="A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AA432" s="3"/>
      <c r="AB432" s="13"/>
      <c r="AC432" s="13"/>
      <c r="AD432" s="13"/>
      <c r="AE432" s="13"/>
      <c r="AF432" s="13"/>
      <c r="AG432" s="13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T432" s="107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</row>
    <row r="433" spans="1:65" s="1" customFormat="1" x14ac:dyDescent="0.3">
      <c r="A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AA433" s="3"/>
      <c r="AB433" s="13"/>
      <c r="AC433" s="13"/>
      <c r="AD433" s="13"/>
      <c r="AE433" s="13"/>
      <c r="AF433" s="13"/>
      <c r="AG433" s="13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T433" s="107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</row>
    <row r="434" spans="1:65" s="1" customFormat="1" x14ac:dyDescent="0.3">
      <c r="A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AA434" s="3"/>
      <c r="AB434" s="13"/>
      <c r="AC434" s="13"/>
      <c r="AD434" s="13"/>
      <c r="AE434" s="13"/>
      <c r="AF434" s="13"/>
      <c r="AG434" s="13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T434" s="107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</row>
    <row r="435" spans="1:65" s="1" customFormat="1" x14ac:dyDescent="0.3">
      <c r="A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AA435" s="3"/>
      <c r="AB435" s="13"/>
      <c r="AC435" s="13"/>
      <c r="AD435" s="13"/>
      <c r="AE435" s="13"/>
      <c r="AF435" s="13"/>
      <c r="AG435" s="13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T435" s="107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</row>
    <row r="436" spans="1:65" s="1" customFormat="1" x14ac:dyDescent="0.3">
      <c r="A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AA436" s="3"/>
      <c r="AB436" s="13"/>
      <c r="AC436" s="13"/>
      <c r="AD436" s="13"/>
      <c r="AE436" s="13"/>
      <c r="AF436" s="13"/>
      <c r="AG436" s="13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T436" s="107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</row>
    <row r="437" spans="1:65" s="1" customFormat="1" x14ac:dyDescent="0.3">
      <c r="A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AA437" s="3"/>
      <c r="AB437" s="13"/>
      <c r="AC437" s="13"/>
      <c r="AD437" s="13"/>
      <c r="AE437" s="13"/>
      <c r="AF437" s="13"/>
      <c r="AG437" s="13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T437" s="107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</row>
    <row r="438" spans="1:65" s="1" customFormat="1" x14ac:dyDescent="0.3">
      <c r="A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AA438" s="3"/>
      <c r="AB438" s="13"/>
      <c r="AC438" s="13"/>
      <c r="AD438" s="13"/>
      <c r="AE438" s="13"/>
      <c r="AF438" s="13"/>
      <c r="AG438" s="13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T438" s="107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</row>
    <row r="439" spans="1:65" s="1" customFormat="1" x14ac:dyDescent="0.3">
      <c r="A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AA439" s="3"/>
      <c r="AB439" s="13"/>
      <c r="AC439" s="13"/>
      <c r="AD439" s="13"/>
      <c r="AE439" s="13"/>
      <c r="AF439" s="13"/>
      <c r="AG439" s="13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T439" s="107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</row>
    <row r="440" spans="1:65" s="1" customFormat="1" x14ac:dyDescent="0.3">
      <c r="A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AA440" s="3"/>
      <c r="AB440" s="13"/>
      <c r="AC440" s="13"/>
      <c r="AD440" s="13"/>
      <c r="AE440" s="13"/>
      <c r="AF440" s="13"/>
      <c r="AG440" s="13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T440" s="107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</row>
    <row r="441" spans="1:65" s="1" customFormat="1" x14ac:dyDescent="0.3">
      <c r="A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AA441" s="3"/>
      <c r="AB441" s="13"/>
      <c r="AC441" s="13"/>
      <c r="AD441" s="13"/>
      <c r="AE441" s="13"/>
      <c r="AF441" s="13"/>
      <c r="AG441" s="13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T441" s="107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</row>
    <row r="442" spans="1:65" s="1" customFormat="1" x14ac:dyDescent="0.3">
      <c r="A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AA442" s="3"/>
      <c r="AB442" s="13"/>
      <c r="AC442" s="13"/>
      <c r="AD442" s="13"/>
      <c r="AE442" s="13"/>
      <c r="AF442" s="13"/>
      <c r="AG442" s="13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T442" s="107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</row>
    <row r="443" spans="1:65" s="1" customFormat="1" x14ac:dyDescent="0.3">
      <c r="A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AA443" s="3"/>
      <c r="AB443" s="13"/>
      <c r="AC443" s="13"/>
      <c r="AD443" s="13"/>
      <c r="AE443" s="13"/>
      <c r="AF443" s="13"/>
      <c r="AG443" s="13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T443" s="107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</row>
    <row r="444" spans="1:65" s="1" customFormat="1" x14ac:dyDescent="0.3">
      <c r="A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AA444" s="3"/>
      <c r="AB444" s="13"/>
      <c r="AC444" s="13"/>
      <c r="AD444" s="13"/>
      <c r="AE444" s="13"/>
      <c r="AF444" s="13"/>
      <c r="AG444" s="13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T444" s="107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</row>
    <row r="445" spans="1:65" s="1" customFormat="1" x14ac:dyDescent="0.3">
      <c r="A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AA445" s="3"/>
      <c r="AB445" s="13"/>
      <c r="AC445" s="13"/>
      <c r="AD445" s="13"/>
      <c r="AE445" s="13"/>
      <c r="AF445" s="13"/>
      <c r="AG445" s="13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T445" s="107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</row>
    <row r="446" spans="1:65" s="1" customFormat="1" x14ac:dyDescent="0.3">
      <c r="A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AA446" s="3"/>
      <c r="AB446" s="13"/>
      <c r="AC446" s="13"/>
      <c r="AD446" s="13"/>
      <c r="AE446" s="13"/>
      <c r="AF446" s="13"/>
      <c r="AG446" s="13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T446" s="107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</row>
    <row r="447" spans="1:65" s="1" customFormat="1" x14ac:dyDescent="0.3">
      <c r="A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AA447" s="3"/>
      <c r="AB447" s="13"/>
      <c r="AC447" s="13"/>
      <c r="AD447" s="13"/>
      <c r="AE447" s="13"/>
      <c r="AF447" s="13"/>
      <c r="AG447" s="13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T447" s="107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</row>
    <row r="448" spans="1:65" s="1" customFormat="1" x14ac:dyDescent="0.3">
      <c r="A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AA448" s="3"/>
      <c r="AB448" s="13"/>
      <c r="AC448" s="13"/>
      <c r="AD448" s="13"/>
      <c r="AE448" s="13"/>
      <c r="AF448" s="13"/>
      <c r="AG448" s="13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T448" s="107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</row>
    <row r="449" spans="1:65" s="1" customFormat="1" x14ac:dyDescent="0.3">
      <c r="A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AA449" s="3"/>
      <c r="AB449" s="13"/>
      <c r="AC449" s="13"/>
      <c r="AD449" s="13"/>
      <c r="AE449" s="13"/>
      <c r="AF449" s="13"/>
      <c r="AG449" s="13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T449" s="107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</row>
    <row r="450" spans="1:65" s="1" customFormat="1" x14ac:dyDescent="0.3">
      <c r="A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AA450" s="3"/>
      <c r="AB450" s="13"/>
      <c r="AC450" s="13"/>
      <c r="AD450" s="13"/>
      <c r="AE450" s="13"/>
      <c r="AF450" s="13"/>
      <c r="AG450" s="13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T450" s="107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</row>
    <row r="451" spans="1:65" s="1" customFormat="1" x14ac:dyDescent="0.3">
      <c r="A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AA451" s="3"/>
      <c r="AB451" s="13"/>
      <c r="AC451" s="13"/>
      <c r="AD451" s="13"/>
      <c r="AE451" s="13"/>
      <c r="AF451" s="13"/>
      <c r="AG451" s="13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T451" s="107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</row>
    <row r="452" spans="1:65" s="1" customFormat="1" x14ac:dyDescent="0.3">
      <c r="A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AA452" s="3"/>
      <c r="AB452" s="13"/>
      <c r="AC452" s="13"/>
      <c r="AD452" s="13"/>
      <c r="AE452" s="13"/>
      <c r="AF452" s="13"/>
      <c r="AG452" s="13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T452" s="107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</row>
    <row r="453" spans="1:65" s="1" customFormat="1" x14ac:dyDescent="0.3">
      <c r="A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AA453" s="3"/>
      <c r="AB453" s="13"/>
      <c r="AC453" s="13"/>
      <c r="AD453" s="13"/>
      <c r="AE453" s="13"/>
      <c r="AF453" s="13"/>
      <c r="AG453" s="13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T453" s="107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</row>
    <row r="454" spans="1:65" s="1" customFormat="1" x14ac:dyDescent="0.3">
      <c r="A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AA454" s="3"/>
      <c r="AB454" s="13"/>
      <c r="AC454" s="13"/>
      <c r="AD454" s="13"/>
      <c r="AE454" s="13"/>
      <c r="AF454" s="13"/>
      <c r="AG454" s="13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T454" s="107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</row>
    <row r="455" spans="1:65" s="1" customFormat="1" x14ac:dyDescent="0.3">
      <c r="A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AA455" s="3"/>
      <c r="AB455" s="13"/>
      <c r="AC455" s="13"/>
      <c r="AD455" s="13"/>
      <c r="AE455" s="13"/>
      <c r="AF455" s="13"/>
      <c r="AG455" s="13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T455" s="107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</row>
    <row r="456" spans="1:65" s="1" customFormat="1" x14ac:dyDescent="0.3">
      <c r="A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AA456" s="3"/>
      <c r="AB456" s="13"/>
      <c r="AC456" s="13"/>
      <c r="AD456" s="13"/>
      <c r="AE456" s="13"/>
      <c r="AF456" s="13"/>
      <c r="AG456" s="13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T456" s="107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</row>
    <row r="457" spans="1:65" s="1" customFormat="1" x14ac:dyDescent="0.3">
      <c r="A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AA457" s="3"/>
      <c r="AB457" s="13"/>
      <c r="AC457" s="13"/>
      <c r="AD457" s="13"/>
      <c r="AE457" s="13"/>
      <c r="AF457" s="13"/>
      <c r="AG457" s="13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T457" s="107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</row>
    <row r="458" spans="1:65" s="1" customFormat="1" x14ac:dyDescent="0.3">
      <c r="A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AA458" s="3"/>
      <c r="AB458" s="13"/>
      <c r="AC458" s="13"/>
      <c r="AD458" s="13"/>
      <c r="AE458" s="13"/>
      <c r="AF458" s="13"/>
      <c r="AG458" s="13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T458" s="107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</row>
    <row r="459" spans="1:65" s="1" customFormat="1" x14ac:dyDescent="0.3">
      <c r="A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AA459" s="3"/>
      <c r="AB459" s="13"/>
      <c r="AC459" s="13"/>
      <c r="AD459" s="13"/>
      <c r="AE459" s="13"/>
      <c r="AF459" s="13"/>
      <c r="AG459" s="13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T459" s="107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</row>
    <row r="460" spans="1:65" s="1" customFormat="1" x14ac:dyDescent="0.3">
      <c r="A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AA460" s="3"/>
      <c r="AB460" s="13"/>
      <c r="AC460" s="13"/>
      <c r="AD460" s="13"/>
      <c r="AE460" s="13"/>
      <c r="AF460" s="13"/>
      <c r="AG460" s="13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T460" s="107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</row>
    <row r="461" spans="1:65" s="1" customFormat="1" x14ac:dyDescent="0.3">
      <c r="A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AA461" s="3"/>
      <c r="AB461" s="13"/>
      <c r="AC461" s="13"/>
      <c r="AD461" s="13"/>
      <c r="AE461" s="13"/>
      <c r="AF461" s="13"/>
      <c r="AG461" s="13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T461" s="107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</row>
    <row r="462" spans="1:65" s="1" customFormat="1" x14ac:dyDescent="0.3">
      <c r="A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AA462" s="3"/>
      <c r="AB462" s="13"/>
      <c r="AC462" s="13"/>
      <c r="AD462" s="13"/>
      <c r="AE462" s="13"/>
      <c r="AF462" s="13"/>
      <c r="AG462" s="13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T462" s="107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</row>
    <row r="463" spans="1:65" s="1" customFormat="1" x14ac:dyDescent="0.3">
      <c r="A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AA463" s="3"/>
      <c r="AB463" s="13"/>
      <c r="AC463" s="13"/>
      <c r="AD463" s="13"/>
      <c r="AE463" s="13"/>
      <c r="AF463" s="13"/>
      <c r="AG463" s="13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T463" s="107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</row>
    <row r="464" spans="1:65" s="1" customFormat="1" x14ac:dyDescent="0.3">
      <c r="A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AA464" s="3"/>
      <c r="AB464" s="13"/>
      <c r="AC464" s="13"/>
      <c r="AD464" s="13"/>
      <c r="AE464" s="13"/>
      <c r="AF464" s="13"/>
      <c r="AG464" s="13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T464" s="107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</row>
    <row r="465" spans="1:65" s="1" customFormat="1" x14ac:dyDescent="0.3">
      <c r="A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AA465" s="3"/>
      <c r="AB465" s="13"/>
      <c r="AC465" s="13"/>
      <c r="AD465" s="13"/>
      <c r="AE465" s="13"/>
      <c r="AF465" s="13"/>
      <c r="AG465" s="13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T465" s="107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</row>
    <row r="466" spans="1:65" s="1" customFormat="1" x14ac:dyDescent="0.3">
      <c r="A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AA466" s="3"/>
      <c r="AB466" s="13"/>
      <c r="AC466" s="13"/>
      <c r="AD466" s="13"/>
      <c r="AE466" s="13"/>
      <c r="AF466" s="13"/>
      <c r="AG466" s="13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T466" s="107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</row>
    <row r="467" spans="1:65" s="1" customFormat="1" x14ac:dyDescent="0.3">
      <c r="A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AA467" s="3"/>
      <c r="AB467" s="13"/>
      <c r="AC467" s="13"/>
      <c r="AD467" s="13"/>
      <c r="AE467" s="13"/>
      <c r="AF467" s="13"/>
      <c r="AG467" s="13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T467" s="107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</row>
    <row r="468" spans="1:65" s="1" customFormat="1" x14ac:dyDescent="0.3">
      <c r="A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AA468" s="3"/>
      <c r="AB468" s="13"/>
      <c r="AC468" s="13"/>
      <c r="AD468" s="13"/>
      <c r="AE468" s="13"/>
      <c r="AF468" s="13"/>
      <c r="AG468" s="13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T468" s="107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</row>
    <row r="469" spans="1:65" s="1" customFormat="1" x14ac:dyDescent="0.3">
      <c r="A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AA469" s="3"/>
      <c r="AB469" s="13"/>
      <c r="AC469" s="13"/>
      <c r="AD469" s="13"/>
      <c r="AE469" s="13"/>
      <c r="AF469" s="13"/>
      <c r="AG469" s="13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T469" s="107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</row>
    <row r="470" spans="1:65" s="1" customFormat="1" x14ac:dyDescent="0.3">
      <c r="A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AA470" s="3"/>
      <c r="AB470" s="13"/>
      <c r="AC470" s="13"/>
      <c r="AD470" s="13"/>
      <c r="AE470" s="13"/>
      <c r="AF470" s="13"/>
      <c r="AG470" s="13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T470" s="107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</row>
    <row r="471" spans="1:65" s="1" customFormat="1" x14ac:dyDescent="0.3">
      <c r="A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AA471" s="3"/>
      <c r="AB471" s="13"/>
      <c r="AC471" s="13"/>
      <c r="AD471" s="13"/>
      <c r="AE471" s="13"/>
      <c r="AF471" s="13"/>
      <c r="AG471" s="13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T471" s="107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</row>
    <row r="472" spans="1:65" s="1" customFormat="1" x14ac:dyDescent="0.3">
      <c r="A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AA472" s="3"/>
      <c r="AB472" s="13"/>
      <c r="AC472" s="13"/>
      <c r="AD472" s="13"/>
      <c r="AE472" s="13"/>
      <c r="AF472" s="13"/>
      <c r="AG472" s="13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T472" s="107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</row>
    <row r="473" spans="1:65" s="1" customFormat="1" x14ac:dyDescent="0.3">
      <c r="A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AA473" s="3"/>
      <c r="AB473" s="13"/>
      <c r="AC473" s="13"/>
      <c r="AD473" s="13"/>
      <c r="AE473" s="13"/>
      <c r="AF473" s="13"/>
      <c r="AG473" s="13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T473" s="107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</row>
    <row r="474" spans="1:65" s="1" customFormat="1" x14ac:dyDescent="0.3">
      <c r="A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AA474" s="3"/>
      <c r="AB474" s="13"/>
      <c r="AC474" s="13"/>
      <c r="AD474" s="13"/>
      <c r="AE474" s="13"/>
      <c r="AF474" s="13"/>
      <c r="AG474" s="13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T474" s="107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</row>
    <row r="475" spans="1:65" s="1" customFormat="1" x14ac:dyDescent="0.3">
      <c r="A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AA475" s="3"/>
      <c r="AB475" s="13"/>
      <c r="AC475" s="13"/>
      <c r="AD475" s="13"/>
      <c r="AE475" s="13"/>
      <c r="AF475" s="13"/>
      <c r="AG475" s="13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T475" s="107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</row>
    <row r="476" spans="1:65" s="1" customFormat="1" x14ac:dyDescent="0.3">
      <c r="A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AA476" s="3"/>
      <c r="AB476" s="13"/>
      <c r="AC476" s="13"/>
      <c r="AD476" s="13"/>
      <c r="AE476" s="13"/>
      <c r="AF476" s="13"/>
      <c r="AG476" s="13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T476" s="107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</row>
    <row r="477" spans="1:65" s="1" customFormat="1" x14ac:dyDescent="0.3">
      <c r="A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AA477" s="3"/>
      <c r="AB477" s="13"/>
      <c r="AC477" s="13"/>
      <c r="AD477" s="13"/>
      <c r="AE477" s="13"/>
      <c r="AF477" s="13"/>
      <c r="AG477" s="13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T477" s="107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</row>
    <row r="478" spans="1:65" s="1" customFormat="1" x14ac:dyDescent="0.3">
      <c r="A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AA478" s="3"/>
      <c r="AB478" s="13"/>
      <c r="AC478" s="13"/>
      <c r="AD478" s="13"/>
      <c r="AE478" s="13"/>
      <c r="AF478" s="13"/>
      <c r="AG478" s="13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T478" s="107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</row>
    <row r="479" spans="1:65" s="1" customFormat="1" x14ac:dyDescent="0.3">
      <c r="A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AA479" s="3"/>
      <c r="AB479" s="13"/>
      <c r="AC479" s="13"/>
      <c r="AD479" s="13"/>
      <c r="AE479" s="13"/>
      <c r="AF479" s="13"/>
      <c r="AG479" s="13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T479" s="107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</row>
    <row r="480" spans="1:65" s="1" customFormat="1" x14ac:dyDescent="0.3">
      <c r="A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AA480" s="3"/>
      <c r="AB480" s="13"/>
      <c r="AC480" s="13"/>
      <c r="AD480" s="13"/>
      <c r="AE480" s="13"/>
      <c r="AF480" s="13"/>
      <c r="AG480" s="13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T480" s="107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</row>
    <row r="481" spans="1:65" s="1" customFormat="1" x14ac:dyDescent="0.3">
      <c r="A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AA481" s="3"/>
      <c r="AB481" s="13"/>
      <c r="AC481" s="13"/>
      <c r="AD481" s="13"/>
      <c r="AE481" s="13"/>
      <c r="AF481" s="13"/>
      <c r="AG481" s="13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T481" s="107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</row>
    <row r="482" spans="1:65" s="1" customFormat="1" x14ac:dyDescent="0.3">
      <c r="A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AA482" s="3"/>
      <c r="AB482" s="13"/>
      <c r="AC482" s="13"/>
      <c r="AD482" s="13"/>
      <c r="AE482" s="13"/>
      <c r="AF482" s="13"/>
      <c r="AG482" s="13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T482" s="107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</row>
    <row r="483" spans="1:65" s="1" customFormat="1" x14ac:dyDescent="0.3">
      <c r="A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AA483" s="3"/>
      <c r="AB483" s="13"/>
      <c r="AC483" s="13"/>
      <c r="AD483" s="13"/>
      <c r="AE483" s="13"/>
      <c r="AF483" s="13"/>
      <c r="AG483" s="13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T483" s="107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</row>
    <row r="484" spans="1:65" s="1" customFormat="1" x14ac:dyDescent="0.3">
      <c r="A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AA484" s="3"/>
      <c r="AB484" s="13"/>
      <c r="AC484" s="13"/>
      <c r="AD484" s="13"/>
      <c r="AE484" s="13"/>
      <c r="AF484" s="13"/>
      <c r="AG484" s="13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T484" s="107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</row>
    <row r="485" spans="1:65" s="1" customFormat="1" x14ac:dyDescent="0.3">
      <c r="A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AA485" s="3"/>
      <c r="AB485" s="13"/>
      <c r="AC485" s="13"/>
      <c r="AD485" s="13"/>
      <c r="AE485" s="13"/>
      <c r="AF485" s="13"/>
      <c r="AG485" s="13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T485" s="107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</row>
    <row r="486" spans="1:65" s="1" customFormat="1" x14ac:dyDescent="0.3">
      <c r="A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AA486" s="3"/>
      <c r="AB486" s="13"/>
      <c r="AC486" s="13"/>
      <c r="AD486" s="13"/>
      <c r="AE486" s="13"/>
      <c r="AF486" s="13"/>
      <c r="AG486" s="13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T486" s="107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</row>
    <row r="487" spans="1:65" s="1" customFormat="1" x14ac:dyDescent="0.3">
      <c r="A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AA487" s="3"/>
      <c r="AB487" s="13"/>
      <c r="AC487" s="13"/>
      <c r="AD487" s="13"/>
      <c r="AE487" s="13"/>
      <c r="AF487" s="13"/>
      <c r="AG487" s="13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T487" s="107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</row>
    <row r="488" spans="1:65" s="1" customFormat="1" x14ac:dyDescent="0.3">
      <c r="A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AA488" s="3"/>
      <c r="AB488" s="13"/>
      <c r="AC488" s="13"/>
      <c r="AD488" s="13"/>
      <c r="AE488" s="13"/>
      <c r="AF488" s="13"/>
      <c r="AG488" s="13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T488" s="107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</row>
    <row r="489" spans="1:65" s="1" customFormat="1" x14ac:dyDescent="0.3">
      <c r="A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AA489" s="3"/>
      <c r="AB489" s="13"/>
      <c r="AC489" s="13"/>
      <c r="AD489" s="13"/>
      <c r="AE489" s="13"/>
      <c r="AF489" s="13"/>
      <c r="AG489" s="13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T489" s="107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</row>
    <row r="490" spans="1:65" s="1" customFormat="1" x14ac:dyDescent="0.3">
      <c r="A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AA490" s="3"/>
      <c r="AB490" s="13"/>
      <c r="AC490" s="13"/>
      <c r="AD490" s="13"/>
      <c r="AE490" s="13"/>
      <c r="AF490" s="13"/>
      <c r="AG490" s="13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T490" s="107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</row>
    <row r="491" spans="1:65" s="1" customFormat="1" x14ac:dyDescent="0.3">
      <c r="A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AA491" s="3"/>
      <c r="AB491" s="13"/>
      <c r="AC491" s="13"/>
      <c r="AD491" s="13"/>
      <c r="AE491" s="13"/>
      <c r="AF491" s="13"/>
      <c r="AG491" s="13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T491" s="107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</row>
    <row r="492" spans="1:65" s="1" customFormat="1" x14ac:dyDescent="0.3">
      <c r="A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AA492" s="3"/>
      <c r="AB492" s="13"/>
      <c r="AC492" s="13"/>
      <c r="AD492" s="13"/>
      <c r="AE492" s="13"/>
      <c r="AF492" s="13"/>
      <c r="AG492" s="13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T492" s="107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</row>
    <row r="493" spans="1:65" s="1" customFormat="1" x14ac:dyDescent="0.3">
      <c r="A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AA493" s="3"/>
      <c r="AB493" s="13"/>
      <c r="AC493" s="13"/>
      <c r="AD493" s="13"/>
      <c r="AE493" s="13"/>
      <c r="AF493" s="13"/>
      <c r="AG493" s="13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T493" s="107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</row>
    <row r="494" spans="1:65" s="1" customFormat="1" x14ac:dyDescent="0.3">
      <c r="A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AA494" s="3"/>
      <c r="AB494" s="13"/>
      <c r="AC494" s="13"/>
      <c r="AD494" s="13"/>
      <c r="AE494" s="13"/>
      <c r="AF494" s="13"/>
      <c r="AG494" s="13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T494" s="107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</row>
    <row r="495" spans="1:65" s="1" customFormat="1" x14ac:dyDescent="0.3">
      <c r="A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AA495" s="3"/>
      <c r="AB495" s="13"/>
      <c r="AC495" s="13"/>
      <c r="AD495" s="13"/>
      <c r="AE495" s="13"/>
      <c r="AF495" s="13"/>
      <c r="AG495" s="13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T495" s="107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</row>
    <row r="496" spans="1:65" s="1" customFormat="1" x14ac:dyDescent="0.3">
      <c r="A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AA496" s="3"/>
      <c r="AB496" s="13"/>
      <c r="AC496" s="13"/>
      <c r="AD496" s="13"/>
      <c r="AE496" s="13"/>
      <c r="AF496" s="13"/>
      <c r="AG496" s="13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T496" s="107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</row>
    <row r="497" spans="1:65" s="1" customFormat="1" x14ac:dyDescent="0.3">
      <c r="A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AA497" s="3"/>
      <c r="AB497" s="13"/>
      <c r="AC497" s="13"/>
      <c r="AD497" s="13"/>
      <c r="AE497" s="13"/>
      <c r="AF497" s="13"/>
      <c r="AG497" s="13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T497" s="107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</row>
    <row r="498" spans="1:65" s="1" customFormat="1" x14ac:dyDescent="0.3">
      <c r="A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AA498" s="3"/>
      <c r="AB498" s="13"/>
      <c r="AC498" s="13"/>
      <c r="AD498" s="13"/>
      <c r="AE498" s="13"/>
      <c r="AF498" s="13"/>
      <c r="AG498" s="13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T498" s="107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</row>
    <row r="499" spans="1:65" s="1" customFormat="1" x14ac:dyDescent="0.3">
      <c r="A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AA499" s="3"/>
      <c r="AB499" s="13"/>
      <c r="AC499" s="13"/>
      <c r="AD499" s="13"/>
      <c r="AE499" s="13"/>
      <c r="AF499" s="13"/>
      <c r="AG499" s="13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T499" s="107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</row>
    <row r="500" spans="1:65" s="1" customFormat="1" x14ac:dyDescent="0.3">
      <c r="A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AA500" s="3"/>
      <c r="AB500" s="13"/>
      <c r="AC500" s="13"/>
      <c r="AD500" s="13"/>
      <c r="AE500" s="13"/>
      <c r="AF500" s="13"/>
      <c r="AG500" s="13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T500" s="107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</row>
    <row r="501" spans="1:65" s="1" customFormat="1" x14ac:dyDescent="0.3">
      <c r="A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AA501" s="3"/>
      <c r="AB501" s="13"/>
      <c r="AC501" s="13"/>
      <c r="AD501" s="13"/>
      <c r="AE501" s="13"/>
      <c r="AF501" s="13"/>
      <c r="AG501" s="13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T501" s="107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</row>
    <row r="502" spans="1:65" s="1" customFormat="1" x14ac:dyDescent="0.3">
      <c r="A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AA502" s="3"/>
      <c r="AB502" s="13"/>
      <c r="AC502" s="13"/>
      <c r="AD502" s="13"/>
      <c r="AE502" s="13"/>
      <c r="AF502" s="13"/>
      <c r="AG502" s="13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T502" s="107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</row>
    <row r="503" spans="1:65" s="1" customFormat="1" x14ac:dyDescent="0.3">
      <c r="A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AA503" s="3"/>
      <c r="AB503" s="13"/>
      <c r="AC503" s="13"/>
      <c r="AD503" s="13"/>
      <c r="AE503" s="13"/>
      <c r="AF503" s="13"/>
      <c r="AG503" s="13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T503" s="107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</row>
    <row r="504" spans="1:65" s="1" customFormat="1" x14ac:dyDescent="0.3">
      <c r="A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AA504" s="3"/>
      <c r="AB504" s="13"/>
      <c r="AC504" s="13"/>
      <c r="AD504" s="13"/>
      <c r="AE504" s="13"/>
      <c r="AF504" s="13"/>
      <c r="AG504" s="13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T504" s="107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</row>
    <row r="505" spans="1:65" s="1" customFormat="1" x14ac:dyDescent="0.3">
      <c r="A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AA505" s="3"/>
      <c r="AB505" s="13"/>
      <c r="AC505" s="13"/>
      <c r="AD505" s="13"/>
      <c r="AE505" s="13"/>
      <c r="AF505" s="13"/>
      <c r="AG505" s="13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T505" s="107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</row>
    <row r="506" spans="1:65" s="1" customFormat="1" x14ac:dyDescent="0.3">
      <c r="A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AA506" s="3"/>
      <c r="AB506" s="13"/>
      <c r="AC506" s="13"/>
      <c r="AD506" s="13"/>
      <c r="AE506" s="13"/>
      <c r="AF506" s="13"/>
      <c r="AG506" s="13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T506" s="107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</row>
    <row r="507" spans="1:65" s="1" customFormat="1" x14ac:dyDescent="0.3">
      <c r="A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AA507" s="3"/>
      <c r="AB507" s="13"/>
      <c r="AC507" s="13"/>
      <c r="AD507" s="13"/>
      <c r="AE507" s="13"/>
      <c r="AF507" s="13"/>
      <c r="AG507" s="13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T507" s="107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</row>
    <row r="508" spans="1:65" s="1" customFormat="1" x14ac:dyDescent="0.3">
      <c r="A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AA508" s="3"/>
      <c r="AB508" s="13"/>
      <c r="AC508" s="13"/>
      <c r="AD508" s="13"/>
      <c r="AE508" s="13"/>
      <c r="AF508" s="13"/>
      <c r="AG508" s="13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T508" s="107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</row>
    <row r="509" spans="1:65" s="1" customFormat="1" x14ac:dyDescent="0.3">
      <c r="A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AA509" s="3"/>
      <c r="AB509" s="13"/>
      <c r="AC509" s="13"/>
      <c r="AD509" s="13"/>
      <c r="AE509" s="13"/>
      <c r="AF509" s="13"/>
      <c r="AG509" s="13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T509" s="107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</row>
    <row r="510" spans="1:65" s="1" customFormat="1" x14ac:dyDescent="0.3">
      <c r="A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AA510" s="3"/>
      <c r="AB510" s="13"/>
      <c r="AC510" s="13"/>
      <c r="AD510" s="13"/>
      <c r="AE510" s="13"/>
      <c r="AF510" s="13"/>
      <c r="AG510" s="13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T510" s="107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</row>
    <row r="511" spans="1:65" s="1" customFormat="1" x14ac:dyDescent="0.3">
      <c r="A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AA511" s="3"/>
      <c r="AB511" s="13"/>
      <c r="AC511" s="13"/>
      <c r="AD511" s="13"/>
      <c r="AE511" s="13"/>
      <c r="AF511" s="13"/>
      <c r="AG511" s="13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T511" s="107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</row>
    <row r="512" spans="1:65" s="1" customFormat="1" x14ac:dyDescent="0.3">
      <c r="A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AA512" s="3"/>
      <c r="AB512" s="13"/>
      <c r="AC512" s="13"/>
      <c r="AD512" s="13"/>
      <c r="AE512" s="13"/>
      <c r="AF512" s="13"/>
      <c r="AG512" s="13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T512" s="107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</row>
    <row r="513" spans="1:65" s="1" customFormat="1" x14ac:dyDescent="0.3">
      <c r="A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AA513" s="3"/>
      <c r="AB513" s="13"/>
      <c r="AC513" s="13"/>
      <c r="AD513" s="13"/>
      <c r="AE513" s="13"/>
      <c r="AF513" s="13"/>
      <c r="AG513" s="13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T513" s="107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</row>
    <row r="514" spans="1:65" s="1" customFormat="1" x14ac:dyDescent="0.3">
      <c r="A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AA514" s="3"/>
      <c r="AB514" s="13"/>
      <c r="AC514" s="13"/>
      <c r="AD514" s="13"/>
      <c r="AE514" s="13"/>
      <c r="AF514" s="13"/>
      <c r="AG514" s="13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T514" s="107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</row>
    <row r="515" spans="1:65" s="1" customFormat="1" x14ac:dyDescent="0.3">
      <c r="A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AA515" s="3"/>
      <c r="AB515" s="13"/>
      <c r="AC515" s="13"/>
      <c r="AD515" s="13"/>
      <c r="AE515" s="13"/>
      <c r="AF515" s="13"/>
      <c r="AG515" s="13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T515" s="107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</row>
    <row r="516" spans="1:65" s="1" customFormat="1" x14ac:dyDescent="0.3">
      <c r="A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AA516" s="3"/>
      <c r="AB516" s="13"/>
      <c r="AC516" s="13"/>
      <c r="AD516" s="13"/>
      <c r="AE516" s="13"/>
      <c r="AF516" s="13"/>
      <c r="AG516" s="13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T516" s="107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</row>
    <row r="517" spans="1:65" s="1" customFormat="1" x14ac:dyDescent="0.3">
      <c r="A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AA517" s="3"/>
      <c r="AB517" s="13"/>
      <c r="AC517" s="13"/>
      <c r="AD517" s="13"/>
      <c r="AE517" s="13"/>
      <c r="AF517" s="13"/>
      <c r="AG517" s="13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T517" s="107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</row>
    <row r="518" spans="1:65" s="1" customFormat="1" x14ac:dyDescent="0.3">
      <c r="A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AA518" s="3"/>
      <c r="AB518" s="13"/>
      <c r="AC518" s="13"/>
      <c r="AD518" s="13"/>
      <c r="AE518" s="13"/>
      <c r="AF518" s="13"/>
      <c r="AG518" s="13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T518" s="107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</row>
    <row r="519" spans="1:65" s="1" customFormat="1" x14ac:dyDescent="0.3">
      <c r="A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AA519" s="3"/>
      <c r="AB519" s="13"/>
      <c r="AC519" s="13"/>
      <c r="AD519" s="13"/>
      <c r="AE519" s="13"/>
      <c r="AF519" s="13"/>
      <c r="AG519" s="13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T519" s="107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</row>
    <row r="520" spans="1:65" s="1" customFormat="1" x14ac:dyDescent="0.3">
      <c r="A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AA520" s="3"/>
      <c r="AB520" s="13"/>
      <c r="AC520" s="13"/>
      <c r="AD520" s="13"/>
      <c r="AE520" s="13"/>
      <c r="AF520" s="13"/>
      <c r="AG520" s="13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T520" s="107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</row>
    <row r="521" spans="1:65" s="1" customFormat="1" x14ac:dyDescent="0.3">
      <c r="A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AA521" s="3"/>
      <c r="AB521" s="13"/>
      <c r="AC521" s="13"/>
      <c r="AD521" s="13"/>
      <c r="AE521" s="13"/>
      <c r="AF521" s="13"/>
      <c r="AG521" s="13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T521" s="107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</row>
    <row r="522" spans="1:65" s="1" customFormat="1" x14ac:dyDescent="0.3">
      <c r="A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AA522" s="3"/>
      <c r="AB522" s="13"/>
      <c r="AC522" s="13"/>
      <c r="AD522" s="13"/>
      <c r="AE522" s="13"/>
      <c r="AF522" s="13"/>
      <c r="AG522" s="13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T522" s="107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</row>
    <row r="523" spans="1:65" s="1" customFormat="1" x14ac:dyDescent="0.3">
      <c r="A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AA523" s="3"/>
      <c r="AB523" s="13"/>
      <c r="AC523" s="13"/>
      <c r="AD523" s="13"/>
      <c r="AE523" s="13"/>
      <c r="AF523" s="13"/>
      <c r="AG523" s="13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T523" s="107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</row>
    <row r="524" spans="1:65" s="1" customFormat="1" x14ac:dyDescent="0.3">
      <c r="A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AA524" s="3"/>
      <c r="AB524" s="13"/>
      <c r="AC524" s="13"/>
      <c r="AD524" s="13"/>
      <c r="AE524" s="13"/>
      <c r="AF524" s="13"/>
      <c r="AG524" s="13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T524" s="107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</row>
    <row r="525" spans="1:65" s="1" customFormat="1" x14ac:dyDescent="0.3">
      <c r="A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AA525" s="3"/>
      <c r="AB525" s="13"/>
      <c r="AC525" s="13"/>
      <c r="AD525" s="13"/>
      <c r="AE525" s="13"/>
      <c r="AF525" s="13"/>
      <c r="AG525" s="13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T525" s="107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</row>
    <row r="526" spans="1:65" s="1" customFormat="1" x14ac:dyDescent="0.3">
      <c r="A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AA526" s="3"/>
      <c r="AB526" s="13"/>
      <c r="AC526" s="13"/>
      <c r="AD526" s="13"/>
      <c r="AE526" s="13"/>
      <c r="AF526" s="13"/>
      <c r="AG526" s="13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T526" s="107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</row>
    <row r="527" spans="1:65" s="1" customFormat="1" x14ac:dyDescent="0.3">
      <c r="A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AA527" s="3"/>
      <c r="AB527" s="13"/>
      <c r="AC527" s="13"/>
      <c r="AD527" s="13"/>
      <c r="AE527" s="13"/>
      <c r="AF527" s="13"/>
      <c r="AG527" s="13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T527" s="107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</row>
    <row r="528" spans="1:65" s="1" customFormat="1" x14ac:dyDescent="0.3">
      <c r="A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AA528" s="3"/>
      <c r="AB528" s="13"/>
      <c r="AC528" s="13"/>
      <c r="AD528" s="13"/>
      <c r="AE528" s="13"/>
      <c r="AF528" s="13"/>
      <c r="AG528" s="13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T528" s="107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</row>
    <row r="529" spans="1:65" s="1" customFormat="1" x14ac:dyDescent="0.3">
      <c r="A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AA529" s="3"/>
      <c r="AB529" s="13"/>
      <c r="AC529" s="13"/>
      <c r="AD529" s="13"/>
      <c r="AE529" s="13"/>
      <c r="AF529" s="13"/>
      <c r="AG529" s="13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T529" s="107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</row>
    <row r="530" spans="1:65" s="1" customFormat="1" x14ac:dyDescent="0.3">
      <c r="A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AA530" s="3"/>
      <c r="AB530" s="13"/>
      <c r="AC530" s="13"/>
      <c r="AD530" s="13"/>
      <c r="AE530" s="13"/>
      <c r="AF530" s="13"/>
      <c r="AG530" s="13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T530" s="107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</row>
    <row r="531" spans="1:65" s="1" customFormat="1" x14ac:dyDescent="0.3">
      <c r="A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AA531" s="3"/>
      <c r="AB531" s="13"/>
      <c r="AC531" s="13"/>
      <c r="AD531" s="13"/>
      <c r="AE531" s="13"/>
      <c r="AF531" s="13"/>
      <c r="AG531" s="13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T531" s="107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</row>
    <row r="532" spans="1:65" s="1" customFormat="1" x14ac:dyDescent="0.3">
      <c r="A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AA532" s="3"/>
      <c r="AB532" s="13"/>
      <c r="AC532" s="13"/>
      <c r="AD532" s="13"/>
      <c r="AE532" s="13"/>
      <c r="AF532" s="13"/>
      <c r="AG532" s="13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T532" s="107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</row>
    <row r="533" spans="1:65" s="1" customFormat="1" x14ac:dyDescent="0.3">
      <c r="A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AA533" s="3"/>
      <c r="AB533" s="13"/>
      <c r="AC533" s="13"/>
      <c r="AD533" s="13"/>
      <c r="AE533" s="13"/>
      <c r="AF533" s="13"/>
      <c r="AG533" s="13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T533" s="107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</row>
    <row r="534" spans="1:65" s="1" customFormat="1" x14ac:dyDescent="0.3">
      <c r="A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AA534" s="3"/>
      <c r="AB534" s="13"/>
      <c r="AC534" s="13"/>
      <c r="AD534" s="13"/>
      <c r="AE534" s="13"/>
      <c r="AF534" s="13"/>
      <c r="AG534" s="13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T534" s="107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</row>
    <row r="535" spans="1:65" s="1" customFormat="1" x14ac:dyDescent="0.3">
      <c r="A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AA535" s="3"/>
      <c r="AB535" s="13"/>
      <c r="AC535" s="13"/>
      <c r="AD535" s="13"/>
      <c r="AE535" s="13"/>
      <c r="AF535" s="13"/>
      <c r="AG535" s="13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T535" s="107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</row>
    <row r="536" spans="1:65" s="1" customFormat="1" x14ac:dyDescent="0.3">
      <c r="A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AA536" s="3"/>
      <c r="AB536" s="13"/>
      <c r="AC536" s="13"/>
      <c r="AD536" s="13"/>
      <c r="AE536" s="13"/>
      <c r="AF536" s="13"/>
      <c r="AG536" s="13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T536" s="107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</row>
    <row r="537" spans="1:65" s="1" customFormat="1" x14ac:dyDescent="0.3">
      <c r="A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AA537" s="3"/>
      <c r="AB537" s="13"/>
      <c r="AC537" s="13"/>
      <c r="AD537" s="13"/>
      <c r="AE537" s="13"/>
      <c r="AF537" s="13"/>
      <c r="AG537" s="13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T537" s="107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</row>
    <row r="538" spans="1:65" s="1" customFormat="1" x14ac:dyDescent="0.3">
      <c r="A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AA538" s="3"/>
      <c r="AB538" s="13"/>
      <c r="AC538" s="13"/>
      <c r="AD538" s="13"/>
      <c r="AE538" s="13"/>
      <c r="AF538" s="13"/>
      <c r="AG538" s="13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T538" s="107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</row>
    <row r="539" spans="1:65" s="1" customFormat="1" x14ac:dyDescent="0.3">
      <c r="A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AA539" s="3"/>
      <c r="AB539" s="13"/>
      <c r="AC539" s="13"/>
      <c r="AD539" s="13"/>
      <c r="AE539" s="13"/>
      <c r="AF539" s="13"/>
      <c r="AG539" s="13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T539" s="107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</row>
    <row r="540" spans="1:65" s="1" customFormat="1" x14ac:dyDescent="0.3">
      <c r="A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AA540" s="3"/>
      <c r="AB540" s="13"/>
      <c r="AC540" s="13"/>
      <c r="AD540" s="13"/>
      <c r="AE540" s="13"/>
      <c r="AF540" s="13"/>
      <c r="AG540" s="13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T540" s="107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</row>
    <row r="541" spans="1:65" s="1" customFormat="1" x14ac:dyDescent="0.3">
      <c r="A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AA541" s="3"/>
      <c r="AB541" s="13"/>
      <c r="AC541" s="13"/>
      <c r="AD541" s="13"/>
      <c r="AE541" s="13"/>
      <c r="AF541" s="13"/>
      <c r="AG541" s="13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T541" s="107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</row>
    <row r="542" spans="1:65" s="1" customFormat="1" x14ac:dyDescent="0.3">
      <c r="A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AA542" s="3"/>
      <c r="AB542" s="13"/>
      <c r="AC542" s="13"/>
      <c r="AD542" s="13"/>
      <c r="AE542" s="13"/>
      <c r="AF542" s="13"/>
      <c r="AG542" s="13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T542" s="107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</row>
    <row r="543" spans="1:65" s="1" customFormat="1" x14ac:dyDescent="0.3">
      <c r="A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AA543" s="3"/>
      <c r="AB543" s="13"/>
      <c r="AC543" s="13"/>
      <c r="AD543" s="13"/>
      <c r="AE543" s="13"/>
      <c r="AF543" s="13"/>
      <c r="AG543" s="13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T543" s="107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</row>
    <row r="544" spans="1:65" s="1" customFormat="1" x14ac:dyDescent="0.3">
      <c r="A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AA544" s="3"/>
      <c r="AB544" s="13"/>
      <c r="AC544" s="13"/>
      <c r="AD544" s="13"/>
      <c r="AE544" s="13"/>
      <c r="AF544" s="13"/>
      <c r="AG544" s="13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T544" s="107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</row>
    <row r="545" spans="1:65" s="1" customFormat="1" x14ac:dyDescent="0.3">
      <c r="A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AA545" s="3"/>
      <c r="AB545" s="13"/>
      <c r="AC545" s="13"/>
      <c r="AD545" s="13"/>
      <c r="AE545" s="13"/>
      <c r="AF545" s="13"/>
      <c r="AG545" s="13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T545" s="107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</row>
    <row r="546" spans="1:65" s="1" customFormat="1" x14ac:dyDescent="0.3">
      <c r="A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AA546" s="3"/>
      <c r="AB546" s="13"/>
      <c r="AC546" s="13"/>
      <c r="AD546" s="13"/>
      <c r="AE546" s="13"/>
      <c r="AF546" s="13"/>
      <c r="AG546" s="13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T546" s="107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</row>
    <row r="547" spans="1:65" s="1" customFormat="1" x14ac:dyDescent="0.3">
      <c r="A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AA547" s="3"/>
      <c r="AB547" s="13"/>
      <c r="AC547" s="13"/>
      <c r="AD547" s="13"/>
      <c r="AE547" s="13"/>
      <c r="AF547" s="13"/>
      <c r="AG547" s="13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T547" s="107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</row>
    <row r="548" spans="1:65" s="1" customFormat="1" x14ac:dyDescent="0.3">
      <c r="A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AA548" s="3"/>
      <c r="AB548" s="13"/>
      <c r="AC548" s="13"/>
      <c r="AD548" s="13"/>
      <c r="AE548" s="13"/>
      <c r="AF548" s="13"/>
      <c r="AG548" s="13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T548" s="107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</row>
    <row r="549" spans="1:65" s="1" customFormat="1" x14ac:dyDescent="0.3">
      <c r="A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AA549" s="3"/>
      <c r="AB549" s="13"/>
      <c r="AC549" s="13"/>
      <c r="AD549" s="13"/>
      <c r="AE549" s="13"/>
      <c r="AF549" s="13"/>
      <c r="AG549" s="13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T549" s="107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</row>
    <row r="550" spans="1:65" s="1" customFormat="1" x14ac:dyDescent="0.3">
      <c r="A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AA550" s="3"/>
      <c r="AB550" s="13"/>
      <c r="AC550" s="13"/>
      <c r="AD550" s="13"/>
      <c r="AE550" s="13"/>
      <c r="AF550" s="13"/>
      <c r="AG550" s="13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T550" s="107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</row>
    <row r="551" spans="1:65" s="1" customFormat="1" x14ac:dyDescent="0.3">
      <c r="A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AA551" s="3"/>
      <c r="AB551" s="13"/>
      <c r="AC551" s="13"/>
      <c r="AD551" s="13"/>
      <c r="AE551" s="13"/>
      <c r="AF551" s="13"/>
      <c r="AG551" s="13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T551" s="107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</row>
    <row r="552" spans="1:65" s="1" customFormat="1" x14ac:dyDescent="0.3">
      <c r="A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AA552" s="3"/>
      <c r="AB552" s="13"/>
      <c r="AC552" s="13"/>
      <c r="AD552" s="13"/>
      <c r="AE552" s="13"/>
      <c r="AF552" s="13"/>
      <c r="AG552" s="13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T552" s="107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</row>
    <row r="553" spans="1:65" s="1" customFormat="1" x14ac:dyDescent="0.3">
      <c r="A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AA553" s="3"/>
      <c r="AB553" s="13"/>
      <c r="AC553" s="13"/>
      <c r="AD553" s="13"/>
      <c r="AE553" s="13"/>
      <c r="AF553" s="13"/>
      <c r="AG553" s="13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T553" s="107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</row>
    <row r="554" spans="1:65" s="1" customFormat="1" x14ac:dyDescent="0.3">
      <c r="A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AA554" s="3"/>
      <c r="AB554" s="13"/>
      <c r="AC554" s="13"/>
      <c r="AD554" s="13"/>
      <c r="AE554" s="13"/>
      <c r="AF554" s="13"/>
      <c r="AG554" s="13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T554" s="107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</row>
    <row r="555" spans="1:65" s="1" customFormat="1" x14ac:dyDescent="0.3">
      <c r="A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AA555" s="3"/>
      <c r="AB555" s="13"/>
      <c r="AC555" s="13"/>
      <c r="AD555" s="13"/>
      <c r="AE555" s="13"/>
      <c r="AF555" s="13"/>
      <c r="AG555" s="13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T555" s="107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</row>
    <row r="556" spans="1:65" s="1" customFormat="1" x14ac:dyDescent="0.3">
      <c r="A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AA556" s="3"/>
      <c r="AB556" s="13"/>
      <c r="AC556" s="13"/>
      <c r="AD556" s="13"/>
      <c r="AE556" s="13"/>
      <c r="AF556" s="13"/>
      <c r="AG556" s="13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T556" s="107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</row>
    <row r="557" spans="1:65" s="1" customFormat="1" x14ac:dyDescent="0.3">
      <c r="A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AA557" s="3"/>
      <c r="AB557" s="13"/>
      <c r="AC557" s="13"/>
      <c r="AD557" s="13"/>
      <c r="AE557" s="13"/>
      <c r="AF557" s="13"/>
      <c r="AG557" s="13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T557" s="107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</row>
    <row r="558" spans="1:65" s="1" customFormat="1" x14ac:dyDescent="0.3">
      <c r="A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AA558" s="3"/>
      <c r="AB558" s="13"/>
      <c r="AC558" s="13"/>
      <c r="AD558" s="13"/>
      <c r="AE558" s="13"/>
      <c r="AF558" s="13"/>
      <c r="AG558" s="13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T558" s="107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</row>
    <row r="559" spans="1:65" s="1" customFormat="1" x14ac:dyDescent="0.3">
      <c r="A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AA559" s="3"/>
      <c r="AB559" s="13"/>
      <c r="AC559" s="13"/>
      <c r="AD559" s="13"/>
      <c r="AE559" s="13"/>
      <c r="AF559" s="13"/>
      <c r="AG559" s="13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T559" s="107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</row>
    <row r="560" spans="1:65" s="1" customFormat="1" x14ac:dyDescent="0.3">
      <c r="A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AA560" s="3"/>
      <c r="AB560" s="13"/>
      <c r="AC560" s="13"/>
      <c r="AD560" s="13"/>
      <c r="AE560" s="13"/>
      <c r="AF560" s="13"/>
      <c r="AG560" s="13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T560" s="107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</row>
    <row r="561" spans="1:65" s="1" customFormat="1" x14ac:dyDescent="0.3">
      <c r="A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AA561" s="3"/>
      <c r="AB561" s="13"/>
      <c r="AC561" s="13"/>
      <c r="AD561" s="13"/>
      <c r="AE561" s="13"/>
      <c r="AF561" s="13"/>
      <c r="AG561" s="13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T561" s="107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</row>
    <row r="562" spans="1:65" s="1" customFormat="1" x14ac:dyDescent="0.3">
      <c r="A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AA562" s="3"/>
      <c r="AB562" s="13"/>
      <c r="AC562" s="13"/>
      <c r="AD562" s="13"/>
      <c r="AE562" s="13"/>
      <c r="AF562" s="13"/>
      <c r="AG562" s="13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T562" s="107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</row>
    <row r="563" spans="1:65" s="1" customFormat="1" x14ac:dyDescent="0.3">
      <c r="A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AA563" s="3"/>
      <c r="AB563" s="13"/>
      <c r="AC563" s="13"/>
      <c r="AD563" s="13"/>
      <c r="AE563" s="13"/>
      <c r="AF563" s="13"/>
      <c r="AG563" s="13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T563" s="107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</row>
    <row r="564" spans="1:65" s="1" customFormat="1" x14ac:dyDescent="0.3">
      <c r="A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AA564" s="3"/>
      <c r="AB564" s="13"/>
      <c r="AC564" s="13"/>
      <c r="AD564" s="13"/>
      <c r="AE564" s="13"/>
      <c r="AF564" s="13"/>
      <c r="AG564" s="13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T564" s="107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</row>
    <row r="565" spans="1:65" s="1" customFormat="1" x14ac:dyDescent="0.3">
      <c r="A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AA565" s="3"/>
      <c r="AB565" s="13"/>
      <c r="AC565" s="13"/>
      <c r="AD565" s="13"/>
      <c r="AE565" s="13"/>
      <c r="AF565" s="13"/>
      <c r="AG565" s="13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T565" s="107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</row>
    <row r="566" spans="1:65" s="1" customFormat="1" x14ac:dyDescent="0.3">
      <c r="A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AA566" s="3"/>
      <c r="AB566" s="13"/>
      <c r="AC566" s="13"/>
      <c r="AD566" s="13"/>
      <c r="AE566" s="13"/>
      <c r="AF566" s="13"/>
      <c r="AG566" s="13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T566" s="107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</row>
    <row r="567" spans="1:65" s="1" customFormat="1" x14ac:dyDescent="0.3">
      <c r="A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AA567" s="3"/>
      <c r="AB567" s="13"/>
      <c r="AC567" s="13"/>
      <c r="AD567" s="13"/>
      <c r="AE567" s="13"/>
      <c r="AF567" s="13"/>
      <c r="AG567" s="13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T567" s="107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</row>
    <row r="568" spans="1:65" s="1" customFormat="1" x14ac:dyDescent="0.3">
      <c r="A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AA568" s="3"/>
      <c r="AB568" s="13"/>
      <c r="AC568" s="13"/>
      <c r="AD568" s="13"/>
      <c r="AE568" s="13"/>
      <c r="AF568" s="13"/>
      <c r="AG568" s="13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T568" s="107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</row>
    <row r="569" spans="1:65" s="1" customFormat="1" x14ac:dyDescent="0.3">
      <c r="A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AA569" s="3"/>
      <c r="AB569" s="13"/>
      <c r="AC569" s="13"/>
      <c r="AD569" s="13"/>
      <c r="AE569" s="13"/>
      <c r="AF569" s="13"/>
      <c r="AG569" s="13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T569" s="107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</row>
    <row r="570" spans="1:65" s="1" customFormat="1" x14ac:dyDescent="0.3">
      <c r="A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AA570" s="3"/>
      <c r="AB570" s="13"/>
      <c r="AC570" s="13"/>
      <c r="AD570" s="13"/>
      <c r="AE570" s="13"/>
      <c r="AF570" s="13"/>
      <c r="AG570" s="13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T570" s="107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</row>
    <row r="571" spans="1:65" s="1" customFormat="1" x14ac:dyDescent="0.3">
      <c r="A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AA571" s="3"/>
      <c r="AB571" s="13"/>
      <c r="AC571" s="13"/>
      <c r="AD571" s="13"/>
      <c r="AE571" s="13"/>
      <c r="AF571" s="13"/>
      <c r="AG571" s="13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T571" s="107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</row>
    <row r="572" spans="1:65" s="1" customFormat="1" x14ac:dyDescent="0.3">
      <c r="A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AA572" s="3"/>
      <c r="AB572" s="13"/>
      <c r="AC572" s="13"/>
      <c r="AD572" s="13"/>
      <c r="AE572" s="13"/>
      <c r="AF572" s="13"/>
      <c r="AG572" s="13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T572" s="107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</row>
    <row r="573" spans="1:65" s="1" customFormat="1" x14ac:dyDescent="0.3">
      <c r="A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AA573" s="3"/>
      <c r="AB573" s="13"/>
      <c r="AC573" s="13"/>
      <c r="AD573" s="13"/>
      <c r="AE573" s="13"/>
      <c r="AF573" s="13"/>
      <c r="AG573" s="13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T573" s="107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</row>
    <row r="574" spans="1:65" s="1" customFormat="1" x14ac:dyDescent="0.3">
      <c r="A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AA574" s="3"/>
      <c r="AB574" s="13"/>
      <c r="AC574" s="13"/>
      <c r="AD574" s="13"/>
      <c r="AE574" s="13"/>
      <c r="AF574" s="13"/>
      <c r="AG574" s="13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T574" s="107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</row>
    <row r="575" spans="1:65" s="1" customFormat="1" x14ac:dyDescent="0.3">
      <c r="A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AA575" s="3"/>
      <c r="AB575" s="13"/>
      <c r="AC575" s="13"/>
      <c r="AD575" s="13"/>
      <c r="AE575" s="13"/>
      <c r="AF575" s="13"/>
      <c r="AG575" s="13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T575" s="107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</row>
    <row r="576" spans="1:65" s="1" customFormat="1" x14ac:dyDescent="0.3">
      <c r="A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AA576" s="3"/>
      <c r="AB576" s="13"/>
      <c r="AC576" s="13"/>
      <c r="AD576" s="13"/>
      <c r="AE576" s="13"/>
      <c r="AF576" s="13"/>
      <c r="AG576" s="13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T576" s="107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</row>
    <row r="577" spans="1:65" s="1" customFormat="1" x14ac:dyDescent="0.3">
      <c r="A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AA577" s="3"/>
      <c r="AB577" s="13"/>
      <c r="AC577" s="13"/>
      <c r="AD577" s="13"/>
      <c r="AE577" s="13"/>
      <c r="AF577" s="13"/>
      <c r="AG577" s="13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T577" s="107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</row>
    <row r="578" spans="1:65" s="1" customFormat="1" x14ac:dyDescent="0.3">
      <c r="A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AA578" s="3"/>
      <c r="AB578" s="13"/>
      <c r="AC578" s="13"/>
      <c r="AD578" s="13"/>
      <c r="AE578" s="13"/>
      <c r="AF578" s="13"/>
      <c r="AG578" s="13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T578" s="107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</row>
    <row r="579" spans="1:65" s="1" customFormat="1" x14ac:dyDescent="0.3">
      <c r="A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AA579" s="3"/>
      <c r="AB579" s="13"/>
      <c r="AC579" s="13"/>
      <c r="AD579" s="13"/>
      <c r="AE579" s="13"/>
      <c r="AF579" s="13"/>
      <c r="AG579" s="13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T579" s="107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</row>
    <row r="580" spans="1:65" s="1" customFormat="1" x14ac:dyDescent="0.3">
      <c r="A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AA580" s="3"/>
      <c r="AB580" s="13"/>
      <c r="AC580" s="13"/>
      <c r="AD580" s="13"/>
      <c r="AE580" s="13"/>
      <c r="AF580" s="13"/>
      <c r="AG580" s="13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T580" s="107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</row>
    <row r="581" spans="1:65" s="1" customFormat="1" x14ac:dyDescent="0.3">
      <c r="A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AA581" s="3"/>
      <c r="AB581" s="13"/>
      <c r="AC581" s="13"/>
      <c r="AD581" s="13"/>
      <c r="AE581" s="13"/>
      <c r="AF581" s="13"/>
      <c r="AG581" s="13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T581" s="107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</row>
    <row r="582" spans="1:65" s="1" customFormat="1" x14ac:dyDescent="0.3">
      <c r="A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AA582" s="3"/>
      <c r="AB582" s="13"/>
      <c r="AC582" s="13"/>
      <c r="AD582" s="13"/>
      <c r="AE582" s="13"/>
      <c r="AF582" s="13"/>
      <c r="AG582" s="13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T582" s="107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</row>
    <row r="583" spans="1:65" s="1" customFormat="1" x14ac:dyDescent="0.3">
      <c r="A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AA583" s="3"/>
      <c r="AB583" s="13"/>
      <c r="AC583" s="13"/>
      <c r="AD583" s="13"/>
      <c r="AE583" s="13"/>
      <c r="AF583" s="13"/>
      <c r="AG583" s="13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T583" s="107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</row>
    <row r="584" spans="1:65" s="1" customFormat="1" x14ac:dyDescent="0.3">
      <c r="A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AA584" s="3"/>
      <c r="AB584" s="13"/>
      <c r="AC584" s="13"/>
      <c r="AD584" s="13"/>
      <c r="AE584" s="13"/>
      <c r="AF584" s="13"/>
      <c r="AG584" s="13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T584" s="107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</row>
    <row r="585" spans="1:65" s="1" customFormat="1" x14ac:dyDescent="0.3">
      <c r="A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AA585" s="3"/>
      <c r="AB585" s="13"/>
      <c r="AC585" s="13"/>
      <c r="AD585" s="13"/>
      <c r="AE585" s="13"/>
      <c r="AF585" s="13"/>
      <c r="AG585" s="13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T585" s="107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</row>
    <row r="586" spans="1:65" s="1" customFormat="1" x14ac:dyDescent="0.3">
      <c r="A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AA586" s="3"/>
      <c r="AB586" s="13"/>
      <c r="AC586" s="13"/>
      <c r="AD586" s="13"/>
      <c r="AE586" s="13"/>
      <c r="AF586" s="13"/>
      <c r="AG586" s="13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T586" s="107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</row>
    <row r="587" spans="1:65" s="1" customFormat="1" x14ac:dyDescent="0.3">
      <c r="A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AA587" s="3"/>
      <c r="AB587" s="13"/>
      <c r="AC587" s="13"/>
      <c r="AD587" s="13"/>
      <c r="AE587" s="13"/>
      <c r="AF587" s="13"/>
      <c r="AG587" s="13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T587" s="107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</row>
    <row r="588" spans="1:65" s="1" customFormat="1" x14ac:dyDescent="0.3">
      <c r="A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AA588" s="3"/>
      <c r="AB588" s="13"/>
      <c r="AC588" s="13"/>
      <c r="AD588" s="13"/>
      <c r="AE588" s="13"/>
      <c r="AF588" s="13"/>
      <c r="AG588" s="13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T588" s="107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</row>
    <row r="589" spans="1:65" s="1" customFormat="1" x14ac:dyDescent="0.3">
      <c r="A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AA589" s="3"/>
      <c r="AB589" s="13"/>
      <c r="AC589" s="13"/>
      <c r="AD589" s="13"/>
      <c r="AE589" s="13"/>
      <c r="AF589" s="13"/>
      <c r="AG589" s="13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T589" s="107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</row>
    <row r="590" spans="1:65" s="1" customFormat="1" x14ac:dyDescent="0.3">
      <c r="A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AA590" s="3"/>
      <c r="AB590" s="13"/>
      <c r="AC590" s="13"/>
      <c r="AD590" s="13"/>
      <c r="AE590" s="13"/>
      <c r="AF590" s="13"/>
      <c r="AG590" s="13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T590" s="107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</row>
    <row r="591" spans="1:65" s="1" customFormat="1" x14ac:dyDescent="0.3">
      <c r="A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AA591" s="3"/>
      <c r="AB591" s="13"/>
      <c r="AC591" s="13"/>
      <c r="AD591" s="13"/>
      <c r="AE591" s="13"/>
      <c r="AF591" s="13"/>
      <c r="AG591" s="13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T591" s="107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</row>
    <row r="592" spans="1:65" s="1" customFormat="1" x14ac:dyDescent="0.3">
      <c r="A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AA592" s="3"/>
      <c r="AB592" s="13"/>
      <c r="AC592" s="13"/>
      <c r="AD592" s="13"/>
      <c r="AE592" s="13"/>
      <c r="AF592" s="13"/>
      <c r="AG592" s="13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T592" s="107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</row>
    <row r="593" spans="1:65" s="1" customFormat="1" x14ac:dyDescent="0.3">
      <c r="A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AA593" s="3"/>
      <c r="AB593" s="13"/>
      <c r="AC593" s="13"/>
      <c r="AD593" s="13"/>
      <c r="AE593" s="13"/>
      <c r="AF593" s="13"/>
      <c r="AG593" s="13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T593" s="107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</row>
    <row r="594" spans="1:65" s="1" customFormat="1" x14ac:dyDescent="0.3">
      <c r="A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AA594" s="3"/>
      <c r="AB594" s="13"/>
      <c r="AC594" s="13"/>
      <c r="AD594" s="13"/>
      <c r="AE594" s="13"/>
      <c r="AF594" s="13"/>
      <c r="AG594" s="13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T594" s="107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</row>
    <row r="595" spans="1:65" s="1" customFormat="1" x14ac:dyDescent="0.3">
      <c r="A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AA595" s="3"/>
      <c r="AB595" s="13"/>
      <c r="AC595" s="13"/>
      <c r="AD595" s="13"/>
      <c r="AE595" s="13"/>
      <c r="AF595" s="13"/>
      <c r="AG595" s="13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T595" s="107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</row>
    <row r="596" spans="1:65" s="1" customFormat="1" x14ac:dyDescent="0.3">
      <c r="A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AA596" s="3"/>
      <c r="AB596" s="13"/>
      <c r="AC596" s="13"/>
      <c r="AD596" s="13"/>
      <c r="AE596" s="13"/>
      <c r="AF596" s="13"/>
      <c r="AG596" s="13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T596" s="107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</row>
    <row r="597" spans="1:65" s="1" customFormat="1" x14ac:dyDescent="0.3">
      <c r="A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AA597" s="3"/>
      <c r="AB597" s="13"/>
      <c r="AC597" s="13"/>
      <c r="AD597" s="13"/>
      <c r="AE597" s="13"/>
      <c r="AF597" s="13"/>
      <c r="AG597" s="13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T597" s="107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</row>
    <row r="598" spans="1:65" s="1" customFormat="1" x14ac:dyDescent="0.3">
      <c r="A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AA598" s="3"/>
      <c r="AB598" s="13"/>
      <c r="AC598" s="13"/>
      <c r="AD598" s="13"/>
      <c r="AE598" s="13"/>
      <c r="AF598" s="13"/>
      <c r="AG598" s="13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T598" s="107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</row>
    <row r="599" spans="1:65" s="1" customFormat="1" x14ac:dyDescent="0.3">
      <c r="A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AA599" s="3"/>
      <c r="AB599" s="13"/>
      <c r="AC599" s="13"/>
      <c r="AD599" s="13"/>
      <c r="AE599" s="13"/>
      <c r="AF599" s="13"/>
      <c r="AG599" s="13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T599" s="107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</row>
    <row r="600" spans="1:65" s="1" customFormat="1" x14ac:dyDescent="0.3">
      <c r="A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AA600" s="3"/>
      <c r="AB600" s="13"/>
      <c r="AC600" s="13"/>
      <c r="AD600" s="13"/>
      <c r="AE600" s="13"/>
      <c r="AF600" s="13"/>
      <c r="AG600" s="13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T600" s="107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</row>
    <row r="601" spans="1:65" s="1" customFormat="1" x14ac:dyDescent="0.3">
      <c r="A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AA601" s="3"/>
      <c r="AB601" s="13"/>
      <c r="AC601" s="13"/>
      <c r="AD601" s="13"/>
      <c r="AE601" s="13"/>
      <c r="AF601" s="13"/>
      <c r="AG601" s="13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T601" s="107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</row>
    <row r="602" spans="1:65" s="1" customFormat="1" x14ac:dyDescent="0.3">
      <c r="A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AA602" s="3"/>
      <c r="AB602" s="13"/>
      <c r="AC602" s="13"/>
      <c r="AD602" s="13"/>
      <c r="AE602" s="13"/>
      <c r="AF602" s="13"/>
      <c r="AG602" s="13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T602" s="107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</row>
    <row r="603" spans="1:65" s="1" customFormat="1" x14ac:dyDescent="0.3">
      <c r="A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AA603" s="3"/>
      <c r="AB603" s="13"/>
      <c r="AC603" s="13"/>
      <c r="AD603" s="13"/>
      <c r="AE603" s="13"/>
      <c r="AF603" s="13"/>
      <c r="AG603" s="13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T603" s="107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</row>
    <row r="604" spans="1:65" s="1" customFormat="1" x14ac:dyDescent="0.3">
      <c r="A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AA604" s="3"/>
      <c r="AB604" s="13"/>
      <c r="AC604" s="13"/>
      <c r="AD604" s="13"/>
      <c r="AE604" s="13"/>
      <c r="AF604" s="13"/>
      <c r="AG604" s="13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T604" s="107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</row>
    <row r="605" spans="1:65" s="1" customFormat="1" x14ac:dyDescent="0.3">
      <c r="A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AA605" s="3"/>
      <c r="AB605" s="13"/>
      <c r="AC605" s="13"/>
      <c r="AD605" s="13"/>
      <c r="AE605" s="13"/>
      <c r="AF605" s="13"/>
      <c r="AG605" s="13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T605" s="107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</row>
    <row r="606" spans="1:65" s="1" customFormat="1" x14ac:dyDescent="0.3">
      <c r="A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AA606" s="3"/>
      <c r="AB606" s="13"/>
      <c r="AC606" s="13"/>
      <c r="AD606" s="13"/>
      <c r="AE606" s="13"/>
      <c r="AF606" s="13"/>
      <c r="AG606" s="13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T606" s="107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</row>
    <row r="607" spans="1:65" s="1" customFormat="1" x14ac:dyDescent="0.3">
      <c r="A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AA607" s="3"/>
      <c r="AB607" s="13"/>
      <c r="AC607" s="13"/>
      <c r="AD607" s="13"/>
      <c r="AE607" s="13"/>
      <c r="AF607" s="13"/>
      <c r="AG607" s="13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T607" s="107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</row>
    <row r="608" spans="1:65" s="1" customFormat="1" x14ac:dyDescent="0.3">
      <c r="A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AA608" s="3"/>
      <c r="AB608" s="13"/>
      <c r="AC608" s="13"/>
      <c r="AD608" s="13"/>
      <c r="AE608" s="13"/>
      <c r="AF608" s="13"/>
      <c r="AG608" s="13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T608" s="107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</row>
    <row r="609" spans="1:65" s="1" customFormat="1" x14ac:dyDescent="0.3">
      <c r="A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AA609" s="3"/>
      <c r="AB609" s="13"/>
      <c r="AC609" s="13"/>
      <c r="AD609" s="13"/>
      <c r="AE609" s="13"/>
      <c r="AF609" s="13"/>
      <c r="AG609" s="13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T609" s="107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</row>
    <row r="610" spans="1:65" s="1" customFormat="1" x14ac:dyDescent="0.3">
      <c r="A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AA610" s="3"/>
      <c r="AB610" s="13"/>
      <c r="AC610" s="13"/>
      <c r="AD610" s="13"/>
      <c r="AE610" s="13"/>
      <c r="AF610" s="13"/>
      <c r="AG610" s="13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T610" s="107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</row>
    <row r="611" spans="1:65" s="1" customFormat="1" x14ac:dyDescent="0.3">
      <c r="A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AA611" s="3"/>
      <c r="AB611" s="13"/>
      <c r="AC611" s="13"/>
      <c r="AD611" s="13"/>
      <c r="AE611" s="13"/>
      <c r="AF611" s="13"/>
      <c r="AG611" s="13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T611" s="107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</row>
    <row r="612" spans="1:65" s="1" customFormat="1" x14ac:dyDescent="0.3">
      <c r="A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AA612" s="3"/>
      <c r="AB612" s="13"/>
      <c r="AC612" s="13"/>
      <c r="AD612" s="13"/>
      <c r="AE612" s="13"/>
      <c r="AF612" s="13"/>
      <c r="AG612" s="13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T612" s="107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</row>
    <row r="613" spans="1:65" s="1" customFormat="1" x14ac:dyDescent="0.3">
      <c r="A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AA613" s="3"/>
      <c r="AB613" s="13"/>
      <c r="AC613" s="13"/>
      <c r="AD613" s="13"/>
      <c r="AE613" s="13"/>
      <c r="AF613" s="13"/>
      <c r="AG613" s="13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T613" s="107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</row>
    <row r="614" spans="1:65" s="1" customFormat="1" x14ac:dyDescent="0.3">
      <c r="A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AA614" s="3"/>
      <c r="AB614" s="13"/>
      <c r="AC614" s="13"/>
      <c r="AD614" s="13"/>
      <c r="AE614" s="13"/>
      <c r="AF614" s="13"/>
      <c r="AG614" s="13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T614" s="107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</row>
    <row r="615" spans="1:65" s="1" customFormat="1" x14ac:dyDescent="0.3">
      <c r="A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AA615" s="3"/>
      <c r="AB615" s="13"/>
      <c r="AC615" s="13"/>
      <c r="AD615" s="13"/>
      <c r="AE615" s="13"/>
      <c r="AF615" s="13"/>
      <c r="AG615" s="13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T615" s="107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</row>
    <row r="616" spans="1:65" s="1" customFormat="1" x14ac:dyDescent="0.3">
      <c r="A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AA616" s="3"/>
      <c r="AB616" s="13"/>
      <c r="AC616" s="13"/>
      <c r="AD616" s="13"/>
      <c r="AE616" s="13"/>
      <c r="AF616" s="13"/>
      <c r="AG616" s="13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T616" s="107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</row>
    <row r="617" spans="1:65" s="1" customFormat="1" x14ac:dyDescent="0.3">
      <c r="A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AA617" s="3"/>
      <c r="AB617" s="13"/>
      <c r="AC617" s="13"/>
      <c r="AD617" s="13"/>
      <c r="AE617" s="13"/>
      <c r="AF617" s="13"/>
      <c r="AG617" s="13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T617" s="107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</row>
    <row r="618" spans="1:65" s="1" customFormat="1" x14ac:dyDescent="0.3">
      <c r="A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AA618" s="3"/>
      <c r="AB618" s="13"/>
      <c r="AC618" s="13"/>
      <c r="AD618" s="13"/>
      <c r="AE618" s="13"/>
      <c r="AF618" s="13"/>
      <c r="AG618" s="13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T618" s="107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</row>
    <row r="619" spans="1:65" s="1" customFormat="1" x14ac:dyDescent="0.3">
      <c r="A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AA619" s="3"/>
      <c r="AB619" s="13"/>
      <c r="AC619" s="13"/>
      <c r="AD619" s="13"/>
      <c r="AE619" s="13"/>
      <c r="AF619" s="13"/>
      <c r="AG619" s="13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T619" s="107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</row>
    <row r="620" spans="1:65" s="1" customFormat="1" x14ac:dyDescent="0.3">
      <c r="A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AA620" s="3"/>
      <c r="AB620" s="13"/>
      <c r="AC620" s="13"/>
      <c r="AD620" s="13"/>
      <c r="AE620" s="13"/>
      <c r="AF620" s="13"/>
      <c r="AG620" s="13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T620" s="107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</row>
    <row r="621" spans="1:65" s="1" customFormat="1" x14ac:dyDescent="0.3">
      <c r="A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AA621" s="3"/>
      <c r="AB621" s="13"/>
      <c r="AC621" s="13"/>
      <c r="AD621" s="13"/>
      <c r="AE621" s="13"/>
      <c r="AF621" s="13"/>
      <c r="AG621" s="13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T621" s="107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</row>
    <row r="622" spans="1:65" s="1" customFormat="1" x14ac:dyDescent="0.3">
      <c r="A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AA622" s="3"/>
      <c r="AB622" s="13"/>
      <c r="AC622" s="13"/>
      <c r="AD622" s="13"/>
      <c r="AE622" s="13"/>
      <c r="AF622" s="13"/>
      <c r="AG622" s="13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T622" s="107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</row>
    <row r="623" spans="1:65" s="1" customFormat="1" x14ac:dyDescent="0.3">
      <c r="A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AA623" s="3"/>
      <c r="AB623" s="13"/>
      <c r="AC623" s="13"/>
      <c r="AD623" s="13"/>
      <c r="AE623" s="13"/>
      <c r="AF623" s="13"/>
      <c r="AG623" s="13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T623" s="107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</row>
    <row r="624" spans="1:65" s="1" customFormat="1" x14ac:dyDescent="0.3">
      <c r="A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AA624" s="3"/>
      <c r="AB624" s="13"/>
      <c r="AC624" s="13"/>
      <c r="AD624" s="13"/>
      <c r="AE624" s="13"/>
      <c r="AF624" s="13"/>
      <c r="AG624" s="13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T624" s="107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</row>
    <row r="625" spans="1:65" s="1" customFormat="1" x14ac:dyDescent="0.3">
      <c r="A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AA625" s="3"/>
      <c r="AB625" s="13"/>
      <c r="AC625" s="13"/>
      <c r="AD625" s="13"/>
      <c r="AE625" s="13"/>
      <c r="AF625" s="13"/>
      <c r="AG625" s="13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T625" s="107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</row>
    <row r="626" spans="1:65" s="1" customFormat="1" x14ac:dyDescent="0.3">
      <c r="A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AA626" s="3"/>
      <c r="AB626" s="13"/>
      <c r="AC626" s="13"/>
      <c r="AD626" s="13"/>
      <c r="AE626" s="13"/>
      <c r="AF626" s="13"/>
      <c r="AG626" s="13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T626" s="107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</row>
    <row r="627" spans="1:65" s="1" customFormat="1" x14ac:dyDescent="0.3">
      <c r="A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AA627" s="3"/>
      <c r="AB627" s="13"/>
      <c r="AC627" s="13"/>
      <c r="AD627" s="13"/>
      <c r="AE627" s="13"/>
      <c r="AF627" s="13"/>
      <c r="AG627" s="13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T627" s="107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</row>
    <row r="628" spans="1:65" s="1" customFormat="1" x14ac:dyDescent="0.3">
      <c r="A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AA628" s="3"/>
      <c r="AB628" s="13"/>
      <c r="AC628" s="13"/>
      <c r="AD628" s="13"/>
      <c r="AE628" s="13"/>
      <c r="AF628" s="13"/>
      <c r="AG628" s="13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T628" s="107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</row>
    <row r="629" spans="1:65" s="1" customFormat="1" x14ac:dyDescent="0.3">
      <c r="A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AA629" s="3"/>
      <c r="AB629" s="13"/>
      <c r="AC629" s="13"/>
      <c r="AD629" s="13"/>
      <c r="AE629" s="13"/>
      <c r="AF629" s="13"/>
      <c r="AG629" s="13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T629" s="107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</row>
    <row r="630" spans="1:65" s="1" customFormat="1" x14ac:dyDescent="0.3">
      <c r="A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AA630" s="3"/>
      <c r="AB630" s="13"/>
      <c r="AC630" s="13"/>
      <c r="AD630" s="13"/>
      <c r="AE630" s="13"/>
      <c r="AF630" s="13"/>
      <c r="AG630" s="13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T630" s="107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</row>
    <row r="631" spans="1:65" s="1" customFormat="1" x14ac:dyDescent="0.3">
      <c r="A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AA631" s="3"/>
      <c r="AB631" s="13"/>
      <c r="AC631" s="13"/>
      <c r="AD631" s="13"/>
      <c r="AE631" s="13"/>
      <c r="AF631" s="13"/>
      <c r="AG631" s="13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T631" s="107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</row>
    <row r="632" spans="1:65" s="1" customFormat="1" x14ac:dyDescent="0.3">
      <c r="A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AA632" s="3"/>
      <c r="AB632" s="13"/>
      <c r="AC632" s="13"/>
      <c r="AD632" s="13"/>
      <c r="AE632" s="13"/>
      <c r="AF632" s="13"/>
      <c r="AG632" s="13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T632" s="107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</row>
    <row r="633" spans="1:65" s="1" customFormat="1" x14ac:dyDescent="0.3">
      <c r="A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AA633" s="3"/>
      <c r="AB633" s="13"/>
      <c r="AC633" s="13"/>
      <c r="AD633" s="13"/>
      <c r="AE633" s="13"/>
      <c r="AF633" s="13"/>
      <c r="AG633" s="13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T633" s="107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</row>
    <row r="634" spans="1:65" s="1" customFormat="1" x14ac:dyDescent="0.3">
      <c r="A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AA634" s="3"/>
      <c r="AB634" s="13"/>
      <c r="AC634" s="13"/>
      <c r="AD634" s="13"/>
      <c r="AE634" s="13"/>
      <c r="AF634" s="13"/>
      <c r="AG634" s="13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T634" s="107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</row>
    <row r="635" spans="1:65" s="1" customFormat="1" x14ac:dyDescent="0.3">
      <c r="A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AA635" s="3"/>
      <c r="AB635" s="13"/>
      <c r="AC635" s="13"/>
      <c r="AD635" s="13"/>
      <c r="AE635" s="13"/>
      <c r="AF635" s="13"/>
      <c r="AG635" s="13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T635" s="107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</row>
    <row r="636" spans="1:65" s="1" customFormat="1" x14ac:dyDescent="0.3">
      <c r="A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AA636" s="3"/>
      <c r="AB636" s="13"/>
      <c r="AC636" s="13"/>
      <c r="AD636" s="13"/>
      <c r="AE636" s="13"/>
      <c r="AF636" s="13"/>
      <c r="AG636" s="13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T636" s="107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</row>
    <row r="637" spans="1:65" s="1" customFormat="1" x14ac:dyDescent="0.3">
      <c r="A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AA637" s="3"/>
      <c r="AB637" s="13"/>
      <c r="AC637" s="13"/>
      <c r="AD637" s="13"/>
      <c r="AE637" s="13"/>
      <c r="AF637" s="13"/>
      <c r="AG637" s="13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T637" s="107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</row>
    <row r="638" spans="1:65" s="1" customFormat="1" x14ac:dyDescent="0.3">
      <c r="A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AA638" s="3"/>
      <c r="AB638" s="13"/>
      <c r="AC638" s="13"/>
      <c r="AD638" s="13"/>
      <c r="AE638" s="13"/>
      <c r="AF638" s="13"/>
      <c r="AG638" s="13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T638" s="107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</row>
    <row r="639" spans="1:65" s="1" customFormat="1" x14ac:dyDescent="0.3">
      <c r="A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AA639" s="3"/>
      <c r="AB639" s="13"/>
      <c r="AC639" s="13"/>
      <c r="AD639" s="13"/>
      <c r="AE639" s="13"/>
      <c r="AF639" s="13"/>
      <c r="AG639" s="13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T639" s="107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</row>
    <row r="640" spans="1:65" s="1" customFormat="1" x14ac:dyDescent="0.3">
      <c r="A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AA640" s="3"/>
      <c r="AB640" s="13"/>
      <c r="AC640" s="13"/>
      <c r="AD640" s="13"/>
      <c r="AE640" s="13"/>
      <c r="AF640" s="13"/>
      <c r="AG640" s="13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T640" s="107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</row>
    <row r="641" spans="1:65" s="1" customFormat="1" x14ac:dyDescent="0.3">
      <c r="A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AA641" s="3"/>
      <c r="AB641" s="13"/>
      <c r="AC641" s="13"/>
      <c r="AD641" s="13"/>
      <c r="AE641" s="13"/>
      <c r="AF641" s="13"/>
      <c r="AG641" s="13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T641" s="107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</row>
    <row r="642" spans="1:65" s="1" customFormat="1" x14ac:dyDescent="0.3">
      <c r="A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AA642" s="3"/>
      <c r="AB642" s="13"/>
      <c r="AC642" s="13"/>
      <c r="AD642" s="13"/>
      <c r="AE642" s="13"/>
      <c r="AF642" s="13"/>
      <c r="AG642" s="13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T642" s="107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</row>
    <row r="643" spans="1:65" s="1" customFormat="1" x14ac:dyDescent="0.3">
      <c r="A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AA643" s="3"/>
      <c r="AB643" s="13"/>
      <c r="AC643" s="13"/>
      <c r="AD643" s="13"/>
      <c r="AE643" s="13"/>
      <c r="AF643" s="13"/>
      <c r="AG643" s="13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T643" s="107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</row>
    <row r="644" spans="1:65" s="1" customFormat="1" x14ac:dyDescent="0.3">
      <c r="A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AA644" s="3"/>
      <c r="AB644" s="13"/>
      <c r="AC644" s="13"/>
      <c r="AD644" s="13"/>
      <c r="AE644" s="13"/>
      <c r="AF644" s="13"/>
      <c r="AG644" s="13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T644" s="107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</row>
    <row r="645" spans="1:65" s="1" customFormat="1" x14ac:dyDescent="0.3">
      <c r="A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AA645" s="3"/>
      <c r="AB645" s="13"/>
      <c r="AC645" s="13"/>
      <c r="AD645" s="13"/>
      <c r="AE645" s="13"/>
      <c r="AF645" s="13"/>
      <c r="AG645" s="13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T645" s="107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</row>
    <row r="646" spans="1:65" s="1" customFormat="1" x14ac:dyDescent="0.3">
      <c r="A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AA646" s="3"/>
      <c r="AB646" s="13"/>
      <c r="AC646" s="13"/>
      <c r="AD646" s="13"/>
      <c r="AE646" s="13"/>
      <c r="AF646" s="13"/>
      <c r="AG646" s="13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T646" s="107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</row>
    <row r="647" spans="1:65" s="1" customFormat="1" x14ac:dyDescent="0.3">
      <c r="A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AA647" s="3"/>
      <c r="AB647" s="13"/>
      <c r="AC647" s="13"/>
      <c r="AD647" s="13"/>
      <c r="AE647" s="13"/>
      <c r="AF647" s="13"/>
      <c r="AG647" s="13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T647" s="107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</row>
    <row r="648" spans="1:65" s="1" customFormat="1" x14ac:dyDescent="0.3">
      <c r="A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AA648" s="3"/>
      <c r="AB648" s="13"/>
      <c r="AC648" s="13"/>
      <c r="AD648" s="13"/>
      <c r="AE648" s="13"/>
      <c r="AF648" s="13"/>
      <c r="AG648" s="13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T648" s="107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</row>
  </sheetData>
  <mergeCells count="7">
    <mergeCell ref="AS11:AT11"/>
    <mergeCell ref="AC10:AG10"/>
    <mergeCell ref="N11:O11"/>
    <mergeCell ref="P11:R11"/>
    <mergeCell ref="V11:Y11"/>
    <mergeCell ref="AC11:AG11"/>
    <mergeCell ref="AQ11:AR11"/>
  </mergeCells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836BD-E8A8-4B26-BFC2-FD8003DEC261}">
  <dimension ref="A1:AH367"/>
  <sheetViews>
    <sheetView topLeftCell="B1" workbookViewId="0">
      <selection activeCell="C8" sqref="C8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3.33203125" style="1" bestFit="1" customWidth="1"/>
    <col min="23" max="23" width="6.5546875" style="1" bestFit="1" customWidth="1"/>
    <col min="24" max="24" width="4" style="1" customWidth="1"/>
    <col min="25" max="25" width="5.33203125" style="1" bestFit="1" customWidth="1"/>
    <col min="26" max="26" width="6.554687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C5" s="1"/>
      <c r="J5" s="1"/>
      <c r="K5" s="1"/>
      <c r="L5" s="1"/>
      <c r="M5" s="1"/>
      <c r="AA5" s="9" t="s">
        <v>13</v>
      </c>
      <c r="AB5" s="1"/>
      <c r="AC5" s="142">
        <v>20000</v>
      </c>
      <c r="AD5" s="142"/>
      <c r="AE5" s="142"/>
      <c r="AF5" s="142"/>
      <c r="AG5" s="142"/>
    </row>
    <row r="6" spans="1:34" x14ac:dyDescent="0.3">
      <c r="C6" s="57"/>
      <c r="D6" s="58"/>
      <c r="E6" s="58"/>
      <c r="F6" s="58"/>
      <c r="G6" s="58"/>
      <c r="H6" s="58"/>
      <c r="I6" s="58"/>
      <c r="J6" s="59"/>
      <c r="K6" s="59"/>
      <c r="L6" s="60"/>
      <c r="M6" s="59"/>
      <c r="N6" s="143" t="s">
        <v>19</v>
      </c>
      <c r="O6" s="143"/>
      <c r="P6" s="144" t="s">
        <v>29</v>
      </c>
      <c r="Q6" s="144"/>
      <c r="R6" s="144"/>
      <c r="V6" s="145" t="s">
        <v>14</v>
      </c>
      <c r="W6" s="145"/>
      <c r="X6" s="145"/>
      <c r="Y6" s="145"/>
      <c r="Z6" s="49" t="s">
        <v>72</v>
      </c>
      <c r="AA6" s="68" t="s">
        <v>106</v>
      </c>
      <c r="AC6" s="146" t="s">
        <v>71</v>
      </c>
      <c r="AD6" s="146"/>
      <c r="AE6" s="146"/>
      <c r="AF6" s="146"/>
      <c r="AG6" s="146"/>
      <c r="AH6" s="48"/>
    </row>
    <row r="7" spans="1:34" x14ac:dyDescent="0.3">
      <c r="B7" s="4" t="s">
        <v>19</v>
      </c>
      <c r="C7" s="61" t="s">
        <v>5</v>
      </c>
      <c r="D7" s="62" t="s">
        <v>6</v>
      </c>
      <c r="E7" s="62" t="s">
        <v>30</v>
      </c>
      <c r="F7" s="62" t="s">
        <v>18</v>
      </c>
      <c r="G7" s="62" t="s">
        <v>7</v>
      </c>
      <c r="H7" s="62" t="s">
        <v>17</v>
      </c>
      <c r="I7" s="62" t="s">
        <v>8</v>
      </c>
      <c r="J7" s="62" t="s">
        <v>9</v>
      </c>
      <c r="K7" s="62" t="s">
        <v>10</v>
      </c>
      <c r="L7" s="63" t="s">
        <v>12</v>
      </c>
      <c r="M7" s="62" t="s">
        <v>13</v>
      </c>
      <c r="N7" s="78" t="s">
        <v>106</v>
      </c>
      <c r="O7" s="78" t="s">
        <v>29</v>
      </c>
      <c r="P7" s="78" t="s">
        <v>30</v>
      </c>
      <c r="Q7" s="78" t="s">
        <v>7</v>
      </c>
      <c r="R7" s="78" t="s">
        <v>8</v>
      </c>
      <c r="S7" s="78" t="s">
        <v>107</v>
      </c>
      <c r="T7" s="78" t="s">
        <v>78</v>
      </c>
      <c r="U7" s="91" t="s">
        <v>129</v>
      </c>
      <c r="V7" s="79" t="s">
        <v>51</v>
      </c>
      <c r="W7" s="79" t="s">
        <v>15</v>
      </c>
      <c r="X7" s="79" t="s">
        <v>50</v>
      </c>
      <c r="Y7" s="79" t="s">
        <v>16</v>
      </c>
      <c r="Z7" s="79" t="s">
        <v>73</v>
      </c>
      <c r="AA7" s="79" t="s">
        <v>20</v>
      </c>
      <c r="AB7" s="79" t="s">
        <v>21</v>
      </c>
      <c r="AC7" s="47" t="s">
        <v>19</v>
      </c>
      <c r="AD7" s="47" t="s">
        <v>30</v>
      </c>
      <c r="AE7" s="47" t="s">
        <v>7</v>
      </c>
      <c r="AF7" s="47" t="s">
        <v>8</v>
      </c>
      <c r="AG7" s="47" t="s">
        <v>11</v>
      </c>
      <c r="AH7" s="46"/>
    </row>
    <row r="8" spans="1:34" x14ac:dyDescent="0.3">
      <c r="B8" s="1" t="e">
        <f t="shared" ref="B8:B71" si="0">IF(C8="",NA(),E8+G8+H8+I8)</f>
        <v>#N/A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</v>
      </c>
      <c r="AB8" s="13" t="e">
        <f t="shared" ref="AB8:AB71" si="2">IF(OR(ISNA(B8),B8=0),NA(),I8/B8)</f>
        <v>#N/A</v>
      </c>
      <c r="AC8" s="13" t="e">
        <f t="shared" ref="AC8:AC71" si="3">IF(OR(ISNA(B8),B8=0),NA(),B8/$AC$5)</f>
        <v>#N/A</v>
      </c>
      <c r="AD8" s="13" t="e">
        <f t="shared" ref="AD8:AD71" si="4">IF(OR(ISNA(B8),B8=0),NA(),E8/$AC$5)</f>
        <v>#N/A</v>
      </c>
      <c r="AE8" s="13" t="e">
        <f t="shared" ref="AE8:AE71" si="5">IF(OR(ISNA(B8),B8=0),NA(),G8/$AC$5)</f>
        <v>#N/A</v>
      </c>
      <c r="AF8" s="13" t="e">
        <f t="shared" ref="AF8:AF71" si="6">IF(OR(ISNA(B8),B8=0),NA(),I8/$AC$5)</f>
        <v>#N/A</v>
      </c>
      <c r="AG8" s="13" t="e">
        <f t="shared" ref="AG8:AG71" si="7">+IF(OR(ISNA(B8),B8=0),NA(),Z8/$AC$5)</f>
        <v>#N/A</v>
      </c>
    </row>
    <row r="9" spans="1:34" x14ac:dyDescent="0.3">
      <c r="B9" s="1" t="e">
        <f t="shared" si="0"/>
        <v>#N/A</v>
      </c>
      <c r="V9" s="1" t="str">
        <f>IF($C9="","",E9-E8)</f>
        <v/>
      </c>
      <c r="W9" s="1" t="str">
        <f t="shared" ref="W9:W72" si="8">IF($C9="","",G9-G8)</f>
        <v/>
      </c>
      <c r="X9" s="1" t="str">
        <f t="shared" ref="X9:X72" si="9">IF($C9="","",H9-H8)</f>
        <v/>
      </c>
      <c r="Y9" s="1" t="str">
        <f t="shared" ref="Y9:Y72" si="10">IF($C9="","",I9-I8)</f>
        <v/>
      </c>
      <c r="Z9" s="1" t="e">
        <f>IF(OR($C9="",ISNA($C9)),NA(),V9+W9+X9+Y9)</f>
        <v>#N/A</v>
      </c>
      <c r="AA9" s="3">
        <f t="shared" si="1"/>
        <v>0</v>
      </c>
      <c r="AB9" s="13" t="e">
        <f t="shared" si="2"/>
        <v>#N/A</v>
      </c>
      <c r="AC9" s="13" t="e">
        <f t="shared" si="3"/>
        <v>#N/A</v>
      </c>
      <c r="AD9" s="13" t="e">
        <f t="shared" si="4"/>
        <v>#N/A</v>
      </c>
      <c r="AE9" s="13" t="e">
        <f t="shared" si="5"/>
        <v>#N/A</v>
      </c>
      <c r="AF9" s="13" t="e">
        <f t="shared" si="6"/>
        <v>#N/A</v>
      </c>
      <c r="AG9" s="13" t="e">
        <f t="shared" si="7"/>
        <v>#N/A</v>
      </c>
    </row>
    <row r="10" spans="1:34" x14ac:dyDescent="0.3">
      <c r="B10" s="1" t="e">
        <f t="shared" si="0"/>
        <v>#N/A</v>
      </c>
      <c r="V10" s="1" t="str">
        <f t="shared" ref="V10:V73" si="11">IF($C10="","",E10-E9)</f>
        <v/>
      </c>
      <c r="W10" s="1" t="str">
        <f t="shared" si="8"/>
        <v/>
      </c>
      <c r="X10" s="1" t="str">
        <f t="shared" si="9"/>
        <v/>
      </c>
      <c r="Y10" s="1" t="str">
        <f t="shared" si="10"/>
        <v/>
      </c>
      <c r="Z10" s="1" t="e">
        <f t="shared" ref="Z10:Z73" si="12">IF(OR($C10="",ISNA($C10)),NA(),V10+W10+X10+Y10)</f>
        <v>#N/A</v>
      </c>
      <c r="AA10" s="3">
        <f t="shared" si="1"/>
        <v>0</v>
      </c>
      <c r="AB10" s="13" t="e">
        <f t="shared" si="2"/>
        <v>#N/A</v>
      </c>
      <c r="AC10" s="13" t="e">
        <f t="shared" si="3"/>
        <v>#N/A</v>
      </c>
      <c r="AD10" s="13" t="e">
        <f t="shared" si="4"/>
        <v>#N/A</v>
      </c>
      <c r="AE10" s="13" t="e">
        <f t="shared" si="5"/>
        <v>#N/A</v>
      </c>
      <c r="AF10" s="13" t="e">
        <f t="shared" si="6"/>
        <v>#N/A</v>
      </c>
      <c r="AG10" s="13" t="e">
        <f t="shared" si="7"/>
        <v>#N/A</v>
      </c>
    </row>
    <row r="11" spans="1:34" x14ac:dyDescent="0.3">
      <c r="B11" s="1" t="e">
        <f t="shared" si="0"/>
        <v>#N/A</v>
      </c>
      <c r="V11" s="1" t="str">
        <f t="shared" si="11"/>
        <v/>
      </c>
      <c r="W11" s="1" t="str">
        <f t="shared" si="8"/>
        <v/>
      </c>
      <c r="X11" s="1" t="str">
        <f t="shared" si="9"/>
        <v/>
      </c>
      <c r="Y11" s="1" t="str">
        <f t="shared" si="10"/>
        <v/>
      </c>
      <c r="Z11" s="1" t="e">
        <f t="shared" si="12"/>
        <v>#N/A</v>
      </c>
      <c r="AA11" s="3">
        <f t="shared" si="1"/>
        <v>0</v>
      </c>
      <c r="AB11" s="13" t="e">
        <f t="shared" si="2"/>
        <v>#N/A</v>
      </c>
      <c r="AC11" s="13" t="e">
        <f t="shared" si="3"/>
        <v>#N/A</v>
      </c>
      <c r="AD11" s="13" t="e">
        <f t="shared" si="4"/>
        <v>#N/A</v>
      </c>
      <c r="AE11" s="13" t="e">
        <f t="shared" si="5"/>
        <v>#N/A</v>
      </c>
      <c r="AF11" s="13" t="e">
        <f t="shared" si="6"/>
        <v>#N/A</v>
      </c>
      <c r="AG11" s="13" t="e">
        <f t="shared" si="7"/>
        <v>#N/A</v>
      </c>
    </row>
    <row r="12" spans="1:34" x14ac:dyDescent="0.3">
      <c r="B12" s="1" t="e">
        <f t="shared" si="0"/>
        <v>#N/A</v>
      </c>
      <c r="V12" s="1" t="str">
        <f t="shared" si="11"/>
        <v/>
      </c>
      <c r="W12" s="1" t="str">
        <f t="shared" si="8"/>
        <v/>
      </c>
      <c r="X12" s="1" t="str">
        <f t="shared" si="9"/>
        <v/>
      </c>
      <c r="Y12" s="1" t="str">
        <f t="shared" si="10"/>
        <v/>
      </c>
      <c r="Z12" s="1" t="e">
        <f t="shared" si="12"/>
        <v>#N/A</v>
      </c>
      <c r="AA12" s="3">
        <f t="shared" si="1"/>
        <v>0</v>
      </c>
      <c r="AB12" s="13" t="e">
        <f t="shared" si="2"/>
        <v>#N/A</v>
      </c>
      <c r="AC12" s="13" t="e">
        <f t="shared" si="3"/>
        <v>#N/A</v>
      </c>
      <c r="AD12" s="13" t="e">
        <f t="shared" si="4"/>
        <v>#N/A</v>
      </c>
      <c r="AE12" s="13" t="e">
        <f t="shared" si="5"/>
        <v>#N/A</v>
      </c>
      <c r="AF12" s="13" t="e">
        <f t="shared" si="6"/>
        <v>#N/A</v>
      </c>
      <c r="AG12" s="13" t="e">
        <f t="shared" si="7"/>
        <v>#N/A</v>
      </c>
    </row>
    <row r="13" spans="1:34" x14ac:dyDescent="0.3">
      <c r="B13" s="1" t="e">
        <f t="shared" si="0"/>
        <v>#N/A</v>
      </c>
      <c r="V13" s="1" t="str">
        <f t="shared" si="11"/>
        <v/>
      </c>
      <c r="W13" s="1" t="str">
        <f t="shared" si="8"/>
        <v/>
      </c>
      <c r="X13" s="1" t="str">
        <f t="shared" si="9"/>
        <v/>
      </c>
      <c r="Y13" s="1" t="str">
        <f t="shared" si="10"/>
        <v/>
      </c>
      <c r="Z13" s="1" t="e">
        <f t="shared" si="12"/>
        <v>#N/A</v>
      </c>
      <c r="AA13" s="3">
        <f t="shared" si="1"/>
        <v>0</v>
      </c>
      <c r="AB13" s="13" t="e">
        <f t="shared" si="2"/>
        <v>#N/A</v>
      </c>
      <c r="AC13" s="13" t="e">
        <f t="shared" si="3"/>
        <v>#N/A</v>
      </c>
      <c r="AD13" s="13" t="e">
        <f t="shared" si="4"/>
        <v>#N/A</v>
      </c>
      <c r="AE13" s="13" t="e">
        <f t="shared" si="5"/>
        <v>#N/A</v>
      </c>
      <c r="AF13" s="13" t="e">
        <f t="shared" si="6"/>
        <v>#N/A</v>
      </c>
      <c r="AG13" s="13" t="e">
        <f t="shared" si="7"/>
        <v>#N/A</v>
      </c>
    </row>
    <row r="14" spans="1:34" x14ac:dyDescent="0.3">
      <c r="B14" s="1" t="e">
        <f t="shared" si="0"/>
        <v>#N/A</v>
      </c>
      <c r="V14" s="1" t="str">
        <f t="shared" si="11"/>
        <v/>
      </c>
      <c r="W14" s="1" t="str">
        <f t="shared" si="8"/>
        <v/>
      </c>
      <c r="X14" s="1" t="str">
        <f t="shared" si="9"/>
        <v/>
      </c>
      <c r="Y14" s="1" t="str">
        <f t="shared" si="10"/>
        <v/>
      </c>
      <c r="Z14" s="1" t="e">
        <f t="shared" si="12"/>
        <v>#N/A</v>
      </c>
      <c r="AA14" s="3">
        <f t="shared" si="1"/>
        <v>0</v>
      </c>
      <c r="AB14" s="13" t="e">
        <f t="shared" si="2"/>
        <v>#N/A</v>
      </c>
      <c r="AC14" s="13" t="e">
        <f t="shared" si="3"/>
        <v>#N/A</v>
      </c>
      <c r="AD14" s="13" t="e">
        <f t="shared" si="4"/>
        <v>#N/A</v>
      </c>
      <c r="AE14" s="13" t="e">
        <f t="shared" si="5"/>
        <v>#N/A</v>
      </c>
      <c r="AF14" s="13" t="e">
        <f t="shared" si="6"/>
        <v>#N/A</v>
      </c>
      <c r="AG14" s="13" t="e">
        <f t="shared" si="7"/>
        <v>#N/A</v>
      </c>
    </row>
    <row r="15" spans="1:34" x14ac:dyDescent="0.3">
      <c r="B15" s="1" t="e">
        <f t="shared" si="0"/>
        <v>#N/A</v>
      </c>
      <c r="V15" s="1" t="str">
        <f t="shared" si="11"/>
        <v/>
      </c>
      <c r="W15" s="1" t="str">
        <f t="shared" si="8"/>
        <v/>
      </c>
      <c r="X15" s="1" t="str">
        <f t="shared" si="9"/>
        <v/>
      </c>
      <c r="Y15" s="1" t="str">
        <f t="shared" si="10"/>
        <v/>
      </c>
      <c r="Z15" s="1" t="e">
        <f t="shared" si="12"/>
        <v>#N/A</v>
      </c>
      <c r="AA15" s="3">
        <f t="shared" si="1"/>
        <v>0</v>
      </c>
      <c r="AB15" s="13" t="e">
        <f t="shared" si="2"/>
        <v>#N/A</v>
      </c>
      <c r="AC15" s="13" t="e">
        <f t="shared" si="3"/>
        <v>#N/A</v>
      </c>
      <c r="AD15" s="13" t="e">
        <f t="shared" si="4"/>
        <v>#N/A</v>
      </c>
      <c r="AE15" s="13" t="e">
        <f t="shared" si="5"/>
        <v>#N/A</v>
      </c>
      <c r="AF15" s="13" t="e">
        <f t="shared" si="6"/>
        <v>#N/A</v>
      </c>
      <c r="AG15" s="13" t="e">
        <f t="shared" si="7"/>
        <v>#N/A</v>
      </c>
    </row>
    <row r="16" spans="1:34" x14ac:dyDescent="0.3">
      <c r="B16" s="1" t="e">
        <f t="shared" si="0"/>
        <v>#N/A</v>
      </c>
      <c r="V16" s="1" t="str">
        <f t="shared" si="11"/>
        <v/>
      </c>
      <c r="W16" s="1" t="str">
        <f t="shared" si="8"/>
        <v/>
      </c>
      <c r="X16" s="1" t="str">
        <f t="shared" si="9"/>
        <v/>
      </c>
      <c r="Y16" s="1" t="str">
        <f t="shared" si="10"/>
        <v/>
      </c>
      <c r="Z16" s="1" t="e">
        <f t="shared" si="12"/>
        <v>#N/A</v>
      </c>
      <c r="AA16" s="3">
        <f t="shared" si="1"/>
        <v>0</v>
      </c>
      <c r="AB16" s="13" t="e">
        <f t="shared" si="2"/>
        <v>#N/A</v>
      </c>
      <c r="AC16" s="13" t="e">
        <f t="shared" si="3"/>
        <v>#N/A</v>
      </c>
      <c r="AD16" s="13" t="e">
        <f t="shared" si="4"/>
        <v>#N/A</v>
      </c>
      <c r="AE16" s="13" t="e">
        <f t="shared" si="5"/>
        <v>#N/A</v>
      </c>
      <c r="AF16" s="13" t="e">
        <f t="shared" si="6"/>
        <v>#N/A</v>
      </c>
      <c r="AG16" s="13" t="e">
        <f t="shared" si="7"/>
        <v>#N/A</v>
      </c>
    </row>
    <row r="17" spans="2:33" x14ac:dyDescent="0.3">
      <c r="B17" s="1" t="e">
        <f t="shared" si="0"/>
        <v>#N/A</v>
      </c>
      <c r="V17" s="1" t="str">
        <f t="shared" si="11"/>
        <v/>
      </c>
      <c r="W17" s="1" t="str">
        <f t="shared" si="8"/>
        <v/>
      </c>
      <c r="X17" s="1" t="str">
        <f t="shared" si="9"/>
        <v/>
      </c>
      <c r="Y17" s="1" t="str">
        <f t="shared" si="10"/>
        <v/>
      </c>
      <c r="Z17" s="1" t="e">
        <f t="shared" si="12"/>
        <v>#N/A</v>
      </c>
      <c r="AA17" s="3">
        <f t="shared" si="1"/>
        <v>0</v>
      </c>
      <c r="AB17" s="13" t="e">
        <f t="shared" si="2"/>
        <v>#N/A</v>
      </c>
      <c r="AC17" s="13" t="e">
        <f t="shared" si="3"/>
        <v>#N/A</v>
      </c>
      <c r="AD17" s="13" t="e">
        <f t="shared" si="4"/>
        <v>#N/A</v>
      </c>
      <c r="AE17" s="13" t="e">
        <f t="shared" si="5"/>
        <v>#N/A</v>
      </c>
      <c r="AF17" s="13" t="e">
        <f t="shared" si="6"/>
        <v>#N/A</v>
      </c>
      <c r="AG17" s="13" t="e">
        <f t="shared" si="7"/>
        <v>#N/A</v>
      </c>
    </row>
    <row r="18" spans="2:33" x14ac:dyDescent="0.3">
      <c r="B18" s="1" t="e">
        <f t="shared" si="0"/>
        <v>#N/A</v>
      </c>
      <c r="V18" s="1" t="str">
        <f t="shared" si="11"/>
        <v/>
      </c>
      <c r="W18" s="1" t="str">
        <f t="shared" si="8"/>
        <v/>
      </c>
      <c r="X18" s="1" t="str">
        <f t="shared" si="9"/>
        <v/>
      </c>
      <c r="Y18" s="1" t="str">
        <f t="shared" si="10"/>
        <v/>
      </c>
      <c r="Z18" s="1" t="e">
        <f t="shared" si="12"/>
        <v>#N/A</v>
      </c>
      <c r="AA18" s="3">
        <f t="shared" si="1"/>
        <v>0</v>
      </c>
      <c r="AB18" s="13" t="e">
        <f t="shared" si="2"/>
        <v>#N/A</v>
      </c>
      <c r="AC18" s="13" t="e">
        <f t="shared" si="3"/>
        <v>#N/A</v>
      </c>
      <c r="AD18" s="13" t="e">
        <f t="shared" si="4"/>
        <v>#N/A</v>
      </c>
      <c r="AE18" s="13" t="e">
        <f t="shared" si="5"/>
        <v>#N/A</v>
      </c>
      <c r="AF18" s="13" t="e">
        <f t="shared" si="6"/>
        <v>#N/A</v>
      </c>
      <c r="AG18" s="13" t="e">
        <f t="shared" si="7"/>
        <v>#N/A</v>
      </c>
    </row>
    <row r="19" spans="2:33" x14ac:dyDescent="0.3">
      <c r="B19" s="1" t="e">
        <f t="shared" si="0"/>
        <v>#N/A</v>
      </c>
      <c r="V19" s="1" t="str">
        <f t="shared" si="11"/>
        <v/>
      </c>
      <c r="W19" s="1" t="str">
        <f t="shared" si="8"/>
        <v/>
      </c>
      <c r="X19" s="1" t="str">
        <f t="shared" si="9"/>
        <v/>
      </c>
      <c r="Y19" s="1" t="str">
        <f t="shared" si="10"/>
        <v/>
      </c>
      <c r="Z19" s="1" t="e">
        <f t="shared" si="12"/>
        <v>#N/A</v>
      </c>
      <c r="AA19" s="3">
        <f t="shared" si="1"/>
        <v>0</v>
      </c>
      <c r="AB19" s="13" t="e">
        <f t="shared" si="2"/>
        <v>#N/A</v>
      </c>
      <c r="AC19" s="13" t="e">
        <f t="shared" si="3"/>
        <v>#N/A</v>
      </c>
      <c r="AD19" s="13" t="e">
        <f t="shared" si="4"/>
        <v>#N/A</v>
      </c>
      <c r="AE19" s="13" t="e">
        <f t="shared" si="5"/>
        <v>#N/A</v>
      </c>
      <c r="AF19" s="13" t="e">
        <f t="shared" si="6"/>
        <v>#N/A</v>
      </c>
      <c r="AG19" s="13" t="e">
        <f t="shared" si="7"/>
        <v>#N/A</v>
      </c>
    </row>
    <row r="20" spans="2:33" x14ac:dyDescent="0.3">
      <c r="B20" s="1" t="e">
        <f t="shared" si="0"/>
        <v>#N/A</v>
      </c>
      <c r="V20" s="1" t="str">
        <f t="shared" si="11"/>
        <v/>
      </c>
      <c r="W20" s="1" t="str">
        <f t="shared" si="8"/>
        <v/>
      </c>
      <c r="X20" s="1" t="str">
        <f t="shared" si="9"/>
        <v/>
      </c>
      <c r="Y20" s="1" t="str">
        <f t="shared" si="10"/>
        <v/>
      </c>
      <c r="Z20" s="1" t="e">
        <f t="shared" si="12"/>
        <v>#N/A</v>
      </c>
      <c r="AA20" s="3">
        <f t="shared" si="1"/>
        <v>0</v>
      </c>
      <c r="AB20" s="13" t="e">
        <f t="shared" si="2"/>
        <v>#N/A</v>
      </c>
      <c r="AC20" s="13" t="e">
        <f t="shared" si="3"/>
        <v>#N/A</v>
      </c>
      <c r="AD20" s="13" t="e">
        <f t="shared" si="4"/>
        <v>#N/A</v>
      </c>
      <c r="AE20" s="13" t="e">
        <f t="shared" si="5"/>
        <v>#N/A</v>
      </c>
      <c r="AF20" s="13" t="e">
        <f t="shared" si="6"/>
        <v>#N/A</v>
      </c>
      <c r="AG20" s="13" t="e">
        <f t="shared" si="7"/>
        <v>#N/A</v>
      </c>
    </row>
    <row r="21" spans="2:33" x14ac:dyDescent="0.3">
      <c r="B21" s="1" t="e">
        <f t="shared" si="0"/>
        <v>#N/A</v>
      </c>
      <c r="V21" s="1" t="str">
        <f t="shared" si="11"/>
        <v/>
      </c>
      <c r="W21" s="1" t="str">
        <f t="shared" si="8"/>
        <v/>
      </c>
      <c r="X21" s="1" t="str">
        <f t="shared" si="9"/>
        <v/>
      </c>
      <c r="Y21" s="1" t="str">
        <f t="shared" si="10"/>
        <v/>
      </c>
      <c r="Z21" s="1" t="e">
        <f t="shared" si="12"/>
        <v>#N/A</v>
      </c>
      <c r="AA21" s="3">
        <f t="shared" si="1"/>
        <v>0</v>
      </c>
      <c r="AB21" s="13" t="e">
        <f t="shared" si="2"/>
        <v>#N/A</v>
      </c>
      <c r="AC21" s="13" t="e">
        <f t="shared" si="3"/>
        <v>#N/A</v>
      </c>
      <c r="AD21" s="13" t="e">
        <f t="shared" si="4"/>
        <v>#N/A</v>
      </c>
      <c r="AE21" s="13" t="e">
        <f t="shared" si="5"/>
        <v>#N/A</v>
      </c>
      <c r="AF21" s="13" t="e">
        <f t="shared" si="6"/>
        <v>#N/A</v>
      </c>
      <c r="AG21" s="13" t="e">
        <f t="shared" si="7"/>
        <v>#N/A</v>
      </c>
    </row>
    <row r="22" spans="2:33" x14ac:dyDescent="0.3">
      <c r="B22" s="1" t="e">
        <f t="shared" si="0"/>
        <v>#N/A</v>
      </c>
      <c r="V22" s="1" t="str">
        <f t="shared" si="11"/>
        <v/>
      </c>
      <c r="W22" s="1" t="str">
        <f t="shared" si="8"/>
        <v/>
      </c>
      <c r="X22" s="1" t="str">
        <f t="shared" si="9"/>
        <v/>
      </c>
      <c r="Y22" s="1" t="str">
        <f t="shared" si="10"/>
        <v/>
      </c>
      <c r="Z22" s="1" t="e">
        <f t="shared" si="12"/>
        <v>#N/A</v>
      </c>
      <c r="AA22" s="3">
        <f t="shared" si="1"/>
        <v>0</v>
      </c>
      <c r="AB22" s="13" t="e">
        <f t="shared" si="2"/>
        <v>#N/A</v>
      </c>
      <c r="AC22" s="13" t="e">
        <f t="shared" si="3"/>
        <v>#N/A</v>
      </c>
      <c r="AD22" s="13" t="e">
        <f t="shared" si="4"/>
        <v>#N/A</v>
      </c>
      <c r="AE22" s="13" t="e">
        <f t="shared" si="5"/>
        <v>#N/A</v>
      </c>
      <c r="AF22" s="13" t="e">
        <f t="shared" si="6"/>
        <v>#N/A</v>
      </c>
      <c r="AG22" s="13" t="e">
        <f t="shared" si="7"/>
        <v>#N/A</v>
      </c>
    </row>
    <row r="23" spans="2:33" x14ac:dyDescent="0.3">
      <c r="B23" s="1" t="e">
        <f t="shared" si="0"/>
        <v>#N/A</v>
      </c>
      <c r="V23" s="1" t="str">
        <f t="shared" si="11"/>
        <v/>
      </c>
      <c r="W23" s="1" t="str">
        <f t="shared" si="8"/>
        <v/>
      </c>
      <c r="X23" s="1" t="str">
        <f t="shared" si="9"/>
        <v/>
      </c>
      <c r="Y23" s="1" t="str">
        <f t="shared" si="10"/>
        <v/>
      </c>
      <c r="Z23" s="1" t="e">
        <f t="shared" si="12"/>
        <v>#N/A</v>
      </c>
      <c r="AA23" s="3">
        <f t="shared" si="1"/>
        <v>0</v>
      </c>
      <c r="AB23" s="13" t="e">
        <f t="shared" si="2"/>
        <v>#N/A</v>
      </c>
      <c r="AC23" s="13" t="e">
        <f t="shared" si="3"/>
        <v>#N/A</v>
      </c>
      <c r="AD23" s="13" t="e">
        <f t="shared" si="4"/>
        <v>#N/A</v>
      </c>
      <c r="AE23" s="13" t="e">
        <f t="shared" si="5"/>
        <v>#N/A</v>
      </c>
      <c r="AF23" s="13" t="e">
        <f t="shared" si="6"/>
        <v>#N/A</v>
      </c>
      <c r="AG23" s="13" t="e">
        <f t="shared" si="7"/>
        <v>#N/A</v>
      </c>
    </row>
    <row r="24" spans="2:33" x14ac:dyDescent="0.3">
      <c r="B24" s="1" t="e">
        <f t="shared" si="0"/>
        <v>#N/A</v>
      </c>
      <c r="V24" s="1" t="str">
        <f t="shared" si="11"/>
        <v/>
      </c>
      <c r="W24" s="1" t="str">
        <f t="shared" si="8"/>
        <v/>
      </c>
      <c r="X24" s="1" t="str">
        <f t="shared" si="9"/>
        <v/>
      </c>
      <c r="Y24" s="1" t="str">
        <f t="shared" si="10"/>
        <v/>
      </c>
      <c r="Z24" s="1" t="e">
        <f t="shared" si="12"/>
        <v>#N/A</v>
      </c>
      <c r="AA24" s="3">
        <f t="shared" si="1"/>
        <v>0</v>
      </c>
      <c r="AB24" s="13" t="e">
        <f t="shared" si="2"/>
        <v>#N/A</v>
      </c>
      <c r="AC24" s="13" t="e">
        <f t="shared" si="3"/>
        <v>#N/A</v>
      </c>
      <c r="AD24" s="13" t="e">
        <f t="shared" si="4"/>
        <v>#N/A</v>
      </c>
      <c r="AE24" s="13" t="e">
        <f t="shared" si="5"/>
        <v>#N/A</v>
      </c>
      <c r="AF24" s="13" t="e">
        <f t="shared" si="6"/>
        <v>#N/A</v>
      </c>
      <c r="AG24" s="13" t="e">
        <f t="shared" si="7"/>
        <v>#N/A</v>
      </c>
    </row>
    <row r="25" spans="2:33" x14ac:dyDescent="0.3">
      <c r="B25" s="1" t="e">
        <f t="shared" si="0"/>
        <v>#N/A</v>
      </c>
      <c r="V25" s="1" t="str">
        <f t="shared" si="11"/>
        <v/>
      </c>
      <c r="W25" s="1" t="str">
        <f t="shared" si="8"/>
        <v/>
      </c>
      <c r="X25" s="1" t="str">
        <f t="shared" si="9"/>
        <v/>
      </c>
      <c r="Y25" s="1" t="str">
        <f t="shared" si="10"/>
        <v/>
      </c>
      <c r="Z25" s="1" t="e">
        <f t="shared" si="12"/>
        <v>#N/A</v>
      </c>
      <c r="AA25" s="3">
        <f t="shared" si="1"/>
        <v>0</v>
      </c>
      <c r="AB25" s="13" t="e">
        <f t="shared" si="2"/>
        <v>#N/A</v>
      </c>
      <c r="AC25" s="13" t="e">
        <f t="shared" si="3"/>
        <v>#N/A</v>
      </c>
      <c r="AD25" s="13" t="e">
        <f t="shared" si="4"/>
        <v>#N/A</v>
      </c>
      <c r="AE25" s="13" t="e">
        <f t="shared" si="5"/>
        <v>#N/A</v>
      </c>
      <c r="AF25" s="13" t="e">
        <f t="shared" si="6"/>
        <v>#N/A</v>
      </c>
      <c r="AG25" s="13" t="e">
        <f t="shared" si="7"/>
        <v>#N/A</v>
      </c>
    </row>
    <row r="26" spans="2:33" x14ac:dyDescent="0.3">
      <c r="B26" s="1" t="e">
        <f t="shared" si="0"/>
        <v>#N/A</v>
      </c>
      <c r="V26" s="1" t="str">
        <f t="shared" si="11"/>
        <v/>
      </c>
      <c r="W26" s="1" t="str">
        <f t="shared" si="8"/>
        <v/>
      </c>
      <c r="X26" s="1" t="str">
        <f t="shared" si="9"/>
        <v/>
      </c>
      <c r="Y26" s="1" t="str">
        <f t="shared" si="10"/>
        <v/>
      </c>
      <c r="Z26" s="1" t="e">
        <f t="shared" si="12"/>
        <v>#N/A</v>
      </c>
      <c r="AA26" s="3">
        <f t="shared" si="1"/>
        <v>0</v>
      </c>
      <c r="AB26" s="13" t="e">
        <f t="shared" si="2"/>
        <v>#N/A</v>
      </c>
      <c r="AC26" s="13" t="e">
        <f t="shared" si="3"/>
        <v>#N/A</v>
      </c>
      <c r="AD26" s="13" t="e">
        <f t="shared" si="4"/>
        <v>#N/A</v>
      </c>
      <c r="AE26" s="13" t="e">
        <f t="shared" si="5"/>
        <v>#N/A</v>
      </c>
      <c r="AF26" s="13" t="e">
        <f t="shared" si="6"/>
        <v>#N/A</v>
      </c>
      <c r="AG26" s="13" t="e">
        <f t="shared" si="7"/>
        <v>#N/A</v>
      </c>
    </row>
    <row r="27" spans="2:33" x14ac:dyDescent="0.3">
      <c r="B27" s="1" t="e">
        <f t="shared" si="0"/>
        <v>#N/A</v>
      </c>
      <c r="V27" s="1" t="str">
        <f t="shared" si="11"/>
        <v/>
      </c>
      <c r="W27" s="1" t="str">
        <f t="shared" si="8"/>
        <v/>
      </c>
      <c r="X27" s="1" t="str">
        <f t="shared" si="9"/>
        <v/>
      </c>
      <c r="Y27" s="1" t="str">
        <f t="shared" si="10"/>
        <v/>
      </c>
      <c r="Z27" s="1" t="e">
        <f t="shared" si="12"/>
        <v>#N/A</v>
      </c>
      <c r="AA27" s="3">
        <f t="shared" si="1"/>
        <v>0</v>
      </c>
      <c r="AB27" s="13" t="e">
        <f t="shared" si="2"/>
        <v>#N/A</v>
      </c>
      <c r="AC27" s="13" t="e">
        <f t="shared" si="3"/>
        <v>#N/A</v>
      </c>
      <c r="AD27" s="13" t="e">
        <f t="shared" si="4"/>
        <v>#N/A</v>
      </c>
      <c r="AE27" s="13" t="e">
        <f t="shared" si="5"/>
        <v>#N/A</v>
      </c>
      <c r="AF27" s="13" t="e">
        <f t="shared" si="6"/>
        <v>#N/A</v>
      </c>
      <c r="AG27" s="13" t="e">
        <f t="shared" si="7"/>
        <v>#N/A</v>
      </c>
    </row>
    <row r="28" spans="2:33" x14ac:dyDescent="0.3">
      <c r="B28" s="1" t="e">
        <f t="shared" si="0"/>
        <v>#N/A</v>
      </c>
      <c r="V28" s="1" t="str">
        <f t="shared" si="11"/>
        <v/>
      </c>
      <c r="W28" s="1" t="str">
        <f t="shared" si="8"/>
        <v/>
      </c>
      <c r="X28" s="1" t="str">
        <f t="shared" si="9"/>
        <v/>
      </c>
      <c r="Y28" s="1" t="str">
        <f t="shared" si="10"/>
        <v/>
      </c>
      <c r="Z28" s="1" t="e">
        <f t="shared" si="12"/>
        <v>#N/A</v>
      </c>
      <c r="AA28" s="3">
        <f t="shared" si="1"/>
        <v>0</v>
      </c>
      <c r="AB28" s="13" t="e">
        <f t="shared" si="2"/>
        <v>#N/A</v>
      </c>
      <c r="AC28" s="13" t="e">
        <f t="shared" si="3"/>
        <v>#N/A</v>
      </c>
      <c r="AD28" s="13" t="e">
        <f t="shared" si="4"/>
        <v>#N/A</v>
      </c>
      <c r="AE28" s="13" t="e">
        <f t="shared" si="5"/>
        <v>#N/A</v>
      </c>
      <c r="AF28" s="13" t="e">
        <f t="shared" si="6"/>
        <v>#N/A</v>
      </c>
      <c r="AG28" s="13" t="e">
        <f t="shared" si="7"/>
        <v>#N/A</v>
      </c>
    </row>
    <row r="29" spans="2:33" x14ac:dyDescent="0.3">
      <c r="B29" s="1" t="e">
        <f t="shared" si="0"/>
        <v>#N/A</v>
      </c>
      <c r="V29" s="1" t="str">
        <f t="shared" si="11"/>
        <v/>
      </c>
      <c r="W29" s="1" t="str">
        <f t="shared" si="8"/>
        <v/>
      </c>
      <c r="X29" s="1" t="str">
        <f t="shared" si="9"/>
        <v/>
      </c>
      <c r="Y29" s="1" t="str">
        <f t="shared" si="10"/>
        <v/>
      </c>
      <c r="Z29" s="1" t="e">
        <f t="shared" si="12"/>
        <v>#N/A</v>
      </c>
      <c r="AA29" s="3">
        <f t="shared" si="1"/>
        <v>0</v>
      </c>
      <c r="AB29" s="13" t="e">
        <f t="shared" si="2"/>
        <v>#N/A</v>
      </c>
      <c r="AC29" s="13" t="e">
        <f t="shared" si="3"/>
        <v>#N/A</v>
      </c>
      <c r="AD29" s="13" t="e">
        <f t="shared" si="4"/>
        <v>#N/A</v>
      </c>
      <c r="AE29" s="13" t="e">
        <f t="shared" si="5"/>
        <v>#N/A</v>
      </c>
      <c r="AF29" s="13" t="e">
        <f t="shared" si="6"/>
        <v>#N/A</v>
      </c>
      <c r="AG29" s="13" t="e">
        <f t="shared" si="7"/>
        <v>#N/A</v>
      </c>
    </row>
    <row r="30" spans="2:33" x14ac:dyDescent="0.3">
      <c r="B30" s="1" t="e">
        <f t="shared" si="0"/>
        <v>#N/A</v>
      </c>
      <c r="V30" s="1" t="str">
        <f t="shared" si="11"/>
        <v/>
      </c>
      <c r="W30" s="1" t="str">
        <f t="shared" si="8"/>
        <v/>
      </c>
      <c r="X30" s="1" t="str">
        <f t="shared" si="9"/>
        <v/>
      </c>
      <c r="Y30" s="1" t="str">
        <f t="shared" si="10"/>
        <v/>
      </c>
      <c r="Z30" s="1" t="e">
        <f t="shared" si="12"/>
        <v>#N/A</v>
      </c>
      <c r="AA30" s="3">
        <f t="shared" si="1"/>
        <v>0</v>
      </c>
      <c r="AB30" s="13" t="e">
        <f t="shared" si="2"/>
        <v>#N/A</v>
      </c>
      <c r="AC30" s="13" t="e">
        <f t="shared" si="3"/>
        <v>#N/A</v>
      </c>
      <c r="AD30" s="13" t="e">
        <f t="shared" si="4"/>
        <v>#N/A</v>
      </c>
      <c r="AE30" s="13" t="e">
        <f t="shared" si="5"/>
        <v>#N/A</v>
      </c>
      <c r="AF30" s="13" t="e">
        <f t="shared" si="6"/>
        <v>#N/A</v>
      </c>
      <c r="AG30" s="13" t="e">
        <f t="shared" si="7"/>
        <v>#N/A</v>
      </c>
    </row>
    <row r="31" spans="2:33" x14ac:dyDescent="0.3">
      <c r="B31" s="1" t="e">
        <f t="shared" si="0"/>
        <v>#N/A</v>
      </c>
      <c r="V31" s="1" t="str">
        <f t="shared" si="11"/>
        <v/>
      </c>
      <c r="W31" s="1" t="str">
        <f t="shared" si="8"/>
        <v/>
      </c>
      <c r="X31" s="1" t="str">
        <f t="shared" si="9"/>
        <v/>
      </c>
      <c r="Y31" s="1" t="str">
        <f t="shared" si="10"/>
        <v/>
      </c>
      <c r="Z31" s="1" t="e">
        <f t="shared" si="12"/>
        <v>#N/A</v>
      </c>
      <c r="AA31" s="3">
        <f t="shared" si="1"/>
        <v>0</v>
      </c>
      <c r="AB31" s="13" t="e">
        <f t="shared" si="2"/>
        <v>#N/A</v>
      </c>
      <c r="AC31" s="13" t="e">
        <f t="shared" si="3"/>
        <v>#N/A</v>
      </c>
      <c r="AD31" s="13" t="e">
        <f t="shared" si="4"/>
        <v>#N/A</v>
      </c>
      <c r="AE31" s="13" t="e">
        <f t="shared" si="5"/>
        <v>#N/A</v>
      </c>
      <c r="AF31" s="13" t="e">
        <f t="shared" si="6"/>
        <v>#N/A</v>
      </c>
      <c r="AG31" s="13" t="e">
        <f t="shared" si="7"/>
        <v>#N/A</v>
      </c>
    </row>
    <row r="32" spans="2:33" x14ac:dyDescent="0.3">
      <c r="B32" s="1" t="e">
        <f t="shared" si="0"/>
        <v>#N/A</v>
      </c>
      <c r="V32" s="1" t="str">
        <f t="shared" si="11"/>
        <v/>
      </c>
      <c r="W32" s="1" t="str">
        <f t="shared" si="8"/>
        <v/>
      </c>
      <c r="X32" s="1" t="str">
        <f t="shared" si="9"/>
        <v/>
      </c>
      <c r="Y32" s="1" t="str">
        <f t="shared" si="10"/>
        <v/>
      </c>
      <c r="Z32" s="1" t="e">
        <f t="shared" si="12"/>
        <v>#N/A</v>
      </c>
      <c r="AA32" s="3">
        <f t="shared" si="1"/>
        <v>0</v>
      </c>
      <c r="AB32" s="13" t="e">
        <f t="shared" si="2"/>
        <v>#N/A</v>
      </c>
      <c r="AC32" s="13" t="e">
        <f t="shared" si="3"/>
        <v>#N/A</v>
      </c>
      <c r="AD32" s="13" t="e">
        <f t="shared" si="4"/>
        <v>#N/A</v>
      </c>
      <c r="AE32" s="13" t="e">
        <f t="shared" si="5"/>
        <v>#N/A</v>
      </c>
      <c r="AF32" s="13" t="e">
        <f t="shared" si="6"/>
        <v>#N/A</v>
      </c>
      <c r="AG32" s="13" t="e">
        <f t="shared" si="7"/>
        <v>#N/A</v>
      </c>
    </row>
    <row r="33" spans="2:33" x14ac:dyDescent="0.3">
      <c r="B33" s="1" t="e">
        <f t="shared" si="0"/>
        <v>#N/A</v>
      </c>
      <c r="V33" s="1" t="str">
        <f t="shared" si="11"/>
        <v/>
      </c>
      <c r="W33" s="1" t="str">
        <f t="shared" si="8"/>
        <v/>
      </c>
      <c r="X33" s="1" t="str">
        <f t="shared" si="9"/>
        <v/>
      </c>
      <c r="Y33" s="1" t="str">
        <f t="shared" si="10"/>
        <v/>
      </c>
      <c r="Z33" s="1" t="e">
        <f t="shared" si="12"/>
        <v>#N/A</v>
      </c>
      <c r="AA33" s="3">
        <f t="shared" si="1"/>
        <v>0</v>
      </c>
      <c r="AB33" s="13" t="e">
        <f t="shared" si="2"/>
        <v>#N/A</v>
      </c>
      <c r="AC33" s="13" t="e">
        <f t="shared" si="3"/>
        <v>#N/A</v>
      </c>
      <c r="AD33" s="13" t="e">
        <f t="shared" si="4"/>
        <v>#N/A</v>
      </c>
      <c r="AE33" s="13" t="e">
        <f t="shared" si="5"/>
        <v>#N/A</v>
      </c>
      <c r="AF33" s="13" t="e">
        <f t="shared" si="6"/>
        <v>#N/A</v>
      </c>
      <c r="AG33" s="13" t="e">
        <f t="shared" si="7"/>
        <v>#N/A</v>
      </c>
    </row>
    <row r="34" spans="2:33" x14ac:dyDescent="0.3">
      <c r="B34" s="1" t="e">
        <f t="shared" si="0"/>
        <v>#N/A</v>
      </c>
      <c r="V34" s="1" t="str">
        <f t="shared" si="11"/>
        <v/>
      </c>
      <c r="W34" s="1" t="str">
        <f t="shared" si="8"/>
        <v/>
      </c>
      <c r="X34" s="1" t="str">
        <f t="shared" si="9"/>
        <v/>
      </c>
      <c r="Y34" s="1" t="str">
        <f t="shared" si="10"/>
        <v/>
      </c>
      <c r="Z34" s="1" t="e">
        <f t="shared" si="12"/>
        <v>#N/A</v>
      </c>
      <c r="AA34" s="3">
        <f t="shared" si="1"/>
        <v>0</v>
      </c>
      <c r="AB34" s="13" t="e">
        <f t="shared" si="2"/>
        <v>#N/A</v>
      </c>
      <c r="AC34" s="13" t="e">
        <f t="shared" si="3"/>
        <v>#N/A</v>
      </c>
      <c r="AD34" s="13" t="e">
        <f t="shared" si="4"/>
        <v>#N/A</v>
      </c>
      <c r="AE34" s="13" t="e">
        <f t="shared" si="5"/>
        <v>#N/A</v>
      </c>
      <c r="AF34" s="13" t="e">
        <f t="shared" si="6"/>
        <v>#N/A</v>
      </c>
      <c r="AG34" s="13" t="e">
        <f t="shared" si="7"/>
        <v>#N/A</v>
      </c>
    </row>
    <row r="35" spans="2:33" x14ac:dyDescent="0.3">
      <c r="B35" s="1" t="e">
        <f t="shared" si="0"/>
        <v>#N/A</v>
      </c>
      <c r="V35" s="1" t="str">
        <f t="shared" si="11"/>
        <v/>
      </c>
      <c r="W35" s="1" t="str">
        <f t="shared" si="8"/>
        <v/>
      </c>
      <c r="X35" s="1" t="str">
        <f t="shared" si="9"/>
        <v/>
      </c>
      <c r="Y35" s="1" t="str">
        <f t="shared" si="10"/>
        <v/>
      </c>
      <c r="Z35" s="1" t="e">
        <f t="shared" si="12"/>
        <v>#N/A</v>
      </c>
      <c r="AA35" s="3">
        <f t="shared" si="1"/>
        <v>0</v>
      </c>
      <c r="AB35" s="13" t="e">
        <f t="shared" si="2"/>
        <v>#N/A</v>
      </c>
      <c r="AC35" s="13" t="e">
        <f t="shared" si="3"/>
        <v>#N/A</v>
      </c>
      <c r="AD35" s="13" t="e">
        <f t="shared" si="4"/>
        <v>#N/A</v>
      </c>
      <c r="AE35" s="13" t="e">
        <f t="shared" si="5"/>
        <v>#N/A</v>
      </c>
      <c r="AF35" s="13" t="e">
        <f t="shared" si="6"/>
        <v>#N/A</v>
      </c>
      <c r="AG35" s="13" t="e">
        <f t="shared" si="7"/>
        <v>#N/A</v>
      </c>
    </row>
    <row r="36" spans="2:33" x14ac:dyDescent="0.3">
      <c r="B36" s="1" t="e">
        <f t="shared" si="0"/>
        <v>#N/A</v>
      </c>
      <c r="V36" s="1" t="str">
        <f t="shared" si="11"/>
        <v/>
      </c>
      <c r="W36" s="1" t="str">
        <f t="shared" si="8"/>
        <v/>
      </c>
      <c r="X36" s="1" t="str">
        <f t="shared" si="9"/>
        <v/>
      </c>
      <c r="Y36" s="1" t="str">
        <f t="shared" si="10"/>
        <v/>
      </c>
      <c r="Z36" s="1" t="e">
        <f t="shared" si="12"/>
        <v>#N/A</v>
      </c>
      <c r="AA36" s="3">
        <f t="shared" si="1"/>
        <v>0</v>
      </c>
      <c r="AB36" s="13" t="e">
        <f t="shared" si="2"/>
        <v>#N/A</v>
      </c>
      <c r="AC36" s="13" t="e">
        <f t="shared" si="3"/>
        <v>#N/A</v>
      </c>
      <c r="AD36" s="13" t="e">
        <f t="shared" si="4"/>
        <v>#N/A</v>
      </c>
      <c r="AE36" s="13" t="e">
        <f t="shared" si="5"/>
        <v>#N/A</v>
      </c>
      <c r="AF36" s="13" t="e">
        <f t="shared" si="6"/>
        <v>#N/A</v>
      </c>
      <c r="AG36" s="13" t="e">
        <f t="shared" si="7"/>
        <v>#N/A</v>
      </c>
    </row>
    <row r="37" spans="2:33" x14ac:dyDescent="0.3">
      <c r="B37" s="1" t="e">
        <f t="shared" si="0"/>
        <v>#N/A</v>
      </c>
      <c r="V37" s="1" t="str">
        <f t="shared" si="11"/>
        <v/>
      </c>
      <c r="W37" s="1" t="str">
        <f t="shared" si="8"/>
        <v/>
      </c>
      <c r="X37" s="1" t="str">
        <f t="shared" si="9"/>
        <v/>
      </c>
      <c r="Y37" s="1" t="str">
        <f t="shared" si="10"/>
        <v/>
      </c>
      <c r="Z37" s="1" t="e">
        <f t="shared" si="12"/>
        <v>#N/A</v>
      </c>
      <c r="AA37" s="3">
        <f t="shared" si="1"/>
        <v>0</v>
      </c>
      <c r="AB37" s="13" t="e">
        <f t="shared" si="2"/>
        <v>#N/A</v>
      </c>
      <c r="AC37" s="13" t="e">
        <f t="shared" si="3"/>
        <v>#N/A</v>
      </c>
      <c r="AD37" s="13" t="e">
        <f t="shared" si="4"/>
        <v>#N/A</v>
      </c>
      <c r="AE37" s="13" t="e">
        <f t="shared" si="5"/>
        <v>#N/A</v>
      </c>
      <c r="AF37" s="13" t="e">
        <f t="shared" si="6"/>
        <v>#N/A</v>
      </c>
      <c r="AG37" s="13" t="e">
        <f t="shared" si="7"/>
        <v>#N/A</v>
      </c>
    </row>
    <row r="38" spans="2:33" x14ac:dyDescent="0.3">
      <c r="B38" s="1" t="e">
        <f t="shared" si="0"/>
        <v>#N/A</v>
      </c>
      <c r="V38" s="1" t="str">
        <f t="shared" si="11"/>
        <v/>
      </c>
      <c r="W38" s="1" t="str">
        <f t="shared" si="8"/>
        <v/>
      </c>
      <c r="X38" s="1" t="str">
        <f t="shared" si="9"/>
        <v/>
      </c>
      <c r="Y38" s="1" t="str">
        <f t="shared" si="10"/>
        <v/>
      </c>
      <c r="Z38" s="1" t="e">
        <f t="shared" si="12"/>
        <v>#N/A</v>
      </c>
      <c r="AA38" s="3">
        <f t="shared" si="1"/>
        <v>0</v>
      </c>
      <c r="AB38" s="13" t="e">
        <f t="shared" si="2"/>
        <v>#N/A</v>
      </c>
      <c r="AC38" s="13" t="e">
        <f t="shared" si="3"/>
        <v>#N/A</v>
      </c>
      <c r="AD38" s="13" t="e">
        <f t="shared" si="4"/>
        <v>#N/A</v>
      </c>
      <c r="AE38" s="13" t="e">
        <f t="shared" si="5"/>
        <v>#N/A</v>
      </c>
      <c r="AF38" s="13" t="e">
        <f t="shared" si="6"/>
        <v>#N/A</v>
      </c>
      <c r="AG38" s="13" t="e">
        <f t="shared" si="7"/>
        <v>#N/A</v>
      </c>
    </row>
    <row r="39" spans="2:33" x14ac:dyDescent="0.3">
      <c r="B39" s="1" t="e">
        <f t="shared" si="0"/>
        <v>#N/A</v>
      </c>
      <c r="V39" s="1" t="str">
        <f t="shared" si="11"/>
        <v/>
      </c>
      <c r="W39" s="1" t="str">
        <f t="shared" si="8"/>
        <v/>
      </c>
      <c r="X39" s="1" t="str">
        <f t="shared" si="9"/>
        <v/>
      </c>
      <c r="Y39" s="1" t="str">
        <f t="shared" si="10"/>
        <v/>
      </c>
      <c r="Z39" s="1" t="e">
        <f t="shared" si="12"/>
        <v>#N/A</v>
      </c>
      <c r="AA39" s="3">
        <f t="shared" si="1"/>
        <v>0</v>
      </c>
      <c r="AB39" s="13" t="e">
        <f t="shared" si="2"/>
        <v>#N/A</v>
      </c>
      <c r="AC39" s="13" t="e">
        <f t="shared" si="3"/>
        <v>#N/A</v>
      </c>
      <c r="AD39" s="13" t="e">
        <f t="shared" si="4"/>
        <v>#N/A</v>
      </c>
      <c r="AE39" s="13" t="e">
        <f t="shared" si="5"/>
        <v>#N/A</v>
      </c>
      <c r="AF39" s="13" t="e">
        <f t="shared" si="6"/>
        <v>#N/A</v>
      </c>
      <c r="AG39" s="13" t="e">
        <f t="shared" si="7"/>
        <v>#N/A</v>
      </c>
    </row>
    <row r="40" spans="2:33" x14ac:dyDescent="0.3">
      <c r="B40" s="1" t="e">
        <f t="shared" si="0"/>
        <v>#N/A</v>
      </c>
      <c r="V40" s="1" t="str">
        <f t="shared" si="11"/>
        <v/>
      </c>
      <c r="W40" s="1" t="str">
        <f t="shared" si="8"/>
        <v/>
      </c>
      <c r="X40" s="1" t="str">
        <f t="shared" si="9"/>
        <v/>
      </c>
      <c r="Y40" s="1" t="str">
        <f t="shared" si="10"/>
        <v/>
      </c>
      <c r="Z40" s="1" t="e">
        <f t="shared" si="12"/>
        <v>#N/A</v>
      </c>
      <c r="AA40" s="3">
        <f t="shared" si="1"/>
        <v>0</v>
      </c>
      <c r="AB40" s="13" t="e">
        <f t="shared" si="2"/>
        <v>#N/A</v>
      </c>
      <c r="AC40" s="13" t="e">
        <f t="shared" si="3"/>
        <v>#N/A</v>
      </c>
      <c r="AD40" s="13" t="e">
        <f t="shared" si="4"/>
        <v>#N/A</v>
      </c>
      <c r="AE40" s="13" t="e">
        <f t="shared" si="5"/>
        <v>#N/A</v>
      </c>
      <c r="AF40" s="13" t="e">
        <f t="shared" si="6"/>
        <v>#N/A</v>
      </c>
      <c r="AG40" s="13" t="e">
        <f t="shared" si="7"/>
        <v>#N/A</v>
      </c>
    </row>
    <row r="41" spans="2:33" x14ac:dyDescent="0.3">
      <c r="B41" s="1" t="e">
        <f t="shared" si="0"/>
        <v>#N/A</v>
      </c>
      <c r="V41" s="1" t="str">
        <f t="shared" si="11"/>
        <v/>
      </c>
      <c r="W41" s="1" t="str">
        <f t="shared" si="8"/>
        <v/>
      </c>
      <c r="X41" s="1" t="str">
        <f t="shared" si="9"/>
        <v/>
      </c>
      <c r="Y41" s="1" t="str">
        <f t="shared" si="10"/>
        <v/>
      </c>
      <c r="Z41" s="1" t="e">
        <f t="shared" si="12"/>
        <v>#N/A</v>
      </c>
      <c r="AA41" s="3">
        <f t="shared" si="1"/>
        <v>0</v>
      </c>
      <c r="AB41" s="13" t="e">
        <f t="shared" si="2"/>
        <v>#N/A</v>
      </c>
      <c r="AC41" s="13" t="e">
        <f t="shared" si="3"/>
        <v>#N/A</v>
      </c>
      <c r="AD41" s="13" t="e">
        <f t="shared" si="4"/>
        <v>#N/A</v>
      </c>
      <c r="AE41" s="13" t="e">
        <f t="shared" si="5"/>
        <v>#N/A</v>
      </c>
      <c r="AF41" s="13" t="e">
        <f t="shared" si="6"/>
        <v>#N/A</v>
      </c>
      <c r="AG41" s="13" t="e">
        <f t="shared" si="7"/>
        <v>#N/A</v>
      </c>
    </row>
    <row r="42" spans="2:33" x14ac:dyDescent="0.3">
      <c r="B42" s="1" t="e">
        <f t="shared" si="0"/>
        <v>#N/A</v>
      </c>
      <c r="V42" s="1" t="str">
        <f t="shared" si="11"/>
        <v/>
      </c>
      <c r="W42" s="1" t="str">
        <f t="shared" si="8"/>
        <v/>
      </c>
      <c r="X42" s="1" t="str">
        <f t="shared" si="9"/>
        <v/>
      </c>
      <c r="Y42" s="1" t="str">
        <f t="shared" si="10"/>
        <v/>
      </c>
      <c r="Z42" s="1" t="e">
        <f t="shared" si="12"/>
        <v>#N/A</v>
      </c>
      <c r="AA42" s="3">
        <f t="shared" si="1"/>
        <v>0</v>
      </c>
      <c r="AB42" s="13" t="e">
        <f t="shared" si="2"/>
        <v>#N/A</v>
      </c>
      <c r="AC42" s="13" t="e">
        <f t="shared" si="3"/>
        <v>#N/A</v>
      </c>
      <c r="AD42" s="13" t="e">
        <f t="shared" si="4"/>
        <v>#N/A</v>
      </c>
      <c r="AE42" s="13" t="e">
        <f t="shared" si="5"/>
        <v>#N/A</v>
      </c>
      <c r="AF42" s="13" t="e">
        <f t="shared" si="6"/>
        <v>#N/A</v>
      </c>
      <c r="AG42" s="13" t="e">
        <f t="shared" si="7"/>
        <v>#N/A</v>
      </c>
    </row>
    <row r="43" spans="2:33" x14ac:dyDescent="0.3">
      <c r="B43" s="1" t="e">
        <f t="shared" si="0"/>
        <v>#N/A</v>
      </c>
      <c r="V43" s="1" t="str">
        <f t="shared" si="11"/>
        <v/>
      </c>
      <c r="W43" s="1" t="str">
        <f t="shared" si="8"/>
        <v/>
      </c>
      <c r="X43" s="1" t="str">
        <f t="shared" si="9"/>
        <v/>
      </c>
      <c r="Y43" s="1" t="str">
        <f t="shared" si="10"/>
        <v/>
      </c>
      <c r="Z43" s="1" t="e">
        <f t="shared" si="12"/>
        <v>#N/A</v>
      </c>
      <c r="AA43" s="3">
        <f t="shared" si="1"/>
        <v>0</v>
      </c>
      <c r="AB43" s="13" t="e">
        <f t="shared" si="2"/>
        <v>#N/A</v>
      </c>
      <c r="AC43" s="13" t="e">
        <f t="shared" si="3"/>
        <v>#N/A</v>
      </c>
      <c r="AD43" s="13" t="e">
        <f t="shared" si="4"/>
        <v>#N/A</v>
      </c>
      <c r="AE43" s="13" t="e">
        <f t="shared" si="5"/>
        <v>#N/A</v>
      </c>
      <c r="AF43" s="13" t="e">
        <f t="shared" si="6"/>
        <v>#N/A</v>
      </c>
      <c r="AG43" s="13" t="e">
        <f t="shared" si="7"/>
        <v>#N/A</v>
      </c>
    </row>
    <row r="44" spans="2:33" x14ac:dyDescent="0.3">
      <c r="B44" s="1" t="e">
        <f t="shared" si="0"/>
        <v>#N/A</v>
      </c>
      <c r="V44" s="1" t="str">
        <f t="shared" si="11"/>
        <v/>
      </c>
      <c r="W44" s="1" t="str">
        <f t="shared" si="8"/>
        <v/>
      </c>
      <c r="X44" s="1" t="str">
        <f t="shared" si="9"/>
        <v/>
      </c>
      <c r="Y44" s="1" t="str">
        <f t="shared" si="10"/>
        <v/>
      </c>
      <c r="Z44" s="1" t="e">
        <f t="shared" si="12"/>
        <v>#N/A</v>
      </c>
      <c r="AA44" s="3">
        <f t="shared" si="1"/>
        <v>0</v>
      </c>
      <c r="AB44" s="13" t="e">
        <f t="shared" si="2"/>
        <v>#N/A</v>
      </c>
      <c r="AC44" s="13" t="e">
        <f t="shared" si="3"/>
        <v>#N/A</v>
      </c>
      <c r="AD44" s="13" t="e">
        <f t="shared" si="4"/>
        <v>#N/A</v>
      </c>
      <c r="AE44" s="13" t="e">
        <f t="shared" si="5"/>
        <v>#N/A</v>
      </c>
      <c r="AF44" s="13" t="e">
        <f t="shared" si="6"/>
        <v>#N/A</v>
      </c>
      <c r="AG44" s="13" t="e">
        <f t="shared" si="7"/>
        <v>#N/A</v>
      </c>
    </row>
    <row r="45" spans="2:33" x14ac:dyDescent="0.3">
      <c r="B45" s="1" t="e">
        <f t="shared" si="0"/>
        <v>#N/A</v>
      </c>
      <c r="V45" s="1" t="str">
        <f t="shared" si="11"/>
        <v/>
      </c>
      <c r="W45" s="1" t="str">
        <f t="shared" si="8"/>
        <v/>
      </c>
      <c r="X45" s="1" t="str">
        <f t="shared" si="9"/>
        <v/>
      </c>
      <c r="Y45" s="1" t="str">
        <f t="shared" si="10"/>
        <v/>
      </c>
      <c r="Z45" s="1" t="e">
        <f t="shared" si="12"/>
        <v>#N/A</v>
      </c>
      <c r="AA45" s="3">
        <f t="shared" si="1"/>
        <v>0</v>
      </c>
      <c r="AB45" s="13" t="e">
        <f t="shared" si="2"/>
        <v>#N/A</v>
      </c>
      <c r="AC45" s="13" t="e">
        <f t="shared" si="3"/>
        <v>#N/A</v>
      </c>
      <c r="AD45" s="13" t="e">
        <f t="shared" si="4"/>
        <v>#N/A</v>
      </c>
      <c r="AE45" s="13" t="e">
        <f t="shared" si="5"/>
        <v>#N/A</v>
      </c>
      <c r="AF45" s="13" t="e">
        <f t="shared" si="6"/>
        <v>#N/A</v>
      </c>
      <c r="AG45" s="13" t="e">
        <f t="shared" si="7"/>
        <v>#N/A</v>
      </c>
    </row>
    <row r="46" spans="2:33" x14ac:dyDescent="0.3">
      <c r="B46" s="1" t="e">
        <f t="shared" si="0"/>
        <v>#N/A</v>
      </c>
      <c r="V46" s="1" t="str">
        <f t="shared" si="11"/>
        <v/>
      </c>
      <c r="W46" s="1" t="str">
        <f t="shared" si="8"/>
        <v/>
      </c>
      <c r="X46" s="1" t="str">
        <f t="shared" si="9"/>
        <v/>
      </c>
      <c r="Y46" s="1" t="str">
        <f t="shared" si="10"/>
        <v/>
      </c>
      <c r="Z46" s="1" t="e">
        <f t="shared" si="12"/>
        <v>#N/A</v>
      </c>
      <c r="AA46" s="3">
        <f t="shared" si="1"/>
        <v>0</v>
      </c>
      <c r="AB46" s="13" t="e">
        <f t="shared" si="2"/>
        <v>#N/A</v>
      </c>
      <c r="AC46" s="13" t="e">
        <f t="shared" si="3"/>
        <v>#N/A</v>
      </c>
      <c r="AD46" s="13" t="e">
        <f t="shared" si="4"/>
        <v>#N/A</v>
      </c>
      <c r="AE46" s="13" t="e">
        <f t="shared" si="5"/>
        <v>#N/A</v>
      </c>
      <c r="AF46" s="13" t="e">
        <f t="shared" si="6"/>
        <v>#N/A</v>
      </c>
      <c r="AG46" s="13" t="e">
        <f t="shared" si="7"/>
        <v>#N/A</v>
      </c>
    </row>
    <row r="47" spans="2:33" x14ac:dyDescent="0.3">
      <c r="B47" s="1" t="e">
        <f t="shared" si="0"/>
        <v>#N/A</v>
      </c>
      <c r="V47" s="1" t="str">
        <f t="shared" si="11"/>
        <v/>
      </c>
      <c r="W47" s="1" t="str">
        <f t="shared" si="8"/>
        <v/>
      </c>
      <c r="X47" s="1" t="str">
        <f t="shared" si="9"/>
        <v/>
      </c>
      <c r="Y47" s="1" t="str">
        <f t="shared" si="10"/>
        <v/>
      </c>
      <c r="Z47" s="1" t="e">
        <f t="shared" si="12"/>
        <v>#N/A</v>
      </c>
      <c r="AA47" s="3">
        <f t="shared" si="1"/>
        <v>0</v>
      </c>
      <c r="AB47" s="13" t="e">
        <f t="shared" si="2"/>
        <v>#N/A</v>
      </c>
      <c r="AC47" s="13" t="e">
        <f t="shared" si="3"/>
        <v>#N/A</v>
      </c>
      <c r="AD47" s="13" t="e">
        <f t="shared" si="4"/>
        <v>#N/A</v>
      </c>
      <c r="AE47" s="13" t="e">
        <f t="shared" si="5"/>
        <v>#N/A</v>
      </c>
      <c r="AF47" s="13" t="e">
        <f t="shared" si="6"/>
        <v>#N/A</v>
      </c>
      <c r="AG47" s="13" t="e">
        <f t="shared" si="7"/>
        <v>#N/A</v>
      </c>
    </row>
    <row r="48" spans="2:33" x14ac:dyDescent="0.3">
      <c r="B48" s="1" t="e">
        <f t="shared" si="0"/>
        <v>#N/A</v>
      </c>
      <c r="V48" s="1" t="str">
        <f t="shared" si="11"/>
        <v/>
      </c>
      <c r="W48" s="1" t="str">
        <f t="shared" si="8"/>
        <v/>
      </c>
      <c r="X48" s="1" t="str">
        <f t="shared" si="9"/>
        <v/>
      </c>
      <c r="Y48" s="1" t="str">
        <f t="shared" si="10"/>
        <v/>
      </c>
      <c r="Z48" s="1" t="e">
        <f t="shared" si="12"/>
        <v>#N/A</v>
      </c>
      <c r="AA48" s="3">
        <f t="shared" si="1"/>
        <v>0</v>
      </c>
      <c r="AB48" s="13" t="e">
        <f t="shared" si="2"/>
        <v>#N/A</v>
      </c>
      <c r="AC48" s="13" t="e">
        <f t="shared" si="3"/>
        <v>#N/A</v>
      </c>
      <c r="AD48" s="13" t="e">
        <f t="shared" si="4"/>
        <v>#N/A</v>
      </c>
      <c r="AE48" s="13" t="e">
        <f t="shared" si="5"/>
        <v>#N/A</v>
      </c>
      <c r="AF48" s="13" t="e">
        <f t="shared" si="6"/>
        <v>#N/A</v>
      </c>
      <c r="AG48" s="13" t="e">
        <f t="shared" si="7"/>
        <v>#N/A</v>
      </c>
    </row>
    <row r="49" spans="2:33" x14ac:dyDescent="0.3">
      <c r="B49" s="1" t="e">
        <f t="shared" si="0"/>
        <v>#N/A</v>
      </c>
      <c r="V49" s="1" t="str">
        <f t="shared" si="11"/>
        <v/>
      </c>
      <c r="W49" s="1" t="str">
        <f t="shared" si="8"/>
        <v/>
      </c>
      <c r="X49" s="1" t="str">
        <f t="shared" si="9"/>
        <v/>
      </c>
      <c r="Y49" s="1" t="str">
        <f t="shared" si="10"/>
        <v/>
      </c>
      <c r="Z49" s="1" t="e">
        <f t="shared" si="12"/>
        <v>#N/A</v>
      </c>
      <c r="AA49" s="3">
        <f t="shared" si="1"/>
        <v>0</v>
      </c>
      <c r="AB49" s="13" t="e">
        <f t="shared" si="2"/>
        <v>#N/A</v>
      </c>
      <c r="AC49" s="13" t="e">
        <f t="shared" si="3"/>
        <v>#N/A</v>
      </c>
      <c r="AD49" s="13" t="e">
        <f t="shared" si="4"/>
        <v>#N/A</v>
      </c>
      <c r="AE49" s="13" t="e">
        <f t="shared" si="5"/>
        <v>#N/A</v>
      </c>
      <c r="AF49" s="13" t="e">
        <f t="shared" si="6"/>
        <v>#N/A</v>
      </c>
      <c r="AG49" s="13" t="e">
        <f t="shared" si="7"/>
        <v>#N/A</v>
      </c>
    </row>
    <row r="50" spans="2:33" x14ac:dyDescent="0.3">
      <c r="B50" s="1" t="e">
        <f t="shared" si="0"/>
        <v>#N/A</v>
      </c>
      <c r="V50" s="1" t="str">
        <f t="shared" si="11"/>
        <v/>
      </c>
      <c r="W50" s="1" t="str">
        <f t="shared" si="8"/>
        <v/>
      </c>
      <c r="X50" s="1" t="str">
        <f t="shared" si="9"/>
        <v/>
      </c>
      <c r="Y50" s="1" t="str">
        <f t="shared" si="10"/>
        <v/>
      </c>
      <c r="Z50" s="1" t="e">
        <f t="shared" si="12"/>
        <v>#N/A</v>
      </c>
      <c r="AA50" s="3">
        <f t="shared" si="1"/>
        <v>0</v>
      </c>
      <c r="AB50" s="13" t="e">
        <f t="shared" si="2"/>
        <v>#N/A</v>
      </c>
      <c r="AC50" s="13" t="e">
        <f t="shared" si="3"/>
        <v>#N/A</v>
      </c>
      <c r="AD50" s="13" t="e">
        <f t="shared" si="4"/>
        <v>#N/A</v>
      </c>
      <c r="AE50" s="13" t="e">
        <f t="shared" si="5"/>
        <v>#N/A</v>
      </c>
      <c r="AF50" s="13" t="e">
        <f t="shared" si="6"/>
        <v>#N/A</v>
      </c>
      <c r="AG50" s="13" t="e">
        <f t="shared" si="7"/>
        <v>#N/A</v>
      </c>
    </row>
    <row r="51" spans="2:33" x14ac:dyDescent="0.3">
      <c r="B51" s="1" t="e">
        <f t="shared" si="0"/>
        <v>#N/A</v>
      </c>
      <c r="V51" s="1" t="str">
        <f t="shared" si="11"/>
        <v/>
      </c>
      <c r="W51" s="1" t="str">
        <f t="shared" si="8"/>
        <v/>
      </c>
      <c r="X51" s="1" t="str">
        <f t="shared" si="9"/>
        <v/>
      </c>
      <c r="Y51" s="1" t="str">
        <f t="shared" si="10"/>
        <v/>
      </c>
      <c r="Z51" s="1" t="e">
        <f t="shared" si="12"/>
        <v>#N/A</v>
      </c>
      <c r="AA51" s="3">
        <f t="shared" si="1"/>
        <v>0</v>
      </c>
      <c r="AB51" s="13" t="e">
        <f t="shared" si="2"/>
        <v>#N/A</v>
      </c>
      <c r="AC51" s="13" t="e">
        <f t="shared" si="3"/>
        <v>#N/A</v>
      </c>
      <c r="AD51" s="13" t="e">
        <f t="shared" si="4"/>
        <v>#N/A</v>
      </c>
      <c r="AE51" s="13" t="e">
        <f t="shared" si="5"/>
        <v>#N/A</v>
      </c>
      <c r="AF51" s="13" t="e">
        <f t="shared" si="6"/>
        <v>#N/A</v>
      </c>
      <c r="AG51" s="13" t="e">
        <f t="shared" si="7"/>
        <v>#N/A</v>
      </c>
    </row>
    <row r="52" spans="2:33" x14ac:dyDescent="0.3">
      <c r="B52" s="1" t="e">
        <f t="shared" si="0"/>
        <v>#N/A</v>
      </c>
      <c r="V52" s="1" t="str">
        <f t="shared" si="11"/>
        <v/>
      </c>
      <c r="W52" s="1" t="str">
        <f t="shared" si="8"/>
        <v/>
      </c>
      <c r="X52" s="1" t="str">
        <f t="shared" si="9"/>
        <v/>
      </c>
      <c r="Y52" s="1" t="str">
        <f t="shared" si="10"/>
        <v/>
      </c>
      <c r="Z52" s="1" t="e">
        <f t="shared" si="12"/>
        <v>#N/A</v>
      </c>
      <c r="AA52" s="3">
        <f t="shared" si="1"/>
        <v>0</v>
      </c>
      <c r="AB52" s="13" t="e">
        <f t="shared" si="2"/>
        <v>#N/A</v>
      </c>
      <c r="AC52" s="13" t="e">
        <f t="shared" si="3"/>
        <v>#N/A</v>
      </c>
      <c r="AD52" s="13" t="e">
        <f t="shared" si="4"/>
        <v>#N/A</v>
      </c>
      <c r="AE52" s="13" t="e">
        <f t="shared" si="5"/>
        <v>#N/A</v>
      </c>
      <c r="AF52" s="13" t="e">
        <f t="shared" si="6"/>
        <v>#N/A</v>
      </c>
      <c r="AG52" s="13" t="e">
        <f t="shared" si="7"/>
        <v>#N/A</v>
      </c>
    </row>
    <row r="53" spans="2:33" x14ac:dyDescent="0.3">
      <c r="B53" s="1" t="e">
        <f t="shared" si="0"/>
        <v>#N/A</v>
      </c>
      <c r="V53" s="1" t="str">
        <f t="shared" si="11"/>
        <v/>
      </c>
      <c r="W53" s="1" t="str">
        <f t="shared" si="8"/>
        <v/>
      </c>
      <c r="X53" s="1" t="str">
        <f t="shared" si="9"/>
        <v/>
      </c>
      <c r="Y53" s="1" t="str">
        <f t="shared" si="10"/>
        <v/>
      </c>
      <c r="Z53" s="1" t="e">
        <f t="shared" si="12"/>
        <v>#N/A</v>
      </c>
      <c r="AA53" s="3">
        <f t="shared" si="1"/>
        <v>0</v>
      </c>
      <c r="AB53" s="13" t="e">
        <f t="shared" si="2"/>
        <v>#N/A</v>
      </c>
      <c r="AC53" s="13" t="e">
        <f t="shared" si="3"/>
        <v>#N/A</v>
      </c>
      <c r="AD53" s="13" t="e">
        <f t="shared" si="4"/>
        <v>#N/A</v>
      </c>
      <c r="AE53" s="13" t="e">
        <f t="shared" si="5"/>
        <v>#N/A</v>
      </c>
      <c r="AF53" s="13" t="e">
        <f t="shared" si="6"/>
        <v>#N/A</v>
      </c>
      <c r="AG53" s="13" t="e">
        <f t="shared" si="7"/>
        <v>#N/A</v>
      </c>
    </row>
    <row r="54" spans="2:33" x14ac:dyDescent="0.3">
      <c r="B54" s="1" t="e">
        <f t="shared" si="0"/>
        <v>#N/A</v>
      </c>
      <c r="V54" s="1" t="str">
        <f t="shared" si="11"/>
        <v/>
      </c>
      <c r="W54" s="1" t="str">
        <f t="shared" si="8"/>
        <v/>
      </c>
      <c r="X54" s="1" t="str">
        <f t="shared" si="9"/>
        <v/>
      </c>
      <c r="Y54" s="1" t="str">
        <f t="shared" si="10"/>
        <v/>
      </c>
      <c r="Z54" s="1" t="e">
        <f t="shared" si="12"/>
        <v>#N/A</v>
      </c>
      <c r="AA54" s="3">
        <f t="shared" si="1"/>
        <v>0</v>
      </c>
      <c r="AB54" s="13" t="e">
        <f t="shared" si="2"/>
        <v>#N/A</v>
      </c>
      <c r="AC54" s="13" t="e">
        <f t="shared" si="3"/>
        <v>#N/A</v>
      </c>
      <c r="AD54" s="13" t="e">
        <f t="shared" si="4"/>
        <v>#N/A</v>
      </c>
      <c r="AE54" s="13" t="e">
        <f t="shared" si="5"/>
        <v>#N/A</v>
      </c>
      <c r="AF54" s="13" t="e">
        <f t="shared" si="6"/>
        <v>#N/A</v>
      </c>
      <c r="AG54" s="13" t="e">
        <f t="shared" si="7"/>
        <v>#N/A</v>
      </c>
    </row>
    <row r="55" spans="2:33" x14ac:dyDescent="0.3">
      <c r="B55" s="1" t="e">
        <f t="shared" si="0"/>
        <v>#N/A</v>
      </c>
      <c r="V55" s="1" t="str">
        <f t="shared" si="11"/>
        <v/>
      </c>
      <c r="W55" s="1" t="str">
        <f t="shared" si="8"/>
        <v/>
      </c>
      <c r="X55" s="1" t="str">
        <f t="shared" si="9"/>
        <v/>
      </c>
      <c r="Y55" s="1" t="str">
        <f t="shared" si="10"/>
        <v/>
      </c>
      <c r="Z55" s="1" t="e">
        <f t="shared" si="12"/>
        <v>#N/A</v>
      </c>
      <c r="AA55" s="3">
        <f t="shared" si="1"/>
        <v>0</v>
      </c>
      <c r="AB55" s="13" t="e">
        <f t="shared" si="2"/>
        <v>#N/A</v>
      </c>
      <c r="AC55" s="13" t="e">
        <f t="shared" si="3"/>
        <v>#N/A</v>
      </c>
      <c r="AD55" s="13" t="e">
        <f t="shared" si="4"/>
        <v>#N/A</v>
      </c>
      <c r="AE55" s="13" t="e">
        <f t="shared" si="5"/>
        <v>#N/A</v>
      </c>
      <c r="AF55" s="13" t="e">
        <f t="shared" si="6"/>
        <v>#N/A</v>
      </c>
      <c r="AG55" s="13" t="e">
        <f t="shared" si="7"/>
        <v>#N/A</v>
      </c>
    </row>
    <row r="56" spans="2:33" x14ac:dyDescent="0.3">
      <c r="B56" s="1" t="e">
        <f t="shared" si="0"/>
        <v>#N/A</v>
      </c>
      <c r="V56" s="1" t="str">
        <f t="shared" si="11"/>
        <v/>
      </c>
      <c r="W56" s="1" t="str">
        <f t="shared" si="8"/>
        <v/>
      </c>
      <c r="X56" s="1" t="str">
        <f t="shared" si="9"/>
        <v/>
      </c>
      <c r="Y56" s="1" t="str">
        <f t="shared" si="10"/>
        <v/>
      </c>
      <c r="Z56" s="1" t="e">
        <f t="shared" si="12"/>
        <v>#N/A</v>
      </c>
      <c r="AA56" s="3">
        <f t="shared" si="1"/>
        <v>0</v>
      </c>
      <c r="AB56" s="13" t="e">
        <f t="shared" si="2"/>
        <v>#N/A</v>
      </c>
      <c r="AC56" s="13" t="e">
        <f t="shared" si="3"/>
        <v>#N/A</v>
      </c>
      <c r="AD56" s="13" t="e">
        <f t="shared" si="4"/>
        <v>#N/A</v>
      </c>
      <c r="AE56" s="13" t="e">
        <f t="shared" si="5"/>
        <v>#N/A</v>
      </c>
      <c r="AF56" s="13" t="e">
        <f t="shared" si="6"/>
        <v>#N/A</v>
      </c>
      <c r="AG56" s="13" t="e">
        <f t="shared" si="7"/>
        <v>#N/A</v>
      </c>
    </row>
    <row r="57" spans="2:33" x14ac:dyDescent="0.3">
      <c r="B57" s="1" t="e">
        <f t="shared" si="0"/>
        <v>#N/A</v>
      </c>
      <c r="V57" s="1" t="str">
        <f t="shared" si="11"/>
        <v/>
      </c>
      <c r="W57" s="1" t="str">
        <f t="shared" si="8"/>
        <v/>
      </c>
      <c r="X57" s="1" t="str">
        <f t="shared" si="9"/>
        <v/>
      </c>
      <c r="Y57" s="1" t="str">
        <f t="shared" si="10"/>
        <v/>
      </c>
      <c r="Z57" s="1" t="e">
        <f t="shared" si="12"/>
        <v>#N/A</v>
      </c>
      <c r="AA57" s="3">
        <f t="shared" si="1"/>
        <v>0</v>
      </c>
      <c r="AB57" s="13" t="e">
        <f t="shared" si="2"/>
        <v>#N/A</v>
      </c>
      <c r="AC57" s="13" t="e">
        <f t="shared" si="3"/>
        <v>#N/A</v>
      </c>
      <c r="AD57" s="13" t="e">
        <f t="shared" si="4"/>
        <v>#N/A</v>
      </c>
      <c r="AE57" s="13" t="e">
        <f t="shared" si="5"/>
        <v>#N/A</v>
      </c>
      <c r="AF57" s="13" t="e">
        <f t="shared" si="6"/>
        <v>#N/A</v>
      </c>
      <c r="AG57" s="13" t="e">
        <f t="shared" si="7"/>
        <v>#N/A</v>
      </c>
    </row>
    <row r="58" spans="2:33" x14ac:dyDescent="0.3">
      <c r="B58" s="1" t="e">
        <f t="shared" si="0"/>
        <v>#N/A</v>
      </c>
      <c r="V58" s="1" t="str">
        <f t="shared" si="11"/>
        <v/>
      </c>
      <c r="W58" s="1" t="str">
        <f t="shared" si="8"/>
        <v/>
      </c>
      <c r="X58" s="1" t="str">
        <f t="shared" si="9"/>
        <v/>
      </c>
      <c r="Y58" s="1" t="str">
        <f t="shared" si="10"/>
        <v/>
      </c>
      <c r="Z58" s="1" t="e">
        <f t="shared" si="12"/>
        <v>#N/A</v>
      </c>
      <c r="AA58" s="3">
        <f t="shared" si="1"/>
        <v>0</v>
      </c>
      <c r="AB58" s="13" t="e">
        <f t="shared" si="2"/>
        <v>#N/A</v>
      </c>
      <c r="AC58" s="13" t="e">
        <f t="shared" si="3"/>
        <v>#N/A</v>
      </c>
      <c r="AD58" s="13" t="e">
        <f t="shared" si="4"/>
        <v>#N/A</v>
      </c>
      <c r="AE58" s="13" t="e">
        <f t="shared" si="5"/>
        <v>#N/A</v>
      </c>
      <c r="AF58" s="13" t="e">
        <f t="shared" si="6"/>
        <v>#N/A</v>
      </c>
      <c r="AG58" s="13" t="e">
        <f t="shared" si="7"/>
        <v>#N/A</v>
      </c>
    </row>
    <row r="59" spans="2:33" x14ac:dyDescent="0.3">
      <c r="B59" s="1" t="e">
        <f t="shared" si="0"/>
        <v>#N/A</v>
      </c>
      <c r="V59" s="1" t="str">
        <f t="shared" si="11"/>
        <v/>
      </c>
      <c r="W59" s="1" t="str">
        <f t="shared" si="8"/>
        <v/>
      </c>
      <c r="X59" s="1" t="str">
        <f t="shared" si="9"/>
        <v/>
      </c>
      <c r="Y59" s="1" t="str">
        <f t="shared" si="10"/>
        <v/>
      </c>
      <c r="Z59" s="1" t="e">
        <f t="shared" si="12"/>
        <v>#N/A</v>
      </c>
      <c r="AA59" s="3">
        <f t="shared" si="1"/>
        <v>0</v>
      </c>
      <c r="AB59" s="13" t="e">
        <f t="shared" si="2"/>
        <v>#N/A</v>
      </c>
      <c r="AC59" s="13" t="e">
        <f t="shared" si="3"/>
        <v>#N/A</v>
      </c>
      <c r="AD59" s="13" t="e">
        <f t="shared" si="4"/>
        <v>#N/A</v>
      </c>
      <c r="AE59" s="13" t="e">
        <f t="shared" si="5"/>
        <v>#N/A</v>
      </c>
      <c r="AF59" s="13" t="e">
        <f t="shared" si="6"/>
        <v>#N/A</v>
      </c>
      <c r="AG59" s="13" t="e">
        <f t="shared" si="7"/>
        <v>#N/A</v>
      </c>
    </row>
    <row r="60" spans="2:33" x14ac:dyDescent="0.3">
      <c r="B60" s="1" t="e">
        <f t="shared" si="0"/>
        <v>#N/A</v>
      </c>
      <c r="V60" s="1" t="str">
        <f t="shared" si="11"/>
        <v/>
      </c>
      <c r="W60" s="1" t="str">
        <f t="shared" si="8"/>
        <v/>
      </c>
      <c r="X60" s="1" t="str">
        <f t="shared" si="9"/>
        <v/>
      </c>
      <c r="Y60" s="1" t="str">
        <f t="shared" si="10"/>
        <v/>
      </c>
      <c r="Z60" s="1" t="e">
        <f t="shared" si="12"/>
        <v>#N/A</v>
      </c>
      <c r="AA60" s="3">
        <f t="shared" si="1"/>
        <v>0</v>
      </c>
      <c r="AB60" s="13" t="e">
        <f t="shared" si="2"/>
        <v>#N/A</v>
      </c>
      <c r="AC60" s="13" t="e">
        <f t="shared" si="3"/>
        <v>#N/A</v>
      </c>
      <c r="AD60" s="13" t="e">
        <f t="shared" si="4"/>
        <v>#N/A</v>
      </c>
      <c r="AE60" s="13" t="e">
        <f t="shared" si="5"/>
        <v>#N/A</v>
      </c>
      <c r="AF60" s="13" t="e">
        <f t="shared" si="6"/>
        <v>#N/A</v>
      </c>
      <c r="AG60" s="13" t="e">
        <f t="shared" si="7"/>
        <v>#N/A</v>
      </c>
    </row>
    <row r="61" spans="2:33" x14ac:dyDescent="0.3">
      <c r="B61" s="1" t="e">
        <f t="shared" si="0"/>
        <v>#N/A</v>
      </c>
      <c r="V61" s="1" t="str">
        <f t="shared" si="11"/>
        <v/>
      </c>
      <c r="W61" s="1" t="str">
        <f t="shared" si="8"/>
        <v/>
      </c>
      <c r="X61" s="1" t="str">
        <f t="shared" si="9"/>
        <v/>
      </c>
      <c r="Y61" s="1" t="str">
        <f t="shared" si="10"/>
        <v/>
      </c>
      <c r="Z61" s="1" t="e">
        <f t="shared" si="12"/>
        <v>#N/A</v>
      </c>
      <c r="AA61" s="3">
        <f t="shared" si="1"/>
        <v>0</v>
      </c>
      <c r="AB61" s="13" t="e">
        <f t="shared" si="2"/>
        <v>#N/A</v>
      </c>
      <c r="AC61" s="13" t="e">
        <f t="shared" si="3"/>
        <v>#N/A</v>
      </c>
      <c r="AD61" s="13" t="e">
        <f t="shared" si="4"/>
        <v>#N/A</v>
      </c>
      <c r="AE61" s="13" t="e">
        <f t="shared" si="5"/>
        <v>#N/A</v>
      </c>
      <c r="AF61" s="13" t="e">
        <f t="shared" si="6"/>
        <v>#N/A</v>
      </c>
      <c r="AG61" s="13" t="e">
        <f t="shared" si="7"/>
        <v>#N/A</v>
      </c>
    </row>
    <row r="62" spans="2:33" x14ac:dyDescent="0.3">
      <c r="B62" s="1" t="e">
        <f t="shared" si="0"/>
        <v>#N/A</v>
      </c>
      <c r="V62" s="1" t="str">
        <f t="shared" si="11"/>
        <v/>
      </c>
      <c r="W62" s="1" t="str">
        <f t="shared" si="8"/>
        <v/>
      </c>
      <c r="X62" s="1" t="str">
        <f t="shared" si="9"/>
        <v/>
      </c>
      <c r="Y62" s="1" t="str">
        <f t="shared" si="10"/>
        <v/>
      </c>
      <c r="Z62" s="1" t="e">
        <f t="shared" si="12"/>
        <v>#N/A</v>
      </c>
      <c r="AA62" s="3">
        <f t="shared" si="1"/>
        <v>0</v>
      </c>
      <c r="AB62" s="13" t="e">
        <f t="shared" si="2"/>
        <v>#N/A</v>
      </c>
      <c r="AC62" s="13" t="e">
        <f t="shared" si="3"/>
        <v>#N/A</v>
      </c>
      <c r="AD62" s="13" t="e">
        <f t="shared" si="4"/>
        <v>#N/A</v>
      </c>
      <c r="AE62" s="13" t="e">
        <f t="shared" si="5"/>
        <v>#N/A</v>
      </c>
      <c r="AF62" s="13" t="e">
        <f t="shared" si="6"/>
        <v>#N/A</v>
      </c>
      <c r="AG62" s="13" t="e">
        <f t="shared" si="7"/>
        <v>#N/A</v>
      </c>
    </row>
    <row r="63" spans="2:33" x14ac:dyDescent="0.3">
      <c r="B63" s="1" t="e">
        <f t="shared" si="0"/>
        <v>#N/A</v>
      </c>
      <c r="V63" s="1" t="str">
        <f t="shared" si="11"/>
        <v/>
      </c>
      <c r="W63" s="1" t="str">
        <f t="shared" si="8"/>
        <v/>
      </c>
      <c r="X63" s="1" t="str">
        <f t="shared" si="9"/>
        <v/>
      </c>
      <c r="Y63" s="1" t="str">
        <f t="shared" si="10"/>
        <v/>
      </c>
      <c r="Z63" s="1" t="e">
        <f t="shared" si="12"/>
        <v>#N/A</v>
      </c>
      <c r="AA63" s="3">
        <f t="shared" si="1"/>
        <v>0</v>
      </c>
      <c r="AB63" s="13" t="e">
        <f t="shared" si="2"/>
        <v>#N/A</v>
      </c>
      <c r="AC63" s="13" t="e">
        <f t="shared" si="3"/>
        <v>#N/A</v>
      </c>
      <c r="AD63" s="13" t="e">
        <f t="shared" si="4"/>
        <v>#N/A</v>
      </c>
      <c r="AE63" s="13" t="e">
        <f t="shared" si="5"/>
        <v>#N/A</v>
      </c>
      <c r="AF63" s="13" t="e">
        <f t="shared" si="6"/>
        <v>#N/A</v>
      </c>
      <c r="AG63" s="13" t="e">
        <f t="shared" si="7"/>
        <v>#N/A</v>
      </c>
    </row>
    <row r="64" spans="2:33" x14ac:dyDescent="0.3">
      <c r="B64" s="1" t="e">
        <f t="shared" si="0"/>
        <v>#N/A</v>
      </c>
      <c r="V64" s="1" t="str">
        <f t="shared" si="11"/>
        <v/>
      </c>
      <c r="W64" s="1" t="str">
        <f t="shared" si="8"/>
        <v/>
      </c>
      <c r="X64" s="1" t="str">
        <f t="shared" si="9"/>
        <v/>
      </c>
      <c r="Y64" s="1" t="str">
        <f t="shared" si="10"/>
        <v/>
      </c>
      <c r="Z64" s="1" t="e">
        <f t="shared" si="12"/>
        <v>#N/A</v>
      </c>
      <c r="AA64" s="3">
        <f t="shared" si="1"/>
        <v>0</v>
      </c>
      <c r="AB64" s="13" t="e">
        <f t="shared" si="2"/>
        <v>#N/A</v>
      </c>
      <c r="AC64" s="13" t="e">
        <f t="shared" si="3"/>
        <v>#N/A</v>
      </c>
      <c r="AD64" s="13" t="e">
        <f t="shared" si="4"/>
        <v>#N/A</v>
      </c>
      <c r="AE64" s="13" t="e">
        <f t="shared" si="5"/>
        <v>#N/A</v>
      </c>
      <c r="AF64" s="13" t="e">
        <f t="shared" si="6"/>
        <v>#N/A</v>
      </c>
      <c r="AG64" s="13" t="e">
        <f t="shared" si="7"/>
        <v>#N/A</v>
      </c>
    </row>
    <row r="65" spans="2:33" x14ac:dyDescent="0.3">
      <c r="B65" s="1" t="e">
        <f t="shared" si="0"/>
        <v>#N/A</v>
      </c>
      <c r="V65" s="1" t="str">
        <f t="shared" si="11"/>
        <v/>
      </c>
      <c r="W65" s="1" t="str">
        <f t="shared" si="8"/>
        <v/>
      </c>
      <c r="X65" s="1" t="str">
        <f t="shared" si="9"/>
        <v/>
      </c>
      <c r="Y65" s="1" t="str">
        <f t="shared" si="10"/>
        <v/>
      </c>
      <c r="Z65" s="1" t="e">
        <f t="shared" si="12"/>
        <v>#N/A</v>
      </c>
      <c r="AA65" s="3">
        <f t="shared" si="1"/>
        <v>0</v>
      </c>
      <c r="AB65" s="13" t="e">
        <f t="shared" si="2"/>
        <v>#N/A</v>
      </c>
      <c r="AC65" s="13" t="e">
        <f t="shared" si="3"/>
        <v>#N/A</v>
      </c>
      <c r="AD65" s="13" t="e">
        <f t="shared" si="4"/>
        <v>#N/A</v>
      </c>
      <c r="AE65" s="13" t="e">
        <f t="shared" si="5"/>
        <v>#N/A</v>
      </c>
      <c r="AF65" s="13" t="e">
        <f t="shared" si="6"/>
        <v>#N/A</v>
      </c>
      <c r="AG65" s="13" t="e">
        <f t="shared" si="7"/>
        <v>#N/A</v>
      </c>
    </row>
    <row r="66" spans="2:33" x14ac:dyDescent="0.3">
      <c r="B66" s="1" t="e">
        <f t="shared" si="0"/>
        <v>#N/A</v>
      </c>
      <c r="V66" s="1" t="str">
        <f t="shared" si="11"/>
        <v/>
      </c>
      <c r="W66" s="1" t="str">
        <f t="shared" si="8"/>
        <v/>
      </c>
      <c r="X66" s="1" t="str">
        <f t="shared" si="9"/>
        <v/>
      </c>
      <c r="Y66" s="1" t="str">
        <f t="shared" si="10"/>
        <v/>
      </c>
      <c r="Z66" s="1" t="e">
        <f t="shared" si="12"/>
        <v>#N/A</v>
      </c>
      <c r="AA66" s="3">
        <f t="shared" si="1"/>
        <v>0</v>
      </c>
      <c r="AB66" s="13" t="e">
        <f t="shared" si="2"/>
        <v>#N/A</v>
      </c>
      <c r="AC66" s="13" t="e">
        <f t="shared" si="3"/>
        <v>#N/A</v>
      </c>
      <c r="AD66" s="13" t="e">
        <f t="shared" si="4"/>
        <v>#N/A</v>
      </c>
      <c r="AE66" s="13" t="e">
        <f t="shared" si="5"/>
        <v>#N/A</v>
      </c>
      <c r="AF66" s="13" t="e">
        <f t="shared" si="6"/>
        <v>#N/A</v>
      </c>
      <c r="AG66" s="13" t="e">
        <f t="shared" si="7"/>
        <v>#N/A</v>
      </c>
    </row>
    <row r="67" spans="2:33" x14ac:dyDescent="0.3">
      <c r="B67" s="1" t="e">
        <f t="shared" si="0"/>
        <v>#N/A</v>
      </c>
      <c r="V67" s="1" t="str">
        <f t="shared" si="11"/>
        <v/>
      </c>
      <c r="W67" s="1" t="str">
        <f t="shared" si="8"/>
        <v/>
      </c>
      <c r="X67" s="1" t="str">
        <f t="shared" si="9"/>
        <v/>
      </c>
      <c r="Y67" s="1" t="str">
        <f t="shared" si="10"/>
        <v/>
      </c>
      <c r="Z67" s="1" t="e">
        <f t="shared" si="12"/>
        <v>#N/A</v>
      </c>
      <c r="AA67" s="3">
        <f t="shared" si="1"/>
        <v>0</v>
      </c>
      <c r="AB67" s="13" t="e">
        <f t="shared" si="2"/>
        <v>#N/A</v>
      </c>
      <c r="AC67" s="13" t="e">
        <f t="shared" si="3"/>
        <v>#N/A</v>
      </c>
      <c r="AD67" s="13" t="e">
        <f t="shared" si="4"/>
        <v>#N/A</v>
      </c>
      <c r="AE67" s="13" t="e">
        <f t="shared" si="5"/>
        <v>#N/A</v>
      </c>
      <c r="AF67" s="13" t="e">
        <f t="shared" si="6"/>
        <v>#N/A</v>
      </c>
      <c r="AG67" s="13" t="e">
        <f t="shared" si="7"/>
        <v>#N/A</v>
      </c>
    </row>
    <row r="68" spans="2:33" x14ac:dyDescent="0.3">
      <c r="B68" s="1" t="e">
        <f t="shared" si="0"/>
        <v>#N/A</v>
      </c>
      <c r="V68" s="1" t="str">
        <f t="shared" si="11"/>
        <v/>
      </c>
      <c r="W68" s="1" t="str">
        <f t="shared" si="8"/>
        <v/>
      </c>
      <c r="X68" s="1" t="str">
        <f t="shared" si="9"/>
        <v/>
      </c>
      <c r="Y68" s="1" t="str">
        <f t="shared" si="10"/>
        <v/>
      </c>
      <c r="Z68" s="1" t="e">
        <f t="shared" si="12"/>
        <v>#N/A</v>
      </c>
      <c r="AA68" s="3">
        <f t="shared" si="1"/>
        <v>0</v>
      </c>
      <c r="AB68" s="13" t="e">
        <f t="shared" si="2"/>
        <v>#N/A</v>
      </c>
      <c r="AC68" s="13" t="e">
        <f t="shared" si="3"/>
        <v>#N/A</v>
      </c>
      <c r="AD68" s="13" t="e">
        <f t="shared" si="4"/>
        <v>#N/A</v>
      </c>
      <c r="AE68" s="13" t="e">
        <f t="shared" si="5"/>
        <v>#N/A</v>
      </c>
      <c r="AF68" s="13" t="e">
        <f t="shared" si="6"/>
        <v>#N/A</v>
      </c>
      <c r="AG68" s="13" t="e">
        <f t="shared" si="7"/>
        <v>#N/A</v>
      </c>
    </row>
    <row r="69" spans="2:33" x14ac:dyDescent="0.3">
      <c r="B69" s="1" t="e">
        <f t="shared" si="0"/>
        <v>#N/A</v>
      </c>
      <c r="V69" s="1" t="str">
        <f t="shared" si="11"/>
        <v/>
      </c>
      <c r="W69" s="1" t="str">
        <f t="shared" si="8"/>
        <v/>
      </c>
      <c r="X69" s="1" t="str">
        <f t="shared" si="9"/>
        <v/>
      </c>
      <c r="Y69" s="1" t="str">
        <f t="shared" si="10"/>
        <v/>
      </c>
      <c r="Z69" s="1" t="e">
        <f t="shared" si="12"/>
        <v>#N/A</v>
      </c>
      <c r="AA69" s="3">
        <f t="shared" si="1"/>
        <v>0</v>
      </c>
      <c r="AB69" s="13" t="e">
        <f t="shared" si="2"/>
        <v>#N/A</v>
      </c>
      <c r="AC69" s="13" t="e">
        <f t="shared" si="3"/>
        <v>#N/A</v>
      </c>
      <c r="AD69" s="13" t="e">
        <f t="shared" si="4"/>
        <v>#N/A</v>
      </c>
      <c r="AE69" s="13" t="e">
        <f t="shared" si="5"/>
        <v>#N/A</v>
      </c>
      <c r="AF69" s="13" t="e">
        <f t="shared" si="6"/>
        <v>#N/A</v>
      </c>
      <c r="AG69" s="13" t="e">
        <f t="shared" si="7"/>
        <v>#N/A</v>
      </c>
    </row>
    <row r="70" spans="2:33" x14ac:dyDescent="0.3">
      <c r="B70" s="1" t="e">
        <f t="shared" si="0"/>
        <v>#N/A</v>
      </c>
      <c r="V70" s="1" t="str">
        <f t="shared" si="11"/>
        <v/>
      </c>
      <c r="W70" s="1" t="str">
        <f t="shared" si="8"/>
        <v/>
      </c>
      <c r="X70" s="1" t="str">
        <f t="shared" si="9"/>
        <v/>
      </c>
      <c r="Y70" s="1" t="str">
        <f t="shared" si="10"/>
        <v/>
      </c>
      <c r="Z70" s="1" t="e">
        <f t="shared" si="12"/>
        <v>#N/A</v>
      </c>
      <c r="AA70" s="3">
        <f t="shared" si="1"/>
        <v>0</v>
      </c>
      <c r="AB70" s="13" t="e">
        <f t="shared" si="2"/>
        <v>#N/A</v>
      </c>
      <c r="AC70" s="13" t="e">
        <f t="shared" si="3"/>
        <v>#N/A</v>
      </c>
      <c r="AD70" s="13" t="e">
        <f t="shared" si="4"/>
        <v>#N/A</v>
      </c>
      <c r="AE70" s="13" t="e">
        <f t="shared" si="5"/>
        <v>#N/A</v>
      </c>
      <c r="AF70" s="13" t="e">
        <f t="shared" si="6"/>
        <v>#N/A</v>
      </c>
      <c r="AG70" s="13" t="e">
        <f t="shared" si="7"/>
        <v>#N/A</v>
      </c>
    </row>
    <row r="71" spans="2:33" x14ac:dyDescent="0.3">
      <c r="B71" s="1" t="e">
        <f t="shared" si="0"/>
        <v>#N/A</v>
      </c>
      <c r="V71" s="1" t="str">
        <f t="shared" si="11"/>
        <v/>
      </c>
      <c r="W71" s="1" t="str">
        <f t="shared" si="8"/>
        <v/>
      </c>
      <c r="X71" s="1" t="str">
        <f t="shared" si="9"/>
        <v/>
      </c>
      <c r="Y71" s="1" t="str">
        <f t="shared" si="10"/>
        <v/>
      </c>
      <c r="Z71" s="1" t="e">
        <f t="shared" si="12"/>
        <v>#N/A</v>
      </c>
      <c r="AA71" s="3">
        <f t="shared" si="1"/>
        <v>0</v>
      </c>
      <c r="AB71" s="13" t="e">
        <f t="shared" si="2"/>
        <v>#N/A</v>
      </c>
      <c r="AC71" s="13" t="e">
        <f t="shared" si="3"/>
        <v>#N/A</v>
      </c>
      <c r="AD71" s="13" t="e">
        <f t="shared" si="4"/>
        <v>#N/A</v>
      </c>
      <c r="AE71" s="13" t="e">
        <f t="shared" si="5"/>
        <v>#N/A</v>
      </c>
      <c r="AF71" s="13" t="e">
        <f t="shared" si="6"/>
        <v>#N/A</v>
      </c>
      <c r="AG71" s="13" t="e">
        <f t="shared" si="7"/>
        <v>#N/A</v>
      </c>
    </row>
    <row r="72" spans="2:33" x14ac:dyDescent="0.3">
      <c r="B72" s="1" t="e">
        <f t="shared" ref="B72:B135" si="13">IF(C72="",NA(),E72+G72+H72+I72)</f>
        <v>#N/A</v>
      </c>
      <c r="V72" s="1" t="str">
        <f t="shared" si="11"/>
        <v/>
      </c>
      <c r="W72" s="1" t="str">
        <f t="shared" si="8"/>
        <v/>
      </c>
      <c r="X72" s="1" t="str">
        <f t="shared" si="9"/>
        <v/>
      </c>
      <c r="Y72" s="1" t="str">
        <f t="shared" si="10"/>
        <v/>
      </c>
      <c r="Z72" s="1" t="e">
        <f t="shared" si="12"/>
        <v>#N/A</v>
      </c>
      <c r="AA72" s="3">
        <f t="shared" ref="AA72:AA135" si="14">$B$2*K72*$B$1</f>
        <v>0</v>
      </c>
      <c r="AB72" s="13" t="e">
        <f t="shared" ref="AB72:AB135" si="15">IF(OR(ISNA(B72),B72=0),NA(),I72/B72)</f>
        <v>#N/A</v>
      </c>
      <c r="AC72" s="13" t="e">
        <f t="shared" ref="AC72:AC135" si="16">IF(OR(ISNA(B72),B72=0),NA(),B72/$AC$5)</f>
        <v>#N/A</v>
      </c>
      <c r="AD72" s="13" t="e">
        <f t="shared" ref="AD72:AD135" si="17">IF(OR(ISNA(B72),B72=0),NA(),E72/$AC$5)</f>
        <v>#N/A</v>
      </c>
      <c r="AE72" s="13" t="e">
        <f t="shared" ref="AE72:AE135" si="18">IF(OR(ISNA(B72),B72=0),NA(),G72/$AC$5)</f>
        <v>#N/A</v>
      </c>
      <c r="AF72" s="13" t="e">
        <f t="shared" ref="AF72:AF135" si="19">IF(OR(ISNA(B72),B72=0),NA(),I72/$AC$5)</f>
        <v>#N/A</v>
      </c>
      <c r="AG72" s="13" t="e">
        <f t="shared" ref="AG72:AG135" si="20">+IF(OR(ISNA(B72),B72=0),NA(),Z72/$AC$5)</f>
        <v>#N/A</v>
      </c>
    </row>
    <row r="73" spans="2:33" x14ac:dyDescent="0.3">
      <c r="B73" s="1" t="e">
        <f t="shared" si="13"/>
        <v>#N/A</v>
      </c>
      <c r="V73" s="1" t="str">
        <f t="shared" si="11"/>
        <v/>
      </c>
      <c r="W73" s="1" t="str">
        <f t="shared" ref="W73:W136" si="21">IF($C73="","",G73-G72)</f>
        <v/>
      </c>
      <c r="X73" s="1" t="str">
        <f t="shared" ref="X73:X136" si="22">IF($C73="","",H73-H72)</f>
        <v/>
      </c>
      <c r="Y73" s="1" t="str">
        <f t="shared" ref="Y73:Y136" si="23">IF($C73="","",I73-I72)</f>
        <v/>
      </c>
      <c r="Z73" s="1" t="e">
        <f t="shared" si="12"/>
        <v>#N/A</v>
      </c>
      <c r="AA73" s="3">
        <f t="shared" si="14"/>
        <v>0</v>
      </c>
      <c r="AB73" s="13" t="e">
        <f t="shared" si="15"/>
        <v>#N/A</v>
      </c>
      <c r="AC73" s="13" t="e">
        <f t="shared" si="16"/>
        <v>#N/A</v>
      </c>
      <c r="AD73" s="13" t="e">
        <f t="shared" si="17"/>
        <v>#N/A</v>
      </c>
      <c r="AE73" s="13" t="e">
        <f t="shared" si="18"/>
        <v>#N/A</v>
      </c>
      <c r="AF73" s="13" t="e">
        <f t="shared" si="19"/>
        <v>#N/A</v>
      </c>
      <c r="AG73" s="13" t="e">
        <f t="shared" si="20"/>
        <v>#N/A</v>
      </c>
    </row>
    <row r="74" spans="2:33" x14ac:dyDescent="0.3">
      <c r="B74" s="1" t="e">
        <f t="shared" si="13"/>
        <v>#N/A</v>
      </c>
      <c r="V74" s="1" t="str">
        <f t="shared" ref="V74:V137" si="24">IF($C74="","",E74-E73)</f>
        <v/>
      </c>
      <c r="W74" s="1" t="str">
        <f t="shared" si="21"/>
        <v/>
      </c>
      <c r="X74" s="1" t="str">
        <f t="shared" si="22"/>
        <v/>
      </c>
      <c r="Y74" s="1" t="str">
        <f t="shared" si="23"/>
        <v/>
      </c>
      <c r="Z74" s="1" t="e">
        <f t="shared" ref="Z74:Z137" si="25">IF(OR($C74="",ISNA($C74)),NA(),V74+W74+X74+Y74)</f>
        <v>#N/A</v>
      </c>
      <c r="AA74" s="3">
        <f t="shared" si="14"/>
        <v>0</v>
      </c>
      <c r="AB74" s="13" t="e">
        <f t="shared" si="15"/>
        <v>#N/A</v>
      </c>
      <c r="AC74" s="13" t="e">
        <f t="shared" si="16"/>
        <v>#N/A</v>
      </c>
      <c r="AD74" s="13" t="e">
        <f t="shared" si="17"/>
        <v>#N/A</v>
      </c>
      <c r="AE74" s="13" t="e">
        <f t="shared" si="18"/>
        <v>#N/A</v>
      </c>
      <c r="AF74" s="13" t="e">
        <f t="shared" si="19"/>
        <v>#N/A</v>
      </c>
      <c r="AG74" s="13" t="e">
        <f t="shared" si="20"/>
        <v>#N/A</v>
      </c>
    </row>
    <row r="75" spans="2:33" x14ac:dyDescent="0.3">
      <c r="B75" s="1" t="e">
        <f t="shared" si="13"/>
        <v>#N/A</v>
      </c>
      <c r="V75" s="1" t="str">
        <f t="shared" si="24"/>
        <v/>
      </c>
      <c r="W75" s="1" t="str">
        <f t="shared" si="21"/>
        <v/>
      </c>
      <c r="X75" s="1" t="str">
        <f t="shared" si="22"/>
        <v/>
      </c>
      <c r="Y75" s="1" t="str">
        <f t="shared" si="23"/>
        <v/>
      </c>
      <c r="Z75" s="1" t="e">
        <f t="shared" si="25"/>
        <v>#N/A</v>
      </c>
      <c r="AA75" s="3">
        <f t="shared" si="14"/>
        <v>0</v>
      </c>
      <c r="AB75" s="13" t="e">
        <f t="shared" si="15"/>
        <v>#N/A</v>
      </c>
      <c r="AC75" s="13" t="e">
        <f t="shared" si="16"/>
        <v>#N/A</v>
      </c>
      <c r="AD75" s="13" t="e">
        <f t="shared" si="17"/>
        <v>#N/A</v>
      </c>
      <c r="AE75" s="13" t="e">
        <f t="shared" si="18"/>
        <v>#N/A</v>
      </c>
      <c r="AF75" s="13" t="e">
        <f t="shared" si="19"/>
        <v>#N/A</v>
      </c>
      <c r="AG75" s="13" t="e">
        <f t="shared" si="20"/>
        <v>#N/A</v>
      </c>
    </row>
    <row r="76" spans="2:33" x14ac:dyDescent="0.3">
      <c r="B76" s="1" t="e">
        <f t="shared" si="13"/>
        <v>#N/A</v>
      </c>
      <c r="V76" s="1" t="str">
        <f t="shared" si="24"/>
        <v/>
      </c>
      <c r="W76" s="1" t="str">
        <f t="shared" si="21"/>
        <v/>
      </c>
      <c r="X76" s="1" t="str">
        <f t="shared" si="22"/>
        <v/>
      </c>
      <c r="Y76" s="1" t="str">
        <f t="shared" si="23"/>
        <v/>
      </c>
      <c r="Z76" s="1" t="e">
        <f t="shared" si="25"/>
        <v>#N/A</v>
      </c>
      <c r="AA76" s="3">
        <f t="shared" si="14"/>
        <v>0</v>
      </c>
      <c r="AB76" s="13" t="e">
        <f t="shared" si="15"/>
        <v>#N/A</v>
      </c>
      <c r="AC76" s="13" t="e">
        <f t="shared" si="16"/>
        <v>#N/A</v>
      </c>
      <c r="AD76" s="13" t="e">
        <f t="shared" si="17"/>
        <v>#N/A</v>
      </c>
      <c r="AE76" s="13" t="e">
        <f t="shared" si="18"/>
        <v>#N/A</v>
      </c>
      <c r="AF76" s="13" t="e">
        <f t="shared" si="19"/>
        <v>#N/A</v>
      </c>
      <c r="AG76" s="13" t="e">
        <f t="shared" si="20"/>
        <v>#N/A</v>
      </c>
    </row>
    <row r="77" spans="2:33" x14ac:dyDescent="0.3">
      <c r="B77" s="1" t="e">
        <f t="shared" si="13"/>
        <v>#N/A</v>
      </c>
      <c r="V77" s="1" t="str">
        <f t="shared" si="24"/>
        <v/>
      </c>
      <c r="W77" s="1" t="str">
        <f t="shared" si="21"/>
        <v/>
      </c>
      <c r="X77" s="1" t="str">
        <f t="shared" si="22"/>
        <v/>
      </c>
      <c r="Y77" s="1" t="str">
        <f t="shared" si="23"/>
        <v/>
      </c>
      <c r="Z77" s="1" t="e">
        <f t="shared" si="25"/>
        <v>#N/A</v>
      </c>
      <c r="AA77" s="3">
        <f t="shared" si="14"/>
        <v>0</v>
      </c>
      <c r="AB77" s="13" t="e">
        <f t="shared" si="15"/>
        <v>#N/A</v>
      </c>
      <c r="AC77" s="13" t="e">
        <f t="shared" si="16"/>
        <v>#N/A</v>
      </c>
      <c r="AD77" s="13" t="e">
        <f t="shared" si="17"/>
        <v>#N/A</v>
      </c>
      <c r="AE77" s="13" t="e">
        <f t="shared" si="18"/>
        <v>#N/A</v>
      </c>
      <c r="AF77" s="13" t="e">
        <f t="shared" si="19"/>
        <v>#N/A</v>
      </c>
      <c r="AG77" s="13" t="e">
        <f t="shared" si="20"/>
        <v>#N/A</v>
      </c>
    </row>
    <row r="78" spans="2:33" x14ac:dyDescent="0.3">
      <c r="B78" s="1" t="e">
        <f t="shared" si="13"/>
        <v>#N/A</v>
      </c>
      <c r="V78" s="1" t="str">
        <f t="shared" si="24"/>
        <v/>
      </c>
      <c r="W78" s="1" t="str">
        <f t="shared" si="21"/>
        <v/>
      </c>
      <c r="X78" s="1" t="str">
        <f t="shared" si="22"/>
        <v/>
      </c>
      <c r="Y78" s="1" t="str">
        <f t="shared" si="23"/>
        <v/>
      </c>
      <c r="Z78" s="1" t="e">
        <f t="shared" si="25"/>
        <v>#N/A</v>
      </c>
      <c r="AA78" s="3">
        <f t="shared" si="14"/>
        <v>0</v>
      </c>
      <c r="AB78" s="13" t="e">
        <f t="shared" si="15"/>
        <v>#N/A</v>
      </c>
      <c r="AC78" s="13" t="e">
        <f t="shared" si="16"/>
        <v>#N/A</v>
      </c>
      <c r="AD78" s="13" t="e">
        <f t="shared" si="17"/>
        <v>#N/A</v>
      </c>
      <c r="AE78" s="13" t="e">
        <f t="shared" si="18"/>
        <v>#N/A</v>
      </c>
      <c r="AF78" s="13" t="e">
        <f t="shared" si="19"/>
        <v>#N/A</v>
      </c>
      <c r="AG78" s="13" t="e">
        <f t="shared" si="20"/>
        <v>#N/A</v>
      </c>
    </row>
    <row r="79" spans="2:33" x14ac:dyDescent="0.3">
      <c r="B79" s="1" t="e">
        <f t="shared" si="13"/>
        <v>#N/A</v>
      </c>
      <c r="V79" s="1" t="str">
        <f t="shared" si="24"/>
        <v/>
      </c>
      <c r="W79" s="1" t="str">
        <f t="shared" si="21"/>
        <v/>
      </c>
      <c r="X79" s="1" t="str">
        <f t="shared" si="22"/>
        <v/>
      </c>
      <c r="Y79" s="1" t="str">
        <f t="shared" si="23"/>
        <v/>
      </c>
      <c r="Z79" s="1" t="e">
        <f t="shared" si="25"/>
        <v>#N/A</v>
      </c>
      <c r="AA79" s="3">
        <f t="shared" si="14"/>
        <v>0</v>
      </c>
      <c r="AB79" s="13" t="e">
        <f t="shared" si="15"/>
        <v>#N/A</v>
      </c>
      <c r="AC79" s="13" t="e">
        <f t="shared" si="16"/>
        <v>#N/A</v>
      </c>
      <c r="AD79" s="13" t="e">
        <f t="shared" si="17"/>
        <v>#N/A</v>
      </c>
      <c r="AE79" s="13" t="e">
        <f t="shared" si="18"/>
        <v>#N/A</v>
      </c>
      <c r="AF79" s="13" t="e">
        <f t="shared" si="19"/>
        <v>#N/A</v>
      </c>
      <c r="AG79" s="13" t="e">
        <f t="shared" si="20"/>
        <v>#N/A</v>
      </c>
    </row>
    <row r="80" spans="2:33" x14ac:dyDescent="0.3">
      <c r="B80" s="1" t="e">
        <f t="shared" si="13"/>
        <v>#N/A</v>
      </c>
      <c r="V80" s="1" t="str">
        <f t="shared" si="24"/>
        <v/>
      </c>
      <c r="W80" s="1" t="str">
        <f t="shared" si="21"/>
        <v/>
      </c>
      <c r="X80" s="1" t="str">
        <f t="shared" si="22"/>
        <v/>
      </c>
      <c r="Y80" s="1" t="str">
        <f t="shared" si="23"/>
        <v/>
      </c>
      <c r="Z80" s="1" t="e">
        <f t="shared" si="25"/>
        <v>#N/A</v>
      </c>
      <c r="AA80" s="3">
        <f t="shared" si="14"/>
        <v>0</v>
      </c>
      <c r="AB80" s="13" t="e">
        <f t="shared" si="15"/>
        <v>#N/A</v>
      </c>
      <c r="AC80" s="13" t="e">
        <f t="shared" si="16"/>
        <v>#N/A</v>
      </c>
      <c r="AD80" s="13" t="e">
        <f t="shared" si="17"/>
        <v>#N/A</v>
      </c>
      <c r="AE80" s="13" t="e">
        <f t="shared" si="18"/>
        <v>#N/A</v>
      </c>
      <c r="AF80" s="13" t="e">
        <f t="shared" si="19"/>
        <v>#N/A</v>
      </c>
      <c r="AG80" s="13" t="e">
        <f t="shared" si="20"/>
        <v>#N/A</v>
      </c>
    </row>
    <row r="81" spans="2:33" x14ac:dyDescent="0.3">
      <c r="B81" s="1" t="e">
        <f t="shared" si="13"/>
        <v>#N/A</v>
      </c>
      <c r="V81" s="1" t="str">
        <f t="shared" si="24"/>
        <v/>
      </c>
      <c r="W81" s="1" t="str">
        <f t="shared" si="21"/>
        <v/>
      </c>
      <c r="X81" s="1" t="str">
        <f t="shared" si="22"/>
        <v/>
      </c>
      <c r="Y81" s="1" t="str">
        <f t="shared" si="23"/>
        <v/>
      </c>
      <c r="Z81" s="1" t="e">
        <f t="shared" si="25"/>
        <v>#N/A</v>
      </c>
      <c r="AA81" s="3">
        <f t="shared" si="14"/>
        <v>0</v>
      </c>
      <c r="AB81" s="13" t="e">
        <f t="shared" si="15"/>
        <v>#N/A</v>
      </c>
      <c r="AC81" s="13" t="e">
        <f t="shared" si="16"/>
        <v>#N/A</v>
      </c>
      <c r="AD81" s="13" t="e">
        <f t="shared" si="17"/>
        <v>#N/A</v>
      </c>
      <c r="AE81" s="13" t="e">
        <f t="shared" si="18"/>
        <v>#N/A</v>
      </c>
      <c r="AF81" s="13" t="e">
        <f t="shared" si="19"/>
        <v>#N/A</v>
      </c>
      <c r="AG81" s="13" t="e">
        <f t="shared" si="20"/>
        <v>#N/A</v>
      </c>
    </row>
    <row r="82" spans="2:33" x14ac:dyDescent="0.3">
      <c r="B82" s="1" t="e">
        <f t="shared" si="13"/>
        <v>#N/A</v>
      </c>
      <c r="V82" s="1" t="str">
        <f t="shared" si="24"/>
        <v/>
      </c>
      <c r="W82" s="1" t="str">
        <f t="shared" si="21"/>
        <v/>
      </c>
      <c r="X82" s="1" t="str">
        <f t="shared" si="22"/>
        <v/>
      </c>
      <c r="Y82" s="1" t="str">
        <f t="shared" si="23"/>
        <v/>
      </c>
      <c r="Z82" s="1" t="e">
        <f t="shared" si="25"/>
        <v>#N/A</v>
      </c>
      <c r="AA82" s="3">
        <f t="shared" si="14"/>
        <v>0</v>
      </c>
      <c r="AB82" s="13" t="e">
        <f t="shared" si="15"/>
        <v>#N/A</v>
      </c>
      <c r="AC82" s="13" t="e">
        <f t="shared" si="16"/>
        <v>#N/A</v>
      </c>
      <c r="AD82" s="13" t="e">
        <f t="shared" si="17"/>
        <v>#N/A</v>
      </c>
      <c r="AE82" s="13" t="e">
        <f t="shared" si="18"/>
        <v>#N/A</v>
      </c>
      <c r="AF82" s="13" t="e">
        <f t="shared" si="19"/>
        <v>#N/A</v>
      </c>
      <c r="AG82" s="13" t="e">
        <f t="shared" si="20"/>
        <v>#N/A</v>
      </c>
    </row>
    <row r="83" spans="2:33" x14ac:dyDescent="0.3">
      <c r="B83" s="1" t="e">
        <f t="shared" si="13"/>
        <v>#N/A</v>
      </c>
      <c r="V83" s="1" t="str">
        <f t="shared" si="24"/>
        <v/>
      </c>
      <c r="W83" s="1" t="str">
        <f t="shared" si="21"/>
        <v/>
      </c>
      <c r="X83" s="1" t="str">
        <f t="shared" si="22"/>
        <v/>
      </c>
      <c r="Y83" s="1" t="str">
        <f t="shared" si="23"/>
        <v/>
      </c>
      <c r="Z83" s="1" t="e">
        <f t="shared" si="25"/>
        <v>#N/A</v>
      </c>
      <c r="AA83" s="3">
        <f t="shared" si="14"/>
        <v>0</v>
      </c>
      <c r="AB83" s="13" t="e">
        <f t="shared" si="15"/>
        <v>#N/A</v>
      </c>
      <c r="AC83" s="13" t="e">
        <f t="shared" si="16"/>
        <v>#N/A</v>
      </c>
      <c r="AD83" s="13" t="e">
        <f t="shared" si="17"/>
        <v>#N/A</v>
      </c>
      <c r="AE83" s="13" t="e">
        <f t="shared" si="18"/>
        <v>#N/A</v>
      </c>
      <c r="AF83" s="13" t="e">
        <f t="shared" si="19"/>
        <v>#N/A</v>
      </c>
      <c r="AG83" s="13" t="e">
        <f t="shared" si="20"/>
        <v>#N/A</v>
      </c>
    </row>
    <row r="84" spans="2:33" x14ac:dyDescent="0.3">
      <c r="B84" s="1" t="e">
        <f t="shared" si="13"/>
        <v>#N/A</v>
      </c>
      <c r="V84" s="1" t="str">
        <f t="shared" si="24"/>
        <v/>
      </c>
      <c r="W84" s="1" t="str">
        <f t="shared" si="21"/>
        <v/>
      </c>
      <c r="X84" s="1" t="str">
        <f t="shared" si="22"/>
        <v/>
      </c>
      <c r="Y84" s="1" t="str">
        <f t="shared" si="23"/>
        <v/>
      </c>
      <c r="Z84" s="1" t="e">
        <f t="shared" si="25"/>
        <v>#N/A</v>
      </c>
      <c r="AA84" s="3">
        <f t="shared" si="14"/>
        <v>0</v>
      </c>
      <c r="AB84" s="13" t="e">
        <f t="shared" si="15"/>
        <v>#N/A</v>
      </c>
      <c r="AC84" s="13" t="e">
        <f t="shared" si="16"/>
        <v>#N/A</v>
      </c>
      <c r="AD84" s="13" t="e">
        <f t="shared" si="17"/>
        <v>#N/A</v>
      </c>
      <c r="AE84" s="13" t="e">
        <f t="shared" si="18"/>
        <v>#N/A</v>
      </c>
      <c r="AF84" s="13" t="e">
        <f t="shared" si="19"/>
        <v>#N/A</v>
      </c>
      <c r="AG84" s="13" t="e">
        <f t="shared" si="20"/>
        <v>#N/A</v>
      </c>
    </row>
    <row r="85" spans="2:33" x14ac:dyDescent="0.3">
      <c r="B85" s="1" t="e">
        <f t="shared" si="13"/>
        <v>#N/A</v>
      </c>
      <c r="V85" s="1" t="str">
        <f t="shared" si="24"/>
        <v/>
      </c>
      <c r="W85" s="1" t="str">
        <f t="shared" si="21"/>
        <v/>
      </c>
      <c r="X85" s="1" t="str">
        <f t="shared" si="22"/>
        <v/>
      </c>
      <c r="Y85" s="1" t="str">
        <f t="shared" si="23"/>
        <v/>
      </c>
      <c r="Z85" s="1" t="e">
        <f t="shared" si="25"/>
        <v>#N/A</v>
      </c>
      <c r="AA85" s="3">
        <f t="shared" si="14"/>
        <v>0</v>
      </c>
      <c r="AB85" s="13" t="e">
        <f t="shared" si="15"/>
        <v>#N/A</v>
      </c>
      <c r="AC85" s="13" t="e">
        <f t="shared" si="16"/>
        <v>#N/A</v>
      </c>
      <c r="AD85" s="13" t="e">
        <f t="shared" si="17"/>
        <v>#N/A</v>
      </c>
      <c r="AE85" s="13" t="e">
        <f t="shared" si="18"/>
        <v>#N/A</v>
      </c>
      <c r="AF85" s="13" t="e">
        <f t="shared" si="19"/>
        <v>#N/A</v>
      </c>
      <c r="AG85" s="13" t="e">
        <f t="shared" si="20"/>
        <v>#N/A</v>
      </c>
    </row>
    <row r="86" spans="2:33" x14ac:dyDescent="0.3">
      <c r="B86" s="1" t="e">
        <f t="shared" si="13"/>
        <v>#N/A</v>
      </c>
      <c r="V86" s="1" t="str">
        <f t="shared" si="24"/>
        <v/>
      </c>
      <c r="W86" s="1" t="str">
        <f t="shared" si="21"/>
        <v/>
      </c>
      <c r="X86" s="1" t="str">
        <f t="shared" si="22"/>
        <v/>
      </c>
      <c r="Y86" s="1" t="str">
        <f t="shared" si="23"/>
        <v/>
      </c>
      <c r="Z86" s="1" t="e">
        <f t="shared" si="25"/>
        <v>#N/A</v>
      </c>
      <c r="AA86" s="3">
        <f t="shared" si="14"/>
        <v>0</v>
      </c>
      <c r="AB86" s="13" t="e">
        <f t="shared" si="15"/>
        <v>#N/A</v>
      </c>
      <c r="AC86" s="13" t="e">
        <f t="shared" si="16"/>
        <v>#N/A</v>
      </c>
      <c r="AD86" s="13" t="e">
        <f t="shared" si="17"/>
        <v>#N/A</v>
      </c>
      <c r="AE86" s="13" t="e">
        <f t="shared" si="18"/>
        <v>#N/A</v>
      </c>
      <c r="AF86" s="13" t="e">
        <f t="shared" si="19"/>
        <v>#N/A</v>
      </c>
      <c r="AG86" s="13" t="e">
        <f t="shared" si="20"/>
        <v>#N/A</v>
      </c>
    </row>
    <row r="87" spans="2:33" x14ac:dyDescent="0.3">
      <c r="B87" s="1" t="e">
        <f t="shared" si="13"/>
        <v>#N/A</v>
      </c>
      <c r="V87" s="1" t="str">
        <f t="shared" si="24"/>
        <v/>
      </c>
      <c r="W87" s="1" t="str">
        <f t="shared" si="21"/>
        <v/>
      </c>
      <c r="X87" s="1" t="str">
        <f t="shared" si="22"/>
        <v/>
      </c>
      <c r="Y87" s="1" t="str">
        <f t="shared" si="23"/>
        <v/>
      </c>
      <c r="Z87" s="1" t="e">
        <f t="shared" si="25"/>
        <v>#N/A</v>
      </c>
      <c r="AA87" s="3">
        <f t="shared" si="14"/>
        <v>0</v>
      </c>
      <c r="AB87" s="13" t="e">
        <f t="shared" si="15"/>
        <v>#N/A</v>
      </c>
      <c r="AC87" s="13" t="e">
        <f t="shared" si="16"/>
        <v>#N/A</v>
      </c>
      <c r="AD87" s="13" t="e">
        <f t="shared" si="17"/>
        <v>#N/A</v>
      </c>
      <c r="AE87" s="13" t="e">
        <f t="shared" si="18"/>
        <v>#N/A</v>
      </c>
      <c r="AF87" s="13" t="e">
        <f t="shared" si="19"/>
        <v>#N/A</v>
      </c>
      <c r="AG87" s="13" t="e">
        <f t="shared" si="20"/>
        <v>#N/A</v>
      </c>
    </row>
    <row r="88" spans="2:33" x14ac:dyDescent="0.3">
      <c r="B88" s="1" t="e">
        <f t="shared" si="13"/>
        <v>#N/A</v>
      </c>
      <c r="V88" s="1" t="str">
        <f t="shared" si="24"/>
        <v/>
      </c>
      <c r="W88" s="1" t="str">
        <f t="shared" si="21"/>
        <v/>
      </c>
      <c r="X88" s="1" t="str">
        <f t="shared" si="22"/>
        <v/>
      </c>
      <c r="Y88" s="1" t="str">
        <f t="shared" si="23"/>
        <v/>
      </c>
      <c r="Z88" s="1" t="e">
        <f t="shared" si="25"/>
        <v>#N/A</v>
      </c>
      <c r="AA88" s="3">
        <f t="shared" si="14"/>
        <v>0</v>
      </c>
      <c r="AB88" s="13" t="e">
        <f t="shared" si="15"/>
        <v>#N/A</v>
      </c>
      <c r="AC88" s="13" t="e">
        <f t="shared" si="16"/>
        <v>#N/A</v>
      </c>
      <c r="AD88" s="13" t="e">
        <f t="shared" si="17"/>
        <v>#N/A</v>
      </c>
      <c r="AE88" s="13" t="e">
        <f t="shared" si="18"/>
        <v>#N/A</v>
      </c>
      <c r="AF88" s="13" t="e">
        <f t="shared" si="19"/>
        <v>#N/A</v>
      </c>
      <c r="AG88" s="13" t="e">
        <f t="shared" si="20"/>
        <v>#N/A</v>
      </c>
    </row>
    <row r="89" spans="2:33" x14ac:dyDescent="0.3">
      <c r="B89" s="1" t="e">
        <f t="shared" si="13"/>
        <v>#N/A</v>
      </c>
      <c r="V89" s="1" t="str">
        <f t="shared" si="24"/>
        <v/>
      </c>
      <c r="W89" s="1" t="str">
        <f t="shared" si="21"/>
        <v/>
      </c>
      <c r="X89" s="1" t="str">
        <f t="shared" si="22"/>
        <v/>
      </c>
      <c r="Y89" s="1" t="str">
        <f t="shared" si="23"/>
        <v/>
      </c>
      <c r="Z89" s="1" t="e">
        <f t="shared" si="25"/>
        <v>#N/A</v>
      </c>
      <c r="AA89" s="3">
        <f t="shared" si="14"/>
        <v>0</v>
      </c>
      <c r="AB89" s="13" t="e">
        <f t="shared" si="15"/>
        <v>#N/A</v>
      </c>
      <c r="AC89" s="13" t="e">
        <f t="shared" si="16"/>
        <v>#N/A</v>
      </c>
      <c r="AD89" s="13" t="e">
        <f t="shared" si="17"/>
        <v>#N/A</v>
      </c>
      <c r="AE89" s="13" t="e">
        <f t="shared" si="18"/>
        <v>#N/A</v>
      </c>
      <c r="AF89" s="13" t="e">
        <f t="shared" si="19"/>
        <v>#N/A</v>
      </c>
      <c r="AG89" s="13" t="e">
        <f t="shared" si="20"/>
        <v>#N/A</v>
      </c>
    </row>
    <row r="90" spans="2:33" x14ac:dyDescent="0.3">
      <c r="B90" s="1" t="e">
        <f t="shared" si="13"/>
        <v>#N/A</v>
      </c>
      <c r="V90" s="1" t="str">
        <f t="shared" si="24"/>
        <v/>
      </c>
      <c r="W90" s="1" t="str">
        <f t="shared" si="21"/>
        <v/>
      </c>
      <c r="X90" s="1" t="str">
        <f t="shared" si="22"/>
        <v/>
      </c>
      <c r="Y90" s="1" t="str">
        <f t="shared" si="23"/>
        <v/>
      </c>
      <c r="Z90" s="1" t="e">
        <f t="shared" si="25"/>
        <v>#N/A</v>
      </c>
      <c r="AA90" s="3">
        <f t="shared" si="14"/>
        <v>0</v>
      </c>
      <c r="AB90" s="13" t="e">
        <f t="shared" si="15"/>
        <v>#N/A</v>
      </c>
      <c r="AC90" s="13" t="e">
        <f t="shared" si="16"/>
        <v>#N/A</v>
      </c>
      <c r="AD90" s="13" t="e">
        <f t="shared" si="17"/>
        <v>#N/A</v>
      </c>
      <c r="AE90" s="13" t="e">
        <f t="shared" si="18"/>
        <v>#N/A</v>
      </c>
      <c r="AF90" s="13" t="e">
        <f t="shared" si="19"/>
        <v>#N/A</v>
      </c>
      <c r="AG90" s="13" t="e">
        <f t="shared" si="20"/>
        <v>#N/A</v>
      </c>
    </row>
    <row r="91" spans="2:33" x14ac:dyDescent="0.3">
      <c r="B91" s="1" t="e">
        <f t="shared" si="13"/>
        <v>#N/A</v>
      </c>
      <c r="V91" s="1" t="str">
        <f t="shared" si="24"/>
        <v/>
      </c>
      <c r="W91" s="1" t="str">
        <f t="shared" si="21"/>
        <v/>
      </c>
      <c r="X91" s="1" t="str">
        <f t="shared" si="22"/>
        <v/>
      </c>
      <c r="Y91" s="1" t="str">
        <f t="shared" si="23"/>
        <v/>
      </c>
      <c r="Z91" s="1" t="e">
        <f t="shared" si="25"/>
        <v>#N/A</v>
      </c>
      <c r="AA91" s="3">
        <f t="shared" si="14"/>
        <v>0</v>
      </c>
      <c r="AB91" s="13" t="e">
        <f t="shared" si="15"/>
        <v>#N/A</v>
      </c>
      <c r="AC91" s="13" t="e">
        <f t="shared" si="16"/>
        <v>#N/A</v>
      </c>
      <c r="AD91" s="13" t="e">
        <f t="shared" si="17"/>
        <v>#N/A</v>
      </c>
      <c r="AE91" s="13" t="e">
        <f t="shared" si="18"/>
        <v>#N/A</v>
      </c>
      <c r="AF91" s="13" t="e">
        <f t="shared" si="19"/>
        <v>#N/A</v>
      </c>
      <c r="AG91" s="13" t="e">
        <f t="shared" si="20"/>
        <v>#N/A</v>
      </c>
    </row>
    <row r="92" spans="2:33" x14ac:dyDescent="0.3">
      <c r="B92" s="1" t="e">
        <f t="shared" si="13"/>
        <v>#N/A</v>
      </c>
      <c r="V92" s="1" t="str">
        <f t="shared" si="24"/>
        <v/>
      </c>
      <c r="W92" s="1" t="str">
        <f t="shared" si="21"/>
        <v/>
      </c>
      <c r="X92" s="1" t="str">
        <f t="shared" si="22"/>
        <v/>
      </c>
      <c r="Y92" s="1" t="str">
        <f t="shared" si="23"/>
        <v/>
      </c>
      <c r="Z92" s="1" t="e">
        <f t="shared" si="25"/>
        <v>#N/A</v>
      </c>
      <c r="AA92" s="3">
        <f t="shared" si="14"/>
        <v>0</v>
      </c>
      <c r="AB92" s="13" t="e">
        <f t="shared" si="15"/>
        <v>#N/A</v>
      </c>
      <c r="AC92" s="13" t="e">
        <f t="shared" si="16"/>
        <v>#N/A</v>
      </c>
      <c r="AD92" s="13" t="e">
        <f t="shared" si="17"/>
        <v>#N/A</v>
      </c>
      <c r="AE92" s="13" t="e">
        <f t="shared" si="18"/>
        <v>#N/A</v>
      </c>
      <c r="AF92" s="13" t="e">
        <f t="shared" si="19"/>
        <v>#N/A</v>
      </c>
      <c r="AG92" s="13" t="e">
        <f t="shared" si="20"/>
        <v>#N/A</v>
      </c>
    </row>
    <row r="93" spans="2:33" x14ac:dyDescent="0.3">
      <c r="B93" s="1" t="e">
        <f t="shared" si="13"/>
        <v>#N/A</v>
      </c>
      <c r="V93" s="1" t="str">
        <f t="shared" si="24"/>
        <v/>
      </c>
      <c r="W93" s="1" t="str">
        <f t="shared" si="21"/>
        <v/>
      </c>
      <c r="X93" s="1" t="str">
        <f t="shared" si="22"/>
        <v/>
      </c>
      <c r="Y93" s="1" t="str">
        <f t="shared" si="23"/>
        <v/>
      </c>
      <c r="Z93" s="1" t="e">
        <f t="shared" si="25"/>
        <v>#N/A</v>
      </c>
      <c r="AA93" s="3">
        <f t="shared" si="14"/>
        <v>0</v>
      </c>
      <c r="AB93" s="13" t="e">
        <f t="shared" si="15"/>
        <v>#N/A</v>
      </c>
      <c r="AC93" s="13" t="e">
        <f t="shared" si="16"/>
        <v>#N/A</v>
      </c>
      <c r="AD93" s="13" t="e">
        <f t="shared" si="17"/>
        <v>#N/A</v>
      </c>
      <c r="AE93" s="13" t="e">
        <f t="shared" si="18"/>
        <v>#N/A</v>
      </c>
      <c r="AF93" s="13" t="e">
        <f t="shared" si="19"/>
        <v>#N/A</v>
      </c>
      <c r="AG93" s="13" t="e">
        <f t="shared" si="20"/>
        <v>#N/A</v>
      </c>
    </row>
    <row r="94" spans="2:33" x14ac:dyDescent="0.3">
      <c r="B94" s="1" t="e">
        <f t="shared" si="13"/>
        <v>#N/A</v>
      </c>
      <c r="V94" s="1" t="str">
        <f t="shared" si="24"/>
        <v/>
      </c>
      <c r="W94" s="1" t="str">
        <f t="shared" si="21"/>
        <v/>
      </c>
      <c r="X94" s="1" t="str">
        <f t="shared" si="22"/>
        <v/>
      </c>
      <c r="Y94" s="1" t="str">
        <f t="shared" si="23"/>
        <v/>
      </c>
      <c r="Z94" s="1" t="e">
        <f t="shared" si="25"/>
        <v>#N/A</v>
      </c>
      <c r="AA94" s="3">
        <f t="shared" si="14"/>
        <v>0</v>
      </c>
      <c r="AB94" s="13" t="e">
        <f t="shared" si="15"/>
        <v>#N/A</v>
      </c>
      <c r="AC94" s="13" t="e">
        <f t="shared" si="16"/>
        <v>#N/A</v>
      </c>
      <c r="AD94" s="13" t="e">
        <f t="shared" si="17"/>
        <v>#N/A</v>
      </c>
      <c r="AE94" s="13" t="e">
        <f t="shared" si="18"/>
        <v>#N/A</v>
      </c>
      <c r="AF94" s="13" t="e">
        <f t="shared" si="19"/>
        <v>#N/A</v>
      </c>
      <c r="AG94" s="13" t="e">
        <f t="shared" si="20"/>
        <v>#N/A</v>
      </c>
    </row>
    <row r="95" spans="2:33" x14ac:dyDescent="0.3">
      <c r="B95" s="1" t="e">
        <f t="shared" si="13"/>
        <v>#N/A</v>
      </c>
      <c r="V95" s="1" t="str">
        <f t="shared" si="24"/>
        <v/>
      </c>
      <c r="W95" s="1" t="str">
        <f t="shared" si="21"/>
        <v/>
      </c>
      <c r="X95" s="1" t="str">
        <f t="shared" si="22"/>
        <v/>
      </c>
      <c r="Y95" s="1" t="str">
        <f t="shared" si="23"/>
        <v/>
      </c>
      <c r="Z95" s="1" t="e">
        <f t="shared" si="25"/>
        <v>#N/A</v>
      </c>
      <c r="AA95" s="3">
        <f t="shared" si="14"/>
        <v>0</v>
      </c>
      <c r="AB95" s="13" t="e">
        <f t="shared" si="15"/>
        <v>#N/A</v>
      </c>
      <c r="AC95" s="13" t="e">
        <f t="shared" si="16"/>
        <v>#N/A</v>
      </c>
      <c r="AD95" s="13" t="e">
        <f t="shared" si="17"/>
        <v>#N/A</v>
      </c>
      <c r="AE95" s="13" t="e">
        <f t="shared" si="18"/>
        <v>#N/A</v>
      </c>
      <c r="AF95" s="13" t="e">
        <f t="shared" si="19"/>
        <v>#N/A</v>
      </c>
      <c r="AG95" s="13" t="e">
        <f t="shared" si="20"/>
        <v>#N/A</v>
      </c>
    </row>
    <row r="96" spans="2:33" x14ac:dyDescent="0.3">
      <c r="B96" s="1" t="e">
        <f t="shared" si="13"/>
        <v>#N/A</v>
      </c>
      <c r="V96" s="1" t="str">
        <f t="shared" si="24"/>
        <v/>
      </c>
      <c r="W96" s="1" t="str">
        <f t="shared" si="21"/>
        <v/>
      </c>
      <c r="X96" s="1" t="str">
        <f t="shared" si="22"/>
        <v/>
      </c>
      <c r="Y96" s="1" t="str">
        <f t="shared" si="23"/>
        <v/>
      </c>
      <c r="Z96" s="1" t="e">
        <f t="shared" si="25"/>
        <v>#N/A</v>
      </c>
      <c r="AA96" s="3">
        <f t="shared" si="14"/>
        <v>0</v>
      </c>
      <c r="AB96" s="13" t="e">
        <f t="shared" si="15"/>
        <v>#N/A</v>
      </c>
      <c r="AC96" s="13" t="e">
        <f t="shared" si="16"/>
        <v>#N/A</v>
      </c>
      <c r="AD96" s="13" t="e">
        <f t="shared" si="17"/>
        <v>#N/A</v>
      </c>
      <c r="AE96" s="13" t="e">
        <f t="shared" si="18"/>
        <v>#N/A</v>
      </c>
      <c r="AF96" s="13" t="e">
        <f t="shared" si="19"/>
        <v>#N/A</v>
      </c>
      <c r="AG96" s="13" t="e">
        <f t="shared" si="20"/>
        <v>#N/A</v>
      </c>
    </row>
    <row r="97" spans="2:33" x14ac:dyDescent="0.3">
      <c r="B97" s="1" t="e">
        <f t="shared" si="13"/>
        <v>#N/A</v>
      </c>
      <c r="V97" s="1" t="str">
        <f t="shared" si="24"/>
        <v/>
      </c>
      <c r="W97" s="1" t="str">
        <f t="shared" si="21"/>
        <v/>
      </c>
      <c r="X97" s="1" t="str">
        <f t="shared" si="22"/>
        <v/>
      </c>
      <c r="Y97" s="1" t="str">
        <f t="shared" si="23"/>
        <v/>
      </c>
      <c r="Z97" s="1" t="e">
        <f t="shared" si="25"/>
        <v>#N/A</v>
      </c>
      <c r="AA97" s="3">
        <f t="shared" si="14"/>
        <v>0</v>
      </c>
      <c r="AB97" s="13" t="e">
        <f t="shared" si="15"/>
        <v>#N/A</v>
      </c>
      <c r="AC97" s="13" t="e">
        <f t="shared" si="16"/>
        <v>#N/A</v>
      </c>
      <c r="AD97" s="13" t="e">
        <f t="shared" si="17"/>
        <v>#N/A</v>
      </c>
      <c r="AE97" s="13" t="e">
        <f t="shared" si="18"/>
        <v>#N/A</v>
      </c>
      <c r="AF97" s="13" t="e">
        <f t="shared" si="19"/>
        <v>#N/A</v>
      </c>
      <c r="AG97" s="13" t="e">
        <f t="shared" si="20"/>
        <v>#N/A</v>
      </c>
    </row>
    <row r="98" spans="2:33" x14ac:dyDescent="0.3">
      <c r="B98" s="1" t="e">
        <f t="shared" si="13"/>
        <v>#N/A</v>
      </c>
      <c r="V98" s="1" t="str">
        <f t="shared" si="24"/>
        <v/>
      </c>
      <c r="W98" s="1" t="str">
        <f t="shared" si="21"/>
        <v/>
      </c>
      <c r="X98" s="1" t="str">
        <f t="shared" si="22"/>
        <v/>
      </c>
      <c r="Y98" s="1" t="str">
        <f t="shared" si="23"/>
        <v/>
      </c>
      <c r="Z98" s="1" t="e">
        <f t="shared" si="25"/>
        <v>#N/A</v>
      </c>
      <c r="AA98" s="3">
        <f t="shared" si="14"/>
        <v>0</v>
      </c>
      <c r="AB98" s="13" t="e">
        <f t="shared" si="15"/>
        <v>#N/A</v>
      </c>
      <c r="AC98" s="13" t="e">
        <f t="shared" si="16"/>
        <v>#N/A</v>
      </c>
      <c r="AD98" s="13" t="e">
        <f t="shared" si="17"/>
        <v>#N/A</v>
      </c>
      <c r="AE98" s="13" t="e">
        <f t="shared" si="18"/>
        <v>#N/A</v>
      </c>
      <c r="AF98" s="13" t="e">
        <f t="shared" si="19"/>
        <v>#N/A</v>
      </c>
      <c r="AG98" s="13" t="e">
        <f t="shared" si="20"/>
        <v>#N/A</v>
      </c>
    </row>
    <row r="99" spans="2:33" x14ac:dyDescent="0.3">
      <c r="B99" s="1" t="e">
        <f t="shared" si="13"/>
        <v>#N/A</v>
      </c>
      <c r="V99" s="1" t="str">
        <f t="shared" si="24"/>
        <v/>
      </c>
      <c r="W99" s="1" t="str">
        <f t="shared" si="21"/>
        <v/>
      </c>
      <c r="X99" s="1" t="str">
        <f t="shared" si="22"/>
        <v/>
      </c>
      <c r="Y99" s="1" t="str">
        <f t="shared" si="23"/>
        <v/>
      </c>
      <c r="Z99" s="1" t="e">
        <f t="shared" si="25"/>
        <v>#N/A</v>
      </c>
      <c r="AA99" s="3">
        <f t="shared" si="14"/>
        <v>0</v>
      </c>
      <c r="AB99" s="13" t="e">
        <f t="shared" si="15"/>
        <v>#N/A</v>
      </c>
      <c r="AC99" s="13" t="e">
        <f t="shared" si="16"/>
        <v>#N/A</v>
      </c>
      <c r="AD99" s="13" t="e">
        <f t="shared" si="17"/>
        <v>#N/A</v>
      </c>
      <c r="AE99" s="13" t="e">
        <f t="shared" si="18"/>
        <v>#N/A</v>
      </c>
      <c r="AF99" s="13" t="e">
        <f t="shared" si="19"/>
        <v>#N/A</v>
      </c>
      <c r="AG99" s="13" t="e">
        <f t="shared" si="20"/>
        <v>#N/A</v>
      </c>
    </row>
    <row r="100" spans="2:33" x14ac:dyDescent="0.3">
      <c r="B100" s="1" t="e">
        <f t="shared" si="13"/>
        <v>#N/A</v>
      </c>
      <c r="V100" s="1" t="str">
        <f t="shared" si="24"/>
        <v/>
      </c>
      <c r="W100" s="1" t="str">
        <f t="shared" si="21"/>
        <v/>
      </c>
      <c r="X100" s="1" t="str">
        <f t="shared" si="22"/>
        <v/>
      </c>
      <c r="Y100" s="1" t="str">
        <f t="shared" si="23"/>
        <v/>
      </c>
      <c r="Z100" s="1" t="e">
        <f t="shared" si="25"/>
        <v>#N/A</v>
      </c>
      <c r="AA100" s="3">
        <f t="shared" si="14"/>
        <v>0</v>
      </c>
      <c r="AB100" s="13" t="e">
        <f t="shared" si="15"/>
        <v>#N/A</v>
      </c>
      <c r="AC100" s="13" t="e">
        <f t="shared" si="16"/>
        <v>#N/A</v>
      </c>
      <c r="AD100" s="13" t="e">
        <f t="shared" si="17"/>
        <v>#N/A</v>
      </c>
      <c r="AE100" s="13" t="e">
        <f t="shared" si="18"/>
        <v>#N/A</v>
      </c>
      <c r="AF100" s="13" t="e">
        <f t="shared" si="19"/>
        <v>#N/A</v>
      </c>
      <c r="AG100" s="13" t="e">
        <f t="shared" si="20"/>
        <v>#N/A</v>
      </c>
    </row>
    <row r="101" spans="2:33" x14ac:dyDescent="0.3">
      <c r="B101" s="1" t="e">
        <f t="shared" si="13"/>
        <v>#N/A</v>
      </c>
      <c r="V101" s="1" t="str">
        <f t="shared" si="24"/>
        <v/>
      </c>
      <c r="W101" s="1" t="str">
        <f t="shared" si="21"/>
        <v/>
      </c>
      <c r="X101" s="1" t="str">
        <f t="shared" si="22"/>
        <v/>
      </c>
      <c r="Y101" s="1" t="str">
        <f t="shared" si="23"/>
        <v/>
      </c>
      <c r="Z101" s="1" t="e">
        <f t="shared" si="25"/>
        <v>#N/A</v>
      </c>
      <c r="AA101" s="3">
        <f t="shared" si="14"/>
        <v>0</v>
      </c>
      <c r="AB101" s="13" t="e">
        <f t="shared" si="15"/>
        <v>#N/A</v>
      </c>
      <c r="AC101" s="13" t="e">
        <f t="shared" si="16"/>
        <v>#N/A</v>
      </c>
      <c r="AD101" s="13" t="e">
        <f t="shared" si="17"/>
        <v>#N/A</v>
      </c>
      <c r="AE101" s="13" t="e">
        <f t="shared" si="18"/>
        <v>#N/A</v>
      </c>
      <c r="AF101" s="13" t="e">
        <f t="shared" si="19"/>
        <v>#N/A</v>
      </c>
      <c r="AG101" s="13" t="e">
        <f t="shared" si="20"/>
        <v>#N/A</v>
      </c>
    </row>
    <row r="102" spans="2:33" x14ac:dyDescent="0.3">
      <c r="B102" s="1" t="e">
        <f t="shared" si="13"/>
        <v>#N/A</v>
      </c>
      <c r="V102" s="1" t="str">
        <f t="shared" si="24"/>
        <v/>
      </c>
      <c r="W102" s="1" t="str">
        <f t="shared" si="21"/>
        <v/>
      </c>
      <c r="X102" s="1" t="str">
        <f t="shared" si="22"/>
        <v/>
      </c>
      <c r="Y102" s="1" t="str">
        <f t="shared" si="23"/>
        <v/>
      </c>
      <c r="Z102" s="1" t="e">
        <f t="shared" si="25"/>
        <v>#N/A</v>
      </c>
      <c r="AA102" s="3">
        <f t="shared" si="14"/>
        <v>0</v>
      </c>
      <c r="AB102" s="13" t="e">
        <f t="shared" si="15"/>
        <v>#N/A</v>
      </c>
      <c r="AC102" s="13" t="e">
        <f t="shared" si="16"/>
        <v>#N/A</v>
      </c>
      <c r="AD102" s="13" t="e">
        <f t="shared" si="17"/>
        <v>#N/A</v>
      </c>
      <c r="AE102" s="13" t="e">
        <f t="shared" si="18"/>
        <v>#N/A</v>
      </c>
      <c r="AF102" s="13" t="e">
        <f t="shared" si="19"/>
        <v>#N/A</v>
      </c>
      <c r="AG102" s="13" t="e">
        <f t="shared" si="20"/>
        <v>#N/A</v>
      </c>
    </row>
    <row r="103" spans="2:33" x14ac:dyDescent="0.3">
      <c r="B103" s="1" t="e">
        <f t="shared" si="13"/>
        <v>#N/A</v>
      </c>
      <c r="V103" s="1" t="str">
        <f t="shared" si="24"/>
        <v/>
      </c>
      <c r="W103" s="1" t="str">
        <f t="shared" si="21"/>
        <v/>
      </c>
      <c r="X103" s="1" t="str">
        <f t="shared" si="22"/>
        <v/>
      </c>
      <c r="Y103" s="1" t="str">
        <f t="shared" si="23"/>
        <v/>
      </c>
      <c r="Z103" s="1" t="e">
        <f t="shared" si="25"/>
        <v>#N/A</v>
      </c>
      <c r="AA103" s="3">
        <f t="shared" si="14"/>
        <v>0</v>
      </c>
      <c r="AB103" s="13" t="e">
        <f t="shared" si="15"/>
        <v>#N/A</v>
      </c>
      <c r="AC103" s="13" t="e">
        <f t="shared" si="16"/>
        <v>#N/A</v>
      </c>
      <c r="AD103" s="13" t="e">
        <f t="shared" si="17"/>
        <v>#N/A</v>
      </c>
      <c r="AE103" s="13" t="e">
        <f t="shared" si="18"/>
        <v>#N/A</v>
      </c>
      <c r="AF103" s="13" t="e">
        <f t="shared" si="19"/>
        <v>#N/A</v>
      </c>
      <c r="AG103" s="13" t="e">
        <f t="shared" si="20"/>
        <v>#N/A</v>
      </c>
    </row>
    <row r="104" spans="2:33" x14ac:dyDescent="0.3">
      <c r="B104" s="1" t="e">
        <f t="shared" si="13"/>
        <v>#N/A</v>
      </c>
      <c r="V104" s="1" t="str">
        <f t="shared" si="24"/>
        <v/>
      </c>
      <c r="W104" s="1" t="str">
        <f t="shared" si="21"/>
        <v/>
      </c>
      <c r="X104" s="1" t="str">
        <f t="shared" si="22"/>
        <v/>
      </c>
      <c r="Y104" s="1" t="str">
        <f t="shared" si="23"/>
        <v/>
      </c>
      <c r="Z104" s="1" t="e">
        <f t="shared" si="25"/>
        <v>#N/A</v>
      </c>
      <c r="AA104" s="3">
        <f t="shared" si="14"/>
        <v>0</v>
      </c>
      <c r="AB104" s="13" t="e">
        <f t="shared" si="15"/>
        <v>#N/A</v>
      </c>
      <c r="AC104" s="13" t="e">
        <f t="shared" si="16"/>
        <v>#N/A</v>
      </c>
      <c r="AD104" s="13" t="e">
        <f t="shared" si="17"/>
        <v>#N/A</v>
      </c>
      <c r="AE104" s="13" t="e">
        <f t="shared" si="18"/>
        <v>#N/A</v>
      </c>
      <c r="AF104" s="13" t="e">
        <f t="shared" si="19"/>
        <v>#N/A</v>
      </c>
      <c r="AG104" s="13" t="e">
        <f t="shared" si="20"/>
        <v>#N/A</v>
      </c>
    </row>
    <row r="105" spans="2:33" x14ac:dyDescent="0.3">
      <c r="B105" s="1" t="e">
        <f t="shared" si="13"/>
        <v>#N/A</v>
      </c>
      <c r="V105" s="1" t="str">
        <f t="shared" si="24"/>
        <v/>
      </c>
      <c r="W105" s="1" t="str">
        <f t="shared" si="21"/>
        <v/>
      </c>
      <c r="X105" s="1" t="str">
        <f t="shared" si="22"/>
        <v/>
      </c>
      <c r="Y105" s="1" t="str">
        <f t="shared" si="23"/>
        <v/>
      </c>
      <c r="Z105" s="1" t="e">
        <f t="shared" si="25"/>
        <v>#N/A</v>
      </c>
      <c r="AA105" s="3">
        <f t="shared" si="14"/>
        <v>0</v>
      </c>
      <c r="AB105" s="13" t="e">
        <f t="shared" si="15"/>
        <v>#N/A</v>
      </c>
      <c r="AC105" s="13" t="e">
        <f t="shared" si="16"/>
        <v>#N/A</v>
      </c>
      <c r="AD105" s="13" t="e">
        <f t="shared" si="17"/>
        <v>#N/A</v>
      </c>
      <c r="AE105" s="13" t="e">
        <f t="shared" si="18"/>
        <v>#N/A</v>
      </c>
      <c r="AF105" s="13" t="e">
        <f t="shared" si="19"/>
        <v>#N/A</v>
      </c>
      <c r="AG105" s="13" t="e">
        <f t="shared" si="20"/>
        <v>#N/A</v>
      </c>
    </row>
    <row r="106" spans="2:33" x14ac:dyDescent="0.3">
      <c r="B106" s="1" t="e">
        <f t="shared" si="13"/>
        <v>#N/A</v>
      </c>
      <c r="V106" s="1" t="str">
        <f t="shared" si="24"/>
        <v/>
      </c>
      <c r="W106" s="1" t="str">
        <f t="shared" si="21"/>
        <v/>
      </c>
      <c r="X106" s="1" t="str">
        <f t="shared" si="22"/>
        <v/>
      </c>
      <c r="Y106" s="1" t="str">
        <f t="shared" si="23"/>
        <v/>
      </c>
      <c r="Z106" s="1" t="e">
        <f t="shared" si="25"/>
        <v>#N/A</v>
      </c>
      <c r="AA106" s="3">
        <f t="shared" si="14"/>
        <v>0</v>
      </c>
      <c r="AB106" s="13" t="e">
        <f t="shared" si="15"/>
        <v>#N/A</v>
      </c>
      <c r="AC106" s="13" t="e">
        <f t="shared" si="16"/>
        <v>#N/A</v>
      </c>
      <c r="AD106" s="13" t="e">
        <f t="shared" si="17"/>
        <v>#N/A</v>
      </c>
      <c r="AE106" s="13" t="e">
        <f t="shared" si="18"/>
        <v>#N/A</v>
      </c>
      <c r="AF106" s="13" t="e">
        <f t="shared" si="19"/>
        <v>#N/A</v>
      </c>
      <c r="AG106" s="13" t="e">
        <f t="shared" si="20"/>
        <v>#N/A</v>
      </c>
    </row>
    <row r="107" spans="2:33" x14ac:dyDescent="0.3">
      <c r="B107" s="1" t="e">
        <f t="shared" si="13"/>
        <v>#N/A</v>
      </c>
      <c r="V107" s="1" t="str">
        <f t="shared" si="24"/>
        <v/>
      </c>
      <c r="W107" s="1" t="str">
        <f t="shared" si="21"/>
        <v/>
      </c>
      <c r="X107" s="1" t="str">
        <f t="shared" si="22"/>
        <v/>
      </c>
      <c r="Y107" s="1" t="str">
        <f t="shared" si="23"/>
        <v/>
      </c>
      <c r="Z107" s="1" t="e">
        <f t="shared" si="25"/>
        <v>#N/A</v>
      </c>
      <c r="AA107" s="3">
        <f t="shared" si="14"/>
        <v>0</v>
      </c>
      <c r="AB107" s="13" t="e">
        <f t="shared" si="15"/>
        <v>#N/A</v>
      </c>
      <c r="AC107" s="13" t="e">
        <f t="shared" si="16"/>
        <v>#N/A</v>
      </c>
      <c r="AD107" s="13" t="e">
        <f t="shared" si="17"/>
        <v>#N/A</v>
      </c>
      <c r="AE107" s="13" t="e">
        <f t="shared" si="18"/>
        <v>#N/A</v>
      </c>
      <c r="AF107" s="13" t="e">
        <f t="shared" si="19"/>
        <v>#N/A</v>
      </c>
      <c r="AG107" s="13" t="e">
        <f t="shared" si="20"/>
        <v>#N/A</v>
      </c>
    </row>
    <row r="108" spans="2:33" x14ac:dyDescent="0.3">
      <c r="B108" s="1" t="e">
        <f t="shared" si="13"/>
        <v>#N/A</v>
      </c>
      <c r="V108" s="1" t="str">
        <f t="shared" si="24"/>
        <v/>
      </c>
      <c r="W108" s="1" t="str">
        <f t="shared" si="21"/>
        <v/>
      </c>
      <c r="X108" s="1" t="str">
        <f t="shared" si="22"/>
        <v/>
      </c>
      <c r="Y108" s="1" t="str">
        <f t="shared" si="23"/>
        <v/>
      </c>
      <c r="Z108" s="1" t="e">
        <f t="shared" si="25"/>
        <v>#N/A</v>
      </c>
      <c r="AA108" s="3">
        <f t="shared" si="14"/>
        <v>0</v>
      </c>
      <c r="AB108" s="13" t="e">
        <f t="shared" si="15"/>
        <v>#N/A</v>
      </c>
      <c r="AC108" s="13" t="e">
        <f t="shared" si="16"/>
        <v>#N/A</v>
      </c>
      <c r="AD108" s="13" t="e">
        <f t="shared" si="17"/>
        <v>#N/A</v>
      </c>
      <c r="AE108" s="13" t="e">
        <f t="shared" si="18"/>
        <v>#N/A</v>
      </c>
      <c r="AF108" s="13" t="e">
        <f t="shared" si="19"/>
        <v>#N/A</v>
      </c>
      <c r="AG108" s="13" t="e">
        <f t="shared" si="20"/>
        <v>#N/A</v>
      </c>
    </row>
    <row r="109" spans="2:33" x14ac:dyDescent="0.3">
      <c r="B109" s="1" t="e">
        <f t="shared" si="13"/>
        <v>#N/A</v>
      </c>
      <c r="V109" s="1" t="str">
        <f t="shared" si="24"/>
        <v/>
      </c>
      <c r="W109" s="1" t="str">
        <f t="shared" si="21"/>
        <v/>
      </c>
      <c r="X109" s="1" t="str">
        <f t="shared" si="22"/>
        <v/>
      </c>
      <c r="Y109" s="1" t="str">
        <f t="shared" si="23"/>
        <v/>
      </c>
      <c r="Z109" s="1" t="e">
        <f t="shared" si="25"/>
        <v>#N/A</v>
      </c>
      <c r="AA109" s="3">
        <f t="shared" si="14"/>
        <v>0</v>
      </c>
      <c r="AB109" s="13" t="e">
        <f t="shared" si="15"/>
        <v>#N/A</v>
      </c>
      <c r="AC109" s="13" t="e">
        <f t="shared" si="16"/>
        <v>#N/A</v>
      </c>
      <c r="AD109" s="13" t="e">
        <f t="shared" si="17"/>
        <v>#N/A</v>
      </c>
      <c r="AE109" s="13" t="e">
        <f t="shared" si="18"/>
        <v>#N/A</v>
      </c>
      <c r="AF109" s="13" t="e">
        <f t="shared" si="19"/>
        <v>#N/A</v>
      </c>
      <c r="AG109" s="13" t="e">
        <f t="shared" si="20"/>
        <v>#N/A</v>
      </c>
    </row>
    <row r="110" spans="2:33" x14ac:dyDescent="0.3">
      <c r="B110" s="1" t="e">
        <f t="shared" si="13"/>
        <v>#N/A</v>
      </c>
      <c r="V110" s="1" t="str">
        <f t="shared" si="24"/>
        <v/>
      </c>
      <c r="W110" s="1" t="str">
        <f t="shared" si="21"/>
        <v/>
      </c>
      <c r="X110" s="1" t="str">
        <f t="shared" si="22"/>
        <v/>
      </c>
      <c r="Y110" s="1" t="str">
        <f t="shared" si="23"/>
        <v/>
      </c>
      <c r="Z110" s="1" t="e">
        <f t="shared" si="25"/>
        <v>#N/A</v>
      </c>
      <c r="AA110" s="3">
        <f t="shared" si="14"/>
        <v>0</v>
      </c>
      <c r="AB110" s="13" t="e">
        <f t="shared" si="15"/>
        <v>#N/A</v>
      </c>
      <c r="AC110" s="13" t="e">
        <f t="shared" si="16"/>
        <v>#N/A</v>
      </c>
      <c r="AD110" s="13" t="e">
        <f t="shared" si="17"/>
        <v>#N/A</v>
      </c>
      <c r="AE110" s="13" t="e">
        <f t="shared" si="18"/>
        <v>#N/A</v>
      </c>
      <c r="AF110" s="13" t="e">
        <f t="shared" si="19"/>
        <v>#N/A</v>
      </c>
      <c r="AG110" s="13" t="e">
        <f t="shared" si="20"/>
        <v>#N/A</v>
      </c>
    </row>
    <row r="111" spans="2:33" x14ac:dyDescent="0.3">
      <c r="B111" s="1" t="e">
        <f t="shared" si="13"/>
        <v>#N/A</v>
      </c>
      <c r="V111" s="1" t="str">
        <f t="shared" si="24"/>
        <v/>
      </c>
      <c r="W111" s="1" t="str">
        <f t="shared" si="21"/>
        <v/>
      </c>
      <c r="X111" s="1" t="str">
        <f t="shared" si="22"/>
        <v/>
      </c>
      <c r="Y111" s="1" t="str">
        <f t="shared" si="23"/>
        <v/>
      </c>
      <c r="Z111" s="1" t="e">
        <f t="shared" si="25"/>
        <v>#N/A</v>
      </c>
      <c r="AA111" s="3">
        <f t="shared" si="14"/>
        <v>0</v>
      </c>
      <c r="AB111" s="13" t="e">
        <f t="shared" si="15"/>
        <v>#N/A</v>
      </c>
      <c r="AC111" s="13" t="e">
        <f t="shared" si="16"/>
        <v>#N/A</v>
      </c>
      <c r="AD111" s="13" t="e">
        <f t="shared" si="17"/>
        <v>#N/A</v>
      </c>
      <c r="AE111" s="13" t="e">
        <f t="shared" si="18"/>
        <v>#N/A</v>
      </c>
      <c r="AF111" s="13" t="e">
        <f t="shared" si="19"/>
        <v>#N/A</v>
      </c>
      <c r="AG111" s="13" t="e">
        <f t="shared" si="20"/>
        <v>#N/A</v>
      </c>
    </row>
    <row r="112" spans="2:33" x14ac:dyDescent="0.3">
      <c r="B112" s="1" t="e">
        <f t="shared" si="13"/>
        <v>#N/A</v>
      </c>
      <c r="V112" s="1" t="str">
        <f t="shared" si="24"/>
        <v/>
      </c>
      <c r="W112" s="1" t="str">
        <f t="shared" si="21"/>
        <v/>
      </c>
      <c r="X112" s="1" t="str">
        <f t="shared" si="22"/>
        <v/>
      </c>
      <c r="Y112" s="1" t="str">
        <f t="shared" si="23"/>
        <v/>
      </c>
      <c r="Z112" s="1" t="e">
        <f t="shared" si="25"/>
        <v>#N/A</v>
      </c>
      <c r="AA112" s="3">
        <f t="shared" si="14"/>
        <v>0</v>
      </c>
      <c r="AB112" s="13" t="e">
        <f t="shared" si="15"/>
        <v>#N/A</v>
      </c>
      <c r="AC112" s="13" t="e">
        <f t="shared" si="16"/>
        <v>#N/A</v>
      </c>
      <c r="AD112" s="13" t="e">
        <f t="shared" si="17"/>
        <v>#N/A</v>
      </c>
      <c r="AE112" s="13" t="e">
        <f t="shared" si="18"/>
        <v>#N/A</v>
      </c>
      <c r="AF112" s="13" t="e">
        <f t="shared" si="19"/>
        <v>#N/A</v>
      </c>
      <c r="AG112" s="13" t="e">
        <f t="shared" si="20"/>
        <v>#N/A</v>
      </c>
    </row>
    <row r="113" spans="2:33" x14ac:dyDescent="0.3">
      <c r="B113" s="1" t="e">
        <f t="shared" si="13"/>
        <v>#N/A</v>
      </c>
      <c r="V113" s="1" t="str">
        <f t="shared" si="24"/>
        <v/>
      </c>
      <c r="W113" s="1" t="str">
        <f t="shared" si="21"/>
        <v/>
      </c>
      <c r="X113" s="1" t="str">
        <f t="shared" si="22"/>
        <v/>
      </c>
      <c r="Y113" s="1" t="str">
        <f t="shared" si="23"/>
        <v/>
      </c>
      <c r="Z113" s="1" t="e">
        <f t="shared" si="25"/>
        <v>#N/A</v>
      </c>
      <c r="AA113" s="3">
        <f t="shared" si="14"/>
        <v>0</v>
      </c>
      <c r="AB113" s="13" t="e">
        <f t="shared" si="15"/>
        <v>#N/A</v>
      </c>
      <c r="AC113" s="13" t="e">
        <f t="shared" si="16"/>
        <v>#N/A</v>
      </c>
      <c r="AD113" s="13" t="e">
        <f t="shared" si="17"/>
        <v>#N/A</v>
      </c>
      <c r="AE113" s="13" t="e">
        <f t="shared" si="18"/>
        <v>#N/A</v>
      </c>
      <c r="AF113" s="13" t="e">
        <f t="shared" si="19"/>
        <v>#N/A</v>
      </c>
      <c r="AG113" s="13" t="e">
        <f t="shared" si="20"/>
        <v>#N/A</v>
      </c>
    </row>
    <row r="114" spans="2:33" x14ac:dyDescent="0.3">
      <c r="B114" s="1" t="e">
        <f t="shared" si="13"/>
        <v>#N/A</v>
      </c>
      <c r="V114" s="1" t="str">
        <f t="shared" si="24"/>
        <v/>
      </c>
      <c r="W114" s="1" t="str">
        <f t="shared" si="21"/>
        <v/>
      </c>
      <c r="X114" s="1" t="str">
        <f t="shared" si="22"/>
        <v/>
      </c>
      <c r="Y114" s="1" t="str">
        <f t="shared" si="23"/>
        <v/>
      </c>
      <c r="Z114" s="1" t="e">
        <f t="shared" si="25"/>
        <v>#N/A</v>
      </c>
      <c r="AA114" s="3">
        <f t="shared" si="14"/>
        <v>0</v>
      </c>
      <c r="AB114" s="13" t="e">
        <f t="shared" si="15"/>
        <v>#N/A</v>
      </c>
      <c r="AC114" s="13" t="e">
        <f t="shared" si="16"/>
        <v>#N/A</v>
      </c>
      <c r="AD114" s="13" t="e">
        <f t="shared" si="17"/>
        <v>#N/A</v>
      </c>
      <c r="AE114" s="13" t="e">
        <f t="shared" si="18"/>
        <v>#N/A</v>
      </c>
      <c r="AF114" s="13" t="e">
        <f t="shared" si="19"/>
        <v>#N/A</v>
      </c>
      <c r="AG114" s="13" t="e">
        <f t="shared" si="20"/>
        <v>#N/A</v>
      </c>
    </row>
    <row r="115" spans="2:33" x14ac:dyDescent="0.3">
      <c r="B115" s="1" t="e">
        <f t="shared" si="13"/>
        <v>#N/A</v>
      </c>
      <c r="V115" s="1" t="str">
        <f t="shared" si="24"/>
        <v/>
      </c>
      <c r="W115" s="1" t="str">
        <f t="shared" si="21"/>
        <v/>
      </c>
      <c r="X115" s="1" t="str">
        <f t="shared" si="22"/>
        <v/>
      </c>
      <c r="Y115" s="1" t="str">
        <f t="shared" si="23"/>
        <v/>
      </c>
      <c r="Z115" s="1" t="e">
        <f t="shared" si="25"/>
        <v>#N/A</v>
      </c>
      <c r="AA115" s="3">
        <f t="shared" si="14"/>
        <v>0</v>
      </c>
      <c r="AB115" s="13" t="e">
        <f t="shared" si="15"/>
        <v>#N/A</v>
      </c>
      <c r="AC115" s="13" t="e">
        <f t="shared" si="16"/>
        <v>#N/A</v>
      </c>
      <c r="AD115" s="13" t="e">
        <f t="shared" si="17"/>
        <v>#N/A</v>
      </c>
      <c r="AE115" s="13" t="e">
        <f t="shared" si="18"/>
        <v>#N/A</v>
      </c>
      <c r="AF115" s="13" t="e">
        <f t="shared" si="19"/>
        <v>#N/A</v>
      </c>
      <c r="AG115" s="13" t="e">
        <f t="shared" si="20"/>
        <v>#N/A</v>
      </c>
    </row>
    <row r="116" spans="2:33" x14ac:dyDescent="0.3">
      <c r="B116" s="1" t="e">
        <f t="shared" si="13"/>
        <v>#N/A</v>
      </c>
      <c r="V116" s="1" t="str">
        <f t="shared" si="24"/>
        <v/>
      </c>
      <c r="W116" s="1" t="str">
        <f t="shared" si="21"/>
        <v/>
      </c>
      <c r="X116" s="1" t="str">
        <f t="shared" si="22"/>
        <v/>
      </c>
      <c r="Y116" s="1" t="str">
        <f t="shared" si="23"/>
        <v/>
      </c>
      <c r="Z116" s="1" t="e">
        <f t="shared" si="25"/>
        <v>#N/A</v>
      </c>
      <c r="AA116" s="3">
        <f t="shared" si="14"/>
        <v>0</v>
      </c>
      <c r="AB116" s="13" t="e">
        <f t="shared" si="15"/>
        <v>#N/A</v>
      </c>
      <c r="AC116" s="13" t="e">
        <f t="shared" si="16"/>
        <v>#N/A</v>
      </c>
      <c r="AD116" s="13" t="e">
        <f t="shared" si="17"/>
        <v>#N/A</v>
      </c>
      <c r="AE116" s="13" t="e">
        <f t="shared" si="18"/>
        <v>#N/A</v>
      </c>
      <c r="AF116" s="13" t="e">
        <f t="shared" si="19"/>
        <v>#N/A</v>
      </c>
      <c r="AG116" s="13" t="e">
        <f t="shared" si="20"/>
        <v>#N/A</v>
      </c>
    </row>
    <row r="117" spans="2:33" x14ac:dyDescent="0.3">
      <c r="B117" s="1" t="e">
        <f t="shared" si="13"/>
        <v>#N/A</v>
      </c>
      <c r="V117" s="1" t="str">
        <f t="shared" si="24"/>
        <v/>
      </c>
      <c r="W117" s="1" t="str">
        <f t="shared" si="21"/>
        <v/>
      </c>
      <c r="X117" s="1" t="str">
        <f t="shared" si="22"/>
        <v/>
      </c>
      <c r="Y117" s="1" t="str">
        <f t="shared" si="23"/>
        <v/>
      </c>
      <c r="Z117" s="1" t="e">
        <f t="shared" si="25"/>
        <v>#N/A</v>
      </c>
      <c r="AA117" s="3">
        <f t="shared" si="14"/>
        <v>0</v>
      </c>
      <c r="AB117" s="13" t="e">
        <f t="shared" si="15"/>
        <v>#N/A</v>
      </c>
      <c r="AC117" s="13" t="e">
        <f t="shared" si="16"/>
        <v>#N/A</v>
      </c>
      <c r="AD117" s="13" t="e">
        <f t="shared" si="17"/>
        <v>#N/A</v>
      </c>
      <c r="AE117" s="13" t="e">
        <f t="shared" si="18"/>
        <v>#N/A</v>
      </c>
      <c r="AF117" s="13" t="e">
        <f t="shared" si="19"/>
        <v>#N/A</v>
      </c>
      <c r="AG117" s="13" t="e">
        <f t="shared" si="20"/>
        <v>#N/A</v>
      </c>
    </row>
    <row r="118" spans="2:33" x14ac:dyDescent="0.3">
      <c r="B118" s="1" t="e">
        <f t="shared" si="13"/>
        <v>#N/A</v>
      </c>
      <c r="V118" s="1" t="str">
        <f t="shared" si="24"/>
        <v/>
      </c>
      <c r="W118" s="1" t="str">
        <f t="shared" si="21"/>
        <v/>
      </c>
      <c r="X118" s="1" t="str">
        <f t="shared" si="22"/>
        <v/>
      </c>
      <c r="Y118" s="1" t="str">
        <f t="shared" si="23"/>
        <v/>
      </c>
      <c r="Z118" s="1" t="e">
        <f t="shared" si="25"/>
        <v>#N/A</v>
      </c>
      <c r="AA118" s="3">
        <f t="shared" si="14"/>
        <v>0</v>
      </c>
      <c r="AB118" s="13" t="e">
        <f t="shared" si="15"/>
        <v>#N/A</v>
      </c>
      <c r="AC118" s="13" t="e">
        <f t="shared" si="16"/>
        <v>#N/A</v>
      </c>
      <c r="AD118" s="13" t="e">
        <f t="shared" si="17"/>
        <v>#N/A</v>
      </c>
      <c r="AE118" s="13" t="e">
        <f t="shared" si="18"/>
        <v>#N/A</v>
      </c>
      <c r="AF118" s="13" t="e">
        <f t="shared" si="19"/>
        <v>#N/A</v>
      </c>
      <c r="AG118" s="13" t="e">
        <f t="shared" si="20"/>
        <v>#N/A</v>
      </c>
    </row>
    <row r="119" spans="2:33" x14ac:dyDescent="0.3">
      <c r="B119" s="1" t="e">
        <f t="shared" si="13"/>
        <v>#N/A</v>
      </c>
      <c r="V119" s="1" t="str">
        <f t="shared" si="24"/>
        <v/>
      </c>
      <c r="W119" s="1" t="str">
        <f t="shared" si="21"/>
        <v/>
      </c>
      <c r="X119" s="1" t="str">
        <f t="shared" si="22"/>
        <v/>
      </c>
      <c r="Y119" s="1" t="str">
        <f t="shared" si="23"/>
        <v/>
      </c>
      <c r="Z119" s="1" t="e">
        <f t="shared" si="25"/>
        <v>#N/A</v>
      </c>
      <c r="AA119" s="3">
        <f t="shared" si="14"/>
        <v>0</v>
      </c>
      <c r="AB119" s="13" t="e">
        <f t="shared" si="15"/>
        <v>#N/A</v>
      </c>
      <c r="AC119" s="13" t="e">
        <f t="shared" si="16"/>
        <v>#N/A</v>
      </c>
      <c r="AD119" s="13" t="e">
        <f t="shared" si="17"/>
        <v>#N/A</v>
      </c>
      <c r="AE119" s="13" t="e">
        <f t="shared" si="18"/>
        <v>#N/A</v>
      </c>
      <c r="AF119" s="13" t="e">
        <f t="shared" si="19"/>
        <v>#N/A</v>
      </c>
      <c r="AG119" s="13" t="e">
        <f t="shared" si="20"/>
        <v>#N/A</v>
      </c>
    </row>
    <row r="120" spans="2:33" x14ac:dyDescent="0.3">
      <c r="B120" s="1" t="e">
        <f t="shared" si="13"/>
        <v>#N/A</v>
      </c>
      <c r="V120" s="1" t="str">
        <f t="shared" si="24"/>
        <v/>
      </c>
      <c r="W120" s="1" t="str">
        <f t="shared" si="21"/>
        <v/>
      </c>
      <c r="X120" s="1" t="str">
        <f t="shared" si="22"/>
        <v/>
      </c>
      <c r="Y120" s="1" t="str">
        <f t="shared" si="23"/>
        <v/>
      </c>
      <c r="Z120" s="1" t="e">
        <f t="shared" si="25"/>
        <v>#N/A</v>
      </c>
      <c r="AA120" s="3">
        <f t="shared" si="14"/>
        <v>0</v>
      </c>
      <c r="AB120" s="13" t="e">
        <f t="shared" si="15"/>
        <v>#N/A</v>
      </c>
      <c r="AC120" s="13" t="e">
        <f t="shared" si="16"/>
        <v>#N/A</v>
      </c>
      <c r="AD120" s="13" t="e">
        <f t="shared" si="17"/>
        <v>#N/A</v>
      </c>
      <c r="AE120" s="13" t="e">
        <f t="shared" si="18"/>
        <v>#N/A</v>
      </c>
      <c r="AF120" s="13" t="e">
        <f t="shared" si="19"/>
        <v>#N/A</v>
      </c>
      <c r="AG120" s="13" t="e">
        <f t="shared" si="20"/>
        <v>#N/A</v>
      </c>
    </row>
    <row r="121" spans="2:33" x14ac:dyDescent="0.3">
      <c r="B121" s="1" t="e">
        <f t="shared" si="13"/>
        <v>#N/A</v>
      </c>
      <c r="V121" s="1" t="str">
        <f t="shared" si="24"/>
        <v/>
      </c>
      <c r="W121" s="1" t="str">
        <f t="shared" si="21"/>
        <v/>
      </c>
      <c r="X121" s="1" t="str">
        <f t="shared" si="22"/>
        <v/>
      </c>
      <c r="Y121" s="1" t="str">
        <f t="shared" si="23"/>
        <v/>
      </c>
      <c r="Z121" s="1" t="e">
        <f t="shared" si="25"/>
        <v>#N/A</v>
      </c>
      <c r="AA121" s="3">
        <f t="shared" si="14"/>
        <v>0</v>
      </c>
      <c r="AB121" s="13" t="e">
        <f t="shared" si="15"/>
        <v>#N/A</v>
      </c>
      <c r="AC121" s="13" t="e">
        <f t="shared" si="16"/>
        <v>#N/A</v>
      </c>
      <c r="AD121" s="13" t="e">
        <f t="shared" si="17"/>
        <v>#N/A</v>
      </c>
      <c r="AE121" s="13" t="e">
        <f t="shared" si="18"/>
        <v>#N/A</v>
      </c>
      <c r="AF121" s="13" t="e">
        <f t="shared" si="19"/>
        <v>#N/A</v>
      </c>
      <c r="AG121" s="13" t="e">
        <f t="shared" si="20"/>
        <v>#N/A</v>
      </c>
    </row>
    <row r="122" spans="2:33" x14ac:dyDescent="0.3">
      <c r="B122" s="1" t="e">
        <f t="shared" si="13"/>
        <v>#N/A</v>
      </c>
      <c r="V122" s="1" t="str">
        <f t="shared" si="24"/>
        <v/>
      </c>
      <c r="W122" s="1" t="str">
        <f t="shared" si="21"/>
        <v/>
      </c>
      <c r="X122" s="1" t="str">
        <f t="shared" si="22"/>
        <v/>
      </c>
      <c r="Y122" s="1" t="str">
        <f t="shared" si="23"/>
        <v/>
      </c>
      <c r="Z122" s="1" t="e">
        <f t="shared" si="25"/>
        <v>#N/A</v>
      </c>
      <c r="AA122" s="3">
        <f t="shared" si="14"/>
        <v>0</v>
      </c>
      <c r="AB122" s="13" t="e">
        <f t="shared" si="15"/>
        <v>#N/A</v>
      </c>
      <c r="AC122" s="13" t="e">
        <f t="shared" si="16"/>
        <v>#N/A</v>
      </c>
      <c r="AD122" s="13" t="e">
        <f t="shared" si="17"/>
        <v>#N/A</v>
      </c>
      <c r="AE122" s="13" t="e">
        <f t="shared" si="18"/>
        <v>#N/A</v>
      </c>
      <c r="AF122" s="13" t="e">
        <f t="shared" si="19"/>
        <v>#N/A</v>
      </c>
      <c r="AG122" s="13" t="e">
        <f t="shared" si="20"/>
        <v>#N/A</v>
      </c>
    </row>
    <row r="123" spans="2:33" x14ac:dyDescent="0.3">
      <c r="B123" s="1" t="e">
        <f t="shared" si="13"/>
        <v>#N/A</v>
      </c>
      <c r="V123" s="1" t="str">
        <f t="shared" si="24"/>
        <v/>
      </c>
      <c r="W123" s="1" t="str">
        <f t="shared" si="21"/>
        <v/>
      </c>
      <c r="X123" s="1" t="str">
        <f t="shared" si="22"/>
        <v/>
      </c>
      <c r="Y123" s="1" t="str">
        <f t="shared" si="23"/>
        <v/>
      </c>
      <c r="Z123" s="1" t="e">
        <f t="shared" si="25"/>
        <v>#N/A</v>
      </c>
      <c r="AA123" s="3">
        <f t="shared" si="14"/>
        <v>0</v>
      </c>
      <c r="AB123" s="13" t="e">
        <f t="shared" si="15"/>
        <v>#N/A</v>
      </c>
      <c r="AC123" s="13" t="e">
        <f t="shared" si="16"/>
        <v>#N/A</v>
      </c>
      <c r="AD123" s="13" t="e">
        <f t="shared" si="17"/>
        <v>#N/A</v>
      </c>
      <c r="AE123" s="13" t="e">
        <f t="shared" si="18"/>
        <v>#N/A</v>
      </c>
      <c r="AF123" s="13" t="e">
        <f t="shared" si="19"/>
        <v>#N/A</v>
      </c>
      <c r="AG123" s="13" t="e">
        <f t="shared" si="20"/>
        <v>#N/A</v>
      </c>
    </row>
    <row r="124" spans="2:33" x14ac:dyDescent="0.3">
      <c r="B124" s="1" t="e">
        <f t="shared" si="13"/>
        <v>#N/A</v>
      </c>
      <c r="V124" s="1" t="str">
        <f t="shared" si="24"/>
        <v/>
      </c>
      <c r="W124" s="1" t="str">
        <f t="shared" si="21"/>
        <v/>
      </c>
      <c r="X124" s="1" t="str">
        <f t="shared" si="22"/>
        <v/>
      </c>
      <c r="Y124" s="1" t="str">
        <f t="shared" si="23"/>
        <v/>
      </c>
      <c r="Z124" s="1" t="e">
        <f t="shared" si="25"/>
        <v>#N/A</v>
      </c>
      <c r="AA124" s="3">
        <f t="shared" si="14"/>
        <v>0</v>
      </c>
      <c r="AB124" s="13" t="e">
        <f t="shared" si="15"/>
        <v>#N/A</v>
      </c>
      <c r="AC124" s="13" t="e">
        <f t="shared" si="16"/>
        <v>#N/A</v>
      </c>
      <c r="AD124" s="13" t="e">
        <f t="shared" si="17"/>
        <v>#N/A</v>
      </c>
      <c r="AE124" s="13" t="e">
        <f t="shared" si="18"/>
        <v>#N/A</v>
      </c>
      <c r="AF124" s="13" t="e">
        <f t="shared" si="19"/>
        <v>#N/A</v>
      </c>
      <c r="AG124" s="13" t="e">
        <f t="shared" si="20"/>
        <v>#N/A</v>
      </c>
    </row>
    <row r="125" spans="2:33" x14ac:dyDescent="0.3">
      <c r="B125" s="1" t="e">
        <f t="shared" si="13"/>
        <v>#N/A</v>
      </c>
      <c r="V125" s="1" t="str">
        <f t="shared" si="24"/>
        <v/>
      </c>
      <c r="W125" s="1" t="str">
        <f t="shared" si="21"/>
        <v/>
      </c>
      <c r="X125" s="1" t="str">
        <f t="shared" si="22"/>
        <v/>
      </c>
      <c r="Y125" s="1" t="str">
        <f t="shared" si="23"/>
        <v/>
      </c>
      <c r="Z125" s="1" t="e">
        <f t="shared" si="25"/>
        <v>#N/A</v>
      </c>
      <c r="AA125" s="3">
        <f t="shared" si="14"/>
        <v>0</v>
      </c>
      <c r="AB125" s="13" t="e">
        <f t="shared" si="15"/>
        <v>#N/A</v>
      </c>
      <c r="AC125" s="13" t="e">
        <f t="shared" si="16"/>
        <v>#N/A</v>
      </c>
      <c r="AD125" s="13" t="e">
        <f t="shared" si="17"/>
        <v>#N/A</v>
      </c>
      <c r="AE125" s="13" t="e">
        <f t="shared" si="18"/>
        <v>#N/A</v>
      </c>
      <c r="AF125" s="13" t="e">
        <f t="shared" si="19"/>
        <v>#N/A</v>
      </c>
      <c r="AG125" s="13" t="e">
        <f t="shared" si="20"/>
        <v>#N/A</v>
      </c>
    </row>
    <row r="126" spans="2:33" x14ac:dyDescent="0.3">
      <c r="B126" s="1" t="e">
        <f t="shared" si="13"/>
        <v>#N/A</v>
      </c>
      <c r="V126" s="1" t="str">
        <f t="shared" si="24"/>
        <v/>
      </c>
      <c r="W126" s="1" t="str">
        <f t="shared" si="21"/>
        <v/>
      </c>
      <c r="X126" s="1" t="str">
        <f t="shared" si="22"/>
        <v/>
      </c>
      <c r="Y126" s="1" t="str">
        <f t="shared" si="23"/>
        <v/>
      </c>
      <c r="Z126" s="1" t="e">
        <f t="shared" si="25"/>
        <v>#N/A</v>
      </c>
      <c r="AA126" s="3">
        <f t="shared" si="14"/>
        <v>0</v>
      </c>
      <c r="AB126" s="13" t="e">
        <f t="shared" si="15"/>
        <v>#N/A</v>
      </c>
      <c r="AC126" s="13" t="e">
        <f t="shared" si="16"/>
        <v>#N/A</v>
      </c>
      <c r="AD126" s="13" t="e">
        <f t="shared" si="17"/>
        <v>#N/A</v>
      </c>
      <c r="AE126" s="13" t="e">
        <f t="shared" si="18"/>
        <v>#N/A</v>
      </c>
      <c r="AF126" s="13" t="e">
        <f t="shared" si="19"/>
        <v>#N/A</v>
      </c>
      <c r="AG126" s="13" t="e">
        <f t="shared" si="20"/>
        <v>#N/A</v>
      </c>
    </row>
    <row r="127" spans="2:33" x14ac:dyDescent="0.3">
      <c r="B127" s="1" t="e">
        <f t="shared" si="13"/>
        <v>#N/A</v>
      </c>
      <c r="V127" s="1" t="str">
        <f t="shared" si="24"/>
        <v/>
      </c>
      <c r="W127" s="1" t="str">
        <f t="shared" si="21"/>
        <v/>
      </c>
      <c r="X127" s="1" t="str">
        <f t="shared" si="22"/>
        <v/>
      </c>
      <c r="Y127" s="1" t="str">
        <f t="shared" si="23"/>
        <v/>
      </c>
      <c r="Z127" s="1" t="e">
        <f t="shared" si="25"/>
        <v>#N/A</v>
      </c>
      <c r="AA127" s="3">
        <f t="shared" si="14"/>
        <v>0</v>
      </c>
      <c r="AB127" s="13" t="e">
        <f t="shared" si="15"/>
        <v>#N/A</v>
      </c>
      <c r="AC127" s="13" t="e">
        <f t="shared" si="16"/>
        <v>#N/A</v>
      </c>
      <c r="AD127" s="13" t="e">
        <f t="shared" si="17"/>
        <v>#N/A</v>
      </c>
      <c r="AE127" s="13" t="e">
        <f t="shared" si="18"/>
        <v>#N/A</v>
      </c>
      <c r="AF127" s="13" t="e">
        <f t="shared" si="19"/>
        <v>#N/A</v>
      </c>
      <c r="AG127" s="13" t="e">
        <f t="shared" si="20"/>
        <v>#N/A</v>
      </c>
    </row>
    <row r="128" spans="2:33" x14ac:dyDescent="0.3">
      <c r="B128" s="1" t="e">
        <f t="shared" si="13"/>
        <v>#N/A</v>
      </c>
      <c r="V128" s="1" t="str">
        <f t="shared" si="24"/>
        <v/>
      </c>
      <c r="W128" s="1" t="str">
        <f t="shared" si="21"/>
        <v/>
      </c>
      <c r="X128" s="1" t="str">
        <f t="shared" si="22"/>
        <v/>
      </c>
      <c r="Y128" s="1" t="str">
        <f t="shared" si="23"/>
        <v/>
      </c>
      <c r="Z128" s="1" t="e">
        <f t="shared" si="25"/>
        <v>#N/A</v>
      </c>
      <c r="AA128" s="3">
        <f t="shared" si="14"/>
        <v>0</v>
      </c>
      <c r="AB128" s="13" t="e">
        <f t="shared" si="15"/>
        <v>#N/A</v>
      </c>
      <c r="AC128" s="13" t="e">
        <f t="shared" si="16"/>
        <v>#N/A</v>
      </c>
      <c r="AD128" s="13" t="e">
        <f t="shared" si="17"/>
        <v>#N/A</v>
      </c>
      <c r="AE128" s="13" t="e">
        <f t="shared" si="18"/>
        <v>#N/A</v>
      </c>
      <c r="AF128" s="13" t="e">
        <f t="shared" si="19"/>
        <v>#N/A</v>
      </c>
      <c r="AG128" s="13" t="e">
        <f t="shared" si="20"/>
        <v>#N/A</v>
      </c>
    </row>
    <row r="129" spans="2:33" x14ac:dyDescent="0.3">
      <c r="B129" s="1" t="e">
        <f t="shared" si="13"/>
        <v>#N/A</v>
      </c>
      <c r="V129" s="1" t="str">
        <f t="shared" si="24"/>
        <v/>
      </c>
      <c r="W129" s="1" t="str">
        <f t="shared" si="21"/>
        <v/>
      </c>
      <c r="X129" s="1" t="str">
        <f t="shared" si="22"/>
        <v/>
      </c>
      <c r="Y129" s="1" t="str">
        <f t="shared" si="23"/>
        <v/>
      </c>
      <c r="Z129" s="1" t="e">
        <f t="shared" si="25"/>
        <v>#N/A</v>
      </c>
      <c r="AA129" s="3">
        <f t="shared" si="14"/>
        <v>0</v>
      </c>
      <c r="AB129" s="13" t="e">
        <f t="shared" si="15"/>
        <v>#N/A</v>
      </c>
      <c r="AC129" s="13" t="e">
        <f t="shared" si="16"/>
        <v>#N/A</v>
      </c>
      <c r="AD129" s="13" t="e">
        <f t="shared" si="17"/>
        <v>#N/A</v>
      </c>
      <c r="AE129" s="13" t="e">
        <f t="shared" si="18"/>
        <v>#N/A</v>
      </c>
      <c r="AF129" s="13" t="e">
        <f t="shared" si="19"/>
        <v>#N/A</v>
      </c>
      <c r="AG129" s="13" t="e">
        <f t="shared" si="20"/>
        <v>#N/A</v>
      </c>
    </row>
    <row r="130" spans="2:33" x14ac:dyDescent="0.3">
      <c r="B130" s="1" t="e">
        <f t="shared" si="13"/>
        <v>#N/A</v>
      </c>
      <c r="V130" s="1" t="str">
        <f t="shared" si="24"/>
        <v/>
      </c>
      <c r="W130" s="1" t="str">
        <f t="shared" si="21"/>
        <v/>
      </c>
      <c r="X130" s="1" t="str">
        <f t="shared" si="22"/>
        <v/>
      </c>
      <c r="Y130" s="1" t="str">
        <f t="shared" si="23"/>
        <v/>
      </c>
      <c r="Z130" s="1" t="e">
        <f t="shared" si="25"/>
        <v>#N/A</v>
      </c>
      <c r="AA130" s="3">
        <f t="shared" si="14"/>
        <v>0</v>
      </c>
      <c r="AB130" s="13" t="e">
        <f t="shared" si="15"/>
        <v>#N/A</v>
      </c>
      <c r="AC130" s="13" t="e">
        <f t="shared" si="16"/>
        <v>#N/A</v>
      </c>
      <c r="AD130" s="13" t="e">
        <f t="shared" si="17"/>
        <v>#N/A</v>
      </c>
      <c r="AE130" s="13" t="e">
        <f t="shared" si="18"/>
        <v>#N/A</v>
      </c>
      <c r="AF130" s="13" t="e">
        <f t="shared" si="19"/>
        <v>#N/A</v>
      </c>
      <c r="AG130" s="13" t="e">
        <f t="shared" si="20"/>
        <v>#N/A</v>
      </c>
    </row>
    <row r="131" spans="2:33" x14ac:dyDescent="0.3">
      <c r="B131" s="1" t="e">
        <f t="shared" si="13"/>
        <v>#N/A</v>
      </c>
      <c r="V131" s="1" t="str">
        <f t="shared" si="24"/>
        <v/>
      </c>
      <c r="W131" s="1" t="str">
        <f t="shared" si="21"/>
        <v/>
      </c>
      <c r="X131" s="1" t="str">
        <f t="shared" si="22"/>
        <v/>
      </c>
      <c r="Y131" s="1" t="str">
        <f t="shared" si="23"/>
        <v/>
      </c>
      <c r="Z131" s="1" t="e">
        <f t="shared" si="25"/>
        <v>#N/A</v>
      </c>
      <c r="AA131" s="3">
        <f t="shared" si="14"/>
        <v>0</v>
      </c>
      <c r="AB131" s="13" t="e">
        <f t="shared" si="15"/>
        <v>#N/A</v>
      </c>
      <c r="AC131" s="13" t="e">
        <f t="shared" si="16"/>
        <v>#N/A</v>
      </c>
      <c r="AD131" s="13" t="e">
        <f t="shared" si="17"/>
        <v>#N/A</v>
      </c>
      <c r="AE131" s="13" t="e">
        <f t="shared" si="18"/>
        <v>#N/A</v>
      </c>
      <c r="AF131" s="13" t="e">
        <f t="shared" si="19"/>
        <v>#N/A</v>
      </c>
      <c r="AG131" s="13" t="e">
        <f t="shared" si="20"/>
        <v>#N/A</v>
      </c>
    </row>
    <row r="132" spans="2:33" x14ac:dyDescent="0.3">
      <c r="B132" s="1" t="e">
        <f t="shared" si="13"/>
        <v>#N/A</v>
      </c>
      <c r="V132" s="1" t="str">
        <f t="shared" si="24"/>
        <v/>
      </c>
      <c r="W132" s="1" t="str">
        <f t="shared" si="21"/>
        <v/>
      </c>
      <c r="X132" s="1" t="str">
        <f t="shared" si="22"/>
        <v/>
      </c>
      <c r="Y132" s="1" t="str">
        <f t="shared" si="23"/>
        <v/>
      </c>
      <c r="Z132" s="1" t="e">
        <f t="shared" si="25"/>
        <v>#N/A</v>
      </c>
      <c r="AA132" s="3">
        <f t="shared" si="14"/>
        <v>0</v>
      </c>
      <c r="AB132" s="13" t="e">
        <f t="shared" si="15"/>
        <v>#N/A</v>
      </c>
      <c r="AC132" s="13" t="e">
        <f t="shared" si="16"/>
        <v>#N/A</v>
      </c>
      <c r="AD132" s="13" t="e">
        <f t="shared" si="17"/>
        <v>#N/A</v>
      </c>
      <c r="AE132" s="13" t="e">
        <f t="shared" si="18"/>
        <v>#N/A</v>
      </c>
      <c r="AF132" s="13" t="e">
        <f t="shared" si="19"/>
        <v>#N/A</v>
      </c>
      <c r="AG132" s="13" t="e">
        <f t="shared" si="20"/>
        <v>#N/A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21"/>
        <v/>
      </c>
      <c r="X133" s="1" t="str">
        <f t="shared" si="22"/>
        <v/>
      </c>
      <c r="Y133" s="1" t="str">
        <f t="shared" si="23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6"/>
        <v>#N/A</v>
      </c>
      <c r="AD133" s="13" t="e">
        <f t="shared" si="17"/>
        <v>#N/A</v>
      </c>
      <c r="AE133" s="13" t="e">
        <f t="shared" si="18"/>
        <v>#N/A</v>
      </c>
      <c r="AF133" s="13" t="e">
        <f t="shared" si="19"/>
        <v>#N/A</v>
      </c>
      <c r="AG133" s="13" t="e">
        <f t="shared" si="20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21"/>
        <v/>
      </c>
      <c r="X134" s="1" t="str">
        <f t="shared" si="22"/>
        <v/>
      </c>
      <c r="Y134" s="1" t="str">
        <f t="shared" si="23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6"/>
        <v>#N/A</v>
      </c>
      <c r="AD134" s="13" t="e">
        <f t="shared" si="17"/>
        <v>#N/A</v>
      </c>
      <c r="AE134" s="13" t="e">
        <f t="shared" si="18"/>
        <v>#N/A</v>
      </c>
      <c r="AF134" s="13" t="e">
        <f t="shared" si="19"/>
        <v>#N/A</v>
      </c>
      <c r="AG134" s="13" t="e">
        <f t="shared" si="20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21"/>
        <v/>
      </c>
      <c r="X135" s="1" t="str">
        <f t="shared" si="22"/>
        <v/>
      </c>
      <c r="Y135" s="1" t="str">
        <f t="shared" si="23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6"/>
        <v>#N/A</v>
      </c>
      <c r="AD135" s="13" t="e">
        <f t="shared" si="17"/>
        <v>#N/A</v>
      </c>
      <c r="AE135" s="13" t="e">
        <f t="shared" si="18"/>
        <v>#N/A</v>
      </c>
      <c r="AF135" s="13" t="e">
        <f t="shared" si="19"/>
        <v>#N/A</v>
      </c>
      <c r="AG135" s="13" t="e">
        <f t="shared" si="20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21"/>
        <v/>
      </c>
      <c r="X136" s="1" t="str">
        <f t="shared" si="22"/>
        <v/>
      </c>
      <c r="Y136" s="1" t="str">
        <f t="shared" si="23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ref="AC136:AC199" si="29">IF(OR(ISNA(B136),B136=0),NA(),B136/$AC$5)</f>
        <v>#N/A</v>
      </c>
      <c r="AD136" s="13" t="e">
        <f t="shared" ref="AD136:AD199" si="30">IF(OR(ISNA(B136),B136=0),NA(),E136/$AC$5)</f>
        <v>#N/A</v>
      </c>
      <c r="AE136" s="13" t="e">
        <f t="shared" ref="AE136:AE199" si="31">IF(OR(ISNA(B136),B136=0),NA(),G136/$AC$5)</f>
        <v>#N/A</v>
      </c>
      <c r="AF136" s="13" t="e">
        <f t="shared" ref="AF136:AF199" si="32">IF(OR(ISNA(B136),B136=0),NA(),I136/$AC$5)</f>
        <v>#N/A</v>
      </c>
      <c r="AG136" s="13" t="e">
        <f t="shared" ref="AG136:AG199" si="33">+IF(OR(ISNA(B136),B136=0),NA(),Z136/$AC$5)</f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34">IF($C137="","",G137-G136)</f>
        <v/>
      </c>
      <c r="X137" s="1" t="str">
        <f t="shared" ref="X137:X200" si="35">IF($C137="","",H137-H136)</f>
        <v/>
      </c>
      <c r="Y137" s="1" t="str">
        <f t="shared" ref="Y137:Y200" si="36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si="29"/>
        <v>#N/A</v>
      </c>
      <c r="AD137" s="13" t="e">
        <f t="shared" si="30"/>
        <v>#N/A</v>
      </c>
      <c r="AE137" s="13" t="e">
        <f t="shared" si="31"/>
        <v>#N/A</v>
      </c>
      <c r="AF137" s="13" t="e">
        <f t="shared" si="32"/>
        <v>#N/A</v>
      </c>
      <c r="AG137" s="13" t="e">
        <f t="shared" si="33"/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34"/>
        <v/>
      </c>
      <c r="X138" s="1" t="str">
        <f t="shared" si="35"/>
        <v/>
      </c>
      <c r="Y138" s="1" t="str">
        <f t="shared" si="36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29"/>
        <v>#N/A</v>
      </c>
      <c r="AD138" s="13" t="e">
        <f t="shared" si="30"/>
        <v>#N/A</v>
      </c>
      <c r="AE138" s="13" t="e">
        <f t="shared" si="31"/>
        <v>#N/A</v>
      </c>
      <c r="AF138" s="13" t="e">
        <f t="shared" si="32"/>
        <v>#N/A</v>
      </c>
      <c r="AG138" s="13" t="e">
        <f t="shared" si="33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34"/>
        <v/>
      </c>
      <c r="X139" s="1" t="str">
        <f t="shared" si="35"/>
        <v/>
      </c>
      <c r="Y139" s="1" t="str">
        <f t="shared" si="36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29"/>
        <v>#N/A</v>
      </c>
      <c r="AD139" s="13" t="e">
        <f t="shared" si="30"/>
        <v>#N/A</v>
      </c>
      <c r="AE139" s="13" t="e">
        <f t="shared" si="31"/>
        <v>#N/A</v>
      </c>
      <c r="AF139" s="13" t="e">
        <f t="shared" si="32"/>
        <v>#N/A</v>
      </c>
      <c r="AG139" s="13" t="e">
        <f t="shared" si="33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34"/>
        <v/>
      </c>
      <c r="X140" s="1" t="str">
        <f t="shared" si="35"/>
        <v/>
      </c>
      <c r="Y140" s="1" t="str">
        <f t="shared" si="36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29"/>
        <v>#N/A</v>
      </c>
      <c r="AD140" s="13" t="e">
        <f t="shared" si="30"/>
        <v>#N/A</v>
      </c>
      <c r="AE140" s="13" t="e">
        <f t="shared" si="31"/>
        <v>#N/A</v>
      </c>
      <c r="AF140" s="13" t="e">
        <f t="shared" si="32"/>
        <v>#N/A</v>
      </c>
      <c r="AG140" s="13" t="e">
        <f t="shared" si="33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34"/>
        <v/>
      </c>
      <c r="X141" s="1" t="str">
        <f t="shared" si="35"/>
        <v/>
      </c>
      <c r="Y141" s="1" t="str">
        <f t="shared" si="36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29"/>
        <v>#N/A</v>
      </c>
      <c r="AD141" s="13" t="e">
        <f t="shared" si="30"/>
        <v>#N/A</v>
      </c>
      <c r="AE141" s="13" t="e">
        <f t="shared" si="31"/>
        <v>#N/A</v>
      </c>
      <c r="AF141" s="13" t="e">
        <f t="shared" si="32"/>
        <v>#N/A</v>
      </c>
      <c r="AG141" s="13" t="e">
        <f t="shared" si="33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34"/>
        <v/>
      </c>
      <c r="X142" s="1" t="str">
        <f t="shared" si="35"/>
        <v/>
      </c>
      <c r="Y142" s="1" t="str">
        <f t="shared" si="36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29"/>
        <v>#N/A</v>
      </c>
      <c r="AD142" s="13" t="e">
        <f t="shared" si="30"/>
        <v>#N/A</v>
      </c>
      <c r="AE142" s="13" t="e">
        <f t="shared" si="31"/>
        <v>#N/A</v>
      </c>
      <c r="AF142" s="13" t="e">
        <f t="shared" si="32"/>
        <v>#N/A</v>
      </c>
      <c r="AG142" s="13" t="e">
        <f t="shared" si="33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34"/>
        <v/>
      </c>
      <c r="X143" s="1" t="str">
        <f t="shared" si="35"/>
        <v/>
      </c>
      <c r="Y143" s="1" t="str">
        <f t="shared" si="36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29"/>
        <v>#N/A</v>
      </c>
      <c r="AD143" s="13" t="e">
        <f t="shared" si="30"/>
        <v>#N/A</v>
      </c>
      <c r="AE143" s="13" t="e">
        <f t="shared" si="31"/>
        <v>#N/A</v>
      </c>
      <c r="AF143" s="13" t="e">
        <f t="shared" si="32"/>
        <v>#N/A</v>
      </c>
      <c r="AG143" s="13" t="e">
        <f t="shared" si="33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34"/>
        <v/>
      </c>
      <c r="X144" s="1" t="str">
        <f t="shared" si="35"/>
        <v/>
      </c>
      <c r="Y144" s="1" t="str">
        <f t="shared" si="36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29"/>
        <v>#N/A</v>
      </c>
      <c r="AD144" s="13" t="e">
        <f t="shared" si="30"/>
        <v>#N/A</v>
      </c>
      <c r="AE144" s="13" t="e">
        <f t="shared" si="31"/>
        <v>#N/A</v>
      </c>
      <c r="AF144" s="13" t="e">
        <f t="shared" si="32"/>
        <v>#N/A</v>
      </c>
      <c r="AG144" s="13" t="e">
        <f t="shared" si="33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34"/>
        <v/>
      </c>
      <c r="X145" s="1" t="str">
        <f t="shared" si="35"/>
        <v/>
      </c>
      <c r="Y145" s="1" t="str">
        <f t="shared" si="36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29"/>
        <v>#N/A</v>
      </c>
      <c r="AD145" s="13" t="e">
        <f t="shared" si="30"/>
        <v>#N/A</v>
      </c>
      <c r="AE145" s="13" t="e">
        <f t="shared" si="31"/>
        <v>#N/A</v>
      </c>
      <c r="AF145" s="13" t="e">
        <f t="shared" si="32"/>
        <v>#N/A</v>
      </c>
      <c r="AG145" s="13" t="e">
        <f t="shared" si="33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34"/>
        <v/>
      </c>
      <c r="X146" s="1" t="str">
        <f t="shared" si="35"/>
        <v/>
      </c>
      <c r="Y146" s="1" t="str">
        <f t="shared" si="36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29"/>
        <v>#N/A</v>
      </c>
      <c r="AD146" s="13" t="e">
        <f t="shared" si="30"/>
        <v>#N/A</v>
      </c>
      <c r="AE146" s="13" t="e">
        <f t="shared" si="31"/>
        <v>#N/A</v>
      </c>
      <c r="AF146" s="13" t="e">
        <f t="shared" si="32"/>
        <v>#N/A</v>
      </c>
      <c r="AG146" s="13" t="e">
        <f t="shared" si="33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34"/>
        <v/>
      </c>
      <c r="X147" s="1" t="str">
        <f t="shared" si="35"/>
        <v/>
      </c>
      <c r="Y147" s="1" t="str">
        <f t="shared" si="36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29"/>
        <v>#N/A</v>
      </c>
      <c r="AD147" s="13" t="e">
        <f t="shared" si="30"/>
        <v>#N/A</v>
      </c>
      <c r="AE147" s="13" t="e">
        <f t="shared" si="31"/>
        <v>#N/A</v>
      </c>
      <c r="AF147" s="13" t="e">
        <f t="shared" si="32"/>
        <v>#N/A</v>
      </c>
      <c r="AG147" s="13" t="e">
        <f t="shared" si="33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34"/>
        <v/>
      </c>
      <c r="X148" s="1" t="str">
        <f t="shared" si="35"/>
        <v/>
      </c>
      <c r="Y148" s="1" t="str">
        <f t="shared" si="36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29"/>
        <v>#N/A</v>
      </c>
      <c r="AD148" s="13" t="e">
        <f t="shared" si="30"/>
        <v>#N/A</v>
      </c>
      <c r="AE148" s="13" t="e">
        <f t="shared" si="31"/>
        <v>#N/A</v>
      </c>
      <c r="AF148" s="13" t="e">
        <f t="shared" si="32"/>
        <v>#N/A</v>
      </c>
      <c r="AG148" s="13" t="e">
        <f t="shared" si="33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34"/>
        <v/>
      </c>
      <c r="X149" s="1" t="str">
        <f t="shared" si="35"/>
        <v/>
      </c>
      <c r="Y149" s="1" t="str">
        <f t="shared" si="36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29"/>
        <v>#N/A</v>
      </c>
      <c r="AD149" s="13" t="e">
        <f t="shared" si="30"/>
        <v>#N/A</v>
      </c>
      <c r="AE149" s="13" t="e">
        <f t="shared" si="31"/>
        <v>#N/A</v>
      </c>
      <c r="AF149" s="13" t="e">
        <f t="shared" si="32"/>
        <v>#N/A</v>
      </c>
      <c r="AG149" s="13" t="e">
        <f t="shared" si="33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34"/>
        <v/>
      </c>
      <c r="X150" s="1" t="str">
        <f t="shared" si="35"/>
        <v/>
      </c>
      <c r="Y150" s="1" t="str">
        <f t="shared" si="36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29"/>
        <v>#N/A</v>
      </c>
      <c r="AD150" s="13" t="e">
        <f t="shared" si="30"/>
        <v>#N/A</v>
      </c>
      <c r="AE150" s="13" t="e">
        <f t="shared" si="31"/>
        <v>#N/A</v>
      </c>
      <c r="AF150" s="13" t="e">
        <f t="shared" si="32"/>
        <v>#N/A</v>
      </c>
      <c r="AG150" s="13" t="e">
        <f t="shared" si="33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34"/>
        <v/>
      </c>
      <c r="X151" s="1" t="str">
        <f t="shared" si="35"/>
        <v/>
      </c>
      <c r="Y151" s="1" t="str">
        <f t="shared" si="36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29"/>
        <v>#N/A</v>
      </c>
      <c r="AD151" s="13" t="e">
        <f t="shared" si="30"/>
        <v>#N/A</v>
      </c>
      <c r="AE151" s="13" t="e">
        <f t="shared" si="31"/>
        <v>#N/A</v>
      </c>
      <c r="AF151" s="13" t="e">
        <f t="shared" si="32"/>
        <v>#N/A</v>
      </c>
      <c r="AG151" s="13" t="e">
        <f t="shared" si="33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34"/>
        <v/>
      </c>
      <c r="X152" s="1" t="str">
        <f t="shared" si="35"/>
        <v/>
      </c>
      <c r="Y152" s="1" t="str">
        <f t="shared" si="36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29"/>
        <v>#N/A</v>
      </c>
      <c r="AD152" s="13" t="e">
        <f t="shared" si="30"/>
        <v>#N/A</v>
      </c>
      <c r="AE152" s="13" t="e">
        <f t="shared" si="31"/>
        <v>#N/A</v>
      </c>
      <c r="AF152" s="13" t="e">
        <f t="shared" si="32"/>
        <v>#N/A</v>
      </c>
      <c r="AG152" s="13" t="e">
        <f t="shared" si="33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34"/>
        <v/>
      </c>
      <c r="X153" s="1" t="str">
        <f t="shared" si="35"/>
        <v/>
      </c>
      <c r="Y153" s="1" t="str">
        <f t="shared" si="36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29"/>
        <v>#N/A</v>
      </c>
      <c r="AD153" s="13" t="e">
        <f t="shared" si="30"/>
        <v>#N/A</v>
      </c>
      <c r="AE153" s="13" t="e">
        <f t="shared" si="31"/>
        <v>#N/A</v>
      </c>
      <c r="AF153" s="13" t="e">
        <f t="shared" si="32"/>
        <v>#N/A</v>
      </c>
      <c r="AG153" s="13" t="e">
        <f t="shared" si="33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34"/>
        <v/>
      </c>
      <c r="X154" s="1" t="str">
        <f t="shared" si="35"/>
        <v/>
      </c>
      <c r="Y154" s="1" t="str">
        <f t="shared" si="36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29"/>
        <v>#N/A</v>
      </c>
      <c r="AD154" s="13" t="e">
        <f t="shared" si="30"/>
        <v>#N/A</v>
      </c>
      <c r="AE154" s="13" t="e">
        <f t="shared" si="31"/>
        <v>#N/A</v>
      </c>
      <c r="AF154" s="13" t="e">
        <f t="shared" si="32"/>
        <v>#N/A</v>
      </c>
      <c r="AG154" s="13" t="e">
        <f t="shared" si="33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34"/>
        <v/>
      </c>
      <c r="X155" s="1" t="str">
        <f t="shared" si="35"/>
        <v/>
      </c>
      <c r="Y155" s="1" t="str">
        <f t="shared" si="36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29"/>
        <v>#N/A</v>
      </c>
      <c r="AD155" s="13" t="e">
        <f t="shared" si="30"/>
        <v>#N/A</v>
      </c>
      <c r="AE155" s="13" t="e">
        <f t="shared" si="31"/>
        <v>#N/A</v>
      </c>
      <c r="AF155" s="13" t="e">
        <f t="shared" si="32"/>
        <v>#N/A</v>
      </c>
      <c r="AG155" s="13" t="e">
        <f t="shared" si="33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34"/>
        <v/>
      </c>
      <c r="X156" s="1" t="str">
        <f t="shared" si="35"/>
        <v/>
      </c>
      <c r="Y156" s="1" t="str">
        <f t="shared" si="36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29"/>
        <v>#N/A</v>
      </c>
      <c r="AD156" s="13" t="e">
        <f t="shared" si="30"/>
        <v>#N/A</v>
      </c>
      <c r="AE156" s="13" t="e">
        <f t="shared" si="31"/>
        <v>#N/A</v>
      </c>
      <c r="AF156" s="13" t="e">
        <f t="shared" si="32"/>
        <v>#N/A</v>
      </c>
      <c r="AG156" s="13" t="e">
        <f t="shared" si="33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34"/>
        <v/>
      </c>
      <c r="X157" s="1" t="str">
        <f t="shared" si="35"/>
        <v/>
      </c>
      <c r="Y157" s="1" t="str">
        <f t="shared" si="36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29"/>
        <v>#N/A</v>
      </c>
      <c r="AD157" s="13" t="e">
        <f t="shared" si="30"/>
        <v>#N/A</v>
      </c>
      <c r="AE157" s="13" t="e">
        <f t="shared" si="31"/>
        <v>#N/A</v>
      </c>
      <c r="AF157" s="13" t="e">
        <f t="shared" si="32"/>
        <v>#N/A</v>
      </c>
      <c r="AG157" s="13" t="e">
        <f t="shared" si="33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34"/>
        <v/>
      </c>
      <c r="X158" s="1" t="str">
        <f t="shared" si="35"/>
        <v/>
      </c>
      <c r="Y158" s="1" t="str">
        <f t="shared" si="36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29"/>
        <v>#N/A</v>
      </c>
      <c r="AD158" s="13" t="e">
        <f t="shared" si="30"/>
        <v>#N/A</v>
      </c>
      <c r="AE158" s="13" t="e">
        <f t="shared" si="31"/>
        <v>#N/A</v>
      </c>
      <c r="AF158" s="13" t="e">
        <f t="shared" si="32"/>
        <v>#N/A</v>
      </c>
      <c r="AG158" s="13" t="e">
        <f t="shared" si="33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34"/>
        <v/>
      </c>
      <c r="X159" s="1" t="str">
        <f t="shared" si="35"/>
        <v/>
      </c>
      <c r="Y159" s="1" t="str">
        <f t="shared" si="36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29"/>
        <v>#N/A</v>
      </c>
      <c r="AD159" s="13" t="e">
        <f t="shared" si="30"/>
        <v>#N/A</v>
      </c>
      <c r="AE159" s="13" t="e">
        <f t="shared" si="31"/>
        <v>#N/A</v>
      </c>
      <c r="AF159" s="13" t="e">
        <f t="shared" si="32"/>
        <v>#N/A</v>
      </c>
      <c r="AG159" s="13" t="e">
        <f t="shared" si="33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34"/>
        <v/>
      </c>
      <c r="X160" s="1" t="str">
        <f t="shared" si="35"/>
        <v/>
      </c>
      <c r="Y160" s="1" t="str">
        <f t="shared" si="36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29"/>
        <v>#N/A</v>
      </c>
      <c r="AD160" s="13" t="e">
        <f t="shared" si="30"/>
        <v>#N/A</v>
      </c>
      <c r="AE160" s="13" t="e">
        <f t="shared" si="31"/>
        <v>#N/A</v>
      </c>
      <c r="AF160" s="13" t="e">
        <f t="shared" si="32"/>
        <v>#N/A</v>
      </c>
      <c r="AG160" s="13" t="e">
        <f t="shared" si="33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34"/>
        <v/>
      </c>
      <c r="X161" s="1" t="str">
        <f t="shared" si="35"/>
        <v/>
      </c>
      <c r="Y161" s="1" t="str">
        <f t="shared" si="36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29"/>
        <v>#N/A</v>
      </c>
      <c r="AD161" s="13" t="e">
        <f t="shared" si="30"/>
        <v>#N/A</v>
      </c>
      <c r="AE161" s="13" t="e">
        <f t="shared" si="31"/>
        <v>#N/A</v>
      </c>
      <c r="AF161" s="13" t="e">
        <f t="shared" si="32"/>
        <v>#N/A</v>
      </c>
      <c r="AG161" s="13" t="e">
        <f t="shared" si="33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34"/>
        <v/>
      </c>
      <c r="X162" s="1" t="str">
        <f t="shared" si="35"/>
        <v/>
      </c>
      <c r="Y162" s="1" t="str">
        <f t="shared" si="36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29"/>
        <v>#N/A</v>
      </c>
      <c r="AD162" s="13" t="e">
        <f t="shared" si="30"/>
        <v>#N/A</v>
      </c>
      <c r="AE162" s="13" t="e">
        <f t="shared" si="31"/>
        <v>#N/A</v>
      </c>
      <c r="AF162" s="13" t="e">
        <f t="shared" si="32"/>
        <v>#N/A</v>
      </c>
      <c r="AG162" s="13" t="e">
        <f t="shared" si="33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34"/>
        <v/>
      </c>
      <c r="X163" s="1" t="str">
        <f t="shared" si="35"/>
        <v/>
      </c>
      <c r="Y163" s="1" t="str">
        <f t="shared" si="36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29"/>
        <v>#N/A</v>
      </c>
      <c r="AD163" s="13" t="e">
        <f t="shared" si="30"/>
        <v>#N/A</v>
      </c>
      <c r="AE163" s="13" t="e">
        <f t="shared" si="31"/>
        <v>#N/A</v>
      </c>
      <c r="AF163" s="13" t="e">
        <f t="shared" si="32"/>
        <v>#N/A</v>
      </c>
      <c r="AG163" s="13" t="e">
        <f t="shared" si="33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34"/>
        <v/>
      </c>
      <c r="X164" s="1" t="str">
        <f t="shared" si="35"/>
        <v/>
      </c>
      <c r="Y164" s="1" t="str">
        <f t="shared" si="36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29"/>
        <v>#N/A</v>
      </c>
      <c r="AD164" s="13" t="e">
        <f t="shared" si="30"/>
        <v>#N/A</v>
      </c>
      <c r="AE164" s="13" t="e">
        <f t="shared" si="31"/>
        <v>#N/A</v>
      </c>
      <c r="AF164" s="13" t="e">
        <f t="shared" si="32"/>
        <v>#N/A</v>
      </c>
      <c r="AG164" s="13" t="e">
        <f t="shared" si="33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34"/>
        <v/>
      </c>
      <c r="X165" s="1" t="str">
        <f t="shared" si="35"/>
        <v/>
      </c>
      <c r="Y165" s="1" t="str">
        <f t="shared" si="36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29"/>
        <v>#N/A</v>
      </c>
      <c r="AD165" s="13" t="e">
        <f t="shared" si="30"/>
        <v>#N/A</v>
      </c>
      <c r="AE165" s="13" t="e">
        <f t="shared" si="31"/>
        <v>#N/A</v>
      </c>
      <c r="AF165" s="13" t="e">
        <f t="shared" si="32"/>
        <v>#N/A</v>
      </c>
      <c r="AG165" s="13" t="e">
        <f t="shared" si="33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34"/>
        <v/>
      </c>
      <c r="X166" s="1" t="str">
        <f t="shared" si="35"/>
        <v/>
      </c>
      <c r="Y166" s="1" t="str">
        <f t="shared" si="36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29"/>
        <v>#N/A</v>
      </c>
      <c r="AD166" s="13" t="e">
        <f t="shared" si="30"/>
        <v>#N/A</v>
      </c>
      <c r="AE166" s="13" t="e">
        <f t="shared" si="31"/>
        <v>#N/A</v>
      </c>
      <c r="AF166" s="13" t="e">
        <f t="shared" si="32"/>
        <v>#N/A</v>
      </c>
      <c r="AG166" s="13" t="e">
        <f t="shared" si="33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34"/>
        <v/>
      </c>
      <c r="X167" s="1" t="str">
        <f t="shared" si="35"/>
        <v/>
      </c>
      <c r="Y167" s="1" t="str">
        <f t="shared" si="36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29"/>
        <v>#N/A</v>
      </c>
      <c r="AD167" s="13" t="e">
        <f t="shared" si="30"/>
        <v>#N/A</v>
      </c>
      <c r="AE167" s="13" t="e">
        <f t="shared" si="31"/>
        <v>#N/A</v>
      </c>
      <c r="AF167" s="13" t="e">
        <f t="shared" si="32"/>
        <v>#N/A</v>
      </c>
      <c r="AG167" s="13" t="e">
        <f t="shared" si="33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34"/>
        <v/>
      </c>
      <c r="X168" s="1" t="str">
        <f t="shared" si="35"/>
        <v/>
      </c>
      <c r="Y168" s="1" t="str">
        <f t="shared" si="36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29"/>
        <v>#N/A</v>
      </c>
      <c r="AD168" s="13" t="e">
        <f t="shared" si="30"/>
        <v>#N/A</v>
      </c>
      <c r="AE168" s="13" t="e">
        <f t="shared" si="31"/>
        <v>#N/A</v>
      </c>
      <c r="AF168" s="13" t="e">
        <f t="shared" si="32"/>
        <v>#N/A</v>
      </c>
      <c r="AG168" s="13" t="e">
        <f t="shared" si="33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34"/>
        <v/>
      </c>
      <c r="X169" s="1" t="str">
        <f t="shared" si="35"/>
        <v/>
      </c>
      <c r="Y169" s="1" t="str">
        <f t="shared" si="36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29"/>
        <v>#N/A</v>
      </c>
      <c r="AD169" s="13" t="e">
        <f t="shared" si="30"/>
        <v>#N/A</v>
      </c>
      <c r="AE169" s="13" t="e">
        <f t="shared" si="31"/>
        <v>#N/A</v>
      </c>
      <c r="AF169" s="13" t="e">
        <f t="shared" si="32"/>
        <v>#N/A</v>
      </c>
      <c r="AG169" s="13" t="e">
        <f t="shared" si="33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34"/>
        <v/>
      </c>
      <c r="X170" s="1" t="str">
        <f t="shared" si="35"/>
        <v/>
      </c>
      <c r="Y170" s="1" t="str">
        <f t="shared" si="36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29"/>
        <v>#N/A</v>
      </c>
      <c r="AD170" s="13" t="e">
        <f t="shared" si="30"/>
        <v>#N/A</v>
      </c>
      <c r="AE170" s="13" t="e">
        <f t="shared" si="31"/>
        <v>#N/A</v>
      </c>
      <c r="AF170" s="13" t="e">
        <f t="shared" si="32"/>
        <v>#N/A</v>
      </c>
      <c r="AG170" s="13" t="e">
        <f t="shared" si="33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34"/>
        <v/>
      </c>
      <c r="X171" s="1" t="str">
        <f t="shared" si="35"/>
        <v/>
      </c>
      <c r="Y171" s="1" t="str">
        <f t="shared" si="36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29"/>
        <v>#N/A</v>
      </c>
      <c r="AD171" s="13" t="e">
        <f t="shared" si="30"/>
        <v>#N/A</v>
      </c>
      <c r="AE171" s="13" t="e">
        <f t="shared" si="31"/>
        <v>#N/A</v>
      </c>
      <c r="AF171" s="13" t="e">
        <f t="shared" si="32"/>
        <v>#N/A</v>
      </c>
      <c r="AG171" s="13" t="e">
        <f t="shared" si="33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34"/>
        <v/>
      </c>
      <c r="X172" s="1" t="str">
        <f t="shared" si="35"/>
        <v/>
      </c>
      <c r="Y172" s="1" t="str">
        <f t="shared" si="36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29"/>
        <v>#N/A</v>
      </c>
      <c r="AD172" s="13" t="e">
        <f t="shared" si="30"/>
        <v>#N/A</v>
      </c>
      <c r="AE172" s="13" t="e">
        <f t="shared" si="31"/>
        <v>#N/A</v>
      </c>
      <c r="AF172" s="13" t="e">
        <f t="shared" si="32"/>
        <v>#N/A</v>
      </c>
      <c r="AG172" s="13" t="e">
        <f t="shared" si="33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34"/>
        <v/>
      </c>
      <c r="X173" s="1" t="str">
        <f t="shared" si="35"/>
        <v/>
      </c>
      <c r="Y173" s="1" t="str">
        <f t="shared" si="36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29"/>
        <v>#N/A</v>
      </c>
      <c r="AD173" s="13" t="e">
        <f t="shared" si="30"/>
        <v>#N/A</v>
      </c>
      <c r="AE173" s="13" t="e">
        <f t="shared" si="31"/>
        <v>#N/A</v>
      </c>
      <c r="AF173" s="13" t="e">
        <f t="shared" si="32"/>
        <v>#N/A</v>
      </c>
      <c r="AG173" s="13" t="e">
        <f t="shared" si="33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34"/>
        <v/>
      </c>
      <c r="X174" s="1" t="str">
        <f t="shared" si="35"/>
        <v/>
      </c>
      <c r="Y174" s="1" t="str">
        <f t="shared" si="36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29"/>
        <v>#N/A</v>
      </c>
      <c r="AD174" s="13" t="e">
        <f t="shared" si="30"/>
        <v>#N/A</v>
      </c>
      <c r="AE174" s="13" t="e">
        <f t="shared" si="31"/>
        <v>#N/A</v>
      </c>
      <c r="AF174" s="13" t="e">
        <f t="shared" si="32"/>
        <v>#N/A</v>
      </c>
      <c r="AG174" s="13" t="e">
        <f t="shared" si="33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34"/>
        <v/>
      </c>
      <c r="X175" s="1" t="str">
        <f t="shared" si="35"/>
        <v/>
      </c>
      <c r="Y175" s="1" t="str">
        <f t="shared" si="36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29"/>
        <v>#N/A</v>
      </c>
      <c r="AD175" s="13" t="e">
        <f t="shared" si="30"/>
        <v>#N/A</v>
      </c>
      <c r="AE175" s="13" t="e">
        <f t="shared" si="31"/>
        <v>#N/A</v>
      </c>
      <c r="AF175" s="13" t="e">
        <f t="shared" si="32"/>
        <v>#N/A</v>
      </c>
      <c r="AG175" s="13" t="e">
        <f t="shared" si="33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34"/>
        <v/>
      </c>
      <c r="X176" s="1" t="str">
        <f t="shared" si="35"/>
        <v/>
      </c>
      <c r="Y176" s="1" t="str">
        <f t="shared" si="36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29"/>
        <v>#N/A</v>
      </c>
      <c r="AD176" s="13" t="e">
        <f t="shared" si="30"/>
        <v>#N/A</v>
      </c>
      <c r="AE176" s="13" t="e">
        <f t="shared" si="31"/>
        <v>#N/A</v>
      </c>
      <c r="AF176" s="13" t="e">
        <f t="shared" si="32"/>
        <v>#N/A</v>
      </c>
      <c r="AG176" s="13" t="e">
        <f t="shared" si="33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34"/>
        <v/>
      </c>
      <c r="X177" s="1" t="str">
        <f t="shared" si="35"/>
        <v/>
      </c>
      <c r="Y177" s="1" t="str">
        <f t="shared" si="36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29"/>
        <v>#N/A</v>
      </c>
      <c r="AD177" s="13" t="e">
        <f t="shared" si="30"/>
        <v>#N/A</v>
      </c>
      <c r="AE177" s="13" t="e">
        <f t="shared" si="31"/>
        <v>#N/A</v>
      </c>
      <c r="AF177" s="13" t="e">
        <f t="shared" si="32"/>
        <v>#N/A</v>
      </c>
      <c r="AG177" s="13" t="e">
        <f t="shared" si="33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34"/>
        <v/>
      </c>
      <c r="X178" s="1" t="str">
        <f t="shared" si="35"/>
        <v/>
      </c>
      <c r="Y178" s="1" t="str">
        <f t="shared" si="36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29"/>
        <v>#N/A</v>
      </c>
      <c r="AD178" s="13" t="e">
        <f t="shared" si="30"/>
        <v>#N/A</v>
      </c>
      <c r="AE178" s="13" t="e">
        <f t="shared" si="31"/>
        <v>#N/A</v>
      </c>
      <c r="AF178" s="13" t="e">
        <f t="shared" si="32"/>
        <v>#N/A</v>
      </c>
      <c r="AG178" s="13" t="e">
        <f t="shared" si="33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34"/>
        <v/>
      </c>
      <c r="X179" s="1" t="str">
        <f t="shared" si="35"/>
        <v/>
      </c>
      <c r="Y179" s="1" t="str">
        <f t="shared" si="36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29"/>
        <v>#N/A</v>
      </c>
      <c r="AD179" s="13" t="e">
        <f t="shared" si="30"/>
        <v>#N/A</v>
      </c>
      <c r="AE179" s="13" t="e">
        <f t="shared" si="31"/>
        <v>#N/A</v>
      </c>
      <c r="AF179" s="13" t="e">
        <f t="shared" si="32"/>
        <v>#N/A</v>
      </c>
      <c r="AG179" s="13" t="e">
        <f t="shared" si="33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34"/>
        <v/>
      </c>
      <c r="X180" s="1" t="str">
        <f t="shared" si="35"/>
        <v/>
      </c>
      <c r="Y180" s="1" t="str">
        <f t="shared" si="36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29"/>
        <v>#N/A</v>
      </c>
      <c r="AD180" s="13" t="e">
        <f t="shared" si="30"/>
        <v>#N/A</v>
      </c>
      <c r="AE180" s="13" t="e">
        <f t="shared" si="31"/>
        <v>#N/A</v>
      </c>
      <c r="AF180" s="13" t="e">
        <f t="shared" si="32"/>
        <v>#N/A</v>
      </c>
      <c r="AG180" s="13" t="e">
        <f t="shared" si="33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34"/>
        <v/>
      </c>
      <c r="X181" s="1" t="str">
        <f t="shared" si="35"/>
        <v/>
      </c>
      <c r="Y181" s="1" t="str">
        <f t="shared" si="36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29"/>
        <v>#N/A</v>
      </c>
      <c r="AD181" s="13" t="e">
        <f t="shared" si="30"/>
        <v>#N/A</v>
      </c>
      <c r="AE181" s="13" t="e">
        <f t="shared" si="31"/>
        <v>#N/A</v>
      </c>
      <c r="AF181" s="13" t="e">
        <f t="shared" si="32"/>
        <v>#N/A</v>
      </c>
      <c r="AG181" s="13" t="e">
        <f t="shared" si="33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34"/>
        <v/>
      </c>
      <c r="X182" s="1" t="str">
        <f t="shared" si="35"/>
        <v/>
      </c>
      <c r="Y182" s="1" t="str">
        <f t="shared" si="36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29"/>
        <v>#N/A</v>
      </c>
      <c r="AD182" s="13" t="e">
        <f t="shared" si="30"/>
        <v>#N/A</v>
      </c>
      <c r="AE182" s="13" t="e">
        <f t="shared" si="31"/>
        <v>#N/A</v>
      </c>
      <c r="AF182" s="13" t="e">
        <f t="shared" si="32"/>
        <v>#N/A</v>
      </c>
      <c r="AG182" s="13" t="e">
        <f t="shared" si="33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34"/>
        <v/>
      </c>
      <c r="X183" s="1" t="str">
        <f t="shared" si="35"/>
        <v/>
      </c>
      <c r="Y183" s="1" t="str">
        <f t="shared" si="36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29"/>
        <v>#N/A</v>
      </c>
      <c r="AD183" s="13" t="e">
        <f t="shared" si="30"/>
        <v>#N/A</v>
      </c>
      <c r="AE183" s="13" t="e">
        <f t="shared" si="31"/>
        <v>#N/A</v>
      </c>
      <c r="AF183" s="13" t="e">
        <f t="shared" si="32"/>
        <v>#N/A</v>
      </c>
      <c r="AG183" s="13" t="e">
        <f t="shared" si="33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34"/>
        <v/>
      </c>
      <c r="X184" s="1" t="str">
        <f t="shared" si="35"/>
        <v/>
      </c>
      <c r="Y184" s="1" t="str">
        <f t="shared" si="36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29"/>
        <v>#N/A</v>
      </c>
      <c r="AD184" s="13" t="e">
        <f t="shared" si="30"/>
        <v>#N/A</v>
      </c>
      <c r="AE184" s="13" t="e">
        <f t="shared" si="31"/>
        <v>#N/A</v>
      </c>
      <c r="AF184" s="13" t="e">
        <f t="shared" si="32"/>
        <v>#N/A</v>
      </c>
      <c r="AG184" s="13" t="e">
        <f t="shared" si="33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34"/>
        <v/>
      </c>
      <c r="X185" s="1" t="str">
        <f t="shared" si="35"/>
        <v/>
      </c>
      <c r="Y185" s="1" t="str">
        <f t="shared" si="36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29"/>
        <v>#N/A</v>
      </c>
      <c r="AD185" s="13" t="e">
        <f t="shared" si="30"/>
        <v>#N/A</v>
      </c>
      <c r="AE185" s="13" t="e">
        <f t="shared" si="31"/>
        <v>#N/A</v>
      </c>
      <c r="AF185" s="13" t="e">
        <f t="shared" si="32"/>
        <v>#N/A</v>
      </c>
      <c r="AG185" s="13" t="e">
        <f t="shared" si="33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34"/>
        <v/>
      </c>
      <c r="X186" s="1" t="str">
        <f t="shared" si="35"/>
        <v/>
      </c>
      <c r="Y186" s="1" t="str">
        <f t="shared" si="36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29"/>
        <v>#N/A</v>
      </c>
      <c r="AD186" s="13" t="e">
        <f t="shared" si="30"/>
        <v>#N/A</v>
      </c>
      <c r="AE186" s="13" t="e">
        <f t="shared" si="31"/>
        <v>#N/A</v>
      </c>
      <c r="AF186" s="13" t="e">
        <f t="shared" si="32"/>
        <v>#N/A</v>
      </c>
      <c r="AG186" s="13" t="e">
        <f t="shared" si="33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34"/>
        <v/>
      </c>
      <c r="X187" s="1" t="str">
        <f t="shared" si="35"/>
        <v/>
      </c>
      <c r="Y187" s="1" t="str">
        <f t="shared" si="36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29"/>
        <v>#N/A</v>
      </c>
      <c r="AD187" s="13" t="e">
        <f t="shared" si="30"/>
        <v>#N/A</v>
      </c>
      <c r="AE187" s="13" t="e">
        <f t="shared" si="31"/>
        <v>#N/A</v>
      </c>
      <c r="AF187" s="13" t="e">
        <f t="shared" si="32"/>
        <v>#N/A</v>
      </c>
      <c r="AG187" s="13" t="e">
        <f t="shared" si="33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34"/>
        <v/>
      </c>
      <c r="X188" s="1" t="str">
        <f t="shared" si="35"/>
        <v/>
      </c>
      <c r="Y188" s="1" t="str">
        <f t="shared" si="36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29"/>
        <v>#N/A</v>
      </c>
      <c r="AD188" s="13" t="e">
        <f t="shared" si="30"/>
        <v>#N/A</v>
      </c>
      <c r="AE188" s="13" t="e">
        <f t="shared" si="31"/>
        <v>#N/A</v>
      </c>
      <c r="AF188" s="13" t="e">
        <f t="shared" si="32"/>
        <v>#N/A</v>
      </c>
      <c r="AG188" s="13" t="e">
        <f t="shared" si="33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34"/>
        <v/>
      </c>
      <c r="X189" s="1" t="str">
        <f t="shared" si="35"/>
        <v/>
      </c>
      <c r="Y189" s="1" t="str">
        <f t="shared" si="36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29"/>
        <v>#N/A</v>
      </c>
      <c r="AD189" s="13" t="e">
        <f t="shared" si="30"/>
        <v>#N/A</v>
      </c>
      <c r="AE189" s="13" t="e">
        <f t="shared" si="31"/>
        <v>#N/A</v>
      </c>
      <c r="AF189" s="13" t="e">
        <f t="shared" si="32"/>
        <v>#N/A</v>
      </c>
      <c r="AG189" s="13" t="e">
        <f t="shared" si="33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34"/>
        <v/>
      </c>
      <c r="X190" s="1" t="str">
        <f t="shared" si="35"/>
        <v/>
      </c>
      <c r="Y190" s="1" t="str">
        <f t="shared" si="36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29"/>
        <v>#N/A</v>
      </c>
      <c r="AD190" s="13" t="e">
        <f t="shared" si="30"/>
        <v>#N/A</v>
      </c>
      <c r="AE190" s="13" t="e">
        <f t="shared" si="31"/>
        <v>#N/A</v>
      </c>
      <c r="AF190" s="13" t="e">
        <f t="shared" si="32"/>
        <v>#N/A</v>
      </c>
      <c r="AG190" s="13" t="e">
        <f t="shared" si="33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34"/>
        <v/>
      </c>
      <c r="X191" s="1" t="str">
        <f t="shared" si="35"/>
        <v/>
      </c>
      <c r="Y191" s="1" t="str">
        <f t="shared" si="36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29"/>
        <v>#N/A</v>
      </c>
      <c r="AD191" s="13" t="e">
        <f t="shared" si="30"/>
        <v>#N/A</v>
      </c>
      <c r="AE191" s="13" t="e">
        <f t="shared" si="31"/>
        <v>#N/A</v>
      </c>
      <c r="AF191" s="13" t="e">
        <f t="shared" si="32"/>
        <v>#N/A</v>
      </c>
      <c r="AG191" s="13" t="e">
        <f t="shared" si="33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34"/>
        <v/>
      </c>
      <c r="X192" s="1" t="str">
        <f t="shared" si="35"/>
        <v/>
      </c>
      <c r="Y192" s="1" t="str">
        <f t="shared" si="36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29"/>
        <v>#N/A</v>
      </c>
      <c r="AD192" s="13" t="e">
        <f t="shared" si="30"/>
        <v>#N/A</v>
      </c>
      <c r="AE192" s="13" t="e">
        <f t="shared" si="31"/>
        <v>#N/A</v>
      </c>
      <c r="AF192" s="13" t="e">
        <f t="shared" si="32"/>
        <v>#N/A</v>
      </c>
      <c r="AG192" s="13" t="e">
        <f t="shared" si="33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34"/>
        <v/>
      </c>
      <c r="X193" s="1" t="str">
        <f t="shared" si="35"/>
        <v/>
      </c>
      <c r="Y193" s="1" t="str">
        <f t="shared" si="36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29"/>
        <v>#N/A</v>
      </c>
      <c r="AD193" s="13" t="e">
        <f t="shared" si="30"/>
        <v>#N/A</v>
      </c>
      <c r="AE193" s="13" t="e">
        <f t="shared" si="31"/>
        <v>#N/A</v>
      </c>
      <c r="AF193" s="13" t="e">
        <f t="shared" si="32"/>
        <v>#N/A</v>
      </c>
      <c r="AG193" s="13" t="e">
        <f t="shared" si="33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34"/>
        <v/>
      </c>
      <c r="X194" s="1" t="str">
        <f t="shared" si="35"/>
        <v/>
      </c>
      <c r="Y194" s="1" t="str">
        <f t="shared" si="36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29"/>
        <v>#N/A</v>
      </c>
      <c r="AD194" s="13" t="e">
        <f t="shared" si="30"/>
        <v>#N/A</v>
      </c>
      <c r="AE194" s="13" t="e">
        <f t="shared" si="31"/>
        <v>#N/A</v>
      </c>
      <c r="AF194" s="13" t="e">
        <f t="shared" si="32"/>
        <v>#N/A</v>
      </c>
      <c r="AG194" s="13" t="e">
        <f t="shared" si="33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34"/>
        <v/>
      </c>
      <c r="X195" s="1" t="str">
        <f t="shared" si="35"/>
        <v/>
      </c>
      <c r="Y195" s="1" t="str">
        <f t="shared" si="36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29"/>
        <v>#N/A</v>
      </c>
      <c r="AD195" s="13" t="e">
        <f t="shared" si="30"/>
        <v>#N/A</v>
      </c>
      <c r="AE195" s="13" t="e">
        <f t="shared" si="31"/>
        <v>#N/A</v>
      </c>
      <c r="AF195" s="13" t="e">
        <f t="shared" si="32"/>
        <v>#N/A</v>
      </c>
      <c r="AG195" s="13" t="e">
        <f t="shared" si="33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34"/>
        <v/>
      </c>
      <c r="X196" s="1" t="str">
        <f t="shared" si="35"/>
        <v/>
      </c>
      <c r="Y196" s="1" t="str">
        <f t="shared" si="36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29"/>
        <v>#N/A</v>
      </c>
      <c r="AD196" s="13" t="e">
        <f t="shared" si="30"/>
        <v>#N/A</v>
      </c>
      <c r="AE196" s="13" t="e">
        <f t="shared" si="31"/>
        <v>#N/A</v>
      </c>
      <c r="AF196" s="13" t="e">
        <f t="shared" si="32"/>
        <v>#N/A</v>
      </c>
      <c r="AG196" s="13" t="e">
        <f t="shared" si="33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34"/>
        <v/>
      </c>
      <c r="X197" s="1" t="str">
        <f t="shared" si="35"/>
        <v/>
      </c>
      <c r="Y197" s="1" t="str">
        <f t="shared" si="36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29"/>
        <v>#N/A</v>
      </c>
      <c r="AD197" s="13" t="e">
        <f t="shared" si="30"/>
        <v>#N/A</v>
      </c>
      <c r="AE197" s="13" t="e">
        <f t="shared" si="31"/>
        <v>#N/A</v>
      </c>
      <c r="AF197" s="13" t="e">
        <f t="shared" si="32"/>
        <v>#N/A</v>
      </c>
      <c r="AG197" s="13" t="e">
        <f t="shared" si="33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34"/>
        <v/>
      </c>
      <c r="X198" s="1" t="str">
        <f t="shared" si="35"/>
        <v/>
      </c>
      <c r="Y198" s="1" t="str">
        <f t="shared" si="36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29"/>
        <v>#N/A</v>
      </c>
      <c r="AD198" s="13" t="e">
        <f t="shared" si="30"/>
        <v>#N/A</v>
      </c>
      <c r="AE198" s="13" t="e">
        <f t="shared" si="31"/>
        <v>#N/A</v>
      </c>
      <c r="AF198" s="13" t="e">
        <f t="shared" si="32"/>
        <v>#N/A</v>
      </c>
      <c r="AG198" s="13" t="e">
        <f t="shared" si="33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34"/>
        <v/>
      </c>
      <c r="X199" s="1" t="str">
        <f t="shared" si="35"/>
        <v/>
      </c>
      <c r="Y199" s="1" t="str">
        <f t="shared" si="36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29"/>
        <v>#N/A</v>
      </c>
      <c r="AD199" s="13" t="e">
        <f t="shared" si="30"/>
        <v>#N/A</v>
      </c>
      <c r="AE199" s="13" t="e">
        <f t="shared" si="31"/>
        <v>#N/A</v>
      </c>
      <c r="AF199" s="13" t="e">
        <f t="shared" si="32"/>
        <v>#N/A</v>
      </c>
      <c r="AG199" s="13" t="e">
        <f t="shared" si="33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34"/>
        <v/>
      </c>
      <c r="X200" s="1" t="str">
        <f t="shared" si="35"/>
        <v/>
      </c>
      <c r="Y200" s="1" t="str">
        <f t="shared" si="36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ref="AC200:AC263" si="42">IF(OR(ISNA(B200),B200=0),NA(),B200/$AC$5)</f>
        <v>#N/A</v>
      </c>
      <c r="AD200" s="13" t="e">
        <f t="shared" ref="AD200:AD263" si="43">IF(OR(ISNA(B200),B200=0),NA(),E200/$AC$5)</f>
        <v>#N/A</v>
      </c>
      <c r="AE200" s="13" t="e">
        <f t="shared" ref="AE200:AE263" si="44">IF(OR(ISNA(B200),B200=0),NA(),G200/$AC$5)</f>
        <v>#N/A</v>
      </c>
      <c r="AF200" s="13" t="e">
        <f t="shared" ref="AF200:AF263" si="45">IF(OR(ISNA(B200),B200=0),NA(),I200/$AC$5)</f>
        <v>#N/A</v>
      </c>
      <c r="AG200" s="13" t="e">
        <f t="shared" ref="AG200:AG263" si="46">+IF(OR(ISNA(B200),B200=0),NA(),Z200/$AC$5)</f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7">IF($C201="","",G201-G200)</f>
        <v/>
      </c>
      <c r="X201" s="1" t="str">
        <f t="shared" ref="X201:X264" si="48">IF($C201="","",H201-H200)</f>
        <v/>
      </c>
      <c r="Y201" s="1" t="str">
        <f t="shared" ref="Y201:Y264" si="49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si="42"/>
        <v>#N/A</v>
      </c>
      <c r="AD201" s="13" t="e">
        <f t="shared" si="43"/>
        <v>#N/A</v>
      </c>
      <c r="AE201" s="13" t="e">
        <f t="shared" si="44"/>
        <v>#N/A</v>
      </c>
      <c r="AF201" s="13" t="e">
        <f t="shared" si="45"/>
        <v>#N/A</v>
      </c>
      <c r="AG201" s="13" t="e">
        <f t="shared" si="46"/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7"/>
        <v/>
      </c>
      <c r="X202" s="1" t="str">
        <f t="shared" si="48"/>
        <v/>
      </c>
      <c r="Y202" s="1" t="str">
        <f t="shared" si="49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2"/>
        <v>#N/A</v>
      </c>
      <c r="AD202" s="13" t="e">
        <f t="shared" si="43"/>
        <v>#N/A</v>
      </c>
      <c r="AE202" s="13" t="e">
        <f t="shared" si="44"/>
        <v>#N/A</v>
      </c>
      <c r="AF202" s="13" t="e">
        <f t="shared" si="45"/>
        <v>#N/A</v>
      </c>
      <c r="AG202" s="13" t="e">
        <f t="shared" si="46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7"/>
        <v/>
      </c>
      <c r="X203" s="1" t="str">
        <f t="shared" si="48"/>
        <v/>
      </c>
      <c r="Y203" s="1" t="str">
        <f t="shared" si="49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2"/>
        <v>#N/A</v>
      </c>
      <c r="AD203" s="13" t="e">
        <f t="shared" si="43"/>
        <v>#N/A</v>
      </c>
      <c r="AE203" s="13" t="e">
        <f t="shared" si="44"/>
        <v>#N/A</v>
      </c>
      <c r="AF203" s="13" t="e">
        <f t="shared" si="45"/>
        <v>#N/A</v>
      </c>
      <c r="AG203" s="13" t="e">
        <f t="shared" si="46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7"/>
        <v/>
      </c>
      <c r="X204" s="1" t="str">
        <f t="shared" si="48"/>
        <v/>
      </c>
      <c r="Y204" s="1" t="str">
        <f t="shared" si="49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2"/>
        <v>#N/A</v>
      </c>
      <c r="AD204" s="13" t="e">
        <f t="shared" si="43"/>
        <v>#N/A</v>
      </c>
      <c r="AE204" s="13" t="e">
        <f t="shared" si="44"/>
        <v>#N/A</v>
      </c>
      <c r="AF204" s="13" t="e">
        <f t="shared" si="45"/>
        <v>#N/A</v>
      </c>
      <c r="AG204" s="13" t="e">
        <f t="shared" si="46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7"/>
        <v/>
      </c>
      <c r="X205" s="1" t="str">
        <f t="shared" si="48"/>
        <v/>
      </c>
      <c r="Y205" s="1" t="str">
        <f t="shared" si="49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2"/>
        <v>#N/A</v>
      </c>
      <c r="AD205" s="13" t="e">
        <f t="shared" si="43"/>
        <v>#N/A</v>
      </c>
      <c r="AE205" s="13" t="e">
        <f t="shared" si="44"/>
        <v>#N/A</v>
      </c>
      <c r="AF205" s="13" t="e">
        <f t="shared" si="45"/>
        <v>#N/A</v>
      </c>
      <c r="AG205" s="13" t="e">
        <f t="shared" si="46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7"/>
        <v/>
      </c>
      <c r="X206" s="1" t="str">
        <f t="shared" si="48"/>
        <v/>
      </c>
      <c r="Y206" s="1" t="str">
        <f t="shared" si="49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2"/>
        <v>#N/A</v>
      </c>
      <c r="AD206" s="13" t="e">
        <f t="shared" si="43"/>
        <v>#N/A</v>
      </c>
      <c r="AE206" s="13" t="e">
        <f t="shared" si="44"/>
        <v>#N/A</v>
      </c>
      <c r="AF206" s="13" t="e">
        <f t="shared" si="45"/>
        <v>#N/A</v>
      </c>
      <c r="AG206" s="13" t="e">
        <f t="shared" si="46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7"/>
        <v/>
      </c>
      <c r="X207" s="1" t="str">
        <f t="shared" si="48"/>
        <v/>
      </c>
      <c r="Y207" s="1" t="str">
        <f t="shared" si="49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2"/>
        <v>#N/A</v>
      </c>
      <c r="AD207" s="13" t="e">
        <f t="shared" si="43"/>
        <v>#N/A</v>
      </c>
      <c r="AE207" s="13" t="e">
        <f t="shared" si="44"/>
        <v>#N/A</v>
      </c>
      <c r="AF207" s="13" t="e">
        <f t="shared" si="45"/>
        <v>#N/A</v>
      </c>
      <c r="AG207" s="13" t="e">
        <f t="shared" si="46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7"/>
        <v/>
      </c>
      <c r="X208" s="1" t="str">
        <f t="shared" si="48"/>
        <v/>
      </c>
      <c r="Y208" s="1" t="str">
        <f t="shared" si="49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2"/>
        <v>#N/A</v>
      </c>
      <c r="AD208" s="13" t="e">
        <f t="shared" si="43"/>
        <v>#N/A</v>
      </c>
      <c r="AE208" s="13" t="e">
        <f t="shared" si="44"/>
        <v>#N/A</v>
      </c>
      <c r="AF208" s="13" t="e">
        <f t="shared" si="45"/>
        <v>#N/A</v>
      </c>
      <c r="AG208" s="13" t="e">
        <f t="shared" si="46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7"/>
        <v/>
      </c>
      <c r="X209" s="1" t="str">
        <f t="shared" si="48"/>
        <v/>
      </c>
      <c r="Y209" s="1" t="str">
        <f t="shared" si="49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2"/>
        <v>#N/A</v>
      </c>
      <c r="AD209" s="13" t="e">
        <f t="shared" si="43"/>
        <v>#N/A</v>
      </c>
      <c r="AE209" s="13" t="e">
        <f t="shared" si="44"/>
        <v>#N/A</v>
      </c>
      <c r="AF209" s="13" t="e">
        <f t="shared" si="45"/>
        <v>#N/A</v>
      </c>
      <c r="AG209" s="13" t="e">
        <f t="shared" si="46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7"/>
        <v/>
      </c>
      <c r="X210" s="1" t="str">
        <f t="shared" si="48"/>
        <v/>
      </c>
      <c r="Y210" s="1" t="str">
        <f t="shared" si="49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2"/>
        <v>#N/A</v>
      </c>
      <c r="AD210" s="13" t="e">
        <f t="shared" si="43"/>
        <v>#N/A</v>
      </c>
      <c r="AE210" s="13" t="e">
        <f t="shared" si="44"/>
        <v>#N/A</v>
      </c>
      <c r="AF210" s="13" t="e">
        <f t="shared" si="45"/>
        <v>#N/A</v>
      </c>
      <c r="AG210" s="13" t="e">
        <f t="shared" si="46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7"/>
        <v/>
      </c>
      <c r="X211" s="1" t="str">
        <f t="shared" si="48"/>
        <v/>
      </c>
      <c r="Y211" s="1" t="str">
        <f t="shared" si="49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2"/>
        <v>#N/A</v>
      </c>
      <c r="AD211" s="13" t="e">
        <f t="shared" si="43"/>
        <v>#N/A</v>
      </c>
      <c r="AE211" s="13" t="e">
        <f t="shared" si="44"/>
        <v>#N/A</v>
      </c>
      <c r="AF211" s="13" t="e">
        <f t="shared" si="45"/>
        <v>#N/A</v>
      </c>
      <c r="AG211" s="13" t="e">
        <f t="shared" si="46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7"/>
        <v/>
      </c>
      <c r="X212" s="1" t="str">
        <f t="shared" si="48"/>
        <v/>
      </c>
      <c r="Y212" s="1" t="str">
        <f t="shared" si="49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2"/>
        <v>#N/A</v>
      </c>
      <c r="AD212" s="13" t="e">
        <f t="shared" si="43"/>
        <v>#N/A</v>
      </c>
      <c r="AE212" s="13" t="e">
        <f t="shared" si="44"/>
        <v>#N/A</v>
      </c>
      <c r="AF212" s="13" t="e">
        <f t="shared" si="45"/>
        <v>#N/A</v>
      </c>
      <c r="AG212" s="13" t="e">
        <f t="shared" si="46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7"/>
        <v/>
      </c>
      <c r="X213" s="1" t="str">
        <f t="shared" si="48"/>
        <v/>
      </c>
      <c r="Y213" s="1" t="str">
        <f t="shared" si="49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2"/>
        <v>#N/A</v>
      </c>
      <c r="AD213" s="13" t="e">
        <f t="shared" si="43"/>
        <v>#N/A</v>
      </c>
      <c r="AE213" s="13" t="e">
        <f t="shared" si="44"/>
        <v>#N/A</v>
      </c>
      <c r="AF213" s="13" t="e">
        <f t="shared" si="45"/>
        <v>#N/A</v>
      </c>
      <c r="AG213" s="13" t="e">
        <f t="shared" si="46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7"/>
        <v/>
      </c>
      <c r="X214" s="1" t="str">
        <f t="shared" si="48"/>
        <v/>
      </c>
      <c r="Y214" s="1" t="str">
        <f t="shared" si="49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2"/>
        <v>#N/A</v>
      </c>
      <c r="AD214" s="13" t="e">
        <f t="shared" si="43"/>
        <v>#N/A</v>
      </c>
      <c r="AE214" s="13" t="e">
        <f t="shared" si="44"/>
        <v>#N/A</v>
      </c>
      <c r="AF214" s="13" t="e">
        <f t="shared" si="45"/>
        <v>#N/A</v>
      </c>
      <c r="AG214" s="13" t="e">
        <f t="shared" si="46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7"/>
        <v/>
      </c>
      <c r="X215" s="1" t="str">
        <f t="shared" si="48"/>
        <v/>
      </c>
      <c r="Y215" s="1" t="str">
        <f t="shared" si="49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2"/>
        <v>#N/A</v>
      </c>
      <c r="AD215" s="13" t="e">
        <f t="shared" si="43"/>
        <v>#N/A</v>
      </c>
      <c r="AE215" s="13" t="e">
        <f t="shared" si="44"/>
        <v>#N/A</v>
      </c>
      <c r="AF215" s="13" t="e">
        <f t="shared" si="45"/>
        <v>#N/A</v>
      </c>
      <c r="AG215" s="13" t="e">
        <f t="shared" si="46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7"/>
        <v/>
      </c>
      <c r="X216" s="1" t="str">
        <f t="shared" si="48"/>
        <v/>
      </c>
      <c r="Y216" s="1" t="str">
        <f t="shared" si="49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2"/>
        <v>#N/A</v>
      </c>
      <c r="AD216" s="13" t="e">
        <f t="shared" si="43"/>
        <v>#N/A</v>
      </c>
      <c r="AE216" s="13" t="e">
        <f t="shared" si="44"/>
        <v>#N/A</v>
      </c>
      <c r="AF216" s="13" t="e">
        <f t="shared" si="45"/>
        <v>#N/A</v>
      </c>
      <c r="AG216" s="13" t="e">
        <f t="shared" si="46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7"/>
        <v/>
      </c>
      <c r="X217" s="1" t="str">
        <f t="shared" si="48"/>
        <v/>
      </c>
      <c r="Y217" s="1" t="str">
        <f t="shared" si="49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2"/>
        <v>#N/A</v>
      </c>
      <c r="AD217" s="13" t="e">
        <f t="shared" si="43"/>
        <v>#N/A</v>
      </c>
      <c r="AE217" s="13" t="e">
        <f t="shared" si="44"/>
        <v>#N/A</v>
      </c>
      <c r="AF217" s="13" t="e">
        <f t="shared" si="45"/>
        <v>#N/A</v>
      </c>
      <c r="AG217" s="13" t="e">
        <f t="shared" si="46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7"/>
        <v/>
      </c>
      <c r="X218" s="1" t="str">
        <f t="shared" si="48"/>
        <v/>
      </c>
      <c r="Y218" s="1" t="str">
        <f t="shared" si="49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2"/>
        <v>#N/A</v>
      </c>
      <c r="AD218" s="13" t="e">
        <f t="shared" si="43"/>
        <v>#N/A</v>
      </c>
      <c r="AE218" s="13" t="e">
        <f t="shared" si="44"/>
        <v>#N/A</v>
      </c>
      <c r="AF218" s="13" t="e">
        <f t="shared" si="45"/>
        <v>#N/A</v>
      </c>
      <c r="AG218" s="13" t="e">
        <f t="shared" si="46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7"/>
        <v/>
      </c>
      <c r="X219" s="1" t="str">
        <f t="shared" si="48"/>
        <v/>
      </c>
      <c r="Y219" s="1" t="str">
        <f t="shared" si="49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2"/>
        <v>#N/A</v>
      </c>
      <c r="AD219" s="13" t="e">
        <f t="shared" si="43"/>
        <v>#N/A</v>
      </c>
      <c r="AE219" s="13" t="e">
        <f t="shared" si="44"/>
        <v>#N/A</v>
      </c>
      <c r="AF219" s="13" t="e">
        <f t="shared" si="45"/>
        <v>#N/A</v>
      </c>
      <c r="AG219" s="13" t="e">
        <f t="shared" si="46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7"/>
        <v/>
      </c>
      <c r="X220" s="1" t="str">
        <f t="shared" si="48"/>
        <v/>
      </c>
      <c r="Y220" s="1" t="str">
        <f t="shared" si="49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2"/>
        <v>#N/A</v>
      </c>
      <c r="AD220" s="13" t="e">
        <f t="shared" si="43"/>
        <v>#N/A</v>
      </c>
      <c r="AE220" s="13" t="e">
        <f t="shared" si="44"/>
        <v>#N/A</v>
      </c>
      <c r="AF220" s="13" t="e">
        <f t="shared" si="45"/>
        <v>#N/A</v>
      </c>
      <c r="AG220" s="13" t="e">
        <f t="shared" si="46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7"/>
        <v/>
      </c>
      <c r="X221" s="1" t="str">
        <f t="shared" si="48"/>
        <v/>
      </c>
      <c r="Y221" s="1" t="str">
        <f t="shared" si="49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2"/>
        <v>#N/A</v>
      </c>
      <c r="AD221" s="13" t="e">
        <f t="shared" si="43"/>
        <v>#N/A</v>
      </c>
      <c r="AE221" s="13" t="e">
        <f t="shared" si="44"/>
        <v>#N/A</v>
      </c>
      <c r="AF221" s="13" t="e">
        <f t="shared" si="45"/>
        <v>#N/A</v>
      </c>
      <c r="AG221" s="13" t="e">
        <f t="shared" si="46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7"/>
        <v/>
      </c>
      <c r="X222" s="1" t="str">
        <f t="shared" si="48"/>
        <v/>
      </c>
      <c r="Y222" s="1" t="str">
        <f t="shared" si="49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2"/>
        <v>#N/A</v>
      </c>
      <c r="AD222" s="13" t="e">
        <f t="shared" si="43"/>
        <v>#N/A</v>
      </c>
      <c r="AE222" s="13" t="e">
        <f t="shared" si="44"/>
        <v>#N/A</v>
      </c>
      <c r="AF222" s="13" t="e">
        <f t="shared" si="45"/>
        <v>#N/A</v>
      </c>
      <c r="AG222" s="13" t="e">
        <f t="shared" si="46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7"/>
        <v/>
      </c>
      <c r="X223" s="1" t="str">
        <f t="shared" si="48"/>
        <v/>
      </c>
      <c r="Y223" s="1" t="str">
        <f t="shared" si="49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2"/>
        <v>#N/A</v>
      </c>
      <c r="AD223" s="13" t="e">
        <f t="shared" si="43"/>
        <v>#N/A</v>
      </c>
      <c r="AE223" s="13" t="e">
        <f t="shared" si="44"/>
        <v>#N/A</v>
      </c>
      <c r="AF223" s="13" t="e">
        <f t="shared" si="45"/>
        <v>#N/A</v>
      </c>
      <c r="AG223" s="13" t="e">
        <f t="shared" si="46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7"/>
        <v/>
      </c>
      <c r="X224" s="1" t="str">
        <f t="shared" si="48"/>
        <v/>
      </c>
      <c r="Y224" s="1" t="str">
        <f t="shared" si="49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2"/>
        <v>#N/A</v>
      </c>
      <c r="AD224" s="13" t="e">
        <f t="shared" si="43"/>
        <v>#N/A</v>
      </c>
      <c r="AE224" s="13" t="e">
        <f t="shared" si="44"/>
        <v>#N/A</v>
      </c>
      <c r="AF224" s="13" t="e">
        <f t="shared" si="45"/>
        <v>#N/A</v>
      </c>
      <c r="AG224" s="13" t="e">
        <f t="shared" si="46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7"/>
        <v/>
      </c>
      <c r="X225" s="1" t="str">
        <f t="shared" si="48"/>
        <v/>
      </c>
      <c r="Y225" s="1" t="str">
        <f t="shared" si="49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2"/>
        <v>#N/A</v>
      </c>
      <c r="AD225" s="13" t="e">
        <f t="shared" si="43"/>
        <v>#N/A</v>
      </c>
      <c r="AE225" s="13" t="e">
        <f t="shared" si="44"/>
        <v>#N/A</v>
      </c>
      <c r="AF225" s="13" t="e">
        <f t="shared" si="45"/>
        <v>#N/A</v>
      </c>
      <c r="AG225" s="13" t="e">
        <f t="shared" si="46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7"/>
        <v/>
      </c>
      <c r="X226" s="1" t="str">
        <f t="shared" si="48"/>
        <v/>
      </c>
      <c r="Y226" s="1" t="str">
        <f t="shared" si="49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2"/>
        <v>#N/A</v>
      </c>
      <c r="AD226" s="13" t="e">
        <f t="shared" si="43"/>
        <v>#N/A</v>
      </c>
      <c r="AE226" s="13" t="e">
        <f t="shared" si="44"/>
        <v>#N/A</v>
      </c>
      <c r="AF226" s="13" t="e">
        <f t="shared" si="45"/>
        <v>#N/A</v>
      </c>
      <c r="AG226" s="13" t="e">
        <f t="shared" si="46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7"/>
        <v/>
      </c>
      <c r="X227" s="1" t="str">
        <f t="shared" si="48"/>
        <v/>
      </c>
      <c r="Y227" s="1" t="str">
        <f t="shared" si="49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2"/>
        <v>#N/A</v>
      </c>
      <c r="AD227" s="13" t="e">
        <f t="shared" si="43"/>
        <v>#N/A</v>
      </c>
      <c r="AE227" s="13" t="e">
        <f t="shared" si="44"/>
        <v>#N/A</v>
      </c>
      <c r="AF227" s="13" t="e">
        <f t="shared" si="45"/>
        <v>#N/A</v>
      </c>
      <c r="AG227" s="13" t="e">
        <f t="shared" si="46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7"/>
        <v/>
      </c>
      <c r="X228" s="1" t="str">
        <f t="shared" si="48"/>
        <v/>
      </c>
      <c r="Y228" s="1" t="str">
        <f t="shared" si="49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2"/>
        <v>#N/A</v>
      </c>
      <c r="AD228" s="13" t="e">
        <f t="shared" si="43"/>
        <v>#N/A</v>
      </c>
      <c r="AE228" s="13" t="e">
        <f t="shared" si="44"/>
        <v>#N/A</v>
      </c>
      <c r="AF228" s="13" t="e">
        <f t="shared" si="45"/>
        <v>#N/A</v>
      </c>
      <c r="AG228" s="13" t="e">
        <f t="shared" si="46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7"/>
        <v/>
      </c>
      <c r="X229" s="1" t="str">
        <f t="shared" si="48"/>
        <v/>
      </c>
      <c r="Y229" s="1" t="str">
        <f t="shared" si="49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2"/>
        <v>#N/A</v>
      </c>
      <c r="AD229" s="13" t="e">
        <f t="shared" si="43"/>
        <v>#N/A</v>
      </c>
      <c r="AE229" s="13" t="e">
        <f t="shared" si="44"/>
        <v>#N/A</v>
      </c>
      <c r="AF229" s="13" t="e">
        <f t="shared" si="45"/>
        <v>#N/A</v>
      </c>
      <c r="AG229" s="13" t="e">
        <f t="shared" si="46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7"/>
        <v/>
      </c>
      <c r="X230" s="1" t="str">
        <f t="shared" si="48"/>
        <v/>
      </c>
      <c r="Y230" s="1" t="str">
        <f t="shared" si="49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2"/>
        <v>#N/A</v>
      </c>
      <c r="AD230" s="13" t="e">
        <f t="shared" si="43"/>
        <v>#N/A</v>
      </c>
      <c r="AE230" s="13" t="e">
        <f t="shared" si="44"/>
        <v>#N/A</v>
      </c>
      <c r="AF230" s="13" t="e">
        <f t="shared" si="45"/>
        <v>#N/A</v>
      </c>
      <c r="AG230" s="13" t="e">
        <f t="shared" si="46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7"/>
        <v/>
      </c>
      <c r="X231" s="1" t="str">
        <f t="shared" si="48"/>
        <v/>
      </c>
      <c r="Y231" s="1" t="str">
        <f t="shared" si="49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2"/>
        <v>#N/A</v>
      </c>
      <c r="AD231" s="13" t="e">
        <f t="shared" si="43"/>
        <v>#N/A</v>
      </c>
      <c r="AE231" s="13" t="e">
        <f t="shared" si="44"/>
        <v>#N/A</v>
      </c>
      <c r="AF231" s="13" t="e">
        <f t="shared" si="45"/>
        <v>#N/A</v>
      </c>
      <c r="AG231" s="13" t="e">
        <f t="shared" si="46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7"/>
        <v/>
      </c>
      <c r="X232" s="1" t="str">
        <f t="shared" si="48"/>
        <v/>
      </c>
      <c r="Y232" s="1" t="str">
        <f t="shared" si="49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2"/>
        <v>#N/A</v>
      </c>
      <c r="AD232" s="13" t="e">
        <f t="shared" si="43"/>
        <v>#N/A</v>
      </c>
      <c r="AE232" s="13" t="e">
        <f t="shared" si="44"/>
        <v>#N/A</v>
      </c>
      <c r="AF232" s="13" t="e">
        <f t="shared" si="45"/>
        <v>#N/A</v>
      </c>
      <c r="AG232" s="13" t="e">
        <f t="shared" si="46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7"/>
        <v/>
      </c>
      <c r="X233" s="1" t="str">
        <f t="shared" si="48"/>
        <v/>
      </c>
      <c r="Y233" s="1" t="str">
        <f t="shared" si="49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2"/>
        <v>#N/A</v>
      </c>
      <c r="AD233" s="13" t="e">
        <f t="shared" si="43"/>
        <v>#N/A</v>
      </c>
      <c r="AE233" s="13" t="e">
        <f t="shared" si="44"/>
        <v>#N/A</v>
      </c>
      <c r="AF233" s="13" t="e">
        <f t="shared" si="45"/>
        <v>#N/A</v>
      </c>
      <c r="AG233" s="13" t="e">
        <f t="shared" si="46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7"/>
        <v/>
      </c>
      <c r="X234" s="1" t="str">
        <f t="shared" si="48"/>
        <v/>
      </c>
      <c r="Y234" s="1" t="str">
        <f t="shared" si="49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2"/>
        <v>#N/A</v>
      </c>
      <c r="AD234" s="13" t="e">
        <f t="shared" si="43"/>
        <v>#N/A</v>
      </c>
      <c r="AE234" s="13" t="e">
        <f t="shared" si="44"/>
        <v>#N/A</v>
      </c>
      <c r="AF234" s="13" t="e">
        <f t="shared" si="45"/>
        <v>#N/A</v>
      </c>
      <c r="AG234" s="13" t="e">
        <f t="shared" si="46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7"/>
        <v/>
      </c>
      <c r="X235" s="1" t="str">
        <f t="shared" si="48"/>
        <v/>
      </c>
      <c r="Y235" s="1" t="str">
        <f t="shared" si="49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2"/>
        <v>#N/A</v>
      </c>
      <c r="AD235" s="13" t="e">
        <f t="shared" si="43"/>
        <v>#N/A</v>
      </c>
      <c r="AE235" s="13" t="e">
        <f t="shared" si="44"/>
        <v>#N/A</v>
      </c>
      <c r="AF235" s="13" t="e">
        <f t="shared" si="45"/>
        <v>#N/A</v>
      </c>
      <c r="AG235" s="13" t="e">
        <f t="shared" si="46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7"/>
        <v/>
      </c>
      <c r="X236" s="1" t="str">
        <f t="shared" si="48"/>
        <v/>
      </c>
      <c r="Y236" s="1" t="str">
        <f t="shared" si="49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2"/>
        <v>#N/A</v>
      </c>
      <c r="AD236" s="13" t="e">
        <f t="shared" si="43"/>
        <v>#N/A</v>
      </c>
      <c r="AE236" s="13" t="e">
        <f t="shared" si="44"/>
        <v>#N/A</v>
      </c>
      <c r="AF236" s="13" t="e">
        <f t="shared" si="45"/>
        <v>#N/A</v>
      </c>
      <c r="AG236" s="13" t="e">
        <f t="shared" si="46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7"/>
        <v/>
      </c>
      <c r="X237" s="1" t="str">
        <f t="shared" si="48"/>
        <v/>
      </c>
      <c r="Y237" s="1" t="str">
        <f t="shared" si="49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2"/>
        <v>#N/A</v>
      </c>
      <c r="AD237" s="13" t="e">
        <f t="shared" si="43"/>
        <v>#N/A</v>
      </c>
      <c r="AE237" s="13" t="e">
        <f t="shared" si="44"/>
        <v>#N/A</v>
      </c>
      <c r="AF237" s="13" t="e">
        <f t="shared" si="45"/>
        <v>#N/A</v>
      </c>
      <c r="AG237" s="13" t="e">
        <f t="shared" si="46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7"/>
        <v/>
      </c>
      <c r="X238" s="1" t="str">
        <f t="shared" si="48"/>
        <v/>
      </c>
      <c r="Y238" s="1" t="str">
        <f t="shared" si="49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2"/>
        <v>#N/A</v>
      </c>
      <c r="AD238" s="13" t="e">
        <f t="shared" si="43"/>
        <v>#N/A</v>
      </c>
      <c r="AE238" s="13" t="e">
        <f t="shared" si="44"/>
        <v>#N/A</v>
      </c>
      <c r="AF238" s="13" t="e">
        <f t="shared" si="45"/>
        <v>#N/A</v>
      </c>
      <c r="AG238" s="13" t="e">
        <f t="shared" si="46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7"/>
        <v/>
      </c>
      <c r="X239" s="1" t="str">
        <f t="shared" si="48"/>
        <v/>
      </c>
      <c r="Y239" s="1" t="str">
        <f t="shared" si="49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2"/>
        <v>#N/A</v>
      </c>
      <c r="AD239" s="13" t="e">
        <f t="shared" si="43"/>
        <v>#N/A</v>
      </c>
      <c r="AE239" s="13" t="e">
        <f t="shared" si="44"/>
        <v>#N/A</v>
      </c>
      <c r="AF239" s="13" t="e">
        <f t="shared" si="45"/>
        <v>#N/A</v>
      </c>
      <c r="AG239" s="13" t="e">
        <f t="shared" si="46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7"/>
        <v/>
      </c>
      <c r="X240" s="1" t="str">
        <f t="shared" si="48"/>
        <v/>
      </c>
      <c r="Y240" s="1" t="str">
        <f t="shared" si="49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2"/>
        <v>#N/A</v>
      </c>
      <c r="AD240" s="13" t="e">
        <f t="shared" si="43"/>
        <v>#N/A</v>
      </c>
      <c r="AE240" s="13" t="e">
        <f t="shared" si="44"/>
        <v>#N/A</v>
      </c>
      <c r="AF240" s="13" t="e">
        <f t="shared" si="45"/>
        <v>#N/A</v>
      </c>
      <c r="AG240" s="13" t="e">
        <f t="shared" si="46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7"/>
        <v/>
      </c>
      <c r="X241" s="1" t="str">
        <f t="shared" si="48"/>
        <v/>
      </c>
      <c r="Y241" s="1" t="str">
        <f t="shared" si="49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2"/>
        <v>#N/A</v>
      </c>
      <c r="AD241" s="13" t="e">
        <f t="shared" si="43"/>
        <v>#N/A</v>
      </c>
      <c r="AE241" s="13" t="e">
        <f t="shared" si="44"/>
        <v>#N/A</v>
      </c>
      <c r="AF241" s="13" t="e">
        <f t="shared" si="45"/>
        <v>#N/A</v>
      </c>
      <c r="AG241" s="13" t="e">
        <f t="shared" si="46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7"/>
        <v/>
      </c>
      <c r="X242" s="1" t="str">
        <f t="shared" si="48"/>
        <v/>
      </c>
      <c r="Y242" s="1" t="str">
        <f t="shared" si="49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2"/>
        <v>#N/A</v>
      </c>
      <c r="AD242" s="13" t="e">
        <f t="shared" si="43"/>
        <v>#N/A</v>
      </c>
      <c r="AE242" s="13" t="e">
        <f t="shared" si="44"/>
        <v>#N/A</v>
      </c>
      <c r="AF242" s="13" t="e">
        <f t="shared" si="45"/>
        <v>#N/A</v>
      </c>
      <c r="AG242" s="13" t="e">
        <f t="shared" si="46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7"/>
        <v/>
      </c>
      <c r="X243" s="1" t="str">
        <f t="shared" si="48"/>
        <v/>
      </c>
      <c r="Y243" s="1" t="str">
        <f t="shared" si="49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2"/>
        <v>#N/A</v>
      </c>
      <c r="AD243" s="13" t="e">
        <f t="shared" si="43"/>
        <v>#N/A</v>
      </c>
      <c r="AE243" s="13" t="e">
        <f t="shared" si="44"/>
        <v>#N/A</v>
      </c>
      <c r="AF243" s="13" t="e">
        <f t="shared" si="45"/>
        <v>#N/A</v>
      </c>
      <c r="AG243" s="13" t="e">
        <f t="shared" si="46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7"/>
        <v/>
      </c>
      <c r="X244" s="1" t="str">
        <f t="shared" si="48"/>
        <v/>
      </c>
      <c r="Y244" s="1" t="str">
        <f t="shared" si="49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2"/>
        <v>#N/A</v>
      </c>
      <c r="AD244" s="13" t="e">
        <f t="shared" si="43"/>
        <v>#N/A</v>
      </c>
      <c r="AE244" s="13" t="e">
        <f t="shared" si="44"/>
        <v>#N/A</v>
      </c>
      <c r="AF244" s="13" t="e">
        <f t="shared" si="45"/>
        <v>#N/A</v>
      </c>
      <c r="AG244" s="13" t="e">
        <f t="shared" si="46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7"/>
        <v/>
      </c>
      <c r="X245" s="1" t="str">
        <f t="shared" si="48"/>
        <v/>
      </c>
      <c r="Y245" s="1" t="str">
        <f t="shared" si="49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2"/>
        <v>#N/A</v>
      </c>
      <c r="AD245" s="13" t="e">
        <f t="shared" si="43"/>
        <v>#N/A</v>
      </c>
      <c r="AE245" s="13" t="e">
        <f t="shared" si="44"/>
        <v>#N/A</v>
      </c>
      <c r="AF245" s="13" t="e">
        <f t="shared" si="45"/>
        <v>#N/A</v>
      </c>
      <c r="AG245" s="13" t="e">
        <f t="shared" si="46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7"/>
        <v/>
      </c>
      <c r="X246" s="1" t="str">
        <f t="shared" si="48"/>
        <v/>
      </c>
      <c r="Y246" s="1" t="str">
        <f t="shared" si="49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2"/>
        <v>#N/A</v>
      </c>
      <c r="AD246" s="13" t="e">
        <f t="shared" si="43"/>
        <v>#N/A</v>
      </c>
      <c r="AE246" s="13" t="e">
        <f t="shared" si="44"/>
        <v>#N/A</v>
      </c>
      <c r="AF246" s="13" t="e">
        <f t="shared" si="45"/>
        <v>#N/A</v>
      </c>
      <c r="AG246" s="13" t="e">
        <f t="shared" si="46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7"/>
        <v/>
      </c>
      <c r="X247" s="1" t="str">
        <f t="shared" si="48"/>
        <v/>
      </c>
      <c r="Y247" s="1" t="str">
        <f t="shared" si="49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2"/>
        <v>#N/A</v>
      </c>
      <c r="AD247" s="13" t="e">
        <f t="shared" si="43"/>
        <v>#N/A</v>
      </c>
      <c r="AE247" s="13" t="e">
        <f t="shared" si="44"/>
        <v>#N/A</v>
      </c>
      <c r="AF247" s="13" t="e">
        <f t="shared" si="45"/>
        <v>#N/A</v>
      </c>
      <c r="AG247" s="13" t="e">
        <f t="shared" si="46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7"/>
        <v/>
      </c>
      <c r="X248" s="1" t="str">
        <f t="shared" si="48"/>
        <v/>
      </c>
      <c r="Y248" s="1" t="str">
        <f t="shared" si="49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2"/>
        <v>#N/A</v>
      </c>
      <c r="AD248" s="13" t="e">
        <f t="shared" si="43"/>
        <v>#N/A</v>
      </c>
      <c r="AE248" s="13" t="e">
        <f t="shared" si="44"/>
        <v>#N/A</v>
      </c>
      <c r="AF248" s="13" t="e">
        <f t="shared" si="45"/>
        <v>#N/A</v>
      </c>
      <c r="AG248" s="13" t="e">
        <f t="shared" si="46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7"/>
        <v/>
      </c>
      <c r="X249" s="1" t="str">
        <f t="shared" si="48"/>
        <v/>
      </c>
      <c r="Y249" s="1" t="str">
        <f t="shared" si="49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2"/>
        <v>#N/A</v>
      </c>
      <c r="AD249" s="13" t="e">
        <f t="shared" si="43"/>
        <v>#N/A</v>
      </c>
      <c r="AE249" s="13" t="e">
        <f t="shared" si="44"/>
        <v>#N/A</v>
      </c>
      <c r="AF249" s="13" t="e">
        <f t="shared" si="45"/>
        <v>#N/A</v>
      </c>
      <c r="AG249" s="13" t="e">
        <f t="shared" si="46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7"/>
        <v/>
      </c>
      <c r="X250" s="1" t="str">
        <f t="shared" si="48"/>
        <v/>
      </c>
      <c r="Y250" s="1" t="str">
        <f t="shared" si="49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2"/>
        <v>#N/A</v>
      </c>
      <c r="AD250" s="13" t="e">
        <f t="shared" si="43"/>
        <v>#N/A</v>
      </c>
      <c r="AE250" s="13" t="e">
        <f t="shared" si="44"/>
        <v>#N/A</v>
      </c>
      <c r="AF250" s="13" t="e">
        <f t="shared" si="45"/>
        <v>#N/A</v>
      </c>
      <c r="AG250" s="13" t="e">
        <f t="shared" si="46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7"/>
        <v/>
      </c>
      <c r="X251" s="1" t="str">
        <f t="shared" si="48"/>
        <v/>
      </c>
      <c r="Y251" s="1" t="str">
        <f t="shared" si="49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2"/>
        <v>#N/A</v>
      </c>
      <c r="AD251" s="13" t="e">
        <f t="shared" si="43"/>
        <v>#N/A</v>
      </c>
      <c r="AE251" s="13" t="e">
        <f t="shared" si="44"/>
        <v>#N/A</v>
      </c>
      <c r="AF251" s="13" t="e">
        <f t="shared" si="45"/>
        <v>#N/A</v>
      </c>
      <c r="AG251" s="13" t="e">
        <f t="shared" si="46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7"/>
        <v/>
      </c>
      <c r="X252" s="1" t="str">
        <f t="shared" si="48"/>
        <v/>
      </c>
      <c r="Y252" s="1" t="str">
        <f t="shared" si="49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2"/>
        <v>#N/A</v>
      </c>
      <c r="AD252" s="13" t="e">
        <f t="shared" si="43"/>
        <v>#N/A</v>
      </c>
      <c r="AE252" s="13" t="e">
        <f t="shared" si="44"/>
        <v>#N/A</v>
      </c>
      <c r="AF252" s="13" t="e">
        <f t="shared" si="45"/>
        <v>#N/A</v>
      </c>
      <c r="AG252" s="13" t="e">
        <f t="shared" si="46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7"/>
        <v/>
      </c>
      <c r="X253" s="1" t="str">
        <f t="shared" si="48"/>
        <v/>
      </c>
      <c r="Y253" s="1" t="str">
        <f t="shared" si="49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2"/>
        <v>#N/A</v>
      </c>
      <c r="AD253" s="13" t="e">
        <f t="shared" si="43"/>
        <v>#N/A</v>
      </c>
      <c r="AE253" s="13" t="e">
        <f t="shared" si="44"/>
        <v>#N/A</v>
      </c>
      <c r="AF253" s="13" t="e">
        <f t="shared" si="45"/>
        <v>#N/A</v>
      </c>
      <c r="AG253" s="13" t="e">
        <f t="shared" si="46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7"/>
        <v/>
      </c>
      <c r="X254" s="1" t="str">
        <f t="shared" si="48"/>
        <v/>
      </c>
      <c r="Y254" s="1" t="str">
        <f t="shared" si="49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2"/>
        <v>#N/A</v>
      </c>
      <c r="AD254" s="13" t="e">
        <f t="shared" si="43"/>
        <v>#N/A</v>
      </c>
      <c r="AE254" s="13" t="e">
        <f t="shared" si="44"/>
        <v>#N/A</v>
      </c>
      <c r="AF254" s="13" t="e">
        <f t="shared" si="45"/>
        <v>#N/A</v>
      </c>
      <c r="AG254" s="13" t="e">
        <f t="shared" si="46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7"/>
        <v/>
      </c>
      <c r="X255" s="1" t="str">
        <f t="shared" si="48"/>
        <v/>
      </c>
      <c r="Y255" s="1" t="str">
        <f t="shared" si="49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2"/>
        <v>#N/A</v>
      </c>
      <c r="AD255" s="13" t="e">
        <f t="shared" si="43"/>
        <v>#N/A</v>
      </c>
      <c r="AE255" s="13" t="e">
        <f t="shared" si="44"/>
        <v>#N/A</v>
      </c>
      <c r="AF255" s="13" t="e">
        <f t="shared" si="45"/>
        <v>#N/A</v>
      </c>
      <c r="AG255" s="13" t="e">
        <f t="shared" si="46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7"/>
        <v/>
      </c>
      <c r="X256" s="1" t="str">
        <f t="shared" si="48"/>
        <v/>
      </c>
      <c r="Y256" s="1" t="str">
        <f t="shared" si="49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2"/>
        <v>#N/A</v>
      </c>
      <c r="AD256" s="13" t="e">
        <f t="shared" si="43"/>
        <v>#N/A</v>
      </c>
      <c r="AE256" s="13" t="e">
        <f t="shared" si="44"/>
        <v>#N/A</v>
      </c>
      <c r="AF256" s="13" t="e">
        <f t="shared" si="45"/>
        <v>#N/A</v>
      </c>
      <c r="AG256" s="13" t="e">
        <f t="shared" si="46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7"/>
        <v/>
      </c>
      <c r="X257" s="1" t="str">
        <f t="shared" si="48"/>
        <v/>
      </c>
      <c r="Y257" s="1" t="str">
        <f t="shared" si="49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2"/>
        <v>#N/A</v>
      </c>
      <c r="AD257" s="13" t="e">
        <f t="shared" si="43"/>
        <v>#N/A</v>
      </c>
      <c r="AE257" s="13" t="e">
        <f t="shared" si="44"/>
        <v>#N/A</v>
      </c>
      <c r="AF257" s="13" t="e">
        <f t="shared" si="45"/>
        <v>#N/A</v>
      </c>
      <c r="AG257" s="13" t="e">
        <f t="shared" si="46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7"/>
        <v/>
      </c>
      <c r="X258" s="1" t="str">
        <f t="shared" si="48"/>
        <v/>
      </c>
      <c r="Y258" s="1" t="str">
        <f t="shared" si="49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2"/>
        <v>#N/A</v>
      </c>
      <c r="AD258" s="13" t="e">
        <f t="shared" si="43"/>
        <v>#N/A</v>
      </c>
      <c r="AE258" s="13" t="e">
        <f t="shared" si="44"/>
        <v>#N/A</v>
      </c>
      <c r="AF258" s="13" t="e">
        <f t="shared" si="45"/>
        <v>#N/A</v>
      </c>
      <c r="AG258" s="13" t="e">
        <f t="shared" si="46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7"/>
        <v/>
      </c>
      <c r="X259" s="1" t="str">
        <f t="shared" si="48"/>
        <v/>
      </c>
      <c r="Y259" s="1" t="str">
        <f t="shared" si="49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2"/>
        <v>#N/A</v>
      </c>
      <c r="AD259" s="13" t="e">
        <f t="shared" si="43"/>
        <v>#N/A</v>
      </c>
      <c r="AE259" s="13" t="e">
        <f t="shared" si="44"/>
        <v>#N/A</v>
      </c>
      <c r="AF259" s="13" t="e">
        <f t="shared" si="45"/>
        <v>#N/A</v>
      </c>
      <c r="AG259" s="13" t="e">
        <f t="shared" si="46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7"/>
        <v/>
      </c>
      <c r="X260" s="1" t="str">
        <f t="shared" si="48"/>
        <v/>
      </c>
      <c r="Y260" s="1" t="str">
        <f t="shared" si="49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2"/>
        <v>#N/A</v>
      </c>
      <c r="AD260" s="13" t="e">
        <f t="shared" si="43"/>
        <v>#N/A</v>
      </c>
      <c r="AE260" s="13" t="e">
        <f t="shared" si="44"/>
        <v>#N/A</v>
      </c>
      <c r="AF260" s="13" t="e">
        <f t="shared" si="45"/>
        <v>#N/A</v>
      </c>
      <c r="AG260" s="13" t="e">
        <f t="shared" si="46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7"/>
        <v/>
      </c>
      <c r="X261" s="1" t="str">
        <f t="shared" si="48"/>
        <v/>
      </c>
      <c r="Y261" s="1" t="str">
        <f t="shared" si="49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2"/>
        <v>#N/A</v>
      </c>
      <c r="AD261" s="13" t="e">
        <f t="shared" si="43"/>
        <v>#N/A</v>
      </c>
      <c r="AE261" s="13" t="e">
        <f t="shared" si="44"/>
        <v>#N/A</v>
      </c>
      <c r="AF261" s="13" t="e">
        <f t="shared" si="45"/>
        <v>#N/A</v>
      </c>
      <c r="AG261" s="13" t="e">
        <f t="shared" si="46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7"/>
        <v/>
      </c>
      <c r="X262" s="1" t="str">
        <f t="shared" si="48"/>
        <v/>
      </c>
      <c r="Y262" s="1" t="str">
        <f t="shared" si="49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2"/>
        <v>#N/A</v>
      </c>
      <c r="AD262" s="13" t="e">
        <f t="shared" si="43"/>
        <v>#N/A</v>
      </c>
      <c r="AE262" s="13" t="e">
        <f t="shared" si="44"/>
        <v>#N/A</v>
      </c>
      <c r="AF262" s="13" t="e">
        <f t="shared" si="45"/>
        <v>#N/A</v>
      </c>
      <c r="AG262" s="13" t="e">
        <f t="shared" si="46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7"/>
        <v/>
      </c>
      <c r="X263" s="1" t="str">
        <f t="shared" si="48"/>
        <v/>
      </c>
      <c r="Y263" s="1" t="str">
        <f t="shared" si="49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2"/>
        <v>#N/A</v>
      </c>
      <c r="AD263" s="13" t="e">
        <f t="shared" si="43"/>
        <v>#N/A</v>
      </c>
      <c r="AE263" s="13" t="e">
        <f t="shared" si="44"/>
        <v>#N/A</v>
      </c>
      <c r="AF263" s="13" t="e">
        <f t="shared" si="45"/>
        <v>#N/A</v>
      </c>
      <c r="AG263" s="13" t="e">
        <f t="shared" si="46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7"/>
        <v/>
      </c>
      <c r="X264" s="1" t="str">
        <f t="shared" si="48"/>
        <v/>
      </c>
      <c r="Y264" s="1" t="str">
        <f t="shared" si="49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ref="AC264:AC327" si="55">IF(OR(ISNA(B264),B264=0),NA(),B264/$AC$5)</f>
        <v>#N/A</v>
      </c>
      <c r="AD264" s="13" t="e">
        <f t="shared" ref="AD264:AD327" si="56">IF(OR(ISNA(B264),B264=0),NA(),E264/$AC$5)</f>
        <v>#N/A</v>
      </c>
      <c r="AE264" s="13" t="e">
        <f t="shared" ref="AE264:AE327" si="57">IF(OR(ISNA(B264),B264=0),NA(),G264/$AC$5)</f>
        <v>#N/A</v>
      </c>
      <c r="AF264" s="13" t="e">
        <f t="shared" ref="AF264:AF327" si="58">IF(OR(ISNA(B264),B264=0),NA(),I264/$AC$5)</f>
        <v>#N/A</v>
      </c>
      <c r="AG264" s="13" t="e">
        <f t="shared" ref="AG264:AG327" si="59">+IF(OR(ISNA(B264),B264=0),NA(),Z264/$AC$5)</f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60">IF($C265="","",G265-G264)</f>
        <v/>
      </c>
      <c r="X265" s="1" t="str">
        <f t="shared" ref="X265:X328" si="61">IF($C265="","",H265-H264)</f>
        <v/>
      </c>
      <c r="Y265" s="1" t="str">
        <f t="shared" ref="Y265:Y328" si="62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si="55"/>
        <v>#N/A</v>
      </c>
      <c r="AD265" s="13" t="e">
        <f t="shared" si="56"/>
        <v>#N/A</v>
      </c>
      <c r="AE265" s="13" t="e">
        <f t="shared" si="57"/>
        <v>#N/A</v>
      </c>
      <c r="AF265" s="13" t="e">
        <f t="shared" si="58"/>
        <v>#N/A</v>
      </c>
      <c r="AG265" s="13" t="e">
        <f t="shared" si="59"/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60"/>
        <v/>
      </c>
      <c r="X266" s="1" t="str">
        <f t="shared" si="61"/>
        <v/>
      </c>
      <c r="Y266" s="1" t="str">
        <f t="shared" si="62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5"/>
        <v>#N/A</v>
      </c>
      <c r="AD266" s="13" t="e">
        <f t="shared" si="56"/>
        <v>#N/A</v>
      </c>
      <c r="AE266" s="13" t="e">
        <f t="shared" si="57"/>
        <v>#N/A</v>
      </c>
      <c r="AF266" s="13" t="e">
        <f t="shared" si="58"/>
        <v>#N/A</v>
      </c>
      <c r="AG266" s="13" t="e">
        <f t="shared" si="59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60"/>
        <v/>
      </c>
      <c r="X267" s="1" t="str">
        <f t="shared" si="61"/>
        <v/>
      </c>
      <c r="Y267" s="1" t="str">
        <f t="shared" si="62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5"/>
        <v>#N/A</v>
      </c>
      <c r="AD267" s="13" t="e">
        <f t="shared" si="56"/>
        <v>#N/A</v>
      </c>
      <c r="AE267" s="13" t="e">
        <f t="shared" si="57"/>
        <v>#N/A</v>
      </c>
      <c r="AF267" s="13" t="e">
        <f t="shared" si="58"/>
        <v>#N/A</v>
      </c>
      <c r="AG267" s="13" t="e">
        <f t="shared" si="59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60"/>
        <v/>
      </c>
      <c r="X268" s="1" t="str">
        <f t="shared" si="61"/>
        <v/>
      </c>
      <c r="Y268" s="1" t="str">
        <f t="shared" si="62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5"/>
        <v>#N/A</v>
      </c>
      <c r="AD268" s="13" t="e">
        <f t="shared" si="56"/>
        <v>#N/A</v>
      </c>
      <c r="AE268" s="13" t="e">
        <f t="shared" si="57"/>
        <v>#N/A</v>
      </c>
      <c r="AF268" s="13" t="e">
        <f t="shared" si="58"/>
        <v>#N/A</v>
      </c>
      <c r="AG268" s="13" t="e">
        <f t="shared" si="59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60"/>
        <v/>
      </c>
      <c r="X269" s="1" t="str">
        <f t="shared" si="61"/>
        <v/>
      </c>
      <c r="Y269" s="1" t="str">
        <f t="shared" si="62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5"/>
        <v>#N/A</v>
      </c>
      <c r="AD269" s="13" t="e">
        <f t="shared" si="56"/>
        <v>#N/A</v>
      </c>
      <c r="AE269" s="13" t="e">
        <f t="shared" si="57"/>
        <v>#N/A</v>
      </c>
      <c r="AF269" s="13" t="e">
        <f t="shared" si="58"/>
        <v>#N/A</v>
      </c>
      <c r="AG269" s="13" t="e">
        <f t="shared" si="59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60"/>
        <v/>
      </c>
      <c r="X270" s="1" t="str">
        <f t="shared" si="61"/>
        <v/>
      </c>
      <c r="Y270" s="1" t="str">
        <f t="shared" si="62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5"/>
        <v>#N/A</v>
      </c>
      <c r="AD270" s="13" t="e">
        <f t="shared" si="56"/>
        <v>#N/A</v>
      </c>
      <c r="AE270" s="13" t="e">
        <f t="shared" si="57"/>
        <v>#N/A</v>
      </c>
      <c r="AF270" s="13" t="e">
        <f t="shared" si="58"/>
        <v>#N/A</v>
      </c>
      <c r="AG270" s="13" t="e">
        <f t="shared" si="59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60"/>
        <v/>
      </c>
      <c r="X271" s="1" t="str">
        <f t="shared" si="61"/>
        <v/>
      </c>
      <c r="Y271" s="1" t="str">
        <f t="shared" si="62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5"/>
        <v>#N/A</v>
      </c>
      <c r="AD271" s="13" t="e">
        <f t="shared" si="56"/>
        <v>#N/A</v>
      </c>
      <c r="AE271" s="13" t="e">
        <f t="shared" si="57"/>
        <v>#N/A</v>
      </c>
      <c r="AF271" s="13" t="e">
        <f t="shared" si="58"/>
        <v>#N/A</v>
      </c>
      <c r="AG271" s="13" t="e">
        <f t="shared" si="59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60"/>
        <v/>
      </c>
      <c r="X272" s="1" t="str">
        <f t="shared" si="61"/>
        <v/>
      </c>
      <c r="Y272" s="1" t="str">
        <f t="shared" si="62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5"/>
        <v>#N/A</v>
      </c>
      <c r="AD272" s="13" t="e">
        <f t="shared" si="56"/>
        <v>#N/A</v>
      </c>
      <c r="AE272" s="13" t="e">
        <f t="shared" si="57"/>
        <v>#N/A</v>
      </c>
      <c r="AF272" s="13" t="e">
        <f t="shared" si="58"/>
        <v>#N/A</v>
      </c>
      <c r="AG272" s="13" t="e">
        <f t="shared" si="59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60"/>
        <v/>
      </c>
      <c r="X273" s="1" t="str">
        <f t="shared" si="61"/>
        <v/>
      </c>
      <c r="Y273" s="1" t="str">
        <f t="shared" si="62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5"/>
        <v>#N/A</v>
      </c>
      <c r="AD273" s="13" t="e">
        <f t="shared" si="56"/>
        <v>#N/A</v>
      </c>
      <c r="AE273" s="13" t="e">
        <f t="shared" si="57"/>
        <v>#N/A</v>
      </c>
      <c r="AF273" s="13" t="e">
        <f t="shared" si="58"/>
        <v>#N/A</v>
      </c>
      <c r="AG273" s="13" t="e">
        <f t="shared" si="59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60"/>
        <v/>
      </c>
      <c r="X274" s="1" t="str">
        <f t="shared" si="61"/>
        <v/>
      </c>
      <c r="Y274" s="1" t="str">
        <f t="shared" si="62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5"/>
        <v>#N/A</v>
      </c>
      <c r="AD274" s="13" t="e">
        <f t="shared" si="56"/>
        <v>#N/A</v>
      </c>
      <c r="AE274" s="13" t="e">
        <f t="shared" si="57"/>
        <v>#N/A</v>
      </c>
      <c r="AF274" s="13" t="e">
        <f t="shared" si="58"/>
        <v>#N/A</v>
      </c>
      <c r="AG274" s="13" t="e">
        <f t="shared" si="59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60"/>
        <v/>
      </c>
      <c r="X275" s="1" t="str">
        <f t="shared" si="61"/>
        <v/>
      </c>
      <c r="Y275" s="1" t="str">
        <f t="shared" si="62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5"/>
        <v>#N/A</v>
      </c>
      <c r="AD275" s="13" t="e">
        <f t="shared" si="56"/>
        <v>#N/A</v>
      </c>
      <c r="AE275" s="13" t="e">
        <f t="shared" si="57"/>
        <v>#N/A</v>
      </c>
      <c r="AF275" s="13" t="e">
        <f t="shared" si="58"/>
        <v>#N/A</v>
      </c>
      <c r="AG275" s="13" t="e">
        <f t="shared" si="59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60"/>
        <v/>
      </c>
      <c r="X276" s="1" t="str">
        <f t="shared" si="61"/>
        <v/>
      </c>
      <c r="Y276" s="1" t="str">
        <f t="shared" si="62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5"/>
        <v>#N/A</v>
      </c>
      <c r="AD276" s="13" t="e">
        <f t="shared" si="56"/>
        <v>#N/A</v>
      </c>
      <c r="AE276" s="13" t="e">
        <f t="shared" si="57"/>
        <v>#N/A</v>
      </c>
      <c r="AF276" s="13" t="e">
        <f t="shared" si="58"/>
        <v>#N/A</v>
      </c>
      <c r="AG276" s="13" t="e">
        <f t="shared" si="59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60"/>
        <v/>
      </c>
      <c r="X277" s="1" t="str">
        <f t="shared" si="61"/>
        <v/>
      </c>
      <c r="Y277" s="1" t="str">
        <f t="shared" si="62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5"/>
        <v>#N/A</v>
      </c>
      <c r="AD277" s="13" t="e">
        <f t="shared" si="56"/>
        <v>#N/A</v>
      </c>
      <c r="AE277" s="13" t="e">
        <f t="shared" si="57"/>
        <v>#N/A</v>
      </c>
      <c r="AF277" s="13" t="e">
        <f t="shared" si="58"/>
        <v>#N/A</v>
      </c>
      <c r="AG277" s="13" t="e">
        <f t="shared" si="59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60"/>
        <v/>
      </c>
      <c r="X278" s="1" t="str">
        <f t="shared" si="61"/>
        <v/>
      </c>
      <c r="Y278" s="1" t="str">
        <f t="shared" si="62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5"/>
        <v>#N/A</v>
      </c>
      <c r="AD278" s="13" t="e">
        <f t="shared" si="56"/>
        <v>#N/A</v>
      </c>
      <c r="AE278" s="13" t="e">
        <f t="shared" si="57"/>
        <v>#N/A</v>
      </c>
      <c r="AF278" s="13" t="e">
        <f t="shared" si="58"/>
        <v>#N/A</v>
      </c>
      <c r="AG278" s="13" t="e">
        <f t="shared" si="59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60"/>
        <v/>
      </c>
      <c r="X279" s="1" t="str">
        <f t="shared" si="61"/>
        <v/>
      </c>
      <c r="Y279" s="1" t="str">
        <f t="shared" si="62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5"/>
        <v>#N/A</v>
      </c>
      <c r="AD279" s="13" t="e">
        <f t="shared" si="56"/>
        <v>#N/A</v>
      </c>
      <c r="AE279" s="13" t="e">
        <f t="shared" si="57"/>
        <v>#N/A</v>
      </c>
      <c r="AF279" s="13" t="e">
        <f t="shared" si="58"/>
        <v>#N/A</v>
      </c>
      <c r="AG279" s="13" t="e">
        <f t="shared" si="59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60"/>
        <v/>
      </c>
      <c r="X280" s="1" t="str">
        <f t="shared" si="61"/>
        <v/>
      </c>
      <c r="Y280" s="1" t="str">
        <f t="shared" si="62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5"/>
        <v>#N/A</v>
      </c>
      <c r="AD280" s="13" t="e">
        <f t="shared" si="56"/>
        <v>#N/A</v>
      </c>
      <c r="AE280" s="13" t="e">
        <f t="shared" si="57"/>
        <v>#N/A</v>
      </c>
      <c r="AF280" s="13" t="e">
        <f t="shared" si="58"/>
        <v>#N/A</v>
      </c>
      <c r="AG280" s="13" t="e">
        <f t="shared" si="59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60"/>
        <v/>
      </c>
      <c r="X281" s="1" t="str">
        <f t="shared" si="61"/>
        <v/>
      </c>
      <c r="Y281" s="1" t="str">
        <f t="shared" si="62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5"/>
        <v>#N/A</v>
      </c>
      <c r="AD281" s="13" t="e">
        <f t="shared" si="56"/>
        <v>#N/A</v>
      </c>
      <c r="AE281" s="13" t="e">
        <f t="shared" si="57"/>
        <v>#N/A</v>
      </c>
      <c r="AF281" s="13" t="e">
        <f t="shared" si="58"/>
        <v>#N/A</v>
      </c>
      <c r="AG281" s="13" t="e">
        <f t="shared" si="59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60"/>
        <v/>
      </c>
      <c r="X282" s="1" t="str">
        <f t="shared" si="61"/>
        <v/>
      </c>
      <c r="Y282" s="1" t="str">
        <f t="shared" si="62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5"/>
        <v>#N/A</v>
      </c>
      <c r="AD282" s="13" t="e">
        <f t="shared" si="56"/>
        <v>#N/A</v>
      </c>
      <c r="AE282" s="13" t="e">
        <f t="shared" si="57"/>
        <v>#N/A</v>
      </c>
      <c r="AF282" s="13" t="e">
        <f t="shared" si="58"/>
        <v>#N/A</v>
      </c>
      <c r="AG282" s="13" t="e">
        <f t="shared" si="59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60"/>
        <v/>
      </c>
      <c r="X283" s="1" t="str">
        <f t="shared" si="61"/>
        <v/>
      </c>
      <c r="Y283" s="1" t="str">
        <f t="shared" si="62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5"/>
        <v>#N/A</v>
      </c>
      <c r="AD283" s="13" t="e">
        <f t="shared" si="56"/>
        <v>#N/A</v>
      </c>
      <c r="AE283" s="13" t="e">
        <f t="shared" si="57"/>
        <v>#N/A</v>
      </c>
      <c r="AF283" s="13" t="e">
        <f t="shared" si="58"/>
        <v>#N/A</v>
      </c>
      <c r="AG283" s="13" t="e">
        <f t="shared" si="59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60"/>
        <v/>
      </c>
      <c r="X284" s="1" t="str">
        <f t="shared" si="61"/>
        <v/>
      </c>
      <c r="Y284" s="1" t="str">
        <f t="shared" si="62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5"/>
        <v>#N/A</v>
      </c>
      <c r="AD284" s="13" t="e">
        <f t="shared" si="56"/>
        <v>#N/A</v>
      </c>
      <c r="AE284" s="13" t="e">
        <f t="shared" si="57"/>
        <v>#N/A</v>
      </c>
      <c r="AF284" s="13" t="e">
        <f t="shared" si="58"/>
        <v>#N/A</v>
      </c>
      <c r="AG284" s="13" t="e">
        <f t="shared" si="59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60"/>
        <v/>
      </c>
      <c r="X285" s="1" t="str">
        <f t="shared" si="61"/>
        <v/>
      </c>
      <c r="Y285" s="1" t="str">
        <f t="shared" si="62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5"/>
        <v>#N/A</v>
      </c>
      <c r="AD285" s="13" t="e">
        <f t="shared" si="56"/>
        <v>#N/A</v>
      </c>
      <c r="AE285" s="13" t="e">
        <f t="shared" si="57"/>
        <v>#N/A</v>
      </c>
      <c r="AF285" s="13" t="e">
        <f t="shared" si="58"/>
        <v>#N/A</v>
      </c>
      <c r="AG285" s="13" t="e">
        <f t="shared" si="59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60"/>
        <v/>
      </c>
      <c r="X286" s="1" t="str">
        <f t="shared" si="61"/>
        <v/>
      </c>
      <c r="Y286" s="1" t="str">
        <f t="shared" si="62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5"/>
        <v>#N/A</v>
      </c>
      <c r="AD286" s="13" t="e">
        <f t="shared" si="56"/>
        <v>#N/A</v>
      </c>
      <c r="AE286" s="13" t="e">
        <f t="shared" si="57"/>
        <v>#N/A</v>
      </c>
      <c r="AF286" s="13" t="e">
        <f t="shared" si="58"/>
        <v>#N/A</v>
      </c>
      <c r="AG286" s="13" t="e">
        <f t="shared" si="59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60"/>
        <v/>
      </c>
      <c r="X287" s="1" t="str">
        <f t="shared" si="61"/>
        <v/>
      </c>
      <c r="Y287" s="1" t="str">
        <f t="shared" si="62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5"/>
        <v>#N/A</v>
      </c>
      <c r="AD287" s="13" t="e">
        <f t="shared" si="56"/>
        <v>#N/A</v>
      </c>
      <c r="AE287" s="13" t="e">
        <f t="shared" si="57"/>
        <v>#N/A</v>
      </c>
      <c r="AF287" s="13" t="e">
        <f t="shared" si="58"/>
        <v>#N/A</v>
      </c>
      <c r="AG287" s="13" t="e">
        <f t="shared" si="59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60"/>
        <v/>
      </c>
      <c r="X288" s="1" t="str">
        <f t="shared" si="61"/>
        <v/>
      </c>
      <c r="Y288" s="1" t="str">
        <f t="shared" si="62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5"/>
        <v>#N/A</v>
      </c>
      <c r="AD288" s="13" t="e">
        <f t="shared" si="56"/>
        <v>#N/A</v>
      </c>
      <c r="AE288" s="13" t="e">
        <f t="shared" si="57"/>
        <v>#N/A</v>
      </c>
      <c r="AF288" s="13" t="e">
        <f t="shared" si="58"/>
        <v>#N/A</v>
      </c>
      <c r="AG288" s="13" t="e">
        <f t="shared" si="59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60"/>
        <v/>
      </c>
      <c r="X289" s="1" t="str">
        <f t="shared" si="61"/>
        <v/>
      </c>
      <c r="Y289" s="1" t="str">
        <f t="shared" si="62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5"/>
        <v>#N/A</v>
      </c>
      <c r="AD289" s="13" t="e">
        <f t="shared" si="56"/>
        <v>#N/A</v>
      </c>
      <c r="AE289" s="13" t="e">
        <f t="shared" si="57"/>
        <v>#N/A</v>
      </c>
      <c r="AF289" s="13" t="e">
        <f t="shared" si="58"/>
        <v>#N/A</v>
      </c>
      <c r="AG289" s="13" t="e">
        <f t="shared" si="59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60"/>
        <v/>
      </c>
      <c r="X290" s="1" t="str">
        <f t="shared" si="61"/>
        <v/>
      </c>
      <c r="Y290" s="1" t="str">
        <f t="shared" si="62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5"/>
        <v>#N/A</v>
      </c>
      <c r="AD290" s="13" t="e">
        <f t="shared" si="56"/>
        <v>#N/A</v>
      </c>
      <c r="AE290" s="13" t="e">
        <f t="shared" si="57"/>
        <v>#N/A</v>
      </c>
      <c r="AF290" s="13" t="e">
        <f t="shared" si="58"/>
        <v>#N/A</v>
      </c>
      <c r="AG290" s="13" t="e">
        <f t="shared" si="59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60"/>
        <v/>
      </c>
      <c r="X291" s="1" t="str">
        <f t="shared" si="61"/>
        <v/>
      </c>
      <c r="Y291" s="1" t="str">
        <f t="shared" si="62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5"/>
        <v>#N/A</v>
      </c>
      <c r="AD291" s="13" t="e">
        <f t="shared" si="56"/>
        <v>#N/A</v>
      </c>
      <c r="AE291" s="13" t="e">
        <f t="shared" si="57"/>
        <v>#N/A</v>
      </c>
      <c r="AF291" s="13" t="e">
        <f t="shared" si="58"/>
        <v>#N/A</v>
      </c>
      <c r="AG291" s="13" t="e">
        <f t="shared" si="59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60"/>
        <v/>
      </c>
      <c r="X292" s="1" t="str">
        <f t="shared" si="61"/>
        <v/>
      </c>
      <c r="Y292" s="1" t="str">
        <f t="shared" si="62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5"/>
        <v>#N/A</v>
      </c>
      <c r="AD292" s="13" t="e">
        <f t="shared" si="56"/>
        <v>#N/A</v>
      </c>
      <c r="AE292" s="13" t="e">
        <f t="shared" si="57"/>
        <v>#N/A</v>
      </c>
      <c r="AF292" s="13" t="e">
        <f t="shared" si="58"/>
        <v>#N/A</v>
      </c>
      <c r="AG292" s="13" t="e">
        <f t="shared" si="59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60"/>
        <v/>
      </c>
      <c r="X293" s="1" t="str">
        <f t="shared" si="61"/>
        <v/>
      </c>
      <c r="Y293" s="1" t="str">
        <f t="shared" si="62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5"/>
        <v>#N/A</v>
      </c>
      <c r="AD293" s="13" t="e">
        <f t="shared" si="56"/>
        <v>#N/A</v>
      </c>
      <c r="AE293" s="13" t="e">
        <f t="shared" si="57"/>
        <v>#N/A</v>
      </c>
      <c r="AF293" s="13" t="e">
        <f t="shared" si="58"/>
        <v>#N/A</v>
      </c>
      <c r="AG293" s="13" t="e">
        <f t="shared" si="59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60"/>
        <v/>
      </c>
      <c r="X294" s="1" t="str">
        <f t="shared" si="61"/>
        <v/>
      </c>
      <c r="Y294" s="1" t="str">
        <f t="shared" si="62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5"/>
        <v>#N/A</v>
      </c>
      <c r="AD294" s="13" t="e">
        <f t="shared" si="56"/>
        <v>#N/A</v>
      </c>
      <c r="AE294" s="13" t="e">
        <f t="shared" si="57"/>
        <v>#N/A</v>
      </c>
      <c r="AF294" s="13" t="e">
        <f t="shared" si="58"/>
        <v>#N/A</v>
      </c>
      <c r="AG294" s="13" t="e">
        <f t="shared" si="59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60"/>
        <v/>
      </c>
      <c r="X295" s="1" t="str">
        <f t="shared" si="61"/>
        <v/>
      </c>
      <c r="Y295" s="1" t="str">
        <f t="shared" si="62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5"/>
        <v>#N/A</v>
      </c>
      <c r="AD295" s="13" t="e">
        <f t="shared" si="56"/>
        <v>#N/A</v>
      </c>
      <c r="AE295" s="13" t="e">
        <f t="shared" si="57"/>
        <v>#N/A</v>
      </c>
      <c r="AF295" s="13" t="e">
        <f t="shared" si="58"/>
        <v>#N/A</v>
      </c>
      <c r="AG295" s="13" t="e">
        <f t="shared" si="59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60"/>
        <v/>
      </c>
      <c r="X296" s="1" t="str">
        <f t="shared" si="61"/>
        <v/>
      </c>
      <c r="Y296" s="1" t="str">
        <f t="shared" si="62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5"/>
        <v>#N/A</v>
      </c>
      <c r="AD296" s="13" t="e">
        <f t="shared" si="56"/>
        <v>#N/A</v>
      </c>
      <c r="AE296" s="13" t="e">
        <f t="shared" si="57"/>
        <v>#N/A</v>
      </c>
      <c r="AF296" s="13" t="e">
        <f t="shared" si="58"/>
        <v>#N/A</v>
      </c>
      <c r="AG296" s="13" t="e">
        <f t="shared" si="59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60"/>
        <v/>
      </c>
      <c r="X297" s="1" t="str">
        <f t="shared" si="61"/>
        <v/>
      </c>
      <c r="Y297" s="1" t="str">
        <f t="shared" si="62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5"/>
        <v>#N/A</v>
      </c>
      <c r="AD297" s="13" t="e">
        <f t="shared" si="56"/>
        <v>#N/A</v>
      </c>
      <c r="AE297" s="13" t="e">
        <f t="shared" si="57"/>
        <v>#N/A</v>
      </c>
      <c r="AF297" s="13" t="e">
        <f t="shared" si="58"/>
        <v>#N/A</v>
      </c>
      <c r="AG297" s="13" t="e">
        <f t="shared" si="59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60"/>
        <v/>
      </c>
      <c r="X298" s="1" t="str">
        <f t="shared" si="61"/>
        <v/>
      </c>
      <c r="Y298" s="1" t="str">
        <f t="shared" si="62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5"/>
        <v>#N/A</v>
      </c>
      <c r="AD298" s="13" t="e">
        <f t="shared" si="56"/>
        <v>#N/A</v>
      </c>
      <c r="AE298" s="13" t="e">
        <f t="shared" si="57"/>
        <v>#N/A</v>
      </c>
      <c r="AF298" s="13" t="e">
        <f t="shared" si="58"/>
        <v>#N/A</v>
      </c>
      <c r="AG298" s="13" t="e">
        <f t="shared" si="59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60"/>
        <v/>
      </c>
      <c r="X299" s="1" t="str">
        <f t="shared" si="61"/>
        <v/>
      </c>
      <c r="Y299" s="1" t="str">
        <f t="shared" si="62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5"/>
        <v>#N/A</v>
      </c>
      <c r="AD299" s="13" t="e">
        <f t="shared" si="56"/>
        <v>#N/A</v>
      </c>
      <c r="AE299" s="13" t="e">
        <f t="shared" si="57"/>
        <v>#N/A</v>
      </c>
      <c r="AF299" s="13" t="e">
        <f t="shared" si="58"/>
        <v>#N/A</v>
      </c>
      <c r="AG299" s="13" t="e">
        <f t="shared" si="59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60"/>
        <v/>
      </c>
      <c r="X300" s="1" t="str">
        <f t="shared" si="61"/>
        <v/>
      </c>
      <c r="Y300" s="1" t="str">
        <f t="shared" si="62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5"/>
        <v>#N/A</v>
      </c>
      <c r="AD300" s="13" t="e">
        <f t="shared" si="56"/>
        <v>#N/A</v>
      </c>
      <c r="AE300" s="13" t="e">
        <f t="shared" si="57"/>
        <v>#N/A</v>
      </c>
      <c r="AF300" s="13" t="e">
        <f t="shared" si="58"/>
        <v>#N/A</v>
      </c>
      <c r="AG300" s="13" t="e">
        <f t="shared" si="59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60"/>
        <v/>
      </c>
      <c r="X301" s="1" t="str">
        <f t="shared" si="61"/>
        <v/>
      </c>
      <c r="Y301" s="1" t="str">
        <f t="shared" si="62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5"/>
        <v>#N/A</v>
      </c>
      <c r="AD301" s="13" t="e">
        <f t="shared" si="56"/>
        <v>#N/A</v>
      </c>
      <c r="AE301" s="13" t="e">
        <f t="shared" si="57"/>
        <v>#N/A</v>
      </c>
      <c r="AF301" s="13" t="e">
        <f t="shared" si="58"/>
        <v>#N/A</v>
      </c>
      <c r="AG301" s="13" t="e">
        <f t="shared" si="59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60"/>
        <v/>
      </c>
      <c r="X302" s="1" t="str">
        <f t="shared" si="61"/>
        <v/>
      </c>
      <c r="Y302" s="1" t="str">
        <f t="shared" si="62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5"/>
        <v>#N/A</v>
      </c>
      <c r="AD302" s="13" t="e">
        <f t="shared" si="56"/>
        <v>#N/A</v>
      </c>
      <c r="AE302" s="13" t="e">
        <f t="shared" si="57"/>
        <v>#N/A</v>
      </c>
      <c r="AF302" s="13" t="e">
        <f t="shared" si="58"/>
        <v>#N/A</v>
      </c>
      <c r="AG302" s="13" t="e">
        <f t="shared" si="59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60"/>
        <v/>
      </c>
      <c r="X303" s="1" t="str">
        <f t="shared" si="61"/>
        <v/>
      </c>
      <c r="Y303" s="1" t="str">
        <f t="shared" si="62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5"/>
        <v>#N/A</v>
      </c>
      <c r="AD303" s="13" t="e">
        <f t="shared" si="56"/>
        <v>#N/A</v>
      </c>
      <c r="AE303" s="13" t="e">
        <f t="shared" si="57"/>
        <v>#N/A</v>
      </c>
      <c r="AF303" s="13" t="e">
        <f t="shared" si="58"/>
        <v>#N/A</v>
      </c>
      <c r="AG303" s="13" t="e">
        <f t="shared" si="59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60"/>
        <v/>
      </c>
      <c r="X304" s="1" t="str">
        <f t="shared" si="61"/>
        <v/>
      </c>
      <c r="Y304" s="1" t="str">
        <f t="shared" si="62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5"/>
        <v>#N/A</v>
      </c>
      <c r="AD304" s="13" t="e">
        <f t="shared" si="56"/>
        <v>#N/A</v>
      </c>
      <c r="AE304" s="13" t="e">
        <f t="shared" si="57"/>
        <v>#N/A</v>
      </c>
      <c r="AF304" s="13" t="e">
        <f t="shared" si="58"/>
        <v>#N/A</v>
      </c>
      <c r="AG304" s="13" t="e">
        <f t="shared" si="59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60"/>
        <v/>
      </c>
      <c r="X305" s="1" t="str">
        <f t="shared" si="61"/>
        <v/>
      </c>
      <c r="Y305" s="1" t="str">
        <f t="shared" si="62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5"/>
        <v>#N/A</v>
      </c>
      <c r="AD305" s="13" t="e">
        <f t="shared" si="56"/>
        <v>#N/A</v>
      </c>
      <c r="AE305" s="13" t="e">
        <f t="shared" si="57"/>
        <v>#N/A</v>
      </c>
      <c r="AF305" s="13" t="e">
        <f t="shared" si="58"/>
        <v>#N/A</v>
      </c>
      <c r="AG305" s="13" t="e">
        <f t="shared" si="59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60"/>
        <v/>
      </c>
      <c r="X306" s="1" t="str">
        <f t="shared" si="61"/>
        <v/>
      </c>
      <c r="Y306" s="1" t="str">
        <f t="shared" si="62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5"/>
        <v>#N/A</v>
      </c>
      <c r="AD306" s="13" t="e">
        <f t="shared" si="56"/>
        <v>#N/A</v>
      </c>
      <c r="AE306" s="13" t="e">
        <f t="shared" si="57"/>
        <v>#N/A</v>
      </c>
      <c r="AF306" s="13" t="e">
        <f t="shared" si="58"/>
        <v>#N/A</v>
      </c>
      <c r="AG306" s="13" t="e">
        <f t="shared" si="59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60"/>
        <v/>
      </c>
      <c r="X307" s="1" t="str">
        <f t="shared" si="61"/>
        <v/>
      </c>
      <c r="Y307" s="1" t="str">
        <f t="shared" si="62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5"/>
        <v>#N/A</v>
      </c>
      <c r="AD307" s="13" t="e">
        <f t="shared" si="56"/>
        <v>#N/A</v>
      </c>
      <c r="AE307" s="13" t="e">
        <f t="shared" si="57"/>
        <v>#N/A</v>
      </c>
      <c r="AF307" s="13" t="e">
        <f t="shared" si="58"/>
        <v>#N/A</v>
      </c>
      <c r="AG307" s="13" t="e">
        <f t="shared" si="59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60"/>
        <v/>
      </c>
      <c r="X308" s="1" t="str">
        <f t="shared" si="61"/>
        <v/>
      </c>
      <c r="Y308" s="1" t="str">
        <f t="shared" si="62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5"/>
        <v>#N/A</v>
      </c>
      <c r="AD308" s="13" t="e">
        <f t="shared" si="56"/>
        <v>#N/A</v>
      </c>
      <c r="AE308" s="13" t="e">
        <f t="shared" si="57"/>
        <v>#N/A</v>
      </c>
      <c r="AF308" s="13" t="e">
        <f t="shared" si="58"/>
        <v>#N/A</v>
      </c>
      <c r="AG308" s="13" t="e">
        <f t="shared" si="59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60"/>
        <v/>
      </c>
      <c r="X309" s="1" t="str">
        <f t="shared" si="61"/>
        <v/>
      </c>
      <c r="Y309" s="1" t="str">
        <f t="shared" si="62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5"/>
        <v>#N/A</v>
      </c>
      <c r="AD309" s="13" t="e">
        <f t="shared" si="56"/>
        <v>#N/A</v>
      </c>
      <c r="AE309" s="13" t="e">
        <f t="shared" si="57"/>
        <v>#N/A</v>
      </c>
      <c r="AF309" s="13" t="e">
        <f t="shared" si="58"/>
        <v>#N/A</v>
      </c>
      <c r="AG309" s="13" t="e">
        <f t="shared" si="59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60"/>
        <v/>
      </c>
      <c r="X310" s="1" t="str">
        <f t="shared" si="61"/>
        <v/>
      </c>
      <c r="Y310" s="1" t="str">
        <f t="shared" si="62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5"/>
        <v>#N/A</v>
      </c>
      <c r="AD310" s="13" t="e">
        <f t="shared" si="56"/>
        <v>#N/A</v>
      </c>
      <c r="AE310" s="13" t="e">
        <f t="shared" si="57"/>
        <v>#N/A</v>
      </c>
      <c r="AF310" s="13" t="e">
        <f t="shared" si="58"/>
        <v>#N/A</v>
      </c>
      <c r="AG310" s="13" t="e">
        <f t="shared" si="59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60"/>
        <v/>
      </c>
      <c r="X311" s="1" t="str">
        <f t="shared" si="61"/>
        <v/>
      </c>
      <c r="Y311" s="1" t="str">
        <f t="shared" si="62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5"/>
        <v>#N/A</v>
      </c>
      <c r="AD311" s="13" t="e">
        <f t="shared" si="56"/>
        <v>#N/A</v>
      </c>
      <c r="AE311" s="13" t="e">
        <f t="shared" si="57"/>
        <v>#N/A</v>
      </c>
      <c r="AF311" s="13" t="e">
        <f t="shared" si="58"/>
        <v>#N/A</v>
      </c>
      <c r="AG311" s="13" t="e">
        <f t="shared" si="59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60"/>
        <v/>
      </c>
      <c r="X312" s="1" t="str">
        <f t="shared" si="61"/>
        <v/>
      </c>
      <c r="Y312" s="1" t="str">
        <f t="shared" si="62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5"/>
        <v>#N/A</v>
      </c>
      <c r="AD312" s="13" t="e">
        <f t="shared" si="56"/>
        <v>#N/A</v>
      </c>
      <c r="AE312" s="13" t="e">
        <f t="shared" si="57"/>
        <v>#N/A</v>
      </c>
      <c r="AF312" s="13" t="e">
        <f t="shared" si="58"/>
        <v>#N/A</v>
      </c>
      <c r="AG312" s="13" t="e">
        <f t="shared" si="59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60"/>
        <v/>
      </c>
      <c r="X313" s="1" t="str">
        <f t="shared" si="61"/>
        <v/>
      </c>
      <c r="Y313" s="1" t="str">
        <f t="shared" si="62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5"/>
        <v>#N/A</v>
      </c>
      <c r="AD313" s="13" t="e">
        <f t="shared" si="56"/>
        <v>#N/A</v>
      </c>
      <c r="AE313" s="13" t="e">
        <f t="shared" si="57"/>
        <v>#N/A</v>
      </c>
      <c r="AF313" s="13" t="e">
        <f t="shared" si="58"/>
        <v>#N/A</v>
      </c>
      <c r="AG313" s="13" t="e">
        <f t="shared" si="59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60"/>
        <v/>
      </c>
      <c r="X314" s="1" t="str">
        <f t="shared" si="61"/>
        <v/>
      </c>
      <c r="Y314" s="1" t="str">
        <f t="shared" si="62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5"/>
        <v>#N/A</v>
      </c>
      <c r="AD314" s="13" t="e">
        <f t="shared" si="56"/>
        <v>#N/A</v>
      </c>
      <c r="AE314" s="13" t="e">
        <f t="shared" si="57"/>
        <v>#N/A</v>
      </c>
      <c r="AF314" s="13" t="e">
        <f t="shared" si="58"/>
        <v>#N/A</v>
      </c>
      <c r="AG314" s="13" t="e">
        <f t="shared" si="59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60"/>
        <v/>
      </c>
      <c r="X315" s="1" t="str">
        <f t="shared" si="61"/>
        <v/>
      </c>
      <c r="Y315" s="1" t="str">
        <f t="shared" si="62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5"/>
        <v>#N/A</v>
      </c>
      <c r="AD315" s="13" t="e">
        <f t="shared" si="56"/>
        <v>#N/A</v>
      </c>
      <c r="AE315" s="13" t="e">
        <f t="shared" si="57"/>
        <v>#N/A</v>
      </c>
      <c r="AF315" s="13" t="e">
        <f t="shared" si="58"/>
        <v>#N/A</v>
      </c>
      <c r="AG315" s="13" t="e">
        <f t="shared" si="59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60"/>
        <v/>
      </c>
      <c r="X316" s="1" t="str">
        <f t="shared" si="61"/>
        <v/>
      </c>
      <c r="Y316" s="1" t="str">
        <f t="shared" si="62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5"/>
        <v>#N/A</v>
      </c>
      <c r="AD316" s="13" t="e">
        <f t="shared" si="56"/>
        <v>#N/A</v>
      </c>
      <c r="AE316" s="13" t="e">
        <f t="shared" si="57"/>
        <v>#N/A</v>
      </c>
      <c r="AF316" s="13" t="e">
        <f t="shared" si="58"/>
        <v>#N/A</v>
      </c>
      <c r="AG316" s="13" t="e">
        <f t="shared" si="59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60"/>
        <v/>
      </c>
      <c r="X317" s="1" t="str">
        <f t="shared" si="61"/>
        <v/>
      </c>
      <c r="Y317" s="1" t="str">
        <f t="shared" si="62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5"/>
        <v>#N/A</v>
      </c>
      <c r="AD317" s="13" t="e">
        <f t="shared" si="56"/>
        <v>#N/A</v>
      </c>
      <c r="AE317" s="13" t="e">
        <f t="shared" si="57"/>
        <v>#N/A</v>
      </c>
      <c r="AF317" s="13" t="e">
        <f t="shared" si="58"/>
        <v>#N/A</v>
      </c>
      <c r="AG317" s="13" t="e">
        <f t="shared" si="59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60"/>
        <v/>
      </c>
      <c r="X318" s="1" t="str">
        <f t="shared" si="61"/>
        <v/>
      </c>
      <c r="Y318" s="1" t="str">
        <f t="shared" si="62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5"/>
        <v>#N/A</v>
      </c>
      <c r="AD318" s="13" t="e">
        <f t="shared" si="56"/>
        <v>#N/A</v>
      </c>
      <c r="AE318" s="13" t="e">
        <f t="shared" si="57"/>
        <v>#N/A</v>
      </c>
      <c r="AF318" s="13" t="e">
        <f t="shared" si="58"/>
        <v>#N/A</v>
      </c>
      <c r="AG318" s="13" t="e">
        <f t="shared" si="59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60"/>
        <v/>
      </c>
      <c r="X319" s="1" t="str">
        <f t="shared" si="61"/>
        <v/>
      </c>
      <c r="Y319" s="1" t="str">
        <f t="shared" si="62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5"/>
        <v>#N/A</v>
      </c>
      <c r="AD319" s="13" t="e">
        <f t="shared" si="56"/>
        <v>#N/A</v>
      </c>
      <c r="AE319" s="13" t="e">
        <f t="shared" si="57"/>
        <v>#N/A</v>
      </c>
      <c r="AF319" s="13" t="e">
        <f t="shared" si="58"/>
        <v>#N/A</v>
      </c>
      <c r="AG319" s="13" t="e">
        <f t="shared" si="59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60"/>
        <v/>
      </c>
      <c r="X320" s="1" t="str">
        <f t="shared" si="61"/>
        <v/>
      </c>
      <c r="Y320" s="1" t="str">
        <f t="shared" si="62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5"/>
        <v>#N/A</v>
      </c>
      <c r="AD320" s="13" t="e">
        <f t="shared" si="56"/>
        <v>#N/A</v>
      </c>
      <c r="AE320" s="13" t="e">
        <f t="shared" si="57"/>
        <v>#N/A</v>
      </c>
      <c r="AF320" s="13" t="e">
        <f t="shared" si="58"/>
        <v>#N/A</v>
      </c>
      <c r="AG320" s="13" t="e">
        <f t="shared" si="59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60"/>
        <v/>
      </c>
      <c r="X321" s="1" t="str">
        <f t="shared" si="61"/>
        <v/>
      </c>
      <c r="Y321" s="1" t="str">
        <f t="shared" si="62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5"/>
        <v>#N/A</v>
      </c>
      <c r="AD321" s="13" t="e">
        <f t="shared" si="56"/>
        <v>#N/A</v>
      </c>
      <c r="AE321" s="13" t="e">
        <f t="shared" si="57"/>
        <v>#N/A</v>
      </c>
      <c r="AF321" s="13" t="e">
        <f t="shared" si="58"/>
        <v>#N/A</v>
      </c>
      <c r="AG321" s="13" t="e">
        <f t="shared" si="59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60"/>
        <v/>
      </c>
      <c r="X322" s="1" t="str">
        <f t="shared" si="61"/>
        <v/>
      </c>
      <c r="Y322" s="1" t="str">
        <f t="shared" si="62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5"/>
        <v>#N/A</v>
      </c>
      <c r="AD322" s="13" t="e">
        <f t="shared" si="56"/>
        <v>#N/A</v>
      </c>
      <c r="AE322" s="13" t="e">
        <f t="shared" si="57"/>
        <v>#N/A</v>
      </c>
      <c r="AF322" s="13" t="e">
        <f t="shared" si="58"/>
        <v>#N/A</v>
      </c>
      <c r="AG322" s="13" t="e">
        <f t="shared" si="59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60"/>
        <v/>
      </c>
      <c r="X323" s="1" t="str">
        <f t="shared" si="61"/>
        <v/>
      </c>
      <c r="Y323" s="1" t="str">
        <f t="shared" si="62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5"/>
        <v>#N/A</v>
      </c>
      <c r="AD323" s="13" t="e">
        <f t="shared" si="56"/>
        <v>#N/A</v>
      </c>
      <c r="AE323" s="13" t="e">
        <f t="shared" si="57"/>
        <v>#N/A</v>
      </c>
      <c r="AF323" s="13" t="e">
        <f t="shared" si="58"/>
        <v>#N/A</v>
      </c>
      <c r="AG323" s="13" t="e">
        <f t="shared" si="59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60"/>
        <v/>
      </c>
      <c r="X324" s="1" t="str">
        <f t="shared" si="61"/>
        <v/>
      </c>
      <c r="Y324" s="1" t="str">
        <f t="shared" si="62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5"/>
        <v>#N/A</v>
      </c>
      <c r="AD324" s="13" t="e">
        <f t="shared" si="56"/>
        <v>#N/A</v>
      </c>
      <c r="AE324" s="13" t="e">
        <f t="shared" si="57"/>
        <v>#N/A</v>
      </c>
      <c r="AF324" s="13" t="e">
        <f t="shared" si="58"/>
        <v>#N/A</v>
      </c>
      <c r="AG324" s="13" t="e">
        <f t="shared" si="59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60"/>
        <v/>
      </c>
      <c r="X325" s="1" t="str">
        <f t="shared" si="61"/>
        <v/>
      </c>
      <c r="Y325" s="1" t="str">
        <f t="shared" si="62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5"/>
        <v>#N/A</v>
      </c>
      <c r="AD325" s="13" t="e">
        <f t="shared" si="56"/>
        <v>#N/A</v>
      </c>
      <c r="AE325" s="13" t="e">
        <f t="shared" si="57"/>
        <v>#N/A</v>
      </c>
      <c r="AF325" s="13" t="e">
        <f t="shared" si="58"/>
        <v>#N/A</v>
      </c>
      <c r="AG325" s="13" t="e">
        <f t="shared" si="59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60"/>
        <v/>
      </c>
      <c r="X326" s="1" t="str">
        <f t="shared" si="61"/>
        <v/>
      </c>
      <c r="Y326" s="1" t="str">
        <f t="shared" si="62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5"/>
        <v>#N/A</v>
      </c>
      <c r="AD326" s="13" t="e">
        <f t="shared" si="56"/>
        <v>#N/A</v>
      </c>
      <c r="AE326" s="13" t="e">
        <f t="shared" si="57"/>
        <v>#N/A</v>
      </c>
      <c r="AF326" s="13" t="e">
        <f t="shared" si="58"/>
        <v>#N/A</v>
      </c>
      <c r="AG326" s="13" t="e">
        <f t="shared" si="59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60"/>
        <v/>
      </c>
      <c r="X327" s="1" t="str">
        <f t="shared" si="61"/>
        <v/>
      </c>
      <c r="Y327" s="1" t="str">
        <f t="shared" si="62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5"/>
        <v>#N/A</v>
      </c>
      <c r="AD327" s="13" t="e">
        <f t="shared" si="56"/>
        <v>#N/A</v>
      </c>
      <c r="AE327" s="13" t="e">
        <f t="shared" si="57"/>
        <v>#N/A</v>
      </c>
      <c r="AF327" s="13" t="e">
        <f t="shared" si="58"/>
        <v>#N/A</v>
      </c>
      <c r="AG327" s="13" t="e">
        <f t="shared" si="59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60"/>
        <v/>
      </c>
      <c r="X328" s="1" t="str">
        <f t="shared" si="61"/>
        <v/>
      </c>
      <c r="Y328" s="1" t="str">
        <f t="shared" si="62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ref="AC328:AC367" si="67">IF(OR(ISNA(B328),B328=0),NA(),B328/$AC$5)</f>
        <v>#N/A</v>
      </c>
      <c r="AD328" s="13" t="e">
        <f t="shared" ref="AD328:AD367" si="68">IF(OR(ISNA(B328),B328=0),NA(),E328/$AC$5)</f>
        <v>#N/A</v>
      </c>
      <c r="AE328" s="13" t="e">
        <f t="shared" ref="AE328:AE367" si="69">IF(OR(ISNA(B328),B328=0),NA(),G328/$AC$5)</f>
        <v>#N/A</v>
      </c>
      <c r="AF328" s="13" t="e">
        <f t="shared" ref="AF328:AF367" si="70">IF(OR(ISNA(B328),B328=0),NA(),I328/$AC$5)</f>
        <v>#N/A</v>
      </c>
      <c r="AG328" s="13" t="e">
        <f t="shared" ref="AG328:AG367" si="71">+IF(OR(ISNA(B328),B328=0),NA(),Z328/$AC$5)</f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72">IF($C329="","",G329-G328)</f>
        <v/>
      </c>
      <c r="X329" s="1" t="str">
        <f t="shared" ref="X329:X367" si="73">IF($C329="","",H329-H328)</f>
        <v/>
      </c>
      <c r="Y329" s="1" t="str">
        <f t="shared" ref="Y329:Y367" si="74">IF($C329="","",I329-I328)</f>
        <v/>
      </c>
      <c r="Z329" s="1" t="e">
        <f t="shared" si="64"/>
        <v>#N/A</v>
      </c>
      <c r="AA329" s="3">
        <f t="shared" ref="AA329:AA367" si="75">$B$2*K329*$B$1</f>
        <v>0</v>
      </c>
      <c r="AB329" s="13" t="e">
        <f t="shared" si="66"/>
        <v>#N/A</v>
      </c>
      <c r="AC329" s="13" t="e">
        <f t="shared" si="67"/>
        <v>#N/A</v>
      </c>
      <c r="AD329" s="13" t="e">
        <f t="shared" si="68"/>
        <v>#N/A</v>
      </c>
      <c r="AE329" s="13" t="e">
        <f t="shared" si="69"/>
        <v>#N/A</v>
      </c>
      <c r="AF329" s="13" t="e">
        <f t="shared" si="70"/>
        <v>#N/A</v>
      </c>
      <c r="AG329" s="13" t="e">
        <f t="shared" si="71"/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72"/>
        <v/>
      </c>
      <c r="X330" s="1" t="str">
        <f t="shared" si="73"/>
        <v/>
      </c>
      <c r="Y330" s="1" t="str">
        <f t="shared" si="74"/>
        <v/>
      </c>
      <c r="Z330" s="1" t="e">
        <f t="shared" ref="Z330:Z367" si="77">IF(OR($C330="",ISNA($C330)),NA(),V330+W330+X330+Y330)</f>
        <v>#N/A</v>
      </c>
      <c r="AA330" s="3">
        <f t="shared" si="75"/>
        <v>0</v>
      </c>
      <c r="AB330" s="13" t="e">
        <f t="shared" si="66"/>
        <v>#N/A</v>
      </c>
      <c r="AC330" s="13" t="e">
        <f t="shared" si="67"/>
        <v>#N/A</v>
      </c>
      <c r="AD330" s="13" t="e">
        <f t="shared" si="68"/>
        <v>#N/A</v>
      </c>
      <c r="AE330" s="13" t="e">
        <f t="shared" si="69"/>
        <v>#N/A</v>
      </c>
      <c r="AF330" s="13" t="e">
        <f t="shared" si="70"/>
        <v>#N/A</v>
      </c>
      <c r="AG330" s="13" t="e">
        <f t="shared" si="71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72"/>
        <v/>
      </c>
      <c r="X331" s="1" t="str">
        <f t="shared" si="73"/>
        <v/>
      </c>
      <c r="Y331" s="1" t="str">
        <f t="shared" si="74"/>
        <v/>
      </c>
      <c r="Z331" s="1" t="e">
        <f t="shared" si="77"/>
        <v>#N/A</v>
      </c>
      <c r="AA331" s="3">
        <f t="shared" si="75"/>
        <v>0</v>
      </c>
      <c r="AB331" s="13" t="e">
        <f t="shared" si="66"/>
        <v>#N/A</v>
      </c>
      <c r="AC331" s="13" t="e">
        <f t="shared" si="67"/>
        <v>#N/A</v>
      </c>
      <c r="AD331" s="13" t="e">
        <f t="shared" si="68"/>
        <v>#N/A</v>
      </c>
      <c r="AE331" s="13" t="e">
        <f t="shared" si="69"/>
        <v>#N/A</v>
      </c>
      <c r="AF331" s="13" t="e">
        <f t="shared" si="70"/>
        <v>#N/A</v>
      </c>
      <c r="AG331" s="13" t="e">
        <f t="shared" si="71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72"/>
        <v/>
      </c>
      <c r="X332" s="1" t="str">
        <f t="shared" si="73"/>
        <v/>
      </c>
      <c r="Y332" s="1" t="str">
        <f t="shared" si="74"/>
        <v/>
      </c>
      <c r="Z332" s="1" t="e">
        <f t="shared" si="77"/>
        <v>#N/A</v>
      </c>
      <c r="AA332" s="3">
        <f t="shared" si="75"/>
        <v>0</v>
      </c>
      <c r="AB332" s="13" t="e">
        <f t="shared" si="66"/>
        <v>#N/A</v>
      </c>
      <c r="AC332" s="13" t="e">
        <f t="shared" si="67"/>
        <v>#N/A</v>
      </c>
      <c r="AD332" s="13" t="e">
        <f t="shared" si="68"/>
        <v>#N/A</v>
      </c>
      <c r="AE332" s="13" t="e">
        <f t="shared" si="69"/>
        <v>#N/A</v>
      </c>
      <c r="AF332" s="13" t="e">
        <f t="shared" si="70"/>
        <v>#N/A</v>
      </c>
      <c r="AG332" s="13" t="e">
        <f t="shared" si="71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72"/>
        <v/>
      </c>
      <c r="X333" s="1" t="str">
        <f t="shared" si="73"/>
        <v/>
      </c>
      <c r="Y333" s="1" t="str">
        <f t="shared" si="74"/>
        <v/>
      </c>
      <c r="Z333" s="1" t="e">
        <f t="shared" si="77"/>
        <v>#N/A</v>
      </c>
      <c r="AA333" s="3">
        <f t="shared" si="75"/>
        <v>0</v>
      </c>
      <c r="AB333" s="13" t="e">
        <f t="shared" si="66"/>
        <v>#N/A</v>
      </c>
      <c r="AC333" s="13" t="e">
        <f t="shared" si="67"/>
        <v>#N/A</v>
      </c>
      <c r="AD333" s="13" t="e">
        <f t="shared" si="68"/>
        <v>#N/A</v>
      </c>
      <c r="AE333" s="13" t="e">
        <f t="shared" si="69"/>
        <v>#N/A</v>
      </c>
      <c r="AF333" s="13" t="e">
        <f t="shared" si="70"/>
        <v>#N/A</v>
      </c>
      <c r="AG333" s="13" t="e">
        <f t="shared" si="71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72"/>
        <v/>
      </c>
      <c r="X334" s="1" t="str">
        <f t="shared" si="73"/>
        <v/>
      </c>
      <c r="Y334" s="1" t="str">
        <f t="shared" si="74"/>
        <v/>
      </c>
      <c r="Z334" s="1" t="e">
        <f t="shared" si="77"/>
        <v>#N/A</v>
      </c>
      <c r="AA334" s="3">
        <f t="shared" si="75"/>
        <v>0</v>
      </c>
      <c r="AB334" s="13" t="e">
        <f t="shared" si="66"/>
        <v>#N/A</v>
      </c>
      <c r="AC334" s="13" t="e">
        <f t="shared" si="67"/>
        <v>#N/A</v>
      </c>
      <c r="AD334" s="13" t="e">
        <f t="shared" si="68"/>
        <v>#N/A</v>
      </c>
      <c r="AE334" s="13" t="e">
        <f t="shared" si="69"/>
        <v>#N/A</v>
      </c>
      <c r="AF334" s="13" t="e">
        <f t="shared" si="70"/>
        <v>#N/A</v>
      </c>
      <c r="AG334" s="13" t="e">
        <f t="shared" si="71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72"/>
        <v/>
      </c>
      <c r="X335" s="1" t="str">
        <f t="shared" si="73"/>
        <v/>
      </c>
      <c r="Y335" s="1" t="str">
        <f t="shared" si="74"/>
        <v/>
      </c>
      <c r="Z335" s="1" t="e">
        <f t="shared" si="77"/>
        <v>#N/A</v>
      </c>
      <c r="AA335" s="3">
        <f t="shared" si="75"/>
        <v>0</v>
      </c>
      <c r="AB335" s="13" t="e">
        <f t="shared" si="66"/>
        <v>#N/A</v>
      </c>
      <c r="AC335" s="13" t="e">
        <f t="shared" si="67"/>
        <v>#N/A</v>
      </c>
      <c r="AD335" s="13" t="e">
        <f t="shared" si="68"/>
        <v>#N/A</v>
      </c>
      <c r="AE335" s="13" t="e">
        <f t="shared" si="69"/>
        <v>#N/A</v>
      </c>
      <c r="AF335" s="13" t="e">
        <f t="shared" si="70"/>
        <v>#N/A</v>
      </c>
      <c r="AG335" s="13" t="e">
        <f t="shared" si="71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72"/>
        <v/>
      </c>
      <c r="X336" s="1" t="str">
        <f t="shared" si="73"/>
        <v/>
      </c>
      <c r="Y336" s="1" t="str">
        <f t="shared" si="74"/>
        <v/>
      </c>
      <c r="Z336" s="1" t="e">
        <f t="shared" si="77"/>
        <v>#N/A</v>
      </c>
      <c r="AA336" s="3">
        <f t="shared" si="75"/>
        <v>0</v>
      </c>
      <c r="AB336" s="13" t="e">
        <f t="shared" si="66"/>
        <v>#N/A</v>
      </c>
      <c r="AC336" s="13" t="e">
        <f t="shared" si="67"/>
        <v>#N/A</v>
      </c>
      <c r="AD336" s="13" t="e">
        <f t="shared" si="68"/>
        <v>#N/A</v>
      </c>
      <c r="AE336" s="13" t="e">
        <f t="shared" si="69"/>
        <v>#N/A</v>
      </c>
      <c r="AF336" s="13" t="e">
        <f t="shared" si="70"/>
        <v>#N/A</v>
      </c>
      <c r="AG336" s="13" t="e">
        <f t="shared" si="71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72"/>
        <v/>
      </c>
      <c r="X337" s="1" t="str">
        <f t="shared" si="73"/>
        <v/>
      </c>
      <c r="Y337" s="1" t="str">
        <f t="shared" si="74"/>
        <v/>
      </c>
      <c r="Z337" s="1" t="e">
        <f t="shared" si="77"/>
        <v>#N/A</v>
      </c>
      <c r="AA337" s="3">
        <f t="shared" si="75"/>
        <v>0</v>
      </c>
      <c r="AB337" s="13" t="e">
        <f t="shared" si="66"/>
        <v>#N/A</v>
      </c>
      <c r="AC337" s="13" t="e">
        <f t="shared" si="67"/>
        <v>#N/A</v>
      </c>
      <c r="AD337" s="13" t="e">
        <f t="shared" si="68"/>
        <v>#N/A</v>
      </c>
      <c r="AE337" s="13" t="e">
        <f t="shared" si="69"/>
        <v>#N/A</v>
      </c>
      <c r="AF337" s="13" t="e">
        <f t="shared" si="70"/>
        <v>#N/A</v>
      </c>
      <c r="AG337" s="13" t="e">
        <f t="shared" si="71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72"/>
        <v/>
      </c>
      <c r="X338" s="1" t="str">
        <f t="shared" si="73"/>
        <v/>
      </c>
      <c r="Y338" s="1" t="str">
        <f t="shared" si="74"/>
        <v/>
      </c>
      <c r="Z338" s="1" t="e">
        <f t="shared" si="77"/>
        <v>#N/A</v>
      </c>
      <c r="AA338" s="3">
        <f t="shared" si="75"/>
        <v>0</v>
      </c>
      <c r="AB338" s="13" t="e">
        <f t="shared" si="66"/>
        <v>#N/A</v>
      </c>
      <c r="AC338" s="13" t="e">
        <f t="shared" si="67"/>
        <v>#N/A</v>
      </c>
      <c r="AD338" s="13" t="e">
        <f t="shared" si="68"/>
        <v>#N/A</v>
      </c>
      <c r="AE338" s="13" t="e">
        <f t="shared" si="69"/>
        <v>#N/A</v>
      </c>
      <c r="AF338" s="13" t="e">
        <f t="shared" si="70"/>
        <v>#N/A</v>
      </c>
      <c r="AG338" s="13" t="e">
        <f t="shared" si="71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72"/>
        <v/>
      </c>
      <c r="X339" s="1" t="str">
        <f t="shared" si="73"/>
        <v/>
      </c>
      <c r="Y339" s="1" t="str">
        <f t="shared" si="74"/>
        <v/>
      </c>
      <c r="Z339" s="1" t="e">
        <f t="shared" si="77"/>
        <v>#N/A</v>
      </c>
      <c r="AA339" s="3">
        <f t="shared" si="75"/>
        <v>0</v>
      </c>
      <c r="AB339" s="13" t="e">
        <f t="shared" si="66"/>
        <v>#N/A</v>
      </c>
      <c r="AC339" s="13" t="e">
        <f t="shared" si="67"/>
        <v>#N/A</v>
      </c>
      <c r="AD339" s="13" t="e">
        <f t="shared" si="68"/>
        <v>#N/A</v>
      </c>
      <c r="AE339" s="13" t="e">
        <f t="shared" si="69"/>
        <v>#N/A</v>
      </c>
      <c r="AF339" s="13" t="e">
        <f t="shared" si="70"/>
        <v>#N/A</v>
      </c>
      <c r="AG339" s="13" t="e">
        <f t="shared" si="71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72"/>
        <v/>
      </c>
      <c r="X340" s="1" t="str">
        <f t="shared" si="73"/>
        <v/>
      </c>
      <c r="Y340" s="1" t="str">
        <f t="shared" si="74"/>
        <v/>
      </c>
      <c r="Z340" s="1" t="e">
        <f t="shared" si="77"/>
        <v>#N/A</v>
      </c>
      <c r="AA340" s="3">
        <f t="shared" si="75"/>
        <v>0</v>
      </c>
      <c r="AB340" s="13" t="e">
        <f t="shared" si="66"/>
        <v>#N/A</v>
      </c>
      <c r="AC340" s="13" t="e">
        <f t="shared" si="67"/>
        <v>#N/A</v>
      </c>
      <c r="AD340" s="13" t="e">
        <f t="shared" si="68"/>
        <v>#N/A</v>
      </c>
      <c r="AE340" s="13" t="e">
        <f t="shared" si="69"/>
        <v>#N/A</v>
      </c>
      <c r="AF340" s="13" t="e">
        <f t="shared" si="70"/>
        <v>#N/A</v>
      </c>
      <c r="AG340" s="13" t="e">
        <f t="shared" si="71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72"/>
        <v/>
      </c>
      <c r="X341" s="1" t="str">
        <f t="shared" si="73"/>
        <v/>
      </c>
      <c r="Y341" s="1" t="str">
        <f t="shared" si="74"/>
        <v/>
      </c>
      <c r="Z341" s="1" t="e">
        <f t="shared" si="77"/>
        <v>#N/A</v>
      </c>
      <c r="AA341" s="3">
        <f t="shared" si="75"/>
        <v>0</v>
      </c>
      <c r="AB341" s="13" t="e">
        <f t="shared" si="66"/>
        <v>#N/A</v>
      </c>
      <c r="AC341" s="13" t="e">
        <f t="shared" si="67"/>
        <v>#N/A</v>
      </c>
      <c r="AD341" s="13" t="e">
        <f t="shared" si="68"/>
        <v>#N/A</v>
      </c>
      <c r="AE341" s="13" t="e">
        <f t="shared" si="69"/>
        <v>#N/A</v>
      </c>
      <c r="AF341" s="13" t="e">
        <f t="shared" si="70"/>
        <v>#N/A</v>
      </c>
      <c r="AG341" s="13" t="e">
        <f t="shared" si="71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72"/>
        <v/>
      </c>
      <c r="X342" s="1" t="str">
        <f t="shared" si="73"/>
        <v/>
      </c>
      <c r="Y342" s="1" t="str">
        <f t="shared" si="74"/>
        <v/>
      </c>
      <c r="Z342" s="1" t="e">
        <f t="shared" si="77"/>
        <v>#N/A</v>
      </c>
      <c r="AA342" s="3">
        <f t="shared" si="75"/>
        <v>0</v>
      </c>
      <c r="AB342" s="13" t="e">
        <f t="shared" si="66"/>
        <v>#N/A</v>
      </c>
      <c r="AC342" s="13" t="e">
        <f t="shared" si="67"/>
        <v>#N/A</v>
      </c>
      <c r="AD342" s="13" t="e">
        <f t="shared" si="68"/>
        <v>#N/A</v>
      </c>
      <c r="AE342" s="13" t="e">
        <f t="shared" si="69"/>
        <v>#N/A</v>
      </c>
      <c r="AF342" s="13" t="e">
        <f t="shared" si="70"/>
        <v>#N/A</v>
      </c>
      <c r="AG342" s="13" t="e">
        <f t="shared" si="71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72"/>
        <v/>
      </c>
      <c r="X343" s="1" t="str">
        <f t="shared" si="73"/>
        <v/>
      </c>
      <c r="Y343" s="1" t="str">
        <f t="shared" si="74"/>
        <v/>
      </c>
      <c r="Z343" s="1" t="e">
        <f t="shared" si="77"/>
        <v>#N/A</v>
      </c>
      <c r="AA343" s="3">
        <f t="shared" si="75"/>
        <v>0</v>
      </c>
      <c r="AB343" s="13" t="e">
        <f t="shared" si="66"/>
        <v>#N/A</v>
      </c>
      <c r="AC343" s="13" t="e">
        <f t="shared" si="67"/>
        <v>#N/A</v>
      </c>
      <c r="AD343" s="13" t="e">
        <f t="shared" si="68"/>
        <v>#N/A</v>
      </c>
      <c r="AE343" s="13" t="e">
        <f t="shared" si="69"/>
        <v>#N/A</v>
      </c>
      <c r="AF343" s="13" t="e">
        <f t="shared" si="70"/>
        <v>#N/A</v>
      </c>
      <c r="AG343" s="13" t="e">
        <f t="shared" si="71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72"/>
        <v/>
      </c>
      <c r="X344" s="1" t="str">
        <f t="shared" si="73"/>
        <v/>
      </c>
      <c r="Y344" s="1" t="str">
        <f t="shared" si="74"/>
        <v/>
      </c>
      <c r="Z344" s="1" t="e">
        <f t="shared" si="77"/>
        <v>#N/A</v>
      </c>
      <c r="AA344" s="3">
        <f t="shared" si="75"/>
        <v>0</v>
      </c>
      <c r="AB344" s="13" t="e">
        <f t="shared" si="66"/>
        <v>#N/A</v>
      </c>
      <c r="AC344" s="13" t="e">
        <f t="shared" si="67"/>
        <v>#N/A</v>
      </c>
      <c r="AD344" s="13" t="e">
        <f t="shared" si="68"/>
        <v>#N/A</v>
      </c>
      <c r="AE344" s="13" t="e">
        <f t="shared" si="69"/>
        <v>#N/A</v>
      </c>
      <c r="AF344" s="13" t="e">
        <f t="shared" si="70"/>
        <v>#N/A</v>
      </c>
      <c r="AG344" s="13" t="e">
        <f t="shared" si="71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72"/>
        <v/>
      </c>
      <c r="X345" s="1" t="str">
        <f t="shared" si="73"/>
        <v/>
      </c>
      <c r="Y345" s="1" t="str">
        <f t="shared" si="74"/>
        <v/>
      </c>
      <c r="Z345" s="1" t="e">
        <f t="shared" si="77"/>
        <v>#N/A</v>
      </c>
      <c r="AA345" s="3">
        <f t="shared" si="75"/>
        <v>0</v>
      </c>
      <c r="AB345" s="13" t="e">
        <f t="shared" si="66"/>
        <v>#N/A</v>
      </c>
      <c r="AC345" s="13" t="e">
        <f t="shared" si="67"/>
        <v>#N/A</v>
      </c>
      <c r="AD345" s="13" t="e">
        <f t="shared" si="68"/>
        <v>#N/A</v>
      </c>
      <c r="AE345" s="13" t="e">
        <f t="shared" si="69"/>
        <v>#N/A</v>
      </c>
      <c r="AF345" s="13" t="e">
        <f t="shared" si="70"/>
        <v>#N/A</v>
      </c>
      <c r="AG345" s="13" t="e">
        <f t="shared" si="71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72"/>
        <v/>
      </c>
      <c r="X346" s="1" t="str">
        <f t="shared" si="73"/>
        <v/>
      </c>
      <c r="Y346" s="1" t="str">
        <f t="shared" si="74"/>
        <v/>
      </c>
      <c r="Z346" s="1" t="e">
        <f t="shared" si="77"/>
        <v>#N/A</v>
      </c>
      <c r="AA346" s="3">
        <f t="shared" si="75"/>
        <v>0</v>
      </c>
      <c r="AB346" s="13" t="e">
        <f t="shared" si="66"/>
        <v>#N/A</v>
      </c>
      <c r="AC346" s="13" t="e">
        <f t="shared" si="67"/>
        <v>#N/A</v>
      </c>
      <c r="AD346" s="13" t="e">
        <f t="shared" si="68"/>
        <v>#N/A</v>
      </c>
      <c r="AE346" s="13" t="e">
        <f t="shared" si="69"/>
        <v>#N/A</v>
      </c>
      <c r="AF346" s="13" t="e">
        <f t="shared" si="70"/>
        <v>#N/A</v>
      </c>
      <c r="AG346" s="13" t="e">
        <f t="shared" si="71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72"/>
        <v/>
      </c>
      <c r="X347" s="1" t="str">
        <f t="shared" si="73"/>
        <v/>
      </c>
      <c r="Y347" s="1" t="str">
        <f t="shared" si="74"/>
        <v/>
      </c>
      <c r="Z347" s="1" t="e">
        <f t="shared" si="77"/>
        <v>#N/A</v>
      </c>
      <c r="AA347" s="3">
        <f t="shared" si="75"/>
        <v>0</v>
      </c>
      <c r="AB347" s="13" t="e">
        <f t="shared" si="66"/>
        <v>#N/A</v>
      </c>
      <c r="AC347" s="13" t="e">
        <f t="shared" si="67"/>
        <v>#N/A</v>
      </c>
      <c r="AD347" s="13" t="e">
        <f t="shared" si="68"/>
        <v>#N/A</v>
      </c>
      <c r="AE347" s="13" t="e">
        <f t="shared" si="69"/>
        <v>#N/A</v>
      </c>
      <c r="AF347" s="13" t="e">
        <f t="shared" si="70"/>
        <v>#N/A</v>
      </c>
      <c r="AG347" s="13" t="e">
        <f t="shared" si="71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72"/>
        <v/>
      </c>
      <c r="X348" s="1" t="str">
        <f t="shared" si="73"/>
        <v/>
      </c>
      <c r="Y348" s="1" t="str">
        <f t="shared" si="74"/>
        <v/>
      </c>
      <c r="Z348" s="1" t="e">
        <f t="shared" si="77"/>
        <v>#N/A</v>
      </c>
      <c r="AA348" s="3">
        <f t="shared" si="75"/>
        <v>0</v>
      </c>
      <c r="AB348" s="13" t="e">
        <f t="shared" si="66"/>
        <v>#N/A</v>
      </c>
      <c r="AC348" s="13" t="e">
        <f t="shared" si="67"/>
        <v>#N/A</v>
      </c>
      <c r="AD348" s="13" t="e">
        <f t="shared" si="68"/>
        <v>#N/A</v>
      </c>
      <c r="AE348" s="13" t="e">
        <f t="shared" si="69"/>
        <v>#N/A</v>
      </c>
      <c r="AF348" s="13" t="e">
        <f t="shared" si="70"/>
        <v>#N/A</v>
      </c>
      <c r="AG348" s="13" t="e">
        <f t="shared" si="71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72"/>
        <v/>
      </c>
      <c r="X349" s="1" t="str">
        <f t="shared" si="73"/>
        <v/>
      </c>
      <c r="Y349" s="1" t="str">
        <f t="shared" si="74"/>
        <v/>
      </c>
      <c r="Z349" s="1" t="e">
        <f t="shared" si="77"/>
        <v>#N/A</v>
      </c>
      <c r="AA349" s="3">
        <f t="shared" si="75"/>
        <v>0</v>
      </c>
      <c r="AB349" s="13" t="e">
        <f t="shared" si="66"/>
        <v>#N/A</v>
      </c>
      <c r="AC349" s="13" t="e">
        <f t="shared" si="67"/>
        <v>#N/A</v>
      </c>
      <c r="AD349" s="13" t="e">
        <f t="shared" si="68"/>
        <v>#N/A</v>
      </c>
      <c r="AE349" s="13" t="e">
        <f t="shared" si="69"/>
        <v>#N/A</v>
      </c>
      <c r="AF349" s="13" t="e">
        <f t="shared" si="70"/>
        <v>#N/A</v>
      </c>
      <c r="AG349" s="13" t="e">
        <f t="shared" si="71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72"/>
        <v/>
      </c>
      <c r="X350" s="1" t="str">
        <f t="shared" si="73"/>
        <v/>
      </c>
      <c r="Y350" s="1" t="str">
        <f t="shared" si="74"/>
        <v/>
      </c>
      <c r="Z350" s="1" t="e">
        <f t="shared" si="77"/>
        <v>#N/A</v>
      </c>
      <c r="AA350" s="3">
        <f t="shared" si="75"/>
        <v>0</v>
      </c>
      <c r="AB350" s="13" t="e">
        <f t="shared" si="66"/>
        <v>#N/A</v>
      </c>
      <c r="AC350" s="13" t="e">
        <f t="shared" si="67"/>
        <v>#N/A</v>
      </c>
      <c r="AD350" s="13" t="e">
        <f t="shared" si="68"/>
        <v>#N/A</v>
      </c>
      <c r="AE350" s="13" t="e">
        <f t="shared" si="69"/>
        <v>#N/A</v>
      </c>
      <c r="AF350" s="13" t="e">
        <f t="shared" si="70"/>
        <v>#N/A</v>
      </c>
      <c r="AG350" s="13" t="e">
        <f t="shared" si="71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72"/>
        <v/>
      </c>
      <c r="X351" s="1" t="str">
        <f t="shared" si="73"/>
        <v/>
      </c>
      <c r="Y351" s="1" t="str">
        <f t="shared" si="74"/>
        <v/>
      </c>
      <c r="Z351" s="1" t="e">
        <f t="shared" si="77"/>
        <v>#N/A</v>
      </c>
      <c r="AA351" s="3">
        <f t="shared" si="75"/>
        <v>0</v>
      </c>
      <c r="AB351" s="13" t="e">
        <f t="shared" si="66"/>
        <v>#N/A</v>
      </c>
      <c r="AC351" s="13" t="e">
        <f t="shared" si="67"/>
        <v>#N/A</v>
      </c>
      <c r="AD351" s="13" t="e">
        <f t="shared" si="68"/>
        <v>#N/A</v>
      </c>
      <c r="AE351" s="13" t="e">
        <f t="shared" si="69"/>
        <v>#N/A</v>
      </c>
      <c r="AF351" s="13" t="e">
        <f t="shared" si="70"/>
        <v>#N/A</v>
      </c>
      <c r="AG351" s="13" t="e">
        <f t="shared" si="71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72"/>
        <v/>
      </c>
      <c r="X352" s="1" t="str">
        <f t="shared" si="73"/>
        <v/>
      </c>
      <c r="Y352" s="1" t="str">
        <f t="shared" si="74"/>
        <v/>
      </c>
      <c r="Z352" s="1" t="e">
        <f t="shared" si="77"/>
        <v>#N/A</v>
      </c>
      <c r="AA352" s="3">
        <f t="shared" si="75"/>
        <v>0</v>
      </c>
      <c r="AB352" s="13" t="e">
        <f t="shared" si="66"/>
        <v>#N/A</v>
      </c>
      <c r="AC352" s="13" t="e">
        <f t="shared" si="67"/>
        <v>#N/A</v>
      </c>
      <c r="AD352" s="13" t="e">
        <f t="shared" si="68"/>
        <v>#N/A</v>
      </c>
      <c r="AE352" s="13" t="e">
        <f t="shared" si="69"/>
        <v>#N/A</v>
      </c>
      <c r="AF352" s="13" t="e">
        <f t="shared" si="70"/>
        <v>#N/A</v>
      </c>
      <c r="AG352" s="13" t="e">
        <f t="shared" si="71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72"/>
        <v/>
      </c>
      <c r="X353" s="1" t="str">
        <f t="shared" si="73"/>
        <v/>
      </c>
      <c r="Y353" s="1" t="str">
        <f t="shared" si="74"/>
        <v/>
      </c>
      <c r="Z353" s="1" t="e">
        <f t="shared" si="77"/>
        <v>#N/A</v>
      </c>
      <c r="AA353" s="3">
        <f t="shared" si="75"/>
        <v>0</v>
      </c>
      <c r="AB353" s="13" t="e">
        <f t="shared" si="66"/>
        <v>#N/A</v>
      </c>
      <c r="AC353" s="13" t="e">
        <f t="shared" si="67"/>
        <v>#N/A</v>
      </c>
      <c r="AD353" s="13" t="e">
        <f t="shared" si="68"/>
        <v>#N/A</v>
      </c>
      <c r="AE353" s="13" t="e">
        <f t="shared" si="69"/>
        <v>#N/A</v>
      </c>
      <c r="AF353" s="13" t="e">
        <f t="shared" si="70"/>
        <v>#N/A</v>
      </c>
      <c r="AG353" s="13" t="e">
        <f t="shared" si="71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72"/>
        <v/>
      </c>
      <c r="X354" s="1" t="str">
        <f t="shared" si="73"/>
        <v/>
      </c>
      <c r="Y354" s="1" t="str">
        <f t="shared" si="74"/>
        <v/>
      </c>
      <c r="Z354" s="1" t="e">
        <f t="shared" si="77"/>
        <v>#N/A</v>
      </c>
      <c r="AA354" s="3">
        <f t="shared" si="75"/>
        <v>0</v>
      </c>
      <c r="AB354" s="13" t="e">
        <f t="shared" si="66"/>
        <v>#N/A</v>
      </c>
      <c r="AC354" s="13" t="e">
        <f t="shared" si="67"/>
        <v>#N/A</v>
      </c>
      <c r="AD354" s="13" t="e">
        <f t="shared" si="68"/>
        <v>#N/A</v>
      </c>
      <c r="AE354" s="13" t="e">
        <f t="shared" si="69"/>
        <v>#N/A</v>
      </c>
      <c r="AF354" s="13" t="e">
        <f t="shared" si="70"/>
        <v>#N/A</v>
      </c>
      <c r="AG354" s="13" t="e">
        <f t="shared" si="71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72"/>
        <v/>
      </c>
      <c r="X355" s="1" t="str">
        <f t="shared" si="73"/>
        <v/>
      </c>
      <c r="Y355" s="1" t="str">
        <f t="shared" si="74"/>
        <v/>
      </c>
      <c r="Z355" s="1" t="e">
        <f t="shared" si="77"/>
        <v>#N/A</v>
      </c>
      <c r="AA355" s="3">
        <f t="shared" si="75"/>
        <v>0</v>
      </c>
      <c r="AB355" s="13" t="e">
        <f t="shared" si="66"/>
        <v>#N/A</v>
      </c>
      <c r="AC355" s="13" t="e">
        <f t="shared" si="67"/>
        <v>#N/A</v>
      </c>
      <c r="AD355" s="13" t="e">
        <f t="shared" si="68"/>
        <v>#N/A</v>
      </c>
      <c r="AE355" s="13" t="e">
        <f t="shared" si="69"/>
        <v>#N/A</v>
      </c>
      <c r="AF355" s="13" t="e">
        <f t="shared" si="70"/>
        <v>#N/A</v>
      </c>
      <c r="AG355" s="13" t="e">
        <f t="shared" si="71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72"/>
        <v/>
      </c>
      <c r="X356" s="1" t="str">
        <f t="shared" si="73"/>
        <v/>
      </c>
      <c r="Y356" s="1" t="str">
        <f t="shared" si="74"/>
        <v/>
      </c>
      <c r="Z356" s="1" t="e">
        <f t="shared" si="77"/>
        <v>#N/A</v>
      </c>
      <c r="AA356" s="3">
        <f t="shared" si="75"/>
        <v>0</v>
      </c>
      <c r="AB356" s="13" t="e">
        <f t="shared" si="66"/>
        <v>#N/A</v>
      </c>
      <c r="AC356" s="13" t="e">
        <f t="shared" si="67"/>
        <v>#N/A</v>
      </c>
      <c r="AD356" s="13" t="e">
        <f t="shared" si="68"/>
        <v>#N/A</v>
      </c>
      <c r="AE356" s="13" t="e">
        <f t="shared" si="69"/>
        <v>#N/A</v>
      </c>
      <c r="AF356" s="13" t="e">
        <f t="shared" si="70"/>
        <v>#N/A</v>
      </c>
      <c r="AG356" s="13" t="e">
        <f t="shared" si="71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72"/>
        <v/>
      </c>
      <c r="X357" s="1" t="str">
        <f t="shared" si="73"/>
        <v/>
      </c>
      <c r="Y357" s="1" t="str">
        <f t="shared" si="74"/>
        <v/>
      </c>
      <c r="Z357" s="1" t="e">
        <f t="shared" si="77"/>
        <v>#N/A</v>
      </c>
      <c r="AA357" s="3">
        <f t="shared" si="75"/>
        <v>0</v>
      </c>
      <c r="AB357" s="13" t="e">
        <f t="shared" si="66"/>
        <v>#N/A</v>
      </c>
      <c r="AC357" s="13" t="e">
        <f t="shared" si="67"/>
        <v>#N/A</v>
      </c>
      <c r="AD357" s="13" t="e">
        <f t="shared" si="68"/>
        <v>#N/A</v>
      </c>
      <c r="AE357" s="13" t="e">
        <f t="shared" si="69"/>
        <v>#N/A</v>
      </c>
      <c r="AF357" s="13" t="e">
        <f t="shared" si="70"/>
        <v>#N/A</v>
      </c>
      <c r="AG357" s="13" t="e">
        <f t="shared" si="71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72"/>
        <v/>
      </c>
      <c r="X358" s="1" t="str">
        <f t="shared" si="73"/>
        <v/>
      </c>
      <c r="Y358" s="1" t="str">
        <f t="shared" si="74"/>
        <v/>
      </c>
      <c r="Z358" s="1" t="e">
        <f t="shared" si="77"/>
        <v>#N/A</v>
      </c>
      <c r="AA358" s="3">
        <f t="shared" si="75"/>
        <v>0</v>
      </c>
      <c r="AB358" s="13" t="e">
        <f t="shared" si="66"/>
        <v>#N/A</v>
      </c>
      <c r="AC358" s="13" t="e">
        <f t="shared" si="67"/>
        <v>#N/A</v>
      </c>
      <c r="AD358" s="13" t="e">
        <f t="shared" si="68"/>
        <v>#N/A</v>
      </c>
      <c r="AE358" s="13" t="e">
        <f t="shared" si="69"/>
        <v>#N/A</v>
      </c>
      <c r="AF358" s="13" t="e">
        <f t="shared" si="70"/>
        <v>#N/A</v>
      </c>
      <c r="AG358" s="13" t="e">
        <f t="shared" si="71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72"/>
        <v/>
      </c>
      <c r="X359" s="1" t="str">
        <f t="shared" si="73"/>
        <v/>
      </c>
      <c r="Y359" s="1" t="str">
        <f t="shared" si="74"/>
        <v/>
      </c>
      <c r="Z359" s="1" t="e">
        <f t="shared" si="77"/>
        <v>#N/A</v>
      </c>
      <c r="AA359" s="3">
        <f t="shared" si="75"/>
        <v>0</v>
      </c>
      <c r="AB359" s="13" t="e">
        <f t="shared" si="66"/>
        <v>#N/A</v>
      </c>
      <c r="AC359" s="13" t="e">
        <f t="shared" si="67"/>
        <v>#N/A</v>
      </c>
      <c r="AD359" s="13" t="e">
        <f t="shared" si="68"/>
        <v>#N/A</v>
      </c>
      <c r="AE359" s="13" t="e">
        <f t="shared" si="69"/>
        <v>#N/A</v>
      </c>
      <c r="AF359" s="13" t="e">
        <f t="shared" si="70"/>
        <v>#N/A</v>
      </c>
      <c r="AG359" s="13" t="e">
        <f t="shared" si="71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72"/>
        <v/>
      </c>
      <c r="X360" s="1" t="str">
        <f t="shared" si="73"/>
        <v/>
      </c>
      <c r="Y360" s="1" t="str">
        <f t="shared" si="74"/>
        <v/>
      </c>
      <c r="Z360" s="1" t="e">
        <f t="shared" si="77"/>
        <v>#N/A</v>
      </c>
      <c r="AA360" s="3">
        <f t="shared" si="75"/>
        <v>0</v>
      </c>
      <c r="AB360" s="13" t="e">
        <f t="shared" si="66"/>
        <v>#N/A</v>
      </c>
      <c r="AC360" s="13" t="e">
        <f t="shared" si="67"/>
        <v>#N/A</v>
      </c>
      <c r="AD360" s="13" t="e">
        <f t="shared" si="68"/>
        <v>#N/A</v>
      </c>
      <c r="AE360" s="13" t="e">
        <f t="shared" si="69"/>
        <v>#N/A</v>
      </c>
      <c r="AF360" s="13" t="e">
        <f t="shared" si="70"/>
        <v>#N/A</v>
      </c>
      <c r="AG360" s="13" t="e">
        <f t="shared" si="71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72"/>
        <v/>
      </c>
      <c r="X361" s="1" t="str">
        <f t="shared" si="73"/>
        <v/>
      </c>
      <c r="Y361" s="1" t="str">
        <f t="shared" si="74"/>
        <v/>
      </c>
      <c r="Z361" s="1" t="e">
        <f t="shared" si="77"/>
        <v>#N/A</v>
      </c>
      <c r="AA361" s="3">
        <f t="shared" si="75"/>
        <v>0</v>
      </c>
      <c r="AB361" s="13" t="e">
        <f t="shared" si="66"/>
        <v>#N/A</v>
      </c>
      <c r="AC361" s="13" t="e">
        <f t="shared" si="67"/>
        <v>#N/A</v>
      </c>
      <c r="AD361" s="13" t="e">
        <f t="shared" si="68"/>
        <v>#N/A</v>
      </c>
      <c r="AE361" s="13" t="e">
        <f t="shared" si="69"/>
        <v>#N/A</v>
      </c>
      <c r="AF361" s="13" t="e">
        <f t="shared" si="70"/>
        <v>#N/A</v>
      </c>
      <c r="AG361" s="13" t="e">
        <f t="shared" si="71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72"/>
        <v/>
      </c>
      <c r="X362" s="1" t="str">
        <f t="shared" si="73"/>
        <v/>
      </c>
      <c r="Y362" s="1" t="str">
        <f t="shared" si="74"/>
        <v/>
      </c>
      <c r="Z362" s="1" t="e">
        <f t="shared" si="77"/>
        <v>#N/A</v>
      </c>
      <c r="AA362" s="3">
        <f t="shared" si="75"/>
        <v>0</v>
      </c>
      <c r="AB362" s="13" t="e">
        <f t="shared" si="66"/>
        <v>#N/A</v>
      </c>
      <c r="AC362" s="13" t="e">
        <f t="shared" si="67"/>
        <v>#N/A</v>
      </c>
      <c r="AD362" s="13" t="e">
        <f t="shared" si="68"/>
        <v>#N/A</v>
      </c>
      <c r="AE362" s="13" t="e">
        <f t="shared" si="69"/>
        <v>#N/A</v>
      </c>
      <c r="AF362" s="13" t="e">
        <f t="shared" si="70"/>
        <v>#N/A</v>
      </c>
      <c r="AG362" s="13" t="e">
        <f t="shared" si="71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72"/>
        <v/>
      </c>
      <c r="X363" s="1" t="str">
        <f t="shared" si="73"/>
        <v/>
      </c>
      <c r="Y363" s="1" t="str">
        <f t="shared" si="74"/>
        <v/>
      </c>
      <c r="Z363" s="1" t="e">
        <f t="shared" si="77"/>
        <v>#N/A</v>
      </c>
      <c r="AA363" s="3">
        <f t="shared" si="75"/>
        <v>0</v>
      </c>
      <c r="AB363" s="13" t="e">
        <f t="shared" si="66"/>
        <v>#N/A</v>
      </c>
      <c r="AC363" s="13" t="e">
        <f t="shared" si="67"/>
        <v>#N/A</v>
      </c>
      <c r="AD363" s="13" t="e">
        <f t="shared" si="68"/>
        <v>#N/A</v>
      </c>
      <c r="AE363" s="13" t="e">
        <f t="shared" si="69"/>
        <v>#N/A</v>
      </c>
      <c r="AF363" s="13" t="e">
        <f t="shared" si="70"/>
        <v>#N/A</v>
      </c>
      <c r="AG363" s="13" t="e">
        <f t="shared" si="71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72"/>
        <v/>
      </c>
      <c r="X364" s="1" t="str">
        <f t="shared" si="73"/>
        <v/>
      </c>
      <c r="Y364" s="1" t="str">
        <f t="shared" si="74"/>
        <v/>
      </c>
      <c r="Z364" s="1" t="e">
        <f t="shared" si="77"/>
        <v>#N/A</v>
      </c>
      <c r="AA364" s="3">
        <f t="shared" si="75"/>
        <v>0</v>
      </c>
      <c r="AB364" s="13" t="e">
        <f t="shared" si="66"/>
        <v>#N/A</v>
      </c>
      <c r="AC364" s="13" t="e">
        <f t="shared" si="67"/>
        <v>#N/A</v>
      </c>
      <c r="AD364" s="13" t="e">
        <f t="shared" si="68"/>
        <v>#N/A</v>
      </c>
      <c r="AE364" s="13" t="e">
        <f t="shared" si="69"/>
        <v>#N/A</v>
      </c>
      <c r="AF364" s="13" t="e">
        <f t="shared" si="70"/>
        <v>#N/A</v>
      </c>
      <c r="AG364" s="13" t="e">
        <f t="shared" si="71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72"/>
        <v/>
      </c>
      <c r="X365" s="1" t="str">
        <f t="shared" si="73"/>
        <v/>
      </c>
      <c r="Y365" s="1" t="str">
        <f t="shared" si="74"/>
        <v/>
      </c>
      <c r="Z365" s="1" t="e">
        <f t="shared" si="77"/>
        <v>#N/A</v>
      </c>
      <c r="AA365" s="3">
        <f t="shared" si="75"/>
        <v>0</v>
      </c>
      <c r="AB365" s="13" t="e">
        <f t="shared" si="66"/>
        <v>#N/A</v>
      </c>
      <c r="AC365" s="13" t="e">
        <f t="shared" si="67"/>
        <v>#N/A</v>
      </c>
      <c r="AD365" s="13" t="e">
        <f t="shared" si="68"/>
        <v>#N/A</v>
      </c>
      <c r="AE365" s="13" t="e">
        <f t="shared" si="69"/>
        <v>#N/A</v>
      </c>
      <c r="AF365" s="13" t="e">
        <f t="shared" si="70"/>
        <v>#N/A</v>
      </c>
      <c r="AG365" s="13" t="e">
        <f t="shared" si="71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72"/>
        <v/>
      </c>
      <c r="X366" s="1" t="str">
        <f t="shared" si="73"/>
        <v/>
      </c>
      <c r="Y366" s="1" t="str">
        <f t="shared" si="74"/>
        <v/>
      </c>
      <c r="Z366" s="1" t="e">
        <f t="shared" si="77"/>
        <v>#N/A</v>
      </c>
      <c r="AA366" s="3">
        <f t="shared" si="75"/>
        <v>0</v>
      </c>
      <c r="AB366" s="13" t="e">
        <f t="shared" si="66"/>
        <v>#N/A</v>
      </c>
      <c r="AC366" s="13" t="e">
        <f t="shared" si="67"/>
        <v>#N/A</v>
      </c>
      <c r="AD366" s="13" t="e">
        <f t="shared" si="68"/>
        <v>#N/A</v>
      </c>
      <c r="AE366" s="13" t="e">
        <f t="shared" si="69"/>
        <v>#N/A</v>
      </c>
      <c r="AF366" s="13" t="e">
        <f t="shared" si="70"/>
        <v>#N/A</v>
      </c>
      <c r="AG366" s="13" t="e">
        <f t="shared" si="71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72"/>
        <v/>
      </c>
      <c r="X367" s="1" t="str">
        <f t="shared" si="73"/>
        <v/>
      </c>
      <c r="Y367" s="1" t="str">
        <f t="shared" si="74"/>
        <v/>
      </c>
      <c r="Z367" s="1" t="e">
        <f t="shared" si="77"/>
        <v>#N/A</v>
      </c>
      <c r="AA367" s="3">
        <f t="shared" si="75"/>
        <v>0</v>
      </c>
      <c r="AB367" s="13" t="e">
        <f t="shared" si="66"/>
        <v>#N/A</v>
      </c>
      <c r="AC367" s="13" t="e">
        <f t="shared" si="67"/>
        <v>#N/A</v>
      </c>
      <c r="AD367" s="13" t="e">
        <f t="shared" si="68"/>
        <v>#N/A</v>
      </c>
      <c r="AE367" s="13" t="e">
        <f t="shared" si="69"/>
        <v>#N/A</v>
      </c>
      <c r="AF367" s="13" t="e">
        <f t="shared" si="70"/>
        <v>#N/A</v>
      </c>
      <c r="AG367" s="13" t="e">
        <f t="shared" si="71"/>
        <v>#N/A</v>
      </c>
    </row>
  </sheetData>
  <mergeCells count="5">
    <mergeCell ref="N6:O6"/>
    <mergeCell ref="P6:R6"/>
    <mergeCell ref="V6:Y6"/>
    <mergeCell ref="AC6:AG6"/>
    <mergeCell ref="AC5:AG5"/>
  </mergeCells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38571-40B6-418F-8B66-27ADF2EF760B}">
  <dimension ref="A1:AH367"/>
  <sheetViews>
    <sheetView topLeftCell="B1" workbookViewId="0">
      <selection activeCell="C8" sqref="C8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3.33203125" style="1" bestFit="1" customWidth="1"/>
    <col min="23" max="23" width="6.5546875" style="1" bestFit="1" customWidth="1"/>
    <col min="24" max="24" width="4" style="1" customWidth="1"/>
    <col min="25" max="25" width="5.33203125" style="1" bestFit="1" customWidth="1"/>
    <col min="26" max="26" width="6.554687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C5" s="1"/>
      <c r="J5" s="1"/>
      <c r="K5" s="1"/>
      <c r="L5" s="1"/>
      <c r="M5" s="1"/>
      <c r="AA5" s="9" t="s">
        <v>13</v>
      </c>
      <c r="AB5" s="1"/>
      <c r="AC5" s="142">
        <v>20000</v>
      </c>
      <c r="AD5" s="142"/>
      <c r="AE5" s="142"/>
      <c r="AF5" s="142"/>
      <c r="AG5" s="142"/>
    </row>
    <row r="6" spans="1:34" x14ac:dyDescent="0.3">
      <c r="C6" s="57"/>
      <c r="D6" s="58"/>
      <c r="E6" s="58"/>
      <c r="F6" s="58"/>
      <c r="G6" s="58"/>
      <c r="H6" s="58"/>
      <c r="I6" s="58"/>
      <c r="J6" s="59"/>
      <c r="K6" s="59"/>
      <c r="L6" s="60"/>
      <c r="M6" s="59"/>
      <c r="N6" s="143" t="s">
        <v>19</v>
      </c>
      <c r="O6" s="143"/>
      <c r="P6" s="144" t="s">
        <v>29</v>
      </c>
      <c r="Q6" s="144"/>
      <c r="R6" s="144"/>
      <c r="V6" s="145" t="s">
        <v>14</v>
      </c>
      <c r="W6" s="145"/>
      <c r="X6" s="145"/>
      <c r="Y6" s="145"/>
      <c r="Z6" s="49" t="s">
        <v>72</v>
      </c>
      <c r="AA6" s="68" t="s">
        <v>106</v>
      </c>
      <c r="AC6" s="146" t="s">
        <v>71</v>
      </c>
      <c r="AD6" s="146"/>
      <c r="AE6" s="146"/>
      <c r="AF6" s="146"/>
      <c r="AG6" s="146"/>
      <c r="AH6" s="48"/>
    </row>
    <row r="7" spans="1:34" x14ac:dyDescent="0.3">
      <c r="B7" s="4" t="s">
        <v>19</v>
      </c>
      <c r="C7" s="61" t="s">
        <v>5</v>
      </c>
      <c r="D7" s="62" t="s">
        <v>6</v>
      </c>
      <c r="E7" s="62" t="s">
        <v>30</v>
      </c>
      <c r="F7" s="62" t="s">
        <v>18</v>
      </c>
      <c r="G7" s="62" t="s">
        <v>7</v>
      </c>
      <c r="H7" s="62" t="s">
        <v>17</v>
      </c>
      <c r="I7" s="62" t="s">
        <v>8</v>
      </c>
      <c r="J7" s="62" t="s">
        <v>9</v>
      </c>
      <c r="K7" s="62" t="s">
        <v>10</v>
      </c>
      <c r="L7" s="63" t="s">
        <v>12</v>
      </c>
      <c r="M7" s="62" t="s">
        <v>13</v>
      </c>
      <c r="N7" s="78" t="s">
        <v>106</v>
      </c>
      <c r="O7" s="78" t="s">
        <v>29</v>
      </c>
      <c r="P7" s="78" t="s">
        <v>30</v>
      </c>
      <c r="Q7" s="78" t="s">
        <v>7</v>
      </c>
      <c r="R7" s="78" t="s">
        <v>8</v>
      </c>
      <c r="S7" s="78" t="s">
        <v>107</v>
      </c>
      <c r="T7" s="78" t="s">
        <v>78</v>
      </c>
      <c r="U7" s="91" t="s">
        <v>129</v>
      </c>
      <c r="V7" s="79" t="s">
        <v>51</v>
      </c>
      <c r="W7" s="79" t="s">
        <v>15</v>
      </c>
      <c r="X7" s="79" t="s">
        <v>50</v>
      </c>
      <c r="Y7" s="79" t="s">
        <v>16</v>
      </c>
      <c r="Z7" s="79" t="s">
        <v>73</v>
      </c>
      <c r="AA7" s="79" t="s">
        <v>20</v>
      </c>
      <c r="AB7" s="79" t="s">
        <v>21</v>
      </c>
      <c r="AC7" s="47" t="s">
        <v>19</v>
      </c>
      <c r="AD7" s="47" t="s">
        <v>30</v>
      </c>
      <c r="AE7" s="47" t="s">
        <v>7</v>
      </c>
      <c r="AF7" s="47" t="s">
        <v>8</v>
      </c>
      <c r="AG7" s="47" t="s">
        <v>11</v>
      </c>
      <c r="AH7" s="46"/>
    </row>
    <row r="8" spans="1:34" x14ac:dyDescent="0.3">
      <c r="B8" s="1" t="e">
        <f t="shared" ref="B8:B71" si="0">IF(C8="",NA(),E8+G8+H8+I8)</f>
        <v>#N/A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</v>
      </c>
      <c r="AB8" s="13" t="e">
        <f t="shared" ref="AB8:AB71" si="2">IF(OR(ISNA(B8),B8=0),NA(),I8/B8)</f>
        <v>#N/A</v>
      </c>
      <c r="AC8" s="13" t="e">
        <f t="shared" ref="AC8:AC71" si="3">IF(OR(ISNA(B8),B8=0),NA(),B8/$AC$5)</f>
        <v>#N/A</v>
      </c>
      <c r="AD8" s="13" t="e">
        <f t="shared" ref="AD8:AD71" si="4">IF(OR(ISNA(B8),B8=0),NA(),E8/$AC$5)</f>
        <v>#N/A</v>
      </c>
      <c r="AE8" s="13" t="e">
        <f t="shared" ref="AE8:AE71" si="5">IF(OR(ISNA(B8),B8=0),NA(),G8/$AC$5)</f>
        <v>#N/A</v>
      </c>
      <c r="AF8" s="13" t="e">
        <f t="shared" ref="AF8:AF71" si="6">IF(OR(ISNA(B8),B8=0),NA(),I8/$AC$5)</f>
        <v>#N/A</v>
      </c>
      <c r="AG8" s="13" t="e">
        <f t="shared" ref="AG8:AG71" si="7">+IF(OR(ISNA(B8),B8=0),NA(),Z8/$AC$5)</f>
        <v>#N/A</v>
      </c>
    </row>
    <row r="9" spans="1:34" x14ac:dyDescent="0.3">
      <c r="B9" s="1" t="e">
        <f t="shared" si="0"/>
        <v>#N/A</v>
      </c>
      <c r="V9" s="1" t="str">
        <f>IF($C9="","",E9-E8)</f>
        <v/>
      </c>
      <c r="W9" s="1" t="str">
        <f t="shared" ref="W9:W72" si="8">IF($C9="","",G9-G8)</f>
        <v/>
      </c>
      <c r="X9" s="1" t="str">
        <f t="shared" ref="X9:X72" si="9">IF($C9="","",H9-H8)</f>
        <v/>
      </c>
      <c r="Y9" s="1" t="str">
        <f t="shared" ref="Y9:Y72" si="10">IF($C9="","",I9-I8)</f>
        <v/>
      </c>
      <c r="Z9" s="1" t="e">
        <f>IF(OR($C9="",ISNA($C9)),NA(),V9+W9+X9+Y9)</f>
        <v>#N/A</v>
      </c>
      <c r="AA9" s="3">
        <f t="shared" si="1"/>
        <v>0</v>
      </c>
      <c r="AB9" s="13" t="e">
        <f t="shared" si="2"/>
        <v>#N/A</v>
      </c>
      <c r="AC9" s="13" t="e">
        <f t="shared" si="3"/>
        <v>#N/A</v>
      </c>
      <c r="AD9" s="13" t="e">
        <f t="shared" si="4"/>
        <v>#N/A</v>
      </c>
      <c r="AE9" s="13" t="e">
        <f t="shared" si="5"/>
        <v>#N/A</v>
      </c>
      <c r="AF9" s="13" t="e">
        <f t="shared" si="6"/>
        <v>#N/A</v>
      </c>
      <c r="AG9" s="13" t="e">
        <f t="shared" si="7"/>
        <v>#N/A</v>
      </c>
    </row>
    <row r="10" spans="1:34" x14ac:dyDescent="0.3">
      <c r="B10" s="1" t="e">
        <f t="shared" si="0"/>
        <v>#N/A</v>
      </c>
      <c r="V10" s="1" t="str">
        <f t="shared" ref="V10:V73" si="11">IF($C10="","",E10-E9)</f>
        <v/>
      </c>
      <c r="W10" s="1" t="str">
        <f t="shared" si="8"/>
        <v/>
      </c>
      <c r="X10" s="1" t="str">
        <f t="shared" si="9"/>
        <v/>
      </c>
      <c r="Y10" s="1" t="str">
        <f t="shared" si="10"/>
        <v/>
      </c>
      <c r="Z10" s="1" t="e">
        <f t="shared" ref="Z10:Z73" si="12">IF(OR($C10="",ISNA($C10)),NA(),V10+W10+X10+Y10)</f>
        <v>#N/A</v>
      </c>
      <c r="AA10" s="3">
        <f t="shared" si="1"/>
        <v>0</v>
      </c>
      <c r="AB10" s="13" t="e">
        <f t="shared" si="2"/>
        <v>#N/A</v>
      </c>
      <c r="AC10" s="13" t="e">
        <f t="shared" si="3"/>
        <v>#N/A</v>
      </c>
      <c r="AD10" s="13" t="e">
        <f t="shared" si="4"/>
        <v>#N/A</v>
      </c>
      <c r="AE10" s="13" t="e">
        <f t="shared" si="5"/>
        <v>#N/A</v>
      </c>
      <c r="AF10" s="13" t="e">
        <f t="shared" si="6"/>
        <v>#N/A</v>
      </c>
      <c r="AG10" s="13" t="e">
        <f t="shared" si="7"/>
        <v>#N/A</v>
      </c>
    </row>
    <row r="11" spans="1:34" x14ac:dyDescent="0.3">
      <c r="B11" s="1" t="e">
        <f t="shared" si="0"/>
        <v>#N/A</v>
      </c>
      <c r="V11" s="1" t="str">
        <f t="shared" si="11"/>
        <v/>
      </c>
      <c r="W11" s="1" t="str">
        <f t="shared" si="8"/>
        <v/>
      </c>
      <c r="X11" s="1" t="str">
        <f t="shared" si="9"/>
        <v/>
      </c>
      <c r="Y11" s="1" t="str">
        <f t="shared" si="10"/>
        <v/>
      </c>
      <c r="Z11" s="1" t="e">
        <f t="shared" si="12"/>
        <v>#N/A</v>
      </c>
      <c r="AA11" s="3">
        <f t="shared" si="1"/>
        <v>0</v>
      </c>
      <c r="AB11" s="13" t="e">
        <f t="shared" si="2"/>
        <v>#N/A</v>
      </c>
      <c r="AC11" s="13" t="e">
        <f t="shared" si="3"/>
        <v>#N/A</v>
      </c>
      <c r="AD11" s="13" t="e">
        <f t="shared" si="4"/>
        <v>#N/A</v>
      </c>
      <c r="AE11" s="13" t="e">
        <f t="shared" si="5"/>
        <v>#N/A</v>
      </c>
      <c r="AF11" s="13" t="e">
        <f t="shared" si="6"/>
        <v>#N/A</v>
      </c>
      <c r="AG11" s="13" t="e">
        <f t="shared" si="7"/>
        <v>#N/A</v>
      </c>
    </row>
    <row r="12" spans="1:34" x14ac:dyDescent="0.3">
      <c r="B12" s="1" t="e">
        <f t="shared" si="0"/>
        <v>#N/A</v>
      </c>
      <c r="V12" s="1" t="str">
        <f t="shared" si="11"/>
        <v/>
      </c>
      <c r="W12" s="1" t="str">
        <f t="shared" si="8"/>
        <v/>
      </c>
      <c r="X12" s="1" t="str">
        <f t="shared" si="9"/>
        <v/>
      </c>
      <c r="Y12" s="1" t="str">
        <f t="shared" si="10"/>
        <v/>
      </c>
      <c r="Z12" s="1" t="e">
        <f t="shared" si="12"/>
        <v>#N/A</v>
      </c>
      <c r="AA12" s="3">
        <f t="shared" si="1"/>
        <v>0</v>
      </c>
      <c r="AB12" s="13" t="e">
        <f t="shared" si="2"/>
        <v>#N/A</v>
      </c>
      <c r="AC12" s="13" t="e">
        <f t="shared" si="3"/>
        <v>#N/A</v>
      </c>
      <c r="AD12" s="13" t="e">
        <f t="shared" si="4"/>
        <v>#N/A</v>
      </c>
      <c r="AE12" s="13" t="e">
        <f t="shared" si="5"/>
        <v>#N/A</v>
      </c>
      <c r="AF12" s="13" t="e">
        <f t="shared" si="6"/>
        <v>#N/A</v>
      </c>
      <c r="AG12" s="13" t="e">
        <f t="shared" si="7"/>
        <v>#N/A</v>
      </c>
    </row>
    <row r="13" spans="1:34" x14ac:dyDescent="0.3">
      <c r="B13" s="1" t="e">
        <f t="shared" si="0"/>
        <v>#N/A</v>
      </c>
      <c r="V13" s="1" t="str">
        <f t="shared" si="11"/>
        <v/>
      </c>
      <c r="W13" s="1" t="str">
        <f t="shared" si="8"/>
        <v/>
      </c>
      <c r="X13" s="1" t="str">
        <f t="shared" si="9"/>
        <v/>
      </c>
      <c r="Y13" s="1" t="str">
        <f t="shared" si="10"/>
        <v/>
      </c>
      <c r="Z13" s="1" t="e">
        <f t="shared" si="12"/>
        <v>#N/A</v>
      </c>
      <c r="AA13" s="3">
        <f t="shared" si="1"/>
        <v>0</v>
      </c>
      <c r="AB13" s="13" t="e">
        <f t="shared" si="2"/>
        <v>#N/A</v>
      </c>
      <c r="AC13" s="13" t="e">
        <f t="shared" si="3"/>
        <v>#N/A</v>
      </c>
      <c r="AD13" s="13" t="e">
        <f t="shared" si="4"/>
        <v>#N/A</v>
      </c>
      <c r="AE13" s="13" t="e">
        <f t="shared" si="5"/>
        <v>#N/A</v>
      </c>
      <c r="AF13" s="13" t="e">
        <f t="shared" si="6"/>
        <v>#N/A</v>
      </c>
      <c r="AG13" s="13" t="e">
        <f t="shared" si="7"/>
        <v>#N/A</v>
      </c>
    </row>
    <row r="14" spans="1:34" x14ac:dyDescent="0.3">
      <c r="B14" s="1" t="e">
        <f t="shared" si="0"/>
        <v>#N/A</v>
      </c>
      <c r="V14" s="1" t="str">
        <f t="shared" si="11"/>
        <v/>
      </c>
      <c r="W14" s="1" t="str">
        <f t="shared" si="8"/>
        <v/>
      </c>
      <c r="X14" s="1" t="str">
        <f t="shared" si="9"/>
        <v/>
      </c>
      <c r="Y14" s="1" t="str">
        <f t="shared" si="10"/>
        <v/>
      </c>
      <c r="Z14" s="1" t="e">
        <f t="shared" si="12"/>
        <v>#N/A</v>
      </c>
      <c r="AA14" s="3">
        <f t="shared" si="1"/>
        <v>0</v>
      </c>
      <c r="AB14" s="13" t="e">
        <f t="shared" si="2"/>
        <v>#N/A</v>
      </c>
      <c r="AC14" s="13" t="e">
        <f t="shared" si="3"/>
        <v>#N/A</v>
      </c>
      <c r="AD14" s="13" t="e">
        <f t="shared" si="4"/>
        <v>#N/A</v>
      </c>
      <c r="AE14" s="13" t="e">
        <f t="shared" si="5"/>
        <v>#N/A</v>
      </c>
      <c r="AF14" s="13" t="e">
        <f t="shared" si="6"/>
        <v>#N/A</v>
      </c>
      <c r="AG14" s="13" t="e">
        <f t="shared" si="7"/>
        <v>#N/A</v>
      </c>
    </row>
    <row r="15" spans="1:34" x14ac:dyDescent="0.3">
      <c r="B15" s="1" t="e">
        <f t="shared" si="0"/>
        <v>#N/A</v>
      </c>
      <c r="V15" s="1" t="str">
        <f t="shared" si="11"/>
        <v/>
      </c>
      <c r="W15" s="1" t="str">
        <f t="shared" si="8"/>
        <v/>
      </c>
      <c r="X15" s="1" t="str">
        <f t="shared" si="9"/>
        <v/>
      </c>
      <c r="Y15" s="1" t="str">
        <f t="shared" si="10"/>
        <v/>
      </c>
      <c r="Z15" s="1" t="e">
        <f t="shared" si="12"/>
        <v>#N/A</v>
      </c>
      <c r="AA15" s="3">
        <f t="shared" si="1"/>
        <v>0</v>
      </c>
      <c r="AB15" s="13" t="e">
        <f t="shared" si="2"/>
        <v>#N/A</v>
      </c>
      <c r="AC15" s="13" t="e">
        <f t="shared" si="3"/>
        <v>#N/A</v>
      </c>
      <c r="AD15" s="13" t="e">
        <f t="shared" si="4"/>
        <v>#N/A</v>
      </c>
      <c r="AE15" s="13" t="e">
        <f t="shared" si="5"/>
        <v>#N/A</v>
      </c>
      <c r="AF15" s="13" t="e">
        <f t="shared" si="6"/>
        <v>#N/A</v>
      </c>
      <c r="AG15" s="13" t="e">
        <f t="shared" si="7"/>
        <v>#N/A</v>
      </c>
    </row>
    <row r="16" spans="1:34" x14ac:dyDescent="0.3">
      <c r="B16" s="1" t="e">
        <f t="shared" si="0"/>
        <v>#N/A</v>
      </c>
      <c r="V16" s="1" t="str">
        <f t="shared" si="11"/>
        <v/>
      </c>
      <c r="W16" s="1" t="str">
        <f t="shared" si="8"/>
        <v/>
      </c>
      <c r="X16" s="1" t="str">
        <f t="shared" si="9"/>
        <v/>
      </c>
      <c r="Y16" s="1" t="str">
        <f t="shared" si="10"/>
        <v/>
      </c>
      <c r="Z16" s="1" t="e">
        <f t="shared" si="12"/>
        <v>#N/A</v>
      </c>
      <c r="AA16" s="3">
        <f t="shared" si="1"/>
        <v>0</v>
      </c>
      <c r="AB16" s="13" t="e">
        <f t="shared" si="2"/>
        <v>#N/A</v>
      </c>
      <c r="AC16" s="13" t="e">
        <f t="shared" si="3"/>
        <v>#N/A</v>
      </c>
      <c r="AD16" s="13" t="e">
        <f t="shared" si="4"/>
        <v>#N/A</v>
      </c>
      <c r="AE16" s="13" t="e">
        <f t="shared" si="5"/>
        <v>#N/A</v>
      </c>
      <c r="AF16" s="13" t="e">
        <f t="shared" si="6"/>
        <v>#N/A</v>
      </c>
      <c r="AG16" s="13" t="e">
        <f t="shared" si="7"/>
        <v>#N/A</v>
      </c>
    </row>
    <row r="17" spans="2:33" x14ac:dyDescent="0.3">
      <c r="B17" s="1" t="e">
        <f t="shared" si="0"/>
        <v>#N/A</v>
      </c>
      <c r="V17" s="1" t="str">
        <f t="shared" si="11"/>
        <v/>
      </c>
      <c r="W17" s="1" t="str">
        <f t="shared" si="8"/>
        <v/>
      </c>
      <c r="X17" s="1" t="str">
        <f t="shared" si="9"/>
        <v/>
      </c>
      <c r="Y17" s="1" t="str">
        <f t="shared" si="10"/>
        <v/>
      </c>
      <c r="Z17" s="1" t="e">
        <f t="shared" si="12"/>
        <v>#N/A</v>
      </c>
      <c r="AA17" s="3">
        <f t="shared" si="1"/>
        <v>0</v>
      </c>
      <c r="AB17" s="13" t="e">
        <f t="shared" si="2"/>
        <v>#N/A</v>
      </c>
      <c r="AC17" s="13" t="e">
        <f t="shared" si="3"/>
        <v>#N/A</v>
      </c>
      <c r="AD17" s="13" t="e">
        <f t="shared" si="4"/>
        <v>#N/A</v>
      </c>
      <c r="AE17" s="13" t="e">
        <f t="shared" si="5"/>
        <v>#N/A</v>
      </c>
      <c r="AF17" s="13" t="e">
        <f t="shared" si="6"/>
        <v>#N/A</v>
      </c>
      <c r="AG17" s="13" t="e">
        <f t="shared" si="7"/>
        <v>#N/A</v>
      </c>
    </row>
    <row r="18" spans="2:33" x14ac:dyDescent="0.3">
      <c r="B18" s="1" t="e">
        <f t="shared" si="0"/>
        <v>#N/A</v>
      </c>
      <c r="V18" s="1" t="str">
        <f t="shared" si="11"/>
        <v/>
      </c>
      <c r="W18" s="1" t="str">
        <f t="shared" si="8"/>
        <v/>
      </c>
      <c r="X18" s="1" t="str">
        <f t="shared" si="9"/>
        <v/>
      </c>
      <c r="Y18" s="1" t="str">
        <f t="shared" si="10"/>
        <v/>
      </c>
      <c r="Z18" s="1" t="e">
        <f t="shared" si="12"/>
        <v>#N/A</v>
      </c>
      <c r="AA18" s="3">
        <f t="shared" si="1"/>
        <v>0</v>
      </c>
      <c r="AB18" s="13" t="e">
        <f t="shared" si="2"/>
        <v>#N/A</v>
      </c>
      <c r="AC18" s="13" t="e">
        <f t="shared" si="3"/>
        <v>#N/A</v>
      </c>
      <c r="AD18" s="13" t="e">
        <f t="shared" si="4"/>
        <v>#N/A</v>
      </c>
      <c r="AE18" s="13" t="e">
        <f t="shared" si="5"/>
        <v>#N/A</v>
      </c>
      <c r="AF18" s="13" t="e">
        <f t="shared" si="6"/>
        <v>#N/A</v>
      </c>
      <c r="AG18" s="13" t="e">
        <f t="shared" si="7"/>
        <v>#N/A</v>
      </c>
    </row>
    <row r="19" spans="2:33" x14ac:dyDescent="0.3">
      <c r="B19" s="1" t="e">
        <f t="shared" si="0"/>
        <v>#N/A</v>
      </c>
      <c r="V19" s="1" t="str">
        <f t="shared" si="11"/>
        <v/>
      </c>
      <c r="W19" s="1" t="str">
        <f t="shared" si="8"/>
        <v/>
      </c>
      <c r="X19" s="1" t="str">
        <f t="shared" si="9"/>
        <v/>
      </c>
      <c r="Y19" s="1" t="str">
        <f t="shared" si="10"/>
        <v/>
      </c>
      <c r="Z19" s="1" t="e">
        <f t="shared" si="12"/>
        <v>#N/A</v>
      </c>
      <c r="AA19" s="3">
        <f t="shared" si="1"/>
        <v>0</v>
      </c>
      <c r="AB19" s="13" t="e">
        <f t="shared" si="2"/>
        <v>#N/A</v>
      </c>
      <c r="AC19" s="13" t="e">
        <f t="shared" si="3"/>
        <v>#N/A</v>
      </c>
      <c r="AD19" s="13" t="e">
        <f t="shared" si="4"/>
        <v>#N/A</v>
      </c>
      <c r="AE19" s="13" t="e">
        <f t="shared" si="5"/>
        <v>#N/A</v>
      </c>
      <c r="AF19" s="13" t="e">
        <f t="shared" si="6"/>
        <v>#N/A</v>
      </c>
      <c r="AG19" s="13" t="e">
        <f t="shared" si="7"/>
        <v>#N/A</v>
      </c>
    </row>
    <row r="20" spans="2:33" x14ac:dyDescent="0.3">
      <c r="B20" s="1" t="e">
        <f t="shared" si="0"/>
        <v>#N/A</v>
      </c>
      <c r="V20" s="1" t="str">
        <f t="shared" si="11"/>
        <v/>
      </c>
      <c r="W20" s="1" t="str">
        <f t="shared" si="8"/>
        <v/>
      </c>
      <c r="X20" s="1" t="str">
        <f t="shared" si="9"/>
        <v/>
      </c>
      <c r="Y20" s="1" t="str">
        <f t="shared" si="10"/>
        <v/>
      </c>
      <c r="Z20" s="1" t="e">
        <f t="shared" si="12"/>
        <v>#N/A</v>
      </c>
      <c r="AA20" s="3">
        <f t="shared" si="1"/>
        <v>0</v>
      </c>
      <c r="AB20" s="13" t="e">
        <f t="shared" si="2"/>
        <v>#N/A</v>
      </c>
      <c r="AC20" s="13" t="e">
        <f t="shared" si="3"/>
        <v>#N/A</v>
      </c>
      <c r="AD20" s="13" t="e">
        <f t="shared" si="4"/>
        <v>#N/A</v>
      </c>
      <c r="AE20" s="13" t="e">
        <f t="shared" si="5"/>
        <v>#N/A</v>
      </c>
      <c r="AF20" s="13" t="e">
        <f t="shared" si="6"/>
        <v>#N/A</v>
      </c>
      <c r="AG20" s="13" t="e">
        <f t="shared" si="7"/>
        <v>#N/A</v>
      </c>
    </row>
    <row r="21" spans="2:33" x14ac:dyDescent="0.3">
      <c r="B21" s="1" t="e">
        <f t="shared" si="0"/>
        <v>#N/A</v>
      </c>
      <c r="V21" s="1" t="str">
        <f t="shared" si="11"/>
        <v/>
      </c>
      <c r="W21" s="1" t="str">
        <f t="shared" si="8"/>
        <v/>
      </c>
      <c r="X21" s="1" t="str">
        <f t="shared" si="9"/>
        <v/>
      </c>
      <c r="Y21" s="1" t="str">
        <f t="shared" si="10"/>
        <v/>
      </c>
      <c r="Z21" s="1" t="e">
        <f t="shared" si="12"/>
        <v>#N/A</v>
      </c>
      <c r="AA21" s="3">
        <f t="shared" si="1"/>
        <v>0</v>
      </c>
      <c r="AB21" s="13" t="e">
        <f t="shared" si="2"/>
        <v>#N/A</v>
      </c>
      <c r="AC21" s="13" t="e">
        <f t="shared" si="3"/>
        <v>#N/A</v>
      </c>
      <c r="AD21" s="13" t="e">
        <f t="shared" si="4"/>
        <v>#N/A</v>
      </c>
      <c r="AE21" s="13" t="e">
        <f t="shared" si="5"/>
        <v>#N/A</v>
      </c>
      <c r="AF21" s="13" t="e">
        <f t="shared" si="6"/>
        <v>#N/A</v>
      </c>
      <c r="AG21" s="13" t="e">
        <f t="shared" si="7"/>
        <v>#N/A</v>
      </c>
    </row>
    <row r="22" spans="2:33" x14ac:dyDescent="0.3">
      <c r="B22" s="1" t="e">
        <f t="shared" si="0"/>
        <v>#N/A</v>
      </c>
      <c r="V22" s="1" t="str">
        <f t="shared" si="11"/>
        <v/>
      </c>
      <c r="W22" s="1" t="str">
        <f t="shared" si="8"/>
        <v/>
      </c>
      <c r="X22" s="1" t="str">
        <f t="shared" si="9"/>
        <v/>
      </c>
      <c r="Y22" s="1" t="str">
        <f t="shared" si="10"/>
        <v/>
      </c>
      <c r="Z22" s="1" t="e">
        <f t="shared" si="12"/>
        <v>#N/A</v>
      </c>
      <c r="AA22" s="3">
        <f t="shared" si="1"/>
        <v>0</v>
      </c>
      <c r="AB22" s="13" t="e">
        <f t="shared" si="2"/>
        <v>#N/A</v>
      </c>
      <c r="AC22" s="13" t="e">
        <f t="shared" si="3"/>
        <v>#N/A</v>
      </c>
      <c r="AD22" s="13" t="e">
        <f t="shared" si="4"/>
        <v>#N/A</v>
      </c>
      <c r="AE22" s="13" t="e">
        <f t="shared" si="5"/>
        <v>#N/A</v>
      </c>
      <c r="AF22" s="13" t="e">
        <f t="shared" si="6"/>
        <v>#N/A</v>
      </c>
      <c r="AG22" s="13" t="e">
        <f t="shared" si="7"/>
        <v>#N/A</v>
      </c>
    </row>
    <row r="23" spans="2:33" x14ac:dyDescent="0.3">
      <c r="B23" s="1" t="e">
        <f t="shared" si="0"/>
        <v>#N/A</v>
      </c>
      <c r="V23" s="1" t="str">
        <f t="shared" si="11"/>
        <v/>
      </c>
      <c r="W23" s="1" t="str">
        <f t="shared" si="8"/>
        <v/>
      </c>
      <c r="X23" s="1" t="str">
        <f t="shared" si="9"/>
        <v/>
      </c>
      <c r="Y23" s="1" t="str">
        <f t="shared" si="10"/>
        <v/>
      </c>
      <c r="Z23" s="1" t="e">
        <f t="shared" si="12"/>
        <v>#N/A</v>
      </c>
      <c r="AA23" s="3">
        <f t="shared" si="1"/>
        <v>0</v>
      </c>
      <c r="AB23" s="13" t="e">
        <f t="shared" si="2"/>
        <v>#N/A</v>
      </c>
      <c r="AC23" s="13" t="e">
        <f t="shared" si="3"/>
        <v>#N/A</v>
      </c>
      <c r="AD23" s="13" t="e">
        <f t="shared" si="4"/>
        <v>#N/A</v>
      </c>
      <c r="AE23" s="13" t="e">
        <f t="shared" si="5"/>
        <v>#N/A</v>
      </c>
      <c r="AF23" s="13" t="e">
        <f t="shared" si="6"/>
        <v>#N/A</v>
      </c>
      <c r="AG23" s="13" t="e">
        <f t="shared" si="7"/>
        <v>#N/A</v>
      </c>
    </row>
    <row r="24" spans="2:33" x14ac:dyDescent="0.3">
      <c r="B24" s="1" t="e">
        <f t="shared" si="0"/>
        <v>#N/A</v>
      </c>
      <c r="V24" s="1" t="str">
        <f t="shared" si="11"/>
        <v/>
      </c>
      <c r="W24" s="1" t="str">
        <f t="shared" si="8"/>
        <v/>
      </c>
      <c r="X24" s="1" t="str">
        <f t="shared" si="9"/>
        <v/>
      </c>
      <c r="Y24" s="1" t="str">
        <f t="shared" si="10"/>
        <v/>
      </c>
      <c r="Z24" s="1" t="e">
        <f t="shared" si="12"/>
        <v>#N/A</v>
      </c>
      <c r="AA24" s="3">
        <f t="shared" si="1"/>
        <v>0</v>
      </c>
      <c r="AB24" s="13" t="e">
        <f t="shared" si="2"/>
        <v>#N/A</v>
      </c>
      <c r="AC24" s="13" t="e">
        <f t="shared" si="3"/>
        <v>#N/A</v>
      </c>
      <c r="AD24" s="13" t="e">
        <f t="shared" si="4"/>
        <v>#N/A</v>
      </c>
      <c r="AE24" s="13" t="e">
        <f t="shared" si="5"/>
        <v>#N/A</v>
      </c>
      <c r="AF24" s="13" t="e">
        <f t="shared" si="6"/>
        <v>#N/A</v>
      </c>
      <c r="AG24" s="13" t="e">
        <f t="shared" si="7"/>
        <v>#N/A</v>
      </c>
    </row>
    <row r="25" spans="2:33" x14ac:dyDescent="0.3">
      <c r="B25" s="1" t="e">
        <f t="shared" si="0"/>
        <v>#N/A</v>
      </c>
      <c r="V25" s="1" t="str">
        <f t="shared" si="11"/>
        <v/>
      </c>
      <c r="W25" s="1" t="str">
        <f t="shared" si="8"/>
        <v/>
      </c>
      <c r="X25" s="1" t="str">
        <f t="shared" si="9"/>
        <v/>
      </c>
      <c r="Y25" s="1" t="str">
        <f t="shared" si="10"/>
        <v/>
      </c>
      <c r="Z25" s="1" t="e">
        <f t="shared" si="12"/>
        <v>#N/A</v>
      </c>
      <c r="AA25" s="3">
        <f t="shared" si="1"/>
        <v>0</v>
      </c>
      <c r="AB25" s="13" t="e">
        <f t="shared" si="2"/>
        <v>#N/A</v>
      </c>
      <c r="AC25" s="13" t="e">
        <f t="shared" si="3"/>
        <v>#N/A</v>
      </c>
      <c r="AD25" s="13" t="e">
        <f t="shared" si="4"/>
        <v>#N/A</v>
      </c>
      <c r="AE25" s="13" t="e">
        <f t="shared" si="5"/>
        <v>#N/A</v>
      </c>
      <c r="AF25" s="13" t="e">
        <f t="shared" si="6"/>
        <v>#N/A</v>
      </c>
      <c r="AG25" s="13" t="e">
        <f t="shared" si="7"/>
        <v>#N/A</v>
      </c>
    </row>
    <row r="26" spans="2:33" x14ac:dyDescent="0.3">
      <c r="B26" s="1" t="e">
        <f t="shared" si="0"/>
        <v>#N/A</v>
      </c>
      <c r="V26" s="1" t="str">
        <f t="shared" si="11"/>
        <v/>
      </c>
      <c r="W26" s="1" t="str">
        <f t="shared" si="8"/>
        <v/>
      </c>
      <c r="X26" s="1" t="str">
        <f t="shared" si="9"/>
        <v/>
      </c>
      <c r="Y26" s="1" t="str">
        <f t="shared" si="10"/>
        <v/>
      </c>
      <c r="Z26" s="1" t="e">
        <f t="shared" si="12"/>
        <v>#N/A</v>
      </c>
      <c r="AA26" s="3">
        <f t="shared" si="1"/>
        <v>0</v>
      </c>
      <c r="AB26" s="13" t="e">
        <f t="shared" si="2"/>
        <v>#N/A</v>
      </c>
      <c r="AC26" s="13" t="e">
        <f t="shared" si="3"/>
        <v>#N/A</v>
      </c>
      <c r="AD26" s="13" t="e">
        <f t="shared" si="4"/>
        <v>#N/A</v>
      </c>
      <c r="AE26" s="13" t="e">
        <f t="shared" si="5"/>
        <v>#N/A</v>
      </c>
      <c r="AF26" s="13" t="e">
        <f t="shared" si="6"/>
        <v>#N/A</v>
      </c>
      <c r="AG26" s="13" t="e">
        <f t="shared" si="7"/>
        <v>#N/A</v>
      </c>
    </row>
    <row r="27" spans="2:33" x14ac:dyDescent="0.3">
      <c r="B27" s="1" t="e">
        <f t="shared" si="0"/>
        <v>#N/A</v>
      </c>
      <c r="V27" s="1" t="str">
        <f t="shared" si="11"/>
        <v/>
      </c>
      <c r="W27" s="1" t="str">
        <f t="shared" si="8"/>
        <v/>
      </c>
      <c r="X27" s="1" t="str">
        <f t="shared" si="9"/>
        <v/>
      </c>
      <c r="Y27" s="1" t="str">
        <f t="shared" si="10"/>
        <v/>
      </c>
      <c r="Z27" s="1" t="e">
        <f t="shared" si="12"/>
        <v>#N/A</v>
      </c>
      <c r="AA27" s="3">
        <f t="shared" si="1"/>
        <v>0</v>
      </c>
      <c r="AB27" s="13" t="e">
        <f t="shared" si="2"/>
        <v>#N/A</v>
      </c>
      <c r="AC27" s="13" t="e">
        <f t="shared" si="3"/>
        <v>#N/A</v>
      </c>
      <c r="AD27" s="13" t="e">
        <f t="shared" si="4"/>
        <v>#N/A</v>
      </c>
      <c r="AE27" s="13" t="e">
        <f t="shared" si="5"/>
        <v>#N/A</v>
      </c>
      <c r="AF27" s="13" t="e">
        <f t="shared" si="6"/>
        <v>#N/A</v>
      </c>
      <c r="AG27" s="13" t="e">
        <f t="shared" si="7"/>
        <v>#N/A</v>
      </c>
    </row>
    <row r="28" spans="2:33" x14ac:dyDescent="0.3">
      <c r="B28" s="1" t="e">
        <f t="shared" si="0"/>
        <v>#N/A</v>
      </c>
      <c r="V28" s="1" t="str">
        <f t="shared" si="11"/>
        <v/>
      </c>
      <c r="W28" s="1" t="str">
        <f t="shared" si="8"/>
        <v/>
      </c>
      <c r="X28" s="1" t="str">
        <f t="shared" si="9"/>
        <v/>
      </c>
      <c r="Y28" s="1" t="str">
        <f t="shared" si="10"/>
        <v/>
      </c>
      <c r="Z28" s="1" t="e">
        <f t="shared" si="12"/>
        <v>#N/A</v>
      </c>
      <c r="AA28" s="3">
        <f t="shared" si="1"/>
        <v>0</v>
      </c>
      <c r="AB28" s="13" t="e">
        <f t="shared" si="2"/>
        <v>#N/A</v>
      </c>
      <c r="AC28" s="13" t="e">
        <f t="shared" si="3"/>
        <v>#N/A</v>
      </c>
      <c r="AD28" s="13" t="e">
        <f t="shared" si="4"/>
        <v>#N/A</v>
      </c>
      <c r="AE28" s="13" t="e">
        <f t="shared" si="5"/>
        <v>#N/A</v>
      </c>
      <c r="AF28" s="13" t="e">
        <f t="shared" si="6"/>
        <v>#N/A</v>
      </c>
      <c r="AG28" s="13" t="e">
        <f t="shared" si="7"/>
        <v>#N/A</v>
      </c>
    </row>
    <row r="29" spans="2:33" x14ac:dyDescent="0.3">
      <c r="B29" s="1" t="e">
        <f t="shared" si="0"/>
        <v>#N/A</v>
      </c>
      <c r="V29" s="1" t="str">
        <f t="shared" si="11"/>
        <v/>
      </c>
      <c r="W29" s="1" t="str">
        <f t="shared" si="8"/>
        <v/>
      </c>
      <c r="X29" s="1" t="str">
        <f t="shared" si="9"/>
        <v/>
      </c>
      <c r="Y29" s="1" t="str">
        <f t="shared" si="10"/>
        <v/>
      </c>
      <c r="Z29" s="1" t="e">
        <f t="shared" si="12"/>
        <v>#N/A</v>
      </c>
      <c r="AA29" s="3">
        <f t="shared" si="1"/>
        <v>0</v>
      </c>
      <c r="AB29" s="13" t="e">
        <f t="shared" si="2"/>
        <v>#N/A</v>
      </c>
      <c r="AC29" s="13" t="e">
        <f t="shared" si="3"/>
        <v>#N/A</v>
      </c>
      <c r="AD29" s="13" t="e">
        <f t="shared" si="4"/>
        <v>#N/A</v>
      </c>
      <c r="AE29" s="13" t="e">
        <f t="shared" si="5"/>
        <v>#N/A</v>
      </c>
      <c r="AF29" s="13" t="e">
        <f t="shared" si="6"/>
        <v>#N/A</v>
      </c>
      <c r="AG29" s="13" t="e">
        <f t="shared" si="7"/>
        <v>#N/A</v>
      </c>
    </row>
    <row r="30" spans="2:33" x14ac:dyDescent="0.3">
      <c r="B30" s="1" t="e">
        <f t="shared" si="0"/>
        <v>#N/A</v>
      </c>
      <c r="V30" s="1" t="str">
        <f t="shared" si="11"/>
        <v/>
      </c>
      <c r="W30" s="1" t="str">
        <f t="shared" si="8"/>
        <v/>
      </c>
      <c r="X30" s="1" t="str">
        <f t="shared" si="9"/>
        <v/>
      </c>
      <c r="Y30" s="1" t="str">
        <f t="shared" si="10"/>
        <v/>
      </c>
      <c r="Z30" s="1" t="e">
        <f t="shared" si="12"/>
        <v>#N/A</v>
      </c>
      <c r="AA30" s="3">
        <f t="shared" si="1"/>
        <v>0</v>
      </c>
      <c r="AB30" s="13" t="e">
        <f t="shared" si="2"/>
        <v>#N/A</v>
      </c>
      <c r="AC30" s="13" t="e">
        <f t="shared" si="3"/>
        <v>#N/A</v>
      </c>
      <c r="AD30" s="13" t="e">
        <f t="shared" si="4"/>
        <v>#N/A</v>
      </c>
      <c r="AE30" s="13" t="e">
        <f t="shared" si="5"/>
        <v>#N/A</v>
      </c>
      <c r="AF30" s="13" t="e">
        <f t="shared" si="6"/>
        <v>#N/A</v>
      </c>
      <c r="AG30" s="13" t="e">
        <f t="shared" si="7"/>
        <v>#N/A</v>
      </c>
    </row>
    <row r="31" spans="2:33" x14ac:dyDescent="0.3">
      <c r="B31" s="1" t="e">
        <f t="shared" si="0"/>
        <v>#N/A</v>
      </c>
      <c r="V31" s="1" t="str">
        <f t="shared" si="11"/>
        <v/>
      </c>
      <c r="W31" s="1" t="str">
        <f t="shared" si="8"/>
        <v/>
      </c>
      <c r="X31" s="1" t="str">
        <f t="shared" si="9"/>
        <v/>
      </c>
      <c r="Y31" s="1" t="str">
        <f t="shared" si="10"/>
        <v/>
      </c>
      <c r="Z31" s="1" t="e">
        <f t="shared" si="12"/>
        <v>#N/A</v>
      </c>
      <c r="AA31" s="3">
        <f t="shared" si="1"/>
        <v>0</v>
      </c>
      <c r="AB31" s="13" t="e">
        <f t="shared" si="2"/>
        <v>#N/A</v>
      </c>
      <c r="AC31" s="13" t="e">
        <f t="shared" si="3"/>
        <v>#N/A</v>
      </c>
      <c r="AD31" s="13" t="e">
        <f t="shared" si="4"/>
        <v>#N/A</v>
      </c>
      <c r="AE31" s="13" t="e">
        <f t="shared" si="5"/>
        <v>#N/A</v>
      </c>
      <c r="AF31" s="13" t="e">
        <f t="shared" si="6"/>
        <v>#N/A</v>
      </c>
      <c r="AG31" s="13" t="e">
        <f t="shared" si="7"/>
        <v>#N/A</v>
      </c>
    </row>
    <row r="32" spans="2:33" x14ac:dyDescent="0.3">
      <c r="B32" s="1" t="e">
        <f t="shared" si="0"/>
        <v>#N/A</v>
      </c>
      <c r="V32" s="1" t="str">
        <f t="shared" si="11"/>
        <v/>
      </c>
      <c r="W32" s="1" t="str">
        <f t="shared" si="8"/>
        <v/>
      </c>
      <c r="X32" s="1" t="str">
        <f t="shared" si="9"/>
        <v/>
      </c>
      <c r="Y32" s="1" t="str">
        <f t="shared" si="10"/>
        <v/>
      </c>
      <c r="Z32" s="1" t="e">
        <f t="shared" si="12"/>
        <v>#N/A</v>
      </c>
      <c r="AA32" s="3">
        <f t="shared" si="1"/>
        <v>0</v>
      </c>
      <c r="AB32" s="13" t="e">
        <f t="shared" si="2"/>
        <v>#N/A</v>
      </c>
      <c r="AC32" s="13" t="e">
        <f t="shared" si="3"/>
        <v>#N/A</v>
      </c>
      <c r="AD32" s="13" t="e">
        <f t="shared" si="4"/>
        <v>#N/A</v>
      </c>
      <c r="AE32" s="13" t="e">
        <f t="shared" si="5"/>
        <v>#N/A</v>
      </c>
      <c r="AF32" s="13" t="e">
        <f t="shared" si="6"/>
        <v>#N/A</v>
      </c>
      <c r="AG32" s="13" t="e">
        <f t="shared" si="7"/>
        <v>#N/A</v>
      </c>
    </row>
    <row r="33" spans="2:33" x14ac:dyDescent="0.3">
      <c r="B33" s="1" t="e">
        <f t="shared" si="0"/>
        <v>#N/A</v>
      </c>
      <c r="V33" s="1" t="str">
        <f t="shared" si="11"/>
        <v/>
      </c>
      <c r="W33" s="1" t="str">
        <f t="shared" si="8"/>
        <v/>
      </c>
      <c r="X33" s="1" t="str">
        <f t="shared" si="9"/>
        <v/>
      </c>
      <c r="Y33" s="1" t="str">
        <f t="shared" si="10"/>
        <v/>
      </c>
      <c r="Z33" s="1" t="e">
        <f t="shared" si="12"/>
        <v>#N/A</v>
      </c>
      <c r="AA33" s="3">
        <f t="shared" si="1"/>
        <v>0</v>
      </c>
      <c r="AB33" s="13" t="e">
        <f t="shared" si="2"/>
        <v>#N/A</v>
      </c>
      <c r="AC33" s="13" t="e">
        <f t="shared" si="3"/>
        <v>#N/A</v>
      </c>
      <c r="AD33" s="13" t="e">
        <f t="shared" si="4"/>
        <v>#N/A</v>
      </c>
      <c r="AE33" s="13" t="e">
        <f t="shared" si="5"/>
        <v>#N/A</v>
      </c>
      <c r="AF33" s="13" t="e">
        <f t="shared" si="6"/>
        <v>#N/A</v>
      </c>
      <c r="AG33" s="13" t="e">
        <f t="shared" si="7"/>
        <v>#N/A</v>
      </c>
    </row>
    <row r="34" spans="2:33" x14ac:dyDescent="0.3">
      <c r="B34" s="1" t="e">
        <f t="shared" si="0"/>
        <v>#N/A</v>
      </c>
      <c r="V34" s="1" t="str">
        <f t="shared" si="11"/>
        <v/>
      </c>
      <c r="W34" s="1" t="str">
        <f t="shared" si="8"/>
        <v/>
      </c>
      <c r="X34" s="1" t="str">
        <f t="shared" si="9"/>
        <v/>
      </c>
      <c r="Y34" s="1" t="str">
        <f t="shared" si="10"/>
        <v/>
      </c>
      <c r="Z34" s="1" t="e">
        <f t="shared" si="12"/>
        <v>#N/A</v>
      </c>
      <c r="AA34" s="3">
        <f t="shared" si="1"/>
        <v>0</v>
      </c>
      <c r="AB34" s="13" t="e">
        <f t="shared" si="2"/>
        <v>#N/A</v>
      </c>
      <c r="AC34" s="13" t="e">
        <f t="shared" si="3"/>
        <v>#N/A</v>
      </c>
      <c r="AD34" s="13" t="e">
        <f t="shared" si="4"/>
        <v>#N/A</v>
      </c>
      <c r="AE34" s="13" t="e">
        <f t="shared" si="5"/>
        <v>#N/A</v>
      </c>
      <c r="AF34" s="13" t="e">
        <f t="shared" si="6"/>
        <v>#N/A</v>
      </c>
      <c r="AG34" s="13" t="e">
        <f t="shared" si="7"/>
        <v>#N/A</v>
      </c>
    </row>
    <row r="35" spans="2:33" x14ac:dyDescent="0.3">
      <c r="B35" s="1" t="e">
        <f t="shared" si="0"/>
        <v>#N/A</v>
      </c>
      <c r="V35" s="1" t="str">
        <f t="shared" si="11"/>
        <v/>
      </c>
      <c r="W35" s="1" t="str">
        <f t="shared" si="8"/>
        <v/>
      </c>
      <c r="X35" s="1" t="str">
        <f t="shared" si="9"/>
        <v/>
      </c>
      <c r="Y35" s="1" t="str">
        <f t="shared" si="10"/>
        <v/>
      </c>
      <c r="Z35" s="1" t="e">
        <f t="shared" si="12"/>
        <v>#N/A</v>
      </c>
      <c r="AA35" s="3">
        <f t="shared" si="1"/>
        <v>0</v>
      </c>
      <c r="AB35" s="13" t="e">
        <f t="shared" si="2"/>
        <v>#N/A</v>
      </c>
      <c r="AC35" s="13" t="e">
        <f t="shared" si="3"/>
        <v>#N/A</v>
      </c>
      <c r="AD35" s="13" t="e">
        <f t="shared" si="4"/>
        <v>#N/A</v>
      </c>
      <c r="AE35" s="13" t="e">
        <f t="shared" si="5"/>
        <v>#N/A</v>
      </c>
      <c r="AF35" s="13" t="e">
        <f t="shared" si="6"/>
        <v>#N/A</v>
      </c>
      <c r="AG35" s="13" t="e">
        <f t="shared" si="7"/>
        <v>#N/A</v>
      </c>
    </row>
    <row r="36" spans="2:33" x14ac:dyDescent="0.3">
      <c r="B36" s="1" t="e">
        <f t="shared" si="0"/>
        <v>#N/A</v>
      </c>
      <c r="V36" s="1" t="str">
        <f t="shared" si="11"/>
        <v/>
      </c>
      <c r="W36" s="1" t="str">
        <f t="shared" si="8"/>
        <v/>
      </c>
      <c r="X36" s="1" t="str">
        <f t="shared" si="9"/>
        <v/>
      </c>
      <c r="Y36" s="1" t="str">
        <f t="shared" si="10"/>
        <v/>
      </c>
      <c r="Z36" s="1" t="e">
        <f t="shared" si="12"/>
        <v>#N/A</v>
      </c>
      <c r="AA36" s="3">
        <f t="shared" si="1"/>
        <v>0</v>
      </c>
      <c r="AB36" s="13" t="e">
        <f t="shared" si="2"/>
        <v>#N/A</v>
      </c>
      <c r="AC36" s="13" t="e">
        <f t="shared" si="3"/>
        <v>#N/A</v>
      </c>
      <c r="AD36" s="13" t="e">
        <f t="shared" si="4"/>
        <v>#N/A</v>
      </c>
      <c r="AE36" s="13" t="e">
        <f t="shared" si="5"/>
        <v>#N/A</v>
      </c>
      <c r="AF36" s="13" t="e">
        <f t="shared" si="6"/>
        <v>#N/A</v>
      </c>
      <c r="AG36" s="13" t="e">
        <f t="shared" si="7"/>
        <v>#N/A</v>
      </c>
    </row>
    <row r="37" spans="2:33" x14ac:dyDescent="0.3">
      <c r="B37" s="1" t="e">
        <f t="shared" si="0"/>
        <v>#N/A</v>
      </c>
      <c r="V37" s="1" t="str">
        <f t="shared" si="11"/>
        <v/>
      </c>
      <c r="W37" s="1" t="str">
        <f t="shared" si="8"/>
        <v/>
      </c>
      <c r="X37" s="1" t="str">
        <f t="shared" si="9"/>
        <v/>
      </c>
      <c r="Y37" s="1" t="str">
        <f t="shared" si="10"/>
        <v/>
      </c>
      <c r="Z37" s="1" t="e">
        <f t="shared" si="12"/>
        <v>#N/A</v>
      </c>
      <c r="AA37" s="3">
        <f t="shared" si="1"/>
        <v>0</v>
      </c>
      <c r="AB37" s="13" t="e">
        <f t="shared" si="2"/>
        <v>#N/A</v>
      </c>
      <c r="AC37" s="13" t="e">
        <f t="shared" si="3"/>
        <v>#N/A</v>
      </c>
      <c r="AD37" s="13" t="e">
        <f t="shared" si="4"/>
        <v>#N/A</v>
      </c>
      <c r="AE37" s="13" t="e">
        <f t="shared" si="5"/>
        <v>#N/A</v>
      </c>
      <c r="AF37" s="13" t="e">
        <f t="shared" si="6"/>
        <v>#N/A</v>
      </c>
      <c r="AG37" s="13" t="e">
        <f t="shared" si="7"/>
        <v>#N/A</v>
      </c>
    </row>
    <row r="38" spans="2:33" x14ac:dyDescent="0.3">
      <c r="B38" s="1" t="e">
        <f t="shared" si="0"/>
        <v>#N/A</v>
      </c>
      <c r="V38" s="1" t="str">
        <f t="shared" si="11"/>
        <v/>
      </c>
      <c r="W38" s="1" t="str">
        <f t="shared" si="8"/>
        <v/>
      </c>
      <c r="X38" s="1" t="str">
        <f t="shared" si="9"/>
        <v/>
      </c>
      <c r="Y38" s="1" t="str">
        <f t="shared" si="10"/>
        <v/>
      </c>
      <c r="Z38" s="1" t="e">
        <f t="shared" si="12"/>
        <v>#N/A</v>
      </c>
      <c r="AA38" s="3">
        <f t="shared" si="1"/>
        <v>0</v>
      </c>
      <c r="AB38" s="13" t="e">
        <f t="shared" si="2"/>
        <v>#N/A</v>
      </c>
      <c r="AC38" s="13" t="e">
        <f t="shared" si="3"/>
        <v>#N/A</v>
      </c>
      <c r="AD38" s="13" t="e">
        <f t="shared" si="4"/>
        <v>#N/A</v>
      </c>
      <c r="AE38" s="13" t="e">
        <f t="shared" si="5"/>
        <v>#N/A</v>
      </c>
      <c r="AF38" s="13" t="e">
        <f t="shared" si="6"/>
        <v>#N/A</v>
      </c>
      <c r="AG38" s="13" t="e">
        <f t="shared" si="7"/>
        <v>#N/A</v>
      </c>
    </row>
    <row r="39" spans="2:33" x14ac:dyDescent="0.3">
      <c r="B39" s="1" t="e">
        <f t="shared" si="0"/>
        <v>#N/A</v>
      </c>
      <c r="V39" s="1" t="str">
        <f t="shared" si="11"/>
        <v/>
      </c>
      <c r="W39" s="1" t="str">
        <f t="shared" si="8"/>
        <v/>
      </c>
      <c r="X39" s="1" t="str">
        <f t="shared" si="9"/>
        <v/>
      </c>
      <c r="Y39" s="1" t="str">
        <f t="shared" si="10"/>
        <v/>
      </c>
      <c r="Z39" s="1" t="e">
        <f t="shared" si="12"/>
        <v>#N/A</v>
      </c>
      <c r="AA39" s="3">
        <f t="shared" si="1"/>
        <v>0</v>
      </c>
      <c r="AB39" s="13" t="e">
        <f t="shared" si="2"/>
        <v>#N/A</v>
      </c>
      <c r="AC39" s="13" t="e">
        <f t="shared" si="3"/>
        <v>#N/A</v>
      </c>
      <c r="AD39" s="13" t="e">
        <f t="shared" si="4"/>
        <v>#N/A</v>
      </c>
      <c r="AE39" s="13" t="e">
        <f t="shared" si="5"/>
        <v>#N/A</v>
      </c>
      <c r="AF39" s="13" t="e">
        <f t="shared" si="6"/>
        <v>#N/A</v>
      </c>
      <c r="AG39" s="13" t="e">
        <f t="shared" si="7"/>
        <v>#N/A</v>
      </c>
    </row>
    <row r="40" spans="2:33" x14ac:dyDescent="0.3">
      <c r="B40" s="1" t="e">
        <f t="shared" si="0"/>
        <v>#N/A</v>
      </c>
      <c r="V40" s="1" t="str">
        <f t="shared" si="11"/>
        <v/>
      </c>
      <c r="W40" s="1" t="str">
        <f t="shared" si="8"/>
        <v/>
      </c>
      <c r="X40" s="1" t="str">
        <f t="shared" si="9"/>
        <v/>
      </c>
      <c r="Y40" s="1" t="str">
        <f t="shared" si="10"/>
        <v/>
      </c>
      <c r="Z40" s="1" t="e">
        <f t="shared" si="12"/>
        <v>#N/A</v>
      </c>
      <c r="AA40" s="3">
        <f t="shared" si="1"/>
        <v>0</v>
      </c>
      <c r="AB40" s="13" t="e">
        <f t="shared" si="2"/>
        <v>#N/A</v>
      </c>
      <c r="AC40" s="13" t="e">
        <f t="shared" si="3"/>
        <v>#N/A</v>
      </c>
      <c r="AD40" s="13" t="e">
        <f t="shared" si="4"/>
        <v>#N/A</v>
      </c>
      <c r="AE40" s="13" t="e">
        <f t="shared" si="5"/>
        <v>#N/A</v>
      </c>
      <c r="AF40" s="13" t="e">
        <f t="shared" si="6"/>
        <v>#N/A</v>
      </c>
      <c r="AG40" s="13" t="e">
        <f t="shared" si="7"/>
        <v>#N/A</v>
      </c>
    </row>
    <row r="41" spans="2:33" x14ac:dyDescent="0.3">
      <c r="B41" s="1" t="e">
        <f t="shared" si="0"/>
        <v>#N/A</v>
      </c>
      <c r="V41" s="1" t="str">
        <f t="shared" si="11"/>
        <v/>
      </c>
      <c r="W41" s="1" t="str">
        <f t="shared" si="8"/>
        <v/>
      </c>
      <c r="X41" s="1" t="str">
        <f t="shared" si="9"/>
        <v/>
      </c>
      <c r="Y41" s="1" t="str">
        <f t="shared" si="10"/>
        <v/>
      </c>
      <c r="Z41" s="1" t="e">
        <f t="shared" si="12"/>
        <v>#N/A</v>
      </c>
      <c r="AA41" s="3">
        <f t="shared" si="1"/>
        <v>0</v>
      </c>
      <c r="AB41" s="13" t="e">
        <f t="shared" si="2"/>
        <v>#N/A</v>
      </c>
      <c r="AC41" s="13" t="e">
        <f t="shared" si="3"/>
        <v>#N/A</v>
      </c>
      <c r="AD41" s="13" t="e">
        <f t="shared" si="4"/>
        <v>#N/A</v>
      </c>
      <c r="AE41" s="13" t="e">
        <f t="shared" si="5"/>
        <v>#N/A</v>
      </c>
      <c r="AF41" s="13" t="e">
        <f t="shared" si="6"/>
        <v>#N/A</v>
      </c>
      <c r="AG41" s="13" t="e">
        <f t="shared" si="7"/>
        <v>#N/A</v>
      </c>
    </row>
    <row r="42" spans="2:33" x14ac:dyDescent="0.3">
      <c r="B42" s="1" t="e">
        <f t="shared" si="0"/>
        <v>#N/A</v>
      </c>
      <c r="V42" s="1" t="str">
        <f t="shared" si="11"/>
        <v/>
      </c>
      <c r="W42" s="1" t="str">
        <f t="shared" si="8"/>
        <v/>
      </c>
      <c r="X42" s="1" t="str">
        <f t="shared" si="9"/>
        <v/>
      </c>
      <c r="Y42" s="1" t="str">
        <f t="shared" si="10"/>
        <v/>
      </c>
      <c r="Z42" s="1" t="e">
        <f t="shared" si="12"/>
        <v>#N/A</v>
      </c>
      <c r="AA42" s="3">
        <f t="shared" si="1"/>
        <v>0</v>
      </c>
      <c r="AB42" s="13" t="e">
        <f t="shared" si="2"/>
        <v>#N/A</v>
      </c>
      <c r="AC42" s="13" t="e">
        <f t="shared" si="3"/>
        <v>#N/A</v>
      </c>
      <c r="AD42" s="13" t="e">
        <f t="shared" si="4"/>
        <v>#N/A</v>
      </c>
      <c r="AE42" s="13" t="e">
        <f t="shared" si="5"/>
        <v>#N/A</v>
      </c>
      <c r="AF42" s="13" t="e">
        <f t="shared" si="6"/>
        <v>#N/A</v>
      </c>
      <c r="AG42" s="13" t="e">
        <f t="shared" si="7"/>
        <v>#N/A</v>
      </c>
    </row>
    <row r="43" spans="2:33" x14ac:dyDescent="0.3">
      <c r="B43" s="1" t="e">
        <f t="shared" si="0"/>
        <v>#N/A</v>
      </c>
      <c r="V43" s="1" t="str">
        <f t="shared" si="11"/>
        <v/>
      </c>
      <c r="W43" s="1" t="str">
        <f t="shared" si="8"/>
        <v/>
      </c>
      <c r="X43" s="1" t="str">
        <f t="shared" si="9"/>
        <v/>
      </c>
      <c r="Y43" s="1" t="str">
        <f t="shared" si="10"/>
        <v/>
      </c>
      <c r="Z43" s="1" t="e">
        <f t="shared" si="12"/>
        <v>#N/A</v>
      </c>
      <c r="AA43" s="3">
        <f t="shared" si="1"/>
        <v>0</v>
      </c>
      <c r="AB43" s="13" t="e">
        <f t="shared" si="2"/>
        <v>#N/A</v>
      </c>
      <c r="AC43" s="13" t="e">
        <f t="shared" si="3"/>
        <v>#N/A</v>
      </c>
      <c r="AD43" s="13" t="e">
        <f t="shared" si="4"/>
        <v>#N/A</v>
      </c>
      <c r="AE43" s="13" t="e">
        <f t="shared" si="5"/>
        <v>#N/A</v>
      </c>
      <c r="AF43" s="13" t="e">
        <f t="shared" si="6"/>
        <v>#N/A</v>
      </c>
      <c r="AG43" s="13" t="e">
        <f t="shared" si="7"/>
        <v>#N/A</v>
      </c>
    </row>
    <row r="44" spans="2:33" x14ac:dyDescent="0.3">
      <c r="B44" s="1" t="e">
        <f t="shared" si="0"/>
        <v>#N/A</v>
      </c>
      <c r="V44" s="1" t="str">
        <f t="shared" si="11"/>
        <v/>
      </c>
      <c r="W44" s="1" t="str">
        <f t="shared" si="8"/>
        <v/>
      </c>
      <c r="X44" s="1" t="str">
        <f t="shared" si="9"/>
        <v/>
      </c>
      <c r="Y44" s="1" t="str">
        <f t="shared" si="10"/>
        <v/>
      </c>
      <c r="Z44" s="1" t="e">
        <f t="shared" si="12"/>
        <v>#N/A</v>
      </c>
      <c r="AA44" s="3">
        <f t="shared" si="1"/>
        <v>0</v>
      </c>
      <c r="AB44" s="13" t="e">
        <f t="shared" si="2"/>
        <v>#N/A</v>
      </c>
      <c r="AC44" s="13" t="e">
        <f t="shared" si="3"/>
        <v>#N/A</v>
      </c>
      <c r="AD44" s="13" t="e">
        <f t="shared" si="4"/>
        <v>#N/A</v>
      </c>
      <c r="AE44" s="13" t="e">
        <f t="shared" si="5"/>
        <v>#N/A</v>
      </c>
      <c r="AF44" s="13" t="e">
        <f t="shared" si="6"/>
        <v>#N/A</v>
      </c>
      <c r="AG44" s="13" t="e">
        <f t="shared" si="7"/>
        <v>#N/A</v>
      </c>
    </row>
    <row r="45" spans="2:33" x14ac:dyDescent="0.3">
      <c r="B45" s="1" t="e">
        <f t="shared" si="0"/>
        <v>#N/A</v>
      </c>
      <c r="V45" s="1" t="str">
        <f t="shared" si="11"/>
        <v/>
      </c>
      <c r="W45" s="1" t="str">
        <f t="shared" si="8"/>
        <v/>
      </c>
      <c r="X45" s="1" t="str">
        <f t="shared" si="9"/>
        <v/>
      </c>
      <c r="Y45" s="1" t="str">
        <f t="shared" si="10"/>
        <v/>
      </c>
      <c r="Z45" s="1" t="e">
        <f t="shared" si="12"/>
        <v>#N/A</v>
      </c>
      <c r="AA45" s="3">
        <f t="shared" si="1"/>
        <v>0</v>
      </c>
      <c r="AB45" s="13" t="e">
        <f t="shared" si="2"/>
        <v>#N/A</v>
      </c>
      <c r="AC45" s="13" t="e">
        <f t="shared" si="3"/>
        <v>#N/A</v>
      </c>
      <c r="AD45" s="13" t="e">
        <f t="shared" si="4"/>
        <v>#N/A</v>
      </c>
      <c r="AE45" s="13" t="e">
        <f t="shared" si="5"/>
        <v>#N/A</v>
      </c>
      <c r="AF45" s="13" t="e">
        <f t="shared" si="6"/>
        <v>#N/A</v>
      </c>
      <c r="AG45" s="13" t="e">
        <f t="shared" si="7"/>
        <v>#N/A</v>
      </c>
    </row>
    <row r="46" spans="2:33" x14ac:dyDescent="0.3">
      <c r="B46" s="1" t="e">
        <f t="shared" si="0"/>
        <v>#N/A</v>
      </c>
      <c r="V46" s="1" t="str">
        <f t="shared" si="11"/>
        <v/>
      </c>
      <c r="W46" s="1" t="str">
        <f t="shared" si="8"/>
        <v/>
      </c>
      <c r="X46" s="1" t="str">
        <f t="shared" si="9"/>
        <v/>
      </c>
      <c r="Y46" s="1" t="str">
        <f t="shared" si="10"/>
        <v/>
      </c>
      <c r="Z46" s="1" t="e">
        <f t="shared" si="12"/>
        <v>#N/A</v>
      </c>
      <c r="AA46" s="3">
        <f t="shared" si="1"/>
        <v>0</v>
      </c>
      <c r="AB46" s="13" t="e">
        <f t="shared" si="2"/>
        <v>#N/A</v>
      </c>
      <c r="AC46" s="13" t="e">
        <f t="shared" si="3"/>
        <v>#N/A</v>
      </c>
      <c r="AD46" s="13" t="e">
        <f t="shared" si="4"/>
        <v>#N/A</v>
      </c>
      <c r="AE46" s="13" t="e">
        <f t="shared" si="5"/>
        <v>#N/A</v>
      </c>
      <c r="AF46" s="13" t="e">
        <f t="shared" si="6"/>
        <v>#N/A</v>
      </c>
      <c r="AG46" s="13" t="e">
        <f t="shared" si="7"/>
        <v>#N/A</v>
      </c>
    </row>
    <row r="47" spans="2:33" x14ac:dyDescent="0.3">
      <c r="B47" s="1" t="e">
        <f t="shared" si="0"/>
        <v>#N/A</v>
      </c>
      <c r="V47" s="1" t="str">
        <f t="shared" si="11"/>
        <v/>
      </c>
      <c r="W47" s="1" t="str">
        <f t="shared" si="8"/>
        <v/>
      </c>
      <c r="X47" s="1" t="str">
        <f t="shared" si="9"/>
        <v/>
      </c>
      <c r="Y47" s="1" t="str">
        <f t="shared" si="10"/>
        <v/>
      </c>
      <c r="Z47" s="1" t="e">
        <f t="shared" si="12"/>
        <v>#N/A</v>
      </c>
      <c r="AA47" s="3">
        <f t="shared" si="1"/>
        <v>0</v>
      </c>
      <c r="AB47" s="13" t="e">
        <f t="shared" si="2"/>
        <v>#N/A</v>
      </c>
      <c r="AC47" s="13" t="e">
        <f t="shared" si="3"/>
        <v>#N/A</v>
      </c>
      <c r="AD47" s="13" t="e">
        <f t="shared" si="4"/>
        <v>#N/A</v>
      </c>
      <c r="AE47" s="13" t="e">
        <f t="shared" si="5"/>
        <v>#N/A</v>
      </c>
      <c r="AF47" s="13" t="e">
        <f t="shared" si="6"/>
        <v>#N/A</v>
      </c>
      <c r="AG47" s="13" t="e">
        <f t="shared" si="7"/>
        <v>#N/A</v>
      </c>
    </row>
    <row r="48" spans="2:33" x14ac:dyDescent="0.3">
      <c r="B48" s="1" t="e">
        <f t="shared" si="0"/>
        <v>#N/A</v>
      </c>
      <c r="V48" s="1" t="str">
        <f t="shared" si="11"/>
        <v/>
      </c>
      <c r="W48" s="1" t="str">
        <f t="shared" si="8"/>
        <v/>
      </c>
      <c r="X48" s="1" t="str">
        <f t="shared" si="9"/>
        <v/>
      </c>
      <c r="Y48" s="1" t="str">
        <f t="shared" si="10"/>
        <v/>
      </c>
      <c r="Z48" s="1" t="e">
        <f t="shared" si="12"/>
        <v>#N/A</v>
      </c>
      <c r="AA48" s="3">
        <f t="shared" si="1"/>
        <v>0</v>
      </c>
      <c r="AB48" s="13" t="e">
        <f t="shared" si="2"/>
        <v>#N/A</v>
      </c>
      <c r="AC48" s="13" t="e">
        <f t="shared" si="3"/>
        <v>#N/A</v>
      </c>
      <c r="AD48" s="13" t="e">
        <f t="shared" si="4"/>
        <v>#N/A</v>
      </c>
      <c r="AE48" s="13" t="e">
        <f t="shared" si="5"/>
        <v>#N/A</v>
      </c>
      <c r="AF48" s="13" t="e">
        <f t="shared" si="6"/>
        <v>#N/A</v>
      </c>
      <c r="AG48" s="13" t="e">
        <f t="shared" si="7"/>
        <v>#N/A</v>
      </c>
    </row>
    <row r="49" spans="2:33" x14ac:dyDescent="0.3">
      <c r="B49" s="1" t="e">
        <f t="shared" si="0"/>
        <v>#N/A</v>
      </c>
      <c r="V49" s="1" t="str">
        <f t="shared" si="11"/>
        <v/>
      </c>
      <c r="W49" s="1" t="str">
        <f t="shared" si="8"/>
        <v/>
      </c>
      <c r="X49" s="1" t="str">
        <f t="shared" si="9"/>
        <v/>
      </c>
      <c r="Y49" s="1" t="str">
        <f t="shared" si="10"/>
        <v/>
      </c>
      <c r="Z49" s="1" t="e">
        <f t="shared" si="12"/>
        <v>#N/A</v>
      </c>
      <c r="AA49" s="3">
        <f t="shared" si="1"/>
        <v>0</v>
      </c>
      <c r="AB49" s="13" t="e">
        <f t="shared" si="2"/>
        <v>#N/A</v>
      </c>
      <c r="AC49" s="13" t="e">
        <f t="shared" si="3"/>
        <v>#N/A</v>
      </c>
      <c r="AD49" s="13" t="e">
        <f t="shared" si="4"/>
        <v>#N/A</v>
      </c>
      <c r="AE49" s="13" t="e">
        <f t="shared" si="5"/>
        <v>#N/A</v>
      </c>
      <c r="AF49" s="13" t="e">
        <f t="shared" si="6"/>
        <v>#N/A</v>
      </c>
      <c r="AG49" s="13" t="e">
        <f t="shared" si="7"/>
        <v>#N/A</v>
      </c>
    </row>
    <row r="50" spans="2:33" x14ac:dyDescent="0.3">
      <c r="B50" s="1" t="e">
        <f t="shared" si="0"/>
        <v>#N/A</v>
      </c>
      <c r="V50" s="1" t="str">
        <f t="shared" si="11"/>
        <v/>
      </c>
      <c r="W50" s="1" t="str">
        <f t="shared" si="8"/>
        <v/>
      </c>
      <c r="X50" s="1" t="str">
        <f t="shared" si="9"/>
        <v/>
      </c>
      <c r="Y50" s="1" t="str">
        <f t="shared" si="10"/>
        <v/>
      </c>
      <c r="Z50" s="1" t="e">
        <f t="shared" si="12"/>
        <v>#N/A</v>
      </c>
      <c r="AA50" s="3">
        <f t="shared" si="1"/>
        <v>0</v>
      </c>
      <c r="AB50" s="13" t="e">
        <f t="shared" si="2"/>
        <v>#N/A</v>
      </c>
      <c r="AC50" s="13" t="e">
        <f t="shared" si="3"/>
        <v>#N/A</v>
      </c>
      <c r="AD50" s="13" t="e">
        <f t="shared" si="4"/>
        <v>#N/A</v>
      </c>
      <c r="AE50" s="13" t="e">
        <f t="shared" si="5"/>
        <v>#N/A</v>
      </c>
      <c r="AF50" s="13" t="e">
        <f t="shared" si="6"/>
        <v>#N/A</v>
      </c>
      <c r="AG50" s="13" t="e">
        <f t="shared" si="7"/>
        <v>#N/A</v>
      </c>
    </row>
    <row r="51" spans="2:33" x14ac:dyDescent="0.3">
      <c r="B51" s="1" t="e">
        <f t="shared" si="0"/>
        <v>#N/A</v>
      </c>
      <c r="V51" s="1" t="str">
        <f t="shared" si="11"/>
        <v/>
      </c>
      <c r="W51" s="1" t="str">
        <f t="shared" si="8"/>
        <v/>
      </c>
      <c r="X51" s="1" t="str">
        <f t="shared" si="9"/>
        <v/>
      </c>
      <c r="Y51" s="1" t="str">
        <f t="shared" si="10"/>
        <v/>
      </c>
      <c r="Z51" s="1" t="e">
        <f t="shared" si="12"/>
        <v>#N/A</v>
      </c>
      <c r="AA51" s="3">
        <f t="shared" si="1"/>
        <v>0</v>
      </c>
      <c r="AB51" s="13" t="e">
        <f t="shared" si="2"/>
        <v>#N/A</v>
      </c>
      <c r="AC51" s="13" t="e">
        <f t="shared" si="3"/>
        <v>#N/A</v>
      </c>
      <c r="AD51" s="13" t="e">
        <f t="shared" si="4"/>
        <v>#N/A</v>
      </c>
      <c r="AE51" s="13" t="e">
        <f t="shared" si="5"/>
        <v>#N/A</v>
      </c>
      <c r="AF51" s="13" t="e">
        <f t="shared" si="6"/>
        <v>#N/A</v>
      </c>
      <c r="AG51" s="13" t="e">
        <f t="shared" si="7"/>
        <v>#N/A</v>
      </c>
    </row>
    <row r="52" spans="2:33" x14ac:dyDescent="0.3">
      <c r="B52" s="1" t="e">
        <f t="shared" si="0"/>
        <v>#N/A</v>
      </c>
      <c r="V52" s="1" t="str">
        <f t="shared" si="11"/>
        <v/>
      </c>
      <c r="W52" s="1" t="str">
        <f t="shared" si="8"/>
        <v/>
      </c>
      <c r="X52" s="1" t="str">
        <f t="shared" si="9"/>
        <v/>
      </c>
      <c r="Y52" s="1" t="str">
        <f t="shared" si="10"/>
        <v/>
      </c>
      <c r="Z52" s="1" t="e">
        <f t="shared" si="12"/>
        <v>#N/A</v>
      </c>
      <c r="AA52" s="3">
        <f t="shared" si="1"/>
        <v>0</v>
      </c>
      <c r="AB52" s="13" t="e">
        <f t="shared" si="2"/>
        <v>#N/A</v>
      </c>
      <c r="AC52" s="13" t="e">
        <f t="shared" si="3"/>
        <v>#N/A</v>
      </c>
      <c r="AD52" s="13" t="e">
        <f t="shared" si="4"/>
        <v>#N/A</v>
      </c>
      <c r="AE52" s="13" t="e">
        <f t="shared" si="5"/>
        <v>#N/A</v>
      </c>
      <c r="AF52" s="13" t="e">
        <f t="shared" si="6"/>
        <v>#N/A</v>
      </c>
      <c r="AG52" s="13" t="e">
        <f t="shared" si="7"/>
        <v>#N/A</v>
      </c>
    </row>
    <row r="53" spans="2:33" x14ac:dyDescent="0.3">
      <c r="B53" s="1" t="e">
        <f t="shared" si="0"/>
        <v>#N/A</v>
      </c>
      <c r="V53" s="1" t="str">
        <f t="shared" si="11"/>
        <v/>
      </c>
      <c r="W53" s="1" t="str">
        <f t="shared" si="8"/>
        <v/>
      </c>
      <c r="X53" s="1" t="str">
        <f t="shared" si="9"/>
        <v/>
      </c>
      <c r="Y53" s="1" t="str">
        <f t="shared" si="10"/>
        <v/>
      </c>
      <c r="Z53" s="1" t="e">
        <f t="shared" si="12"/>
        <v>#N/A</v>
      </c>
      <c r="AA53" s="3">
        <f t="shared" si="1"/>
        <v>0</v>
      </c>
      <c r="AB53" s="13" t="e">
        <f t="shared" si="2"/>
        <v>#N/A</v>
      </c>
      <c r="AC53" s="13" t="e">
        <f t="shared" si="3"/>
        <v>#N/A</v>
      </c>
      <c r="AD53" s="13" t="e">
        <f t="shared" si="4"/>
        <v>#N/A</v>
      </c>
      <c r="AE53" s="13" t="e">
        <f t="shared" si="5"/>
        <v>#N/A</v>
      </c>
      <c r="AF53" s="13" t="e">
        <f t="shared" si="6"/>
        <v>#N/A</v>
      </c>
      <c r="AG53" s="13" t="e">
        <f t="shared" si="7"/>
        <v>#N/A</v>
      </c>
    </row>
    <row r="54" spans="2:33" x14ac:dyDescent="0.3">
      <c r="B54" s="1" t="e">
        <f t="shared" si="0"/>
        <v>#N/A</v>
      </c>
      <c r="V54" s="1" t="str">
        <f t="shared" si="11"/>
        <v/>
      </c>
      <c r="W54" s="1" t="str">
        <f t="shared" si="8"/>
        <v/>
      </c>
      <c r="X54" s="1" t="str">
        <f t="shared" si="9"/>
        <v/>
      </c>
      <c r="Y54" s="1" t="str">
        <f t="shared" si="10"/>
        <v/>
      </c>
      <c r="Z54" s="1" t="e">
        <f t="shared" si="12"/>
        <v>#N/A</v>
      </c>
      <c r="AA54" s="3">
        <f t="shared" si="1"/>
        <v>0</v>
      </c>
      <c r="AB54" s="13" t="e">
        <f t="shared" si="2"/>
        <v>#N/A</v>
      </c>
      <c r="AC54" s="13" t="e">
        <f t="shared" si="3"/>
        <v>#N/A</v>
      </c>
      <c r="AD54" s="13" t="e">
        <f t="shared" si="4"/>
        <v>#N/A</v>
      </c>
      <c r="AE54" s="13" t="e">
        <f t="shared" si="5"/>
        <v>#N/A</v>
      </c>
      <c r="AF54" s="13" t="e">
        <f t="shared" si="6"/>
        <v>#N/A</v>
      </c>
      <c r="AG54" s="13" t="e">
        <f t="shared" si="7"/>
        <v>#N/A</v>
      </c>
    </row>
    <row r="55" spans="2:33" x14ac:dyDescent="0.3">
      <c r="B55" s="1" t="e">
        <f t="shared" si="0"/>
        <v>#N/A</v>
      </c>
      <c r="V55" s="1" t="str">
        <f t="shared" si="11"/>
        <v/>
      </c>
      <c r="W55" s="1" t="str">
        <f t="shared" si="8"/>
        <v/>
      </c>
      <c r="X55" s="1" t="str">
        <f t="shared" si="9"/>
        <v/>
      </c>
      <c r="Y55" s="1" t="str">
        <f t="shared" si="10"/>
        <v/>
      </c>
      <c r="Z55" s="1" t="e">
        <f t="shared" si="12"/>
        <v>#N/A</v>
      </c>
      <c r="AA55" s="3">
        <f t="shared" si="1"/>
        <v>0</v>
      </c>
      <c r="AB55" s="13" t="e">
        <f t="shared" si="2"/>
        <v>#N/A</v>
      </c>
      <c r="AC55" s="13" t="e">
        <f t="shared" si="3"/>
        <v>#N/A</v>
      </c>
      <c r="AD55" s="13" t="e">
        <f t="shared" si="4"/>
        <v>#N/A</v>
      </c>
      <c r="AE55" s="13" t="e">
        <f t="shared" si="5"/>
        <v>#N/A</v>
      </c>
      <c r="AF55" s="13" t="e">
        <f t="shared" si="6"/>
        <v>#N/A</v>
      </c>
      <c r="AG55" s="13" t="e">
        <f t="shared" si="7"/>
        <v>#N/A</v>
      </c>
    </row>
    <row r="56" spans="2:33" x14ac:dyDescent="0.3">
      <c r="B56" s="1" t="e">
        <f t="shared" si="0"/>
        <v>#N/A</v>
      </c>
      <c r="V56" s="1" t="str">
        <f t="shared" si="11"/>
        <v/>
      </c>
      <c r="W56" s="1" t="str">
        <f t="shared" si="8"/>
        <v/>
      </c>
      <c r="X56" s="1" t="str">
        <f t="shared" si="9"/>
        <v/>
      </c>
      <c r="Y56" s="1" t="str">
        <f t="shared" si="10"/>
        <v/>
      </c>
      <c r="Z56" s="1" t="e">
        <f t="shared" si="12"/>
        <v>#N/A</v>
      </c>
      <c r="AA56" s="3">
        <f t="shared" si="1"/>
        <v>0</v>
      </c>
      <c r="AB56" s="13" t="e">
        <f t="shared" si="2"/>
        <v>#N/A</v>
      </c>
      <c r="AC56" s="13" t="e">
        <f t="shared" si="3"/>
        <v>#N/A</v>
      </c>
      <c r="AD56" s="13" t="e">
        <f t="shared" si="4"/>
        <v>#N/A</v>
      </c>
      <c r="AE56" s="13" t="e">
        <f t="shared" si="5"/>
        <v>#N/A</v>
      </c>
      <c r="AF56" s="13" t="e">
        <f t="shared" si="6"/>
        <v>#N/A</v>
      </c>
      <c r="AG56" s="13" t="e">
        <f t="shared" si="7"/>
        <v>#N/A</v>
      </c>
    </row>
    <row r="57" spans="2:33" x14ac:dyDescent="0.3">
      <c r="B57" s="1" t="e">
        <f t="shared" si="0"/>
        <v>#N/A</v>
      </c>
      <c r="V57" s="1" t="str">
        <f t="shared" si="11"/>
        <v/>
      </c>
      <c r="W57" s="1" t="str">
        <f t="shared" si="8"/>
        <v/>
      </c>
      <c r="X57" s="1" t="str">
        <f t="shared" si="9"/>
        <v/>
      </c>
      <c r="Y57" s="1" t="str">
        <f t="shared" si="10"/>
        <v/>
      </c>
      <c r="Z57" s="1" t="e">
        <f t="shared" si="12"/>
        <v>#N/A</v>
      </c>
      <c r="AA57" s="3">
        <f t="shared" si="1"/>
        <v>0</v>
      </c>
      <c r="AB57" s="13" t="e">
        <f t="shared" si="2"/>
        <v>#N/A</v>
      </c>
      <c r="AC57" s="13" t="e">
        <f t="shared" si="3"/>
        <v>#N/A</v>
      </c>
      <c r="AD57" s="13" t="e">
        <f t="shared" si="4"/>
        <v>#N/A</v>
      </c>
      <c r="AE57" s="13" t="e">
        <f t="shared" si="5"/>
        <v>#N/A</v>
      </c>
      <c r="AF57" s="13" t="e">
        <f t="shared" si="6"/>
        <v>#N/A</v>
      </c>
      <c r="AG57" s="13" t="e">
        <f t="shared" si="7"/>
        <v>#N/A</v>
      </c>
    </row>
    <row r="58" spans="2:33" x14ac:dyDescent="0.3">
      <c r="B58" s="1" t="e">
        <f t="shared" si="0"/>
        <v>#N/A</v>
      </c>
      <c r="V58" s="1" t="str">
        <f t="shared" si="11"/>
        <v/>
      </c>
      <c r="W58" s="1" t="str">
        <f t="shared" si="8"/>
        <v/>
      </c>
      <c r="X58" s="1" t="str">
        <f t="shared" si="9"/>
        <v/>
      </c>
      <c r="Y58" s="1" t="str">
        <f t="shared" si="10"/>
        <v/>
      </c>
      <c r="Z58" s="1" t="e">
        <f t="shared" si="12"/>
        <v>#N/A</v>
      </c>
      <c r="AA58" s="3">
        <f t="shared" si="1"/>
        <v>0</v>
      </c>
      <c r="AB58" s="13" t="e">
        <f t="shared" si="2"/>
        <v>#N/A</v>
      </c>
      <c r="AC58" s="13" t="e">
        <f t="shared" si="3"/>
        <v>#N/A</v>
      </c>
      <c r="AD58" s="13" t="e">
        <f t="shared" si="4"/>
        <v>#N/A</v>
      </c>
      <c r="AE58" s="13" t="e">
        <f t="shared" si="5"/>
        <v>#N/A</v>
      </c>
      <c r="AF58" s="13" t="e">
        <f t="shared" si="6"/>
        <v>#N/A</v>
      </c>
      <c r="AG58" s="13" t="e">
        <f t="shared" si="7"/>
        <v>#N/A</v>
      </c>
    </row>
    <row r="59" spans="2:33" x14ac:dyDescent="0.3">
      <c r="B59" s="1" t="e">
        <f t="shared" si="0"/>
        <v>#N/A</v>
      </c>
      <c r="V59" s="1" t="str">
        <f t="shared" si="11"/>
        <v/>
      </c>
      <c r="W59" s="1" t="str">
        <f t="shared" si="8"/>
        <v/>
      </c>
      <c r="X59" s="1" t="str">
        <f t="shared" si="9"/>
        <v/>
      </c>
      <c r="Y59" s="1" t="str">
        <f t="shared" si="10"/>
        <v/>
      </c>
      <c r="Z59" s="1" t="e">
        <f t="shared" si="12"/>
        <v>#N/A</v>
      </c>
      <c r="AA59" s="3">
        <f t="shared" si="1"/>
        <v>0</v>
      </c>
      <c r="AB59" s="13" t="e">
        <f t="shared" si="2"/>
        <v>#N/A</v>
      </c>
      <c r="AC59" s="13" t="e">
        <f t="shared" si="3"/>
        <v>#N/A</v>
      </c>
      <c r="AD59" s="13" t="e">
        <f t="shared" si="4"/>
        <v>#N/A</v>
      </c>
      <c r="AE59" s="13" t="e">
        <f t="shared" si="5"/>
        <v>#N/A</v>
      </c>
      <c r="AF59" s="13" t="e">
        <f t="shared" si="6"/>
        <v>#N/A</v>
      </c>
      <c r="AG59" s="13" t="e">
        <f t="shared" si="7"/>
        <v>#N/A</v>
      </c>
    </row>
    <row r="60" spans="2:33" x14ac:dyDescent="0.3">
      <c r="B60" s="1" t="e">
        <f t="shared" si="0"/>
        <v>#N/A</v>
      </c>
      <c r="V60" s="1" t="str">
        <f t="shared" si="11"/>
        <v/>
      </c>
      <c r="W60" s="1" t="str">
        <f t="shared" si="8"/>
        <v/>
      </c>
      <c r="X60" s="1" t="str">
        <f t="shared" si="9"/>
        <v/>
      </c>
      <c r="Y60" s="1" t="str">
        <f t="shared" si="10"/>
        <v/>
      </c>
      <c r="Z60" s="1" t="e">
        <f t="shared" si="12"/>
        <v>#N/A</v>
      </c>
      <c r="AA60" s="3">
        <f t="shared" si="1"/>
        <v>0</v>
      </c>
      <c r="AB60" s="13" t="e">
        <f t="shared" si="2"/>
        <v>#N/A</v>
      </c>
      <c r="AC60" s="13" t="e">
        <f t="shared" si="3"/>
        <v>#N/A</v>
      </c>
      <c r="AD60" s="13" t="e">
        <f t="shared" si="4"/>
        <v>#N/A</v>
      </c>
      <c r="AE60" s="13" t="e">
        <f t="shared" si="5"/>
        <v>#N/A</v>
      </c>
      <c r="AF60" s="13" t="e">
        <f t="shared" si="6"/>
        <v>#N/A</v>
      </c>
      <c r="AG60" s="13" t="e">
        <f t="shared" si="7"/>
        <v>#N/A</v>
      </c>
    </row>
    <row r="61" spans="2:33" x14ac:dyDescent="0.3">
      <c r="B61" s="1" t="e">
        <f t="shared" si="0"/>
        <v>#N/A</v>
      </c>
      <c r="V61" s="1" t="str">
        <f t="shared" si="11"/>
        <v/>
      </c>
      <c r="W61" s="1" t="str">
        <f t="shared" si="8"/>
        <v/>
      </c>
      <c r="X61" s="1" t="str">
        <f t="shared" si="9"/>
        <v/>
      </c>
      <c r="Y61" s="1" t="str">
        <f t="shared" si="10"/>
        <v/>
      </c>
      <c r="Z61" s="1" t="e">
        <f t="shared" si="12"/>
        <v>#N/A</v>
      </c>
      <c r="AA61" s="3">
        <f t="shared" si="1"/>
        <v>0</v>
      </c>
      <c r="AB61" s="13" t="e">
        <f t="shared" si="2"/>
        <v>#N/A</v>
      </c>
      <c r="AC61" s="13" t="e">
        <f t="shared" si="3"/>
        <v>#N/A</v>
      </c>
      <c r="AD61" s="13" t="e">
        <f t="shared" si="4"/>
        <v>#N/A</v>
      </c>
      <c r="AE61" s="13" t="e">
        <f t="shared" si="5"/>
        <v>#N/A</v>
      </c>
      <c r="AF61" s="13" t="e">
        <f t="shared" si="6"/>
        <v>#N/A</v>
      </c>
      <c r="AG61" s="13" t="e">
        <f t="shared" si="7"/>
        <v>#N/A</v>
      </c>
    </row>
    <row r="62" spans="2:33" x14ac:dyDescent="0.3">
      <c r="B62" s="1" t="e">
        <f t="shared" si="0"/>
        <v>#N/A</v>
      </c>
      <c r="V62" s="1" t="str">
        <f t="shared" si="11"/>
        <v/>
      </c>
      <c r="W62" s="1" t="str">
        <f t="shared" si="8"/>
        <v/>
      </c>
      <c r="X62" s="1" t="str">
        <f t="shared" si="9"/>
        <v/>
      </c>
      <c r="Y62" s="1" t="str">
        <f t="shared" si="10"/>
        <v/>
      </c>
      <c r="Z62" s="1" t="e">
        <f t="shared" si="12"/>
        <v>#N/A</v>
      </c>
      <c r="AA62" s="3">
        <f t="shared" si="1"/>
        <v>0</v>
      </c>
      <c r="AB62" s="13" t="e">
        <f t="shared" si="2"/>
        <v>#N/A</v>
      </c>
      <c r="AC62" s="13" t="e">
        <f t="shared" si="3"/>
        <v>#N/A</v>
      </c>
      <c r="AD62" s="13" t="e">
        <f t="shared" si="4"/>
        <v>#N/A</v>
      </c>
      <c r="AE62" s="13" t="e">
        <f t="shared" si="5"/>
        <v>#N/A</v>
      </c>
      <c r="AF62" s="13" t="e">
        <f t="shared" si="6"/>
        <v>#N/A</v>
      </c>
      <c r="AG62" s="13" t="e">
        <f t="shared" si="7"/>
        <v>#N/A</v>
      </c>
    </row>
    <row r="63" spans="2:33" x14ac:dyDescent="0.3">
      <c r="B63" s="1" t="e">
        <f t="shared" si="0"/>
        <v>#N/A</v>
      </c>
      <c r="V63" s="1" t="str">
        <f t="shared" si="11"/>
        <v/>
      </c>
      <c r="W63" s="1" t="str">
        <f t="shared" si="8"/>
        <v/>
      </c>
      <c r="X63" s="1" t="str">
        <f t="shared" si="9"/>
        <v/>
      </c>
      <c r="Y63" s="1" t="str">
        <f t="shared" si="10"/>
        <v/>
      </c>
      <c r="Z63" s="1" t="e">
        <f t="shared" si="12"/>
        <v>#N/A</v>
      </c>
      <c r="AA63" s="3">
        <f t="shared" si="1"/>
        <v>0</v>
      </c>
      <c r="AB63" s="13" t="e">
        <f t="shared" si="2"/>
        <v>#N/A</v>
      </c>
      <c r="AC63" s="13" t="e">
        <f t="shared" si="3"/>
        <v>#N/A</v>
      </c>
      <c r="AD63" s="13" t="e">
        <f t="shared" si="4"/>
        <v>#N/A</v>
      </c>
      <c r="AE63" s="13" t="e">
        <f t="shared" si="5"/>
        <v>#N/A</v>
      </c>
      <c r="AF63" s="13" t="e">
        <f t="shared" si="6"/>
        <v>#N/A</v>
      </c>
      <c r="AG63" s="13" t="e">
        <f t="shared" si="7"/>
        <v>#N/A</v>
      </c>
    </row>
    <row r="64" spans="2:33" x14ac:dyDescent="0.3">
      <c r="B64" s="1" t="e">
        <f t="shared" si="0"/>
        <v>#N/A</v>
      </c>
      <c r="V64" s="1" t="str">
        <f t="shared" si="11"/>
        <v/>
      </c>
      <c r="W64" s="1" t="str">
        <f t="shared" si="8"/>
        <v/>
      </c>
      <c r="X64" s="1" t="str">
        <f t="shared" si="9"/>
        <v/>
      </c>
      <c r="Y64" s="1" t="str">
        <f t="shared" si="10"/>
        <v/>
      </c>
      <c r="Z64" s="1" t="e">
        <f t="shared" si="12"/>
        <v>#N/A</v>
      </c>
      <c r="AA64" s="3">
        <f t="shared" si="1"/>
        <v>0</v>
      </c>
      <c r="AB64" s="13" t="e">
        <f t="shared" si="2"/>
        <v>#N/A</v>
      </c>
      <c r="AC64" s="13" t="e">
        <f t="shared" si="3"/>
        <v>#N/A</v>
      </c>
      <c r="AD64" s="13" t="e">
        <f t="shared" si="4"/>
        <v>#N/A</v>
      </c>
      <c r="AE64" s="13" t="e">
        <f t="shared" si="5"/>
        <v>#N/A</v>
      </c>
      <c r="AF64" s="13" t="e">
        <f t="shared" si="6"/>
        <v>#N/A</v>
      </c>
      <c r="AG64" s="13" t="e">
        <f t="shared" si="7"/>
        <v>#N/A</v>
      </c>
    </row>
    <row r="65" spans="2:33" x14ac:dyDescent="0.3">
      <c r="B65" s="1" t="e">
        <f t="shared" si="0"/>
        <v>#N/A</v>
      </c>
      <c r="V65" s="1" t="str">
        <f t="shared" si="11"/>
        <v/>
      </c>
      <c r="W65" s="1" t="str">
        <f t="shared" si="8"/>
        <v/>
      </c>
      <c r="X65" s="1" t="str">
        <f t="shared" si="9"/>
        <v/>
      </c>
      <c r="Y65" s="1" t="str">
        <f t="shared" si="10"/>
        <v/>
      </c>
      <c r="Z65" s="1" t="e">
        <f t="shared" si="12"/>
        <v>#N/A</v>
      </c>
      <c r="AA65" s="3">
        <f t="shared" si="1"/>
        <v>0</v>
      </c>
      <c r="AB65" s="13" t="e">
        <f t="shared" si="2"/>
        <v>#N/A</v>
      </c>
      <c r="AC65" s="13" t="e">
        <f t="shared" si="3"/>
        <v>#N/A</v>
      </c>
      <c r="AD65" s="13" t="e">
        <f t="shared" si="4"/>
        <v>#N/A</v>
      </c>
      <c r="AE65" s="13" t="e">
        <f t="shared" si="5"/>
        <v>#N/A</v>
      </c>
      <c r="AF65" s="13" t="e">
        <f t="shared" si="6"/>
        <v>#N/A</v>
      </c>
      <c r="AG65" s="13" t="e">
        <f t="shared" si="7"/>
        <v>#N/A</v>
      </c>
    </row>
    <row r="66" spans="2:33" x14ac:dyDescent="0.3">
      <c r="B66" s="1" t="e">
        <f t="shared" si="0"/>
        <v>#N/A</v>
      </c>
      <c r="V66" s="1" t="str">
        <f t="shared" si="11"/>
        <v/>
      </c>
      <c r="W66" s="1" t="str">
        <f t="shared" si="8"/>
        <v/>
      </c>
      <c r="X66" s="1" t="str">
        <f t="shared" si="9"/>
        <v/>
      </c>
      <c r="Y66" s="1" t="str">
        <f t="shared" si="10"/>
        <v/>
      </c>
      <c r="Z66" s="1" t="e">
        <f t="shared" si="12"/>
        <v>#N/A</v>
      </c>
      <c r="AA66" s="3">
        <f t="shared" si="1"/>
        <v>0</v>
      </c>
      <c r="AB66" s="13" t="e">
        <f t="shared" si="2"/>
        <v>#N/A</v>
      </c>
      <c r="AC66" s="13" t="e">
        <f t="shared" si="3"/>
        <v>#N/A</v>
      </c>
      <c r="AD66" s="13" t="e">
        <f t="shared" si="4"/>
        <v>#N/A</v>
      </c>
      <c r="AE66" s="13" t="e">
        <f t="shared" si="5"/>
        <v>#N/A</v>
      </c>
      <c r="AF66" s="13" t="e">
        <f t="shared" si="6"/>
        <v>#N/A</v>
      </c>
      <c r="AG66" s="13" t="e">
        <f t="shared" si="7"/>
        <v>#N/A</v>
      </c>
    </row>
    <row r="67" spans="2:33" x14ac:dyDescent="0.3">
      <c r="B67" s="1" t="e">
        <f t="shared" si="0"/>
        <v>#N/A</v>
      </c>
      <c r="V67" s="1" t="str">
        <f t="shared" si="11"/>
        <v/>
      </c>
      <c r="W67" s="1" t="str">
        <f t="shared" si="8"/>
        <v/>
      </c>
      <c r="X67" s="1" t="str">
        <f t="shared" si="9"/>
        <v/>
      </c>
      <c r="Y67" s="1" t="str">
        <f t="shared" si="10"/>
        <v/>
      </c>
      <c r="Z67" s="1" t="e">
        <f t="shared" si="12"/>
        <v>#N/A</v>
      </c>
      <c r="AA67" s="3">
        <f t="shared" si="1"/>
        <v>0</v>
      </c>
      <c r="AB67" s="13" t="e">
        <f t="shared" si="2"/>
        <v>#N/A</v>
      </c>
      <c r="AC67" s="13" t="e">
        <f t="shared" si="3"/>
        <v>#N/A</v>
      </c>
      <c r="AD67" s="13" t="e">
        <f t="shared" si="4"/>
        <v>#N/A</v>
      </c>
      <c r="AE67" s="13" t="e">
        <f t="shared" si="5"/>
        <v>#N/A</v>
      </c>
      <c r="AF67" s="13" t="e">
        <f t="shared" si="6"/>
        <v>#N/A</v>
      </c>
      <c r="AG67" s="13" t="e">
        <f t="shared" si="7"/>
        <v>#N/A</v>
      </c>
    </row>
    <row r="68" spans="2:33" x14ac:dyDescent="0.3">
      <c r="B68" s="1" t="e">
        <f t="shared" si="0"/>
        <v>#N/A</v>
      </c>
      <c r="V68" s="1" t="str">
        <f t="shared" si="11"/>
        <v/>
      </c>
      <c r="W68" s="1" t="str">
        <f t="shared" si="8"/>
        <v/>
      </c>
      <c r="X68" s="1" t="str">
        <f t="shared" si="9"/>
        <v/>
      </c>
      <c r="Y68" s="1" t="str">
        <f t="shared" si="10"/>
        <v/>
      </c>
      <c r="Z68" s="1" t="e">
        <f t="shared" si="12"/>
        <v>#N/A</v>
      </c>
      <c r="AA68" s="3">
        <f t="shared" si="1"/>
        <v>0</v>
      </c>
      <c r="AB68" s="13" t="e">
        <f t="shared" si="2"/>
        <v>#N/A</v>
      </c>
      <c r="AC68" s="13" t="e">
        <f t="shared" si="3"/>
        <v>#N/A</v>
      </c>
      <c r="AD68" s="13" t="e">
        <f t="shared" si="4"/>
        <v>#N/A</v>
      </c>
      <c r="AE68" s="13" t="e">
        <f t="shared" si="5"/>
        <v>#N/A</v>
      </c>
      <c r="AF68" s="13" t="e">
        <f t="shared" si="6"/>
        <v>#N/A</v>
      </c>
      <c r="AG68" s="13" t="e">
        <f t="shared" si="7"/>
        <v>#N/A</v>
      </c>
    </row>
    <row r="69" spans="2:33" x14ac:dyDescent="0.3">
      <c r="B69" s="1" t="e">
        <f t="shared" si="0"/>
        <v>#N/A</v>
      </c>
      <c r="V69" s="1" t="str">
        <f t="shared" si="11"/>
        <v/>
      </c>
      <c r="W69" s="1" t="str">
        <f t="shared" si="8"/>
        <v/>
      </c>
      <c r="X69" s="1" t="str">
        <f t="shared" si="9"/>
        <v/>
      </c>
      <c r="Y69" s="1" t="str">
        <f t="shared" si="10"/>
        <v/>
      </c>
      <c r="Z69" s="1" t="e">
        <f t="shared" si="12"/>
        <v>#N/A</v>
      </c>
      <c r="AA69" s="3">
        <f t="shared" si="1"/>
        <v>0</v>
      </c>
      <c r="AB69" s="13" t="e">
        <f t="shared" si="2"/>
        <v>#N/A</v>
      </c>
      <c r="AC69" s="13" t="e">
        <f t="shared" si="3"/>
        <v>#N/A</v>
      </c>
      <c r="AD69" s="13" t="e">
        <f t="shared" si="4"/>
        <v>#N/A</v>
      </c>
      <c r="AE69" s="13" t="e">
        <f t="shared" si="5"/>
        <v>#N/A</v>
      </c>
      <c r="AF69" s="13" t="e">
        <f t="shared" si="6"/>
        <v>#N/A</v>
      </c>
      <c r="AG69" s="13" t="e">
        <f t="shared" si="7"/>
        <v>#N/A</v>
      </c>
    </row>
    <row r="70" spans="2:33" x14ac:dyDescent="0.3">
      <c r="B70" s="1" t="e">
        <f t="shared" si="0"/>
        <v>#N/A</v>
      </c>
      <c r="V70" s="1" t="str">
        <f t="shared" si="11"/>
        <v/>
      </c>
      <c r="W70" s="1" t="str">
        <f t="shared" si="8"/>
        <v/>
      </c>
      <c r="X70" s="1" t="str">
        <f t="shared" si="9"/>
        <v/>
      </c>
      <c r="Y70" s="1" t="str">
        <f t="shared" si="10"/>
        <v/>
      </c>
      <c r="Z70" s="1" t="e">
        <f t="shared" si="12"/>
        <v>#N/A</v>
      </c>
      <c r="AA70" s="3">
        <f t="shared" si="1"/>
        <v>0</v>
      </c>
      <c r="AB70" s="13" t="e">
        <f t="shared" si="2"/>
        <v>#N/A</v>
      </c>
      <c r="AC70" s="13" t="e">
        <f t="shared" si="3"/>
        <v>#N/A</v>
      </c>
      <c r="AD70" s="13" t="e">
        <f t="shared" si="4"/>
        <v>#N/A</v>
      </c>
      <c r="AE70" s="13" t="e">
        <f t="shared" si="5"/>
        <v>#N/A</v>
      </c>
      <c r="AF70" s="13" t="e">
        <f t="shared" si="6"/>
        <v>#N/A</v>
      </c>
      <c r="AG70" s="13" t="e">
        <f t="shared" si="7"/>
        <v>#N/A</v>
      </c>
    </row>
    <row r="71" spans="2:33" x14ac:dyDescent="0.3">
      <c r="B71" s="1" t="e">
        <f t="shared" si="0"/>
        <v>#N/A</v>
      </c>
      <c r="V71" s="1" t="str">
        <f t="shared" si="11"/>
        <v/>
      </c>
      <c r="W71" s="1" t="str">
        <f t="shared" si="8"/>
        <v/>
      </c>
      <c r="X71" s="1" t="str">
        <f t="shared" si="9"/>
        <v/>
      </c>
      <c r="Y71" s="1" t="str">
        <f t="shared" si="10"/>
        <v/>
      </c>
      <c r="Z71" s="1" t="e">
        <f t="shared" si="12"/>
        <v>#N/A</v>
      </c>
      <c r="AA71" s="3">
        <f t="shared" si="1"/>
        <v>0</v>
      </c>
      <c r="AB71" s="13" t="e">
        <f t="shared" si="2"/>
        <v>#N/A</v>
      </c>
      <c r="AC71" s="13" t="e">
        <f t="shared" si="3"/>
        <v>#N/A</v>
      </c>
      <c r="AD71" s="13" t="e">
        <f t="shared" si="4"/>
        <v>#N/A</v>
      </c>
      <c r="AE71" s="13" t="e">
        <f t="shared" si="5"/>
        <v>#N/A</v>
      </c>
      <c r="AF71" s="13" t="e">
        <f t="shared" si="6"/>
        <v>#N/A</v>
      </c>
      <c r="AG71" s="13" t="e">
        <f t="shared" si="7"/>
        <v>#N/A</v>
      </c>
    </row>
    <row r="72" spans="2:33" x14ac:dyDescent="0.3">
      <c r="B72" s="1" t="e">
        <f t="shared" ref="B72:B135" si="13">IF(C72="",NA(),E72+G72+H72+I72)</f>
        <v>#N/A</v>
      </c>
      <c r="V72" s="1" t="str">
        <f t="shared" si="11"/>
        <v/>
      </c>
      <c r="W72" s="1" t="str">
        <f t="shared" si="8"/>
        <v/>
      </c>
      <c r="X72" s="1" t="str">
        <f t="shared" si="9"/>
        <v/>
      </c>
      <c r="Y72" s="1" t="str">
        <f t="shared" si="10"/>
        <v/>
      </c>
      <c r="Z72" s="1" t="e">
        <f t="shared" si="12"/>
        <v>#N/A</v>
      </c>
      <c r="AA72" s="3">
        <f t="shared" ref="AA72:AA135" si="14">$B$2*K72*$B$1</f>
        <v>0</v>
      </c>
      <c r="AB72" s="13" t="e">
        <f t="shared" ref="AB72:AB135" si="15">IF(OR(ISNA(B72),B72=0),NA(),I72/B72)</f>
        <v>#N/A</v>
      </c>
      <c r="AC72" s="13" t="e">
        <f t="shared" ref="AC72:AC135" si="16">IF(OR(ISNA(B72),B72=0),NA(),B72/$AC$5)</f>
        <v>#N/A</v>
      </c>
      <c r="AD72" s="13" t="e">
        <f t="shared" ref="AD72:AD135" si="17">IF(OR(ISNA(B72),B72=0),NA(),E72/$AC$5)</f>
        <v>#N/A</v>
      </c>
      <c r="AE72" s="13" t="e">
        <f t="shared" ref="AE72:AE135" si="18">IF(OR(ISNA(B72),B72=0),NA(),G72/$AC$5)</f>
        <v>#N/A</v>
      </c>
      <c r="AF72" s="13" t="e">
        <f t="shared" ref="AF72:AF135" si="19">IF(OR(ISNA(B72),B72=0),NA(),I72/$AC$5)</f>
        <v>#N/A</v>
      </c>
      <c r="AG72" s="13" t="e">
        <f t="shared" ref="AG72:AG135" si="20">+IF(OR(ISNA(B72),B72=0),NA(),Z72/$AC$5)</f>
        <v>#N/A</v>
      </c>
    </row>
    <row r="73" spans="2:33" x14ac:dyDescent="0.3">
      <c r="B73" s="1" t="e">
        <f t="shared" si="13"/>
        <v>#N/A</v>
      </c>
      <c r="V73" s="1" t="str">
        <f t="shared" si="11"/>
        <v/>
      </c>
      <c r="W73" s="1" t="str">
        <f t="shared" ref="W73:W136" si="21">IF($C73="","",G73-G72)</f>
        <v/>
      </c>
      <c r="X73" s="1" t="str">
        <f t="shared" ref="X73:X136" si="22">IF($C73="","",H73-H72)</f>
        <v/>
      </c>
      <c r="Y73" s="1" t="str">
        <f t="shared" ref="Y73:Y136" si="23">IF($C73="","",I73-I72)</f>
        <v/>
      </c>
      <c r="Z73" s="1" t="e">
        <f t="shared" si="12"/>
        <v>#N/A</v>
      </c>
      <c r="AA73" s="3">
        <f t="shared" si="14"/>
        <v>0</v>
      </c>
      <c r="AB73" s="13" t="e">
        <f t="shared" si="15"/>
        <v>#N/A</v>
      </c>
      <c r="AC73" s="13" t="e">
        <f t="shared" si="16"/>
        <v>#N/A</v>
      </c>
      <c r="AD73" s="13" t="e">
        <f t="shared" si="17"/>
        <v>#N/A</v>
      </c>
      <c r="AE73" s="13" t="e">
        <f t="shared" si="18"/>
        <v>#N/A</v>
      </c>
      <c r="AF73" s="13" t="e">
        <f t="shared" si="19"/>
        <v>#N/A</v>
      </c>
      <c r="AG73" s="13" t="e">
        <f t="shared" si="20"/>
        <v>#N/A</v>
      </c>
    </row>
    <row r="74" spans="2:33" x14ac:dyDescent="0.3">
      <c r="B74" s="1" t="e">
        <f t="shared" si="13"/>
        <v>#N/A</v>
      </c>
      <c r="V74" s="1" t="str">
        <f t="shared" ref="V74:V137" si="24">IF($C74="","",E74-E73)</f>
        <v/>
      </c>
      <c r="W74" s="1" t="str">
        <f t="shared" si="21"/>
        <v/>
      </c>
      <c r="X74" s="1" t="str">
        <f t="shared" si="22"/>
        <v/>
      </c>
      <c r="Y74" s="1" t="str">
        <f t="shared" si="23"/>
        <v/>
      </c>
      <c r="Z74" s="1" t="e">
        <f t="shared" ref="Z74:Z137" si="25">IF(OR($C74="",ISNA($C74)),NA(),V74+W74+X74+Y74)</f>
        <v>#N/A</v>
      </c>
      <c r="AA74" s="3">
        <f t="shared" si="14"/>
        <v>0</v>
      </c>
      <c r="AB74" s="13" t="e">
        <f t="shared" si="15"/>
        <v>#N/A</v>
      </c>
      <c r="AC74" s="13" t="e">
        <f t="shared" si="16"/>
        <v>#N/A</v>
      </c>
      <c r="AD74" s="13" t="e">
        <f t="shared" si="17"/>
        <v>#N/A</v>
      </c>
      <c r="AE74" s="13" t="e">
        <f t="shared" si="18"/>
        <v>#N/A</v>
      </c>
      <c r="AF74" s="13" t="e">
        <f t="shared" si="19"/>
        <v>#N/A</v>
      </c>
      <c r="AG74" s="13" t="e">
        <f t="shared" si="20"/>
        <v>#N/A</v>
      </c>
    </row>
    <row r="75" spans="2:33" x14ac:dyDescent="0.3">
      <c r="B75" s="1" t="e">
        <f t="shared" si="13"/>
        <v>#N/A</v>
      </c>
      <c r="V75" s="1" t="str">
        <f t="shared" si="24"/>
        <v/>
      </c>
      <c r="W75" s="1" t="str">
        <f t="shared" si="21"/>
        <v/>
      </c>
      <c r="X75" s="1" t="str">
        <f t="shared" si="22"/>
        <v/>
      </c>
      <c r="Y75" s="1" t="str">
        <f t="shared" si="23"/>
        <v/>
      </c>
      <c r="Z75" s="1" t="e">
        <f t="shared" si="25"/>
        <v>#N/A</v>
      </c>
      <c r="AA75" s="3">
        <f t="shared" si="14"/>
        <v>0</v>
      </c>
      <c r="AB75" s="13" t="e">
        <f t="shared" si="15"/>
        <v>#N/A</v>
      </c>
      <c r="AC75" s="13" t="e">
        <f t="shared" si="16"/>
        <v>#N/A</v>
      </c>
      <c r="AD75" s="13" t="e">
        <f t="shared" si="17"/>
        <v>#N/A</v>
      </c>
      <c r="AE75" s="13" t="e">
        <f t="shared" si="18"/>
        <v>#N/A</v>
      </c>
      <c r="AF75" s="13" t="e">
        <f t="shared" si="19"/>
        <v>#N/A</v>
      </c>
      <c r="AG75" s="13" t="e">
        <f t="shared" si="20"/>
        <v>#N/A</v>
      </c>
    </row>
    <row r="76" spans="2:33" x14ac:dyDescent="0.3">
      <c r="B76" s="1" t="e">
        <f t="shared" si="13"/>
        <v>#N/A</v>
      </c>
      <c r="V76" s="1" t="str">
        <f t="shared" si="24"/>
        <v/>
      </c>
      <c r="W76" s="1" t="str">
        <f t="shared" si="21"/>
        <v/>
      </c>
      <c r="X76" s="1" t="str">
        <f t="shared" si="22"/>
        <v/>
      </c>
      <c r="Y76" s="1" t="str">
        <f t="shared" si="23"/>
        <v/>
      </c>
      <c r="Z76" s="1" t="e">
        <f t="shared" si="25"/>
        <v>#N/A</v>
      </c>
      <c r="AA76" s="3">
        <f t="shared" si="14"/>
        <v>0</v>
      </c>
      <c r="AB76" s="13" t="e">
        <f t="shared" si="15"/>
        <v>#N/A</v>
      </c>
      <c r="AC76" s="13" t="e">
        <f t="shared" si="16"/>
        <v>#N/A</v>
      </c>
      <c r="AD76" s="13" t="e">
        <f t="shared" si="17"/>
        <v>#N/A</v>
      </c>
      <c r="AE76" s="13" t="e">
        <f t="shared" si="18"/>
        <v>#N/A</v>
      </c>
      <c r="AF76" s="13" t="e">
        <f t="shared" si="19"/>
        <v>#N/A</v>
      </c>
      <c r="AG76" s="13" t="e">
        <f t="shared" si="20"/>
        <v>#N/A</v>
      </c>
    </row>
    <row r="77" spans="2:33" x14ac:dyDescent="0.3">
      <c r="B77" s="1" t="e">
        <f t="shared" si="13"/>
        <v>#N/A</v>
      </c>
      <c r="V77" s="1" t="str">
        <f t="shared" si="24"/>
        <v/>
      </c>
      <c r="W77" s="1" t="str">
        <f t="shared" si="21"/>
        <v/>
      </c>
      <c r="X77" s="1" t="str">
        <f t="shared" si="22"/>
        <v/>
      </c>
      <c r="Y77" s="1" t="str">
        <f t="shared" si="23"/>
        <v/>
      </c>
      <c r="Z77" s="1" t="e">
        <f t="shared" si="25"/>
        <v>#N/A</v>
      </c>
      <c r="AA77" s="3">
        <f t="shared" si="14"/>
        <v>0</v>
      </c>
      <c r="AB77" s="13" t="e">
        <f t="shared" si="15"/>
        <v>#N/A</v>
      </c>
      <c r="AC77" s="13" t="e">
        <f t="shared" si="16"/>
        <v>#N/A</v>
      </c>
      <c r="AD77" s="13" t="e">
        <f t="shared" si="17"/>
        <v>#N/A</v>
      </c>
      <c r="AE77" s="13" t="e">
        <f t="shared" si="18"/>
        <v>#N/A</v>
      </c>
      <c r="AF77" s="13" t="e">
        <f t="shared" si="19"/>
        <v>#N/A</v>
      </c>
      <c r="AG77" s="13" t="e">
        <f t="shared" si="20"/>
        <v>#N/A</v>
      </c>
    </row>
    <row r="78" spans="2:33" x14ac:dyDescent="0.3">
      <c r="B78" s="1" t="e">
        <f t="shared" si="13"/>
        <v>#N/A</v>
      </c>
      <c r="V78" s="1" t="str">
        <f t="shared" si="24"/>
        <v/>
      </c>
      <c r="W78" s="1" t="str">
        <f t="shared" si="21"/>
        <v/>
      </c>
      <c r="X78" s="1" t="str">
        <f t="shared" si="22"/>
        <v/>
      </c>
      <c r="Y78" s="1" t="str">
        <f t="shared" si="23"/>
        <v/>
      </c>
      <c r="Z78" s="1" t="e">
        <f t="shared" si="25"/>
        <v>#N/A</v>
      </c>
      <c r="AA78" s="3">
        <f t="shared" si="14"/>
        <v>0</v>
      </c>
      <c r="AB78" s="13" t="e">
        <f t="shared" si="15"/>
        <v>#N/A</v>
      </c>
      <c r="AC78" s="13" t="e">
        <f t="shared" si="16"/>
        <v>#N/A</v>
      </c>
      <c r="AD78" s="13" t="e">
        <f t="shared" si="17"/>
        <v>#N/A</v>
      </c>
      <c r="AE78" s="13" t="e">
        <f t="shared" si="18"/>
        <v>#N/A</v>
      </c>
      <c r="AF78" s="13" t="e">
        <f t="shared" si="19"/>
        <v>#N/A</v>
      </c>
      <c r="AG78" s="13" t="e">
        <f t="shared" si="20"/>
        <v>#N/A</v>
      </c>
    </row>
    <row r="79" spans="2:33" x14ac:dyDescent="0.3">
      <c r="B79" s="1" t="e">
        <f t="shared" si="13"/>
        <v>#N/A</v>
      </c>
      <c r="V79" s="1" t="str">
        <f t="shared" si="24"/>
        <v/>
      </c>
      <c r="W79" s="1" t="str">
        <f t="shared" si="21"/>
        <v/>
      </c>
      <c r="X79" s="1" t="str">
        <f t="shared" si="22"/>
        <v/>
      </c>
      <c r="Y79" s="1" t="str">
        <f t="shared" si="23"/>
        <v/>
      </c>
      <c r="Z79" s="1" t="e">
        <f t="shared" si="25"/>
        <v>#N/A</v>
      </c>
      <c r="AA79" s="3">
        <f t="shared" si="14"/>
        <v>0</v>
      </c>
      <c r="AB79" s="13" t="e">
        <f t="shared" si="15"/>
        <v>#N/A</v>
      </c>
      <c r="AC79" s="13" t="e">
        <f t="shared" si="16"/>
        <v>#N/A</v>
      </c>
      <c r="AD79" s="13" t="e">
        <f t="shared" si="17"/>
        <v>#N/A</v>
      </c>
      <c r="AE79" s="13" t="e">
        <f t="shared" si="18"/>
        <v>#N/A</v>
      </c>
      <c r="AF79" s="13" t="e">
        <f t="shared" si="19"/>
        <v>#N/A</v>
      </c>
      <c r="AG79" s="13" t="e">
        <f t="shared" si="20"/>
        <v>#N/A</v>
      </c>
    </row>
    <row r="80" spans="2:33" x14ac:dyDescent="0.3">
      <c r="B80" s="1" t="e">
        <f t="shared" si="13"/>
        <v>#N/A</v>
      </c>
      <c r="V80" s="1" t="str">
        <f t="shared" si="24"/>
        <v/>
      </c>
      <c r="W80" s="1" t="str">
        <f t="shared" si="21"/>
        <v/>
      </c>
      <c r="X80" s="1" t="str">
        <f t="shared" si="22"/>
        <v/>
      </c>
      <c r="Y80" s="1" t="str">
        <f t="shared" si="23"/>
        <v/>
      </c>
      <c r="Z80" s="1" t="e">
        <f t="shared" si="25"/>
        <v>#N/A</v>
      </c>
      <c r="AA80" s="3">
        <f t="shared" si="14"/>
        <v>0</v>
      </c>
      <c r="AB80" s="13" t="e">
        <f t="shared" si="15"/>
        <v>#N/A</v>
      </c>
      <c r="AC80" s="13" t="e">
        <f t="shared" si="16"/>
        <v>#N/A</v>
      </c>
      <c r="AD80" s="13" t="e">
        <f t="shared" si="17"/>
        <v>#N/A</v>
      </c>
      <c r="AE80" s="13" t="e">
        <f t="shared" si="18"/>
        <v>#N/A</v>
      </c>
      <c r="AF80" s="13" t="e">
        <f t="shared" si="19"/>
        <v>#N/A</v>
      </c>
      <c r="AG80" s="13" t="e">
        <f t="shared" si="20"/>
        <v>#N/A</v>
      </c>
    </row>
    <row r="81" spans="2:33" x14ac:dyDescent="0.3">
      <c r="B81" s="1" t="e">
        <f t="shared" si="13"/>
        <v>#N/A</v>
      </c>
      <c r="V81" s="1" t="str">
        <f t="shared" si="24"/>
        <v/>
      </c>
      <c r="W81" s="1" t="str">
        <f t="shared" si="21"/>
        <v/>
      </c>
      <c r="X81" s="1" t="str">
        <f t="shared" si="22"/>
        <v/>
      </c>
      <c r="Y81" s="1" t="str">
        <f t="shared" si="23"/>
        <v/>
      </c>
      <c r="Z81" s="1" t="e">
        <f t="shared" si="25"/>
        <v>#N/A</v>
      </c>
      <c r="AA81" s="3">
        <f t="shared" si="14"/>
        <v>0</v>
      </c>
      <c r="AB81" s="13" t="e">
        <f t="shared" si="15"/>
        <v>#N/A</v>
      </c>
      <c r="AC81" s="13" t="e">
        <f t="shared" si="16"/>
        <v>#N/A</v>
      </c>
      <c r="AD81" s="13" t="e">
        <f t="shared" si="17"/>
        <v>#N/A</v>
      </c>
      <c r="AE81" s="13" t="e">
        <f t="shared" si="18"/>
        <v>#N/A</v>
      </c>
      <c r="AF81" s="13" t="e">
        <f t="shared" si="19"/>
        <v>#N/A</v>
      </c>
      <c r="AG81" s="13" t="e">
        <f t="shared" si="20"/>
        <v>#N/A</v>
      </c>
    </row>
    <row r="82" spans="2:33" x14ac:dyDescent="0.3">
      <c r="B82" s="1" t="e">
        <f t="shared" si="13"/>
        <v>#N/A</v>
      </c>
      <c r="V82" s="1" t="str">
        <f t="shared" si="24"/>
        <v/>
      </c>
      <c r="W82" s="1" t="str">
        <f t="shared" si="21"/>
        <v/>
      </c>
      <c r="X82" s="1" t="str">
        <f t="shared" si="22"/>
        <v/>
      </c>
      <c r="Y82" s="1" t="str">
        <f t="shared" si="23"/>
        <v/>
      </c>
      <c r="Z82" s="1" t="e">
        <f t="shared" si="25"/>
        <v>#N/A</v>
      </c>
      <c r="AA82" s="3">
        <f t="shared" si="14"/>
        <v>0</v>
      </c>
      <c r="AB82" s="13" t="e">
        <f t="shared" si="15"/>
        <v>#N/A</v>
      </c>
      <c r="AC82" s="13" t="e">
        <f t="shared" si="16"/>
        <v>#N/A</v>
      </c>
      <c r="AD82" s="13" t="e">
        <f t="shared" si="17"/>
        <v>#N/A</v>
      </c>
      <c r="AE82" s="13" t="e">
        <f t="shared" si="18"/>
        <v>#N/A</v>
      </c>
      <c r="AF82" s="13" t="e">
        <f t="shared" si="19"/>
        <v>#N/A</v>
      </c>
      <c r="AG82" s="13" t="e">
        <f t="shared" si="20"/>
        <v>#N/A</v>
      </c>
    </row>
    <row r="83" spans="2:33" x14ac:dyDescent="0.3">
      <c r="B83" s="1" t="e">
        <f t="shared" si="13"/>
        <v>#N/A</v>
      </c>
      <c r="V83" s="1" t="str">
        <f t="shared" si="24"/>
        <v/>
      </c>
      <c r="W83" s="1" t="str">
        <f t="shared" si="21"/>
        <v/>
      </c>
      <c r="X83" s="1" t="str">
        <f t="shared" si="22"/>
        <v/>
      </c>
      <c r="Y83" s="1" t="str">
        <f t="shared" si="23"/>
        <v/>
      </c>
      <c r="Z83" s="1" t="e">
        <f t="shared" si="25"/>
        <v>#N/A</v>
      </c>
      <c r="AA83" s="3">
        <f t="shared" si="14"/>
        <v>0</v>
      </c>
      <c r="AB83" s="13" t="e">
        <f t="shared" si="15"/>
        <v>#N/A</v>
      </c>
      <c r="AC83" s="13" t="e">
        <f t="shared" si="16"/>
        <v>#N/A</v>
      </c>
      <c r="AD83" s="13" t="e">
        <f t="shared" si="17"/>
        <v>#N/A</v>
      </c>
      <c r="AE83" s="13" t="e">
        <f t="shared" si="18"/>
        <v>#N/A</v>
      </c>
      <c r="AF83" s="13" t="e">
        <f t="shared" si="19"/>
        <v>#N/A</v>
      </c>
      <c r="AG83" s="13" t="e">
        <f t="shared" si="20"/>
        <v>#N/A</v>
      </c>
    </row>
    <row r="84" spans="2:33" x14ac:dyDescent="0.3">
      <c r="B84" s="1" t="e">
        <f t="shared" si="13"/>
        <v>#N/A</v>
      </c>
      <c r="V84" s="1" t="str">
        <f t="shared" si="24"/>
        <v/>
      </c>
      <c r="W84" s="1" t="str">
        <f t="shared" si="21"/>
        <v/>
      </c>
      <c r="X84" s="1" t="str">
        <f t="shared" si="22"/>
        <v/>
      </c>
      <c r="Y84" s="1" t="str">
        <f t="shared" si="23"/>
        <v/>
      </c>
      <c r="Z84" s="1" t="e">
        <f t="shared" si="25"/>
        <v>#N/A</v>
      </c>
      <c r="AA84" s="3">
        <f t="shared" si="14"/>
        <v>0</v>
      </c>
      <c r="AB84" s="13" t="e">
        <f t="shared" si="15"/>
        <v>#N/A</v>
      </c>
      <c r="AC84" s="13" t="e">
        <f t="shared" si="16"/>
        <v>#N/A</v>
      </c>
      <c r="AD84" s="13" t="e">
        <f t="shared" si="17"/>
        <v>#N/A</v>
      </c>
      <c r="AE84" s="13" t="e">
        <f t="shared" si="18"/>
        <v>#N/A</v>
      </c>
      <c r="AF84" s="13" t="e">
        <f t="shared" si="19"/>
        <v>#N/A</v>
      </c>
      <c r="AG84" s="13" t="e">
        <f t="shared" si="20"/>
        <v>#N/A</v>
      </c>
    </row>
    <row r="85" spans="2:33" x14ac:dyDescent="0.3">
      <c r="B85" s="1" t="e">
        <f t="shared" si="13"/>
        <v>#N/A</v>
      </c>
      <c r="V85" s="1" t="str">
        <f t="shared" si="24"/>
        <v/>
      </c>
      <c r="W85" s="1" t="str">
        <f t="shared" si="21"/>
        <v/>
      </c>
      <c r="X85" s="1" t="str">
        <f t="shared" si="22"/>
        <v/>
      </c>
      <c r="Y85" s="1" t="str">
        <f t="shared" si="23"/>
        <v/>
      </c>
      <c r="Z85" s="1" t="e">
        <f t="shared" si="25"/>
        <v>#N/A</v>
      </c>
      <c r="AA85" s="3">
        <f t="shared" si="14"/>
        <v>0</v>
      </c>
      <c r="AB85" s="13" t="e">
        <f t="shared" si="15"/>
        <v>#N/A</v>
      </c>
      <c r="AC85" s="13" t="e">
        <f t="shared" si="16"/>
        <v>#N/A</v>
      </c>
      <c r="AD85" s="13" t="e">
        <f t="shared" si="17"/>
        <v>#N/A</v>
      </c>
      <c r="AE85" s="13" t="e">
        <f t="shared" si="18"/>
        <v>#N/A</v>
      </c>
      <c r="AF85" s="13" t="e">
        <f t="shared" si="19"/>
        <v>#N/A</v>
      </c>
      <c r="AG85" s="13" t="e">
        <f t="shared" si="20"/>
        <v>#N/A</v>
      </c>
    </row>
    <row r="86" spans="2:33" x14ac:dyDescent="0.3">
      <c r="B86" s="1" t="e">
        <f t="shared" si="13"/>
        <v>#N/A</v>
      </c>
      <c r="V86" s="1" t="str">
        <f t="shared" si="24"/>
        <v/>
      </c>
      <c r="W86" s="1" t="str">
        <f t="shared" si="21"/>
        <v/>
      </c>
      <c r="X86" s="1" t="str">
        <f t="shared" si="22"/>
        <v/>
      </c>
      <c r="Y86" s="1" t="str">
        <f t="shared" si="23"/>
        <v/>
      </c>
      <c r="Z86" s="1" t="e">
        <f t="shared" si="25"/>
        <v>#N/A</v>
      </c>
      <c r="AA86" s="3">
        <f t="shared" si="14"/>
        <v>0</v>
      </c>
      <c r="AB86" s="13" t="e">
        <f t="shared" si="15"/>
        <v>#N/A</v>
      </c>
      <c r="AC86" s="13" t="e">
        <f t="shared" si="16"/>
        <v>#N/A</v>
      </c>
      <c r="AD86" s="13" t="e">
        <f t="shared" si="17"/>
        <v>#N/A</v>
      </c>
      <c r="AE86" s="13" t="e">
        <f t="shared" si="18"/>
        <v>#N/A</v>
      </c>
      <c r="AF86" s="13" t="e">
        <f t="shared" si="19"/>
        <v>#N/A</v>
      </c>
      <c r="AG86" s="13" t="e">
        <f t="shared" si="20"/>
        <v>#N/A</v>
      </c>
    </row>
    <row r="87" spans="2:33" x14ac:dyDescent="0.3">
      <c r="B87" s="1" t="e">
        <f t="shared" si="13"/>
        <v>#N/A</v>
      </c>
      <c r="V87" s="1" t="str">
        <f t="shared" si="24"/>
        <v/>
      </c>
      <c r="W87" s="1" t="str">
        <f t="shared" si="21"/>
        <v/>
      </c>
      <c r="X87" s="1" t="str">
        <f t="shared" si="22"/>
        <v/>
      </c>
      <c r="Y87" s="1" t="str">
        <f t="shared" si="23"/>
        <v/>
      </c>
      <c r="Z87" s="1" t="e">
        <f t="shared" si="25"/>
        <v>#N/A</v>
      </c>
      <c r="AA87" s="3">
        <f t="shared" si="14"/>
        <v>0</v>
      </c>
      <c r="AB87" s="13" t="e">
        <f t="shared" si="15"/>
        <v>#N/A</v>
      </c>
      <c r="AC87" s="13" t="e">
        <f t="shared" si="16"/>
        <v>#N/A</v>
      </c>
      <c r="AD87" s="13" t="e">
        <f t="shared" si="17"/>
        <v>#N/A</v>
      </c>
      <c r="AE87" s="13" t="e">
        <f t="shared" si="18"/>
        <v>#N/A</v>
      </c>
      <c r="AF87" s="13" t="e">
        <f t="shared" si="19"/>
        <v>#N/A</v>
      </c>
      <c r="AG87" s="13" t="e">
        <f t="shared" si="20"/>
        <v>#N/A</v>
      </c>
    </row>
    <row r="88" spans="2:33" x14ac:dyDescent="0.3">
      <c r="B88" s="1" t="e">
        <f t="shared" si="13"/>
        <v>#N/A</v>
      </c>
      <c r="V88" s="1" t="str">
        <f t="shared" si="24"/>
        <v/>
      </c>
      <c r="W88" s="1" t="str">
        <f t="shared" si="21"/>
        <v/>
      </c>
      <c r="X88" s="1" t="str">
        <f t="shared" si="22"/>
        <v/>
      </c>
      <c r="Y88" s="1" t="str">
        <f t="shared" si="23"/>
        <v/>
      </c>
      <c r="Z88" s="1" t="e">
        <f t="shared" si="25"/>
        <v>#N/A</v>
      </c>
      <c r="AA88" s="3">
        <f t="shared" si="14"/>
        <v>0</v>
      </c>
      <c r="AB88" s="13" t="e">
        <f t="shared" si="15"/>
        <v>#N/A</v>
      </c>
      <c r="AC88" s="13" t="e">
        <f t="shared" si="16"/>
        <v>#N/A</v>
      </c>
      <c r="AD88" s="13" t="e">
        <f t="shared" si="17"/>
        <v>#N/A</v>
      </c>
      <c r="AE88" s="13" t="e">
        <f t="shared" si="18"/>
        <v>#N/A</v>
      </c>
      <c r="AF88" s="13" t="e">
        <f t="shared" si="19"/>
        <v>#N/A</v>
      </c>
      <c r="AG88" s="13" t="e">
        <f t="shared" si="20"/>
        <v>#N/A</v>
      </c>
    </row>
    <row r="89" spans="2:33" x14ac:dyDescent="0.3">
      <c r="B89" s="1" t="e">
        <f t="shared" si="13"/>
        <v>#N/A</v>
      </c>
      <c r="V89" s="1" t="str">
        <f t="shared" si="24"/>
        <v/>
      </c>
      <c r="W89" s="1" t="str">
        <f t="shared" si="21"/>
        <v/>
      </c>
      <c r="X89" s="1" t="str">
        <f t="shared" si="22"/>
        <v/>
      </c>
      <c r="Y89" s="1" t="str">
        <f t="shared" si="23"/>
        <v/>
      </c>
      <c r="Z89" s="1" t="e">
        <f t="shared" si="25"/>
        <v>#N/A</v>
      </c>
      <c r="AA89" s="3">
        <f t="shared" si="14"/>
        <v>0</v>
      </c>
      <c r="AB89" s="13" t="e">
        <f t="shared" si="15"/>
        <v>#N/A</v>
      </c>
      <c r="AC89" s="13" t="e">
        <f t="shared" si="16"/>
        <v>#N/A</v>
      </c>
      <c r="AD89" s="13" t="e">
        <f t="shared" si="17"/>
        <v>#N/A</v>
      </c>
      <c r="AE89" s="13" t="e">
        <f t="shared" si="18"/>
        <v>#N/A</v>
      </c>
      <c r="AF89" s="13" t="e">
        <f t="shared" si="19"/>
        <v>#N/A</v>
      </c>
      <c r="AG89" s="13" t="e">
        <f t="shared" si="20"/>
        <v>#N/A</v>
      </c>
    </row>
    <row r="90" spans="2:33" x14ac:dyDescent="0.3">
      <c r="B90" s="1" t="e">
        <f t="shared" si="13"/>
        <v>#N/A</v>
      </c>
      <c r="V90" s="1" t="str">
        <f t="shared" si="24"/>
        <v/>
      </c>
      <c r="W90" s="1" t="str">
        <f t="shared" si="21"/>
        <v/>
      </c>
      <c r="X90" s="1" t="str">
        <f t="shared" si="22"/>
        <v/>
      </c>
      <c r="Y90" s="1" t="str">
        <f t="shared" si="23"/>
        <v/>
      </c>
      <c r="Z90" s="1" t="e">
        <f t="shared" si="25"/>
        <v>#N/A</v>
      </c>
      <c r="AA90" s="3">
        <f t="shared" si="14"/>
        <v>0</v>
      </c>
      <c r="AB90" s="13" t="e">
        <f t="shared" si="15"/>
        <v>#N/A</v>
      </c>
      <c r="AC90" s="13" t="e">
        <f t="shared" si="16"/>
        <v>#N/A</v>
      </c>
      <c r="AD90" s="13" t="e">
        <f t="shared" si="17"/>
        <v>#N/A</v>
      </c>
      <c r="AE90" s="13" t="e">
        <f t="shared" si="18"/>
        <v>#N/A</v>
      </c>
      <c r="AF90" s="13" t="e">
        <f t="shared" si="19"/>
        <v>#N/A</v>
      </c>
      <c r="AG90" s="13" t="e">
        <f t="shared" si="20"/>
        <v>#N/A</v>
      </c>
    </row>
    <row r="91" spans="2:33" x14ac:dyDescent="0.3">
      <c r="B91" s="1" t="e">
        <f t="shared" si="13"/>
        <v>#N/A</v>
      </c>
      <c r="V91" s="1" t="str">
        <f t="shared" si="24"/>
        <v/>
      </c>
      <c r="W91" s="1" t="str">
        <f t="shared" si="21"/>
        <v/>
      </c>
      <c r="X91" s="1" t="str">
        <f t="shared" si="22"/>
        <v/>
      </c>
      <c r="Y91" s="1" t="str">
        <f t="shared" si="23"/>
        <v/>
      </c>
      <c r="Z91" s="1" t="e">
        <f t="shared" si="25"/>
        <v>#N/A</v>
      </c>
      <c r="AA91" s="3">
        <f t="shared" si="14"/>
        <v>0</v>
      </c>
      <c r="AB91" s="13" t="e">
        <f t="shared" si="15"/>
        <v>#N/A</v>
      </c>
      <c r="AC91" s="13" t="e">
        <f t="shared" si="16"/>
        <v>#N/A</v>
      </c>
      <c r="AD91" s="13" t="e">
        <f t="shared" si="17"/>
        <v>#N/A</v>
      </c>
      <c r="AE91" s="13" t="e">
        <f t="shared" si="18"/>
        <v>#N/A</v>
      </c>
      <c r="AF91" s="13" t="e">
        <f t="shared" si="19"/>
        <v>#N/A</v>
      </c>
      <c r="AG91" s="13" t="e">
        <f t="shared" si="20"/>
        <v>#N/A</v>
      </c>
    </row>
    <row r="92" spans="2:33" x14ac:dyDescent="0.3">
      <c r="B92" s="1" t="e">
        <f t="shared" si="13"/>
        <v>#N/A</v>
      </c>
      <c r="V92" s="1" t="str">
        <f t="shared" si="24"/>
        <v/>
      </c>
      <c r="W92" s="1" t="str">
        <f t="shared" si="21"/>
        <v/>
      </c>
      <c r="X92" s="1" t="str">
        <f t="shared" si="22"/>
        <v/>
      </c>
      <c r="Y92" s="1" t="str">
        <f t="shared" si="23"/>
        <v/>
      </c>
      <c r="Z92" s="1" t="e">
        <f t="shared" si="25"/>
        <v>#N/A</v>
      </c>
      <c r="AA92" s="3">
        <f t="shared" si="14"/>
        <v>0</v>
      </c>
      <c r="AB92" s="13" t="e">
        <f t="shared" si="15"/>
        <v>#N/A</v>
      </c>
      <c r="AC92" s="13" t="e">
        <f t="shared" si="16"/>
        <v>#N/A</v>
      </c>
      <c r="AD92" s="13" t="e">
        <f t="shared" si="17"/>
        <v>#N/A</v>
      </c>
      <c r="AE92" s="13" t="e">
        <f t="shared" si="18"/>
        <v>#N/A</v>
      </c>
      <c r="AF92" s="13" t="e">
        <f t="shared" si="19"/>
        <v>#N/A</v>
      </c>
      <c r="AG92" s="13" t="e">
        <f t="shared" si="20"/>
        <v>#N/A</v>
      </c>
    </row>
    <row r="93" spans="2:33" x14ac:dyDescent="0.3">
      <c r="B93" s="1" t="e">
        <f t="shared" si="13"/>
        <v>#N/A</v>
      </c>
      <c r="V93" s="1" t="str">
        <f t="shared" si="24"/>
        <v/>
      </c>
      <c r="W93" s="1" t="str">
        <f t="shared" si="21"/>
        <v/>
      </c>
      <c r="X93" s="1" t="str">
        <f t="shared" si="22"/>
        <v/>
      </c>
      <c r="Y93" s="1" t="str">
        <f t="shared" si="23"/>
        <v/>
      </c>
      <c r="Z93" s="1" t="e">
        <f t="shared" si="25"/>
        <v>#N/A</v>
      </c>
      <c r="AA93" s="3">
        <f t="shared" si="14"/>
        <v>0</v>
      </c>
      <c r="AB93" s="13" t="e">
        <f t="shared" si="15"/>
        <v>#N/A</v>
      </c>
      <c r="AC93" s="13" t="e">
        <f t="shared" si="16"/>
        <v>#N/A</v>
      </c>
      <c r="AD93" s="13" t="e">
        <f t="shared" si="17"/>
        <v>#N/A</v>
      </c>
      <c r="AE93" s="13" t="e">
        <f t="shared" si="18"/>
        <v>#N/A</v>
      </c>
      <c r="AF93" s="13" t="e">
        <f t="shared" si="19"/>
        <v>#N/A</v>
      </c>
      <c r="AG93" s="13" t="e">
        <f t="shared" si="20"/>
        <v>#N/A</v>
      </c>
    </row>
    <row r="94" spans="2:33" x14ac:dyDescent="0.3">
      <c r="B94" s="1" t="e">
        <f t="shared" si="13"/>
        <v>#N/A</v>
      </c>
      <c r="V94" s="1" t="str">
        <f t="shared" si="24"/>
        <v/>
      </c>
      <c r="W94" s="1" t="str">
        <f t="shared" si="21"/>
        <v/>
      </c>
      <c r="X94" s="1" t="str">
        <f t="shared" si="22"/>
        <v/>
      </c>
      <c r="Y94" s="1" t="str">
        <f t="shared" si="23"/>
        <v/>
      </c>
      <c r="Z94" s="1" t="e">
        <f t="shared" si="25"/>
        <v>#N/A</v>
      </c>
      <c r="AA94" s="3">
        <f t="shared" si="14"/>
        <v>0</v>
      </c>
      <c r="AB94" s="13" t="e">
        <f t="shared" si="15"/>
        <v>#N/A</v>
      </c>
      <c r="AC94" s="13" t="e">
        <f t="shared" si="16"/>
        <v>#N/A</v>
      </c>
      <c r="AD94" s="13" t="e">
        <f t="shared" si="17"/>
        <v>#N/A</v>
      </c>
      <c r="AE94" s="13" t="e">
        <f t="shared" si="18"/>
        <v>#N/A</v>
      </c>
      <c r="AF94" s="13" t="e">
        <f t="shared" si="19"/>
        <v>#N/A</v>
      </c>
      <c r="AG94" s="13" t="e">
        <f t="shared" si="20"/>
        <v>#N/A</v>
      </c>
    </row>
    <row r="95" spans="2:33" x14ac:dyDescent="0.3">
      <c r="B95" s="1" t="e">
        <f t="shared" si="13"/>
        <v>#N/A</v>
      </c>
      <c r="V95" s="1" t="str">
        <f t="shared" si="24"/>
        <v/>
      </c>
      <c r="W95" s="1" t="str">
        <f t="shared" si="21"/>
        <v/>
      </c>
      <c r="X95" s="1" t="str">
        <f t="shared" si="22"/>
        <v/>
      </c>
      <c r="Y95" s="1" t="str">
        <f t="shared" si="23"/>
        <v/>
      </c>
      <c r="Z95" s="1" t="e">
        <f t="shared" si="25"/>
        <v>#N/A</v>
      </c>
      <c r="AA95" s="3">
        <f t="shared" si="14"/>
        <v>0</v>
      </c>
      <c r="AB95" s="13" t="e">
        <f t="shared" si="15"/>
        <v>#N/A</v>
      </c>
      <c r="AC95" s="13" t="e">
        <f t="shared" si="16"/>
        <v>#N/A</v>
      </c>
      <c r="AD95" s="13" t="e">
        <f t="shared" si="17"/>
        <v>#N/A</v>
      </c>
      <c r="AE95" s="13" t="e">
        <f t="shared" si="18"/>
        <v>#N/A</v>
      </c>
      <c r="AF95" s="13" t="e">
        <f t="shared" si="19"/>
        <v>#N/A</v>
      </c>
      <c r="AG95" s="13" t="e">
        <f t="shared" si="20"/>
        <v>#N/A</v>
      </c>
    </row>
    <row r="96" spans="2:33" x14ac:dyDescent="0.3">
      <c r="B96" s="1" t="e">
        <f t="shared" si="13"/>
        <v>#N/A</v>
      </c>
      <c r="V96" s="1" t="str">
        <f t="shared" si="24"/>
        <v/>
      </c>
      <c r="W96" s="1" t="str">
        <f t="shared" si="21"/>
        <v/>
      </c>
      <c r="X96" s="1" t="str">
        <f t="shared" si="22"/>
        <v/>
      </c>
      <c r="Y96" s="1" t="str">
        <f t="shared" si="23"/>
        <v/>
      </c>
      <c r="Z96" s="1" t="e">
        <f t="shared" si="25"/>
        <v>#N/A</v>
      </c>
      <c r="AA96" s="3">
        <f t="shared" si="14"/>
        <v>0</v>
      </c>
      <c r="AB96" s="13" t="e">
        <f t="shared" si="15"/>
        <v>#N/A</v>
      </c>
      <c r="AC96" s="13" t="e">
        <f t="shared" si="16"/>
        <v>#N/A</v>
      </c>
      <c r="AD96" s="13" t="e">
        <f t="shared" si="17"/>
        <v>#N/A</v>
      </c>
      <c r="AE96" s="13" t="e">
        <f t="shared" si="18"/>
        <v>#N/A</v>
      </c>
      <c r="AF96" s="13" t="e">
        <f t="shared" si="19"/>
        <v>#N/A</v>
      </c>
      <c r="AG96" s="13" t="e">
        <f t="shared" si="20"/>
        <v>#N/A</v>
      </c>
    </row>
    <row r="97" spans="2:33" x14ac:dyDescent="0.3">
      <c r="B97" s="1" t="e">
        <f t="shared" si="13"/>
        <v>#N/A</v>
      </c>
      <c r="V97" s="1" t="str">
        <f t="shared" si="24"/>
        <v/>
      </c>
      <c r="W97" s="1" t="str">
        <f t="shared" si="21"/>
        <v/>
      </c>
      <c r="X97" s="1" t="str">
        <f t="shared" si="22"/>
        <v/>
      </c>
      <c r="Y97" s="1" t="str">
        <f t="shared" si="23"/>
        <v/>
      </c>
      <c r="Z97" s="1" t="e">
        <f t="shared" si="25"/>
        <v>#N/A</v>
      </c>
      <c r="AA97" s="3">
        <f t="shared" si="14"/>
        <v>0</v>
      </c>
      <c r="AB97" s="13" t="e">
        <f t="shared" si="15"/>
        <v>#N/A</v>
      </c>
      <c r="AC97" s="13" t="e">
        <f t="shared" si="16"/>
        <v>#N/A</v>
      </c>
      <c r="AD97" s="13" t="e">
        <f t="shared" si="17"/>
        <v>#N/A</v>
      </c>
      <c r="AE97" s="13" t="e">
        <f t="shared" si="18"/>
        <v>#N/A</v>
      </c>
      <c r="AF97" s="13" t="e">
        <f t="shared" si="19"/>
        <v>#N/A</v>
      </c>
      <c r="AG97" s="13" t="e">
        <f t="shared" si="20"/>
        <v>#N/A</v>
      </c>
    </row>
    <row r="98" spans="2:33" x14ac:dyDescent="0.3">
      <c r="B98" s="1" t="e">
        <f t="shared" si="13"/>
        <v>#N/A</v>
      </c>
      <c r="V98" s="1" t="str">
        <f t="shared" si="24"/>
        <v/>
      </c>
      <c r="W98" s="1" t="str">
        <f t="shared" si="21"/>
        <v/>
      </c>
      <c r="X98" s="1" t="str">
        <f t="shared" si="22"/>
        <v/>
      </c>
      <c r="Y98" s="1" t="str">
        <f t="shared" si="23"/>
        <v/>
      </c>
      <c r="Z98" s="1" t="e">
        <f t="shared" si="25"/>
        <v>#N/A</v>
      </c>
      <c r="AA98" s="3">
        <f t="shared" si="14"/>
        <v>0</v>
      </c>
      <c r="AB98" s="13" t="e">
        <f t="shared" si="15"/>
        <v>#N/A</v>
      </c>
      <c r="AC98" s="13" t="e">
        <f t="shared" si="16"/>
        <v>#N/A</v>
      </c>
      <c r="AD98" s="13" t="e">
        <f t="shared" si="17"/>
        <v>#N/A</v>
      </c>
      <c r="AE98" s="13" t="e">
        <f t="shared" si="18"/>
        <v>#N/A</v>
      </c>
      <c r="AF98" s="13" t="e">
        <f t="shared" si="19"/>
        <v>#N/A</v>
      </c>
      <c r="AG98" s="13" t="e">
        <f t="shared" si="20"/>
        <v>#N/A</v>
      </c>
    </row>
    <row r="99" spans="2:33" x14ac:dyDescent="0.3">
      <c r="B99" s="1" t="e">
        <f t="shared" si="13"/>
        <v>#N/A</v>
      </c>
      <c r="V99" s="1" t="str">
        <f t="shared" si="24"/>
        <v/>
      </c>
      <c r="W99" s="1" t="str">
        <f t="shared" si="21"/>
        <v/>
      </c>
      <c r="X99" s="1" t="str">
        <f t="shared" si="22"/>
        <v/>
      </c>
      <c r="Y99" s="1" t="str">
        <f t="shared" si="23"/>
        <v/>
      </c>
      <c r="Z99" s="1" t="e">
        <f t="shared" si="25"/>
        <v>#N/A</v>
      </c>
      <c r="AA99" s="3">
        <f t="shared" si="14"/>
        <v>0</v>
      </c>
      <c r="AB99" s="13" t="e">
        <f t="shared" si="15"/>
        <v>#N/A</v>
      </c>
      <c r="AC99" s="13" t="e">
        <f t="shared" si="16"/>
        <v>#N/A</v>
      </c>
      <c r="AD99" s="13" t="e">
        <f t="shared" si="17"/>
        <v>#N/A</v>
      </c>
      <c r="AE99" s="13" t="e">
        <f t="shared" si="18"/>
        <v>#N/A</v>
      </c>
      <c r="AF99" s="13" t="e">
        <f t="shared" si="19"/>
        <v>#N/A</v>
      </c>
      <c r="AG99" s="13" t="e">
        <f t="shared" si="20"/>
        <v>#N/A</v>
      </c>
    </row>
    <row r="100" spans="2:33" x14ac:dyDescent="0.3">
      <c r="B100" s="1" t="e">
        <f t="shared" si="13"/>
        <v>#N/A</v>
      </c>
      <c r="V100" s="1" t="str">
        <f t="shared" si="24"/>
        <v/>
      </c>
      <c r="W100" s="1" t="str">
        <f t="shared" si="21"/>
        <v/>
      </c>
      <c r="X100" s="1" t="str">
        <f t="shared" si="22"/>
        <v/>
      </c>
      <c r="Y100" s="1" t="str">
        <f t="shared" si="23"/>
        <v/>
      </c>
      <c r="Z100" s="1" t="e">
        <f t="shared" si="25"/>
        <v>#N/A</v>
      </c>
      <c r="AA100" s="3">
        <f t="shared" si="14"/>
        <v>0</v>
      </c>
      <c r="AB100" s="13" t="e">
        <f t="shared" si="15"/>
        <v>#N/A</v>
      </c>
      <c r="AC100" s="13" t="e">
        <f t="shared" si="16"/>
        <v>#N/A</v>
      </c>
      <c r="AD100" s="13" t="e">
        <f t="shared" si="17"/>
        <v>#N/A</v>
      </c>
      <c r="AE100" s="13" t="e">
        <f t="shared" si="18"/>
        <v>#N/A</v>
      </c>
      <c r="AF100" s="13" t="e">
        <f t="shared" si="19"/>
        <v>#N/A</v>
      </c>
      <c r="AG100" s="13" t="e">
        <f t="shared" si="20"/>
        <v>#N/A</v>
      </c>
    </row>
    <row r="101" spans="2:33" x14ac:dyDescent="0.3">
      <c r="B101" s="1" t="e">
        <f t="shared" si="13"/>
        <v>#N/A</v>
      </c>
      <c r="V101" s="1" t="str">
        <f t="shared" si="24"/>
        <v/>
      </c>
      <c r="W101" s="1" t="str">
        <f t="shared" si="21"/>
        <v/>
      </c>
      <c r="X101" s="1" t="str">
        <f t="shared" si="22"/>
        <v/>
      </c>
      <c r="Y101" s="1" t="str">
        <f t="shared" si="23"/>
        <v/>
      </c>
      <c r="Z101" s="1" t="e">
        <f t="shared" si="25"/>
        <v>#N/A</v>
      </c>
      <c r="AA101" s="3">
        <f t="shared" si="14"/>
        <v>0</v>
      </c>
      <c r="AB101" s="13" t="e">
        <f t="shared" si="15"/>
        <v>#N/A</v>
      </c>
      <c r="AC101" s="13" t="e">
        <f t="shared" si="16"/>
        <v>#N/A</v>
      </c>
      <c r="AD101" s="13" t="e">
        <f t="shared" si="17"/>
        <v>#N/A</v>
      </c>
      <c r="AE101" s="13" t="e">
        <f t="shared" si="18"/>
        <v>#N/A</v>
      </c>
      <c r="AF101" s="13" t="e">
        <f t="shared" si="19"/>
        <v>#N/A</v>
      </c>
      <c r="AG101" s="13" t="e">
        <f t="shared" si="20"/>
        <v>#N/A</v>
      </c>
    </row>
    <row r="102" spans="2:33" x14ac:dyDescent="0.3">
      <c r="B102" s="1" t="e">
        <f t="shared" si="13"/>
        <v>#N/A</v>
      </c>
      <c r="V102" s="1" t="str">
        <f t="shared" si="24"/>
        <v/>
      </c>
      <c r="W102" s="1" t="str">
        <f t="shared" si="21"/>
        <v/>
      </c>
      <c r="X102" s="1" t="str">
        <f t="shared" si="22"/>
        <v/>
      </c>
      <c r="Y102" s="1" t="str">
        <f t="shared" si="23"/>
        <v/>
      </c>
      <c r="Z102" s="1" t="e">
        <f t="shared" si="25"/>
        <v>#N/A</v>
      </c>
      <c r="AA102" s="3">
        <f t="shared" si="14"/>
        <v>0</v>
      </c>
      <c r="AB102" s="13" t="e">
        <f t="shared" si="15"/>
        <v>#N/A</v>
      </c>
      <c r="AC102" s="13" t="e">
        <f t="shared" si="16"/>
        <v>#N/A</v>
      </c>
      <c r="AD102" s="13" t="e">
        <f t="shared" si="17"/>
        <v>#N/A</v>
      </c>
      <c r="AE102" s="13" t="e">
        <f t="shared" si="18"/>
        <v>#N/A</v>
      </c>
      <c r="AF102" s="13" t="e">
        <f t="shared" si="19"/>
        <v>#N/A</v>
      </c>
      <c r="AG102" s="13" t="e">
        <f t="shared" si="20"/>
        <v>#N/A</v>
      </c>
    </row>
    <row r="103" spans="2:33" x14ac:dyDescent="0.3">
      <c r="B103" s="1" t="e">
        <f t="shared" si="13"/>
        <v>#N/A</v>
      </c>
      <c r="V103" s="1" t="str">
        <f t="shared" si="24"/>
        <v/>
      </c>
      <c r="W103" s="1" t="str">
        <f t="shared" si="21"/>
        <v/>
      </c>
      <c r="X103" s="1" t="str">
        <f t="shared" si="22"/>
        <v/>
      </c>
      <c r="Y103" s="1" t="str">
        <f t="shared" si="23"/>
        <v/>
      </c>
      <c r="Z103" s="1" t="e">
        <f t="shared" si="25"/>
        <v>#N/A</v>
      </c>
      <c r="AA103" s="3">
        <f t="shared" si="14"/>
        <v>0</v>
      </c>
      <c r="AB103" s="13" t="e">
        <f t="shared" si="15"/>
        <v>#N/A</v>
      </c>
      <c r="AC103" s="13" t="e">
        <f t="shared" si="16"/>
        <v>#N/A</v>
      </c>
      <c r="AD103" s="13" t="e">
        <f t="shared" si="17"/>
        <v>#N/A</v>
      </c>
      <c r="AE103" s="13" t="e">
        <f t="shared" si="18"/>
        <v>#N/A</v>
      </c>
      <c r="AF103" s="13" t="e">
        <f t="shared" si="19"/>
        <v>#N/A</v>
      </c>
      <c r="AG103" s="13" t="e">
        <f t="shared" si="20"/>
        <v>#N/A</v>
      </c>
    </row>
    <row r="104" spans="2:33" x14ac:dyDescent="0.3">
      <c r="B104" s="1" t="e">
        <f t="shared" si="13"/>
        <v>#N/A</v>
      </c>
      <c r="V104" s="1" t="str">
        <f t="shared" si="24"/>
        <v/>
      </c>
      <c r="W104" s="1" t="str">
        <f t="shared" si="21"/>
        <v/>
      </c>
      <c r="X104" s="1" t="str">
        <f t="shared" si="22"/>
        <v/>
      </c>
      <c r="Y104" s="1" t="str">
        <f t="shared" si="23"/>
        <v/>
      </c>
      <c r="Z104" s="1" t="e">
        <f t="shared" si="25"/>
        <v>#N/A</v>
      </c>
      <c r="AA104" s="3">
        <f t="shared" si="14"/>
        <v>0</v>
      </c>
      <c r="AB104" s="13" t="e">
        <f t="shared" si="15"/>
        <v>#N/A</v>
      </c>
      <c r="AC104" s="13" t="e">
        <f t="shared" si="16"/>
        <v>#N/A</v>
      </c>
      <c r="AD104" s="13" t="e">
        <f t="shared" si="17"/>
        <v>#N/A</v>
      </c>
      <c r="AE104" s="13" t="e">
        <f t="shared" si="18"/>
        <v>#N/A</v>
      </c>
      <c r="AF104" s="13" t="e">
        <f t="shared" si="19"/>
        <v>#N/A</v>
      </c>
      <c r="AG104" s="13" t="e">
        <f t="shared" si="20"/>
        <v>#N/A</v>
      </c>
    </row>
    <row r="105" spans="2:33" x14ac:dyDescent="0.3">
      <c r="B105" s="1" t="e">
        <f t="shared" si="13"/>
        <v>#N/A</v>
      </c>
      <c r="V105" s="1" t="str">
        <f t="shared" si="24"/>
        <v/>
      </c>
      <c r="W105" s="1" t="str">
        <f t="shared" si="21"/>
        <v/>
      </c>
      <c r="X105" s="1" t="str">
        <f t="shared" si="22"/>
        <v/>
      </c>
      <c r="Y105" s="1" t="str">
        <f t="shared" si="23"/>
        <v/>
      </c>
      <c r="Z105" s="1" t="e">
        <f t="shared" si="25"/>
        <v>#N/A</v>
      </c>
      <c r="AA105" s="3">
        <f t="shared" si="14"/>
        <v>0</v>
      </c>
      <c r="AB105" s="13" t="e">
        <f t="shared" si="15"/>
        <v>#N/A</v>
      </c>
      <c r="AC105" s="13" t="e">
        <f t="shared" si="16"/>
        <v>#N/A</v>
      </c>
      <c r="AD105" s="13" t="e">
        <f t="shared" si="17"/>
        <v>#N/A</v>
      </c>
      <c r="AE105" s="13" t="e">
        <f t="shared" si="18"/>
        <v>#N/A</v>
      </c>
      <c r="AF105" s="13" t="e">
        <f t="shared" si="19"/>
        <v>#N/A</v>
      </c>
      <c r="AG105" s="13" t="e">
        <f t="shared" si="20"/>
        <v>#N/A</v>
      </c>
    </row>
    <row r="106" spans="2:33" x14ac:dyDescent="0.3">
      <c r="B106" s="1" t="e">
        <f t="shared" si="13"/>
        <v>#N/A</v>
      </c>
      <c r="V106" s="1" t="str">
        <f t="shared" si="24"/>
        <v/>
      </c>
      <c r="W106" s="1" t="str">
        <f t="shared" si="21"/>
        <v/>
      </c>
      <c r="X106" s="1" t="str">
        <f t="shared" si="22"/>
        <v/>
      </c>
      <c r="Y106" s="1" t="str">
        <f t="shared" si="23"/>
        <v/>
      </c>
      <c r="Z106" s="1" t="e">
        <f t="shared" si="25"/>
        <v>#N/A</v>
      </c>
      <c r="AA106" s="3">
        <f t="shared" si="14"/>
        <v>0</v>
      </c>
      <c r="AB106" s="13" t="e">
        <f t="shared" si="15"/>
        <v>#N/A</v>
      </c>
      <c r="AC106" s="13" t="e">
        <f t="shared" si="16"/>
        <v>#N/A</v>
      </c>
      <c r="AD106" s="13" t="e">
        <f t="shared" si="17"/>
        <v>#N/A</v>
      </c>
      <c r="AE106" s="13" t="e">
        <f t="shared" si="18"/>
        <v>#N/A</v>
      </c>
      <c r="AF106" s="13" t="e">
        <f t="shared" si="19"/>
        <v>#N/A</v>
      </c>
      <c r="AG106" s="13" t="e">
        <f t="shared" si="20"/>
        <v>#N/A</v>
      </c>
    </row>
    <row r="107" spans="2:33" x14ac:dyDescent="0.3">
      <c r="B107" s="1" t="e">
        <f t="shared" si="13"/>
        <v>#N/A</v>
      </c>
      <c r="V107" s="1" t="str">
        <f t="shared" si="24"/>
        <v/>
      </c>
      <c r="W107" s="1" t="str">
        <f t="shared" si="21"/>
        <v/>
      </c>
      <c r="X107" s="1" t="str">
        <f t="shared" si="22"/>
        <v/>
      </c>
      <c r="Y107" s="1" t="str">
        <f t="shared" si="23"/>
        <v/>
      </c>
      <c r="Z107" s="1" t="e">
        <f t="shared" si="25"/>
        <v>#N/A</v>
      </c>
      <c r="AA107" s="3">
        <f t="shared" si="14"/>
        <v>0</v>
      </c>
      <c r="AB107" s="13" t="e">
        <f t="shared" si="15"/>
        <v>#N/A</v>
      </c>
      <c r="AC107" s="13" t="e">
        <f t="shared" si="16"/>
        <v>#N/A</v>
      </c>
      <c r="AD107" s="13" t="e">
        <f t="shared" si="17"/>
        <v>#N/A</v>
      </c>
      <c r="AE107" s="13" t="e">
        <f t="shared" si="18"/>
        <v>#N/A</v>
      </c>
      <c r="AF107" s="13" t="e">
        <f t="shared" si="19"/>
        <v>#N/A</v>
      </c>
      <c r="AG107" s="13" t="e">
        <f t="shared" si="20"/>
        <v>#N/A</v>
      </c>
    </row>
    <row r="108" spans="2:33" x14ac:dyDescent="0.3">
      <c r="B108" s="1" t="e">
        <f t="shared" si="13"/>
        <v>#N/A</v>
      </c>
      <c r="V108" s="1" t="str">
        <f t="shared" si="24"/>
        <v/>
      </c>
      <c r="W108" s="1" t="str">
        <f t="shared" si="21"/>
        <v/>
      </c>
      <c r="X108" s="1" t="str">
        <f t="shared" si="22"/>
        <v/>
      </c>
      <c r="Y108" s="1" t="str">
        <f t="shared" si="23"/>
        <v/>
      </c>
      <c r="Z108" s="1" t="e">
        <f t="shared" si="25"/>
        <v>#N/A</v>
      </c>
      <c r="AA108" s="3">
        <f t="shared" si="14"/>
        <v>0</v>
      </c>
      <c r="AB108" s="13" t="e">
        <f t="shared" si="15"/>
        <v>#N/A</v>
      </c>
      <c r="AC108" s="13" t="e">
        <f t="shared" si="16"/>
        <v>#N/A</v>
      </c>
      <c r="AD108" s="13" t="e">
        <f t="shared" si="17"/>
        <v>#N/A</v>
      </c>
      <c r="AE108" s="13" t="e">
        <f t="shared" si="18"/>
        <v>#N/A</v>
      </c>
      <c r="AF108" s="13" t="e">
        <f t="shared" si="19"/>
        <v>#N/A</v>
      </c>
      <c r="AG108" s="13" t="e">
        <f t="shared" si="20"/>
        <v>#N/A</v>
      </c>
    </row>
    <row r="109" spans="2:33" x14ac:dyDescent="0.3">
      <c r="B109" s="1" t="e">
        <f t="shared" si="13"/>
        <v>#N/A</v>
      </c>
      <c r="V109" s="1" t="str">
        <f t="shared" si="24"/>
        <v/>
      </c>
      <c r="W109" s="1" t="str">
        <f t="shared" si="21"/>
        <v/>
      </c>
      <c r="X109" s="1" t="str">
        <f t="shared" si="22"/>
        <v/>
      </c>
      <c r="Y109" s="1" t="str">
        <f t="shared" si="23"/>
        <v/>
      </c>
      <c r="Z109" s="1" t="e">
        <f t="shared" si="25"/>
        <v>#N/A</v>
      </c>
      <c r="AA109" s="3">
        <f t="shared" si="14"/>
        <v>0</v>
      </c>
      <c r="AB109" s="13" t="e">
        <f t="shared" si="15"/>
        <v>#N/A</v>
      </c>
      <c r="AC109" s="13" t="e">
        <f t="shared" si="16"/>
        <v>#N/A</v>
      </c>
      <c r="AD109" s="13" t="e">
        <f t="shared" si="17"/>
        <v>#N/A</v>
      </c>
      <c r="AE109" s="13" t="e">
        <f t="shared" si="18"/>
        <v>#N/A</v>
      </c>
      <c r="AF109" s="13" t="e">
        <f t="shared" si="19"/>
        <v>#N/A</v>
      </c>
      <c r="AG109" s="13" t="e">
        <f t="shared" si="20"/>
        <v>#N/A</v>
      </c>
    </row>
    <row r="110" spans="2:33" x14ac:dyDescent="0.3">
      <c r="B110" s="1" t="e">
        <f t="shared" si="13"/>
        <v>#N/A</v>
      </c>
      <c r="V110" s="1" t="str">
        <f t="shared" si="24"/>
        <v/>
      </c>
      <c r="W110" s="1" t="str">
        <f t="shared" si="21"/>
        <v/>
      </c>
      <c r="X110" s="1" t="str">
        <f t="shared" si="22"/>
        <v/>
      </c>
      <c r="Y110" s="1" t="str">
        <f t="shared" si="23"/>
        <v/>
      </c>
      <c r="Z110" s="1" t="e">
        <f t="shared" si="25"/>
        <v>#N/A</v>
      </c>
      <c r="AA110" s="3">
        <f t="shared" si="14"/>
        <v>0</v>
      </c>
      <c r="AB110" s="13" t="e">
        <f t="shared" si="15"/>
        <v>#N/A</v>
      </c>
      <c r="AC110" s="13" t="e">
        <f t="shared" si="16"/>
        <v>#N/A</v>
      </c>
      <c r="AD110" s="13" t="e">
        <f t="shared" si="17"/>
        <v>#N/A</v>
      </c>
      <c r="AE110" s="13" t="e">
        <f t="shared" si="18"/>
        <v>#N/A</v>
      </c>
      <c r="AF110" s="13" t="e">
        <f t="shared" si="19"/>
        <v>#N/A</v>
      </c>
      <c r="AG110" s="13" t="e">
        <f t="shared" si="20"/>
        <v>#N/A</v>
      </c>
    </row>
    <row r="111" spans="2:33" x14ac:dyDescent="0.3">
      <c r="B111" s="1" t="e">
        <f t="shared" si="13"/>
        <v>#N/A</v>
      </c>
      <c r="V111" s="1" t="str">
        <f t="shared" si="24"/>
        <v/>
      </c>
      <c r="W111" s="1" t="str">
        <f t="shared" si="21"/>
        <v/>
      </c>
      <c r="X111" s="1" t="str">
        <f t="shared" si="22"/>
        <v/>
      </c>
      <c r="Y111" s="1" t="str">
        <f t="shared" si="23"/>
        <v/>
      </c>
      <c r="Z111" s="1" t="e">
        <f t="shared" si="25"/>
        <v>#N/A</v>
      </c>
      <c r="AA111" s="3">
        <f t="shared" si="14"/>
        <v>0</v>
      </c>
      <c r="AB111" s="13" t="e">
        <f t="shared" si="15"/>
        <v>#N/A</v>
      </c>
      <c r="AC111" s="13" t="e">
        <f t="shared" si="16"/>
        <v>#N/A</v>
      </c>
      <c r="AD111" s="13" t="e">
        <f t="shared" si="17"/>
        <v>#N/A</v>
      </c>
      <c r="AE111" s="13" t="e">
        <f t="shared" si="18"/>
        <v>#N/A</v>
      </c>
      <c r="AF111" s="13" t="e">
        <f t="shared" si="19"/>
        <v>#N/A</v>
      </c>
      <c r="AG111" s="13" t="e">
        <f t="shared" si="20"/>
        <v>#N/A</v>
      </c>
    </row>
    <row r="112" spans="2:33" x14ac:dyDescent="0.3">
      <c r="B112" s="1" t="e">
        <f t="shared" si="13"/>
        <v>#N/A</v>
      </c>
      <c r="V112" s="1" t="str">
        <f t="shared" si="24"/>
        <v/>
      </c>
      <c r="W112" s="1" t="str">
        <f t="shared" si="21"/>
        <v/>
      </c>
      <c r="X112" s="1" t="str">
        <f t="shared" si="22"/>
        <v/>
      </c>
      <c r="Y112" s="1" t="str">
        <f t="shared" si="23"/>
        <v/>
      </c>
      <c r="Z112" s="1" t="e">
        <f t="shared" si="25"/>
        <v>#N/A</v>
      </c>
      <c r="AA112" s="3">
        <f t="shared" si="14"/>
        <v>0</v>
      </c>
      <c r="AB112" s="13" t="e">
        <f t="shared" si="15"/>
        <v>#N/A</v>
      </c>
      <c r="AC112" s="13" t="e">
        <f t="shared" si="16"/>
        <v>#N/A</v>
      </c>
      <c r="AD112" s="13" t="e">
        <f t="shared" si="17"/>
        <v>#N/A</v>
      </c>
      <c r="AE112" s="13" t="e">
        <f t="shared" si="18"/>
        <v>#N/A</v>
      </c>
      <c r="AF112" s="13" t="e">
        <f t="shared" si="19"/>
        <v>#N/A</v>
      </c>
      <c r="AG112" s="13" t="e">
        <f t="shared" si="20"/>
        <v>#N/A</v>
      </c>
    </row>
    <row r="113" spans="2:33" x14ac:dyDescent="0.3">
      <c r="B113" s="1" t="e">
        <f t="shared" si="13"/>
        <v>#N/A</v>
      </c>
      <c r="V113" s="1" t="str">
        <f t="shared" si="24"/>
        <v/>
      </c>
      <c r="W113" s="1" t="str">
        <f t="shared" si="21"/>
        <v/>
      </c>
      <c r="X113" s="1" t="str">
        <f t="shared" si="22"/>
        <v/>
      </c>
      <c r="Y113" s="1" t="str">
        <f t="shared" si="23"/>
        <v/>
      </c>
      <c r="Z113" s="1" t="e">
        <f t="shared" si="25"/>
        <v>#N/A</v>
      </c>
      <c r="AA113" s="3">
        <f t="shared" si="14"/>
        <v>0</v>
      </c>
      <c r="AB113" s="13" t="e">
        <f t="shared" si="15"/>
        <v>#N/A</v>
      </c>
      <c r="AC113" s="13" t="e">
        <f t="shared" si="16"/>
        <v>#N/A</v>
      </c>
      <c r="AD113" s="13" t="e">
        <f t="shared" si="17"/>
        <v>#N/A</v>
      </c>
      <c r="AE113" s="13" t="e">
        <f t="shared" si="18"/>
        <v>#N/A</v>
      </c>
      <c r="AF113" s="13" t="e">
        <f t="shared" si="19"/>
        <v>#N/A</v>
      </c>
      <c r="AG113" s="13" t="e">
        <f t="shared" si="20"/>
        <v>#N/A</v>
      </c>
    </row>
    <row r="114" spans="2:33" x14ac:dyDescent="0.3">
      <c r="B114" s="1" t="e">
        <f t="shared" si="13"/>
        <v>#N/A</v>
      </c>
      <c r="V114" s="1" t="str">
        <f t="shared" si="24"/>
        <v/>
      </c>
      <c r="W114" s="1" t="str">
        <f t="shared" si="21"/>
        <v/>
      </c>
      <c r="X114" s="1" t="str">
        <f t="shared" si="22"/>
        <v/>
      </c>
      <c r="Y114" s="1" t="str">
        <f t="shared" si="23"/>
        <v/>
      </c>
      <c r="Z114" s="1" t="e">
        <f t="shared" si="25"/>
        <v>#N/A</v>
      </c>
      <c r="AA114" s="3">
        <f t="shared" si="14"/>
        <v>0</v>
      </c>
      <c r="AB114" s="13" t="e">
        <f t="shared" si="15"/>
        <v>#N/A</v>
      </c>
      <c r="AC114" s="13" t="e">
        <f t="shared" si="16"/>
        <v>#N/A</v>
      </c>
      <c r="AD114" s="13" t="e">
        <f t="shared" si="17"/>
        <v>#N/A</v>
      </c>
      <c r="AE114" s="13" t="e">
        <f t="shared" si="18"/>
        <v>#N/A</v>
      </c>
      <c r="AF114" s="13" t="e">
        <f t="shared" si="19"/>
        <v>#N/A</v>
      </c>
      <c r="AG114" s="13" t="e">
        <f t="shared" si="20"/>
        <v>#N/A</v>
      </c>
    </row>
    <row r="115" spans="2:33" x14ac:dyDescent="0.3">
      <c r="B115" s="1" t="e">
        <f t="shared" si="13"/>
        <v>#N/A</v>
      </c>
      <c r="V115" s="1" t="str">
        <f t="shared" si="24"/>
        <v/>
      </c>
      <c r="W115" s="1" t="str">
        <f t="shared" si="21"/>
        <v/>
      </c>
      <c r="X115" s="1" t="str">
        <f t="shared" si="22"/>
        <v/>
      </c>
      <c r="Y115" s="1" t="str">
        <f t="shared" si="23"/>
        <v/>
      </c>
      <c r="Z115" s="1" t="e">
        <f t="shared" si="25"/>
        <v>#N/A</v>
      </c>
      <c r="AA115" s="3">
        <f t="shared" si="14"/>
        <v>0</v>
      </c>
      <c r="AB115" s="13" t="e">
        <f t="shared" si="15"/>
        <v>#N/A</v>
      </c>
      <c r="AC115" s="13" t="e">
        <f t="shared" si="16"/>
        <v>#N/A</v>
      </c>
      <c r="AD115" s="13" t="e">
        <f t="shared" si="17"/>
        <v>#N/A</v>
      </c>
      <c r="AE115" s="13" t="e">
        <f t="shared" si="18"/>
        <v>#N/A</v>
      </c>
      <c r="AF115" s="13" t="e">
        <f t="shared" si="19"/>
        <v>#N/A</v>
      </c>
      <c r="AG115" s="13" t="e">
        <f t="shared" si="20"/>
        <v>#N/A</v>
      </c>
    </row>
    <row r="116" spans="2:33" x14ac:dyDescent="0.3">
      <c r="B116" s="1" t="e">
        <f t="shared" si="13"/>
        <v>#N/A</v>
      </c>
      <c r="V116" s="1" t="str">
        <f t="shared" si="24"/>
        <v/>
      </c>
      <c r="W116" s="1" t="str">
        <f t="shared" si="21"/>
        <v/>
      </c>
      <c r="X116" s="1" t="str">
        <f t="shared" si="22"/>
        <v/>
      </c>
      <c r="Y116" s="1" t="str">
        <f t="shared" si="23"/>
        <v/>
      </c>
      <c r="Z116" s="1" t="e">
        <f t="shared" si="25"/>
        <v>#N/A</v>
      </c>
      <c r="AA116" s="3">
        <f t="shared" si="14"/>
        <v>0</v>
      </c>
      <c r="AB116" s="13" t="e">
        <f t="shared" si="15"/>
        <v>#N/A</v>
      </c>
      <c r="AC116" s="13" t="e">
        <f t="shared" si="16"/>
        <v>#N/A</v>
      </c>
      <c r="AD116" s="13" t="e">
        <f t="shared" si="17"/>
        <v>#N/A</v>
      </c>
      <c r="AE116" s="13" t="e">
        <f t="shared" si="18"/>
        <v>#N/A</v>
      </c>
      <c r="AF116" s="13" t="e">
        <f t="shared" si="19"/>
        <v>#N/A</v>
      </c>
      <c r="AG116" s="13" t="e">
        <f t="shared" si="20"/>
        <v>#N/A</v>
      </c>
    </row>
    <row r="117" spans="2:33" x14ac:dyDescent="0.3">
      <c r="B117" s="1" t="e">
        <f t="shared" si="13"/>
        <v>#N/A</v>
      </c>
      <c r="V117" s="1" t="str">
        <f t="shared" si="24"/>
        <v/>
      </c>
      <c r="W117" s="1" t="str">
        <f t="shared" si="21"/>
        <v/>
      </c>
      <c r="X117" s="1" t="str">
        <f t="shared" si="22"/>
        <v/>
      </c>
      <c r="Y117" s="1" t="str">
        <f t="shared" si="23"/>
        <v/>
      </c>
      <c r="Z117" s="1" t="e">
        <f t="shared" si="25"/>
        <v>#N/A</v>
      </c>
      <c r="AA117" s="3">
        <f t="shared" si="14"/>
        <v>0</v>
      </c>
      <c r="AB117" s="13" t="e">
        <f t="shared" si="15"/>
        <v>#N/A</v>
      </c>
      <c r="AC117" s="13" t="e">
        <f t="shared" si="16"/>
        <v>#N/A</v>
      </c>
      <c r="AD117" s="13" t="e">
        <f t="shared" si="17"/>
        <v>#N/A</v>
      </c>
      <c r="AE117" s="13" t="e">
        <f t="shared" si="18"/>
        <v>#N/A</v>
      </c>
      <c r="AF117" s="13" t="e">
        <f t="shared" si="19"/>
        <v>#N/A</v>
      </c>
      <c r="AG117" s="13" t="e">
        <f t="shared" si="20"/>
        <v>#N/A</v>
      </c>
    </row>
    <row r="118" spans="2:33" x14ac:dyDescent="0.3">
      <c r="B118" s="1" t="e">
        <f t="shared" si="13"/>
        <v>#N/A</v>
      </c>
      <c r="V118" s="1" t="str">
        <f t="shared" si="24"/>
        <v/>
      </c>
      <c r="W118" s="1" t="str">
        <f t="shared" si="21"/>
        <v/>
      </c>
      <c r="X118" s="1" t="str">
        <f t="shared" si="22"/>
        <v/>
      </c>
      <c r="Y118" s="1" t="str">
        <f t="shared" si="23"/>
        <v/>
      </c>
      <c r="Z118" s="1" t="e">
        <f t="shared" si="25"/>
        <v>#N/A</v>
      </c>
      <c r="AA118" s="3">
        <f t="shared" si="14"/>
        <v>0</v>
      </c>
      <c r="AB118" s="13" t="e">
        <f t="shared" si="15"/>
        <v>#N/A</v>
      </c>
      <c r="AC118" s="13" t="e">
        <f t="shared" si="16"/>
        <v>#N/A</v>
      </c>
      <c r="AD118" s="13" t="e">
        <f t="shared" si="17"/>
        <v>#N/A</v>
      </c>
      <c r="AE118" s="13" t="e">
        <f t="shared" si="18"/>
        <v>#N/A</v>
      </c>
      <c r="AF118" s="13" t="e">
        <f t="shared" si="19"/>
        <v>#N/A</v>
      </c>
      <c r="AG118" s="13" t="e">
        <f t="shared" si="20"/>
        <v>#N/A</v>
      </c>
    </row>
    <row r="119" spans="2:33" x14ac:dyDescent="0.3">
      <c r="B119" s="1" t="e">
        <f t="shared" si="13"/>
        <v>#N/A</v>
      </c>
      <c r="V119" s="1" t="str">
        <f t="shared" si="24"/>
        <v/>
      </c>
      <c r="W119" s="1" t="str">
        <f t="shared" si="21"/>
        <v/>
      </c>
      <c r="X119" s="1" t="str">
        <f t="shared" si="22"/>
        <v/>
      </c>
      <c r="Y119" s="1" t="str">
        <f t="shared" si="23"/>
        <v/>
      </c>
      <c r="Z119" s="1" t="e">
        <f t="shared" si="25"/>
        <v>#N/A</v>
      </c>
      <c r="AA119" s="3">
        <f t="shared" si="14"/>
        <v>0</v>
      </c>
      <c r="AB119" s="13" t="e">
        <f t="shared" si="15"/>
        <v>#N/A</v>
      </c>
      <c r="AC119" s="13" t="e">
        <f t="shared" si="16"/>
        <v>#N/A</v>
      </c>
      <c r="AD119" s="13" t="e">
        <f t="shared" si="17"/>
        <v>#N/A</v>
      </c>
      <c r="AE119" s="13" t="e">
        <f t="shared" si="18"/>
        <v>#N/A</v>
      </c>
      <c r="AF119" s="13" t="e">
        <f t="shared" si="19"/>
        <v>#N/A</v>
      </c>
      <c r="AG119" s="13" t="e">
        <f t="shared" si="20"/>
        <v>#N/A</v>
      </c>
    </row>
    <row r="120" spans="2:33" x14ac:dyDescent="0.3">
      <c r="B120" s="1" t="e">
        <f t="shared" si="13"/>
        <v>#N/A</v>
      </c>
      <c r="V120" s="1" t="str">
        <f t="shared" si="24"/>
        <v/>
      </c>
      <c r="W120" s="1" t="str">
        <f t="shared" si="21"/>
        <v/>
      </c>
      <c r="X120" s="1" t="str">
        <f t="shared" si="22"/>
        <v/>
      </c>
      <c r="Y120" s="1" t="str">
        <f t="shared" si="23"/>
        <v/>
      </c>
      <c r="Z120" s="1" t="e">
        <f t="shared" si="25"/>
        <v>#N/A</v>
      </c>
      <c r="AA120" s="3">
        <f t="shared" si="14"/>
        <v>0</v>
      </c>
      <c r="AB120" s="13" t="e">
        <f t="shared" si="15"/>
        <v>#N/A</v>
      </c>
      <c r="AC120" s="13" t="e">
        <f t="shared" si="16"/>
        <v>#N/A</v>
      </c>
      <c r="AD120" s="13" t="e">
        <f t="shared" si="17"/>
        <v>#N/A</v>
      </c>
      <c r="AE120" s="13" t="e">
        <f t="shared" si="18"/>
        <v>#N/A</v>
      </c>
      <c r="AF120" s="13" t="e">
        <f t="shared" si="19"/>
        <v>#N/A</v>
      </c>
      <c r="AG120" s="13" t="e">
        <f t="shared" si="20"/>
        <v>#N/A</v>
      </c>
    </row>
    <row r="121" spans="2:33" x14ac:dyDescent="0.3">
      <c r="B121" s="1" t="e">
        <f t="shared" si="13"/>
        <v>#N/A</v>
      </c>
      <c r="V121" s="1" t="str">
        <f t="shared" si="24"/>
        <v/>
      </c>
      <c r="W121" s="1" t="str">
        <f t="shared" si="21"/>
        <v/>
      </c>
      <c r="X121" s="1" t="str">
        <f t="shared" si="22"/>
        <v/>
      </c>
      <c r="Y121" s="1" t="str">
        <f t="shared" si="23"/>
        <v/>
      </c>
      <c r="Z121" s="1" t="e">
        <f t="shared" si="25"/>
        <v>#N/A</v>
      </c>
      <c r="AA121" s="3">
        <f t="shared" si="14"/>
        <v>0</v>
      </c>
      <c r="AB121" s="13" t="e">
        <f t="shared" si="15"/>
        <v>#N/A</v>
      </c>
      <c r="AC121" s="13" t="e">
        <f t="shared" si="16"/>
        <v>#N/A</v>
      </c>
      <c r="AD121" s="13" t="e">
        <f t="shared" si="17"/>
        <v>#N/A</v>
      </c>
      <c r="AE121" s="13" t="e">
        <f t="shared" si="18"/>
        <v>#N/A</v>
      </c>
      <c r="AF121" s="13" t="e">
        <f t="shared" si="19"/>
        <v>#N/A</v>
      </c>
      <c r="AG121" s="13" t="e">
        <f t="shared" si="20"/>
        <v>#N/A</v>
      </c>
    </row>
    <row r="122" spans="2:33" x14ac:dyDescent="0.3">
      <c r="B122" s="1" t="e">
        <f t="shared" si="13"/>
        <v>#N/A</v>
      </c>
      <c r="V122" s="1" t="str">
        <f t="shared" si="24"/>
        <v/>
      </c>
      <c r="W122" s="1" t="str">
        <f t="shared" si="21"/>
        <v/>
      </c>
      <c r="X122" s="1" t="str">
        <f t="shared" si="22"/>
        <v/>
      </c>
      <c r="Y122" s="1" t="str">
        <f t="shared" si="23"/>
        <v/>
      </c>
      <c r="Z122" s="1" t="e">
        <f t="shared" si="25"/>
        <v>#N/A</v>
      </c>
      <c r="AA122" s="3">
        <f t="shared" si="14"/>
        <v>0</v>
      </c>
      <c r="AB122" s="13" t="e">
        <f t="shared" si="15"/>
        <v>#N/A</v>
      </c>
      <c r="AC122" s="13" t="e">
        <f t="shared" si="16"/>
        <v>#N/A</v>
      </c>
      <c r="AD122" s="13" t="e">
        <f t="shared" si="17"/>
        <v>#N/A</v>
      </c>
      <c r="AE122" s="13" t="e">
        <f t="shared" si="18"/>
        <v>#N/A</v>
      </c>
      <c r="AF122" s="13" t="e">
        <f t="shared" si="19"/>
        <v>#N/A</v>
      </c>
      <c r="AG122" s="13" t="e">
        <f t="shared" si="20"/>
        <v>#N/A</v>
      </c>
    </row>
    <row r="123" spans="2:33" x14ac:dyDescent="0.3">
      <c r="B123" s="1" t="e">
        <f t="shared" si="13"/>
        <v>#N/A</v>
      </c>
      <c r="V123" s="1" t="str">
        <f t="shared" si="24"/>
        <v/>
      </c>
      <c r="W123" s="1" t="str">
        <f t="shared" si="21"/>
        <v/>
      </c>
      <c r="X123" s="1" t="str">
        <f t="shared" si="22"/>
        <v/>
      </c>
      <c r="Y123" s="1" t="str">
        <f t="shared" si="23"/>
        <v/>
      </c>
      <c r="Z123" s="1" t="e">
        <f t="shared" si="25"/>
        <v>#N/A</v>
      </c>
      <c r="AA123" s="3">
        <f t="shared" si="14"/>
        <v>0</v>
      </c>
      <c r="AB123" s="13" t="e">
        <f t="shared" si="15"/>
        <v>#N/A</v>
      </c>
      <c r="AC123" s="13" t="e">
        <f t="shared" si="16"/>
        <v>#N/A</v>
      </c>
      <c r="AD123" s="13" t="e">
        <f t="shared" si="17"/>
        <v>#N/A</v>
      </c>
      <c r="AE123" s="13" t="e">
        <f t="shared" si="18"/>
        <v>#N/A</v>
      </c>
      <c r="AF123" s="13" t="e">
        <f t="shared" si="19"/>
        <v>#N/A</v>
      </c>
      <c r="AG123" s="13" t="e">
        <f t="shared" si="20"/>
        <v>#N/A</v>
      </c>
    </row>
    <row r="124" spans="2:33" x14ac:dyDescent="0.3">
      <c r="B124" s="1" t="e">
        <f t="shared" si="13"/>
        <v>#N/A</v>
      </c>
      <c r="V124" s="1" t="str">
        <f t="shared" si="24"/>
        <v/>
      </c>
      <c r="W124" s="1" t="str">
        <f t="shared" si="21"/>
        <v/>
      </c>
      <c r="X124" s="1" t="str">
        <f t="shared" si="22"/>
        <v/>
      </c>
      <c r="Y124" s="1" t="str">
        <f t="shared" si="23"/>
        <v/>
      </c>
      <c r="Z124" s="1" t="e">
        <f t="shared" si="25"/>
        <v>#N/A</v>
      </c>
      <c r="AA124" s="3">
        <f t="shared" si="14"/>
        <v>0</v>
      </c>
      <c r="AB124" s="13" t="e">
        <f t="shared" si="15"/>
        <v>#N/A</v>
      </c>
      <c r="AC124" s="13" t="e">
        <f t="shared" si="16"/>
        <v>#N/A</v>
      </c>
      <c r="AD124" s="13" t="e">
        <f t="shared" si="17"/>
        <v>#N/A</v>
      </c>
      <c r="AE124" s="13" t="e">
        <f t="shared" si="18"/>
        <v>#N/A</v>
      </c>
      <c r="AF124" s="13" t="e">
        <f t="shared" si="19"/>
        <v>#N/A</v>
      </c>
      <c r="AG124" s="13" t="e">
        <f t="shared" si="20"/>
        <v>#N/A</v>
      </c>
    </row>
    <row r="125" spans="2:33" x14ac:dyDescent="0.3">
      <c r="B125" s="1" t="e">
        <f t="shared" si="13"/>
        <v>#N/A</v>
      </c>
      <c r="V125" s="1" t="str">
        <f t="shared" si="24"/>
        <v/>
      </c>
      <c r="W125" s="1" t="str">
        <f t="shared" si="21"/>
        <v/>
      </c>
      <c r="X125" s="1" t="str">
        <f t="shared" si="22"/>
        <v/>
      </c>
      <c r="Y125" s="1" t="str">
        <f t="shared" si="23"/>
        <v/>
      </c>
      <c r="Z125" s="1" t="e">
        <f t="shared" si="25"/>
        <v>#N/A</v>
      </c>
      <c r="AA125" s="3">
        <f t="shared" si="14"/>
        <v>0</v>
      </c>
      <c r="AB125" s="13" t="e">
        <f t="shared" si="15"/>
        <v>#N/A</v>
      </c>
      <c r="AC125" s="13" t="e">
        <f t="shared" si="16"/>
        <v>#N/A</v>
      </c>
      <c r="AD125" s="13" t="e">
        <f t="shared" si="17"/>
        <v>#N/A</v>
      </c>
      <c r="AE125" s="13" t="e">
        <f t="shared" si="18"/>
        <v>#N/A</v>
      </c>
      <c r="AF125" s="13" t="e">
        <f t="shared" si="19"/>
        <v>#N/A</v>
      </c>
      <c r="AG125" s="13" t="e">
        <f t="shared" si="20"/>
        <v>#N/A</v>
      </c>
    </row>
    <row r="126" spans="2:33" x14ac:dyDescent="0.3">
      <c r="B126" s="1" t="e">
        <f t="shared" si="13"/>
        <v>#N/A</v>
      </c>
      <c r="V126" s="1" t="str">
        <f t="shared" si="24"/>
        <v/>
      </c>
      <c r="W126" s="1" t="str">
        <f t="shared" si="21"/>
        <v/>
      </c>
      <c r="X126" s="1" t="str">
        <f t="shared" si="22"/>
        <v/>
      </c>
      <c r="Y126" s="1" t="str">
        <f t="shared" si="23"/>
        <v/>
      </c>
      <c r="Z126" s="1" t="e">
        <f t="shared" si="25"/>
        <v>#N/A</v>
      </c>
      <c r="AA126" s="3">
        <f t="shared" si="14"/>
        <v>0</v>
      </c>
      <c r="AB126" s="13" t="e">
        <f t="shared" si="15"/>
        <v>#N/A</v>
      </c>
      <c r="AC126" s="13" t="e">
        <f t="shared" si="16"/>
        <v>#N/A</v>
      </c>
      <c r="AD126" s="13" t="e">
        <f t="shared" si="17"/>
        <v>#N/A</v>
      </c>
      <c r="AE126" s="13" t="e">
        <f t="shared" si="18"/>
        <v>#N/A</v>
      </c>
      <c r="AF126" s="13" t="e">
        <f t="shared" si="19"/>
        <v>#N/A</v>
      </c>
      <c r="AG126" s="13" t="e">
        <f t="shared" si="20"/>
        <v>#N/A</v>
      </c>
    </row>
    <row r="127" spans="2:33" x14ac:dyDescent="0.3">
      <c r="B127" s="1" t="e">
        <f t="shared" si="13"/>
        <v>#N/A</v>
      </c>
      <c r="V127" s="1" t="str">
        <f t="shared" si="24"/>
        <v/>
      </c>
      <c r="W127" s="1" t="str">
        <f t="shared" si="21"/>
        <v/>
      </c>
      <c r="X127" s="1" t="str">
        <f t="shared" si="22"/>
        <v/>
      </c>
      <c r="Y127" s="1" t="str">
        <f t="shared" si="23"/>
        <v/>
      </c>
      <c r="Z127" s="1" t="e">
        <f t="shared" si="25"/>
        <v>#N/A</v>
      </c>
      <c r="AA127" s="3">
        <f t="shared" si="14"/>
        <v>0</v>
      </c>
      <c r="AB127" s="13" t="e">
        <f t="shared" si="15"/>
        <v>#N/A</v>
      </c>
      <c r="AC127" s="13" t="e">
        <f t="shared" si="16"/>
        <v>#N/A</v>
      </c>
      <c r="AD127" s="13" t="e">
        <f t="shared" si="17"/>
        <v>#N/A</v>
      </c>
      <c r="AE127" s="13" t="e">
        <f t="shared" si="18"/>
        <v>#N/A</v>
      </c>
      <c r="AF127" s="13" t="e">
        <f t="shared" si="19"/>
        <v>#N/A</v>
      </c>
      <c r="AG127" s="13" t="e">
        <f t="shared" si="20"/>
        <v>#N/A</v>
      </c>
    </row>
    <row r="128" spans="2:33" x14ac:dyDescent="0.3">
      <c r="B128" s="1" t="e">
        <f t="shared" si="13"/>
        <v>#N/A</v>
      </c>
      <c r="V128" s="1" t="str">
        <f t="shared" si="24"/>
        <v/>
      </c>
      <c r="W128" s="1" t="str">
        <f t="shared" si="21"/>
        <v/>
      </c>
      <c r="X128" s="1" t="str">
        <f t="shared" si="22"/>
        <v/>
      </c>
      <c r="Y128" s="1" t="str">
        <f t="shared" si="23"/>
        <v/>
      </c>
      <c r="Z128" s="1" t="e">
        <f t="shared" si="25"/>
        <v>#N/A</v>
      </c>
      <c r="AA128" s="3">
        <f t="shared" si="14"/>
        <v>0</v>
      </c>
      <c r="AB128" s="13" t="e">
        <f t="shared" si="15"/>
        <v>#N/A</v>
      </c>
      <c r="AC128" s="13" t="e">
        <f t="shared" si="16"/>
        <v>#N/A</v>
      </c>
      <c r="AD128" s="13" t="e">
        <f t="shared" si="17"/>
        <v>#N/A</v>
      </c>
      <c r="AE128" s="13" t="e">
        <f t="shared" si="18"/>
        <v>#N/A</v>
      </c>
      <c r="AF128" s="13" t="e">
        <f t="shared" si="19"/>
        <v>#N/A</v>
      </c>
      <c r="AG128" s="13" t="e">
        <f t="shared" si="20"/>
        <v>#N/A</v>
      </c>
    </row>
    <row r="129" spans="2:33" x14ac:dyDescent="0.3">
      <c r="B129" s="1" t="e">
        <f t="shared" si="13"/>
        <v>#N/A</v>
      </c>
      <c r="V129" s="1" t="str">
        <f t="shared" si="24"/>
        <v/>
      </c>
      <c r="W129" s="1" t="str">
        <f t="shared" si="21"/>
        <v/>
      </c>
      <c r="X129" s="1" t="str">
        <f t="shared" si="22"/>
        <v/>
      </c>
      <c r="Y129" s="1" t="str">
        <f t="shared" si="23"/>
        <v/>
      </c>
      <c r="Z129" s="1" t="e">
        <f t="shared" si="25"/>
        <v>#N/A</v>
      </c>
      <c r="AA129" s="3">
        <f t="shared" si="14"/>
        <v>0</v>
      </c>
      <c r="AB129" s="13" t="e">
        <f t="shared" si="15"/>
        <v>#N/A</v>
      </c>
      <c r="AC129" s="13" t="e">
        <f t="shared" si="16"/>
        <v>#N/A</v>
      </c>
      <c r="AD129" s="13" t="e">
        <f t="shared" si="17"/>
        <v>#N/A</v>
      </c>
      <c r="AE129" s="13" t="e">
        <f t="shared" si="18"/>
        <v>#N/A</v>
      </c>
      <c r="AF129" s="13" t="e">
        <f t="shared" si="19"/>
        <v>#N/A</v>
      </c>
      <c r="AG129" s="13" t="e">
        <f t="shared" si="20"/>
        <v>#N/A</v>
      </c>
    </row>
    <row r="130" spans="2:33" x14ac:dyDescent="0.3">
      <c r="B130" s="1" t="e">
        <f t="shared" si="13"/>
        <v>#N/A</v>
      </c>
      <c r="V130" s="1" t="str">
        <f t="shared" si="24"/>
        <v/>
      </c>
      <c r="W130" s="1" t="str">
        <f t="shared" si="21"/>
        <v/>
      </c>
      <c r="X130" s="1" t="str">
        <f t="shared" si="22"/>
        <v/>
      </c>
      <c r="Y130" s="1" t="str">
        <f t="shared" si="23"/>
        <v/>
      </c>
      <c r="Z130" s="1" t="e">
        <f t="shared" si="25"/>
        <v>#N/A</v>
      </c>
      <c r="AA130" s="3">
        <f t="shared" si="14"/>
        <v>0</v>
      </c>
      <c r="AB130" s="13" t="e">
        <f t="shared" si="15"/>
        <v>#N/A</v>
      </c>
      <c r="AC130" s="13" t="e">
        <f t="shared" si="16"/>
        <v>#N/A</v>
      </c>
      <c r="AD130" s="13" t="e">
        <f t="shared" si="17"/>
        <v>#N/A</v>
      </c>
      <c r="AE130" s="13" t="e">
        <f t="shared" si="18"/>
        <v>#N/A</v>
      </c>
      <c r="AF130" s="13" t="e">
        <f t="shared" si="19"/>
        <v>#N/A</v>
      </c>
      <c r="AG130" s="13" t="e">
        <f t="shared" si="20"/>
        <v>#N/A</v>
      </c>
    </row>
    <row r="131" spans="2:33" x14ac:dyDescent="0.3">
      <c r="B131" s="1" t="e">
        <f t="shared" si="13"/>
        <v>#N/A</v>
      </c>
      <c r="V131" s="1" t="str">
        <f t="shared" si="24"/>
        <v/>
      </c>
      <c r="W131" s="1" t="str">
        <f t="shared" si="21"/>
        <v/>
      </c>
      <c r="X131" s="1" t="str">
        <f t="shared" si="22"/>
        <v/>
      </c>
      <c r="Y131" s="1" t="str">
        <f t="shared" si="23"/>
        <v/>
      </c>
      <c r="Z131" s="1" t="e">
        <f t="shared" si="25"/>
        <v>#N/A</v>
      </c>
      <c r="AA131" s="3">
        <f t="shared" si="14"/>
        <v>0</v>
      </c>
      <c r="AB131" s="13" t="e">
        <f t="shared" si="15"/>
        <v>#N/A</v>
      </c>
      <c r="AC131" s="13" t="e">
        <f t="shared" si="16"/>
        <v>#N/A</v>
      </c>
      <c r="AD131" s="13" t="e">
        <f t="shared" si="17"/>
        <v>#N/A</v>
      </c>
      <c r="AE131" s="13" t="e">
        <f t="shared" si="18"/>
        <v>#N/A</v>
      </c>
      <c r="AF131" s="13" t="e">
        <f t="shared" si="19"/>
        <v>#N/A</v>
      </c>
      <c r="AG131" s="13" t="e">
        <f t="shared" si="20"/>
        <v>#N/A</v>
      </c>
    </row>
    <row r="132" spans="2:33" x14ac:dyDescent="0.3">
      <c r="B132" s="1" t="e">
        <f t="shared" si="13"/>
        <v>#N/A</v>
      </c>
      <c r="V132" s="1" t="str">
        <f t="shared" si="24"/>
        <v/>
      </c>
      <c r="W132" s="1" t="str">
        <f t="shared" si="21"/>
        <v/>
      </c>
      <c r="X132" s="1" t="str">
        <f t="shared" si="22"/>
        <v/>
      </c>
      <c r="Y132" s="1" t="str">
        <f t="shared" si="23"/>
        <v/>
      </c>
      <c r="Z132" s="1" t="e">
        <f t="shared" si="25"/>
        <v>#N/A</v>
      </c>
      <c r="AA132" s="3">
        <f t="shared" si="14"/>
        <v>0</v>
      </c>
      <c r="AB132" s="13" t="e">
        <f t="shared" si="15"/>
        <v>#N/A</v>
      </c>
      <c r="AC132" s="13" t="e">
        <f t="shared" si="16"/>
        <v>#N/A</v>
      </c>
      <c r="AD132" s="13" t="e">
        <f t="shared" si="17"/>
        <v>#N/A</v>
      </c>
      <c r="AE132" s="13" t="e">
        <f t="shared" si="18"/>
        <v>#N/A</v>
      </c>
      <c r="AF132" s="13" t="e">
        <f t="shared" si="19"/>
        <v>#N/A</v>
      </c>
      <c r="AG132" s="13" t="e">
        <f t="shared" si="20"/>
        <v>#N/A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21"/>
        <v/>
      </c>
      <c r="X133" s="1" t="str">
        <f t="shared" si="22"/>
        <v/>
      </c>
      <c r="Y133" s="1" t="str">
        <f t="shared" si="23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6"/>
        <v>#N/A</v>
      </c>
      <c r="AD133" s="13" t="e">
        <f t="shared" si="17"/>
        <v>#N/A</v>
      </c>
      <c r="AE133" s="13" t="e">
        <f t="shared" si="18"/>
        <v>#N/A</v>
      </c>
      <c r="AF133" s="13" t="e">
        <f t="shared" si="19"/>
        <v>#N/A</v>
      </c>
      <c r="AG133" s="13" t="e">
        <f t="shared" si="20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21"/>
        <v/>
      </c>
      <c r="X134" s="1" t="str">
        <f t="shared" si="22"/>
        <v/>
      </c>
      <c r="Y134" s="1" t="str">
        <f t="shared" si="23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6"/>
        <v>#N/A</v>
      </c>
      <c r="AD134" s="13" t="e">
        <f t="shared" si="17"/>
        <v>#N/A</v>
      </c>
      <c r="AE134" s="13" t="e">
        <f t="shared" si="18"/>
        <v>#N/A</v>
      </c>
      <c r="AF134" s="13" t="e">
        <f t="shared" si="19"/>
        <v>#N/A</v>
      </c>
      <c r="AG134" s="13" t="e">
        <f t="shared" si="20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21"/>
        <v/>
      </c>
      <c r="X135" s="1" t="str">
        <f t="shared" si="22"/>
        <v/>
      </c>
      <c r="Y135" s="1" t="str">
        <f t="shared" si="23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6"/>
        <v>#N/A</v>
      </c>
      <c r="AD135" s="13" t="e">
        <f t="shared" si="17"/>
        <v>#N/A</v>
      </c>
      <c r="AE135" s="13" t="e">
        <f t="shared" si="18"/>
        <v>#N/A</v>
      </c>
      <c r="AF135" s="13" t="e">
        <f t="shared" si="19"/>
        <v>#N/A</v>
      </c>
      <c r="AG135" s="13" t="e">
        <f t="shared" si="20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21"/>
        <v/>
      </c>
      <c r="X136" s="1" t="str">
        <f t="shared" si="22"/>
        <v/>
      </c>
      <c r="Y136" s="1" t="str">
        <f t="shared" si="23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ref="AC136:AC199" si="29">IF(OR(ISNA(B136),B136=0),NA(),B136/$AC$5)</f>
        <v>#N/A</v>
      </c>
      <c r="AD136" s="13" t="e">
        <f t="shared" ref="AD136:AD199" si="30">IF(OR(ISNA(B136),B136=0),NA(),E136/$AC$5)</f>
        <v>#N/A</v>
      </c>
      <c r="AE136" s="13" t="e">
        <f t="shared" ref="AE136:AE199" si="31">IF(OR(ISNA(B136),B136=0),NA(),G136/$AC$5)</f>
        <v>#N/A</v>
      </c>
      <c r="AF136" s="13" t="e">
        <f t="shared" ref="AF136:AF199" si="32">IF(OR(ISNA(B136),B136=0),NA(),I136/$AC$5)</f>
        <v>#N/A</v>
      </c>
      <c r="AG136" s="13" t="e">
        <f t="shared" ref="AG136:AG199" si="33">+IF(OR(ISNA(B136),B136=0),NA(),Z136/$AC$5)</f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34">IF($C137="","",G137-G136)</f>
        <v/>
      </c>
      <c r="X137" s="1" t="str">
        <f t="shared" ref="X137:X200" si="35">IF($C137="","",H137-H136)</f>
        <v/>
      </c>
      <c r="Y137" s="1" t="str">
        <f t="shared" ref="Y137:Y200" si="36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si="29"/>
        <v>#N/A</v>
      </c>
      <c r="AD137" s="13" t="e">
        <f t="shared" si="30"/>
        <v>#N/A</v>
      </c>
      <c r="AE137" s="13" t="e">
        <f t="shared" si="31"/>
        <v>#N/A</v>
      </c>
      <c r="AF137" s="13" t="e">
        <f t="shared" si="32"/>
        <v>#N/A</v>
      </c>
      <c r="AG137" s="13" t="e">
        <f t="shared" si="33"/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34"/>
        <v/>
      </c>
      <c r="X138" s="1" t="str">
        <f t="shared" si="35"/>
        <v/>
      </c>
      <c r="Y138" s="1" t="str">
        <f t="shared" si="36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29"/>
        <v>#N/A</v>
      </c>
      <c r="AD138" s="13" t="e">
        <f t="shared" si="30"/>
        <v>#N/A</v>
      </c>
      <c r="AE138" s="13" t="e">
        <f t="shared" si="31"/>
        <v>#N/A</v>
      </c>
      <c r="AF138" s="13" t="e">
        <f t="shared" si="32"/>
        <v>#N/A</v>
      </c>
      <c r="AG138" s="13" t="e">
        <f t="shared" si="33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34"/>
        <v/>
      </c>
      <c r="X139" s="1" t="str">
        <f t="shared" si="35"/>
        <v/>
      </c>
      <c r="Y139" s="1" t="str">
        <f t="shared" si="36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29"/>
        <v>#N/A</v>
      </c>
      <c r="AD139" s="13" t="e">
        <f t="shared" si="30"/>
        <v>#N/A</v>
      </c>
      <c r="AE139" s="13" t="e">
        <f t="shared" si="31"/>
        <v>#N/A</v>
      </c>
      <c r="AF139" s="13" t="e">
        <f t="shared" si="32"/>
        <v>#N/A</v>
      </c>
      <c r="AG139" s="13" t="e">
        <f t="shared" si="33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34"/>
        <v/>
      </c>
      <c r="X140" s="1" t="str">
        <f t="shared" si="35"/>
        <v/>
      </c>
      <c r="Y140" s="1" t="str">
        <f t="shared" si="36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29"/>
        <v>#N/A</v>
      </c>
      <c r="AD140" s="13" t="e">
        <f t="shared" si="30"/>
        <v>#N/A</v>
      </c>
      <c r="AE140" s="13" t="e">
        <f t="shared" si="31"/>
        <v>#N/A</v>
      </c>
      <c r="AF140" s="13" t="e">
        <f t="shared" si="32"/>
        <v>#N/A</v>
      </c>
      <c r="AG140" s="13" t="e">
        <f t="shared" si="33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34"/>
        <v/>
      </c>
      <c r="X141" s="1" t="str">
        <f t="shared" si="35"/>
        <v/>
      </c>
      <c r="Y141" s="1" t="str">
        <f t="shared" si="36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29"/>
        <v>#N/A</v>
      </c>
      <c r="AD141" s="13" t="e">
        <f t="shared" si="30"/>
        <v>#N/A</v>
      </c>
      <c r="AE141" s="13" t="e">
        <f t="shared" si="31"/>
        <v>#N/A</v>
      </c>
      <c r="AF141" s="13" t="e">
        <f t="shared" si="32"/>
        <v>#N/A</v>
      </c>
      <c r="AG141" s="13" t="e">
        <f t="shared" si="33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34"/>
        <v/>
      </c>
      <c r="X142" s="1" t="str">
        <f t="shared" si="35"/>
        <v/>
      </c>
      <c r="Y142" s="1" t="str">
        <f t="shared" si="36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29"/>
        <v>#N/A</v>
      </c>
      <c r="AD142" s="13" t="e">
        <f t="shared" si="30"/>
        <v>#N/A</v>
      </c>
      <c r="AE142" s="13" t="e">
        <f t="shared" si="31"/>
        <v>#N/A</v>
      </c>
      <c r="AF142" s="13" t="e">
        <f t="shared" si="32"/>
        <v>#N/A</v>
      </c>
      <c r="AG142" s="13" t="e">
        <f t="shared" si="33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34"/>
        <v/>
      </c>
      <c r="X143" s="1" t="str">
        <f t="shared" si="35"/>
        <v/>
      </c>
      <c r="Y143" s="1" t="str">
        <f t="shared" si="36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29"/>
        <v>#N/A</v>
      </c>
      <c r="AD143" s="13" t="e">
        <f t="shared" si="30"/>
        <v>#N/A</v>
      </c>
      <c r="AE143" s="13" t="e">
        <f t="shared" si="31"/>
        <v>#N/A</v>
      </c>
      <c r="AF143" s="13" t="e">
        <f t="shared" si="32"/>
        <v>#N/A</v>
      </c>
      <c r="AG143" s="13" t="e">
        <f t="shared" si="33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34"/>
        <v/>
      </c>
      <c r="X144" s="1" t="str">
        <f t="shared" si="35"/>
        <v/>
      </c>
      <c r="Y144" s="1" t="str">
        <f t="shared" si="36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29"/>
        <v>#N/A</v>
      </c>
      <c r="AD144" s="13" t="e">
        <f t="shared" si="30"/>
        <v>#N/A</v>
      </c>
      <c r="AE144" s="13" t="e">
        <f t="shared" si="31"/>
        <v>#N/A</v>
      </c>
      <c r="AF144" s="13" t="e">
        <f t="shared" si="32"/>
        <v>#N/A</v>
      </c>
      <c r="AG144" s="13" t="e">
        <f t="shared" si="33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34"/>
        <v/>
      </c>
      <c r="X145" s="1" t="str">
        <f t="shared" si="35"/>
        <v/>
      </c>
      <c r="Y145" s="1" t="str">
        <f t="shared" si="36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29"/>
        <v>#N/A</v>
      </c>
      <c r="AD145" s="13" t="e">
        <f t="shared" si="30"/>
        <v>#N/A</v>
      </c>
      <c r="AE145" s="13" t="e">
        <f t="shared" si="31"/>
        <v>#N/A</v>
      </c>
      <c r="AF145" s="13" t="e">
        <f t="shared" si="32"/>
        <v>#N/A</v>
      </c>
      <c r="AG145" s="13" t="e">
        <f t="shared" si="33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34"/>
        <v/>
      </c>
      <c r="X146" s="1" t="str">
        <f t="shared" si="35"/>
        <v/>
      </c>
      <c r="Y146" s="1" t="str">
        <f t="shared" si="36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29"/>
        <v>#N/A</v>
      </c>
      <c r="AD146" s="13" t="e">
        <f t="shared" si="30"/>
        <v>#N/A</v>
      </c>
      <c r="AE146" s="13" t="e">
        <f t="shared" si="31"/>
        <v>#N/A</v>
      </c>
      <c r="AF146" s="13" t="e">
        <f t="shared" si="32"/>
        <v>#N/A</v>
      </c>
      <c r="AG146" s="13" t="e">
        <f t="shared" si="33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34"/>
        <v/>
      </c>
      <c r="X147" s="1" t="str">
        <f t="shared" si="35"/>
        <v/>
      </c>
      <c r="Y147" s="1" t="str">
        <f t="shared" si="36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29"/>
        <v>#N/A</v>
      </c>
      <c r="AD147" s="13" t="e">
        <f t="shared" si="30"/>
        <v>#N/A</v>
      </c>
      <c r="AE147" s="13" t="e">
        <f t="shared" si="31"/>
        <v>#N/A</v>
      </c>
      <c r="AF147" s="13" t="e">
        <f t="shared" si="32"/>
        <v>#N/A</v>
      </c>
      <c r="AG147" s="13" t="e">
        <f t="shared" si="33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34"/>
        <v/>
      </c>
      <c r="X148" s="1" t="str">
        <f t="shared" si="35"/>
        <v/>
      </c>
      <c r="Y148" s="1" t="str">
        <f t="shared" si="36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29"/>
        <v>#N/A</v>
      </c>
      <c r="AD148" s="13" t="e">
        <f t="shared" si="30"/>
        <v>#N/A</v>
      </c>
      <c r="AE148" s="13" t="e">
        <f t="shared" si="31"/>
        <v>#N/A</v>
      </c>
      <c r="AF148" s="13" t="e">
        <f t="shared" si="32"/>
        <v>#N/A</v>
      </c>
      <c r="AG148" s="13" t="e">
        <f t="shared" si="33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34"/>
        <v/>
      </c>
      <c r="X149" s="1" t="str">
        <f t="shared" si="35"/>
        <v/>
      </c>
      <c r="Y149" s="1" t="str">
        <f t="shared" si="36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29"/>
        <v>#N/A</v>
      </c>
      <c r="AD149" s="13" t="e">
        <f t="shared" si="30"/>
        <v>#N/A</v>
      </c>
      <c r="AE149" s="13" t="e">
        <f t="shared" si="31"/>
        <v>#N/A</v>
      </c>
      <c r="AF149" s="13" t="e">
        <f t="shared" si="32"/>
        <v>#N/A</v>
      </c>
      <c r="AG149" s="13" t="e">
        <f t="shared" si="33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34"/>
        <v/>
      </c>
      <c r="X150" s="1" t="str">
        <f t="shared" si="35"/>
        <v/>
      </c>
      <c r="Y150" s="1" t="str">
        <f t="shared" si="36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29"/>
        <v>#N/A</v>
      </c>
      <c r="AD150" s="13" t="e">
        <f t="shared" si="30"/>
        <v>#N/A</v>
      </c>
      <c r="AE150" s="13" t="e">
        <f t="shared" si="31"/>
        <v>#N/A</v>
      </c>
      <c r="AF150" s="13" t="e">
        <f t="shared" si="32"/>
        <v>#N/A</v>
      </c>
      <c r="AG150" s="13" t="e">
        <f t="shared" si="33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34"/>
        <v/>
      </c>
      <c r="X151" s="1" t="str">
        <f t="shared" si="35"/>
        <v/>
      </c>
      <c r="Y151" s="1" t="str">
        <f t="shared" si="36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29"/>
        <v>#N/A</v>
      </c>
      <c r="AD151" s="13" t="e">
        <f t="shared" si="30"/>
        <v>#N/A</v>
      </c>
      <c r="AE151" s="13" t="e">
        <f t="shared" si="31"/>
        <v>#N/A</v>
      </c>
      <c r="AF151" s="13" t="e">
        <f t="shared" si="32"/>
        <v>#N/A</v>
      </c>
      <c r="AG151" s="13" t="e">
        <f t="shared" si="33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34"/>
        <v/>
      </c>
      <c r="X152" s="1" t="str">
        <f t="shared" si="35"/>
        <v/>
      </c>
      <c r="Y152" s="1" t="str">
        <f t="shared" si="36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29"/>
        <v>#N/A</v>
      </c>
      <c r="AD152" s="13" t="e">
        <f t="shared" si="30"/>
        <v>#N/A</v>
      </c>
      <c r="AE152" s="13" t="e">
        <f t="shared" si="31"/>
        <v>#N/A</v>
      </c>
      <c r="AF152" s="13" t="e">
        <f t="shared" si="32"/>
        <v>#N/A</v>
      </c>
      <c r="AG152" s="13" t="e">
        <f t="shared" si="33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34"/>
        <v/>
      </c>
      <c r="X153" s="1" t="str">
        <f t="shared" si="35"/>
        <v/>
      </c>
      <c r="Y153" s="1" t="str">
        <f t="shared" si="36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29"/>
        <v>#N/A</v>
      </c>
      <c r="AD153" s="13" t="e">
        <f t="shared" si="30"/>
        <v>#N/A</v>
      </c>
      <c r="AE153" s="13" t="e">
        <f t="shared" si="31"/>
        <v>#N/A</v>
      </c>
      <c r="AF153" s="13" t="e">
        <f t="shared" si="32"/>
        <v>#N/A</v>
      </c>
      <c r="AG153" s="13" t="e">
        <f t="shared" si="33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34"/>
        <v/>
      </c>
      <c r="X154" s="1" t="str">
        <f t="shared" si="35"/>
        <v/>
      </c>
      <c r="Y154" s="1" t="str">
        <f t="shared" si="36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29"/>
        <v>#N/A</v>
      </c>
      <c r="AD154" s="13" t="e">
        <f t="shared" si="30"/>
        <v>#N/A</v>
      </c>
      <c r="AE154" s="13" t="e">
        <f t="shared" si="31"/>
        <v>#N/A</v>
      </c>
      <c r="AF154" s="13" t="e">
        <f t="shared" si="32"/>
        <v>#N/A</v>
      </c>
      <c r="AG154" s="13" t="e">
        <f t="shared" si="33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34"/>
        <v/>
      </c>
      <c r="X155" s="1" t="str">
        <f t="shared" si="35"/>
        <v/>
      </c>
      <c r="Y155" s="1" t="str">
        <f t="shared" si="36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29"/>
        <v>#N/A</v>
      </c>
      <c r="AD155" s="13" t="e">
        <f t="shared" si="30"/>
        <v>#N/A</v>
      </c>
      <c r="AE155" s="13" t="e">
        <f t="shared" si="31"/>
        <v>#N/A</v>
      </c>
      <c r="AF155" s="13" t="e">
        <f t="shared" si="32"/>
        <v>#N/A</v>
      </c>
      <c r="AG155" s="13" t="e">
        <f t="shared" si="33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34"/>
        <v/>
      </c>
      <c r="X156" s="1" t="str">
        <f t="shared" si="35"/>
        <v/>
      </c>
      <c r="Y156" s="1" t="str">
        <f t="shared" si="36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29"/>
        <v>#N/A</v>
      </c>
      <c r="AD156" s="13" t="e">
        <f t="shared" si="30"/>
        <v>#N/A</v>
      </c>
      <c r="AE156" s="13" t="e">
        <f t="shared" si="31"/>
        <v>#N/A</v>
      </c>
      <c r="AF156" s="13" t="e">
        <f t="shared" si="32"/>
        <v>#N/A</v>
      </c>
      <c r="AG156" s="13" t="e">
        <f t="shared" si="33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34"/>
        <v/>
      </c>
      <c r="X157" s="1" t="str">
        <f t="shared" si="35"/>
        <v/>
      </c>
      <c r="Y157" s="1" t="str">
        <f t="shared" si="36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29"/>
        <v>#N/A</v>
      </c>
      <c r="AD157" s="13" t="e">
        <f t="shared" si="30"/>
        <v>#N/A</v>
      </c>
      <c r="AE157" s="13" t="e">
        <f t="shared" si="31"/>
        <v>#N/A</v>
      </c>
      <c r="AF157" s="13" t="e">
        <f t="shared" si="32"/>
        <v>#N/A</v>
      </c>
      <c r="AG157" s="13" t="e">
        <f t="shared" si="33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34"/>
        <v/>
      </c>
      <c r="X158" s="1" t="str">
        <f t="shared" si="35"/>
        <v/>
      </c>
      <c r="Y158" s="1" t="str">
        <f t="shared" si="36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29"/>
        <v>#N/A</v>
      </c>
      <c r="AD158" s="13" t="e">
        <f t="shared" si="30"/>
        <v>#N/A</v>
      </c>
      <c r="AE158" s="13" t="e">
        <f t="shared" si="31"/>
        <v>#N/A</v>
      </c>
      <c r="AF158" s="13" t="e">
        <f t="shared" si="32"/>
        <v>#N/A</v>
      </c>
      <c r="AG158" s="13" t="e">
        <f t="shared" si="33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34"/>
        <v/>
      </c>
      <c r="X159" s="1" t="str">
        <f t="shared" si="35"/>
        <v/>
      </c>
      <c r="Y159" s="1" t="str">
        <f t="shared" si="36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29"/>
        <v>#N/A</v>
      </c>
      <c r="AD159" s="13" t="e">
        <f t="shared" si="30"/>
        <v>#N/A</v>
      </c>
      <c r="AE159" s="13" t="e">
        <f t="shared" si="31"/>
        <v>#N/A</v>
      </c>
      <c r="AF159" s="13" t="e">
        <f t="shared" si="32"/>
        <v>#N/A</v>
      </c>
      <c r="AG159" s="13" t="e">
        <f t="shared" si="33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34"/>
        <v/>
      </c>
      <c r="X160" s="1" t="str">
        <f t="shared" si="35"/>
        <v/>
      </c>
      <c r="Y160" s="1" t="str">
        <f t="shared" si="36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29"/>
        <v>#N/A</v>
      </c>
      <c r="AD160" s="13" t="e">
        <f t="shared" si="30"/>
        <v>#N/A</v>
      </c>
      <c r="AE160" s="13" t="e">
        <f t="shared" si="31"/>
        <v>#N/A</v>
      </c>
      <c r="AF160" s="13" t="e">
        <f t="shared" si="32"/>
        <v>#N/A</v>
      </c>
      <c r="AG160" s="13" t="e">
        <f t="shared" si="33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34"/>
        <v/>
      </c>
      <c r="X161" s="1" t="str">
        <f t="shared" si="35"/>
        <v/>
      </c>
      <c r="Y161" s="1" t="str">
        <f t="shared" si="36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29"/>
        <v>#N/A</v>
      </c>
      <c r="AD161" s="13" t="e">
        <f t="shared" si="30"/>
        <v>#N/A</v>
      </c>
      <c r="AE161" s="13" t="e">
        <f t="shared" si="31"/>
        <v>#N/A</v>
      </c>
      <c r="AF161" s="13" t="e">
        <f t="shared" si="32"/>
        <v>#N/A</v>
      </c>
      <c r="AG161" s="13" t="e">
        <f t="shared" si="33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34"/>
        <v/>
      </c>
      <c r="X162" s="1" t="str">
        <f t="shared" si="35"/>
        <v/>
      </c>
      <c r="Y162" s="1" t="str">
        <f t="shared" si="36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29"/>
        <v>#N/A</v>
      </c>
      <c r="AD162" s="13" t="e">
        <f t="shared" si="30"/>
        <v>#N/A</v>
      </c>
      <c r="AE162" s="13" t="e">
        <f t="shared" si="31"/>
        <v>#N/A</v>
      </c>
      <c r="AF162" s="13" t="e">
        <f t="shared" si="32"/>
        <v>#N/A</v>
      </c>
      <c r="AG162" s="13" t="e">
        <f t="shared" si="33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34"/>
        <v/>
      </c>
      <c r="X163" s="1" t="str">
        <f t="shared" si="35"/>
        <v/>
      </c>
      <c r="Y163" s="1" t="str">
        <f t="shared" si="36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29"/>
        <v>#N/A</v>
      </c>
      <c r="AD163" s="13" t="e">
        <f t="shared" si="30"/>
        <v>#N/A</v>
      </c>
      <c r="AE163" s="13" t="e">
        <f t="shared" si="31"/>
        <v>#N/A</v>
      </c>
      <c r="AF163" s="13" t="e">
        <f t="shared" si="32"/>
        <v>#N/A</v>
      </c>
      <c r="AG163" s="13" t="e">
        <f t="shared" si="33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34"/>
        <v/>
      </c>
      <c r="X164" s="1" t="str">
        <f t="shared" si="35"/>
        <v/>
      </c>
      <c r="Y164" s="1" t="str">
        <f t="shared" si="36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29"/>
        <v>#N/A</v>
      </c>
      <c r="AD164" s="13" t="e">
        <f t="shared" si="30"/>
        <v>#N/A</v>
      </c>
      <c r="AE164" s="13" t="e">
        <f t="shared" si="31"/>
        <v>#N/A</v>
      </c>
      <c r="AF164" s="13" t="e">
        <f t="shared" si="32"/>
        <v>#N/A</v>
      </c>
      <c r="AG164" s="13" t="e">
        <f t="shared" si="33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34"/>
        <v/>
      </c>
      <c r="X165" s="1" t="str">
        <f t="shared" si="35"/>
        <v/>
      </c>
      <c r="Y165" s="1" t="str">
        <f t="shared" si="36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29"/>
        <v>#N/A</v>
      </c>
      <c r="AD165" s="13" t="e">
        <f t="shared" si="30"/>
        <v>#N/A</v>
      </c>
      <c r="AE165" s="13" t="e">
        <f t="shared" si="31"/>
        <v>#N/A</v>
      </c>
      <c r="AF165" s="13" t="e">
        <f t="shared" si="32"/>
        <v>#N/A</v>
      </c>
      <c r="AG165" s="13" t="e">
        <f t="shared" si="33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34"/>
        <v/>
      </c>
      <c r="X166" s="1" t="str">
        <f t="shared" si="35"/>
        <v/>
      </c>
      <c r="Y166" s="1" t="str">
        <f t="shared" si="36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29"/>
        <v>#N/A</v>
      </c>
      <c r="AD166" s="13" t="e">
        <f t="shared" si="30"/>
        <v>#N/A</v>
      </c>
      <c r="AE166" s="13" t="e">
        <f t="shared" si="31"/>
        <v>#N/A</v>
      </c>
      <c r="AF166" s="13" t="e">
        <f t="shared" si="32"/>
        <v>#N/A</v>
      </c>
      <c r="AG166" s="13" t="e">
        <f t="shared" si="33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34"/>
        <v/>
      </c>
      <c r="X167" s="1" t="str">
        <f t="shared" si="35"/>
        <v/>
      </c>
      <c r="Y167" s="1" t="str">
        <f t="shared" si="36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29"/>
        <v>#N/A</v>
      </c>
      <c r="AD167" s="13" t="e">
        <f t="shared" si="30"/>
        <v>#N/A</v>
      </c>
      <c r="AE167" s="13" t="e">
        <f t="shared" si="31"/>
        <v>#N/A</v>
      </c>
      <c r="AF167" s="13" t="e">
        <f t="shared" si="32"/>
        <v>#N/A</v>
      </c>
      <c r="AG167" s="13" t="e">
        <f t="shared" si="33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34"/>
        <v/>
      </c>
      <c r="X168" s="1" t="str">
        <f t="shared" si="35"/>
        <v/>
      </c>
      <c r="Y168" s="1" t="str">
        <f t="shared" si="36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29"/>
        <v>#N/A</v>
      </c>
      <c r="AD168" s="13" t="e">
        <f t="shared" si="30"/>
        <v>#N/A</v>
      </c>
      <c r="AE168" s="13" t="e">
        <f t="shared" si="31"/>
        <v>#N/A</v>
      </c>
      <c r="AF168" s="13" t="e">
        <f t="shared" si="32"/>
        <v>#N/A</v>
      </c>
      <c r="AG168" s="13" t="e">
        <f t="shared" si="33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34"/>
        <v/>
      </c>
      <c r="X169" s="1" t="str">
        <f t="shared" si="35"/>
        <v/>
      </c>
      <c r="Y169" s="1" t="str">
        <f t="shared" si="36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29"/>
        <v>#N/A</v>
      </c>
      <c r="AD169" s="13" t="e">
        <f t="shared" si="30"/>
        <v>#N/A</v>
      </c>
      <c r="AE169" s="13" t="e">
        <f t="shared" si="31"/>
        <v>#N/A</v>
      </c>
      <c r="AF169" s="13" t="e">
        <f t="shared" si="32"/>
        <v>#N/A</v>
      </c>
      <c r="AG169" s="13" t="e">
        <f t="shared" si="33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34"/>
        <v/>
      </c>
      <c r="X170" s="1" t="str">
        <f t="shared" si="35"/>
        <v/>
      </c>
      <c r="Y170" s="1" t="str">
        <f t="shared" si="36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29"/>
        <v>#N/A</v>
      </c>
      <c r="AD170" s="13" t="e">
        <f t="shared" si="30"/>
        <v>#N/A</v>
      </c>
      <c r="AE170" s="13" t="e">
        <f t="shared" si="31"/>
        <v>#N/A</v>
      </c>
      <c r="AF170" s="13" t="e">
        <f t="shared" si="32"/>
        <v>#N/A</v>
      </c>
      <c r="AG170" s="13" t="e">
        <f t="shared" si="33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34"/>
        <v/>
      </c>
      <c r="X171" s="1" t="str">
        <f t="shared" si="35"/>
        <v/>
      </c>
      <c r="Y171" s="1" t="str">
        <f t="shared" si="36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29"/>
        <v>#N/A</v>
      </c>
      <c r="AD171" s="13" t="e">
        <f t="shared" si="30"/>
        <v>#N/A</v>
      </c>
      <c r="AE171" s="13" t="e">
        <f t="shared" si="31"/>
        <v>#N/A</v>
      </c>
      <c r="AF171" s="13" t="e">
        <f t="shared" si="32"/>
        <v>#N/A</v>
      </c>
      <c r="AG171" s="13" t="e">
        <f t="shared" si="33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34"/>
        <v/>
      </c>
      <c r="X172" s="1" t="str">
        <f t="shared" si="35"/>
        <v/>
      </c>
      <c r="Y172" s="1" t="str">
        <f t="shared" si="36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29"/>
        <v>#N/A</v>
      </c>
      <c r="AD172" s="13" t="e">
        <f t="shared" si="30"/>
        <v>#N/A</v>
      </c>
      <c r="AE172" s="13" t="e">
        <f t="shared" si="31"/>
        <v>#N/A</v>
      </c>
      <c r="AF172" s="13" t="e">
        <f t="shared" si="32"/>
        <v>#N/A</v>
      </c>
      <c r="AG172" s="13" t="e">
        <f t="shared" si="33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34"/>
        <v/>
      </c>
      <c r="X173" s="1" t="str">
        <f t="shared" si="35"/>
        <v/>
      </c>
      <c r="Y173" s="1" t="str">
        <f t="shared" si="36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29"/>
        <v>#N/A</v>
      </c>
      <c r="AD173" s="13" t="e">
        <f t="shared" si="30"/>
        <v>#N/A</v>
      </c>
      <c r="AE173" s="13" t="e">
        <f t="shared" si="31"/>
        <v>#N/A</v>
      </c>
      <c r="AF173" s="13" t="e">
        <f t="shared" si="32"/>
        <v>#N/A</v>
      </c>
      <c r="AG173" s="13" t="e">
        <f t="shared" si="33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34"/>
        <v/>
      </c>
      <c r="X174" s="1" t="str">
        <f t="shared" si="35"/>
        <v/>
      </c>
      <c r="Y174" s="1" t="str">
        <f t="shared" si="36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29"/>
        <v>#N/A</v>
      </c>
      <c r="AD174" s="13" t="e">
        <f t="shared" si="30"/>
        <v>#N/A</v>
      </c>
      <c r="AE174" s="13" t="e">
        <f t="shared" si="31"/>
        <v>#N/A</v>
      </c>
      <c r="AF174" s="13" t="e">
        <f t="shared" si="32"/>
        <v>#N/A</v>
      </c>
      <c r="AG174" s="13" t="e">
        <f t="shared" si="33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34"/>
        <v/>
      </c>
      <c r="X175" s="1" t="str">
        <f t="shared" si="35"/>
        <v/>
      </c>
      <c r="Y175" s="1" t="str">
        <f t="shared" si="36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29"/>
        <v>#N/A</v>
      </c>
      <c r="AD175" s="13" t="e">
        <f t="shared" si="30"/>
        <v>#N/A</v>
      </c>
      <c r="AE175" s="13" t="e">
        <f t="shared" si="31"/>
        <v>#N/A</v>
      </c>
      <c r="AF175" s="13" t="e">
        <f t="shared" si="32"/>
        <v>#N/A</v>
      </c>
      <c r="AG175" s="13" t="e">
        <f t="shared" si="33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34"/>
        <v/>
      </c>
      <c r="X176" s="1" t="str">
        <f t="shared" si="35"/>
        <v/>
      </c>
      <c r="Y176" s="1" t="str">
        <f t="shared" si="36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29"/>
        <v>#N/A</v>
      </c>
      <c r="AD176" s="13" t="e">
        <f t="shared" si="30"/>
        <v>#N/A</v>
      </c>
      <c r="AE176" s="13" t="e">
        <f t="shared" si="31"/>
        <v>#N/A</v>
      </c>
      <c r="AF176" s="13" t="e">
        <f t="shared" si="32"/>
        <v>#N/A</v>
      </c>
      <c r="AG176" s="13" t="e">
        <f t="shared" si="33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34"/>
        <v/>
      </c>
      <c r="X177" s="1" t="str">
        <f t="shared" si="35"/>
        <v/>
      </c>
      <c r="Y177" s="1" t="str">
        <f t="shared" si="36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29"/>
        <v>#N/A</v>
      </c>
      <c r="AD177" s="13" t="e">
        <f t="shared" si="30"/>
        <v>#N/A</v>
      </c>
      <c r="AE177" s="13" t="e">
        <f t="shared" si="31"/>
        <v>#N/A</v>
      </c>
      <c r="AF177" s="13" t="e">
        <f t="shared" si="32"/>
        <v>#N/A</v>
      </c>
      <c r="AG177" s="13" t="e">
        <f t="shared" si="33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34"/>
        <v/>
      </c>
      <c r="X178" s="1" t="str">
        <f t="shared" si="35"/>
        <v/>
      </c>
      <c r="Y178" s="1" t="str">
        <f t="shared" si="36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29"/>
        <v>#N/A</v>
      </c>
      <c r="AD178" s="13" t="e">
        <f t="shared" si="30"/>
        <v>#N/A</v>
      </c>
      <c r="AE178" s="13" t="e">
        <f t="shared" si="31"/>
        <v>#N/A</v>
      </c>
      <c r="AF178" s="13" t="e">
        <f t="shared" si="32"/>
        <v>#N/A</v>
      </c>
      <c r="AG178" s="13" t="e">
        <f t="shared" si="33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34"/>
        <v/>
      </c>
      <c r="X179" s="1" t="str">
        <f t="shared" si="35"/>
        <v/>
      </c>
      <c r="Y179" s="1" t="str">
        <f t="shared" si="36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29"/>
        <v>#N/A</v>
      </c>
      <c r="AD179" s="13" t="e">
        <f t="shared" si="30"/>
        <v>#N/A</v>
      </c>
      <c r="AE179" s="13" t="e">
        <f t="shared" si="31"/>
        <v>#N/A</v>
      </c>
      <c r="AF179" s="13" t="e">
        <f t="shared" si="32"/>
        <v>#N/A</v>
      </c>
      <c r="AG179" s="13" t="e">
        <f t="shared" si="33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34"/>
        <v/>
      </c>
      <c r="X180" s="1" t="str">
        <f t="shared" si="35"/>
        <v/>
      </c>
      <c r="Y180" s="1" t="str">
        <f t="shared" si="36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29"/>
        <v>#N/A</v>
      </c>
      <c r="AD180" s="13" t="e">
        <f t="shared" si="30"/>
        <v>#N/A</v>
      </c>
      <c r="AE180" s="13" t="e">
        <f t="shared" si="31"/>
        <v>#N/A</v>
      </c>
      <c r="AF180" s="13" t="e">
        <f t="shared" si="32"/>
        <v>#N/A</v>
      </c>
      <c r="AG180" s="13" t="e">
        <f t="shared" si="33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34"/>
        <v/>
      </c>
      <c r="X181" s="1" t="str">
        <f t="shared" si="35"/>
        <v/>
      </c>
      <c r="Y181" s="1" t="str">
        <f t="shared" si="36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29"/>
        <v>#N/A</v>
      </c>
      <c r="AD181" s="13" t="e">
        <f t="shared" si="30"/>
        <v>#N/A</v>
      </c>
      <c r="AE181" s="13" t="e">
        <f t="shared" si="31"/>
        <v>#N/A</v>
      </c>
      <c r="AF181" s="13" t="e">
        <f t="shared" si="32"/>
        <v>#N/A</v>
      </c>
      <c r="AG181" s="13" t="e">
        <f t="shared" si="33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34"/>
        <v/>
      </c>
      <c r="X182" s="1" t="str">
        <f t="shared" si="35"/>
        <v/>
      </c>
      <c r="Y182" s="1" t="str">
        <f t="shared" si="36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29"/>
        <v>#N/A</v>
      </c>
      <c r="AD182" s="13" t="e">
        <f t="shared" si="30"/>
        <v>#N/A</v>
      </c>
      <c r="AE182" s="13" t="e">
        <f t="shared" si="31"/>
        <v>#N/A</v>
      </c>
      <c r="AF182" s="13" t="e">
        <f t="shared" si="32"/>
        <v>#N/A</v>
      </c>
      <c r="AG182" s="13" t="e">
        <f t="shared" si="33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34"/>
        <v/>
      </c>
      <c r="X183" s="1" t="str">
        <f t="shared" si="35"/>
        <v/>
      </c>
      <c r="Y183" s="1" t="str">
        <f t="shared" si="36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29"/>
        <v>#N/A</v>
      </c>
      <c r="AD183" s="13" t="e">
        <f t="shared" si="30"/>
        <v>#N/A</v>
      </c>
      <c r="AE183" s="13" t="e">
        <f t="shared" si="31"/>
        <v>#N/A</v>
      </c>
      <c r="AF183" s="13" t="e">
        <f t="shared" si="32"/>
        <v>#N/A</v>
      </c>
      <c r="AG183" s="13" t="e">
        <f t="shared" si="33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34"/>
        <v/>
      </c>
      <c r="X184" s="1" t="str">
        <f t="shared" si="35"/>
        <v/>
      </c>
      <c r="Y184" s="1" t="str">
        <f t="shared" si="36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29"/>
        <v>#N/A</v>
      </c>
      <c r="AD184" s="13" t="e">
        <f t="shared" si="30"/>
        <v>#N/A</v>
      </c>
      <c r="AE184" s="13" t="e">
        <f t="shared" si="31"/>
        <v>#N/A</v>
      </c>
      <c r="AF184" s="13" t="e">
        <f t="shared" si="32"/>
        <v>#N/A</v>
      </c>
      <c r="AG184" s="13" t="e">
        <f t="shared" si="33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34"/>
        <v/>
      </c>
      <c r="X185" s="1" t="str">
        <f t="shared" si="35"/>
        <v/>
      </c>
      <c r="Y185" s="1" t="str">
        <f t="shared" si="36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29"/>
        <v>#N/A</v>
      </c>
      <c r="AD185" s="13" t="e">
        <f t="shared" si="30"/>
        <v>#N/A</v>
      </c>
      <c r="AE185" s="13" t="e">
        <f t="shared" si="31"/>
        <v>#N/A</v>
      </c>
      <c r="AF185" s="13" t="e">
        <f t="shared" si="32"/>
        <v>#N/A</v>
      </c>
      <c r="AG185" s="13" t="e">
        <f t="shared" si="33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34"/>
        <v/>
      </c>
      <c r="X186" s="1" t="str">
        <f t="shared" si="35"/>
        <v/>
      </c>
      <c r="Y186" s="1" t="str">
        <f t="shared" si="36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29"/>
        <v>#N/A</v>
      </c>
      <c r="AD186" s="13" t="e">
        <f t="shared" si="30"/>
        <v>#N/A</v>
      </c>
      <c r="AE186" s="13" t="e">
        <f t="shared" si="31"/>
        <v>#N/A</v>
      </c>
      <c r="AF186" s="13" t="e">
        <f t="shared" si="32"/>
        <v>#N/A</v>
      </c>
      <c r="AG186" s="13" t="e">
        <f t="shared" si="33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34"/>
        <v/>
      </c>
      <c r="X187" s="1" t="str">
        <f t="shared" si="35"/>
        <v/>
      </c>
      <c r="Y187" s="1" t="str">
        <f t="shared" si="36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29"/>
        <v>#N/A</v>
      </c>
      <c r="AD187" s="13" t="e">
        <f t="shared" si="30"/>
        <v>#N/A</v>
      </c>
      <c r="AE187" s="13" t="e">
        <f t="shared" si="31"/>
        <v>#N/A</v>
      </c>
      <c r="AF187" s="13" t="e">
        <f t="shared" si="32"/>
        <v>#N/A</v>
      </c>
      <c r="AG187" s="13" t="e">
        <f t="shared" si="33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34"/>
        <v/>
      </c>
      <c r="X188" s="1" t="str">
        <f t="shared" si="35"/>
        <v/>
      </c>
      <c r="Y188" s="1" t="str">
        <f t="shared" si="36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29"/>
        <v>#N/A</v>
      </c>
      <c r="AD188" s="13" t="e">
        <f t="shared" si="30"/>
        <v>#N/A</v>
      </c>
      <c r="AE188" s="13" t="e">
        <f t="shared" si="31"/>
        <v>#N/A</v>
      </c>
      <c r="AF188" s="13" t="e">
        <f t="shared" si="32"/>
        <v>#N/A</v>
      </c>
      <c r="AG188" s="13" t="e">
        <f t="shared" si="33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34"/>
        <v/>
      </c>
      <c r="X189" s="1" t="str">
        <f t="shared" si="35"/>
        <v/>
      </c>
      <c r="Y189" s="1" t="str">
        <f t="shared" si="36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29"/>
        <v>#N/A</v>
      </c>
      <c r="AD189" s="13" t="e">
        <f t="shared" si="30"/>
        <v>#N/A</v>
      </c>
      <c r="AE189" s="13" t="e">
        <f t="shared" si="31"/>
        <v>#N/A</v>
      </c>
      <c r="AF189" s="13" t="e">
        <f t="shared" si="32"/>
        <v>#N/A</v>
      </c>
      <c r="AG189" s="13" t="e">
        <f t="shared" si="33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34"/>
        <v/>
      </c>
      <c r="X190" s="1" t="str">
        <f t="shared" si="35"/>
        <v/>
      </c>
      <c r="Y190" s="1" t="str">
        <f t="shared" si="36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29"/>
        <v>#N/A</v>
      </c>
      <c r="AD190" s="13" t="e">
        <f t="shared" si="30"/>
        <v>#N/A</v>
      </c>
      <c r="AE190" s="13" t="e">
        <f t="shared" si="31"/>
        <v>#N/A</v>
      </c>
      <c r="AF190" s="13" t="e">
        <f t="shared" si="32"/>
        <v>#N/A</v>
      </c>
      <c r="AG190" s="13" t="e">
        <f t="shared" si="33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34"/>
        <v/>
      </c>
      <c r="X191" s="1" t="str">
        <f t="shared" si="35"/>
        <v/>
      </c>
      <c r="Y191" s="1" t="str">
        <f t="shared" si="36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29"/>
        <v>#N/A</v>
      </c>
      <c r="AD191" s="13" t="e">
        <f t="shared" si="30"/>
        <v>#N/A</v>
      </c>
      <c r="AE191" s="13" t="e">
        <f t="shared" si="31"/>
        <v>#N/A</v>
      </c>
      <c r="AF191" s="13" t="e">
        <f t="shared" si="32"/>
        <v>#N/A</v>
      </c>
      <c r="AG191" s="13" t="e">
        <f t="shared" si="33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34"/>
        <v/>
      </c>
      <c r="X192" s="1" t="str">
        <f t="shared" si="35"/>
        <v/>
      </c>
      <c r="Y192" s="1" t="str">
        <f t="shared" si="36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29"/>
        <v>#N/A</v>
      </c>
      <c r="AD192" s="13" t="e">
        <f t="shared" si="30"/>
        <v>#N/A</v>
      </c>
      <c r="AE192" s="13" t="e">
        <f t="shared" si="31"/>
        <v>#N/A</v>
      </c>
      <c r="AF192" s="13" t="e">
        <f t="shared" si="32"/>
        <v>#N/A</v>
      </c>
      <c r="AG192" s="13" t="e">
        <f t="shared" si="33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34"/>
        <v/>
      </c>
      <c r="X193" s="1" t="str">
        <f t="shared" si="35"/>
        <v/>
      </c>
      <c r="Y193" s="1" t="str">
        <f t="shared" si="36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29"/>
        <v>#N/A</v>
      </c>
      <c r="AD193" s="13" t="e">
        <f t="shared" si="30"/>
        <v>#N/A</v>
      </c>
      <c r="AE193" s="13" t="e">
        <f t="shared" si="31"/>
        <v>#N/A</v>
      </c>
      <c r="AF193" s="13" t="e">
        <f t="shared" si="32"/>
        <v>#N/A</v>
      </c>
      <c r="AG193" s="13" t="e">
        <f t="shared" si="33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34"/>
        <v/>
      </c>
      <c r="X194" s="1" t="str">
        <f t="shared" si="35"/>
        <v/>
      </c>
      <c r="Y194" s="1" t="str">
        <f t="shared" si="36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29"/>
        <v>#N/A</v>
      </c>
      <c r="AD194" s="13" t="e">
        <f t="shared" si="30"/>
        <v>#N/A</v>
      </c>
      <c r="AE194" s="13" t="e">
        <f t="shared" si="31"/>
        <v>#N/A</v>
      </c>
      <c r="AF194" s="13" t="e">
        <f t="shared" si="32"/>
        <v>#N/A</v>
      </c>
      <c r="AG194" s="13" t="e">
        <f t="shared" si="33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34"/>
        <v/>
      </c>
      <c r="X195" s="1" t="str">
        <f t="shared" si="35"/>
        <v/>
      </c>
      <c r="Y195" s="1" t="str">
        <f t="shared" si="36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29"/>
        <v>#N/A</v>
      </c>
      <c r="AD195" s="13" t="e">
        <f t="shared" si="30"/>
        <v>#N/A</v>
      </c>
      <c r="AE195" s="13" t="e">
        <f t="shared" si="31"/>
        <v>#N/A</v>
      </c>
      <c r="AF195" s="13" t="e">
        <f t="shared" si="32"/>
        <v>#N/A</v>
      </c>
      <c r="AG195" s="13" t="e">
        <f t="shared" si="33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34"/>
        <v/>
      </c>
      <c r="X196" s="1" t="str">
        <f t="shared" si="35"/>
        <v/>
      </c>
      <c r="Y196" s="1" t="str">
        <f t="shared" si="36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29"/>
        <v>#N/A</v>
      </c>
      <c r="AD196" s="13" t="e">
        <f t="shared" si="30"/>
        <v>#N/A</v>
      </c>
      <c r="AE196" s="13" t="e">
        <f t="shared" si="31"/>
        <v>#N/A</v>
      </c>
      <c r="AF196" s="13" t="e">
        <f t="shared" si="32"/>
        <v>#N/A</v>
      </c>
      <c r="AG196" s="13" t="e">
        <f t="shared" si="33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34"/>
        <v/>
      </c>
      <c r="X197" s="1" t="str">
        <f t="shared" si="35"/>
        <v/>
      </c>
      <c r="Y197" s="1" t="str">
        <f t="shared" si="36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29"/>
        <v>#N/A</v>
      </c>
      <c r="AD197" s="13" t="e">
        <f t="shared" si="30"/>
        <v>#N/A</v>
      </c>
      <c r="AE197" s="13" t="e">
        <f t="shared" si="31"/>
        <v>#N/A</v>
      </c>
      <c r="AF197" s="13" t="e">
        <f t="shared" si="32"/>
        <v>#N/A</v>
      </c>
      <c r="AG197" s="13" t="e">
        <f t="shared" si="33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34"/>
        <v/>
      </c>
      <c r="X198" s="1" t="str">
        <f t="shared" si="35"/>
        <v/>
      </c>
      <c r="Y198" s="1" t="str">
        <f t="shared" si="36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29"/>
        <v>#N/A</v>
      </c>
      <c r="AD198" s="13" t="e">
        <f t="shared" si="30"/>
        <v>#N/A</v>
      </c>
      <c r="AE198" s="13" t="e">
        <f t="shared" si="31"/>
        <v>#N/A</v>
      </c>
      <c r="AF198" s="13" t="e">
        <f t="shared" si="32"/>
        <v>#N/A</v>
      </c>
      <c r="AG198" s="13" t="e">
        <f t="shared" si="33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34"/>
        <v/>
      </c>
      <c r="X199" s="1" t="str">
        <f t="shared" si="35"/>
        <v/>
      </c>
      <c r="Y199" s="1" t="str">
        <f t="shared" si="36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29"/>
        <v>#N/A</v>
      </c>
      <c r="AD199" s="13" t="e">
        <f t="shared" si="30"/>
        <v>#N/A</v>
      </c>
      <c r="AE199" s="13" t="e">
        <f t="shared" si="31"/>
        <v>#N/A</v>
      </c>
      <c r="AF199" s="13" t="e">
        <f t="shared" si="32"/>
        <v>#N/A</v>
      </c>
      <c r="AG199" s="13" t="e">
        <f t="shared" si="33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34"/>
        <v/>
      </c>
      <c r="X200" s="1" t="str">
        <f t="shared" si="35"/>
        <v/>
      </c>
      <c r="Y200" s="1" t="str">
        <f t="shared" si="36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ref="AC200:AC263" si="42">IF(OR(ISNA(B200),B200=0),NA(),B200/$AC$5)</f>
        <v>#N/A</v>
      </c>
      <c r="AD200" s="13" t="e">
        <f t="shared" ref="AD200:AD263" si="43">IF(OR(ISNA(B200),B200=0),NA(),E200/$AC$5)</f>
        <v>#N/A</v>
      </c>
      <c r="AE200" s="13" t="e">
        <f t="shared" ref="AE200:AE263" si="44">IF(OR(ISNA(B200),B200=0),NA(),G200/$AC$5)</f>
        <v>#N/A</v>
      </c>
      <c r="AF200" s="13" t="e">
        <f t="shared" ref="AF200:AF263" si="45">IF(OR(ISNA(B200),B200=0),NA(),I200/$AC$5)</f>
        <v>#N/A</v>
      </c>
      <c r="AG200" s="13" t="e">
        <f t="shared" ref="AG200:AG263" si="46">+IF(OR(ISNA(B200),B200=0),NA(),Z200/$AC$5)</f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7">IF($C201="","",G201-G200)</f>
        <v/>
      </c>
      <c r="X201" s="1" t="str">
        <f t="shared" ref="X201:X264" si="48">IF($C201="","",H201-H200)</f>
        <v/>
      </c>
      <c r="Y201" s="1" t="str">
        <f t="shared" ref="Y201:Y264" si="49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si="42"/>
        <v>#N/A</v>
      </c>
      <c r="AD201" s="13" t="e">
        <f t="shared" si="43"/>
        <v>#N/A</v>
      </c>
      <c r="AE201" s="13" t="e">
        <f t="shared" si="44"/>
        <v>#N/A</v>
      </c>
      <c r="AF201" s="13" t="e">
        <f t="shared" si="45"/>
        <v>#N/A</v>
      </c>
      <c r="AG201" s="13" t="e">
        <f t="shared" si="46"/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7"/>
        <v/>
      </c>
      <c r="X202" s="1" t="str">
        <f t="shared" si="48"/>
        <v/>
      </c>
      <c r="Y202" s="1" t="str">
        <f t="shared" si="49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2"/>
        <v>#N/A</v>
      </c>
      <c r="AD202" s="13" t="e">
        <f t="shared" si="43"/>
        <v>#N/A</v>
      </c>
      <c r="AE202" s="13" t="e">
        <f t="shared" si="44"/>
        <v>#N/A</v>
      </c>
      <c r="AF202" s="13" t="e">
        <f t="shared" si="45"/>
        <v>#N/A</v>
      </c>
      <c r="AG202" s="13" t="e">
        <f t="shared" si="46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7"/>
        <v/>
      </c>
      <c r="X203" s="1" t="str">
        <f t="shared" si="48"/>
        <v/>
      </c>
      <c r="Y203" s="1" t="str">
        <f t="shared" si="49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2"/>
        <v>#N/A</v>
      </c>
      <c r="AD203" s="13" t="e">
        <f t="shared" si="43"/>
        <v>#N/A</v>
      </c>
      <c r="AE203" s="13" t="e">
        <f t="shared" si="44"/>
        <v>#N/A</v>
      </c>
      <c r="AF203" s="13" t="e">
        <f t="shared" si="45"/>
        <v>#N/A</v>
      </c>
      <c r="AG203" s="13" t="e">
        <f t="shared" si="46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7"/>
        <v/>
      </c>
      <c r="X204" s="1" t="str">
        <f t="shared" si="48"/>
        <v/>
      </c>
      <c r="Y204" s="1" t="str">
        <f t="shared" si="49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2"/>
        <v>#N/A</v>
      </c>
      <c r="AD204" s="13" t="e">
        <f t="shared" si="43"/>
        <v>#N/A</v>
      </c>
      <c r="AE204" s="13" t="e">
        <f t="shared" si="44"/>
        <v>#N/A</v>
      </c>
      <c r="AF204" s="13" t="e">
        <f t="shared" si="45"/>
        <v>#N/A</v>
      </c>
      <c r="AG204" s="13" t="e">
        <f t="shared" si="46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7"/>
        <v/>
      </c>
      <c r="X205" s="1" t="str">
        <f t="shared" si="48"/>
        <v/>
      </c>
      <c r="Y205" s="1" t="str">
        <f t="shared" si="49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2"/>
        <v>#N/A</v>
      </c>
      <c r="AD205" s="13" t="e">
        <f t="shared" si="43"/>
        <v>#N/A</v>
      </c>
      <c r="AE205" s="13" t="e">
        <f t="shared" si="44"/>
        <v>#N/A</v>
      </c>
      <c r="AF205" s="13" t="e">
        <f t="shared" si="45"/>
        <v>#N/A</v>
      </c>
      <c r="AG205" s="13" t="e">
        <f t="shared" si="46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7"/>
        <v/>
      </c>
      <c r="X206" s="1" t="str">
        <f t="shared" si="48"/>
        <v/>
      </c>
      <c r="Y206" s="1" t="str">
        <f t="shared" si="49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2"/>
        <v>#N/A</v>
      </c>
      <c r="AD206" s="13" t="e">
        <f t="shared" si="43"/>
        <v>#N/A</v>
      </c>
      <c r="AE206" s="13" t="e">
        <f t="shared" si="44"/>
        <v>#N/A</v>
      </c>
      <c r="AF206" s="13" t="e">
        <f t="shared" si="45"/>
        <v>#N/A</v>
      </c>
      <c r="AG206" s="13" t="e">
        <f t="shared" si="46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7"/>
        <v/>
      </c>
      <c r="X207" s="1" t="str">
        <f t="shared" si="48"/>
        <v/>
      </c>
      <c r="Y207" s="1" t="str">
        <f t="shared" si="49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2"/>
        <v>#N/A</v>
      </c>
      <c r="AD207" s="13" t="e">
        <f t="shared" si="43"/>
        <v>#N/A</v>
      </c>
      <c r="AE207" s="13" t="e">
        <f t="shared" si="44"/>
        <v>#N/A</v>
      </c>
      <c r="AF207" s="13" t="e">
        <f t="shared" si="45"/>
        <v>#N/A</v>
      </c>
      <c r="AG207" s="13" t="e">
        <f t="shared" si="46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7"/>
        <v/>
      </c>
      <c r="X208" s="1" t="str">
        <f t="shared" si="48"/>
        <v/>
      </c>
      <c r="Y208" s="1" t="str">
        <f t="shared" si="49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2"/>
        <v>#N/A</v>
      </c>
      <c r="AD208" s="13" t="e">
        <f t="shared" si="43"/>
        <v>#N/A</v>
      </c>
      <c r="AE208" s="13" t="e">
        <f t="shared" si="44"/>
        <v>#N/A</v>
      </c>
      <c r="AF208" s="13" t="e">
        <f t="shared" si="45"/>
        <v>#N/A</v>
      </c>
      <c r="AG208" s="13" t="e">
        <f t="shared" si="46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7"/>
        <v/>
      </c>
      <c r="X209" s="1" t="str">
        <f t="shared" si="48"/>
        <v/>
      </c>
      <c r="Y209" s="1" t="str">
        <f t="shared" si="49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2"/>
        <v>#N/A</v>
      </c>
      <c r="AD209" s="13" t="e">
        <f t="shared" si="43"/>
        <v>#N/A</v>
      </c>
      <c r="AE209" s="13" t="e">
        <f t="shared" si="44"/>
        <v>#N/A</v>
      </c>
      <c r="AF209" s="13" t="e">
        <f t="shared" si="45"/>
        <v>#N/A</v>
      </c>
      <c r="AG209" s="13" t="e">
        <f t="shared" si="46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7"/>
        <v/>
      </c>
      <c r="X210" s="1" t="str">
        <f t="shared" si="48"/>
        <v/>
      </c>
      <c r="Y210" s="1" t="str">
        <f t="shared" si="49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2"/>
        <v>#N/A</v>
      </c>
      <c r="AD210" s="13" t="e">
        <f t="shared" si="43"/>
        <v>#N/A</v>
      </c>
      <c r="AE210" s="13" t="e">
        <f t="shared" si="44"/>
        <v>#N/A</v>
      </c>
      <c r="AF210" s="13" t="e">
        <f t="shared" si="45"/>
        <v>#N/A</v>
      </c>
      <c r="AG210" s="13" t="e">
        <f t="shared" si="46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7"/>
        <v/>
      </c>
      <c r="X211" s="1" t="str">
        <f t="shared" si="48"/>
        <v/>
      </c>
      <c r="Y211" s="1" t="str">
        <f t="shared" si="49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2"/>
        <v>#N/A</v>
      </c>
      <c r="AD211" s="13" t="e">
        <f t="shared" si="43"/>
        <v>#N/A</v>
      </c>
      <c r="AE211" s="13" t="e">
        <f t="shared" si="44"/>
        <v>#N/A</v>
      </c>
      <c r="AF211" s="13" t="e">
        <f t="shared" si="45"/>
        <v>#N/A</v>
      </c>
      <c r="AG211" s="13" t="e">
        <f t="shared" si="46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7"/>
        <v/>
      </c>
      <c r="X212" s="1" t="str">
        <f t="shared" si="48"/>
        <v/>
      </c>
      <c r="Y212" s="1" t="str">
        <f t="shared" si="49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2"/>
        <v>#N/A</v>
      </c>
      <c r="AD212" s="13" t="e">
        <f t="shared" si="43"/>
        <v>#N/A</v>
      </c>
      <c r="AE212" s="13" t="e">
        <f t="shared" si="44"/>
        <v>#N/A</v>
      </c>
      <c r="AF212" s="13" t="e">
        <f t="shared" si="45"/>
        <v>#N/A</v>
      </c>
      <c r="AG212" s="13" t="e">
        <f t="shared" si="46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7"/>
        <v/>
      </c>
      <c r="X213" s="1" t="str">
        <f t="shared" si="48"/>
        <v/>
      </c>
      <c r="Y213" s="1" t="str">
        <f t="shared" si="49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2"/>
        <v>#N/A</v>
      </c>
      <c r="AD213" s="13" t="e">
        <f t="shared" si="43"/>
        <v>#N/A</v>
      </c>
      <c r="AE213" s="13" t="e">
        <f t="shared" si="44"/>
        <v>#N/A</v>
      </c>
      <c r="AF213" s="13" t="e">
        <f t="shared" si="45"/>
        <v>#N/A</v>
      </c>
      <c r="AG213" s="13" t="e">
        <f t="shared" si="46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7"/>
        <v/>
      </c>
      <c r="X214" s="1" t="str">
        <f t="shared" si="48"/>
        <v/>
      </c>
      <c r="Y214" s="1" t="str">
        <f t="shared" si="49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2"/>
        <v>#N/A</v>
      </c>
      <c r="AD214" s="13" t="e">
        <f t="shared" si="43"/>
        <v>#N/A</v>
      </c>
      <c r="AE214" s="13" t="e">
        <f t="shared" si="44"/>
        <v>#N/A</v>
      </c>
      <c r="AF214" s="13" t="e">
        <f t="shared" si="45"/>
        <v>#N/A</v>
      </c>
      <c r="AG214" s="13" t="e">
        <f t="shared" si="46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7"/>
        <v/>
      </c>
      <c r="X215" s="1" t="str">
        <f t="shared" si="48"/>
        <v/>
      </c>
      <c r="Y215" s="1" t="str">
        <f t="shared" si="49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2"/>
        <v>#N/A</v>
      </c>
      <c r="AD215" s="13" t="e">
        <f t="shared" si="43"/>
        <v>#N/A</v>
      </c>
      <c r="AE215" s="13" t="e">
        <f t="shared" si="44"/>
        <v>#N/A</v>
      </c>
      <c r="AF215" s="13" t="e">
        <f t="shared" si="45"/>
        <v>#N/A</v>
      </c>
      <c r="AG215" s="13" t="e">
        <f t="shared" si="46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7"/>
        <v/>
      </c>
      <c r="X216" s="1" t="str">
        <f t="shared" si="48"/>
        <v/>
      </c>
      <c r="Y216" s="1" t="str">
        <f t="shared" si="49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2"/>
        <v>#N/A</v>
      </c>
      <c r="AD216" s="13" t="e">
        <f t="shared" si="43"/>
        <v>#N/A</v>
      </c>
      <c r="AE216" s="13" t="e">
        <f t="shared" si="44"/>
        <v>#N/A</v>
      </c>
      <c r="AF216" s="13" t="e">
        <f t="shared" si="45"/>
        <v>#N/A</v>
      </c>
      <c r="AG216" s="13" t="e">
        <f t="shared" si="46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7"/>
        <v/>
      </c>
      <c r="X217" s="1" t="str">
        <f t="shared" si="48"/>
        <v/>
      </c>
      <c r="Y217" s="1" t="str">
        <f t="shared" si="49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2"/>
        <v>#N/A</v>
      </c>
      <c r="AD217" s="13" t="e">
        <f t="shared" si="43"/>
        <v>#N/A</v>
      </c>
      <c r="AE217" s="13" t="e">
        <f t="shared" si="44"/>
        <v>#N/A</v>
      </c>
      <c r="AF217" s="13" t="e">
        <f t="shared" si="45"/>
        <v>#N/A</v>
      </c>
      <c r="AG217" s="13" t="e">
        <f t="shared" si="46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7"/>
        <v/>
      </c>
      <c r="X218" s="1" t="str">
        <f t="shared" si="48"/>
        <v/>
      </c>
      <c r="Y218" s="1" t="str">
        <f t="shared" si="49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2"/>
        <v>#N/A</v>
      </c>
      <c r="AD218" s="13" t="e">
        <f t="shared" si="43"/>
        <v>#N/A</v>
      </c>
      <c r="AE218" s="13" t="e">
        <f t="shared" si="44"/>
        <v>#N/A</v>
      </c>
      <c r="AF218" s="13" t="e">
        <f t="shared" si="45"/>
        <v>#N/A</v>
      </c>
      <c r="AG218" s="13" t="e">
        <f t="shared" si="46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7"/>
        <v/>
      </c>
      <c r="X219" s="1" t="str">
        <f t="shared" si="48"/>
        <v/>
      </c>
      <c r="Y219" s="1" t="str">
        <f t="shared" si="49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2"/>
        <v>#N/A</v>
      </c>
      <c r="AD219" s="13" t="e">
        <f t="shared" si="43"/>
        <v>#N/A</v>
      </c>
      <c r="AE219" s="13" t="e">
        <f t="shared" si="44"/>
        <v>#N/A</v>
      </c>
      <c r="AF219" s="13" t="e">
        <f t="shared" si="45"/>
        <v>#N/A</v>
      </c>
      <c r="AG219" s="13" t="e">
        <f t="shared" si="46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7"/>
        <v/>
      </c>
      <c r="X220" s="1" t="str">
        <f t="shared" si="48"/>
        <v/>
      </c>
      <c r="Y220" s="1" t="str">
        <f t="shared" si="49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2"/>
        <v>#N/A</v>
      </c>
      <c r="AD220" s="13" t="e">
        <f t="shared" si="43"/>
        <v>#N/A</v>
      </c>
      <c r="AE220" s="13" t="e">
        <f t="shared" si="44"/>
        <v>#N/A</v>
      </c>
      <c r="AF220" s="13" t="e">
        <f t="shared" si="45"/>
        <v>#N/A</v>
      </c>
      <c r="AG220" s="13" t="e">
        <f t="shared" si="46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7"/>
        <v/>
      </c>
      <c r="X221" s="1" t="str">
        <f t="shared" si="48"/>
        <v/>
      </c>
      <c r="Y221" s="1" t="str">
        <f t="shared" si="49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2"/>
        <v>#N/A</v>
      </c>
      <c r="AD221" s="13" t="e">
        <f t="shared" si="43"/>
        <v>#N/A</v>
      </c>
      <c r="AE221" s="13" t="e">
        <f t="shared" si="44"/>
        <v>#N/A</v>
      </c>
      <c r="AF221" s="13" t="e">
        <f t="shared" si="45"/>
        <v>#N/A</v>
      </c>
      <c r="AG221" s="13" t="e">
        <f t="shared" si="46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7"/>
        <v/>
      </c>
      <c r="X222" s="1" t="str">
        <f t="shared" si="48"/>
        <v/>
      </c>
      <c r="Y222" s="1" t="str">
        <f t="shared" si="49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2"/>
        <v>#N/A</v>
      </c>
      <c r="AD222" s="13" t="e">
        <f t="shared" si="43"/>
        <v>#N/A</v>
      </c>
      <c r="AE222" s="13" t="e">
        <f t="shared" si="44"/>
        <v>#N/A</v>
      </c>
      <c r="AF222" s="13" t="e">
        <f t="shared" si="45"/>
        <v>#N/A</v>
      </c>
      <c r="AG222" s="13" t="e">
        <f t="shared" si="46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7"/>
        <v/>
      </c>
      <c r="X223" s="1" t="str">
        <f t="shared" si="48"/>
        <v/>
      </c>
      <c r="Y223" s="1" t="str">
        <f t="shared" si="49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2"/>
        <v>#N/A</v>
      </c>
      <c r="AD223" s="13" t="e">
        <f t="shared" si="43"/>
        <v>#N/A</v>
      </c>
      <c r="AE223" s="13" t="e">
        <f t="shared" si="44"/>
        <v>#N/A</v>
      </c>
      <c r="AF223" s="13" t="e">
        <f t="shared" si="45"/>
        <v>#N/A</v>
      </c>
      <c r="AG223" s="13" t="e">
        <f t="shared" si="46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7"/>
        <v/>
      </c>
      <c r="X224" s="1" t="str">
        <f t="shared" si="48"/>
        <v/>
      </c>
      <c r="Y224" s="1" t="str">
        <f t="shared" si="49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2"/>
        <v>#N/A</v>
      </c>
      <c r="AD224" s="13" t="e">
        <f t="shared" si="43"/>
        <v>#N/A</v>
      </c>
      <c r="AE224" s="13" t="e">
        <f t="shared" si="44"/>
        <v>#N/A</v>
      </c>
      <c r="AF224" s="13" t="e">
        <f t="shared" si="45"/>
        <v>#N/A</v>
      </c>
      <c r="AG224" s="13" t="e">
        <f t="shared" si="46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7"/>
        <v/>
      </c>
      <c r="X225" s="1" t="str">
        <f t="shared" si="48"/>
        <v/>
      </c>
      <c r="Y225" s="1" t="str">
        <f t="shared" si="49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2"/>
        <v>#N/A</v>
      </c>
      <c r="AD225" s="13" t="e">
        <f t="shared" si="43"/>
        <v>#N/A</v>
      </c>
      <c r="AE225" s="13" t="e">
        <f t="shared" si="44"/>
        <v>#N/A</v>
      </c>
      <c r="AF225" s="13" t="e">
        <f t="shared" si="45"/>
        <v>#N/A</v>
      </c>
      <c r="AG225" s="13" t="e">
        <f t="shared" si="46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7"/>
        <v/>
      </c>
      <c r="X226" s="1" t="str">
        <f t="shared" si="48"/>
        <v/>
      </c>
      <c r="Y226" s="1" t="str">
        <f t="shared" si="49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2"/>
        <v>#N/A</v>
      </c>
      <c r="AD226" s="13" t="e">
        <f t="shared" si="43"/>
        <v>#N/A</v>
      </c>
      <c r="AE226" s="13" t="e">
        <f t="shared" si="44"/>
        <v>#N/A</v>
      </c>
      <c r="AF226" s="13" t="e">
        <f t="shared" si="45"/>
        <v>#N/A</v>
      </c>
      <c r="AG226" s="13" t="e">
        <f t="shared" si="46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7"/>
        <v/>
      </c>
      <c r="X227" s="1" t="str">
        <f t="shared" si="48"/>
        <v/>
      </c>
      <c r="Y227" s="1" t="str">
        <f t="shared" si="49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2"/>
        <v>#N/A</v>
      </c>
      <c r="AD227" s="13" t="e">
        <f t="shared" si="43"/>
        <v>#N/A</v>
      </c>
      <c r="AE227" s="13" t="e">
        <f t="shared" si="44"/>
        <v>#N/A</v>
      </c>
      <c r="AF227" s="13" t="e">
        <f t="shared" si="45"/>
        <v>#N/A</v>
      </c>
      <c r="AG227" s="13" t="e">
        <f t="shared" si="46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7"/>
        <v/>
      </c>
      <c r="X228" s="1" t="str">
        <f t="shared" si="48"/>
        <v/>
      </c>
      <c r="Y228" s="1" t="str">
        <f t="shared" si="49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2"/>
        <v>#N/A</v>
      </c>
      <c r="AD228" s="13" t="e">
        <f t="shared" si="43"/>
        <v>#N/A</v>
      </c>
      <c r="AE228" s="13" t="e">
        <f t="shared" si="44"/>
        <v>#N/A</v>
      </c>
      <c r="AF228" s="13" t="e">
        <f t="shared" si="45"/>
        <v>#N/A</v>
      </c>
      <c r="AG228" s="13" t="e">
        <f t="shared" si="46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7"/>
        <v/>
      </c>
      <c r="X229" s="1" t="str">
        <f t="shared" si="48"/>
        <v/>
      </c>
      <c r="Y229" s="1" t="str">
        <f t="shared" si="49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2"/>
        <v>#N/A</v>
      </c>
      <c r="AD229" s="13" t="e">
        <f t="shared" si="43"/>
        <v>#N/A</v>
      </c>
      <c r="AE229" s="13" t="e">
        <f t="shared" si="44"/>
        <v>#N/A</v>
      </c>
      <c r="AF229" s="13" t="e">
        <f t="shared" si="45"/>
        <v>#N/A</v>
      </c>
      <c r="AG229" s="13" t="e">
        <f t="shared" si="46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7"/>
        <v/>
      </c>
      <c r="X230" s="1" t="str">
        <f t="shared" si="48"/>
        <v/>
      </c>
      <c r="Y230" s="1" t="str">
        <f t="shared" si="49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2"/>
        <v>#N/A</v>
      </c>
      <c r="AD230" s="13" t="e">
        <f t="shared" si="43"/>
        <v>#N/A</v>
      </c>
      <c r="AE230" s="13" t="e">
        <f t="shared" si="44"/>
        <v>#N/A</v>
      </c>
      <c r="AF230" s="13" t="e">
        <f t="shared" si="45"/>
        <v>#N/A</v>
      </c>
      <c r="AG230" s="13" t="e">
        <f t="shared" si="46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7"/>
        <v/>
      </c>
      <c r="X231" s="1" t="str">
        <f t="shared" si="48"/>
        <v/>
      </c>
      <c r="Y231" s="1" t="str">
        <f t="shared" si="49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2"/>
        <v>#N/A</v>
      </c>
      <c r="AD231" s="13" t="e">
        <f t="shared" si="43"/>
        <v>#N/A</v>
      </c>
      <c r="AE231" s="13" t="e">
        <f t="shared" si="44"/>
        <v>#N/A</v>
      </c>
      <c r="AF231" s="13" t="e">
        <f t="shared" si="45"/>
        <v>#N/A</v>
      </c>
      <c r="AG231" s="13" t="e">
        <f t="shared" si="46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7"/>
        <v/>
      </c>
      <c r="X232" s="1" t="str">
        <f t="shared" si="48"/>
        <v/>
      </c>
      <c r="Y232" s="1" t="str">
        <f t="shared" si="49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2"/>
        <v>#N/A</v>
      </c>
      <c r="AD232" s="13" t="e">
        <f t="shared" si="43"/>
        <v>#N/A</v>
      </c>
      <c r="AE232" s="13" t="e">
        <f t="shared" si="44"/>
        <v>#N/A</v>
      </c>
      <c r="AF232" s="13" t="e">
        <f t="shared" si="45"/>
        <v>#N/A</v>
      </c>
      <c r="AG232" s="13" t="e">
        <f t="shared" si="46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7"/>
        <v/>
      </c>
      <c r="X233" s="1" t="str">
        <f t="shared" si="48"/>
        <v/>
      </c>
      <c r="Y233" s="1" t="str">
        <f t="shared" si="49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2"/>
        <v>#N/A</v>
      </c>
      <c r="AD233" s="13" t="e">
        <f t="shared" si="43"/>
        <v>#N/A</v>
      </c>
      <c r="AE233" s="13" t="e">
        <f t="shared" si="44"/>
        <v>#N/A</v>
      </c>
      <c r="AF233" s="13" t="e">
        <f t="shared" si="45"/>
        <v>#N/A</v>
      </c>
      <c r="AG233" s="13" t="e">
        <f t="shared" si="46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7"/>
        <v/>
      </c>
      <c r="X234" s="1" t="str">
        <f t="shared" si="48"/>
        <v/>
      </c>
      <c r="Y234" s="1" t="str">
        <f t="shared" si="49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2"/>
        <v>#N/A</v>
      </c>
      <c r="AD234" s="13" t="e">
        <f t="shared" si="43"/>
        <v>#N/A</v>
      </c>
      <c r="AE234" s="13" t="e">
        <f t="shared" si="44"/>
        <v>#N/A</v>
      </c>
      <c r="AF234" s="13" t="e">
        <f t="shared" si="45"/>
        <v>#N/A</v>
      </c>
      <c r="AG234" s="13" t="e">
        <f t="shared" si="46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7"/>
        <v/>
      </c>
      <c r="X235" s="1" t="str">
        <f t="shared" si="48"/>
        <v/>
      </c>
      <c r="Y235" s="1" t="str">
        <f t="shared" si="49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2"/>
        <v>#N/A</v>
      </c>
      <c r="AD235" s="13" t="e">
        <f t="shared" si="43"/>
        <v>#N/A</v>
      </c>
      <c r="AE235" s="13" t="e">
        <f t="shared" si="44"/>
        <v>#N/A</v>
      </c>
      <c r="AF235" s="13" t="e">
        <f t="shared" si="45"/>
        <v>#N/A</v>
      </c>
      <c r="AG235" s="13" t="e">
        <f t="shared" si="46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7"/>
        <v/>
      </c>
      <c r="X236" s="1" t="str">
        <f t="shared" si="48"/>
        <v/>
      </c>
      <c r="Y236" s="1" t="str">
        <f t="shared" si="49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2"/>
        <v>#N/A</v>
      </c>
      <c r="AD236" s="13" t="e">
        <f t="shared" si="43"/>
        <v>#N/A</v>
      </c>
      <c r="AE236" s="13" t="e">
        <f t="shared" si="44"/>
        <v>#N/A</v>
      </c>
      <c r="AF236" s="13" t="e">
        <f t="shared" si="45"/>
        <v>#N/A</v>
      </c>
      <c r="AG236" s="13" t="e">
        <f t="shared" si="46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7"/>
        <v/>
      </c>
      <c r="X237" s="1" t="str">
        <f t="shared" si="48"/>
        <v/>
      </c>
      <c r="Y237" s="1" t="str">
        <f t="shared" si="49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2"/>
        <v>#N/A</v>
      </c>
      <c r="AD237" s="13" t="e">
        <f t="shared" si="43"/>
        <v>#N/A</v>
      </c>
      <c r="AE237" s="13" t="e">
        <f t="shared" si="44"/>
        <v>#N/A</v>
      </c>
      <c r="AF237" s="13" t="e">
        <f t="shared" si="45"/>
        <v>#N/A</v>
      </c>
      <c r="AG237" s="13" t="e">
        <f t="shared" si="46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7"/>
        <v/>
      </c>
      <c r="X238" s="1" t="str">
        <f t="shared" si="48"/>
        <v/>
      </c>
      <c r="Y238" s="1" t="str">
        <f t="shared" si="49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2"/>
        <v>#N/A</v>
      </c>
      <c r="AD238" s="13" t="e">
        <f t="shared" si="43"/>
        <v>#N/A</v>
      </c>
      <c r="AE238" s="13" t="e">
        <f t="shared" si="44"/>
        <v>#N/A</v>
      </c>
      <c r="AF238" s="13" t="e">
        <f t="shared" si="45"/>
        <v>#N/A</v>
      </c>
      <c r="AG238" s="13" t="e">
        <f t="shared" si="46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7"/>
        <v/>
      </c>
      <c r="X239" s="1" t="str">
        <f t="shared" si="48"/>
        <v/>
      </c>
      <c r="Y239" s="1" t="str">
        <f t="shared" si="49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2"/>
        <v>#N/A</v>
      </c>
      <c r="AD239" s="13" t="e">
        <f t="shared" si="43"/>
        <v>#N/A</v>
      </c>
      <c r="AE239" s="13" t="e">
        <f t="shared" si="44"/>
        <v>#N/A</v>
      </c>
      <c r="AF239" s="13" t="e">
        <f t="shared" si="45"/>
        <v>#N/A</v>
      </c>
      <c r="AG239" s="13" t="e">
        <f t="shared" si="46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7"/>
        <v/>
      </c>
      <c r="X240" s="1" t="str">
        <f t="shared" si="48"/>
        <v/>
      </c>
      <c r="Y240" s="1" t="str">
        <f t="shared" si="49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2"/>
        <v>#N/A</v>
      </c>
      <c r="AD240" s="13" t="e">
        <f t="shared" si="43"/>
        <v>#N/A</v>
      </c>
      <c r="AE240" s="13" t="e">
        <f t="shared" si="44"/>
        <v>#N/A</v>
      </c>
      <c r="AF240" s="13" t="e">
        <f t="shared" si="45"/>
        <v>#N/A</v>
      </c>
      <c r="AG240" s="13" t="e">
        <f t="shared" si="46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7"/>
        <v/>
      </c>
      <c r="X241" s="1" t="str">
        <f t="shared" si="48"/>
        <v/>
      </c>
      <c r="Y241" s="1" t="str">
        <f t="shared" si="49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2"/>
        <v>#N/A</v>
      </c>
      <c r="AD241" s="13" t="e">
        <f t="shared" si="43"/>
        <v>#N/A</v>
      </c>
      <c r="AE241" s="13" t="e">
        <f t="shared" si="44"/>
        <v>#N/A</v>
      </c>
      <c r="AF241" s="13" t="e">
        <f t="shared" si="45"/>
        <v>#N/A</v>
      </c>
      <c r="AG241" s="13" t="e">
        <f t="shared" si="46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7"/>
        <v/>
      </c>
      <c r="X242" s="1" t="str">
        <f t="shared" si="48"/>
        <v/>
      </c>
      <c r="Y242" s="1" t="str">
        <f t="shared" si="49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2"/>
        <v>#N/A</v>
      </c>
      <c r="AD242" s="13" t="e">
        <f t="shared" si="43"/>
        <v>#N/A</v>
      </c>
      <c r="AE242" s="13" t="e">
        <f t="shared" si="44"/>
        <v>#N/A</v>
      </c>
      <c r="AF242" s="13" t="e">
        <f t="shared" si="45"/>
        <v>#N/A</v>
      </c>
      <c r="AG242" s="13" t="e">
        <f t="shared" si="46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7"/>
        <v/>
      </c>
      <c r="X243" s="1" t="str">
        <f t="shared" si="48"/>
        <v/>
      </c>
      <c r="Y243" s="1" t="str">
        <f t="shared" si="49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2"/>
        <v>#N/A</v>
      </c>
      <c r="AD243" s="13" t="e">
        <f t="shared" si="43"/>
        <v>#N/A</v>
      </c>
      <c r="AE243" s="13" t="e">
        <f t="shared" si="44"/>
        <v>#N/A</v>
      </c>
      <c r="AF243" s="13" t="e">
        <f t="shared" si="45"/>
        <v>#N/A</v>
      </c>
      <c r="AG243" s="13" t="e">
        <f t="shared" si="46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7"/>
        <v/>
      </c>
      <c r="X244" s="1" t="str">
        <f t="shared" si="48"/>
        <v/>
      </c>
      <c r="Y244" s="1" t="str">
        <f t="shared" si="49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2"/>
        <v>#N/A</v>
      </c>
      <c r="AD244" s="13" t="e">
        <f t="shared" si="43"/>
        <v>#N/A</v>
      </c>
      <c r="AE244" s="13" t="e">
        <f t="shared" si="44"/>
        <v>#N/A</v>
      </c>
      <c r="AF244" s="13" t="e">
        <f t="shared" si="45"/>
        <v>#N/A</v>
      </c>
      <c r="AG244" s="13" t="e">
        <f t="shared" si="46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7"/>
        <v/>
      </c>
      <c r="X245" s="1" t="str">
        <f t="shared" si="48"/>
        <v/>
      </c>
      <c r="Y245" s="1" t="str">
        <f t="shared" si="49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2"/>
        <v>#N/A</v>
      </c>
      <c r="AD245" s="13" t="e">
        <f t="shared" si="43"/>
        <v>#N/A</v>
      </c>
      <c r="AE245" s="13" t="e">
        <f t="shared" si="44"/>
        <v>#N/A</v>
      </c>
      <c r="AF245" s="13" t="e">
        <f t="shared" si="45"/>
        <v>#N/A</v>
      </c>
      <c r="AG245" s="13" t="e">
        <f t="shared" si="46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7"/>
        <v/>
      </c>
      <c r="X246" s="1" t="str">
        <f t="shared" si="48"/>
        <v/>
      </c>
      <c r="Y246" s="1" t="str">
        <f t="shared" si="49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2"/>
        <v>#N/A</v>
      </c>
      <c r="AD246" s="13" t="e">
        <f t="shared" si="43"/>
        <v>#N/A</v>
      </c>
      <c r="AE246" s="13" t="e">
        <f t="shared" si="44"/>
        <v>#N/A</v>
      </c>
      <c r="AF246" s="13" t="e">
        <f t="shared" si="45"/>
        <v>#N/A</v>
      </c>
      <c r="AG246" s="13" t="e">
        <f t="shared" si="46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7"/>
        <v/>
      </c>
      <c r="X247" s="1" t="str">
        <f t="shared" si="48"/>
        <v/>
      </c>
      <c r="Y247" s="1" t="str">
        <f t="shared" si="49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2"/>
        <v>#N/A</v>
      </c>
      <c r="AD247" s="13" t="e">
        <f t="shared" si="43"/>
        <v>#N/A</v>
      </c>
      <c r="AE247" s="13" t="e">
        <f t="shared" si="44"/>
        <v>#N/A</v>
      </c>
      <c r="AF247" s="13" t="e">
        <f t="shared" si="45"/>
        <v>#N/A</v>
      </c>
      <c r="AG247" s="13" t="e">
        <f t="shared" si="46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7"/>
        <v/>
      </c>
      <c r="X248" s="1" t="str">
        <f t="shared" si="48"/>
        <v/>
      </c>
      <c r="Y248" s="1" t="str">
        <f t="shared" si="49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2"/>
        <v>#N/A</v>
      </c>
      <c r="AD248" s="13" t="e">
        <f t="shared" si="43"/>
        <v>#N/A</v>
      </c>
      <c r="AE248" s="13" t="e">
        <f t="shared" si="44"/>
        <v>#N/A</v>
      </c>
      <c r="AF248" s="13" t="e">
        <f t="shared" si="45"/>
        <v>#N/A</v>
      </c>
      <c r="AG248" s="13" t="e">
        <f t="shared" si="46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7"/>
        <v/>
      </c>
      <c r="X249" s="1" t="str">
        <f t="shared" si="48"/>
        <v/>
      </c>
      <c r="Y249" s="1" t="str">
        <f t="shared" si="49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2"/>
        <v>#N/A</v>
      </c>
      <c r="AD249" s="13" t="e">
        <f t="shared" si="43"/>
        <v>#N/A</v>
      </c>
      <c r="AE249" s="13" t="e">
        <f t="shared" si="44"/>
        <v>#N/A</v>
      </c>
      <c r="AF249" s="13" t="e">
        <f t="shared" si="45"/>
        <v>#N/A</v>
      </c>
      <c r="AG249" s="13" t="e">
        <f t="shared" si="46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7"/>
        <v/>
      </c>
      <c r="X250" s="1" t="str">
        <f t="shared" si="48"/>
        <v/>
      </c>
      <c r="Y250" s="1" t="str">
        <f t="shared" si="49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2"/>
        <v>#N/A</v>
      </c>
      <c r="AD250" s="13" t="e">
        <f t="shared" si="43"/>
        <v>#N/A</v>
      </c>
      <c r="AE250" s="13" t="e">
        <f t="shared" si="44"/>
        <v>#N/A</v>
      </c>
      <c r="AF250" s="13" t="e">
        <f t="shared" si="45"/>
        <v>#N/A</v>
      </c>
      <c r="AG250" s="13" t="e">
        <f t="shared" si="46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7"/>
        <v/>
      </c>
      <c r="X251" s="1" t="str">
        <f t="shared" si="48"/>
        <v/>
      </c>
      <c r="Y251" s="1" t="str">
        <f t="shared" si="49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2"/>
        <v>#N/A</v>
      </c>
      <c r="AD251" s="13" t="e">
        <f t="shared" si="43"/>
        <v>#N/A</v>
      </c>
      <c r="AE251" s="13" t="e">
        <f t="shared" si="44"/>
        <v>#N/A</v>
      </c>
      <c r="AF251" s="13" t="e">
        <f t="shared" si="45"/>
        <v>#N/A</v>
      </c>
      <c r="AG251" s="13" t="e">
        <f t="shared" si="46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7"/>
        <v/>
      </c>
      <c r="X252" s="1" t="str">
        <f t="shared" si="48"/>
        <v/>
      </c>
      <c r="Y252" s="1" t="str">
        <f t="shared" si="49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2"/>
        <v>#N/A</v>
      </c>
      <c r="AD252" s="13" t="e">
        <f t="shared" si="43"/>
        <v>#N/A</v>
      </c>
      <c r="AE252" s="13" t="e">
        <f t="shared" si="44"/>
        <v>#N/A</v>
      </c>
      <c r="AF252" s="13" t="e">
        <f t="shared" si="45"/>
        <v>#N/A</v>
      </c>
      <c r="AG252" s="13" t="e">
        <f t="shared" si="46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7"/>
        <v/>
      </c>
      <c r="X253" s="1" t="str">
        <f t="shared" si="48"/>
        <v/>
      </c>
      <c r="Y253" s="1" t="str">
        <f t="shared" si="49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2"/>
        <v>#N/A</v>
      </c>
      <c r="AD253" s="13" t="e">
        <f t="shared" si="43"/>
        <v>#N/A</v>
      </c>
      <c r="AE253" s="13" t="e">
        <f t="shared" si="44"/>
        <v>#N/A</v>
      </c>
      <c r="AF253" s="13" t="e">
        <f t="shared" si="45"/>
        <v>#N/A</v>
      </c>
      <c r="AG253" s="13" t="e">
        <f t="shared" si="46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7"/>
        <v/>
      </c>
      <c r="X254" s="1" t="str">
        <f t="shared" si="48"/>
        <v/>
      </c>
      <c r="Y254" s="1" t="str">
        <f t="shared" si="49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2"/>
        <v>#N/A</v>
      </c>
      <c r="AD254" s="13" t="e">
        <f t="shared" si="43"/>
        <v>#N/A</v>
      </c>
      <c r="AE254" s="13" t="e">
        <f t="shared" si="44"/>
        <v>#N/A</v>
      </c>
      <c r="AF254" s="13" t="e">
        <f t="shared" si="45"/>
        <v>#N/A</v>
      </c>
      <c r="AG254" s="13" t="e">
        <f t="shared" si="46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7"/>
        <v/>
      </c>
      <c r="X255" s="1" t="str">
        <f t="shared" si="48"/>
        <v/>
      </c>
      <c r="Y255" s="1" t="str">
        <f t="shared" si="49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2"/>
        <v>#N/A</v>
      </c>
      <c r="AD255" s="13" t="e">
        <f t="shared" si="43"/>
        <v>#N/A</v>
      </c>
      <c r="AE255" s="13" t="e">
        <f t="shared" si="44"/>
        <v>#N/A</v>
      </c>
      <c r="AF255" s="13" t="e">
        <f t="shared" si="45"/>
        <v>#N/A</v>
      </c>
      <c r="AG255" s="13" t="e">
        <f t="shared" si="46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7"/>
        <v/>
      </c>
      <c r="X256" s="1" t="str">
        <f t="shared" si="48"/>
        <v/>
      </c>
      <c r="Y256" s="1" t="str">
        <f t="shared" si="49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2"/>
        <v>#N/A</v>
      </c>
      <c r="AD256" s="13" t="e">
        <f t="shared" si="43"/>
        <v>#N/A</v>
      </c>
      <c r="AE256" s="13" t="e">
        <f t="shared" si="44"/>
        <v>#N/A</v>
      </c>
      <c r="AF256" s="13" t="e">
        <f t="shared" si="45"/>
        <v>#N/A</v>
      </c>
      <c r="AG256" s="13" t="e">
        <f t="shared" si="46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7"/>
        <v/>
      </c>
      <c r="X257" s="1" t="str">
        <f t="shared" si="48"/>
        <v/>
      </c>
      <c r="Y257" s="1" t="str">
        <f t="shared" si="49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2"/>
        <v>#N/A</v>
      </c>
      <c r="AD257" s="13" t="e">
        <f t="shared" si="43"/>
        <v>#N/A</v>
      </c>
      <c r="AE257" s="13" t="e">
        <f t="shared" si="44"/>
        <v>#N/A</v>
      </c>
      <c r="AF257" s="13" t="e">
        <f t="shared" si="45"/>
        <v>#N/A</v>
      </c>
      <c r="AG257" s="13" t="e">
        <f t="shared" si="46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7"/>
        <v/>
      </c>
      <c r="X258" s="1" t="str">
        <f t="shared" si="48"/>
        <v/>
      </c>
      <c r="Y258" s="1" t="str">
        <f t="shared" si="49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2"/>
        <v>#N/A</v>
      </c>
      <c r="AD258" s="13" t="e">
        <f t="shared" si="43"/>
        <v>#N/A</v>
      </c>
      <c r="AE258" s="13" t="e">
        <f t="shared" si="44"/>
        <v>#N/A</v>
      </c>
      <c r="AF258" s="13" t="e">
        <f t="shared" si="45"/>
        <v>#N/A</v>
      </c>
      <c r="AG258" s="13" t="e">
        <f t="shared" si="46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7"/>
        <v/>
      </c>
      <c r="X259" s="1" t="str">
        <f t="shared" si="48"/>
        <v/>
      </c>
      <c r="Y259" s="1" t="str">
        <f t="shared" si="49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2"/>
        <v>#N/A</v>
      </c>
      <c r="AD259" s="13" t="e">
        <f t="shared" si="43"/>
        <v>#N/A</v>
      </c>
      <c r="AE259" s="13" t="e">
        <f t="shared" si="44"/>
        <v>#N/A</v>
      </c>
      <c r="AF259" s="13" t="e">
        <f t="shared" si="45"/>
        <v>#N/A</v>
      </c>
      <c r="AG259" s="13" t="e">
        <f t="shared" si="46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7"/>
        <v/>
      </c>
      <c r="X260" s="1" t="str">
        <f t="shared" si="48"/>
        <v/>
      </c>
      <c r="Y260" s="1" t="str">
        <f t="shared" si="49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2"/>
        <v>#N/A</v>
      </c>
      <c r="AD260" s="13" t="e">
        <f t="shared" si="43"/>
        <v>#N/A</v>
      </c>
      <c r="AE260" s="13" t="e">
        <f t="shared" si="44"/>
        <v>#N/A</v>
      </c>
      <c r="AF260" s="13" t="e">
        <f t="shared" si="45"/>
        <v>#N/A</v>
      </c>
      <c r="AG260" s="13" t="e">
        <f t="shared" si="46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7"/>
        <v/>
      </c>
      <c r="X261" s="1" t="str">
        <f t="shared" si="48"/>
        <v/>
      </c>
      <c r="Y261" s="1" t="str">
        <f t="shared" si="49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2"/>
        <v>#N/A</v>
      </c>
      <c r="AD261" s="13" t="e">
        <f t="shared" si="43"/>
        <v>#N/A</v>
      </c>
      <c r="AE261" s="13" t="e">
        <f t="shared" si="44"/>
        <v>#N/A</v>
      </c>
      <c r="AF261" s="13" t="e">
        <f t="shared" si="45"/>
        <v>#N/A</v>
      </c>
      <c r="AG261" s="13" t="e">
        <f t="shared" si="46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7"/>
        <v/>
      </c>
      <c r="X262" s="1" t="str">
        <f t="shared" si="48"/>
        <v/>
      </c>
      <c r="Y262" s="1" t="str">
        <f t="shared" si="49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2"/>
        <v>#N/A</v>
      </c>
      <c r="AD262" s="13" t="e">
        <f t="shared" si="43"/>
        <v>#N/A</v>
      </c>
      <c r="AE262" s="13" t="e">
        <f t="shared" si="44"/>
        <v>#N/A</v>
      </c>
      <c r="AF262" s="13" t="e">
        <f t="shared" si="45"/>
        <v>#N/A</v>
      </c>
      <c r="AG262" s="13" t="e">
        <f t="shared" si="46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7"/>
        <v/>
      </c>
      <c r="X263" s="1" t="str">
        <f t="shared" si="48"/>
        <v/>
      </c>
      <c r="Y263" s="1" t="str">
        <f t="shared" si="49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2"/>
        <v>#N/A</v>
      </c>
      <c r="AD263" s="13" t="e">
        <f t="shared" si="43"/>
        <v>#N/A</v>
      </c>
      <c r="AE263" s="13" t="e">
        <f t="shared" si="44"/>
        <v>#N/A</v>
      </c>
      <c r="AF263" s="13" t="e">
        <f t="shared" si="45"/>
        <v>#N/A</v>
      </c>
      <c r="AG263" s="13" t="e">
        <f t="shared" si="46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7"/>
        <v/>
      </c>
      <c r="X264" s="1" t="str">
        <f t="shared" si="48"/>
        <v/>
      </c>
      <c r="Y264" s="1" t="str">
        <f t="shared" si="49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ref="AC264:AC327" si="55">IF(OR(ISNA(B264),B264=0),NA(),B264/$AC$5)</f>
        <v>#N/A</v>
      </c>
      <c r="AD264" s="13" t="e">
        <f t="shared" ref="AD264:AD327" si="56">IF(OR(ISNA(B264),B264=0),NA(),E264/$AC$5)</f>
        <v>#N/A</v>
      </c>
      <c r="AE264" s="13" t="e">
        <f t="shared" ref="AE264:AE327" si="57">IF(OR(ISNA(B264),B264=0),NA(),G264/$AC$5)</f>
        <v>#N/A</v>
      </c>
      <c r="AF264" s="13" t="e">
        <f t="shared" ref="AF264:AF327" si="58">IF(OR(ISNA(B264),B264=0),NA(),I264/$AC$5)</f>
        <v>#N/A</v>
      </c>
      <c r="AG264" s="13" t="e">
        <f t="shared" ref="AG264:AG327" si="59">+IF(OR(ISNA(B264),B264=0),NA(),Z264/$AC$5)</f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60">IF($C265="","",G265-G264)</f>
        <v/>
      </c>
      <c r="X265" s="1" t="str">
        <f t="shared" ref="X265:X328" si="61">IF($C265="","",H265-H264)</f>
        <v/>
      </c>
      <c r="Y265" s="1" t="str">
        <f t="shared" ref="Y265:Y328" si="62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si="55"/>
        <v>#N/A</v>
      </c>
      <c r="AD265" s="13" t="e">
        <f t="shared" si="56"/>
        <v>#N/A</v>
      </c>
      <c r="AE265" s="13" t="e">
        <f t="shared" si="57"/>
        <v>#N/A</v>
      </c>
      <c r="AF265" s="13" t="e">
        <f t="shared" si="58"/>
        <v>#N/A</v>
      </c>
      <c r="AG265" s="13" t="e">
        <f t="shared" si="59"/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60"/>
        <v/>
      </c>
      <c r="X266" s="1" t="str">
        <f t="shared" si="61"/>
        <v/>
      </c>
      <c r="Y266" s="1" t="str">
        <f t="shared" si="62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5"/>
        <v>#N/A</v>
      </c>
      <c r="AD266" s="13" t="e">
        <f t="shared" si="56"/>
        <v>#N/A</v>
      </c>
      <c r="AE266" s="13" t="e">
        <f t="shared" si="57"/>
        <v>#N/A</v>
      </c>
      <c r="AF266" s="13" t="e">
        <f t="shared" si="58"/>
        <v>#N/A</v>
      </c>
      <c r="AG266" s="13" t="e">
        <f t="shared" si="59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60"/>
        <v/>
      </c>
      <c r="X267" s="1" t="str">
        <f t="shared" si="61"/>
        <v/>
      </c>
      <c r="Y267" s="1" t="str">
        <f t="shared" si="62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5"/>
        <v>#N/A</v>
      </c>
      <c r="AD267" s="13" t="e">
        <f t="shared" si="56"/>
        <v>#N/A</v>
      </c>
      <c r="AE267" s="13" t="e">
        <f t="shared" si="57"/>
        <v>#N/A</v>
      </c>
      <c r="AF267" s="13" t="e">
        <f t="shared" si="58"/>
        <v>#N/A</v>
      </c>
      <c r="AG267" s="13" t="e">
        <f t="shared" si="59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60"/>
        <v/>
      </c>
      <c r="X268" s="1" t="str">
        <f t="shared" si="61"/>
        <v/>
      </c>
      <c r="Y268" s="1" t="str">
        <f t="shared" si="62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5"/>
        <v>#N/A</v>
      </c>
      <c r="AD268" s="13" t="e">
        <f t="shared" si="56"/>
        <v>#N/A</v>
      </c>
      <c r="AE268" s="13" t="e">
        <f t="shared" si="57"/>
        <v>#N/A</v>
      </c>
      <c r="AF268" s="13" t="e">
        <f t="shared" si="58"/>
        <v>#N/A</v>
      </c>
      <c r="AG268" s="13" t="e">
        <f t="shared" si="59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60"/>
        <v/>
      </c>
      <c r="X269" s="1" t="str">
        <f t="shared" si="61"/>
        <v/>
      </c>
      <c r="Y269" s="1" t="str">
        <f t="shared" si="62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5"/>
        <v>#N/A</v>
      </c>
      <c r="AD269" s="13" t="e">
        <f t="shared" si="56"/>
        <v>#N/A</v>
      </c>
      <c r="AE269" s="13" t="e">
        <f t="shared" si="57"/>
        <v>#N/A</v>
      </c>
      <c r="AF269" s="13" t="e">
        <f t="shared" si="58"/>
        <v>#N/A</v>
      </c>
      <c r="AG269" s="13" t="e">
        <f t="shared" si="59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60"/>
        <v/>
      </c>
      <c r="X270" s="1" t="str">
        <f t="shared" si="61"/>
        <v/>
      </c>
      <c r="Y270" s="1" t="str">
        <f t="shared" si="62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5"/>
        <v>#N/A</v>
      </c>
      <c r="AD270" s="13" t="e">
        <f t="shared" si="56"/>
        <v>#N/A</v>
      </c>
      <c r="AE270" s="13" t="e">
        <f t="shared" si="57"/>
        <v>#N/A</v>
      </c>
      <c r="AF270" s="13" t="e">
        <f t="shared" si="58"/>
        <v>#N/A</v>
      </c>
      <c r="AG270" s="13" t="e">
        <f t="shared" si="59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60"/>
        <v/>
      </c>
      <c r="X271" s="1" t="str">
        <f t="shared" si="61"/>
        <v/>
      </c>
      <c r="Y271" s="1" t="str">
        <f t="shared" si="62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5"/>
        <v>#N/A</v>
      </c>
      <c r="AD271" s="13" t="e">
        <f t="shared" si="56"/>
        <v>#N/A</v>
      </c>
      <c r="AE271" s="13" t="e">
        <f t="shared" si="57"/>
        <v>#N/A</v>
      </c>
      <c r="AF271" s="13" t="e">
        <f t="shared" si="58"/>
        <v>#N/A</v>
      </c>
      <c r="AG271" s="13" t="e">
        <f t="shared" si="59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60"/>
        <v/>
      </c>
      <c r="X272" s="1" t="str">
        <f t="shared" si="61"/>
        <v/>
      </c>
      <c r="Y272" s="1" t="str">
        <f t="shared" si="62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5"/>
        <v>#N/A</v>
      </c>
      <c r="AD272" s="13" t="e">
        <f t="shared" si="56"/>
        <v>#N/A</v>
      </c>
      <c r="AE272" s="13" t="e">
        <f t="shared" si="57"/>
        <v>#N/A</v>
      </c>
      <c r="AF272" s="13" t="e">
        <f t="shared" si="58"/>
        <v>#N/A</v>
      </c>
      <c r="AG272" s="13" t="e">
        <f t="shared" si="59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60"/>
        <v/>
      </c>
      <c r="X273" s="1" t="str">
        <f t="shared" si="61"/>
        <v/>
      </c>
      <c r="Y273" s="1" t="str">
        <f t="shared" si="62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5"/>
        <v>#N/A</v>
      </c>
      <c r="AD273" s="13" t="e">
        <f t="shared" si="56"/>
        <v>#N/A</v>
      </c>
      <c r="AE273" s="13" t="e">
        <f t="shared" si="57"/>
        <v>#N/A</v>
      </c>
      <c r="AF273" s="13" t="e">
        <f t="shared" si="58"/>
        <v>#N/A</v>
      </c>
      <c r="AG273" s="13" t="e">
        <f t="shared" si="59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60"/>
        <v/>
      </c>
      <c r="X274" s="1" t="str">
        <f t="shared" si="61"/>
        <v/>
      </c>
      <c r="Y274" s="1" t="str">
        <f t="shared" si="62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5"/>
        <v>#N/A</v>
      </c>
      <c r="AD274" s="13" t="e">
        <f t="shared" si="56"/>
        <v>#N/A</v>
      </c>
      <c r="AE274" s="13" t="e">
        <f t="shared" si="57"/>
        <v>#N/A</v>
      </c>
      <c r="AF274" s="13" t="e">
        <f t="shared" si="58"/>
        <v>#N/A</v>
      </c>
      <c r="AG274" s="13" t="e">
        <f t="shared" si="59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60"/>
        <v/>
      </c>
      <c r="X275" s="1" t="str">
        <f t="shared" si="61"/>
        <v/>
      </c>
      <c r="Y275" s="1" t="str">
        <f t="shared" si="62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5"/>
        <v>#N/A</v>
      </c>
      <c r="AD275" s="13" t="e">
        <f t="shared" si="56"/>
        <v>#N/A</v>
      </c>
      <c r="AE275" s="13" t="e">
        <f t="shared" si="57"/>
        <v>#N/A</v>
      </c>
      <c r="AF275" s="13" t="e">
        <f t="shared" si="58"/>
        <v>#N/A</v>
      </c>
      <c r="AG275" s="13" t="e">
        <f t="shared" si="59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60"/>
        <v/>
      </c>
      <c r="X276" s="1" t="str">
        <f t="shared" si="61"/>
        <v/>
      </c>
      <c r="Y276" s="1" t="str">
        <f t="shared" si="62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5"/>
        <v>#N/A</v>
      </c>
      <c r="AD276" s="13" t="e">
        <f t="shared" si="56"/>
        <v>#N/A</v>
      </c>
      <c r="AE276" s="13" t="e">
        <f t="shared" si="57"/>
        <v>#N/A</v>
      </c>
      <c r="AF276" s="13" t="e">
        <f t="shared" si="58"/>
        <v>#N/A</v>
      </c>
      <c r="AG276" s="13" t="e">
        <f t="shared" si="59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60"/>
        <v/>
      </c>
      <c r="X277" s="1" t="str">
        <f t="shared" si="61"/>
        <v/>
      </c>
      <c r="Y277" s="1" t="str">
        <f t="shared" si="62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5"/>
        <v>#N/A</v>
      </c>
      <c r="AD277" s="13" t="e">
        <f t="shared" si="56"/>
        <v>#N/A</v>
      </c>
      <c r="AE277" s="13" t="e">
        <f t="shared" si="57"/>
        <v>#N/A</v>
      </c>
      <c r="AF277" s="13" t="e">
        <f t="shared" si="58"/>
        <v>#N/A</v>
      </c>
      <c r="AG277" s="13" t="e">
        <f t="shared" si="59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60"/>
        <v/>
      </c>
      <c r="X278" s="1" t="str">
        <f t="shared" si="61"/>
        <v/>
      </c>
      <c r="Y278" s="1" t="str">
        <f t="shared" si="62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5"/>
        <v>#N/A</v>
      </c>
      <c r="AD278" s="13" t="e">
        <f t="shared" si="56"/>
        <v>#N/A</v>
      </c>
      <c r="AE278" s="13" t="e">
        <f t="shared" si="57"/>
        <v>#N/A</v>
      </c>
      <c r="AF278" s="13" t="e">
        <f t="shared" si="58"/>
        <v>#N/A</v>
      </c>
      <c r="AG278" s="13" t="e">
        <f t="shared" si="59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60"/>
        <v/>
      </c>
      <c r="X279" s="1" t="str">
        <f t="shared" si="61"/>
        <v/>
      </c>
      <c r="Y279" s="1" t="str">
        <f t="shared" si="62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5"/>
        <v>#N/A</v>
      </c>
      <c r="AD279" s="13" t="e">
        <f t="shared" si="56"/>
        <v>#N/A</v>
      </c>
      <c r="AE279" s="13" t="e">
        <f t="shared" si="57"/>
        <v>#N/A</v>
      </c>
      <c r="AF279" s="13" t="e">
        <f t="shared" si="58"/>
        <v>#N/A</v>
      </c>
      <c r="AG279" s="13" t="e">
        <f t="shared" si="59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60"/>
        <v/>
      </c>
      <c r="X280" s="1" t="str">
        <f t="shared" si="61"/>
        <v/>
      </c>
      <c r="Y280" s="1" t="str">
        <f t="shared" si="62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5"/>
        <v>#N/A</v>
      </c>
      <c r="AD280" s="13" t="e">
        <f t="shared" si="56"/>
        <v>#N/A</v>
      </c>
      <c r="AE280" s="13" t="e">
        <f t="shared" si="57"/>
        <v>#N/A</v>
      </c>
      <c r="AF280" s="13" t="e">
        <f t="shared" si="58"/>
        <v>#N/A</v>
      </c>
      <c r="AG280" s="13" t="e">
        <f t="shared" si="59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60"/>
        <v/>
      </c>
      <c r="X281" s="1" t="str">
        <f t="shared" si="61"/>
        <v/>
      </c>
      <c r="Y281" s="1" t="str">
        <f t="shared" si="62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5"/>
        <v>#N/A</v>
      </c>
      <c r="AD281" s="13" t="e">
        <f t="shared" si="56"/>
        <v>#N/A</v>
      </c>
      <c r="AE281" s="13" t="e">
        <f t="shared" si="57"/>
        <v>#N/A</v>
      </c>
      <c r="AF281" s="13" t="e">
        <f t="shared" si="58"/>
        <v>#N/A</v>
      </c>
      <c r="AG281" s="13" t="e">
        <f t="shared" si="59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60"/>
        <v/>
      </c>
      <c r="X282" s="1" t="str">
        <f t="shared" si="61"/>
        <v/>
      </c>
      <c r="Y282" s="1" t="str">
        <f t="shared" si="62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5"/>
        <v>#N/A</v>
      </c>
      <c r="AD282" s="13" t="e">
        <f t="shared" si="56"/>
        <v>#N/A</v>
      </c>
      <c r="AE282" s="13" t="e">
        <f t="shared" si="57"/>
        <v>#N/A</v>
      </c>
      <c r="AF282" s="13" t="e">
        <f t="shared" si="58"/>
        <v>#N/A</v>
      </c>
      <c r="AG282" s="13" t="e">
        <f t="shared" si="59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60"/>
        <v/>
      </c>
      <c r="X283" s="1" t="str">
        <f t="shared" si="61"/>
        <v/>
      </c>
      <c r="Y283" s="1" t="str">
        <f t="shared" si="62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5"/>
        <v>#N/A</v>
      </c>
      <c r="AD283" s="13" t="e">
        <f t="shared" si="56"/>
        <v>#N/A</v>
      </c>
      <c r="AE283" s="13" t="e">
        <f t="shared" si="57"/>
        <v>#N/A</v>
      </c>
      <c r="AF283" s="13" t="e">
        <f t="shared" si="58"/>
        <v>#N/A</v>
      </c>
      <c r="AG283" s="13" t="e">
        <f t="shared" si="59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60"/>
        <v/>
      </c>
      <c r="X284" s="1" t="str">
        <f t="shared" si="61"/>
        <v/>
      </c>
      <c r="Y284" s="1" t="str">
        <f t="shared" si="62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5"/>
        <v>#N/A</v>
      </c>
      <c r="AD284" s="13" t="e">
        <f t="shared" si="56"/>
        <v>#N/A</v>
      </c>
      <c r="AE284" s="13" t="e">
        <f t="shared" si="57"/>
        <v>#N/A</v>
      </c>
      <c r="AF284" s="13" t="e">
        <f t="shared" si="58"/>
        <v>#N/A</v>
      </c>
      <c r="AG284" s="13" t="e">
        <f t="shared" si="59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60"/>
        <v/>
      </c>
      <c r="X285" s="1" t="str">
        <f t="shared" si="61"/>
        <v/>
      </c>
      <c r="Y285" s="1" t="str">
        <f t="shared" si="62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5"/>
        <v>#N/A</v>
      </c>
      <c r="AD285" s="13" t="e">
        <f t="shared" si="56"/>
        <v>#N/A</v>
      </c>
      <c r="AE285" s="13" t="e">
        <f t="shared" si="57"/>
        <v>#N/A</v>
      </c>
      <c r="AF285" s="13" t="e">
        <f t="shared" si="58"/>
        <v>#N/A</v>
      </c>
      <c r="AG285" s="13" t="e">
        <f t="shared" si="59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60"/>
        <v/>
      </c>
      <c r="X286" s="1" t="str">
        <f t="shared" si="61"/>
        <v/>
      </c>
      <c r="Y286" s="1" t="str">
        <f t="shared" si="62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5"/>
        <v>#N/A</v>
      </c>
      <c r="AD286" s="13" t="e">
        <f t="shared" si="56"/>
        <v>#N/A</v>
      </c>
      <c r="AE286" s="13" t="e">
        <f t="shared" si="57"/>
        <v>#N/A</v>
      </c>
      <c r="AF286" s="13" t="e">
        <f t="shared" si="58"/>
        <v>#N/A</v>
      </c>
      <c r="AG286" s="13" t="e">
        <f t="shared" si="59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60"/>
        <v/>
      </c>
      <c r="X287" s="1" t="str">
        <f t="shared" si="61"/>
        <v/>
      </c>
      <c r="Y287" s="1" t="str">
        <f t="shared" si="62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5"/>
        <v>#N/A</v>
      </c>
      <c r="AD287" s="13" t="e">
        <f t="shared" si="56"/>
        <v>#N/A</v>
      </c>
      <c r="AE287" s="13" t="e">
        <f t="shared" si="57"/>
        <v>#N/A</v>
      </c>
      <c r="AF287" s="13" t="e">
        <f t="shared" si="58"/>
        <v>#N/A</v>
      </c>
      <c r="AG287" s="13" t="e">
        <f t="shared" si="59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60"/>
        <v/>
      </c>
      <c r="X288" s="1" t="str">
        <f t="shared" si="61"/>
        <v/>
      </c>
      <c r="Y288" s="1" t="str">
        <f t="shared" si="62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5"/>
        <v>#N/A</v>
      </c>
      <c r="AD288" s="13" t="e">
        <f t="shared" si="56"/>
        <v>#N/A</v>
      </c>
      <c r="AE288" s="13" t="e">
        <f t="shared" si="57"/>
        <v>#N/A</v>
      </c>
      <c r="AF288" s="13" t="e">
        <f t="shared" si="58"/>
        <v>#N/A</v>
      </c>
      <c r="AG288" s="13" t="e">
        <f t="shared" si="59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60"/>
        <v/>
      </c>
      <c r="X289" s="1" t="str">
        <f t="shared" si="61"/>
        <v/>
      </c>
      <c r="Y289" s="1" t="str">
        <f t="shared" si="62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5"/>
        <v>#N/A</v>
      </c>
      <c r="AD289" s="13" t="e">
        <f t="shared" si="56"/>
        <v>#N/A</v>
      </c>
      <c r="AE289" s="13" t="e">
        <f t="shared" si="57"/>
        <v>#N/A</v>
      </c>
      <c r="AF289" s="13" t="e">
        <f t="shared" si="58"/>
        <v>#N/A</v>
      </c>
      <c r="AG289" s="13" t="e">
        <f t="shared" si="59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60"/>
        <v/>
      </c>
      <c r="X290" s="1" t="str">
        <f t="shared" si="61"/>
        <v/>
      </c>
      <c r="Y290" s="1" t="str">
        <f t="shared" si="62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5"/>
        <v>#N/A</v>
      </c>
      <c r="AD290" s="13" t="e">
        <f t="shared" si="56"/>
        <v>#N/A</v>
      </c>
      <c r="AE290" s="13" t="e">
        <f t="shared" si="57"/>
        <v>#N/A</v>
      </c>
      <c r="AF290" s="13" t="e">
        <f t="shared" si="58"/>
        <v>#N/A</v>
      </c>
      <c r="AG290" s="13" t="e">
        <f t="shared" si="59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60"/>
        <v/>
      </c>
      <c r="X291" s="1" t="str">
        <f t="shared" si="61"/>
        <v/>
      </c>
      <c r="Y291" s="1" t="str">
        <f t="shared" si="62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5"/>
        <v>#N/A</v>
      </c>
      <c r="AD291" s="13" t="e">
        <f t="shared" si="56"/>
        <v>#N/A</v>
      </c>
      <c r="AE291" s="13" t="e">
        <f t="shared" si="57"/>
        <v>#N/A</v>
      </c>
      <c r="AF291" s="13" t="e">
        <f t="shared" si="58"/>
        <v>#N/A</v>
      </c>
      <c r="AG291" s="13" t="e">
        <f t="shared" si="59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60"/>
        <v/>
      </c>
      <c r="X292" s="1" t="str">
        <f t="shared" si="61"/>
        <v/>
      </c>
      <c r="Y292" s="1" t="str">
        <f t="shared" si="62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5"/>
        <v>#N/A</v>
      </c>
      <c r="AD292" s="13" t="e">
        <f t="shared" si="56"/>
        <v>#N/A</v>
      </c>
      <c r="AE292" s="13" t="e">
        <f t="shared" si="57"/>
        <v>#N/A</v>
      </c>
      <c r="AF292" s="13" t="e">
        <f t="shared" si="58"/>
        <v>#N/A</v>
      </c>
      <c r="AG292" s="13" t="e">
        <f t="shared" si="59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60"/>
        <v/>
      </c>
      <c r="X293" s="1" t="str">
        <f t="shared" si="61"/>
        <v/>
      </c>
      <c r="Y293" s="1" t="str">
        <f t="shared" si="62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5"/>
        <v>#N/A</v>
      </c>
      <c r="AD293" s="13" t="e">
        <f t="shared" si="56"/>
        <v>#N/A</v>
      </c>
      <c r="AE293" s="13" t="e">
        <f t="shared" si="57"/>
        <v>#N/A</v>
      </c>
      <c r="AF293" s="13" t="e">
        <f t="shared" si="58"/>
        <v>#N/A</v>
      </c>
      <c r="AG293" s="13" t="e">
        <f t="shared" si="59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60"/>
        <v/>
      </c>
      <c r="X294" s="1" t="str">
        <f t="shared" si="61"/>
        <v/>
      </c>
      <c r="Y294" s="1" t="str">
        <f t="shared" si="62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5"/>
        <v>#N/A</v>
      </c>
      <c r="AD294" s="13" t="e">
        <f t="shared" si="56"/>
        <v>#N/A</v>
      </c>
      <c r="AE294" s="13" t="e">
        <f t="shared" si="57"/>
        <v>#N/A</v>
      </c>
      <c r="AF294" s="13" t="e">
        <f t="shared" si="58"/>
        <v>#N/A</v>
      </c>
      <c r="AG294" s="13" t="e">
        <f t="shared" si="59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60"/>
        <v/>
      </c>
      <c r="X295" s="1" t="str">
        <f t="shared" si="61"/>
        <v/>
      </c>
      <c r="Y295" s="1" t="str">
        <f t="shared" si="62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5"/>
        <v>#N/A</v>
      </c>
      <c r="AD295" s="13" t="e">
        <f t="shared" si="56"/>
        <v>#N/A</v>
      </c>
      <c r="AE295" s="13" t="e">
        <f t="shared" si="57"/>
        <v>#N/A</v>
      </c>
      <c r="AF295" s="13" t="e">
        <f t="shared" si="58"/>
        <v>#N/A</v>
      </c>
      <c r="AG295" s="13" t="e">
        <f t="shared" si="59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60"/>
        <v/>
      </c>
      <c r="X296" s="1" t="str">
        <f t="shared" si="61"/>
        <v/>
      </c>
      <c r="Y296" s="1" t="str">
        <f t="shared" si="62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5"/>
        <v>#N/A</v>
      </c>
      <c r="AD296" s="13" t="e">
        <f t="shared" si="56"/>
        <v>#N/A</v>
      </c>
      <c r="AE296" s="13" t="e">
        <f t="shared" si="57"/>
        <v>#N/A</v>
      </c>
      <c r="AF296" s="13" t="e">
        <f t="shared" si="58"/>
        <v>#N/A</v>
      </c>
      <c r="AG296" s="13" t="e">
        <f t="shared" si="59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60"/>
        <v/>
      </c>
      <c r="X297" s="1" t="str">
        <f t="shared" si="61"/>
        <v/>
      </c>
      <c r="Y297" s="1" t="str">
        <f t="shared" si="62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5"/>
        <v>#N/A</v>
      </c>
      <c r="AD297" s="13" t="e">
        <f t="shared" si="56"/>
        <v>#N/A</v>
      </c>
      <c r="AE297" s="13" t="e">
        <f t="shared" si="57"/>
        <v>#N/A</v>
      </c>
      <c r="AF297" s="13" t="e">
        <f t="shared" si="58"/>
        <v>#N/A</v>
      </c>
      <c r="AG297" s="13" t="e">
        <f t="shared" si="59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60"/>
        <v/>
      </c>
      <c r="X298" s="1" t="str">
        <f t="shared" si="61"/>
        <v/>
      </c>
      <c r="Y298" s="1" t="str">
        <f t="shared" si="62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5"/>
        <v>#N/A</v>
      </c>
      <c r="AD298" s="13" t="e">
        <f t="shared" si="56"/>
        <v>#N/A</v>
      </c>
      <c r="AE298" s="13" t="e">
        <f t="shared" si="57"/>
        <v>#N/A</v>
      </c>
      <c r="AF298" s="13" t="e">
        <f t="shared" si="58"/>
        <v>#N/A</v>
      </c>
      <c r="AG298" s="13" t="e">
        <f t="shared" si="59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60"/>
        <v/>
      </c>
      <c r="X299" s="1" t="str">
        <f t="shared" si="61"/>
        <v/>
      </c>
      <c r="Y299" s="1" t="str">
        <f t="shared" si="62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5"/>
        <v>#N/A</v>
      </c>
      <c r="AD299" s="13" t="e">
        <f t="shared" si="56"/>
        <v>#N/A</v>
      </c>
      <c r="AE299" s="13" t="e">
        <f t="shared" si="57"/>
        <v>#N/A</v>
      </c>
      <c r="AF299" s="13" t="e">
        <f t="shared" si="58"/>
        <v>#N/A</v>
      </c>
      <c r="AG299" s="13" t="e">
        <f t="shared" si="59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60"/>
        <v/>
      </c>
      <c r="X300" s="1" t="str">
        <f t="shared" si="61"/>
        <v/>
      </c>
      <c r="Y300" s="1" t="str">
        <f t="shared" si="62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5"/>
        <v>#N/A</v>
      </c>
      <c r="AD300" s="13" t="e">
        <f t="shared" si="56"/>
        <v>#N/A</v>
      </c>
      <c r="AE300" s="13" t="e">
        <f t="shared" si="57"/>
        <v>#N/A</v>
      </c>
      <c r="AF300" s="13" t="e">
        <f t="shared" si="58"/>
        <v>#N/A</v>
      </c>
      <c r="AG300" s="13" t="e">
        <f t="shared" si="59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60"/>
        <v/>
      </c>
      <c r="X301" s="1" t="str">
        <f t="shared" si="61"/>
        <v/>
      </c>
      <c r="Y301" s="1" t="str">
        <f t="shared" si="62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5"/>
        <v>#N/A</v>
      </c>
      <c r="AD301" s="13" t="e">
        <f t="shared" si="56"/>
        <v>#N/A</v>
      </c>
      <c r="AE301" s="13" t="e">
        <f t="shared" si="57"/>
        <v>#N/A</v>
      </c>
      <c r="AF301" s="13" t="e">
        <f t="shared" si="58"/>
        <v>#N/A</v>
      </c>
      <c r="AG301" s="13" t="e">
        <f t="shared" si="59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60"/>
        <v/>
      </c>
      <c r="X302" s="1" t="str">
        <f t="shared" si="61"/>
        <v/>
      </c>
      <c r="Y302" s="1" t="str">
        <f t="shared" si="62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5"/>
        <v>#N/A</v>
      </c>
      <c r="AD302" s="13" t="e">
        <f t="shared" si="56"/>
        <v>#N/A</v>
      </c>
      <c r="AE302" s="13" t="e">
        <f t="shared" si="57"/>
        <v>#N/A</v>
      </c>
      <c r="AF302" s="13" t="e">
        <f t="shared" si="58"/>
        <v>#N/A</v>
      </c>
      <c r="AG302" s="13" t="e">
        <f t="shared" si="59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60"/>
        <v/>
      </c>
      <c r="X303" s="1" t="str">
        <f t="shared" si="61"/>
        <v/>
      </c>
      <c r="Y303" s="1" t="str">
        <f t="shared" si="62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5"/>
        <v>#N/A</v>
      </c>
      <c r="AD303" s="13" t="e">
        <f t="shared" si="56"/>
        <v>#N/A</v>
      </c>
      <c r="AE303" s="13" t="e">
        <f t="shared" si="57"/>
        <v>#N/A</v>
      </c>
      <c r="AF303" s="13" t="e">
        <f t="shared" si="58"/>
        <v>#N/A</v>
      </c>
      <c r="AG303" s="13" t="e">
        <f t="shared" si="59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60"/>
        <v/>
      </c>
      <c r="X304" s="1" t="str">
        <f t="shared" si="61"/>
        <v/>
      </c>
      <c r="Y304" s="1" t="str">
        <f t="shared" si="62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5"/>
        <v>#N/A</v>
      </c>
      <c r="AD304" s="13" t="e">
        <f t="shared" si="56"/>
        <v>#N/A</v>
      </c>
      <c r="AE304" s="13" t="e">
        <f t="shared" si="57"/>
        <v>#N/A</v>
      </c>
      <c r="AF304" s="13" t="e">
        <f t="shared" si="58"/>
        <v>#N/A</v>
      </c>
      <c r="AG304" s="13" t="e">
        <f t="shared" si="59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60"/>
        <v/>
      </c>
      <c r="X305" s="1" t="str">
        <f t="shared" si="61"/>
        <v/>
      </c>
      <c r="Y305" s="1" t="str">
        <f t="shared" si="62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5"/>
        <v>#N/A</v>
      </c>
      <c r="AD305" s="13" t="e">
        <f t="shared" si="56"/>
        <v>#N/A</v>
      </c>
      <c r="AE305" s="13" t="e">
        <f t="shared" si="57"/>
        <v>#N/A</v>
      </c>
      <c r="AF305" s="13" t="e">
        <f t="shared" si="58"/>
        <v>#N/A</v>
      </c>
      <c r="AG305" s="13" t="e">
        <f t="shared" si="59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60"/>
        <v/>
      </c>
      <c r="X306" s="1" t="str">
        <f t="shared" si="61"/>
        <v/>
      </c>
      <c r="Y306" s="1" t="str">
        <f t="shared" si="62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5"/>
        <v>#N/A</v>
      </c>
      <c r="AD306" s="13" t="e">
        <f t="shared" si="56"/>
        <v>#N/A</v>
      </c>
      <c r="AE306" s="13" t="e">
        <f t="shared" si="57"/>
        <v>#N/A</v>
      </c>
      <c r="AF306" s="13" t="e">
        <f t="shared" si="58"/>
        <v>#N/A</v>
      </c>
      <c r="AG306" s="13" t="e">
        <f t="shared" si="59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60"/>
        <v/>
      </c>
      <c r="X307" s="1" t="str">
        <f t="shared" si="61"/>
        <v/>
      </c>
      <c r="Y307" s="1" t="str">
        <f t="shared" si="62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5"/>
        <v>#N/A</v>
      </c>
      <c r="AD307" s="13" t="e">
        <f t="shared" si="56"/>
        <v>#N/A</v>
      </c>
      <c r="AE307" s="13" t="e">
        <f t="shared" si="57"/>
        <v>#N/A</v>
      </c>
      <c r="AF307" s="13" t="e">
        <f t="shared" si="58"/>
        <v>#N/A</v>
      </c>
      <c r="AG307" s="13" t="e">
        <f t="shared" si="59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60"/>
        <v/>
      </c>
      <c r="X308" s="1" t="str">
        <f t="shared" si="61"/>
        <v/>
      </c>
      <c r="Y308" s="1" t="str">
        <f t="shared" si="62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5"/>
        <v>#N/A</v>
      </c>
      <c r="AD308" s="13" t="e">
        <f t="shared" si="56"/>
        <v>#N/A</v>
      </c>
      <c r="AE308" s="13" t="e">
        <f t="shared" si="57"/>
        <v>#N/A</v>
      </c>
      <c r="AF308" s="13" t="e">
        <f t="shared" si="58"/>
        <v>#N/A</v>
      </c>
      <c r="AG308" s="13" t="e">
        <f t="shared" si="59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60"/>
        <v/>
      </c>
      <c r="X309" s="1" t="str">
        <f t="shared" si="61"/>
        <v/>
      </c>
      <c r="Y309" s="1" t="str">
        <f t="shared" si="62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5"/>
        <v>#N/A</v>
      </c>
      <c r="AD309" s="13" t="e">
        <f t="shared" si="56"/>
        <v>#N/A</v>
      </c>
      <c r="AE309" s="13" t="e">
        <f t="shared" si="57"/>
        <v>#N/A</v>
      </c>
      <c r="AF309" s="13" t="e">
        <f t="shared" si="58"/>
        <v>#N/A</v>
      </c>
      <c r="AG309" s="13" t="e">
        <f t="shared" si="59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60"/>
        <v/>
      </c>
      <c r="X310" s="1" t="str">
        <f t="shared" si="61"/>
        <v/>
      </c>
      <c r="Y310" s="1" t="str">
        <f t="shared" si="62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5"/>
        <v>#N/A</v>
      </c>
      <c r="AD310" s="13" t="e">
        <f t="shared" si="56"/>
        <v>#N/A</v>
      </c>
      <c r="AE310" s="13" t="e">
        <f t="shared" si="57"/>
        <v>#N/A</v>
      </c>
      <c r="AF310" s="13" t="e">
        <f t="shared" si="58"/>
        <v>#N/A</v>
      </c>
      <c r="AG310" s="13" t="e">
        <f t="shared" si="59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60"/>
        <v/>
      </c>
      <c r="X311" s="1" t="str">
        <f t="shared" si="61"/>
        <v/>
      </c>
      <c r="Y311" s="1" t="str">
        <f t="shared" si="62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5"/>
        <v>#N/A</v>
      </c>
      <c r="AD311" s="13" t="e">
        <f t="shared" si="56"/>
        <v>#N/A</v>
      </c>
      <c r="AE311" s="13" t="e">
        <f t="shared" si="57"/>
        <v>#N/A</v>
      </c>
      <c r="AF311" s="13" t="e">
        <f t="shared" si="58"/>
        <v>#N/A</v>
      </c>
      <c r="AG311" s="13" t="e">
        <f t="shared" si="59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60"/>
        <v/>
      </c>
      <c r="X312" s="1" t="str">
        <f t="shared" si="61"/>
        <v/>
      </c>
      <c r="Y312" s="1" t="str">
        <f t="shared" si="62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5"/>
        <v>#N/A</v>
      </c>
      <c r="AD312" s="13" t="e">
        <f t="shared" si="56"/>
        <v>#N/A</v>
      </c>
      <c r="AE312" s="13" t="e">
        <f t="shared" si="57"/>
        <v>#N/A</v>
      </c>
      <c r="AF312" s="13" t="e">
        <f t="shared" si="58"/>
        <v>#N/A</v>
      </c>
      <c r="AG312" s="13" t="e">
        <f t="shared" si="59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60"/>
        <v/>
      </c>
      <c r="X313" s="1" t="str">
        <f t="shared" si="61"/>
        <v/>
      </c>
      <c r="Y313" s="1" t="str">
        <f t="shared" si="62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5"/>
        <v>#N/A</v>
      </c>
      <c r="AD313" s="13" t="e">
        <f t="shared" si="56"/>
        <v>#N/A</v>
      </c>
      <c r="AE313" s="13" t="e">
        <f t="shared" si="57"/>
        <v>#N/A</v>
      </c>
      <c r="AF313" s="13" t="e">
        <f t="shared" si="58"/>
        <v>#N/A</v>
      </c>
      <c r="AG313" s="13" t="e">
        <f t="shared" si="59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60"/>
        <v/>
      </c>
      <c r="X314" s="1" t="str">
        <f t="shared" si="61"/>
        <v/>
      </c>
      <c r="Y314" s="1" t="str">
        <f t="shared" si="62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5"/>
        <v>#N/A</v>
      </c>
      <c r="AD314" s="13" t="e">
        <f t="shared" si="56"/>
        <v>#N/A</v>
      </c>
      <c r="AE314" s="13" t="e">
        <f t="shared" si="57"/>
        <v>#N/A</v>
      </c>
      <c r="AF314" s="13" t="e">
        <f t="shared" si="58"/>
        <v>#N/A</v>
      </c>
      <c r="AG314" s="13" t="e">
        <f t="shared" si="59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60"/>
        <v/>
      </c>
      <c r="X315" s="1" t="str">
        <f t="shared" si="61"/>
        <v/>
      </c>
      <c r="Y315" s="1" t="str">
        <f t="shared" si="62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5"/>
        <v>#N/A</v>
      </c>
      <c r="AD315" s="13" t="e">
        <f t="shared" si="56"/>
        <v>#N/A</v>
      </c>
      <c r="AE315" s="13" t="e">
        <f t="shared" si="57"/>
        <v>#N/A</v>
      </c>
      <c r="AF315" s="13" t="e">
        <f t="shared" si="58"/>
        <v>#N/A</v>
      </c>
      <c r="AG315" s="13" t="e">
        <f t="shared" si="59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60"/>
        <v/>
      </c>
      <c r="X316" s="1" t="str">
        <f t="shared" si="61"/>
        <v/>
      </c>
      <c r="Y316" s="1" t="str">
        <f t="shared" si="62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5"/>
        <v>#N/A</v>
      </c>
      <c r="AD316" s="13" t="e">
        <f t="shared" si="56"/>
        <v>#N/A</v>
      </c>
      <c r="AE316" s="13" t="e">
        <f t="shared" si="57"/>
        <v>#N/A</v>
      </c>
      <c r="AF316" s="13" t="e">
        <f t="shared" si="58"/>
        <v>#N/A</v>
      </c>
      <c r="AG316" s="13" t="e">
        <f t="shared" si="59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60"/>
        <v/>
      </c>
      <c r="X317" s="1" t="str">
        <f t="shared" si="61"/>
        <v/>
      </c>
      <c r="Y317" s="1" t="str">
        <f t="shared" si="62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5"/>
        <v>#N/A</v>
      </c>
      <c r="AD317" s="13" t="e">
        <f t="shared" si="56"/>
        <v>#N/A</v>
      </c>
      <c r="AE317" s="13" t="e">
        <f t="shared" si="57"/>
        <v>#N/A</v>
      </c>
      <c r="AF317" s="13" t="e">
        <f t="shared" si="58"/>
        <v>#N/A</v>
      </c>
      <c r="AG317" s="13" t="e">
        <f t="shared" si="59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60"/>
        <v/>
      </c>
      <c r="X318" s="1" t="str">
        <f t="shared" si="61"/>
        <v/>
      </c>
      <c r="Y318" s="1" t="str">
        <f t="shared" si="62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5"/>
        <v>#N/A</v>
      </c>
      <c r="AD318" s="13" t="e">
        <f t="shared" si="56"/>
        <v>#N/A</v>
      </c>
      <c r="AE318" s="13" t="e">
        <f t="shared" si="57"/>
        <v>#N/A</v>
      </c>
      <c r="AF318" s="13" t="e">
        <f t="shared" si="58"/>
        <v>#N/A</v>
      </c>
      <c r="AG318" s="13" t="e">
        <f t="shared" si="59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60"/>
        <v/>
      </c>
      <c r="X319" s="1" t="str">
        <f t="shared" si="61"/>
        <v/>
      </c>
      <c r="Y319" s="1" t="str">
        <f t="shared" si="62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5"/>
        <v>#N/A</v>
      </c>
      <c r="AD319" s="13" t="e">
        <f t="shared" si="56"/>
        <v>#N/A</v>
      </c>
      <c r="AE319" s="13" t="e">
        <f t="shared" si="57"/>
        <v>#N/A</v>
      </c>
      <c r="AF319" s="13" t="e">
        <f t="shared" si="58"/>
        <v>#N/A</v>
      </c>
      <c r="AG319" s="13" t="e">
        <f t="shared" si="59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60"/>
        <v/>
      </c>
      <c r="X320" s="1" t="str">
        <f t="shared" si="61"/>
        <v/>
      </c>
      <c r="Y320" s="1" t="str">
        <f t="shared" si="62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5"/>
        <v>#N/A</v>
      </c>
      <c r="AD320" s="13" t="e">
        <f t="shared" si="56"/>
        <v>#N/A</v>
      </c>
      <c r="AE320" s="13" t="e">
        <f t="shared" si="57"/>
        <v>#N/A</v>
      </c>
      <c r="AF320" s="13" t="e">
        <f t="shared" si="58"/>
        <v>#N/A</v>
      </c>
      <c r="AG320" s="13" t="e">
        <f t="shared" si="59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60"/>
        <v/>
      </c>
      <c r="X321" s="1" t="str">
        <f t="shared" si="61"/>
        <v/>
      </c>
      <c r="Y321" s="1" t="str">
        <f t="shared" si="62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5"/>
        <v>#N/A</v>
      </c>
      <c r="AD321" s="13" t="e">
        <f t="shared" si="56"/>
        <v>#N/A</v>
      </c>
      <c r="AE321" s="13" t="e">
        <f t="shared" si="57"/>
        <v>#N/A</v>
      </c>
      <c r="AF321" s="13" t="e">
        <f t="shared" si="58"/>
        <v>#N/A</v>
      </c>
      <c r="AG321" s="13" t="e">
        <f t="shared" si="59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60"/>
        <v/>
      </c>
      <c r="X322" s="1" t="str">
        <f t="shared" si="61"/>
        <v/>
      </c>
      <c r="Y322" s="1" t="str">
        <f t="shared" si="62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5"/>
        <v>#N/A</v>
      </c>
      <c r="AD322" s="13" t="e">
        <f t="shared" si="56"/>
        <v>#N/A</v>
      </c>
      <c r="AE322" s="13" t="e">
        <f t="shared" si="57"/>
        <v>#N/A</v>
      </c>
      <c r="AF322" s="13" t="e">
        <f t="shared" si="58"/>
        <v>#N/A</v>
      </c>
      <c r="AG322" s="13" t="e">
        <f t="shared" si="59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60"/>
        <v/>
      </c>
      <c r="X323" s="1" t="str">
        <f t="shared" si="61"/>
        <v/>
      </c>
      <c r="Y323" s="1" t="str">
        <f t="shared" si="62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5"/>
        <v>#N/A</v>
      </c>
      <c r="AD323" s="13" t="e">
        <f t="shared" si="56"/>
        <v>#N/A</v>
      </c>
      <c r="AE323" s="13" t="e">
        <f t="shared" si="57"/>
        <v>#N/A</v>
      </c>
      <c r="AF323" s="13" t="e">
        <f t="shared" si="58"/>
        <v>#N/A</v>
      </c>
      <c r="AG323" s="13" t="e">
        <f t="shared" si="59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60"/>
        <v/>
      </c>
      <c r="X324" s="1" t="str">
        <f t="shared" si="61"/>
        <v/>
      </c>
      <c r="Y324" s="1" t="str">
        <f t="shared" si="62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5"/>
        <v>#N/A</v>
      </c>
      <c r="AD324" s="13" t="e">
        <f t="shared" si="56"/>
        <v>#N/A</v>
      </c>
      <c r="AE324" s="13" t="e">
        <f t="shared" si="57"/>
        <v>#N/A</v>
      </c>
      <c r="AF324" s="13" t="e">
        <f t="shared" si="58"/>
        <v>#N/A</v>
      </c>
      <c r="AG324" s="13" t="e">
        <f t="shared" si="59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60"/>
        <v/>
      </c>
      <c r="X325" s="1" t="str">
        <f t="shared" si="61"/>
        <v/>
      </c>
      <c r="Y325" s="1" t="str">
        <f t="shared" si="62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5"/>
        <v>#N/A</v>
      </c>
      <c r="AD325" s="13" t="e">
        <f t="shared" si="56"/>
        <v>#N/A</v>
      </c>
      <c r="AE325" s="13" t="e">
        <f t="shared" si="57"/>
        <v>#N/A</v>
      </c>
      <c r="AF325" s="13" t="e">
        <f t="shared" si="58"/>
        <v>#N/A</v>
      </c>
      <c r="AG325" s="13" t="e">
        <f t="shared" si="59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60"/>
        <v/>
      </c>
      <c r="X326" s="1" t="str">
        <f t="shared" si="61"/>
        <v/>
      </c>
      <c r="Y326" s="1" t="str">
        <f t="shared" si="62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5"/>
        <v>#N/A</v>
      </c>
      <c r="AD326" s="13" t="e">
        <f t="shared" si="56"/>
        <v>#N/A</v>
      </c>
      <c r="AE326" s="13" t="e">
        <f t="shared" si="57"/>
        <v>#N/A</v>
      </c>
      <c r="AF326" s="13" t="e">
        <f t="shared" si="58"/>
        <v>#N/A</v>
      </c>
      <c r="AG326" s="13" t="e">
        <f t="shared" si="59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60"/>
        <v/>
      </c>
      <c r="X327" s="1" t="str">
        <f t="shared" si="61"/>
        <v/>
      </c>
      <c r="Y327" s="1" t="str">
        <f t="shared" si="62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5"/>
        <v>#N/A</v>
      </c>
      <c r="AD327" s="13" t="e">
        <f t="shared" si="56"/>
        <v>#N/A</v>
      </c>
      <c r="AE327" s="13" t="e">
        <f t="shared" si="57"/>
        <v>#N/A</v>
      </c>
      <c r="AF327" s="13" t="e">
        <f t="shared" si="58"/>
        <v>#N/A</v>
      </c>
      <c r="AG327" s="13" t="e">
        <f t="shared" si="59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60"/>
        <v/>
      </c>
      <c r="X328" s="1" t="str">
        <f t="shared" si="61"/>
        <v/>
      </c>
      <c r="Y328" s="1" t="str">
        <f t="shared" si="62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ref="AC328:AC367" si="67">IF(OR(ISNA(B328),B328=0),NA(),B328/$AC$5)</f>
        <v>#N/A</v>
      </c>
      <c r="AD328" s="13" t="e">
        <f t="shared" ref="AD328:AD367" si="68">IF(OR(ISNA(B328),B328=0),NA(),E328/$AC$5)</f>
        <v>#N/A</v>
      </c>
      <c r="AE328" s="13" t="e">
        <f t="shared" ref="AE328:AE367" si="69">IF(OR(ISNA(B328),B328=0),NA(),G328/$AC$5)</f>
        <v>#N/A</v>
      </c>
      <c r="AF328" s="13" t="e">
        <f t="shared" ref="AF328:AF367" si="70">IF(OR(ISNA(B328),B328=0),NA(),I328/$AC$5)</f>
        <v>#N/A</v>
      </c>
      <c r="AG328" s="13" t="e">
        <f t="shared" ref="AG328:AG367" si="71">+IF(OR(ISNA(B328),B328=0),NA(),Z328/$AC$5)</f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72">IF($C329="","",G329-G328)</f>
        <v/>
      </c>
      <c r="X329" s="1" t="str">
        <f t="shared" ref="X329:X367" si="73">IF($C329="","",H329-H328)</f>
        <v/>
      </c>
      <c r="Y329" s="1" t="str">
        <f t="shared" ref="Y329:Y367" si="74">IF($C329="","",I329-I328)</f>
        <v/>
      </c>
      <c r="Z329" s="1" t="e">
        <f t="shared" si="64"/>
        <v>#N/A</v>
      </c>
      <c r="AA329" s="3">
        <f t="shared" ref="AA329:AA367" si="75">$B$2*K329*$B$1</f>
        <v>0</v>
      </c>
      <c r="AB329" s="13" t="e">
        <f t="shared" si="66"/>
        <v>#N/A</v>
      </c>
      <c r="AC329" s="13" t="e">
        <f t="shared" si="67"/>
        <v>#N/A</v>
      </c>
      <c r="AD329" s="13" t="e">
        <f t="shared" si="68"/>
        <v>#N/A</v>
      </c>
      <c r="AE329" s="13" t="e">
        <f t="shared" si="69"/>
        <v>#N/A</v>
      </c>
      <c r="AF329" s="13" t="e">
        <f t="shared" si="70"/>
        <v>#N/A</v>
      </c>
      <c r="AG329" s="13" t="e">
        <f t="shared" si="71"/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72"/>
        <v/>
      </c>
      <c r="X330" s="1" t="str">
        <f t="shared" si="73"/>
        <v/>
      </c>
      <c r="Y330" s="1" t="str">
        <f t="shared" si="74"/>
        <v/>
      </c>
      <c r="Z330" s="1" t="e">
        <f t="shared" ref="Z330:Z367" si="77">IF(OR($C330="",ISNA($C330)),NA(),V330+W330+X330+Y330)</f>
        <v>#N/A</v>
      </c>
      <c r="AA330" s="3">
        <f t="shared" si="75"/>
        <v>0</v>
      </c>
      <c r="AB330" s="13" t="e">
        <f t="shared" si="66"/>
        <v>#N/A</v>
      </c>
      <c r="AC330" s="13" t="e">
        <f t="shared" si="67"/>
        <v>#N/A</v>
      </c>
      <c r="AD330" s="13" t="e">
        <f t="shared" si="68"/>
        <v>#N/A</v>
      </c>
      <c r="AE330" s="13" t="e">
        <f t="shared" si="69"/>
        <v>#N/A</v>
      </c>
      <c r="AF330" s="13" t="e">
        <f t="shared" si="70"/>
        <v>#N/A</v>
      </c>
      <c r="AG330" s="13" t="e">
        <f t="shared" si="71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72"/>
        <v/>
      </c>
      <c r="X331" s="1" t="str">
        <f t="shared" si="73"/>
        <v/>
      </c>
      <c r="Y331" s="1" t="str">
        <f t="shared" si="74"/>
        <v/>
      </c>
      <c r="Z331" s="1" t="e">
        <f t="shared" si="77"/>
        <v>#N/A</v>
      </c>
      <c r="AA331" s="3">
        <f t="shared" si="75"/>
        <v>0</v>
      </c>
      <c r="AB331" s="13" t="e">
        <f t="shared" si="66"/>
        <v>#N/A</v>
      </c>
      <c r="AC331" s="13" t="e">
        <f t="shared" si="67"/>
        <v>#N/A</v>
      </c>
      <c r="AD331" s="13" t="e">
        <f t="shared" si="68"/>
        <v>#N/A</v>
      </c>
      <c r="AE331" s="13" t="e">
        <f t="shared" si="69"/>
        <v>#N/A</v>
      </c>
      <c r="AF331" s="13" t="e">
        <f t="shared" si="70"/>
        <v>#N/A</v>
      </c>
      <c r="AG331" s="13" t="e">
        <f t="shared" si="71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72"/>
        <v/>
      </c>
      <c r="X332" s="1" t="str">
        <f t="shared" si="73"/>
        <v/>
      </c>
      <c r="Y332" s="1" t="str">
        <f t="shared" si="74"/>
        <v/>
      </c>
      <c r="Z332" s="1" t="e">
        <f t="shared" si="77"/>
        <v>#N/A</v>
      </c>
      <c r="AA332" s="3">
        <f t="shared" si="75"/>
        <v>0</v>
      </c>
      <c r="AB332" s="13" t="e">
        <f t="shared" si="66"/>
        <v>#N/A</v>
      </c>
      <c r="AC332" s="13" t="e">
        <f t="shared" si="67"/>
        <v>#N/A</v>
      </c>
      <c r="AD332" s="13" t="e">
        <f t="shared" si="68"/>
        <v>#N/A</v>
      </c>
      <c r="AE332" s="13" t="e">
        <f t="shared" si="69"/>
        <v>#N/A</v>
      </c>
      <c r="AF332" s="13" t="e">
        <f t="shared" si="70"/>
        <v>#N/A</v>
      </c>
      <c r="AG332" s="13" t="e">
        <f t="shared" si="71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72"/>
        <v/>
      </c>
      <c r="X333" s="1" t="str">
        <f t="shared" si="73"/>
        <v/>
      </c>
      <c r="Y333" s="1" t="str">
        <f t="shared" si="74"/>
        <v/>
      </c>
      <c r="Z333" s="1" t="e">
        <f t="shared" si="77"/>
        <v>#N/A</v>
      </c>
      <c r="AA333" s="3">
        <f t="shared" si="75"/>
        <v>0</v>
      </c>
      <c r="AB333" s="13" t="e">
        <f t="shared" si="66"/>
        <v>#N/A</v>
      </c>
      <c r="AC333" s="13" t="e">
        <f t="shared" si="67"/>
        <v>#N/A</v>
      </c>
      <c r="AD333" s="13" t="e">
        <f t="shared" si="68"/>
        <v>#N/A</v>
      </c>
      <c r="AE333" s="13" t="e">
        <f t="shared" si="69"/>
        <v>#N/A</v>
      </c>
      <c r="AF333" s="13" t="e">
        <f t="shared" si="70"/>
        <v>#N/A</v>
      </c>
      <c r="AG333" s="13" t="e">
        <f t="shared" si="71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72"/>
        <v/>
      </c>
      <c r="X334" s="1" t="str">
        <f t="shared" si="73"/>
        <v/>
      </c>
      <c r="Y334" s="1" t="str">
        <f t="shared" si="74"/>
        <v/>
      </c>
      <c r="Z334" s="1" t="e">
        <f t="shared" si="77"/>
        <v>#N/A</v>
      </c>
      <c r="AA334" s="3">
        <f t="shared" si="75"/>
        <v>0</v>
      </c>
      <c r="AB334" s="13" t="e">
        <f t="shared" si="66"/>
        <v>#N/A</v>
      </c>
      <c r="AC334" s="13" t="e">
        <f t="shared" si="67"/>
        <v>#N/A</v>
      </c>
      <c r="AD334" s="13" t="e">
        <f t="shared" si="68"/>
        <v>#N/A</v>
      </c>
      <c r="AE334" s="13" t="e">
        <f t="shared" si="69"/>
        <v>#N/A</v>
      </c>
      <c r="AF334" s="13" t="e">
        <f t="shared" si="70"/>
        <v>#N/A</v>
      </c>
      <c r="AG334" s="13" t="e">
        <f t="shared" si="71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72"/>
        <v/>
      </c>
      <c r="X335" s="1" t="str">
        <f t="shared" si="73"/>
        <v/>
      </c>
      <c r="Y335" s="1" t="str">
        <f t="shared" si="74"/>
        <v/>
      </c>
      <c r="Z335" s="1" t="e">
        <f t="shared" si="77"/>
        <v>#N/A</v>
      </c>
      <c r="AA335" s="3">
        <f t="shared" si="75"/>
        <v>0</v>
      </c>
      <c r="AB335" s="13" t="e">
        <f t="shared" si="66"/>
        <v>#N/A</v>
      </c>
      <c r="AC335" s="13" t="e">
        <f t="shared" si="67"/>
        <v>#N/A</v>
      </c>
      <c r="AD335" s="13" t="e">
        <f t="shared" si="68"/>
        <v>#N/A</v>
      </c>
      <c r="AE335" s="13" t="e">
        <f t="shared" si="69"/>
        <v>#N/A</v>
      </c>
      <c r="AF335" s="13" t="e">
        <f t="shared" si="70"/>
        <v>#N/A</v>
      </c>
      <c r="AG335" s="13" t="e">
        <f t="shared" si="71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72"/>
        <v/>
      </c>
      <c r="X336" s="1" t="str">
        <f t="shared" si="73"/>
        <v/>
      </c>
      <c r="Y336" s="1" t="str">
        <f t="shared" si="74"/>
        <v/>
      </c>
      <c r="Z336" s="1" t="e">
        <f t="shared" si="77"/>
        <v>#N/A</v>
      </c>
      <c r="AA336" s="3">
        <f t="shared" si="75"/>
        <v>0</v>
      </c>
      <c r="AB336" s="13" t="e">
        <f t="shared" si="66"/>
        <v>#N/A</v>
      </c>
      <c r="AC336" s="13" t="e">
        <f t="shared" si="67"/>
        <v>#N/A</v>
      </c>
      <c r="AD336" s="13" t="e">
        <f t="shared" si="68"/>
        <v>#N/A</v>
      </c>
      <c r="AE336" s="13" t="e">
        <f t="shared" si="69"/>
        <v>#N/A</v>
      </c>
      <c r="AF336" s="13" t="e">
        <f t="shared" si="70"/>
        <v>#N/A</v>
      </c>
      <c r="AG336" s="13" t="e">
        <f t="shared" si="71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72"/>
        <v/>
      </c>
      <c r="X337" s="1" t="str">
        <f t="shared" si="73"/>
        <v/>
      </c>
      <c r="Y337" s="1" t="str">
        <f t="shared" si="74"/>
        <v/>
      </c>
      <c r="Z337" s="1" t="e">
        <f t="shared" si="77"/>
        <v>#N/A</v>
      </c>
      <c r="AA337" s="3">
        <f t="shared" si="75"/>
        <v>0</v>
      </c>
      <c r="AB337" s="13" t="e">
        <f t="shared" si="66"/>
        <v>#N/A</v>
      </c>
      <c r="AC337" s="13" t="e">
        <f t="shared" si="67"/>
        <v>#N/A</v>
      </c>
      <c r="AD337" s="13" t="e">
        <f t="shared" si="68"/>
        <v>#N/A</v>
      </c>
      <c r="AE337" s="13" t="e">
        <f t="shared" si="69"/>
        <v>#N/A</v>
      </c>
      <c r="AF337" s="13" t="e">
        <f t="shared" si="70"/>
        <v>#N/A</v>
      </c>
      <c r="AG337" s="13" t="e">
        <f t="shared" si="71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72"/>
        <v/>
      </c>
      <c r="X338" s="1" t="str">
        <f t="shared" si="73"/>
        <v/>
      </c>
      <c r="Y338" s="1" t="str">
        <f t="shared" si="74"/>
        <v/>
      </c>
      <c r="Z338" s="1" t="e">
        <f t="shared" si="77"/>
        <v>#N/A</v>
      </c>
      <c r="AA338" s="3">
        <f t="shared" si="75"/>
        <v>0</v>
      </c>
      <c r="AB338" s="13" t="e">
        <f t="shared" si="66"/>
        <v>#N/A</v>
      </c>
      <c r="AC338" s="13" t="e">
        <f t="shared" si="67"/>
        <v>#N/A</v>
      </c>
      <c r="AD338" s="13" t="e">
        <f t="shared" si="68"/>
        <v>#N/A</v>
      </c>
      <c r="AE338" s="13" t="e">
        <f t="shared" si="69"/>
        <v>#N/A</v>
      </c>
      <c r="AF338" s="13" t="e">
        <f t="shared" si="70"/>
        <v>#N/A</v>
      </c>
      <c r="AG338" s="13" t="e">
        <f t="shared" si="71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72"/>
        <v/>
      </c>
      <c r="X339" s="1" t="str">
        <f t="shared" si="73"/>
        <v/>
      </c>
      <c r="Y339" s="1" t="str">
        <f t="shared" si="74"/>
        <v/>
      </c>
      <c r="Z339" s="1" t="e">
        <f t="shared" si="77"/>
        <v>#N/A</v>
      </c>
      <c r="AA339" s="3">
        <f t="shared" si="75"/>
        <v>0</v>
      </c>
      <c r="AB339" s="13" t="e">
        <f t="shared" si="66"/>
        <v>#N/A</v>
      </c>
      <c r="AC339" s="13" t="e">
        <f t="shared" si="67"/>
        <v>#N/A</v>
      </c>
      <c r="AD339" s="13" t="e">
        <f t="shared" si="68"/>
        <v>#N/A</v>
      </c>
      <c r="AE339" s="13" t="e">
        <f t="shared" si="69"/>
        <v>#N/A</v>
      </c>
      <c r="AF339" s="13" t="e">
        <f t="shared" si="70"/>
        <v>#N/A</v>
      </c>
      <c r="AG339" s="13" t="e">
        <f t="shared" si="71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72"/>
        <v/>
      </c>
      <c r="X340" s="1" t="str">
        <f t="shared" si="73"/>
        <v/>
      </c>
      <c r="Y340" s="1" t="str">
        <f t="shared" si="74"/>
        <v/>
      </c>
      <c r="Z340" s="1" t="e">
        <f t="shared" si="77"/>
        <v>#N/A</v>
      </c>
      <c r="AA340" s="3">
        <f t="shared" si="75"/>
        <v>0</v>
      </c>
      <c r="AB340" s="13" t="e">
        <f t="shared" si="66"/>
        <v>#N/A</v>
      </c>
      <c r="AC340" s="13" t="e">
        <f t="shared" si="67"/>
        <v>#N/A</v>
      </c>
      <c r="AD340" s="13" t="e">
        <f t="shared" si="68"/>
        <v>#N/A</v>
      </c>
      <c r="AE340" s="13" t="e">
        <f t="shared" si="69"/>
        <v>#N/A</v>
      </c>
      <c r="AF340" s="13" t="e">
        <f t="shared" si="70"/>
        <v>#N/A</v>
      </c>
      <c r="AG340" s="13" t="e">
        <f t="shared" si="71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72"/>
        <v/>
      </c>
      <c r="X341" s="1" t="str">
        <f t="shared" si="73"/>
        <v/>
      </c>
      <c r="Y341" s="1" t="str">
        <f t="shared" si="74"/>
        <v/>
      </c>
      <c r="Z341" s="1" t="e">
        <f t="shared" si="77"/>
        <v>#N/A</v>
      </c>
      <c r="AA341" s="3">
        <f t="shared" si="75"/>
        <v>0</v>
      </c>
      <c r="AB341" s="13" t="e">
        <f t="shared" si="66"/>
        <v>#N/A</v>
      </c>
      <c r="AC341" s="13" t="e">
        <f t="shared" si="67"/>
        <v>#N/A</v>
      </c>
      <c r="AD341" s="13" t="e">
        <f t="shared" si="68"/>
        <v>#N/A</v>
      </c>
      <c r="AE341" s="13" t="e">
        <f t="shared" si="69"/>
        <v>#N/A</v>
      </c>
      <c r="AF341" s="13" t="e">
        <f t="shared" si="70"/>
        <v>#N/A</v>
      </c>
      <c r="AG341" s="13" t="e">
        <f t="shared" si="71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72"/>
        <v/>
      </c>
      <c r="X342" s="1" t="str">
        <f t="shared" si="73"/>
        <v/>
      </c>
      <c r="Y342" s="1" t="str">
        <f t="shared" si="74"/>
        <v/>
      </c>
      <c r="Z342" s="1" t="e">
        <f t="shared" si="77"/>
        <v>#N/A</v>
      </c>
      <c r="AA342" s="3">
        <f t="shared" si="75"/>
        <v>0</v>
      </c>
      <c r="AB342" s="13" t="e">
        <f t="shared" si="66"/>
        <v>#N/A</v>
      </c>
      <c r="AC342" s="13" t="e">
        <f t="shared" si="67"/>
        <v>#N/A</v>
      </c>
      <c r="AD342" s="13" t="e">
        <f t="shared" si="68"/>
        <v>#N/A</v>
      </c>
      <c r="AE342" s="13" t="e">
        <f t="shared" si="69"/>
        <v>#N/A</v>
      </c>
      <c r="AF342" s="13" t="e">
        <f t="shared" si="70"/>
        <v>#N/A</v>
      </c>
      <c r="AG342" s="13" t="e">
        <f t="shared" si="71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72"/>
        <v/>
      </c>
      <c r="X343" s="1" t="str">
        <f t="shared" si="73"/>
        <v/>
      </c>
      <c r="Y343" s="1" t="str">
        <f t="shared" si="74"/>
        <v/>
      </c>
      <c r="Z343" s="1" t="e">
        <f t="shared" si="77"/>
        <v>#N/A</v>
      </c>
      <c r="AA343" s="3">
        <f t="shared" si="75"/>
        <v>0</v>
      </c>
      <c r="AB343" s="13" t="e">
        <f t="shared" si="66"/>
        <v>#N/A</v>
      </c>
      <c r="AC343" s="13" t="e">
        <f t="shared" si="67"/>
        <v>#N/A</v>
      </c>
      <c r="AD343" s="13" t="e">
        <f t="shared" si="68"/>
        <v>#N/A</v>
      </c>
      <c r="AE343" s="13" t="e">
        <f t="shared" si="69"/>
        <v>#N/A</v>
      </c>
      <c r="AF343" s="13" t="e">
        <f t="shared" si="70"/>
        <v>#N/A</v>
      </c>
      <c r="AG343" s="13" t="e">
        <f t="shared" si="71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72"/>
        <v/>
      </c>
      <c r="X344" s="1" t="str">
        <f t="shared" si="73"/>
        <v/>
      </c>
      <c r="Y344" s="1" t="str">
        <f t="shared" si="74"/>
        <v/>
      </c>
      <c r="Z344" s="1" t="e">
        <f t="shared" si="77"/>
        <v>#N/A</v>
      </c>
      <c r="AA344" s="3">
        <f t="shared" si="75"/>
        <v>0</v>
      </c>
      <c r="AB344" s="13" t="e">
        <f t="shared" si="66"/>
        <v>#N/A</v>
      </c>
      <c r="AC344" s="13" t="e">
        <f t="shared" si="67"/>
        <v>#N/A</v>
      </c>
      <c r="AD344" s="13" t="e">
        <f t="shared" si="68"/>
        <v>#N/A</v>
      </c>
      <c r="AE344" s="13" t="e">
        <f t="shared" si="69"/>
        <v>#N/A</v>
      </c>
      <c r="AF344" s="13" t="e">
        <f t="shared" si="70"/>
        <v>#N/A</v>
      </c>
      <c r="AG344" s="13" t="e">
        <f t="shared" si="71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72"/>
        <v/>
      </c>
      <c r="X345" s="1" t="str">
        <f t="shared" si="73"/>
        <v/>
      </c>
      <c r="Y345" s="1" t="str">
        <f t="shared" si="74"/>
        <v/>
      </c>
      <c r="Z345" s="1" t="e">
        <f t="shared" si="77"/>
        <v>#N/A</v>
      </c>
      <c r="AA345" s="3">
        <f t="shared" si="75"/>
        <v>0</v>
      </c>
      <c r="AB345" s="13" t="e">
        <f t="shared" si="66"/>
        <v>#N/A</v>
      </c>
      <c r="AC345" s="13" t="e">
        <f t="shared" si="67"/>
        <v>#N/A</v>
      </c>
      <c r="AD345" s="13" t="e">
        <f t="shared" si="68"/>
        <v>#N/A</v>
      </c>
      <c r="AE345" s="13" t="e">
        <f t="shared" si="69"/>
        <v>#N/A</v>
      </c>
      <c r="AF345" s="13" t="e">
        <f t="shared" si="70"/>
        <v>#N/A</v>
      </c>
      <c r="AG345" s="13" t="e">
        <f t="shared" si="71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72"/>
        <v/>
      </c>
      <c r="X346" s="1" t="str">
        <f t="shared" si="73"/>
        <v/>
      </c>
      <c r="Y346" s="1" t="str">
        <f t="shared" si="74"/>
        <v/>
      </c>
      <c r="Z346" s="1" t="e">
        <f t="shared" si="77"/>
        <v>#N/A</v>
      </c>
      <c r="AA346" s="3">
        <f t="shared" si="75"/>
        <v>0</v>
      </c>
      <c r="AB346" s="13" t="e">
        <f t="shared" si="66"/>
        <v>#N/A</v>
      </c>
      <c r="AC346" s="13" t="e">
        <f t="shared" si="67"/>
        <v>#N/A</v>
      </c>
      <c r="AD346" s="13" t="e">
        <f t="shared" si="68"/>
        <v>#N/A</v>
      </c>
      <c r="AE346" s="13" t="e">
        <f t="shared" si="69"/>
        <v>#N/A</v>
      </c>
      <c r="AF346" s="13" t="e">
        <f t="shared" si="70"/>
        <v>#N/A</v>
      </c>
      <c r="AG346" s="13" t="e">
        <f t="shared" si="71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72"/>
        <v/>
      </c>
      <c r="X347" s="1" t="str">
        <f t="shared" si="73"/>
        <v/>
      </c>
      <c r="Y347" s="1" t="str">
        <f t="shared" si="74"/>
        <v/>
      </c>
      <c r="Z347" s="1" t="e">
        <f t="shared" si="77"/>
        <v>#N/A</v>
      </c>
      <c r="AA347" s="3">
        <f t="shared" si="75"/>
        <v>0</v>
      </c>
      <c r="AB347" s="13" t="e">
        <f t="shared" si="66"/>
        <v>#N/A</v>
      </c>
      <c r="AC347" s="13" t="e">
        <f t="shared" si="67"/>
        <v>#N/A</v>
      </c>
      <c r="AD347" s="13" t="e">
        <f t="shared" si="68"/>
        <v>#N/A</v>
      </c>
      <c r="AE347" s="13" t="e">
        <f t="shared" si="69"/>
        <v>#N/A</v>
      </c>
      <c r="AF347" s="13" t="e">
        <f t="shared" si="70"/>
        <v>#N/A</v>
      </c>
      <c r="AG347" s="13" t="e">
        <f t="shared" si="71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72"/>
        <v/>
      </c>
      <c r="X348" s="1" t="str">
        <f t="shared" si="73"/>
        <v/>
      </c>
      <c r="Y348" s="1" t="str">
        <f t="shared" si="74"/>
        <v/>
      </c>
      <c r="Z348" s="1" t="e">
        <f t="shared" si="77"/>
        <v>#N/A</v>
      </c>
      <c r="AA348" s="3">
        <f t="shared" si="75"/>
        <v>0</v>
      </c>
      <c r="AB348" s="13" t="e">
        <f t="shared" si="66"/>
        <v>#N/A</v>
      </c>
      <c r="AC348" s="13" t="e">
        <f t="shared" si="67"/>
        <v>#N/A</v>
      </c>
      <c r="AD348" s="13" t="e">
        <f t="shared" si="68"/>
        <v>#N/A</v>
      </c>
      <c r="AE348" s="13" t="e">
        <f t="shared" si="69"/>
        <v>#N/A</v>
      </c>
      <c r="AF348" s="13" t="e">
        <f t="shared" si="70"/>
        <v>#N/A</v>
      </c>
      <c r="AG348" s="13" t="e">
        <f t="shared" si="71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72"/>
        <v/>
      </c>
      <c r="X349" s="1" t="str">
        <f t="shared" si="73"/>
        <v/>
      </c>
      <c r="Y349" s="1" t="str">
        <f t="shared" si="74"/>
        <v/>
      </c>
      <c r="Z349" s="1" t="e">
        <f t="shared" si="77"/>
        <v>#N/A</v>
      </c>
      <c r="AA349" s="3">
        <f t="shared" si="75"/>
        <v>0</v>
      </c>
      <c r="AB349" s="13" t="e">
        <f t="shared" si="66"/>
        <v>#N/A</v>
      </c>
      <c r="AC349" s="13" t="e">
        <f t="shared" si="67"/>
        <v>#N/A</v>
      </c>
      <c r="AD349" s="13" t="e">
        <f t="shared" si="68"/>
        <v>#N/A</v>
      </c>
      <c r="AE349" s="13" t="e">
        <f t="shared" si="69"/>
        <v>#N/A</v>
      </c>
      <c r="AF349" s="13" t="e">
        <f t="shared" si="70"/>
        <v>#N/A</v>
      </c>
      <c r="AG349" s="13" t="e">
        <f t="shared" si="71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72"/>
        <v/>
      </c>
      <c r="X350" s="1" t="str">
        <f t="shared" si="73"/>
        <v/>
      </c>
      <c r="Y350" s="1" t="str">
        <f t="shared" si="74"/>
        <v/>
      </c>
      <c r="Z350" s="1" t="e">
        <f t="shared" si="77"/>
        <v>#N/A</v>
      </c>
      <c r="AA350" s="3">
        <f t="shared" si="75"/>
        <v>0</v>
      </c>
      <c r="AB350" s="13" t="e">
        <f t="shared" si="66"/>
        <v>#N/A</v>
      </c>
      <c r="AC350" s="13" t="e">
        <f t="shared" si="67"/>
        <v>#N/A</v>
      </c>
      <c r="AD350" s="13" t="e">
        <f t="shared" si="68"/>
        <v>#N/A</v>
      </c>
      <c r="AE350" s="13" t="e">
        <f t="shared" si="69"/>
        <v>#N/A</v>
      </c>
      <c r="AF350" s="13" t="e">
        <f t="shared" si="70"/>
        <v>#N/A</v>
      </c>
      <c r="AG350" s="13" t="e">
        <f t="shared" si="71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72"/>
        <v/>
      </c>
      <c r="X351" s="1" t="str">
        <f t="shared" si="73"/>
        <v/>
      </c>
      <c r="Y351" s="1" t="str">
        <f t="shared" si="74"/>
        <v/>
      </c>
      <c r="Z351" s="1" t="e">
        <f t="shared" si="77"/>
        <v>#N/A</v>
      </c>
      <c r="AA351" s="3">
        <f t="shared" si="75"/>
        <v>0</v>
      </c>
      <c r="AB351" s="13" t="e">
        <f t="shared" si="66"/>
        <v>#N/A</v>
      </c>
      <c r="AC351" s="13" t="e">
        <f t="shared" si="67"/>
        <v>#N/A</v>
      </c>
      <c r="AD351" s="13" t="e">
        <f t="shared" si="68"/>
        <v>#N/A</v>
      </c>
      <c r="AE351" s="13" t="e">
        <f t="shared" si="69"/>
        <v>#N/A</v>
      </c>
      <c r="AF351" s="13" t="e">
        <f t="shared" si="70"/>
        <v>#N/A</v>
      </c>
      <c r="AG351" s="13" t="e">
        <f t="shared" si="71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72"/>
        <v/>
      </c>
      <c r="X352" s="1" t="str">
        <f t="shared" si="73"/>
        <v/>
      </c>
      <c r="Y352" s="1" t="str">
        <f t="shared" si="74"/>
        <v/>
      </c>
      <c r="Z352" s="1" t="e">
        <f t="shared" si="77"/>
        <v>#N/A</v>
      </c>
      <c r="AA352" s="3">
        <f t="shared" si="75"/>
        <v>0</v>
      </c>
      <c r="AB352" s="13" t="e">
        <f t="shared" si="66"/>
        <v>#N/A</v>
      </c>
      <c r="AC352" s="13" t="e">
        <f t="shared" si="67"/>
        <v>#N/A</v>
      </c>
      <c r="AD352" s="13" t="e">
        <f t="shared" si="68"/>
        <v>#N/A</v>
      </c>
      <c r="AE352" s="13" t="e">
        <f t="shared" si="69"/>
        <v>#N/A</v>
      </c>
      <c r="AF352" s="13" t="e">
        <f t="shared" si="70"/>
        <v>#N/A</v>
      </c>
      <c r="AG352" s="13" t="e">
        <f t="shared" si="71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72"/>
        <v/>
      </c>
      <c r="X353" s="1" t="str">
        <f t="shared" si="73"/>
        <v/>
      </c>
      <c r="Y353" s="1" t="str">
        <f t="shared" si="74"/>
        <v/>
      </c>
      <c r="Z353" s="1" t="e">
        <f t="shared" si="77"/>
        <v>#N/A</v>
      </c>
      <c r="AA353" s="3">
        <f t="shared" si="75"/>
        <v>0</v>
      </c>
      <c r="AB353" s="13" t="e">
        <f t="shared" si="66"/>
        <v>#N/A</v>
      </c>
      <c r="AC353" s="13" t="e">
        <f t="shared" si="67"/>
        <v>#N/A</v>
      </c>
      <c r="AD353" s="13" t="e">
        <f t="shared" si="68"/>
        <v>#N/A</v>
      </c>
      <c r="AE353" s="13" t="e">
        <f t="shared" si="69"/>
        <v>#N/A</v>
      </c>
      <c r="AF353" s="13" t="e">
        <f t="shared" si="70"/>
        <v>#N/A</v>
      </c>
      <c r="AG353" s="13" t="e">
        <f t="shared" si="71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72"/>
        <v/>
      </c>
      <c r="X354" s="1" t="str">
        <f t="shared" si="73"/>
        <v/>
      </c>
      <c r="Y354" s="1" t="str">
        <f t="shared" si="74"/>
        <v/>
      </c>
      <c r="Z354" s="1" t="e">
        <f t="shared" si="77"/>
        <v>#N/A</v>
      </c>
      <c r="AA354" s="3">
        <f t="shared" si="75"/>
        <v>0</v>
      </c>
      <c r="AB354" s="13" t="e">
        <f t="shared" si="66"/>
        <v>#N/A</v>
      </c>
      <c r="AC354" s="13" t="e">
        <f t="shared" si="67"/>
        <v>#N/A</v>
      </c>
      <c r="AD354" s="13" t="e">
        <f t="shared" si="68"/>
        <v>#N/A</v>
      </c>
      <c r="AE354" s="13" t="e">
        <f t="shared" si="69"/>
        <v>#N/A</v>
      </c>
      <c r="AF354" s="13" t="e">
        <f t="shared" si="70"/>
        <v>#N/A</v>
      </c>
      <c r="AG354" s="13" t="e">
        <f t="shared" si="71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72"/>
        <v/>
      </c>
      <c r="X355" s="1" t="str">
        <f t="shared" si="73"/>
        <v/>
      </c>
      <c r="Y355" s="1" t="str">
        <f t="shared" si="74"/>
        <v/>
      </c>
      <c r="Z355" s="1" t="e">
        <f t="shared" si="77"/>
        <v>#N/A</v>
      </c>
      <c r="AA355" s="3">
        <f t="shared" si="75"/>
        <v>0</v>
      </c>
      <c r="AB355" s="13" t="e">
        <f t="shared" si="66"/>
        <v>#N/A</v>
      </c>
      <c r="AC355" s="13" t="e">
        <f t="shared" si="67"/>
        <v>#N/A</v>
      </c>
      <c r="AD355" s="13" t="e">
        <f t="shared" si="68"/>
        <v>#N/A</v>
      </c>
      <c r="AE355" s="13" t="e">
        <f t="shared" si="69"/>
        <v>#N/A</v>
      </c>
      <c r="AF355" s="13" t="e">
        <f t="shared" si="70"/>
        <v>#N/A</v>
      </c>
      <c r="AG355" s="13" t="e">
        <f t="shared" si="71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72"/>
        <v/>
      </c>
      <c r="X356" s="1" t="str">
        <f t="shared" si="73"/>
        <v/>
      </c>
      <c r="Y356" s="1" t="str">
        <f t="shared" si="74"/>
        <v/>
      </c>
      <c r="Z356" s="1" t="e">
        <f t="shared" si="77"/>
        <v>#N/A</v>
      </c>
      <c r="AA356" s="3">
        <f t="shared" si="75"/>
        <v>0</v>
      </c>
      <c r="AB356" s="13" t="e">
        <f t="shared" si="66"/>
        <v>#N/A</v>
      </c>
      <c r="AC356" s="13" t="e">
        <f t="shared" si="67"/>
        <v>#N/A</v>
      </c>
      <c r="AD356" s="13" t="e">
        <f t="shared" si="68"/>
        <v>#N/A</v>
      </c>
      <c r="AE356" s="13" t="e">
        <f t="shared" si="69"/>
        <v>#N/A</v>
      </c>
      <c r="AF356" s="13" t="e">
        <f t="shared" si="70"/>
        <v>#N/A</v>
      </c>
      <c r="AG356" s="13" t="e">
        <f t="shared" si="71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72"/>
        <v/>
      </c>
      <c r="X357" s="1" t="str">
        <f t="shared" si="73"/>
        <v/>
      </c>
      <c r="Y357" s="1" t="str">
        <f t="shared" si="74"/>
        <v/>
      </c>
      <c r="Z357" s="1" t="e">
        <f t="shared" si="77"/>
        <v>#N/A</v>
      </c>
      <c r="AA357" s="3">
        <f t="shared" si="75"/>
        <v>0</v>
      </c>
      <c r="AB357" s="13" t="e">
        <f t="shared" si="66"/>
        <v>#N/A</v>
      </c>
      <c r="AC357" s="13" t="e">
        <f t="shared" si="67"/>
        <v>#N/A</v>
      </c>
      <c r="AD357" s="13" t="e">
        <f t="shared" si="68"/>
        <v>#N/A</v>
      </c>
      <c r="AE357" s="13" t="e">
        <f t="shared" si="69"/>
        <v>#N/A</v>
      </c>
      <c r="AF357" s="13" t="e">
        <f t="shared" si="70"/>
        <v>#N/A</v>
      </c>
      <c r="AG357" s="13" t="e">
        <f t="shared" si="71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72"/>
        <v/>
      </c>
      <c r="X358" s="1" t="str">
        <f t="shared" si="73"/>
        <v/>
      </c>
      <c r="Y358" s="1" t="str">
        <f t="shared" si="74"/>
        <v/>
      </c>
      <c r="Z358" s="1" t="e">
        <f t="shared" si="77"/>
        <v>#N/A</v>
      </c>
      <c r="AA358" s="3">
        <f t="shared" si="75"/>
        <v>0</v>
      </c>
      <c r="AB358" s="13" t="e">
        <f t="shared" si="66"/>
        <v>#N/A</v>
      </c>
      <c r="AC358" s="13" t="e">
        <f t="shared" si="67"/>
        <v>#N/A</v>
      </c>
      <c r="AD358" s="13" t="e">
        <f t="shared" si="68"/>
        <v>#N/A</v>
      </c>
      <c r="AE358" s="13" t="e">
        <f t="shared" si="69"/>
        <v>#N/A</v>
      </c>
      <c r="AF358" s="13" t="e">
        <f t="shared" si="70"/>
        <v>#N/A</v>
      </c>
      <c r="AG358" s="13" t="e">
        <f t="shared" si="71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72"/>
        <v/>
      </c>
      <c r="X359" s="1" t="str">
        <f t="shared" si="73"/>
        <v/>
      </c>
      <c r="Y359" s="1" t="str">
        <f t="shared" si="74"/>
        <v/>
      </c>
      <c r="Z359" s="1" t="e">
        <f t="shared" si="77"/>
        <v>#N/A</v>
      </c>
      <c r="AA359" s="3">
        <f t="shared" si="75"/>
        <v>0</v>
      </c>
      <c r="AB359" s="13" t="e">
        <f t="shared" si="66"/>
        <v>#N/A</v>
      </c>
      <c r="AC359" s="13" t="e">
        <f t="shared" si="67"/>
        <v>#N/A</v>
      </c>
      <c r="AD359" s="13" t="e">
        <f t="shared" si="68"/>
        <v>#N/A</v>
      </c>
      <c r="AE359" s="13" t="e">
        <f t="shared" si="69"/>
        <v>#N/A</v>
      </c>
      <c r="AF359" s="13" t="e">
        <f t="shared" si="70"/>
        <v>#N/A</v>
      </c>
      <c r="AG359" s="13" t="e">
        <f t="shared" si="71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72"/>
        <v/>
      </c>
      <c r="X360" s="1" t="str">
        <f t="shared" si="73"/>
        <v/>
      </c>
      <c r="Y360" s="1" t="str">
        <f t="shared" si="74"/>
        <v/>
      </c>
      <c r="Z360" s="1" t="e">
        <f t="shared" si="77"/>
        <v>#N/A</v>
      </c>
      <c r="AA360" s="3">
        <f t="shared" si="75"/>
        <v>0</v>
      </c>
      <c r="AB360" s="13" t="e">
        <f t="shared" si="66"/>
        <v>#N/A</v>
      </c>
      <c r="AC360" s="13" t="e">
        <f t="shared" si="67"/>
        <v>#N/A</v>
      </c>
      <c r="AD360" s="13" t="e">
        <f t="shared" si="68"/>
        <v>#N/A</v>
      </c>
      <c r="AE360" s="13" t="e">
        <f t="shared" si="69"/>
        <v>#N/A</v>
      </c>
      <c r="AF360" s="13" t="e">
        <f t="shared" si="70"/>
        <v>#N/A</v>
      </c>
      <c r="AG360" s="13" t="e">
        <f t="shared" si="71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72"/>
        <v/>
      </c>
      <c r="X361" s="1" t="str">
        <f t="shared" si="73"/>
        <v/>
      </c>
      <c r="Y361" s="1" t="str">
        <f t="shared" si="74"/>
        <v/>
      </c>
      <c r="Z361" s="1" t="e">
        <f t="shared" si="77"/>
        <v>#N/A</v>
      </c>
      <c r="AA361" s="3">
        <f t="shared" si="75"/>
        <v>0</v>
      </c>
      <c r="AB361" s="13" t="e">
        <f t="shared" si="66"/>
        <v>#N/A</v>
      </c>
      <c r="AC361" s="13" t="e">
        <f t="shared" si="67"/>
        <v>#N/A</v>
      </c>
      <c r="AD361" s="13" t="e">
        <f t="shared" si="68"/>
        <v>#N/A</v>
      </c>
      <c r="AE361" s="13" t="e">
        <f t="shared" si="69"/>
        <v>#N/A</v>
      </c>
      <c r="AF361" s="13" t="e">
        <f t="shared" si="70"/>
        <v>#N/A</v>
      </c>
      <c r="AG361" s="13" t="e">
        <f t="shared" si="71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72"/>
        <v/>
      </c>
      <c r="X362" s="1" t="str">
        <f t="shared" si="73"/>
        <v/>
      </c>
      <c r="Y362" s="1" t="str">
        <f t="shared" si="74"/>
        <v/>
      </c>
      <c r="Z362" s="1" t="e">
        <f t="shared" si="77"/>
        <v>#N/A</v>
      </c>
      <c r="AA362" s="3">
        <f t="shared" si="75"/>
        <v>0</v>
      </c>
      <c r="AB362" s="13" t="e">
        <f t="shared" si="66"/>
        <v>#N/A</v>
      </c>
      <c r="AC362" s="13" t="e">
        <f t="shared" si="67"/>
        <v>#N/A</v>
      </c>
      <c r="AD362" s="13" t="e">
        <f t="shared" si="68"/>
        <v>#N/A</v>
      </c>
      <c r="AE362" s="13" t="e">
        <f t="shared" si="69"/>
        <v>#N/A</v>
      </c>
      <c r="AF362" s="13" t="e">
        <f t="shared" si="70"/>
        <v>#N/A</v>
      </c>
      <c r="AG362" s="13" t="e">
        <f t="shared" si="71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72"/>
        <v/>
      </c>
      <c r="X363" s="1" t="str">
        <f t="shared" si="73"/>
        <v/>
      </c>
      <c r="Y363" s="1" t="str">
        <f t="shared" si="74"/>
        <v/>
      </c>
      <c r="Z363" s="1" t="e">
        <f t="shared" si="77"/>
        <v>#N/A</v>
      </c>
      <c r="AA363" s="3">
        <f t="shared" si="75"/>
        <v>0</v>
      </c>
      <c r="AB363" s="13" t="e">
        <f t="shared" si="66"/>
        <v>#N/A</v>
      </c>
      <c r="AC363" s="13" t="e">
        <f t="shared" si="67"/>
        <v>#N/A</v>
      </c>
      <c r="AD363" s="13" t="e">
        <f t="shared" si="68"/>
        <v>#N/A</v>
      </c>
      <c r="AE363" s="13" t="e">
        <f t="shared" si="69"/>
        <v>#N/A</v>
      </c>
      <c r="AF363" s="13" t="e">
        <f t="shared" si="70"/>
        <v>#N/A</v>
      </c>
      <c r="AG363" s="13" t="e">
        <f t="shared" si="71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72"/>
        <v/>
      </c>
      <c r="X364" s="1" t="str">
        <f t="shared" si="73"/>
        <v/>
      </c>
      <c r="Y364" s="1" t="str">
        <f t="shared" si="74"/>
        <v/>
      </c>
      <c r="Z364" s="1" t="e">
        <f t="shared" si="77"/>
        <v>#N/A</v>
      </c>
      <c r="AA364" s="3">
        <f t="shared" si="75"/>
        <v>0</v>
      </c>
      <c r="AB364" s="13" t="e">
        <f t="shared" si="66"/>
        <v>#N/A</v>
      </c>
      <c r="AC364" s="13" t="e">
        <f t="shared" si="67"/>
        <v>#N/A</v>
      </c>
      <c r="AD364" s="13" t="e">
        <f t="shared" si="68"/>
        <v>#N/A</v>
      </c>
      <c r="AE364" s="13" t="e">
        <f t="shared" si="69"/>
        <v>#N/A</v>
      </c>
      <c r="AF364" s="13" t="e">
        <f t="shared" si="70"/>
        <v>#N/A</v>
      </c>
      <c r="AG364" s="13" t="e">
        <f t="shared" si="71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72"/>
        <v/>
      </c>
      <c r="X365" s="1" t="str">
        <f t="shared" si="73"/>
        <v/>
      </c>
      <c r="Y365" s="1" t="str">
        <f t="shared" si="74"/>
        <v/>
      </c>
      <c r="Z365" s="1" t="e">
        <f t="shared" si="77"/>
        <v>#N/A</v>
      </c>
      <c r="AA365" s="3">
        <f t="shared" si="75"/>
        <v>0</v>
      </c>
      <c r="AB365" s="13" t="e">
        <f t="shared" si="66"/>
        <v>#N/A</v>
      </c>
      <c r="AC365" s="13" t="e">
        <f t="shared" si="67"/>
        <v>#N/A</v>
      </c>
      <c r="AD365" s="13" t="e">
        <f t="shared" si="68"/>
        <v>#N/A</v>
      </c>
      <c r="AE365" s="13" t="e">
        <f t="shared" si="69"/>
        <v>#N/A</v>
      </c>
      <c r="AF365" s="13" t="e">
        <f t="shared" si="70"/>
        <v>#N/A</v>
      </c>
      <c r="AG365" s="13" t="e">
        <f t="shared" si="71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72"/>
        <v/>
      </c>
      <c r="X366" s="1" t="str">
        <f t="shared" si="73"/>
        <v/>
      </c>
      <c r="Y366" s="1" t="str">
        <f t="shared" si="74"/>
        <v/>
      </c>
      <c r="Z366" s="1" t="e">
        <f t="shared" si="77"/>
        <v>#N/A</v>
      </c>
      <c r="AA366" s="3">
        <f t="shared" si="75"/>
        <v>0</v>
      </c>
      <c r="AB366" s="13" t="e">
        <f t="shared" si="66"/>
        <v>#N/A</v>
      </c>
      <c r="AC366" s="13" t="e">
        <f t="shared" si="67"/>
        <v>#N/A</v>
      </c>
      <c r="AD366" s="13" t="e">
        <f t="shared" si="68"/>
        <v>#N/A</v>
      </c>
      <c r="AE366" s="13" t="e">
        <f t="shared" si="69"/>
        <v>#N/A</v>
      </c>
      <c r="AF366" s="13" t="e">
        <f t="shared" si="70"/>
        <v>#N/A</v>
      </c>
      <c r="AG366" s="13" t="e">
        <f t="shared" si="71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72"/>
        <v/>
      </c>
      <c r="X367" s="1" t="str">
        <f t="shared" si="73"/>
        <v/>
      </c>
      <c r="Y367" s="1" t="str">
        <f t="shared" si="74"/>
        <v/>
      </c>
      <c r="Z367" s="1" t="e">
        <f t="shared" si="77"/>
        <v>#N/A</v>
      </c>
      <c r="AA367" s="3">
        <f t="shared" si="75"/>
        <v>0</v>
      </c>
      <c r="AB367" s="13" t="e">
        <f t="shared" si="66"/>
        <v>#N/A</v>
      </c>
      <c r="AC367" s="13" t="e">
        <f t="shared" si="67"/>
        <v>#N/A</v>
      </c>
      <c r="AD367" s="13" t="e">
        <f t="shared" si="68"/>
        <v>#N/A</v>
      </c>
      <c r="AE367" s="13" t="e">
        <f t="shared" si="69"/>
        <v>#N/A</v>
      </c>
      <c r="AF367" s="13" t="e">
        <f t="shared" si="70"/>
        <v>#N/A</v>
      </c>
      <c r="AG367" s="13" t="e">
        <f t="shared" si="71"/>
        <v>#N/A</v>
      </c>
    </row>
  </sheetData>
  <mergeCells count="5">
    <mergeCell ref="N6:O6"/>
    <mergeCell ref="P6:R6"/>
    <mergeCell ref="V6:Y6"/>
    <mergeCell ref="AC6:AG6"/>
    <mergeCell ref="AC5:AG5"/>
  </mergeCells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05CAA-4E9A-46C9-BD72-0C5560A91C08}">
  <dimension ref="A1:AH367"/>
  <sheetViews>
    <sheetView topLeftCell="B1" workbookViewId="0">
      <selection activeCell="C8" sqref="C8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4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D5" s="5"/>
      <c r="J5" s="1"/>
      <c r="K5" s="1"/>
      <c r="L5" s="1"/>
      <c r="M5" s="1"/>
      <c r="AA5" s="9" t="s">
        <v>13</v>
      </c>
      <c r="AB5" s="1"/>
      <c r="AC5" s="142">
        <v>20000</v>
      </c>
      <c r="AD5" s="142"/>
      <c r="AE5" s="142"/>
      <c r="AF5" s="142"/>
      <c r="AG5" s="142"/>
    </row>
    <row r="6" spans="1:34" x14ac:dyDescent="0.3">
      <c r="C6" s="57"/>
      <c r="D6" s="58"/>
      <c r="E6" s="58"/>
      <c r="F6" s="58"/>
      <c r="G6" s="58"/>
      <c r="H6" s="58"/>
      <c r="I6" s="58"/>
      <c r="J6" s="59"/>
      <c r="K6" s="59"/>
      <c r="L6" s="60"/>
      <c r="M6" s="59"/>
      <c r="N6" s="143" t="s">
        <v>19</v>
      </c>
      <c r="O6" s="143"/>
      <c r="P6" s="144" t="s">
        <v>29</v>
      </c>
      <c r="Q6" s="144"/>
      <c r="R6" s="144"/>
      <c r="V6" s="145" t="s">
        <v>14</v>
      </c>
      <c r="W6" s="145"/>
      <c r="X6" s="145"/>
      <c r="Y6" s="145"/>
      <c r="Z6" s="49" t="s">
        <v>72</v>
      </c>
      <c r="AA6" s="68" t="s">
        <v>106</v>
      </c>
      <c r="AC6" s="146" t="s">
        <v>71</v>
      </c>
      <c r="AD6" s="146"/>
      <c r="AE6" s="146"/>
      <c r="AF6" s="146"/>
      <c r="AG6" s="146"/>
      <c r="AH6" s="48"/>
    </row>
    <row r="7" spans="1:34" x14ac:dyDescent="0.3">
      <c r="B7" s="4" t="s">
        <v>19</v>
      </c>
      <c r="C7" s="61" t="s">
        <v>5</v>
      </c>
      <c r="D7" s="62" t="s">
        <v>6</v>
      </c>
      <c r="E7" s="62" t="s">
        <v>30</v>
      </c>
      <c r="F7" s="62" t="s">
        <v>18</v>
      </c>
      <c r="G7" s="62" t="s">
        <v>7</v>
      </c>
      <c r="H7" s="62" t="s">
        <v>17</v>
      </c>
      <c r="I7" s="62" t="s">
        <v>8</v>
      </c>
      <c r="J7" s="62" t="s">
        <v>9</v>
      </c>
      <c r="K7" s="62" t="s">
        <v>10</v>
      </c>
      <c r="L7" s="63" t="s">
        <v>12</v>
      </c>
      <c r="M7" s="62" t="s">
        <v>13</v>
      </c>
      <c r="N7" s="87" t="s">
        <v>106</v>
      </c>
      <c r="O7" s="87" t="s">
        <v>29</v>
      </c>
      <c r="P7" s="87" t="s">
        <v>30</v>
      </c>
      <c r="Q7" s="87" t="s">
        <v>7</v>
      </c>
      <c r="R7" s="87" t="s">
        <v>8</v>
      </c>
      <c r="S7" s="87" t="s">
        <v>107</v>
      </c>
      <c r="T7" s="87" t="s">
        <v>78</v>
      </c>
      <c r="U7" s="91" t="s">
        <v>129</v>
      </c>
      <c r="V7" s="88" t="s">
        <v>51</v>
      </c>
      <c r="W7" s="88" t="s">
        <v>15</v>
      </c>
      <c r="X7" s="88" t="s">
        <v>50</v>
      </c>
      <c r="Y7" s="88" t="s">
        <v>16</v>
      </c>
      <c r="Z7" s="88" t="s">
        <v>73</v>
      </c>
      <c r="AA7" s="88" t="s">
        <v>20</v>
      </c>
      <c r="AB7" s="88" t="s">
        <v>21</v>
      </c>
      <c r="AC7" s="47" t="s">
        <v>19</v>
      </c>
      <c r="AD7" s="47" t="s">
        <v>30</v>
      </c>
      <c r="AE7" s="47" t="s">
        <v>7</v>
      </c>
      <c r="AF7" s="47" t="s">
        <v>8</v>
      </c>
      <c r="AG7" s="47" t="s">
        <v>11</v>
      </c>
      <c r="AH7" s="46"/>
    </row>
    <row r="8" spans="1:34" x14ac:dyDescent="0.3">
      <c r="B8" s="1" t="e">
        <f t="shared" ref="B8:B71" si="0">IF(C8="",NA(),E8+G8+H8+I8)</f>
        <v>#N/A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</v>
      </c>
      <c r="AB8" s="13" t="e">
        <f t="shared" ref="AB8:AB71" si="2">IF(OR(ISNA(B8),B8=0),NA(),I8/B8)</f>
        <v>#N/A</v>
      </c>
      <c r="AC8" s="13" t="e">
        <f t="shared" ref="AC8:AC71" si="3">IF(OR(ISNA(B8),B8=0),NA(),B8/$AC$5)</f>
        <v>#N/A</v>
      </c>
      <c r="AD8" s="13" t="e">
        <f t="shared" ref="AD8:AD71" si="4">IF(OR(ISNA(B8),B8=0),NA(),E8/$AC$5)</f>
        <v>#N/A</v>
      </c>
      <c r="AE8" s="13" t="e">
        <f t="shared" ref="AE8:AE71" si="5">IF(OR(ISNA(B8),B8=0),NA(),G8/$AC$5)</f>
        <v>#N/A</v>
      </c>
      <c r="AF8" s="13" t="e">
        <f t="shared" ref="AF8:AF71" si="6">IF(OR(ISNA(B8),B8=0),NA(),I8/$AC$5)</f>
        <v>#N/A</v>
      </c>
      <c r="AG8" s="13" t="e">
        <f t="shared" ref="AG8:AG71" si="7">+IF(OR(ISNA(B8),B8=0),NA(),Z8/$AC$5)</f>
        <v>#N/A</v>
      </c>
    </row>
    <row r="9" spans="1:34" x14ac:dyDescent="0.3">
      <c r="B9" s="1" t="e">
        <f t="shared" si="0"/>
        <v>#N/A</v>
      </c>
      <c r="V9" s="1" t="str">
        <f>IF($C9="","",E9-E8)</f>
        <v/>
      </c>
      <c r="W9" s="1" t="str">
        <f t="shared" ref="W9:W72" si="8">IF($C9="","",G9-G8)</f>
        <v/>
      </c>
      <c r="X9" s="1" t="str">
        <f t="shared" ref="X9:X72" si="9">IF($C9="","",H9-H8)</f>
        <v/>
      </c>
      <c r="Y9" s="1" t="str">
        <f t="shared" ref="Y9:Y72" si="10">IF($C9="","",I9-I8)</f>
        <v/>
      </c>
      <c r="Z9" s="1" t="e">
        <f>IF(OR($C9="",ISNA($C9)),NA(),V9+W9+X9+Y9)</f>
        <v>#N/A</v>
      </c>
      <c r="AA9" s="3">
        <f t="shared" si="1"/>
        <v>0</v>
      </c>
      <c r="AB9" s="13" t="e">
        <f t="shared" si="2"/>
        <v>#N/A</v>
      </c>
      <c r="AC9" s="13" t="e">
        <f t="shared" si="3"/>
        <v>#N/A</v>
      </c>
      <c r="AD9" s="13" t="e">
        <f t="shared" si="4"/>
        <v>#N/A</v>
      </c>
      <c r="AE9" s="13" t="e">
        <f t="shared" si="5"/>
        <v>#N/A</v>
      </c>
      <c r="AF9" s="13" t="e">
        <f t="shared" si="6"/>
        <v>#N/A</v>
      </c>
      <c r="AG9" s="13" t="e">
        <f t="shared" si="7"/>
        <v>#N/A</v>
      </c>
    </row>
    <row r="10" spans="1:34" x14ac:dyDescent="0.3">
      <c r="B10" s="1" t="e">
        <f t="shared" si="0"/>
        <v>#N/A</v>
      </c>
      <c r="V10" s="1" t="str">
        <f t="shared" ref="V10:V73" si="11">IF($C10="","",E10-E9)</f>
        <v/>
      </c>
      <c r="W10" s="1" t="str">
        <f t="shared" si="8"/>
        <v/>
      </c>
      <c r="X10" s="1" t="str">
        <f t="shared" si="9"/>
        <v/>
      </c>
      <c r="Y10" s="1" t="str">
        <f t="shared" si="10"/>
        <v/>
      </c>
      <c r="Z10" s="1" t="e">
        <f t="shared" ref="Z10:Z73" si="12">IF(OR($C10="",ISNA($C10)),NA(),V10+W10+X10+Y10)</f>
        <v>#N/A</v>
      </c>
      <c r="AA10" s="3">
        <f t="shared" si="1"/>
        <v>0</v>
      </c>
      <c r="AB10" s="13" t="e">
        <f t="shared" si="2"/>
        <v>#N/A</v>
      </c>
      <c r="AC10" s="13" t="e">
        <f t="shared" si="3"/>
        <v>#N/A</v>
      </c>
      <c r="AD10" s="13" t="e">
        <f t="shared" si="4"/>
        <v>#N/A</v>
      </c>
      <c r="AE10" s="13" t="e">
        <f t="shared" si="5"/>
        <v>#N/A</v>
      </c>
      <c r="AF10" s="13" t="e">
        <f t="shared" si="6"/>
        <v>#N/A</v>
      </c>
      <c r="AG10" s="13" t="e">
        <f t="shared" si="7"/>
        <v>#N/A</v>
      </c>
    </row>
    <row r="11" spans="1:34" x14ac:dyDescent="0.3">
      <c r="B11" s="1" t="e">
        <f t="shared" si="0"/>
        <v>#N/A</v>
      </c>
      <c r="V11" s="1" t="str">
        <f t="shared" si="11"/>
        <v/>
      </c>
      <c r="W11" s="1" t="str">
        <f t="shared" si="8"/>
        <v/>
      </c>
      <c r="X11" s="1" t="str">
        <f t="shared" si="9"/>
        <v/>
      </c>
      <c r="Y11" s="1" t="str">
        <f t="shared" si="10"/>
        <v/>
      </c>
      <c r="Z11" s="1" t="e">
        <f t="shared" si="12"/>
        <v>#N/A</v>
      </c>
      <c r="AA11" s="3">
        <f t="shared" si="1"/>
        <v>0</v>
      </c>
      <c r="AB11" s="13" t="e">
        <f t="shared" si="2"/>
        <v>#N/A</v>
      </c>
      <c r="AC11" s="13" t="e">
        <f t="shared" si="3"/>
        <v>#N/A</v>
      </c>
      <c r="AD11" s="13" t="e">
        <f t="shared" si="4"/>
        <v>#N/A</v>
      </c>
      <c r="AE11" s="13" t="e">
        <f t="shared" si="5"/>
        <v>#N/A</v>
      </c>
      <c r="AF11" s="13" t="e">
        <f t="shared" si="6"/>
        <v>#N/A</v>
      </c>
      <c r="AG11" s="13" t="e">
        <f t="shared" si="7"/>
        <v>#N/A</v>
      </c>
    </row>
    <row r="12" spans="1:34" x14ac:dyDescent="0.3">
      <c r="B12" s="1" t="e">
        <f t="shared" si="0"/>
        <v>#N/A</v>
      </c>
      <c r="V12" s="1" t="str">
        <f t="shared" si="11"/>
        <v/>
      </c>
      <c r="W12" s="1" t="str">
        <f t="shared" si="8"/>
        <v/>
      </c>
      <c r="X12" s="1" t="str">
        <f t="shared" si="9"/>
        <v/>
      </c>
      <c r="Y12" s="1" t="str">
        <f t="shared" si="10"/>
        <v/>
      </c>
      <c r="Z12" s="1" t="e">
        <f t="shared" si="12"/>
        <v>#N/A</v>
      </c>
      <c r="AA12" s="3">
        <f t="shared" si="1"/>
        <v>0</v>
      </c>
      <c r="AB12" s="13" t="e">
        <f t="shared" si="2"/>
        <v>#N/A</v>
      </c>
      <c r="AC12" s="13" t="e">
        <f t="shared" si="3"/>
        <v>#N/A</v>
      </c>
      <c r="AD12" s="13" t="e">
        <f t="shared" si="4"/>
        <v>#N/A</v>
      </c>
      <c r="AE12" s="13" t="e">
        <f t="shared" si="5"/>
        <v>#N/A</v>
      </c>
      <c r="AF12" s="13" t="e">
        <f t="shared" si="6"/>
        <v>#N/A</v>
      </c>
      <c r="AG12" s="13" t="e">
        <f t="shared" si="7"/>
        <v>#N/A</v>
      </c>
    </row>
    <row r="13" spans="1:34" x14ac:dyDescent="0.3">
      <c r="B13" s="1" t="e">
        <f t="shared" si="0"/>
        <v>#N/A</v>
      </c>
      <c r="V13" s="1" t="str">
        <f t="shared" si="11"/>
        <v/>
      </c>
      <c r="W13" s="1" t="str">
        <f t="shared" si="8"/>
        <v/>
      </c>
      <c r="X13" s="1" t="str">
        <f t="shared" si="9"/>
        <v/>
      </c>
      <c r="Y13" s="1" t="str">
        <f t="shared" si="10"/>
        <v/>
      </c>
      <c r="Z13" s="1" t="e">
        <f t="shared" si="12"/>
        <v>#N/A</v>
      </c>
      <c r="AA13" s="3">
        <f t="shared" si="1"/>
        <v>0</v>
      </c>
      <c r="AB13" s="13" t="e">
        <f t="shared" si="2"/>
        <v>#N/A</v>
      </c>
      <c r="AC13" s="13" t="e">
        <f t="shared" si="3"/>
        <v>#N/A</v>
      </c>
      <c r="AD13" s="13" t="e">
        <f t="shared" si="4"/>
        <v>#N/A</v>
      </c>
      <c r="AE13" s="13" t="e">
        <f t="shared" si="5"/>
        <v>#N/A</v>
      </c>
      <c r="AF13" s="13" t="e">
        <f t="shared" si="6"/>
        <v>#N/A</v>
      </c>
      <c r="AG13" s="13" t="e">
        <f t="shared" si="7"/>
        <v>#N/A</v>
      </c>
    </row>
    <row r="14" spans="1:34" x14ac:dyDescent="0.3">
      <c r="B14" s="1" t="e">
        <f t="shared" si="0"/>
        <v>#N/A</v>
      </c>
      <c r="V14" s="1" t="str">
        <f t="shared" si="11"/>
        <v/>
      </c>
      <c r="W14" s="1" t="str">
        <f t="shared" si="8"/>
        <v/>
      </c>
      <c r="X14" s="1" t="str">
        <f t="shared" si="9"/>
        <v/>
      </c>
      <c r="Y14" s="1" t="str">
        <f t="shared" si="10"/>
        <v/>
      </c>
      <c r="Z14" s="1" t="e">
        <f t="shared" si="12"/>
        <v>#N/A</v>
      </c>
      <c r="AA14" s="3">
        <f t="shared" si="1"/>
        <v>0</v>
      </c>
      <c r="AB14" s="13" t="e">
        <f t="shared" si="2"/>
        <v>#N/A</v>
      </c>
      <c r="AC14" s="13" t="e">
        <f t="shared" si="3"/>
        <v>#N/A</v>
      </c>
      <c r="AD14" s="13" t="e">
        <f t="shared" si="4"/>
        <v>#N/A</v>
      </c>
      <c r="AE14" s="13" t="e">
        <f t="shared" si="5"/>
        <v>#N/A</v>
      </c>
      <c r="AF14" s="13" t="e">
        <f t="shared" si="6"/>
        <v>#N/A</v>
      </c>
      <c r="AG14" s="13" t="e">
        <f t="shared" si="7"/>
        <v>#N/A</v>
      </c>
    </row>
    <row r="15" spans="1:34" x14ac:dyDescent="0.3">
      <c r="B15" s="1" t="e">
        <f t="shared" si="0"/>
        <v>#N/A</v>
      </c>
      <c r="V15" s="1" t="str">
        <f t="shared" si="11"/>
        <v/>
      </c>
      <c r="W15" s="1" t="str">
        <f t="shared" si="8"/>
        <v/>
      </c>
      <c r="X15" s="1" t="str">
        <f t="shared" si="9"/>
        <v/>
      </c>
      <c r="Y15" s="1" t="str">
        <f t="shared" si="10"/>
        <v/>
      </c>
      <c r="Z15" s="1" t="e">
        <f t="shared" si="12"/>
        <v>#N/A</v>
      </c>
      <c r="AA15" s="3">
        <f t="shared" si="1"/>
        <v>0</v>
      </c>
      <c r="AB15" s="13" t="e">
        <f t="shared" si="2"/>
        <v>#N/A</v>
      </c>
      <c r="AC15" s="13" t="e">
        <f t="shared" si="3"/>
        <v>#N/A</v>
      </c>
      <c r="AD15" s="13" t="e">
        <f t="shared" si="4"/>
        <v>#N/A</v>
      </c>
      <c r="AE15" s="13" t="e">
        <f t="shared" si="5"/>
        <v>#N/A</v>
      </c>
      <c r="AF15" s="13" t="e">
        <f t="shared" si="6"/>
        <v>#N/A</v>
      </c>
      <c r="AG15" s="13" t="e">
        <f t="shared" si="7"/>
        <v>#N/A</v>
      </c>
    </row>
    <row r="16" spans="1:34" x14ac:dyDescent="0.3">
      <c r="B16" s="1" t="e">
        <f t="shared" si="0"/>
        <v>#N/A</v>
      </c>
      <c r="V16" s="1" t="str">
        <f t="shared" si="11"/>
        <v/>
      </c>
      <c r="W16" s="1" t="str">
        <f t="shared" si="8"/>
        <v/>
      </c>
      <c r="X16" s="1" t="str">
        <f t="shared" si="9"/>
        <v/>
      </c>
      <c r="Y16" s="1" t="str">
        <f t="shared" si="10"/>
        <v/>
      </c>
      <c r="Z16" s="1" t="e">
        <f t="shared" si="12"/>
        <v>#N/A</v>
      </c>
      <c r="AA16" s="3">
        <f t="shared" si="1"/>
        <v>0</v>
      </c>
      <c r="AB16" s="13" t="e">
        <f t="shared" si="2"/>
        <v>#N/A</v>
      </c>
      <c r="AC16" s="13" t="e">
        <f t="shared" si="3"/>
        <v>#N/A</v>
      </c>
      <c r="AD16" s="13" t="e">
        <f t="shared" si="4"/>
        <v>#N/A</v>
      </c>
      <c r="AE16" s="13" t="e">
        <f t="shared" si="5"/>
        <v>#N/A</v>
      </c>
      <c r="AF16" s="13" t="e">
        <f t="shared" si="6"/>
        <v>#N/A</v>
      </c>
      <c r="AG16" s="13" t="e">
        <f t="shared" si="7"/>
        <v>#N/A</v>
      </c>
    </row>
    <row r="17" spans="2:33" x14ac:dyDescent="0.3">
      <c r="B17" s="1" t="e">
        <f t="shared" si="0"/>
        <v>#N/A</v>
      </c>
      <c r="V17" s="1" t="str">
        <f t="shared" si="11"/>
        <v/>
      </c>
      <c r="W17" s="1" t="str">
        <f t="shared" si="8"/>
        <v/>
      </c>
      <c r="X17" s="1" t="str">
        <f t="shared" si="9"/>
        <v/>
      </c>
      <c r="Y17" s="1" t="str">
        <f t="shared" si="10"/>
        <v/>
      </c>
      <c r="Z17" s="1" t="e">
        <f t="shared" si="12"/>
        <v>#N/A</v>
      </c>
      <c r="AA17" s="3">
        <f t="shared" si="1"/>
        <v>0</v>
      </c>
      <c r="AB17" s="13" t="e">
        <f t="shared" si="2"/>
        <v>#N/A</v>
      </c>
      <c r="AC17" s="13" t="e">
        <f t="shared" si="3"/>
        <v>#N/A</v>
      </c>
      <c r="AD17" s="13" t="e">
        <f t="shared" si="4"/>
        <v>#N/A</v>
      </c>
      <c r="AE17" s="13" t="e">
        <f t="shared" si="5"/>
        <v>#N/A</v>
      </c>
      <c r="AF17" s="13" t="e">
        <f t="shared" si="6"/>
        <v>#N/A</v>
      </c>
      <c r="AG17" s="13" t="e">
        <f t="shared" si="7"/>
        <v>#N/A</v>
      </c>
    </row>
    <row r="18" spans="2:33" x14ac:dyDescent="0.3">
      <c r="B18" s="1" t="e">
        <f t="shared" si="0"/>
        <v>#N/A</v>
      </c>
      <c r="V18" s="1" t="str">
        <f t="shared" si="11"/>
        <v/>
      </c>
      <c r="W18" s="1" t="str">
        <f t="shared" si="8"/>
        <v/>
      </c>
      <c r="X18" s="1" t="str">
        <f t="shared" si="9"/>
        <v/>
      </c>
      <c r="Y18" s="1" t="str">
        <f t="shared" si="10"/>
        <v/>
      </c>
      <c r="Z18" s="1" t="e">
        <f t="shared" si="12"/>
        <v>#N/A</v>
      </c>
      <c r="AA18" s="3">
        <f t="shared" si="1"/>
        <v>0</v>
      </c>
      <c r="AB18" s="13" t="e">
        <f t="shared" si="2"/>
        <v>#N/A</v>
      </c>
      <c r="AC18" s="13" t="e">
        <f t="shared" si="3"/>
        <v>#N/A</v>
      </c>
      <c r="AD18" s="13" t="e">
        <f t="shared" si="4"/>
        <v>#N/A</v>
      </c>
      <c r="AE18" s="13" t="e">
        <f t="shared" si="5"/>
        <v>#N/A</v>
      </c>
      <c r="AF18" s="13" t="e">
        <f t="shared" si="6"/>
        <v>#N/A</v>
      </c>
      <c r="AG18" s="13" t="e">
        <f t="shared" si="7"/>
        <v>#N/A</v>
      </c>
    </row>
    <row r="19" spans="2:33" x14ac:dyDescent="0.3">
      <c r="B19" s="1" t="e">
        <f t="shared" si="0"/>
        <v>#N/A</v>
      </c>
      <c r="V19" s="1" t="str">
        <f t="shared" si="11"/>
        <v/>
      </c>
      <c r="W19" s="1" t="str">
        <f t="shared" si="8"/>
        <v/>
      </c>
      <c r="X19" s="1" t="str">
        <f t="shared" si="9"/>
        <v/>
      </c>
      <c r="Y19" s="1" t="str">
        <f t="shared" si="10"/>
        <v/>
      </c>
      <c r="Z19" s="1" t="e">
        <f t="shared" si="12"/>
        <v>#N/A</v>
      </c>
      <c r="AA19" s="3">
        <f t="shared" si="1"/>
        <v>0</v>
      </c>
      <c r="AB19" s="13" t="e">
        <f t="shared" si="2"/>
        <v>#N/A</v>
      </c>
      <c r="AC19" s="13" t="e">
        <f t="shared" si="3"/>
        <v>#N/A</v>
      </c>
      <c r="AD19" s="13" t="e">
        <f t="shared" si="4"/>
        <v>#N/A</v>
      </c>
      <c r="AE19" s="13" t="e">
        <f t="shared" si="5"/>
        <v>#N/A</v>
      </c>
      <c r="AF19" s="13" t="e">
        <f t="shared" si="6"/>
        <v>#N/A</v>
      </c>
      <c r="AG19" s="13" t="e">
        <f t="shared" si="7"/>
        <v>#N/A</v>
      </c>
    </row>
    <row r="20" spans="2:33" x14ac:dyDescent="0.3">
      <c r="B20" s="1" t="e">
        <f t="shared" si="0"/>
        <v>#N/A</v>
      </c>
      <c r="V20" s="1" t="str">
        <f t="shared" si="11"/>
        <v/>
      </c>
      <c r="W20" s="1" t="str">
        <f t="shared" si="8"/>
        <v/>
      </c>
      <c r="X20" s="1" t="str">
        <f t="shared" si="9"/>
        <v/>
      </c>
      <c r="Y20" s="1" t="str">
        <f t="shared" si="10"/>
        <v/>
      </c>
      <c r="Z20" s="1" t="e">
        <f t="shared" si="12"/>
        <v>#N/A</v>
      </c>
      <c r="AA20" s="3">
        <f t="shared" si="1"/>
        <v>0</v>
      </c>
      <c r="AB20" s="13" t="e">
        <f t="shared" si="2"/>
        <v>#N/A</v>
      </c>
      <c r="AC20" s="13" t="e">
        <f t="shared" si="3"/>
        <v>#N/A</v>
      </c>
      <c r="AD20" s="13" t="e">
        <f t="shared" si="4"/>
        <v>#N/A</v>
      </c>
      <c r="AE20" s="13" t="e">
        <f t="shared" si="5"/>
        <v>#N/A</v>
      </c>
      <c r="AF20" s="13" t="e">
        <f t="shared" si="6"/>
        <v>#N/A</v>
      </c>
      <c r="AG20" s="13" t="e">
        <f t="shared" si="7"/>
        <v>#N/A</v>
      </c>
    </row>
    <row r="21" spans="2:33" x14ac:dyDescent="0.3">
      <c r="B21" s="1" t="e">
        <f t="shared" si="0"/>
        <v>#N/A</v>
      </c>
      <c r="V21" s="1" t="str">
        <f t="shared" si="11"/>
        <v/>
      </c>
      <c r="W21" s="1" t="str">
        <f t="shared" si="8"/>
        <v/>
      </c>
      <c r="X21" s="1" t="str">
        <f t="shared" si="9"/>
        <v/>
      </c>
      <c r="Y21" s="1" t="str">
        <f t="shared" si="10"/>
        <v/>
      </c>
      <c r="Z21" s="1" t="e">
        <f t="shared" si="12"/>
        <v>#N/A</v>
      </c>
      <c r="AA21" s="3">
        <f t="shared" si="1"/>
        <v>0</v>
      </c>
      <c r="AB21" s="13" t="e">
        <f t="shared" si="2"/>
        <v>#N/A</v>
      </c>
      <c r="AC21" s="13" t="e">
        <f t="shared" si="3"/>
        <v>#N/A</v>
      </c>
      <c r="AD21" s="13" t="e">
        <f t="shared" si="4"/>
        <v>#N/A</v>
      </c>
      <c r="AE21" s="13" t="e">
        <f t="shared" si="5"/>
        <v>#N/A</v>
      </c>
      <c r="AF21" s="13" t="e">
        <f t="shared" si="6"/>
        <v>#N/A</v>
      </c>
      <c r="AG21" s="13" t="e">
        <f t="shared" si="7"/>
        <v>#N/A</v>
      </c>
    </row>
    <row r="22" spans="2:33" x14ac:dyDescent="0.3">
      <c r="B22" s="1" t="e">
        <f t="shared" si="0"/>
        <v>#N/A</v>
      </c>
      <c r="V22" s="1" t="str">
        <f t="shared" si="11"/>
        <v/>
      </c>
      <c r="W22" s="1" t="str">
        <f t="shared" si="8"/>
        <v/>
      </c>
      <c r="X22" s="1" t="str">
        <f t="shared" si="9"/>
        <v/>
      </c>
      <c r="Y22" s="1" t="str">
        <f t="shared" si="10"/>
        <v/>
      </c>
      <c r="Z22" s="1" t="e">
        <f t="shared" si="12"/>
        <v>#N/A</v>
      </c>
      <c r="AA22" s="3">
        <f t="shared" si="1"/>
        <v>0</v>
      </c>
      <c r="AB22" s="13" t="e">
        <f t="shared" si="2"/>
        <v>#N/A</v>
      </c>
      <c r="AC22" s="13" t="e">
        <f t="shared" si="3"/>
        <v>#N/A</v>
      </c>
      <c r="AD22" s="13" t="e">
        <f t="shared" si="4"/>
        <v>#N/A</v>
      </c>
      <c r="AE22" s="13" t="e">
        <f t="shared" si="5"/>
        <v>#N/A</v>
      </c>
      <c r="AF22" s="13" t="e">
        <f t="shared" si="6"/>
        <v>#N/A</v>
      </c>
      <c r="AG22" s="13" t="e">
        <f t="shared" si="7"/>
        <v>#N/A</v>
      </c>
    </row>
    <row r="23" spans="2:33" x14ac:dyDescent="0.3">
      <c r="B23" s="1" t="e">
        <f t="shared" si="0"/>
        <v>#N/A</v>
      </c>
      <c r="V23" s="1" t="str">
        <f t="shared" si="11"/>
        <v/>
      </c>
      <c r="W23" s="1" t="str">
        <f t="shared" si="8"/>
        <v/>
      </c>
      <c r="X23" s="1" t="str">
        <f t="shared" si="9"/>
        <v/>
      </c>
      <c r="Y23" s="1" t="str">
        <f t="shared" si="10"/>
        <v/>
      </c>
      <c r="Z23" s="1" t="e">
        <f t="shared" si="12"/>
        <v>#N/A</v>
      </c>
      <c r="AA23" s="3">
        <f t="shared" si="1"/>
        <v>0</v>
      </c>
      <c r="AB23" s="13" t="e">
        <f t="shared" si="2"/>
        <v>#N/A</v>
      </c>
      <c r="AC23" s="13" t="e">
        <f t="shared" si="3"/>
        <v>#N/A</v>
      </c>
      <c r="AD23" s="13" t="e">
        <f t="shared" si="4"/>
        <v>#N/A</v>
      </c>
      <c r="AE23" s="13" t="e">
        <f t="shared" si="5"/>
        <v>#N/A</v>
      </c>
      <c r="AF23" s="13" t="e">
        <f t="shared" si="6"/>
        <v>#N/A</v>
      </c>
      <c r="AG23" s="13" t="e">
        <f t="shared" si="7"/>
        <v>#N/A</v>
      </c>
    </row>
    <row r="24" spans="2:33" x14ac:dyDescent="0.3">
      <c r="B24" s="1" t="e">
        <f t="shared" si="0"/>
        <v>#N/A</v>
      </c>
      <c r="V24" s="1" t="str">
        <f t="shared" si="11"/>
        <v/>
      </c>
      <c r="W24" s="1" t="str">
        <f t="shared" si="8"/>
        <v/>
      </c>
      <c r="X24" s="1" t="str">
        <f t="shared" si="9"/>
        <v/>
      </c>
      <c r="Y24" s="1" t="str">
        <f t="shared" si="10"/>
        <v/>
      </c>
      <c r="Z24" s="1" t="e">
        <f t="shared" si="12"/>
        <v>#N/A</v>
      </c>
      <c r="AA24" s="3">
        <f t="shared" si="1"/>
        <v>0</v>
      </c>
      <c r="AB24" s="13" t="e">
        <f t="shared" si="2"/>
        <v>#N/A</v>
      </c>
      <c r="AC24" s="13" t="e">
        <f t="shared" si="3"/>
        <v>#N/A</v>
      </c>
      <c r="AD24" s="13" t="e">
        <f t="shared" si="4"/>
        <v>#N/A</v>
      </c>
      <c r="AE24" s="13" t="e">
        <f t="shared" si="5"/>
        <v>#N/A</v>
      </c>
      <c r="AF24" s="13" t="e">
        <f t="shared" si="6"/>
        <v>#N/A</v>
      </c>
      <c r="AG24" s="13" t="e">
        <f t="shared" si="7"/>
        <v>#N/A</v>
      </c>
    </row>
    <row r="25" spans="2:33" x14ac:dyDescent="0.3">
      <c r="B25" s="1" t="e">
        <f t="shared" si="0"/>
        <v>#N/A</v>
      </c>
      <c r="V25" s="1" t="str">
        <f t="shared" si="11"/>
        <v/>
      </c>
      <c r="W25" s="1" t="str">
        <f t="shared" si="8"/>
        <v/>
      </c>
      <c r="X25" s="1" t="str">
        <f t="shared" si="9"/>
        <v/>
      </c>
      <c r="Y25" s="1" t="str">
        <f t="shared" si="10"/>
        <v/>
      </c>
      <c r="Z25" s="1" t="e">
        <f t="shared" si="12"/>
        <v>#N/A</v>
      </c>
      <c r="AA25" s="3">
        <f t="shared" si="1"/>
        <v>0</v>
      </c>
      <c r="AB25" s="13" t="e">
        <f t="shared" si="2"/>
        <v>#N/A</v>
      </c>
      <c r="AC25" s="13" t="e">
        <f t="shared" si="3"/>
        <v>#N/A</v>
      </c>
      <c r="AD25" s="13" t="e">
        <f t="shared" si="4"/>
        <v>#N/A</v>
      </c>
      <c r="AE25" s="13" t="e">
        <f t="shared" si="5"/>
        <v>#N/A</v>
      </c>
      <c r="AF25" s="13" t="e">
        <f t="shared" si="6"/>
        <v>#N/A</v>
      </c>
      <c r="AG25" s="13" t="e">
        <f t="shared" si="7"/>
        <v>#N/A</v>
      </c>
    </row>
    <row r="26" spans="2:33" x14ac:dyDescent="0.3">
      <c r="B26" s="1" t="e">
        <f t="shared" si="0"/>
        <v>#N/A</v>
      </c>
      <c r="V26" s="1" t="str">
        <f t="shared" si="11"/>
        <v/>
      </c>
      <c r="W26" s="1" t="str">
        <f t="shared" si="8"/>
        <v/>
      </c>
      <c r="X26" s="1" t="str">
        <f t="shared" si="9"/>
        <v/>
      </c>
      <c r="Y26" s="1" t="str">
        <f t="shared" si="10"/>
        <v/>
      </c>
      <c r="Z26" s="1" t="e">
        <f t="shared" si="12"/>
        <v>#N/A</v>
      </c>
      <c r="AA26" s="3">
        <f t="shared" si="1"/>
        <v>0</v>
      </c>
      <c r="AB26" s="13" t="e">
        <f t="shared" si="2"/>
        <v>#N/A</v>
      </c>
      <c r="AC26" s="13" t="e">
        <f t="shared" si="3"/>
        <v>#N/A</v>
      </c>
      <c r="AD26" s="13" t="e">
        <f t="shared" si="4"/>
        <v>#N/A</v>
      </c>
      <c r="AE26" s="13" t="e">
        <f t="shared" si="5"/>
        <v>#N/A</v>
      </c>
      <c r="AF26" s="13" t="e">
        <f t="shared" si="6"/>
        <v>#N/A</v>
      </c>
      <c r="AG26" s="13" t="e">
        <f t="shared" si="7"/>
        <v>#N/A</v>
      </c>
    </row>
    <row r="27" spans="2:33" x14ac:dyDescent="0.3">
      <c r="B27" s="1" t="e">
        <f t="shared" si="0"/>
        <v>#N/A</v>
      </c>
      <c r="V27" s="1" t="str">
        <f t="shared" si="11"/>
        <v/>
      </c>
      <c r="W27" s="1" t="str">
        <f t="shared" si="8"/>
        <v/>
      </c>
      <c r="X27" s="1" t="str">
        <f t="shared" si="9"/>
        <v/>
      </c>
      <c r="Y27" s="1" t="str">
        <f t="shared" si="10"/>
        <v/>
      </c>
      <c r="Z27" s="1" t="e">
        <f t="shared" si="12"/>
        <v>#N/A</v>
      </c>
      <c r="AA27" s="3">
        <f t="shared" si="1"/>
        <v>0</v>
      </c>
      <c r="AB27" s="13" t="e">
        <f t="shared" si="2"/>
        <v>#N/A</v>
      </c>
      <c r="AC27" s="13" t="e">
        <f t="shared" si="3"/>
        <v>#N/A</v>
      </c>
      <c r="AD27" s="13" t="e">
        <f t="shared" si="4"/>
        <v>#N/A</v>
      </c>
      <c r="AE27" s="13" t="e">
        <f t="shared" si="5"/>
        <v>#N/A</v>
      </c>
      <c r="AF27" s="13" t="e">
        <f t="shared" si="6"/>
        <v>#N/A</v>
      </c>
      <c r="AG27" s="13" t="e">
        <f t="shared" si="7"/>
        <v>#N/A</v>
      </c>
    </row>
    <row r="28" spans="2:33" x14ac:dyDescent="0.3">
      <c r="B28" s="1" t="e">
        <f t="shared" si="0"/>
        <v>#N/A</v>
      </c>
      <c r="V28" s="1" t="str">
        <f t="shared" si="11"/>
        <v/>
      </c>
      <c r="W28" s="1" t="str">
        <f t="shared" si="8"/>
        <v/>
      </c>
      <c r="X28" s="1" t="str">
        <f t="shared" si="9"/>
        <v/>
      </c>
      <c r="Y28" s="1" t="str">
        <f t="shared" si="10"/>
        <v/>
      </c>
      <c r="Z28" s="1" t="e">
        <f t="shared" si="12"/>
        <v>#N/A</v>
      </c>
      <c r="AA28" s="3">
        <f t="shared" si="1"/>
        <v>0</v>
      </c>
      <c r="AB28" s="13" t="e">
        <f t="shared" si="2"/>
        <v>#N/A</v>
      </c>
      <c r="AC28" s="13" t="e">
        <f t="shared" si="3"/>
        <v>#N/A</v>
      </c>
      <c r="AD28" s="13" t="e">
        <f t="shared" si="4"/>
        <v>#N/A</v>
      </c>
      <c r="AE28" s="13" t="e">
        <f t="shared" si="5"/>
        <v>#N/A</v>
      </c>
      <c r="AF28" s="13" t="e">
        <f t="shared" si="6"/>
        <v>#N/A</v>
      </c>
      <c r="AG28" s="13" t="e">
        <f t="shared" si="7"/>
        <v>#N/A</v>
      </c>
    </row>
    <row r="29" spans="2:33" x14ac:dyDescent="0.3">
      <c r="B29" s="1" t="e">
        <f t="shared" si="0"/>
        <v>#N/A</v>
      </c>
      <c r="V29" s="1" t="str">
        <f t="shared" si="11"/>
        <v/>
      </c>
      <c r="W29" s="1" t="str">
        <f t="shared" si="8"/>
        <v/>
      </c>
      <c r="X29" s="1" t="str">
        <f t="shared" si="9"/>
        <v/>
      </c>
      <c r="Y29" s="1" t="str">
        <f t="shared" si="10"/>
        <v/>
      </c>
      <c r="Z29" s="1" t="e">
        <f t="shared" si="12"/>
        <v>#N/A</v>
      </c>
      <c r="AA29" s="3">
        <f t="shared" si="1"/>
        <v>0</v>
      </c>
      <c r="AB29" s="13" t="e">
        <f t="shared" si="2"/>
        <v>#N/A</v>
      </c>
      <c r="AC29" s="13" t="e">
        <f t="shared" si="3"/>
        <v>#N/A</v>
      </c>
      <c r="AD29" s="13" t="e">
        <f t="shared" si="4"/>
        <v>#N/A</v>
      </c>
      <c r="AE29" s="13" t="e">
        <f t="shared" si="5"/>
        <v>#N/A</v>
      </c>
      <c r="AF29" s="13" t="e">
        <f t="shared" si="6"/>
        <v>#N/A</v>
      </c>
      <c r="AG29" s="13" t="e">
        <f t="shared" si="7"/>
        <v>#N/A</v>
      </c>
    </row>
    <row r="30" spans="2:33" x14ac:dyDescent="0.3">
      <c r="B30" s="1" t="e">
        <f t="shared" si="0"/>
        <v>#N/A</v>
      </c>
      <c r="V30" s="1" t="str">
        <f t="shared" si="11"/>
        <v/>
      </c>
      <c r="W30" s="1" t="str">
        <f t="shared" si="8"/>
        <v/>
      </c>
      <c r="X30" s="1" t="str">
        <f t="shared" si="9"/>
        <v/>
      </c>
      <c r="Y30" s="1" t="str">
        <f t="shared" si="10"/>
        <v/>
      </c>
      <c r="Z30" s="1" t="e">
        <f t="shared" si="12"/>
        <v>#N/A</v>
      </c>
      <c r="AA30" s="3">
        <f t="shared" si="1"/>
        <v>0</v>
      </c>
      <c r="AB30" s="13" t="e">
        <f t="shared" si="2"/>
        <v>#N/A</v>
      </c>
      <c r="AC30" s="13" t="e">
        <f t="shared" si="3"/>
        <v>#N/A</v>
      </c>
      <c r="AD30" s="13" t="e">
        <f t="shared" si="4"/>
        <v>#N/A</v>
      </c>
      <c r="AE30" s="13" t="e">
        <f t="shared" si="5"/>
        <v>#N/A</v>
      </c>
      <c r="AF30" s="13" t="e">
        <f t="shared" si="6"/>
        <v>#N/A</v>
      </c>
      <c r="AG30" s="13" t="e">
        <f t="shared" si="7"/>
        <v>#N/A</v>
      </c>
    </row>
    <row r="31" spans="2:33" x14ac:dyDescent="0.3">
      <c r="B31" s="1" t="e">
        <f t="shared" si="0"/>
        <v>#N/A</v>
      </c>
      <c r="V31" s="1" t="str">
        <f t="shared" si="11"/>
        <v/>
      </c>
      <c r="W31" s="1" t="str">
        <f t="shared" si="8"/>
        <v/>
      </c>
      <c r="X31" s="1" t="str">
        <f t="shared" si="9"/>
        <v/>
      </c>
      <c r="Y31" s="1" t="str">
        <f t="shared" si="10"/>
        <v/>
      </c>
      <c r="Z31" s="1" t="e">
        <f t="shared" si="12"/>
        <v>#N/A</v>
      </c>
      <c r="AA31" s="3">
        <f t="shared" si="1"/>
        <v>0</v>
      </c>
      <c r="AB31" s="13" t="e">
        <f t="shared" si="2"/>
        <v>#N/A</v>
      </c>
      <c r="AC31" s="13" t="e">
        <f t="shared" si="3"/>
        <v>#N/A</v>
      </c>
      <c r="AD31" s="13" t="e">
        <f t="shared" si="4"/>
        <v>#N/A</v>
      </c>
      <c r="AE31" s="13" t="e">
        <f t="shared" si="5"/>
        <v>#N/A</v>
      </c>
      <c r="AF31" s="13" t="e">
        <f t="shared" si="6"/>
        <v>#N/A</v>
      </c>
      <c r="AG31" s="13" t="e">
        <f t="shared" si="7"/>
        <v>#N/A</v>
      </c>
    </row>
    <row r="32" spans="2:33" x14ac:dyDescent="0.3">
      <c r="B32" s="1" t="e">
        <f t="shared" si="0"/>
        <v>#N/A</v>
      </c>
      <c r="V32" s="1" t="str">
        <f t="shared" si="11"/>
        <v/>
      </c>
      <c r="W32" s="1" t="str">
        <f t="shared" si="8"/>
        <v/>
      </c>
      <c r="X32" s="1" t="str">
        <f t="shared" si="9"/>
        <v/>
      </c>
      <c r="Y32" s="1" t="str">
        <f t="shared" si="10"/>
        <v/>
      </c>
      <c r="Z32" s="1" t="e">
        <f t="shared" si="12"/>
        <v>#N/A</v>
      </c>
      <c r="AA32" s="3">
        <f t="shared" si="1"/>
        <v>0</v>
      </c>
      <c r="AB32" s="13" t="e">
        <f t="shared" si="2"/>
        <v>#N/A</v>
      </c>
      <c r="AC32" s="13" t="e">
        <f t="shared" si="3"/>
        <v>#N/A</v>
      </c>
      <c r="AD32" s="13" t="e">
        <f t="shared" si="4"/>
        <v>#N/A</v>
      </c>
      <c r="AE32" s="13" t="e">
        <f t="shared" si="5"/>
        <v>#N/A</v>
      </c>
      <c r="AF32" s="13" t="e">
        <f t="shared" si="6"/>
        <v>#N/A</v>
      </c>
      <c r="AG32" s="13" t="e">
        <f t="shared" si="7"/>
        <v>#N/A</v>
      </c>
    </row>
    <row r="33" spans="2:33" x14ac:dyDescent="0.3">
      <c r="B33" s="1" t="e">
        <f t="shared" si="0"/>
        <v>#N/A</v>
      </c>
      <c r="V33" s="1" t="str">
        <f t="shared" si="11"/>
        <v/>
      </c>
      <c r="W33" s="1" t="str">
        <f t="shared" si="8"/>
        <v/>
      </c>
      <c r="X33" s="1" t="str">
        <f t="shared" si="9"/>
        <v/>
      </c>
      <c r="Y33" s="1" t="str">
        <f t="shared" si="10"/>
        <v/>
      </c>
      <c r="Z33" s="1" t="e">
        <f t="shared" si="12"/>
        <v>#N/A</v>
      </c>
      <c r="AA33" s="3">
        <f t="shared" si="1"/>
        <v>0</v>
      </c>
      <c r="AB33" s="13" t="e">
        <f t="shared" si="2"/>
        <v>#N/A</v>
      </c>
      <c r="AC33" s="13" t="e">
        <f t="shared" si="3"/>
        <v>#N/A</v>
      </c>
      <c r="AD33" s="13" t="e">
        <f t="shared" si="4"/>
        <v>#N/A</v>
      </c>
      <c r="AE33" s="13" t="e">
        <f t="shared" si="5"/>
        <v>#N/A</v>
      </c>
      <c r="AF33" s="13" t="e">
        <f t="shared" si="6"/>
        <v>#N/A</v>
      </c>
      <c r="AG33" s="13" t="e">
        <f t="shared" si="7"/>
        <v>#N/A</v>
      </c>
    </row>
    <row r="34" spans="2:33" x14ac:dyDescent="0.3">
      <c r="B34" s="1" t="e">
        <f t="shared" si="0"/>
        <v>#N/A</v>
      </c>
      <c r="V34" s="1" t="str">
        <f t="shared" si="11"/>
        <v/>
      </c>
      <c r="W34" s="1" t="str">
        <f t="shared" si="8"/>
        <v/>
      </c>
      <c r="X34" s="1" t="str">
        <f t="shared" si="9"/>
        <v/>
      </c>
      <c r="Y34" s="1" t="str">
        <f t="shared" si="10"/>
        <v/>
      </c>
      <c r="Z34" s="1" t="e">
        <f t="shared" si="12"/>
        <v>#N/A</v>
      </c>
      <c r="AA34" s="3">
        <f t="shared" si="1"/>
        <v>0</v>
      </c>
      <c r="AB34" s="13" t="e">
        <f t="shared" si="2"/>
        <v>#N/A</v>
      </c>
      <c r="AC34" s="13" t="e">
        <f t="shared" si="3"/>
        <v>#N/A</v>
      </c>
      <c r="AD34" s="13" t="e">
        <f t="shared" si="4"/>
        <v>#N/A</v>
      </c>
      <c r="AE34" s="13" t="e">
        <f t="shared" si="5"/>
        <v>#N/A</v>
      </c>
      <c r="AF34" s="13" t="e">
        <f t="shared" si="6"/>
        <v>#N/A</v>
      </c>
      <c r="AG34" s="13" t="e">
        <f t="shared" si="7"/>
        <v>#N/A</v>
      </c>
    </row>
    <row r="35" spans="2:33" x14ac:dyDescent="0.3">
      <c r="B35" s="1" t="e">
        <f t="shared" si="0"/>
        <v>#N/A</v>
      </c>
      <c r="V35" s="1" t="str">
        <f t="shared" si="11"/>
        <v/>
      </c>
      <c r="W35" s="1" t="str">
        <f t="shared" si="8"/>
        <v/>
      </c>
      <c r="X35" s="1" t="str">
        <f t="shared" si="9"/>
        <v/>
      </c>
      <c r="Y35" s="1" t="str">
        <f t="shared" si="10"/>
        <v/>
      </c>
      <c r="Z35" s="1" t="e">
        <f t="shared" si="12"/>
        <v>#N/A</v>
      </c>
      <c r="AA35" s="3">
        <f t="shared" si="1"/>
        <v>0</v>
      </c>
      <c r="AB35" s="13" t="e">
        <f t="shared" si="2"/>
        <v>#N/A</v>
      </c>
      <c r="AC35" s="13" t="e">
        <f t="shared" si="3"/>
        <v>#N/A</v>
      </c>
      <c r="AD35" s="13" t="e">
        <f t="shared" si="4"/>
        <v>#N/A</v>
      </c>
      <c r="AE35" s="13" t="e">
        <f t="shared" si="5"/>
        <v>#N/A</v>
      </c>
      <c r="AF35" s="13" t="e">
        <f t="shared" si="6"/>
        <v>#N/A</v>
      </c>
      <c r="AG35" s="13" t="e">
        <f t="shared" si="7"/>
        <v>#N/A</v>
      </c>
    </row>
    <row r="36" spans="2:33" x14ac:dyDescent="0.3">
      <c r="B36" s="1" t="e">
        <f t="shared" si="0"/>
        <v>#N/A</v>
      </c>
      <c r="V36" s="1" t="str">
        <f t="shared" si="11"/>
        <v/>
      </c>
      <c r="W36" s="1" t="str">
        <f t="shared" si="8"/>
        <v/>
      </c>
      <c r="X36" s="1" t="str">
        <f t="shared" si="9"/>
        <v/>
      </c>
      <c r="Y36" s="1" t="str">
        <f t="shared" si="10"/>
        <v/>
      </c>
      <c r="Z36" s="1" t="e">
        <f t="shared" si="12"/>
        <v>#N/A</v>
      </c>
      <c r="AA36" s="3">
        <f t="shared" si="1"/>
        <v>0</v>
      </c>
      <c r="AB36" s="13" t="e">
        <f t="shared" si="2"/>
        <v>#N/A</v>
      </c>
      <c r="AC36" s="13" t="e">
        <f t="shared" si="3"/>
        <v>#N/A</v>
      </c>
      <c r="AD36" s="13" t="e">
        <f t="shared" si="4"/>
        <v>#N/A</v>
      </c>
      <c r="AE36" s="13" t="e">
        <f t="shared" si="5"/>
        <v>#N/A</v>
      </c>
      <c r="AF36" s="13" t="e">
        <f t="shared" si="6"/>
        <v>#N/A</v>
      </c>
      <c r="AG36" s="13" t="e">
        <f t="shared" si="7"/>
        <v>#N/A</v>
      </c>
    </row>
    <row r="37" spans="2:33" x14ac:dyDescent="0.3">
      <c r="B37" s="1" t="e">
        <f t="shared" si="0"/>
        <v>#N/A</v>
      </c>
      <c r="V37" s="1" t="str">
        <f t="shared" si="11"/>
        <v/>
      </c>
      <c r="W37" s="1" t="str">
        <f t="shared" si="8"/>
        <v/>
      </c>
      <c r="X37" s="1" t="str">
        <f t="shared" si="9"/>
        <v/>
      </c>
      <c r="Y37" s="1" t="str">
        <f t="shared" si="10"/>
        <v/>
      </c>
      <c r="Z37" s="1" t="e">
        <f t="shared" si="12"/>
        <v>#N/A</v>
      </c>
      <c r="AA37" s="3">
        <f t="shared" si="1"/>
        <v>0</v>
      </c>
      <c r="AB37" s="13" t="e">
        <f t="shared" si="2"/>
        <v>#N/A</v>
      </c>
      <c r="AC37" s="13" t="e">
        <f t="shared" si="3"/>
        <v>#N/A</v>
      </c>
      <c r="AD37" s="13" t="e">
        <f t="shared" si="4"/>
        <v>#N/A</v>
      </c>
      <c r="AE37" s="13" t="e">
        <f t="shared" si="5"/>
        <v>#N/A</v>
      </c>
      <c r="AF37" s="13" t="e">
        <f t="shared" si="6"/>
        <v>#N/A</v>
      </c>
      <c r="AG37" s="13" t="e">
        <f t="shared" si="7"/>
        <v>#N/A</v>
      </c>
    </row>
    <row r="38" spans="2:33" x14ac:dyDescent="0.3">
      <c r="B38" s="1" t="e">
        <f t="shared" si="0"/>
        <v>#N/A</v>
      </c>
      <c r="V38" s="1" t="str">
        <f t="shared" si="11"/>
        <v/>
      </c>
      <c r="W38" s="1" t="str">
        <f t="shared" si="8"/>
        <v/>
      </c>
      <c r="X38" s="1" t="str">
        <f t="shared" si="9"/>
        <v/>
      </c>
      <c r="Y38" s="1" t="str">
        <f t="shared" si="10"/>
        <v/>
      </c>
      <c r="Z38" s="1" t="e">
        <f t="shared" si="12"/>
        <v>#N/A</v>
      </c>
      <c r="AA38" s="3">
        <f t="shared" si="1"/>
        <v>0</v>
      </c>
      <c r="AB38" s="13" t="e">
        <f t="shared" si="2"/>
        <v>#N/A</v>
      </c>
      <c r="AC38" s="13" t="e">
        <f t="shared" si="3"/>
        <v>#N/A</v>
      </c>
      <c r="AD38" s="13" t="e">
        <f t="shared" si="4"/>
        <v>#N/A</v>
      </c>
      <c r="AE38" s="13" t="e">
        <f t="shared" si="5"/>
        <v>#N/A</v>
      </c>
      <c r="AF38" s="13" t="e">
        <f t="shared" si="6"/>
        <v>#N/A</v>
      </c>
      <c r="AG38" s="13" t="e">
        <f t="shared" si="7"/>
        <v>#N/A</v>
      </c>
    </row>
    <row r="39" spans="2:33" x14ac:dyDescent="0.3">
      <c r="B39" s="1" t="e">
        <f t="shared" si="0"/>
        <v>#N/A</v>
      </c>
      <c r="V39" s="1" t="str">
        <f t="shared" si="11"/>
        <v/>
      </c>
      <c r="W39" s="1" t="str">
        <f t="shared" si="8"/>
        <v/>
      </c>
      <c r="X39" s="1" t="str">
        <f t="shared" si="9"/>
        <v/>
      </c>
      <c r="Y39" s="1" t="str">
        <f t="shared" si="10"/>
        <v/>
      </c>
      <c r="Z39" s="1" t="e">
        <f t="shared" si="12"/>
        <v>#N/A</v>
      </c>
      <c r="AA39" s="3">
        <f t="shared" si="1"/>
        <v>0</v>
      </c>
      <c r="AB39" s="13" t="e">
        <f t="shared" si="2"/>
        <v>#N/A</v>
      </c>
      <c r="AC39" s="13" t="e">
        <f t="shared" si="3"/>
        <v>#N/A</v>
      </c>
      <c r="AD39" s="13" t="e">
        <f t="shared" si="4"/>
        <v>#N/A</v>
      </c>
      <c r="AE39" s="13" t="e">
        <f t="shared" si="5"/>
        <v>#N/A</v>
      </c>
      <c r="AF39" s="13" t="e">
        <f t="shared" si="6"/>
        <v>#N/A</v>
      </c>
      <c r="AG39" s="13" t="e">
        <f t="shared" si="7"/>
        <v>#N/A</v>
      </c>
    </row>
    <row r="40" spans="2:33" x14ac:dyDescent="0.3">
      <c r="B40" s="1" t="e">
        <f t="shared" si="0"/>
        <v>#N/A</v>
      </c>
      <c r="V40" s="1" t="str">
        <f t="shared" si="11"/>
        <v/>
      </c>
      <c r="W40" s="1" t="str">
        <f t="shared" si="8"/>
        <v/>
      </c>
      <c r="X40" s="1" t="str">
        <f t="shared" si="9"/>
        <v/>
      </c>
      <c r="Y40" s="1" t="str">
        <f t="shared" si="10"/>
        <v/>
      </c>
      <c r="Z40" s="1" t="e">
        <f t="shared" si="12"/>
        <v>#N/A</v>
      </c>
      <c r="AA40" s="3">
        <f t="shared" si="1"/>
        <v>0</v>
      </c>
      <c r="AB40" s="13" t="e">
        <f t="shared" si="2"/>
        <v>#N/A</v>
      </c>
      <c r="AC40" s="13" t="e">
        <f t="shared" si="3"/>
        <v>#N/A</v>
      </c>
      <c r="AD40" s="13" t="e">
        <f t="shared" si="4"/>
        <v>#N/A</v>
      </c>
      <c r="AE40" s="13" t="e">
        <f t="shared" si="5"/>
        <v>#N/A</v>
      </c>
      <c r="AF40" s="13" t="e">
        <f t="shared" si="6"/>
        <v>#N/A</v>
      </c>
      <c r="AG40" s="13" t="e">
        <f t="shared" si="7"/>
        <v>#N/A</v>
      </c>
    </row>
    <row r="41" spans="2:33" x14ac:dyDescent="0.3">
      <c r="B41" s="1" t="e">
        <f t="shared" si="0"/>
        <v>#N/A</v>
      </c>
      <c r="V41" s="1" t="str">
        <f t="shared" si="11"/>
        <v/>
      </c>
      <c r="W41" s="1" t="str">
        <f t="shared" si="8"/>
        <v/>
      </c>
      <c r="X41" s="1" t="str">
        <f t="shared" si="9"/>
        <v/>
      </c>
      <c r="Y41" s="1" t="str">
        <f t="shared" si="10"/>
        <v/>
      </c>
      <c r="Z41" s="1" t="e">
        <f t="shared" si="12"/>
        <v>#N/A</v>
      </c>
      <c r="AA41" s="3">
        <f t="shared" si="1"/>
        <v>0</v>
      </c>
      <c r="AB41" s="13" t="e">
        <f t="shared" si="2"/>
        <v>#N/A</v>
      </c>
      <c r="AC41" s="13" t="e">
        <f t="shared" si="3"/>
        <v>#N/A</v>
      </c>
      <c r="AD41" s="13" t="e">
        <f t="shared" si="4"/>
        <v>#N/A</v>
      </c>
      <c r="AE41" s="13" t="e">
        <f t="shared" si="5"/>
        <v>#N/A</v>
      </c>
      <c r="AF41" s="13" t="e">
        <f t="shared" si="6"/>
        <v>#N/A</v>
      </c>
      <c r="AG41" s="13" t="e">
        <f t="shared" si="7"/>
        <v>#N/A</v>
      </c>
    </row>
    <row r="42" spans="2:33" x14ac:dyDescent="0.3">
      <c r="B42" s="1" t="e">
        <f t="shared" si="0"/>
        <v>#N/A</v>
      </c>
      <c r="V42" s="1" t="str">
        <f t="shared" si="11"/>
        <v/>
      </c>
      <c r="W42" s="1" t="str">
        <f t="shared" si="8"/>
        <v/>
      </c>
      <c r="X42" s="1" t="str">
        <f t="shared" si="9"/>
        <v/>
      </c>
      <c r="Y42" s="1" t="str">
        <f t="shared" si="10"/>
        <v/>
      </c>
      <c r="Z42" s="1" t="e">
        <f t="shared" si="12"/>
        <v>#N/A</v>
      </c>
      <c r="AA42" s="3">
        <f t="shared" si="1"/>
        <v>0</v>
      </c>
      <c r="AB42" s="13" t="e">
        <f t="shared" si="2"/>
        <v>#N/A</v>
      </c>
      <c r="AC42" s="13" t="e">
        <f t="shared" si="3"/>
        <v>#N/A</v>
      </c>
      <c r="AD42" s="13" t="e">
        <f t="shared" si="4"/>
        <v>#N/A</v>
      </c>
      <c r="AE42" s="13" t="e">
        <f t="shared" si="5"/>
        <v>#N/A</v>
      </c>
      <c r="AF42" s="13" t="e">
        <f t="shared" si="6"/>
        <v>#N/A</v>
      </c>
      <c r="AG42" s="13" t="e">
        <f t="shared" si="7"/>
        <v>#N/A</v>
      </c>
    </row>
    <row r="43" spans="2:33" x14ac:dyDescent="0.3">
      <c r="B43" s="1" t="e">
        <f t="shared" si="0"/>
        <v>#N/A</v>
      </c>
      <c r="V43" s="1" t="str">
        <f t="shared" si="11"/>
        <v/>
      </c>
      <c r="W43" s="1" t="str">
        <f t="shared" si="8"/>
        <v/>
      </c>
      <c r="X43" s="1" t="str">
        <f t="shared" si="9"/>
        <v/>
      </c>
      <c r="Y43" s="1" t="str">
        <f t="shared" si="10"/>
        <v/>
      </c>
      <c r="Z43" s="1" t="e">
        <f t="shared" si="12"/>
        <v>#N/A</v>
      </c>
      <c r="AA43" s="3">
        <f t="shared" si="1"/>
        <v>0</v>
      </c>
      <c r="AB43" s="13" t="e">
        <f t="shared" si="2"/>
        <v>#N/A</v>
      </c>
      <c r="AC43" s="13" t="e">
        <f t="shared" si="3"/>
        <v>#N/A</v>
      </c>
      <c r="AD43" s="13" t="e">
        <f t="shared" si="4"/>
        <v>#N/A</v>
      </c>
      <c r="AE43" s="13" t="e">
        <f t="shared" si="5"/>
        <v>#N/A</v>
      </c>
      <c r="AF43" s="13" t="e">
        <f t="shared" si="6"/>
        <v>#N/A</v>
      </c>
      <c r="AG43" s="13" t="e">
        <f t="shared" si="7"/>
        <v>#N/A</v>
      </c>
    </row>
    <row r="44" spans="2:33" x14ac:dyDescent="0.3">
      <c r="B44" s="1" t="e">
        <f t="shared" si="0"/>
        <v>#N/A</v>
      </c>
      <c r="V44" s="1" t="str">
        <f t="shared" si="11"/>
        <v/>
      </c>
      <c r="W44" s="1" t="str">
        <f t="shared" si="8"/>
        <v/>
      </c>
      <c r="X44" s="1" t="str">
        <f t="shared" si="9"/>
        <v/>
      </c>
      <c r="Y44" s="1" t="str">
        <f t="shared" si="10"/>
        <v/>
      </c>
      <c r="Z44" s="1" t="e">
        <f t="shared" si="12"/>
        <v>#N/A</v>
      </c>
      <c r="AA44" s="3">
        <f t="shared" si="1"/>
        <v>0</v>
      </c>
      <c r="AB44" s="13" t="e">
        <f t="shared" si="2"/>
        <v>#N/A</v>
      </c>
      <c r="AC44" s="13" t="e">
        <f t="shared" si="3"/>
        <v>#N/A</v>
      </c>
      <c r="AD44" s="13" t="e">
        <f t="shared" si="4"/>
        <v>#N/A</v>
      </c>
      <c r="AE44" s="13" t="e">
        <f t="shared" si="5"/>
        <v>#N/A</v>
      </c>
      <c r="AF44" s="13" t="e">
        <f t="shared" si="6"/>
        <v>#N/A</v>
      </c>
      <c r="AG44" s="13" t="e">
        <f t="shared" si="7"/>
        <v>#N/A</v>
      </c>
    </row>
    <row r="45" spans="2:33" x14ac:dyDescent="0.3">
      <c r="B45" s="1" t="e">
        <f t="shared" si="0"/>
        <v>#N/A</v>
      </c>
      <c r="V45" s="1" t="str">
        <f t="shared" si="11"/>
        <v/>
      </c>
      <c r="W45" s="1" t="str">
        <f t="shared" si="8"/>
        <v/>
      </c>
      <c r="X45" s="1" t="str">
        <f t="shared" si="9"/>
        <v/>
      </c>
      <c r="Y45" s="1" t="str">
        <f t="shared" si="10"/>
        <v/>
      </c>
      <c r="Z45" s="1" t="e">
        <f t="shared" si="12"/>
        <v>#N/A</v>
      </c>
      <c r="AA45" s="3">
        <f t="shared" si="1"/>
        <v>0</v>
      </c>
      <c r="AB45" s="13" t="e">
        <f t="shared" si="2"/>
        <v>#N/A</v>
      </c>
      <c r="AC45" s="13" t="e">
        <f t="shared" si="3"/>
        <v>#N/A</v>
      </c>
      <c r="AD45" s="13" t="e">
        <f t="shared" si="4"/>
        <v>#N/A</v>
      </c>
      <c r="AE45" s="13" t="e">
        <f t="shared" si="5"/>
        <v>#N/A</v>
      </c>
      <c r="AF45" s="13" t="e">
        <f t="shared" si="6"/>
        <v>#N/A</v>
      </c>
      <c r="AG45" s="13" t="e">
        <f t="shared" si="7"/>
        <v>#N/A</v>
      </c>
    </row>
    <row r="46" spans="2:33" x14ac:dyDescent="0.3">
      <c r="B46" s="1" t="e">
        <f t="shared" si="0"/>
        <v>#N/A</v>
      </c>
      <c r="V46" s="1" t="str">
        <f t="shared" si="11"/>
        <v/>
      </c>
      <c r="W46" s="1" t="str">
        <f t="shared" si="8"/>
        <v/>
      </c>
      <c r="X46" s="1" t="str">
        <f t="shared" si="9"/>
        <v/>
      </c>
      <c r="Y46" s="1" t="str">
        <f t="shared" si="10"/>
        <v/>
      </c>
      <c r="Z46" s="1" t="e">
        <f t="shared" si="12"/>
        <v>#N/A</v>
      </c>
      <c r="AA46" s="3">
        <f t="shared" si="1"/>
        <v>0</v>
      </c>
      <c r="AB46" s="13" t="e">
        <f t="shared" si="2"/>
        <v>#N/A</v>
      </c>
      <c r="AC46" s="13" t="e">
        <f t="shared" si="3"/>
        <v>#N/A</v>
      </c>
      <c r="AD46" s="13" t="e">
        <f t="shared" si="4"/>
        <v>#N/A</v>
      </c>
      <c r="AE46" s="13" t="e">
        <f t="shared" si="5"/>
        <v>#N/A</v>
      </c>
      <c r="AF46" s="13" t="e">
        <f t="shared" si="6"/>
        <v>#N/A</v>
      </c>
      <c r="AG46" s="13" t="e">
        <f t="shared" si="7"/>
        <v>#N/A</v>
      </c>
    </row>
    <row r="47" spans="2:33" x14ac:dyDescent="0.3">
      <c r="B47" s="1" t="e">
        <f t="shared" si="0"/>
        <v>#N/A</v>
      </c>
      <c r="V47" s="1" t="str">
        <f t="shared" si="11"/>
        <v/>
      </c>
      <c r="W47" s="1" t="str">
        <f t="shared" si="8"/>
        <v/>
      </c>
      <c r="X47" s="1" t="str">
        <f t="shared" si="9"/>
        <v/>
      </c>
      <c r="Y47" s="1" t="str">
        <f t="shared" si="10"/>
        <v/>
      </c>
      <c r="Z47" s="1" t="e">
        <f t="shared" si="12"/>
        <v>#N/A</v>
      </c>
      <c r="AA47" s="3">
        <f t="shared" si="1"/>
        <v>0</v>
      </c>
      <c r="AB47" s="13" t="e">
        <f t="shared" si="2"/>
        <v>#N/A</v>
      </c>
      <c r="AC47" s="13" t="e">
        <f t="shared" si="3"/>
        <v>#N/A</v>
      </c>
      <c r="AD47" s="13" t="e">
        <f t="shared" si="4"/>
        <v>#N/A</v>
      </c>
      <c r="AE47" s="13" t="e">
        <f t="shared" si="5"/>
        <v>#N/A</v>
      </c>
      <c r="AF47" s="13" t="e">
        <f t="shared" si="6"/>
        <v>#N/A</v>
      </c>
      <c r="AG47" s="13" t="e">
        <f t="shared" si="7"/>
        <v>#N/A</v>
      </c>
    </row>
    <row r="48" spans="2:33" x14ac:dyDescent="0.3">
      <c r="B48" s="1" t="e">
        <f t="shared" si="0"/>
        <v>#N/A</v>
      </c>
      <c r="V48" s="1" t="str">
        <f t="shared" si="11"/>
        <v/>
      </c>
      <c r="W48" s="1" t="str">
        <f t="shared" si="8"/>
        <v/>
      </c>
      <c r="X48" s="1" t="str">
        <f t="shared" si="9"/>
        <v/>
      </c>
      <c r="Y48" s="1" t="str">
        <f t="shared" si="10"/>
        <v/>
      </c>
      <c r="Z48" s="1" t="e">
        <f t="shared" si="12"/>
        <v>#N/A</v>
      </c>
      <c r="AA48" s="3">
        <f t="shared" si="1"/>
        <v>0</v>
      </c>
      <c r="AB48" s="13" t="e">
        <f t="shared" si="2"/>
        <v>#N/A</v>
      </c>
      <c r="AC48" s="13" t="e">
        <f t="shared" si="3"/>
        <v>#N/A</v>
      </c>
      <c r="AD48" s="13" t="e">
        <f t="shared" si="4"/>
        <v>#N/A</v>
      </c>
      <c r="AE48" s="13" t="e">
        <f t="shared" si="5"/>
        <v>#N/A</v>
      </c>
      <c r="AF48" s="13" t="e">
        <f t="shared" si="6"/>
        <v>#N/A</v>
      </c>
      <c r="AG48" s="13" t="e">
        <f t="shared" si="7"/>
        <v>#N/A</v>
      </c>
    </row>
    <row r="49" spans="2:33" x14ac:dyDescent="0.3">
      <c r="B49" s="1" t="e">
        <f t="shared" si="0"/>
        <v>#N/A</v>
      </c>
      <c r="V49" s="1" t="str">
        <f t="shared" si="11"/>
        <v/>
      </c>
      <c r="W49" s="1" t="str">
        <f t="shared" si="8"/>
        <v/>
      </c>
      <c r="X49" s="1" t="str">
        <f t="shared" si="9"/>
        <v/>
      </c>
      <c r="Y49" s="1" t="str">
        <f t="shared" si="10"/>
        <v/>
      </c>
      <c r="Z49" s="1" t="e">
        <f t="shared" si="12"/>
        <v>#N/A</v>
      </c>
      <c r="AA49" s="3">
        <f t="shared" si="1"/>
        <v>0</v>
      </c>
      <c r="AB49" s="13" t="e">
        <f t="shared" si="2"/>
        <v>#N/A</v>
      </c>
      <c r="AC49" s="13" t="e">
        <f t="shared" si="3"/>
        <v>#N/A</v>
      </c>
      <c r="AD49" s="13" t="e">
        <f t="shared" si="4"/>
        <v>#N/A</v>
      </c>
      <c r="AE49" s="13" t="e">
        <f t="shared" si="5"/>
        <v>#N/A</v>
      </c>
      <c r="AF49" s="13" t="e">
        <f t="shared" si="6"/>
        <v>#N/A</v>
      </c>
      <c r="AG49" s="13" t="e">
        <f t="shared" si="7"/>
        <v>#N/A</v>
      </c>
    </row>
    <row r="50" spans="2:33" x14ac:dyDescent="0.3">
      <c r="B50" s="1" t="e">
        <f t="shared" si="0"/>
        <v>#N/A</v>
      </c>
      <c r="V50" s="1" t="str">
        <f t="shared" si="11"/>
        <v/>
      </c>
      <c r="W50" s="1" t="str">
        <f t="shared" si="8"/>
        <v/>
      </c>
      <c r="X50" s="1" t="str">
        <f t="shared" si="9"/>
        <v/>
      </c>
      <c r="Y50" s="1" t="str">
        <f t="shared" si="10"/>
        <v/>
      </c>
      <c r="Z50" s="1" t="e">
        <f t="shared" si="12"/>
        <v>#N/A</v>
      </c>
      <c r="AA50" s="3">
        <f t="shared" si="1"/>
        <v>0</v>
      </c>
      <c r="AB50" s="13" t="e">
        <f t="shared" si="2"/>
        <v>#N/A</v>
      </c>
      <c r="AC50" s="13" t="e">
        <f t="shared" si="3"/>
        <v>#N/A</v>
      </c>
      <c r="AD50" s="13" t="e">
        <f t="shared" si="4"/>
        <v>#N/A</v>
      </c>
      <c r="AE50" s="13" t="e">
        <f t="shared" si="5"/>
        <v>#N/A</v>
      </c>
      <c r="AF50" s="13" t="e">
        <f t="shared" si="6"/>
        <v>#N/A</v>
      </c>
      <c r="AG50" s="13" t="e">
        <f t="shared" si="7"/>
        <v>#N/A</v>
      </c>
    </row>
    <row r="51" spans="2:33" x14ac:dyDescent="0.3">
      <c r="B51" s="1" t="e">
        <f t="shared" si="0"/>
        <v>#N/A</v>
      </c>
      <c r="V51" s="1" t="str">
        <f t="shared" si="11"/>
        <v/>
      </c>
      <c r="W51" s="1" t="str">
        <f t="shared" si="8"/>
        <v/>
      </c>
      <c r="X51" s="1" t="str">
        <f t="shared" si="9"/>
        <v/>
      </c>
      <c r="Y51" s="1" t="str">
        <f t="shared" si="10"/>
        <v/>
      </c>
      <c r="Z51" s="1" t="e">
        <f t="shared" si="12"/>
        <v>#N/A</v>
      </c>
      <c r="AA51" s="3">
        <f t="shared" si="1"/>
        <v>0</v>
      </c>
      <c r="AB51" s="13" t="e">
        <f t="shared" si="2"/>
        <v>#N/A</v>
      </c>
      <c r="AC51" s="13" t="e">
        <f t="shared" si="3"/>
        <v>#N/A</v>
      </c>
      <c r="AD51" s="13" t="e">
        <f t="shared" si="4"/>
        <v>#N/A</v>
      </c>
      <c r="AE51" s="13" t="e">
        <f t="shared" si="5"/>
        <v>#N/A</v>
      </c>
      <c r="AF51" s="13" t="e">
        <f t="shared" si="6"/>
        <v>#N/A</v>
      </c>
      <c r="AG51" s="13" t="e">
        <f t="shared" si="7"/>
        <v>#N/A</v>
      </c>
    </row>
    <row r="52" spans="2:33" x14ac:dyDescent="0.3">
      <c r="B52" s="1" t="e">
        <f t="shared" si="0"/>
        <v>#N/A</v>
      </c>
      <c r="V52" s="1" t="str">
        <f t="shared" si="11"/>
        <v/>
      </c>
      <c r="W52" s="1" t="str">
        <f t="shared" si="8"/>
        <v/>
      </c>
      <c r="X52" s="1" t="str">
        <f t="shared" si="9"/>
        <v/>
      </c>
      <c r="Y52" s="1" t="str">
        <f t="shared" si="10"/>
        <v/>
      </c>
      <c r="Z52" s="1" t="e">
        <f t="shared" si="12"/>
        <v>#N/A</v>
      </c>
      <c r="AA52" s="3">
        <f t="shared" si="1"/>
        <v>0</v>
      </c>
      <c r="AB52" s="13" t="e">
        <f t="shared" si="2"/>
        <v>#N/A</v>
      </c>
      <c r="AC52" s="13" t="e">
        <f t="shared" si="3"/>
        <v>#N/A</v>
      </c>
      <c r="AD52" s="13" t="e">
        <f t="shared" si="4"/>
        <v>#N/A</v>
      </c>
      <c r="AE52" s="13" t="e">
        <f t="shared" si="5"/>
        <v>#N/A</v>
      </c>
      <c r="AF52" s="13" t="e">
        <f t="shared" si="6"/>
        <v>#N/A</v>
      </c>
      <c r="AG52" s="13" t="e">
        <f t="shared" si="7"/>
        <v>#N/A</v>
      </c>
    </row>
    <row r="53" spans="2:33" x14ac:dyDescent="0.3">
      <c r="B53" s="1" t="e">
        <f t="shared" si="0"/>
        <v>#N/A</v>
      </c>
      <c r="V53" s="1" t="str">
        <f t="shared" si="11"/>
        <v/>
      </c>
      <c r="W53" s="1" t="str">
        <f t="shared" si="8"/>
        <v/>
      </c>
      <c r="X53" s="1" t="str">
        <f t="shared" si="9"/>
        <v/>
      </c>
      <c r="Y53" s="1" t="str">
        <f t="shared" si="10"/>
        <v/>
      </c>
      <c r="Z53" s="1" t="e">
        <f t="shared" si="12"/>
        <v>#N/A</v>
      </c>
      <c r="AA53" s="3">
        <f t="shared" si="1"/>
        <v>0</v>
      </c>
      <c r="AB53" s="13" t="e">
        <f t="shared" si="2"/>
        <v>#N/A</v>
      </c>
      <c r="AC53" s="13" t="e">
        <f t="shared" si="3"/>
        <v>#N/A</v>
      </c>
      <c r="AD53" s="13" t="e">
        <f t="shared" si="4"/>
        <v>#N/A</v>
      </c>
      <c r="AE53" s="13" t="e">
        <f t="shared" si="5"/>
        <v>#N/A</v>
      </c>
      <c r="AF53" s="13" t="e">
        <f t="shared" si="6"/>
        <v>#N/A</v>
      </c>
      <c r="AG53" s="13" t="e">
        <f t="shared" si="7"/>
        <v>#N/A</v>
      </c>
    </row>
    <row r="54" spans="2:33" x14ac:dyDescent="0.3">
      <c r="B54" s="1" t="e">
        <f t="shared" si="0"/>
        <v>#N/A</v>
      </c>
      <c r="V54" s="1" t="str">
        <f t="shared" si="11"/>
        <v/>
      </c>
      <c r="W54" s="1" t="str">
        <f t="shared" si="8"/>
        <v/>
      </c>
      <c r="X54" s="1" t="str">
        <f t="shared" si="9"/>
        <v/>
      </c>
      <c r="Y54" s="1" t="str">
        <f t="shared" si="10"/>
        <v/>
      </c>
      <c r="Z54" s="1" t="e">
        <f t="shared" si="12"/>
        <v>#N/A</v>
      </c>
      <c r="AA54" s="3">
        <f t="shared" si="1"/>
        <v>0</v>
      </c>
      <c r="AB54" s="13" t="e">
        <f t="shared" si="2"/>
        <v>#N/A</v>
      </c>
      <c r="AC54" s="13" t="e">
        <f t="shared" si="3"/>
        <v>#N/A</v>
      </c>
      <c r="AD54" s="13" t="e">
        <f t="shared" si="4"/>
        <v>#N/A</v>
      </c>
      <c r="AE54" s="13" t="e">
        <f t="shared" si="5"/>
        <v>#N/A</v>
      </c>
      <c r="AF54" s="13" t="e">
        <f t="shared" si="6"/>
        <v>#N/A</v>
      </c>
      <c r="AG54" s="13" t="e">
        <f t="shared" si="7"/>
        <v>#N/A</v>
      </c>
    </row>
    <row r="55" spans="2:33" x14ac:dyDescent="0.3">
      <c r="B55" s="1" t="e">
        <f t="shared" si="0"/>
        <v>#N/A</v>
      </c>
      <c r="V55" s="1" t="str">
        <f t="shared" si="11"/>
        <v/>
      </c>
      <c r="W55" s="1" t="str">
        <f t="shared" si="8"/>
        <v/>
      </c>
      <c r="X55" s="1" t="str">
        <f t="shared" si="9"/>
        <v/>
      </c>
      <c r="Y55" s="1" t="str">
        <f t="shared" si="10"/>
        <v/>
      </c>
      <c r="Z55" s="1" t="e">
        <f t="shared" si="12"/>
        <v>#N/A</v>
      </c>
      <c r="AA55" s="3">
        <f t="shared" si="1"/>
        <v>0</v>
      </c>
      <c r="AB55" s="13" t="e">
        <f t="shared" si="2"/>
        <v>#N/A</v>
      </c>
      <c r="AC55" s="13" t="e">
        <f t="shared" si="3"/>
        <v>#N/A</v>
      </c>
      <c r="AD55" s="13" t="e">
        <f t="shared" si="4"/>
        <v>#N/A</v>
      </c>
      <c r="AE55" s="13" t="e">
        <f t="shared" si="5"/>
        <v>#N/A</v>
      </c>
      <c r="AF55" s="13" t="e">
        <f t="shared" si="6"/>
        <v>#N/A</v>
      </c>
      <c r="AG55" s="13" t="e">
        <f t="shared" si="7"/>
        <v>#N/A</v>
      </c>
    </row>
    <row r="56" spans="2:33" x14ac:dyDescent="0.3">
      <c r="B56" s="1" t="e">
        <f t="shared" si="0"/>
        <v>#N/A</v>
      </c>
      <c r="V56" s="1" t="str">
        <f t="shared" si="11"/>
        <v/>
      </c>
      <c r="W56" s="1" t="str">
        <f t="shared" si="8"/>
        <v/>
      </c>
      <c r="X56" s="1" t="str">
        <f t="shared" si="9"/>
        <v/>
      </c>
      <c r="Y56" s="1" t="str">
        <f t="shared" si="10"/>
        <v/>
      </c>
      <c r="Z56" s="1" t="e">
        <f t="shared" si="12"/>
        <v>#N/A</v>
      </c>
      <c r="AA56" s="3">
        <f t="shared" si="1"/>
        <v>0</v>
      </c>
      <c r="AB56" s="13" t="e">
        <f t="shared" si="2"/>
        <v>#N/A</v>
      </c>
      <c r="AC56" s="13" t="e">
        <f t="shared" si="3"/>
        <v>#N/A</v>
      </c>
      <c r="AD56" s="13" t="e">
        <f t="shared" si="4"/>
        <v>#N/A</v>
      </c>
      <c r="AE56" s="13" t="e">
        <f t="shared" si="5"/>
        <v>#N/A</v>
      </c>
      <c r="AF56" s="13" t="e">
        <f t="shared" si="6"/>
        <v>#N/A</v>
      </c>
      <c r="AG56" s="13" t="e">
        <f t="shared" si="7"/>
        <v>#N/A</v>
      </c>
    </row>
    <row r="57" spans="2:33" x14ac:dyDescent="0.3">
      <c r="B57" s="1" t="e">
        <f t="shared" si="0"/>
        <v>#N/A</v>
      </c>
      <c r="V57" s="1" t="str">
        <f t="shared" si="11"/>
        <v/>
      </c>
      <c r="W57" s="1" t="str">
        <f t="shared" si="8"/>
        <v/>
      </c>
      <c r="X57" s="1" t="str">
        <f t="shared" si="9"/>
        <v/>
      </c>
      <c r="Y57" s="1" t="str">
        <f t="shared" si="10"/>
        <v/>
      </c>
      <c r="Z57" s="1" t="e">
        <f t="shared" si="12"/>
        <v>#N/A</v>
      </c>
      <c r="AA57" s="3">
        <f t="shared" si="1"/>
        <v>0</v>
      </c>
      <c r="AB57" s="13" t="e">
        <f t="shared" si="2"/>
        <v>#N/A</v>
      </c>
      <c r="AC57" s="13" t="e">
        <f t="shared" si="3"/>
        <v>#N/A</v>
      </c>
      <c r="AD57" s="13" t="e">
        <f t="shared" si="4"/>
        <v>#N/A</v>
      </c>
      <c r="AE57" s="13" t="e">
        <f t="shared" si="5"/>
        <v>#N/A</v>
      </c>
      <c r="AF57" s="13" t="e">
        <f t="shared" si="6"/>
        <v>#N/A</v>
      </c>
      <c r="AG57" s="13" t="e">
        <f t="shared" si="7"/>
        <v>#N/A</v>
      </c>
    </row>
    <row r="58" spans="2:33" x14ac:dyDescent="0.3">
      <c r="B58" s="1" t="e">
        <f t="shared" si="0"/>
        <v>#N/A</v>
      </c>
      <c r="V58" s="1" t="str">
        <f t="shared" si="11"/>
        <v/>
      </c>
      <c r="W58" s="1" t="str">
        <f t="shared" si="8"/>
        <v/>
      </c>
      <c r="X58" s="1" t="str">
        <f t="shared" si="9"/>
        <v/>
      </c>
      <c r="Y58" s="1" t="str">
        <f t="shared" si="10"/>
        <v/>
      </c>
      <c r="Z58" s="1" t="e">
        <f t="shared" si="12"/>
        <v>#N/A</v>
      </c>
      <c r="AA58" s="3">
        <f t="shared" si="1"/>
        <v>0</v>
      </c>
      <c r="AB58" s="13" t="e">
        <f t="shared" si="2"/>
        <v>#N/A</v>
      </c>
      <c r="AC58" s="13" t="e">
        <f t="shared" si="3"/>
        <v>#N/A</v>
      </c>
      <c r="AD58" s="13" t="e">
        <f t="shared" si="4"/>
        <v>#N/A</v>
      </c>
      <c r="AE58" s="13" t="e">
        <f t="shared" si="5"/>
        <v>#N/A</v>
      </c>
      <c r="AF58" s="13" t="e">
        <f t="shared" si="6"/>
        <v>#N/A</v>
      </c>
      <c r="AG58" s="13" t="e">
        <f t="shared" si="7"/>
        <v>#N/A</v>
      </c>
    </row>
    <row r="59" spans="2:33" x14ac:dyDescent="0.3">
      <c r="B59" s="1" t="e">
        <f t="shared" si="0"/>
        <v>#N/A</v>
      </c>
      <c r="V59" s="1" t="str">
        <f t="shared" si="11"/>
        <v/>
      </c>
      <c r="W59" s="1" t="str">
        <f t="shared" si="8"/>
        <v/>
      </c>
      <c r="X59" s="1" t="str">
        <f t="shared" si="9"/>
        <v/>
      </c>
      <c r="Y59" s="1" t="str">
        <f t="shared" si="10"/>
        <v/>
      </c>
      <c r="Z59" s="1" t="e">
        <f t="shared" si="12"/>
        <v>#N/A</v>
      </c>
      <c r="AA59" s="3">
        <f t="shared" si="1"/>
        <v>0</v>
      </c>
      <c r="AB59" s="13" t="e">
        <f t="shared" si="2"/>
        <v>#N/A</v>
      </c>
      <c r="AC59" s="13" t="e">
        <f t="shared" si="3"/>
        <v>#N/A</v>
      </c>
      <c r="AD59" s="13" t="e">
        <f t="shared" si="4"/>
        <v>#N/A</v>
      </c>
      <c r="AE59" s="13" t="e">
        <f t="shared" si="5"/>
        <v>#N/A</v>
      </c>
      <c r="AF59" s="13" t="e">
        <f t="shared" si="6"/>
        <v>#N/A</v>
      </c>
      <c r="AG59" s="13" t="e">
        <f t="shared" si="7"/>
        <v>#N/A</v>
      </c>
    </row>
    <row r="60" spans="2:33" x14ac:dyDescent="0.3">
      <c r="B60" s="1" t="e">
        <f t="shared" si="0"/>
        <v>#N/A</v>
      </c>
      <c r="V60" s="1" t="str">
        <f t="shared" si="11"/>
        <v/>
      </c>
      <c r="W60" s="1" t="str">
        <f t="shared" si="8"/>
        <v/>
      </c>
      <c r="X60" s="1" t="str">
        <f t="shared" si="9"/>
        <v/>
      </c>
      <c r="Y60" s="1" t="str">
        <f t="shared" si="10"/>
        <v/>
      </c>
      <c r="Z60" s="1" t="e">
        <f t="shared" si="12"/>
        <v>#N/A</v>
      </c>
      <c r="AA60" s="3">
        <f t="shared" si="1"/>
        <v>0</v>
      </c>
      <c r="AB60" s="13" t="e">
        <f t="shared" si="2"/>
        <v>#N/A</v>
      </c>
      <c r="AC60" s="13" t="e">
        <f t="shared" si="3"/>
        <v>#N/A</v>
      </c>
      <c r="AD60" s="13" t="e">
        <f t="shared" si="4"/>
        <v>#N/A</v>
      </c>
      <c r="AE60" s="13" t="e">
        <f t="shared" si="5"/>
        <v>#N/A</v>
      </c>
      <c r="AF60" s="13" t="e">
        <f t="shared" si="6"/>
        <v>#N/A</v>
      </c>
      <c r="AG60" s="13" t="e">
        <f t="shared" si="7"/>
        <v>#N/A</v>
      </c>
    </row>
    <row r="61" spans="2:33" x14ac:dyDescent="0.3">
      <c r="B61" s="1" t="e">
        <f t="shared" si="0"/>
        <v>#N/A</v>
      </c>
      <c r="V61" s="1" t="str">
        <f t="shared" si="11"/>
        <v/>
      </c>
      <c r="W61" s="1" t="str">
        <f t="shared" si="8"/>
        <v/>
      </c>
      <c r="X61" s="1" t="str">
        <f t="shared" si="9"/>
        <v/>
      </c>
      <c r="Y61" s="1" t="str">
        <f t="shared" si="10"/>
        <v/>
      </c>
      <c r="Z61" s="1" t="e">
        <f t="shared" si="12"/>
        <v>#N/A</v>
      </c>
      <c r="AA61" s="3">
        <f t="shared" si="1"/>
        <v>0</v>
      </c>
      <c r="AB61" s="13" t="e">
        <f t="shared" si="2"/>
        <v>#N/A</v>
      </c>
      <c r="AC61" s="13" t="e">
        <f t="shared" si="3"/>
        <v>#N/A</v>
      </c>
      <c r="AD61" s="13" t="e">
        <f t="shared" si="4"/>
        <v>#N/A</v>
      </c>
      <c r="AE61" s="13" t="e">
        <f t="shared" si="5"/>
        <v>#N/A</v>
      </c>
      <c r="AF61" s="13" t="e">
        <f t="shared" si="6"/>
        <v>#N/A</v>
      </c>
      <c r="AG61" s="13" t="e">
        <f t="shared" si="7"/>
        <v>#N/A</v>
      </c>
    </row>
    <row r="62" spans="2:33" x14ac:dyDescent="0.3">
      <c r="B62" s="1" t="e">
        <f t="shared" si="0"/>
        <v>#N/A</v>
      </c>
      <c r="V62" s="1" t="str">
        <f t="shared" si="11"/>
        <v/>
      </c>
      <c r="W62" s="1" t="str">
        <f t="shared" si="8"/>
        <v/>
      </c>
      <c r="X62" s="1" t="str">
        <f t="shared" si="9"/>
        <v/>
      </c>
      <c r="Y62" s="1" t="str">
        <f t="shared" si="10"/>
        <v/>
      </c>
      <c r="Z62" s="1" t="e">
        <f t="shared" si="12"/>
        <v>#N/A</v>
      </c>
      <c r="AA62" s="3">
        <f t="shared" si="1"/>
        <v>0</v>
      </c>
      <c r="AB62" s="13" t="e">
        <f t="shared" si="2"/>
        <v>#N/A</v>
      </c>
      <c r="AC62" s="13" t="e">
        <f t="shared" si="3"/>
        <v>#N/A</v>
      </c>
      <c r="AD62" s="13" t="e">
        <f t="shared" si="4"/>
        <v>#N/A</v>
      </c>
      <c r="AE62" s="13" t="e">
        <f t="shared" si="5"/>
        <v>#N/A</v>
      </c>
      <c r="AF62" s="13" t="e">
        <f t="shared" si="6"/>
        <v>#N/A</v>
      </c>
      <c r="AG62" s="13" t="e">
        <f t="shared" si="7"/>
        <v>#N/A</v>
      </c>
    </row>
    <row r="63" spans="2:33" x14ac:dyDescent="0.3">
      <c r="B63" s="1" t="e">
        <f t="shared" si="0"/>
        <v>#N/A</v>
      </c>
      <c r="V63" s="1" t="str">
        <f t="shared" si="11"/>
        <v/>
      </c>
      <c r="W63" s="1" t="str">
        <f t="shared" si="8"/>
        <v/>
      </c>
      <c r="X63" s="1" t="str">
        <f t="shared" si="9"/>
        <v/>
      </c>
      <c r="Y63" s="1" t="str">
        <f t="shared" si="10"/>
        <v/>
      </c>
      <c r="Z63" s="1" t="e">
        <f t="shared" si="12"/>
        <v>#N/A</v>
      </c>
      <c r="AA63" s="3">
        <f t="shared" si="1"/>
        <v>0</v>
      </c>
      <c r="AB63" s="13" t="e">
        <f t="shared" si="2"/>
        <v>#N/A</v>
      </c>
      <c r="AC63" s="13" t="e">
        <f t="shared" si="3"/>
        <v>#N/A</v>
      </c>
      <c r="AD63" s="13" t="e">
        <f t="shared" si="4"/>
        <v>#N/A</v>
      </c>
      <c r="AE63" s="13" t="e">
        <f t="shared" si="5"/>
        <v>#N/A</v>
      </c>
      <c r="AF63" s="13" t="e">
        <f t="shared" si="6"/>
        <v>#N/A</v>
      </c>
      <c r="AG63" s="13" t="e">
        <f t="shared" si="7"/>
        <v>#N/A</v>
      </c>
    </row>
    <row r="64" spans="2:33" x14ac:dyDescent="0.3">
      <c r="B64" s="1" t="e">
        <f t="shared" si="0"/>
        <v>#N/A</v>
      </c>
      <c r="V64" s="1" t="str">
        <f t="shared" si="11"/>
        <v/>
      </c>
      <c r="W64" s="1" t="str">
        <f t="shared" si="8"/>
        <v/>
      </c>
      <c r="X64" s="1" t="str">
        <f t="shared" si="9"/>
        <v/>
      </c>
      <c r="Y64" s="1" t="str">
        <f t="shared" si="10"/>
        <v/>
      </c>
      <c r="Z64" s="1" t="e">
        <f t="shared" si="12"/>
        <v>#N/A</v>
      </c>
      <c r="AA64" s="3">
        <f t="shared" si="1"/>
        <v>0</v>
      </c>
      <c r="AB64" s="13" t="e">
        <f t="shared" si="2"/>
        <v>#N/A</v>
      </c>
      <c r="AC64" s="13" t="e">
        <f t="shared" si="3"/>
        <v>#N/A</v>
      </c>
      <c r="AD64" s="13" t="e">
        <f t="shared" si="4"/>
        <v>#N/A</v>
      </c>
      <c r="AE64" s="13" t="e">
        <f t="shared" si="5"/>
        <v>#N/A</v>
      </c>
      <c r="AF64" s="13" t="e">
        <f t="shared" si="6"/>
        <v>#N/A</v>
      </c>
      <c r="AG64" s="13" t="e">
        <f t="shared" si="7"/>
        <v>#N/A</v>
      </c>
    </row>
    <row r="65" spans="2:33" x14ac:dyDescent="0.3">
      <c r="B65" s="1" t="e">
        <f t="shared" si="0"/>
        <v>#N/A</v>
      </c>
      <c r="V65" s="1" t="str">
        <f t="shared" si="11"/>
        <v/>
      </c>
      <c r="W65" s="1" t="str">
        <f t="shared" si="8"/>
        <v/>
      </c>
      <c r="X65" s="1" t="str">
        <f t="shared" si="9"/>
        <v/>
      </c>
      <c r="Y65" s="1" t="str">
        <f t="shared" si="10"/>
        <v/>
      </c>
      <c r="Z65" s="1" t="e">
        <f t="shared" si="12"/>
        <v>#N/A</v>
      </c>
      <c r="AA65" s="3">
        <f t="shared" si="1"/>
        <v>0</v>
      </c>
      <c r="AB65" s="13" t="e">
        <f t="shared" si="2"/>
        <v>#N/A</v>
      </c>
      <c r="AC65" s="13" t="e">
        <f t="shared" si="3"/>
        <v>#N/A</v>
      </c>
      <c r="AD65" s="13" t="e">
        <f t="shared" si="4"/>
        <v>#N/A</v>
      </c>
      <c r="AE65" s="13" t="e">
        <f t="shared" si="5"/>
        <v>#N/A</v>
      </c>
      <c r="AF65" s="13" t="e">
        <f t="shared" si="6"/>
        <v>#N/A</v>
      </c>
      <c r="AG65" s="13" t="e">
        <f t="shared" si="7"/>
        <v>#N/A</v>
      </c>
    </row>
    <row r="66" spans="2:33" x14ac:dyDescent="0.3">
      <c r="B66" s="1" t="e">
        <f t="shared" si="0"/>
        <v>#N/A</v>
      </c>
      <c r="V66" s="1" t="str">
        <f t="shared" si="11"/>
        <v/>
      </c>
      <c r="W66" s="1" t="str">
        <f t="shared" si="8"/>
        <v/>
      </c>
      <c r="X66" s="1" t="str">
        <f t="shared" si="9"/>
        <v/>
      </c>
      <c r="Y66" s="1" t="str">
        <f t="shared" si="10"/>
        <v/>
      </c>
      <c r="Z66" s="1" t="e">
        <f t="shared" si="12"/>
        <v>#N/A</v>
      </c>
      <c r="AA66" s="3">
        <f t="shared" si="1"/>
        <v>0</v>
      </c>
      <c r="AB66" s="13" t="e">
        <f t="shared" si="2"/>
        <v>#N/A</v>
      </c>
      <c r="AC66" s="13" t="e">
        <f t="shared" si="3"/>
        <v>#N/A</v>
      </c>
      <c r="AD66" s="13" t="e">
        <f t="shared" si="4"/>
        <v>#N/A</v>
      </c>
      <c r="AE66" s="13" t="e">
        <f t="shared" si="5"/>
        <v>#N/A</v>
      </c>
      <c r="AF66" s="13" t="e">
        <f t="shared" si="6"/>
        <v>#N/A</v>
      </c>
      <c r="AG66" s="13" t="e">
        <f t="shared" si="7"/>
        <v>#N/A</v>
      </c>
    </row>
    <row r="67" spans="2:33" x14ac:dyDescent="0.3">
      <c r="B67" s="1" t="e">
        <f t="shared" si="0"/>
        <v>#N/A</v>
      </c>
      <c r="V67" s="1" t="str">
        <f t="shared" si="11"/>
        <v/>
      </c>
      <c r="W67" s="1" t="str">
        <f t="shared" si="8"/>
        <v/>
      </c>
      <c r="X67" s="1" t="str">
        <f t="shared" si="9"/>
        <v/>
      </c>
      <c r="Y67" s="1" t="str">
        <f t="shared" si="10"/>
        <v/>
      </c>
      <c r="Z67" s="1" t="e">
        <f t="shared" si="12"/>
        <v>#N/A</v>
      </c>
      <c r="AA67" s="3">
        <f t="shared" si="1"/>
        <v>0</v>
      </c>
      <c r="AB67" s="13" t="e">
        <f t="shared" si="2"/>
        <v>#N/A</v>
      </c>
      <c r="AC67" s="13" t="e">
        <f t="shared" si="3"/>
        <v>#N/A</v>
      </c>
      <c r="AD67" s="13" t="e">
        <f t="shared" si="4"/>
        <v>#N/A</v>
      </c>
      <c r="AE67" s="13" t="e">
        <f t="shared" si="5"/>
        <v>#N/A</v>
      </c>
      <c r="AF67" s="13" t="e">
        <f t="shared" si="6"/>
        <v>#N/A</v>
      </c>
      <c r="AG67" s="13" t="e">
        <f t="shared" si="7"/>
        <v>#N/A</v>
      </c>
    </row>
    <row r="68" spans="2:33" x14ac:dyDescent="0.3">
      <c r="B68" s="1" t="e">
        <f t="shared" si="0"/>
        <v>#N/A</v>
      </c>
      <c r="V68" s="1" t="str">
        <f t="shared" si="11"/>
        <v/>
      </c>
      <c r="W68" s="1" t="str">
        <f t="shared" si="8"/>
        <v/>
      </c>
      <c r="X68" s="1" t="str">
        <f t="shared" si="9"/>
        <v/>
      </c>
      <c r="Y68" s="1" t="str">
        <f t="shared" si="10"/>
        <v/>
      </c>
      <c r="Z68" s="1" t="e">
        <f t="shared" si="12"/>
        <v>#N/A</v>
      </c>
      <c r="AA68" s="3">
        <f t="shared" si="1"/>
        <v>0</v>
      </c>
      <c r="AB68" s="13" t="e">
        <f t="shared" si="2"/>
        <v>#N/A</v>
      </c>
      <c r="AC68" s="13" t="e">
        <f t="shared" si="3"/>
        <v>#N/A</v>
      </c>
      <c r="AD68" s="13" t="e">
        <f t="shared" si="4"/>
        <v>#N/A</v>
      </c>
      <c r="AE68" s="13" t="e">
        <f t="shared" si="5"/>
        <v>#N/A</v>
      </c>
      <c r="AF68" s="13" t="e">
        <f t="shared" si="6"/>
        <v>#N/A</v>
      </c>
      <c r="AG68" s="13" t="e">
        <f t="shared" si="7"/>
        <v>#N/A</v>
      </c>
    </row>
    <row r="69" spans="2:33" x14ac:dyDescent="0.3">
      <c r="B69" s="1" t="e">
        <f t="shared" si="0"/>
        <v>#N/A</v>
      </c>
      <c r="V69" s="1" t="str">
        <f t="shared" si="11"/>
        <v/>
      </c>
      <c r="W69" s="1" t="str">
        <f t="shared" si="8"/>
        <v/>
      </c>
      <c r="X69" s="1" t="str">
        <f t="shared" si="9"/>
        <v/>
      </c>
      <c r="Y69" s="1" t="str">
        <f t="shared" si="10"/>
        <v/>
      </c>
      <c r="Z69" s="1" t="e">
        <f t="shared" si="12"/>
        <v>#N/A</v>
      </c>
      <c r="AA69" s="3">
        <f t="shared" si="1"/>
        <v>0</v>
      </c>
      <c r="AB69" s="13" t="e">
        <f t="shared" si="2"/>
        <v>#N/A</v>
      </c>
      <c r="AC69" s="13" t="e">
        <f t="shared" si="3"/>
        <v>#N/A</v>
      </c>
      <c r="AD69" s="13" t="e">
        <f t="shared" si="4"/>
        <v>#N/A</v>
      </c>
      <c r="AE69" s="13" t="e">
        <f t="shared" si="5"/>
        <v>#N/A</v>
      </c>
      <c r="AF69" s="13" t="e">
        <f t="shared" si="6"/>
        <v>#N/A</v>
      </c>
      <c r="AG69" s="13" t="e">
        <f t="shared" si="7"/>
        <v>#N/A</v>
      </c>
    </row>
    <row r="70" spans="2:33" x14ac:dyDescent="0.3">
      <c r="B70" s="1" t="e">
        <f t="shared" si="0"/>
        <v>#N/A</v>
      </c>
      <c r="V70" s="1" t="str">
        <f t="shared" si="11"/>
        <v/>
      </c>
      <c r="W70" s="1" t="str">
        <f t="shared" si="8"/>
        <v/>
      </c>
      <c r="X70" s="1" t="str">
        <f t="shared" si="9"/>
        <v/>
      </c>
      <c r="Y70" s="1" t="str">
        <f t="shared" si="10"/>
        <v/>
      </c>
      <c r="Z70" s="1" t="e">
        <f t="shared" si="12"/>
        <v>#N/A</v>
      </c>
      <c r="AA70" s="3">
        <f t="shared" si="1"/>
        <v>0</v>
      </c>
      <c r="AB70" s="13" t="e">
        <f t="shared" si="2"/>
        <v>#N/A</v>
      </c>
      <c r="AC70" s="13" t="e">
        <f t="shared" si="3"/>
        <v>#N/A</v>
      </c>
      <c r="AD70" s="13" t="e">
        <f t="shared" si="4"/>
        <v>#N/A</v>
      </c>
      <c r="AE70" s="13" t="e">
        <f t="shared" si="5"/>
        <v>#N/A</v>
      </c>
      <c r="AF70" s="13" t="e">
        <f t="shared" si="6"/>
        <v>#N/A</v>
      </c>
      <c r="AG70" s="13" t="e">
        <f t="shared" si="7"/>
        <v>#N/A</v>
      </c>
    </row>
    <row r="71" spans="2:33" x14ac:dyDescent="0.3">
      <c r="B71" s="1" t="e">
        <f t="shared" si="0"/>
        <v>#N/A</v>
      </c>
      <c r="V71" s="1" t="str">
        <f t="shared" si="11"/>
        <v/>
      </c>
      <c r="W71" s="1" t="str">
        <f t="shared" si="8"/>
        <v/>
      </c>
      <c r="X71" s="1" t="str">
        <f t="shared" si="9"/>
        <v/>
      </c>
      <c r="Y71" s="1" t="str">
        <f t="shared" si="10"/>
        <v/>
      </c>
      <c r="Z71" s="1" t="e">
        <f t="shared" si="12"/>
        <v>#N/A</v>
      </c>
      <c r="AA71" s="3">
        <f t="shared" si="1"/>
        <v>0</v>
      </c>
      <c r="AB71" s="13" t="e">
        <f t="shared" si="2"/>
        <v>#N/A</v>
      </c>
      <c r="AC71" s="13" t="e">
        <f t="shared" si="3"/>
        <v>#N/A</v>
      </c>
      <c r="AD71" s="13" t="e">
        <f t="shared" si="4"/>
        <v>#N/A</v>
      </c>
      <c r="AE71" s="13" t="e">
        <f t="shared" si="5"/>
        <v>#N/A</v>
      </c>
      <c r="AF71" s="13" t="e">
        <f t="shared" si="6"/>
        <v>#N/A</v>
      </c>
      <c r="AG71" s="13" t="e">
        <f t="shared" si="7"/>
        <v>#N/A</v>
      </c>
    </row>
    <row r="72" spans="2:33" x14ac:dyDescent="0.3">
      <c r="B72" s="1" t="e">
        <f t="shared" ref="B72:B135" si="13">IF(C72="",NA(),E72+G72+H72+I72)</f>
        <v>#N/A</v>
      </c>
      <c r="V72" s="1" t="str">
        <f t="shared" si="11"/>
        <v/>
      </c>
      <c r="W72" s="1" t="str">
        <f t="shared" si="8"/>
        <v/>
      </c>
      <c r="X72" s="1" t="str">
        <f t="shared" si="9"/>
        <v/>
      </c>
      <c r="Y72" s="1" t="str">
        <f t="shared" si="10"/>
        <v/>
      </c>
      <c r="Z72" s="1" t="e">
        <f t="shared" si="12"/>
        <v>#N/A</v>
      </c>
      <c r="AA72" s="3">
        <f t="shared" ref="AA72:AA135" si="14">$B$2*K72*$B$1</f>
        <v>0</v>
      </c>
      <c r="AB72" s="13" t="e">
        <f t="shared" ref="AB72:AB135" si="15">IF(OR(ISNA(B72),B72=0),NA(),I72/B72)</f>
        <v>#N/A</v>
      </c>
      <c r="AC72" s="13" t="e">
        <f t="shared" ref="AC72:AC135" si="16">IF(OR(ISNA(B72),B72=0),NA(),B72/$AC$5)</f>
        <v>#N/A</v>
      </c>
      <c r="AD72" s="13" t="e">
        <f t="shared" ref="AD72:AD135" si="17">IF(OR(ISNA(B72),B72=0),NA(),E72/$AC$5)</f>
        <v>#N/A</v>
      </c>
      <c r="AE72" s="13" t="e">
        <f t="shared" ref="AE72:AE135" si="18">IF(OR(ISNA(B72),B72=0),NA(),G72/$AC$5)</f>
        <v>#N/A</v>
      </c>
      <c r="AF72" s="13" t="e">
        <f t="shared" ref="AF72:AF135" si="19">IF(OR(ISNA(B72),B72=0),NA(),I72/$AC$5)</f>
        <v>#N/A</v>
      </c>
      <c r="AG72" s="13" t="e">
        <f t="shared" ref="AG72:AG135" si="20">+IF(OR(ISNA(B72),B72=0),NA(),Z72/$AC$5)</f>
        <v>#N/A</v>
      </c>
    </row>
    <row r="73" spans="2:33" x14ac:dyDescent="0.3">
      <c r="B73" s="1" t="e">
        <f t="shared" si="13"/>
        <v>#N/A</v>
      </c>
      <c r="V73" s="1" t="str">
        <f t="shared" si="11"/>
        <v/>
      </c>
      <c r="W73" s="1" t="str">
        <f t="shared" ref="W73:W136" si="21">IF($C73="","",G73-G72)</f>
        <v/>
      </c>
      <c r="X73" s="1" t="str">
        <f t="shared" ref="X73:X136" si="22">IF($C73="","",H73-H72)</f>
        <v/>
      </c>
      <c r="Y73" s="1" t="str">
        <f t="shared" ref="Y73:Y136" si="23">IF($C73="","",I73-I72)</f>
        <v/>
      </c>
      <c r="Z73" s="1" t="e">
        <f t="shared" si="12"/>
        <v>#N/A</v>
      </c>
      <c r="AA73" s="3">
        <f t="shared" si="14"/>
        <v>0</v>
      </c>
      <c r="AB73" s="13" t="e">
        <f t="shared" si="15"/>
        <v>#N/A</v>
      </c>
      <c r="AC73" s="13" t="e">
        <f t="shared" si="16"/>
        <v>#N/A</v>
      </c>
      <c r="AD73" s="13" t="e">
        <f t="shared" si="17"/>
        <v>#N/A</v>
      </c>
      <c r="AE73" s="13" t="e">
        <f t="shared" si="18"/>
        <v>#N/A</v>
      </c>
      <c r="AF73" s="13" t="e">
        <f t="shared" si="19"/>
        <v>#N/A</v>
      </c>
      <c r="AG73" s="13" t="e">
        <f t="shared" si="20"/>
        <v>#N/A</v>
      </c>
    </row>
    <row r="74" spans="2:33" x14ac:dyDescent="0.3">
      <c r="B74" s="1" t="e">
        <f t="shared" si="13"/>
        <v>#N/A</v>
      </c>
      <c r="V74" s="1" t="str">
        <f t="shared" ref="V74:V137" si="24">IF($C74="","",E74-E73)</f>
        <v/>
      </c>
      <c r="W74" s="1" t="str">
        <f t="shared" si="21"/>
        <v/>
      </c>
      <c r="X74" s="1" t="str">
        <f t="shared" si="22"/>
        <v/>
      </c>
      <c r="Y74" s="1" t="str">
        <f t="shared" si="23"/>
        <v/>
      </c>
      <c r="Z74" s="1" t="e">
        <f t="shared" ref="Z74:Z137" si="25">IF(OR($C74="",ISNA($C74)),NA(),V74+W74+X74+Y74)</f>
        <v>#N/A</v>
      </c>
      <c r="AA74" s="3">
        <f t="shared" si="14"/>
        <v>0</v>
      </c>
      <c r="AB74" s="13" t="e">
        <f t="shared" si="15"/>
        <v>#N/A</v>
      </c>
      <c r="AC74" s="13" t="e">
        <f t="shared" si="16"/>
        <v>#N/A</v>
      </c>
      <c r="AD74" s="13" t="e">
        <f t="shared" si="17"/>
        <v>#N/A</v>
      </c>
      <c r="AE74" s="13" t="e">
        <f t="shared" si="18"/>
        <v>#N/A</v>
      </c>
      <c r="AF74" s="13" t="e">
        <f t="shared" si="19"/>
        <v>#N/A</v>
      </c>
      <c r="AG74" s="13" t="e">
        <f t="shared" si="20"/>
        <v>#N/A</v>
      </c>
    </row>
    <row r="75" spans="2:33" x14ac:dyDescent="0.3">
      <c r="B75" s="1" t="e">
        <f t="shared" si="13"/>
        <v>#N/A</v>
      </c>
      <c r="V75" s="1" t="str">
        <f t="shared" si="24"/>
        <v/>
      </c>
      <c r="W75" s="1" t="str">
        <f t="shared" si="21"/>
        <v/>
      </c>
      <c r="X75" s="1" t="str">
        <f t="shared" si="22"/>
        <v/>
      </c>
      <c r="Y75" s="1" t="str">
        <f t="shared" si="23"/>
        <v/>
      </c>
      <c r="Z75" s="1" t="e">
        <f t="shared" si="25"/>
        <v>#N/A</v>
      </c>
      <c r="AA75" s="3">
        <f t="shared" si="14"/>
        <v>0</v>
      </c>
      <c r="AB75" s="13" t="e">
        <f t="shared" si="15"/>
        <v>#N/A</v>
      </c>
      <c r="AC75" s="13" t="e">
        <f t="shared" si="16"/>
        <v>#N/A</v>
      </c>
      <c r="AD75" s="13" t="e">
        <f t="shared" si="17"/>
        <v>#N/A</v>
      </c>
      <c r="AE75" s="13" t="e">
        <f t="shared" si="18"/>
        <v>#N/A</v>
      </c>
      <c r="AF75" s="13" t="e">
        <f t="shared" si="19"/>
        <v>#N/A</v>
      </c>
      <c r="AG75" s="13" t="e">
        <f t="shared" si="20"/>
        <v>#N/A</v>
      </c>
    </row>
    <row r="76" spans="2:33" x14ac:dyDescent="0.3">
      <c r="B76" s="1" t="e">
        <f t="shared" si="13"/>
        <v>#N/A</v>
      </c>
      <c r="V76" s="1" t="str">
        <f t="shared" si="24"/>
        <v/>
      </c>
      <c r="W76" s="1" t="str">
        <f t="shared" si="21"/>
        <v/>
      </c>
      <c r="X76" s="1" t="str">
        <f t="shared" si="22"/>
        <v/>
      </c>
      <c r="Y76" s="1" t="str">
        <f t="shared" si="23"/>
        <v/>
      </c>
      <c r="Z76" s="1" t="e">
        <f t="shared" si="25"/>
        <v>#N/A</v>
      </c>
      <c r="AA76" s="3">
        <f t="shared" si="14"/>
        <v>0</v>
      </c>
      <c r="AB76" s="13" t="e">
        <f t="shared" si="15"/>
        <v>#N/A</v>
      </c>
      <c r="AC76" s="13" t="e">
        <f t="shared" si="16"/>
        <v>#N/A</v>
      </c>
      <c r="AD76" s="13" t="e">
        <f t="shared" si="17"/>
        <v>#N/A</v>
      </c>
      <c r="AE76" s="13" t="e">
        <f t="shared" si="18"/>
        <v>#N/A</v>
      </c>
      <c r="AF76" s="13" t="e">
        <f t="shared" si="19"/>
        <v>#N/A</v>
      </c>
      <c r="AG76" s="13" t="e">
        <f t="shared" si="20"/>
        <v>#N/A</v>
      </c>
    </row>
    <row r="77" spans="2:33" x14ac:dyDescent="0.3">
      <c r="B77" s="1" t="e">
        <f t="shared" si="13"/>
        <v>#N/A</v>
      </c>
      <c r="V77" s="1" t="str">
        <f t="shared" si="24"/>
        <v/>
      </c>
      <c r="W77" s="1" t="str">
        <f t="shared" si="21"/>
        <v/>
      </c>
      <c r="X77" s="1" t="str">
        <f t="shared" si="22"/>
        <v/>
      </c>
      <c r="Y77" s="1" t="str">
        <f t="shared" si="23"/>
        <v/>
      </c>
      <c r="Z77" s="1" t="e">
        <f t="shared" si="25"/>
        <v>#N/A</v>
      </c>
      <c r="AA77" s="3">
        <f t="shared" si="14"/>
        <v>0</v>
      </c>
      <c r="AB77" s="13" t="e">
        <f t="shared" si="15"/>
        <v>#N/A</v>
      </c>
      <c r="AC77" s="13" t="e">
        <f t="shared" si="16"/>
        <v>#N/A</v>
      </c>
      <c r="AD77" s="13" t="e">
        <f t="shared" si="17"/>
        <v>#N/A</v>
      </c>
      <c r="AE77" s="13" t="e">
        <f t="shared" si="18"/>
        <v>#N/A</v>
      </c>
      <c r="AF77" s="13" t="e">
        <f t="shared" si="19"/>
        <v>#N/A</v>
      </c>
      <c r="AG77" s="13" t="e">
        <f t="shared" si="20"/>
        <v>#N/A</v>
      </c>
    </row>
    <row r="78" spans="2:33" x14ac:dyDescent="0.3">
      <c r="B78" s="1" t="e">
        <f t="shared" si="13"/>
        <v>#N/A</v>
      </c>
      <c r="V78" s="1" t="str">
        <f t="shared" si="24"/>
        <v/>
      </c>
      <c r="W78" s="1" t="str">
        <f t="shared" si="21"/>
        <v/>
      </c>
      <c r="X78" s="1" t="str">
        <f t="shared" si="22"/>
        <v/>
      </c>
      <c r="Y78" s="1" t="str">
        <f t="shared" si="23"/>
        <v/>
      </c>
      <c r="Z78" s="1" t="e">
        <f t="shared" si="25"/>
        <v>#N/A</v>
      </c>
      <c r="AA78" s="3">
        <f t="shared" si="14"/>
        <v>0</v>
      </c>
      <c r="AB78" s="13" t="e">
        <f t="shared" si="15"/>
        <v>#N/A</v>
      </c>
      <c r="AC78" s="13" t="e">
        <f t="shared" si="16"/>
        <v>#N/A</v>
      </c>
      <c r="AD78" s="13" t="e">
        <f t="shared" si="17"/>
        <v>#N/A</v>
      </c>
      <c r="AE78" s="13" t="e">
        <f t="shared" si="18"/>
        <v>#N/A</v>
      </c>
      <c r="AF78" s="13" t="e">
        <f t="shared" si="19"/>
        <v>#N/A</v>
      </c>
      <c r="AG78" s="13" t="e">
        <f t="shared" si="20"/>
        <v>#N/A</v>
      </c>
    </row>
    <row r="79" spans="2:33" x14ac:dyDescent="0.3">
      <c r="B79" s="1" t="e">
        <f t="shared" si="13"/>
        <v>#N/A</v>
      </c>
      <c r="V79" s="1" t="str">
        <f t="shared" si="24"/>
        <v/>
      </c>
      <c r="W79" s="1" t="str">
        <f t="shared" si="21"/>
        <v/>
      </c>
      <c r="X79" s="1" t="str">
        <f t="shared" si="22"/>
        <v/>
      </c>
      <c r="Y79" s="1" t="str">
        <f t="shared" si="23"/>
        <v/>
      </c>
      <c r="Z79" s="1" t="e">
        <f t="shared" si="25"/>
        <v>#N/A</v>
      </c>
      <c r="AA79" s="3">
        <f t="shared" si="14"/>
        <v>0</v>
      </c>
      <c r="AB79" s="13" t="e">
        <f t="shared" si="15"/>
        <v>#N/A</v>
      </c>
      <c r="AC79" s="13" t="e">
        <f t="shared" si="16"/>
        <v>#N/A</v>
      </c>
      <c r="AD79" s="13" t="e">
        <f t="shared" si="17"/>
        <v>#N/A</v>
      </c>
      <c r="AE79" s="13" t="e">
        <f t="shared" si="18"/>
        <v>#N/A</v>
      </c>
      <c r="AF79" s="13" t="e">
        <f t="shared" si="19"/>
        <v>#N/A</v>
      </c>
      <c r="AG79" s="13" t="e">
        <f t="shared" si="20"/>
        <v>#N/A</v>
      </c>
    </row>
    <row r="80" spans="2:33" x14ac:dyDescent="0.3">
      <c r="B80" s="1" t="e">
        <f t="shared" si="13"/>
        <v>#N/A</v>
      </c>
      <c r="V80" s="1" t="str">
        <f t="shared" si="24"/>
        <v/>
      </c>
      <c r="W80" s="1" t="str">
        <f t="shared" si="21"/>
        <v/>
      </c>
      <c r="X80" s="1" t="str">
        <f t="shared" si="22"/>
        <v/>
      </c>
      <c r="Y80" s="1" t="str">
        <f t="shared" si="23"/>
        <v/>
      </c>
      <c r="Z80" s="1" t="e">
        <f t="shared" si="25"/>
        <v>#N/A</v>
      </c>
      <c r="AA80" s="3">
        <f t="shared" si="14"/>
        <v>0</v>
      </c>
      <c r="AB80" s="13" t="e">
        <f t="shared" si="15"/>
        <v>#N/A</v>
      </c>
      <c r="AC80" s="13" t="e">
        <f t="shared" si="16"/>
        <v>#N/A</v>
      </c>
      <c r="AD80" s="13" t="e">
        <f t="shared" si="17"/>
        <v>#N/A</v>
      </c>
      <c r="AE80" s="13" t="e">
        <f t="shared" si="18"/>
        <v>#N/A</v>
      </c>
      <c r="AF80" s="13" t="e">
        <f t="shared" si="19"/>
        <v>#N/A</v>
      </c>
      <c r="AG80" s="13" t="e">
        <f t="shared" si="20"/>
        <v>#N/A</v>
      </c>
    </row>
    <row r="81" spans="2:33" x14ac:dyDescent="0.3">
      <c r="B81" s="1" t="e">
        <f t="shared" si="13"/>
        <v>#N/A</v>
      </c>
      <c r="V81" s="1" t="str">
        <f t="shared" si="24"/>
        <v/>
      </c>
      <c r="W81" s="1" t="str">
        <f t="shared" si="21"/>
        <v/>
      </c>
      <c r="X81" s="1" t="str">
        <f t="shared" si="22"/>
        <v/>
      </c>
      <c r="Y81" s="1" t="str">
        <f t="shared" si="23"/>
        <v/>
      </c>
      <c r="Z81" s="1" t="e">
        <f t="shared" si="25"/>
        <v>#N/A</v>
      </c>
      <c r="AA81" s="3">
        <f t="shared" si="14"/>
        <v>0</v>
      </c>
      <c r="AB81" s="13" t="e">
        <f t="shared" si="15"/>
        <v>#N/A</v>
      </c>
      <c r="AC81" s="13" t="e">
        <f t="shared" si="16"/>
        <v>#N/A</v>
      </c>
      <c r="AD81" s="13" t="e">
        <f t="shared" si="17"/>
        <v>#N/A</v>
      </c>
      <c r="AE81" s="13" t="e">
        <f t="shared" si="18"/>
        <v>#N/A</v>
      </c>
      <c r="AF81" s="13" t="e">
        <f t="shared" si="19"/>
        <v>#N/A</v>
      </c>
      <c r="AG81" s="13" t="e">
        <f t="shared" si="20"/>
        <v>#N/A</v>
      </c>
    </row>
    <row r="82" spans="2:33" x14ac:dyDescent="0.3">
      <c r="B82" s="1" t="e">
        <f t="shared" si="13"/>
        <v>#N/A</v>
      </c>
      <c r="V82" s="1" t="str">
        <f t="shared" si="24"/>
        <v/>
      </c>
      <c r="W82" s="1" t="str">
        <f t="shared" si="21"/>
        <v/>
      </c>
      <c r="X82" s="1" t="str">
        <f t="shared" si="22"/>
        <v/>
      </c>
      <c r="Y82" s="1" t="str">
        <f t="shared" si="23"/>
        <v/>
      </c>
      <c r="Z82" s="1" t="e">
        <f t="shared" si="25"/>
        <v>#N/A</v>
      </c>
      <c r="AA82" s="3">
        <f t="shared" si="14"/>
        <v>0</v>
      </c>
      <c r="AB82" s="13" t="e">
        <f t="shared" si="15"/>
        <v>#N/A</v>
      </c>
      <c r="AC82" s="13" t="e">
        <f t="shared" si="16"/>
        <v>#N/A</v>
      </c>
      <c r="AD82" s="13" t="e">
        <f t="shared" si="17"/>
        <v>#N/A</v>
      </c>
      <c r="AE82" s="13" t="e">
        <f t="shared" si="18"/>
        <v>#N/A</v>
      </c>
      <c r="AF82" s="13" t="e">
        <f t="shared" si="19"/>
        <v>#N/A</v>
      </c>
      <c r="AG82" s="13" t="e">
        <f t="shared" si="20"/>
        <v>#N/A</v>
      </c>
    </row>
    <row r="83" spans="2:33" x14ac:dyDescent="0.3">
      <c r="B83" s="1" t="e">
        <f t="shared" si="13"/>
        <v>#N/A</v>
      </c>
      <c r="V83" s="1" t="str">
        <f t="shared" si="24"/>
        <v/>
      </c>
      <c r="W83" s="1" t="str">
        <f t="shared" si="21"/>
        <v/>
      </c>
      <c r="X83" s="1" t="str">
        <f t="shared" si="22"/>
        <v/>
      </c>
      <c r="Y83" s="1" t="str">
        <f t="shared" si="23"/>
        <v/>
      </c>
      <c r="Z83" s="1" t="e">
        <f t="shared" si="25"/>
        <v>#N/A</v>
      </c>
      <c r="AA83" s="3">
        <f t="shared" si="14"/>
        <v>0</v>
      </c>
      <c r="AB83" s="13" t="e">
        <f t="shared" si="15"/>
        <v>#N/A</v>
      </c>
      <c r="AC83" s="13" t="e">
        <f t="shared" si="16"/>
        <v>#N/A</v>
      </c>
      <c r="AD83" s="13" t="e">
        <f t="shared" si="17"/>
        <v>#N/A</v>
      </c>
      <c r="AE83" s="13" t="e">
        <f t="shared" si="18"/>
        <v>#N/A</v>
      </c>
      <c r="AF83" s="13" t="e">
        <f t="shared" si="19"/>
        <v>#N/A</v>
      </c>
      <c r="AG83" s="13" t="e">
        <f t="shared" si="20"/>
        <v>#N/A</v>
      </c>
    </row>
    <row r="84" spans="2:33" x14ac:dyDescent="0.3">
      <c r="B84" s="1" t="e">
        <f t="shared" si="13"/>
        <v>#N/A</v>
      </c>
      <c r="V84" s="1" t="str">
        <f t="shared" si="24"/>
        <v/>
      </c>
      <c r="W84" s="1" t="str">
        <f t="shared" si="21"/>
        <v/>
      </c>
      <c r="X84" s="1" t="str">
        <f t="shared" si="22"/>
        <v/>
      </c>
      <c r="Y84" s="1" t="str">
        <f t="shared" si="23"/>
        <v/>
      </c>
      <c r="Z84" s="1" t="e">
        <f t="shared" si="25"/>
        <v>#N/A</v>
      </c>
      <c r="AA84" s="3">
        <f t="shared" si="14"/>
        <v>0</v>
      </c>
      <c r="AB84" s="13" t="e">
        <f t="shared" si="15"/>
        <v>#N/A</v>
      </c>
      <c r="AC84" s="13" t="e">
        <f t="shared" si="16"/>
        <v>#N/A</v>
      </c>
      <c r="AD84" s="13" t="e">
        <f t="shared" si="17"/>
        <v>#N/A</v>
      </c>
      <c r="AE84" s="13" t="e">
        <f t="shared" si="18"/>
        <v>#N/A</v>
      </c>
      <c r="AF84" s="13" t="e">
        <f t="shared" si="19"/>
        <v>#N/A</v>
      </c>
      <c r="AG84" s="13" t="e">
        <f t="shared" si="20"/>
        <v>#N/A</v>
      </c>
    </row>
    <row r="85" spans="2:33" x14ac:dyDescent="0.3">
      <c r="B85" s="1" t="e">
        <f t="shared" si="13"/>
        <v>#N/A</v>
      </c>
      <c r="V85" s="1" t="str">
        <f t="shared" si="24"/>
        <v/>
      </c>
      <c r="W85" s="1" t="str">
        <f t="shared" si="21"/>
        <v/>
      </c>
      <c r="X85" s="1" t="str">
        <f t="shared" si="22"/>
        <v/>
      </c>
      <c r="Y85" s="1" t="str">
        <f t="shared" si="23"/>
        <v/>
      </c>
      <c r="Z85" s="1" t="e">
        <f t="shared" si="25"/>
        <v>#N/A</v>
      </c>
      <c r="AA85" s="3">
        <f t="shared" si="14"/>
        <v>0</v>
      </c>
      <c r="AB85" s="13" t="e">
        <f t="shared" si="15"/>
        <v>#N/A</v>
      </c>
      <c r="AC85" s="13" t="e">
        <f t="shared" si="16"/>
        <v>#N/A</v>
      </c>
      <c r="AD85" s="13" t="e">
        <f t="shared" si="17"/>
        <v>#N/A</v>
      </c>
      <c r="AE85" s="13" t="e">
        <f t="shared" si="18"/>
        <v>#N/A</v>
      </c>
      <c r="AF85" s="13" t="e">
        <f t="shared" si="19"/>
        <v>#N/A</v>
      </c>
      <c r="AG85" s="13" t="e">
        <f t="shared" si="20"/>
        <v>#N/A</v>
      </c>
    </row>
    <row r="86" spans="2:33" x14ac:dyDescent="0.3">
      <c r="B86" s="1" t="e">
        <f t="shared" si="13"/>
        <v>#N/A</v>
      </c>
      <c r="V86" s="1" t="str">
        <f t="shared" si="24"/>
        <v/>
      </c>
      <c r="W86" s="1" t="str">
        <f t="shared" si="21"/>
        <v/>
      </c>
      <c r="X86" s="1" t="str">
        <f t="shared" si="22"/>
        <v/>
      </c>
      <c r="Y86" s="1" t="str">
        <f t="shared" si="23"/>
        <v/>
      </c>
      <c r="Z86" s="1" t="e">
        <f t="shared" si="25"/>
        <v>#N/A</v>
      </c>
      <c r="AA86" s="3">
        <f t="shared" si="14"/>
        <v>0</v>
      </c>
      <c r="AB86" s="13" t="e">
        <f t="shared" si="15"/>
        <v>#N/A</v>
      </c>
      <c r="AC86" s="13" t="e">
        <f t="shared" si="16"/>
        <v>#N/A</v>
      </c>
      <c r="AD86" s="13" t="e">
        <f t="shared" si="17"/>
        <v>#N/A</v>
      </c>
      <c r="AE86" s="13" t="e">
        <f t="shared" si="18"/>
        <v>#N/A</v>
      </c>
      <c r="AF86" s="13" t="e">
        <f t="shared" si="19"/>
        <v>#N/A</v>
      </c>
      <c r="AG86" s="13" t="e">
        <f t="shared" si="20"/>
        <v>#N/A</v>
      </c>
    </row>
    <row r="87" spans="2:33" x14ac:dyDescent="0.3">
      <c r="B87" s="1" t="e">
        <f t="shared" si="13"/>
        <v>#N/A</v>
      </c>
      <c r="V87" s="1" t="str">
        <f t="shared" si="24"/>
        <v/>
      </c>
      <c r="W87" s="1" t="str">
        <f t="shared" si="21"/>
        <v/>
      </c>
      <c r="X87" s="1" t="str">
        <f t="shared" si="22"/>
        <v/>
      </c>
      <c r="Y87" s="1" t="str">
        <f t="shared" si="23"/>
        <v/>
      </c>
      <c r="Z87" s="1" t="e">
        <f t="shared" si="25"/>
        <v>#N/A</v>
      </c>
      <c r="AA87" s="3">
        <f t="shared" si="14"/>
        <v>0</v>
      </c>
      <c r="AB87" s="13" t="e">
        <f t="shared" si="15"/>
        <v>#N/A</v>
      </c>
      <c r="AC87" s="13" t="e">
        <f t="shared" si="16"/>
        <v>#N/A</v>
      </c>
      <c r="AD87" s="13" t="e">
        <f t="shared" si="17"/>
        <v>#N/A</v>
      </c>
      <c r="AE87" s="13" t="e">
        <f t="shared" si="18"/>
        <v>#N/A</v>
      </c>
      <c r="AF87" s="13" t="e">
        <f t="shared" si="19"/>
        <v>#N/A</v>
      </c>
      <c r="AG87" s="13" t="e">
        <f t="shared" si="20"/>
        <v>#N/A</v>
      </c>
    </row>
    <row r="88" spans="2:33" x14ac:dyDescent="0.3">
      <c r="B88" s="1" t="e">
        <f t="shared" si="13"/>
        <v>#N/A</v>
      </c>
      <c r="V88" s="1" t="str">
        <f t="shared" si="24"/>
        <v/>
      </c>
      <c r="W88" s="1" t="str">
        <f t="shared" si="21"/>
        <v/>
      </c>
      <c r="X88" s="1" t="str">
        <f t="shared" si="22"/>
        <v/>
      </c>
      <c r="Y88" s="1" t="str">
        <f t="shared" si="23"/>
        <v/>
      </c>
      <c r="Z88" s="1" t="e">
        <f t="shared" si="25"/>
        <v>#N/A</v>
      </c>
      <c r="AA88" s="3">
        <f t="shared" si="14"/>
        <v>0</v>
      </c>
      <c r="AB88" s="13" t="e">
        <f t="shared" si="15"/>
        <v>#N/A</v>
      </c>
      <c r="AC88" s="13" t="e">
        <f t="shared" si="16"/>
        <v>#N/A</v>
      </c>
      <c r="AD88" s="13" t="e">
        <f t="shared" si="17"/>
        <v>#N/A</v>
      </c>
      <c r="AE88" s="13" t="e">
        <f t="shared" si="18"/>
        <v>#N/A</v>
      </c>
      <c r="AF88" s="13" t="e">
        <f t="shared" si="19"/>
        <v>#N/A</v>
      </c>
      <c r="AG88" s="13" t="e">
        <f t="shared" si="20"/>
        <v>#N/A</v>
      </c>
    </row>
    <row r="89" spans="2:33" x14ac:dyDescent="0.3">
      <c r="B89" s="1" t="e">
        <f t="shared" si="13"/>
        <v>#N/A</v>
      </c>
      <c r="V89" s="1" t="str">
        <f t="shared" si="24"/>
        <v/>
      </c>
      <c r="W89" s="1" t="str">
        <f t="shared" si="21"/>
        <v/>
      </c>
      <c r="X89" s="1" t="str">
        <f t="shared" si="22"/>
        <v/>
      </c>
      <c r="Y89" s="1" t="str">
        <f t="shared" si="23"/>
        <v/>
      </c>
      <c r="Z89" s="1" t="e">
        <f t="shared" si="25"/>
        <v>#N/A</v>
      </c>
      <c r="AA89" s="3">
        <f t="shared" si="14"/>
        <v>0</v>
      </c>
      <c r="AB89" s="13" t="e">
        <f t="shared" si="15"/>
        <v>#N/A</v>
      </c>
      <c r="AC89" s="13" t="e">
        <f t="shared" si="16"/>
        <v>#N/A</v>
      </c>
      <c r="AD89" s="13" t="e">
        <f t="shared" si="17"/>
        <v>#N/A</v>
      </c>
      <c r="AE89" s="13" t="e">
        <f t="shared" si="18"/>
        <v>#N/A</v>
      </c>
      <c r="AF89" s="13" t="e">
        <f t="shared" si="19"/>
        <v>#N/A</v>
      </c>
      <c r="AG89" s="13" t="e">
        <f t="shared" si="20"/>
        <v>#N/A</v>
      </c>
    </row>
    <row r="90" spans="2:33" x14ac:dyDescent="0.3">
      <c r="B90" s="1" t="e">
        <f t="shared" si="13"/>
        <v>#N/A</v>
      </c>
      <c r="V90" s="1" t="str">
        <f t="shared" si="24"/>
        <v/>
      </c>
      <c r="W90" s="1" t="str">
        <f t="shared" si="21"/>
        <v/>
      </c>
      <c r="X90" s="1" t="str">
        <f t="shared" si="22"/>
        <v/>
      </c>
      <c r="Y90" s="1" t="str">
        <f t="shared" si="23"/>
        <v/>
      </c>
      <c r="Z90" s="1" t="e">
        <f t="shared" si="25"/>
        <v>#N/A</v>
      </c>
      <c r="AA90" s="3">
        <f t="shared" si="14"/>
        <v>0</v>
      </c>
      <c r="AB90" s="13" t="e">
        <f t="shared" si="15"/>
        <v>#N/A</v>
      </c>
      <c r="AC90" s="13" t="e">
        <f t="shared" si="16"/>
        <v>#N/A</v>
      </c>
      <c r="AD90" s="13" t="e">
        <f t="shared" si="17"/>
        <v>#N/A</v>
      </c>
      <c r="AE90" s="13" t="e">
        <f t="shared" si="18"/>
        <v>#N/A</v>
      </c>
      <c r="AF90" s="13" t="e">
        <f t="shared" si="19"/>
        <v>#N/A</v>
      </c>
      <c r="AG90" s="13" t="e">
        <f t="shared" si="20"/>
        <v>#N/A</v>
      </c>
    </row>
    <row r="91" spans="2:33" x14ac:dyDescent="0.3">
      <c r="B91" s="1" t="e">
        <f t="shared" si="13"/>
        <v>#N/A</v>
      </c>
      <c r="V91" s="1" t="str">
        <f t="shared" si="24"/>
        <v/>
      </c>
      <c r="W91" s="1" t="str">
        <f t="shared" si="21"/>
        <v/>
      </c>
      <c r="X91" s="1" t="str">
        <f t="shared" si="22"/>
        <v/>
      </c>
      <c r="Y91" s="1" t="str">
        <f t="shared" si="23"/>
        <v/>
      </c>
      <c r="Z91" s="1" t="e">
        <f t="shared" si="25"/>
        <v>#N/A</v>
      </c>
      <c r="AA91" s="3">
        <f t="shared" si="14"/>
        <v>0</v>
      </c>
      <c r="AB91" s="13" t="e">
        <f t="shared" si="15"/>
        <v>#N/A</v>
      </c>
      <c r="AC91" s="13" t="e">
        <f t="shared" si="16"/>
        <v>#N/A</v>
      </c>
      <c r="AD91" s="13" t="e">
        <f t="shared" si="17"/>
        <v>#N/A</v>
      </c>
      <c r="AE91" s="13" t="e">
        <f t="shared" si="18"/>
        <v>#N/A</v>
      </c>
      <c r="AF91" s="13" t="e">
        <f t="shared" si="19"/>
        <v>#N/A</v>
      </c>
      <c r="AG91" s="13" t="e">
        <f t="shared" si="20"/>
        <v>#N/A</v>
      </c>
    </row>
    <row r="92" spans="2:33" x14ac:dyDescent="0.3">
      <c r="B92" s="1" t="e">
        <f t="shared" si="13"/>
        <v>#N/A</v>
      </c>
      <c r="V92" s="1" t="str">
        <f t="shared" si="24"/>
        <v/>
      </c>
      <c r="W92" s="1" t="str">
        <f t="shared" si="21"/>
        <v/>
      </c>
      <c r="X92" s="1" t="str">
        <f t="shared" si="22"/>
        <v/>
      </c>
      <c r="Y92" s="1" t="str">
        <f t="shared" si="23"/>
        <v/>
      </c>
      <c r="Z92" s="1" t="e">
        <f t="shared" si="25"/>
        <v>#N/A</v>
      </c>
      <c r="AA92" s="3">
        <f t="shared" si="14"/>
        <v>0</v>
      </c>
      <c r="AB92" s="13" t="e">
        <f t="shared" si="15"/>
        <v>#N/A</v>
      </c>
      <c r="AC92" s="13" t="e">
        <f t="shared" si="16"/>
        <v>#N/A</v>
      </c>
      <c r="AD92" s="13" t="e">
        <f t="shared" si="17"/>
        <v>#N/A</v>
      </c>
      <c r="AE92" s="13" t="e">
        <f t="shared" si="18"/>
        <v>#N/A</v>
      </c>
      <c r="AF92" s="13" t="e">
        <f t="shared" si="19"/>
        <v>#N/A</v>
      </c>
      <c r="AG92" s="13" t="e">
        <f t="shared" si="20"/>
        <v>#N/A</v>
      </c>
    </row>
    <row r="93" spans="2:33" x14ac:dyDescent="0.3">
      <c r="B93" s="1" t="e">
        <f t="shared" si="13"/>
        <v>#N/A</v>
      </c>
      <c r="V93" s="1" t="str">
        <f t="shared" si="24"/>
        <v/>
      </c>
      <c r="W93" s="1" t="str">
        <f t="shared" si="21"/>
        <v/>
      </c>
      <c r="X93" s="1" t="str">
        <f t="shared" si="22"/>
        <v/>
      </c>
      <c r="Y93" s="1" t="str">
        <f t="shared" si="23"/>
        <v/>
      </c>
      <c r="Z93" s="1" t="e">
        <f t="shared" si="25"/>
        <v>#N/A</v>
      </c>
      <c r="AA93" s="3">
        <f t="shared" si="14"/>
        <v>0</v>
      </c>
      <c r="AB93" s="13" t="e">
        <f t="shared" si="15"/>
        <v>#N/A</v>
      </c>
      <c r="AC93" s="13" t="e">
        <f t="shared" si="16"/>
        <v>#N/A</v>
      </c>
      <c r="AD93" s="13" t="e">
        <f t="shared" si="17"/>
        <v>#N/A</v>
      </c>
      <c r="AE93" s="13" t="e">
        <f t="shared" si="18"/>
        <v>#N/A</v>
      </c>
      <c r="AF93" s="13" t="e">
        <f t="shared" si="19"/>
        <v>#N/A</v>
      </c>
      <c r="AG93" s="13" t="e">
        <f t="shared" si="20"/>
        <v>#N/A</v>
      </c>
    </row>
    <row r="94" spans="2:33" x14ac:dyDescent="0.3">
      <c r="B94" s="1" t="e">
        <f t="shared" si="13"/>
        <v>#N/A</v>
      </c>
      <c r="V94" s="1" t="str">
        <f t="shared" si="24"/>
        <v/>
      </c>
      <c r="W94" s="1" t="str">
        <f t="shared" si="21"/>
        <v/>
      </c>
      <c r="X94" s="1" t="str">
        <f t="shared" si="22"/>
        <v/>
      </c>
      <c r="Y94" s="1" t="str">
        <f t="shared" si="23"/>
        <v/>
      </c>
      <c r="Z94" s="1" t="e">
        <f t="shared" si="25"/>
        <v>#N/A</v>
      </c>
      <c r="AA94" s="3">
        <f t="shared" si="14"/>
        <v>0</v>
      </c>
      <c r="AB94" s="13" t="e">
        <f t="shared" si="15"/>
        <v>#N/A</v>
      </c>
      <c r="AC94" s="13" t="e">
        <f t="shared" si="16"/>
        <v>#N/A</v>
      </c>
      <c r="AD94" s="13" t="e">
        <f t="shared" si="17"/>
        <v>#N/A</v>
      </c>
      <c r="AE94" s="13" t="e">
        <f t="shared" si="18"/>
        <v>#N/A</v>
      </c>
      <c r="AF94" s="13" t="e">
        <f t="shared" si="19"/>
        <v>#N/A</v>
      </c>
      <c r="AG94" s="13" t="e">
        <f t="shared" si="20"/>
        <v>#N/A</v>
      </c>
    </row>
    <row r="95" spans="2:33" x14ac:dyDescent="0.3">
      <c r="B95" s="1" t="e">
        <f t="shared" si="13"/>
        <v>#N/A</v>
      </c>
      <c r="V95" s="1" t="str">
        <f t="shared" si="24"/>
        <v/>
      </c>
      <c r="W95" s="1" t="str">
        <f t="shared" si="21"/>
        <v/>
      </c>
      <c r="X95" s="1" t="str">
        <f t="shared" si="22"/>
        <v/>
      </c>
      <c r="Y95" s="1" t="str">
        <f t="shared" si="23"/>
        <v/>
      </c>
      <c r="Z95" s="1" t="e">
        <f t="shared" si="25"/>
        <v>#N/A</v>
      </c>
      <c r="AA95" s="3">
        <f t="shared" si="14"/>
        <v>0</v>
      </c>
      <c r="AB95" s="13" t="e">
        <f t="shared" si="15"/>
        <v>#N/A</v>
      </c>
      <c r="AC95" s="13" t="e">
        <f t="shared" si="16"/>
        <v>#N/A</v>
      </c>
      <c r="AD95" s="13" t="e">
        <f t="shared" si="17"/>
        <v>#N/A</v>
      </c>
      <c r="AE95" s="13" t="e">
        <f t="shared" si="18"/>
        <v>#N/A</v>
      </c>
      <c r="AF95" s="13" t="e">
        <f t="shared" si="19"/>
        <v>#N/A</v>
      </c>
      <c r="AG95" s="13" t="e">
        <f t="shared" si="20"/>
        <v>#N/A</v>
      </c>
    </row>
    <row r="96" spans="2:33" x14ac:dyDescent="0.3">
      <c r="B96" s="1" t="e">
        <f t="shared" si="13"/>
        <v>#N/A</v>
      </c>
      <c r="V96" s="1" t="str">
        <f t="shared" si="24"/>
        <v/>
      </c>
      <c r="W96" s="1" t="str">
        <f t="shared" si="21"/>
        <v/>
      </c>
      <c r="X96" s="1" t="str">
        <f t="shared" si="22"/>
        <v/>
      </c>
      <c r="Y96" s="1" t="str">
        <f t="shared" si="23"/>
        <v/>
      </c>
      <c r="Z96" s="1" t="e">
        <f t="shared" si="25"/>
        <v>#N/A</v>
      </c>
      <c r="AA96" s="3">
        <f t="shared" si="14"/>
        <v>0</v>
      </c>
      <c r="AB96" s="13" t="e">
        <f t="shared" si="15"/>
        <v>#N/A</v>
      </c>
      <c r="AC96" s="13" t="e">
        <f t="shared" si="16"/>
        <v>#N/A</v>
      </c>
      <c r="AD96" s="13" t="e">
        <f t="shared" si="17"/>
        <v>#N/A</v>
      </c>
      <c r="AE96" s="13" t="e">
        <f t="shared" si="18"/>
        <v>#N/A</v>
      </c>
      <c r="AF96" s="13" t="e">
        <f t="shared" si="19"/>
        <v>#N/A</v>
      </c>
      <c r="AG96" s="13" t="e">
        <f t="shared" si="20"/>
        <v>#N/A</v>
      </c>
    </row>
    <row r="97" spans="2:33" x14ac:dyDescent="0.3">
      <c r="B97" s="1" t="e">
        <f t="shared" si="13"/>
        <v>#N/A</v>
      </c>
      <c r="V97" s="1" t="str">
        <f t="shared" si="24"/>
        <v/>
      </c>
      <c r="W97" s="1" t="str">
        <f t="shared" si="21"/>
        <v/>
      </c>
      <c r="X97" s="1" t="str">
        <f t="shared" si="22"/>
        <v/>
      </c>
      <c r="Y97" s="1" t="str">
        <f t="shared" si="23"/>
        <v/>
      </c>
      <c r="Z97" s="1" t="e">
        <f t="shared" si="25"/>
        <v>#N/A</v>
      </c>
      <c r="AA97" s="3">
        <f t="shared" si="14"/>
        <v>0</v>
      </c>
      <c r="AB97" s="13" t="e">
        <f t="shared" si="15"/>
        <v>#N/A</v>
      </c>
      <c r="AC97" s="13" t="e">
        <f t="shared" si="16"/>
        <v>#N/A</v>
      </c>
      <c r="AD97" s="13" t="e">
        <f t="shared" si="17"/>
        <v>#N/A</v>
      </c>
      <c r="AE97" s="13" t="e">
        <f t="shared" si="18"/>
        <v>#N/A</v>
      </c>
      <c r="AF97" s="13" t="e">
        <f t="shared" si="19"/>
        <v>#N/A</v>
      </c>
      <c r="AG97" s="13" t="e">
        <f t="shared" si="20"/>
        <v>#N/A</v>
      </c>
    </row>
    <row r="98" spans="2:33" x14ac:dyDescent="0.3">
      <c r="B98" s="1" t="e">
        <f t="shared" si="13"/>
        <v>#N/A</v>
      </c>
      <c r="V98" s="1" t="str">
        <f t="shared" si="24"/>
        <v/>
      </c>
      <c r="W98" s="1" t="str">
        <f t="shared" si="21"/>
        <v/>
      </c>
      <c r="X98" s="1" t="str">
        <f t="shared" si="22"/>
        <v/>
      </c>
      <c r="Y98" s="1" t="str">
        <f t="shared" si="23"/>
        <v/>
      </c>
      <c r="Z98" s="1" t="e">
        <f t="shared" si="25"/>
        <v>#N/A</v>
      </c>
      <c r="AA98" s="3">
        <f t="shared" si="14"/>
        <v>0</v>
      </c>
      <c r="AB98" s="13" t="e">
        <f t="shared" si="15"/>
        <v>#N/A</v>
      </c>
      <c r="AC98" s="13" t="e">
        <f t="shared" si="16"/>
        <v>#N/A</v>
      </c>
      <c r="AD98" s="13" t="e">
        <f t="shared" si="17"/>
        <v>#N/A</v>
      </c>
      <c r="AE98" s="13" t="e">
        <f t="shared" si="18"/>
        <v>#N/A</v>
      </c>
      <c r="AF98" s="13" t="e">
        <f t="shared" si="19"/>
        <v>#N/A</v>
      </c>
      <c r="AG98" s="13" t="e">
        <f t="shared" si="20"/>
        <v>#N/A</v>
      </c>
    </row>
    <row r="99" spans="2:33" x14ac:dyDescent="0.3">
      <c r="B99" s="1" t="e">
        <f t="shared" si="13"/>
        <v>#N/A</v>
      </c>
      <c r="V99" s="1" t="str">
        <f t="shared" si="24"/>
        <v/>
      </c>
      <c r="W99" s="1" t="str">
        <f t="shared" si="21"/>
        <v/>
      </c>
      <c r="X99" s="1" t="str">
        <f t="shared" si="22"/>
        <v/>
      </c>
      <c r="Y99" s="1" t="str">
        <f t="shared" si="23"/>
        <v/>
      </c>
      <c r="Z99" s="1" t="e">
        <f t="shared" si="25"/>
        <v>#N/A</v>
      </c>
      <c r="AA99" s="3">
        <f t="shared" si="14"/>
        <v>0</v>
      </c>
      <c r="AB99" s="13" t="e">
        <f t="shared" si="15"/>
        <v>#N/A</v>
      </c>
      <c r="AC99" s="13" t="e">
        <f t="shared" si="16"/>
        <v>#N/A</v>
      </c>
      <c r="AD99" s="13" t="e">
        <f t="shared" si="17"/>
        <v>#N/A</v>
      </c>
      <c r="AE99" s="13" t="e">
        <f t="shared" si="18"/>
        <v>#N/A</v>
      </c>
      <c r="AF99" s="13" t="e">
        <f t="shared" si="19"/>
        <v>#N/A</v>
      </c>
      <c r="AG99" s="13" t="e">
        <f t="shared" si="20"/>
        <v>#N/A</v>
      </c>
    </row>
    <row r="100" spans="2:33" x14ac:dyDescent="0.3">
      <c r="B100" s="1" t="e">
        <f t="shared" si="13"/>
        <v>#N/A</v>
      </c>
      <c r="V100" s="1" t="str">
        <f t="shared" si="24"/>
        <v/>
      </c>
      <c r="W100" s="1" t="str">
        <f t="shared" si="21"/>
        <v/>
      </c>
      <c r="X100" s="1" t="str">
        <f t="shared" si="22"/>
        <v/>
      </c>
      <c r="Y100" s="1" t="str">
        <f t="shared" si="23"/>
        <v/>
      </c>
      <c r="Z100" s="1" t="e">
        <f t="shared" si="25"/>
        <v>#N/A</v>
      </c>
      <c r="AA100" s="3">
        <f t="shared" si="14"/>
        <v>0</v>
      </c>
      <c r="AB100" s="13" t="e">
        <f t="shared" si="15"/>
        <v>#N/A</v>
      </c>
      <c r="AC100" s="13" t="e">
        <f t="shared" si="16"/>
        <v>#N/A</v>
      </c>
      <c r="AD100" s="13" t="e">
        <f t="shared" si="17"/>
        <v>#N/A</v>
      </c>
      <c r="AE100" s="13" t="e">
        <f t="shared" si="18"/>
        <v>#N/A</v>
      </c>
      <c r="AF100" s="13" t="e">
        <f t="shared" si="19"/>
        <v>#N/A</v>
      </c>
      <c r="AG100" s="13" t="e">
        <f t="shared" si="20"/>
        <v>#N/A</v>
      </c>
    </row>
    <row r="101" spans="2:33" x14ac:dyDescent="0.3">
      <c r="B101" s="1" t="e">
        <f t="shared" si="13"/>
        <v>#N/A</v>
      </c>
      <c r="V101" s="1" t="str">
        <f t="shared" si="24"/>
        <v/>
      </c>
      <c r="W101" s="1" t="str">
        <f t="shared" si="21"/>
        <v/>
      </c>
      <c r="X101" s="1" t="str">
        <f t="shared" si="22"/>
        <v/>
      </c>
      <c r="Y101" s="1" t="str">
        <f t="shared" si="23"/>
        <v/>
      </c>
      <c r="Z101" s="1" t="e">
        <f t="shared" si="25"/>
        <v>#N/A</v>
      </c>
      <c r="AA101" s="3">
        <f t="shared" si="14"/>
        <v>0</v>
      </c>
      <c r="AB101" s="13" t="e">
        <f t="shared" si="15"/>
        <v>#N/A</v>
      </c>
      <c r="AC101" s="13" t="e">
        <f t="shared" si="16"/>
        <v>#N/A</v>
      </c>
      <c r="AD101" s="13" t="e">
        <f t="shared" si="17"/>
        <v>#N/A</v>
      </c>
      <c r="AE101" s="13" t="e">
        <f t="shared" si="18"/>
        <v>#N/A</v>
      </c>
      <c r="AF101" s="13" t="e">
        <f t="shared" si="19"/>
        <v>#N/A</v>
      </c>
      <c r="AG101" s="13" t="e">
        <f t="shared" si="20"/>
        <v>#N/A</v>
      </c>
    </row>
    <row r="102" spans="2:33" x14ac:dyDescent="0.3">
      <c r="B102" s="1" t="e">
        <f t="shared" si="13"/>
        <v>#N/A</v>
      </c>
      <c r="V102" s="1" t="str">
        <f t="shared" si="24"/>
        <v/>
      </c>
      <c r="W102" s="1" t="str">
        <f t="shared" si="21"/>
        <v/>
      </c>
      <c r="X102" s="1" t="str">
        <f t="shared" si="22"/>
        <v/>
      </c>
      <c r="Y102" s="1" t="str">
        <f t="shared" si="23"/>
        <v/>
      </c>
      <c r="Z102" s="1" t="e">
        <f t="shared" si="25"/>
        <v>#N/A</v>
      </c>
      <c r="AA102" s="3">
        <f t="shared" si="14"/>
        <v>0</v>
      </c>
      <c r="AB102" s="13" t="e">
        <f t="shared" si="15"/>
        <v>#N/A</v>
      </c>
      <c r="AC102" s="13" t="e">
        <f t="shared" si="16"/>
        <v>#N/A</v>
      </c>
      <c r="AD102" s="13" t="e">
        <f t="shared" si="17"/>
        <v>#N/A</v>
      </c>
      <c r="AE102" s="13" t="e">
        <f t="shared" si="18"/>
        <v>#N/A</v>
      </c>
      <c r="AF102" s="13" t="e">
        <f t="shared" si="19"/>
        <v>#N/A</v>
      </c>
      <c r="AG102" s="13" t="e">
        <f t="shared" si="20"/>
        <v>#N/A</v>
      </c>
    </row>
    <row r="103" spans="2:33" x14ac:dyDescent="0.3">
      <c r="B103" s="1" t="e">
        <f t="shared" si="13"/>
        <v>#N/A</v>
      </c>
      <c r="V103" s="1" t="str">
        <f t="shared" si="24"/>
        <v/>
      </c>
      <c r="W103" s="1" t="str">
        <f t="shared" si="21"/>
        <v/>
      </c>
      <c r="X103" s="1" t="str">
        <f t="shared" si="22"/>
        <v/>
      </c>
      <c r="Y103" s="1" t="str">
        <f t="shared" si="23"/>
        <v/>
      </c>
      <c r="Z103" s="1" t="e">
        <f t="shared" si="25"/>
        <v>#N/A</v>
      </c>
      <c r="AA103" s="3">
        <f t="shared" si="14"/>
        <v>0</v>
      </c>
      <c r="AB103" s="13" t="e">
        <f t="shared" si="15"/>
        <v>#N/A</v>
      </c>
      <c r="AC103" s="13" t="e">
        <f t="shared" si="16"/>
        <v>#N/A</v>
      </c>
      <c r="AD103" s="13" t="e">
        <f t="shared" si="17"/>
        <v>#N/A</v>
      </c>
      <c r="AE103" s="13" t="e">
        <f t="shared" si="18"/>
        <v>#N/A</v>
      </c>
      <c r="AF103" s="13" t="e">
        <f t="shared" si="19"/>
        <v>#N/A</v>
      </c>
      <c r="AG103" s="13" t="e">
        <f t="shared" si="20"/>
        <v>#N/A</v>
      </c>
    </row>
    <row r="104" spans="2:33" x14ac:dyDescent="0.3">
      <c r="B104" s="1" t="e">
        <f t="shared" si="13"/>
        <v>#N/A</v>
      </c>
      <c r="V104" s="1" t="str">
        <f t="shared" si="24"/>
        <v/>
      </c>
      <c r="W104" s="1" t="str">
        <f t="shared" si="21"/>
        <v/>
      </c>
      <c r="X104" s="1" t="str">
        <f t="shared" si="22"/>
        <v/>
      </c>
      <c r="Y104" s="1" t="str">
        <f t="shared" si="23"/>
        <v/>
      </c>
      <c r="Z104" s="1" t="e">
        <f t="shared" si="25"/>
        <v>#N/A</v>
      </c>
      <c r="AA104" s="3">
        <f t="shared" si="14"/>
        <v>0</v>
      </c>
      <c r="AB104" s="13" t="e">
        <f t="shared" si="15"/>
        <v>#N/A</v>
      </c>
      <c r="AC104" s="13" t="e">
        <f t="shared" si="16"/>
        <v>#N/A</v>
      </c>
      <c r="AD104" s="13" t="e">
        <f t="shared" si="17"/>
        <v>#N/A</v>
      </c>
      <c r="AE104" s="13" t="e">
        <f t="shared" si="18"/>
        <v>#N/A</v>
      </c>
      <c r="AF104" s="13" t="e">
        <f t="shared" si="19"/>
        <v>#N/A</v>
      </c>
      <c r="AG104" s="13" t="e">
        <f t="shared" si="20"/>
        <v>#N/A</v>
      </c>
    </row>
    <row r="105" spans="2:33" x14ac:dyDescent="0.3">
      <c r="B105" s="1" t="e">
        <f t="shared" si="13"/>
        <v>#N/A</v>
      </c>
      <c r="V105" s="1" t="str">
        <f t="shared" si="24"/>
        <v/>
      </c>
      <c r="W105" s="1" t="str">
        <f t="shared" si="21"/>
        <v/>
      </c>
      <c r="X105" s="1" t="str">
        <f t="shared" si="22"/>
        <v/>
      </c>
      <c r="Y105" s="1" t="str">
        <f t="shared" si="23"/>
        <v/>
      </c>
      <c r="Z105" s="1" t="e">
        <f t="shared" si="25"/>
        <v>#N/A</v>
      </c>
      <c r="AA105" s="3">
        <f t="shared" si="14"/>
        <v>0</v>
      </c>
      <c r="AB105" s="13" t="e">
        <f t="shared" si="15"/>
        <v>#N/A</v>
      </c>
      <c r="AC105" s="13" t="e">
        <f t="shared" si="16"/>
        <v>#N/A</v>
      </c>
      <c r="AD105" s="13" t="e">
        <f t="shared" si="17"/>
        <v>#N/A</v>
      </c>
      <c r="AE105" s="13" t="e">
        <f t="shared" si="18"/>
        <v>#N/A</v>
      </c>
      <c r="AF105" s="13" t="e">
        <f t="shared" si="19"/>
        <v>#N/A</v>
      </c>
      <c r="AG105" s="13" t="e">
        <f t="shared" si="20"/>
        <v>#N/A</v>
      </c>
    </row>
    <row r="106" spans="2:33" x14ac:dyDescent="0.3">
      <c r="B106" s="1" t="e">
        <f t="shared" si="13"/>
        <v>#N/A</v>
      </c>
      <c r="V106" s="1" t="str">
        <f t="shared" si="24"/>
        <v/>
      </c>
      <c r="W106" s="1" t="str">
        <f t="shared" si="21"/>
        <v/>
      </c>
      <c r="X106" s="1" t="str">
        <f t="shared" si="22"/>
        <v/>
      </c>
      <c r="Y106" s="1" t="str">
        <f t="shared" si="23"/>
        <v/>
      </c>
      <c r="Z106" s="1" t="e">
        <f t="shared" si="25"/>
        <v>#N/A</v>
      </c>
      <c r="AA106" s="3">
        <f t="shared" si="14"/>
        <v>0</v>
      </c>
      <c r="AB106" s="13" t="e">
        <f t="shared" si="15"/>
        <v>#N/A</v>
      </c>
      <c r="AC106" s="13" t="e">
        <f t="shared" si="16"/>
        <v>#N/A</v>
      </c>
      <c r="AD106" s="13" t="e">
        <f t="shared" si="17"/>
        <v>#N/A</v>
      </c>
      <c r="AE106" s="13" t="e">
        <f t="shared" si="18"/>
        <v>#N/A</v>
      </c>
      <c r="AF106" s="13" t="e">
        <f t="shared" si="19"/>
        <v>#N/A</v>
      </c>
      <c r="AG106" s="13" t="e">
        <f t="shared" si="20"/>
        <v>#N/A</v>
      </c>
    </row>
    <row r="107" spans="2:33" x14ac:dyDescent="0.3">
      <c r="B107" s="1" t="e">
        <f t="shared" si="13"/>
        <v>#N/A</v>
      </c>
      <c r="V107" s="1" t="str">
        <f t="shared" si="24"/>
        <v/>
      </c>
      <c r="W107" s="1" t="str">
        <f t="shared" si="21"/>
        <v/>
      </c>
      <c r="X107" s="1" t="str">
        <f t="shared" si="22"/>
        <v/>
      </c>
      <c r="Y107" s="1" t="str">
        <f t="shared" si="23"/>
        <v/>
      </c>
      <c r="Z107" s="1" t="e">
        <f t="shared" si="25"/>
        <v>#N/A</v>
      </c>
      <c r="AA107" s="3">
        <f t="shared" si="14"/>
        <v>0</v>
      </c>
      <c r="AB107" s="13" t="e">
        <f t="shared" si="15"/>
        <v>#N/A</v>
      </c>
      <c r="AC107" s="13" t="e">
        <f t="shared" si="16"/>
        <v>#N/A</v>
      </c>
      <c r="AD107" s="13" t="e">
        <f t="shared" si="17"/>
        <v>#N/A</v>
      </c>
      <c r="AE107" s="13" t="e">
        <f t="shared" si="18"/>
        <v>#N/A</v>
      </c>
      <c r="AF107" s="13" t="e">
        <f t="shared" si="19"/>
        <v>#N/A</v>
      </c>
      <c r="AG107" s="13" t="e">
        <f t="shared" si="20"/>
        <v>#N/A</v>
      </c>
    </row>
    <row r="108" spans="2:33" x14ac:dyDescent="0.3">
      <c r="B108" s="1" t="e">
        <f t="shared" si="13"/>
        <v>#N/A</v>
      </c>
      <c r="V108" s="1" t="str">
        <f t="shared" si="24"/>
        <v/>
      </c>
      <c r="W108" s="1" t="str">
        <f t="shared" si="21"/>
        <v/>
      </c>
      <c r="X108" s="1" t="str">
        <f t="shared" si="22"/>
        <v/>
      </c>
      <c r="Y108" s="1" t="str">
        <f t="shared" si="23"/>
        <v/>
      </c>
      <c r="Z108" s="1" t="e">
        <f t="shared" si="25"/>
        <v>#N/A</v>
      </c>
      <c r="AA108" s="3">
        <f t="shared" si="14"/>
        <v>0</v>
      </c>
      <c r="AB108" s="13" t="e">
        <f t="shared" si="15"/>
        <v>#N/A</v>
      </c>
      <c r="AC108" s="13" t="e">
        <f t="shared" si="16"/>
        <v>#N/A</v>
      </c>
      <c r="AD108" s="13" t="e">
        <f t="shared" si="17"/>
        <v>#N/A</v>
      </c>
      <c r="AE108" s="13" t="e">
        <f t="shared" si="18"/>
        <v>#N/A</v>
      </c>
      <c r="AF108" s="13" t="e">
        <f t="shared" si="19"/>
        <v>#N/A</v>
      </c>
      <c r="AG108" s="13" t="e">
        <f t="shared" si="20"/>
        <v>#N/A</v>
      </c>
    </row>
    <row r="109" spans="2:33" x14ac:dyDescent="0.3">
      <c r="B109" s="1" t="e">
        <f t="shared" si="13"/>
        <v>#N/A</v>
      </c>
      <c r="V109" s="1" t="str">
        <f t="shared" si="24"/>
        <v/>
      </c>
      <c r="W109" s="1" t="str">
        <f t="shared" si="21"/>
        <v/>
      </c>
      <c r="X109" s="1" t="str">
        <f t="shared" si="22"/>
        <v/>
      </c>
      <c r="Y109" s="1" t="str">
        <f t="shared" si="23"/>
        <v/>
      </c>
      <c r="Z109" s="1" t="e">
        <f t="shared" si="25"/>
        <v>#N/A</v>
      </c>
      <c r="AA109" s="3">
        <f t="shared" si="14"/>
        <v>0</v>
      </c>
      <c r="AB109" s="13" t="e">
        <f t="shared" si="15"/>
        <v>#N/A</v>
      </c>
      <c r="AC109" s="13" t="e">
        <f t="shared" si="16"/>
        <v>#N/A</v>
      </c>
      <c r="AD109" s="13" t="e">
        <f t="shared" si="17"/>
        <v>#N/A</v>
      </c>
      <c r="AE109" s="13" t="e">
        <f t="shared" si="18"/>
        <v>#N/A</v>
      </c>
      <c r="AF109" s="13" t="e">
        <f t="shared" si="19"/>
        <v>#N/A</v>
      </c>
      <c r="AG109" s="13" t="e">
        <f t="shared" si="20"/>
        <v>#N/A</v>
      </c>
    </row>
    <row r="110" spans="2:33" x14ac:dyDescent="0.3">
      <c r="B110" s="1" t="e">
        <f t="shared" si="13"/>
        <v>#N/A</v>
      </c>
      <c r="V110" s="1" t="str">
        <f t="shared" si="24"/>
        <v/>
      </c>
      <c r="W110" s="1" t="str">
        <f t="shared" si="21"/>
        <v/>
      </c>
      <c r="X110" s="1" t="str">
        <f t="shared" si="22"/>
        <v/>
      </c>
      <c r="Y110" s="1" t="str">
        <f t="shared" si="23"/>
        <v/>
      </c>
      <c r="Z110" s="1" t="e">
        <f t="shared" si="25"/>
        <v>#N/A</v>
      </c>
      <c r="AA110" s="3">
        <f t="shared" si="14"/>
        <v>0</v>
      </c>
      <c r="AB110" s="13" t="e">
        <f t="shared" si="15"/>
        <v>#N/A</v>
      </c>
      <c r="AC110" s="13" t="e">
        <f t="shared" si="16"/>
        <v>#N/A</v>
      </c>
      <c r="AD110" s="13" t="e">
        <f t="shared" si="17"/>
        <v>#N/A</v>
      </c>
      <c r="AE110" s="13" t="e">
        <f t="shared" si="18"/>
        <v>#N/A</v>
      </c>
      <c r="AF110" s="13" t="e">
        <f t="shared" si="19"/>
        <v>#N/A</v>
      </c>
      <c r="AG110" s="13" t="e">
        <f t="shared" si="20"/>
        <v>#N/A</v>
      </c>
    </row>
    <row r="111" spans="2:33" x14ac:dyDescent="0.3">
      <c r="B111" s="1" t="e">
        <f t="shared" si="13"/>
        <v>#N/A</v>
      </c>
      <c r="V111" s="1" t="str">
        <f t="shared" si="24"/>
        <v/>
      </c>
      <c r="W111" s="1" t="str">
        <f t="shared" si="21"/>
        <v/>
      </c>
      <c r="X111" s="1" t="str">
        <f t="shared" si="22"/>
        <v/>
      </c>
      <c r="Y111" s="1" t="str">
        <f t="shared" si="23"/>
        <v/>
      </c>
      <c r="Z111" s="1" t="e">
        <f t="shared" si="25"/>
        <v>#N/A</v>
      </c>
      <c r="AA111" s="3">
        <f t="shared" si="14"/>
        <v>0</v>
      </c>
      <c r="AB111" s="13" t="e">
        <f t="shared" si="15"/>
        <v>#N/A</v>
      </c>
      <c r="AC111" s="13" t="e">
        <f t="shared" si="16"/>
        <v>#N/A</v>
      </c>
      <c r="AD111" s="13" t="e">
        <f t="shared" si="17"/>
        <v>#N/A</v>
      </c>
      <c r="AE111" s="13" t="e">
        <f t="shared" si="18"/>
        <v>#N/A</v>
      </c>
      <c r="AF111" s="13" t="e">
        <f t="shared" si="19"/>
        <v>#N/A</v>
      </c>
      <c r="AG111" s="13" t="e">
        <f t="shared" si="20"/>
        <v>#N/A</v>
      </c>
    </row>
    <row r="112" spans="2:33" x14ac:dyDescent="0.3">
      <c r="B112" s="1" t="e">
        <f t="shared" si="13"/>
        <v>#N/A</v>
      </c>
      <c r="V112" s="1" t="str">
        <f t="shared" si="24"/>
        <v/>
      </c>
      <c r="W112" s="1" t="str">
        <f t="shared" si="21"/>
        <v/>
      </c>
      <c r="X112" s="1" t="str">
        <f t="shared" si="22"/>
        <v/>
      </c>
      <c r="Y112" s="1" t="str">
        <f t="shared" si="23"/>
        <v/>
      </c>
      <c r="Z112" s="1" t="e">
        <f t="shared" si="25"/>
        <v>#N/A</v>
      </c>
      <c r="AA112" s="3">
        <f t="shared" si="14"/>
        <v>0</v>
      </c>
      <c r="AB112" s="13" t="e">
        <f t="shared" si="15"/>
        <v>#N/A</v>
      </c>
      <c r="AC112" s="13" t="e">
        <f t="shared" si="16"/>
        <v>#N/A</v>
      </c>
      <c r="AD112" s="13" t="e">
        <f t="shared" si="17"/>
        <v>#N/A</v>
      </c>
      <c r="AE112" s="13" t="e">
        <f t="shared" si="18"/>
        <v>#N/A</v>
      </c>
      <c r="AF112" s="13" t="e">
        <f t="shared" si="19"/>
        <v>#N/A</v>
      </c>
      <c r="AG112" s="13" t="e">
        <f t="shared" si="20"/>
        <v>#N/A</v>
      </c>
    </row>
    <row r="113" spans="2:33" x14ac:dyDescent="0.3">
      <c r="B113" s="1" t="e">
        <f t="shared" si="13"/>
        <v>#N/A</v>
      </c>
      <c r="V113" s="1" t="str">
        <f t="shared" si="24"/>
        <v/>
      </c>
      <c r="W113" s="1" t="str">
        <f t="shared" si="21"/>
        <v/>
      </c>
      <c r="X113" s="1" t="str">
        <f t="shared" si="22"/>
        <v/>
      </c>
      <c r="Y113" s="1" t="str">
        <f t="shared" si="23"/>
        <v/>
      </c>
      <c r="Z113" s="1" t="e">
        <f t="shared" si="25"/>
        <v>#N/A</v>
      </c>
      <c r="AA113" s="3">
        <f t="shared" si="14"/>
        <v>0</v>
      </c>
      <c r="AB113" s="13" t="e">
        <f t="shared" si="15"/>
        <v>#N/A</v>
      </c>
      <c r="AC113" s="13" t="e">
        <f t="shared" si="16"/>
        <v>#N/A</v>
      </c>
      <c r="AD113" s="13" t="e">
        <f t="shared" si="17"/>
        <v>#N/A</v>
      </c>
      <c r="AE113" s="13" t="e">
        <f t="shared" si="18"/>
        <v>#N/A</v>
      </c>
      <c r="AF113" s="13" t="e">
        <f t="shared" si="19"/>
        <v>#N/A</v>
      </c>
      <c r="AG113" s="13" t="e">
        <f t="shared" si="20"/>
        <v>#N/A</v>
      </c>
    </row>
    <row r="114" spans="2:33" x14ac:dyDescent="0.3">
      <c r="B114" s="1" t="e">
        <f t="shared" si="13"/>
        <v>#N/A</v>
      </c>
      <c r="V114" s="1" t="str">
        <f t="shared" si="24"/>
        <v/>
      </c>
      <c r="W114" s="1" t="str">
        <f t="shared" si="21"/>
        <v/>
      </c>
      <c r="X114" s="1" t="str">
        <f t="shared" si="22"/>
        <v/>
      </c>
      <c r="Y114" s="1" t="str">
        <f t="shared" si="23"/>
        <v/>
      </c>
      <c r="Z114" s="1" t="e">
        <f t="shared" si="25"/>
        <v>#N/A</v>
      </c>
      <c r="AA114" s="3">
        <f t="shared" si="14"/>
        <v>0</v>
      </c>
      <c r="AB114" s="13" t="e">
        <f t="shared" si="15"/>
        <v>#N/A</v>
      </c>
      <c r="AC114" s="13" t="e">
        <f t="shared" si="16"/>
        <v>#N/A</v>
      </c>
      <c r="AD114" s="13" t="e">
        <f t="shared" si="17"/>
        <v>#N/A</v>
      </c>
      <c r="AE114" s="13" t="e">
        <f t="shared" si="18"/>
        <v>#N/A</v>
      </c>
      <c r="AF114" s="13" t="e">
        <f t="shared" si="19"/>
        <v>#N/A</v>
      </c>
      <c r="AG114" s="13" t="e">
        <f t="shared" si="20"/>
        <v>#N/A</v>
      </c>
    </row>
    <row r="115" spans="2:33" x14ac:dyDescent="0.3">
      <c r="B115" s="1" t="e">
        <f t="shared" si="13"/>
        <v>#N/A</v>
      </c>
      <c r="V115" s="1" t="str">
        <f t="shared" si="24"/>
        <v/>
      </c>
      <c r="W115" s="1" t="str">
        <f t="shared" si="21"/>
        <v/>
      </c>
      <c r="X115" s="1" t="str">
        <f t="shared" si="22"/>
        <v/>
      </c>
      <c r="Y115" s="1" t="str">
        <f t="shared" si="23"/>
        <v/>
      </c>
      <c r="Z115" s="1" t="e">
        <f t="shared" si="25"/>
        <v>#N/A</v>
      </c>
      <c r="AA115" s="3">
        <f t="shared" si="14"/>
        <v>0</v>
      </c>
      <c r="AB115" s="13" t="e">
        <f t="shared" si="15"/>
        <v>#N/A</v>
      </c>
      <c r="AC115" s="13" t="e">
        <f t="shared" si="16"/>
        <v>#N/A</v>
      </c>
      <c r="AD115" s="13" t="e">
        <f t="shared" si="17"/>
        <v>#N/A</v>
      </c>
      <c r="AE115" s="13" t="e">
        <f t="shared" si="18"/>
        <v>#N/A</v>
      </c>
      <c r="AF115" s="13" t="e">
        <f t="shared" si="19"/>
        <v>#N/A</v>
      </c>
      <c r="AG115" s="13" t="e">
        <f t="shared" si="20"/>
        <v>#N/A</v>
      </c>
    </row>
    <row r="116" spans="2:33" x14ac:dyDescent="0.3">
      <c r="B116" s="1" t="e">
        <f t="shared" si="13"/>
        <v>#N/A</v>
      </c>
      <c r="V116" s="1" t="str">
        <f t="shared" si="24"/>
        <v/>
      </c>
      <c r="W116" s="1" t="str">
        <f t="shared" si="21"/>
        <v/>
      </c>
      <c r="X116" s="1" t="str">
        <f t="shared" si="22"/>
        <v/>
      </c>
      <c r="Y116" s="1" t="str">
        <f t="shared" si="23"/>
        <v/>
      </c>
      <c r="Z116" s="1" t="e">
        <f t="shared" si="25"/>
        <v>#N/A</v>
      </c>
      <c r="AA116" s="3">
        <f t="shared" si="14"/>
        <v>0</v>
      </c>
      <c r="AB116" s="13" t="e">
        <f t="shared" si="15"/>
        <v>#N/A</v>
      </c>
      <c r="AC116" s="13" t="e">
        <f t="shared" si="16"/>
        <v>#N/A</v>
      </c>
      <c r="AD116" s="13" t="e">
        <f t="shared" si="17"/>
        <v>#N/A</v>
      </c>
      <c r="AE116" s="13" t="e">
        <f t="shared" si="18"/>
        <v>#N/A</v>
      </c>
      <c r="AF116" s="13" t="e">
        <f t="shared" si="19"/>
        <v>#N/A</v>
      </c>
      <c r="AG116" s="13" t="e">
        <f t="shared" si="20"/>
        <v>#N/A</v>
      </c>
    </row>
    <row r="117" spans="2:33" x14ac:dyDescent="0.3">
      <c r="B117" s="1" t="e">
        <f t="shared" si="13"/>
        <v>#N/A</v>
      </c>
      <c r="V117" s="1" t="str">
        <f t="shared" si="24"/>
        <v/>
      </c>
      <c r="W117" s="1" t="str">
        <f t="shared" si="21"/>
        <v/>
      </c>
      <c r="X117" s="1" t="str">
        <f t="shared" si="22"/>
        <v/>
      </c>
      <c r="Y117" s="1" t="str">
        <f t="shared" si="23"/>
        <v/>
      </c>
      <c r="Z117" s="1" t="e">
        <f t="shared" si="25"/>
        <v>#N/A</v>
      </c>
      <c r="AA117" s="3">
        <f t="shared" si="14"/>
        <v>0</v>
      </c>
      <c r="AB117" s="13" t="e">
        <f t="shared" si="15"/>
        <v>#N/A</v>
      </c>
      <c r="AC117" s="13" t="e">
        <f t="shared" si="16"/>
        <v>#N/A</v>
      </c>
      <c r="AD117" s="13" t="e">
        <f t="shared" si="17"/>
        <v>#N/A</v>
      </c>
      <c r="AE117" s="13" t="e">
        <f t="shared" si="18"/>
        <v>#N/A</v>
      </c>
      <c r="AF117" s="13" t="e">
        <f t="shared" si="19"/>
        <v>#N/A</v>
      </c>
      <c r="AG117" s="13" t="e">
        <f t="shared" si="20"/>
        <v>#N/A</v>
      </c>
    </row>
    <row r="118" spans="2:33" x14ac:dyDescent="0.3">
      <c r="B118" s="1" t="e">
        <f t="shared" si="13"/>
        <v>#N/A</v>
      </c>
      <c r="V118" s="1" t="str">
        <f t="shared" si="24"/>
        <v/>
      </c>
      <c r="W118" s="1" t="str">
        <f t="shared" si="21"/>
        <v/>
      </c>
      <c r="X118" s="1" t="str">
        <f t="shared" si="22"/>
        <v/>
      </c>
      <c r="Y118" s="1" t="str">
        <f t="shared" si="23"/>
        <v/>
      </c>
      <c r="Z118" s="1" t="e">
        <f t="shared" si="25"/>
        <v>#N/A</v>
      </c>
      <c r="AA118" s="3">
        <f t="shared" si="14"/>
        <v>0</v>
      </c>
      <c r="AB118" s="13" t="e">
        <f t="shared" si="15"/>
        <v>#N/A</v>
      </c>
      <c r="AC118" s="13" t="e">
        <f t="shared" si="16"/>
        <v>#N/A</v>
      </c>
      <c r="AD118" s="13" t="e">
        <f t="shared" si="17"/>
        <v>#N/A</v>
      </c>
      <c r="AE118" s="13" t="e">
        <f t="shared" si="18"/>
        <v>#N/A</v>
      </c>
      <c r="AF118" s="13" t="e">
        <f t="shared" si="19"/>
        <v>#N/A</v>
      </c>
      <c r="AG118" s="13" t="e">
        <f t="shared" si="20"/>
        <v>#N/A</v>
      </c>
    </row>
    <row r="119" spans="2:33" x14ac:dyDescent="0.3">
      <c r="B119" s="1" t="e">
        <f t="shared" si="13"/>
        <v>#N/A</v>
      </c>
      <c r="V119" s="1" t="str">
        <f t="shared" si="24"/>
        <v/>
      </c>
      <c r="W119" s="1" t="str">
        <f t="shared" si="21"/>
        <v/>
      </c>
      <c r="X119" s="1" t="str">
        <f t="shared" si="22"/>
        <v/>
      </c>
      <c r="Y119" s="1" t="str">
        <f t="shared" si="23"/>
        <v/>
      </c>
      <c r="Z119" s="1" t="e">
        <f t="shared" si="25"/>
        <v>#N/A</v>
      </c>
      <c r="AA119" s="3">
        <f t="shared" si="14"/>
        <v>0</v>
      </c>
      <c r="AB119" s="13" t="e">
        <f t="shared" si="15"/>
        <v>#N/A</v>
      </c>
      <c r="AC119" s="13" t="e">
        <f t="shared" si="16"/>
        <v>#N/A</v>
      </c>
      <c r="AD119" s="13" t="e">
        <f t="shared" si="17"/>
        <v>#N/A</v>
      </c>
      <c r="AE119" s="13" t="e">
        <f t="shared" si="18"/>
        <v>#N/A</v>
      </c>
      <c r="AF119" s="13" t="e">
        <f t="shared" si="19"/>
        <v>#N/A</v>
      </c>
      <c r="AG119" s="13" t="e">
        <f t="shared" si="20"/>
        <v>#N/A</v>
      </c>
    </row>
    <row r="120" spans="2:33" x14ac:dyDescent="0.3">
      <c r="B120" s="1" t="e">
        <f t="shared" si="13"/>
        <v>#N/A</v>
      </c>
      <c r="V120" s="1" t="str">
        <f t="shared" si="24"/>
        <v/>
      </c>
      <c r="W120" s="1" t="str">
        <f t="shared" si="21"/>
        <v/>
      </c>
      <c r="X120" s="1" t="str">
        <f t="shared" si="22"/>
        <v/>
      </c>
      <c r="Y120" s="1" t="str">
        <f t="shared" si="23"/>
        <v/>
      </c>
      <c r="Z120" s="1" t="e">
        <f t="shared" si="25"/>
        <v>#N/A</v>
      </c>
      <c r="AA120" s="3">
        <f t="shared" si="14"/>
        <v>0</v>
      </c>
      <c r="AB120" s="13" t="e">
        <f t="shared" si="15"/>
        <v>#N/A</v>
      </c>
      <c r="AC120" s="13" t="e">
        <f t="shared" si="16"/>
        <v>#N/A</v>
      </c>
      <c r="AD120" s="13" t="e">
        <f t="shared" si="17"/>
        <v>#N/A</v>
      </c>
      <c r="AE120" s="13" t="e">
        <f t="shared" si="18"/>
        <v>#N/A</v>
      </c>
      <c r="AF120" s="13" t="e">
        <f t="shared" si="19"/>
        <v>#N/A</v>
      </c>
      <c r="AG120" s="13" t="e">
        <f t="shared" si="20"/>
        <v>#N/A</v>
      </c>
    </row>
    <row r="121" spans="2:33" x14ac:dyDescent="0.3">
      <c r="B121" s="1" t="e">
        <f t="shared" si="13"/>
        <v>#N/A</v>
      </c>
      <c r="V121" s="1" t="str">
        <f t="shared" si="24"/>
        <v/>
      </c>
      <c r="W121" s="1" t="str">
        <f t="shared" si="21"/>
        <v/>
      </c>
      <c r="X121" s="1" t="str">
        <f t="shared" si="22"/>
        <v/>
      </c>
      <c r="Y121" s="1" t="str">
        <f t="shared" si="23"/>
        <v/>
      </c>
      <c r="Z121" s="1" t="e">
        <f t="shared" si="25"/>
        <v>#N/A</v>
      </c>
      <c r="AA121" s="3">
        <f t="shared" si="14"/>
        <v>0</v>
      </c>
      <c r="AB121" s="13" t="e">
        <f t="shared" si="15"/>
        <v>#N/A</v>
      </c>
      <c r="AC121" s="13" t="e">
        <f t="shared" si="16"/>
        <v>#N/A</v>
      </c>
      <c r="AD121" s="13" t="e">
        <f t="shared" si="17"/>
        <v>#N/A</v>
      </c>
      <c r="AE121" s="13" t="e">
        <f t="shared" si="18"/>
        <v>#N/A</v>
      </c>
      <c r="AF121" s="13" t="e">
        <f t="shared" si="19"/>
        <v>#N/A</v>
      </c>
      <c r="AG121" s="13" t="e">
        <f t="shared" si="20"/>
        <v>#N/A</v>
      </c>
    </row>
    <row r="122" spans="2:33" x14ac:dyDescent="0.3">
      <c r="B122" s="1" t="e">
        <f t="shared" si="13"/>
        <v>#N/A</v>
      </c>
      <c r="V122" s="1" t="str">
        <f t="shared" si="24"/>
        <v/>
      </c>
      <c r="W122" s="1" t="str">
        <f t="shared" si="21"/>
        <v/>
      </c>
      <c r="X122" s="1" t="str">
        <f t="shared" si="22"/>
        <v/>
      </c>
      <c r="Y122" s="1" t="str">
        <f t="shared" si="23"/>
        <v/>
      </c>
      <c r="Z122" s="1" t="e">
        <f t="shared" si="25"/>
        <v>#N/A</v>
      </c>
      <c r="AA122" s="3">
        <f t="shared" si="14"/>
        <v>0</v>
      </c>
      <c r="AB122" s="13" t="e">
        <f t="shared" si="15"/>
        <v>#N/A</v>
      </c>
      <c r="AC122" s="13" t="e">
        <f t="shared" si="16"/>
        <v>#N/A</v>
      </c>
      <c r="AD122" s="13" t="e">
        <f t="shared" si="17"/>
        <v>#N/A</v>
      </c>
      <c r="AE122" s="13" t="e">
        <f t="shared" si="18"/>
        <v>#N/A</v>
      </c>
      <c r="AF122" s="13" t="e">
        <f t="shared" si="19"/>
        <v>#N/A</v>
      </c>
      <c r="AG122" s="13" t="e">
        <f t="shared" si="20"/>
        <v>#N/A</v>
      </c>
    </row>
    <row r="123" spans="2:33" x14ac:dyDescent="0.3">
      <c r="B123" s="1" t="e">
        <f t="shared" si="13"/>
        <v>#N/A</v>
      </c>
      <c r="V123" s="1" t="str">
        <f t="shared" si="24"/>
        <v/>
      </c>
      <c r="W123" s="1" t="str">
        <f t="shared" si="21"/>
        <v/>
      </c>
      <c r="X123" s="1" t="str">
        <f t="shared" si="22"/>
        <v/>
      </c>
      <c r="Y123" s="1" t="str">
        <f t="shared" si="23"/>
        <v/>
      </c>
      <c r="Z123" s="1" t="e">
        <f t="shared" si="25"/>
        <v>#N/A</v>
      </c>
      <c r="AA123" s="3">
        <f t="shared" si="14"/>
        <v>0</v>
      </c>
      <c r="AB123" s="13" t="e">
        <f t="shared" si="15"/>
        <v>#N/A</v>
      </c>
      <c r="AC123" s="13" t="e">
        <f t="shared" si="16"/>
        <v>#N/A</v>
      </c>
      <c r="AD123" s="13" t="e">
        <f t="shared" si="17"/>
        <v>#N/A</v>
      </c>
      <c r="AE123" s="13" t="e">
        <f t="shared" si="18"/>
        <v>#N/A</v>
      </c>
      <c r="AF123" s="13" t="e">
        <f t="shared" si="19"/>
        <v>#N/A</v>
      </c>
      <c r="AG123" s="13" t="e">
        <f t="shared" si="20"/>
        <v>#N/A</v>
      </c>
    </row>
    <row r="124" spans="2:33" x14ac:dyDescent="0.3">
      <c r="B124" s="1" t="e">
        <f t="shared" si="13"/>
        <v>#N/A</v>
      </c>
      <c r="V124" s="1" t="str">
        <f t="shared" si="24"/>
        <v/>
      </c>
      <c r="W124" s="1" t="str">
        <f t="shared" si="21"/>
        <v/>
      </c>
      <c r="X124" s="1" t="str">
        <f t="shared" si="22"/>
        <v/>
      </c>
      <c r="Y124" s="1" t="str">
        <f t="shared" si="23"/>
        <v/>
      </c>
      <c r="Z124" s="1" t="e">
        <f t="shared" si="25"/>
        <v>#N/A</v>
      </c>
      <c r="AA124" s="3">
        <f t="shared" si="14"/>
        <v>0</v>
      </c>
      <c r="AB124" s="13" t="e">
        <f t="shared" si="15"/>
        <v>#N/A</v>
      </c>
      <c r="AC124" s="13" t="e">
        <f t="shared" si="16"/>
        <v>#N/A</v>
      </c>
      <c r="AD124" s="13" t="e">
        <f t="shared" si="17"/>
        <v>#N/A</v>
      </c>
      <c r="AE124" s="13" t="e">
        <f t="shared" si="18"/>
        <v>#N/A</v>
      </c>
      <c r="AF124" s="13" t="e">
        <f t="shared" si="19"/>
        <v>#N/A</v>
      </c>
      <c r="AG124" s="13" t="e">
        <f t="shared" si="20"/>
        <v>#N/A</v>
      </c>
    </row>
    <row r="125" spans="2:33" x14ac:dyDescent="0.3">
      <c r="B125" s="1" t="e">
        <f t="shared" si="13"/>
        <v>#N/A</v>
      </c>
      <c r="V125" s="1" t="str">
        <f t="shared" si="24"/>
        <v/>
      </c>
      <c r="W125" s="1" t="str">
        <f t="shared" si="21"/>
        <v/>
      </c>
      <c r="X125" s="1" t="str">
        <f t="shared" si="22"/>
        <v/>
      </c>
      <c r="Y125" s="1" t="str">
        <f t="shared" si="23"/>
        <v/>
      </c>
      <c r="Z125" s="1" t="e">
        <f t="shared" si="25"/>
        <v>#N/A</v>
      </c>
      <c r="AA125" s="3">
        <f t="shared" si="14"/>
        <v>0</v>
      </c>
      <c r="AB125" s="13" t="e">
        <f t="shared" si="15"/>
        <v>#N/A</v>
      </c>
      <c r="AC125" s="13" t="e">
        <f t="shared" si="16"/>
        <v>#N/A</v>
      </c>
      <c r="AD125" s="13" t="e">
        <f t="shared" si="17"/>
        <v>#N/A</v>
      </c>
      <c r="AE125" s="13" t="e">
        <f t="shared" si="18"/>
        <v>#N/A</v>
      </c>
      <c r="AF125" s="13" t="e">
        <f t="shared" si="19"/>
        <v>#N/A</v>
      </c>
      <c r="AG125" s="13" t="e">
        <f t="shared" si="20"/>
        <v>#N/A</v>
      </c>
    </row>
    <row r="126" spans="2:33" x14ac:dyDescent="0.3">
      <c r="B126" s="1" t="e">
        <f t="shared" si="13"/>
        <v>#N/A</v>
      </c>
      <c r="V126" s="1" t="str">
        <f t="shared" si="24"/>
        <v/>
      </c>
      <c r="W126" s="1" t="str">
        <f t="shared" si="21"/>
        <v/>
      </c>
      <c r="X126" s="1" t="str">
        <f t="shared" si="22"/>
        <v/>
      </c>
      <c r="Y126" s="1" t="str">
        <f t="shared" si="23"/>
        <v/>
      </c>
      <c r="Z126" s="1" t="e">
        <f t="shared" si="25"/>
        <v>#N/A</v>
      </c>
      <c r="AA126" s="3">
        <f t="shared" si="14"/>
        <v>0</v>
      </c>
      <c r="AB126" s="13" t="e">
        <f t="shared" si="15"/>
        <v>#N/A</v>
      </c>
      <c r="AC126" s="13" t="e">
        <f t="shared" si="16"/>
        <v>#N/A</v>
      </c>
      <c r="AD126" s="13" t="e">
        <f t="shared" si="17"/>
        <v>#N/A</v>
      </c>
      <c r="AE126" s="13" t="e">
        <f t="shared" si="18"/>
        <v>#N/A</v>
      </c>
      <c r="AF126" s="13" t="e">
        <f t="shared" si="19"/>
        <v>#N/A</v>
      </c>
      <c r="AG126" s="13" t="e">
        <f t="shared" si="20"/>
        <v>#N/A</v>
      </c>
    </row>
    <row r="127" spans="2:33" x14ac:dyDescent="0.3">
      <c r="B127" s="1" t="e">
        <f t="shared" si="13"/>
        <v>#N/A</v>
      </c>
      <c r="V127" s="1" t="str">
        <f t="shared" si="24"/>
        <v/>
      </c>
      <c r="W127" s="1" t="str">
        <f t="shared" si="21"/>
        <v/>
      </c>
      <c r="X127" s="1" t="str">
        <f t="shared" si="22"/>
        <v/>
      </c>
      <c r="Y127" s="1" t="str">
        <f t="shared" si="23"/>
        <v/>
      </c>
      <c r="Z127" s="1" t="e">
        <f t="shared" si="25"/>
        <v>#N/A</v>
      </c>
      <c r="AA127" s="3">
        <f t="shared" si="14"/>
        <v>0</v>
      </c>
      <c r="AB127" s="13" t="e">
        <f t="shared" si="15"/>
        <v>#N/A</v>
      </c>
      <c r="AC127" s="13" t="e">
        <f t="shared" si="16"/>
        <v>#N/A</v>
      </c>
      <c r="AD127" s="13" t="e">
        <f t="shared" si="17"/>
        <v>#N/A</v>
      </c>
      <c r="AE127" s="13" t="e">
        <f t="shared" si="18"/>
        <v>#N/A</v>
      </c>
      <c r="AF127" s="13" t="e">
        <f t="shared" si="19"/>
        <v>#N/A</v>
      </c>
      <c r="AG127" s="13" t="e">
        <f t="shared" si="20"/>
        <v>#N/A</v>
      </c>
    </row>
    <row r="128" spans="2:33" x14ac:dyDescent="0.3">
      <c r="B128" s="1" t="e">
        <f t="shared" si="13"/>
        <v>#N/A</v>
      </c>
      <c r="V128" s="1" t="str">
        <f t="shared" si="24"/>
        <v/>
      </c>
      <c r="W128" s="1" t="str">
        <f t="shared" si="21"/>
        <v/>
      </c>
      <c r="X128" s="1" t="str">
        <f t="shared" si="22"/>
        <v/>
      </c>
      <c r="Y128" s="1" t="str">
        <f t="shared" si="23"/>
        <v/>
      </c>
      <c r="Z128" s="1" t="e">
        <f t="shared" si="25"/>
        <v>#N/A</v>
      </c>
      <c r="AA128" s="3">
        <f t="shared" si="14"/>
        <v>0</v>
      </c>
      <c r="AB128" s="13" t="e">
        <f t="shared" si="15"/>
        <v>#N/A</v>
      </c>
      <c r="AC128" s="13" t="e">
        <f t="shared" si="16"/>
        <v>#N/A</v>
      </c>
      <c r="AD128" s="13" t="e">
        <f t="shared" si="17"/>
        <v>#N/A</v>
      </c>
      <c r="AE128" s="13" t="e">
        <f t="shared" si="18"/>
        <v>#N/A</v>
      </c>
      <c r="AF128" s="13" t="e">
        <f t="shared" si="19"/>
        <v>#N/A</v>
      </c>
      <c r="AG128" s="13" t="e">
        <f t="shared" si="20"/>
        <v>#N/A</v>
      </c>
    </row>
    <row r="129" spans="2:33" x14ac:dyDescent="0.3">
      <c r="B129" s="1" t="e">
        <f t="shared" si="13"/>
        <v>#N/A</v>
      </c>
      <c r="V129" s="1" t="str">
        <f t="shared" si="24"/>
        <v/>
      </c>
      <c r="W129" s="1" t="str">
        <f t="shared" si="21"/>
        <v/>
      </c>
      <c r="X129" s="1" t="str">
        <f t="shared" si="22"/>
        <v/>
      </c>
      <c r="Y129" s="1" t="str">
        <f t="shared" si="23"/>
        <v/>
      </c>
      <c r="Z129" s="1" t="e">
        <f t="shared" si="25"/>
        <v>#N/A</v>
      </c>
      <c r="AA129" s="3">
        <f t="shared" si="14"/>
        <v>0</v>
      </c>
      <c r="AB129" s="13" t="e">
        <f t="shared" si="15"/>
        <v>#N/A</v>
      </c>
      <c r="AC129" s="13" t="e">
        <f t="shared" si="16"/>
        <v>#N/A</v>
      </c>
      <c r="AD129" s="13" t="e">
        <f t="shared" si="17"/>
        <v>#N/A</v>
      </c>
      <c r="AE129" s="13" t="e">
        <f t="shared" si="18"/>
        <v>#N/A</v>
      </c>
      <c r="AF129" s="13" t="e">
        <f t="shared" si="19"/>
        <v>#N/A</v>
      </c>
      <c r="AG129" s="13" t="e">
        <f t="shared" si="20"/>
        <v>#N/A</v>
      </c>
    </row>
    <row r="130" spans="2:33" x14ac:dyDescent="0.3">
      <c r="B130" s="1" t="e">
        <f t="shared" si="13"/>
        <v>#N/A</v>
      </c>
      <c r="V130" s="1" t="str">
        <f t="shared" si="24"/>
        <v/>
      </c>
      <c r="W130" s="1" t="str">
        <f t="shared" si="21"/>
        <v/>
      </c>
      <c r="X130" s="1" t="str">
        <f t="shared" si="22"/>
        <v/>
      </c>
      <c r="Y130" s="1" t="str">
        <f t="shared" si="23"/>
        <v/>
      </c>
      <c r="Z130" s="1" t="e">
        <f t="shared" si="25"/>
        <v>#N/A</v>
      </c>
      <c r="AA130" s="3">
        <f t="shared" si="14"/>
        <v>0</v>
      </c>
      <c r="AB130" s="13" t="e">
        <f t="shared" si="15"/>
        <v>#N/A</v>
      </c>
      <c r="AC130" s="13" t="e">
        <f t="shared" si="16"/>
        <v>#N/A</v>
      </c>
      <c r="AD130" s="13" t="e">
        <f t="shared" si="17"/>
        <v>#N/A</v>
      </c>
      <c r="AE130" s="13" t="e">
        <f t="shared" si="18"/>
        <v>#N/A</v>
      </c>
      <c r="AF130" s="13" t="e">
        <f t="shared" si="19"/>
        <v>#N/A</v>
      </c>
      <c r="AG130" s="13" t="e">
        <f t="shared" si="20"/>
        <v>#N/A</v>
      </c>
    </row>
    <row r="131" spans="2:33" x14ac:dyDescent="0.3">
      <c r="B131" s="1" t="e">
        <f t="shared" si="13"/>
        <v>#N/A</v>
      </c>
      <c r="V131" s="1" t="str">
        <f t="shared" si="24"/>
        <v/>
      </c>
      <c r="W131" s="1" t="str">
        <f t="shared" si="21"/>
        <v/>
      </c>
      <c r="X131" s="1" t="str">
        <f t="shared" si="22"/>
        <v/>
      </c>
      <c r="Y131" s="1" t="str">
        <f t="shared" si="23"/>
        <v/>
      </c>
      <c r="Z131" s="1" t="e">
        <f t="shared" si="25"/>
        <v>#N/A</v>
      </c>
      <c r="AA131" s="3">
        <f t="shared" si="14"/>
        <v>0</v>
      </c>
      <c r="AB131" s="13" t="e">
        <f t="shared" si="15"/>
        <v>#N/A</v>
      </c>
      <c r="AC131" s="13" t="e">
        <f t="shared" si="16"/>
        <v>#N/A</v>
      </c>
      <c r="AD131" s="13" t="e">
        <f t="shared" si="17"/>
        <v>#N/A</v>
      </c>
      <c r="AE131" s="13" t="e">
        <f t="shared" si="18"/>
        <v>#N/A</v>
      </c>
      <c r="AF131" s="13" t="e">
        <f t="shared" si="19"/>
        <v>#N/A</v>
      </c>
      <c r="AG131" s="13" t="e">
        <f t="shared" si="20"/>
        <v>#N/A</v>
      </c>
    </row>
    <row r="132" spans="2:33" x14ac:dyDescent="0.3">
      <c r="B132" s="1" t="e">
        <f t="shared" si="13"/>
        <v>#N/A</v>
      </c>
      <c r="V132" s="1" t="str">
        <f t="shared" si="24"/>
        <v/>
      </c>
      <c r="W132" s="1" t="str">
        <f t="shared" si="21"/>
        <v/>
      </c>
      <c r="X132" s="1" t="str">
        <f t="shared" si="22"/>
        <v/>
      </c>
      <c r="Y132" s="1" t="str">
        <f t="shared" si="23"/>
        <v/>
      </c>
      <c r="Z132" s="1" t="e">
        <f t="shared" si="25"/>
        <v>#N/A</v>
      </c>
      <c r="AA132" s="3">
        <f t="shared" si="14"/>
        <v>0</v>
      </c>
      <c r="AB132" s="13" t="e">
        <f t="shared" si="15"/>
        <v>#N/A</v>
      </c>
      <c r="AC132" s="13" t="e">
        <f t="shared" si="16"/>
        <v>#N/A</v>
      </c>
      <c r="AD132" s="13" t="e">
        <f t="shared" si="17"/>
        <v>#N/A</v>
      </c>
      <c r="AE132" s="13" t="e">
        <f t="shared" si="18"/>
        <v>#N/A</v>
      </c>
      <c r="AF132" s="13" t="e">
        <f t="shared" si="19"/>
        <v>#N/A</v>
      </c>
      <c r="AG132" s="13" t="e">
        <f t="shared" si="20"/>
        <v>#N/A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21"/>
        <v/>
      </c>
      <c r="X133" s="1" t="str">
        <f t="shared" si="22"/>
        <v/>
      </c>
      <c r="Y133" s="1" t="str">
        <f t="shared" si="23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6"/>
        <v>#N/A</v>
      </c>
      <c r="AD133" s="13" t="e">
        <f t="shared" si="17"/>
        <v>#N/A</v>
      </c>
      <c r="AE133" s="13" t="e">
        <f t="shared" si="18"/>
        <v>#N/A</v>
      </c>
      <c r="AF133" s="13" t="e">
        <f t="shared" si="19"/>
        <v>#N/A</v>
      </c>
      <c r="AG133" s="13" t="e">
        <f t="shared" si="20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21"/>
        <v/>
      </c>
      <c r="X134" s="1" t="str">
        <f t="shared" si="22"/>
        <v/>
      </c>
      <c r="Y134" s="1" t="str">
        <f t="shared" si="23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6"/>
        <v>#N/A</v>
      </c>
      <c r="AD134" s="13" t="e">
        <f t="shared" si="17"/>
        <v>#N/A</v>
      </c>
      <c r="AE134" s="13" t="e">
        <f t="shared" si="18"/>
        <v>#N/A</v>
      </c>
      <c r="AF134" s="13" t="e">
        <f t="shared" si="19"/>
        <v>#N/A</v>
      </c>
      <c r="AG134" s="13" t="e">
        <f t="shared" si="20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21"/>
        <v/>
      </c>
      <c r="X135" s="1" t="str">
        <f t="shared" si="22"/>
        <v/>
      </c>
      <c r="Y135" s="1" t="str">
        <f t="shared" si="23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6"/>
        <v>#N/A</v>
      </c>
      <c r="AD135" s="13" t="e">
        <f t="shared" si="17"/>
        <v>#N/A</v>
      </c>
      <c r="AE135" s="13" t="e">
        <f t="shared" si="18"/>
        <v>#N/A</v>
      </c>
      <c r="AF135" s="13" t="e">
        <f t="shared" si="19"/>
        <v>#N/A</v>
      </c>
      <c r="AG135" s="13" t="e">
        <f t="shared" si="20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21"/>
        <v/>
      </c>
      <c r="X136" s="1" t="str">
        <f t="shared" si="22"/>
        <v/>
      </c>
      <c r="Y136" s="1" t="str">
        <f t="shared" si="23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ref="AC136:AC199" si="29">IF(OR(ISNA(B136),B136=0),NA(),B136/$AC$5)</f>
        <v>#N/A</v>
      </c>
      <c r="AD136" s="13" t="e">
        <f t="shared" ref="AD136:AD199" si="30">IF(OR(ISNA(B136),B136=0),NA(),E136/$AC$5)</f>
        <v>#N/A</v>
      </c>
      <c r="AE136" s="13" t="e">
        <f t="shared" ref="AE136:AE199" si="31">IF(OR(ISNA(B136),B136=0),NA(),G136/$AC$5)</f>
        <v>#N/A</v>
      </c>
      <c r="AF136" s="13" t="e">
        <f t="shared" ref="AF136:AF199" si="32">IF(OR(ISNA(B136),B136=0),NA(),I136/$AC$5)</f>
        <v>#N/A</v>
      </c>
      <c r="AG136" s="13" t="e">
        <f t="shared" ref="AG136:AG199" si="33">+IF(OR(ISNA(B136),B136=0),NA(),Z136/$AC$5)</f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34">IF($C137="","",G137-G136)</f>
        <v/>
      </c>
      <c r="X137" s="1" t="str">
        <f t="shared" ref="X137:X200" si="35">IF($C137="","",H137-H136)</f>
        <v/>
      </c>
      <c r="Y137" s="1" t="str">
        <f t="shared" ref="Y137:Y200" si="36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si="29"/>
        <v>#N/A</v>
      </c>
      <c r="AD137" s="13" t="e">
        <f t="shared" si="30"/>
        <v>#N/A</v>
      </c>
      <c r="AE137" s="13" t="e">
        <f t="shared" si="31"/>
        <v>#N/A</v>
      </c>
      <c r="AF137" s="13" t="e">
        <f t="shared" si="32"/>
        <v>#N/A</v>
      </c>
      <c r="AG137" s="13" t="e">
        <f t="shared" si="33"/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34"/>
        <v/>
      </c>
      <c r="X138" s="1" t="str">
        <f t="shared" si="35"/>
        <v/>
      </c>
      <c r="Y138" s="1" t="str">
        <f t="shared" si="36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29"/>
        <v>#N/A</v>
      </c>
      <c r="AD138" s="13" t="e">
        <f t="shared" si="30"/>
        <v>#N/A</v>
      </c>
      <c r="AE138" s="13" t="e">
        <f t="shared" si="31"/>
        <v>#N/A</v>
      </c>
      <c r="AF138" s="13" t="e">
        <f t="shared" si="32"/>
        <v>#N/A</v>
      </c>
      <c r="AG138" s="13" t="e">
        <f t="shared" si="33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34"/>
        <v/>
      </c>
      <c r="X139" s="1" t="str">
        <f t="shared" si="35"/>
        <v/>
      </c>
      <c r="Y139" s="1" t="str">
        <f t="shared" si="36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29"/>
        <v>#N/A</v>
      </c>
      <c r="AD139" s="13" t="e">
        <f t="shared" si="30"/>
        <v>#N/A</v>
      </c>
      <c r="AE139" s="13" t="e">
        <f t="shared" si="31"/>
        <v>#N/A</v>
      </c>
      <c r="AF139" s="13" t="e">
        <f t="shared" si="32"/>
        <v>#N/A</v>
      </c>
      <c r="AG139" s="13" t="e">
        <f t="shared" si="33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34"/>
        <v/>
      </c>
      <c r="X140" s="1" t="str">
        <f t="shared" si="35"/>
        <v/>
      </c>
      <c r="Y140" s="1" t="str">
        <f t="shared" si="36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29"/>
        <v>#N/A</v>
      </c>
      <c r="AD140" s="13" t="e">
        <f t="shared" si="30"/>
        <v>#N/A</v>
      </c>
      <c r="AE140" s="13" t="e">
        <f t="shared" si="31"/>
        <v>#N/A</v>
      </c>
      <c r="AF140" s="13" t="e">
        <f t="shared" si="32"/>
        <v>#N/A</v>
      </c>
      <c r="AG140" s="13" t="e">
        <f t="shared" si="33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34"/>
        <v/>
      </c>
      <c r="X141" s="1" t="str">
        <f t="shared" si="35"/>
        <v/>
      </c>
      <c r="Y141" s="1" t="str">
        <f t="shared" si="36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29"/>
        <v>#N/A</v>
      </c>
      <c r="AD141" s="13" t="e">
        <f t="shared" si="30"/>
        <v>#N/A</v>
      </c>
      <c r="AE141" s="13" t="e">
        <f t="shared" si="31"/>
        <v>#N/A</v>
      </c>
      <c r="AF141" s="13" t="e">
        <f t="shared" si="32"/>
        <v>#N/A</v>
      </c>
      <c r="AG141" s="13" t="e">
        <f t="shared" si="33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34"/>
        <v/>
      </c>
      <c r="X142" s="1" t="str">
        <f t="shared" si="35"/>
        <v/>
      </c>
      <c r="Y142" s="1" t="str">
        <f t="shared" si="36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29"/>
        <v>#N/A</v>
      </c>
      <c r="AD142" s="13" t="e">
        <f t="shared" si="30"/>
        <v>#N/A</v>
      </c>
      <c r="AE142" s="13" t="e">
        <f t="shared" si="31"/>
        <v>#N/A</v>
      </c>
      <c r="AF142" s="13" t="e">
        <f t="shared" si="32"/>
        <v>#N/A</v>
      </c>
      <c r="AG142" s="13" t="e">
        <f t="shared" si="33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34"/>
        <v/>
      </c>
      <c r="X143" s="1" t="str">
        <f t="shared" si="35"/>
        <v/>
      </c>
      <c r="Y143" s="1" t="str">
        <f t="shared" si="36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29"/>
        <v>#N/A</v>
      </c>
      <c r="AD143" s="13" t="e">
        <f t="shared" si="30"/>
        <v>#N/A</v>
      </c>
      <c r="AE143" s="13" t="e">
        <f t="shared" si="31"/>
        <v>#N/A</v>
      </c>
      <c r="AF143" s="13" t="e">
        <f t="shared" si="32"/>
        <v>#N/A</v>
      </c>
      <c r="AG143" s="13" t="e">
        <f t="shared" si="33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34"/>
        <v/>
      </c>
      <c r="X144" s="1" t="str">
        <f t="shared" si="35"/>
        <v/>
      </c>
      <c r="Y144" s="1" t="str">
        <f t="shared" si="36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29"/>
        <v>#N/A</v>
      </c>
      <c r="AD144" s="13" t="e">
        <f t="shared" si="30"/>
        <v>#N/A</v>
      </c>
      <c r="AE144" s="13" t="e">
        <f t="shared" si="31"/>
        <v>#N/A</v>
      </c>
      <c r="AF144" s="13" t="e">
        <f t="shared" si="32"/>
        <v>#N/A</v>
      </c>
      <c r="AG144" s="13" t="e">
        <f t="shared" si="33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34"/>
        <v/>
      </c>
      <c r="X145" s="1" t="str">
        <f t="shared" si="35"/>
        <v/>
      </c>
      <c r="Y145" s="1" t="str">
        <f t="shared" si="36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29"/>
        <v>#N/A</v>
      </c>
      <c r="AD145" s="13" t="e">
        <f t="shared" si="30"/>
        <v>#N/A</v>
      </c>
      <c r="AE145" s="13" t="e">
        <f t="shared" si="31"/>
        <v>#N/A</v>
      </c>
      <c r="AF145" s="13" t="e">
        <f t="shared" si="32"/>
        <v>#N/A</v>
      </c>
      <c r="AG145" s="13" t="e">
        <f t="shared" si="33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34"/>
        <v/>
      </c>
      <c r="X146" s="1" t="str">
        <f t="shared" si="35"/>
        <v/>
      </c>
      <c r="Y146" s="1" t="str">
        <f t="shared" si="36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29"/>
        <v>#N/A</v>
      </c>
      <c r="AD146" s="13" t="e">
        <f t="shared" si="30"/>
        <v>#N/A</v>
      </c>
      <c r="AE146" s="13" t="e">
        <f t="shared" si="31"/>
        <v>#N/A</v>
      </c>
      <c r="AF146" s="13" t="e">
        <f t="shared" si="32"/>
        <v>#N/A</v>
      </c>
      <c r="AG146" s="13" t="e">
        <f t="shared" si="33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34"/>
        <v/>
      </c>
      <c r="X147" s="1" t="str">
        <f t="shared" si="35"/>
        <v/>
      </c>
      <c r="Y147" s="1" t="str">
        <f t="shared" si="36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29"/>
        <v>#N/A</v>
      </c>
      <c r="AD147" s="13" t="e">
        <f t="shared" si="30"/>
        <v>#N/A</v>
      </c>
      <c r="AE147" s="13" t="e">
        <f t="shared" si="31"/>
        <v>#N/A</v>
      </c>
      <c r="AF147" s="13" t="e">
        <f t="shared" si="32"/>
        <v>#N/A</v>
      </c>
      <c r="AG147" s="13" t="e">
        <f t="shared" si="33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34"/>
        <v/>
      </c>
      <c r="X148" s="1" t="str">
        <f t="shared" si="35"/>
        <v/>
      </c>
      <c r="Y148" s="1" t="str">
        <f t="shared" si="36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29"/>
        <v>#N/A</v>
      </c>
      <c r="AD148" s="13" t="e">
        <f t="shared" si="30"/>
        <v>#N/A</v>
      </c>
      <c r="AE148" s="13" t="e">
        <f t="shared" si="31"/>
        <v>#N/A</v>
      </c>
      <c r="AF148" s="13" t="e">
        <f t="shared" si="32"/>
        <v>#N/A</v>
      </c>
      <c r="AG148" s="13" t="e">
        <f t="shared" si="33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34"/>
        <v/>
      </c>
      <c r="X149" s="1" t="str">
        <f t="shared" si="35"/>
        <v/>
      </c>
      <c r="Y149" s="1" t="str">
        <f t="shared" si="36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29"/>
        <v>#N/A</v>
      </c>
      <c r="AD149" s="13" t="e">
        <f t="shared" si="30"/>
        <v>#N/A</v>
      </c>
      <c r="AE149" s="13" t="e">
        <f t="shared" si="31"/>
        <v>#N/A</v>
      </c>
      <c r="AF149" s="13" t="e">
        <f t="shared" si="32"/>
        <v>#N/A</v>
      </c>
      <c r="AG149" s="13" t="e">
        <f t="shared" si="33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34"/>
        <v/>
      </c>
      <c r="X150" s="1" t="str">
        <f t="shared" si="35"/>
        <v/>
      </c>
      <c r="Y150" s="1" t="str">
        <f t="shared" si="36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29"/>
        <v>#N/A</v>
      </c>
      <c r="AD150" s="13" t="e">
        <f t="shared" si="30"/>
        <v>#N/A</v>
      </c>
      <c r="AE150" s="13" t="e">
        <f t="shared" si="31"/>
        <v>#N/A</v>
      </c>
      <c r="AF150" s="13" t="e">
        <f t="shared" si="32"/>
        <v>#N/A</v>
      </c>
      <c r="AG150" s="13" t="e">
        <f t="shared" si="33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34"/>
        <v/>
      </c>
      <c r="X151" s="1" t="str">
        <f t="shared" si="35"/>
        <v/>
      </c>
      <c r="Y151" s="1" t="str">
        <f t="shared" si="36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29"/>
        <v>#N/A</v>
      </c>
      <c r="AD151" s="13" t="e">
        <f t="shared" si="30"/>
        <v>#N/A</v>
      </c>
      <c r="AE151" s="13" t="e">
        <f t="shared" si="31"/>
        <v>#N/A</v>
      </c>
      <c r="AF151" s="13" t="e">
        <f t="shared" si="32"/>
        <v>#N/A</v>
      </c>
      <c r="AG151" s="13" t="e">
        <f t="shared" si="33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34"/>
        <v/>
      </c>
      <c r="X152" s="1" t="str">
        <f t="shared" si="35"/>
        <v/>
      </c>
      <c r="Y152" s="1" t="str">
        <f t="shared" si="36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29"/>
        <v>#N/A</v>
      </c>
      <c r="AD152" s="13" t="e">
        <f t="shared" si="30"/>
        <v>#N/A</v>
      </c>
      <c r="AE152" s="13" t="e">
        <f t="shared" si="31"/>
        <v>#N/A</v>
      </c>
      <c r="AF152" s="13" t="e">
        <f t="shared" si="32"/>
        <v>#N/A</v>
      </c>
      <c r="AG152" s="13" t="e">
        <f t="shared" si="33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34"/>
        <v/>
      </c>
      <c r="X153" s="1" t="str">
        <f t="shared" si="35"/>
        <v/>
      </c>
      <c r="Y153" s="1" t="str">
        <f t="shared" si="36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29"/>
        <v>#N/A</v>
      </c>
      <c r="AD153" s="13" t="e">
        <f t="shared" si="30"/>
        <v>#N/A</v>
      </c>
      <c r="AE153" s="13" t="e">
        <f t="shared" si="31"/>
        <v>#N/A</v>
      </c>
      <c r="AF153" s="13" t="e">
        <f t="shared" si="32"/>
        <v>#N/A</v>
      </c>
      <c r="AG153" s="13" t="e">
        <f t="shared" si="33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34"/>
        <v/>
      </c>
      <c r="X154" s="1" t="str">
        <f t="shared" si="35"/>
        <v/>
      </c>
      <c r="Y154" s="1" t="str">
        <f t="shared" si="36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29"/>
        <v>#N/A</v>
      </c>
      <c r="AD154" s="13" t="e">
        <f t="shared" si="30"/>
        <v>#N/A</v>
      </c>
      <c r="AE154" s="13" t="e">
        <f t="shared" si="31"/>
        <v>#N/A</v>
      </c>
      <c r="AF154" s="13" t="e">
        <f t="shared" si="32"/>
        <v>#N/A</v>
      </c>
      <c r="AG154" s="13" t="e">
        <f t="shared" si="33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34"/>
        <v/>
      </c>
      <c r="X155" s="1" t="str">
        <f t="shared" si="35"/>
        <v/>
      </c>
      <c r="Y155" s="1" t="str">
        <f t="shared" si="36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29"/>
        <v>#N/A</v>
      </c>
      <c r="AD155" s="13" t="e">
        <f t="shared" si="30"/>
        <v>#N/A</v>
      </c>
      <c r="AE155" s="13" t="e">
        <f t="shared" si="31"/>
        <v>#N/A</v>
      </c>
      <c r="AF155" s="13" t="e">
        <f t="shared" si="32"/>
        <v>#N/A</v>
      </c>
      <c r="AG155" s="13" t="e">
        <f t="shared" si="33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34"/>
        <v/>
      </c>
      <c r="X156" s="1" t="str">
        <f t="shared" si="35"/>
        <v/>
      </c>
      <c r="Y156" s="1" t="str">
        <f t="shared" si="36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29"/>
        <v>#N/A</v>
      </c>
      <c r="AD156" s="13" t="e">
        <f t="shared" si="30"/>
        <v>#N/A</v>
      </c>
      <c r="AE156" s="13" t="e">
        <f t="shared" si="31"/>
        <v>#N/A</v>
      </c>
      <c r="AF156" s="13" t="e">
        <f t="shared" si="32"/>
        <v>#N/A</v>
      </c>
      <c r="AG156" s="13" t="e">
        <f t="shared" si="33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34"/>
        <v/>
      </c>
      <c r="X157" s="1" t="str">
        <f t="shared" si="35"/>
        <v/>
      </c>
      <c r="Y157" s="1" t="str">
        <f t="shared" si="36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29"/>
        <v>#N/A</v>
      </c>
      <c r="AD157" s="13" t="e">
        <f t="shared" si="30"/>
        <v>#N/A</v>
      </c>
      <c r="AE157" s="13" t="e">
        <f t="shared" si="31"/>
        <v>#N/A</v>
      </c>
      <c r="AF157" s="13" t="e">
        <f t="shared" si="32"/>
        <v>#N/A</v>
      </c>
      <c r="AG157" s="13" t="e">
        <f t="shared" si="33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34"/>
        <v/>
      </c>
      <c r="X158" s="1" t="str">
        <f t="shared" si="35"/>
        <v/>
      </c>
      <c r="Y158" s="1" t="str">
        <f t="shared" si="36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29"/>
        <v>#N/A</v>
      </c>
      <c r="AD158" s="13" t="e">
        <f t="shared" si="30"/>
        <v>#N/A</v>
      </c>
      <c r="AE158" s="13" t="e">
        <f t="shared" si="31"/>
        <v>#N/A</v>
      </c>
      <c r="AF158" s="13" t="e">
        <f t="shared" si="32"/>
        <v>#N/A</v>
      </c>
      <c r="AG158" s="13" t="e">
        <f t="shared" si="33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34"/>
        <v/>
      </c>
      <c r="X159" s="1" t="str">
        <f t="shared" si="35"/>
        <v/>
      </c>
      <c r="Y159" s="1" t="str">
        <f t="shared" si="36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29"/>
        <v>#N/A</v>
      </c>
      <c r="AD159" s="13" t="e">
        <f t="shared" si="30"/>
        <v>#N/A</v>
      </c>
      <c r="AE159" s="13" t="e">
        <f t="shared" si="31"/>
        <v>#N/A</v>
      </c>
      <c r="AF159" s="13" t="e">
        <f t="shared" si="32"/>
        <v>#N/A</v>
      </c>
      <c r="AG159" s="13" t="e">
        <f t="shared" si="33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34"/>
        <v/>
      </c>
      <c r="X160" s="1" t="str">
        <f t="shared" si="35"/>
        <v/>
      </c>
      <c r="Y160" s="1" t="str">
        <f t="shared" si="36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29"/>
        <v>#N/A</v>
      </c>
      <c r="AD160" s="13" t="e">
        <f t="shared" si="30"/>
        <v>#N/A</v>
      </c>
      <c r="AE160" s="13" t="e">
        <f t="shared" si="31"/>
        <v>#N/A</v>
      </c>
      <c r="AF160" s="13" t="e">
        <f t="shared" si="32"/>
        <v>#N/A</v>
      </c>
      <c r="AG160" s="13" t="e">
        <f t="shared" si="33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34"/>
        <v/>
      </c>
      <c r="X161" s="1" t="str">
        <f t="shared" si="35"/>
        <v/>
      </c>
      <c r="Y161" s="1" t="str">
        <f t="shared" si="36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29"/>
        <v>#N/A</v>
      </c>
      <c r="AD161" s="13" t="e">
        <f t="shared" si="30"/>
        <v>#N/A</v>
      </c>
      <c r="AE161" s="13" t="e">
        <f t="shared" si="31"/>
        <v>#N/A</v>
      </c>
      <c r="AF161" s="13" t="e">
        <f t="shared" si="32"/>
        <v>#N/A</v>
      </c>
      <c r="AG161" s="13" t="e">
        <f t="shared" si="33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34"/>
        <v/>
      </c>
      <c r="X162" s="1" t="str">
        <f t="shared" si="35"/>
        <v/>
      </c>
      <c r="Y162" s="1" t="str">
        <f t="shared" si="36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29"/>
        <v>#N/A</v>
      </c>
      <c r="AD162" s="13" t="e">
        <f t="shared" si="30"/>
        <v>#N/A</v>
      </c>
      <c r="AE162" s="13" t="e">
        <f t="shared" si="31"/>
        <v>#N/A</v>
      </c>
      <c r="AF162" s="13" t="e">
        <f t="shared" si="32"/>
        <v>#N/A</v>
      </c>
      <c r="AG162" s="13" t="e">
        <f t="shared" si="33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34"/>
        <v/>
      </c>
      <c r="X163" s="1" t="str">
        <f t="shared" si="35"/>
        <v/>
      </c>
      <c r="Y163" s="1" t="str">
        <f t="shared" si="36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29"/>
        <v>#N/A</v>
      </c>
      <c r="AD163" s="13" t="e">
        <f t="shared" si="30"/>
        <v>#N/A</v>
      </c>
      <c r="AE163" s="13" t="e">
        <f t="shared" si="31"/>
        <v>#N/A</v>
      </c>
      <c r="AF163" s="13" t="e">
        <f t="shared" si="32"/>
        <v>#N/A</v>
      </c>
      <c r="AG163" s="13" t="e">
        <f t="shared" si="33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34"/>
        <v/>
      </c>
      <c r="X164" s="1" t="str">
        <f t="shared" si="35"/>
        <v/>
      </c>
      <c r="Y164" s="1" t="str">
        <f t="shared" si="36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29"/>
        <v>#N/A</v>
      </c>
      <c r="AD164" s="13" t="e">
        <f t="shared" si="30"/>
        <v>#N/A</v>
      </c>
      <c r="AE164" s="13" t="e">
        <f t="shared" si="31"/>
        <v>#N/A</v>
      </c>
      <c r="AF164" s="13" t="e">
        <f t="shared" si="32"/>
        <v>#N/A</v>
      </c>
      <c r="AG164" s="13" t="e">
        <f t="shared" si="33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34"/>
        <v/>
      </c>
      <c r="X165" s="1" t="str">
        <f t="shared" si="35"/>
        <v/>
      </c>
      <c r="Y165" s="1" t="str">
        <f t="shared" si="36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29"/>
        <v>#N/A</v>
      </c>
      <c r="AD165" s="13" t="e">
        <f t="shared" si="30"/>
        <v>#N/A</v>
      </c>
      <c r="AE165" s="13" t="e">
        <f t="shared" si="31"/>
        <v>#N/A</v>
      </c>
      <c r="AF165" s="13" t="e">
        <f t="shared" si="32"/>
        <v>#N/A</v>
      </c>
      <c r="AG165" s="13" t="e">
        <f t="shared" si="33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34"/>
        <v/>
      </c>
      <c r="X166" s="1" t="str">
        <f t="shared" si="35"/>
        <v/>
      </c>
      <c r="Y166" s="1" t="str">
        <f t="shared" si="36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29"/>
        <v>#N/A</v>
      </c>
      <c r="AD166" s="13" t="e">
        <f t="shared" si="30"/>
        <v>#N/A</v>
      </c>
      <c r="AE166" s="13" t="e">
        <f t="shared" si="31"/>
        <v>#N/A</v>
      </c>
      <c r="AF166" s="13" t="e">
        <f t="shared" si="32"/>
        <v>#N/A</v>
      </c>
      <c r="AG166" s="13" t="e">
        <f t="shared" si="33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34"/>
        <v/>
      </c>
      <c r="X167" s="1" t="str">
        <f t="shared" si="35"/>
        <v/>
      </c>
      <c r="Y167" s="1" t="str">
        <f t="shared" si="36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29"/>
        <v>#N/A</v>
      </c>
      <c r="AD167" s="13" t="e">
        <f t="shared" si="30"/>
        <v>#N/A</v>
      </c>
      <c r="AE167" s="13" t="e">
        <f t="shared" si="31"/>
        <v>#N/A</v>
      </c>
      <c r="AF167" s="13" t="e">
        <f t="shared" si="32"/>
        <v>#N/A</v>
      </c>
      <c r="AG167" s="13" t="e">
        <f t="shared" si="33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34"/>
        <v/>
      </c>
      <c r="X168" s="1" t="str">
        <f t="shared" si="35"/>
        <v/>
      </c>
      <c r="Y168" s="1" t="str">
        <f t="shared" si="36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29"/>
        <v>#N/A</v>
      </c>
      <c r="AD168" s="13" t="e">
        <f t="shared" si="30"/>
        <v>#N/A</v>
      </c>
      <c r="AE168" s="13" t="e">
        <f t="shared" si="31"/>
        <v>#N/A</v>
      </c>
      <c r="AF168" s="13" t="e">
        <f t="shared" si="32"/>
        <v>#N/A</v>
      </c>
      <c r="AG168" s="13" t="e">
        <f t="shared" si="33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34"/>
        <v/>
      </c>
      <c r="X169" s="1" t="str">
        <f t="shared" si="35"/>
        <v/>
      </c>
      <c r="Y169" s="1" t="str">
        <f t="shared" si="36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29"/>
        <v>#N/A</v>
      </c>
      <c r="AD169" s="13" t="e">
        <f t="shared" si="30"/>
        <v>#N/A</v>
      </c>
      <c r="AE169" s="13" t="e">
        <f t="shared" si="31"/>
        <v>#N/A</v>
      </c>
      <c r="AF169" s="13" t="e">
        <f t="shared" si="32"/>
        <v>#N/A</v>
      </c>
      <c r="AG169" s="13" t="e">
        <f t="shared" si="33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34"/>
        <v/>
      </c>
      <c r="X170" s="1" t="str">
        <f t="shared" si="35"/>
        <v/>
      </c>
      <c r="Y170" s="1" t="str">
        <f t="shared" si="36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29"/>
        <v>#N/A</v>
      </c>
      <c r="AD170" s="13" t="e">
        <f t="shared" si="30"/>
        <v>#N/A</v>
      </c>
      <c r="AE170" s="13" t="e">
        <f t="shared" si="31"/>
        <v>#N/A</v>
      </c>
      <c r="AF170" s="13" t="e">
        <f t="shared" si="32"/>
        <v>#N/A</v>
      </c>
      <c r="AG170" s="13" t="e">
        <f t="shared" si="33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34"/>
        <v/>
      </c>
      <c r="X171" s="1" t="str">
        <f t="shared" si="35"/>
        <v/>
      </c>
      <c r="Y171" s="1" t="str">
        <f t="shared" si="36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29"/>
        <v>#N/A</v>
      </c>
      <c r="AD171" s="13" t="e">
        <f t="shared" si="30"/>
        <v>#N/A</v>
      </c>
      <c r="AE171" s="13" t="e">
        <f t="shared" si="31"/>
        <v>#N/A</v>
      </c>
      <c r="AF171" s="13" t="e">
        <f t="shared" si="32"/>
        <v>#N/A</v>
      </c>
      <c r="AG171" s="13" t="e">
        <f t="shared" si="33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34"/>
        <v/>
      </c>
      <c r="X172" s="1" t="str">
        <f t="shared" si="35"/>
        <v/>
      </c>
      <c r="Y172" s="1" t="str">
        <f t="shared" si="36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29"/>
        <v>#N/A</v>
      </c>
      <c r="AD172" s="13" t="e">
        <f t="shared" si="30"/>
        <v>#N/A</v>
      </c>
      <c r="AE172" s="13" t="e">
        <f t="shared" si="31"/>
        <v>#N/A</v>
      </c>
      <c r="AF172" s="13" t="e">
        <f t="shared" si="32"/>
        <v>#N/A</v>
      </c>
      <c r="AG172" s="13" t="e">
        <f t="shared" si="33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34"/>
        <v/>
      </c>
      <c r="X173" s="1" t="str">
        <f t="shared" si="35"/>
        <v/>
      </c>
      <c r="Y173" s="1" t="str">
        <f t="shared" si="36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29"/>
        <v>#N/A</v>
      </c>
      <c r="AD173" s="13" t="e">
        <f t="shared" si="30"/>
        <v>#N/A</v>
      </c>
      <c r="AE173" s="13" t="e">
        <f t="shared" si="31"/>
        <v>#N/A</v>
      </c>
      <c r="AF173" s="13" t="e">
        <f t="shared" si="32"/>
        <v>#N/A</v>
      </c>
      <c r="AG173" s="13" t="e">
        <f t="shared" si="33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34"/>
        <v/>
      </c>
      <c r="X174" s="1" t="str">
        <f t="shared" si="35"/>
        <v/>
      </c>
      <c r="Y174" s="1" t="str">
        <f t="shared" si="36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29"/>
        <v>#N/A</v>
      </c>
      <c r="AD174" s="13" t="e">
        <f t="shared" si="30"/>
        <v>#N/A</v>
      </c>
      <c r="AE174" s="13" t="e">
        <f t="shared" si="31"/>
        <v>#N/A</v>
      </c>
      <c r="AF174" s="13" t="e">
        <f t="shared" si="32"/>
        <v>#N/A</v>
      </c>
      <c r="AG174" s="13" t="e">
        <f t="shared" si="33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34"/>
        <v/>
      </c>
      <c r="X175" s="1" t="str">
        <f t="shared" si="35"/>
        <v/>
      </c>
      <c r="Y175" s="1" t="str">
        <f t="shared" si="36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29"/>
        <v>#N/A</v>
      </c>
      <c r="AD175" s="13" t="e">
        <f t="shared" si="30"/>
        <v>#N/A</v>
      </c>
      <c r="AE175" s="13" t="e">
        <f t="shared" si="31"/>
        <v>#N/A</v>
      </c>
      <c r="AF175" s="13" t="e">
        <f t="shared" si="32"/>
        <v>#N/A</v>
      </c>
      <c r="AG175" s="13" t="e">
        <f t="shared" si="33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34"/>
        <v/>
      </c>
      <c r="X176" s="1" t="str">
        <f t="shared" si="35"/>
        <v/>
      </c>
      <c r="Y176" s="1" t="str">
        <f t="shared" si="36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29"/>
        <v>#N/A</v>
      </c>
      <c r="AD176" s="13" t="e">
        <f t="shared" si="30"/>
        <v>#N/A</v>
      </c>
      <c r="AE176" s="13" t="e">
        <f t="shared" si="31"/>
        <v>#N/A</v>
      </c>
      <c r="AF176" s="13" t="e">
        <f t="shared" si="32"/>
        <v>#N/A</v>
      </c>
      <c r="AG176" s="13" t="e">
        <f t="shared" si="33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34"/>
        <v/>
      </c>
      <c r="X177" s="1" t="str">
        <f t="shared" si="35"/>
        <v/>
      </c>
      <c r="Y177" s="1" t="str">
        <f t="shared" si="36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29"/>
        <v>#N/A</v>
      </c>
      <c r="AD177" s="13" t="e">
        <f t="shared" si="30"/>
        <v>#N/A</v>
      </c>
      <c r="AE177" s="13" t="e">
        <f t="shared" si="31"/>
        <v>#N/A</v>
      </c>
      <c r="AF177" s="13" t="e">
        <f t="shared" si="32"/>
        <v>#N/A</v>
      </c>
      <c r="AG177" s="13" t="e">
        <f t="shared" si="33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34"/>
        <v/>
      </c>
      <c r="X178" s="1" t="str">
        <f t="shared" si="35"/>
        <v/>
      </c>
      <c r="Y178" s="1" t="str">
        <f t="shared" si="36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29"/>
        <v>#N/A</v>
      </c>
      <c r="AD178" s="13" t="e">
        <f t="shared" si="30"/>
        <v>#N/A</v>
      </c>
      <c r="AE178" s="13" t="e">
        <f t="shared" si="31"/>
        <v>#N/A</v>
      </c>
      <c r="AF178" s="13" t="e">
        <f t="shared" si="32"/>
        <v>#N/A</v>
      </c>
      <c r="AG178" s="13" t="e">
        <f t="shared" si="33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34"/>
        <v/>
      </c>
      <c r="X179" s="1" t="str">
        <f t="shared" si="35"/>
        <v/>
      </c>
      <c r="Y179" s="1" t="str">
        <f t="shared" si="36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29"/>
        <v>#N/A</v>
      </c>
      <c r="AD179" s="13" t="e">
        <f t="shared" si="30"/>
        <v>#N/A</v>
      </c>
      <c r="AE179" s="13" t="e">
        <f t="shared" si="31"/>
        <v>#N/A</v>
      </c>
      <c r="AF179" s="13" t="e">
        <f t="shared" si="32"/>
        <v>#N/A</v>
      </c>
      <c r="AG179" s="13" t="e">
        <f t="shared" si="33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34"/>
        <v/>
      </c>
      <c r="X180" s="1" t="str">
        <f t="shared" si="35"/>
        <v/>
      </c>
      <c r="Y180" s="1" t="str">
        <f t="shared" si="36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29"/>
        <v>#N/A</v>
      </c>
      <c r="AD180" s="13" t="e">
        <f t="shared" si="30"/>
        <v>#N/A</v>
      </c>
      <c r="AE180" s="13" t="e">
        <f t="shared" si="31"/>
        <v>#N/A</v>
      </c>
      <c r="AF180" s="13" t="e">
        <f t="shared" si="32"/>
        <v>#N/A</v>
      </c>
      <c r="AG180" s="13" t="e">
        <f t="shared" si="33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34"/>
        <v/>
      </c>
      <c r="X181" s="1" t="str">
        <f t="shared" si="35"/>
        <v/>
      </c>
      <c r="Y181" s="1" t="str">
        <f t="shared" si="36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29"/>
        <v>#N/A</v>
      </c>
      <c r="AD181" s="13" t="e">
        <f t="shared" si="30"/>
        <v>#N/A</v>
      </c>
      <c r="AE181" s="13" t="e">
        <f t="shared" si="31"/>
        <v>#N/A</v>
      </c>
      <c r="AF181" s="13" t="e">
        <f t="shared" si="32"/>
        <v>#N/A</v>
      </c>
      <c r="AG181" s="13" t="e">
        <f t="shared" si="33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34"/>
        <v/>
      </c>
      <c r="X182" s="1" t="str">
        <f t="shared" si="35"/>
        <v/>
      </c>
      <c r="Y182" s="1" t="str">
        <f t="shared" si="36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29"/>
        <v>#N/A</v>
      </c>
      <c r="AD182" s="13" t="e">
        <f t="shared" si="30"/>
        <v>#N/A</v>
      </c>
      <c r="AE182" s="13" t="e">
        <f t="shared" si="31"/>
        <v>#N/A</v>
      </c>
      <c r="AF182" s="13" t="e">
        <f t="shared" si="32"/>
        <v>#N/A</v>
      </c>
      <c r="AG182" s="13" t="e">
        <f t="shared" si="33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34"/>
        <v/>
      </c>
      <c r="X183" s="1" t="str">
        <f t="shared" si="35"/>
        <v/>
      </c>
      <c r="Y183" s="1" t="str">
        <f t="shared" si="36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29"/>
        <v>#N/A</v>
      </c>
      <c r="AD183" s="13" t="e">
        <f t="shared" si="30"/>
        <v>#N/A</v>
      </c>
      <c r="AE183" s="13" t="e">
        <f t="shared" si="31"/>
        <v>#N/A</v>
      </c>
      <c r="AF183" s="13" t="e">
        <f t="shared" si="32"/>
        <v>#N/A</v>
      </c>
      <c r="AG183" s="13" t="e">
        <f t="shared" si="33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34"/>
        <v/>
      </c>
      <c r="X184" s="1" t="str">
        <f t="shared" si="35"/>
        <v/>
      </c>
      <c r="Y184" s="1" t="str">
        <f t="shared" si="36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29"/>
        <v>#N/A</v>
      </c>
      <c r="AD184" s="13" t="e">
        <f t="shared" si="30"/>
        <v>#N/A</v>
      </c>
      <c r="AE184" s="13" t="e">
        <f t="shared" si="31"/>
        <v>#N/A</v>
      </c>
      <c r="AF184" s="13" t="e">
        <f t="shared" si="32"/>
        <v>#N/A</v>
      </c>
      <c r="AG184" s="13" t="e">
        <f t="shared" si="33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34"/>
        <v/>
      </c>
      <c r="X185" s="1" t="str">
        <f t="shared" si="35"/>
        <v/>
      </c>
      <c r="Y185" s="1" t="str">
        <f t="shared" si="36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29"/>
        <v>#N/A</v>
      </c>
      <c r="AD185" s="13" t="e">
        <f t="shared" si="30"/>
        <v>#N/A</v>
      </c>
      <c r="AE185" s="13" t="e">
        <f t="shared" si="31"/>
        <v>#N/A</v>
      </c>
      <c r="AF185" s="13" t="e">
        <f t="shared" si="32"/>
        <v>#N/A</v>
      </c>
      <c r="AG185" s="13" t="e">
        <f t="shared" si="33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34"/>
        <v/>
      </c>
      <c r="X186" s="1" t="str">
        <f t="shared" si="35"/>
        <v/>
      </c>
      <c r="Y186" s="1" t="str">
        <f t="shared" si="36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29"/>
        <v>#N/A</v>
      </c>
      <c r="AD186" s="13" t="e">
        <f t="shared" si="30"/>
        <v>#N/A</v>
      </c>
      <c r="AE186" s="13" t="e">
        <f t="shared" si="31"/>
        <v>#N/A</v>
      </c>
      <c r="AF186" s="13" t="e">
        <f t="shared" si="32"/>
        <v>#N/A</v>
      </c>
      <c r="AG186" s="13" t="e">
        <f t="shared" si="33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34"/>
        <v/>
      </c>
      <c r="X187" s="1" t="str">
        <f t="shared" si="35"/>
        <v/>
      </c>
      <c r="Y187" s="1" t="str">
        <f t="shared" si="36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29"/>
        <v>#N/A</v>
      </c>
      <c r="AD187" s="13" t="e">
        <f t="shared" si="30"/>
        <v>#N/A</v>
      </c>
      <c r="AE187" s="13" t="e">
        <f t="shared" si="31"/>
        <v>#N/A</v>
      </c>
      <c r="AF187" s="13" t="e">
        <f t="shared" si="32"/>
        <v>#N/A</v>
      </c>
      <c r="AG187" s="13" t="e">
        <f t="shared" si="33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34"/>
        <v/>
      </c>
      <c r="X188" s="1" t="str">
        <f t="shared" si="35"/>
        <v/>
      </c>
      <c r="Y188" s="1" t="str">
        <f t="shared" si="36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29"/>
        <v>#N/A</v>
      </c>
      <c r="AD188" s="13" t="e">
        <f t="shared" si="30"/>
        <v>#N/A</v>
      </c>
      <c r="AE188" s="13" t="e">
        <f t="shared" si="31"/>
        <v>#N/A</v>
      </c>
      <c r="AF188" s="13" t="e">
        <f t="shared" si="32"/>
        <v>#N/A</v>
      </c>
      <c r="AG188" s="13" t="e">
        <f t="shared" si="33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34"/>
        <v/>
      </c>
      <c r="X189" s="1" t="str">
        <f t="shared" si="35"/>
        <v/>
      </c>
      <c r="Y189" s="1" t="str">
        <f t="shared" si="36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29"/>
        <v>#N/A</v>
      </c>
      <c r="AD189" s="13" t="e">
        <f t="shared" si="30"/>
        <v>#N/A</v>
      </c>
      <c r="AE189" s="13" t="e">
        <f t="shared" si="31"/>
        <v>#N/A</v>
      </c>
      <c r="AF189" s="13" t="e">
        <f t="shared" si="32"/>
        <v>#N/A</v>
      </c>
      <c r="AG189" s="13" t="e">
        <f t="shared" si="33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34"/>
        <v/>
      </c>
      <c r="X190" s="1" t="str">
        <f t="shared" si="35"/>
        <v/>
      </c>
      <c r="Y190" s="1" t="str">
        <f t="shared" si="36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29"/>
        <v>#N/A</v>
      </c>
      <c r="AD190" s="13" t="e">
        <f t="shared" si="30"/>
        <v>#N/A</v>
      </c>
      <c r="AE190" s="13" t="e">
        <f t="shared" si="31"/>
        <v>#N/A</v>
      </c>
      <c r="AF190" s="13" t="e">
        <f t="shared" si="32"/>
        <v>#N/A</v>
      </c>
      <c r="AG190" s="13" t="e">
        <f t="shared" si="33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34"/>
        <v/>
      </c>
      <c r="X191" s="1" t="str">
        <f t="shared" si="35"/>
        <v/>
      </c>
      <c r="Y191" s="1" t="str">
        <f t="shared" si="36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29"/>
        <v>#N/A</v>
      </c>
      <c r="AD191" s="13" t="e">
        <f t="shared" si="30"/>
        <v>#N/A</v>
      </c>
      <c r="AE191" s="13" t="e">
        <f t="shared" si="31"/>
        <v>#N/A</v>
      </c>
      <c r="AF191" s="13" t="e">
        <f t="shared" si="32"/>
        <v>#N/A</v>
      </c>
      <c r="AG191" s="13" t="e">
        <f t="shared" si="33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34"/>
        <v/>
      </c>
      <c r="X192" s="1" t="str">
        <f t="shared" si="35"/>
        <v/>
      </c>
      <c r="Y192" s="1" t="str">
        <f t="shared" si="36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29"/>
        <v>#N/A</v>
      </c>
      <c r="AD192" s="13" t="e">
        <f t="shared" si="30"/>
        <v>#N/A</v>
      </c>
      <c r="AE192" s="13" t="e">
        <f t="shared" si="31"/>
        <v>#N/A</v>
      </c>
      <c r="AF192" s="13" t="e">
        <f t="shared" si="32"/>
        <v>#N/A</v>
      </c>
      <c r="AG192" s="13" t="e">
        <f t="shared" si="33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34"/>
        <v/>
      </c>
      <c r="X193" s="1" t="str">
        <f t="shared" si="35"/>
        <v/>
      </c>
      <c r="Y193" s="1" t="str">
        <f t="shared" si="36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29"/>
        <v>#N/A</v>
      </c>
      <c r="AD193" s="13" t="e">
        <f t="shared" si="30"/>
        <v>#N/A</v>
      </c>
      <c r="AE193" s="13" t="e">
        <f t="shared" si="31"/>
        <v>#N/A</v>
      </c>
      <c r="AF193" s="13" t="e">
        <f t="shared" si="32"/>
        <v>#N/A</v>
      </c>
      <c r="AG193" s="13" t="e">
        <f t="shared" si="33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34"/>
        <v/>
      </c>
      <c r="X194" s="1" t="str">
        <f t="shared" si="35"/>
        <v/>
      </c>
      <c r="Y194" s="1" t="str">
        <f t="shared" si="36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29"/>
        <v>#N/A</v>
      </c>
      <c r="AD194" s="13" t="e">
        <f t="shared" si="30"/>
        <v>#N/A</v>
      </c>
      <c r="AE194" s="13" t="e">
        <f t="shared" si="31"/>
        <v>#N/A</v>
      </c>
      <c r="AF194" s="13" t="e">
        <f t="shared" si="32"/>
        <v>#N/A</v>
      </c>
      <c r="AG194" s="13" t="e">
        <f t="shared" si="33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34"/>
        <v/>
      </c>
      <c r="X195" s="1" t="str">
        <f t="shared" si="35"/>
        <v/>
      </c>
      <c r="Y195" s="1" t="str">
        <f t="shared" si="36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29"/>
        <v>#N/A</v>
      </c>
      <c r="AD195" s="13" t="e">
        <f t="shared" si="30"/>
        <v>#N/A</v>
      </c>
      <c r="AE195" s="13" t="e">
        <f t="shared" si="31"/>
        <v>#N/A</v>
      </c>
      <c r="AF195" s="13" t="e">
        <f t="shared" si="32"/>
        <v>#N/A</v>
      </c>
      <c r="AG195" s="13" t="e">
        <f t="shared" si="33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34"/>
        <v/>
      </c>
      <c r="X196" s="1" t="str">
        <f t="shared" si="35"/>
        <v/>
      </c>
      <c r="Y196" s="1" t="str">
        <f t="shared" si="36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29"/>
        <v>#N/A</v>
      </c>
      <c r="AD196" s="13" t="e">
        <f t="shared" si="30"/>
        <v>#N/A</v>
      </c>
      <c r="AE196" s="13" t="e">
        <f t="shared" si="31"/>
        <v>#N/A</v>
      </c>
      <c r="AF196" s="13" t="e">
        <f t="shared" si="32"/>
        <v>#N/A</v>
      </c>
      <c r="AG196" s="13" t="e">
        <f t="shared" si="33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34"/>
        <v/>
      </c>
      <c r="X197" s="1" t="str">
        <f t="shared" si="35"/>
        <v/>
      </c>
      <c r="Y197" s="1" t="str">
        <f t="shared" si="36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29"/>
        <v>#N/A</v>
      </c>
      <c r="AD197" s="13" t="e">
        <f t="shared" si="30"/>
        <v>#N/A</v>
      </c>
      <c r="AE197" s="13" t="e">
        <f t="shared" si="31"/>
        <v>#N/A</v>
      </c>
      <c r="AF197" s="13" t="e">
        <f t="shared" si="32"/>
        <v>#N/A</v>
      </c>
      <c r="AG197" s="13" t="e">
        <f t="shared" si="33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34"/>
        <v/>
      </c>
      <c r="X198" s="1" t="str">
        <f t="shared" si="35"/>
        <v/>
      </c>
      <c r="Y198" s="1" t="str">
        <f t="shared" si="36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29"/>
        <v>#N/A</v>
      </c>
      <c r="AD198" s="13" t="e">
        <f t="shared" si="30"/>
        <v>#N/A</v>
      </c>
      <c r="AE198" s="13" t="e">
        <f t="shared" si="31"/>
        <v>#N/A</v>
      </c>
      <c r="AF198" s="13" t="e">
        <f t="shared" si="32"/>
        <v>#N/A</v>
      </c>
      <c r="AG198" s="13" t="e">
        <f t="shared" si="33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34"/>
        <v/>
      </c>
      <c r="X199" s="1" t="str">
        <f t="shared" si="35"/>
        <v/>
      </c>
      <c r="Y199" s="1" t="str">
        <f t="shared" si="36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29"/>
        <v>#N/A</v>
      </c>
      <c r="AD199" s="13" t="e">
        <f t="shared" si="30"/>
        <v>#N/A</v>
      </c>
      <c r="AE199" s="13" t="e">
        <f t="shared" si="31"/>
        <v>#N/A</v>
      </c>
      <c r="AF199" s="13" t="e">
        <f t="shared" si="32"/>
        <v>#N/A</v>
      </c>
      <c r="AG199" s="13" t="e">
        <f t="shared" si="33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34"/>
        <v/>
      </c>
      <c r="X200" s="1" t="str">
        <f t="shared" si="35"/>
        <v/>
      </c>
      <c r="Y200" s="1" t="str">
        <f t="shared" si="36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ref="AC200:AC263" si="42">IF(OR(ISNA(B200),B200=0),NA(),B200/$AC$5)</f>
        <v>#N/A</v>
      </c>
      <c r="AD200" s="13" t="e">
        <f t="shared" ref="AD200:AD263" si="43">IF(OR(ISNA(B200),B200=0),NA(),E200/$AC$5)</f>
        <v>#N/A</v>
      </c>
      <c r="AE200" s="13" t="e">
        <f t="shared" ref="AE200:AE263" si="44">IF(OR(ISNA(B200),B200=0),NA(),G200/$AC$5)</f>
        <v>#N/A</v>
      </c>
      <c r="AF200" s="13" t="e">
        <f t="shared" ref="AF200:AF263" si="45">IF(OR(ISNA(B200),B200=0),NA(),I200/$AC$5)</f>
        <v>#N/A</v>
      </c>
      <c r="AG200" s="13" t="e">
        <f t="shared" ref="AG200:AG263" si="46">+IF(OR(ISNA(B200),B200=0),NA(),Z200/$AC$5)</f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7">IF($C201="","",G201-G200)</f>
        <v/>
      </c>
      <c r="X201" s="1" t="str">
        <f t="shared" ref="X201:X264" si="48">IF($C201="","",H201-H200)</f>
        <v/>
      </c>
      <c r="Y201" s="1" t="str">
        <f t="shared" ref="Y201:Y264" si="49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si="42"/>
        <v>#N/A</v>
      </c>
      <c r="AD201" s="13" t="e">
        <f t="shared" si="43"/>
        <v>#N/A</v>
      </c>
      <c r="AE201" s="13" t="e">
        <f t="shared" si="44"/>
        <v>#N/A</v>
      </c>
      <c r="AF201" s="13" t="e">
        <f t="shared" si="45"/>
        <v>#N/A</v>
      </c>
      <c r="AG201" s="13" t="e">
        <f t="shared" si="46"/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7"/>
        <v/>
      </c>
      <c r="X202" s="1" t="str">
        <f t="shared" si="48"/>
        <v/>
      </c>
      <c r="Y202" s="1" t="str">
        <f t="shared" si="49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2"/>
        <v>#N/A</v>
      </c>
      <c r="AD202" s="13" t="e">
        <f t="shared" si="43"/>
        <v>#N/A</v>
      </c>
      <c r="AE202" s="13" t="e">
        <f t="shared" si="44"/>
        <v>#N/A</v>
      </c>
      <c r="AF202" s="13" t="e">
        <f t="shared" si="45"/>
        <v>#N/A</v>
      </c>
      <c r="AG202" s="13" t="e">
        <f t="shared" si="46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7"/>
        <v/>
      </c>
      <c r="X203" s="1" t="str">
        <f t="shared" si="48"/>
        <v/>
      </c>
      <c r="Y203" s="1" t="str">
        <f t="shared" si="49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2"/>
        <v>#N/A</v>
      </c>
      <c r="AD203" s="13" t="e">
        <f t="shared" si="43"/>
        <v>#N/A</v>
      </c>
      <c r="AE203" s="13" t="e">
        <f t="shared" si="44"/>
        <v>#N/A</v>
      </c>
      <c r="AF203" s="13" t="e">
        <f t="shared" si="45"/>
        <v>#N/A</v>
      </c>
      <c r="AG203" s="13" t="e">
        <f t="shared" si="46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7"/>
        <v/>
      </c>
      <c r="X204" s="1" t="str">
        <f t="shared" si="48"/>
        <v/>
      </c>
      <c r="Y204" s="1" t="str">
        <f t="shared" si="49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2"/>
        <v>#N/A</v>
      </c>
      <c r="AD204" s="13" t="e">
        <f t="shared" si="43"/>
        <v>#N/A</v>
      </c>
      <c r="AE204" s="13" t="e">
        <f t="shared" si="44"/>
        <v>#N/A</v>
      </c>
      <c r="AF204" s="13" t="e">
        <f t="shared" si="45"/>
        <v>#N/A</v>
      </c>
      <c r="AG204" s="13" t="e">
        <f t="shared" si="46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7"/>
        <v/>
      </c>
      <c r="X205" s="1" t="str">
        <f t="shared" si="48"/>
        <v/>
      </c>
      <c r="Y205" s="1" t="str">
        <f t="shared" si="49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2"/>
        <v>#N/A</v>
      </c>
      <c r="AD205" s="13" t="e">
        <f t="shared" si="43"/>
        <v>#N/A</v>
      </c>
      <c r="AE205" s="13" t="e">
        <f t="shared" si="44"/>
        <v>#N/A</v>
      </c>
      <c r="AF205" s="13" t="e">
        <f t="shared" si="45"/>
        <v>#N/A</v>
      </c>
      <c r="AG205" s="13" t="e">
        <f t="shared" si="46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7"/>
        <v/>
      </c>
      <c r="X206" s="1" t="str">
        <f t="shared" si="48"/>
        <v/>
      </c>
      <c r="Y206" s="1" t="str">
        <f t="shared" si="49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2"/>
        <v>#N/A</v>
      </c>
      <c r="AD206" s="13" t="e">
        <f t="shared" si="43"/>
        <v>#N/A</v>
      </c>
      <c r="AE206" s="13" t="e">
        <f t="shared" si="44"/>
        <v>#N/A</v>
      </c>
      <c r="AF206" s="13" t="e">
        <f t="shared" si="45"/>
        <v>#N/A</v>
      </c>
      <c r="AG206" s="13" t="e">
        <f t="shared" si="46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7"/>
        <v/>
      </c>
      <c r="X207" s="1" t="str">
        <f t="shared" si="48"/>
        <v/>
      </c>
      <c r="Y207" s="1" t="str">
        <f t="shared" si="49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2"/>
        <v>#N/A</v>
      </c>
      <c r="AD207" s="13" t="e">
        <f t="shared" si="43"/>
        <v>#N/A</v>
      </c>
      <c r="AE207" s="13" t="e">
        <f t="shared" si="44"/>
        <v>#N/A</v>
      </c>
      <c r="AF207" s="13" t="e">
        <f t="shared" si="45"/>
        <v>#N/A</v>
      </c>
      <c r="AG207" s="13" t="e">
        <f t="shared" si="46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7"/>
        <v/>
      </c>
      <c r="X208" s="1" t="str">
        <f t="shared" si="48"/>
        <v/>
      </c>
      <c r="Y208" s="1" t="str">
        <f t="shared" si="49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2"/>
        <v>#N/A</v>
      </c>
      <c r="AD208" s="13" t="e">
        <f t="shared" si="43"/>
        <v>#N/A</v>
      </c>
      <c r="AE208" s="13" t="e">
        <f t="shared" si="44"/>
        <v>#N/A</v>
      </c>
      <c r="AF208" s="13" t="e">
        <f t="shared" si="45"/>
        <v>#N/A</v>
      </c>
      <c r="AG208" s="13" t="e">
        <f t="shared" si="46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7"/>
        <v/>
      </c>
      <c r="X209" s="1" t="str">
        <f t="shared" si="48"/>
        <v/>
      </c>
      <c r="Y209" s="1" t="str">
        <f t="shared" si="49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2"/>
        <v>#N/A</v>
      </c>
      <c r="AD209" s="13" t="e">
        <f t="shared" si="43"/>
        <v>#N/A</v>
      </c>
      <c r="AE209" s="13" t="e">
        <f t="shared" si="44"/>
        <v>#N/A</v>
      </c>
      <c r="AF209" s="13" t="e">
        <f t="shared" si="45"/>
        <v>#N/A</v>
      </c>
      <c r="AG209" s="13" t="e">
        <f t="shared" si="46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7"/>
        <v/>
      </c>
      <c r="X210" s="1" t="str">
        <f t="shared" si="48"/>
        <v/>
      </c>
      <c r="Y210" s="1" t="str">
        <f t="shared" si="49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2"/>
        <v>#N/A</v>
      </c>
      <c r="AD210" s="13" t="e">
        <f t="shared" si="43"/>
        <v>#N/A</v>
      </c>
      <c r="AE210" s="13" t="e">
        <f t="shared" si="44"/>
        <v>#N/A</v>
      </c>
      <c r="AF210" s="13" t="e">
        <f t="shared" si="45"/>
        <v>#N/A</v>
      </c>
      <c r="AG210" s="13" t="e">
        <f t="shared" si="46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7"/>
        <v/>
      </c>
      <c r="X211" s="1" t="str">
        <f t="shared" si="48"/>
        <v/>
      </c>
      <c r="Y211" s="1" t="str">
        <f t="shared" si="49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2"/>
        <v>#N/A</v>
      </c>
      <c r="AD211" s="13" t="e">
        <f t="shared" si="43"/>
        <v>#N/A</v>
      </c>
      <c r="AE211" s="13" t="e">
        <f t="shared" si="44"/>
        <v>#N/A</v>
      </c>
      <c r="AF211" s="13" t="e">
        <f t="shared" si="45"/>
        <v>#N/A</v>
      </c>
      <c r="AG211" s="13" t="e">
        <f t="shared" si="46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7"/>
        <v/>
      </c>
      <c r="X212" s="1" t="str">
        <f t="shared" si="48"/>
        <v/>
      </c>
      <c r="Y212" s="1" t="str">
        <f t="shared" si="49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2"/>
        <v>#N/A</v>
      </c>
      <c r="AD212" s="13" t="e">
        <f t="shared" si="43"/>
        <v>#N/A</v>
      </c>
      <c r="AE212" s="13" t="e">
        <f t="shared" si="44"/>
        <v>#N/A</v>
      </c>
      <c r="AF212" s="13" t="e">
        <f t="shared" si="45"/>
        <v>#N/A</v>
      </c>
      <c r="AG212" s="13" t="e">
        <f t="shared" si="46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7"/>
        <v/>
      </c>
      <c r="X213" s="1" t="str">
        <f t="shared" si="48"/>
        <v/>
      </c>
      <c r="Y213" s="1" t="str">
        <f t="shared" si="49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2"/>
        <v>#N/A</v>
      </c>
      <c r="AD213" s="13" t="e">
        <f t="shared" si="43"/>
        <v>#N/A</v>
      </c>
      <c r="AE213" s="13" t="e">
        <f t="shared" si="44"/>
        <v>#N/A</v>
      </c>
      <c r="AF213" s="13" t="e">
        <f t="shared" si="45"/>
        <v>#N/A</v>
      </c>
      <c r="AG213" s="13" t="e">
        <f t="shared" si="46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7"/>
        <v/>
      </c>
      <c r="X214" s="1" t="str">
        <f t="shared" si="48"/>
        <v/>
      </c>
      <c r="Y214" s="1" t="str">
        <f t="shared" si="49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2"/>
        <v>#N/A</v>
      </c>
      <c r="AD214" s="13" t="e">
        <f t="shared" si="43"/>
        <v>#N/A</v>
      </c>
      <c r="AE214" s="13" t="e">
        <f t="shared" si="44"/>
        <v>#N/A</v>
      </c>
      <c r="AF214" s="13" t="e">
        <f t="shared" si="45"/>
        <v>#N/A</v>
      </c>
      <c r="AG214" s="13" t="e">
        <f t="shared" si="46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7"/>
        <v/>
      </c>
      <c r="X215" s="1" t="str">
        <f t="shared" si="48"/>
        <v/>
      </c>
      <c r="Y215" s="1" t="str">
        <f t="shared" si="49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2"/>
        <v>#N/A</v>
      </c>
      <c r="AD215" s="13" t="e">
        <f t="shared" si="43"/>
        <v>#N/A</v>
      </c>
      <c r="AE215" s="13" t="e">
        <f t="shared" si="44"/>
        <v>#N/A</v>
      </c>
      <c r="AF215" s="13" t="e">
        <f t="shared" si="45"/>
        <v>#N/A</v>
      </c>
      <c r="AG215" s="13" t="e">
        <f t="shared" si="46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7"/>
        <v/>
      </c>
      <c r="X216" s="1" t="str">
        <f t="shared" si="48"/>
        <v/>
      </c>
      <c r="Y216" s="1" t="str">
        <f t="shared" si="49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2"/>
        <v>#N/A</v>
      </c>
      <c r="AD216" s="13" t="e">
        <f t="shared" si="43"/>
        <v>#N/A</v>
      </c>
      <c r="AE216" s="13" t="e">
        <f t="shared" si="44"/>
        <v>#N/A</v>
      </c>
      <c r="AF216" s="13" t="e">
        <f t="shared" si="45"/>
        <v>#N/A</v>
      </c>
      <c r="AG216" s="13" t="e">
        <f t="shared" si="46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7"/>
        <v/>
      </c>
      <c r="X217" s="1" t="str">
        <f t="shared" si="48"/>
        <v/>
      </c>
      <c r="Y217" s="1" t="str">
        <f t="shared" si="49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2"/>
        <v>#N/A</v>
      </c>
      <c r="AD217" s="13" t="e">
        <f t="shared" si="43"/>
        <v>#N/A</v>
      </c>
      <c r="AE217" s="13" t="e">
        <f t="shared" si="44"/>
        <v>#N/A</v>
      </c>
      <c r="AF217" s="13" t="e">
        <f t="shared" si="45"/>
        <v>#N/A</v>
      </c>
      <c r="AG217" s="13" t="e">
        <f t="shared" si="46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7"/>
        <v/>
      </c>
      <c r="X218" s="1" t="str">
        <f t="shared" si="48"/>
        <v/>
      </c>
      <c r="Y218" s="1" t="str">
        <f t="shared" si="49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2"/>
        <v>#N/A</v>
      </c>
      <c r="AD218" s="13" t="e">
        <f t="shared" si="43"/>
        <v>#N/A</v>
      </c>
      <c r="AE218" s="13" t="e">
        <f t="shared" si="44"/>
        <v>#N/A</v>
      </c>
      <c r="AF218" s="13" t="e">
        <f t="shared" si="45"/>
        <v>#N/A</v>
      </c>
      <c r="AG218" s="13" t="e">
        <f t="shared" si="46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7"/>
        <v/>
      </c>
      <c r="X219" s="1" t="str">
        <f t="shared" si="48"/>
        <v/>
      </c>
      <c r="Y219" s="1" t="str">
        <f t="shared" si="49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2"/>
        <v>#N/A</v>
      </c>
      <c r="AD219" s="13" t="e">
        <f t="shared" si="43"/>
        <v>#N/A</v>
      </c>
      <c r="AE219" s="13" t="e">
        <f t="shared" si="44"/>
        <v>#N/A</v>
      </c>
      <c r="AF219" s="13" t="e">
        <f t="shared" si="45"/>
        <v>#N/A</v>
      </c>
      <c r="AG219" s="13" t="e">
        <f t="shared" si="46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7"/>
        <v/>
      </c>
      <c r="X220" s="1" t="str">
        <f t="shared" si="48"/>
        <v/>
      </c>
      <c r="Y220" s="1" t="str">
        <f t="shared" si="49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2"/>
        <v>#N/A</v>
      </c>
      <c r="AD220" s="13" t="e">
        <f t="shared" si="43"/>
        <v>#N/A</v>
      </c>
      <c r="AE220" s="13" t="e">
        <f t="shared" si="44"/>
        <v>#N/A</v>
      </c>
      <c r="AF220" s="13" t="e">
        <f t="shared" si="45"/>
        <v>#N/A</v>
      </c>
      <c r="AG220" s="13" t="e">
        <f t="shared" si="46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7"/>
        <v/>
      </c>
      <c r="X221" s="1" t="str">
        <f t="shared" si="48"/>
        <v/>
      </c>
      <c r="Y221" s="1" t="str">
        <f t="shared" si="49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2"/>
        <v>#N/A</v>
      </c>
      <c r="AD221" s="13" t="e">
        <f t="shared" si="43"/>
        <v>#N/A</v>
      </c>
      <c r="AE221" s="13" t="e">
        <f t="shared" si="44"/>
        <v>#N/A</v>
      </c>
      <c r="AF221" s="13" t="e">
        <f t="shared" si="45"/>
        <v>#N/A</v>
      </c>
      <c r="AG221" s="13" t="e">
        <f t="shared" si="46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7"/>
        <v/>
      </c>
      <c r="X222" s="1" t="str">
        <f t="shared" si="48"/>
        <v/>
      </c>
      <c r="Y222" s="1" t="str">
        <f t="shared" si="49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2"/>
        <v>#N/A</v>
      </c>
      <c r="AD222" s="13" t="e">
        <f t="shared" si="43"/>
        <v>#N/A</v>
      </c>
      <c r="AE222" s="13" t="e">
        <f t="shared" si="44"/>
        <v>#N/A</v>
      </c>
      <c r="AF222" s="13" t="e">
        <f t="shared" si="45"/>
        <v>#N/A</v>
      </c>
      <c r="AG222" s="13" t="e">
        <f t="shared" si="46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7"/>
        <v/>
      </c>
      <c r="X223" s="1" t="str">
        <f t="shared" si="48"/>
        <v/>
      </c>
      <c r="Y223" s="1" t="str">
        <f t="shared" si="49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2"/>
        <v>#N/A</v>
      </c>
      <c r="AD223" s="13" t="e">
        <f t="shared" si="43"/>
        <v>#N/A</v>
      </c>
      <c r="AE223" s="13" t="e">
        <f t="shared" si="44"/>
        <v>#N/A</v>
      </c>
      <c r="AF223" s="13" t="e">
        <f t="shared" si="45"/>
        <v>#N/A</v>
      </c>
      <c r="AG223" s="13" t="e">
        <f t="shared" si="46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7"/>
        <v/>
      </c>
      <c r="X224" s="1" t="str">
        <f t="shared" si="48"/>
        <v/>
      </c>
      <c r="Y224" s="1" t="str">
        <f t="shared" si="49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2"/>
        <v>#N/A</v>
      </c>
      <c r="AD224" s="13" t="e">
        <f t="shared" si="43"/>
        <v>#N/A</v>
      </c>
      <c r="AE224" s="13" t="e">
        <f t="shared" si="44"/>
        <v>#N/A</v>
      </c>
      <c r="AF224" s="13" t="e">
        <f t="shared" si="45"/>
        <v>#N/A</v>
      </c>
      <c r="AG224" s="13" t="e">
        <f t="shared" si="46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7"/>
        <v/>
      </c>
      <c r="X225" s="1" t="str">
        <f t="shared" si="48"/>
        <v/>
      </c>
      <c r="Y225" s="1" t="str">
        <f t="shared" si="49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2"/>
        <v>#N/A</v>
      </c>
      <c r="AD225" s="13" t="e">
        <f t="shared" si="43"/>
        <v>#N/A</v>
      </c>
      <c r="AE225" s="13" t="e">
        <f t="shared" si="44"/>
        <v>#N/A</v>
      </c>
      <c r="AF225" s="13" t="e">
        <f t="shared" si="45"/>
        <v>#N/A</v>
      </c>
      <c r="AG225" s="13" t="e">
        <f t="shared" si="46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7"/>
        <v/>
      </c>
      <c r="X226" s="1" t="str">
        <f t="shared" si="48"/>
        <v/>
      </c>
      <c r="Y226" s="1" t="str">
        <f t="shared" si="49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2"/>
        <v>#N/A</v>
      </c>
      <c r="AD226" s="13" t="e">
        <f t="shared" si="43"/>
        <v>#N/A</v>
      </c>
      <c r="AE226" s="13" t="e">
        <f t="shared" si="44"/>
        <v>#N/A</v>
      </c>
      <c r="AF226" s="13" t="e">
        <f t="shared" si="45"/>
        <v>#N/A</v>
      </c>
      <c r="AG226" s="13" t="e">
        <f t="shared" si="46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7"/>
        <v/>
      </c>
      <c r="X227" s="1" t="str">
        <f t="shared" si="48"/>
        <v/>
      </c>
      <c r="Y227" s="1" t="str">
        <f t="shared" si="49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2"/>
        <v>#N/A</v>
      </c>
      <c r="AD227" s="13" t="e">
        <f t="shared" si="43"/>
        <v>#N/A</v>
      </c>
      <c r="AE227" s="13" t="e">
        <f t="shared" si="44"/>
        <v>#N/A</v>
      </c>
      <c r="AF227" s="13" t="e">
        <f t="shared" si="45"/>
        <v>#N/A</v>
      </c>
      <c r="AG227" s="13" t="e">
        <f t="shared" si="46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7"/>
        <v/>
      </c>
      <c r="X228" s="1" t="str">
        <f t="shared" si="48"/>
        <v/>
      </c>
      <c r="Y228" s="1" t="str">
        <f t="shared" si="49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2"/>
        <v>#N/A</v>
      </c>
      <c r="AD228" s="13" t="e">
        <f t="shared" si="43"/>
        <v>#N/A</v>
      </c>
      <c r="AE228" s="13" t="e">
        <f t="shared" si="44"/>
        <v>#N/A</v>
      </c>
      <c r="AF228" s="13" t="e">
        <f t="shared" si="45"/>
        <v>#N/A</v>
      </c>
      <c r="AG228" s="13" t="e">
        <f t="shared" si="46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7"/>
        <v/>
      </c>
      <c r="X229" s="1" t="str">
        <f t="shared" si="48"/>
        <v/>
      </c>
      <c r="Y229" s="1" t="str">
        <f t="shared" si="49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2"/>
        <v>#N/A</v>
      </c>
      <c r="AD229" s="13" t="e">
        <f t="shared" si="43"/>
        <v>#N/A</v>
      </c>
      <c r="AE229" s="13" t="e">
        <f t="shared" si="44"/>
        <v>#N/A</v>
      </c>
      <c r="AF229" s="13" t="e">
        <f t="shared" si="45"/>
        <v>#N/A</v>
      </c>
      <c r="AG229" s="13" t="e">
        <f t="shared" si="46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7"/>
        <v/>
      </c>
      <c r="X230" s="1" t="str">
        <f t="shared" si="48"/>
        <v/>
      </c>
      <c r="Y230" s="1" t="str">
        <f t="shared" si="49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2"/>
        <v>#N/A</v>
      </c>
      <c r="AD230" s="13" t="e">
        <f t="shared" si="43"/>
        <v>#N/A</v>
      </c>
      <c r="AE230" s="13" t="e">
        <f t="shared" si="44"/>
        <v>#N/A</v>
      </c>
      <c r="AF230" s="13" t="e">
        <f t="shared" si="45"/>
        <v>#N/A</v>
      </c>
      <c r="AG230" s="13" t="e">
        <f t="shared" si="46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7"/>
        <v/>
      </c>
      <c r="X231" s="1" t="str">
        <f t="shared" si="48"/>
        <v/>
      </c>
      <c r="Y231" s="1" t="str">
        <f t="shared" si="49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2"/>
        <v>#N/A</v>
      </c>
      <c r="AD231" s="13" t="e">
        <f t="shared" si="43"/>
        <v>#N/A</v>
      </c>
      <c r="AE231" s="13" t="e">
        <f t="shared" si="44"/>
        <v>#N/A</v>
      </c>
      <c r="AF231" s="13" t="e">
        <f t="shared" si="45"/>
        <v>#N/A</v>
      </c>
      <c r="AG231" s="13" t="e">
        <f t="shared" si="46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7"/>
        <v/>
      </c>
      <c r="X232" s="1" t="str">
        <f t="shared" si="48"/>
        <v/>
      </c>
      <c r="Y232" s="1" t="str">
        <f t="shared" si="49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2"/>
        <v>#N/A</v>
      </c>
      <c r="AD232" s="13" t="e">
        <f t="shared" si="43"/>
        <v>#N/A</v>
      </c>
      <c r="AE232" s="13" t="e">
        <f t="shared" si="44"/>
        <v>#N/A</v>
      </c>
      <c r="AF232" s="13" t="e">
        <f t="shared" si="45"/>
        <v>#N/A</v>
      </c>
      <c r="AG232" s="13" t="e">
        <f t="shared" si="46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7"/>
        <v/>
      </c>
      <c r="X233" s="1" t="str">
        <f t="shared" si="48"/>
        <v/>
      </c>
      <c r="Y233" s="1" t="str">
        <f t="shared" si="49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2"/>
        <v>#N/A</v>
      </c>
      <c r="AD233" s="13" t="e">
        <f t="shared" si="43"/>
        <v>#N/A</v>
      </c>
      <c r="AE233" s="13" t="e">
        <f t="shared" si="44"/>
        <v>#N/A</v>
      </c>
      <c r="AF233" s="13" t="e">
        <f t="shared" si="45"/>
        <v>#N/A</v>
      </c>
      <c r="AG233" s="13" t="e">
        <f t="shared" si="46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7"/>
        <v/>
      </c>
      <c r="X234" s="1" t="str">
        <f t="shared" si="48"/>
        <v/>
      </c>
      <c r="Y234" s="1" t="str">
        <f t="shared" si="49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2"/>
        <v>#N/A</v>
      </c>
      <c r="AD234" s="13" t="e">
        <f t="shared" si="43"/>
        <v>#N/A</v>
      </c>
      <c r="AE234" s="13" t="e">
        <f t="shared" si="44"/>
        <v>#N/A</v>
      </c>
      <c r="AF234" s="13" t="e">
        <f t="shared" si="45"/>
        <v>#N/A</v>
      </c>
      <c r="AG234" s="13" t="e">
        <f t="shared" si="46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7"/>
        <v/>
      </c>
      <c r="X235" s="1" t="str">
        <f t="shared" si="48"/>
        <v/>
      </c>
      <c r="Y235" s="1" t="str">
        <f t="shared" si="49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2"/>
        <v>#N/A</v>
      </c>
      <c r="AD235" s="13" t="e">
        <f t="shared" si="43"/>
        <v>#N/A</v>
      </c>
      <c r="AE235" s="13" t="e">
        <f t="shared" si="44"/>
        <v>#N/A</v>
      </c>
      <c r="AF235" s="13" t="e">
        <f t="shared" si="45"/>
        <v>#N/A</v>
      </c>
      <c r="AG235" s="13" t="e">
        <f t="shared" si="46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7"/>
        <v/>
      </c>
      <c r="X236" s="1" t="str">
        <f t="shared" si="48"/>
        <v/>
      </c>
      <c r="Y236" s="1" t="str">
        <f t="shared" si="49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2"/>
        <v>#N/A</v>
      </c>
      <c r="AD236" s="13" t="e">
        <f t="shared" si="43"/>
        <v>#N/A</v>
      </c>
      <c r="AE236" s="13" t="e">
        <f t="shared" si="44"/>
        <v>#N/A</v>
      </c>
      <c r="AF236" s="13" t="e">
        <f t="shared" si="45"/>
        <v>#N/A</v>
      </c>
      <c r="AG236" s="13" t="e">
        <f t="shared" si="46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7"/>
        <v/>
      </c>
      <c r="X237" s="1" t="str">
        <f t="shared" si="48"/>
        <v/>
      </c>
      <c r="Y237" s="1" t="str">
        <f t="shared" si="49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2"/>
        <v>#N/A</v>
      </c>
      <c r="AD237" s="13" t="e">
        <f t="shared" si="43"/>
        <v>#N/A</v>
      </c>
      <c r="AE237" s="13" t="e">
        <f t="shared" si="44"/>
        <v>#N/A</v>
      </c>
      <c r="AF237" s="13" t="e">
        <f t="shared" si="45"/>
        <v>#N/A</v>
      </c>
      <c r="AG237" s="13" t="e">
        <f t="shared" si="46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7"/>
        <v/>
      </c>
      <c r="X238" s="1" t="str">
        <f t="shared" si="48"/>
        <v/>
      </c>
      <c r="Y238" s="1" t="str">
        <f t="shared" si="49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2"/>
        <v>#N/A</v>
      </c>
      <c r="AD238" s="13" t="e">
        <f t="shared" si="43"/>
        <v>#N/A</v>
      </c>
      <c r="AE238" s="13" t="e">
        <f t="shared" si="44"/>
        <v>#N/A</v>
      </c>
      <c r="AF238" s="13" t="e">
        <f t="shared" si="45"/>
        <v>#N/A</v>
      </c>
      <c r="AG238" s="13" t="e">
        <f t="shared" si="46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7"/>
        <v/>
      </c>
      <c r="X239" s="1" t="str">
        <f t="shared" si="48"/>
        <v/>
      </c>
      <c r="Y239" s="1" t="str">
        <f t="shared" si="49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2"/>
        <v>#N/A</v>
      </c>
      <c r="AD239" s="13" t="e">
        <f t="shared" si="43"/>
        <v>#N/A</v>
      </c>
      <c r="AE239" s="13" t="e">
        <f t="shared" si="44"/>
        <v>#N/A</v>
      </c>
      <c r="AF239" s="13" t="e">
        <f t="shared" si="45"/>
        <v>#N/A</v>
      </c>
      <c r="AG239" s="13" t="e">
        <f t="shared" si="46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7"/>
        <v/>
      </c>
      <c r="X240" s="1" t="str">
        <f t="shared" si="48"/>
        <v/>
      </c>
      <c r="Y240" s="1" t="str">
        <f t="shared" si="49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2"/>
        <v>#N/A</v>
      </c>
      <c r="AD240" s="13" t="e">
        <f t="shared" si="43"/>
        <v>#N/A</v>
      </c>
      <c r="AE240" s="13" t="e">
        <f t="shared" si="44"/>
        <v>#N/A</v>
      </c>
      <c r="AF240" s="13" t="e">
        <f t="shared" si="45"/>
        <v>#N/A</v>
      </c>
      <c r="AG240" s="13" t="e">
        <f t="shared" si="46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7"/>
        <v/>
      </c>
      <c r="X241" s="1" t="str">
        <f t="shared" si="48"/>
        <v/>
      </c>
      <c r="Y241" s="1" t="str">
        <f t="shared" si="49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2"/>
        <v>#N/A</v>
      </c>
      <c r="AD241" s="13" t="e">
        <f t="shared" si="43"/>
        <v>#N/A</v>
      </c>
      <c r="AE241" s="13" t="e">
        <f t="shared" si="44"/>
        <v>#N/A</v>
      </c>
      <c r="AF241" s="13" t="e">
        <f t="shared" si="45"/>
        <v>#N/A</v>
      </c>
      <c r="AG241" s="13" t="e">
        <f t="shared" si="46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7"/>
        <v/>
      </c>
      <c r="X242" s="1" t="str">
        <f t="shared" si="48"/>
        <v/>
      </c>
      <c r="Y242" s="1" t="str">
        <f t="shared" si="49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2"/>
        <v>#N/A</v>
      </c>
      <c r="AD242" s="13" t="e">
        <f t="shared" si="43"/>
        <v>#N/A</v>
      </c>
      <c r="AE242" s="13" t="e">
        <f t="shared" si="44"/>
        <v>#N/A</v>
      </c>
      <c r="AF242" s="13" t="e">
        <f t="shared" si="45"/>
        <v>#N/A</v>
      </c>
      <c r="AG242" s="13" t="e">
        <f t="shared" si="46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7"/>
        <v/>
      </c>
      <c r="X243" s="1" t="str">
        <f t="shared" si="48"/>
        <v/>
      </c>
      <c r="Y243" s="1" t="str">
        <f t="shared" si="49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2"/>
        <v>#N/A</v>
      </c>
      <c r="AD243" s="13" t="e">
        <f t="shared" si="43"/>
        <v>#N/A</v>
      </c>
      <c r="AE243" s="13" t="e">
        <f t="shared" si="44"/>
        <v>#N/A</v>
      </c>
      <c r="AF243" s="13" t="e">
        <f t="shared" si="45"/>
        <v>#N/A</v>
      </c>
      <c r="AG243" s="13" t="e">
        <f t="shared" si="46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7"/>
        <v/>
      </c>
      <c r="X244" s="1" t="str">
        <f t="shared" si="48"/>
        <v/>
      </c>
      <c r="Y244" s="1" t="str">
        <f t="shared" si="49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2"/>
        <v>#N/A</v>
      </c>
      <c r="AD244" s="13" t="e">
        <f t="shared" si="43"/>
        <v>#N/A</v>
      </c>
      <c r="AE244" s="13" t="e">
        <f t="shared" si="44"/>
        <v>#N/A</v>
      </c>
      <c r="AF244" s="13" t="e">
        <f t="shared" si="45"/>
        <v>#N/A</v>
      </c>
      <c r="AG244" s="13" t="e">
        <f t="shared" si="46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7"/>
        <v/>
      </c>
      <c r="X245" s="1" t="str">
        <f t="shared" si="48"/>
        <v/>
      </c>
      <c r="Y245" s="1" t="str">
        <f t="shared" si="49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2"/>
        <v>#N/A</v>
      </c>
      <c r="AD245" s="13" t="e">
        <f t="shared" si="43"/>
        <v>#N/A</v>
      </c>
      <c r="AE245" s="13" t="e">
        <f t="shared" si="44"/>
        <v>#N/A</v>
      </c>
      <c r="AF245" s="13" t="e">
        <f t="shared" si="45"/>
        <v>#N/A</v>
      </c>
      <c r="AG245" s="13" t="e">
        <f t="shared" si="46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7"/>
        <v/>
      </c>
      <c r="X246" s="1" t="str">
        <f t="shared" si="48"/>
        <v/>
      </c>
      <c r="Y246" s="1" t="str">
        <f t="shared" si="49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2"/>
        <v>#N/A</v>
      </c>
      <c r="AD246" s="13" t="e">
        <f t="shared" si="43"/>
        <v>#N/A</v>
      </c>
      <c r="AE246" s="13" t="e">
        <f t="shared" si="44"/>
        <v>#N/A</v>
      </c>
      <c r="AF246" s="13" t="e">
        <f t="shared" si="45"/>
        <v>#N/A</v>
      </c>
      <c r="AG246" s="13" t="e">
        <f t="shared" si="46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7"/>
        <v/>
      </c>
      <c r="X247" s="1" t="str">
        <f t="shared" si="48"/>
        <v/>
      </c>
      <c r="Y247" s="1" t="str">
        <f t="shared" si="49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2"/>
        <v>#N/A</v>
      </c>
      <c r="AD247" s="13" t="e">
        <f t="shared" si="43"/>
        <v>#N/A</v>
      </c>
      <c r="AE247" s="13" t="e">
        <f t="shared" si="44"/>
        <v>#N/A</v>
      </c>
      <c r="AF247" s="13" t="e">
        <f t="shared" si="45"/>
        <v>#N/A</v>
      </c>
      <c r="AG247" s="13" t="e">
        <f t="shared" si="46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7"/>
        <v/>
      </c>
      <c r="X248" s="1" t="str">
        <f t="shared" si="48"/>
        <v/>
      </c>
      <c r="Y248" s="1" t="str">
        <f t="shared" si="49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2"/>
        <v>#N/A</v>
      </c>
      <c r="AD248" s="13" t="e">
        <f t="shared" si="43"/>
        <v>#N/A</v>
      </c>
      <c r="AE248" s="13" t="e">
        <f t="shared" si="44"/>
        <v>#N/A</v>
      </c>
      <c r="AF248" s="13" t="e">
        <f t="shared" si="45"/>
        <v>#N/A</v>
      </c>
      <c r="AG248" s="13" t="e">
        <f t="shared" si="46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7"/>
        <v/>
      </c>
      <c r="X249" s="1" t="str">
        <f t="shared" si="48"/>
        <v/>
      </c>
      <c r="Y249" s="1" t="str">
        <f t="shared" si="49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2"/>
        <v>#N/A</v>
      </c>
      <c r="AD249" s="13" t="e">
        <f t="shared" si="43"/>
        <v>#N/A</v>
      </c>
      <c r="AE249" s="13" t="e">
        <f t="shared" si="44"/>
        <v>#N/A</v>
      </c>
      <c r="AF249" s="13" t="e">
        <f t="shared" si="45"/>
        <v>#N/A</v>
      </c>
      <c r="AG249" s="13" t="e">
        <f t="shared" si="46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7"/>
        <v/>
      </c>
      <c r="X250" s="1" t="str">
        <f t="shared" si="48"/>
        <v/>
      </c>
      <c r="Y250" s="1" t="str">
        <f t="shared" si="49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2"/>
        <v>#N/A</v>
      </c>
      <c r="AD250" s="13" t="e">
        <f t="shared" si="43"/>
        <v>#N/A</v>
      </c>
      <c r="AE250" s="13" t="e">
        <f t="shared" si="44"/>
        <v>#N/A</v>
      </c>
      <c r="AF250" s="13" t="e">
        <f t="shared" si="45"/>
        <v>#N/A</v>
      </c>
      <c r="AG250" s="13" t="e">
        <f t="shared" si="46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7"/>
        <v/>
      </c>
      <c r="X251" s="1" t="str">
        <f t="shared" si="48"/>
        <v/>
      </c>
      <c r="Y251" s="1" t="str">
        <f t="shared" si="49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2"/>
        <v>#N/A</v>
      </c>
      <c r="AD251" s="13" t="e">
        <f t="shared" si="43"/>
        <v>#N/A</v>
      </c>
      <c r="AE251" s="13" t="e">
        <f t="shared" si="44"/>
        <v>#N/A</v>
      </c>
      <c r="AF251" s="13" t="e">
        <f t="shared" si="45"/>
        <v>#N/A</v>
      </c>
      <c r="AG251" s="13" t="e">
        <f t="shared" si="46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7"/>
        <v/>
      </c>
      <c r="X252" s="1" t="str">
        <f t="shared" si="48"/>
        <v/>
      </c>
      <c r="Y252" s="1" t="str">
        <f t="shared" si="49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2"/>
        <v>#N/A</v>
      </c>
      <c r="AD252" s="13" t="e">
        <f t="shared" si="43"/>
        <v>#N/A</v>
      </c>
      <c r="AE252" s="13" t="e">
        <f t="shared" si="44"/>
        <v>#N/A</v>
      </c>
      <c r="AF252" s="13" t="e">
        <f t="shared" si="45"/>
        <v>#N/A</v>
      </c>
      <c r="AG252" s="13" t="e">
        <f t="shared" si="46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7"/>
        <v/>
      </c>
      <c r="X253" s="1" t="str">
        <f t="shared" si="48"/>
        <v/>
      </c>
      <c r="Y253" s="1" t="str">
        <f t="shared" si="49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2"/>
        <v>#N/A</v>
      </c>
      <c r="AD253" s="13" t="e">
        <f t="shared" si="43"/>
        <v>#N/A</v>
      </c>
      <c r="AE253" s="13" t="e">
        <f t="shared" si="44"/>
        <v>#N/A</v>
      </c>
      <c r="AF253" s="13" t="e">
        <f t="shared" si="45"/>
        <v>#N/A</v>
      </c>
      <c r="AG253" s="13" t="e">
        <f t="shared" si="46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7"/>
        <v/>
      </c>
      <c r="X254" s="1" t="str">
        <f t="shared" si="48"/>
        <v/>
      </c>
      <c r="Y254" s="1" t="str">
        <f t="shared" si="49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2"/>
        <v>#N/A</v>
      </c>
      <c r="AD254" s="13" t="e">
        <f t="shared" si="43"/>
        <v>#N/A</v>
      </c>
      <c r="AE254" s="13" t="e">
        <f t="shared" si="44"/>
        <v>#N/A</v>
      </c>
      <c r="AF254" s="13" t="e">
        <f t="shared" si="45"/>
        <v>#N/A</v>
      </c>
      <c r="AG254" s="13" t="e">
        <f t="shared" si="46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7"/>
        <v/>
      </c>
      <c r="X255" s="1" t="str">
        <f t="shared" si="48"/>
        <v/>
      </c>
      <c r="Y255" s="1" t="str">
        <f t="shared" si="49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2"/>
        <v>#N/A</v>
      </c>
      <c r="AD255" s="13" t="e">
        <f t="shared" si="43"/>
        <v>#N/A</v>
      </c>
      <c r="AE255" s="13" t="e">
        <f t="shared" si="44"/>
        <v>#N/A</v>
      </c>
      <c r="AF255" s="13" t="e">
        <f t="shared" si="45"/>
        <v>#N/A</v>
      </c>
      <c r="AG255" s="13" t="e">
        <f t="shared" si="46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7"/>
        <v/>
      </c>
      <c r="X256" s="1" t="str">
        <f t="shared" si="48"/>
        <v/>
      </c>
      <c r="Y256" s="1" t="str">
        <f t="shared" si="49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2"/>
        <v>#N/A</v>
      </c>
      <c r="AD256" s="13" t="e">
        <f t="shared" si="43"/>
        <v>#N/A</v>
      </c>
      <c r="AE256" s="13" t="e">
        <f t="shared" si="44"/>
        <v>#N/A</v>
      </c>
      <c r="AF256" s="13" t="e">
        <f t="shared" si="45"/>
        <v>#N/A</v>
      </c>
      <c r="AG256" s="13" t="e">
        <f t="shared" si="46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7"/>
        <v/>
      </c>
      <c r="X257" s="1" t="str">
        <f t="shared" si="48"/>
        <v/>
      </c>
      <c r="Y257" s="1" t="str">
        <f t="shared" si="49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2"/>
        <v>#N/A</v>
      </c>
      <c r="AD257" s="13" t="e">
        <f t="shared" si="43"/>
        <v>#N/A</v>
      </c>
      <c r="AE257" s="13" t="e">
        <f t="shared" si="44"/>
        <v>#N/A</v>
      </c>
      <c r="AF257" s="13" t="e">
        <f t="shared" si="45"/>
        <v>#N/A</v>
      </c>
      <c r="AG257" s="13" t="e">
        <f t="shared" si="46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7"/>
        <v/>
      </c>
      <c r="X258" s="1" t="str">
        <f t="shared" si="48"/>
        <v/>
      </c>
      <c r="Y258" s="1" t="str">
        <f t="shared" si="49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2"/>
        <v>#N/A</v>
      </c>
      <c r="AD258" s="13" t="e">
        <f t="shared" si="43"/>
        <v>#N/A</v>
      </c>
      <c r="AE258" s="13" t="e">
        <f t="shared" si="44"/>
        <v>#N/A</v>
      </c>
      <c r="AF258" s="13" t="e">
        <f t="shared" si="45"/>
        <v>#N/A</v>
      </c>
      <c r="AG258" s="13" t="e">
        <f t="shared" si="46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7"/>
        <v/>
      </c>
      <c r="X259" s="1" t="str">
        <f t="shared" si="48"/>
        <v/>
      </c>
      <c r="Y259" s="1" t="str">
        <f t="shared" si="49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2"/>
        <v>#N/A</v>
      </c>
      <c r="AD259" s="13" t="e">
        <f t="shared" si="43"/>
        <v>#N/A</v>
      </c>
      <c r="AE259" s="13" t="e">
        <f t="shared" si="44"/>
        <v>#N/A</v>
      </c>
      <c r="AF259" s="13" t="e">
        <f t="shared" si="45"/>
        <v>#N/A</v>
      </c>
      <c r="AG259" s="13" t="e">
        <f t="shared" si="46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7"/>
        <v/>
      </c>
      <c r="X260" s="1" t="str">
        <f t="shared" si="48"/>
        <v/>
      </c>
      <c r="Y260" s="1" t="str">
        <f t="shared" si="49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2"/>
        <v>#N/A</v>
      </c>
      <c r="AD260" s="13" t="e">
        <f t="shared" si="43"/>
        <v>#N/A</v>
      </c>
      <c r="AE260" s="13" t="e">
        <f t="shared" si="44"/>
        <v>#N/A</v>
      </c>
      <c r="AF260" s="13" t="e">
        <f t="shared" si="45"/>
        <v>#N/A</v>
      </c>
      <c r="AG260" s="13" t="e">
        <f t="shared" si="46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7"/>
        <v/>
      </c>
      <c r="X261" s="1" t="str">
        <f t="shared" si="48"/>
        <v/>
      </c>
      <c r="Y261" s="1" t="str">
        <f t="shared" si="49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2"/>
        <v>#N/A</v>
      </c>
      <c r="AD261" s="13" t="e">
        <f t="shared" si="43"/>
        <v>#N/A</v>
      </c>
      <c r="AE261" s="13" t="e">
        <f t="shared" si="44"/>
        <v>#N/A</v>
      </c>
      <c r="AF261" s="13" t="e">
        <f t="shared" si="45"/>
        <v>#N/A</v>
      </c>
      <c r="AG261" s="13" t="e">
        <f t="shared" si="46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7"/>
        <v/>
      </c>
      <c r="X262" s="1" t="str">
        <f t="shared" si="48"/>
        <v/>
      </c>
      <c r="Y262" s="1" t="str">
        <f t="shared" si="49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2"/>
        <v>#N/A</v>
      </c>
      <c r="AD262" s="13" t="e">
        <f t="shared" si="43"/>
        <v>#N/A</v>
      </c>
      <c r="AE262" s="13" t="e">
        <f t="shared" si="44"/>
        <v>#N/A</v>
      </c>
      <c r="AF262" s="13" t="e">
        <f t="shared" si="45"/>
        <v>#N/A</v>
      </c>
      <c r="AG262" s="13" t="e">
        <f t="shared" si="46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7"/>
        <v/>
      </c>
      <c r="X263" s="1" t="str">
        <f t="shared" si="48"/>
        <v/>
      </c>
      <c r="Y263" s="1" t="str">
        <f t="shared" si="49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2"/>
        <v>#N/A</v>
      </c>
      <c r="AD263" s="13" t="e">
        <f t="shared" si="43"/>
        <v>#N/A</v>
      </c>
      <c r="AE263" s="13" t="e">
        <f t="shared" si="44"/>
        <v>#N/A</v>
      </c>
      <c r="AF263" s="13" t="e">
        <f t="shared" si="45"/>
        <v>#N/A</v>
      </c>
      <c r="AG263" s="13" t="e">
        <f t="shared" si="46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7"/>
        <v/>
      </c>
      <c r="X264" s="1" t="str">
        <f t="shared" si="48"/>
        <v/>
      </c>
      <c r="Y264" s="1" t="str">
        <f t="shared" si="49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ref="AC264:AC327" si="55">IF(OR(ISNA(B264),B264=0),NA(),B264/$AC$5)</f>
        <v>#N/A</v>
      </c>
      <c r="AD264" s="13" t="e">
        <f t="shared" ref="AD264:AD327" si="56">IF(OR(ISNA(B264),B264=0),NA(),E264/$AC$5)</f>
        <v>#N/A</v>
      </c>
      <c r="AE264" s="13" t="e">
        <f t="shared" ref="AE264:AE327" si="57">IF(OR(ISNA(B264),B264=0),NA(),G264/$AC$5)</f>
        <v>#N/A</v>
      </c>
      <c r="AF264" s="13" t="e">
        <f t="shared" ref="AF264:AF327" si="58">IF(OR(ISNA(B264),B264=0),NA(),I264/$AC$5)</f>
        <v>#N/A</v>
      </c>
      <c r="AG264" s="13" t="e">
        <f t="shared" ref="AG264:AG327" si="59">+IF(OR(ISNA(B264),B264=0),NA(),Z264/$AC$5)</f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60">IF($C265="","",G265-G264)</f>
        <v/>
      </c>
      <c r="X265" s="1" t="str">
        <f t="shared" ref="X265:X328" si="61">IF($C265="","",H265-H264)</f>
        <v/>
      </c>
      <c r="Y265" s="1" t="str">
        <f t="shared" ref="Y265:Y328" si="62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si="55"/>
        <v>#N/A</v>
      </c>
      <c r="AD265" s="13" t="e">
        <f t="shared" si="56"/>
        <v>#N/A</v>
      </c>
      <c r="AE265" s="13" t="e">
        <f t="shared" si="57"/>
        <v>#N/A</v>
      </c>
      <c r="AF265" s="13" t="e">
        <f t="shared" si="58"/>
        <v>#N/A</v>
      </c>
      <c r="AG265" s="13" t="e">
        <f t="shared" si="59"/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60"/>
        <v/>
      </c>
      <c r="X266" s="1" t="str">
        <f t="shared" si="61"/>
        <v/>
      </c>
      <c r="Y266" s="1" t="str">
        <f t="shared" si="62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5"/>
        <v>#N/A</v>
      </c>
      <c r="AD266" s="13" t="e">
        <f t="shared" si="56"/>
        <v>#N/A</v>
      </c>
      <c r="AE266" s="13" t="e">
        <f t="shared" si="57"/>
        <v>#N/A</v>
      </c>
      <c r="AF266" s="13" t="e">
        <f t="shared" si="58"/>
        <v>#N/A</v>
      </c>
      <c r="AG266" s="13" t="e">
        <f t="shared" si="59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60"/>
        <v/>
      </c>
      <c r="X267" s="1" t="str">
        <f t="shared" si="61"/>
        <v/>
      </c>
      <c r="Y267" s="1" t="str">
        <f t="shared" si="62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5"/>
        <v>#N/A</v>
      </c>
      <c r="AD267" s="13" t="e">
        <f t="shared" si="56"/>
        <v>#N/A</v>
      </c>
      <c r="AE267" s="13" t="e">
        <f t="shared" si="57"/>
        <v>#N/A</v>
      </c>
      <c r="AF267" s="13" t="e">
        <f t="shared" si="58"/>
        <v>#N/A</v>
      </c>
      <c r="AG267" s="13" t="e">
        <f t="shared" si="59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60"/>
        <v/>
      </c>
      <c r="X268" s="1" t="str">
        <f t="shared" si="61"/>
        <v/>
      </c>
      <c r="Y268" s="1" t="str">
        <f t="shared" si="62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5"/>
        <v>#N/A</v>
      </c>
      <c r="AD268" s="13" t="e">
        <f t="shared" si="56"/>
        <v>#N/A</v>
      </c>
      <c r="AE268" s="13" t="e">
        <f t="shared" si="57"/>
        <v>#N/A</v>
      </c>
      <c r="AF268" s="13" t="e">
        <f t="shared" si="58"/>
        <v>#N/A</v>
      </c>
      <c r="AG268" s="13" t="e">
        <f t="shared" si="59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60"/>
        <v/>
      </c>
      <c r="X269" s="1" t="str">
        <f t="shared" si="61"/>
        <v/>
      </c>
      <c r="Y269" s="1" t="str">
        <f t="shared" si="62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5"/>
        <v>#N/A</v>
      </c>
      <c r="AD269" s="13" t="e">
        <f t="shared" si="56"/>
        <v>#N/A</v>
      </c>
      <c r="AE269" s="13" t="e">
        <f t="shared" si="57"/>
        <v>#N/A</v>
      </c>
      <c r="AF269" s="13" t="e">
        <f t="shared" si="58"/>
        <v>#N/A</v>
      </c>
      <c r="AG269" s="13" t="e">
        <f t="shared" si="59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60"/>
        <v/>
      </c>
      <c r="X270" s="1" t="str">
        <f t="shared" si="61"/>
        <v/>
      </c>
      <c r="Y270" s="1" t="str">
        <f t="shared" si="62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5"/>
        <v>#N/A</v>
      </c>
      <c r="AD270" s="13" t="e">
        <f t="shared" si="56"/>
        <v>#N/A</v>
      </c>
      <c r="AE270" s="13" t="e">
        <f t="shared" si="57"/>
        <v>#N/A</v>
      </c>
      <c r="AF270" s="13" t="e">
        <f t="shared" si="58"/>
        <v>#N/A</v>
      </c>
      <c r="AG270" s="13" t="e">
        <f t="shared" si="59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60"/>
        <v/>
      </c>
      <c r="X271" s="1" t="str">
        <f t="shared" si="61"/>
        <v/>
      </c>
      <c r="Y271" s="1" t="str">
        <f t="shared" si="62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5"/>
        <v>#N/A</v>
      </c>
      <c r="AD271" s="13" t="e">
        <f t="shared" si="56"/>
        <v>#N/A</v>
      </c>
      <c r="AE271" s="13" t="e">
        <f t="shared" si="57"/>
        <v>#N/A</v>
      </c>
      <c r="AF271" s="13" t="e">
        <f t="shared" si="58"/>
        <v>#N/A</v>
      </c>
      <c r="AG271" s="13" t="e">
        <f t="shared" si="59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60"/>
        <v/>
      </c>
      <c r="X272" s="1" t="str">
        <f t="shared" si="61"/>
        <v/>
      </c>
      <c r="Y272" s="1" t="str">
        <f t="shared" si="62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5"/>
        <v>#N/A</v>
      </c>
      <c r="AD272" s="13" t="e">
        <f t="shared" si="56"/>
        <v>#N/A</v>
      </c>
      <c r="AE272" s="13" t="e">
        <f t="shared" si="57"/>
        <v>#N/A</v>
      </c>
      <c r="AF272" s="13" t="e">
        <f t="shared" si="58"/>
        <v>#N/A</v>
      </c>
      <c r="AG272" s="13" t="e">
        <f t="shared" si="59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60"/>
        <v/>
      </c>
      <c r="X273" s="1" t="str">
        <f t="shared" si="61"/>
        <v/>
      </c>
      <c r="Y273" s="1" t="str">
        <f t="shared" si="62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5"/>
        <v>#N/A</v>
      </c>
      <c r="AD273" s="13" t="e">
        <f t="shared" si="56"/>
        <v>#N/A</v>
      </c>
      <c r="AE273" s="13" t="e">
        <f t="shared" si="57"/>
        <v>#N/A</v>
      </c>
      <c r="AF273" s="13" t="e">
        <f t="shared" si="58"/>
        <v>#N/A</v>
      </c>
      <c r="AG273" s="13" t="e">
        <f t="shared" si="59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60"/>
        <v/>
      </c>
      <c r="X274" s="1" t="str">
        <f t="shared" si="61"/>
        <v/>
      </c>
      <c r="Y274" s="1" t="str">
        <f t="shared" si="62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5"/>
        <v>#N/A</v>
      </c>
      <c r="AD274" s="13" t="e">
        <f t="shared" si="56"/>
        <v>#N/A</v>
      </c>
      <c r="AE274" s="13" t="e">
        <f t="shared" si="57"/>
        <v>#N/A</v>
      </c>
      <c r="AF274" s="13" t="e">
        <f t="shared" si="58"/>
        <v>#N/A</v>
      </c>
      <c r="AG274" s="13" t="e">
        <f t="shared" si="59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60"/>
        <v/>
      </c>
      <c r="X275" s="1" t="str">
        <f t="shared" si="61"/>
        <v/>
      </c>
      <c r="Y275" s="1" t="str">
        <f t="shared" si="62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5"/>
        <v>#N/A</v>
      </c>
      <c r="AD275" s="13" t="e">
        <f t="shared" si="56"/>
        <v>#N/A</v>
      </c>
      <c r="AE275" s="13" t="e">
        <f t="shared" si="57"/>
        <v>#N/A</v>
      </c>
      <c r="AF275" s="13" t="e">
        <f t="shared" si="58"/>
        <v>#N/A</v>
      </c>
      <c r="AG275" s="13" t="e">
        <f t="shared" si="59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60"/>
        <v/>
      </c>
      <c r="X276" s="1" t="str">
        <f t="shared" si="61"/>
        <v/>
      </c>
      <c r="Y276" s="1" t="str">
        <f t="shared" si="62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5"/>
        <v>#N/A</v>
      </c>
      <c r="AD276" s="13" t="e">
        <f t="shared" si="56"/>
        <v>#N/A</v>
      </c>
      <c r="AE276" s="13" t="e">
        <f t="shared" si="57"/>
        <v>#N/A</v>
      </c>
      <c r="AF276" s="13" t="e">
        <f t="shared" si="58"/>
        <v>#N/A</v>
      </c>
      <c r="AG276" s="13" t="e">
        <f t="shared" si="59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60"/>
        <v/>
      </c>
      <c r="X277" s="1" t="str">
        <f t="shared" si="61"/>
        <v/>
      </c>
      <c r="Y277" s="1" t="str">
        <f t="shared" si="62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5"/>
        <v>#N/A</v>
      </c>
      <c r="AD277" s="13" t="e">
        <f t="shared" si="56"/>
        <v>#N/A</v>
      </c>
      <c r="AE277" s="13" t="e">
        <f t="shared" si="57"/>
        <v>#N/A</v>
      </c>
      <c r="AF277" s="13" t="e">
        <f t="shared" si="58"/>
        <v>#N/A</v>
      </c>
      <c r="AG277" s="13" t="e">
        <f t="shared" si="59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60"/>
        <v/>
      </c>
      <c r="X278" s="1" t="str">
        <f t="shared" si="61"/>
        <v/>
      </c>
      <c r="Y278" s="1" t="str">
        <f t="shared" si="62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5"/>
        <v>#N/A</v>
      </c>
      <c r="AD278" s="13" t="e">
        <f t="shared" si="56"/>
        <v>#N/A</v>
      </c>
      <c r="AE278" s="13" t="e">
        <f t="shared" si="57"/>
        <v>#N/A</v>
      </c>
      <c r="AF278" s="13" t="e">
        <f t="shared" si="58"/>
        <v>#N/A</v>
      </c>
      <c r="AG278" s="13" t="e">
        <f t="shared" si="59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60"/>
        <v/>
      </c>
      <c r="X279" s="1" t="str">
        <f t="shared" si="61"/>
        <v/>
      </c>
      <c r="Y279" s="1" t="str">
        <f t="shared" si="62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5"/>
        <v>#N/A</v>
      </c>
      <c r="AD279" s="13" t="e">
        <f t="shared" si="56"/>
        <v>#N/A</v>
      </c>
      <c r="AE279" s="13" t="e">
        <f t="shared" si="57"/>
        <v>#N/A</v>
      </c>
      <c r="AF279" s="13" t="e">
        <f t="shared" si="58"/>
        <v>#N/A</v>
      </c>
      <c r="AG279" s="13" t="e">
        <f t="shared" si="59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60"/>
        <v/>
      </c>
      <c r="X280" s="1" t="str">
        <f t="shared" si="61"/>
        <v/>
      </c>
      <c r="Y280" s="1" t="str">
        <f t="shared" si="62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5"/>
        <v>#N/A</v>
      </c>
      <c r="AD280" s="13" t="e">
        <f t="shared" si="56"/>
        <v>#N/A</v>
      </c>
      <c r="AE280" s="13" t="e">
        <f t="shared" si="57"/>
        <v>#N/A</v>
      </c>
      <c r="AF280" s="13" t="e">
        <f t="shared" si="58"/>
        <v>#N/A</v>
      </c>
      <c r="AG280" s="13" t="e">
        <f t="shared" si="59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60"/>
        <v/>
      </c>
      <c r="X281" s="1" t="str">
        <f t="shared" si="61"/>
        <v/>
      </c>
      <c r="Y281" s="1" t="str">
        <f t="shared" si="62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5"/>
        <v>#N/A</v>
      </c>
      <c r="AD281" s="13" t="e">
        <f t="shared" si="56"/>
        <v>#N/A</v>
      </c>
      <c r="AE281" s="13" t="e">
        <f t="shared" si="57"/>
        <v>#N/A</v>
      </c>
      <c r="AF281" s="13" t="e">
        <f t="shared" si="58"/>
        <v>#N/A</v>
      </c>
      <c r="AG281" s="13" t="e">
        <f t="shared" si="59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60"/>
        <v/>
      </c>
      <c r="X282" s="1" t="str">
        <f t="shared" si="61"/>
        <v/>
      </c>
      <c r="Y282" s="1" t="str">
        <f t="shared" si="62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5"/>
        <v>#N/A</v>
      </c>
      <c r="AD282" s="13" t="e">
        <f t="shared" si="56"/>
        <v>#N/A</v>
      </c>
      <c r="AE282" s="13" t="e">
        <f t="shared" si="57"/>
        <v>#N/A</v>
      </c>
      <c r="AF282" s="13" t="e">
        <f t="shared" si="58"/>
        <v>#N/A</v>
      </c>
      <c r="AG282" s="13" t="e">
        <f t="shared" si="59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60"/>
        <v/>
      </c>
      <c r="X283" s="1" t="str">
        <f t="shared" si="61"/>
        <v/>
      </c>
      <c r="Y283" s="1" t="str">
        <f t="shared" si="62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5"/>
        <v>#N/A</v>
      </c>
      <c r="AD283" s="13" t="e">
        <f t="shared" si="56"/>
        <v>#N/A</v>
      </c>
      <c r="AE283" s="13" t="e">
        <f t="shared" si="57"/>
        <v>#N/A</v>
      </c>
      <c r="AF283" s="13" t="e">
        <f t="shared" si="58"/>
        <v>#N/A</v>
      </c>
      <c r="AG283" s="13" t="e">
        <f t="shared" si="59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60"/>
        <v/>
      </c>
      <c r="X284" s="1" t="str">
        <f t="shared" si="61"/>
        <v/>
      </c>
      <c r="Y284" s="1" t="str">
        <f t="shared" si="62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5"/>
        <v>#N/A</v>
      </c>
      <c r="AD284" s="13" t="e">
        <f t="shared" si="56"/>
        <v>#N/A</v>
      </c>
      <c r="AE284" s="13" t="e">
        <f t="shared" si="57"/>
        <v>#N/A</v>
      </c>
      <c r="AF284" s="13" t="e">
        <f t="shared" si="58"/>
        <v>#N/A</v>
      </c>
      <c r="AG284" s="13" t="e">
        <f t="shared" si="59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60"/>
        <v/>
      </c>
      <c r="X285" s="1" t="str">
        <f t="shared" si="61"/>
        <v/>
      </c>
      <c r="Y285" s="1" t="str">
        <f t="shared" si="62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5"/>
        <v>#N/A</v>
      </c>
      <c r="AD285" s="13" t="e">
        <f t="shared" si="56"/>
        <v>#N/A</v>
      </c>
      <c r="AE285" s="13" t="e">
        <f t="shared" si="57"/>
        <v>#N/A</v>
      </c>
      <c r="AF285" s="13" t="e">
        <f t="shared" si="58"/>
        <v>#N/A</v>
      </c>
      <c r="AG285" s="13" t="e">
        <f t="shared" si="59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60"/>
        <v/>
      </c>
      <c r="X286" s="1" t="str">
        <f t="shared" si="61"/>
        <v/>
      </c>
      <c r="Y286" s="1" t="str">
        <f t="shared" si="62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5"/>
        <v>#N/A</v>
      </c>
      <c r="AD286" s="13" t="e">
        <f t="shared" si="56"/>
        <v>#N/A</v>
      </c>
      <c r="AE286" s="13" t="e">
        <f t="shared" si="57"/>
        <v>#N/A</v>
      </c>
      <c r="AF286" s="13" t="e">
        <f t="shared" si="58"/>
        <v>#N/A</v>
      </c>
      <c r="AG286" s="13" t="e">
        <f t="shared" si="59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60"/>
        <v/>
      </c>
      <c r="X287" s="1" t="str">
        <f t="shared" si="61"/>
        <v/>
      </c>
      <c r="Y287" s="1" t="str">
        <f t="shared" si="62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5"/>
        <v>#N/A</v>
      </c>
      <c r="AD287" s="13" t="e">
        <f t="shared" si="56"/>
        <v>#N/A</v>
      </c>
      <c r="AE287" s="13" t="e">
        <f t="shared" si="57"/>
        <v>#N/A</v>
      </c>
      <c r="AF287" s="13" t="e">
        <f t="shared" si="58"/>
        <v>#N/A</v>
      </c>
      <c r="AG287" s="13" t="e">
        <f t="shared" si="59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60"/>
        <v/>
      </c>
      <c r="X288" s="1" t="str">
        <f t="shared" si="61"/>
        <v/>
      </c>
      <c r="Y288" s="1" t="str">
        <f t="shared" si="62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5"/>
        <v>#N/A</v>
      </c>
      <c r="AD288" s="13" t="e">
        <f t="shared" si="56"/>
        <v>#N/A</v>
      </c>
      <c r="AE288" s="13" t="e">
        <f t="shared" si="57"/>
        <v>#N/A</v>
      </c>
      <c r="AF288" s="13" t="e">
        <f t="shared" si="58"/>
        <v>#N/A</v>
      </c>
      <c r="AG288" s="13" t="e">
        <f t="shared" si="59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60"/>
        <v/>
      </c>
      <c r="X289" s="1" t="str">
        <f t="shared" si="61"/>
        <v/>
      </c>
      <c r="Y289" s="1" t="str">
        <f t="shared" si="62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5"/>
        <v>#N/A</v>
      </c>
      <c r="AD289" s="13" t="e">
        <f t="shared" si="56"/>
        <v>#N/A</v>
      </c>
      <c r="AE289" s="13" t="e">
        <f t="shared" si="57"/>
        <v>#N/A</v>
      </c>
      <c r="AF289" s="13" t="e">
        <f t="shared" si="58"/>
        <v>#N/A</v>
      </c>
      <c r="AG289" s="13" t="e">
        <f t="shared" si="59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60"/>
        <v/>
      </c>
      <c r="X290" s="1" t="str">
        <f t="shared" si="61"/>
        <v/>
      </c>
      <c r="Y290" s="1" t="str">
        <f t="shared" si="62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5"/>
        <v>#N/A</v>
      </c>
      <c r="AD290" s="13" t="e">
        <f t="shared" si="56"/>
        <v>#N/A</v>
      </c>
      <c r="AE290" s="13" t="e">
        <f t="shared" si="57"/>
        <v>#N/A</v>
      </c>
      <c r="AF290" s="13" t="e">
        <f t="shared" si="58"/>
        <v>#N/A</v>
      </c>
      <c r="AG290" s="13" t="e">
        <f t="shared" si="59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60"/>
        <v/>
      </c>
      <c r="X291" s="1" t="str">
        <f t="shared" si="61"/>
        <v/>
      </c>
      <c r="Y291" s="1" t="str">
        <f t="shared" si="62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5"/>
        <v>#N/A</v>
      </c>
      <c r="AD291" s="13" t="e">
        <f t="shared" si="56"/>
        <v>#N/A</v>
      </c>
      <c r="AE291" s="13" t="e">
        <f t="shared" si="57"/>
        <v>#N/A</v>
      </c>
      <c r="AF291" s="13" t="e">
        <f t="shared" si="58"/>
        <v>#N/A</v>
      </c>
      <c r="AG291" s="13" t="e">
        <f t="shared" si="59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60"/>
        <v/>
      </c>
      <c r="X292" s="1" t="str">
        <f t="shared" si="61"/>
        <v/>
      </c>
      <c r="Y292" s="1" t="str">
        <f t="shared" si="62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5"/>
        <v>#N/A</v>
      </c>
      <c r="AD292" s="13" t="e">
        <f t="shared" si="56"/>
        <v>#N/A</v>
      </c>
      <c r="AE292" s="13" t="e">
        <f t="shared" si="57"/>
        <v>#N/A</v>
      </c>
      <c r="AF292" s="13" t="e">
        <f t="shared" si="58"/>
        <v>#N/A</v>
      </c>
      <c r="AG292" s="13" t="e">
        <f t="shared" si="59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60"/>
        <v/>
      </c>
      <c r="X293" s="1" t="str">
        <f t="shared" si="61"/>
        <v/>
      </c>
      <c r="Y293" s="1" t="str">
        <f t="shared" si="62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5"/>
        <v>#N/A</v>
      </c>
      <c r="AD293" s="13" t="e">
        <f t="shared" si="56"/>
        <v>#N/A</v>
      </c>
      <c r="AE293" s="13" t="e">
        <f t="shared" si="57"/>
        <v>#N/A</v>
      </c>
      <c r="AF293" s="13" t="e">
        <f t="shared" si="58"/>
        <v>#N/A</v>
      </c>
      <c r="AG293" s="13" t="e">
        <f t="shared" si="59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60"/>
        <v/>
      </c>
      <c r="X294" s="1" t="str">
        <f t="shared" si="61"/>
        <v/>
      </c>
      <c r="Y294" s="1" t="str">
        <f t="shared" si="62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5"/>
        <v>#N/A</v>
      </c>
      <c r="AD294" s="13" t="e">
        <f t="shared" si="56"/>
        <v>#N/A</v>
      </c>
      <c r="AE294" s="13" t="e">
        <f t="shared" si="57"/>
        <v>#N/A</v>
      </c>
      <c r="AF294" s="13" t="e">
        <f t="shared" si="58"/>
        <v>#N/A</v>
      </c>
      <c r="AG294" s="13" t="e">
        <f t="shared" si="59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60"/>
        <v/>
      </c>
      <c r="X295" s="1" t="str">
        <f t="shared" si="61"/>
        <v/>
      </c>
      <c r="Y295" s="1" t="str">
        <f t="shared" si="62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5"/>
        <v>#N/A</v>
      </c>
      <c r="AD295" s="13" t="e">
        <f t="shared" si="56"/>
        <v>#N/A</v>
      </c>
      <c r="AE295" s="13" t="e">
        <f t="shared" si="57"/>
        <v>#N/A</v>
      </c>
      <c r="AF295" s="13" t="e">
        <f t="shared" si="58"/>
        <v>#N/A</v>
      </c>
      <c r="AG295" s="13" t="e">
        <f t="shared" si="59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60"/>
        <v/>
      </c>
      <c r="X296" s="1" t="str">
        <f t="shared" si="61"/>
        <v/>
      </c>
      <c r="Y296" s="1" t="str">
        <f t="shared" si="62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5"/>
        <v>#N/A</v>
      </c>
      <c r="AD296" s="13" t="e">
        <f t="shared" si="56"/>
        <v>#N/A</v>
      </c>
      <c r="AE296" s="13" t="e">
        <f t="shared" si="57"/>
        <v>#N/A</v>
      </c>
      <c r="AF296" s="13" t="e">
        <f t="shared" si="58"/>
        <v>#N/A</v>
      </c>
      <c r="AG296" s="13" t="e">
        <f t="shared" si="59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60"/>
        <v/>
      </c>
      <c r="X297" s="1" t="str">
        <f t="shared" si="61"/>
        <v/>
      </c>
      <c r="Y297" s="1" t="str">
        <f t="shared" si="62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5"/>
        <v>#N/A</v>
      </c>
      <c r="AD297" s="13" t="e">
        <f t="shared" si="56"/>
        <v>#N/A</v>
      </c>
      <c r="AE297" s="13" t="e">
        <f t="shared" si="57"/>
        <v>#N/A</v>
      </c>
      <c r="AF297" s="13" t="e">
        <f t="shared" si="58"/>
        <v>#N/A</v>
      </c>
      <c r="AG297" s="13" t="e">
        <f t="shared" si="59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60"/>
        <v/>
      </c>
      <c r="X298" s="1" t="str">
        <f t="shared" si="61"/>
        <v/>
      </c>
      <c r="Y298" s="1" t="str">
        <f t="shared" si="62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5"/>
        <v>#N/A</v>
      </c>
      <c r="AD298" s="13" t="e">
        <f t="shared" si="56"/>
        <v>#N/A</v>
      </c>
      <c r="AE298" s="13" t="e">
        <f t="shared" si="57"/>
        <v>#N/A</v>
      </c>
      <c r="AF298" s="13" t="e">
        <f t="shared" si="58"/>
        <v>#N/A</v>
      </c>
      <c r="AG298" s="13" t="e">
        <f t="shared" si="59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60"/>
        <v/>
      </c>
      <c r="X299" s="1" t="str">
        <f t="shared" si="61"/>
        <v/>
      </c>
      <c r="Y299" s="1" t="str">
        <f t="shared" si="62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5"/>
        <v>#N/A</v>
      </c>
      <c r="AD299" s="13" t="e">
        <f t="shared" si="56"/>
        <v>#N/A</v>
      </c>
      <c r="AE299" s="13" t="e">
        <f t="shared" si="57"/>
        <v>#N/A</v>
      </c>
      <c r="AF299" s="13" t="e">
        <f t="shared" si="58"/>
        <v>#N/A</v>
      </c>
      <c r="AG299" s="13" t="e">
        <f t="shared" si="59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60"/>
        <v/>
      </c>
      <c r="X300" s="1" t="str">
        <f t="shared" si="61"/>
        <v/>
      </c>
      <c r="Y300" s="1" t="str">
        <f t="shared" si="62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5"/>
        <v>#N/A</v>
      </c>
      <c r="AD300" s="13" t="e">
        <f t="shared" si="56"/>
        <v>#N/A</v>
      </c>
      <c r="AE300" s="13" t="e">
        <f t="shared" si="57"/>
        <v>#N/A</v>
      </c>
      <c r="AF300" s="13" t="e">
        <f t="shared" si="58"/>
        <v>#N/A</v>
      </c>
      <c r="AG300" s="13" t="e">
        <f t="shared" si="59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60"/>
        <v/>
      </c>
      <c r="X301" s="1" t="str">
        <f t="shared" si="61"/>
        <v/>
      </c>
      <c r="Y301" s="1" t="str">
        <f t="shared" si="62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5"/>
        <v>#N/A</v>
      </c>
      <c r="AD301" s="13" t="e">
        <f t="shared" si="56"/>
        <v>#N/A</v>
      </c>
      <c r="AE301" s="13" t="e">
        <f t="shared" si="57"/>
        <v>#N/A</v>
      </c>
      <c r="AF301" s="13" t="e">
        <f t="shared" si="58"/>
        <v>#N/A</v>
      </c>
      <c r="AG301" s="13" t="e">
        <f t="shared" si="59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60"/>
        <v/>
      </c>
      <c r="X302" s="1" t="str">
        <f t="shared" si="61"/>
        <v/>
      </c>
      <c r="Y302" s="1" t="str">
        <f t="shared" si="62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5"/>
        <v>#N/A</v>
      </c>
      <c r="AD302" s="13" t="e">
        <f t="shared" si="56"/>
        <v>#N/A</v>
      </c>
      <c r="AE302" s="13" t="e">
        <f t="shared" si="57"/>
        <v>#N/A</v>
      </c>
      <c r="AF302" s="13" t="e">
        <f t="shared" si="58"/>
        <v>#N/A</v>
      </c>
      <c r="AG302" s="13" t="e">
        <f t="shared" si="59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60"/>
        <v/>
      </c>
      <c r="X303" s="1" t="str">
        <f t="shared" si="61"/>
        <v/>
      </c>
      <c r="Y303" s="1" t="str">
        <f t="shared" si="62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5"/>
        <v>#N/A</v>
      </c>
      <c r="AD303" s="13" t="e">
        <f t="shared" si="56"/>
        <v>#N/A</v>
      </c>
      <c r="AE303" s="13" t="e">
        <f t="shared" si="57"/>
        <v>#N/A</v>
      </c>
      <c r="AF303" s="13" t="e">
        <f t="shared" si="58"/>
        <v>#N/A</v>
      </c>
      <c r="AG303" s="13" t="e">
        <f t="shared" si="59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60"/>
        <v/>
      </c>
      <c r="X304" s="1" t="str">
        <f t="shared" si="61"/>
        <v/>
      </c>
      <c r="Y304" s="1" t="str">
        <f t="shared" si="62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5"/>
        <v>#N/A</v>
      </c>
      <c r="AD304" s="13" t="e">
        <f t="shared" si="56"/>
        <v>#N/A</v>
      </c>
      <c r="AE304" s="13" t="e">
        <f t="shared" si="57"/>
        <v>#N/A</v>
      </c>
      <c r="AF304" s="13" t="e">
        <f t="shared" si="58"/>
        <v>#N/A</v>
      </c>
      <c r="AG304" s="13" t="e">
        <f t="shared" si="59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60"/>
        <v/>
      </c>
      <c r="X305" s="1" t="str">
        <f t="shared" si="61"/>
        <v/>
      </c>
      <c r="Y305" s="1" t="str">
        <f t="shared" si="62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5"/>
        <v>#N/A</v>
      </c>
      <c r="AD305" s="13" t="e">
        <f t="shared" si="56"/>
        <v>#N/A</v>
      </c>
      <c r="AE305" s="13" t="e">
        <f t="shared" si="57"/>
        <v>#N/A</v>
      </c>
      <c r="AF305" s="13" t="e">
        <f t="shared" si="58"/>
        <v>#N/A</v>
      </c>
      <c r="AG305" s="13" t="e">
        <f t="shared" si="59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60"/>
        <v/>
      </c>
      <c r="X306" s="1" t="str">
        <f t="shared" si="61"/>
        <v/>
      </c>
      <c r="Y306" s="1" t="str">
        <f t="shared" si="62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5"/>
        <v>#N/A</v>
      </c>
      <c r="AD306" s="13" t="e">
        <f t="shared" si="56"/>
        <v>#N/A</v>
      </c>
      <c r="AE306" s="13" t="e">
        <f t="shared" si="57"/>
        <v>#N/A</v>
      </c>
      <c r="AF306" s="13" t="e">
        <f t="shared" si="58"/>
        <v>#N/A</v>
      </c>
      <c r="AG306" s="13" t="e">
        <f t="shared" si="59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60"/>
        <v/>
      </c>
      <c r="X307" s="1" t="str">
        <f t="shared" si="61"/>
        <v/>
      </c>
      <c r="Y307" s="1" t="str">
        <f t="shared" si="62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5"/>
        <v>#N/A</v>
      </c>
      <c r="AD307" s="13" t="e">
        <f t="shared" si="56"/>
        <v>#N/A</v>
      </c>
      <c r="AE307" s="13" t="e">
        <f t="shared" si="57"/>
        <v>#N/A</v>
      </c>
      <c r="AF307" s="13" t="e">
        <f t="shared" si="58"/>
        <v>#N/A</v>
      </c>
      <c r="AG307" s="13" t="e">
        <f t="shared" si="59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60"/>
        <v/>
      </c>
      <c r="X308" s="1" t="str">
        <f t="shared" si="61"/>
        <v/>
      </c>
      <c r="Y308" s="1" t="str">
        <f t="shared" si="62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5"/>
        <v>#N/A</v>
      </c>
      <c r="AD308" s="13" t="e">
        <f t="shared" si="56"/>
        <v>#N/A</v>
      </c>
      <c r="AE308" s="13" t="e">
        <f t="shared" si="57"/>
        <v>#N/A</v>
      </c>
      <c r="AF308" s="13" t="e">
        <f t="shared" si="58"/>
        <v>#N/A</v>
      </c>
      <c r="AG308" s="13" t="e">
        <f t="shared" si="59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60"/>
        <v/>
      </c>
      <c r="X309" s="1" t="str">
        <f t="shared" si="61"/>
        <v/>
      </c>
      <c r="Y309" s="1" t="str">
        <f t="shared" si="62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5"/>
        <v>#N/A</v>
      </c>
      <c r="AD309" s="13" t="e">
        <f t="shared" si="56"/>
        <v>#N/A</v>
      </c>
      <c r="AE309" s="13" t="e">
        <f t="shared" si="57"/>
        <v>#N/A</v>
      </c>
      <c r="AF309" s="13" t="e">
        <f t="shared" si="58"/>
        <v>#N/A</v>
      </c>
      <c r="AG309" s="13" t="e">
        <f t="shared" si="59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60"/>
        <v/>
      </c>
      <c r="X310" s="1" t="str">
        <f t="shared" si="61"/>
        <v/>
      </c>
      <c r="Y310" s="1" t="str">
        <f t="shared" si="62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5"/>
        <v>#N/A</v>
      </c>
      <c r="AD310" s="13" t="e">
        <f t="shared" si="56"/>
        <v>#N/A</v>
      </c>
      <c r="AE310" s="13" t="e">
        <f t="shared" si="57"/>
        <v>#N/A</v>
      </c>
      <c r="AF310" s="13" t="e">
        <f t="shared" si="58"/>
        <v>#N/A</v>
      </c>
      <c r="AG310" s="13" t="e">
        <f t="shared" si="59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60"/>
        <v/>
      </c>
      <c r="X311" s="1" t="str">
        <f t="shared" si="61"/>
        <v/>
      </c>
      <c r="Y311" s="1" t="str">
        <f t="shared" si="62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5"/>
        <v>#N/A</v>
      </c>
      <c r="AD311" s="13" t="e">
        <f t="shared" si="56"/>
        <v>#N/A</v>
      </c>
      <c r="AE311" s="13" t="e">
        <f t="shared" si="57"/>
        <v>#N/A</v>
      </c>
      <c r="AF311" s="13" t="e">
        <f t="shared" si="58"/>
        <v>#N/A</v>
      </c>
      <c r="AG311" s="13" t="e">
        <f t="shared" si="59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60"/>
        <v/>
      </c>
      <c r="X312" s="1" t="str">
        <f t="shared" si="61"/>
        <v/>
      </c>
      <c r="Y312" s="1" t="str">
        <f t="shared" si="62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5"/>
        <v>#N/A</v>
      </c>
      <c r="AD312" s="13" t="e">
        <f t="shared" si="56"/>
        <v>#N/A</v>
      </c>
      <c r="AE312" s="13" t="e">
        <f t="shared" si="57"/>
        <v>#N/A</v>
      </c>
      <c r="AF312" s="13" t="e">
        <f t="shared" si="58"/>
        <v>#N/A</v>
      </c>
      <c r="AG312" s="13" t="e">
        <f t="shared" si="59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60"/>
        <v/>
      </c>
      <c r="X313" s="1" t="str">
        <f t="shared" si="61"/>
        <v/>
      </c>
      <c r="Y313" s="1" t="str">
        <f t="shared" si="62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5"/>
        <v>#N/A</v>
      </c>
      <c r="AD313" s="13" t="e">
        <f t="shared" si="56"/>
        <v>#N/A</v>
      </c>
      <c r="AE313" s="13" t="e">
        <f t="shared" si="57"/>
        <v>#N/A</v>
      </c>
      <c r="AF313" s="13" t="e">
        <f t="shared" si="58"/>
        <v>#N/A</v>
      </c>
      <c r="AG313" s="13" t="e">
        <f t="shared" si="59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60"/>
        <v/>
      </c>
      <c r="X314" s="1" t="str">
        <f t="shared" si="61"/>
        <v/>
      </c>
      <c r="Y314" s="1" t="str">
        <f t="shared" si="62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5"/>
        <v>#N/A</v>
      </c>
      <c r="AD314" s="13" t="e">
        <f t="shared" si="56"/>
        <v>#N/A</v>
      </c>
      <c r="AE314" s="13" t="e">
        <f t="shared" si="57"/>
        <v>#N/A</v>
      </c>
      <c r="AF314" s="13" t="e">
        <f t="shared" si="58"/>
        <v>#N/A</v>
      </c>
      <c r="AG314" s="13" t="e">
        <f t="shared" si="59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60"/>
        <v/>
      </c>
      <c r="X315" s="1" t="str">
        <f t="shared" si="61"/>
        <v/>
      </c>
      <c r="Y315" s="1" t="str">
        <f t="shared" si="62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5"/>
        <v>#N/A</v>
      </c>
      <c r="AD315" s="13" t="e">
        <f t="shared" si="56"/>
        <v>#N/A</v>
      </c>
      <c r="AE315" s="13" t="e">
        <f t="shared" si="57"/>
        <v>#N/A</v>
      </c>
      <c r="AF315" s="13" t="e">
        <f t="shared" si="58"/>
        <v>#N/A</v>
      </c>
      <c r="AG315" s="13" t="e">
        <f t="shared" si="59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60"/>
        <v/>
      </c>
      <c r="X316" s="1" t="str">
        <f t="shared" si="61"/>
        <v/>
      </c>
      <c r="Y316" s="1" t="str">
        <f t="shared" si="62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5"/>
        <v>#N/A</v>
      </c>
      <c r="AD316" s="13" t="e">
        <f t="shared" si="56"/>
        <v>#N/A</v>
      </c>
      <c r="AE316" s="13" t="e">
        <f t="shared" si="57"/>
        <v>#N/A</v>
      </c>
      <c r="AF316" s="13" t="e">
        <f t="shared" si="58"/>
        <v>#N/A</v>
      </c>
      <c r="AG316" s="13" t="e">
        <f t="shared" si="59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60"/>
        <v/>
      </c>
      <c r="X317" s="1" t="str">
        <f t="shared" si="61"/>
        <v/>
      </c>
      <c r="Y317" s="1" t="str">
        <f t="shared" si="62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5"/>
        <v>#N/A</v>
      </c>
      <c r="AD317" s="13" t="e">
        <f t="shared" si="56"/>
        <v>#N/A</v>
      </c>
      <c r="AE317" s="13" t="e">
        <f t="shared" si="57"/>
        <v>#N/A</v>
      </c>
      <c r="AF317" s="13" t="e">
        <f t="shared" si="58"/>
        <v>#N/A</v>
      </c>
      <c r="AG317" s="13" t="e">
        <f t="shared" si="59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60"/>
        <v/>
      </c>
      <c r="X318" s="1" t="str">
        <f t="shared" si="61"/>
        <v/>
      </c>
      <c r="Y318" s="1" t="str">
        <f t="shared" si="62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5"/>
        <v>#N/A</v>
      </c>
      <c r="AD318" s="13" t="e">
        <f t="shared" si="56"/>
        <v>#N/A</v>
      </c>
      <c r="AE318" s="13" t="e">
        <f t="shared" si="57"/>
        <v>#N/A</v>
      </c>
      <c r="AF318" s="13" t="e">
        <f t="shared" si="58"/>
        <v>#N/A</v>
      </c>
      <c r="AG318" s="13" t="e">
        <f t="shared" si="59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60"/>
        <v/>
      </c>
      <c r="X319" s="1" t="str">
        <f t="shared" si="61"/>
        <v/>
      </c>
      <c r="Y319" s="1" t="str">
        <f t="shared" si="62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5"/>
        <v>#N/A</v>
      </c>
      <c r="AD319" s="13" t="e">
        <f t="shared" si="56"/>
        <v>#N/A</v>
      </c>
      <c r="AE319" s="13" t="e">
        <f t="shared" si="57"/>
        <v>#N/A</v>
      </c>
      <c r="AF319" s="13" t="e">
        <f t="shared" si="58"/>
        <v>#N/A</v>
      </c>
      <c r="AG319" s="13" t="e">
        <f t="shared" si="59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60"/>
        <v/>
      </c>
      <c r="X320" s="1" t="str">
        <f t="shared" si="61"/>
        <v/>
      </c>
      <c r="Y320" s="1" t="str">
        <f t="shared" si="62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5"/>
        <v>#N/A</v>
      </c>
      <c r="AD320" s="13" t="e">
        <f t="shared" si="56"/>
        <v>#N/A</v>
      </c>
      <c r="AE320" s="13" t="e">
        <f t="shared" si="57"/>
        <v>#N/A</v>
      </c>
      <c r="AF320" s="13" t="e">
        <f t="shared" si="58"/>
        <v>#N/A</v>
      </c>
      <c r="AG320" s="13" t="e">
        <f t="shared" si="59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60"/>
        <v/>
      </c>
      <c r="X321" s="1" t="str">
        <f t="shared" si="61"/>
        <v/>
      </c>
      <c r="Y321" s="1" t="str">
        <f t="shared" si="62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5"/>
        <v>#N/A</v>
      </c>
      <c r="AD321" s="13" t="e">
        <f t="shared" si="56"/>
        <v>#N/A</v>
      </c>
      <c r="AE321" s="13" t="e">
        <f t="shared" si="57"/>
        <v>#N/A</v>
      </c>
      <c r="AF321" s="13" t="e">
        <f t="shared" si="58"/>
        <v>#N/A</v>
      </c>
      <c r="AG321" s="13" t="e">
        <f t="shared" si="59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60"/>
        <v/>
      </c>
      <c r="X322" s="1" t="str">
        <f t="shared" si="61"/>
        <v/>
      </c>
      <c r="Y322" s="1" t="str">
        <f t="shared" si="62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5"/>
        <v>#N/A</v>
      </c>
      <c r="AD322" s="13" t="e">
        <f t="shared" si="56"/>
        <v>#N/A</v>
      </c>
      <c r="AE322" s="13" t="e">
        <f t="shared" si="57"/>
        <v>#N/A</v>
      </c>
      <c r="AF322" s="13" t="e">
        <f t="shared" si="58"/>
        <v>#N/A</v>
      </c>
      <c r="AG322" s="13" t="e">
        <f t="shared" si="59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60"/>
        <v/>
      </c>
      <c r="X323" s="1" t="str">
        <f t="shared" si="61"/>
        <v/>
      </c>
      <c r="Y323" s="1" t="str">
        <f t="shared" si="62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5"/>
        <v>#N/A</v>
      </c>
      <c r="AD323" s="13" t="e">
        <f t="shared" si="56"/>
        <v>#N/A</v>
      </c>
      <c r="AE323" s="13" t="e">
        <f t="shared" si="57"/>
        <v>#N/A</v>
      </c>
      <c r="AF323" s="13" t="e">
        <f t="shared" si="58"/>
        <v>#N/A</v>
      </c>
      <c r="AG323" s="13" t="e">
        <f t="shared" si="59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60"/>
        <v/>
      </c>
      <c r="X324" s="1" t="str">
        <f t="shared" si="61"/>
        <v/>
      </c>
      <c r="Y324" s="1" t="str">
        <f t="shared" si="62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5"/>
        <v>#N/A</v>
      </c>
      <c r="AD324" s="13" t="e">
        <f t="shared" si="56"/>
        <v>#N/A</v>
      </c>
      <c r="AE324" s="13" t="e">
        <f t="shared" si="57"/>
        <v>#N/A</v>
      </c>
      <c r="AF324" s="13" t="e">
        <f t="shared" si="58"/>
        <v>#N/A</v>
      </c>
      <c r="AG324" s="13" t="e">
        <f t="shared" si="59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60"/>
        <v/>
      </c>
      <c r="X325" s="1" t="str">
        <f t="shared" si="61"/>
        <v/>
      </c>
      <c r="Y325" s="1" t="str">
        <f t="shared" si="62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5"/>
        <v>#N/A</v>
      </c>
      <c r="AD325" s="13" t="e">
        <f t="shared" si="56"/>
        <v>#N/A</v>
      </c>
      <c r="AE325" s="13" t="e">
        <f t="shared" si="57"/>
        <v>#N/A</v>
      </c>
      <c r="AF325" s="13" t="e">
        <f t="shared" si="58"/>
        <v>#N/A</v>
      </c>
      <c r="AG325" s="13" t="e">
        <f t="shared" si="59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60"/>
        <v/>
      </c>
      <c r="X326" s="1" t="str">
        <f t="shared" si="61"/>
        <v/>
      </c>
      <c r="Y326" s="1" t="str">
        <f t="shared" si="62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5"/>
        <v>#N/A</v>
      </c>
      <c r="AD326" s="13" t="e">
        <f t="shared" si="56"/>
        <v>#N/A</v>
      </c>
      <c r="AE326" s="13" t="e">
        <f t="shared" si="57"/>
        <v>#N/A</v>
      </c>
      <c r="AF326" s="13" t="e">
        <f t="shared" si="58"/>
        <v>#N/A</v>
      </c>
      <c r="AG326" s="13" t="e">
        <f t="shared" si="59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60"/>
        <v/>
      </c>
      <c r="X327" s="1" t="str">
        <f t="shared" si="61"/>
        <v/>
      </c>
      <c r="Y327" s="1" t="str">
        <f t="shared" si="62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5"/>
        <v>#N/A</v>
      </c>
      <c r="AD327" s="13" t="e">
        <f t="shared" si="56"/>
        <v>#N/A</v>
      </c>
      <c r="AE327" s="13" t="e">
        <f t="shared" si="57"/>
        <v>#N/A</v>
      </c>
      <c r="AF327" s="13" t="e">
        <f t="shared" si="58"/>
        <v>#N/A</v>
      </c>
      <c r="AG327" s="13" t="e">
        <f t="shared" si="59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60"/>
        <v/>
      </c>
      <c r="X328" s="1" t="str">
        <f t="shared" si="61"/>
        <v/>
      </c>
      <c r="Y328" s="1" t="str">
        <f t="shared" si="62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ref="AC328:AC367" si="67">IF(OR(ISNA(B328),B328=0),NA(),B328/$AC$5)</f>
        <v>#N/A</v>
      </c>
      <c r="AD328" s="13" t="e">
        <f t="shared" ref="AD328:AD367" si="68">IF(OR(ISNA(B328),B328=0),NA(),E328/$AC$5)</f>
        <v>#N/A</v>
      </c>
      <c r="AE328" s="13" t="e">
        <f t="shared" ref="AE328:AE367" si="69">IF(OR(ISNA(B328),B328=0),NA(),G328/$AC$5)</f>
        <v>#N/A</v>
      </c>
      <c r="AF328" s="13" t="e">
        <f t="shared" ref="AF328:AF367" si="70">IF(OR(ISNA(B328),B328=0),NA(),I328/$AC$5)</f>
        <v>#N/A</v>
      </c>
      <c r="AG328" s="13" t="e">
        <f t="shared" ref="AG328:AG367" si="71">+IF(OR(ISNA(B328),B328=0),NA(),Z328/$AC$5)</f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72">IF($C329="","",G329-G328)</f>
        <v/>
      </c>
      <c r="X329" s="1" t="str">
        <f t="shared" ref="X329:X367" si="73">IF($C329="","",H329-H328)</f>
        <v/>
      </c>
      <c r="Y329" s="1" t="str">
        <f t="shared" ref="Y329:Y367" si="74">IF($C329="","",I329-I328)</f>
        <v/>
      </c>
      <c r="Z329" s="1" t="e">
        <f t="shared" si="64"/>
        <v>#N/A</v>
      </c>
      <c r="AA329" s="3">
        <f t="shared" ref="AA329:AA367" si="75">$B$2*K329*$B$1</f>
        <v>0</v>
      </c>
      <c r="AB329" s="13" t="e">
        <f t="shared" si="66"/>
        <v>#N/A</v>
      </c>
      <c r="AC329" s="13" t="e">
        <f t="shared" si="67"/>
        <v>#N/A</v>
      </c>
      <c r="AD329" s="13" t="e">
        <f t="shared" si="68"/>
        <v>#N/A</v>
      </c>
      <c r="AE329" s="13" t="e">
        <f t="shared" si="69"/>
        <v>#N/A</v>
      </c>
      <c r="AF329" s="13" t="e">
        <f t="shared" si="70"/>
        <v>#N/A</v>
      </c>
      <c r="AG329" s="13" t="e">
        <f t="shared" si="71"/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72"/>
        <v/>
      </c>
      <c r="X330" s="1" t="str">
        <f t="shared" si="73"/>
        <v/>
      </c>
      <c r="Y330" s="1" t="str">
        <f t="shared" si="74"/>
        <v/>
      </c>
      <c r="Z330" s="1" t="e">
        <f t="shared" ref="Z330:Z367" si="77">IF(OR($C330="",ISNA($C330)),NA(),V330+W330+X330+Y330)</f>
        <v>#N/A</v>
      </c>
      <c r="AA330" s="3">
        <f t="shared" si="75"/>
        <v>0</v>
      </c>
      <c r="AB330" s="13" t="e">
        <f t="shared" si="66"/>
        <v>#N/A</v>
      </c>
      <c r="AC330" s="13" t="e">
        <f t="shared" si="67"/>
        <v>#N/A</v>
      </c>
      <c r="AD330" s="13" t="e">
        <f t="shared" si="68"/>
        <v>#N/A</v>
      </c>
      <c r="AE330" s="13" t="e">
        <f t="shared" si="69"/>
        <v>#N/A</v>
      </c>
      <c r="AF330" s="13" t="e">
        <f t="shared" si="70"/>
        <v>#N/A</v>
      </c>
      <c r="AG330" s="13" t="e">
        <f t="shared" si="71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72"/>
        <v/>
      </c>
      <c r="X331" s="1" t="str">
        <f t="shared" si="73"/>
        <v/>
      </c>
      <c r="Y331" s="1" t="str">
        <f t="shared" si="74"/>
        <v/>
      </c>
      <c r="Z331" s="1" t="e">
        <f t="shared" si="77"/>
        <v>#N/A</v>
      </c>
      <c r="AA331" s="3">
        <f t="shared" si="75"/>
        <v>0</v>
      </c>
      <c r="AB331" s="13" t="e">
        <f t="shared" si="66"/>
        <v>#N/A</v>
      </c>
      <c r="AC331" s="13" t="e">
        <f t="shared" si="67"/>
        <v>#N/A</v>
      </c>
      <c r="AD331" s="13" t="e">
        <f t="shared" si="68"/>
        <v>#N/A</v>
      </c>
      <c r="AE331" s="13" t="e">
        <f t="shared" si="69"/>
        <v>#N/A</v>
      </c>
      <c r="AF331" s="13" t="e">
        <f t="shared" si="70"/>
        <v>#N/A</v>
      </c>
      <c r="AG331" s="13" t="e">
        <f t="shared" si="71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72"/>
        <v/>
      </c>
      <c r="X332" s="1" t="str">
        <f t="shared" si="73"/>
        <v/>
      </c>
      <c r="Y332" s="1" t="str">
        <f t="shared" si="74"/>
        <v/>
      </c>
      <c r="Z332" s="1" t="e">
        <f t="shared" si="77"/>
        <v>#N/A</v>
      </c>
      <c r="AA332" s="3">
        <f t="shared" si="75"/>
        <v>0</v>
      </c>
      <c r="AB332" s="13" t="e">
        <f t="shared" si="66"/>
        <v>#N/A</v>
      </c>
      <c r="AC332" s="13" t="e">
        <f t="shared" si="67"/>
        <v>#N/A</v>
      </c>
      <c r="AD332" s="13" t="e">
        <f t="shared" si="68"/>
        <v>#N/A</v>
      </c>
      <c r="AE332" s="13" t="e">
        <f t="shared" si="69"/>
        <v>#N/A</v>
      </c>
      <c r="AF332" s="13" t="e">
        <f t="shared" si="70"/>
        <v>#N/A</v>
      </c>
      <c r="AG332" s="13" t="e">
        <f t="shared" si="71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72"/>
        <v/>
      </c>
      <c r="X333" s="1" t="str">
        <f t="shared" si="73"/>
        <v/>
      </c>
      <c r="Y333" s="1" t="str">
        <f t="shared" si="74"/>
        <v/>
      </c>
      <c r="Z333" s="1" t="e">
        <f t="shared" si="77"/>
        <v>#N/A</v>
      </c>
      <c r="AA333" s="3">
        <f t="shared" si="75"/>
        <v>0</v>
      </c>
      <c r="AB333" s="13" t="e">
        <f t="shared" si="66"/>
        <v>#N/A</v>
      </c>
      <c r="AC333" s="13" t="e">
        <f t="shared" si="67"/>
        <v>#N/A</v>
      </c>
      <c r="AD333" s="13" t="e">
        <f t="shared" si="68"/>
        <v>#N/A</v>
      </c>
      <c r="AE333" s="13" t="e">
        <f t="shared" si="69"/>
        <v>#N/A</v>
      </c>
      <c r="AF333" s="13" t="e">
        <f t="shared" si="70"/>
        <v>#N/A</v>
      </c>
      <c r="AG333" s="13" t="e">
        <f t="shared" si="71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72"/>
        <v/>
      </c>
      <c r="X334" s="1" t="str">
        <f t="shared" si="73"/>
        <v/>
      </c>
      <c r="Y334" s="1" t="str">
        <f t="shared" si="74"/>
        <v/>
      </c>
      <c r="Z334" s="1" t="e">
        <f t="shared" si="77"/>
        <v>#N/A</v>
      </c>
      <c r="AA334" s="3">
        <f t="shared" si="75"/>
        <v>0</v>
      </c>
      <c r="AB334" s="13" t="e">
        <f t="shared" si="66"/>
        <v>#N/A</v>
      </c>
      <c r="AC334" s="13" t="e">
        <f t="shared" si="67"/>
        <v>#N/A</v>
      </c>
      <c r="AD334" s="13" t="e">
        <f t="shared" si="68"/>
        <v>#N/A</v>
      </c>
      <c r="AE334" s="13" t="e">
        <f t="shared" si="69"/>
        <v>#N/A</v>
      </c>
      <c r="AF334" s="13" t="e">
        <f t="shared" si="70"/>
        <v>#N/A</v>
      </c>
      <c r="AG334" s="13" t="e">
        <f t="shared" si="71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72"/>
        <v/>
      </c>
      <c r="X335" s="1" t="str">
        <f t="shared" si="73"/>
        <v/>
      </c>
      <c r="Y335" s="1" t="str">
        <f t="shared" si="74"/>
        <v/>
      </c>
      <c r="Z335" s="1" t="e">
        <f t="shared" si="77"/>
        <v>#N/A</v>
      </c>
      <c r="AA335" s="3">
        <f t="shared" si="75"/>
        <v>0</v>
      </c>
      <c r="AB335" s="13" t="e">
        <f t="shared" si="66"/>
        <v>#N/A</v>
      </c>
      <c r="AC335" s="13" t="e">
        <f t="shared" si="67"/>
        <v>#N/A</v>
      </c>
      <c r="AD335" s="13" t="e">
        <f t="shared" si="68"/>
        <v>#N/A</v>
      </c>
      <c r="AE335" s="13" t="e">
        <f t="shared" si="69"/>
        <v>#N/A</v>
      </c>
      <c r="AF335" s="13" t="e">
        <f t="shared" si="70"/>
        <v>#N/A</v>
      </c>
      <c r="AG335" s="13" t="e">
        <f t="shared" si="71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72"/>
        <v/>
      </c>
      <c r="X336" s="1" t="str">
        <f t="shared" si="73"/>
        <v/>
      </c>
      <c r="Y336" s="1" t="str">
        <f t="shared" si="74"/>
        <v/>
      </c>
      <c r="Z336" s="1" t="e">
        <f t="shared" si="77"/>
        <v>#N/A</v>
      </c>
      <c r="AA336" s="3">
        <f t="shared" si="75"/>
        <v>0</v>
      </c>
      <c r="AB336" s="13" t="e">
        <f t="shared" si="66"/>
        <v>#N/A</v>
      </c>
      <c r="AC336" s="13" t="e">
        <f t="shared" si="67"/>
        <v>#N/A</v>
      </c>
      <c r="AD336" s="13" t="e">
        <f t="shared" si="68"/>
        <v>#N/A</v>
      </c>
      <c r="AE336" s="13" t="e">
        <f t="shared" si="69"/>
        <v>#N/A</v>
      </c>
      <c r="AF336" s="13" t="e">
        <f t="shared" si="70"/>
        <v>#N/A</v>
      </c>
      <c r="AG336" s="13" t="e">
        <f t="shared" si="71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72"/>
        <v/>
      </c>
      <c r="X337" s="1" t="str">
        <f t="shared" si="73"/>
        <v/>
      </c>
      <c r="Y337" s="1" t="str">
        <f t="shared" si="74"/>
        <v/>
      </c>
      <c r="Z337" s="1" t="e">
        <f t="shared" si="77"/>
        <v>#N/A</v>
      </c>
      <c r="AA337" s="3">
        <f t="shared" si="75"/>
        <v>0</v>
      </c>
      <c r="AB337" s="13" t="e">
        <f t="shared" si="66"/>
        <v>#N/A</v>
      </c>
      <c r="AC337" s="13" t="e">
        <f t="shared" si="67"/>
        <v>#N/A</v>
      </c>
      <c r="AD337" s="13" t="e">
        <f t="shared" si="68"/>
        <v>#N/A</v>
      </c>
      <c r="AE337" s="13" t="e">
        <f t="shared" si="69"/>
        <v>#N/A</v>
      </c>
      <c r="AF337" s="13" t="e">
        <f t="shared" si="70"/>
        <v>#N/A</v>
      </c>
      <c r="AG337" s="13" t="e">
        <f t="shared" si="71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72"/>
        <v/>
      </c>
      <c r="X338" s="1" t="str">
        <f t="shared" si="73"/>
        <v/>
      </c>
      <c r="Y338" s="1" t="str">
        <f t="shared" si="74"/>
        <v/>
      </c>
      <c r="Z338" s="1" t="e">
        <f t="shared" si="77"/>
        <v>#N/A</v>
      </c>
      <c r="AA338" s="3">
        <f t="shared" si="75"/>
        <v>0</v>
      </c>
      <c r="AB338" s="13" t="e">
        <f t="shared" si="66"/>
        <v>#N/A</v>
      </c>
      <c r="AC338" s="13" t="e">
        <f t="shared" si="67"/>
        <v>#N/A</v>
      </c>
      <c r="AD338" s="13" t="e">
        <f t="shared" si="68"/>
        <v>#N/A</v>
      </c>
      <c r="AE338" s="13" t="e">
        <f t="shared" si="69"/>
        <v>#N/A</v>
      </c>
      <c r="AF338" s="13" t="e">
        <f t="shared" si="70"/>
        <v>#N/A</v>
      </c>
      <c r="AG338" s="13" t="e">
        <f t="shared" si="71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72"/>
        <v/>
      </c>
      <c r="X339" s="1" t="str">
        <f t="shared" si="73"/>
        <v/>
      </c>
      <c r="Y339" s="1" t="str">
        <f t="shared" si="74"/>
        <v/>
      </c>
      <c r="Z339" s="1" t="e">
        <f t="shared" si="77"/>
        <v>#N/A</v>
      </c>
      <c r="AA339" s="3">
        <f t="shared" si="75"/>
        <v>0</v>
      </c>
      <c r="AB339" s="13" t="e">
        <f t="shared" si="66"/>
        <v>#N/A</v>
      </c>
      <c r="AC339" s="13" t="e">
        <f t="shared" si="67"/>
        <v>#N/A</v>
      </c>
      <c r="AD339" s="13" t="e">
        <f t="shared" si="68"/>
        <v>#N/A</v>
      </c>
      <c r="AE339" s="13" t="e">
        <f t="shared" si="69"/>
        <v>#N/A</v>
      </c>
      <c r="AF339" s="13" t="e">
        <f t="shared" si="70"/>
        <v>#N/A</v>
      </c>
      <c r="AG339" s="13" t="e">
        <f t="shared" si="71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72"/>
        <v/>
      </c>
      <c r="X340" s="1" t="str">
        <f t="shared" si="73"/>
        <v/>
      </c>
      <c r="Y340" s="1" t="str">
        <f t="shared" si="74"/>
        <v/>
      </c>
      <c r="Z340" s="1" t="e">
        <f t="shared" si="77"/>
        <v>#N/A</v>
      </c>
      <c r="AA340" s="3">
        <f t="shared" si="75"/>
        <v>0</v>
      </c>
      <c r="AB340" s="13" t="e">
        <f t="shared" si="66"/>
        <v>#N/A</v>
      </c>
      <c r="AC340" s="13" t="e">
        <f t="shared" si="67"/>
        <v>#N/A</v>
      </c>
      <c r="AD340" s="13" t="e">
        <f t="shared" si="68"/>
        <v>#N/A</v>
      </c>
      <c r="AE340" s="13" t="e">
        <f t="shared" si="69"/>
        <v>#N/A</v>
      </c>
      <c r="AF340" s="13" t="e">
        <f t="shared" si="70"/>
        <v>#N/A</v>
      </c>
      <c r="AG340" s="13" t="e">
        <f t="shared" si="71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72"/>
        <v/>
      </c>
      <c r="X341" s="1" t="str">
        <f t="shared" si="73"/>
        <v/>
      </c>
      <c r="Y341" s="1" t="str">
        <f t="shared" si="74"/>
        <v/>
      </c>
      <c r="Z341" s="1" t="e">
        <f t="shared" si="77"/>
        <v>#N/A</v>
      </c>
      <c r="AA341" s="3">
        <f t="shared" si="75"/>
        <v>0</v>
      </c>
      <c r="AB341" s="13" t="e">
        <f t="shared" si="66"/>
        <v>#N/A</v>
      </c>
      <c r="AC341" s="13" t="e">
        <f t="shared" si="67"/>
        <v>#N/A</v>
      </c>
      <c r="AD341" s="13" t="e">
        <f t="shared" si="68"/>
        <v>#N/A</v>
      </c>
      <c r="AE341" s="13" t="e">
        <f t="shared" si="69"/>
        <v>#N/A</v>
      </c>
      <c r="AF341" s="13" t="e">
        <f t="shared" si="70"/>
        <v>#N/A</v>
      </c>
      <c r="AG341" s="13" t="e">
        <f t="shared" si="71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72"/>
        <v/>
      </c>
      <c r="X342" s="1" t="str">
        <f t="shared" si="73"/>
        <v/>
      </c>
      <c r="Y342" s="1" t="str">
        <f t="shared" si="74"/>
        <v/>
      </c>
      <c r="Z342" s="1" t="e">
        <f t="shared" si="77"/>
        <v>#N/A</v>
      </c>
      <c r="AA342" s="3">
        <f t="shared" si="75"/>
        <v>0</v>
      </c>
      <c r="AB342" s="13" t="e">
        <f t="shared" si="66"/>
        <v>#N/A</v>
      </c>
      <c r="AC342" s="13" t="e">
        <f t="shared" si="67"/>
        <v>#N/A</v>
      </c>
      <c r="AD342" s="13" t="e">
        <f t="shared" si="68"/>
        <v>#N/A</v>
      </c>
      <c r="AE342" s="13" t="e">
        <f t="shared" si="69"/>
        <v>#N/A</v>
      </c>
      <c r="AF342" s="13" t="e">
        <f t="shared" si="70"/>
        <v>#N/A</v>
      </c>
      <c r="AG342" s="13" t="e">
        <f t="shared" si="71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72"/>
        <v/>
      </c>
      <c r="X343" s="1" t="str">
        <f t="shared" si="73"/>
        <v/>
      </c>
      <c r="Y343" s="1" t="str">
        <f t="shared" si="74"/>
        <v/>
      </c>
      <c r="Z343" s="1" t="e">
        <f t="shared" si="77"/>
        <v>#N/A</v>
      </c>
      <c r="AA343" s="3">
        <f t="shared" si="75"/>
        <v>0</v>
      </c>
      <c r="AB343" s="13" t="e">
        <f t="shared" si="66"/>
        <v>#N/A</v>
      </c>
      <c r="AC343" s="13" t="e">
        <f t="shared" si="67"/>
        <v>#N/A</v>
      </c>
      <c r="AD343" s="13" t="e">
        <f t="shared" si="68"/>
        <v>#N/A</v>
      </c>
      <c r="AE343" s="13" t="e">
        <f t="shared" si="69"/>
        <v>#N/A</v>
      </c>
      <c r="AF343" s="13" t="e">
        <f t="shared" si="70"/>
        <v>#N/A</v>
      </c>
      <c r="AG343" s="13" t="e">
        <f t="shared" si="71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72"/>
        <v/>
      </c>
      <c r="X344" s="1" t="str">
        <f t="shared" si="73"/>
        <v/>
      </c>
      <c r="Y344" s="1" t="str">
        <f t="shared" si="74"/>
        <v/>
      </c>
      <c r="Z344" s="1" t="e">
        <f t="shared" si="77"/>
        <v>#N/A</v>
      </c>
      <c r="AA344" s="3">
        <f t="shared" si="75"/>
        <v>0</v>
      </c>
      <c r="AB344" s="13" t="e">
        <f t="shared" si="66"/>
        <v>#N/A</v>
      </c>
      <c r="AC344" s="13" t="e">
        <f t="shared" si="67"/>
        <v>#N/A</v>
      </c>
      <c r="AD344" s="13" t="e">
        <f t="shared" si="68"/>
        <v>#N/A</v>
      </c>
      <c r="AE344" s="13" t="e">
        <f t="shared" si="69"/>
        <v>#N/A</v>
      </c>
      <c r="AF344" s="13" t="e">
        <f t="shared" si="70"/>
        <v>#N/A</v>
      </c>
      <c r="AG344" s="13" t="e">
        <f t="shared" si="71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72"/>
        <v/>
      </c>
      <c r="X345" s="1" t="str">
        <f t="shared" si="73"/>
        <v/>
      </c>
      <c r="Y345" s="1" t="str">
        <f t="shared" si="74"/>
        <v/>
      </c>
      <c r="Z345" s="1" t="e">
        <f t="shared" si="77"/>
        <v>#N/A</v>
      </c>
      <c r="AA345" s="3">
        <f t="shared" si="75"/>
        <v>0</v>
      </c>
      <c r="AB345" s="13" t="e">
        <f t="shared" si="66"/>
        <v>#N/A</v>
      </c>
      <c r="AC345" s="13" t="e">
        <f t="shared" si="67"/>
        <v>#N/A</v>
      </c>
      <c r="AD345" s="13" t="e">
        <f t="shared" si="68"/>
        <v>#N/A</v>
      </c>
      <c r="AE345" s="13" t="e">
        <f t="shared" si="69"/>
        <v>#N/A</v>
      </c>
      <c r="AF345" s="13" t="e">
        <f t="shared" si="70"/>
        <v>#N/A</v>
      </c>
      <c r="AG345" s="13" t="e">
        <f t="shared" si="71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72"/>
        <v/>
      </c>
      <c r="X346" s="1" t="str">
        <f t="shared" si="73"/>
        <v/>
      </c>
      <c r="Y346" s="1" t="str">
        <f t="shared" si="74"/>
        <v/>
      </c>
      <c r="Z346" s="1" t="e">
        <f t="shared" si="77"/>
        <v>#N/A</v>
      </c>
      <c r="AA346" s="3">
        <f t="shared" si="75"/>
        <v>0</v>
      </c>
      <c r="AB346" s="13" t="e">
        <f t="shared" si="66"/>
        <v>#N/A</v>
      </c>
      <c r="AC346" s="13" t="e">
        <f t="shared" si="67"/>
        <v>#N/A</v>
      </c>
      <c r="AD346" s="13" t="e">
        <f t="shared" si="68"/>
        <v>#N/A</v>
      </c>
      <c r="AE346" s="13" t="e">
        <f t="shared" si="69"/>
        <v>#N/A</v>
      </c>
      <c r="AF346" s="13" t="e">
        <f t="shared" si="70"/>
        <v>#N/A</v>
      </c>
      <c r="AG346" s="13" t="e">
        <f t="shared" si="71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72"/>
        <v/>
      </c>
      <c r="X347" s="1" t="str">
        <f t="shared" si="73"/>
        <v/>
      </c>
      <c r="Y347" s="1" t="str">
        <f t="shared" si="74"/>
        <v/>
      </c>
      <c r="Z347" s="1" t="e">
        <f t="shared" si="77"/>
        <v>#N/A</v>
      </c>
      <c r="AA347" s="3">
        <f t="shared" si="75"/>
        <v>0</v>
      </c>
      <c r="AB347" s="13" t="e">
        <f t="shared" si="66"/>
        <v>#N/A</v>
      </c>
      <c r="AC347" s="13" t="e">
        <f t="shared" si="67"/>
        <v>#N/A</v>
      </c>
      <c r="AD347" s="13" t="e">
        <f t="shared" si="68"/>
        <v>#N/A</v>
      </c>
      <c r="AE347" s="13" t="e">
        <f t="shared" si="69"/>
        <v>#N/A</v>
      </c>
      <c r="AF347" s="13" t="e">
        <f t="shared" si="70"/>
        <v>#N/A</v>
      </c>
      <c r="AG347" s="13" t="e">
        <f t="shared" si="71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72"/>
        <v/>
      </c>
      <c r="X348" s="1" t="str">
        <f t="shared" si="73"/>
        <v/>
      </c>
      <c r="Y348" s="1" t="str">
        <f t="shared" si="74"/>
        <v/>
      </c>
      <c r="Z348" s="1" t="e">
        <f t="shared" si="77"/>
        <v>#N/A</v>
      </c>
      <c r="AA348" s="3">
        <f t="shared" si="75"/>
        <v>0</v>
      </c>
      <c r="AB348" s="13" t="e">
        <f t="shared" si="66"/>
        <v>#N/A</v>
      </c>
      <c r="AC348" s="13" t="e">
        <f t="shared" si="67"/>
        <v>#N/A</v>
      </c>
      <c r="AD348" s="13" t="e">
        <f t="shared" si="68"/>
        <v>#N/A</v>
      </c>
      <c r="AE348" s="13" t="e">
        <f t="shared" si="69"/>
        <v>#N/A</v>
      </c>
      <c r="AF348" s="13" t="e">
        <f t="shared" si="70"/>
        <v>#N/A</v>
      </c>
      <c r="AG348" s="13" t="e">
        <f t="shared" si="71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72"/>
        <v/>
      </c>
      <c r="X349" s="1" t="str">
        <f t="shared" si="73"/>
        <v/>
      </c>
      <c r="Y349" s="1" t="str">
        <f t="shared" si="74"/>
        <v/>
      </c>
      <c r="Z349" s="1" t="e">
        <f t="shared" si="77"/>
        <v>#N/A</v>
      </c>
      <c r="AA349" s="3">
        <f t="shared" si="75"/>
        <v>0</v>
      </c>
      <c r="AB349" s="13" t="e">
        <f t="shared" si="66"/>
        <v>#N/A</v>
      </c>
      <c r="AC349" s="13" t="e">
        <f t="shared" si="67"/>
        <v>#N/A</v>
      </c>
      <c r="AD349" s="13" t="e">
        <f t="shared" si="68"/>
        <v>#N/A</v>
      </c>
      <c r="AE349" s="13" t="e">
        <f t="shared" si="69"/>
        <v>#N/A</v>
      </c>
      <c r="AF349" s="13" t="e">
        <f t="shared" si="70"/>
        <v>#N/A</v>
      </c>
      <c r="AG349" s="13" t="e">
        <f t="shared" si="71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72"/>
        <v/>
      </c>
      <c r="X350" s="1" t="str">
        <f t="shared" si="73"/>
        <v/>
      </c>
      <c r="Y350" s="1" t="str">
        <f t="shared" si="74"/>
        <v/>
      </c>
      <c r="Z350" s="1" t="e">
        <f t="shared" si="77"/>
        <v>#N/A</v>
      </c>
      <c r="AA350" s="3">
        <f t="shared" si="75"/>
        <v>0</v>
      </c>
      <c r="AB350" s="13" t="e">
        <f t="shared" si="66"/>
        <v>#N/A</v>
      </c>
      <c r="AC350" s="13" t="e">
        <f t="shared" si="67"/>
        <v>#N/A</v>
      </c>
      <c r="AD350" s="13" t="e">
        <f t="shared" si="68"/>
        <v>#N/A</v>
      </c>
      <c r="AE350" s="13" t="e">
        <f t="shared" si="69"/>
        <v>#N/A</v>
      </c>
      <c r="AF350" s="13" t="e">
        <f t="shared" si="70"/>
        <v>#N/A</v>
      </c>
      <c r="AG350" s="13" t="e">
        <f t="shared" si="71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72"/>
        <v/>
      </c>
      <c r="X351" s="1" t="str">
        <f t="shared" si="73"/>
        <v/>
      </c>
      <c r="Y351" s="1" t="str">
        <f t="shared" si="74"/>
        <v/>
      </c>
      <c r="Z351" s="1" t="e">
        <f t="shared" si="77"/>
        <v>#N/A</v>
      </c>
      <c r="AA351" s="3">
        <f t="shared" si="75"/>
        <v>0</v>
      </c>
      <c r="AB351" s="13" t="e">
        <f t="shared" si="66"/>
        <v>#N/A</v>
      </c>
      <c r="AC351" s="13" t="e">
        <f t="shared" si="67"/>
        <v>#N/A</v>
      </c>
      <c r="AD351" s="13" t="e">
        <f t="shared" si="68"/>
        <v>#N/A</v>
      </c>
      <c r="AE351" s="13" t="e">
        <f t="shared" si="69"/>
        <v>#N/A</v>
      </c>
      <c r="AF351" s="13" t="e">
        <f t="shared" si="70"/>
        <v>#N/A</v>
      </c>
      <c r="AG351" s="13" t="e">
        <f t="shared" si="71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72"/>
        <v/>
      </c>
      <c r="X352" s="1" t="str">
        <f t="shared" si="73"/>
        <v/>
      </c>
      <c r="Y352" s="1" t="str">
        <f t="shared" si="74"/>
        <v/>
      </c>
      <c r="Z352" s="1" t="e">
        <f t="shared" si="77"/>
        <v>#N/A</v>
      </c>
      <c r="AA352" s="3">
        <f t="shared" si="75"/>
        <v>0</v>
      </c>
      <c r="AB352" s="13" t="e">
        <f t="shared" si="66"/>
        <v>#N/A</v>
      </c>
      <c r="AC352" s="13" t="e">
        <f t="shared" si="67"/>
        <v>#N/A</v>
      </c>
      <c r="AD352" s="13" t="e">
        <f t="shared" si="68"/>
        <v>#N/A</v>
      </c>
      <c r="AE352" s="13" t="e">
        <f t="shared" si="69"/>
        <v>#N/A</v>
      </c>
      <c r="AF352" s="13" t="e">
        <f t="shared" si="70"/>
        <v>#N/A</v>
      </c>
      <c r="AG352" s="13" t="e">
        <f t="shared" si="71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72"/>
        <v/>
      </c>
      <c r="X353" s="1" t="str">
        <f t="shared" si="73"/>
        <v/>
      </c>
      <c r="Y353" s="1" t="str">
        <f t="shared" si="74"/>
        <v/>
      </c>
      <c r="Z353" s="1" t="e">
        <f t="shared" si="77"/>
        <v>#N/A</v>
      </c>
      <c r="AA353" s="3">
        <f t="shared" si="75"/>
        <v>0</v>
      </c>
      <c r="AB353" s="13" t="e">
        <f t="shared" si="66"/>
        <v>#N/A</v>
      </c>
      <c r="AC353" s="13" t="e">
        <f t="shared" si="67"/>
        <v>#N/A</v>
      </c>
      <c r="AD353" s="13" t="e">
        <f t="shared" si="68"/>
        <v>#N/A</v>
      </c>
      <c r="AE353" s="13" t="e">
        <f t="shared" si="69"/>
        <v>#N/A</v>
      </c>
      <c r="AF353" s="13" t="e">
        <f t="shared" si="70"/>
        <v>#N/A</v>
      </c>
      <c r="AG353" s="13" t="e">
        <f t="shared" si="71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72"/>
        <v/>
      </c>
      <c r="X354" s="1" t="str">
        <f t="shared" si="73"/>
        <v/>
      </c>
      <c r="Y354" s="1" t="str">
        <f t="shared" si="74"/>
        <v/>
      </c>
      <c r="Z354" s="1" t="e">
        <f t="shared" si="77"/>
        <v>#N/A</v>
      </c>
      <c r="AA354" s="3">
        <f t="shared" si="75"/>
        <v>0</v>
      </c>
      <c r="AB354" s="13" t="e">
        <f t="shared" si="66"/>
        <v>#N/A</v>
      </c>
      <c r="AC354" s="13" t="e">
        <f t="shared" si="67"/>
        <v>#N/A</v>
      </c>
      <c r="AD354" s="13" t="e">
        <f t="shared" si="68"/>
        <v>#N/A</v>
      </c>
      <c r="AE354" s="13" t="e">
        <f t="shared" si="69"/>
        <v>#N/A</v>
      </c>
      <c r="AF354" s="13" t="e">
        <f t="shared" si="70"/>
        <v>#N/A</v>
      </c>
      <c r="AG354" s="13" t="e">
        <f t="shared" si="71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72"/>
        <v/>
      </c>
      <c r="X355" s="1" t="str">
        <f t="shared" si="73"/>
        <v/>
      </c>
      <c r="Y355" s="1" t="str">
        <f t="shared" si="74"/>
        <v/>
      </c>
      <c r="Z355" s="1" t="e">
        <f t="shared" si="77"/>
        <v>#N/A</v>
      </c>
      <c r="AA355" s="3">
        <f t="shared" si="75"/>
        <v>0</v>
      </c>
      <c r="AB355" s="13" t="e">
        <f t="shared" si="66"/>
        <v>#N/A</v>
      </c>
      <c r="AC355" s="13" t="e">
        <f t="shared" si="67"/>
        <v>#N/A</v>
      </c>
      <c r="AD355" s="13" t="e">
        <f t="shared" si="68"/>
        <v>#N/A</v>
      </c>
      <c r="AE355" s="13" t="e">
        <f t="shared" si="69"/>
        <v>#N/A</v>
      </c>
      <c r="AF355" s="13" t="e">
        <f t="shared" si="70"/>
        <v>#N/A</v>
      </c>
      <c r="AG355" s="13" t="e">
        <f t="shared" si="71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72"/>
        <v/>
      </c>
      <c r="X356" s="1" t="str">
        <f t="shared" si="73"/>
        <v/>
      </c>
      <c r="Y356" s="1" t="str">
        <f t="shared" si="74"/>
        <v/>
      </c>
      <c r="Z356" s="1" t="e">
        <f t="shared" si="77"/>
        <v>#N/A</v>
      </c>
      <c r="AA356" s="3">
        <f t="shared" si="75"/>
        <v>0</v>
      </c>
      <c r="AB356" s="13" t="e">
        <f t="shared" si="66"/>
        <v>#N/A</v>
      </c>
      <c r="AC356" s="13" t="e">
        <f t="shared" si="67"/>
        <v>#N/A</v>
      </c>
      <c r="AD356" s="13" t="e">
        <f t="shared" si="68"/>
        <v>#N/A</v>
      </c>
      <c r="AE356" s="13" t="e">
        <f t="shared" si="69"/>
        <v>#N/A</v>
      </c>
      <c r="AF356" s="13" t="e">
        <f t="shared" si="70"/>
        <v>#N/A</v>
      </c>
      <c r="AG356" s="13" t="e">
        <f t="shared" si="71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72"/>
        <v/>
      </c>
      <c r="X357" s="1" t="str">
        <f t="shared" si="73"/>
        <v/>
      </c>
      <c r="Y357" s="1" t="str">
        <f t="shared" si="74"/>
        <v/>
      </c>
      <c r="Z357" s="1" t="e">
        <f t="shared" si="77"/>
        <v>#N/A</v>
      </c>
      <c r="AA357" s="3">
        <f t="shared" si="75"/>
        <v>0</v>
      </c>
      <c r="AB357" s="13" t="e">
        <f t="shared" si="66"/>
        <v>#N/A</v>
      </c>
      <c r="AC357" s="13" t="e">
        <f t="shared" si="67"/>
        <v>#N/A</v>
      </c>
      <c r="AD357" s="13" t="e">
        <f t="shared" si="68"/>
        <v>#N/A</v>
      </c>
      <c r="AE357" s="13" t="e">
        <f t="shared" si="69"/>
        <v>#N/A</v>
      </c>
      <c r="AF357" s="13" t="e">
        <f t="shared" si="70"/>
        <v>#N/A</v>
      </c>
      <c r="AG357" s="13" t="e">
        <f t="shared" si="71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72"/>
        <v/>
      </c>
      <c r="X358" s="1" t="str">
        <f t="shared" si="73"/>
        <v/>
      </c>
      <c r="Y358" s="1" t="str">
        <f t="shared" si="74"/>
        <v/>
      </c>
      <c r="Z358" s="1" t="e">
        <f t="shared" si="77"/>
        <v>#N/A</v>
      </c>
      <c r="AA358" s="3">
        <f t="shared" si="75"/>
        <v>0</v>
      </c>
      <c r="AB358" s="13" t="e">
        <f t="shared" si="66"/>
        <v>#N/A</v>
      </c>
      <c r="AC358" s="13" t="e">
        <f t="shared" si="67"/>
        <v>#N/A</v>
      </c>
      <c r="AD358" s="13" t="e">
        <f t="shared" si="68"/>
        <v>#N/A</v>
      </c>
      <c r="AE358" s="13" t="e">
        <f t="shared" si="69"/>
        <v>#N/A</v>
      </c>
      <c r="AF358" s="13" t="e">
        <f t="shared" si="70"/>
        <v>#N/A</v>
      </c>
      <c r="AG358" s="13" t="e">
        <f t="shared" si="71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72"/>
        <v/>
      </c>
      <c r="X359" s="1" t="str">
        <f t="shared" si="73"/>
        <v/>
      </c>
      <c r="Y359" s="1" t="str">
        <f t="shared" si="74"/>
        <v/>
      </c>
      <c r="Z359" s="1" t="e">
        <f t="shared" si="77"/>
        <v>#N/A</v>
      </c>
      <c r="AA359" s="3">
        <f t="shared" si="75"/>
        <v>0</v>
      </c>
      <c r="AB359" s="13" t="e">
        <f t="shared" si="66"/>
        <v>#N/A</v>
      </c>
      <c r="AC359" s="13" t="e">
        <f t="shared" si="67"/>
        <v>#N/A</v>
      </c>
      <c r="AD359" s="13" t="e">
        <f t="shared" si="68"/>
        <v>#N/A</v>
      </c>
      <c r="AE359" s="13" t="e">
        <f t="shared" si="69"/>
        <v>#N/A</v>
      </c>
      <c r="AF359" s="13" t="e">
        <f t="shared" si="70"/>
        <v>#N/A</v>
      </c>
      <c r="AG359" s="13" t="e">
        <f t="shared" si="71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72"/>
        <v/>
      </c>
      <c r="X360" s="1" t="str">
        <f t="shared" si="73"/>
        <v/>
      </c>
      <c r="Y360" s="1" t="str">
        <f t="shared" si="74"/>
        <v/>
      </c>
      <c r="Z360" s="1" t="e">
        <f t="shared" si="77"/>
        <v>#N/A</v>
      </c>
      <c r="AA360" s="3">
        <f t="shared" si="75"/>
        <v>0</v>
      </c>
      <c r="AB360" s="13" t="e">
        <f t="shared" si="66"/>
        <v>#N/A</v>
      </c>
      <c r="AC360" s="13" t="e">
        <f t="shared" si="67"/>
        <v>#N/A</v>
      </c>
      <c r="AD360" s="13" t="e">
        <f t="shared" si="68"/>
        <v>#N/A</v>
      </c>
      <c r="AE360" s="13" t="e">
        <f t="shared" si="69"/>
        <v>#N/A</v>
      </c>
      <c r="AF360" s="13" t="e">
        <f t="shared" si="70"/>
        <v>#N/A</v>
      </c>
      <c r="AG360" s="13" t="e">
        <f t="shared" si="71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72"/>
        <v/>
      </c>
      <c r="X361" s="1" t="str">
        <f t="shared" si="73"/>
        <v/>
      </c>
      <c r="Y361" s="1" t="str">
        <f t="shared" si="74"/>
        <v/>
      </c>
      <c r="Z361" s="1" t="e">
        <f t="shared" si="77"/>
        <v>#N/A</v>
      </c>
      <c r="AA361" s="3">
        <f t="shared" si="75"/>
        <v>0</v>
      </c>
      <c r="AB361" s="13" t="e">
        <f t="shared" si="66"/>
        <v>#N/A</v>
      </c>
      <c r="AC361" s="13" t="e">
        <f t="shared" si="67"/>
        <v>#N/A</v>
      </c>
      <c r="AD361" s="13" t="e">
        <f t="shared" si="68"/>
        <v>#N/A</v>
      </c>
      <c r="AE361" s="13" t="e">
        <f t="shared" si="69"/>
        <v>#N/A</v>
      </c>
      <c r="AF361" s="13" t="e">
        <f t="shared" si="70"/>
        <v>#N/A</v>
      </c>
      <c r="AG361" s="13" t="e">
        <f t="shared" si="71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72"/>
        <v/>
      </c>
      <c r="X362" s="1" t="str">
        <f t="shared" si="73"/>
        <v/>
      </c>
      <c r="Y362" s="1" t="str">
        <f t="shared" si="74"/>
        <v/>
      </c>
      <c r="Z362" s="1" t="e">
        <f t="shared" si="77"/>
        <v>#N/A</v>
      </c>
      <c r="AA362" s="3">
        <f t="shared" si="75"/>
        <v>0</v>
      </c>
      <c r="AB362" s="13" t="e">
        <f t="shared" si="66"/>
        <v>#N/A</v>
      </c>
      <c r="AC362" s="13" t="e">
        <f t="shared" si="67"/>
        <v>#N/A</v>
      </c>
      <c r="AD362" s="13" t="e">
        <f t="shared" si="68"/>
        <v>#N/A</v>
      </c>
      <c r="AE362" s="13" t="e">
        <f t="shared" si="69"/>
        <v>#N/A</v>
      </c>
      <c r="AF362" s="13" t="e">
        <f t="shared" si="70"/>
        <v>#N/A</v>
      </c>
      <c r="AG362" s="13" t="e">
        <f t="shared" si="71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72"/>
        <v/>
      </c>
      <c r="X363" s="1" t="str">
        <f t="shared" si="73"/>
        <v/>
      </c>
      <c r="Y363" s="1" t="str">
        <f t="shared" si="74"/>
        <v/>
      </c>
      <c r="Z363" s="1" t="e">
        <f t="shared" si="77"/>
        <v>#N/A</v>
      </c>
      <c r="AA363" s="3">
        <f t="shared" si="75"/>
        <v>0</v>
      </c>
      <c r="AB363" s="13" t="e">
        <f t="shared" si="66"/>
        <v>#N/A</v>
      </c>
      <c r="AC363" s="13" t="e">
        <f t="shared" si="67"/>
        <v>#N/A</v>
      </c>
      <c r="AD363" s="13" t="e">
        <f t="shared" si="68"/>
        <v>#N/A</v>
      </c>
      <c r="AE363" s="13" t="e">
        <f t="shared" si="69"/>
        <v>#N/A</v>
      </c>
      <c r="AF363" s="13" t="e">
        <f t="shared" si="70"/>
        <v>#N/A</v>
      </c>
      <c r="AG363" s="13" t="e">
        <f t="shared" si="71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72"/>
        <v/>
      </c>
      <c r="X364" s="1" t="str">
        <f t="shared" si="73"/>
        <v/>
      </c>
      <c r="Y364" s="1" t="str">
        <f t="shared" si="74"/>
        <v/>
      </c>
      <c r="Z364" s="1" t="e">
        <f t="shared" si="77"/>
        <v>#N/A</v>
      </c>
      <c r="AA364" s="3">
        <f t="shared" si="75"/>
        <v>0</v>
      </c>
      <c r="AB364" s="13" t="e">
        <f t="shared" si="66"/>
        <v>#N/A</v>
      </c>
      <c r="AC364" s="13" t="e">
        <f t="shared" si="67"/>
        <v>#N/A</v>
      </c>
      <c r="AD364" s="13" t="e">
        <f t="shared" si="68"/>
        <v>#N/A</v>
      </c>
      <c r="AE364" s="13" t="e">
        <f t="shared" si="69"/>
        <v>#N/A</v>
      </c>
      <c r="AF364" s="13" t="e">
        <f t="shared" si="70"/>
        <v>#N/A</v>
      </c>
      <c r="AG364" s="13" t="e">
        <f t="shared" si="71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72"/>
        <v/>
      </c>
      <c r="X365" s="1" t="str">
        <f t="shared" si="73"/>
        <v/>
      </c>
      <c r="Y365" s="1" t="str">
        <f t="shared" si="74"/>
        <v/>
      </c>
      <c r="Z365" s="1" t="e">
        <f t="shared" si="77"/>
        <v>#N/A</v>
      </c>
      <c r="AA365" s="3">
        <f t="shared" si="75"/>
        <v>0</v>
      </c>
      <c r="AB365" s="13" t="e">
        <f t="shared" si="66"/>
        <v>#N/A</v>
      </c>
      <c r="AC365" s="13" t="e">
        <f t="shared" si="67"/>
        <v>#N/A</v>
      </c>
      <c r="AD365" s="13" t="e">
        <f t="shared" si="68"/>
        <v>#N/A</v>
      </c>
      <c r="AE365" s="13" t="e">
        <f t="shared" si="69"/>
        <v>#N/A</v>
      </c>
      <c r="AF365" s="13" t="e">
        <f t="shared" si="70"/>
        <v>#N/A</v>
      </c>
      <c r="AG365" s="13" t="e">
        <f t="shared" si="71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72"/>
        <v/>
      </c>
      <c r="X366" s="1" t="str">
        <f t="shared" si="73"/>
        <v/>
      </c>
      <c r="Y366" s="1" t="str">
        <f t="shared" si="74"/>
        <v/>
      </c>
      <c r="Z366" s="1" t="e">
        <f t="shared" si="77"/>
        <v>#N/A</v>
      </c>
      <c r="AA366" s="3">
        <f t="shared" si="75"/>
        <v>0</v>
      </c>
      <c r="AB366" s="13" t="e">
        <f t="shared" si="66"/>
        <v>#N/A</v>
      </c>
      <c r="AC366" s="13" t="e">
        <f t="shared" si="67"/>
        <v>#N/A</v>
      </c>
      <c r="AD366" s="13" t="e">
        <f t="shared" si="68"/>
        <v>#N/A</v>
      </c>
      <c r="AE366" s="13" t="e">
        <f t="shared" si="69"/>
        <v>#N/A</v>
      </c>
      <c r="AF366" s="13" t="e">
        <f t="shared" si="70"/>
        <v>#N/A</v>
      </c>
      <c r="AG366" s="13" t="e">
        <f t="shared" si="71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72"/>
        <v/>
      </c>
      <c r="X367" s="1" t="str">
        <f t="shared" si="73"/>
        <v/>
      </c>
      <c r="Y367" s="1" t="str">
        <f t="shared" si="74"/>
        <v/>
      </c>
      <c r="Z367" s="1" t="e">
        <f t="shared" si="77"/>
        <v>#N/A</v>
      </c>
      <c r="AA367" s="3">
        <f t="shared" si="75"/>
        <v>0</v>
      </c>
      <c r="AB367" s="13" t="e">
        <f t="shared" si="66"/>
        <v>#N/A</v>
      </c>
      <c r="AC367" s="13" t="e">
        <f t="shared" si="67"/>
        <v>#N/A</v>
      </c>
      <c r="AD367" s="13" t="e">
        <f t="shared" si="68"/>
        <v>#N/A</v>
      </c>
      <c r="AE367" s="13" t="e">
        <f t="shared" si="69"/>
        <v>#N/A</v>
      </c>
      <c r="AF367" s="13" t="e">
        <f t="shared" si="70"/>
        <v>#N/A</v>
      </c>
      <c r="AG367" s="13" t="e">
        <f t="shared" si="71"/>
        <v>#N/A</v>
      </c>
    </row>
  </sheetData>
  <mergeCells count="5">
    <mergeCell ref="N6:O6"/>
    <mergeCell ref="P6:R6"/>
    <mergeCell ref="V6:Y6"/>
    <mergeCell ref="AC6:AG6"/>
    <mergeCell ref="AC5:AG5"/>
  </mergeCells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A6868-66F4-4125-A451-CF25D5A30889}">
  <dimension ref="A1:AH367"/>
  <sheetViews>
    <sheetView topLeftCell="B1" workbookViewId="0">
      <selection activeCell="C8" sqref="C8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4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D5" s="5"/>
      <c r="J5" s="1"/>
      <c r="K5" s="1"/>
      <c r="L5" s="1"/>
      <c r="M5" s="1"/>
      <c r="AA5" s="9" t="s">
        <v>13</v>
      </c>
      <c r="AB5" s="1"/>
      <c r="AC5" s="142">
        <v>20000</v>
      </c>
      <c r="AD5" s="142"/>
      <c r="AE5" s="142"/>
      <c r="AF5" s="142"/>
      <c r="AG5" s="142"/>
    </row>
    <row r="6" spans="1:34" x14ac:dyDescent="0.3">
      <c r="C6" s="57"/>
      <c r="D6" s="58"/>
      <c r="E6" s="58"/>
      <c r="F6" s="58"/>
      <c r="G6" s="58"/>
      <c r="H6" s="58"/>
      <c r="I6" s="58"/>
      <c r="J6" s="59"/>
      <c r="K6" s="59"/>
      <c r="L6" s="60"/>
      <c r="M6" s="59"/>
      <c r="N6" s="143" t="s">
        <v>19</v>
      </c>
      <c r="O6" s="143"/>
      <c r="P6" s="144" t="s">
        <v>29</v>
      </c>
      <c r="Q6" s="144"/>
      <c r="R6" s="144"/>
      <c r="V6" s="145" t="s">
        <v>14</v>
      </c>
      <c r="W6" s="145"/>
      <c r="X6" s="145"/>
      <c r="Y6" s="145"/>
      <c r="Z6" s="49" t="s">
        <v>72</v>
      </c>
      <c r="AA6" s="68" t="s">
        <v>106</v>
      </c>
      <c r="AC6" s="146" t="s">
        <v>71</v>
      </c>
      <c r="AD6" s="146"/>
      <c r="AE6" s="146"/>
      <c r="AF6" s="146"/>
      <c r="AG6" s="146"/>
      <c r="AH6" s="48"/>
    </row>
    <row r="7" spans="1:34" x14ac:dyDescent="0.3">
      <c r="B7" s="4" t="s">
        <v>19</v>
      </c>
      <c r="C7" s="61" t="s">
        <v>5</v>
      </c>
      <c r="D7" s="62" t="s">
        <v>6</v>
      </c>
      <c r="E7" s="62" t="s">
        <v>30</v>
      </c>
      <c r="F7" s="62" t="s">
        <v>18</v>
      </c>
      <c r="G7" s="62" t="s">
        <v>7</v>
      </c>
      <c r="H7" s="62" t="s">
        <v>17</v>
      </c>
      <c r="I7" s="62" t="s">
        <v>8</v>
      </c>
      <c r="J7" s="62" t="s">
        <v>9</v>
      </c>
      <c r="K7" s="62" t="s">
        <v>10</v>
      </c>
      <c r="L7" s="63" t="s">
        <v>12</v>
      </c>
      <c r="M7" s="62" t="s">
        <v>13</v>
      </c>
      <c r="N7" s="81" t="s">
        <v>106</v>
      </c>
      <c r="O7" s="81" t="s">
        <v>29</v>
      </c>
      <c r="P7" s="81" t="s">
        <v>30</v>
      </c>
      <c r="Q7" s="81" t="s">
        <v>7</v>
      </c>
      <c r="R7" s="81" t="s">
        <v>8</v>
      </c>
      <c r="S7" s="81" t="s">
        <v>107</v>
      </c>
      <c r="T7" s="81" t="s">
        <v>78</v>
      </c>
      <c r="U7" s="91" t="s">
        <v>129</v>
      </c>
      <c r="V7" s="82" t="s">
        <v>51</v>
      </c>
      <c r="W7" s="82" t="s">
        <v>15</v>
      </c>
      <c r="X7" s="82" t="s">
        <v>50</v>
      </c>
      <c r="Y7" s="82" t="s">
        <v>16</v>
      </c>
      <c r="Z7" s="82" t="s">
        <v>73</v>
      </c>
      <c r="AA7" s="82" t="s">
        <v>20</v>
      </c>
      <c r="AB7" s="82" t="s">
        <v>21</v>
      </c>
      <c r="AC7" s="47" t="s">
        <v>19</v>
      </c>
      <c r="AD7" s="47" t="s">
        <v>30</v>
      </c>
      <c r="AE7" s="47" t="s">
        <v>7</v>
      </c>
      <c r="AF7" s="47" t="s">
        <v>8</v>
      </c>
      <c r="AG7" s="47" t="s">
        <v>11</v>
      </c>
      <c r="AH7" s="46"/>
    </row>
    <row r="8" spans="1:34" x14ac:dyDescent="0.3">
      <c r="B8" s="1" t="e">
        <f t="shared" ref="B8:B71" si="0">IF(C8="",NA(),E8+G8+H8+I8)</f>
        <v>#N/A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</v>
      </c>
      <c r="AB8" s="13" t="e">
        <f t="shared" ref="AB8:AB71" si="2">IF(OR(ISNA(B8),B8=0),NA(),I8/B8)</f>
        <v>#N/A</v>
      </c>
      <c r="AC8" s="13" t="e">
        <f t="shared" ref="AC8:AC71" si="3">IF(OR(ISNA(B8),B8=0),NA(),B8/$AC$5)</f>
        <v>#N/A</v>
      </c>
      <c r="AD8" s="13" t="e">
        <f t="shared" ref="AD8:AD71" si="4">IF(OR(ISNA(B8),B8=0),NA(),E8/$AC$5)</f>
        <v>#N/A</v>
      </c>
      <c r="AE8" s="13" t="e">
        <f t="shared" ref="AE8:AE71" si="5">IF(OR(ISNA(B8),B8=0),NA(),G8/$AC$5)</f>
        <v>#N/A</v>
      </c>
      <c r="AF8" s="13" t="e">
        <f t="shared" ref="AF8:AF71" si="6">IF(OR(ISNA(B8),B8=0),NA(),I8/$AC$5)</f>
        <v>#N/A</v>
      </c>
      <c r="AG8" s="13" t="e">
        <f t="shared" ref="AG8:AG71" si="7">+IF(OR(ISNA(B8),B8=0),NA(),Z8/$AC$5)</f>
        <v>#N/A</v>
      </c>
    </row>
    <row r="9" spans="1:34" x14ac:dyDescent="0.3">
      <c r="B9" s="1" t="e">
        <f t="shared" si="0"/>
        <v>#N/A</v>
      </c>
      <c r="V9" s="1" t="str">
        <f>IF($C9="","",E9-E8)</f>
        <v/>
      </c>
      <c r="W9" s="1" t="str">
        <f t="shared" ref="W9:W72" si="8">IF($C9="","",G9-G8)</f>
        <v/>
      </c>
      <c r="X9" s="1" t="str">
        <f t="shared" ref="X9:X72" si="9">IF($C9="","",H9-H8)</f>
        <v/>
      </c>
      <c r="Y9" s="1" t="str">
        <f t="shared" ref="Y9:Y72" si="10">IF($C9="","",I9-I8)</f>
        <v/>
      </c>
      <c r="Z9" s="1" t="e">
        <f>IF(OR($C9="",ISNA($C9)),NA(),V9+W9+X9+Y9)</f>
        <v>#N/A</v>
      </c>
      <c r="AA9" s="3">
        <f t="shared" si="1"/>
        <v>0</v>
      </c>
      <c r="AB9" s="13" t="e">
        <f t="shared" si="2"/>
        <v>#N/A</v>
      </c>
      <c r="AC9" s="13" t="e">
        <f t="shared" si="3"/>
        <v>#N/A</v>
      </c>
      <c r="AD9" s="13" t="e">
        <f t="shared" si="4"/>
        <v>#N/A</v>
      </c>
      <c r="AE9" s="13" t="e">
        <f t="shared" si="5"/>
        <v>#N/A</v>
      </c>
      <c r="AF9" s="13" t="e">
        <f t="shared" si="6"/>
        <v>#N/A</v>
      </c>
      <c r="AG9" s="13" t="e">
        <f t="shared" si="7"/>
        <v>#N/A</v>
      </c>
    </row>
    <row r="10" spans="1:34" x14ac:dyDescent="0.3">
      <c r="B10" s="1" t="e">
        <f t="shared" si="0"/>
        <v>#N/A</v>
      </c>
      <c r="V10" s="1" t="str">
        <f t="shared" ref="V10:V73" si="11">IF($C10="","",E10-E9)</f>
        <v/>
      </c>
      <c r="W10" s="1" t="str">
        <f t="shared" si="8"/>
        <v/>
      </c>
      <c r="X10" s="1" t="str">
        <f t="shared" si="9"/>
        <v/>
      </c>
      <c r="Y10" s="1" t="str">
        <f t="shared" si="10"/>
        <v/>
      </c>
      <c r="Z10" s="1" t="e">
        <f t="shared" ref="Z10:Z73" si="12">IF(OR($C10="",ISNA($C10)),NA(),V10+W10+X10+Y10)</f>
        <v>#N/A</v>
      </c>
      <c r="AA10" s="3">
        <f t="shared" si="1"/>
        <v>0</v>
      </c>
      <c r="AB10" s="13" t="e">
        <f t="shared" si="2"/>
        <v>#N/A</v>
      </c>
      <c r="AC10" s="13" t="e">
        <f t="shared" si="3"/>
        <v>#N/A</v>
      </c>
      <c r="AD10" s="13" t="e">
        <f t="shared" si="4"/>
        <v>#N/A</v>
      </c>
      <c r="AE10" s="13" t="e">
        <f t="shared" si="5"/>
        <v>#N/A</v>
      </c>
      <c r="AF10" s="13" t="e">
        <f t="shared" si="6"/>
        <v>#N/A</v>
      </c>
      <c r="AG10" s="13" t="e">
        <f t="shared" si="7"/>
        <v>#N/A</v>
      </c>
    </row>
    <row r="11" spans="1:34" x14ac:dyDescent="0.3">
      <c r="B11" s="1" t="e">
        <f t="shared" si="0"/>
        <v>#N/A</v>
      </c>
      <c r="V11" s="1" t="str">
        <f t="shared" si="11"/>
        <v/>
      </c>
      <c r="W11" s="1" t="str">
        <f t="shared" si="8"/>
        <v/>
      </c>
      <c r="X11" s="1" t="str">
        <f t="shared" si="9"/>
        <v/>
      </c>
      <c r="Y11" s="1" t="str">
        <f t="shared" si="10"/>
        <v/>
      </c>
      <c r="Z11" s="1" t="e">
        <f t="shared" si="12"/>
        <v>#N/A</v>
      </c>
      <c r="AA11" s="3">
        <f t="shared" si="1"/>
        <v>0</v>
      </c>
      <c r="AB11" s="13" t="e">
        <f t="shared" si="2"/>
        <v>#N/A</v>
      </c>
      <c r="AC11" s="13" t="e">
        <f t="shared" si="3"/>
        <v>#N/A</v>
      </c>
      <c r="AD11" s="13" t="e">
        <f t="shared" si="4"/>
        <v>#N/A</v>
      </c>
      <c r="AE11" s="13" t="e">
        <f t="shared" si="5"/>
        <v>#N/A</v>
      </c>
      <c r="AF11" s="13" t="e">
        <f t="shared" si="6"/>
        <v>#N/A</v>
      </c>
      <c r="AG11" s="13" t="e">
        <f t="shared" si="7"/>
        <v>#N/A</v>
      </c>
    </row>
    <row r="12" spans="1:34" x14ac:dyDescent="0.3">
      <c r="B12" s="1" t="e">
        <f t="shared" si="0"/>
        <v>#N/A</v>
      </c>
      <c r="V12" s="1" t="str">
        <f t="shared" si="11"/>
        <v/>
      </c>
      <c r="W12" s="1" t="str">
        <f t="shared" si="8"/>
        <v/>
      </c>
      <c r="X12" s="1" t="str">
        <f t="shared" si="9"/>
        <v/>
      </c>
      <c r="Y12" s="1" t="str">
        <f t="shared" si="10"/>
        <v/>
      </c>
      <c r="Z12" s="1" t="e">
        <f t="shared" si="12"/>
        <v>#N/A</v>
      </c>
      <c r="AA12" s="3">
        <f t="shared" si="1"/>
        <v>0</v>
      </c>
      <c r="AB12" s="13" t="e">
        <f t="shared" si="2"/>
        <v>#N/A</v>
      </c>
      <c r="AC12" s="13" t="e">
        <f t="shared" si="3"/>
        <v>#N/A</v>
      </c>
      <c r="AD12" s="13" t="e">
        <f t="shared" si="4"/>
        <v>#N/A</v>
      </c>
      <c r="AE12" s="13" t="e">
        <f t="shared" si="5"/>
        <v>#N/A</v>
      </c>
      <c r="AF12" s="13" t="e">
        <f t="shared" si="6"/>
        <v>#N/A</v>
      </c>
      <c r="AG12" s="13" t="e">
        <f t="shared" si="7"/>
        <v>#N/A</v>
      </c>
    </row>
    <row r="13" spans="1:34" x14ac:dyDescent="0.3">
      <c r="B13" s="1" t="e">
        <f t="shared" si="0"/>
        <v>#N/A</v>
      </c>
      <c r="V13" s="1" t="str">
        <f t="shared" si="11"/>
        <v/>
      </c>
      <c r="W13" s="1" t="str">
        <f t="shared" si="8"/>
        <v/>
      </c>
      <c r="X13" s="1" t="str">
        <f t="shared" si="9"/>
        <v/>
      </c>
      <c r="Y13" s="1" t="str">
        <f t="shared" si="10"/>
        <v/>
      </c>
      <c r="Z13" s="1" t="e">
        <f t="shared" si="12"/>
        <v>#N/A</v>
      </c>
      <c r="AA13" s="3">
        <f t="shared" si="1"/>
        <v>0</v>
      </c>
      <c r="AB13" s="13" t="e">
        <f t="shared" si="2"/>
        <v>#N/A</v>
      </c>
      <c r="AC13" s="13" t="e">
        <f t="shared" si="3"/>
        <v>#N/A</v>
      </c>
      <c r="AD13" s="13" t="e">
        <f t="shared" si="4"/>
        <v>#N/A</v>
      </c>
      <c r="AE13" s="13" t="e">
        <f t="shared" si="5"/>
        <v>#N/A</v>
      </c>
      <c r="AF13" s="13" t="e">
        <f t="shared" si="6"/>
        <v>#N/A</v>
      </c>
      <c r="AG13" s="13" t="e">
        <f t="shared" si="7"/>
        <v>#N/A</v>
      </c>
    </row>
    <row r="14" spans="1:34" x14ac:dyDescent="0.3">
      <c r="B14" s="1" t="e">
        <f t="shared" si="0"/>
        <v>#N/A</v>
      </c>
      <c r="V14" s="1" t="str">
        <f t="shared" si="11"/>
        <v/>
      </c>
      <c r="W14" s="1" t="str">
        <f t="shared" si="8"/>
        <v/>
      </c>
      <c r="X14" s="1" t="str">
        <f t="shared" si="9"/>
        <v/>
      </c>
      <c r="Y14" s="1" t="str">
        <f t="shared" si="10"/>
        <v/>
      </c>
      <c r="Z14" s="1" t="e">
        <f t="shared" si="12"/>
        <v>#N/A</v>
      </c>
      <c r="AA14" s="3">
        <f t="shared" si="1"/>
        <v>0</v>
      </c>
      <c r="AB14" s="13" t="e">
        <f t="shared" si="2"/>
        <v>#N/A</v>
      </c>
      <c r="AC14" s="13" t="e">
        <f t="shared" si="3"/>
        <v>#N/A</v>
      </c>
      <c r="AD14" s="13" t="e">
        <f t="shared" si="4"/>
        <v>#N/A</v>
      </c>
      <c r="AE14" s="13" t="e">
        <f t="shared" si="5"/>
        <v>#N/A</v>
      </c>
      <c r="AF14" s="13" t="e">
        <f t="shared" si="6"/>
        <v>#N/A</v>
      </c>
      <c r="AG14" s="13" t="e">
        <f t="shared" si="7"/>
        <v>#N/A</v>
      </c>
    </row>
    <row r="15" spans="1:34" x14ac:dyDescent="0.3">
      <c r="B15" s="1" t="e">
        <f t="shared" si="0"/>
        <v>#N/A</v>
      </c>
      <c r="V15" s="1" t="str">
        <f t="shared" si="11"/>
        <v/>
      </c>
      <c r="W15" s="1" t="str">
        <f t="shared" si="8"/>
        <v/>
      </c>
      <c r="X15" s="1" t="str">
        <f t="shared" si="9"/>
        <v/>
      </c>
      <c r="Y15" s="1" t="str">
        <f t="shared" si="10"/>
        <v/>
      </c>
      <c r="Z15" s="1" t="e">
        <f t="shared" si="12"/>
        <v>#N/A</v>
      </c>
      <c r="AA15" s="3">
        <f t="shared" si="1"/>
        <v>0</v>
      </c>
      <c r="AB15" s="13" t="e">
        <f t="shared" si="2"/>
        <v>#N/A</v>
      </c>
      <c r="AC15" s="13" t="e">
        <f t="shared" si="3"/>
        <v>#N/A</v>
      </c>
      <c r="AD15" s="13" t="e">
        <f t="shared" si="4"/>
        <v>#N/A</v>
      </c>
      <c r="AE15" s="13" t="e">
        <f t="shared" si="5"/>
        <v>#N/A</v>
      </c>
      <c r="AF15" s="13" t="e">
        <f t="shared" si="6"/>
        <v>#N/A</v>
      </c>
      <c r="AG15" s="13" t="e">
        <f t="shared" si="7"/>
        <v>#N/A</v>
      </c>
    </row>
    <row r="16" spans="1:34" x14ac:dyDescent="0.3">
      <c r="B16" s="1" t="e">
        <f t="shared" si="0"/>
        <v>#N/A</v>
      </c>
      <c r="V16" s="1" t="str">
        <f t="shared" si="11"/>
        <v/>
      </c>
      <c r="W16" s="1" t="str">
        <f t="shared" si="8"/>
        <v/>
      </c>
      <c r="X16" s="1" t="str">
        <f t="shared" si="9"/>
        <v/>
      </c>
      <c r="Y16" s="1" t="str">
        <f t="shared" si="10"/>
        <v/>
      </c>
      <c r="Z16" s="1" t="e">
        <f t="shared" si="12"/>
        <v>#N/A</v>
      </c>
      <c r="AA16" s="3">
        <f t="shared" si="1"/>
        <v>0</v>
      </c>
      <c r="AB16" s="13" t="e">
        <f t="shared" si="2"/>
        <v>#N/A</v>
      </c>
      <c r="AC16" s="13" t="e">
        <f t="shared" si="3"/>
        <v>#N/A</v>
      </c>
      <c r="AD16" s="13" t="e">
        <f t="shared" si="4"/>
        <v>#N/A</v>
      </c>
      <c r="AE16" s="13" t="e">
        <f t="shared" si="5"/>
        <v>#N/A</v>
      </c>
      <c r="AF16" s="13" t="e">
        <f t="shared" si="6"/>
        <v>#N/A</v>
      </c>
      <c r="AG16" s="13" t="e">
        <f t="shared" si="7"/>
        <v>#N/A</v>
      </c>
    </row>
    <row r="17" spans="2:33" x14ac:dyDescent="0.3">
      <c r="B17" s="1" t="e">
        <f t="shared" si="0"/>
        <v>#N/A</v>
      </c>
      <c r="V17" s="1" t="str">
        <f t="shared" si="11"/>
        <v/>
      </c>
      <c r="W17" s="1" t="str">
        <f t="shared" si="8"/>
        <v/>
      </c>
      <c r="X17" s="1" t="str">
        <f t="shared" si="9"/>
        <v/>
      </c>
      <c r="Y17" s="1" t="str">
        <f t="shared" si="10"/>
        <v/>
      </c>
      <c r="Z17" s="1" t="e">
        <f t="shared" si="12"/>
        <v>#N/A</v>
      </c>
      <c r="AA17" s="3">
        <f t="shared" si="1"/>
        <v>0</v>
      </c>
      <c r="AB17" s="13" t="e">
        <f t="shared" si="2"/>
        <v>#N/A</v>
      </c>
      <c r="AC17" s="13" t="e">
        <f t="shared" si="3"/>
        <v>#N/A</v>
      </c>
      <c r="AD17" s="13" t="e">
        <f t="shared" si="4"/>
        <v>#N/A</v>
      </c>
      <c r="AE17" s="13" t="e">
        <f t="shared" si="5"/>
        <v>#N/A</v>
      </c>
      <c r="AF17" s="13" t="e">
        <f t="shared" si="6"/>
        <v>#N/A</v>
      </c>
      <c r="AG17" s="13" t="e">
        <f t="shared" si="7"/>
        <v>#N/A</v>
      </c>
    </row>
    <row r="18" spans="2:33" x14ac:dyDescent="0.3">
      <c r="B18" s="1" t="e">
        <f t="shared" si="0"/>
        <v>#N/A</v>
      </c>
      <c r="V18" s="1" t="str">
        <f t="shared" si="11"/>
        <v/>
      </c>
      <c r="W18" s="1" t="str">
        <f t="shared" si="8"/>
        <v/>
      </c>
      <c r="X18" s="1" t="str">
        <f t="shared" si="9"/>
        <v/>
      </c>
      <c r="Y18" s="1" t="str">
        <f t="shared" si="10"/>
        <v/>
      </c>
      <c r="Z18" s="1" t="e">
        <f t="shared" si="12"/>
        <v>#N/A</v>
      </c>
      <c r="AA18" s="3">
        <f t="shared" si="1"/>
        <v>0</v>
      </c>
      <c r="AB18" s="13" t="e">
        <f t="shared" si="2"/>
        <v>#N/A</v>
      </c>
      <c r="AC18" s="13" t="e">
        <f t="shared" si="3"/>
        <v>#N/A</v>
      </c>
      <c r="AD18" s="13" t="e">
        <f t="shared" si="4"/>
        <v>#N/A</v>
      </c>
      <c r="AE18" s="13" t="e">
        <f t="shared" si="5"/>
        <v>#N/A</v>
      </c>
      <c r="AF18" s="13" t="e">
        <f t="shared" si="6"/>
        <v>#N/A</v>
      </c>
      <c r="AG18" s="13" t="e">
        <f t="shared" si="7"/>
        <v>#N/A</v>
      </c>
    </row>
    <row r="19" spans="2:33" x14ac:dyDescent="0.3">
      <c r="B19" s="1" t="e">
        <f t="shared" si="0"/>
        <v>#N/A</v>
      </c>
      <c r="V19" s="1" t="str">
        <f t="shared" si="11"/>
        <v/>
      </c>
      <c r="W19" s="1" t="str">
        <f t="shared" si="8"/>
        <v/>
      </c>
      <c r="X19" s="1" t="str">
        <f t="shared" si="9"/>
        <v/>
      </c>
      <c r="Y19" s="1" t="str">
        <f t="shared" si="10"/>
        <v/>
      </c>
      <c r="Z19" s="1" t="e">
        <f t="shared" si="12"/>
        <v>#N/A</v>
      </c>
      <c r="AA19" s="3">
        <f t="shared" si="1"/>
        <v>0</v>
      </c>
      <c r="AB19" s="13" t="e">
        <f t="shared" si="2"/>
        <v>#N/A</v>
      </c>
      <c r="AC19" s="13" t="e">
        <f t="shared" si="3"/>
        <v>#N/A</v>
      </c>
      <c r="AD19" s="13" t="e">
        <f t="shared" si="4"/>
        <v>#N/A</v>
      </c>
      <c r="AE19" s="13" t="e">
        <f t="shared" si="5"/>
        <v>#N/A</v>
      </c>
      <c r="AF19" s="13" t="e">
        <f t="shared" si="6"/>
        <v>#N/A</v>
      </c>
      <c r="AG19" s="13" t="e">
        <f t="shared" si="7"/>
        <v>#N/A</v>
      </c>
    </row>
    <row r="20" spans="2:33" x14ac:dyDescent="0.3">
      <c r="B20" s="1" t="e">
        <f t="shared" si="0"/>
        <v>#N/A</v>
      </c>
      <c r="V20" s="1" t="str">
        <f t="shared" si="11"/>
        <v/>
      </c>
      <c r="W20" s="1" t="str">
        <f t="shared" si="8"/>
        <v/>
      </c>
      <c r="X20" s="1" t="str">
        <f t="shared" si="9"/>
        <v/>
      </c>
      <c r="Y20" s="1" t="str">
        <f t="shared" si="10"/>
        <v/>
      </c>
      <c r="Z20" s="1" t="e">
        <f t="shared" si="12"/>
        <v>#N/A</v>
      </c>
      <c r="AA20" s="3">
        <f t="shared" si="1"/>
        <v>0</v>
      </c>
      <c r="AB20" s="13" t="e">
        <f t="shared" si="2"/>
        <v>#N/A</v>
      </c>
      <c r="AC20" s="13" t="e">
        <f t="shared" si="3"/>
        <v>#N/A</v>
      </c>
      <c r="AD20" s="13" t="e">
        <f t="shared" si="4"/>
        <v>#N/A</v>
      </c>
      <c r="AE20" s="13" t="e">
        <f t="shared" si="5"/>
        <v>#N/A</v>
      </c>
      <c r="AF20" s="13" t="e">
        <f t="shared" si="6"/>
        <v>#N/A</v>
      </c>
      <c r="AG20" s="13" t="e">
        <f t="shared" si="7"/>
        <v>#N/A</v>
      </c>
    </row>
    <row r="21" spans="2:33" x14ac:dyDescent="0.3">
      <c r="B21" s="1" t="e">
        <f t="shared" si="0"/>
        <v>#N/A</v>
      </c>
      <c r="V21" s="1" t="str">
        <f t="shared" si="11"/>
        <v/>
      </c>
      <c r="W21" s="1" t="str">
        <f t="shared" si="8"/>
        <v/>
      </c>
      <c r="X21" s="1" t="str">
        <f t="shared" si="9"/>
        <v/>
      </c>
      <c r="Y21" s="1" t="str">
        <f t="shared" si="10"/>
        <v/>
      </c>
      <c r="Z21" s="1" t="e">
        <f t="shared" si="12"/>
        <v>#N/A</v>
      </c>
      <c r="AA21" s="3">
        <f t="shared" si="1"/>
        <v>0</v>
      </c>
      <c r="AB21" s="13" t="e">
        <f t="shared" si="2"/>
        <v>#N/A</v>
      </c>
      <c r="AC21" s="13" t="e">
        <f t="shared" si="3"/>
        <v>#N/A</v>
      </c>
      <c r="AD21" s="13" t="e">
        <f t="shared" si="4"/>
        <v>#N/A</v>
      </c>
      <c r="AE21" s="13" t="e">
        <f t="shared" si="5"/>
        <v>#N/A</v>
      </c>
      <c r="AF21" s="13" t="e">
        <f t="shared" si="6"/>
        <v>#N/A</v>
      </c>
      <c r="AG21" s="13" t="e">
        <f t="shared" si="7"/>
        <v>#N/A</v>
      </c>
    </row>
    <row r="22" spans="2:33" x14ac:dyDescent="0.3">
      <c r="B22" s="1" t="e">
        <f t="shared" si="0"/>
        <v>#N/A</v>
      </c>
      <c r="V22" s="1" t="str">
        <f t="shared" si="11"/>
        <v/>
      </c>
      <c r="W22" s="1" t="str">
        <f t="shared" si="8"/>
        <v/>
      </c>
      <c r="X22" s="1" t="str">
        <f t="shared" si="9"/>
        <v/>
      </c>
      <c r="Y22" s="1" t="str">
        <f t="shared" si="10"/>
        <v/>
      </c>
      <c r="Z22" s="1" t="e">
        <f t="shared" si="12"/>
        <v>#N/A</v>
      </c>
      <c r="AA22" s="3">
        <f t="shared" si="1"/>
        <v>0</v>
      </c>
      <c r="AB22" s="13" t="e">
        <f t="shared" si="2"/>
        <v>#N/A</v>
      </c>
      <c r="AC22" s="13" t="e">
        <f t="shared" si="3"/>
        <v>#N/A</v>
      </c>
      <c r="AD22" s="13" t="e">
        <f t="shared" si="4"/>
        <v>#N/A</v>
      </c>
      <c r="AE22" s="13" t="e">
        <f t="shared" si="5"/>
        <v>#N/A</v>
      </c>
      <c r="AF22" s="13" t="e">
        <f t="shared" si="6"/>
        <v>#N/A</v>
      </c>
      <c r="AG22" s="13" t="e">
        <f t="shared" si="7"/>
        <v>#N/A</v>
      </c>
    </row>
    <row r="23" spans="2:33" x14ac:dyDescent="0.3">
      <c r="B23" s="1" t="e">
        <f t="shared" si="0"/>
        <v>#N/A</v>
      </c>
      <c r="V23" s="1" t="str">
        <f t="shared" si="11"/>
        <v/>
      </c>
      <c r="W23" s="1" t="str">
        <f t="shared" si="8"/>
        <v/>
      </c>
      <c r="X23" s="1" t="str">
        <f t="shared" si="9"/>
        <v/>
      </c>
      <c r="Y23" s="1" t="str">
        <f t="shared" si="10"/>
        <v/>
      </c>
      <c r="Z23" s="1" t="e">
        <f t="shared" si="12"/>
        <v>#N/A</v>
      </c>
      <c r="AA23" s="3">
        <f t="shared" si="1"/>
        <v>0</v>
      </c>
      <c r="AB23" s="13" t="e">
        <f t="shared" si="2"/>
        <v>#N/A</v>
      </c>
      <c r="AC23" s="13" t="e">
        <f t="shared" si="3"/>
        <v>#N/A</v>
      </c>
      <c r="AD23" s="13" t="e">
        <f t="shared" si="4"/>
        <v>#N/A</v>
      </c>
      <c r="AE23" s="13" t="e">
        <f t="shared" si="5"/>
        <v>#N/A</v>
      </c>
      <c r="AF23" s="13" t="e">
        <f t="shared" si="6"/>
        <v>#N/A</v>
      </c>
      <c r="AG23" s="13" t="e">
        <f t="shared" si="7"/>
        <v>#N/A</v>
      </c>
    </row>
    <row r="24" spans="2:33" x14ac:dyDescent="0.3">
      <c r="B24" s="1" t="e">
        <f t="shared" si="0"/>
        <v>#N/A</v>
      </c>
      <c r="V24" s="1" t="str">
        <f t="shared" si="11"/>
        <v/>
      </c>
      <c r="W24" s="1" t="str">
        <f t="shared" si="8"/>
        <v/>
      </c>
      <c r="X24" s="1" t="str">
        <f t="shared" si="9"/>
        <v/>
      </c>
      <c r="Y24" s="1" t="str">
        <f t="shared" si="10"/>
        <v/>
      </c>
      <c r="Z24" s="1" t="e">
        <f t="shared" si="12"/>
        <v>#N/A</v>
      </c>
      <c r="AA24" s="3">
        <f t="shared" si="1"/>
        <v>0</v>
      </c>
      <c r="AB24" s="13" t="e">
        <f t="shared" si="2"/>
        <v>#N/A</v>
      </c>
      <c r="AC24" s="13" t="e">
        <f t="shared" si="3"/>
        <v>#N/A</v>
      </c>
      <c r="AD24" s="13" t="e">
        <f t="shared" si="4"/>
        <v>#N/A</v>
      </c>
      <c r="AE24" s="13" t="e">
        <f t="shared" si="5"/>
        <v>#N/A</v>
      </c>
      <c r="AF24" s="13" t="e">
        <f t="shared" si="6"/>
        <v>#N/A</v>
      </c>
      <c r="AG24" s="13" t="e">
        <f t="shared" si="7"/>
        <v>#N/A</v>
      </c>
    </row>
    <row r="25" spans="2:33" x14ac:dyDescent="0.3">
      <c r="B25" s="1" t="e">
        <f t="shared" si="0"/>
        <v>#N/A</v>
      </c>
      <c r="V25" s="1" t="str">
        <f t="shared" si="11"/>
        <v/>
      </c>
      <c r="W25" s="1" t="str">
        <f t="shared" si="8"/>
        <v/>
      </c>
      <c r="X25" s="1" t="str">
        <f t="shared" si="9"/>
        <v/>
      </c>
      <c r="Y25" s="1" t="str">
        <f t="shared" si="10"/>
        <v/>
      </c>
      <c r="Z25" s="1" t="e">
        <f t="shared" si="12"/>
        <v>#N/A</v>
      </c>
      <c r="AA25" s="3">
        <f t="shared" si="1"/>
        <v>0</v>
      </c>
      <c r="AB25" s="13" t="e">
        <f t="shared" si="2"/>
        <v>#N/A</v>
      </c>
      <c r="AC25" s="13" t="e">
        <f t="shared" si="3"/>
        <v>#N/A</v>
      </c>
      <c r="AD25" s="13" t="e">
        <f t="shared" si="4"/>
        <v>#N/A</v>
      </c>
      <c r="AE25" s="13" t="e">
        <f t="shared" si="5"/>
        <v>#N/A</v>
      </c>
      <c r="AF25" s="13" t="e">
        <f t="shared" si="6"/>
        <v>#N/A</v>
      </c>
      <c r="AG25" s="13" t="e">
        <f t="shared" si="7"/>
        <v>#N/A</v>
      </c>
    </row>
    <row r="26" spans="2:33" x14ac:dyDescent="0.3">
      <c r="B26" s="1" t="e">
        <f t="shared" si="0"/>
        <v>#N/A</v>
      </c>
      <c r="V26" s="1" t="str">
        <f t="shared" si="11"/>
        <v/>
      </c>
      <c r="W26" s="1" t="str">
        <f t="shared" si="8"/>
        <v/>
      </c>
      <c r="X26" s="1" t="str">
        <f t="shared" si="9"/>
        <v/>
      </c>
      <c r="Y26" s="1" t="str">
        <f t="shared" si="10"/>
        <v/>
      </c>
      <c r="Z26" s="1" t="e">
        <f t="shared" si="12"/>
        <v>#N/A</v>
      </c>
      <c r="AA26" s="3">
        <f t="shared" si="1"/>
        <v>0</v>
      </c>
      <c r="AB26" s="13" t="e">
        <f t="shared" si="2"/>
        <v>#N/A</v>
      </c>
      <c r="AC26" s="13" t="e">
        <f t="shared" si="3"/>
        <v>#N/A</v>
      </c>
      <c r="AD26" s="13" t="e">
        <f t="shared" si="4"/>
        <v>#N/A</v>
      </c>
      <c r="AE26" s="13" t="e">
        <f t="shared" si="5"/>
        <v>#N/A</v>
      </c>
      <c r="AF26" s="13" t="e">
        <f t="shared" si="6"/>
        <v>#N/A</v>
      </c>
      <c r="AG26" s="13" t="e">
        <f t="shared" si="7"/>
        <v>#N/A</v>
      </c>
    </row>
    <row r="27" spans="2:33" x14ac:dyDescent="0.3">
      <c r="B27" s="1" t="e">
        <f t="shared" si="0"/>
        <v>#N/A</v>
      </c>
      <c r="V27" s="1" t="str">
        <f t="shared" si="11"/>
        <v/>
      </c>
      <c r="W27" s="1" t="str">
        <f t="shared" si="8"/>
        <v/>
      </c>
      <c r="X27" s="1" t="str">
        <f t="shared" si="9"/>
        <v/>
      </c>
      <c r="Y27" s="1" t="str">
        <f t="shared" si="10"/>
        <v/>
      </c>
      <c r="Z27" s="1" t="e">
        <f t="shared" si="12"/>
        <v>#N/A</v>
      </c>
      <c r="AA27" s="3">
        <f t="shared" si="1"/>
        <v>0</v>
      </c>
      <c r="AB27" s="13" t="e">
        <f t="shared" si="2"/>
        <v>#N/A</v>
      </c>
      <c r="AC27" s="13" t="e">
        <f t="shared" si="3"/>
        <v>#N/A</v>
      </c>
      <c r="AD27" s="13" t="e">
        <f t="shared" si="4"/>
        <v>#N/A</v>
      </c>
      <c r="AE27" s="13" t="e">
        <f t="shared" si="5"/>
        <v>#N/A</v>
      </c>
      <c r="AF27" s="13" t="e">
        <f t="shared" si="6"/>
        <v>#N/A</v>
      </c>
      <c r="AG27" s="13" t="e">
        <f t="shared" si="7"/>
        <v>#N/A</v>
      </c>
    </row>
    <row r="28" spans="2:33" x14ac:dyDescent="0.3">
      <c r="B28" s="1" t="e">
        <f t="shared" si="0"/>
        <v>#N/A</v>
      </c>
      <c r="V28" s="1" t="str">
        <f t="shared" si="11"/>
        <v/>
      </c>
      <c r="W28" s="1" t="str">
        <f t="shared" si="8"/>
        <v/>
      </c>
      <c r="X28" s="1" t="str">
        <f t="shared" si="9"/>
        <v/>
      </c>
      <c r="Y28" s="1" t="str">
        <f t="shared" si="10"/>
        <v/>
      </c>
      <c r="Z28" s="1" t="e">
        <f t="shared" si="12"/>
        <v>#N/A</v>
      </c>
      <c r="AA28" s="3">
        <f t="shared" si="1"/>
        <v>0</v>
      </c>
      <c r="AB28" s="13" t="e">
        <f t="shared" si="2"/>
        <v>#N/A</v>
      </c>
      <c r="AC28" s="13" t="e">
        <f t="shared" si="3"/>
        <v>#N/A</v>
      </c>
      <c r="AD28" s="13" t="e">
        <f t="shared" si="4"/>
        <v>#N/A</v>
      </c>
      <c r="AE28" s="13" t="e">
        <f t="shared" si="5"/>
        <v>#N/A</v>
      </c>
      <c r="AF28" s="13" t="e">
        <f t="shared" si="6"/>
        <v>#N/A</v>
      </c>
      <c r="AG28" s="13" t="e">
        <f t="shared" si="7"/>
        <v>#N/A</v>
      </c>
    </row>
    <row r="29" spans="2:33" x14ac:dyDescent="0.3">
      <c r="B29" s="1" t="e">
        <f t="shared" si="0"/>
        <v>#N/A</v>
      </c>
      <c r="V29" s="1" t="str">
        <f t="shared" si="11"/>
        <v/>
      </c>
      <c r="W29" s="1" t="str">
        <f t="shared" si="8"/>
        <v/>
      </c>
      <c r="X29" s="1" t="str">
        <f t="shared" si="9"/>
        <v/>
      </c>
      <c r="Y29" s="1" t="str">
        <f t="shared" si="10"/>
        <v/>
      </c>
      <c r="Z29" s="1" t="e">
        <f t="shared" si="12"/>
        <v>#N/A</v>
      </c>
      <c r="AA29" s="3">
        <f t="shared" si="1"/>
        <v>0</v>
      </c>
      <c r="AB29" s="13" t="e">
        <f t="shared" si="2"/>
        <v>#N/A</v>
      </c>
      <c r="AC29" s="13" t="e">
        <f t="shared" si="3"/>
        <v>#N/A</v>
      </c>
      <c r="AD29" s="13" t="e">
        <f t="shared" si="4"/>
        <v>#N/A</v>
      </c>
      <c r="AE29" s="13" t="e">
        <f t="shared" si="5"/>
        <v>#N/A</v>
      </c>
      <c r="AF29" s="13" t="e">
        <f t="shared" si="6"/>
        <v>#N/A</v>
      </c>
      <c r="AG29" s="13" t="e">
        <f t="shared" si="7"/>
        <v>#N/A</v>
      </c>
    </row>
    <row r="30" spans="2:33" x14ac:dyDescent="0.3">
      <c r="B30" s="1" t="e">
        <f t="shared" si="0"/>
        <v>#N/A</v>
      </c>
      <c r="V30" s="1" t="str">
        <f t="shared" si="11"/>
        <v/>
      </c>
      <c r="W30" s="1" t="str">
        <f t="shared" si="8"/>
        <v/>
      </c>
      <c r="X30" s="1" t="str">
        <f t="shared" si="9"/>
        <v/>
      </c>
      <c r="Y30" s="1" t="str">
        <f t="shared" si="10"/>
        <v/>
      </c>
      <c r="Z30" s="1" t="e">
        <f t="shared" si="12"/>
        <v>#N/A</v>
      </c>
      <c r="AA30" s="3">
        <f t="shared" si="1"/>
        <v>0</v>
      </c>
      <c r="AB30" s="13" t="e">
        <f t="shared" si="2"/>
        <v>#N/A</v>
      </c>
      <c r="AC30" s="13" t="e">
        <f t="shared" si="3"/>
        <v>#N/A</v>
      </c>
      <c r="AD30" s="13" t="e">
        <f t="shared" si="4"/>
        <v>#N/A</v>
      </c>
      <c r="AE30" s="13" t="e">
        <f t="shared" si="5"/>
        <v>#N/A</v>
      </c>
      <c r="AF30" s="13" t="e">
        <f t="shared" si="6"/>
        <v>#N/A</v>
      </c>
      <c r="AG30" s="13" t="e">
        <f t="shared" si="7"/>
        <v>#N/A</v>
      </c>
    </row>
    <row r="31" spans="2:33" x14ac:dyDescent="0.3">
      <c r="B31" s="1" t="e">
        <f t="shared" si="0"/>
        <v>#N/A</v>
      </c>
      <c r="V31" s="1" t="str">
        <f t="shared" si="11"/>
        <v/>
      </c>
      <c r="W31" s="1" t="str">
        <f t="shared" si="8"/>
        <v/>
      </c>
      <c r="X31" s="1" t="str">
        <f t="shared" si="9"/>
        <v/>
      </c>
      <c r="Y31" s="1" t="str">
        <f t="shared" si="10"/>
        <v/>
      </c>
      <c r="Z31" s="1" t="e">
        <f t="shared" si="12"/>
        <v>#N/A</v>
      </c>
      <c r="AA31" s="3">
        <f t="shared" si="1"/>
        <v>0</v>
      </c>
      <c r="AB31" s="13" t="e">
        <f t="shared" si="2"/>
        <v>#N/A</v>
      </c>
      <c r="AC31" s="13" t="e">
        <f t="shared" si="3"/>
        <v>#N/A</v>
      </c>
      <c r="AD31" s="13" t="e">
        <f t="shared" si="4"/>
        <v>#N/A</v>
      </c>
      <c r="AE31" s="13" t="e">
        <f t="shared" si="5"/>
        <v>#N/A</v>
      </c>
      <c r="AF31" s="13" t="e">
        <f t="shared" si="6"/>
        <v>#N/A</v>
      </c>
      <c r="AG31" s="13" t="e">
        <f t="shared" si="7"/>
        <v>#N/A</v>
      </c>
    </row>
    <row r="32" spans="2:33" x14ac:dyDescent="0.3">
      <c r="B32" s="1" t="e">
        <f t="shared" si="0"/>
        <v>#N/A</v>
      </c>
      <c r="V32" s="1" t="str">
        <f t="shared" si="11"/>
        <v/>
      </c>
      <c r="W32" s="1" t="str">
        <f t="shared" si="8"/>
        <v/>
      </c>
      <c r="X32" s="1" t="str">
        <f t="shared" si="9"/>
        <v/>
      </c>
      <c r="Y32" s="1" t="str">
        <f t="shared" si="10"/>
        <v/>
      </c>
      <c r="Z32" s="1" t="e">
        <f t="shared" si="12"/>
        <v>#N/A</v>
      </c>
      <c r="AA32" s="3">
        <f t="shared" si="1"/>
        <v>0</v>
      </c>
      <c r="AB32" s="13" t="e">
        <f t="shared" si="2"/>
        <v>#N/A</v>
      </c>
      <c r="AC32" s="13" t="e">
        <f t="shared" si="3"/>
        <v>#N/A</v>
      </c>
      <c r="AD32" s="13" t="e">
        <f t="shared" si="4"/>
        <v>#N/A</v>
      </c>
      <c r="AE32" s="13" t="e">
        <f t="shared" si="5"/>
        <v>#N/A</v>
      </c>
      <c r="AF32" s="13" t="e">
        <f t="shared" si="6"/>
        <v>#N/A</v>
      </c>
      <c r="AG32" s="13" t="e">
        <f t="shared" si="7"/>
        <v>#N/A</v>
      </c>
    </row>
    <row r="33" spans="2:33" x14ac:dyDescent="0.3">
      <c r="B33" s="1" t="e">
        <f t="shared" si="0"/>
        <v>#N/A</v>
      </c>
      <c r="V33" s="1" t="str">
        <f t="shared" si="11"/>
        <v/>
      </c>
      <c r="W33" s="1" t="str">
        <f t="shared" si="8"/>
        <v/>
      </c>
      <c r="X33" s="1" t="str">
        <f t="shared" si="9"/>
        <v/>
      </c>
      <c r="Y33" s="1" t="str">
        <f t="shared" si="10"/>
        <v/>
      </c>
      <c r="Z33" s="1" t="e">
        <f t="shared" si="12"/>
        <v>#N/A</v>
      </c>
      <c r="AA33" s="3">
        <f t="shared" si="1"/>
        <v>0</v>
      </c>
      <c r="AB33" s="13" t="e">
        <f t="shared" si="2"/>
        <v>#N/A</v>
      </c>
      <c r="AC33" s="13" t="e">
        <f t="shared" si="3"/>
        <v>#N/A</v>
      </c>
      <c r="AD33" s="13" t="e">
        <f t="shared" si="4"/>
        <v>#N/A</v>
      </c>
      <c r="AE33" s="13" t="e">
        <f t="shared" si="5"/>
        <v>#N/A</v>
      </c>
      <c r="AF33" s="13" t="e">
        <f t="shared" si="6"/>
        <v>#N/A</v>
      </c>
      <c r="AG33" s="13" t="e">
        <f t="shared" si="7"/>
        <v>#N/A</v>
      </c>
    </row>
    <row r="34" spans="2:33" x14ac:dyDescent="0.3">
      <c r="B34" s="1" t="e">
        <f t="shared" si="0"/>
        <v>#N/A</v>
      </c>
      <c r="V34" s="1" t="str">
        <f t="shared" si="11"/>
        <v/>
      </c>
      <c r="W34" s="1" t="str">
        <f t="shared" si="8"/>
        <v/>
      </c>
      <c r="X34" s="1" t="str">
        <f t="shared" si="9"/>
        <v/>
      </c>
      <c r="Y34" s="1" t="str">
        <f t="shared" si="10"/>
        <v/>
      </c>
      <c r="Z34" s="1" t="e">
        <f t="shared" si="12"/>
        <v>#N/A</v>
      </c>
      <c r="AA34" s="3">
        <f t="shared" si="1"/>
        <v>0</v>
      </c>
      <c r="AB34" s="13" t="e">
        <f t="shared" si="2"/>
        <v>#N/A</v>
      </c>
      <c r="AC34" s="13" t="e">
        <f t="shared" si="3"/>
        <v>#N/A</v>
      </c>
      <c r="AD34" s="13" t="e">
        <f t="shared" si="4"/>
        <v>#N/A</v>
      </c>
      <c r="AE34" s="13" t="e">
        <f t="shared" si="5"/>
        <v>#N/A</v>
      </c>
      <c r="AF34" s="13" t="e">
        <f t="shared" si="6"/>
        <v>#N/A</v>
      </c>
      <c r="AG34" s="13" t="e">
        <f t="shared" si="7"/>
        <v>#N/A</v>
      </c>
    </row>
    <row r="35" spans="2:33" x14ac:dyDescent="0.3">
      <c r="B35" s="1" t="e">
        <f t="shared" si="0"/>
        <v>#N/A</v>
      </c>
      <c r="V35" s="1" t="str">
        <f t="shared" si="11"/>
        <v/>
      </c>
      <c r="W35" s="1" t="str">
        <f t="shared" si="8"/>
        <v/>
      </c>
      <c r="X35" s="1" t="str">
        <f t="shared" si="9"/>
        <v/>
      </c>
      <c r="Y35" s="1" t="str">
        <f t="shared" si="10"/>
        <v/>
      </c>
      <c r="Z35" s="1" t="e">
        <f t="shared" si="12"/>
        <v>#N/A</v>
      </c>
      <c r="AA35" s="3">
        <f t="shared" si="1"/>
        <v>0</v>
      </c>
      <c r="AB35" s="13" t="e">
        <f t="shared" si="2"/>
        <v>#N/A</v>
      </c>
      <c r="AC35" s="13" t="e">
        <f t="shared" si="3"/>
        <v>#N/A</v>
      </c>
      <c r="AD35" s="13" t="e">
        <f t="shared" si="4"/>
        <v>#N/A</v>
      </c>
      <c r="AE35" s="13" t="e">
        <f t="shared" si="5"/>
        <v>#N/A</v>
      </c>
      <c r="AF35" s="13" t="e">
        <f t="shared" si="6"/>
        <v>#N/A</v>
      </c>
      <c r="AG35" s="13" t="e">
        <f t="shared" si="7"/>
        <v>#N/A</v>
      </c>
    </row>
    <row r="36" spans="2:33" x14ac:dyDescent="0.3">
      <c r="B36" s="1" t="e">
        <f t="shared" si="0"/>
        <v>#N/A</v>
      </c>
      <c r="V36" s="1" t="str">
        <f t="shared" si="11"/>
        <v/>
      </c>
      <c r="W36" s="1" t="str">
        <f t="shared" si="8"/>
        <v/>
      </c>
      <c r="X36" s="1" t="str">
        <f t="shared" si="9"/>
        <v/>
      </c>
      <c r="Y36" s="1" t="str">
        <f t="shared" si="10"/>
        <v/>
      </c>
      <c r="Z36" s="1" t="e">
        <f t="shared" si="12"/>
        <v>#N/A</v>
      </c>
      <c r="AA36" s="3">
        <f t="shared" si="1"/>
        <v>0</v>
      </c>
      <c r="AB36" s="13" t="e">
        <f t="shared" si="2"/>
        <v>#N/A</v>
      </c>
      <c r="AC36" s="13" t="e">
        <f t="shared" si="3"/>
        <v>#N/A</v>
      </c>
      <c r="AD36" s="13" t="e">
        <f t="shared" si="4"/>
        <v>#N/A</v>
      </c>
      <c r="AE36" s="13" t="e">
        <f t="shared" si="5"/>
        <v>#N/A</v>
      </c>
      <c r="AF36" s="13" t="e">
        <f t="shared" si="6"/>
        <v>#N/A</v>
      </c>
      <c r="AG36" s="13" t="e">
        <f t="shared" si="7"/>
        <v>#N/A</v>
      </c>
    </row>
    <row r="37" spans="2:33" x14ac:dyDescent="0.3">
      <c r="B37" s="1" t="e">
        <f t="shared" si="0"/>
        <v>#N/A</v>
      </c>
      <c r="V37" s="1" t="str">
        <f t="shared" si="11"/>
        <v/>
      </c>
      <c r="W37" s="1" t="str">
        <f t="shared" si="8"/>
        <v/>
      </c>
      <c r="X37" s="1" t="str">
        <f t="shared" si="9"/>
        <v/>
      </c>
      <c r="Y37" s="1" t="str">
        <f t="shared" si="10"/>
        <v/>
      </c>
      <c r="Z37" s="1" t="e">
        <f t="shared" si="12"/>
        <v>#N/A</v>
      </c>
      <c r="AA37" s="3">
        <f t="shared" si="1"/>
        <v>0</v>
      </c>
      <c r="AB37" s="13" t="e">
        <f t="shared" si="2"/>
        <v>#N/A</v>
      </c>
      <c r="AC37" s="13" t="e">
        <f t="shared" si="3"/>
        <v>#N/A</v>
      </c>
      <c r="AD37" s="13" t="e">
        <f t="shared" si="4"/>
        <v>#N/A</v>
      </c>
      <c r="AE37" s="13" t="e">
        <f t="shared" si="5"/>
        <v>#N/A</v>
      </c>
      <c r="AF37" s="13" t="e">
        <f t="shared" si="6"/>
        <v>#N/A</v>
      </c>
      <c r="AG37" s="13" t="e">
        <f t="shared" si="7"/>
        <v>#N/A</v>
      </c>
    </row>
    <row r="38" spans="2:33" x14ac:dyDescent="0.3">
      <c r="B38" s="1" t="e">
        <f t="shared" si="0"/>
        <v>#N/A</v>
      </c>
      <c r="V38" s="1" t="str">
        <f t="shared" si="11"/>
        <v/>
      </c>
      <c r="W38" s="1" t="str">
        <f t="shared" si="8"/>
        <v/>
      </c>
      <c r="X38" s="1" t="str">
        <f t="shared" si="9"/>
        <v/>
      </c>
      <c r="Y38" s="1" t="str">
        <f t="shared" si="10"/>
        <v/>
      </c>
      <c r="Z38" s="1" t="e">
        <f t="shared" si="12"/>
        <v>#N/A</v>
      </c>
      <c r="AA38" s="3">
        <f t="shared" si="1"/>
        <v>0</v>
      </c>
      <c r="AB38" s="13" t="e">
        <f t="shared" si="2"/>
        <v>#N/A</v>
      </c>
      <c r="AC38" s="13" t="e">
        <f t="shared" si="3"/>
        <v>#N/A</v>
      </c>
      <c r="AD38" s="13" t="e">
        <f t="shared" si="4"/>
        <v>#N/A</v>
      </c>
      <c r="AE38" s="13" t="e">
        <f t="shared" si="5"/>
        <v>#N/A</v>
      </c>
      <c r="AF38" s="13" t="e">
        <f t="shared" si="6"/>
        <v>#N/A</v>
      </c>
      <c r="AG38" s="13" t="e">
        <f t="shared" si="7"/>
        <v>#N/A</v>
      </c>
    </row>
    <row r="39" spans="2:33" x14ac:dyDescent="0.3">
      <c r="B39" s="1" t="e">
        <f t="shared" si="0"/>
        <v>#N/A</v>
      </c>
      <c r="V39" s="1" t="str">
        <f t="shared" si="11"/>
        <v/>
      </c>
      <c r="W39" s="1" t="str">
        <f t="shared" si="8"/>
        <v/>
      </c>
      <c r="X39" s="1" t="str">
        <f t="shared" si="9"/>
        <v/>
      </c>
      <c r="Y39" s="1" t="str">
        <f t="shared" si="10"/>
        <v/>
      </c>
      <c r="Z39" s="1" t="e">
        <f t="shared" si="12"/>
        <v>#N/A</v>
      </c>
      <c r="AA39" s="3">
        <f t="shared" si="1"/>
        <v>0</v>
      </c>
      <c r="AB39" s="13" t="e">
        <f t="shared" si="2"/>
        <v>#N/A</v>
      </c>
      <c r="AC39" s="13" t="e">
        <f t="shared" si="3"/>
        <v>#N/A</v>
      </c>
      <c r="AD39" s="13" t="e">
        <f t="shared" si="4"/>
        <v>#N/A</v>
      </c>
      <c r="AE39" s="13" t="e">
        <f t="shared" si="5"/>
        <v>#N/A</v>
      </c>
      <c r="AF39" s="13" t="e">
        <f t="shared" si="6"/>
        <v>#N/A</v>
      </c>
      <c r="AG39" s="13" t="e">
        <f t="shared" si="7"/>
        <v>#N/A</v>
      </c>
    </row>
    <row r="40" spans="2:33" x14ac:dyDescent="0.3">
      <c r="B40" s="1" t="e">
        <f t="shared" si="0"/>
        <v>#N/A</v>
      </c>
      <c r="V40" s="1" t="str">
        <f t="shared" si="11"/>
        <v/>
      </c>
      <c r="W40" s="1" t="str">
        <f t="shared" si="8"/>
        <v/>
      </c>
      <c r="X40" s="1" t="str">
        <f t="shared" si="9"/>
        <v/>
      </c>
      <c r="Y40" s="1" t="str">
        <f t="shared" si="10"/>
        <v/>
      </c>
      <c r="Z40" s="1" t="e">
        <f t="shared" si="12"/>
        <v>#N/A</v>
      </c>
      <c r="AA40" s="3">
        <f t="shared" si="1"/>
        <v>0</v>
      </c>
      <c r="AB40" s="13" t="e">
        <f t="shared" si="2"/>
        <v>#N/A</v>
      </c>
      <c r="AC40" s="13" t="e">
        <f t="shared" si="3"/>
        <v>#N/A</v>
      </c>
      <c r="AD40" s="13" t="e">
        <f t="shared" si="4"/>
        <v>#N/A</v>
      </c>
      <c r="AE40" s="13" t="e">
        <f t="shared" si="5"/>
        <v>#N/A</v>
      </c>
      <c r="AF40" s="13" t="e">
        <f t="shared" si="6"/>
        <v>#N/A</v>
      </c>
      <c r="AG40" s="13" t="e">
        <f t="shared" si="7"/>
        <v>#N/A</v>
      </c>
    </row>
    <row r="41" spans="2:33" x14ac:dyDescent="0.3">
      <c r="B41" s="1" t="e">
        <f t="shared" si="0"/>
        <v>#N/A</v>
      </c>
      <c r="V41" s="1" t="str">
        <f t="shared" si="11"/>
        <v/>
      </c>
      <c r="W41" s="1" t="str">
        <f t="shared" si="8"/>
        <v/>
      </c>
      <c r="X41" s="1" t="str">
        <f t="shared" si="9"/>
        <v/>
      </c>
      <c r="Y41" s="1" t="str">
        <f t="shared" si="10"/>
        <v/>
      </c>
      <c r="Z41" s="1" t="e">
        <f t="shared" si="12"/>
        <v>#N/A</v>
      </c>
      <c r="AA41" s="3">
        <f t="shared" si="1"/>
        <v>0</v>
      </c>
      <c r="AB41" s="13" t="e">
        <f t="shared" si="2"/>
        <v>#N/A</v>
      </c>
      <c r="AC41" s="13" t="e">
        <f t="shared" si="3"/>
        <v>#N/A</v>
      </c>
      <c r="AD41" s="13" t="e">
        <f t="shared" si="4"/>
        <v>#N/A</v>
      </c>
      <c r="AE41" s="13" t="e">
        <f t="shared" si="5"/>
        <v>#N/A</v>
      </c>
      <c r="AF41" s="13" t="e">
        <f t="shared" si="6"/>
        <v>#N/A</v>
      </c>
      <c r="AG41" s="13" t="e">
        <f t="shared" si="7"/>
        <v>#N/A</v>
      </c>
    </row>
    <row r="42" spans="2:33" x14ac:dyDescent="0.3">
      <c r="B42" s="1" t="e">
        <f t="shared" si="0"/>
        <v>#N/A</v>
      </c>
      <c r="V42" s="1" t="str">
        <f t="shared" si="11"/>
        <v/>
      </c>
      <c r="W42" s="1" t="str">
        <f t="shared" si="8"/>
        <v/>
      </c>
      <c r="X42" s="1" t="str">
        <f t="shared" si="9"/>
        <v/>
      </c>
      <c r="Y42" s="1" t="str">
        <f t="shared" si="10"/>
        <v/>
      </c>
      <c r="Z42" s="1" t="e">
        <f t="shared" si="12"/>
        <v>#N/A</v>
      </c>
      <c r="AA42" s="3">
        <f t="shared" si="1"/>
        <v>0</v>
      </c>
      <c r="AB42" s="13" t="e">
        <f t="shared" si="2"/>
        <v>#N/A</v>
      </c>
      <c r="AC42" s="13" t="e">
        <f t="shared" si="3"/>
        <v>#N/A</v>
      </c>
      <c r="AD42" s="13" t="e">
        <f t="shared" si="4"/>
        <v>#N/A</v>
      </c>
      <c r="AE42" s="13" t="e">
        <f t="shared" si="5"/>
        <v>#N/A</v>
      </c>
      <c r="AF42" s="13" t="e">
        <f t="shared" si="6"/>
        <v>#N/A</v>
      </c>
      <c r="AG42" s="13" t="e">
        <f t="shared" si="7"/>
        <v>#N/A</v>
      </c>
    </row>
    <row r="43" spans="2:33" x14ac:dyDescent="0.3">
      <c r="B43" s="1" t="e">
        <f t="shared" si="0"/>
        <v>#N/A</v>
      </c>
      <c r="V43" s="1" t="str">
        <f t="shared" si="11"/>
        <v/>
      </c>
      <c r="W43" s="1" t="str">
        <f t="shared" si="8"/>
        <v/>
      </c>
      <c r="X43" s="1" t="str">
        <f t="shared" si="9"/>
        <v/>
      </c>
      <c r="Y43" s="1" t="str">
        <f t="shared" si="10"/>
        <v/>
      </c>
      <c r="Z43" s="1" t="e">
        <f t="shared" si="12"/>
        <v>#N/A</v>
      </c>
      <c r="AA43" s="3">
        <f t="shared" si="1"/>
        <v>0</v>
      </c>
      <c r="AB43" s="13" t="e">
        <f t="shared" si="2"/>
        <v>#N/A</v>
      </c>
      <c r="AC43" s="13" t="e">
        <f t="shared" si="3"/>
        <v>#N/A</v>
      </c>
      <c r="AD43" s="13" t="e">
        <f t="shared" si="4"/>
        <v>#N/A</v>
      </c>
      <c r="AE43" s="13" t="e">
        <f t="shared" si="5"/>
        <v>#N/A</v>
      </c>
      <c r="AF43" s="13" t="e">
        <f t="shared" si="6"/>
        <v>#N/A</v>
      </c>
      <c r="AG43" s="13" t="e">
        <f t="shared" si="7"/>
        <v>#N/A</v>
      </c>
    </row>
    <row r="44" spans="2:33" x14ac:dyDescent="0.3">
      <c r="B44" s="1" t="e">
        <f t="shared" si="0"/>
        <v>#N/A</v>
      </c>
      <c r="V44" s="1" t="str">
        <f t="shared" si="11"/>
        <v/>
      </c>
      <c r="W44" s="1" t="str">
        <f t="shared" si="8"/>
        <v/>
      </c>
      <c r="X44" s="1" t="str">
        <f t="shared" si="9"/>
        <v/>
      </c>
      <c r="Y44" s="1" t="str">
        <f t="shared" si="10"/>
        <v/>
      </c>
      <c r="Z44" s="1" t="e">
        <f t="shared" si="12"/>
        <v>#N/A</v>
      </c>
      <c r="AA44" s="3">
        <f t="shared" si="1"/>
        <v>0</v>
      </c>
      <c r="AB44" s="13" t="e">
        <f t="shared" si="2"/>
        <v>#N/A</v>
      </c>
      <c r="AC44" s="13" t="e">
        <f t="shared" si="3"/>
        <v>#N/A</v>
      </c>
      <c r="AD44" s="13" t="e">
        <f t="shared" si="4"/>
        <v>#N/A</v>
      </c>
      <c r="AE44" s="13" t="e">
        <f t="shared" si="5"/>
        <v>#N/A</v>
      </c>
      <c r="AF44" s="13" t="e">
        <f t="shared" si="6"/>
        <v>#N/A</v>
      </c>
      <c r="AG44" s="13" t="e">
        <f t="shared" si="7"/>
        <v>#N/A</v>
      </c>
    </row>
    <row r="45" spans="2:33" x14ac:dyDescent="0.3">
      <c r="B45" s="1" t="e">
        <f t="shared" si="0"/>
        <v>#N/A</v>
      </c>
      <c r="V45" s="1" t="str">
        <f t="shared" si="11"/>
        <v/>
      </c>
      <c r="W45" s="1" t="str">
        <f t="shared" si="8"/>
        <v/>
      </c>
      <c r="X45" s="1" t="str">
        <f t="shared" si="9"/>
        <v/>
      </c>
      <c r="Y45" s="1" t="str">
        <f t="shared" si="10"/>
        <v/>
      </c>
      <c r="Z45" s="1" t="e">
        <f t="shared" si="12"/>
        <v>#N/A</v>
      </c>
      <c r="AA45" s="3">
        <f t="shared" si="1"/>
        <v>0</v>
      </c>
      <c r="AB45" s="13" t="e">
        <f t="shared" si="2"/>
        <v>#N/A</v>
      </c>
      <c r="AC45" s="13" t="e">
        <f t="shared" si="3"/>
        <v>#N/A</v>
      </c>
      <c r="AD45" s="13" t="e">
        <f t="shared" si="4"/>
        <v>#N/A</v>
      </c>
      <c r="AE45" s="13" t="e">
        <f t="shared" si="5"/>
        <v>#N/A</v>
      </c>
      <c r="AF45" s="13" t="e">
        <f t="shared" si="6"/>
        <v>#N/A</v>
      </c>
      <c r="AG45" s="13" t="e">
        <f t="shared" si="7"/>
        <v>#N/A</v>
      </c>
    </row>
    <row r="46" spans="2:33" x14ac:dyDescent="0.3">
      <c r="B46" s="1" t="e">
        <f t="shared" si="0"/>
        <v>#N/A</v>
      </c>
      <c r="V46" s="1" t="str">
        <f t="shared" si="11"/>
        <v/>
      </c>
      <c r="W46" s="1" t="str">
        <f t="shared" si="8"/>
        <v/>
      </c>
      <c r="X46" s="1" t="str">
        <f t="shared" si="9"/>
        <v/>
      </c>
      <c r="Y46" s="1" t="str">
        <f t="shared" si="10"/>
        <v/>
      </c>
      <c r="Z46" s="1" t="e">
        <f t="shared" si="12"/>
        <v>#N/A</v>
      </c>
      <c r="AA46" s="3">
        <f t="shared" si="1"/>
        <v>0</v>
      </c>
      <c r="AB46" s="13" t="e">
        <f t="shared" si="2"/>
        <v>#N/A</v>
      </c>
      <c r="AC46" s="13" t="e">
        <f t="shared" si="3"/>
        <v>#N/A</v>
      </c>
      <c r="AD46" s="13" t="e">
        <f t="shared" si="4"/>
        <v>#N/A</v>
      </c>
      <c r="AE46" s="13" t="e">
        <f t="shared" si="5"/>
        <v>#N/A</v>
      </c>
      <c r="AF46" s="13" t="e">
        <f t="shared" si="6"/>
        <v>#N/A</v>
      </c>
      <c r="AG46" s="13" t="e">
        <f t="shared" si="7"/>
        <v>#N/A</v>
      </c>
    </row>
    <row r="47" spans="2:33" x14ac:dyDescent="0.3">
      <c r="B47" s="1" t="e">
        <f t="shared" si="0"/>
        <v>#N/A</v>
      </c>
      <c r="V47" s="1" t="str">
        <f t="shared" si="11"/>
        <v/>
      </c>
      <c r="W47" s="1" t="str">
        <f t="shared" si="8"/>
        <v/>
      </c>
      <c r="X47" s="1" t="str">
        <f t="shared" si="9"/>
        <v/>
      </c>
      <c r="Y47" s="1" t="str">
        <f t="shared" si="10"/>
        <v/>
      </c>
      <c r="Z47" s="1" t="e">
        <f t="shared" si="12"/>
        <v>#N/A</v>
      </c>
      <c r="AA47" s="3">
        <f t="shared" si="1"/>
        <v>0</v>
      </c>
      <c r="AB47" s="13" t="e">
        <f t="shared" si="2"/>
        <v>#N/A</v>
      </c>
      <c r="AC47" s="13" t="e">
        <f t="shared" si="3"/>
        <v>#N/A</v>
      </c>
      <c r="AD47" s="13" t="e">
        <f t="shared" si="4"/>
        <v>#N/A</v>
      </c>
      <c r="AE47" s="13" t="e">
        <f t="shared" si="5"/>
        <v>#N/A</v>
      </c>
      <c r="AF47" s="13" t="e">
        <f t="shared" si="6"/>
        <v>#N/A</v>
      </c>
      <c r="AG47" s="13" t="e">
        <f t="shared" si="7"/>
        <v>#N/A</v>
      </c>
    </row>
    <row r="48" spans="2:33" x14ac:dyDescent="0.3">
      <c r="B48" s="1" t="e">
        <f t="shared" si="0"/>
        <v>#N/A</v>
      </c>
      <c r="V48" s="1" t="str">
        <f t="shared" si="11"/>
        <v/>
      </c>
      <c r="W48" s="1" t="str">
        <f t="shared" si="8"/>
        <v/>
      </c>
      <c r="X48" s="1" t="str">
        <f t="shared" si="9"/>
        <v/>
      </c>
      <c r="Y48" s="1" t="str">
        <f t="shared" si="10"/>
        <v/>
      </c>
      <c r="Z48" s="1" t="e">
        <f t="shared" si="12"/>
        <v>#N/A</v>
      </c>
      <c r="AA48" s="3">
        <f t="shared" si="1"/>
        <v>0</v>
      </c>
      <c r="AB48" s="13" t="e">
        <f t="shared" si="2"/>
        <v>#N/A</v>
      </c>
      <c r="AC48" s="13" t="e">
        <f t="shared" si="3"/>
        <v>#N/A</v>
      </c>
      <c r="AD48" s="13" t="e">
        <f t="shared" si="4"/>
        <v>#N/A</v>
      </c>
      <c r="AE48" s="13" t="e">
        <f t="shared" si="5"/>
        <v>#N/A</v>
      </c>
      <c r="AF48" s="13" t="e">
        <f t="shared" si="6"/>
        <v>#N/A</v>
      </c>
      <c r="AG48" s="13" t="e">
        <f t="shared" si="7"/>
        <v>#N/A</v>
      </c>
    </row>
    <row r="49" spans="2:33" x14ac:dyDescent="0.3">
      <c r="B49" s="1" t="e">
        <f t="shared" si="0"/>
        <v>#N/A</v>
      </c>
      <c r="V49" s="1" t="str">
        <f t="shared" si="11"/>
        <v/>
      </c>
      <c r="W49" s="1" t="str">
        <f t="shared" si="8"/>
        <v/>
      </c>
      <c r="X49" s="1" t="str">
        <f t="shared" si="9"/>
        <v/>
      </c>
      <c r="Y49" s="1" t="str">
        <f t="shared" si="10"/>
        <v/>
      </c>
      <c r="Z49" s="1" t="e">
        <f t="shared" si="12"/>
        <v>#N/A</v>
      </c>
      <c r="AA49" s="3">
        <f t="shared" si="1"/>
        <v>0</v>
      </c>
      <c r="AB49" s="13" t="e">
        <f t="shared" si="2"/>
        <v>#N/A</v>
      </c>
      <c r="AC49" s="13" t="e">
        <f t="shared" si="3"/>
        <v>#N/A</v>
      </c>
      <c r="AD49" s="13" t="e">
        <f t="shared" si="4"/>
        <v>#N/A</v>
      </c>
      <c r="AE49" s="13" t="e">
        <f t="shared" si="5"/>
        <v>#N/A</v>
      </c>
      <c r="AF49" s="13" t="e">
        <f t="shared" si="6"/>
        <v>#N/A</v>
      </c>
      <c r="AG49" s="13" t="e">
        <f t="shared" si="7"/>
        <v>#N/A</v>
      </c>
    </row>
    <row r="50" spans="2:33" x14ac:dyDescent="0.3">
      <c r="B50" s="1" t="e">
        <f t="shared" si="0"/>
        <v>#N/A</v>
      </c>
      <c r="V50" s="1" t="str">
        <f t="shared" si="11"/>
        <v/>
      </c>
      <c r="W50" s="1" t="str">
        <f t="shared" si="8"/>
        <v/>
      </c>
      <c r="X50" s="1" t="str">
        <f t="shared" si="9"/>
        <v/>
      </c>
      <c r="Y50" s="1" t="str">
        <f t="shared" si="10"/>
        <v/>
      </c>
      <c r="Z50" s="1" t="e">
        <f t="shared" si="12"/>
        <v>#N/A</v>
      </c>
      <c r="AA50" s="3">
        <f t="shared" si="1"/>
        <v>0</v>
      </c>
      <c r="AB50" s="13" t="e">
        <f t="shared" si="2"/>
        <v>#N/A</v>
      </c>
      <c r="AC50" s="13" t="e">
        <f t="shared" si="3"/>
        <v>#N/A</v>
      </c>
      <c r="AD50" s="13" t="e">
        <f t="shared" si="4"/>
        <v>#N/A</v>
      </c>
      <c r="AE50" s="13" t="e">
        <f t="shared" si="5"/>
        <v>#N/A</v>
      </c>
      <c r="AF50" s="13" t="e">
        <f t="shared" si="6"/>
        <v>#N/A</v>
      </c>
      <c r="AG50" s="13" t="e">
        <f t="shared" si="7"/>
        <v>#N/A</v>
      </c>
    </row>
    <row r="51" spans="2:33" x14ac:dyDescent="0.3">
      <c r="B51" s="1" t="e">
        <f t="shared" si="0"/>
        <v>#N/A</v>
      </c>
      <c r="V51" s="1" t="str">
        <f t="shared" si="11"/>
        <v/>
      </c>
      <c r="W51" s="1" t="str">
        <f t="shared" si="8"/>
        <v/>
      </c>
      <c r="X51" s="1" t="str">
        <f t="shared" si="9"/>
        <v/>
      </c>
      <c r="Y51" s="1" t="str">
        <f t="shared" si="10"/>
        <v/>
      </c>
      <c r="Z51" s="1" t="e">
        <f t="shared" si="12"/>
        <v>#N/A</v>
      </c>
      <c r="AA51" s="3">
        <f t="shared" si="1"/>
        <v>0</v>
      </c>
      <c r="AB51" s="13" t="e">
        <f t="shared" si="2"/>
        <v>#N/A</v>
      </c>
      <c r="AC51" s="13" t="e">
        <f t="shared" si="3"/>
        <v>#N/A</v>
      </c>
      <c r="AD51" s="13" t="e">
        <f t="shared" si="4"/>
        <v>#N/A</v>
      </c>
      <c r="AE51" s="13" t="e">
        <f t="shared" si="5"/>
        <v>#N/A</v>
      </c>
      <c r="AF51" s="13" t="e">
        <f t="shared" si="6"/>
        <v>#N/A</v>
      </c>
      <c r="AG51" s="13" t="e">
        <f t="shared" si="7"/>
        <v>#N/A</v>
      </c>
    </row>
    <row r="52" spans="2:33" x14ac:dyDescent="0.3">
      <c r="B52" s="1" t="e">
        <f t="shared" si="0"/>
        <v>#N/A</v>
      </c>
      <c r="V52" s="1" t="str">
        <f t="shared" si="11"/>
        <v/>
      </c>
      <c r="W52" s="1" t="str">
        <f t="shared" si="8"/>
        <v/>
      </c>
      <c r="X52" s="1" t="str">
        <f t="shared" si="9"/>
        <v/>
      </c>
      <c r="Y52" s="1" t="str">
        <f t="shared" si="10"/>
        <v/>
      </c>
      <c r="Z52" s="1" t="e">
        <f t="shared" si="12"/>
        <v>#N/A</v>
      </c>
      <c r="AA52" s="3">
        <f t="shared" si="1"/>
        <v>0</v>
      </c>
      <c r="AB52" s="13" t="e">
        <f t="shared" si="2"/>
        <v>#N/A</v>
      </c>
      <c r="AC52" s="13" t="e">
        <f t="shared" si="3"/>
        <v>#N/A</v>
      </c>
      <c r="AD52" s="13" t="e">
        <f t="shared" si="4"/>
        <v>#N/A</v>
      </c>
      <c r="AE52" s="13" t="e">
        <f t="shared" si="5"/>
        <v>#N/A</v>
      </c>
      <c r="AF52" s="13" t="e">
        <f t="shared" si="6"/>
        <v>#N/A</v>
      </c>
      <c r="AG52" s="13" t="e">
        <f t="shared" si="7"/>
        <v>#N/A</v>
      </c>
    </row>
    <row r="53" spans="2:33" x14ac:dyDescent="0.3">
      <c r="B53" s="1" t="e">
        <f t="shared" si="0"/>
        <v>#N/A</v>
      </c>
      <c r="V53" s="1" t="str">
        <f t="shared" si="11"/>
        <v/>
      </c>
      <c r="W53" s="1" t="str">
        <f t="shared" si="8"/>
        <v/>
      </c>
      <c r="X53" s="1" t="str">
        <f t="shared" si="9"/>
        <v/>
      </c>
      <c r="Y53" s="1" t="str">
        <f t="shared" si="10"/>
        <v/>
      </c>
      <c r="Z53" s="1" t="e">
        <f t="shared" si="12"/>
        <v>#N/A</v>
      </c>
      <c r="AA53" s="3">
        <f t="shared" si="1"/>
        <v>0</v>
      </c>
      <c r="AB53" s="13" t="e">
        <f t="shared" si="2"/>
        <v>#N/A</v>
      </c>
      <c r="AC53" s="13" t="e">
        <f t="shared" si="3"/>
        <v>#N/A</v>
      </c>
      <c r="AD53" s="13" t="e">
        <f t="shared" si="4"/>
        <v>#N/A</v>
      </c>
      <c r="AE53" s="13" t="e">
        <f t="shared" si="5"/>
        <v>#N/A</v>
      </c>
      <c r="AF53" s="13" t="e">
        <f t="shared" si="6"/>
        <v>#N/A</v>
      </c>
      <c r="AG53" s="13" t="e">
        <f t="shared" si="7"/>
        <v>#N/A</v>
      </c>
    </row>
    <row r="54" spans="2:33" x14ac:dyDescent="0.3">
      <c r="B54" s="1" t="e">
        <f t="shared" si="0"/>
        <v>#N/A</v>
      </c>
      <c r="V54" s="1" t="str">
        <f t="shared" si="11"/>
        <v/>
      </c>
      <c r="W54" s="1" t="str">
        <f t="shared" si="8"/>
        <v/>
      </c>
      <c r="X54" s="1" t="str">
        <f t="shared" si="9"/>
        <v/>
      </c>
      <c r="Y54" s="1" t="str">
        <f t="shared" si="10"/>
        <v/>
      </c>
      <c r="Z54" s="1" t="e">
        <f t="shared" si="12"/>
        <v>#N/A</v>
      </c>
      <c r="AA54" s="3">
        <f t="shared" si="1"/>
        <v>0</v>
      </c>
      <c r="AB54" s="13" t="e">
        <f t="shared" si="2"/>
        <v>#N/A</v>
      </c>
      <c r="AC54" s="13" t="e">
        <f t="shared" si="3"/>
        <v>#N/A</v>
      </c>
      <c r="AD54" s="13" t="e">
        <f t="shared" si="4"/>
        <v>#N/A</v>
      </c>
      <c r="AE54" s="13" t="e">
        <f t="shared" si="5"/>
        <v>#N/A</v>
      </c>
      <c r="AF54" s="13" t="e">
        <f t="shared" si="6"/>
        <v>#N/A</v>
      </c>
      <c r="AG54" s="13" t="e">
        <f t="shared" si="7"/>
        <v>#N/A</v>
      </c>
    </row>
    <row r="55" spans="2:33" x14ac:dyDescent="0.3">
      <c r="B55" s="1" t="e">
        <f t="shared" si="0"/>
        <v>#N/A</v>
      </c>
      <c r="V55" s="1" t="str">
        <f t="shared" si="11"/>
        <v/>
      </c>
      <c r="W55" s="1" t="str">
        <f t="shared" si="8"/>
        <v/>
      </c>
      <c r="X55" s="1" t="str">
        <f t="shared" si="9"/>
        <v/>
      </c>
      <c r="Y55" s="1" t="str">
        <f t="shared" si="10"/>
        <v/>
      </c>
      <c r="Z55" s="1" t="e">
        <f t="shared" si="12"/>
        <v>#N/A</v>
      </c>
      <c r="AA55" s="3">
        <f t="shared" si="1"/>
        <v>0</v>
      </c>
      <c r="AB55" s="13" t="e">
        <f t="shared" si="2"/>
        <v>#N/A</v>
      </c>
      <c r="AC55" s="13" t="e">
        <f t="shared" si="3"/>
        <v>#N/A</v>
      </c>
      <c r="AD55" s="13" t="e">
        <f t="shared" si="4"/>
        <v>#N/A</v>
      </c>
      <c r="AE55" s="13" t="e">
        <f t="shared" si="5"/>
        <v>#N/A</v>
      </c>
      <c r="AF55" s="13" t="e">
        <f t="shared" si="6"/>
        <v>#N/A</v>
      </c>
      <c r="AG55" s="13" t="e">
        <f t="shared" si="7"/>
        <v>#N/A</v>
      </c>
    </row>
    <row r="56" spans="2:33" x14ac:dyDescent="0.3">
      <c r="B56" s="1" t="e">
        <f t="shared" si="0"/>
        <v>#N/A</v>
      </c>
      <c r="V56" s="1" t="str">
        <f t="shared" si="11"/>
        <v/>
      </c>
      <c r="W56" s="1" t="str">
        <f t="shared" si="8"/>
        <v/>
      </c>
      <c r="X56" s="1" t="str">
        <f t="shared" si="9"/>
        <v/>
      </c>
      <c r="Y56" s="1" t="str">
        <f t="shared" si="10"/>
        <v/>
      </c>
      <c r="Z56" s="1" t="e">
        <f t="shared" si="12"/>
        <v>#N/A</v>
      </c>
      <c r="AA56" s="3">
        <f t="shared" si="1"/>
        <v>0</v>
      </c>
      <c r="AB56" s="13" t="e">
        <f t="shared" si="2"/>
        <v>#N/A</v>
      </c>
      <c r="AC56" s="13" t="e">
        <f t="shared" si="3"/>
        <v>#N/A</v>
      </c>
      <c r="AD56" s="13" t="e">
        <f t="shared" si="4"/>
        <v>#N/A</v>
      </c>
      <c r="AE56" s="13" t="e">
        <f t="shared" si="5"/>
        <v>#N/A</v>
      </c>
      <c r="AF56" s="13" t="e">
        <f t="shared" si="6"/>
        <v>#N/A</v>
      </c>
      <c r="AG56" s="13" t="e">
        <f t="shared" si="7"/>
        <v>#N/A</v>
      </c>
    </row>
    <row r="57" spans="2:33" x14ac:dyDescent="0.3">
      <c r="B57" s="1" t="e">
        <f t="shared" si="0"/>
        <v>#N/A</v>
      </c>
      <c r="V57" s="1" t="str">
        <f t="shared" si="11"/>
        <v/>
      </c>
      <c r="W57" s="1" t="str">
        <f t="shared" si="8"/>
        <v/>
      </c>
      <c r="X57" s="1" t="str">
        <f t="shared" si="9"/>
        <v/>
      </c>
      <c r="Y57" s="1" t="str">
        <f t="shared" si="10"/>
        <v/>
      </c>
      <c r="Z57" s="1" t="e">
        <f t="shared" si="12"/>
        <v>#N/A</v>
      </c>
      <c r="AA57" s="3">
        <f t="shared" si="1"/>
        <v>0</v>
      </c>
      <c r="AB57" s="13" t="e">
        <f t="shared" si="2"/>
        <v>#N/A</v>
      </c>
      <c r="AC57" s="13" t="e">
        <f t="shared" si="3"/>
        <v>#N/A</v>
      </c>
      <c r="AD57" s="13" t="e">
        <f t="shared" si="4"/>
        <v>#N/A</v>
      </c>
      <c r="AE57" s="13" t="e">
        <f t="shared" si="5"/>
        <v>#N/A</v>
      </c>
      <c r="AF57" s="13" t="e">
        <f t="shared" si="6"/>
        <v>#N/A</v>
      </c>
      <c r="AG57" s="13" t="e">
        <f t="shared" si="7"/>
        <v>#N/A</v>
      </c>
    </row>
    <row r="58" spans="2:33" x14ac:dyDescent="0.3">
      <c r="B58" s="1" t="e">
        <f t="shared" si="0"/>
        <v>#N/A</v>
      </c>
      <c r="V58" s="1" t="str">
        <f t="shared" si="11"/>
        <v/>
      </c>
      <c r="W58" s="1" t="str">
        <f t="shared" si="8"/>
        <v/>
      </c>
      <c r="X58" s="1" t="str">
        <f t="shared" si="9"/>
        <v/>
      </c>
      <c r="Y58" s="1" t="str">
        <f t="shared" si="10"/>
        <v/>
      </c>
      <c r="Z58" s="1" t="e">
        <f t="shared" si="12"/>
        <v>#N/A</v>
      </c>
      <c r="AA58" s="3">
        <f t="shared" si="1"/>
        <v>0</v>
      </c>
      <c r="AB58" s="13" t="e">
        <f t="shared" si="2"/>
        <v>#N/A</v>
      </c>
      <c r="AC58" s="13" t="e">
        <f t="shared" si="3"/>
        <v>#N/A</v>
      </c>
      <c r="AD58" s="13" t="e">
        <f t="shared" si="4"/>
        <v>#N/A</v>
      </c>
      <c r="AE58" s="13" t="e">
        <f t="shared" si="5"/>
        <v>#N/A</v>
      </c>
      <c r="AF58" s="13" t="e">
        <f t="shared" si="6"/>
        <v>#N/A</v>
      </c>
      <c r="AG58" s="13" t="e">
        <f t="shared" si="7"/>
        <v>#N/A</v>
      </c>
    </row>
    <row r="59" spans="2:33" x14ac:dyDescent="0.3">
      <c r="B59" s="1" t="e">
        <f t="shared" si="0"/>
        <v>#N/A</v>
      </c>
      <c r="V59" s="1" t="str">
        <f t="shared" si="11"/>
        <v/>
      </c>
      <c r="W59" s="1" t="str">
        <f t="shared" si="8"/>
        <v/>
      </c>
      <c r="X59" s="1" t="str">
        <f t="shared" si="9"/>
        <v/>
      </c>
      <c r="Y59" s="1" t="str">
        <f t="shared" si="10"/>
        <v/>
      </c>
      <c r="Z59" s="1" t="e">
        <f t="shared" si="12"/>
        <v>#N/A</v>
      </c>
      <c r="AA59" s="3">
        <f t="shared" si="1"/>
        <v>0</v>
      </c>
      <c r="AB59" s="13" t="e">
        <f t="shared" si="2"/>
        <v>#N/A</v>
      </c>
      <c r="AC59" s="13" t="e">
        <f t="shared" si="3"/>
        <v>#N/A</v>
      </c>
      <c r="AD59" s="13" t="e">
        <f t="shared" si="4"/>
        <v>#N/A</v>
      </c>
      <c r="AE59" s="13" t="e">
        <f t="shared" si="5"/>
        <v>#N/A</v>
      </c>
      <c r="AF59" s="13" t="e">
        <f t="shared" si="6"/>
        <v>#N/A</v>
      </c>
      <c r="AG59" s="13" t="e">
        <f t="shared" si="7"/>
        <v>#N/A</v>
      </c>
    </row>
    <row r="60" spans="2:33" x14ac:dyDescent="0.3">
      <c r="B60" s="1" t="e">
        <f t="shared" si="0"/>
        <v>#N/A</v>
      </c>
      <c r="V60" s="1" t="str">
        <f t="shared" si="11"/>
        <v/>
      </c>
      <c r="W60" s="1" t="str">
        <f t="shared" si="8"/>
        <v/>
      </c>
      <c r="X60" s="1" t="str">
        <f t="shared" si="9"/>
        <v/>
      </c>
      <c r="Y60" s="1" t="str">
        <f t="shared" si="10"/>
        <v/>
      </c>
      <c r="Z60" s="1" t="e">
        <f t="shared" si="12"/>
        <v>#N/A</v>
      </c>
      <c r="AA60" s="3">
        <f t="shared" si="1"/>
        <v>0</v>
      </c>
      <c r="AB60" s="13" t="e">
        <f t="shared" si="2"/>
        <v>#N/A</v>
      </c>
      <c r="AC60" s="13" t="e">
        <f t="shared" si="3"/>
        <v>#N/A</v>
      </c>
      <c r="AD60" s="13" t="e">
        <f t="shared" si="4"/>
        <v>#N/A</v>
      </c>
      <c r="AE60" s="13" t="e">
        <f t="shared" si="5"/>
        <v>#N/A</v>
      </c>
      <c r="AF60" s="13" t="e">
        <f t="shared" si="6"/>
        <v>#N/A</v>
      </c>
      <c r="AG60" s="13" t="e">
        <f t="shared" si="7"/>
        <v>#N/A</v>
      </c>
    </row>
    <row r="61" spans="2:33" x14ac:dyDescent="0.3">
      <c r="B61" s="1" t="e">
        <f t="shared" si="0"/>
        <v>#N/A</v>
      </c>
      <c r="V61" s="1" t="str">
        <f t="shared" si="11"/>
        <v/>
      </c>
      <c r="W61" s="1" t="str">
        <f t="shared" si="8"/>
        <v/>
      </c>
      <c r="X61" s="1" t="str">
        <f t="shared" si="9"/>
        <v/>
      </c>
      <c r="Y61" s="1" t="str">
        <f t="shared" si="10"/>
        <v/>
      </c>
      <c r="Z61" s="1" t="e">
        <f t="shared" si="12"/>
        <v>#N/A</v>
      </c>
      <c r="AA61" s="3">
        <f t="shared" si="1"/>
        <v>0</v>
      </c>
      <c r="AB61" s="13" t="e">
        <f t="shared" si="2"/>
        <v>#N/A</v>
      </c>
      <c r="AC61" s="13" t="e">
        <f t="shared" si="3"/>
        <v>#N/A</v>
      </c>
      <c r="AD61" s="13" t="e">
        <f t="shared" si="4"/>
        <v>#N/A</v>
      </c>
      <c r="AE61" s="13" t="e">
        <f t="shared" si="5"/>
        <v>#N/A</v>
      </c>
      <c r="AF61" s="13" t="e">
        <f t="shared" si="6"/>
        <v>#N/A</v>
      </c>
      <c r="AG61" s="13" t="e">
        <f t="shared" si="7"/>
        <v>#N/A</v>
      </c>
    </row>
    <row r="62" spans="2:33" x14ac:dyDescent="0.3">
      <c r="B62" s="1" t="e">
        <f t="shared" si="0"/>
        <v>#N/A</v>
      </c>
      <c r="V62" s="1" t="str">
        <f t="shared" si="11"/>
        <v/>
      </c>
      <c r="W62" s="1" t="str">
        <f t="shared" si="8"/>
        <v/>
      </c>
      <c r="X62" s="1" t="str">
        <f t="shared" si="9"/>
        <v/>
      </c>
      <c r="Y62" s="1" t="str">
        <f t="shared" si="10"/>
        <v/>
      </c>
      <c r="Z62" s="1" t="e">
        <f t="shared" si="12"/>
        <v>#N/A</v>
      </c>
      <c r="AA62" s="3">
        <f t="shared" si="1"/>
        <v>0</v>
      </c>
      <c r="AB62" s="13" t="e">
        <f t="shared" si="2"/>
        <v>#N/A</v>
      </c>
      <c r="AC62" s="13" t="e">
        <f t="shared" si="3"/>
        <v>#N/A</v>
      </c>
      <c r="AD62" s="13" t="e">
        <f t="shared" si="4"/>
        <v>#N/A</v>
      </c>
      <c r="AE62" s="13" t="e">
        <f t="shared" si="5"/>
        <v>#N/A</v>
      </c>
      <c r="AF62" s="13" t="e">
        <f t="shared" si="6"/>
        <v>#N/A</v>
      </c>
      <c r="AG62" s="13" t="e">
        <f t="shared" si="7"/>
        <v>#N/A</v>
      </c>
    </row>
    <row r="63" spans="2:33" x14ac:dyDescent="0.3">
      <c r="B63" s="1" t="e">
        <f t="shared" si="0"/>
        <v>#N/A</v>
      </c>
      <c r="V63" s="1" t="str">
        <f t="shared" si="11"/>
        <v/>
      </c>
      <c r="W63" s="1" t="str">
        <f t="shared" si="8"/>
        <v/>
      </c>
      <c r="X63" s="1" t="str">
        <f t="shared" si="9"/>
        <v/>
      </c>
      <c r="Y63" s="1" t="str">
        <f t="shared" si="10"/>
        <v/>
      </c>
      <c r="Z63" s="1" t="e">
        <f t="shared" si="12"/>
        <v>#N/A</v>
      </c>
      <c r="AA63" s="3">
        <f t="shared" si="1"/>
        <v>0</v>
      </c>
      <c r="AB63" s="13" t="e">
        <f t="shared" si="2"/>
        <v>#N/A</v>
      </c>
      <c r="AC63" s="13" t="e">
        <f t="shared" si="3"/>
        <v>#N/A</v>
      </c>
      <c r="AD63" s="13" t="e">
        <f t="shared" si="4"/>
        <v>#N/A</v>
      </c>
      <c r="AE63" s="13" t="e">
        <f t="shared" si="5"/>
        <v>#N/A</v>
      </c>
      <c r="AF63" s="13" t="e">
        <f t="shared" si="6"/>
        <v>#N/A</v>
      </c>
      <c r="AG63" s="13" t="e">
        <f t="shared" si="7"/>
        <v>#N/A</v>
      </c>
    </row>
    <row r="64" spans="2:33" x14ac:dyDescent="0.3">
      <c r="B64" s="1" t="e">
        <f t="shared" si="0"/>
        <v>#N/A</v>
      </c>
      <c r="V64" s="1" t="str">
        <f t="shared" si="11"/>
        <v/>
      </c>
      <c r="W64" s="1" t="str">
        <f t="shared" si="8"/>
        <v/>
      </c>
      <c r="X64" s="1" t="str">
        <f t="shared" si="9"/>
        <v/>
      </c>
      <c r="Y64" s="1" t="str">
        <f t="shared" si="10"/>
        <v/>
      </c>
      <c r="Z64" s="1" t="e">
        <f t="shared" si="12"/>
        <v>#N/A</v>
      </c>
      <c r="AA64" s="3">
        <f t="shared" si="1"/>
        <v>0</v>
      </c>
      <c r="AB64" s="13" t="e">
        <f t="shared" si="2"/>
        <v>#N/A</v>
      </c>
      <c r="AC64" s="13" t="e">
        <f t="shared" si="3"/>
        <v>#N/A</v>
      </c>
      <c r="AD64" s="13" t="e">
        <f t="shared" si="4"/>
        <v>#N/A</v>
      </c>
      <c r="AE64" s="13" t="e">
        <f t="shared" si="5"/>
        <v>#N/A</v>
      </c>
      <c r="AF64" s="13" t="e">
        <f t="shared" si="6"/>
        <v>#N/A</v>
      </c>
      <c r="AG64" s="13" t="e">
        <f t="shared" si="7"/>
        <v>#N/A</v>
      </c>
    </row>
    <row r="65" spans="2:33" x14ac:dyDescent="0.3">
      <c r="B65" s="1" t="e">
        <f t="shared" si="0"/>
        <v>#N/A</v>
      </c>
      <c r="V65" s="1" t="str">
        <f t="shared" si="11"/>
        <v/>
      </c>
      <c r="W65" s="1" t="str">
        <f t="shared" si="8"/>
        <v/>
      </c>
      <c r="X65" s="1" t="str">
        <f t="shared" si="9"/>
        <v/>
      </c>
      <c r="Y65" s="1" t="str">
        <f t="shared" si="10"/>
        <v/>
      </c>
      <c r="Z65" s="1" t="e">
        <f t="shared" si="12"/>
        <v>#N/A</v>
      </c>
      <c r="AA65" s="3">
        <f t="shared" si="1"/>
        <v>0</v>
      </c>
      <c r="AB65" s="13" t="e">
        <f t="shared" si="2"/>
        <v>#N/A</v>
      </c>
      <c r="AC65" s="13" t="e">
        <f t="shared" si="3"/>
        <v>#N/A</v>
      </c>
      <c r="AD65" s="13" t="e">
        <f t="shared" si="4"/>
        <v>#N/A</v>
      </c>
      <c r="AE65" s="13" t="e">
        <f t="shared" si="5"/>
        <v>#N/A</v>
      </c>
      <c r="AF65" s="13" t="e">
        <f t="shared" si="6"/>
        <v>#N/A</v>
      </c>
      <c r="AG65" s="13" t="e">
        <f t="shared" si="7"/>
        <v>#N/A</v>
      </c>
    </row>
    <row r="66" spans="2:33" x14ac:dyDescent="0.3">
      <c r="B66" s="1" t="e">
        <f t="shared" si="0"/>
        <v>#N/A</v>
      </c>
      <c r="V66" s="1" t="str">
        <f t="shared" si="11"/>
        <v/>
      </c>
      <c r="W66" s="1" t="str">
        <f t="shared" si="8"/>
        <v/>
      </c>
      <c r="X66" s="1" t="str">
        <f t="shared" si="9"/>
        <v/>
      </c>
      <c r="Y66" s="1" t="str">
        <f t="shared" si="10"/>
        <v/>
      </c>
      <c r="Z66" s="1" t="e">
        <f t="shared" si="12"/>
        <v>#N/A</v>
      </c>
      <c r="AA66" s="3">
        <f t="shared" si="1"/>
        <v>0</v>
      </c>
      <c r="AB66" s="13" t="e">
        <f t="shared" si="2"/>
        <v>#N/A</v>
      </c>
      <c r="AC66" s="13" t="e">
        <f t="shared" si="3"/>
        <v>#N/A</v>
      </c>
      <c r="AD66" s="13" t="e">
        <f t="shared" si="4"/>
        <v>#N/A</v>
      </c>
      <c r="AE66" s="13" t="e">
        <f t="shared" si="5"/>
        <v>#N/A</v>
      </c>
      <c r="AF66" s="13" t="e">
        <f t="shared" si="6"/>
        <v>#N/A</v>
      </c>
      <c r="AG66" s="13" t="e">
        <f t="shared" si="7"/>
        <v>#N/A</v>
      </c>
    </row>
    <row r="67" spans="2:33" x14ac:dyDescent="0.3">
      <c r="B67" s="1" t="e">
        <f t="shared" si="0"/>
        <v>#N/A</v>
      </c>
      <c r="V67" s="1" t="str">
        <f t="shared" si="11"/>
        <v/>
      </c>
      <c r="W67" s="1" t="str">
        <f t="shared" si="8"/>
        <v/>
      </c>
      <c r="X67" s="1" t="str">
        <f t="shared" si="9"/>
        <v/>
      </c>
      <c r="Y67" s="1" t="str">
        <f t="shared" si="10"/>
        <v/>
      </c>
      <c r="Z67" s="1" t="e">
        <f t="shared" si="12"/>
        <v>#N/A</v>
      </c>
      <c r="AA67" s="3">
        <f t="shared" si="1"/>
        <v>0</v>
      </c>
      <c r="AB67" s="13" t="e">
        <f t="shared" si="2"/>
        <v>#N/A</v>
      </c>
      <c r="AC67" s="13" t="e">
        <f t="shared" si="3"/>
        <v>#N/A</v>
      </c>
      <c r="AD67" s="13" t="e">
        <f t="shared" si="4"/>
        <v>#N/A</v>
      </c>
      <c r="AE67" s="13" t="e">
        <f t="shared" si="5"/>
        <v>#N/A</v>
      </c>
      <c r="AF67" s="13" t="e">
        <f t="shared" si="6"/>
        <v>#N/A</v>
      </c>
      <c r="AG67" s="13" t="e">
        <f t="shared" si="7"/>
        <v>#N/A</v>
      </c>
    </row>
    <row r="68" spans="2:33" x14ac:dyDescent="0.3">
      <c r="B68" s="1" t="e">
        <f t="shared" si="0"/>
        <v>#N/A</v>
      </c>
      <c r="V68" s="1" t="str">
        <f t="shared" si="11"/>
        <v/>
      </c>
      <c r="W68" s="1" t="str">
        <f t="shared" si="8"/>
        <v/>
      </c>
      <c r="X68" s="1" t="str">
        <f t="shared" si="9"/>
        <v/>
      </c>
      <c r="Y68" s="1" t="str">
        <f t="shared" si="10"/>
        <v/>
      </c>
      <c r="Z68" s="1" t="e">
        <f t="shared" si="12"/>
        <v>#N/A</v>
      </c>
      <c r="AA68" s="3">
        <f t="shared" si="1"/>
        <v>0</v>
      </c>
      <c r="AB68" s="13" t="e">
        <f t="shared" si="2"/>
        <v>#N/A</v>
      </c>
      <c r="AC68" s="13" t="e">
        <f t="shared" si="3"/>
        <v>#N/A</v>
      </c>
      <c r="AD68" s="13" t="e">
        <f t="shared" si="4"/>
        <v>#N/A</v>
      </c>
      <c r="AE68" s="13" t="e">
        <f t="shared" si="5"/>
        <v>#N/A</v>
      </c>
      <c r="AF68" s="13" t="e">
        <f t="shared" si="6"/>
        <v>#N/A</v>
      </c>
      <c r="AG68" s="13" t="e">
        <f t="shared" si="7"/>
        <v>#N/A</v>
      </c>
    </row>
    <row r="69" spans="2:33" x14ac:dyDescent="0.3">
      <c r="B69" s="1" t="e">
        <f t="shared" si="0"/>
        <v>#N/A</v>
      </c>
      <c r="V69" s="1" t="str">
        <f t="shared" si="11"/>
        <v/>
      </c>
      <c r="W69" s="1" t="str">
        <f t="shared" si="8"/>
        <v/>
      </c>
      <c r="X69" s="1" t="str">
        <f t="shared" si="9"/>
        <v/>
      </c>
      <c r="Y69" s="1" t="str">
        <f t="shared" si="10"/>
        <v/>
      </c>
      <c r="Z69" s="1" t="e">
        <f t="shared" si="12"/>
        <v>#N/A</v>
      </c>
      <c r="AA69" s="3">
        <f t="shared" si="1"/>
        <v>0</v>
      </c>
      <c r="AB69" s="13" t="e">
        <f t="shared" si="2"/>
        <v>#N/A</v>
      </c>
      <c r="AC69" s="13" t="e">
        <f t="shared" si="3"/>
        <v>#N/A</v>
      </c>
      <c r="AD69" s="13" t="e">
        <f t="shared" si="4"/>
        <v>#N/A</v>
      </c>
      <c r="AE69" s="13" t="e">
        <f t="shared" si="5"/>
        <v>#N/A</v>
      </c>
      <c r="AF69" s="13" t="e">
        <f t="shared" si="6"/>
        <v>#N/A</v>
      </c>
      <c r="AG69" s="13" t="e">
        <f t="shared" si="7"/>
        <v>#N/A</v>
      </c>
    </row>
    <row r="70" spans="2:33" x14ac:dyDescent="0.3">
      <c r="B70" s="1" t="e">
        <f t="shared" si="0"/>
        <v>#N/A</v>
      </c>
      <c r="V70" s="1" t="str">
        <f t="shared" si="11"/>
        <v/>
      </c>
      <c r="W70" s="1" t="str">
        <f t="shared" si="8"/>
        <v/>
      </c>
      <c r="X70" s="1" t="str">
        <f t="shared" si="9"/>
        <v/>
      </c>
      <c r="Y70" s="1" t="str">
        <f t="shared" si="10"/>
        <v/>
      </c>
      <c r="Z70" s="1" t="e">
        <f t="shared" si="12"/>
        <v>#N/A</v>
      </c>
      <c r="AA70" s="3">
        <f t="shared" si="1"/>
        <v>0</v>
      </c>
      <c r="AB70" s="13" t="e">
        <f t="shared" si="2"/>
        <v>#N/A</v>
      </c>
      <c r="AC70" s="13" t="e">
        <f t="shared" si="3"/>
        <v>#N/A</v>
      </c>
      <c r="AD70" s="13" t="e">
        <f t="shared" si="4"/>
        <v>#N/A</v>
      </c>
      <c r="AE70" s="13" t="e">
        <f t="shared" si="5"/>
        <v>#N/A</v>
      </c>
      <c r="AF70" s="13" t="e">
        <f t="shared" si="6"/>
        <v>#N/A</v>
      </c>
      <c r="AG70" s="13" t="e">
        <f t="shared" si="7"/>
        <v>#N/A</v>
      </c>
    </row>
    <row r="71" spans="2:33" x14ac:dyDescent="0.3">
      <c r="B71" s="1" t="e">
        <f t="shared" si="0"/>
        <v>#N/A</v>
      </c>
      <c r="V71" s="1" t="str">
        <f t="shared" si="11"/>
        <v/>
      </c>
      <c r="W71" s="1" t="str">
        <f t="shared" si="8"/>
        <v/>
      </c>
      <c r="X71" s="1" t="str">
        <f t="shared" si="9"/>
        <v/>
      </c>
      <c r="Y71" s="1" t="str">
        <f t="shared" si="10"/>
        <v/>
      </c>
      <c r="Z71" s="1" t="e">
        <f t="shared" si="12"/>
        <v>#N/A</v>
      </c>
      <c r="AA71" s="3">
        <f t="shared" si="1"/>
        <v>0</v>
      </c>
      <c r="AB71" s="13" t="e">
        <f t="shared" si="2"/>
        <v>#N/A</v>
      </c>
      <c r="AC71" s="13" t="e">
        <f t="shared" si="3"/>
        <v>#N/A</v>
      </c>
      <c r="AD71" s="13" t="e">
        <f t="shared" si="4"/>
        <v>#N/A</v>
      </c>
      <c r="AE71" s="13" t="e">
        <f t="shared" si="5"/>
        <v>#N/A</v>
      </c>
      <c r="AF71" s="13" t="e">
        <f t="shared" si="6"/>
        <v>#N/A</v>
      </c>
      <c r="AG71" s="13" t="e">
        <f t="shared" si="7"/>
        <v>#N/A</v>
      </c>
    </row>
    <row r="72" spans="2:33" x14ac:dyDescent="0.3">
      <c r="B72" s="1" t="e">
        <f t="shared" ref="B72:B135" si="13">IF(C72="",NA(),E72+G72+H72+I72)</f>
        <v>#N/A</v>
      </c>
      <c r="V72" s="1" t="str">
        <f t="shared" si="11"/>
        <v/>
      </c>
      <c r="W72" s="1" t="str">
        <f t="shared" si="8"/>
        <v/>
      </c>
      <c r="X72" s="1" t="str">
        <f t="shared" si="9"/>
        <v/>
      </c>
      <c r="Y72" s="1" t="str">
        <f t="shared" si="10"/>
        <v/>
      </c>
      <c r="Z72" s="1" t="e">
        <f t="shared" si="12"/>
        <v>#N/A</v>
      </c>
      <c r="AA72" s="3">
        <f t="shared" ref="AA72:AA135" si="14">$B$2*K72*$B$1</f>
        <v>0</v>
      </c>
      <c r="AB72" s="13" t="e">
        <f t="shared" ref="AB72:AB135" si="15">IF(OR(ISNA(B72),B72=0),NA(),I72/B72)</f>
        <v>#N/A</v>
      </c>
      <c r="AC72" s="13" t="e">
        <f t="shared" ref="AC72:AC135" si="16">IF(OR(ISNA(B72),B72=0),NA(),B72/$AC$5)</f>
        <v>#N/A</v>
      </c>
      <c r="AD72" s="13" t="e">
        <f t="shared" ref="AD72:AD135" si="17">IF(OR(ISNA(B72),B72=0),NA(),E72/$AC$5)</f>
        <v>#N/A</v>
      </c>
      <c r="AE72" s="13" t="e">
        <f t="shared" ref="AE72:AE135" si="18">IF(OR(ISNA(B72),B72=0),NA(),G72/$AC$5)</f>
        <v>#N/A</v>
      </c>
      <c r="AF72" s="13" t="e">
        <f t="shared" ref="AF72:AF135" si="19">IF(OR(ISNA(B72),B72=0),NA(),I72/$AC$5)</f>
        <v>#N/A</v>
      </c>
      <c r="AG72" s="13" t="e">
        <f t="shared" ref="AG72:AG135" si="20">+IF(OR(ISNA(B72),B72=0),NA(),Z72/$AC$5)</f>
        <v>#N/A</v>
      </c>
    </row>
    <row r="73" spans="2:33" x14ac:dyDescent="0.3">
      <c r="B73" s="1" t="e">
        <f t="shared" si="13"/>
        <v>#N/A</v>
      </c>
      <c r="V73" s="1" t="str">
        <f t="shared" si="11"/>
        <v/>
      </c>
      <c r="W73" s="1" t="str">
        <f t="shared" ref="W73:W136" si="21">IF($C73="","",G73-G72)</f>
        <v/>
      </c>
      <c r="X73" s="1" t="str">
        <f t="shared" ref="X73:X136" si="22">IF($C73="","",H73-H72)</f>
        <v/>
      </c>
      <c r="Y73" s="1" t="str">
        <f t="shared" ref="Y73:Y136" si="23">IF($C73="","",I73-I72)</f>
        <v/>
      </c>
      <c r="Z73" s="1" t="e">
        <f t="shared" si="12"/>
        <v>#N/A</v>
      </c>
      <c r="AA73" s="3">
        <f t="shared" si="14"/>
        <v>0</v>
      </c>
      <c r="AB73" s="13" t="e">
        <f t="shared" si="15"/>
        <v>#N/A</v>
      </c>
      <c r="AC73" s="13" t="e">
        <f t="shared" si="16"/>
        <v>#N/A</v>
      </c>
      <c r="AD73" s="13" t="e">
        <f t="shared" si="17"/>
        <v>#N/A</v>
      </c>
      <c r="AE73" s="13" t="e">
        <f t="shared" si="18"/>
        <v>#N/A</v>
      </c>
      <c r="AF73" s="13" t="e">
        <f t="shared" si="19"/>
        <v>#N/A</v>
      </c>
      <c r="AG73" s="13" t="e">
        <f t="shared" si="20"/>
        <v>#N/A</v>
      </c>
    </row>
    <row r="74" spans="2:33" x14ac:dyDescent="0.3">
      <c r="B74" s="1" t="e">
        <f t="shared" si="13"/>
        <v>#N/A</v>
      </c>
      <c r="V74" s="1" t="str">
        <f t="shared" ref="V74:V137" si="24">IF($C74="","",E74-E73)</f>
        <v/>
      </c>
      <c r="W74" s="1" t="str">
        <f t="shared" si="21"/>
        <v/>
      </c>
      <c r="X74" s="1" t="str">
        <f t="shared" si="22"/>
        <v/>
      </c>
      <c r="Y74" s="1" t="str">
        <f t="shared" si="23"/>
        <v/>
      </c>
      <c r="Z74" s="1" t="e">
        <f t="shared" ref="Z74:Z137" si="25">IF(OR($C74="",ISNA($C74)),NA(),V74+W74+X74+Y74)</f>
        <v>#N/A</v>
      </c>
      <c r="AA74" s="3">
        <f t="shared" si="14"/>
        <v>0</v>
      </c>
      <c r="AB74" s="13" t="e">
        <f t="shared" si="15"/>
        <v>#N/A</v>
      </c>
      <c r="AC74" s="13" t="e">
        <f t="shared" si="16"/>
        <v>#N/A</v>
      </c>
      <c r="AD74" s="13" t="e">
        <f t="shared" si="17"/>
        <v>#N/A</v>
      </c>
      <c r="AE74" s="13" t="e">
        <f t="shared" si="18"/>
        <v>#N/A</v>
      </c>
      <c r="AF74" s="13" t="e">
        <f t="shared" si="19"/>
        <v>#N/A</v>
      </c>
      <c r="AG74" s="13" t="e">
        <f t="shared" si="20"/>
        <v>#N/A</v>
      </c>
    </row>
    <row r="75" spans="2:33" x14ac:dyDescent="0.3">
      <c r="B75" s="1" t="e">
        <f t="shared" si="13"/>
        <v>#N/A</v>
      </c>
      <c r="V75" s="1" t="str">
        <f t="shared" si="24"/>
        <v/>
      </c>
      <c r="W75" s="1" t="str">
        <f t="shared" si="21"/>
        <v/>
      </c>
      <c r="X75" s="1" t="str">
        <f t="shared" si="22"/>
        <v/>
      </c>
      <c r="Y75" s="1" t="str">
        <f t="shared" si="23"/>
        <v/>
      </c>
      <c r="Z75" s="1" t="e">
        <f t="shared" si="25"/>
        <v>#N/A</v>
      </c>
      <c r="AA75" s="3">
        <f t="shared" si="14"/>
        <v>0</v>
      </c>
      <c r="AB75" s="13" t="e">
        <f t="shared" si="15"/>
        <v>#N/A</v>
      </c>
      <c r="AC75" s="13" t="e">
        <f t="shared" si="16"/>
        <v>#N/A</v>
      </c>
      <c r="AD75" s="13" t="e">
        <f t="shared" si="17"/>
        <v>#N/A</v>
      </c>
      <c r="AE75" s="13" t="e">
        <f t="shared" si="18"/>
        <v>#N/A</v>
      </c>
      <c r="AF75" s="13" t="e">
        <f t="shared" si="19"/>
        <v>#N/A</v>
      </c>
      <c r="AG75" s="13" t="e">
        <f t="shared" si="20"/>
        <v>#N/A</v>
      </c>
    </row>
    <row r="76" spans="2:33" x14ac:dyDescent="0.3">
      <c r="B76" s="1" t="e">
        <f t="shared" si="13"/>
        <v>#N/A</v>
      </c>
      <c r="V76" s="1" t="str">
        <f t="shared" si="24"/>
        <v/>
      </c>
      <c r="W76" s="1" t="str">
        <f t="shared" si="21"/>
        <v/>
      </c>
      <c r="X76" s="1" t="str">
        <f t="shared" si="22"/>
        <v/>
      </c>
      <c r="Y76" s="1" t="str">
        <f t="shared" si="23"/>
        <v/>
      </c>
      <c r="Z76" s="1" t="e">
        <f t="shared" si="25"/>
        <v>#N/A</v>
      </c>
      <c r="AA76" s="3">
        <f t="shared" si="14"/>
        <v>0</v>
      </c>
      <c r="AB76" s="13" t="e">
        <f t="shared" si="15"/>
        <v>#N/A</v>
      </c>
      <c r="AC76" s="13" t="e">
        <f t="shared" si="16"/>
        <v>#N/A</v>
      </c>
      <c r="AD76" s="13" t="e">
        <f t="shared" si="17"/>
        <v>#N/A</v>
      </c>
      <c r="AE76" s="13" t="e">
        <f t="shared" si="18"/>
        <v>#N/A</v>
      </c>
      <c r="AF76" s="13" t="e">
        <f t="shared" si="19"/>
        <v>#N/A</v>
      </c>
      <c r="AG76" s="13" t="e">
        <f t="shared" si="20"/>
        <v>#N/A</v>
      </c>
    </row>
    <row r="77" spans="2:33" x14ac:dyDescent="0.3">
      <c r="B77" s="1" t="e">
        <f t="shared" si="13"/>
        <v>#N/A</v>
      </c>
      <c r="V77" s="1" t="str">
        <f t="shared" si="24"/>
        <v/>
      </c>
      <c r="W77" s="1" t="str">
        <f t="shared" si="21"/>
        <v/>
      </c>
      <c r="X77" s="1" t="str">
        <f t="shared" si="22"/>
        <v/>
      </c>
      <c r="Y77" s="1" t="str">
        <f t="shared" si="23"/>
        <v/>
      </c>
      <c r="Z77" s="1" t="e">
        <f t="shared" si="25"/>
        <v>#N/A</v>
      </c>
      <c r="AA77" s="3">
        <f t="shared" si="14"/>
        <v>0</v>
      </c>
      <c r="AB77" s="13" t="e">
        <f t="shared" si="15"/>
        <v>#N/A</v>
      </c>
      <c r="AC77" s="13" t="e">
        <f t="shared" si="16"/>
        <v>#N/A</v>
      </c>
      <c r="AD77" s="13" t="e">
        <f t="shared" si="17"/>
        <v>#N/A</v>
      </c>
      <c r="AE77" s="13" t="e">
        <f t="shared" si="18"/>
        <v>#N/A</v>
      </c>
      <c r="AF77" s="13" t="e">
        <f t="shared" si="19"/>
        <v>#N/A</v>
      </c>
      <c r="AG77" s="13" t="e">
        <f t="shared" si="20"/>
        <v>#N/A</v>
      </c>
    </row>
    <row r="78" spans="2:33" x14ac:dyDescent="0.3">
      <c r="B78" s="1" t="e">
        <f t="shared" si="13"/>
        <v>#N/A</v>
      </c>
      <c r="V78" s="1" t="str">
        <f t="shared" si="24"/>
        <v/>
      </c>
      <c r="W78" s="1" t="str">
        <f t="shared" si="21"/>
        <v/>
      </c>
      <c r="X78" s="1" t="str">
        <f t="shared" si="22"/>
        <v/>
      </c>
      <c r="Y78" s="1" t="str">
        <f t="shared" si="23"/>
        <v/>
      </c>
      <c r="Z78" s="1" t="e">
        <f t="shared" si="25"/>
        <v>#N/A</v>
      </c>
      <c r="AA78" s="3">
        <f t="shared" si="14"/>
        <v>0</v>
      </c>
      <c r="AB78" s="13" t="e">
        <f t="shared" si="15"/>
        <v>#N/A</v>
      </c>
      <c r="AC78" s="13" t="e">
        <f t="shared" si="16"/>
        <v>#N/A</v>
      </c>
      <c r="AD78" s="13" t="e">
        <f t="shared" si="17"/>
        <v>#N/A</v>
      </c>
      <c r="AE78" s="13" t="e">
        <f t="shared" si="18"/>
        <v>#N/A</v>
      </c>
      <c r="AF78" s="13" t="e">
        <f t="shared" si="19"/>
        <v>#N/A</v>
      </c>
      <c r="AG78" s="13" t="e">
        <f t="shared" si="20"/>
        <v>#N/A</v>
      </c>
    </row>
    <row r="79" spans="2:33" x14ac:dyDescent="0.3">
      <c r="B79" s="1" t="e">
        <f t="shared" si="13"/>
        <v>#N/A</v>
      </c>
      <c r="V79" s="1" t="str">
        <f t="shared" si="24"/>
        <v/>
      </c>
      <c r="W79" s="1" t="str">
        <f t="shared" si="21"/>
        <v/>
      </c>
      <c r="X79" s="1" t="str">
        <f t="shared" si="22"/>
        <v/>
      </c>
      <c r="Y79" s="1" t="str">
        <f t="shared" si="23"/>
        <v/>
      </c>
      <c r="Z79" s="1" t="e">
        <f t="shared" si="25"/>
        <v>#N/A</v>
      </c>
      <c r="AA79" s="3">
        <f t="shared" si="14"/>
        <v>0</v>
      </c>
      <c r="AB79" s="13" t="e">
        <f t="shared" si="15"/>
        <v>#N/A</v>
      </c>
      <c r="AC79" s="13" t="e">
        <f t="shared" si="16"/>
        <v>#N/A</v>
      </c>
      <c r="AD79" s="13" t="e">
        <f t="shared" si="17"/>
        <v>#N/A</v>
      </c>
      <c r="AE79" s="13" t="e">
        <f t="shared" si="18"/>
        <v>#N/A</v>
      </c>
      <c r="AF79" s="13" t="e">
        <f t="shared" si="19"/>
        <v>#N/A</v>
      </c>
      <c r="AG79" s="13" t="e">
        <f t="shared" si="20"/>
        <v>#N/A</v>
      </c>
    </row>
    <row r="80" spans="2:33" x14ac:dyDescent="0.3">
      <c r="B80" s="1" t="e">
        <f t="shared" si="13"/>
        <v>#N/A</v>
      </c>
      <c r="V80" s="1" t="str">
        <f t="shared" si="24"/>
        <v/>
      </c>
      <c r="W80" s="1" t="str">
        <f t="shared" si="21"/>
        <v/>
      </c>
      <c r="X80" s="1" t="str">
        <f t="shared" si="22"/>
        <v/>
      </c>
      <c r="Y80" s="1" t="str">
        <f t="shared" si="23"/>
        <v/>
      </c>
      <c r="Z80" s="1" t="e">
        <f t="shared" si="25"/>
        <v>#N/A</v>
      </c>
      <c r="AA80" s="3">
        <f t="shared" si="14"/>
        <v>0</v>
      </c>
      <c r="AB80" s="13" t="e">
        <f t="shared" si="15"/>
        <v>#N/A</v>
      </c>
      <c r="AC80" s="13" t="e">
        <f t="shared" si="16"/>
        <v>#N/A</v>
      </c>
      <c r="AD80" s="13" t="e">
        <f t="shared" si="17"/>
        <v>#N/A</v>
      </c>
      <c r="AE80" s="13" t="e">
        <f t="shared" si="18"/>
        <v>#N/A</v>
      </c>
      <c r="AF80" s="13" t="e">
        <f t="shared" si="19"/>
        <v>#N/A</v>
      </c>
      <c r="AG80" s="13" t="e">
        <f t="shared" si="20"/>
        <v>#N/A</v>
      </c>
    </row>
    <row r="81" spans="2:33" x14ac:dyDescent="0.3">
      <c r="B81" s="1" t="e">
        <f t="shared" si="13"/>
        <v>#N/A</v>
      </c>
      <c r="V81" s="1" t="str">
        <f t="shared" si="24"/>
        <v/>
      </c>
      <c r="W81" s="1" t="str">
        <f t="shared" si="21"/>
        <v/>
      </c>
      <c r="X81" s="1" t="str">
        <f t="shared" si="22"/>
        <v/>
      </c>
      <c r="Y81" s="1" t="str">
        <f t="shared" si="23"/>
        <v/>
      </c>
      <c r="Z81" s="1" t="e">
        <f t="shared" si="25"/>
        <v>#N/A</v>
      </c>
      <c r="AA81" s="3">
        <f t="shared" si="14"/>
        <v>0</v>
      </c>
      <c r="AB81" s="13" t="e">
        <f t="shared" si="15"/>
        <v>#N/A</v>
      </c>
      <c r="AC81" s="13" t="e">
        <f t="shared" si="16"/>
        <v>#N/A</v>
      </c>
      <c r="AD81" s="13" t="e">
        <f t="shared" si="17"/>
        <v>#N/A</v>
      </c>
      <c r="AE81" s="13" t="e">
        <f t="shared" si="18"/>
        <v>#N/A</v>
      </c>
      <c r="AF81" s="13" t="e">
        <f t="shared" si="19"/>
        <v>#N/A</v>
      </c>
      <c r="AG81" s="13" t="e">
        <f t="shared" si="20"/>
        <v>#N/A</v>
      </c>
    </row>
    <row r="82" spans="2:33" x14ac:dyDescent="0.3">
      <c r="B82" s="1" t="e">
        <f t="shared" si="13"/>
        <v>#N/A</v>
      </c>
      <c r="V82" s="1" t="str">
        <f t="shared" si="24"/>
        <v/>
      </c>
      <c r="W82" s="1" t="str">
        <f t="shared" si="21"/>
        <v/>
      </c>
      <c r="X82" s="1" t="str">
        <f t="shared" si="22"/>
        <v/>
      </c>
      <c r="Y82" s="1" t="str">
        <f t="shared" si="23"/>
        <v/>
      </c>
      <c r="Z82" s="1" t="e">
        <f t="shared" si="25"/>
        <v>#N/A</v>
      </c>
      <c r="AA82" s="3">
        <f t="shared" si="14"/>
        <v>0</v>
      </c>
      <c r="AB82" s="13" t="e">
        <f t="shared" si="15"/>
        <v>#N/A</v>
      </c>
      <c r="AC82" s="13" t="e">
        <f t="shared" si="16"/>
        <v>#N/A</v>
      </c>
      <c r="AD82" s="13" t="e">
        <f t="shared" si="17"/>
        <v>#N/A</v>
      </c>
      <c r="AE82" s="13" t="e">
        <f t="shared" si="18"/>
        <v>#N/A</v>
      </c>
      <c r="AF82" s="13" t="e">
        <f t="shared" si="19"/>
        <v>#N/A</v>
      </c>
      <c r="AG82" s="13" t="e">
        <f t="shared" si="20"/>
        <v>#N/A</v>
      </c>
    </row>
    <row r="83" spans="2:33" x14ac:dyDescent="0.3">
      <c r="B83" s="1" t="e">
        <f t="shared" si="13"/>
        <v>#N/A</v>
      </c>
      <c r="V83" s="1" t="str">
        <f t="shared" si="24"/>
        <v/>
      </c>
      <c r="W83" s="1" t="str">
        <f t="shared" si="21"/>
        <v/>
      </c>
      <c r="X83" s="1" t="str">
        <f t="shared" si="22"/>
        <v/>
      </c>
      <c r="Y83" s="1" t="str">
        <f t="shared" si="23"/>
        <v/>
      </c>
      <c r="Z83" s="1" t="e">
        <f t="shared" si="25"/>
        <v>#N/A</v>
      </c>
      <c r="AA83" s="3">
        <f t="shared" si="14"/>
        <v>0</v>
      </c>
      <c r="AB83" s="13" t="e">
        <f t="shared" si="15"/>
        <v>#N/A</v>
      </c>
      <c r="AC83" s="13" t="e">
        <f t="shared" si="16"/>
        <v>#N/A</v>
      </c>
      <c r="AD83" s="13" t="e">
        <f t="shared" si="17"/>
        <v>#N/A</v>
      </c>
      <c r="AE83" s="13" t="e">
        <f t="shared" si="18"/>
        <v>#N/A</v>
      </c>
      <c r="AF83" s="13" t="e">
        <f t="shared" si="19"/>
        <v>#N/A</v>
      </c>
      <c r="AG83" s="13" t="e">
        <f t="shared" si="20"/>
        <v>#N/A</v>
      </c>
    </row>
    <row r="84" spans="2:33" x14ac:dyDescent="0.3">
      <c r="B84" s="1" t="e">
        <f t="shared" si="13"/>
        <v>#N/A</v>
      </c>
      <c r="V84" s="1" t="str">
        <f t="shared" si="24"/>
        <v/>
      </c>
      <c r="W84" s="1" t="str">
        <f t="shared" si="21"/>
        <v/>
      </c>
      <c r="X84" s="1" t="str">
        <f t="shared" si="22"/>
        <v/>
      </c>
      <c r="Y84" s="1" t="str">
        <f t="shared" si="23"/>
        <v/>
      </c>
      <c r="Z84" s="1" t="e">
        <f t="shared" si="25"/>
        <v>#N/A</v>
      </c>
      <c r="AA84" s="3">
        <f t="shared" si="14"/>
        <v>0</v>
      </c>
      <c r="AB84" s="13" t="e">
        <f t="shared" si="15"/>
        <v>#N/A</v>
      </c>
      <c r="AC84" s="13" t="e">
        <f t="shared" si="16"/>
        <v>#N/A</v>
      </c>
      <c r="AD84" s="13" t="e">
        <f t="shared" si="17"/>
        <v>#N/A</v>
      </c>
      <c r="AE84" s="13" t="e">
        <f t="shared" si="18"/>
        <v>#N/A</v>
      </c>
      <c r="AF84" s="13" t="e">
        <f t="shared" si="19"/>
        <v>#N/A</v>
      </c>
      <c r="AG84" s="13" t="e">
        <f t="shared" si="20"/>
        <v>#N/A</v>
      </c>
    </row>
    <row r="85" spans="2:33" x14ac:dyDescent="0.3">
      <c r="B85" s="1" t="e">
        <f t="shared" si="13"/>
        <v>#N/A</v>
      </c>
      <c r="V85" s="1" t="str">
        <f t="shared" si="24"/>
        <v/>
      </c>
      <c r="W85" s="1" t="str">
        <f t="shared" si="21"/>
        <v/>
      </c>
      <c r="X85" s="1" t="str">
        <f t="shared" si="22"/>
        <v/>
      </c>
      <c r="Y85" s="1" t="str">
        <f t="shared" si="23"/>
        <v/>
      </c>
      <c r="Z85" s="1" t="e">
        <f t="shared" si="25"/>
        <v>#N/A</v>
      </c>
      <c r="AA85" s="3">
        <f t="shared" si="14"/>
        <v>0</v>
      </c>
      <c r="AB85" s="13" t="e">
        <f t="shared" si="15"/>
        <v>#N/A</v>
      </c>
      <c r="AC85" s="13" t="e">
        <f t="shared" si="16"/>
        <v>#N/A</v>
      </c>
      <c r="AD85" s="13" t="e">
        <f t="shared" si="17"/>
        <v>#N/A</v>
      </c>
      <c r="AE85" s="13" t="e">
        <f t="shared" si="18"/>
        <v>#N/A</v>
      </c>
      <c r="AF85" s="13" t="e">
        <f t="shared" si="19"/>
        <v>#N/A</v>
      </c>
      <c r="AG85" s="13" t="e">
        <f t="shared" si="20"/>
        <v>#N/A</v>
      </c>
    </row>
    <row r="86" spans="2:33" x14ac:dyDescent="0.3">
      <c r="B86" s="1" t="e">
        <f t="shared" si="13"/>
        <v>#N/A</v>
      </c>
      <c r="V86" s="1" t="str">
        <f t="shared" si="24"/>
        <v/>
      </c>
      <c r="W86" s="1" t="str">
        <f t="shared" si="21"/>
        <v/>
      </c>
      <c r="X86" s="1" t="str">
        <f t="shared" si="22"/>
        <v/>
      </c>
      <c r="Y86" s="1" t="str">
        <f t="shared" si="23"/>
        <v/>
      </c>
      <c r="Z86" s="1" t="e">
        <f t="shared" si="25"/>
        <v>#N/A</v>
      </c>
      <c r="AA86" s="3">
        <f t="shared" si="14"/>
        <v>0</v>
      </c>
      <c r="AB86" s="13" t="e">
        <f t="shared" si="15"/>
        <v>#N/A</v>
      </c>
      <c r="AC86" s="13" t="e">
        <f t="shared" si="16"/>
        <v>#N/A</v>
      </c>
      <c r="AD86" s="13" t="e">
        <f t="shared" si="17"/>
        <v>#N/A</v>
      </c>
      <c r="AE86" s="13" t="e">
        <f t="shared" si="18"/>
        <v>#N/A</v>
      </c>
      <c r="AF86" s="13" t="e">
        <f t="shared" si="19"/>
        <v>#N/A</v>
      </c>
      <c r="AG86" s="13" t="e">
        <f t="shared" si="20"/>
        <v>#N/A</v>
      </c>
    </row>
    <row r="87" spans="2:33" x14ac:dyDescent="0.3">
      <c r="B87" s="1" t="e">
        <f t="shared" si="13"/>
        <v>#N/A</v>
      </c>
      <c r="V87" s="1" t="str">
        <f t="shared" si="24"/>
        <v/>
      </c>
      <c r="W87" s="1" t="str">
        <f t="shared" si="21"/>
        <v/>
      </c>
      <c r="X87" s="1" t="str">
        <f t="shared" si="22"/>
        <v/>
      </c>
      <c r="Y87" s="1" t="str">
        <f t="shared" si="23"/>
        <v/>
      </c>
      <c r="Z87" s="1" t="e">
        <f t="shared" si="25"/>
        <v>#N/A</v>
      </c>
      <c r="AA87" s="3">
        <f t="shared" si="14"/>
        <v>0</v>
      </c>
      <c r="AB87" s="13" t="e">
        <f t="shared" si="15"/>
        <v>#N/A</v>
      </c>
      <c r="AC87" s="13" t="e">
        <f t="shared" si="16"/>
        <v>#N/A</v>
      </c>
      <c r="AD87" s="13" t="e">
        <f t="shared" si="17"/>
        <v>#N/A</v>
      </c>
      <c r="AE87" s="13" t="e">
        <f t="shared" si="18"/>
        <v>#N/A</v>
      </c>
      <c r="AF87" s="13" t="e">
        <f t="shared" si="19"/>
        <v>#N/A</v>
      </c>
      <c r="AG87" s="13" t="e">
        <f t="shared" si="20"/>
        <v>#N/A</v>
      </c>
    </row>
    <row r="88" spans="2:33" x14ac:dyDescent="0.3">
      <c r="B88" s="1" t="e">
        <f t="shared" si="13"/>
        <v>#N/A</v>
      </c>
      <c r="V88" s="1" t="str">
        <f t="shared" si="24"/>
        <v/>
      </c>
      <c r="W88" s="1" t="str">
        <f t="shared" si="21"/>
        <v/>
      </c>
      <c r="X88" s="1" t="str">
        <f t="shared" si="22"/>
        <v/>
      </c>
      <c r="Y88" s="1" t="str">
        <f t="shared" si="23"/>
        <v/>
      </c>
      <c r="Z88" s="1" t="e">
        <f t="shared" si="25"/>
        <v>#N/A</v>
      </c>
      <c r="AA88" s="3">
        <f t="shared" si="14"/>
        <v>0</v>
      </c>
      <c r="AB88" s="13" t="e">
        <f t="shared" si="15"/>
        <v>#N/A</v>
      </c>
      <c r="AC88" s="13" t="e">
        <f t="shared" si="16"/>
        <v>#N/A</v>
      </c>
      <c r="AD88" s="13" t="e">
        <f t="shared" si="17"/>
        <v>#N/A</v>
      </c>
      <c r="AE88" s="13" t="e">
        <f t="shared" si="18"/>
        <v>#N/A</v>
      </c>
      <c r="AF88" s="13" t="e">
        <f t="shared" si="19"/>
        <v>#N/A</v>
      </c>
      <c r="AG88" s="13" t="e">
        <f t="shared" si="20"/>
        <v>#N/A</v>
      </c>
    </row>
    <row r="89" spans="2:33" x14ac:dyDescent="0.3">
      <c r="B89" s="1" t="e">
        <f t="shared" si="13"/>
        <v>#N/A</v>
      </c>
      <c r="V89" s="1" t="str">
        <f t="shared" si="24"/>
        <v/>
      </c>
      <c r="W89" s="1" t="str">
        <f t="shared" si="21"/>
        <v/>
      </c>
      <c r="X89" s="1" t="str">
        <f t="shared" si="22"/>
        <v/>
      </c>
      <c r="Y89" s="1" t="str">
        <f t="shared" si="23"/>
        <v/>
      </c>
      <c r="Z89" s="1" t="e">
        <f t="shared" si="25"/>
        <v>#N/A</v>
      </c>
      <c r="AA89" s="3">
        <f t="shared" si="14"/>
        <v>0</v>
      </c>
      <c r="AB89" s="13" t="e">
        <f t="shared" si="15"/>
        <v>#N/A</v>
      </c>
      <c r="AC89" s="13" t="e">
        <f t="shared" si="16"/>
        <v>#N/A</v>
      </c>
      <c r="AD89" s="13" t="e">
        <f t="shared" si="17"/>
        <v>#N/A</v>
      </c>
      <c r="AE89" s="13" t="e">
        <f t="shared" si="18"/>
        <v>#N/A</v>
      </c>
      <c r="AF89" s="13" t="e">
        <f t="shared" si="19"/>
        <v>#N/A</v>
      </c>
      <c r="AG89" s="13" t="e">
        <f t="shared" si="20"/>
        <v>#N/A</v>
      </c>
    </row>
    <row r="90" spans="2:33" x14ac:dyDescent="0.3">
      <c r="B90" s="1" t="e">
        <f t="shared" si="13"/>
        <v>#N/A</v>
      </c>
      <c r="V90" s="1" t="str">
        <f t="shared" si="24"/>
        <v/>
      </c>
      <c r="W90" s="1" t="str">
        <f t="shared" si="21"/>
        <v/>
      </c>
      <c r="X90" s="1" t="str">
        <f t="shared" si="22"/>
        <v/>
      </c>
      <c r="Y90" s="1" t="str">
        <f t="shared" si="23"/>
        <v/>
      </c>
      <c r="Z90" s="1" t="e">
        <f t="shared" si="25"/>
        <v>#N/A</v>
      </c>
      <c r="AA90" s="3">
        <f t="shared" si="14"/>
        <v>0</v>
      </c>
      <c r="AB90" s="13" t="e">
        <f t="shared" si="15"/>
        <v>#N/A</v>
      </c>
      <c r="AC90" s="13" t="e">
        <f t="shared" si="16"/>
        <v>#N/A</v>
      </c>
      <c r="AD90" s="13" t="e">
        <f t="shared" si="17"/>
        <v>#N/A</v>
      </c>
      <c r="AE90" s="13" t="e">
        <f t="shared" si="18"/>
        <v>#N/A</v>
      </c>
      <c r="AF90" s="13" t="e">
        <f t="shared" si="19"/>
        <v>#N/A</v>
      </c>
      <c r="AG90" s="13" t="e">
        <f t="shared" si="20"/>
        <v>#N/A</v>
      </c>
    </row>
    <row r="91" spans="2:33" x14ac:dyDescent="0.3">
      <c r="B91" s="1" t="e">
        <f t="shared" si="13"/>
        <v>#N/A</v>
      </c>
      <c r="V91" s="1" t="str">
        <f t="shared" si="24"/>
        <v/>
      </c>
      <c r="W91" s="1" t="str">
        <f t="shared" si="21"/>
        <v/>
      </c>
      <c r="X91" s="1" t="str">
        <f t="shared" si="22"/>
        <v/>
      </c>
      <c r="Y91" s="1" t="str">
        <f t="shared" si="23"/>
        <v/>
      </c>
      <c r="Z91" s="1" t="e">
        <f t="shared" si="25"/>
        <v>#N/A</v>
      </c>
      <c r="AA91" s="3">
        <f t="shared" si="14"/>
        <v>0</v>
      </c>
      <c r="AB91" s="13" t="e">
        <f t="shared" si="15"/>
        <v>#N/A</v>
      </c>
      <c r="AC91" s="13" t="e">
        <f t="shared" si="16"/>
        <v>#N/A</v>
      </c>
      <c r="AD91" s="13" t="e">
        <f t="shared" si="17"/>
        <v>#N/A</v>
      </c>
      <c r="AE91" s="13" t="e">
        <f t="shared" si="18"/>
        <v>#N/A</v>
      </c>
      <c r="AF91" s="13" t="e">
        <f t="shared" si="19"/>
        <v>#N/A</v>
      </c>
      <c r="AG91" s="13" t="e">
        <f t="shared" si="20"/>
        <v>#N/A</v>
      </c>
    </row>
    <row r="92" spans="2:33" x14ac:dyDescent="0.3">
      <c r="B92" s="1" t="e">
        <f t="shared" si="13"/>
        <v>#N/A</v>
      </c>
      <c r="V92" s="1" t="str">
        <f t="shared" si="24"/>
        <v/>
      </c>
      <c r="W92" s="1" t="str">
        <f t="shared" si="21"/>
        <v/>
      </c>
      <c r="X92" s="1" t="str">
        <f t="shared" si="22"/>
        <v/>
      </c>
      <c r="Y92" s="1" t="str">
        <f t="shared" si="23"/>
        <v/>
      </c>
      <c r="Z92" s="1" t="e">
        <f t="shared" si="25"/>
        <v>#N/A</v>
      </c>
      <c r="AA92" s="3">
        <f t="shared" si="14"/>
        <v>0</v>
      </c>
      <c r="AB92" s="13" t="e">
        <f t="shared" si="15"/>
        <v>#N/A</v>
      </c>
      <c r="AC92" s="13" t="e">
        <f t="shared" si="16"/>
        <v>#N/A</v>
      </c>
      <c r="AD92" s="13" t="e">
        <f t="shared" si="17"/>
        <v>#N/A</v>
      </c>
      <c r="AE92" s="13" t="e">
        <f t="shared" si="18"/>
        <v>#N/A</v>
      </c>
      <c r="AF92" s="13" t="e">
        <f t="shared" si="19"/>
        <v>#N/A</v>
      </c>
      <c r="AG92" s="13" t="e">
        <f t="shared" si="20"/>
        <v>#N/A</v>
      </c>
    </row>
    <row r="93" spans="2:33" x14ac:dyDescent="0.3">
      <c r="B93" s="1" t="e">
        <f t="shared" si="13"/>
        <v>#N/A</v>
      </c>
      <c r="V93" s="1" t="str">
        <f t="shared" si="24"/>
        <v/>
      </c>
      <c r="W93" s="1" t="str">
        <f t="shared" si="21"/>
        <v/>
      </c>
      <c r="X93" s="1" t="str">
        <f t="shared" si="22"/>
        <v/>
      </c>
      <c r="Y93" s="1" t="str">
        <f t="shared" si="23"/>
        <v/>
      </c>
      <c r="Z93" s="1" t="e">
        <f t="shared" si="25"/>
        <v>#N/A</v>
      </c>
      <c r="AA93" s="3">
        <f t="shared" si="14"/>
        <v>0</v>
      </c>
      <c r="AB93" s="13" t="e">
        <f t="shared" si="15"/>
        <v>#N/A</v>
      </c>
      <c r="AC93" s="13" t="e">
        <f t="shared" si="16"/>
        <v>#N/A</v>
      </c>
      <c r="AD93" s="13" t="e">
        <f t="shared" si="17"/>
        <v>#N/A</v>
      </c>
      <c r="AE93" s="13" t="e">
        <f t="shared" si="18"/>
        <v>#N/A</v>
      </c>
      <c r="AF93" s="13" t="e">
        <f t="shared" si="19"/>
        <v>#N/A</v>
      </c>
      <c r="AG93" s="13" t="e">
        <f t="shared" si="20"/>
        <v>#N/A</v>
      </c>
    </row>
    <row r="94" spans="2:33" x14ac:dyDescent="0.3">
      <c r="B94" s="1" t="e">
        <f t="shared" si="13"/>
        <v>#N/A</v>
      </c>
      <c r="V94" s="1" t="str">
        <f t="shared" si="24"/>
        <v/>
      </c>
      <c r="W94" s="1" t="str">
        <f t="shared" si="21"/>
        <v/>
      </c>
      <c r="X94" s="1" t="str">
        <f t="shared" si="22"/>
        <v/>
      </c>
      <c r="Y94" s="1" t="str">
        <f t="shared" si="23"/>
        <v/>
      </c>
      <c r="Z94" s="1" t="e">
        <f t="shared" si="25"/>
        <v>#N/A</v>
      </c>
      <c r="AA94" s="3">
        <f t="shared" si="14"/>
        <v>0</v>
      </c>
      <c r="AB94" s="13" t="e">
        <f t="shared" si="15"/>
        <v>#N/A</v>
      </c>
      <c r="AC94" s="13" t="e">
        <f t="shared" si="16"/>
        <v>#N/A</v>
      </c>
      <c r="AD94" s="13" t="e">
        <f t="shared" si="17"/>
        <v>#N/A</v>
      </c>
      <c r="AE94" s="13" t="e">
        <f t="shared" si="18"/>
        <v>#N/A</v>
      </c>
      <c r="AF94" s="13" t="e">
        <f t="shared" si="19"/>
        <v>#N/A</v>
      </c>
      <c r="AG94" s="13" t="e">
        <f t="shared" si="20"/>
        <v>#N/A</v>
      </c>
    </row>
    <row r="95" spans="2:33" x14ac:dyDescent="0.3">
      <c r="B95" s="1" t="e">
        <f t="shared" si="13"/>
        <v>#N/A</v>
      </c>
      <c r="V95" s="1" t="str">
        <f t="shared" si="24"/>
        <v/>
      </c>
      <c r="W95" s="1" t="str">
        <f t="shared" si="21"/>
        <v/>
      </c>
      <c r="X95" s="1" t="str">
        <f t="shared" si="22"/>
        <v/>
      </c>
      <c r="Y95" s="1" t="str">
        <f t="shared" si="23"/>
        <v/>
      </c>
      <c r="Z95" s="1" t="e">
        <f t="shared" si="25"/>
        <v>#N/A</v>
      </c>
      <c r="AA95" s="3">
        <f t="shared" si="14"/>
        <v>0</v>
      </c>
      <c r="AB95" s="13" t="e">
        <f t="shared" si="15"/>
        <v>#N/A</v>
      </c>
      <c r="AC95" s="13" t="e">
        <f t="shared" si="16"/>
        <v>#N/A</v>
      </c>
      <c r="AD95" s="13" t="e">
        <f t="shared" si="17"/>
        <v>#N/A</v>
      </c>
      <c r="AE95" s="13" t="e">
        <f t="shared" si="18"/>
        <v>#N/A</v>
      </c>
      <c r="AF95" s="13" t="e">
        <f t="shared" si="19"/>
        <v>#N/A</v>
      </c>
      <c r="AG95" s="13" t="e">
        <f t="shared" si="20"/>
        <v>#N/A</v>
      </c>
    </row>
    <row r="96" spans="2:33" x14ac:dyDescent="0.3">
      <c r="B96" s="1" t="e">
        <f t="shared" si="13"/>
        <v>#N/A</v>
      </c>
      <c r="V96" s="1" t="str">
        <f t="shared" si="24"/>
        <v/>
      </c>
      <c r="W96" s="1" t="str">
        <f t="shared" si="21"/>
        <v/>
      </c>
      <c r="X96" s="1" t="str">
        <f t="shared" si="22"/>
        <v/>
      </c>
      <c r="Y96" s="1" t="str">
        <f t="shared" si="23"/>
        <v/>
      </c>
      <c r="Z96" s="1" t="e">
        <f t="shared" si="25"/>
        <v>#N/A</v>
      </c>
      <c r="AA96" s="3">
        <f t="shared" si="14"/>
        <v>0</v>
      </c>
      <c r="AB96" s="13" t="e">
        <f t="shared" si="15"/>
        <v>#N/A</v>
      </c>
      <c r="AC96" s="13" t="e">
        <f t="shared" si="16"/>
        <v>#N/A</v>
      </c>
      <c r="AD96" s="13" t="e">
        <f t="shared" si="17"/>
        <v>#N/A</v>
      </c>
      <c r="AE96" s="13" t="e">
        <f t="shared" si="18"/>
        <v>#N/A</v>
      </c>
      <c r="AF96" s="13" t="e">
        <f t="shared" si="19"/>
        <v>#N/A</v>
      </c>
      <c r="AG96" s="13" t="e">
        <f t="shared" si="20"/>
        <v>#N/A</v>
      </c>
    </row>
    <row r="97" spans="2:33" x14ac:dyDescent="0.3">
      <c r="B97" s="1" t="e">
        <f t="shared" si="13"/>
        <v>#N/A</v>
      </c>
      <c r="V97" s="1" t="str">
        <f t="shared" si="24"/>
        <v/>
      </c>
      <c r="W97" s="1" t="str">
        <f t="shared" si="21"/>
        <v/>
      </c>
      <c r="X97" s="1" t="str">
        <f t="shared" si="22"/>
        <v/>
      </c>
      <c r="Y97" s="1" t="str">
        <f t="shared" si="23"/>
        <v/>
      </c>
      <c r="Z97" s="1" t="e">
        <f t="shared" si="25"/>
        <v>#N/A</v>
      </c>
      <c r="AA97" s="3">
        <f t="shared" si="14"/>
        <v>0</v>
      </c>
      <c r="AB97" s="13" t="e">
        <f t="shared" si="15"/>
        <v>#N/A</v>
      </c>
      <c r="AC97" s="13" t="e">
        <f t="shared" si="16"/>
        <v>#N/A</v>
      </c>
      <c r="AD97" s="13" t="e">
        <f t="shared" si="17"/>
        <v>#N/A</v>
      </c>
      <c r="AE97" s="13" t="e">
        <f t="shared" si="18"/>
        <v>#N/A</v>
      </c>
      <c r="AF97" s="13" t="e">
        <f t="shared" si="19"/>
        <v>#N/A</v>
      </c>
      <c r="AG97" s="13" t="e">
        <f t="shared" si="20"/>
        <v>#N/A</v>
      </c>
    </row>
    <row r="98" spans="2:33" x14ac:dyDescent="0.3">
      <c r="B98" s="1" t="e">
        <f t="shared" si="13"/>
        <v>#N/A</v>
      </c>
      <c r="V98" s="1" t="str">
        <f t="shared" si="24"/>
        <v/>
      </c>
      <c r="W98" s="1" t="str">
        <f t="shared" si="21"/>
        <v/>
      </c>
      <c r="X98" s="1" t="str">
        <f t="shared" si="22"/>
        <v/>
      </c>
      <c r="Y98" s="1" t="str">
        <f t="shared" si="23"/>
        <v/>
      </c>
      <c r="Z98" s="1" t="e">
        <f t="shared" si="25"/>
        <v>#N/A</v>
      </c>
      <c r="AA98" s="3">
        <f t="shared" si="14"/>
        <v>0</v>
      </c>
      <c r="AB98" s="13" t="e">
        <f t="shared" si="15"/>
        <v>#N/A</v>
      </c>
      <c r="AC98" s="13" t="e">
        <f t="shared" si="16"/>
        <v>#N/A</v>
      </c>
      <c r="AD98" s="13" t="e">
        <f t="shared" si="17"/>
        <v>#N/A</v>
      </c>
      <c r="AE98" s="13" t="e">
        <f t="shared" si="18"/>
        <v>#N/A</v>
      </c>
      <c r="AF98" s="13" t="e">
        <f t="shared" si="19"/>
        <v>#N/A</v>
      </c>
      <c r="AG98" s="13" t="e">
        <f t="shared" si="20"/>
        <v>#N/A</v>
      </c>
    </row>
    <row r="99" spans="2:33" x14ac:dyDescent="0.3">
      <c r="B99" s="1" t="e">
        <f t="shared" si="13"/>
        <v>#N/A</v>
      </c>
      <c r="V99" s="1" t="str">
        <f t="shared" si="24"/>
        <v/>
      </c>
      <c r="W99" s="1" t="str">
        <f t="shared" si="21"/>
        <v/>
      </c>
      <c r="X99" s="1" t="str">
        <f t="shared" si="22"/>
        <v/>
      </c>
      <c r="Y99" s="1" t="str">
        <f t="shared" si="23"/>
        <v/>
      </c>
      <c r="Z99" s="1" t="e">
        <f t="shared" si="25"/>
        <v>#N/A</v>
      </c>
      <c r="AA99" s="3">
        <f t="shared" si="14"/>
        <v>0</v>
      </c>
      <c r="AB99" s="13" t="e">
        <f t="shared" si="15"/>
        <v>#N/A</v>
      </c>
      <c r="AC99" s="13" t="e">
        <f t="shared" si="16"/>
        <v>#N/A</v>
      </c>
      <c r="AD99" s="13" t="e">
        <f t="shared" si="17"/>
        <v>#N/A</v>
      </c>
      <c r="AE99" s="13" t="e">
        <f t="shared" si="18"/>
        <v>#N/A</v>
      </c>
      <c r="AF99" s="13" t="e">
        <f t="shared" si="19"/>
        <v>#N/A</v>
      </c>
      <c r="AG99" s="13" t="e">
        <f t="shared" si="20"/>
        <v>#N/A</v>
      </c>
    </row>
    <row r="100" spans="2:33" x14ac:dyDescent="0.3">
      <c r="B100" s="1" t="e">
        <f t="shared" si="13"/>
        <v>#N/A</v>
      </c>
      <c r="V100" s="1" t="str">
        <f t="shared" si="24"/>
        <v/>
      </c>
      <c r="W100" s="1" t="str">
        <f t="shared" si="21"/>
        <v/>
      </c>
      <c r="X100" s="1" t="str">
        <f t="shared" si="22"/>
        <v/>
      </c>
      <c r="Y100" s="1" t="str">
        <f t="shared" si="23"/>
        <v/>
      </c>
      <c r="Z100" s="1" t="e">
        <f t="shared" si="25"/>
        <v>#N/A</v>
      </c>
      <c r="AA100" s="3">
        <f t="shared" si="14"/>
        <v>0</v>
      </c>
      <c r="AB100" s="13" t="e">
        <f t="shared" si="15"/>
        <v>#N/A</v>
      </c>
      <c r="AC100" s="13" t="e">
        <f t="shared" si="16"/>
        <v>#N/A</v>
      </c>
      <c r="AD100" s="13" t="e">
        <f t="shared" si="17"/>
        <v>#N/A</v>
      </c>
      <c r="AE100" s="13" t="e">
        <f t="shared" si="18"/>
        <v>#N/A</v>
      </c>
      <c r="AF100" s="13" t="e">
        <f t="shared" si="19"/>
        <v>#N/A</v>
      </c>
      <c r="AG100" s="13" t="e">
        <f t="shared" si="20"/>
        <v>#N/A</v>
      </c>
    </row>
    <row r="101" spans="2:33" x14ac:dyDescent="0.3">
      <c r="B101" s="1" t="e">
        <f t="shared" si="13"/>
        <v>#N/A</v>
      </c>
      <c r="V101" s="1" t="str">
        <f t="shared" si="24"/>
        <v/>
      </c>
      <c r="W101" s="1" t="str">
        <f t="shared" si="21"/>
        <v/>
      </c>
      <c r="X101" s="1" t="str">
        <f t="shared" si="22"/>
        <v/>
      </c>
      <c r="Y101" s="1" t="str">
        <f t="shared" si="23"/>
        <v/>
      </c>
      <c r="Z101" s="1" t="e">
        <f t="shared" si="25"/>
        <v>#N/A</v>
      </c>
      <c r="AA101" s="3">
        <f t="shared" si="14"/>
        <v>0</v>
      </c>
      <c r="AB101" s="13" t="e">
        <f t="shared" si="15"/>
        <v>#N/A</v>
      </c>
      <c r="AC101" s="13" t="e">
        <f t="shared" si="16"/>
        <v>#N/A</v>
      </c>
      <c r="AD101" s="13" t="e">
        <f t="shared" si="17"/>
        <v>#N/A</v>
      </c>
      <c r="AE101" s="13" t="e">
        <f t="shared" si="18"/>
        <v>#N/A</v>
      </c>
      <c r="AF101" s="13" t="e">
        <f t="shared" si="19"/>
        <v>#N/A</v>
      </c>
      <c r="AG101" s="13" t="e">
        <f t="shared" si="20"/>
        <v>#N/A</v>
      </c>
    </row>
    <row r="102" spans="2:33" x14ac:dyDescent="0.3">
      <c r="B102" s="1" t="e">
        <f t="shared" si="13"/>
        <v>#N/A</v>
      </c>
      <c r="V102" s="1" t="str">
        <f t="shared" si="24"/>
        <v/>
      </c>
      <c r="W102" s="1" t="str">
        <f t="shared" si="21"/>
        <v/>
      </c>
      <c r="X102" s="1" t="str">
        <f t="shared" si="22"/>
        <v/>
      </c>
      <c r="Y102" s="1" t="str">
        <f t="shared" si="23"/>
        <v/>
      </c>
      <c r="Z102" s="1" t="e">
        <f t="shared" si="25"/>
        <v>#N/A</v>
      </c>
      <c r="AA102" s="3">
        <f t="shared" si="14"/>
        <v>0</v>
      </c>
      <c r="AB102" s="13" t="e">
        <f t="shared" si="15"/>
        <v>#N/A</v>
      </c>
      <c r="AC102" s="13" t="e">
        <f t="shared" si="16"/>
        <v>#N/A</v>
      </c>
      <c r="AD102" s="13" t="e">
        <f t="shared" si="17"/>
        <v>#N/A</v>
      </c>
      <c r="AE102" s="13" t="e">
        <f t="shared" si="18"/>
        <v>#N/A</v>
      </c>
      <c r="AF102" s="13" t="e">
        <f t="shared" si="19"/>
        <v>#N/A</v>
      </c>
      <c r="AG102" s="13" t="e">
        <f t="shared" si="20"/>
        <v>#N/A</v>
      </c>
    </row>
    <row r="103" spans="2:33" x14ac:dyDescent="0.3">
      <c r="B103" s="1" t="e">
        <f t="shared" si="13"/>
        <v>#N/A</v>
      </c>
      <c r="V103" s="1" t="str">
        <f t="shared" si="24"/>
        <v/>
      </c>
      <c r="W103" s="1" t="str">
        <f t="shared" si="21"/>
        <v/>
      </c>
      <c r="X103" s="1" t="str">
        <f t="shared" si="22"/>
        <v/>
      </c>
      <c r="Y103" s="1" t="str">
        <f t="shared" si="23"/>
        <v/>
      </c>
      <c r="Z103" s="1" t="e">
        <f t="shared" si="25"/>
        <v>#N/A</v>
      </c>
      <c r="AA103" s="3">
        <f t="shared" si="14"/>
        <v>0</v>
      </c>
      <c r="AB103" s="13" t="e">
        <f t="shared" si="15"/>
        <v>#N/A</v>
      </c>
      <c r="AC103" s="13" t="e">
        <f t="shared" si="16"/>
        <v>#N/A</v>
      </c>
      <c r="AD103" s="13" t="e">
        <f t="shared" si="17"/>
        <v>#N/A</v>
      </c>
      <c r="AE103" s="13" t="e">
        <f t="shared" si="18"/>
        <v>#N/A</v>
      </c>
      <c r="AF103" s="13" t="e">
        <f t="shared" si="19"/>
        <v>#N/A</v>
      </c>
      <c r="AG103" s="13" t="e">
        <f t="shared" si="20"/>
        <v>#N/A</v>
      </c>
    </row>
    <row r="104" spans="2:33" x14ac:dyDescent="0.3">
      <c r="B104" s="1" t="e">
        <f t="shared" si="13"/>
        <v>#N/A</v>
      </c>
      <c r="V104" s="1" t="str">
        <f t="shared" si="24"/>
        <v/>
      </c>
      <c r="W104" s="1" t="str">
        <f t="shared" si="21"/>
        <v/>
      </c>
      <c r="X104" s="1" t="str">
        <f t="shared" si="22"/>
        <v/>
      </c>
      <c r="Y104" s="1" t="str">
        <f t="shared" si="23"/>
        <v/>
      </c>
      <c r="Z104" s="1" t="e">
        <f t="shared" si="25"/>
        <v>#N/A</v>
      </c>
      <c r="AA104" s="3">
        <f t="shared" si="14"/>
        <v>0</v>
      </c>
      <c r="AB104" s="13" t="e">
        <f t="shared" si="15"/>
        <v>#N/A</v>
      </c>
      <c r="AC104" s="13" t="e">
        <f t="shared" si="16"/>
        <v>#N/A</v>
      </c>
      <c r="AD104" s="13" t="e">
        <f t="shared" si="17"/>
        <v>#N/A</v>
      </c>
      <c r="AE104" s="13" t="e">
        <f t="shared" si="18"/>
        <v>#N/A</v>
      </c>
      <c r="AF104" s="13" t="e">
        <f t="shared" si="19"/>
        <v>#N/A</v>
      </c>
      <c r="AG104" s="13" t="e">
        <f t="shared" si="20"/>
        <v>#N/A</v>
      </c>
    </row>
    <row r="105" spans="2:33" x14ac:dyDescent="0.3">
      <c r="B105" s="1" t="e">
        <f t="shared" si="13"/>
        <v>#N/A</v>
      </c>
      <c r="V105" s="1" t="str">
        <f t="shared" si="24"/>
        <v/>
      </c>
      <c r="W105" s="1" t="str">
        <f t="shared" si="21"/>
        <v/>
      </c>
      <c r="X105" s="1" t="str">
        <f t="shared" si="22"/>
        <v/>
      </c>
      <c r="Y105" s="1" t="str">
        <f t="shared" si="23"/>
        <v/>
      </c>
      <c r="Z105" s="1" t="e">
        <f t="shared" si="25"/>
        <v>#N/A</v>
      </c>
      <c r="AA105" s="3">
        <f t="shared" si="14"/>
        <v>0</v>
      </c>
      <c r="AB105" s="13" t="e">
        <f t="shared" si="15"/>
        <v>#N/A</v>
      </c>
      <c r="AC105" s="13" t="e">
        <f t="shared" si="16"/>
        <v>#N/A</v>
      </c>
      <c r="AD105" s="13" t="e">
        <f t="shared" si="17"/>
        <v>#N/A</v>
      </c>
      <c r="AE105" s="13" t="e">
        <f t="shared" si="18"/>
        <v>#N/A</v>
      </c>
      <c r="AF105" s="13" t="e">
        <f t="shared" si="19"/>
        <v>#N/A</v>
      </c>
      <c r="AG105" s="13" t="e">
        <f t="shared" si="20"/>
        <v>#N/A</v>
      </c>
    </row>
    <row r="106" spans="2:33" x14ac:dyDescent="0.3">
      <c r="B106" s="1" t="e">
        <f t="shared" si="13"/>
        <v>#N/A</v>
      </c>
      <c r="V106" s="1" t="str">
        <f t="shared" si="24"/>
        <v/>
      </c>
      <c r="W106" s="1" t="str">
        <f t="shared" si="21"/>
        <v/>
      </c>
      <c r="X106" s="1" t="str">
        <f t="shared" si="22"/>
        <v/>
      </c>
      <c r="Y106" s="1" t="str">
        <f t="shared" si="23"/>
        <v/>
      </c>
      <c r="Z106" s="1" t="e">
        <f t="shared" si="25"/>
        <v>#N/A</v>
      </c>
      <c r="AA106" s="3">
        <f t="shared" si="14"/>
        <v>0</v>
      </c>
      <c r="AB106" s="13" t="e">
        <f t="shared" si="15"/>
        <v>#N/A</v>
      </c>
      <c r="AC106" s="13" t="e">
        <f t="shared" si="16"/>
        <v>#N/A</v>
      </c>
      <c r="AD106" s="13" t="e">
        <f t="shared" si="17"/>
        <v>#N/A</v>
      </c>
      <c r="AE106" s="13" t="e">
        <f t="shared" si="18"/>
        <v>#N/A</v>
      </c>
      <c r="AF106" s="13" t="e">
        <f t="shared" si="19"/>
        <v>#N/A</v>
      </c>
      <c r="AG106" s="13" t="e">
        <f t="shared" si="20"/>
        <v>#N/A</v>
      </c>
    </row>
    <row r="107" spans="2:33" x14ac:dyDescent="0.3">
      <c r="B107" s="1" t="e">
        <f t="shared" si="13"/>
        <v>#N/A</v>
      </c>
      <c r="V107" s="1" t="str">
        <f t="shared" si="24"/>
        <v/>
      </c>
      <c r="W107" s="1" t="str">
        <f t="shared" si="21"/>
        <v/>
      </c>
      <c r="X107" s="1" t="str">
        <f t="shared" si="22"/>
        <v/>
      </c>
      <c r="Y107" s="1" t="str">
        <f t="shared" si="23"/>
        <v/>
      </c>
      <c r="Z107" s="1" t="e">
        <f t="shared" si="25"/>
        <v>#N/A</v>
      </c>
      <c r="AA107" s="3">
        <f t="shared" si="14"/>
        <v>0</v>
      </c>
      <c r="AB107" s="13" t="e">
        <f t="shared" si="15"/>
        <v>#N/A</v>
      </c>
      <c r="AC107" s="13" t="e">
        <f t="shared" si="16"/>
        <v>#N/A</v>
      </c>
      <c r="AD107" s="13" t="e">
        <f t="shared" si="17"/>
        <v>#N/A</v>
      </c>
      <c r="AE107" s="13" t="e">
        <f t="shared" si="18"/>
        <v>#N/A</v>
      </c>
      <c r="AF107" s="13" t="e">
        <f t="shared" si="19"/>
        <v>#N/A</v>
      </c>
      <c r="AG107" s="13" t="e">
        <f t="shared" si="20"/>
        <v>#N/A</v>
      </c>
    </row>
    <row r="108" spans="2:33" x14ac:dyDescent="0.3">
      <c r="B108" s="1" t="e">
        <f t="shared" si="13"/>
        <v>#N/A</v>
      </c>
      <c r="V108" s="1" t="str">
        <f t="shared" si="24"/>
        <v/>
      </c>
      <c r="W108" s="1" t="str">
        <f t="shared" si="21"/>
        <v/>
      </c>
      <c r="X108" s="1" t="str">
        <f t="shared" si="22"/>
        <v/>
      </c>
      <c r="Y108" s="1" t="str">
        <f t="shared" si="23"/>
        <v/>
      </c>
      <c r="Z108" s="1" t="e">
        <f t="shared" si="25"/>
        <v>#N/A</v>
      </c>
      <c r="AA108" s="3">
        <f t="shared" si="14"/>
        <v>0</v>
      </c>
      <c r="AB108" s="13" t="e">
        <f t="shared" si="15"/>
        <v>#N/A</v>
      </c>
      <c r="AC108" s="13" t="e">
        <f t="shared" si="16"/>
        <v>#N/A</v>
      </c>
      <c r="AD108" s="13" t="e">
        <f t="shared" si="17"/>
        <v>#N/A</v>
      </c>
      <c r="AE108" s="13" t="e">
        <f t="shared" si="18"/>
        <v>#N/A</v>
      </c>
      <c r="AF108" s="13" t="e">
        <f t="shared" si="19"/>
        <v>#N/A</v>
      </c>
      <c r="AG108" s="13" t="e">
        <f t="shared" si="20"/>
        <v>#N/A</v>
      </c>
    </row>
    <row r="109" spans="2:33" x14ac:dyDescent="0.3">
      <c r="B109" s="1" t="e">
        <f t="shared" si="13"/>
        <v>#N/A</v>
      </c>
      <c r="V109" s="1" t="str">
        <f t="shared" si="24"/>
        <v/>
      </c>
      <c r="W109" s="1" t="str">
        <f t="shared" si="21"/>
        <v/>
      </c>
      <c r="X109" s="1" t="str">
        <f t="shared" si="22"/>
        <v/>
      </c>
      <c r="Y109" s="1" t="str">
        <f t="shared" si="23"/>
        <v/>
      </c>
      <c r="Z109" s="1" t="e">
        <f t="shared" si="25"/>
        <v>#N/A</v>
      </c>
      <c r="AA109" s="3">
        <f t="shared" si="14"/>
        <v>0</v>
      </c>
      <c r="AB109" s="13" t="e">
        <f t="shared" si="15"/>
        <v>#N/A</v>
      </c>
      <c r="AC109" s="13" t="e">
        <f t="shared" si="16"/>
        <v>#N/A</v>
      </c>
      <c r="AD109" s="13" t="e">
        <f t="shared" si="17"/>
        <v>#N/A</v>
      </c>
      <c r="AE109" s="13" t="e">
        <f t="shared" si="18"/>
        <v>#N/A</v>
      </c>
      <c r="AF109" s="13" t="e">
        <f t="shared" si="19"/>
        <v>#N/A</v>
      </c>
      <c r="AG109" s="13" t="e">
        <f t="shared" si="20"/>
        <v>#N/A</v>
      </c>
    </row>
    <row r="110" spans="2:33" x14ac:dyDescent="0.3">
      <c r="B110" s="1" t="e">
        <f t="shared" si="13"/>
        <v>#N/A</v>
      </c>
      <c r="V110" s="1" t="str">
        <f t="shared" si="24"/>
        <v/>
      </c>
      <c r="W110" s="1" t="str">
        <f t="shared" si="21"/>
        <v/>
      </c>
      <c r="X110" s="1" t="str">
        <f t="shared" si="22"/>
        <v/>
      </c>
      <c r="Y110" s="1" t="str">
        <f t="shared" si="23"/>
        <v/>
      </c>
      <c r="Z110" s="1" t="e">
        <f t="shared" si="25"/>
        <v>#N/A</v>
      </c>
      <c r="AA110" s="3">
        <f t="shared" si="14"/>
        <v>0</v>
      </c>
      <c r="AB110" s="13" t="e">
        <f t="shared" si="15"/>
        <v>#N/A</v>
      </c>
      <c r="AC110" s="13" t="e">
        <f t="shared" si="16"/>
        <v>#N/A</v>
      </c>
      <c r="AD110" s="13" t="e">
        <f t="shared" si="17"/>
        <v>#N/A</v>
      </c>
      <c r="AE110" s="13" t="e">
        <f t="shared" si="18"/>
        <v>#N/A</v>
      </c>
      <c r="AF110" s="13" t="e">
        <f t="shared" si="19"/>
        <v>#N/A</v>
      </c>
      <c r="AG110" s="13" t="e">
        <f t="shared" si="20"/>
        <v>#N/A</v>
      </c>
    </row>
    <row r="111" spans="2:33" x14ac:dyDescent="0.3">
      <c r="B111" s="1" t="e">
        <f t="shared" si="13"/>
        <v>#N/A</v>
      </c>
      <c r="V111" s="1" t="str">
        <f t="shared" si="24"/>
        <v/>
      </c>
      <c r="W111" s="1" t="str">
        <f t="shared" si="21"/>
        <v/>
      </c>
      <c r="X111" s="1" t="str">
        <f t="shared" si="22"/>
        <v/>
      </c>
      <c r="Y111" s="1" t="str">
        <f t="shared" si="23"/>
        <v/>
      </c>
      <c r="Z111" s="1" t="e">
        <f t="shared" si="25"/>
        <v>#N/A</v>
      </c>
      <c r="AA111" s="3">
        <f t="shared" si="14"/>
        <v>0</v>
      </c>
      <c r="AB111" s="13" t="e">
        <f t="shared" si="15"/>
        <v>#N/A</v>
      </c>
      <c r="AC111" s="13" t="e">
        <f t="shared" si="16"/>
        <v>#N/A</v>
      </c>
      <c r="AD111" s="13" t="e">
        <f t="shared" si="17"/>
        <v>#N/A</v>
      </c>
      <c r="AE111" s="13" t="e">
        <f t="shared" si="18"/>
        <v>#N/A</v>
      </c>
      <c r="AF111" s="13" t="e">
        <f t="shared" si="19"/>
        <v>#N/A</v>
      </c>
      <c r="AG111" s="13" t="e">
        <f t="shared" si="20"/>
        <v>#N/A</v>
      </c>
    </row>
    <row r="112" spans="2:33" x14ac:dyDescent="0.3">
      <c r="B112" s="1" t="e">
        <f t="shared" si="13"/>
        <v>#N/A</v>
      </c>
      <c r="V112" s="1" t="str">
        <f t="shared" si="24"/>
        <v/>
      </c>
      <c r="W112" s="1" t="str">
        <f t="shared" si="21"/>
        <v/>
      </c>
      <c r="X112" s="1" t="str">
        <f t="shared" si="22"/>
        <v/>
      </c>
      <c r="Y112" s="1" t="str">
        <f t="shared" si="23"/>
        <v/>
      </c>
      <c r="Z112" s="1" t="e">
        <f t="shared" si="25"/>
        <v>#N/A</v>
      </c>
      <c r="AA112" s="3">
        <f t="shared" si="14"/>
        <v>0</v>
      </c>
      <c r="AB112" s="13" t="e">
        <f t="shared" si="15"/>
        <v>#N/A</v>
      </c>
      <c r="AC112" s="13" t="e">
        <f t="shared" si="16"/>
        <v>#N/A</v>
      </c>
      <c r="AD112" s="13" t="e">
        <f t="shared" si="17"/>
        <v>#N/A</v>
      </c>
      <c r="AE112" s="13" t="e">
        <f t="shared" si="18"/>
        <v>#N/A</v>
      </c>
      <c r="AF112" s="13" t="e">
        <f t="shared" si="19"/>
        <v>#N/A</v>
      </c>
      <c r="AG112" s="13" t="e">
        <f t="shared" si="20"/>
        <v>#N/A</v>
      </c>
    </row>
    <row r="113" spans="2:33" x14ac:dyDescent="0.3">
      <c r="B113" s="1" t="e">
        <f t="shared" si="13"/>
        <v>#N/A</v>
      </c>
      <c r="V113" s="1" t="str">
        <f t="shared" si="24"/>
        <v/>
      </c>
      <c r="W113" s="1" t="str">
        <f t="shared" si="21"/>
        <v/>
      </c>
      <c r="X113" s="1" t="str">
        <f t="shared" si="22"/>
        <v/>
      </c>
      <c r="Y113" s="1" t="str">
        <f t="shared" si="23"/>
        <v/>
      </c>
      <c r="Z113" s="1" t="e">
        <f t="shared" si="25"/>
        <v>#N/A</v>
      </c>
      <c r="AA113" s="3">
        <f t="shared" si="14"/>
        <v>0</v>
      </c>
      <c r="AB113" s="13" t="e">
        <f t="shared" si="15"/>
        <v>#N/A</v>
      </c>
      <c r="AC113" s="13" t="e">
        <f t="shared" si="16"/>
        <v>#N/A</v>
      </c>
      <c r="AD113" s="13" t="e">
        <f t="shared" si="17"/>
        <v>#N/A</v>
      </c>
      <c r="AE113" s="13" t="e">
        <f t="shared" si="18"/>
        <v>#N/A</v>
      </c>
      <c r="AF113" s="13" t="e">
        <f t="shared" si="19"/>
        <v>#N/A</v>
      </c>
      <c r="AG113" s="13" t="e">
        <f t="shared" si="20"/>
        <v>#N/A</v>
      </c>
    </row>
    <row r="114" spans="2:33" x14ac:dyDescent="0.3">
      <c r="B114" s="1" t="e">
        <f t="shared" si="13"/>
        <v>#N/A</v>
      </c>
      <c r="V114" s="1" t="str">
        <f t="shared" si="24"/>
        <v/>
      </c>
      <c r="W114" s="1" t="str">
        <f t="shared" si="21"/>
        <v/>
      </c>
      <c r="X114" s="1" t="str">
        <f t="shared" si="22"/>
        <v/>
      </c>
      <c r="Y114" s="1" t="str">
        <f t="shared" si="23"/>
        <v/>
      </c>
      <c r="Z114" s="1" t="e">
        <f t="shared" si="25"/>
        <v>#N/A</v>
      </c>
      <c r="AA114" s="3">
        <f t="shared" si="14"/>
        <v>0</v>
      </c>
      <c r="AB114" s="13" t="e">
        <f t="shared" si="15"/>
        <v>#N/A</v>
      </c>
      <c r="AC114" s="13" t="e">
        <f t="shared" si="16"/>
        <v>#N/A</v>
      </c>
      <c r="AD114" s="13" t="e">
        <f t="shared" si="17"/>
        <v>#N/A</v>
      </c>
      <c r="AE114" s="13" t="e">
        <f t="shared" si="18"/>
        <v>#N/A</v>
      </c>
      <c r="AF114" s="13" t="e">
        <f t="shared" si="19"/>
        <v>#N/A</v>
      </c>
      <c r="AG114" s="13" t="e">
        <f t="shared" si="20"/>
        <v>#N/A</v>
      </c>
    </row>
    <row r="115" spans="2:33" x14ac:dyDescent="0.3">
      <c r="B115" s="1" t="e">
        <f t="shared" si="13"/>
        <v>#N/A</v>
      </c>
      <c r="V115" s="1" t="str">
        <f t="shared" si="24"/>
        <v/>
      </c>
      <c r="W115" s="1" t="str">
        <f t="shared" si="21"/>
        <v/>
      </c>
      <c r="X115" s="1" t="str">
        <f t="shared" si="22"/>
        <v/>
      </c>
      <c r="Y115" s="1" t="str">
        <f t="shared" si="23"/>
        <v/>
      </c>
      <c r="Z115" s="1" t="e">
        <f t="shared" si="25"/>
        <v>#N/A</v>
      </c>
      <c r="AA115" s="3">
        <f t="shared" si="14"/>
        <v>0</v>
      </c>
      <c r="AB115" s="13" t="e">
        <f t="shared" si="15"/>
        <v>#N/A</v>
      </c>
      <c r="AC115" s="13" t="e">
        <f t="shared" si="16"/>
        <v>#N/A</v>
      </c>
      <c r="AD115" s="13" t="e">
        <f t="shared" si="17"/>
        <v>#N/A</v>
      </c>
      <c r="AE115" s="13" t="e">
        <f t="shared" si="18"/>
        <v>#N/A</v>
      </c>
      <c r="AF115" s="13" t="e">
        <f t="shared" si="19"/>
        <v>#N/A</v>
      </c>
      <c r="AG115" s="13" t="e">
        <f t="shared" si="20"/>
        <v>#N/A</v>
      </c>
    </row>
    <row r="116" spans="2:33" x14ac:dyDescent="0.3">
      <c r="B116" s="1" t="e">
        <f t="shared" si="13"/>
        <v>#N/A</v>
      </c>
      <c r="V116" s="1" t="str">
        <f t="shared" si="24"/>
        <v/>
      </c>
      <c r="W116" s="1" t="str">
        <f t="shared" si="21"/>
        <v/>
      </c>
      <c r="X116" s="1" t="str">
        <f t="shared" si="22"/>
        <v/>
      </c>
      <c r="Y116" s="1" t="str">
        <f t="shared" si="23"/>
        <v/>
      </c>
      <c r="Z116" s="1" t="e">
        <f t="shared" si="25"/>
        <v>#N/A</v>
      </c>
      <c r="AA116" s="3">
        <f t="shared" si="14"/>
        <v>0</v>
      </c>
      <c r="AB116" s="13" t="e">
        <f t="shared" si="15"/>
        <v>#N/A</v>
      </c>
      <c r="AC116" s="13" t="e">
        <f t="shared" si="16"/>
        <v>#N/A</v>
      </c>
      <c r="AD116" s="13" t="e">
        <f t="shared" si="17"/>
        <v>#N/A</v>
      </c>
      <c r="AE116" s="13" t="e">
        <f t="shared" si="18"/>
        <v>#N/A</v>
      </c>
      <c r="AF116" s="13" t="e">
        <f t="shared" si="19"/>
        <v>#N/A</v>
      </c>
      <c r="AG116" s="13" t="e">
        <f t="shared" si="20"/>
        <v>#N/A</v>
      </c>
    </row>
    <row r="117" spans="2:33" x14ac:dyDescent="0.3">
      <c r="B117" s="1" t="e">
        <f t="shared" si="13"/>
        <v>#N/A</v>
      </c>
      <c r="V117" s="1" t="str">
        <f t="shared" si="24"/>
        <v/>
      </c>
      <c r="W117" s="1" t="str">
        <f t="shared" si="21"/>
        <v/>
      </c>
      <c r="X117" s="1" t="str">
        <f t="shared" si="22"/>
        <v/>
      </c>
      <c r="Y117" s="1" t="str">
        <f t="shared" si="23"/>
        <v/>
      </c>
      <c r="Z117" s="1" t="e">
        <f t="shared" si="25"/>
        <v>#N/A</v>
      </c>
      <c r="AA117" s="3">
        <f t="shared" si="14"/>
        <v>0</v>
      </c>
      <c r="AB117" s="13" t="e">
        <f t="shared" si="15"/>
        <v>#N/A</v>
      </c>
      <c r="AC117" s="13" t="e">
        <f t="shared" si="16"/>
        <v>#N/A</v>
      </c>
      <c r="AD117" s="13" t="e">
        <f t="shared" si="17"/>
        <v>#N/A</v>
      </c>
      <c r="AE117" s="13" t="e">
        <f t="shared" si="18"/>
        <v>#N/A</v>
      </c>
      <c r="AF117" s="13" t="e">
        <f t="shared" si="19"/>
        <v>#N/A</v>
      </c>
      <c r="AG117" s="13" t="e">
        <f t="shared" si="20"/>
        <v>#N/A</v>
      </c>
    </row>
    <row r="118" spans="2:33" x14ac:dyDescent="0.3">
      <c r="B118" s="1" t="e">
        <f t="shared" si="13"/>
        <v>#N/A</v>
      </c>
      <c r="V118" s="1" t="str">
        <f t="shared" si="24"/>
        <v/>
      </c>
      <c r="W118" s="1" t="str">
        <f t="shared" si="21"/>
        <v/>
      </c>
      <c r="X118" s="1" t="str">
        <f t="shared" si="22"/>
        <v/>
      </c>
      <c r="Y118" s="1" t="str">
        <f t="shared" si="23"/>
        <v/>
      </c>
      <c r="Z118" s="1" t="e">
        <f t="shared" si="25"/>
        <v>#N/A</v>
      </c>
      <c r="AA118" s="3">
        <f t="shared" si="14"/>
        <v>0</v>
      </c>
      <c r="AB118" s="13" t="e">
        <f t="shared" si="15"/>
        <v>#N/A</v>
      </c>
      <c r="AC118" s="13" t="e">
        <f t="shared" si="16"/>
        <v>#N/A</v>
      </c>
      <c r="AD118" s="13" t="e">
        <f t="shared" si="17"/>
        <v>#N/A</v>
      </c>
      <c r="AE118" s="13" t="e">
        <f t="shared" si="18"/>
        <v>#N/A</v>
      </c>
      <c r="AF118" s="13" t="e">
        <f t="shared" si="19"/>
        <v>#N/A</v>
      </c>
      <c r="AG118" s="13" t="e">
        <f t="shared" si="20"/>
        <v>#N/A</v>
      </c>
    </row>
    <row r="119" spans="2:33" x14ac:dyDescent="0.3">
      <c r="B119" s="1" t="e">
        <f t="shared" si="13"/>
        <v>#N/A</v>
      </c>
      <c r="V119" s="1" t="str">
        <f t="shared" si="24"/>
        <v/>
      </c>
      <c r="W119" s="1" t="str">
        <f t="shared" si="21"/>
        <v/>
      </c>
      <c r="X119" s="1" t="str">
        <f t="shared" si="22"/>
        <v/>
      </c>
      <c r="Y119" s="1" t="str">
        <f t="shared" si="23"/>
        <v/>
      </c>
      <c r="Z119" s="1" t="e">
        <f t="shared" si="25"/>
        <v>#N/A</v>
      </c>
      <c r="AA119" s="3">
        <f t="shared" si="14"/>
        <v>0</v>
      </c>
      <c r="AB119" s="13" t="e">
        <f t="shared" si="15"/>
        <v>#N/A</v>
      </c>
      <c r="AC119" s="13" t="e">
        <f t="shared" si="16"/>
        <v>#N/A</v>
      </c>
      <c r="AD119" s="13" t="e">
        <f t="shared" si="17"/>
        <v>#N/A</v>
      </c>
      <c r="AE119" s="13" t="e">
        <f t="shared" si="18"/>
        <v>#N/A</v>
      </c>
      <c r="AF119" s="13" t="e">
        <f t="shared" si="19"/>
        <v>#N/A</v>
      </c>
      <c r="AG119" s="13" t="e">
        <f t="shared" si="20"/>
        <v>#N/A</v>
      </c>
    </row>
    <row r="120" spans="2:33" x14ac:dyDescent="0.3">
      <c r="B120" s="1" t="e">
        <f t="shared" si="13"/>
        <v>#N/A</v>
      </c>
      <c r="V120" s="1" t="str">
        <f t="shared" si="24"/>
        <v/>
      </c>
      <c r="W120" s="1" t="str">
        <f t="shared" si="21"/>
        <v/>
      </c>
      <c r="X120" s="1" t="str">
        <f t="shared" si="22"/>
        <v/>
      </c>
      <c r="Y120" s="1" t="str">
        <f t="shared" si="23"/>
        <v/>
      </c>
      <c r="Z120" s="1" t="e">
        <f t="shared" si="25"/>
        <v>#N/A</v>
      </c>
      <c r="AA120" s="3">
        <f t="shared" si="14"/>
        <v>0</v>
      </c>
      <c r="AB120" s="13" t="e">
        <f t="shared" si="15"/>
        <v>#N/A</v>
      </c>
      <c r="AC120" s="13" t="e">
        <f t="shared" si="16"/>
        <v>#N/A</v>
      </c>
      <c r="AD120" s="13" t="e">
        <f t="shared" si="17"/>
        <v>#N/A</v>
      </c>
      <c r="AE120" s="13" t="e">
        <f t="shared" si="18"/>
        <v>#N/A</v>
      </c>
      <c r="AF120" s="13" t="e">
        <f t="shared" si="19"/>
        <v>#N/A</v>
      </c>
      <c r="AG120" s="13" t="e">
        <f t="shared" si="20"/>
        <v>#N/A</v>
      </c>
    </row>
    <row r="121" spans="2:33" x14ac:dyDescent="0.3">
      <c r="B121" s="1" t="e">
        <f t="shared" si="13"/>
        <v>#N/A</v>
      </c>
      <c r="V121" s="1" t="str">
        <f t="shared" si="24"/>
        <v/>
      </c>
      <c r="W121" s="1" t="str">
        <f t="shared" si="21"/>
        <v/>
      </c>
      <c r="X121" s="1" t="str">
        <f t="shared" si="22"/>
        <v/>
      </c>
      <c r="Y121" s="1" t="str">
        <f t="shared" si="23"/>
        <v/>
      </c>
      <c r="Z121" s="1" t="e">
        <f t="shared" si="25"/>
        <v>#N/A</v>
      </c>
      <c r="AA121" s="3">
        <f t="shared" si="14"/>
        <v>0</v>
      </c>
      <c r="AB121" s="13" t="e">
        <f t="shared" si="15"/>
        <v>#N/A</v>
      </c>
      <c r="AC121" s="13" t="e">
        <f t="shared" si="16"/>
        <v>#N/A</v>
      </c>
      <c r="AD121" s="13" t="e">
        <f t="shared" si="17"/>
        <v>#N/A</v>
      </c>
      <c r="AE121" s="13" t="e">
        <f t="shared" si="18"/>
        <v>#N/A</v>
      </c>
      <c r="AF121" s="13" t="e">
        <f t="shared" si="19"/>
        <v>#N/A</v>
      </c>
      <c r="AG121" s="13" t="e">
        <f t="shared" si="20"/>
        <v>#N/A</v>
      </c>
    </row>
    <row r="122" spans="2:33" x14ac:dyDescent="0.3">
      <c r="B122" s="1" t="e">
        <f t="shared" si="13"/>
        <v>#N/A</v>
      </c>
      <c r="V122" s="1" t="str">
        <f t="shared" si="24"/>
        <v/>
      </c>
      <c r="W122" s="1" t="str">
        <f t="shared" si="21"/>
        <v/>
      </c>
      <c r="X122" s="1" t="str">
        <f t="shared" si="22"/>
        <v/>
      </c>
      <c r="Y122" s="1" t="str">
        <f t="shared" si="23"/>
        <v/>
      </c>
      <c r="Z122" s="1" t="e">
        <f t="shared" si="25"/>
        <v>#N/A</v>
      </c>
      <c r="AA122" s="3">
        <f t="shared" si="14"/>
        <v>0</v>
      </c>
      <c r="AB122" s="13" t="e">
        <f t="shared" si="15"/>
        <v>#N/A</v>
      </c>
      <c r="AC122" s="13" t="e">
        <f t="shared" si="16"/>
        <v>#N/A</v>
      </c>
      <c r="AD122" s="13" t="e">
        <f t="shared" si="17"/>
        <v>#N/A</v>
      </c>
      <c r="AE122" s="13" t="e">
        <f t="shared" si="18"/>
        <v>#N/A</v>
      </c>
      <c r="AF122" s="13" t="e">
        <f t="shared" si="19"/>
        <v>#N/A</v>
      </c>
      <c r="AG122" s="13" t="e">
        <f t="shared" si="20"/>
        <v>#N/A</v>
      </c>
    </row>
    <row r="123" spans="2:33" x14ac:dyDescent="0.3">
      <c r="B123" s="1" t="e">
        <f t="shared" si="13"/>
        <v>#N/A</v>
      </c>
      <c r="V123" s="1" t="str">
        <f t="shared" si="24"/>
        <v/>
      </c>
      <c r="W123" s="1" t="str">
        <f t="shared" si="21"/>
        <v/>
      </c>
      <c r="X123" s="1" t="str">
        <f t="shared" si="22"/>
        <v/>
      </c>
      <c r="Y123" s="1" t="str">
        <f t="shared" si="23"/>
        <v/>
      </c>
      <c r="Z123" s="1" t="e">
        <f t="shared" si="25"/>
        <v>#N/A</v>
      </c>
      <c r="AA123" s="3">
        <f t="shared" si="14"/>
        <v>0</v>
      </c>
      <c r="AB123" s="13" t="e">
        <f t="shared" si="15"/>
        <v>#N/A</v>
      </c>
      <c r="AC123" s="13" t="e">
        <f t="shared" si="16"/>
        <v>#N/A</v>
      </c>
      <c r="AD123" s="13" t="e">
        <f t="shared" si="17"/>
        <v>#N/A</v>
      </c>
      <c r="AE123" s="13" t="e">
        <f t="shared" si="18"/>
        <v>#N/A</v>
      </c>
      <c r="AF123" s="13" t="e">
        <f t="shared" si="19"/>
        <v>#N/A</v>
      </c>
      <c r="AG123" s="13" t="e">
        <f t="shared" si="20"/>
        <v>#N/A</v>
      </c>
    </row>
    <row r="124" spans="2:33" x14ac:dyDescent="0.3">
      <c r="B124" s="1" t="e">
        <f t="shared" si="13"/>
        <v>#N/A</v>
      </c>
      <c r="V124" s="1" t="str">
        <f t="shared" si="24"/>
        <v/>
      </c>
      <c r="W124" s="1" t="str">
        <f t="shared" si="21"/>
        <v/>
      </c>
      <c r="X124" s="1" t="str">
        <f t="shared" si="22"/>
        <v/>
      </c>
      <c r="Y124" s="1" t="str">
        <f t="shared" si="23"/>
        <v/>
      </c>
      <c r="Z124" s="1" t="e">
        <f t="shared" si="25"/>
        <v>#N/A</v>
      </c>
      <c r="AA124" s="3">
        <f t="shared" si="14"/>
        <v>0</v>
      </c>
      <c r="AB124" s="13" t="e">
        <f t="shared" si="15"/>
        <v>#N/A</v>
      </c>
      <c r="AC124" s="13" t="e">
        <f t="shared" si="16"/>
        <v>#N/A</v>
      </c>
      <c r="AD124" s="13" t="e">
        <f t="shared" si="17"/>
        <v>#N/A</v>
      </c>
      <c r="AE124" s="13" t="e">
        <f t="shared" si="18"/>
        <v>#N/A</v>
      </c>
      <c r="AF124" s="13" t="e">
        <f t="shared" si="19"/>
        <v>#N/A</v>
      </c>
      <c r="AG124" s="13" t="e">
        <f t="shared" si="20"/>
        <v>#N/A</v>
      </c>
    </row>
    <row r="125" spans="2:33" x14ac:dyDescent="0.3">
      <c r="B125" s="1" t="e">
        <f t="shared" si="13"/>
        <v>#N/A</v>
      </c>
      <c r="V125" s="1" t="str">
        <f t="shared" si="24"/>
        <v/>
      </c>
      <c r="W125" s="1" t="str">
        <f t="shared" si="21"/>
        <v/>
      </c>
      <c r="X125" s="1" t="str">
        <f t="shared" si="22"/>
        <v/>
      </c>
      <c r="Y125" s="1" t="str">
        <f t="shared" si="23"/>
        <v/>
      </c>
      <c r="Z125" s="1" t="e">
        <f t="shared" si="25"/>
        <v>#N/A</v>
      </c>
      <c r="AA125" s="3">
        <f t="shared" si="14"/>
        <v>0</v>
      </c>
      <c r="AB125" s="13" t="e">
        <f t="shared" si="15"/>
        <v>#N/A</v>
      </c>
      <c r="AC125" s="13" t="e">
        <f t="shared" si="16"/>
        <v>#N/A</v>
      </c>
      <c r="AD125" s="13" t="e">
        <f t="shared" si="17"/>
        <v>#N/A</v>
      </c>
      <c r="AE125" s="13" t="e">
        <f t="shared" si="18"/>
        <v>#N/A</v>
      </c>
      <c r="AF125" s="13" t="e">
        <f t="shared" si="19"/>
        <v>#N/A</v>
      </c>
      <c r="AG125" s="13" t="e">
        <f t="shared" si="20"/>
        <v>#N/A</v>
      </c>
    </row>
    <row r="126" spans="2:33" x14ac:dyDescent="0.3">
      <c r="B126" s="1" t="e">
        <f t="shared" si="13"/>
        <v>#N/A</v>
      </c>
      <c r="V126" s="1" t="str">
        <f t="shared" si="24"/>
        <v/>
      </c>
      <c r="W126" s="1" t="str">
        <f t="shared" si="21"/>
        <v/>
      </c>
      <c r="X126" s="1" t="str">
        <f t="shared" si="22"/>
        <v/>
      </c>
      <c r="Y126" s="1" t="str">
        <f t="shared" si="23"/>
        <v/>
      </c>
      <c r="Z126" s="1" t="e">
        <f t="shared" si="25"/>
        <v>#N/A</v>
      </c>
      <c r="AA126" s="3">
        <f t="shared" si="14"/>
        <v>0</v>
      </c>
      <c r="AB126" s="13" t="e">
        <f t="shared" si="15"/>
        <v>#N/A</v>
      </c>
      <c r="AC126" s="13" t="e">
        <f t="shared" si="16"/>
        <v>#N/A</v>
      </c>
      <c r="AD126" s="13" t="e">
        <f t="shared" si="17"/>
        <v>#N/A</v>
      </c>
      <c r="AE126" s="13" t="e">
        <f t="shared" si="18"/>
        <v>#N/A</v>
      </c>
      <c r="AF126" s="13" t="e">
        <f t="shared" si="19"/>
        <v>#N/A</v>
      </c>
      <c r="AG126" s="13" t="e">
        <f t="shared" si="20"/>
        <v>#N/A</v>
      </c>
    </row>
    <row r="127" spans="2:33" x14ac:dyDescent="0.3">
      <c r="B127" s="1" t="e">
        <f t="shared" si="13"/>
        <v>#N/A</v>
      </c>
      <c r="V127" s="1" t="str">
        <f t="shared" si="24"/>
        <v/>
      </c>
      <c r="W127" s="1" t="str">
        <f t="shared" si="21"/>
        <v/>
      </c>
      <c r="X127" s="1" t="str">
        <f t="shared" si="22"/>
        <v/>
      </c>
      <c r="Y127" s="1" t="str">
        <f t="shared" si="23"/>
        <v/>
      </c>
      <c r="Z127" s="1" t="e">
        <f t="shared" si="25"/>
        <v>#N/A</v>
      </c>
      <c r="AA127" s="3">
        <f t="shared" si="14"/>
        <v>0</v>
      </c>
      <c r="AB127" s="13" t="e">
        <f t="shared" si="15"/>
        <v>#N/A</v>
      </c>
      <c r="AC127" s="13" t="e">
        <f t="shared" si="16"/>
        <v>#N/A</v>
      </c>
      <c r="AD127" s="13" t="e">
        <f t="shared" si="17"/>
        <v>#N/A</v>
      </c>
      <c r="AE127" s="13" t="e">
        <f t="shared" si="18"/>
        <v>#N/A</v>
      </c>
      <c r="AF127" s="13" t="e">
        <f t="shared" si="19"/>
        <v>#N/A</v>
      </c>
      <c r="AG127" s="13" t="e">
        <f t="shared" si="20"/>
        <v>#N/A</v>
      </c>
    </row>
    <row r="128" spans="2:33" x14ac:dyDescent="0.3">
      <c r="B128" s="1" t="e">
        <f t="shared" si="13"/>
        <v>#N/A</v>
      </c>
      <c r="V128" s="1" t="str">
        <f t="shared" si="24"/>
        <v/>
      </c>
      <c r="W128" s="1" t="str">
        <f t="shared" si="21"/>
        <v/>
      </c>
      <c r="X128" s="1" t="str">
        <f t="shared" si="22"/>
        <v/>
      </c>
      <c r="Y128" s="1" t="str">
        <f t="shared" si="23"/>
        <v/>
      </c>
      <c r="Z128" s="1" t="e">
        <f t="shared" si="25"/>
        <v>#N/A</v>
      </c>
      <c r="AA128" s="3">
        <f t="shared" si="14"/>
        <v>0</v>
      </c>
      <c r="AB128" s="13" t="e">
        <f t="shared" si="15"/>
        <v>#N/A</v>
      </c>
      <c r="AC128" s="13" t="e">
        <f t="shared" si="16"/>
        <v>#N/A</v>
      </c>
      <c r="AD128" s="13" t="e">
        <f t="shared" si="17"/>
        <v>#N/A</v>
      </c>
      <c r="AE128" s="13" t="e">
        <f t="shared" si="18"/>
        <v>#N/A</v>
      </c>
      <c r="AF128" s="13" t="e">
        <f t="shared" si="19"/>
        <v>#N/A</v>
      </c>
      <c r="AG128" s="13" t="e">
        <f t="shared" si="20"/>
        <v>#N/A</v>
      </c>
    </row>
    <row r="129" spans="2:33" x14ac:dyDescent="0.3">
      <c r="B129" s="1" t="e">
        <f t="shared" si="13"/>
        <v>#N/A</v>
      </c>
      <c r="V129" s="1" t="str">
        <f t="shared" si="24"/>
        <v/>
      </c>
      <c r="W129" s="1" t="str">
        <f t="shared" si="21"/>
        <v/>
      </c>
      <c r="X129" s="1" t="str">
        <f t="shared" si="22"/>
        <v/>
      </c>
      <c r="Y129" s="1" t="str">
        <f t="shared" si="23"/>
        <v/>
      </c>
      <c r="Z129" s="1" t="e">
        <f t="shared" si="25"/>
        <v>#N/A</v>
      </c>
      <c r="AA129" s="3">
        <f t="shared" si="14"/>
        <v>0</v>
      </c>
      <c r="AB129" s="13" t="e">
        <f t="shared" si="15"/>
        <v>#N/A</v>
      </c>
      <c r="AC129" s="13" t="e">
        <f t="shared" si="16"/>
        <v>#N/A</v>
      </c>
      <c r="AD129" s="13" t="e">
        <f t="shared" si="17"/>
        <v>#N/A</v>
      </c>
      <c r="AE129" s="13" t="e">
        <f t="shared" si="18"/>
        <v>#N/A</v>
      </c>
      <c r="AF129" s="13" t="e">
        <f t="shared" si="19"/>
        <v>#N/A</v>
      </c>
      <c r="AG129" s="13" t="e">
        <f t="shared" si="20"/>
        <v>#N/A</v>
      </c>
    </row>
    <row r="130" spans="2:33" x14ac:dyDescent="0.3">
      <c r="B130" s="1" t="e">
        <f t="shared" si="13"/>
        <v>#N/A</v>
      </c>
      <c r="V130" s="1" t="str">
        <f t="shared" si="24"/>
        <v/>
      </c>
      <c r="W130" s="1" t="str">
        <f t="shared" si="21"/>
        <v/>
      </c>
      <c r="X130" s="1" t="str">
        <f t="shared" si="22"/>
        <v/>
      </c>
      <c r="Y130" s="1" t="str">
        <f t="shared" si="23"/>
        <v/>
      </c>
      <c r="Z130" s="1" t="e">
        <f t="shared" si="25"/>
        <v>#N/A</v>
      </c>
      <c r="AA130" s="3">
        <f t="shared" si="14"/>
        <v>0</v>
      </c>
      <c r="AB130" s="13" t="e">
        <f t="shared" si="15"/>
        <v>#N/A</v>
      </c>
      <c r="AC130" s="13" t="e">
        <f t="shared" si="16"/>
        <v>#N/A</v>
      </c>
      <c r="AD130" s="13" t="e">
        <f t="shared" si="17"/>
        <v>#N/A</v>
      </c>
      <c r="AE130" s="13" t="e">
        <f t="shared" si="18"/>
        <v>#N/A</v>
      </c>
      <c r="AF130" s="13" t="e">
        <f t="shared" si="19"/>
        <v>#N/A</v>
      </c>
      <c r="AG130" s="13" t="e">
        <f t="shared" si="20"/>
        <v>#N/A</v>
      </c>
    </row>
    <row r="131" spans="2:33" x14ac:dyDescent="0.3">
      <c r="B131" s="1" t="e">
        <f t="shared" si="13"/>
        <v>#N/A</v>
      </c>
      <c r="V131" s="1" t="str">
        <f t="shared" si="24"/>
        <v/>
      </c>
      <c r="W131" s="1" t="str">
        <f t="shared" si="21"/>
        <v/>
      </c>
      <c r="X131" s="1" t="str">
        <f t="shared" si="22"/>
        <v/>
      </c>
      <c r="Y131" s="1" t="str">
        <f t="shared" si="23"/>
        <v/>
      </c>
      <c r="Z131" s="1" t="e">
        <f t="shared" si="25"/>
        <v>#N/A</v>
      </c>
      <c r="AA131" s="3">
        <f t="shared" si="14"/>
        <v>0</v>
      </c>
      <c r="AB131" s="13" t="e">
        <f t="shared" si="15"/>
        <v>#N/A</v>
      </c>
      <c r="AC131" s="13" t="e">
        <f t="shared" si="16"/>
        <v>#N/A</v>
      </c>
      <c r="AD131" s="13" t="e">
        <f t="shared" si="17"/>
        <v>#N/A</v>
      </c>
      <c r="AE131" s="13" t="e">
        <f t="shared" si="18"/>
        <v>#N/A</v>
      </c>
      <c r="AF131" s="13" t="e">
        <f t="shared" si="19"/>
        <v>#N/A</v>
      </c>
      <c r="AG131" s="13" t="e">
        <f t="shared" si="20"/>
        <v>#N/A</v>
      </c>
    </row>
    <row r="132" spans="2:33" x14ac:dyDescent="0.3">
      <c r="B132" s="1" t="e">
        <f t="shared" si="13"/>
        <v>#N/A</v>
      </c>
      <c r="V132" s="1" t="str">
        <f t="shared" si="24"/>
        <v/>
      </c>
      <c r="W132" s="1" t="str">
        <f t="shared" si="21"/>
        <v/>
      </c>
      <c r="X132" s="1" t="str">
        <f t="shared" si="22"/>
        <v/>
      </c>
      <c r="Y132" s="1" t="str">
        <f t="shared" si="23"/>
        <v/>
      </c>
      <c r="Z132" s="1" t="e">
        <f t="shared" si="25"/>
        <v>#N/A</v>
      </c>
      <c r="AA132" s="3">
        <f t="shared" si="14"/>
        <v>0</v>
      </c>
      <c r="AB132" s="13" t="e">
        <f t="shared" si="15"/>
        <v>#N/A</v>
      </c>
      <c r="AC132" s="13" t="e">
        <f t="shared" si="16"/>
        <v>#N/A</v>
      </c>
      <c r="AD132" s="13" t="e">
        <f t="shared" si="17"/>
        <v>#N/A</v>
      </c>
      <c r="AE132" s="13" t="e">
        <f t="shared" si="18"/>
        <v>#N/A</v>
      </c>
      <c r="AF132" s="13" t="e">
        <f t="shared" si="19"/>
        <v>#N/A</v>
      </c>
      <c r="AG132" s="13" t="e">
        <f t="shared" si="20"/>
        <v>#N/A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21"/>
        <v/>
      </c>
      <c r="X133" s="1" t="str">
        <f t="shared" si="22"/>
        <v/>
      </c>
      <c r="Y133" s="1" t="str">
        <f t="shared" si="23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6"/>
        <v>#N/A</v>
      </c>
      <c r="AD133" s="13" t="e">
        <f t="shared" si="17"/>
        <v>#N/A</v>
      </c>
      <c r="AE133" s="13" t="e">
        <f t="shared" si="18"/>
        <v>#N/A</v>
      </c>
      <c r="AF133" s="13" t="e">
        <f t="shared" si="19"/>
        <v>#N/A</v>
      </c>
      <c r="AG133" s="13" t="e">
        <f t="shared" si="20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21"/>
        <v/>
      </c>
      <c r="X134" s="1" t="str">
        <f t="shared" si="22"/>
        <v/>
      </c>
      <c r="Y134" s="1" t="str">
        <f t="shared" si="23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6"/>
        <v>#N/A</v>
      </c>
      <c r="AD134" s="13" t="e">
        <f t="shared" si="17"/>
        <v>#N/A</v>
      </c>
      <c r="AE134" s="13" t="e">
        <f t="shared" si="18"/>
        <v>#N/A</v>
      </c>
      <c r="AF134" s="13" t="e">
        <f t="shared" si="19"/>
        <v>#N/A</v>
      </c>
      <c r="AG134" s="13" t="e">
        <f t="shared" si="20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21"/>
        <v/>
      </c>
      <c r="X135" s="1" t="str">
        <f t="shared" si="22"/>
        <v/>
      </c>
      <c r="Y135" s="1" t="str">
        <f t="shared" si="23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6"/>
        <v>#N/A</v>
      </c>
      <c r="AD135" s="13" t="e">
        <f t="shared" si="17"/>
        <v>#N/A</v>
      </c>
      <c r="AE135" s="13" t="e">
        <f t="shared" si="18"/>
        <v>#N/A</v>
      </c>
      <c r="AF135" s="13" t="e">
        <f t="shared" si="19"/>
        <v>#N/A</v>
      </c>
      <c r="AG135" s="13" t="e">
        <f t="shared" si="20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21"/>
        <v/>
      </c>
      <c r="X136" s="1" t="str">
        <f t="shared" si="22"/>
        <v/>
      </c>
      <c r="Y136" s="1" t="str">
        <f t="shared" si="23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ref="AC136:AC199" si="29">IF(OR(ISNA(B136),B136=0),NA(),B136/$AC$5)</f>
        <v>#N/A</v>
      </c>
      <c r="AD136" s="13" t="e">
        <f t="shared" ref="AD136:AD199" si="30">IF(OR(ISNA(B136),B136=0),NA(),E136/$AC$5)</f>
        <v>#N/A</v>
      </c>
      <c r="AE136" s="13" t="e">
        <f t="shared" ref="AE136:AE199" si="31">IF(OR(ISNA(B136),B136=0),NA(),G136/$AC$5)</f>
        <v>#N/A</v>
      </c>
      <c r="AF136" s="13" t="e">
        <f t="shared" ref="AF136:AF199" si="32">IF(OR(ISNA(B136),B136=0),NA(),I136/$AC$5)</f>
        <v>#N/A</v>
      </c>
      <c r="AG136" s="13" t="e">
        <f t="shared" ref="AG136:AG199" si="33">+IF(OR(ISNA(B136),B136=0),NA(),Z136/$AC$5)</f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34">IF($C137="","",G137-G136)</f>
        <v/>
      </c>
      <c r="X137" s="1" t="str">
        <f t="shared" ref="X137:X200" si="35">IF($C137="","",H137-H136)</f>
        <v/>
      </c>
      <c r="Y137" s="1" t="str">
        <f t="shared" ref="Y137:Y200" si="36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si="29"/>
        <v>#N/A</v>
      </c>
      <c r="AD137" s="13" t="e">
        <f t="shared" si="30"/>
        <v>#N/A</v>
      </c>
      <c r="AE137" s="13" t="e">
        <f t="shared" si="31"/>
        <v>#N/A</v>
      </c>
      <c r="AF137" s="13" t="e">
        <f t="shared" si="32"/>
        <v>#N/A</v>
      </c>
      <c r="AG137" s="13" t="e">
        <f t="shared" si="33"/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34"/>
        <v/>
      </c>
      <c r="X138" s="1" t="str">
        <f t="shared" si="35"/>
        <v/>
      </c>
      <c r="Y138" s="1" t="str">
        <f t="shared" si="36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29"/>
        <v>#N/A</v>
      </c>
      <c r="AD138" s="13" t="e">
        <f t="shared" si="30"/>
        <v>#N/A</v>
      </c>
      <c r="AE138" s="13" t="e">
        <f t="shared" si="31"/>
        <v>#N/A</v>
      </c>
      <c r="AF138" s="13" t="e">
        <f t="shared" si="32"/>
        <v>#N/A</v>
      </c>
      <c r="AG138" s="13" t="e">
        <f t="shared" si="33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34"/>
        <v/>
      </c>
      <c r="X139" s="1" t="str">
        <f t="shared" si="35"/>
        <v/>
      </c>
      <c r="Y139" s="1" t="str">
        <f t="shared" si="36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29"/>
        <v>#N/A</v>
      </c>
      <c r="AD139" s="13" t="e">
        <f t="shared" si="30"/>
        <v>#N/A</v>
      </c>
      <c r="AE139" s="13" t="e">
        <f t="shared" si="31"/>
        <v>#N/A</v>
      </c>
      <c r="AF139" s="13" t="e">
        <f t="shared" si="32"/>
        <v>#N/A</v>
      </c>
      <c r="AG139" s="13" t="e">
        <f t="shared" si="33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34"/>
        <v/>
      </c>
      <c r="X140" s="1" t="str">
        <f t="shared" si="35"/>
        <v/>
      </c>
      <c r="Y140" s="1" t="str">
        <f t="shared" si="36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29"/>
        <v>#N/A</v>
      </c>
      <c r="AD140" s="13" t="e">
        <f t="shared" si="30"/>
        <v>#N/A</v>
      </c>
      <c r="AE140" s="13" t="e">
        <f t="shared" si="31"/>
        <v>#N/A</v>
      </c>
      <c r="AF140" s="13" t="e">
        <f t="shared" si="32"/>
        <v>#N/A</v>
      </c>
      <c r="AG140" s="13" t="e">
        <f t="shared" si="33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34"/>
        <v/>
      </c>
      <c r="X141" s="1" t="str">
        <f t="shared" si="35"/>
        <v/>
      </c>
      <c r="Y141" s="1" t="str">
        <f t="shared" si="36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29"/>
        <v>#N/A</v>
      </c>
      <c r="AD141" s="13" t="e">
        <f t="shared" si="30"/>
        <v>#N/A</v>
      </c>
      <c r="AE141" s="13" t="e">
        <f t="shared" si="31"/>
        <v>#N/A</v>
      </c>
      <c r="AF141" s="13" t="e">
        <f t="shared" si="32"/>
        <v>#N/A</v>
      </c>
      <c r="AG141" s="13" t="e">
        <f t="shared" si="33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34"/>
        <v/>
      </c>
      <c r="X142" s="1" t="str">
        <f t="shared" si="35"/>
        <v/>
      </c>
      <c r="Y142" s="1" t="str">
        <f t="shared" si="36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29"/>
        <v>#N/A</v>
      </c>
      <c r="AD142" s="13" t="e">
        <f t="shared" si="30"/>
        <v>#N/A</v>
      </c>
      <c r="AE142" s="13" t="e">
        <f t="shared" si="31"/>
        <v>#N/A</v>
      </c>
      <c r="AF142" s="13" t="e">
        <f t="shared" si="32"/>
        <v>#N/A</v>
      </c>
      <c r="AG142" s="13" t="e">
        <f t="shared" si="33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34"/>
        <v/>
      </c>
      <c r="X143" s="1" t="str">
        <f t="shared" si="35"/>
        <v/>
      </c>
      <c r="Y143" s="1" t="str">
        <f t="shared" si="36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29"/>
        <v>#N/A</v>
      </c>
      <c r="AD143" s="13" t="e">
        <f t="shared" si="30"/>
        <v>#N/A</v>
      </c>
      <c r="AE143" s="13" t="e">
        <f t="shared" si="31"/>
        <v>#N/A</v>
      </c>
      <c r="AF143" s="13" t="e">
        <f t="shared" si="32"/>
        <v>#N/A</v>
      </c>
      <c r="AG143" s="13" t="e">
        <f t="shared" si="33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34"/>
        <v/>
      </c>
      <c r="X144" s="1" t="str">
        <f t="shared" si="35"/>
        <v/>
      </c>
      <c r="Y144" s="1" t="str">
        <f t="shared" si="36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29"/>
        <v>#N/A</v>
      </c>
      <c r="AD144" s="13" t="e">
        <f t="shared" si="30"/>
        <v>#N/A</v>
      </c>
      <c r="AE144" s="13" t="e">
        <f t="shared" si="31"/>
        <v>#N/A</v>
      </c>
      <c r="AF144" s="13" t="e">
        <f t="shared" si="32"/>
        <v>#N/A</v>
      </c>
      <c r="AG144" s="13" t="e">
        <f t="shared" si="33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34"/>
        <v/>
      </c>
      <c r="X145" s="1" t="str">
        <f t="shared" si="35"/>
        <v/>
      </c>
      <c r="Y145" s="1" t="str">
        <f t="shared" si="36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29"/>
        <v>#N/A</v>
      </c>
      <c r="AD145" s="13" t="e">
        <f t="shared" si="30"/>
        <v>#N/A</v>
      </c>
      <c r="AE145" s="13" t="e">
        <f t="shared" si="31"/>
        <v>#N/A</v>
      </c>
      <c r="AF145" s="13" t="e">
        <f t="shared" si="32"/>
        <v>#N/A</v>
      </c>
      <c r="AG145" s="13" t="e">
        <f t="shared" si="33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34"/>
        <v/>
      </c>
      <c r="X146" s="1" t="str">
        <f t="shared" si="35"/>
        <v/>
      </c>
      <c r="Y146" s="1" t="str">
        <f t="shared" si="36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29"/>
        <v>#N/A</v>
      </c>
      <c r="AD146" s="13" t="e">
        <f t="shared" si="30"/>
        <v>#N/A</v>
      </c>
      <c r="AE146" s="13" t="e">
        <f t="shared" si="31"/>
        <v>#N/A</v>
      </c>
      <c r="AF146" s="13" t="e">
        <f t="shared" si="32"/>
        <v>#N/A</v>
      </c>
      <c r="AG146" s="13" t="e">
        <f t="shared" si="33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34"/>
        <v/>
      </c>
      <c r="X147" s="1" t="str">
        <f t="shared" si="35"/>
        <v/>
      </c>
      <c r="Y147" s="1" t="str">
        <f t="shared" si="36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29"/>
        <v>#N/A</v>
      </c>
      <c r="AD147" s="13" t="e">
        <f t="shared" si="30"/>
        <v>#N/A</v>
      </c>
      <c r="AE147" s="13" t="e">
        <f t="shared" si="31"/>
        <v>#N/A</v>
      </c>
      <c r="AF147" s="13" t="e">
        <f t="shared" si="32"/>
        <v>#N/A</v>
      </c>
      <c r="AG147" s="13" t="e">
        <f t="shared" si="33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34"/>
        <v/>
      </c>
      <c r="X148" s="1" t="str">
        <f t="shared" si="35"/>
        <v/>
      </c>
      <c r="Y148" s="1" t="str">
        <f t="shared" si="36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29"/>
        <v>#N/A</v>
      </c>
      <c r="AD148" s="13" t="e">
        <f t="shared" si="30"/>
        <v>#N/A</v>
      </c>
      <c r="AE148" s="13" t="e">
        <f t="shared" si="31"/>
        <v>#N/A</v>
      </c>
      <c r="AF148" s="13" t="e">
        <f t="shared" si="32"/>
        <v>#N/A</v>
      </c>
      <c r="AG148" s="13" t="e">
        <f t="shared" si="33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34"/>
        <v/>
      </c>
      <c r="X149" s="1" t="str">
        <f t="shared" si="35"/>
        <v/>
      </c>
      <c r="Y149" s="1" t="str">
        <f t="shared" si="36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29"/>
        <v>#N/A</v>
      </c>
      <c r="AD149" s="13" t="e">
        <f t="shared" si="30"/>
        <v>#N/A</v>
      </c>
      <c r="AE149" s="13" t="e">
        <f t="shared" si="31"/>
        <v>#N/A</v>
      </c>
      <c r="AF149" s="13" t="e">
        <f t="shared" si="32"/>
        <v>#N/A</v>
      </c>
      <c r="AG149" s="13" t="e">
        <f t="shared" si="33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34"/>
        <v/>
      </c>
      <c r="X150" s="1" t="str">
        <f t="shared" si="35"/>
        <v/>
      </c>
      <c r="Y150" s="1" t="str">
        <f t="shared" si="36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29"/>
        <v>#N/A</v>
      </c>
      <c r="AD150" s="13" t="e">
        <f t="shared" si="30"/>
        <v>#N/A</v>
      </c>
      <c r="AE150" s="13" t="e">
        <f t="shared" si="31"/>
        <v>#N/A</v>
      </c>
      <c r="AF150" s="13" t="e">
        <f t="shared" si="32"/>
        <v>#N/A</v>
      </c>
      <c r="AG150" s="13" t="e">
        <f t="shared" si="33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34"/>
        <v/>
      </c>
      <c r="X151" s="1" t="str">
        <f t="shared" si="35"/>
        <v/>
      </c>
      <c r="Y151" s="1" t="str">
        <f t="shared" si="36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29"/>
        <v>#N/A</v>
      </c>
      <c r="AD151" s="13" t="e">
        <f t="shared" si="30"/>
        <v>#N/A</v>
      </c>
      <c r="AE151" s="13" t="e">
        <f t="shared" si="31"/>
        <v>#N/A</v>
      </c>
      <c r="AF151" s="13" t="e">
        <f t="shared" si="32"/>
        <v>#N/A</v>
      </c>
      <c r="AG151" s="13" t="e">
        <f t="shared" si="33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34"/>
        <v/>
      </c>
      <c r="X152" s="1" t="str">
        <f t="shared" si="35"/>
        <v/>
      </c>
      <c r="Y152" s="1" t="str">
        <f t="shared" si="36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29"/>
        <v>#N/A</v>
      </c>
      <c r="AD152" s="13" t="e">
        <f t="shared" si="30"/>
        <v>#N/A</v>
      </c>
      <c r="AE152" s="13" t="e">
        <f t="shared" si="31"/>
        <v>#N/A</v>
      </c>
      <c r="AF152" s="13" t="e">
        <f t="shared" si="32"/>
        <v>#N/A</v>
      </c>
      <c r="AG152" s="13" t="e">
        <f t="shared" si="33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34"/>
        <v/>
      </c>
      <c r="X153" s="1" t="str">
        <f t="shared" si="35"/>
        <v/>
      </c>
      <c r="Y153" s="1" t="str">
        <f t="shared" si="36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29"/>
        <v>#N/A</v>
      </c>
      <c r="AD153" s="13" t="e">
        <f t="shared" si="30"/>
        <v>#N/A</v>
      </c>
      <c r="AE153" s="13" t="e">
        <f t="shared" si="31"/>
        <v>#N/A</v>
      </c>
      <c r="AF153" s="13" t="e">
        <f t="shared" si="32"/>
        <v>#N/A</v>
      </c>
      <c r="AG153" s="13" t="e">
        <f t="shared" si="33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34"/>
        <v/>
      </c>
      <c r="X154" s="1" t="str">
        <f t="shared" si="35"/>
        <v/>
      </c>
      <c r="Y154" s="1" t="str">
        <f t="shared" si="36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29"/>
        <v>#N/A</v>
      </c>
      <c r="AD154" s="13" t="e">
        <f t="shared" si="30"/>
        <v>#N/A</v>
      </c>
      <c r="AE154" s="13" t="e">
        <f t="shared" si="31"/>
        <v>#N/A</v>
      </c>
      <c r="AF154" s="13" t="e">
        <f t="shared" si="32"/>
        <v>#N/A</v>
      </c>
      <c r="AG154" s="13" t="e">
        <f t="shared" si="33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34"/>
        <v/>
      </c>
      <c r="X155" s="1" t="str">
        <f t="shared" si="35"/>
        <v/>
      </c>
      <c r="Y155" s="1" t="str">
        <f t="shared" si="36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29"/>
        <v>#N/A</v>
      </c>
      <c r="AD155" s="13" t="e">
        <f t="shared" si="30"/>
        <v>#N/A</v>
      </c>
      <c r="AE155" s="13" t="e">
        <f t="shared" si="31"/>
        <v>#N/A</v>
      </c>
      <c r="AF155" s="13" t="e">
        <f t="shared" si="32"/>
        <v>#N/A</v>
      </c>
      <c r="AG155" s="13" t="e">
        <f t="shared" si="33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34"/>
        <v/>
      </c>
      <c r="X156" s="1" t="str">
        <f t="shared" si="35"/>
        <v/>
      </c>
      <c r="Y156" s="1" t="str">
        <f t="shared" si="36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29"/>
        <v>#N/A</v>
      </c>
      <c r="AD156" s="13" t="e">
        <f t="shared" si="30"/>
        <v>#N/A</v>
      </c>
      <c r="AE156" s="13" t="e">
        <f t="shared" si="31"/>
        <v>#N/A</v>
      </c>
      <c r="AF156" s="13" t="e">
        <f t="shared" si="32"/>
        <v>#N/A</v>
      </c>
      <c r="AG156" s="13" t="e">
        <f t="shared" si="33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34"/>
        <v/>
      </c>
      <c r="X157" s="1" t="str">
        <f t="shared" si="35"/>
        <v/>
      </c>
      <c r="Y157" s="1" t="str">
        <f t="shared" si="36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29"/>
        <v>#N/A</v>
      </c>
      <c r="AD157" s="13" t="e">
        <f t="shared" si="30"/>
        <v>#N/A</v>
      </c>
      <c r="AE157" s="13" t="e">
        <f t="shared" si="31"/>
        <v>#N/A</v>
      </c>
      <c r="AF157" s="13" t="e">
        <f t="shared" si="32"/>
        <v>#N/A</v>
      </c>
      <c r="AG157" s="13" t="e">
        <f t="shared" si="33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34"/>
        <v/>
      </c>
      <c r="X158" s="1" t="str">
        <f t="shared" si="35"/>
        <v/>
      </c>
      <c r="Y158" s="1" t="str">
        <f t="shared" si="36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29"/>
        <v>#N/A</v>
      </c>
      <c r="AD158" s="13" t="e">
        <f t="shared" si="30"/>
        <v>#N/A</v>
      </c>
      <c r="AE158" s="13" t="e">
        <f t="shared" si="31"/>
        <v>#N/A</v>
      </c>
      <c r="AF158" s="13" t="e">
        <f t="shared" si="32"/>
        <v>#N/A</v>
      </c>
      <c r="AG158" s="13" t="e">
        <f t="shared" si="33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34"/>
        <v/>
      </c>
      <c r="X159" s="1" t="str">
        <f t="shared" si="35"/>
        <v/>
      </c>
      <c r="Y159" s="1" t="str">
        <f t="shared" si="36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29"/>
        <v>#N/A</v>
      </c>
      <c r="AD159" s="13" t="e">
        <f t="shared" si="30"/>
        <v>#N/A</v>
      </c>
      <c r="AE159" s="13" t="e">
        <f t="shared" si="31"/>
        <v>#N/A</v>
      </c>
      <c r="AF159" s="13" t="e">
        <f t="shared" si="32"/>
        <v>#N/A</v>
      </c>
      <c r="AG159" s="13" t="e">
        <f t="shared" si="33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34"/>
        <v/>
      </c>
      <c r="X160" s="1" t="str">
        <f t="shared" si="35"/>
        <v/>
      </c>
      <c r="Y160" s="1" t="str">
        <f t="shared" si="36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29"/>
        <v>#N/A</v>
      </c>
      <c r="AD160" s="13" t="e">
        <f t="shared" si="30"/>
        <v>#N/A</v>
      </c>
      <c r="AE160" s="13" t="e">
        <f t="shared" si="31"/>
        <v>#N/A</v>
      </c>
      <c r="AF160" s="13" t="e">
        <f t="shared" si="32"/>
        <v>#N/A</v>
      </c>
      <c r="AG160" s="13" t="e">
        <f t="shared" si="33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34"/>
        <v/>
      </c>
      <c r="X161" s="1" t="str">
        <f t="shared" si="35"/>
        <v/>
      </c>
      <c r="Y161" s="1" t="str">
        <f t="shared" si="36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29"/>
        <v>#N/A</v>
      </c>
      <c r="AD161" s="13" t="e">
        <f t="shared" si="30"/>
        <v>#N/A</v>
      </c>
      <c r="AE161" s="13" t="e">
        <f t="shared" si="31"/>
        <v>#N/A</v>
      </c>
      <c r="AF161" s="13" t="e">
        <f t="shared" si="32"/>
        <v>#N/A</v>
      </c>
      <c r="AG161" s="13" t="e">
        <f t="shared" si="33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34"/>
        <v/>
      </c>
      <c r="X162" s="1" t="str">
        <f t="shared" si="35"/>
        <v/>
      </c>
      <c r="Y162" s="1" t="str">
        <f t="shared" si="36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29"/>
        <v>#N/A</v>
      </c>
      <c r="AD162" s="13" t="e">
        <f t="shared" si="30"/>
        <v>#N/A</v>
      </c>
      <c r="AE162" s="13" t="e">
        <f t="shared" si="31"/>
        <v>#N/A</v>
      </c>
      <c r="AF162" s="13" t="e">
        <f t="shared" si="32"/>
        <v>#N/A</v>
      </c>
      <c r="AG162" s="13" t="e">
        <f t="shared" si="33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34"/>
        <v/>
      </c>
      <c r="X163" s="1" t="str">
        <f t="shared" si="35"/>
        <v/>
      </c>
      <c r="Y163" s="1" t="str">
        <f t="shared" si="36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29"/>
        <v>#N/A</v>
      </c>
      <c r="AD163" s="13" t="e">
        <f t="shared" si="30"/>
        <v>#N/A</v>
      </c>
      <c r="AE163" s="13" t="e">
        <f t="shared" si="31"/>
        <v>#N/A</v>
      </c>
      <c r="AF163" s="13" t="e">
        <f t="shared" si="32"/>
        <v>#N/A</v>
      </c>
      <c r="AG163" s="13" t="e">
        <f t="shared" si="33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34"/>
        <v/>
      </c>
      <c r="X164" s="1" t="str">
        <f t="shared" si="35"/>
        <v/>
      </c>
      <c r="Y164" s="1" t="str">
        <f t="shared" si="36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29"/>
        <v>#N/A</v>
      </c>
      <c r="AD164" s="13" t="e">
        <f t="shared" si="30"/>
        <v>#N/A</v>
      </c>
      <c r="AE164" s="13" t="e">
        <f t="shared" si="31"/>
        <v>#N/A</v>
      </c>
      <c r="AF164" s="13" t="e">
        <f t="shared" si="32"/>
        <v>#N/A</v>
      </c>
      <c r="AG164" s="13" t="e">
        <f t="shared" si="33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34"/>
        <v/>
      </c>
      <c r="X165" s="1" t="str">
        <f t="shared" si="35"/>
        <v/>
      </c>
      <c r="Y165" s="1" t="str">
        <f t="shared" si="36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29"/>
        <v>#N/A</v>
      </c>
      <c r="AD165" s="13" t="e">
        <f t="shared" si="30"/>
        <v>#N/A</v>
      </c>
      <c r="AE165" s="13" t="e">
        <f t="shared" si="31"/>
        <v>#N/A</v>
      </c>
      <c r="AF165" s="13" t="e">
        <f t="shared" si="32"/>
        <v>#N/A</v>
      </c>
      <c r="AG165" s="13" t="e">
        <f t="shared" si="33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34"/>
        <v/>
      </c>
      <c r="X166" s="1" t="str">
        <f t="shared" si="35"/>
        <v/>
      </c>
      <c r="Y166" s="1" t="str">
        <f t="shared" si="36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29"/>
        <v>#N/A</v>
      </c>
      <c r="AD166" s="13" t="e">
        <f t="shared" si="30"/>
        <v>#N/A</v>
      </c>
      <c r="AE166" s="13" t="e">
        <f t="shared" si="31"/>
        <v>#N/A</v>
      </c>
      <c r="AF166" s="13" t="e">
        <f t="shared" si="32"/>
        <v>#N/A</v>
      </c>
      <c r="AG166" s="13" t="e">
        <f t="shared" si="33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34"/>
        <v/>
      </c>
      <c r="X167" s="1" t="str">
        <f t="shared" si="35"/>
        <v/>
      </c>
      <c r="Y167" s="1" t="str">
        <f t="shared" si="36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29"/>
        <v>#N/A</v>
      </c>
      <c r="AD167" s="13" t="e">
        <f t="shared" si="30"/>
        <v>#N/A</v>
      </c>
      <c r="AE167" s="13" t="e">
        <f t="shared" si="31"/>
        <v>#N/A</v>
      </c>
      <c r="AF167" s="13" t="e">
        <f t="shared" si="32"/>
        <v>#N/A</v>
      </c>
      <c r="AG167" s="13" t="e">
        <f t="shared" si="33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34"/>
        <v/>
      </c>
      <c r="X168" s="1" t="str">
        <f t="shared" si="35"/>
        <v/>
      </c>
      <c r="Y168" s="1" t="str">
        <f t="shared" si="36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29"/>
        <v>#N/A</v>
      </c>
      <c r="AD168" s="13" t="e">
        <f t="shared" si="30"/>
        <v>#N/A</v>
      </c>
      <c r="AE168" s="13" t="e">
        <f t="shared" si="31"/>
        <v>#N/A</v>
      </c>
      <c r="AF168" s="13" t="e">
        <f t="shared" si="32"/>
        <v>#N/A</v>
      </c>
      <c r="AG168" s="13" t="e">
        <f t="shared" si="33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34"/>
        <v/>
      </c>
      <c r="X169" s="1" t="str">
        <f t="shared" si="35"/>
        <v/>
      </c>
      <c r="Y169" s="1" t="str">
        <f t="shared" si="36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29"/>
        <v>#N/A</v>
      </c>
      <c r="AD169" s="13" t="e">
        <f t="shared" si="30"/>
        <v>#N/A</v>
      </c>
      <c r="AE169" s="13" t="e">
        <f t="shared" si="31"/>
        <v>#N/A</v>
      </c>
      <c r="AF169" s="13" t="e">
        <f t="shared" si="32"/>
        <v>#N/A</v>
      </c>
      <c r="AG169" s="13" t="e">
        <f t="shared" si="33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34"/>
        <v/>
      </c>
      <c r="X170" s="1" t="str">
        <f t="shared" si="35"/>
        <v/>
      </c>
      <c r="Y170" s="1" t="str">
        <f t="shared" si="36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29"/>
        <v>#N/A</v>
      </c>
      <c r="AD170" s="13" t="e">
        <f t="shared" si="30"/>
        <v>#N/A</v>
      </c>
      <c r="AE170" s="13" t="e">
        <f t="shared" si="31"/>
        <v>#N/A</v>
      </c>
      <c r="AF170" s="13" t="e">
        <f t="shared" si="32"/>
        <v>#N/A</v>
      </c>
      <c r="AG170" s="13" t="e">
        <f t="shared" si="33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34"/>
        <v/>
      </c>
      <c r="X171" s="1" t="str">
        <f t="shared" si="35"/>
        <v/>
      </c>
      <c r="Y171" s="1" t="str">
        <f t="shared" si="36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29"/>
        <v>#N/A</v>
      </c>
      <c r="AD171" s="13" t="e">
        <f t="shared" si="30"/>
        <v>#N/A</v>
      </c>
      <c r="AE171" s="13" t="e">
        <f t="shared" si="31"/>
        <v>#N/A</v>
      </c>
      <c r="AF171" s="13" t="e">
        <f t="shared" si="32"/>
        <v>#N/A</v>
      </c>
      <c r="AG171" s="13" t="e">
        <f t="shared" si="33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34"/>
        <v/>
      </c>
      <c r="X172" s="1" t="str">
        <f t="shared" si="35"/>
        <v/>
      </c>
      <c r="Y172" s="1" t="str">
        <f t="shared" si="36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29"/>
        <v>#N/A</v>
      </c>
      <c r="AD172" s="13" t="e">
        <f t="shared" si="30"/>
        <v>#N/A</v>
      </c>
      <c r="AE172" s="13" t="e">
        <f t="shared" si="31"/>
        <v>#N/A</v>
      </c>
      <c r="AF172" s="13" t="e">
        <f t="shared" si="32"/>
        <v>#N/A</v>
      </c>
      <c r="AG172" s="13" t="e">
        <f t="shared" si="33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34"/>
        <v/>
      </c>
      <c r="X173" s="1" t="str">
        <f t="shared" si="35"/>
        <v/>
      </c>
      <c r="Y173" s="1" t="str">
        <f t="shared" si="36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29"/>
        <v>#N/A</v>
      </c>
      <c r="AD173" s="13" t="e">
        <f t="shared" si="30"/>
        <v>#N/A</v>
      </c>
      <c r="AE173" s="13" t="e">
        <f t="shared" si="31"/>
        <v>#N/A</v>
      </c>
      <c r="AF173" s="13" t="e">
        <f t="shared" si="32"/>
        <v>#N/A</v>
      </c>
      <c r="AG173" s="13" t="e">
        <f t="shared" si="33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34"/>
        <v/>
      </c>
      <c r="X174" s="1" t="str">
        <f t="shared" si="35"/>
        <v/>
      </c>
      <c r="Y174" s="1" t="str">
        <f t="shared" si="36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29"/>
        <v>#N/A</v>
      </c>
      <c r="AD174" s="13" t="e">
        <f t="shared" si="30"/>
        <v>#N/A</v>
      </c>
      <c r="AE174" s="13" t="e">
        <f t="shared" si="31"/>
        <v>#N/A</v>
      </c>
      <c r="AF174" s="13" t="e">
        <f t="shared" si="32"/>
        <v>#N/A</v>
      </c>
      <c r="AG174" s="13" t="e">
        <f t="shared" si="33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34"/>
        <v/>
      </c>
      <c r="X175" s="1" t="str">
        <f t="shared" si="35"/>
        <v/>
      </c>
      <c r="Y175" s="1" t="str">
        <f t="shared" si="36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29"/>
        <v>#N/A</v>
      </c>
      <c r="AD175" s="13" t="e">
        <f t="shared" si="30"/>
        <v>#N/A</v>
      </c>
      <c r="AE175" s="13" t="e">
        <f t="shared" si="31"/>
        <v>#N/A</v>
      </c>
      <c r="AF175" s="13" t="e">
        <f t="shared" si="32"/>
        <v>#N/A</v>
      </c>
      <c r="AG175" s="13" t="e">
        <f t="shared" si="33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34"/>
        <v/>
      </c>
      <c r="X176" s="1" t="str">
        <f t="shared" si="35"/>
        <v/>
      </c>
      <c r="Y176" s="1" t="str">
        <f t="shared" si="36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29"/>
        <v>#N/A</v>
      </c>
      <c r="AD176" s="13" t="e">
        <f t="shared" si="30"/>
        <v>#N/A</v>
      </c>
      <c r="AE176" s="13" t="e">
        <f t="shared" si="31"/>
        <v>#N/A</v>
      </c>
      <c r="AF176" s="13" t="e">
        <f t="shared" si="32"/>
        <v>#N/A</v>
      </c>
      <c r="AG176" s="13" t="e">
        <f t="shared" si="33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34"/>
        <v/>
      </c>
      <c r="X177" s="1" t="str">
        <f t="shared" si="35"/>
        <v/>
      </c>
      <c r="Y177" s="1" t="str">
        <f t="shared" si="36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29"/>
        <v>#N/A</v>
      </c>
      <c r="AD177" s="13" t="e">
        <f t="shared" si="30"/>
        <v>#N/A</v>
      </c>
      <c r="AE177" s="13" t="e">
        <f t="shared" si="31"/>
        <v>#N/A</v>
      </c>
      <c r="AF177" s="13" t="e">
        <f t="shared" si="32"/>
        <v>#N/A</v>
      </c>
      <c r="AG177" s="13" t="e">
        <f t="shared" si="33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34"/>
        <v/>
      </c>
      <c r="X178" s="1" t="str">
        <f t="shared" si="35"/>
        <v/>
      </c>
      <c r="Y178" s="1" t="str">
        <f t="shared" si="36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29"/>
        <v>#N/A</v>
      </c>
      <c r="AD178" s="13" t="e">
        <f t="shared" si="30"/>
        <v>#N/A</v>
      </c>
      <c r="AE178" s="13" t="e">
        <f t="shared" si="31"/>
        <v>#N/A</v>
      </c>
      <c r="AF178" s="13" t="e">
        <f t="shared" si="32"/>
        <v>#N/A</v>
      </c>
      <c r="AG178" s="13" t="e">
        <f t="shared" si="33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34"/>
        <v/>
      </c>
      <c r="X179" s="1" t="str">
        <f t="shared" si="35"/>
        <v/>
      </c>
      <c r="Y179" s="1" t="str">
        <f t="shared" si="36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29"/>
        <v>#N/A</v>
      </c>
      <c r="AD179" s="13" t="e">
        <f t="shared" si="30"/>
        <v>#N/A</v>
      </c>
      <c r="AE179" s="13" t="e">
        <f t="shared" si="31"/>
        <v>#N/A</v>
      </c>
      <c r="AF179" s="13" t="e">
        <f t="shared" si="32"/>
        <v>#N/A</v>
      </c>
      <c r="AG179" s="13" t="e">
        <f t="shared" si="33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34"/>
        <v/>
      </c>
      <c r="X180" s="1" t="str">
        <f t="shared" si="35"/>
        <v/>
      </c>
      <c r="Y180" s="1" t="str">
        <f t="shared" si="36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29"/>
        <v>#N/A</v>
      </c>
      <c r="AD180" s="13" t="e">
        <f t="shared" si="30"/>
        <v>#N/A</v>
      </c>
      <c r="AE180" s="13" t="e">
        <f t="shared" si="31"/>
        <v>#N/A</v>
      </c>
      <c r="AF180" s="13" t="e">
        <f t="shared" si="32"/>
        <v>#N/A</v>
      </c>
      <c r="AG180" s="13" t="e">
        <f t="shared" si="33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34"/>
        <v/>
      </c>
      <c r="X181" s="1" t="str">
        <f t="shared" si="35"/>
        <v/>
      </c>
      <c r="Y181" s="1" t="str">
        <f t="shared" si="36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29"/>
        <v>#N/A</v>
      </c>
      <c r="AD181" s="13" t="e">
        <f t="shared" si="30"/>
        <v>#N/A</v>
      </c>
      <c r="AE181" s="13" t="e">
        <f t="shared" si="31"/>
        <v>#N/A</v>
      </c>
      <c r="AF181" s="13" t="e">
        <f t="shared" si="32"/>
        <v>#N/A</v>
      </c>
      <c r="AG181" s="13" t="e">
        <f t="shared" si="33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34"/>
        <v/>
      </c>
      <c r="X182" s="1" t="str">
        <f t="shared" si="35"/>
        <v/>
      </c>
      <c r="Y182" s="1" t="str">
        <f t="shared" si="36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29"/>
        <v>#N/A</v>
      </c>
      <c r="AD182" s="13" t="e">
        <f t="shared" si="30"/>
        <v>#N/A</v>
      </c>
      <c r="AE182" s="13" t="e">
        <f t="shared" si="31"/>
        <v>#N/A</v>
      </c>
      <c r="AF182" s="13" t="e">
        <f t="shared" si="32"/>
        <v>#N/A</v>
      </c>
      <c r="AG182" s="13" t="e">
        <f t="shared" si="33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34"/>
        <v/>
      </c>
      <c r="X183" s="1" t="str">
        <f t="shared" si="35"/>
        <v/>
      </c>
      <c r="Y183" s="1" t="str">
        <f t="shared" si="36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29"/>
        <v>#N/A</v>
      </c>
      <c r="AD183" s="13" t="e">
        <f t="shared" si="30"/>
        <v>#N/A</v>
      </c>
      <c r="AE183" s="13" t="e">
        <f t="shared" si="31"/>
        <v>#N/A</v>
      </c>
      <c r="AF183" s="13" t="e">
        <f t="shared" si="32"/>
        <v>#N/A</v>
      </c>
      <c r="AG183" s="13" t="e">
        <f t="shared" si="33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34"/>
        <v/>
      </c>
      <c r="X184" s="1" t="str">
        <f t="shared" si="35"/>
        <v/>
      </c>
      <c r="Y184" s="1" t="str">
        <f t="shared" si="36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29"/>
        <v>#N/A</v>
      </c>
      <c r="AD184" s="13" t="e">
        <f t="shared" si="30"/>
        <v>#N/A</v>
      </c>
      <c r="AE184" s="13" t="e">
        <f t="shared" si="31"/>
        <v>#N/A</v>
      </c>
      <c r="AF184" s="13" t="e">
        <f t="shared" si="32"/>
        <v>#N/A</v>
      </c>
      <c r="AG184" s="13" t="e">
        <f t="shared" si="33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34"/>
        <v/>
      </c>
      <c r="X185" s="1" t="str">
        <f t="shared" si="35"/>
        <v/>
      </c>
      <c r="Y185" s="1" t="str">
        <f t="shared" si="36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29"/>
        <v>#N/A</v>
      </c>
      <c r="AD185" s="13" t="e">
        <f t="shared" si="30"/>
        <v>#N/A</v>
      </c>
      <c r="AE185" s="13" t="e">
        <f t="shared" si="31"/>
        <v>#N/A</v>
      </c>
      <c r="AF185" s="13" t="e">
        <f t="shared" si="32"/>
        <v>#N/A</v>
      </c>
      <c r="AG185" s="13" t="e">
        <f t="shared" si="33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34"/>
        <v/>
      </c>
      <c r="X186" s="1" t="str">
        <f t="shared" si="35"/>
        <v/>
      </c>
      <c r="Y186" s="1" t="str">
        <f t="shared" si="36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29"/>
        <v>#N/A</v>
      </c>
      <c r="AD186" s="13" t="e">
        <f t="shared" si="30"/>
        <v>#N/A</v>
      </c>
      <c r="AE186" s="13" t="e">
        <f t="shared" si="31"/>
        <v>#N/A</v>
      </c>
      <c r="AF186" s="13" t="e">
        <f t="shared" si="32"/>
        <v>#N/A</v>
      </c>
      <c r="AG186" s="13" t="e">
        <f t="shared" si="33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34"/>
        <v/>
      </c>
      <c r="X187" s="1" t="str">
        <f t="shared" si="35"/>
        <v/>
      </c>
      <c r="Y187" s="1" t="str">
        <f t="shared" si="36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29"/>
        <v>#N/A</v>
      </c>
      <c r="AD187" s="13" t="e">
        <f t="shared" si="30"/>
        <v>#N/A</v>
      </c>
      <c r="AE187" s="13" t="e">
        <f t="shared" si="31"/>
        <v>#N/A</v>
      </c>
      <c r="AF187" s="13" t="e">
        <f t="shared" si="32"/>
        <v>#N/A</v>
      </c>
      <c r="AG187" s="13" t="e">
        <f t="shared" si="33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34"/>
        <v/>
      </c>
      <c r="X188" s="1" t="str">
        <f t="shared" si="35"/>
        <v/>
      </c>
      <c r="Y188" s="1" t="str">
        <f t="shared" si="36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29"/>
        <v>#N/A</v>
      </c>
      <c r="AD188" s="13" t="e">
        <f t="shared" si="30"/>
        <v>#N/A</v>
      </c>
      <c r="AE188" s="13" t="e">
        <f t="shared" si="31"/>
        <v>#N/A</v>
      </c>
      <c r="AF188" s="13" t="e">
        <f t="shared" si="32"/>
        <v>#N/A</v>
      </c>
      <c r="AG188" s="13" t="e">
        <f t="shared" si="33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34"/>
        <v/>
      </c>
      <c r="X189" s="1" t="str">
        <f t="shared" si="35"/>
        <v/>
      </c>
      <c r="Y189" s="1" t="str">
        <f t="shared" si="36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29"/>
        <v>#N/A</v>
      </c>
      <c r="AD189" s="13" t="e">
        <f t="shared" si="30"/>
        <v>#N/A</v>
      </c>
      <c r="AE189" s="13" t="e">
        <f t="shared" si="31"/>
        <v>#N/A</v>
      </c>
      <c r="AF189" s="13" t="e">
        <f t="shared" si="32"/>
        <v>#N/A</v>
      </c>
      <c r="AG189" s="13" t="e">
        <f t="shared" si="33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34"/>
        <v/>
      </c>
      <c r="X190" s="1" t="str">
        <f t="shared" si="35"/>
        <v/>
      </c>
      <c r="Y190" s="1" t="str">
        <f t="shared" si="36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29"/>
        <v>#N/A</v>
      </c>
      <c r="AD190" s="13" t="e">
        <f t="shared" si="30"/>
        <v>#N/A</v>
      </c>
      <c r="AE190" s="13" t="e">
        <f t="shared" si="31"/>
        <v>#N/A</v>
      </c>
      <c r="AF190" s="13" t="e">
        <f t="shared" si="32"/>
        <v>#N/A</v>
      </c>
      <c r="AG190" s="13" t="e">
        <f t="shared" si="33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34"/>
        <v/>
      </c>
      <c r="X191" s="1" t="str">
        <f t="shared" si="35"/>
        <v/>
      </c>
      <c r="Y191" s="1" t="str">
        <f t="shared" si="36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29"/>
        <v>#N/A</v>
      </c>
      <c r="AD191" s="13" t="e">
        <f t="shared" si="30"/>
        <v>#N/A</v>
      </c>
      <c r="AE191" s="13" t="e">
        <f t="shared" si="31"/>
        <v>#N/A</v>
      </c>
      <c r="AF191" s="13" t="e">
        <f t="shared" si="32"/>
        <v>#N/A</v>
      </c>
      <c r="AG191" s="13" t="e">
        <f t="shared" si="33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34"/>
        <v/>
      </c>
      <c r="X192" s="1" t="str">
        <f t="shared" si="35"/>
        <v/>
      </c>
      <c r="Y192" s="1" t="str">
        <f t="shared" si="36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29"/>
        <v>#N/A</v>
      </c>
      <c r="AD192" s="13" t="e">
        <f t="shared" si="30"/>
        <v>#N/A</v>
      </c>
      <c r="AE192" s="13" t="e">
        <f t="shared" si="31"/>
        <v>#N/A</v>
      </c>
      <c r="AF192" s="13" t="e">
        <f t="shared" si="32"/>
        <v>#N/A</v>
      </c>
      <c r="AG192" s="13" t="e">
        <f t="shared" si="33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34"/>
        <v/>
      </c>
      <c r="X193" s="1" t="str">
        <f t="shared" si="35"/>
        <v/>
      </c>
      <c r="Y193" s="1" t="str">
        <f t="shared" si="36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29"/>
        <v>#N/A</v>
      </c>
      <c r="AD193" s="13" t="e">
        <f t="shared" si="30"/>
        <v>#N/A</v>
      </c>
      <c r="AE193" s="13" t="e">
        <f t="shared" si="31"/>
        <v>#N/A</v>
      </c>
      <c r="AF193" s="13" t="e">
        <f t="shared" si="32"/>
        <v>#N/A</v>
      </c>
      <c r="AG193" s="13" t="e">
        <f t="shared" si="33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34"/>
        <v/>
      </c>
      <c r="X194" s="1" t="str">
        <f t="shared" si="35"/>
        <v/>
      </c>
      <c r="Y194" s="1" t="str">
        <f t="shared" si="36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29"/>
        <v>#N/A</v>
      </c>
      <c r="AD194" s="13" t="e">
        <f t="shared" si="30"/>
        <v>#N/A</v>
      </c>
      <c r="AE194" s="13" t="e">
        <f t="shared" si="31"/>
        <v>#N/A</v>
      </c>
      <c r="AF194" s="13" t="e">
        <f t="shared" si="32"/>
        <v>#N/A</v>
      </c>
      <c r="AG194" s="13" t="e">
        <f t="shared" si="33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34"/>
        <v/>
      </c>
      <c r="X195" s="1" t="str">
        <f t="shared" si="35"/>
        <v/>
      </c>
      <c r="Y195" s="1" t="str">
        <f t="shared" si="36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29"/>
        <v>#N/A</v>
      </c>
      <c r="AD195" s="13" t="e">
        <f t="shared" si="30"/>
        <v>#N/A</v>
      </c>
      <c r="AE195" s="13" t="e">
        <f t="shared" si="31"/>
        <v>#N/A</v>
      </c>
      <c r="AF195" s="13" t="e">
        <f t="shared" si="32"/>
        <v>#N/A</v>
      </c>
      <c r="AG195" s="13" t="e">
        <f t="shared" si="33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34"/>
        <v/>
      </c>
      <c r="X196" s="1" t="str">
        <f t="shared" si="35"/>
        <v/>
      </c>
      <c r="Y196" s="1" t="str">
        <f t="shared" si="36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29"/>
        <v>#N/A</v>
      </c>
      <c r="AD196" s="13" t="e">
        <f t="shared" si="30"/>
        <v>#N/A</v>
      </c>
      <c r="AE196" s="13" t="e">
        <f t="shared" si="31"/>
        <v>#N/A</v>
      </c>
      <c r="AF196" s="13" t="e">
        <f t="shared" si="32"/>
        <v>#N/A</v>
      </c>
      <c r="AG196" s="13" t="e">
        <f t="shared" si="33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34"/>
        <v/>
      </c>
      <c r="X197" s="1" t="str">
        <f t="shared" si="35"/>
        <v/>
      </c>
      <c r="Y197" s="1" t="str">
        <f t="shared" si="36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29"/>
        <v>#N/A</v>
      </c>
      <c r="AD197" s="13" t="e">
        <f t="shared" si="30"/>
        <v>#N/A</v>
      </c>
      <c r="AE197" s="13" t="e">
        <f t="shared" si="31"/>
        <v>#N/A</v>
      </c>
      <c r="AF197" s="13" t="e">
        <f t="shared" si="32"/>
        <v>#N/A</v>
      </c>
      <c r="AG197" s="13" t="e">
        <f t="shared" si="33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34"/>
        <v/>
      </c>
      <c r="X198" s="1" t="str">
        <f t="shared" si="35"/>
        <v/>
      </c>
      <c r="Y198" s="1" t="str">
        <f t="shared" si="36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29"/>
        <v>#N/A</v>
      </c>
      <c r="AD198" s="13" t="e">
        <f t="shared" si="30"/>
        <v>#N/A</v>
      </c>
      <c r="AE198" s="13" t="e">
        <f t="shared" si="31"/>
        <v>#N/A</v>
      </c>
      <c r="AF198" s="13" t="e">
        <f t="shared" si="32"/>
        <v>#N/A</v>
      </c>
      <c r="AG198" s="13" t="e">
        <f t="shared" si="33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34"/>
        <v/>
      </c>
      <c r="X199" s="1" t="str">
        <f t="shared" si="35"/>
        <v/>
      </c>
      <c r="Y199" s="1" t="str">
        <f t="shared" si="36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29"/>
        <v>#N/A</v>
      </c>
      <c r="AD199" s="13" t="e">
        <f t="shared" si="30"/>
        <v>#N/A</v>
      </c>
      <c r="AE199" s="13" t="e">
        <f t="shared" si="31"/>
        <v>#N/A</v>
      </c>
      <c r="AF199" s="13" t="e">
        <f t="shared" si="32"/>
        <v>#N/A</v>
      </c>
      <c r="AG199" s="13" t="e">
        <f t="shared" si="33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34"/>
        <v/>
      </c>
      <c r="X200" s="1" t="str">
        <f t="shared" si="35"/>
        <v/>
      </c>
      <c r="Y200" s="1" t="str">
        <f t="shared" si="36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ref="AC200:AC263" si="42">IF(OR(ISNA(B200),B200=0),NA(),B200/$AC$5)</f>
        <v>#N/A</v>
      </c>
      <c r="AD200" s="13" t="e">
        <f t="shared" ref="AD200:AD263" si="43">IF(OR(ISNA(B200),B200=0),NA(),E200/$AC$5)</f>
        <v>#N/A</v>
      </c>
      <c r="AE200" s="13" t="e">
        <f t="shared" ref="AE200:AE263" si="44">IF(OR(ISNA(B200),B200=0),NA(),G200/$AC$5)</f>
        <v>#N/A</v>
      </c>
      <c r="AF200" s="13" t="e">
        <f t="shared" ref="AF200:AF263" si="45">IF(OR(ISNA(B200),B200=0),NA(),I200/$AC$5)</f>
        <v>#N/A</v>
      </c>
      <c r="AG200" s="13" t="e">
        <f t="shared" ref="AG200:AG263" si="46">+IF(OR(ISNA(B200),B200=0),NA(),Z200/$AC$5)</f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7">IF($C201="","",G201-G200)</f>
        <v/>
      </c>
      <c r="X201" s="1" t="str">
        <f t="shared" ref="X201:X264" si="48">IF($C201="","",H201-H200)</f>
        <v/>
      </c>
      <c r="Y201" s="1" t="str">
        <f t="shared" ref="Y201:Y264" si="49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si="42"/>
        <v>#N/A</v>
      </c>
      <c r="AD201" s="13" t="e">
        <f t="shared" si="43"/>
        <v>#N/A</v>
      </c>
      <c r="AE201" s="13" t="e">
        <f t="shared" si="44"/>
        <v>#N/A</v>
      </c>
      <c r="AF201" s="13" t="e">
        <f t="shared" si="45"/>
        <v>#N/A</v>
      </c>
      <c r="AG201" s="13" t="e">
        <f t="shared" si="46"/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7"/>
        <v/>
      </c>
      <c r="X202" s="1" t="str">
        <f t="shared" si="48"/>
        <v/>
      </c>
      <c r="Y202" s="1" t="str">
        <f t="shared" si="49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2"/>
        <v>#N/A</v>
      </c>
      <c r="AD202" s="13" t="e">
        <f t="shared" si="43"/>
        <v>#N/A</v>
      </c>
      <c r="AE202" s="13" t="e">
        <f t="shared" si="44"/>
        <v>#N/A</v>
      </c>
      <c r="AF202" s="13" t="e">
        <f t="shared" si="45"/>
        <v>#N/A</v>
      </c>
      <c r="AG202" s="13" t="e">
        <f t="shared" si="46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7"/>
        <v/>
      </c>
      <c r="X203" s="1" t="str">
        <f t="shared" si="48"/>
        <v/>
      </c>
      <c r="Y203" s="1" t="str">
        <f t="shared" si="49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2"/>
        <v>#N/A</v>
      </c>
      <c r="AD203" s="13" t="e">
        <f t="shared" si="43"/>
        <v>#N/A</v>
      </c>
      <c r="AE203" s="13" t="e">
        <f t="shared" si="44"/>
        <v>#N/A</v>
      </c>
      <c r="AF203" s="13" t="e">
        <f t="shared" si="45"/>
        <v>#N/A</v>
      </c>
      <c r="AG203" s="13" t="e">
        <f t="shared" si="46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7"/>
        <v/>
      </c>
      <c r="X204" s="1" t="str">
        <f t="shared" si="48"/>
        <v/>
      </c>
      <c r="Y204" s="1" t="str">
        <f t="shared" si="49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2"/>
        <v>#N/A</v>
      </c>
      <c r="AD204" s="13" t="e">
        <f t="shared" si="43"/>
        <v>#N/A</v>
      </c>
      <c r="AE204" s="13" t="e">
        <f t="shared" si="44"/>
        <v>#N/A</v>
      </c>
      <c r="AF204" s="13" t="e">
        <f t="shared" si="45"/>
        <v>#N/A</v>
      </c>
      <c r="AG204" s="13" t="e">
        <f t="shared" si="46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7"/>
        <v/>
      </c>
      <c r="X205" s="1" t="str">
        <f t="shared" si="48"/>
        <v/>
      </c>
      <c r="Y205" s="1" t="str">
        <f t="shared" si="49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2"/>
        <v>#N/A</v>
      </c>
      <c r="AD205" s="13" t="e">
        <f t="shared" si="43"/>
        <v>#N/A</v>
      </c>
      <c r="AE205" s="13" t="e">
        <f t="shared" si="44"/>
        <v>#N/A</v>
      </c>
      <c r="AF205" s="13" t="e">
        <f t="shared" si="45"/>
        <v>#N/A</v>
      </c>
      <c r="AG205" s="13" t="e">
        <f t="shared" si="46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7"/>
        <v/>
      </c>
      <c r="X206" s="1" t="str">
        <f t="shared" si="48"/>
        <v/>
      </c>
      <c r="Y206" s="1" t="str">
        <f t="shared" si="49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2"/>
        <v>#N/A</v>
      </c>
      <c r="AD206" s="13" t="e">
        <f t="shared" si="43"/>
        <v>#N/A</v>
      </c>
      <c r="AE206" s="13" t="e">
        <f t="shared" si="44"/>
        <v>#N/A</v>
      </c>
      <c r="AF206" s="13" t="e">
        <f t="shared" si="45"/>
        <v>#N/A</v>
      </c>
      <c r="AG206" s="13" t="e">
        <f t="shared" si="46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7"/>
        <v/>
      </c>
      <c r="X207" s="1" t="str">
        <f t="shared" si="48"/>
        <v/>
      </c>
      <c r="Y207" s="1" t="str">
        <f t="shared" si="49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2"/>
        <v>#N/A</v>
      </c>
      <c r="AD207" s="13" t="e">
        <f t="shared" si="43"/>
        <v>#N/A</v>
      </c>
      <c r="AE207" s="13" t="e">
        <f t="shared" si="44"/>
        <v>#N/A</v>
      </c>
      <c r="AF207" s="13" t="e">
        <f t="shared" si="45"/>
        <v>#N/A</v>
      </c>
      <c r="AG207" s="13" t="e">
        <f t="shared" si="46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7"/>
        <v/>
      </c>
      <c r="X208" s="1" t="str">
        <f t="shared" si="48"/>
        <v/>
      </c>
      <c r="Y208" s="1" t="str">
        <f t="shared" si="49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2"/>
        <v>#N/A</v>
      </c>
      <c r="AD208" s="13" t="e">
        <f t="shared" si="43"/>
        <v>#N/A</v>
      </c>
      <c r="AE208" s="13" t="e">
        <f t="shared" si="44"/>
        <v>#N/A</v>
      </c>
      <c r="AF208" s="13" t="e">
        <f t="shared" si="45"/>
        <v>#N/A</v>
      </c>
      <c r="AG208" s="13" t="e">
        <f t="shared" si="46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7"/>
        <v/>
      </c>
      <c r="X209" s="1" t="str">
        <f t="shared" si="48"/>
        <v/>
      </c>
      <c r="Y209" s="1" t="str">
        <f t="shared" si="49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2"/>
        <v>#N/A</v>
      </c>
      <c r="AD209" s="13" t="e">
        <f t="shared" si="43"/>
        <v>#N/A</v>
      </c>
      <c r="AE209" s="13" t="e">
        <f t="shared" si="44"/>
        <v>#N/A</v>
      </c>
      <c r="AF209" s="13" t="e">
        <f t="shared" si="45"/>
        <v>#N/A</v>
      </c>
      <c r="AG209" s="13" t="e">
        <f t="shared" si="46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7"/>
        <v/>
      </c>
      <c r="X210" s="1" t="str">
        <f t="shared" si="48"/>
        <v/>
      </c>
      <c r="Y210" s="1" t="str">
        <f t="shared" si="49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2"/>
        <v>#N/A</v>
      </c>
      <c r="AD210" s="13" t="e">
        <f t="shared" si="43"/>
        <v>#N/A</v>
      </c>
      <c r="AE210" s="13" t="e">
        <f t="shared" si="44"/>
        <v>#N/A</v>
      </c>
      <c r="AF210" s="13" t="e">
        <f t="shared" si="45"/>
        <v>#N/A</v>
      </c>
      <c r="AG210" s="13" t="e">
        <f t="shared" si="46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7"/>
        <v/>
      </c>
      <c r="X211" s="1" t="str">
        <f t="shared" si="48"/>
        <v/>
      </c>
      <c r="Y211" s="1" t="str">
        <f t="shared" si="49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2"/>
        <v>#N/A</v>
      </c>
      <c r="AD211" s="13" t="e">
        <f t="shared" si="43"/>
        <v>#N/A</v>
      </c>
      <c r="AE211" s="13" t="e">
        <f t="shared" si="44"/>
        <v>#N/A</v>
      </c>
      <c r="AF211" s="13" t="e">
        <f t="shared" si="45"/>
        <v>#N/A</v>
      </c>
      <c r="AG211" s="13" t="e">
        <f t="shared" si="46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7"/>
        <v/>
      </c>
      <c r="X212" s="1" t="str">
        <f t="shared" si="48"/>
        <v/>
      </c>
      <c r="Y212" s="1" t="str">
        <f t="shared" si="49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2"/>
        <v>#N/A</v>
      </c>
      <c r="AD212" s="13" t="e">
        <f t="shared" si="43"/>
        <v>#N/A</v>
      </c>
      <c r="AE212" s="13" t="e">
        <f t="shared" si="44"/>
        <v>#N/A</v>
      </c>
      <c r="AF212" s="13" t="e">
        <f t="shared" si="45"/>
        <v>#N/A</v>
      </c>
      <c r="AG212" s="13" t="e">
        <f t="shared" si="46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7"/>
        <v/>
      </c>
      <c r="X213" s="1" t="str">
        <f t="shared" si="48"/>
        <v/>
      </c>
      <c r="Y213" s="1" t="str">
        <f t="shared" si="49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2"/>
        <v>#N/A</v>
      </c>
      <c r="AD213" s="13" t="e">
        <f t="shared" si="43"/>
        <v>#N/A</v>
      </c>
      <c r="AE213" s="13" t="e">
        <f t="shared" si="44"/>
        <v>#N/A</v>
      </c>
      <c r="AF213" s="13" t="e">
        <f t="shared" si="45"/>
        <v>#N/A</v>
      </c>
      <c r="AG213" s="13" t="e">
        <f t="shared" si="46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7"/>
        <v/>
      </c>
      <c r="X214" s="1" t="str">
        <f t="shared" si="48"/>
        <v/>
      </c>
      <c r="Y214" s="1" t="str">
        <f t="shared" si="49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2"/>
        <v>#N/A</v>
      </c>
      <c r="AD214" s="13" t="e">
        <f t="shared" si="43"/>
        <v>#N/A</v>
      </c>
      <c r="AE214" s="13" t="e">
        <f t="shared" si="44"/>
        <v>#N/A</v>
      </c>
      <c r="AF214" s="13" t="e">
        <f t="shared" si="45"/>
        <v>#N/A</v>
      </c>
      <c r="AG214" s="13" t="e">
        <f t="shared" si="46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7"/>
        <v/>
      </c>
      <c r="X215" s="1" t="str">
        <f t="shared" si="48"/>
        <v/>
      </c>
      <c r="Y215" s="1" t="str">
        <f t="shared" si="49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2"/>
        <v>#N/A</v>
      </c>
      <c r="AD215" s="13" t="e">
        <f t="shared" si="43"/>
        <v>#N/A</v>
      </c>
      <c r="AE215" s="13" t="e">
        <f t="shared" si="44"/>
        <v>#N/A</v>
      </c>
      <c r="AF215" s="13" t="e">
        <f t="shared" si="45"/>
        <v>#N/A</v>
      </c>
      <c r="AG215" s="13" t="e">
        <f t="shared" si="46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7"/>
        <v/>
      </c>
      <c r="X216" s="1" t="str">
        <f t="shared" si="48"/>
        <v/>
      </c>
      <c r="Y216" s="1" t="str">
        <f t="shared" si="49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2"/>
        <v>#N/A</v>
      </c>
      <c r="AD216" s="13" t="e">
        <f t="shared" si="43"/>
        <v>#N/A</v>
      </c>
      <c r="AE216" s="13" t="e">
        <f t="shared" si="44"/>
        <v>#N/A</v>
      </c>
      <c r="AF216" s="13" t="e">
        <f t="shared" si="45"/>
        <v>#N/A</v>
      </c>
      <c r="AG216" s="13" t="e">
        <f t="shared" si="46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7"/>
        <v/>
      </c>
      <c r="X217" s="1" t="str">
        <f t="shared" si="48"/>
        <v/>
      </c>
      <c r="Y217" s="1" t="str">
        <f t="shared" si="49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2"/>
        <v>#N/A</v>
      </c>
      <c r="AD217" s="13" t="e">
        <f t="shared" si="43"/>
        <v>#N/A</v>
      </c>
      <c r="AE217" s="13" t="e">
        <f t="shared" si="44"/>
        <v>#N/A</v>
      </c>
      <c r="AF217" s="13" t="e">
        <f t="shared" si="45"/>
        <v>#N/A</v>
      </c>
      <c r="AG217" s="13" t="e">
        <f t="shared" si="46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7"/>
        <v/>
      </c>
      <c r="X218" s="1" t="str">
        <f t="shared" si="48"/>
        <v/>
      </c>
      <c r="Y218" s="1" t="str">
        <f t="shared" si="49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2"/>
        <v>#N/A</v>
      </c>
      <c r="AD218" s="13" t="e">
        <f t="shared" si="43"/>
        <v>#N/A</v>
      </c>
      <c r="AE218" s="13" t="e">
        <f t="shared" si="44"/>
        <v>#N/A</v>
      </c>
      <c r="AF218" s="13" t="e">
        <f t="shared" si="45"/>
        <v>#N/A</v>
      </c>
      <c r="AG218" s="13" t="e">
        <f t="shared" si="46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7"/>
        <v/>
      </c>
      <c r="X219" s="1" t="str">
        <f t="shared" si="48"/>
        <v/>
      </c>
      <c r="Y219" s="1" t="str">
        <f t="shared" si="49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2"/>
        <v>#N/A</v>
      </c>
      <c r="AD219" s="13" t="e">
        <f t="shared" si="43"/>
        <v>#N/A</v>
      </c>
      <c r="AE219" s="13" t="e">
        <f t="shared" si="44"/>
        <v>#N/A</v>
      </c>
      <c r="AF219" s="13" t="e">
        <f t="shared" si="45"/>
        <v>#N/A</v>
      </c>
      <c r="AG219" s="13" t="e">
        <f t="shared" si="46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7"/>
        <v/>
      </c>
      <c r="X220" s="1" t="str">
        <f t="shared" si="48"/>
        <v/>
      </c>
      <c r="Y220" s="1" t="str">
        <f t="shared" si="49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2"/>
        <v>#N/A</v>
      </c>
      <c r="AD220" s="13" t="e">
        <f t="shared" si="43"/>
        <v>#N/A</v>
      </c>
      <c r="AE220" s="13" t="e">
        <f t="shared" si="44"/>
        <v>#N/A</v>
      </c>
      <c r="AF220" s="13" t="e">
        <f t="shared" si="45"/>
        <v>#N/A</v>
      </c>
      <c r="AG220" s="13" t="e">
        <f t="shared" si="46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7"/>
        <v/>
      </c>
      <c r="X221" s="1" t="str">
        <f t="shared" si="48"/>
        <v/>
      </c>
      <c r="Y221" s="1" t="str">
        <f t="shared" si="49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2"/>
        <v>#N/A</v>
      </c>
      <c r="AD221" s="13" t="e">
        <f t="shared" si="43"/>
        <v>#N/A</v>
      </c>
      <c r="AE221" s="13" t="e">
        <f t="shared" si="44"/>
        <v>#N/A</v>
      </c>
      <c r="AF221" s="13" t="e">
        <f t="shared" si="45"/>
        <v>#N/A</v>
      </c>
      <c r="AG221" s="13" t="e">
        <f t="shared" si="46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7"/>
        <v/>
      </c>
      <c r="X222" s="1" t="str">
        <f t="shared" si="48"/>
        <v/>
      </c>
      <c r="Y222" s="1" t="str">
        <f t="shared" si="49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2"/>
        <v>#N/A</v>
      </c>
      <c r="AD222" s="13" t="e">
        <f t="shared" si="43"/>
        <v>#N/A</v>
      </c>
      <c r="AE222" s="13" t="e">
        <f t="shared" si="44"/>
        <v>#N/A</v>
      </c>
      <c r="AF222" s="13" t="e">
        <f t="shared" si="45"/>
        <v>#N/A</v>
      </c>
      <c r="AG222" s="13" t="e">
        <f t="shared" si="46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7"/>
        <v/>
      </c>
      <c r="X223" s="1" t="str">
        <f t="shared" si="48"/>
        <v/>
      </c>
      <c r="Y223" s="1" t="str">
        <f t="shared" si="49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2"/>
        <v>#N/A</v>
      </c>
      <c r="AD223" s="13" t="e">
        <f t="shared" si="43"/>
        <v>#N/A</v>
      </c>
      <c r="AE223" s="13" t="e">
        <f t="shared" si="44"/>
        <v>#N/A</v>
      </c>
      <c r="AF223" s="13" t="e">
        <f t="shared" si="45"/>
        <v>#N/A</v>
      </c>
      <c r="AG223" s="13" t="e">
        <f t="shared" si="46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7"/>
        <v/>
      </c>
      <c r="X224" s="1" t="str">
        <f t="shared" si="48"/>
        <v/>
      </c>
      <c r="Y224" s="1" t="str">
        <f t="shared" si="49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2"/>
        <v>#N/A</v>
      </c>
      <c r="AD224" s="13" t="e">
        <f t="shared" si="43"/>
        <v>#N/A</v>
      </c>
      <c r="AE224" s="13" t="e">
        <f t="shared" si="44"/>
        <v>#N/A</v>
      </c>
      <c r="AF224" s="13" t="e">
        <f t="shared" si="45"/>
        <v>#N/A</v>
      </c>
      <c r="AG224" s="13" t="e">
        <f t="shared" si="46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7"/>
        <v/>
      </c>
      <c r="X225" s="1" t="str">
        <f t="shared" si="48"/>
        <v/>
      </c>
      <c r="Y225" s="1" t="str">
        <f t="shared" si="49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2"/>
        <v>#N/A</v>
      </c>
      <c r="AD225" s="13" t="e">
        <f t="shared" si="43"/>
        <v>#N/A</v>
      </c>
      <c r="AE225" s="13" t="e">
        <f t="shared" si="44"/>
        <v>#N/A</v>
      </c>
      <c r="AF225" s="13" t="e">
        <f t="shared" si="45"/>
        <v>#N/A</v>
      </c>
      <c r="AG225" s="13" t="e">
        <f t="shared" si="46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7"/>
        <v/>
      </c>
      <c r="X226" s="1" t="str">
        <f t="shared" si="48"/>
        <v/>
      </c>
      <c r="Y226" s="1" t="str">
        <f t="shared" si="49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2"/>
        <v>#N/A</v>
      </c>
      <c r="AD226" s="13" t="e">
        <f t="shared" si="43"/>
        <v>#N/A</v>
      </c>
      <c r="AE226" s="13" t="e">
        <f t="shared" si="44"/>
        <v>#N/A</v>
      </c>
      <c r="AF226" s="13" t="e">
        <f t="shared" si="45"/>
        <v>#N/A</v>
      </c>
      <c r="AG226" s="13" t="e">
        <f t="shared" si="46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7"/>
        <v/>
      </c>
      <c r="X227" s="1" t="str">
        <f t="shared" si="48"/>
        <v/>
      </c>
      <c r="Y227" s="1" t="str">
        <f t="shared" si="49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2"/>
        <v>#N/A</v>
      </c>
      <c r="AD227" s="13" t="e">
        <f t="shared" si="43"/>
        <v>#N/A</v>
      </c>
      <c r="AE227" s="13" t="e">
        <f t="shared" si="44"/>
        <v>#N/A</v>
      </c>
      <c r="AF227" s="13" t="e">
        <f t="shared" si="45"/>
        <v>#N/A</v>
      </c>
      <c r="AG227" s="13" t="e">
        <f t="shared" si="46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7"/>
        <v/>
      </c>
      <c r="X228" s="1" t="str">
        <f t="shared" si="48"/>
        <v/>
      </c>
      <c r="Y228" s="1" t="str">
        <f t="shared" si="49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2"/>
        <v>#N/A</v>
      </c>
      <c r="AD228" s="13" t="e">
        <f t="shared" si="43"/>
        <v>#N/A</v>
      </c>
      <c r="AE228" s="13" t="e">
        <f t="shared" si="44"/>
        <v>#N/A</v>
      </c>
      <c r="AF228" s="13" t="e">
        <f t="shared" si="45"/>
        <v>#N/A</v>
      </c>
      <c r="AG228" s="13" t="e">
        <f t="shared" si="46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7"/>
        <v/>
      </c>
      <c r="X229" s="1" t="str">
        <f t="shared" si="48"/>
        <v/>
      </c>
      <c r="Y229" s="1" t="str">
        <f t="shared" si="49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2"/>
        <v>#N/A</v>
      </c>
      <c r="AD229" s="13" t="e">
        <f t="shared" si="43"/>
        <v>#N/A</v>
      </c>
      <c r="AE229" s="13" t="e">
        <f t="shared" si="44"/>
        <v>#N/A</v>
      </c>
      <c r="AF229" s="13" t="e">
        <f t="shared" si="45"/>
        <v>#N/A</v>
      </c>
      <c r="AG229" s="13" t="e">
        <f t="shared" si="46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7"/>
        <v/>
      </c>
      <c r="X230" s="1" t="str">
        <f t="shared" si="48"/>
        <v/>
      </c>
      <c r="Y230" s="1" t="str">
        <f t="shared" si="49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2"/>
        <v>#N/A</v>
      </c>
      <c r="AD230" s="13" t="e">
        <f t="shared" si="43"/>
        <v>#N/A</v>
      </c>
      <c r="AE230" s="13" t="e">
        <f t="shared" si="44"/>
        <v>#N/A</v>
      </c>
      <c r="AF230" s="13" t="e">
        <f t="shared" si="45"/>
        <v>#N/A</v>
      </c>
      <c r="AG230" s="13" t="e">
        <f t="shared" si="46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7"/>
        <v/>
      </c>
      <c r="X231" s="1" t="str">
        <f t="shared" si="48"/>
        <v/>
      </c>
      <c r="Y231" s="1" t="str">
        <f t="shared" si="49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2"/>
        <v>#N/A</v>
      </c>
      <c r="AD231" s="13" t="e">
        <f t="shared" si="43"/>
        <v>#N/A</v>
      </c>
      <c r="AE231" s="13" t="e">
        <f t="shared" si="44"/>
        <v>#N/A</v>
      </c>
      <c r="AF231" s="13" t="e">
        <f t="shared" si="45"/>
        <v>#N/A</v>
      </c>
      <c r="AG231" s="13" t="e">
        <f t="shared" si="46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7"/>
        <v/>
      </c>
      <c r="X232" s="1" t="str">
        <f t="shared" si="48"/>
        <v/>
      </c>
      <c r="Y232" s="1" t="str">
        <f t="shared" si="49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2"/>
        <v>#N/A</v>
      </c>
      <c r="AD232" s="13" t="e">
        <f t="shared" si="43"/>
        <v>#N/A</v>
      </c>
      <c r="AE232" s="13" t="e">
        <f t="shared" si="44"/>
        <v>#N/A</v>
      </c>
      <c r="AF232" s="13" t="e">
        <f t="shared" si="45"/>
        <v>#N/A</v>
      </c>
      <c r="AG232" s="13" t="e">
        <f t="shared" si="46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7"/>
        <v/>
      </c>
      <c r="X233" s="1" t="str">
        <f t="shared" si="48"/>
        <v/>
      </c>
      <c r="Y233" s="1" t="str">
        <f t="shared" si="49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2"/>
        <v>#N/A</v>
      </c>
      <c r="AD233" s="13" t="e">
        <f t="shared" si="43"/>
        <v>#N/A</v>
      </c>
      <c r="AE233" s="13" t="e">
        <f t="shared" si="44"/>
        <v>#N/A</v>
      </c>
      <c r="AF233" s="13" t="e">
        <f t="shared" si="45"/>
        <v>#N/A</v>
      </c>
      <c r="AG233" s="13" t="e">
        <f t="shared" si="46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7"/>
        <v/>
      </c>
      <c r="X234" s="1" t="str">
        <f t="shared" si="48"/>
        <v/>
      </c>
      <c r="Y234" s="1" t="str">
        <f t="shared" si="49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2"/>
        <v>#N/A</v>
      </c>
      <c r="AD234" s="13" t="e">
        <f t="shared" si="43"/>
        <v>#N/A</v>
      </c>
      <c r="AE234" s="13" t="e">
        <f t="shared" si="44"/>
        <v>#N/A</v>
      </c>
      <c r="AF234" s="13" t="e">
        <f t="shared" si="45"/>
        <v>#N/A</v>
      </c>
      <c r="AG234" s="13" t="e">
        <f t="shared" si="46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7"/>
        <v/>
      </c>
      <c r="X235" s="1" t="str">
        <f t="shared" si="48"/>
        <v/>
      </c>
      <c r="Y235" s="1" t="str">
        <f t="shared" si="49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2"/>
        <v>#N/A</v>
      </c>
      <c r="AD235" s="13" t="e">
        <f t="shared" si="43"/>
        <v>#N/A</v>
      </c>
      <c r="AE235" s="13" t="e">
        <f t="shared" si="44"/>
        <v>#N/A</v>
      </c>
      <c r="AF235" s="13" t="e">
        <f t="shared" si="45"/>
        <v>#N/A</v>
      </c>
      <c r="AG235" s="13" t="e">
        <f t="shared" si="46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7"/>
        <v/>
      </c>
      <c r="X236" s="1" t="str">
        <f t="shared" si="48"/>
        <v/>
      </c>
      <c r="Y236" s="1" t="str">
        <f t="shared" si="49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2"/>
        <v>#N/A</v>
      </c>
      <c r="AD236" s="13" t="e">
        <f t="shared" si="43"/>
        <v>#N/A</v>
      </c>
      <c r="AE236" s="13" t="e">
        <f t="shared" si="44"/>
        <v>#N/A</v>
      </c>
      <c r="AF236" s="13" t="e">
        <f t="shared" si="45"/>
        <v>#N/A</v>
      </c>
      <c r="AG236" s="13" t="e">
        <f t="shared" si="46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7"/>
        <v/>
      </c>
      <c r="X237" s="1" t="str">
        <f t="shared" si="48"/>
        <v/>
      </c>
      <c r="Y237" s="1" t="str">
        <f t="shared" si="49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2"/>
        <v>#N/A</v>
      </c>
      <c r="AD237" s="13" t="e">
        <f t="shared" si="43"/>
        <v>#N/A</v>
      </c>
      <c r="AE237" s="13" t="e">
        <f t="shared" si="44"/>
        <v>#N/A</v>
      </c>
      <c r="AF237" s="13" t="e">
        <f t="shared" si="45"/>
        <v>#N/A</v>
      </c>
      <c r="AG237" s="13" t="e">
        <f t="shared" si="46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7"/>
        <v/>
      </c>
      <c r="X238" s="1" t="str">
        <f t="shared" si="48"/>
        <v/>
      </c>
      <c r="Y238" s="1" t="str">
        <f t="shared" si="49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2"/>
        <v>#N/A</v>
      </c>
      <c r="AD238" s="13" t="e">
        <f t="shared" si="43"/>
        <v>#N/A</v>
      </c>
      <c r="AE238" s="13" t="e">
        <f t="shared" si="44"/>
        <v>#N/A</v>
      </c>
      <c r="AF238" s="13" t="e">
        <f t="shared" si="45"/>
        <v>#N/A</v>
      </c>
      <c r="AG238" s="13" t="e">
        <f t="shared" si="46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7"/>
        <v/>
      </c>
      <c r="X239" s="1" t="str">
        <f t="shared" si="48"/>
        <v/>
      </c>
      <c r="Y239" s="1" t="str">
        <f t="shared" si="49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2"/>
        <v>#N/A</v>
      </c>
      <c r="AD239" s="13" t="e">
        <f t="shared" si="43"/>
        <v>#N/A</v>
      </c>
      <c r="AE239" s="13" t="e">
        <f t="shared" si="44"/>
        <v>#N/A</v>
      </c>
      <c r="AF239" s="13" t="e">
        <f t="shared" si="45"/>
        <v>#N/A</v>
      </c>
      <c r="AG239" s="13" t="e">
        <f t="shared" si="46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7"/>
        <v/>
      </c>
      <c r="X240" s="1" t="str">
        <f t="shared" si="48"/>
        <v/>
      </c>
      <c r="Y240" s="1" t="str">
        <f t="shared" si="49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2"/>
        <v>#N/A</v>
      </c>
      <c r="AD240" s="13" t="e">
        <f t="shared" si="43"/>
        <v>#N/A</v>
      </c>
      <c r="AE240" s="13" t="e">
        <f t="shared" si="44"/>
        <v>#N/A</v>
      </c>
      <c r="AF240" s="13" t="e">
        <f t="shared" si="45"/>
        <v>#N/A</v>
      </c>
      <c r="AG240" s="13" t="e">
        <f t="shared" si="46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7"/>
        <v/>
      </c>
      <c r="X241" s="1" t="str">
        <f t="shared" si="48"/>
        <v/>
      </c>
      <c r="Y241" s="1" t="str">
        <f t="shared" si="49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2"/>
        <v>#N/A</v>
      </c>
      <c r="AD241" s="13" t="e">
        <f t="shared" si="43"/>
        <v>#N/A</v>
      </c>
      <c r="AE241" s="13" t="e">
        <f t="shared" si="44"/>
        <v>#N/A</v>
      </c>
      <c r="AF241" s="13" t="e">
        <f t="shared" si="45"/>
        <v>#N/A</v>
      </c>
      <c r="AG241" s="13" t="e">
        <f t="shared" si="46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7"/>
        <v/>
      </c>
      <c r="X242" s="1" t="str">
        <f t="shared" si="48"/>
        <v/>
      </c>
      <c r="Y242" s="1" t="str">
        <f t="shared" si="49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2"/>
        <v>#N/A</v>
      </c>
      <c r="AD242" s="13" t="e">
        <f t="shared" si="43"/>
        <v>#N/A</v>
      </c>
      <c r="AE242" s="13" t="e">
        <f t="shared" si="44"/>
        <v>#N/A</v>
      </c>
      <c r="AF242" s="13" t="e">
        <f t="shared" si="45"/>
        <v>#N/A</v>
      </c>
      <c r="AG242" s="13" t="e">
        <f t="shared" si="46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7"/>
        <v/>
      </c>
      <c r="X243" s="1" t="str">
        <f t="shared" si="48"/>
        <v/>
      </c>
      <c r="Y243" s="1" t="str">
        <f t="shared" si="49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2"/>
        <v>#N/A</v>
      </c>
      <c r="AD243" s="13" t="e">
        <f t="shared" si="43"/>
        <v>#N/A</v>
      </c>
      <c r="AE243" s="13" t="e">
        <f t="shared" si="44"/>
        <v>#N/A</v>
      </c>
      <c r="AF243" s="13" t="e">
        <f t="shared" si="45"/>
        <v>#N/A</v>
      </c>
      <c r="AG243" s="13" t="e">
        <f t="shared" si="46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7"/>
        <v/>
      </c>
      <c r="X244" s="1" t="str">
        <f t="shared" si="48"/>
        <v/>
      </c>
      <c r="Y244" s="1" t="str">
        <f t="shared" si="49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2"/>
        <v>#N/A</v>
      </c>
      <c r="AD244" s="13" t="e">
        <f t="shared" si="43"/>
        <v>#N/A</v>
      </c>
      <c r="AE244" s="13" t="e">
        <f t="shared" si="44"/>
        <v>#N/A</v>
      </c>
      <c r="AF244" s="13" t="e">
        <f t="shared" si="45"/>
        <v>#N/A</v>
      </c>
      <c r="AG244" s="13" t="e">
        <f t="shared" si="46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7"/>
        <v/>
      </c>
      <c r="X245" s="1" t="str">
        <f t="shared" si="48"/>
        <v/>
      </c>
      <c r="Y245" s="1" t="str">
        <f t="shared" si="49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2"/>
        <v>#N/A</v>
      </c>
      <c r="AD245" s="13" t="e">
        <f t="shared" si="43"/>
        <v>#N/A</v>
      </c>
      <c r="AE245" s="13" t="e">
        <f t="shared" si="44"/>
        <v>#N/A</v>
      </c>
      <c r="AF245" s="13" t="e">
        <f t="shared" si="45"/>
        <v>#N/A</v>
      </c>
      <c r="AG245" s="13" t="e">
        <f t="shared" si="46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7"/>
        <v/>
      </c>
      <c r="X246" s="1" t="str">
        <f t="shared" si="48"/>
        <v/>
      </c>
      <c r="Y246" s="1" t="str">
        <f t="shared" si="49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2"/>
        <v>#N/A</v>
      </c>
      <c r="AD246" s="13" t="e">
        <f t="shared" si="43"/>
        <v>#N/A</v>
      </c>
      <c r="AE246" s="13" t="e">
        <f t="shared" si="44"/>
        <v>#N/A</v>
      </c>
      <c r="AF246" s="13" t="e">
        <f t="shared" si="45"/>
        <v>#N/A</v>
      </c>
      <c r="AG246" s="13" t="e">
        <f t="shared" si="46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7"/>
        <v/>
      </c>
      <c r="X247" s="1" t="str">
        <f t="shared" si="48"/>
        <v/>
      </c>
      <c r="Y247" s="1" t="str">
        <f t="shared" si="49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2"/>
        <v>#N/A</v>
      </c>
      <c r="AD247" s="13" t="e">
        <f t="shared" si="43"/>
        <v>#N/A</v>
      </c>
      <c r="AE247" s="13" t="e">
        <f t="shared" si="44"/>
        <v>#N/A</v>
      </c>
      <c r="AF247" s="13" t="e">
        <f t="shared" si="45"/>
        <v>#N/A</v>
      </c>
      <c r="AG247" s="13" t="e">
        <f t="shared" si="46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7"/>
        <v/>
      </c>
      <c r="X248" s="1" t="str">
        <f t="shared" si="48"/>
        <v/>
      </c>
      <c r="Y248" s="1" t="str">
        <f t="shared" si="49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2"/>
        <v>#N/A</v>
      </c>
      <c r="AD248" s="13" t="e">
        <f t="shared" si="43"/>
        <v>#N/A</v>
      </c>
      <c r="AE248" s="13" t="e">
        <f t="shared" si="44"/>
        <v>#N/A</v>
      </c>
      <c r="AF248" s="13" t="e">
        <f t="shared" si="45"/>
        <v>#N/A</v>
      </c>
      <c r="AG248" s="13" t="e">
        <f t="shared" si="46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7"/>
        <v/>
      </c>
      <c r="X249" s="1" t="str">
        <f t="shared" si="48"/>
        <v/>
      </c>
      <c r="Y249" s="1" t="str">
        <f t="shared" si="49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2"/>
        <v>#N/A</v>
      </c>
      <c r="AD249" s="13" t="e">
        <f t="shared" si="43"/>
        <v>#N/A</v>
      </c>
      <c r="AE249" s="13" t="e">
        <f t="shared" si="44"/>
        <v>#N/A</v>
      </c>
      <c r="AF249" s="13" t="e">
        <f t="shared" si="45"/>
        <v>#N/A</v>
      </c>
      <c r="AG249" s="13" t="e">
        <f t="shared" si="46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7"/>
        <v/>
      </c>
      <c r="X250" s="1" t="str">
        <f t="shared" si="48"/>
        <v/>
      </c>
      <c r="Y250" s="1" t="str">
        <f t="shared" si="49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2"/>
        <v>#N/A</v>
      </c>
      <c r="AD250" s="13" t="e">
        <f t="shared" si="43"/>
        <v>#N/A</v>
      </c>
      <c r="AE250" s="13" t="e">
        <f t="shared" si="44"/>
        <v>#N/A</v>
      </c>
      <c r="AF250" s="13" t="e">
        <f t="shared" si="45"/>
        <v>#N/A</v>
      </c>
      <c r="AG250" s="13" t="e">
        <f t="shared" si="46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7"/>
        <v/>
      </c>
      <c r="X251" s="1" t="str">
        <f t="shared" si="48"/>
        <v/>
      </c>
      <c r="Y251" s="1" t="str">
        <f t="shared" si="49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2"/>
        <v>#N/A</v>
      </c>
      <c r="AD251" s="13" t="e">
        <f t="shared" si="43"/>
        <v>#N/A</v>
      </c>
      <c r="AE251" s="13" t="e">
        <f t="shared" si="44"/>
        <v>#N/A</v>
      </c>
      <c r="AF251" s="13" t="e">
        <f t="shared" si="45"/>
        <v>#N/A</v>
      </c>
      <c r="AG251" s="13" t="e">
        <f t="shared" si="46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7"/>
        <v/>
      </c>
      <c r="X252" s="1" t="str">
        <f t="shared" si="48"/>
        <v/>
      </c>
      <c r="Y252" s="1" t="str">
        <f t="shared" si="49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2"/>
        <v>#N/A</v>
      </c>
      <c r="AD252" s="13" t="e">
        <f t="shared" si="43"/>
        <v>#N/A</v>
      </c>
      <c r="AE252" s="13" t="e">
        <f t="shared" si="44"/>
        <v>#N/A</v>
      </c>
      <c r="AF252" s="13" t="e">
        <f t="shared" si="45"/>
        <v>#N/A</v>
      </c>
      <c r="AG252" s="13" t="e">
        <f t="shared" si="46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7"/>
        <v/>
      </c>
      <c r="X253" s="1" t="str">
        <f t="shared" si="48"/>
        <v/>
      </c>
      <c r="Y253" s="1" t="str">
        <f t="shared" si="49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2"/>
        <v>#N/A</v>
      </c>
      <c r="AD253" s="13" t="e">
        <f t="shared" si="43"/>
        <v>#N/A</v>
      </c>
      <c r="AE253" s="13" t="e">
        <f t="shared" si="44"/>
        <v>#N/A</v>
      </c>
      <c r="AF253" s="13" t="e">
        <f t="shared" si="45"/>
        <v>#N/A</v>
      </c>
      <c r="AG253" s="13" t="e">
        <f t="shared" si="46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7"/>
        <v/>
      </c>
      <c r="X254" s="1" t="str">
        <f t="shared" si="48"/>
        <v/>
      </c>
      <c r="Y254" s="1" t="str">
        <f t="shared" si="49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2"/>
        <v>#N/A</v>
      </c>
      <c r="AD254" s="13" t="e">
        <f t="shared" si="43"/>
        <v>#N/A</v>
      </c>
      <c r="AE254" s="13" t="e">
        <f t="shared" si="44"/>
        <v>#N/A</v>
      </c>
      <c r="AF254" s="13" t="e">
        <f t="shared" si="45"/>
        <v>#N/A</v>
      </c>
      <c r="AG254" s="13" t="e">
        <f t="shared" si="46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7"/>
        <v/>
      </c>
      <c r="X255" s="1" t="str">
        <f t="shared" si="48"/>
        <v/>
      </c>
      <c r="Y255" s="1" t="str">
        <f t="shared" si="49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2"/>
        <v>#N/A</v>
      </c>
      <c r="AD255" s="13" t="e">
        <f t="shared" si="43"/>
        <v>#N/A</v>
      </c>
      <c r="AE255" s="13" t="e">
        <f t="shared" si="44"/>
        <v>#N/A</v>
      </c>
      <c r="AF255" s="13" t="e">
        <f t="shared" si="45"/>
        <v>#N/A</v>
      </c>
      <c r="AG255" s="13" t="e">
        <f t="shared" si="46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7"/>
        <v/>
      </c>
      <c r="X256" s="1" t="str">
        <f t="shared" si="48"/>
        <v/>
      </c>
      <c r="Y256" s="1" t="str">
        <f t="shared" si="49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2"/>
        <v>#N/A</v>
      </c>
      <c r="AD256" s="13" t="e">
        <f t="shared" si="43"/>
        <v>#N/A</v>
      </c>
      <c r="AE256" s="13" t="e">
        <f t="shared" si="44"/>
        <v>#N/A</v>
      </c>
      <c r="AF256" s="13" t="e">
        <f t="shared" si="45"/>
        <v>#N/A</v>
      </c>
      <c r="AG256" s="13" t="e">
        <f t="shared" si="46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7"/>
        <v/>
      </c>
      <c r="X257" s="1" t="str">
        <f t="shared" si="48"/>
        <v/>
      </c>
      <c r="Y257" s="1" t="str">
        <f t="shared" si="49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2"/>
        <v>#N/A</v>
      </c>
      <c r="AD257" s="13" t="e">
        <f t="shared" si="43"/>
        <v>#N/A</v>
      </c>
      <c r="AE257" s="13" t="e">
        <f t="shared" si="44"/>
        <v>#N/A</v>
      </c>
      <c r="AF257" s="13" t="e">
        <f t="shared" si="45"/>
        <v>#N/A</v>
      </c>
      <c r="AG257" s="13" t="e">
        <f t="shared" si="46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7"/>
        <v/>
      </c>
      <c r="X258" s="1" t="str">
        <f t="shared" si="48"/>
        <v/>
      </c>
      <c r="Y258" s="1" t="str">
        <f t="shared" si="49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2"/>
        <v>#N/A</v>
      </c>
      <c r="AD258" s="13" t="e">
        <f t="shared" si="43"/>
        <v>#N/A</v>
      </c>
      <c r="AE258" s="13" t="e">
        <f t="shared" si="44"/>
        <v>#N/A</v>
      </c>
      <c r="AF258" s="13" t="e">
        <f t="shared" si="45"/>
        <v>#N/A</v>
      </c>
      <c r="AG258" s="13" t="e">
        <f t="shared" si="46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7"/>
        <v/>
      </c>
      <c r="X259" s="1" t="str">
        <f t="shared" si="48"/>
        <v/>
      </c>
      <c r="Y259" s="1" t="str">
        <f t="shared" si="49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2"/>
        <v>#N/A</v>
      </c>
      <c r="AD259" s="13" t="e">
        <f t="shared" si="43"/>
        <v>#N/A</v>
      </c>
      <c r="AE259" s="13" t="e">
        <f t="shared" si="44"/>
        <v>#N/A</v>
      </c>
      <c r="AF259" s="13" t="e">
        <f t="shared" si="45"/>
        <v>#N/A</v>
      </c>
      <c r="AG259" s="13" t="e">
        <f t="shared" si="46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7"/>
        <v/>
      </c>
      <c r="X260" s="1" t="str">
        <f t="shared" si="48"/>
        <v/>
      </c>
      <c r="Y260" s="1" t="str">
        <f t="shared" si="49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2"/>
        <v>#N/A</v>
      </c>
      <c r="AD260" s="13" t="e">
        <f t="shared" si="43"/>
        <v>#N/A</v>
      </c>
      <c r="AE260" s="13" t="e">
        <f t="shared" si="44"/>
        <v>#N/A</v>
      </c>
      <c r="AF260" s="13" t="e">
        <f t="shared" si="45"/>
        <v>#N/A</v>
      </c>
      <c r="AG260" s="13" t="e">
        <f t="shared" si="46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7"/>
        <v/>
      </c>
      <c r="X261" s="1" t="str">
        <f t="shared" si="48"/>
        <v/>
      </c>
      <c r="Y261" s="1" t="str">
        <f t="shared" si="49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2"/>
        <v>#N/A</v>
      </c>
      <c r="AD261" s="13" t="e">
        <f t="shared" si="43"/>
        <v>#N/A</v>
      </c>
      <c r="AE261" s="13" t="e">
        <f t="shared" si="44"/>
        <v>#N/A</v>
      </c>
      <c r="AF261" s="13" t="e">
        <f t="shared" si="45"/>
        <v>#N/A</v>
      </c>
      <c r="AG261" s="13" t="e">
        <f t="shared" si="46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7"/>
        <v/>
      </c>
      <c r="X262" s="1" t="str">
        <f t="shared" si="48"/>
        <v/>
      </c>
      <c r="Y262" s="1" t="str">
        <f t="shared" si="49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2"/>
        <v>#N/A</v>
      </c>
      <c r="AD262" s="13" t="e">
        <f t="shared" si="43"/>
        <v>#N/A</v>
      </c>
      <c r="AE262" s="13" t="e">
        <f t="shared" si="44"/>
        <v>#N/A</v>
      </c>
      <c r="AF262" s="13" t="e">
        <f t="shared" si="45"/>
        <v>#N/A</v>
      </c>
      <c r="AG262" s="13" t="e">
        <f t="shared" si="46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7"/>
        <v/>
      </c>
      <c r="X263" s="1" t="str">
        <f t="shared" si="48"/>
        <v/>
      </c>
      <c r="Y263" s="1" t="str">
        <f t="shared" si="49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2"/>
        <v>#N/A</v>
      </c>
      <c r="AD263" s="13" t="e">
        <f t="shared" si="43"/>
        <v>#N/A</v>
      </c>
      <c r="AE263" s="13" t="e">
        <f t="shared" si="44"/>
        <v>#N/A</v>
      </c>
      <c r="AF263" s="13" t="e">
        <f t="shared" si="45"/>
        <v>#N/A</v>
      </c>
      <c r="AG263" s="13" t="e">
        <f t="shared" si="46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7"/>
        <v/>
      </c>
      <c r="X264" s="1" t="str">
        <f t="shared" si="48"/>
        <v/>
      </c>
      <c r="Y264" s="1" t="str">
        <f t="shared" si="49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ref="AC264:AC327" si="55">IF(OR(ISNA(B264),B264=0),NA(),B264/$AC$5)</f>
        <v>#N/A</v>
      </c>
      <c r="AD264" s="13" t="e">
        <f t="shared" ref="AD264:AD327" si="56">IF(OR(ISNA(B264),B264=0),NA(),E264/$AC$5)</f>
        <v>#N/A</v>
      </c>
      <c r="AE264" s="13" t="e">
        <f t="shared" ref="AE264:AE327" si="57">IF(OR(ISNA(B264),B264=0),NA(),G264/$AC$5)</f>
        <v>#N/A</v>
      </c>
      <c r="AF264" s="13" t="e">
        <f t="shared" ref="AF264:AF327" si="58">IF(OR(ISNA(B264),B264=0),NA(),I264/$AC$5)</f>
        <v>#N/A</v>
      </c>
      <c r="AG264" s="13" t="e">
        <f t="shared" ref="AG264:AG327" si="59">+IF(OR(ISNA(B264),B264=0),NA(),Z264/$AC$5)</f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60">IF($C265="","",G265-G264)</f>
        <v/>
      </c>
      <c r="X265" s="1" t="str">
        <f t="shared" ref="X265:X328" si="61">IF($C265="","",H265-H264)</f>
        <v/>
      </c>
      <c r="Y265" s="1" t="str">
        <f t="shared" ref="Y265:Y328" si="62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si="55"/>
        <v>#N/A</v>
      </c>
      <c r="AD265" s="13" t="e">
        <f t="shared" si="56"/>
        <v>#N/A</v>
      </c>
      <c r="AE265" s="13" t="e">
        <f t="shared" si="57"/>
        <v>#N/A</v>
      </c>
      <c r="AF265" s="13" t="e">
        <f t="shared" si="58"/>
        <v>#N/A</v>
      </c>
      <c r="AG265" s="13" t="e">
        <f t="shared" si="59"/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60"/>
        <v/>
      </c>
      <c r="X266" s="1" t="str">
        <f t="shared" si="61"/>
        <v/>
      </c>
      <c r="Y266" s="1" t="str">
        <f t="shared" si="62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5"/>
        <v>#N/A</v>
      </c>
      <c r="AD266" s="13" t="e">
        <f t="shared" si="56"/>
        <v>#N/A</v>
      </c>
      <c r="AE266" s="13" t="e">
        <f t="shared" si="57"/>
        <v>#N/A</v>
      </c>
      <c r="AF266" s="13" t="e">
        <f t="shared" si="58"/>
        <v>#N/A</v>
      </c>
      <c r="AG266" s="13" t="e">
        <f t="shared" si="59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60"/>
        <v/>
      </c>
      <c r="X267" s="1" t="str">
        <f t="shared" si="61"/>
        <v/>
      </c>
      <c r="Y267" s="1" t="str">
        <f t="shared" si="62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5"/>
        <v>#N/A</v>
      </c>
      <c r="AD267" s="13" t="e">
        <f t="shared" si="56"/>
        <v>#N/A</v>
      </c>
      <c r="AE267" s="13" t="e">
        <f t="shared" si="57"/>
        <v>#N/A</v>
      </c>
      <c r="AF267" s="13" t="e">
        <f t="shared" si="58"/>
        <v>#N/A</v>
      </c>
      <c r="AG267" s="13" t="e">
        <f t="shared" si="59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60"/>
        <v/>
      </c>
      <c r="X268" s="1" t="str">
        <f t="shared" si="61"/>
        <v/>
      </c>
      <c r="Y268" s="1" t="str">
        <f t="shared" si="62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5"/>
        <v>#N/A</v>
      </c>
      <c r="AD268" s="13" t="e">
        <f t="shared" si="56"/>
        <v>#N/A</v>
      </c>
      <c r="AE268" s="13" t="e">
        <f t="shared" si="57"/>
        <v>#N/A</v>
      </c>
      <c r="AF268" s="13" t="e">
        <f t="shared" si="58"/>
        <v>#N/A</v>
      </c>
      <c r="AG268" s="13" t="e">
        <f t="shared" si="59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60"/>
        <v/>
      </c>
      <c r="X269" s="1" t="str">
        <f t="shared" si="61"/>
        <v/>
      </c>
      <c r="Y269" s="1" t="str">
        <f t="shared" si="62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5"/>
        <v>#N/A</v>
      </c>
      <c r="AD269" s="13" t="e">
        <f t="shared" si="56"/>
        <v>#N/A</v>
      </c>
      <c r="AE269" s="13" t="e">
        <f t="shared" si="57"/>
        <v>#N/A</v>
      </c>
      <c r="AF269" s="13" t="e">
        <f t="shared" si="58"/>
        <v>#N/A</v>
      </c>
      <c r="AG269" s="13" t="e">
        <f t="shared" si="59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60"/>
        <v/>
      </c>
      <c r="X270" s="1" t="str">
        <f t="shared" si="61"/>
        <v/>
      </c>
      <c r="Y270" s="1" t="str">
        <f t="shared" si="62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5"/>
        <v>#N/A</v>
      </c>
      <c r="AD270" s="13" t="e">
        <f t="shared" si="56"/>
        <v>#N/A</v>
      </c>
      <c r="AE270" s="13" t="e">
        <f t="shared" si="57"/>
        <v>#N/A</v>
      </c>
      <c r="AF270" s="13" t="e">
        <f t="shared" si="58"/>
        <v>#N/A</v>
      </c>
      <c r="AG270" s="13" t="e">
        <f t="shared" si="59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60"/>
        <v/>
      </c>
      <c r="X271" s="1" t="str">
        <f t="shared" si="61"/>
        <v/>
      </c>
      <c r="Y271" s="1" t="str">
        <f t="shared" si="62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5"/>
        <v>#N/A</v>
      </c>
      <c r="AD271" s="13" t="e">
        <f t="shared" si="56"/>
        <v>#N/A</v>
      </c>
      <c r="AE271" s="13" t="e">
        <f t="shared" si="57"/>
        <v>#N/A</v>
      </c>
      <c r="AF271" s="13" t="e">
        <f t="shared" si="58"/>
        <v>#N/A</v>
      </c>
      <c r="AG271" s="13" t="e">
        <f t="shared" si="59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60"/>
        <v/>
      </c>
      <c r="X272" s="1" t="str">
        <f t="shared" si="61"/>
        <v/>
      </c>
      <c r="Y272" s="1" t="str">
        <f t="shared" si="62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5"/>
        <v>#N/A</v>
      </c>
      <c r="AD272" s="13" t="e">
        <f t="shared" si="56"/>
        <v>#N/A</v>
      </c>
      <c r="AE272" s="13" t="e">
        <f t="shared" si="57"/>
        <v>#N/A</v>
      </c>
      <c r="AF272" s="13" t="e">
        <f t="shared" si="58"/>
        <v>#N/A</v>
      </c>
      <c r="AG272" s="13" t="e">
        <f t="shared" si="59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60"/>
        <v/>
      </c>
      <c r="X273" s="1" t="str">
        <f t="shared" si="61"/>
        <v/>
      </c>
      <c r="Y273" s="1" t="str">
        <f t="shared" si="62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5"/>
        <v>#N/A</v>
      </c>
      <c r="AD273" s="13" t="e">
        <f t="shared" si="56"/>
        <v>#N/A</v>
      </c>
      <c r="AE273" s="13" t="e">
        <f t="shared" si="57"/>
        <v>#N/A</v>
      </c>
      <c r="AF273" s="13" t="e">
        <f t="shared" si="58"/>
        <v>#N/A</v>
      </c>
      <c r="AG273" s="13" t="e">
        <f t="shared" si="59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60"/>
        <v/>
      </c>
      <c r="X274" s="1" t="str">
        <f t="shared" si="61"/>
        <v/>
      </c>
      <c r="Y274" s="1" t="str">
        <f t="shared" si="62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5"/>
        <v>#N/A</v>
      </c>
      <c r="AD274" s="13" t="e">
        <f t="shared" si="56"/>
        <v>#N/A</v>
      </c>
      <c r="AE274" s="13" t="e">
        <f t="shared" si="57"/>
        <v>#N/A</v>
      </c>
      <c r="AF274" s="13" t="e">
        <f t="shared" si="58"/>
        <v>#N/A</v>
      </c>
      <c r="AG274" s="13" t="e">
        <f t="shared" si="59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60"/>
        <v/>
      </c>
      <c r="X275" s="1" t="str">
        <f t="shared" si="61"/>
        <v/>
      </c>
      <c r="Y275" s="1" t="str">
        <f t="shared" si="62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5"/>
        <v>#N/A</v>
      </c>
      <c r="AD275" s="13" t="e">
        <f t="shared" si="56"/>
        <v>#N/A</v>
      </c>
      <c r="AE275" s="13" t="e">
        <f t="shared" si="57"/>
        <v>#N/A</v>
      </c>
      <c r="AF275" s="13" t="e">
        <f t="shared" si="58"/>
        <v>#N/A</v>
      </c>
      <c r="AG275" s="13" t="e">
        <f t="shared" si="59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60"/>
        <v/>
      </c>
      <c r="X276" s="1" t="str">
        <f t="shared" si="61"/>
        <v/>
      </c>
      <c r="Y276" s="1" t="str">
        <f t="shared" si="62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5"/>
        <v>#N/A</v>
      </c>
      <c r="AD276" s="13" t="e">
        <f t="shared" si="56"/>
        <v>#N/A</v>
      </c>
      <c r="AE276" s="13" t="e">
        <f t="shared" si="57"/>
        <v>#N/A</v>
      </c>
      <c r="AF276" s="13" t="e">
        <f t="shared" si="58"/>
        <v>#N/A</v>
      </c>
      <c r="AG276" s="13" t="e">
        <f t="shared" si="59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60"/>
        <v/>
      </c>
      <c r="X277" s="1" t="str">
        <f t="shared" si="61"/>
        <v/>
      </c>
      <c r="Y277" s="1" t="str">
        <f t="shared" si="62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5"/>
        <v>#N/A</v>
      </c>
      <c r="AD277" s="13" t="e">
        <f t="shared" si="56"/>
        <v>#N/A</v>
      </c>
      <c r="AE277" s="13" t="e">
        <f t="shared" si="57"/>
        <v>#N/A</v>
      </c>
      <c r="AF277" s="13" t="e">
        <f t="shared" si="58"/>
        <v>#N/A</v>
      </c>
      <c r="AG277" s="13" t="e">
        <f t="shared" si="59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60"/>
        <v/>
      </c>
      <c r="X278" s="1" t="str">
        <f t="shared" si="61"/>
        <v/>
      </c>
      <c r="Y278" s="1" t="str">
        <f t="shared" si="62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5"/>
        <v>#N/A</v>
      </c>
      <c r="AD278" s="13" t="e">
        <f t="shared" si="56"/>
        <v>#N/A</v>
      </c>
      <c r="AE278" s="13" t="e">
        <f t="shared" si="57"/>
        <v>#N/A</v>
      </c>
      <c r="AF278" s="13" t="e">
        <f t="shared" si="58"/>
        <v>#N/A</v>
      </c>
      <c r="AG278" s="13" t="e">
        <f t="shared" si="59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60"/>
        <v/>
      </c>
      <c r="X279" s="1" t="str">
        <f t="shared" si="61"/>
        <v/>
      </c>
      <c r="Y279" s="1" t="str">
        <f t="shared" si="62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5"/>
        <v>#N/A</v>
      </c>
      <c r="AD279" s="13" t="e">
        <f t="shared" si="56"/>
        <v>#N/A</v>
      </c>
      <c r="AE279" s="13" t="e">
        <f t="shared" si="57"/>
        <v>#N/A</v>
      </c>
      <c r="AF279" s="13" t="e">
        <f t="shared" si="58"/>
        <v>#N/A</v>
      </c>
      <c r="AG279" s="13" t="e">
        <f t="shared" si="59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60"/>
        <v/>
      </c>
      <c r="X280" s="1" t="str">
        <f t="shared" si="61"/>
        <v/>
      </c>
      <c r="Y280" s="1" t="str">
        <f t="shared" si="62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5"/>
        <v>#N/A</v>
      </c>
      <c r="AD280" s="13" t="e">
        <f t="shared" si="56"/>
        <v>#N/A</v>
      </c>
      <c r="AE280" s="13" t="e">
        <f t="shared" si="57"/>
        <v>#N/A</v>
      </c>
      <c r="AF280" s="13" t="e">
        <f t="shared" si="58"/>
        <v>#N/A</v>
      </c>
      <c r="AG280" s="13" t="e">
        <f t="shared" si="59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60"/>
        <v/>
      </c>
      <c r="X281" s="1" t="str">
        <f t="shared" si="61"/>
        <v/>
      </c>
      <c r="Y281" s="1" t="str">
        <f t="shared" si="62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5"/>
        <v>#N/A</v>
      </c>
      <c r="AD281" s="13" t="e">
        <f t="shared" si="56"/>
        <v>#N/A</v>
      </c>
      <c r="AE281" s="13" t="e">
        <f t="shared" si="57"/>
        <v>#N/A</v>
      </c>
      <c r="AF281" s="13" t="e">
        <f t="shared" si="58"/>
        <v>#N/A</v>
      </c>
      <c r="AG281" s="13" t="e">
        <f t="shared" si="59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60"/>
        <v/>
      </c>
      <c r="X282" s="1" t="str">
        <f t="shared" si="61"/>
        <v/>
      </c>
      <c r="Y282" s="1" t="str">
        <f t="shared" si="62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5"/>
        <v>#N/A</v>
      </c>
      <c r="AD282" s="13" t="e">
        <f t="shared" si="56"/>
        <v>#N/A</v>
      </c>
      <c r="AE282" s="13" t="e">
        <f t="shared" si="57"/>
        <v>#N/A</v>
      </c>
      <c r="AF282" s="13" t="e">
        <f t="shared" si="58"/>
        <v>#N/A</v>
      </c>
      <c r="AG282" s="13" t="e">
        <f t="shared" si="59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60"/>
        <v/>
      </c>
      <c r="X283" s="1" t="str">
        <f t="shared" si="61"/>
        <v/>
      </c>
      <c r="Y283" s="1" t="str">
        <f t="shared" si="62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5"/>
        <v>#N/A</v>
      </c>
      <c r="AD283" s="13" t="e">
        <f t="shared" si="56"/>
        <v>#N/A</v>
      </c>
      <c r="AE283" s="13" t="e">
        <f t="shared" si="57"/>
        <v>#N/A</v>
      </c>
      <c r="AF283" s="13" t="e">
        <f t="shared" si="58"/>
        <v>#N/A</v>
      </c>
      <c r="AG283" s="13" t="e">
        <f t="shared" si="59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60"/>
        <v/>
      </c>
      <c r="X284" s="1" t="str">
        <f t="shared" si="61"/>
        <v/>
      </c>
      <c r="Y284" s="1" t="str">
        <f t="shared" si="62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5"/>
        <v>#N/A</v>
      </c>
      <c r="AD284" s="13" t="e">
        <f t="shared" si="56"/>
        <v>#N/A</v>
      </c>
      <c r="AE284" s="13" t="e">
        <f t="shared" si="57"/>
        <v>#N/A</v>
      </c>
      <c r="AF284" s="13" t="e">
        <f t="shared" si="58"/>
        <v>#N/A</v>
      </c>
      <c r="AG284" s="13" t="e">
        <f t="shared" si="59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60"/>
        <v/>
      </c>
      <c r="X285" s="1" t="str">
        <f t="shared" si="61"/>
        <v/>
      </c>
      <c r="Y285" s="1" t="str">
        <f t="shared" si="62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5"/>
        <v>#N/A</v>
      </c>
      <c r="AD285" s="13" t="e">
        <f t="shared" si="56"/>
        <v>#N/A</v>
      </c>
      <c r="AE285" s="13" t="e">
        <f t="shared" si="57"/>
        <v>#N/A</v>
      </c>
      <c r="AF285" s="13" t="e">
        <f t="shared" si="58"/>
        <v>#N/A</v>
      </c>
      <c r="AG285" s="13" t="e">
        <f t="shared" si="59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60"/>
        <v/>
      </c>
      <c r="X286" s="1" t="str">
        <f t="shared" si="61"/>
        <v/>
      </c>
      <c r="Y286" s="1" t="str">
        <f t="shared" si="62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5"/>
        <v>#N/A</v>
      </c>
      <c r="AD286" s="13" t="e">
        <f t="shared" si="56"/>
        <v>#N/A</v>
      </c>
      <c r="AE286" s="13" t="e">
        <f t="shared" si="57"/>
        <v>#N/A</v>
      </c>
      <c r="AF286" s="13" t="e">
        <f t="shared" si="58"/>
        <v>#N/A</v>
      </c>
      <c r="AG286" s="13" t="e">
        <f t="shared" si="59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60"/>
        <v/>
      </c>
      <c r="X287" s="1" t="str">
        <f t="shared" si="61"/>
        <v/>
      </c>
      <c r="Y287" s="1" t="str">
        <f t="shared" si="62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5"/>
        <v>#N/A</v>
      </c>
      <c r="AD287" s="13" t="e">
        <f t="shared" si="56"/>
        <v>#N/A</v>
      </c>
      <c r="AE287" s="13" t="e">
        <f t="shared" si="57"/>
        <v>#N/A</v>
      </c>
      <c r="AF287" s="13" t="e">
        <f t="shared" si="58"/>
        <v>#N/A</v>
      </c>
      <c r="AG287" s="13" t="e">
        <f t="shared" si="59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60"/>
        <v/>
      </c>
      <c r="X288" s="1" t="str">
        <f t="shared" si="61"/>
        <v/>
      </c>
      <c r="Y288" s="1" t="str">
        <f t="shared" si="62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5"/>
        <v>#N/A</v>
      </c>
      <c r="AD288" s="13" t="e">
        <f t="shared" si="56"/>
        <v>#N/A</v>
      </c>
      <c r="AE288" s="13" t="e">
        <f t="shared" si="57"/>
        <v>#N/A</v>
      </c>
      <c r="AF288" s="13" t="e">
        <f t="shared" si="58"/>
        <v>#N/A</v>
      </c>
      <c r="AG288" s="13" t="e">
        <f t="shared" si="59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60"/>
        <v/>
      </c>
      <c r="X289" s="1" t="str">
        <f t="shared" si="61"/>
        <v/>
      </c>
      <c r="Y289" s="1" t="str">
        <f t="shared" si="62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5"/>
        <v>#N/A</v>
      </c>
      <c r="AD289" s="13" t="e">
        <f t="shared" si="56"/>
        <v>#N/A</v>
      </c>
      <c r="AE289" s="13" t="e">
        <f t="shared" si="57"/>
        <v>#N/A</v>
      </c>
      <c r="AF289" s="13" t="e">
        <f t="shared" si="58"/>
        <v>#N/A</v>
      </c>
      <c r="AG289" s="13" t="e">
        <f t="shared" si="59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60"/>
        <v/>
      </c>
      <c r="X290" s="1" t="str">
        <f t="shared" si="61"/>
        <v/>
      </c>
      <c r="Y290" s="1" t="str">
        <f t="shared" si="62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5"/>
        <v>#N/A</v>
      </c>
      <c r="AD290" s="13" t="e">
        <f t="shared" si="56"/>
        <v>#N/A</v>
      </c>
      <c r="AE290" s="13" t="e">
        <f t="shared" si="57"/>
        <v>#N/A</v>
      </c>
      <c r="AF290" s="13" t="e">
        <f t="shared" si="58"/>
        <v>#N/A</v>
      </c>
      <c r="AG290" s="13" t="e">
        <f t="shared" si="59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60"/>
        <v/>
      </c>
      <c r="X291" s="1" t="str">
        <f t="shared" si="61"/>
        <v/>
      </c>
      <c r="Y291" s="1" t="str">
        <f t="shared" si="62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5"/>
        <v>#N/A</v>
      </c>
      <c r="AD291" s="13" t="e">
        <f t="shared" si="56"/>
        <v>#N/A</v>
      </c>
      <c r="AE291" s="13" t="e">
        <f t="shared" si="57"/>
        <v>#N/A</v>
      </c>
      <c r="AF291" s="13" t="e">
        <f t="shared" si="58"/>
        <v>#N/A</v>
      </c>
      <c r="AG291" s="13" t="e">
        <f t="shared" si="59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60"/>
        <v/>
      </c>
      <c r="X292" s="1" t="str">
        <f t="shared" si="61"/>
        <v/>
      </c>
      <c r="Y292" s="1" t="str">
        <f t="shared" si="62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5"/>
        <v>#N/A</v>
      </c>
      <c r="AD292" s="13" t="e">
        <f t="shared" si="56"/>
        <v>#N/A</v>
      </c>
      <c r="AE292" s="13" t="e">
        <f t="shared" si="57"/>
        <v>#N/A</v>
      </c>
      <c r="AF292" s="13" t="e">
        <f t="shared" si="58"/>
        <v>#N/A</v>
      </c>
      <c r="AG292" s="13" t="e">
        <f t="shared" si="59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60"/>
        <v/>
      </c>
      <c r="X293" s="1" t="str">
        <f t="shared" si="61"/>
        <v/>
      </c>
      <c r="Y293" s="1" t="str">
        <f t="shared" si="62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5"/>
        <v>#N/A</v>
      </c>
      <c r="AD293" s="13" t="e">
        <f t="shared" si="56"/>
        <v>#N/A</v>
      </c>
      <c r="AE293" s="13" t="e">
        <f t="shared" si="57"/>
        <v>#N/A</v>
      </c>
      <c r="AF293" s="13" t="e">
        <f t="shared" si="58"/>
        <v>#N/A</v>
      </c>
      <c r="AG293" s="13" t="e">
        <f t="shared" si="59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60"/>
        <v/>
      </c>
      <c r="X294" s="1" t="str">
        <f t="shared" si="61"/>
        <v/>
      </c>
      <c r="Y294" s="1" t="str">
        <f t="shared" si="62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5"/>
        <v>#N/A</v>
      </c>
      <c r="AD294" s="13" t="e">
        <f t="shared" si="56"/>
        <v>#N/A</v>
      </c>
      <c r="AE294" s="13" t="e">
        <f t="shared" si="57"/>
        <v>#N/A</v>
      </c>
      <c r="AF294" s="13" t="e">
        <f t="shared" si="58"/>
        <v>#N/A</v>
      </c>
      <c r="AG294" s="13" t="e">
        <f t="shared" si="59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60"/>
        <v/>
      </c>
      <c r="X295" s="1" t="str">
        <f t="shared" si="61"/>
        <v/>
      </c>
      <c r="Y295" s="1" t="str">
        <f t="shared" si="62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5"/>
        <v>#N/A</v>
      </c>
      <c r="AD295" s="13" t="e">
        <f t="shared" si="56"/>
        <v>#N/A</v>
      </c>
      <c r="AE295" s="13" t="e">
        <f t="shared" si="57"/>
        <v>#N/A</v>
      </c>
      <c r="AF295" s="13" t="e">
        <f t="shared" si="58"/>
        <v>#N/A</v>
      </c>
      <c r="AG295" s="13" t="e">
        <f t="shared" si="59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60"/>
        <v/>
      </c>
      <c r="X296" s="1" t="str">
        <f t="shared" si="61"/>
        <v/>
      </c>
      <c r="Y296" s="1" t="str">
        <f t="shared" si="62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5"/>
        <v>#N/A</v>
      </c>
      <c r="AD296" s="13" t="e">
        <f t="shared" si="56"/>
        <v>#N/A</v>
      </c>
      <c r="AE296" s="13" t="e">
        <f t="shared" si="57"/>
        <v>#N/A</v>
      </c>
      <c r="AF296" s="13" t="e">
        <f t="shared" si="58"/>
        <v>#N/A</v>
      </c>
      <c r="AG296" s="13" t="e">
        <f t="shared" si="59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60"/>
        <v/>
      </c>
      <c r="X297" s="1" t="str">
        <f t="shared" si="61"/>
        <v/>
      </c>
      <c r="Y297" s="1" t="str">
        <f t="shared" si="62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5"/>
        <v>#N/A</v>
      </c>
      <c r="AD297" s="13" t="e">
        <f t="shared" si="56"/>
        <v>#N/A</v>
      </c>
      <c r="AE297" s="13" t="e">
        <f t="shared" si="57"/>
        <v>#N/A</v>
      </c>
      <c r="AF297" s="13" t="e">
        <f t="shared" si="58"/>
        <v>#N/A</v>
      </c>
      <c r="AG297" s="13" t="e">
        <f t="shared" si="59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60"/>
        <v/>
      </c>
      <c r="X298" s="1" t="str">
        <f t="shared" si="61"/>
        <v/>
      </c>
      <c r="Y298" s="1" t="str">
        <f t="shared" si="62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5"/>
        <v>#N/A</v>
      </c>
      <c r="AD298" s="13" t="e">
        <f t="shared" si="56"/>
        <v>#N/A</v>
      </c>
      <c r="AE298" s="13" t="e">
        <f t="shared" si="57"/>
        <v>#N/A</v>
      </c>
      <c r="AF298" s="13" t="e">
        <f t="shared" si="58"/>
        <v>#N/A</v>
      </c>
      <c r="AG298" s="13" t="e">
        <f t="shared" si="59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60"/>
        <v/>
      </c>
      <c r="X299" s="1" t="str">
        <f t="shared" si="61"/>
        <v/>
      </c>
      <c r="Y299" s="1" t="str">
        <f t="shared" si="62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5"/>
        <v>#N/A</v>
      </c>
      <c r="AD299" s="13" t="e">
        <f t="shared" si="56"/>
        <v>#N/A</v>
      </c>
      <c r="AE299" s="13" t="e">
        <f t="shared" si="57"/>
        <v>#N/A</v>
      </c>
      <c r="AF299" s="13" t="e">
        <f t="shared" si="58"/>
        <v>#N/A</v>
      </c>
      <c r="AG299" s="13" t="e">
        <f t="shared" si="59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60"/>
        <v/>
      </c>
      <c r="X300" s="1" t="str">
        <f t="shared" si="61"/>
        <v/>
      </c>
      <c r="Y300" s="1" t="str">
        <f t="shared" si="62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5"/>
        <v>#N/A</v>
      </c>
      <c r="AD300" s="13" t="e">
        <f t="shared" si="56"/>
        <v>#N/A</v>
      </c>
      <c r="AE300" s="13" t="e">
        <f t="shared" si="57"/>
        <v>#N/A</v>
      </c>
      <c r="AF300" s="13" t="e">
        <f t="shared" si="58"/>
        <v>#N/A</v>
      </c>
      <c r="AG300" s="13" t="e">
        <f t="shared" si="59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60"/>
        <v/>
      </c>
      <c r="X301" s="1" t="str">
        <f t="shared" si="61"/>
        <v/>
      </c>
      <c r="Y301" s="1" t="str">
        <f t="shared" si="62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5"/>
        <v>#N/A</v>
      </c>
      <c r="AD301" s="13" t="e">
        <f t="shared" si="56"/>
        <v>#N/A</v>
      </c>
      <c r="AE301" s="13" t="e">
        <f t="shared" si="57"/>
        <v>#N/A</v>
      </c>
      <c r="AF301" s="13" t="e">
        <f t="shared" si="58"/>
        <v>#N/A</v>
      </c>
      <c r="AG301" s="13" t="e">
        <f t="shared" si="59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60"/>
        <v/>
      </c>
      <c r="X302" s="1" t="str">
        <f t="shared" si="61"/>
        <v/>
      </c>
      <c r="Y302" s="1" t="str">
        <f t="shared" si="62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5"/>
        <v>#N/A</v>
      </c>
      <c r="AD302" s="13" t="e">
        <f t="shared" si="56"/>
        <v>#N/A</v>
      </c>
      <c r="AE302" s="13" t="e">
        <f t="shared" si="57"/>
        <v>#N/A</v>
      </c>
      <c r="AF302" s="13" t="e">
        <f t="shared" si="58"/>
        <v>#N/A</v>
      </c>
      <c r="AG302" s="13" t="e">
        <f t="shared" si="59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60"/>
        <v/>
      </c>
      <c r="X303" s="1" t="str">
        <f t="shared" si="61"/>
        <v/>
      </c>
      <c r="Y303" s="1" t="str">
        <f t="shared" si="62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5"/>
        <v>#N/A</v>
      </c>
      <c r="AD303" s="13" t="e">
        <f t="shared" si="56"/>
        <v>#N/A</v>
      </c>
      <c r="AE303" s="13" t="e">
        <f t="shared" si="57"/>
        <v>#N/A</v>
      </c>
      <c r="AF303" s="13" t="e">
        <f t="shared" si="58"/>
        <v>#N/A</v>
      </c>
      <c r="AG303" s="13" t="e">
        <f t="shared" si="59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60"/>
        <v/>
      </c>
      <c r="X304" s="1" t="str">
        <f t="shared" si="61"/>
        <v/>
      </c>
      <c r="Y304" s="1" t="str">
        <f t="shared" si="62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5"/>
        <v>#N/A</v>
      </c>
      <c r="AD304" s="13" t="e">
        <f t="shared" si="56"/>
        <v>#N/A</v>
      </c>
      <c r="AE304" s="13" t="e">
        <f t="shared" si="57"/>
        <v>#N/A</v>
      </c>
      <c r="AF304" s="13" t="e">
        <f t="shared" si="58"/>
        <v>#N/A</v>
      </c>
      <c r="AG304" s="13" t="e">
        <f t="shared" si="59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60"/>
        <v/>
      </c>
      <c r="X305" s="1" t="str">
        <f t="shared" si="61"/>
        <v/>
      </c>
      <c r="Y305" s="1" t="str">
        <f t="shared" si="62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5"/>
        <v>#N/A</v>
      </c>
      <c r="AD305" s="13" t="e">
        <f t="shared" si="56"/>
        <v>#N/A</v>
      </c>
      <c r="AE305" s="13" t="e">
        <f t="shared" si="57"/>
        <v>#N/A</v>
      </c>
      <c r="AF305" s="13" t="e">
        <f t="shared" si="58"/>
        <v>#N/A</v>
      </c>
      <c r="AG305" s="13" t="e">
        <f t="shared" si="59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60"/>
        <v/>
      </c>
      <c r="X306" s="1" t="str">
        <f t="shared" si="61"/>
        <v/>
      </c>
      <c r="Y306" s="1" t="str">
        <f t="shared" si="62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5"/>
        <v>#N/A</v>
      </c>
      <c r="AD306" s="13" t="e">
        <f t="shared" si="56"/>
        <v>#N/A</v>
      </c>
      <c r="AE306" s="13" t="e">
        <f t="shared" si="57"/>
        <v>#N/A</v>
      </c>
      <c r="AF306" s="13" t="e">
        <f t="shared" si="58"/>
        <v>#N/A</v>
      </c>
      <c r="AG306" s="13" t="e">
        <f t="shared" si="59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60"/>
        <v/>
      </c>
      <c r="X307" s="1" t="str">
        <f t="shared" si="61"/>
        <v/>
      </c>
      <c r="Y307" s="1" t="str">
        <f t="shared" si="62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5"/>
        <v>#N/A</v>
      </c>
      <c r="AD307" s="13" t="e">
        <f t="shared" si="56"/>
        <v>#N/A</v>
      </c>
      <c r="AE307" s="13" t="e">
        <f t="shared" si="57"/>
        <v>#N/A</v>
      </c>
      <c r="AF307" s="13" t="e">
        <f t="shared" si="58"/>
        <v>#N/A</v>
      </c>
      <c r="AG307" s="13" t="e">
        <f t="shared" si="59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60"/>
        <v/>
      </c>
      <c r="X308" s="1" t="str">
        <f t="shared" si="61"/>
        <v/>
      </c>
      <c r="Y308" s="1" t="str">
        <f t="shared" si="62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5"/>
        <v>#N/A</v>
      </c>
      <c r="AD308" s="13" t="e">
        <f t="shared" si="56"/>
        <v>#N/A</v>
      </c>
      <c r="AE308" s="13" t="e">
        <f t="shared" si="57"/>
        <v>#N/A</v>
      </c>
      <c r="AF308" s="13" t="e">
        <f t="shared" si="58"/>
        <v>#N/A</v>
      </c>
      <c r="AG308" s="13" t="e">
        <f t="shared" si="59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60"/>
        <v/>
      </c>
      <c r="X309" s="1" t="str">
        <f t="shared" si="61"/>
        <v/>
      </c>
      <c r="Y309" s="1" t="str">
        <f t="shared" si="62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5"/>
        <v>#N/A</v>
      </c>
      <c r="AD309" s="13" t="e">
        <f t="shared" si="56"/>
        <v>#N/A</v>
      </c>
      <c r="AE309" s="13" t="e">
        <f t="shared" si="57"/>
        <v>#N/A</v>
      </c>
      <c r="AF309" s="13" t="e">
        <f t="shared" si="58"/>
        <v>#N/A</v>
      </c>
      <c r="AG309" s="13" t="e">
        <f t="shared" si="59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60"/>
        <v/>
      </c>
      <c r="X310" s="1" t="str">
        <f t="shared" si="61"/>
        <v/>
      </c>
      <c r="Y310" s="1" t="str">
        <f t="shared" si="62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5"/>
        <v>#N/A</v>
      </c>
      <c r="AD310" s="13" t="e">
        <f t="shared" si="56"/>
        <v>#N/A</v>
      </c>
      <c r="AE310" s="13" t="e">
        <f t="shared" si="57"/>
        <v>#N/A</v>
      </c>
      <c r="AF310" s="13" t="e">
        <f t="shared" si="58"/>
        <v>#N/A</v>
      </c>
      <c r="AG310" s="13" t="e">
        <f t="shared" si="59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60"/>
        <v/>
      </c>
      <c r="X311" s="1" t="str">
        <f t="shared" si="61"/>
        <v/>
      </c>
      <c r="Y311" s="1" t="str">
        <f t="shared" si="62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5"/>
        <v>#N/A</v>
      </c>
      <c r="AD311" s="13" t="e">
        <f t="shared" si="56"/>
        <v>#N/A</v>
      </c>
      <c r="AE311" s="13" t="e">
        <f t="shared" si="57"/>
        <v>#N/A</v>
      </c>
      <c r="AF311" s="13" t="e">
        <f t="shared" si="58"/>
        <v>#N/A</v>
      </c>
      <c r="AG311" s="13" t="e">
        <f t="shared" si="59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60"/>
        <v/>
      </c>
      <c r="X312" s="1" t="str">
        <f t="shared" si="61"/>
        <v/>
      </c>
      <c r="Y312" s="1" t="str">
        <f t="shared" si="62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5"/>
        <v>#N/A</v>
      </c>
      <c r="AD312" s="13" t="e">
        <f t="shared" si="56"/>
        <v>#N/A</v>
      </c>
      <c r="AE312" s="13" t="e">
        <f t="shared" si="57"/>
        <v>#N/A</v>
      </c>
      <c r="AF312" s="13" t="e">
        <f t="shared" si="58"/>
        <v>#N/A</v>
      </c>
      <c r="AG312" s="13" t="e">
        <f t="shared" si="59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60"/>
        <v/>
      </c>
      <c r="X313" s="1" t="str">
        <f t="shared" si="61"/>
        <v/>
      </c>
      <c r="Y313" s="1" t="str">
        <f t="shared" si="62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5"/>
        <v>#N/A</v>
      </c>
      <c r="AD313" s="13" t="e">
        <f t="shared" si="56"/>
        <v>#N/A</v>
      </c>
      <c r="AE313" s="13" t="e">
        <f t="shared" si="57"/>
        <v>#N/A</v>
      </c>
      <c r="AF313" s="13" t="e">
        <f t="shared" si="58"/>
        <v>#N/A</v>
      </c>
      <c r="AG313" s="13" t="e">
        <f t="shared" si="59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60"/>
        <v/>
      </c>
      <c r="X314" s="1" t="str">
        <f t="shared" si="61"/>
        <v/>
      </c>
      <c r="Y314" s="1" t="str">
        <f t="shared" si="62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5"/>
        <v>#N/A</v>
      </c>
      <c r="AD314" s="13" t="e">
        <f t="shared" si="56"/>
        <v>#N/A</v>
      </c>
      <c r="AE314" s="13" t="e">
        <f t="shared" si="57"/>
        <v>#N/A</v>
      </c>
      <c r="AF314" s="13" t="e">
        <f t="shared" si="58"/>
        <v>#N/A</v>
      </c>
      <c r="AG314" s="13" t="e">
        <f t="shared" si="59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60"/>
        <v/>
      </c>
      <c r="X315" s="1" t="str">
        <f t="shared" si="61"/>
        <v/>
      </c>
      <c r="Y315" s="1" t="str">
        <f t="shared" si="62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5"/>
        <v>#N/A</v>
      </c>
      <c r="AD315" s="13" t="e">
        <f t="shared" si="56"/>
        <v>#N/A</v>
      </c>
      <c r="AE315" s="13" t="e">
        <f t="shared" si="57"/>
        <v>#N/A</v>
      </c>
      <c r="AF315" s="13" t="e">
        <f t="shared" si="58"/>
        <v>#N/A</v>
      </c>
      <c r="AG315" s="13" t="e">
        <f t="shared" si="59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60"/>
        <v/>
      </c>
      <c r="X316" s="1" t="str">
        <f t="shared" si="61"/>
        <v/>
      </c>
      <c r="Y316" s="1" t="str">
        <f t="shared" si="62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5"/>
        <v>#N/A</v>
      </c>
      <c r="AD316" s="13" t="e">
        <f t="shared" si="56"/>
        <v>#N/A</v>
      </c>
      <c r="AE316" s="13" t="e">
        <f t="shared" si="57"/>
        <v>#N/A</v>
      </c>
      <c r="AF316" s="13" t="e">
        <f t="shared" si="58"/>
        <v>#N/A</v>
      </c>
      <c r="AG316" s="13" t="e">
        <f t="shared" si="59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60"/>
        <v/>
      </c>
      <c r="X317" s="1" t="str">
        <f t="shared" si="61"/>
        <v/>
      </c>
      <c r="Y317" s="1" t="str">
        <f t="shared" si="62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5"/>
        <v>#N/A</v>
      </c>
      <c r="AD317" s="13" t="e">
        <f t="shared" si="56"/>
        <v>#N/A</v>
      </c>
      <c r="AE317" s="13" t="e">
        <f t="shared" si="57"/>
        <v>#N/A</v>
      </c>
      <c r="AF317" s="13" t="e">
        <f t="shared" si="58"/>
        <v>#N/A</v>
      </c>
      <c r="AG317" s="13" t="e">
        <f t="shared" si="59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60"/>
        <v/>
      </c>
      <c r="X318" s="1" t="str">
        <f t="shared" si="61"/>
        <v/>
      </c>
      <c r="Y318" s="1" t="str">
        <f t="shared" si="62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5"/>
        <v>#N/A</v>
      </c>
      <c r="AD318" s="13" t="e">
        <f t="shared" si="56"/>
        <v>#N/A</v>
      </c>
      <c r="AE318" s="13" t="e">
        <f t="shared" si="57"/>
        <v>#N/A</v>
      </c>
      <c r="AF318" s="13" t="e">
        <f t="shared" si="58"/>
        <v>#N/A</v>
      </c>
      <c r="AG318" s="13" t="e">
        <f t="shared" si="59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60"/>
        <v/>
      </c>
      <c r="X319" s="1" t="str">
        <f t="shared" si="61"/>
        <v/>
      </c>
      <c r="Y319" s="1" t="str">
        <f t="shared" si="62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5"/>
        <v>#N/A</v>
      </c>
      <c r="AD319" s="13" t="e">
        <f t="shared" si="56"/>
        <v>#N/A</v>
      </c>
      <c r="AE319" s="13" t="e">
        <f t="shared" si="57"/>
        <v>#N/A</v>
      </c>
      <c r="AF319" s="13" t="e">
        <f t="shared" si="58"/>
        <v>#N/A</v>
      </c>
      <c r="AG319" s="13" t="e">
        <f t="shared" si="59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60"/>
        <v/>
      </c>
      <c r="X320" s="1" t="str">
        <f t="shared" si="61"/>
        <v/>
      </c>
      <c r="Y320" s="1" t="str">
        <f t="shared" si="62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5"/>
        <v>#N/A</v>
      </c>
      <c r="AD320" s="13" t="e">
        <f t="shared" si="56"/>
        <v>#N/A</v>
      </c>
      <c r="AE320" s="13" t="e">
        <f t="shared" si="57"/>
        <v>#N/A</v>
      </c>
      <c r="AF320" s="13" t="e">
        <f t="shared" si="58"/>
        <v>#N/A</v>
      </c>
      <c r="AG320" s="13" t="e">
        <f t="shared" si="59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60"/>
        <v/>
      </c>
      <c r="X321" s="1" t="str">
        <f t="shared" si="61"/>
        <v/>
      </c>
      <c r="Y321" s="1" t="str">
        <f t="shared" si="62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5"/>
        <v>#N/A</v>
      </c>
      <c r="AD321" s="13" t="e">
        <f t="shared" si="56"/>
        <v>#N/A</v>
      </c>
      <c r="AE321" s="13" t="e">
        <f t="shared" si="57"/>
        <v>#N/A</v>
      </c>
      <c r="AF321" s="13" t="e">
        <f t="shared" si="58"/>
        <v>#N/A</v>
      </c>
      <c r="AG321" s="13" t="e">
        <f t="shared" si="59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60"/>
        <v/>
      </c>
      <c r="X322" s="1" t="str">
        <f t="shared" si="61"/>
        <v/>
      </c>
      <c r="Y322" s="1" t="str">
        <f t="shared" si="62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5"/>
        <v>#N/A</v>
      </c>
      <c r="AD322" s="13" t="e">
        <f t="shared" si="56"/>
        <v>#N/A</v>
      </c>
      <c r="AE322" s="13" t="e">
        <f t="shared" si="57"/>
        <v>#N/A</v>
      </c>
      <c r="AF322" s="13" t="e">
        <f t="shared" si="58"/>
        <v>#N/A</v>
      </c>
      <c r="AG322" s="13" t="e">
        <f t="shared" si="59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60"/>
        <v/>
      </c>
      <c r="X323" s="1" t="str">
        <f t="shared" si="61"/>
        <v/>
      </c>
      <c r="Y323" s="1" t="str">
        <f t="shared" si="62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5"/>
        <v>#N/A</v>
      </c>
      <c r="AD323" s="13" t="e">
        <f t="shared" si="56"/>
        <v>#N/A</v>
      </c>
      <c r="AE323" s="13" t="e">
        <f t="shared" si="57"/>
        <v>#N/A</v>
      </c>
      <c r="AF323" s="13" t="e">
        <f t="shared" si="58"/>
        <v>#N/A</v>
      </c>
      <c r="AG323" s="13" t="e">
        <f t="shared" si="59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60"/>
        <v/>
      </c>
      <c r="X324" s="1" t="str">
        <f t="shared" si="61"/>
        <v/>
      </c>
      <c r="Y324" s="1" t="str">
        <f t="shared" si="62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5"/>
        <v>#N/A</v>
      </c>
      <c r="AD324" s="13" t="e">
        <f t="shared" si="56"/>
        <v>#N/A</v>
      </c>
      <c r="AE324" s="13" t="e">
        <f t="shared" si="57"/>
        <v>#N/A</v>
      </c>
      <c r="AF324" s="13" t="e">
        <f t="shared" si="58"/>
        <v>#N/A</v>
      </c>
      <c r="AG324" s="13" t="e">
        <f t="shared" si="59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60"/>
        <v/>
      </c>
      <c r="X325" s="1" t="str">
        <f t="shared" si="61"/>
        <v/>
      </c>
      <c r="Y325" s="1" t="str">
        <f t="shared" si="62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5"/>
        <v>#N/A</v>
      </c>
      <c r="AD325" s="13" t="e">
        <f t="shared" si="56"/>
        <v>#N/A</v>
      </c>
      <c r="AE325" s="13" t="e">
        <f t="shared" si="57"/>
        <v>#N/A</v>
      </c>
      <c r="AF325" s="13" t="e">
        <f t="shared" si="58"/>
        <v>#N/A</v>
      </c>
      <c r="AG325" s="13" t="e">
        <f t="shared" si="59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60"/>
        <v/>
      </c>
      <c r="X326" s="1" t="str">
        <f t="shared" si="61"/>
        <v/>
      </c>
      <c r="Y326" s="1" t="str">
        <f t="shared" si="62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5"/>
        <v>#N/A</v>
      </c>
      <c r="AD326" s="13" t="e">
        <f t="shared" si="56"/>
        <v>#N/A</v>
      </c>
      <c r="AE326" s="13" t="e">
        <f t="shared" si="57"/>
        <v>#N/A</v>
      </c>
      <c r="AF326" s="13" t="e">
        <f t="shared" si="58"/>
        <v>#N/A</v>
      </c>
      <c r="AG326" s="13" t="e">
        <f t="shared" si="59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60"/>
        <v/>
      </c>
      <c r="X327" s="1" t="str">
        <f t="shared" si="61"/>
        <v/>
      </c>
      <c r="Y327" s="1" t="str">
        <f t="shared" si="62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5"/>
        <v>#N/A</v>
      </c>
      <c r="AD327" s="13" t="e">
        <f t="shared" si="56"/>
        <v>#N/A</v>
      </c>
      <c r="AE327" s="13" t="e">
        <f t="shared" si="57"/>
        <v>#N/A</v>
      </c>
      <c r="AF327" s="13" t="e">
        <f t="shared" si="58"/>
        <v>#N/A</v>
      </c>
      <c r="AG327" s="13" t="e">
        <f t="shared" si="59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60"/>
        <v/>
      </c>
      <c r="X328" s="1" t="str">
        <f t="shared" si="61"/>
        <v/>
      </c>
      <c r="Y328" s="1" t="str">
        <f t="shared" si="62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ref="AC328:AC367" si="67">IF(OR(ISNA(B328),B328=0),NA(),B328/$AC$5)</f>
        <v>#N/A</v>
      </c>
      <c r="AD328" s="13" t="e">
        <f t="shared" ref="AD328:AD367" si="68">IF(OR(ISNA(B328),B328=0),NA(),E328/$AC$5)</f>
        <v>#N/A</v>
      </c>
      <c r="AE328" s="13" t="e">
        <f t="shared" ref="AE328:AE367" si="69">IF(OR(ISNA(B328),B328=0),NA(),G328/$AC$5)</f>
        <v>#N/A</v>
      </c>
      <c r="AF328" s="13" t="e">
        <f t="shared" ref="AF328:AF367" si="70">IF(OR(ISNA(B328),B328=0),NA(),I328/$AC$5)</f>
        <v>#N/A</v>
      </c>
      <c r="AG328" s="13" t="e">
        <f t="shared" ref="AG328:AG367" si="71">+IF(OR(ISNA(B328),B328=0),NA(),Z328/$AC$5)</f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72">IF($C329="","",G329-G328)</f>
        <v/>
      </c>
      <c r="X329" s="1" t="str">
        <f t="shared" ref="X329:X367" si="73">IF($C329="","",H329-H328)</f>
        <v/>
      </c>
      <c r="Y329" s="1" t="str">
        <f t="shared" ref="Y329:Y367" si="74">IF($C329="","",I329-I328)</f>
        <v/>
      </c>
      <c r="Z329" s="1" t="e">
        <f t="shared" si="64"/>
        <v>#N/A</v>
      </c>
      <c r="AA329" s="3">
        <f t="shared" ref="AA329:AA367" si="75">$B$2*K329*$B$1</f>
        <v>0</v>
      </c>
      <c r="AB329" s="13" t="e">
        <f t="shared" si="66"/>
        <v>#N/A</v>
      </c>
      <c r="AC329" s="13" t="e">
        <f t="shared" si="67"/>
        <v>#N/A</v>
      </c>
      <c r="AD329" s="13" t="e">
        <f t="shared" si="68"/>
        <v>#N/A</v>
      </c>
      <c r="AE329" s="13" t="e">
        <f t="shared" si="69"/>
        <v>#N/A</v>
      </c>
      <c r="AF329" s="13" t="e">
        <f t="shared" si="70"/>
        <v>#N/A</v>
      </c>
      <c r="AG329" s="13" t="e">
        <f t="shared" si="71"/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72"/>
        <v/>
      </c>
      <c r="X330" s="1" t="str">
        <f t="shared" si="73"/>
        <v/>
      </c>
      <c r="Y330" s="1" t="str">
        <f t="shared" si="74"/>
        <v/>
      </c>
      <c r="Z330" s="1" t="e">
        <f t="shared" ref="Z330:Z367" si="77">IF(OR($C330="",ISNA($C330)),NA(),V330+W330+X330+Y330)</f>
        <v>#N/A</v>
      </c>
      <c r="AA330" s="3">
        <f t="shared" si="75"/>
        <v>0</v>
      </c>
      <c r="AB330" s="13" t="e">
        <f t="shared" si="66"/>
        <v>#N/A</v>
      </c>
      <c r="AC330" s="13" t="e">
        <f t="shared" si="67"/>
        <v>#N/A</v>
      </c>
      <c r="AD330" s="13" t="e">
        <f t="shared" si="68"/>
        <v>#N/A</v>
      </c>
      <c r="AE330" s="13" t="e">
        <f t="shared" si="69"/>
        <v>#N/A</v>
      </c>
      <c r="AF330" s="13" t="e">
        <f t="shared" si="70"/>
        <v>#N/A</v>
      </c>
      <c r="AG330" s="13" t="e">
        <f t="shared" si="71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72"/>
        <v/>
      </c>
      <c r="X331" s="1" t="str">
        <f t="shared" si="73"/>
        <v/>
      </c>
      <c r="Y331" s="1" t="str">
        <f t="shared" si="74"/>
        <v/>
      </c>
      <c r="Z331" s="1" t="e">
        <f t="shared" si="77"/>
        <v>#N/A</v>
      </c>
      <c r="AA331" s="3">
        <f t="shared" si="75"/>
        <v>0</v>
      </c>
      <c r="AB331" s="13" t="e">
        <f t="shared" si="66"/>
        <v>#N/A</v>
      </c>
      <c r="AC331" s="13" t="e">
        <f t="shared" si="67"/>
        <v>#N/A</v>
      </c>
      <c r="AD331" s="13" t="e">
        <f t="shared" si="68"/>
        <v>#N/A</v>
      </c>
      <c r="AE331" s="13" t="e">
        <f t="shared" si="69"/>
        <v>#N/A</v>
      </c>
      <c r="AF331" s="13" t="e">
        <f t="shared" si="70"/>
        <v>#N/A</v>
      </c>
      <c r="AG331" s="13" t="e">
        <f t="shared" si="71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72"/>
        <v/>
      </c>
      <c r="X332" s="1" t="str">
        <f t="shared" si="73"/>
        <v/>
      </c>
      <c r="Y332" s="1" t="str">
        <f t="shared" si="74"/>
        <v/>
      </c>
      <c r="Z332" s="1" t="e">
        <f t="shared" si="77"/>
        <v>#N/A</v>
      </c>
      <c r="AA332" s="3">
        <f t="shared" si="75"/>
        <v>0</v>
      </c>
      <c r="AB332" s="13" t="e">
        <f t="shared" si="66"/>
        <v>#N/A</v>
      </c>
      <c r="AC332" s="13" t="e">
        <f t="shared" si="67"/>
        <v>#N/A</v>
      </c>
      <c r="AD332" s="13" t="e">
        <f t="shared" si="68"/>
        <v>#N/A</v>
      </c>
      <c r="AE332" s="13" t="e">
        <f t="shared" si="69"/>
        <v>#N/A</v>
      </c>
      <c r="AF332" s="13" t="e">
        <f t="shared" si="70"/>
        <v>#N/A</v>
      </c>
      <c r="AG332" s="13" t="e">
        <f t="shared" si="71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72"/>
        <v/>
      </c>
      <c r="X333" s="1" t="str">
        <f t="shared" si="73"/>
        <v/>
      </c>
      <c r="Y333" s="1" t="str">
        <f t="shared" si="74"/>
        <v/>
      </c>
      <c r="Z333" s="1" t="e">
        <f t="shared" si="77"/>
        <v>#N/A</v>
      </c>
      <c r="AA333" s="3">
        <f t="shared" si="75"/>
        <v>0</v>
      </c>
      <c r="AB333" s="13" t="e">
        <f t="shared" si="66"/>
        <v>#N/A</v>
      </c>
      <c r="AC333" s="13" t="e">
        <f t="shared" si="67"/>
        <v>#N/A</v>
      </c>
      <c r="AD333" s="13" t="e">
        <f t="shared" si="68"/>
        <v>#N/A</v>
      </c>
      <c r="AE333" s="13" t="e">
        <f t="shared" si="69"/>
        <v>#N/A</v>
      </c>
      <c r="AF333" s="13" t="e">
        <f t="shared" si="70"/>
        <v>#N/A</v>
      </c>
      <c r="AG333" s="13" t="e">
        <f t="shared" si="71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72"/>
        <v/>
      </c>
      <c r="X334" s="1" t="str">
        <f t="shared" si="73"/>
        <v/>
      </c>
      <c r="Y334" s="1" t="str">
        <f t="shared" si="74"/>
        <v/>
      </c>
      <c r="Z334" s="1" t="e">
        <f t="shared" si="77"/>
        <v>#N/A</v>
      </c>
      <c r="AA334" s="3">
        <f t="shared" si="75"/>
        <v>0</v>
      </c>
      <c r="AB334" s="13" t="e">
        <f t="shared" si="66"/>
        <v>#N/A</v>
      </c>
      <c r="AC334" s="13" t="e">
        <f t="shared" si="67"/>
        <v>#N/A</v>
      </c>
      <c r="AD334" s="13" t="e">
        <f t="shared" si="68"/>
        <v>#N/A</v>
      </c>
      <c r="AE334" s="13" t="e">
        <f t="shared" si="69"/>
        <v>#N/A</v>
      </c>
      <c r="AF334" s="13" t="e">
        <f t="shared" si="70"/>
        <v>#N/A</v>
      </c>
      <c r="AG334" s="13" t="e">
        <f t="shared" si="71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72"/>
        <v/>
      </c>
      <c r="X335" s="1" t="str">
        <f t="shared" si="73"/>
        <v/>
      </c>
      <c r="Y335" s="1" t="str">
        <f t="shared" si="74"/>
        <v/>
      </c>
      <c r="Z335" s="1" t="e">
        <f t="shared" si="77"/>
        <v>#N/A</v>
      </c>
      <c r="AA335" s="3">
        <f t="shared" si="75"/>
        <v>0</v>
      </c>
      <c r="AB335" s="13" t="e">
        <f t="shared" si="66"/>
        <v>#N/A</v>
      </c>
      <c r="AC335" s="13" t="e">
        <f t="shared" si="67"/>
        <v>#N/A</v>
      </c>
      <c r="AD335" s="13" t="e">
        <f t="shared" si="68"/>
        <v>#N/A</v>
      </c>
      <c r="AE335" s="13" t="e">
        <f t="shared" si="69"/>
        <v>#N/A</v>
      </c>
      <c r="AF335" s="13" t="e">
        <f t="shared" si="70"/>
        <v>#N/A</v>
      </c>
      <c r="AG335" s="13" t="e">
        <f t="shared" si="71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72"/>
        <v/>
      </c>
      <c r="X336" s="1" t="str">
        <f t="shared" si="73"/>
        <v/>
      </c>
      <c r="Y336" s="1" t="str">
        <f t="shared" si="74"/>
        <v/>
      </c>
      <c r="Z336" s="1" t="e">
        <f t="shared" si="77"/>
        <v>#N/A</v>
      </c>
      <c r="AA336" s="3">
        <f t="shared" si="75"/>
        <v>0</v>
      </c>
      <c r="AB336" s="13" t="e">
        <f t="shared" si="66"/>
        <v>#N/A</v>
      </c>
      <c r="AC336" s="13" t="e">
        <f t="shared" si="67"/>
        <v>#N/A</v>
      </c>
      <c r="AD336" s="13" t="e">
        <f t="shared" si="68"/>
        <v>#N/A</v>
      </c>
      <c r="AE336" s="13" t="e">
        <f t="shared" si="69"/>
        <v>#N/A</v>
      </c>
      <c r="AF336" s="13" t="e">
        <f t="shared" si="70"/>
        <v>#N/A</v>
      </c>
      <c r="AG336" s="13" t="e">
        <f t="shared" si="71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72"/>
        <v/>
      </c>
      <c r="X337" s="1" t="str">
        <f t="shared" si="73"/>
        <v/>
      </c>
      <c r="Y337" s="1" t="str">
        <f t="shared" si="74"/>
        <v/>
      </c>
      <c r="Z337" s="1" t="e">
        <f t="shared" si="77"/>
        <v>#N/A</v>
      </c>
      <c r="AA337" s="3">
        <f t="shared" si="75"/>
        <v>0</v>
      </c>
      <c r="AB337" s="13" t="e">
        <f t="shared" si="66"/>
        <v>#N/A</v>
      </c>
      <c r="AC337" s="13" t="e">
        <f t="shared" si="67"/>
        <v>#N/A</v>
      </c>
      <c r="AD337" s="13" t="e">
        <f t="shared" si="68"/>
        <v>#N/A</v>
      </c>
      <c r="AE337" s="13" t="e">
        <f t="shared" si="69"/>
        <v>#N/A</v>
      </c>
      <c r="AF337" s="13" t="e">
        <f t="shared" si="70"/>
        <v>#N/A</v>
      </c>
      <c r="AG337" s="13" t="e">
        <f t="shared" si="71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72"/>
        <v/>
      </c>
      <c r="X338" s="1" t="str">
        <f t="shared" si="73"/>
        <v/>
      </c>
      <c r="Y338" s="1" t="str">
        <f t="shared" si="74"/>
        <v/>
      </c>
      <c r="Z338" s="1" t="e">
        <f t="shared" si="77"/>
        <v>#N/A</v>
      </c>
      <c r="AA338" s="3">
        <f t="shared" si="75"/>
        <v>0</v>
      </c>
      <c r="AB338" s="13" t="e">
        <f t="shared" si="66"/>
        <v>#N/A</v>
      </c>
      <c r="AC338" s="13" t="e">
        <f t="shared" si="67"/>
        <v>#N/A</v>
      </c>
      <c r="AD338" s="13" t="e">
        <f t="shared" si="68"/>
        <v>#N/A</v>
      </c>
      <c r="AE338" s="13" t="e">
        <f t="shared" si="69"/>
        <v>#N/A</v>
      </c>
      <c r="AF338" s="13" t="e">
        <f t="shared" si="70"/>
        <v>#N/A</v>
      </c>
      <c r="AG338" s="13" t="e">
        <f t="shared" si="71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72"/>
        <v/>
      </c>
      <c r="X339" s="1" t="str">
        <f t="shared" si="73"/>
        <v/>
      </c>
      <c r="Y339" s="1" t="str">
        <f t="shared" si="74"/>
        <v/>
      </c>
      <c r="Z339" s="1" t="e">
        <f t="shared" si="77"/>
        <v>#N/A</v>
      </c>
      <c r="AA339" s="3">
        <f t="shared" si="75"/>
        <v>0</v>
      </c>
      <c r="AB339" s="13" t="e">
        <f t="shared" si="66"/>
        <v>#N/A</v>
      </c>
      <c r="AC339" s="13" t="e">
        <f t="shared" si="67"/>
        <v>#N/A</v>
      </c>
      <c r="AD339" s="13" t="e">
        <f t="shared" si="68"/>
        <v>#N/A</v>
      </c>
      <c r="AE339" s="13" t="e">
        <f t="shared" si="69"/>
        <v>#N/A</v>
      </c>
      <c r="AF339" s="13" t="e">
        <f t="shared" si="70"/>
        <v>#N/A</v>
      </c>
      <c r="AG339" s="13" t="e">
        <f t="shared" si="71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72"/>
        <v/>
      </c>
      <c r="X340" s="1" t="str">
        <f t="shared" si="73"/>
        <v/>
      </c>
      <c r="Y340" s="1" t="str">
        <f t="shared" si="74"/>
        <v/>
      </c>
      <c r="Z340" s="1" t="e">
        <f t="shared" si="77"/>
        <v>#N/A</v>
      </c>
      <c r="AA340" s="3">
        <f t="shared" si="75"/>
        <v>0</v>
      </c>
      <c r="AB340" s="13" t="e">
        <f t="shared" si="66"/>
        <v>#N/A</v>
      </c>
      <c r="AC340" s="13" t="e">
        <f t="shared" si="67"/>
        <v>#N/A</v>
      </c>
      <c r="AD340" s="13" t="e">
        <f t="shared" si="68"/>
        <v>#N/A</v>
      </c>
      <c r="AE340" s="13" t="e">
        <f t="shared" si="69"/>
        <v>#N/A</v>
      </c>
      <c r="AF340" s="13" t="e">
        <f t="shared" si="70"/>
        <v>#N/A</v>
      </c>
      <c r="AG340" s="13" t="e">
        <f t="shared" si="71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72"/>
        <v/>
      </c>
      <c r="X341" s="1" t="str">
        <f t="shared" si="73"/>
        <v/>
      </c>
      <c r="Y341" s="1" t="str">
        <f t="shared" si="74"/>
        <v/>
      </c>
      <c r="Z341" s="1" t="e">
        <f t="shared" si="77"/>
        <v>#N/A</v>
      </c>
      <c r="AA341" s="3">
        <f t="shared" si="75"/>
        <v>0</v>
      </c>
      <c r="AB341" s="13" t="e">
        <f t="shared" si="66"/>
        <v>#N/A</v>
      </c>
      <c r="AC341" s="13" t="e">
        <f t="shared" si="67"/>
        <v>#N/A</v>
      </c>
      <c r="AD341" s="13" t="e">
        <f t="shared" si="68"/>
        <v>#N/A</v>
      </c>
      <c r="AE341" s="13" t="e">
        <f t="shared" si="69"/>
        <v>#N/A</v>
      </c>
      <c r="AF341" s="13" t="e">
        <f t="shared" si="70"/>
        <v>#N/A</v>
      </c>
      <c r="AG341" s="13" t="e">
        <f t="shared" si="71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72"/>
        <v/>
      </c>
      <c r="X342" s="1" t="str">
        <f t="shared" si="73"/>
        <v/>
      </c>
      <c r="Y342" s="1" t="str">
        <f t="shared" si="74"/>
        <v/>
      </c>
      <c r="Z342" s="1" t="e">
        <f t="shared" si="77"/>
        <v>#N/A</v>
      </c>
      <c r="AA342" s="3">
        <f t="shared" si="75"/>
        <v>0</v>
      </c>
      <c r="AB342" s="13" t="e">
        <f t="shared" si="66"/>
        <v>#N/A</v>
      </c>
      <c r="AC342" s="13" t="e">
        <f t="shared" si="67"/>
        <v>#N/A</v>
      </c>
      <c r="AD342" s="13" t="e">
        <f t="shared" si="68"/>
        <v>#N/A</v>
      </c>
      <c r="AE342" s="13" t="e">
        <f t="shared" si="69"/>
        <v>#N/A</v>
      </c>
      <c r="AF342" s="13" t="e">
        <f t="shared" si="70"/>
        <v>#N/A</v>
      </c>
      <c r="AG342" s="13" t="e">
        <f t="shared" si="71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72"/>
        <v/>
      </c>
      <c r="X343" s="1" t="str">
        <f t="shared" si="73"/>
        <v/>
      </c>
      <c r="Y343" s="1" t="str">
        <f t="shared" si="74"/>
        <v/>
      </c>
      <c r="Z343" s="1" t="e">
        <f t="shared" si="77"/>
        <v>#N/A</v>
      </c>
      <c r="AA343" s="3">
        <f t="shared" si="75"/>
        <v>0</v>
      </c>
      <c r="AB343" s="13" t="e">
        <f t="shared" si="66"/>
        <v>#N/A</v>
      </c>
      <c r="AC343" s="13" t="e">
        <f t="shared" si="67"/>
        <v>#N/A</v>
      </c>
      <c r="AD343" s="13" t="e">
        <f t="shared" si="68"/>
        <v>#N/A</v>
      </c>
      <c r="AE343" s="13" t="e">
        <f t="shared" si="69"/>
        <v>#N/A</v>
      </c>
      <c r="AF343" s="13" t="e">
        <f t="shared" si="70"/>
        <v>#N/A</v>
      </c>
      <c r="AG343" s="13" t="e">
        <f t="shared" si="71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72"/>
        <v/>
      </c>
      <c r="X344" s="1" t="str">
        <f t="shared" si="73"/>
        <v/>
      </c>
      <c r="Y344" s="1" t="str">
        <f t="shared" si="74"/>
        <v/>
      </c>
      <c r="Z344" s="1" t="e">
        <f t="shared" si="77"/>
        <v>#N/A</v>
      </c>
      <c r="AA344" s="3">
        <f t="shared" si="75"/>
        <v>0</v>
      </c>
      <c r="AB344" s="13" t="e">
        <f t="shared" si="66"/>
        <v>#N/A</v>
      </c>
      <c r="AC344" s="13" t="e">
        <f t="shared" si="67"/>
        <v>#N/A</v>
      </c>
      <c r="AD344" s="13" t="e">
        <f t="shared" si="68"/>
        <v>#N/A</v>
      </c>
      <c r="AE344" s="13" t="e">
        <f t="shared" si="69"/>
        <v>#N/A</v>
      </c>
      <c r="AF344" s="13" t="e">
        <f t="shared" si="70"/>
        <v>#N/A</v>
      </c>
      <c r="AG344" s="13" t="e">
        <f t="shared" si="71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72"/>
        <v/>
      </c>
      <c r="X345" s="1" t="str">
        <f t="shared" si="73"/>
        <v/>
      </c>
      <c r="Y345" s="1" t="str">
        <f t="shared" si="74"/>
        <v/>
      </c>
      <c r="Z345" s="1" t="e">
        <f t="shared" si="77"/>
        <v>#N/A</v>
      </c>
      <c r="AA345" s="3">
        <f t="shared" si="75"/>
        <v>0</v>
      </c>
      <c r="AB345" s="13" t="e">
        <f t="shared" si="66"/>
        <v>#N/A</v>
      </c>
      <c r="AC345" s="13" t="e">
        <f t="shared" si="67"/>
        <v>#N/A</v>
      </c>
      <c r="AD345" s="13" t="e">
        <f t="shared" si="68"/>
        <v>#N/A</v>
      </c>
      <c r="AE345" s="13" t="e">
        <f t="shared" si="69"/>
        <v>#N/A</v>
      </c>
      <c r="AF345" s="13" t="e">
        <f t="shared" si="70"/>
        <v>#N/A</v>
      </c>
      <c r="AG345" s="13" t="e">
        <f t="shared" si="71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72"/>
        <v/>
      </c>
      <c r="X346" s="1" t="str">
        <f t="shared" si="73"/>
        <v/>
      </c>
      <c r="Y346" s="1" t="str">
        <f t="shared" si="74"/>
        <v/>
      </c>
      <c r="Z346" s="1" t="e">
        <f t="shared" si="77"/>
        <v>#N/A</v>
      </c>
      <c r="AA346" s="3">
        <f t="shared" si="75"/>
        <v>0</v>
      </c>
      <c r="AB346" s="13" t="e">
        <f t="shared" si="66"/>
        <v>#N/A</v>
      </c>
      <c r="AC346" s="13" t="e">
        <f t="shared" si="67"/>
        <v>#N/A</v>
      </c>
      <c r="AD346" s="13" t="e">
        <f t="shared" si="68"/>
        <v>#N/A</v>
      </c>
      <c r="AE346" s="13" t="e">
        <f t="shared" si="69"/>
        <v>#N/A</v>
      </c>
      <c r="AF346" s="13" t="e">
        <f t="shared" si="70"/>
        <v>#N/A</v>
      </c>
      <c r="AG346" s="13" t="e">
        <f t="shared" si="71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72"/>
        <v/>
      </c>
      <c r="X347" s="1" t="str">
        <f t="shared" si="73"/>
        <v/>
      </c>
      <c r="Y347" s="1" t="str">
        <f t="shared" si="74"/>
        <v/>
      </c>
      <c r="Z347" s="1" t="e">
        <f t="shared" si="77"/>
        <v>#N/A</v>
      </c>
      <c r="AA347" s="3">
        <f t="shared" si="75"/>
        <v>0</v>
      </c>
      <c r="AB347" s="13" t="e">
        <f t="shared" si="66"/>
        <v>#N/A</v>
      </c>
      <c r="AC347" s="13" t="e">
        <f t="shared" si="67"/>
        <v>#N/A</v>
      </c>
      <c r="AD347" s="13" t="e">
        <f t="shared" si="68"/>
        <v>#N/A</v>
      </c>
      <c r="AE347" s="13" t="e">
        <f t="shared" si="69"/>
        <v>#N/A</v>
      </c>
      <c r="AF347" s="13" t="e">
        <f t="shared" si="70"/>
        <v>#N/A</v>
      </c>
      <c r="AG347" s="13" t="e">
        <f t="shared" si="71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72"/>
        <v/>
      </c>
      <c r="X348" s="1" t="str">
        <f t="shared" si="73"/>
        <v/>
      </c>
      <c r="Y348" s="1" t="str">
        <f t="shared" si="74"/>
        <v/>
      </c>
      <c r="Z348" s="1" t="e">
        <f t="shared" si="77"/>
        <v>#N/A</v>
      </c>
      <c r="AA348" s="3">
        <f t="shared" si="75"/>
        <v>0</v>
      </c>
      <c r="AB348" s="13" t="e">
        <f t="shared" si="66"/>
        <v>#N/A</v>
      </c>
      <c r="AC348" s="13" t="e">
        <f t="shared" si="67"/>
        <v>#N/A</v>
      </c>
      <c r="AD348" s="13" t="e">
        <f t="shared" si="68"/>
        <v>#N/A</v>
      </c>
      <c r="AE348" s="13" t="e">
        <f t="shared" si="69"/>
        <v>#N/A</v>
      </c>
      <c r="AF348" s="13" t="e">
        <f t="shared" si="70"/>
        <v>#N/A</v>
      </c>
      <c r="AG348" s="13" t="e">
        <f t="shared" si="71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72"/>
        <v/>
      </c>
      <c r="X349" s="1" t="str">
        <f t="shared" si="73"/>
        <v/>
      </c>
      <c r="Y349" s="1" t="str">
        <f t="shared" si="74"/>
        <v/>
      </c>
      <c r="Z349" s="1" t="e">
        <f t="shared" si="77"/>
        <v>#N/A</v>
      </c>
      <c r="AA349" s="3">
        <f t="shared" si="75"/>
        <v>0</v>
      </c>
      <c r="AB349" s="13" t="e">
        <f t="shared" si="66"/>
        <v>#N/A</v>
      </c>
      <c r="AC349" s="13" t="e">
        <f t="shared" si="67"/>
        <v>#N/A</v>
      </c>
      <c r="AD349" s="13" t="e">
        <f t="shared" si="68"/>
        <v>#N/A</v>
      </c>
      <c r="AE349" s="13" t="e">
        <f t="shared" si="69"/>
        <v>#N/A</v>
      </c>
      <c r="AF349" s="13" t="e">
        <f t="shared" si="70"/>
        <v>#N/A</v>
      </c>
      <c r="AG349" s="13" t="e">
        <f t="shared" si="71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72"/>
        <v/>
      </c>
      <c r="X350" s="1" t="str">
        <f t="shared" si="73"/>
        <v/>
      </c>
      <c r="Y350" s="1" t="str">
        <f t="shared" si="74"/>
        <v/>
      </c>
      <c r="Z350" s="1" t="e">
        <f t="shared" si="77"/>
        <v>#N/A</v>
      </c>
      <c r="AA350" s="3">
        <f t="shared" si="75"/>
        <v>0</v>
      </c>
      <c r="AB350" s="13" t="e">
        <f t="shared" si="66"/>
        <v>#N/A</v>
      </c>
      <c r="AC350" s="13" t="e">
        <f t="shared" si="67"/>
        <v>#N/A</v>
      </c>
      <c r="AD350" s="13" t="e">
        <f t="shared" si="68"/>
        <v>#N/A</v>
      </c>
      <c r="AE350" s="13" t="e">
        <f t="shared" si="69"/>
        <v>#N/A</v>
      </c>
      <c r="AF350" s="13" t="e">
        <f t="shared" si="70"/>
        <v>#N/A</v>
      </c>
      <c r="AG350" s="13" t="e">
        <f t="shared" si="71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72"/>
        <v/>
      </c>
      <c r="X351" s="1" t="str">
        <f t="shared" si="73"/>
        <v/>
      </c>
      <c r="Y351" s="1" t="str">
        <f t="shared" si="74"/>
        <v/>
      </c>
      <c r="Z351" s="1" t="e">
        <f t="shared" si="77"/>
        <v>#N/A</v>
      </c>
      <c r="AA351" s="3">
        <f t="shared" si="75"/>
        <v>0</v>
      </c>
      <c r="AB351" s="13" t="e">
        <f t="shared" si="66"/>
        <v>#N/A</v>
      </c>
      <c r="AC351" s="13" t="e">
        <f t="shared" si="67"/>
        <v>#N/A</v>
      </c>
      <c r="AD351" s="13" t="e">
        <f t="shared" si="68"/>
        <v>#N/A</v>
      </c>
      <c r="AE351" s="13" t="e">
        <f t="shared" si="69"/>
        <v>#N/A</v>
      </c>
      <c r="AF351" s="13" t="e">
        <f t="shared" si="70"/>
        <v>#N/A</v>
      </c>
      <c r="AG351" s="13" t="e">
        <f t="shared" si="71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72"/>
        <v/>
      </c>
      <c r="X352" s="1" t="str">
        <f t="shared" si="73"/>
        <v/>
      </c>
      <c r="Y352" s="1" t="str">
        <f t="shared" si="74"/>
        <v/>
      </c>
      <c r="Z352" s="1" t="e">
        <f t="shared" si="77"/>
        <v>#N/A</v>
      </c>
      <c r="AA352" s="3">
        <f t="shared" si="75"/>
        <v>0</v>
      </c>
      <c r="AB352" s="13" t="e">
        <f t="shared" si="66"/>
        <v>#N/A</v>
      </c>
      <c r="AC352" s="13" t="e">
        <f t="shared" si="67"/>
        <v>#N/A</v>
      </c>
      <c r="AD352" s="13" t="e">
        <f t="shared" si="68"/>
        <v>#N/A</v>
      </c>
      <c r="AE352" s="13" t="e">
        <f t="shared" si="69"/>
        <v>#N/A</v>
      </c>
      <c r="AF352" s="13" t="e">
        <f t="shared" si="70"/>
        <v>#N/A</v>
      </c>
      <c r="AG352" s="13" t="e">
        <f t="shared" si="71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72"/>
        <v/>
      </c>
      <c r="X353" s="1" t="str">
        <f t="shared" si="73"/>
        <v/>
      </c>
      <c r="Y353" s="1" t="str">
        <f t="shared" si="74"/>
        <v/>
      </c>
      <c r="Z353" s="1" t="e">
        <f t="shared" si="77"/>
        <v>#N/A</v>
      </c>
      <c r="AA353" s="3">
        <f t="shared" si="75"/>
        <v>0</v>
      </c>
      <c r="AB353" s="13" t="e">
        <f t="shared" si="66"/>
        <v>#N/A</v>
      </c>
      <c r="AC353" s="13" t="e">
        <f t="shared" si="67"/>
        <v>#N/A</v>
      </c>
      <c r="AD353" s="13" t="e">
        <f t="shared" si="68"/>
        <v>#N/A</v>
      </c>
      <c r="AE353" s="13" t="e">
        <f t="shared" si="69"/>
        <v>#N/A</v>
      </c>
      <c r="AF353" s="13" t="e">
        <f t="shared" si="70"/>
        <v>#N/A</v>
      </c>
      <c r="AG353" s="13" t="e">
        <f t="shared" si="71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72"/>
        <v/>
      </c>
      <c r="X354" s="1" t="str">
        <f t="shared" si="73"/>
        <v/>
      </c>
      <c r="Y354" s="1" t="str">
        <f t="shared" si="74"/>
        <v/>
      </c>
      <c r="Z354" s="1" t="e">
        <f t="shared" si="77"/>
        <v>#N/A</v>
      </c>
      <c r="AA354" s="3">
        <f t="shared" si="75"/>
        <v>0</v>
      </c>
      <c r="AB354" s="13" t="e">
        <f t="shared" si="66"/>
        <v>#N/A</v>
      </c>
      <c r="AC354" s="13" t="e">
        <f t="shared" si="67"/>
        <v>#N/A</v>
      </c>
      <c r="AD354" s="13" t="e">
        <f t="shared" si="68"/>
        <v>#N/A</v>
      </c>
      <c r="AE354" s="13" t="e">
        <f t="shared" si="69"/>
        <v>#N/A</v>
      </c>
      <c r="AF354" s="13" t="e">
        <f t="shared" si="70"/>
        <v>#N/A</v>
      </c>
      <c r="AG354" s="13" t="e">
        <f t="shared" si="71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72"/>
        <v/>
      </c>
      <c r="X355" s="1" t="str">
        <f t="shared" si="73"/>
        <v/>
      </c>
      <c r="Y355" s="1" t="str">
        <f t="shared" si="74"/>
        <v/>
      </c>
      <c r="Z355" s="1" t="e">
        <f t="shared" si="77"/>
        <v>#N/A</v>
      </c>
      <c r="AA355" s="3">
        <f t="shared" si="75"/>
        <v>0</v>
      </c>
      <c r="AB355" s="13" t="e">
        <f t="shared" si="66"/>
        <v>#N/A</v>
      </c>
      <c r="AC355" s="13" t="e">
        <f t="shared" si="67"/>
        <v>#N/A</v>
      </c>
      <c r="AD355" s="13" t="e">
        <f t="shared" si="68"/>
        <v>#N/A</v>
      </c>
      <c r="AE355" s="13" t="e">
        <f t="shared" si="69"/>
        <v>#N/A</v>
      </c>
      <c r="AF355" s="13" t="e">
        <f t="shared" si="70"/>
        <v>#N/A</v>
      </c>
      <c r="AG355" s="13" t="e">
        <f t="shared" si="71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72"/>
        <v/>
      </c>
      <c r="X356" s="1" t="str">
        <f t="shared" si="73"/>
        <v/>
      </c>
      <c r="Y356" s="1" t="str">
        <f t="shared" si="74"/>
        <v/>
      </c>
      <c r="Z356" s="1" t="e">
        <f t="shared" si="77"/>
        <v>#N/A</v>
      </c>
      <c r="AA356" s="3">
        <f t="shared" si="75"/>
        <v>0</v>
      </c>
      <c r="AB356" s="13" t="e">
        <f t="shared" si="66"/>
        <v>#N/A</v>
      </c>
      <c r="AC356" s="13" t="e">
        <f t="shared" si="67"/>
        <v>#N/A</v>
      </c>
      <c r="AD356" s="13" t="e">
        <f t="shared" si="68"/>
        <v>#N/A</v>
      </c>
      <c r="AE356" s="13" t="e">
        <f t="shared" si="69"/>
        <v>#N/A</v>
      </c>
      <c r="AF356" s="13" t="e">
        <f t="shared" si="70"/>
        <v>#N/A</v>
      </c>
      <c r="AG356" s="13" t="e">
        <f t="shared" si="71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72"/>
        <v/>
      </c>
      <c r="X357" s="1" t="str">
        <f t="shared" si="73"/>
        <v/>
      </c>
      <c r="Y357" s="1" t="str">
        <f t="shared" si="74"/>
        <v/>
      </c>
      <c r="Z357" s="1" t="e">
        <f t="shared" si="77"/>
        <v>#N/A</v>
      </c>
      <c r="AA357" s="3">
        <f t="shared" si="75"/>
        <v>0</v>
      </c>
      <c r="AB357" s="13" t="e">
        <f t="shared" si="66"/>
        <v>#N/A</v>
      </c>
      <c r="AC357" s="13" t="e">
        <f t="shared" si="67"/>
        <v>#N/A</v>
      </c>
      <c r="AD357" s="13" t="e">
        <f t="shared" si="68"/>
        <v>#N/A</v>
      </c>
      <c r="AE357" s="13" t="e">
        <f t="shared" si="69"/>
        <v>#N/A</v>
      </c>
      <c r="AF357" s="13" t="e">
        <f t="shared" si="70"/>
        <v>#N/A</v>
      </c>
      <c r="AG357" s="13" t="e">
        <f t="shared" si="71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72"/>
        <v/>
      </c>
      <c r="X358" s="1" t="str">
        <f t="shared" si="73"/>
        <v/>
      </c>
      <c r="Y358" s="1" t="str">
        <f t="shared" si="74"/>
        <v/>
      </c>
      <c r="Z358" s="1" t="e">
        <f t="shared" si="77"/>
        <v>#N/A</v>
      </c>
      <c r="AA358" s="3">
        <f t="shared" si="75"/>
        <v>0</v>
      </c>
      <c r="AB358" s="13" t="e">
        <f t="shared" si="66"/>
        <v>#N/A</v>
      </c>
      <c r="AC358" s="13" t="e">
        <f t="shared" si="67"/>
        <v>#N/A</v>
      </c>
      <c r="AD358" s="13" t="e">
        <f t="shared" si="68"/>
        <v>#N/A</v>
      </c>
      <c r="AE358" s="13" t="e">
        <f t="shared" si="69"/>
        <v>#N/A</v>
      </c>
      <c r="AF358" s="13" t="e">
        <f t="shared" si="70"/>
        <v>#N/A</v>
      </c>
      <c r="AG358" s="13" t="e">
        <f t="shared" si="71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72"/>
        <v/>
      </c>
      <c r="X359" s="1" t="str">
        <f t="shared" si="73"/>
        <v/>
      </c>
      <c r="Y359" s="1" t="str">
        <f t="shared" si="74"/>
        <v/>
      </c>
      <c r="Z359" s="1" t="e">
        <f t="shared" si="77"/>
        <v>#N/A</v>
      </c>
      <c r="AA359" s="3">
        <f t="shared" si="75"/>
        <v>0</v>
      </c>
      <c r="AB359" s="13" t="e">
        <f t="shared" si="66"/>
        <v>#N/A</v>
      </c>
      <c r="AC359" s="13" t="e">
        <f t="shared" si="67"/>
        <v>#N/A</v>
      </c>
      <c r="AD359" s="13" t="e">
        <f t="shared" si="68"/>
        <v>#N/A</v>
      </c>
      <c r="AE359" s="13" t="e">
        <f t="shared" si="69"/>
        <v>#N/A</v>
      </c>
      <c r="AF359" s="13" t="e">
        <f t="shared" si="70"/>
        <v>#N/A</v>
      </c>
      <c r="AG359" s="13" t="e">
        <f t="shared" si="71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72"/>
        <v/>
      </c>
      <c r="X360" s="1" t="str">
        <f t="shared" si="73"/>
        <v/>
      </c>
      <c r="Y360" s="1" t="str">
        <f t="shared" si="74"/>
        <v/>
      </c>
      <c r="Z360" s="1" t="e">
        <f t="shared" si="77"/>
        <v>#N/A</v>
      </c>
      <c r="AA360" s="3">
        <f t="shared" si="75"/>
        <v>0</v>
      </c>
      <c r="AB360" s="13" t="e">
        <f t="shared" si="66"/>
        <v>#N/A</v>
      </c>
      <c r="AC360" s="13" t="e">
        <f t="shared" si="67"/>
        <v>#N/A</v>
      </c>
      <c r="AD360" s="13" t="e">
        <f t="shared" si="68"/>
        <v>#N/A</v>
      </c>
      <c r="AE360" s="13" t="e">
        <f t="shared" si="69"/>
        <v>#N/A</v>
      </c>
      <c r="AF360" s="13" t="e">
        <f t="shared" si="70"/>
        <v>#N/A</v>
      </c>
      <c r="AG360" s="13" t="e">
        <f t="shared" si="71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72"/>
        <v/>
      </c>
      <c r="X361" s="1" t="str">
        <f t="shared" si="73"/>
        <v/>
      </c>
      <c r="Y361" s="1" t="str">
        <f t="shared" si="74"/>
        <v/>
      </c>
      <c r="Z361" s="1" t="e">
        <f t="shared" si="77"/>
        <v>#N/A</v>
      </c>
      <c r="AA361" s="3">
        <f t="shared" si="75"/>
        <v>0</v>
      </c>
      <c r="AB361" s="13" t="e">
        <f t="shared" si="66"/>
        <v>#N/A</v>
      </c>
      <c r="AC361" s="13" t="e">
        <f t="shared" si="67"/>
        <v>#N/A</v>
      </c>
      <c r="AD361" s="13" t="e">
        <f t="shared" si="68"/>
        <v>#N/A</v>
      </c>
      <c r="AE361" s="13" t="e">
        <f t="shared" si="69"/>
        <v>#N/A</v>
      </c>
      <c r="AF361" s="13" t="e">
        <f t="shared" si="70"/>
        <v>#N/A</v>
      </c>
      <c r="AG361" s="13" t="e">
        <f t="shared" si="71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72"/>
        <v/>
      </c>
      <c r="X362" s="1" t="str">
        <f t="shared" si="73"/>
        <v/>
      </c>
      <c r="Y362" s="1" t="str">
        <f t="shared" si="74"/>
        <v/>
      </c>
      <c r="Z362" s="1" t="e">
        <f t="shared" si="77"/>
        <v>#N/A</v>
      </c>
      <c r="AA362" s="3">
        <f t="shared" si="75"/>
        <v>0</v>
      </c>
      <c r="AB362" s="13" t="e">
        <f t="shared" si="66"/>
        <v>#N/A</v>
      </c>
      <c r="AC362" s="13" t="e">
        <f t="shared" si="67"/>
        <v>#N/A</v>
      </c>
      <c r="AD362" s="13" t="e">
        <f t="shared" si="68"/>
        <v>#N/A</v>
      </c>
      <c r="AE362" s="13" t="e">
        <f t="shared" si="69"/>
        <v>#N/A</v>
      </c>
      <c r="AF362" s="13" t="e">
        <f t="shared" si="70"/>
        <v>#N/A</v>
      </c>
      <c r="AG362" s="13" t="e">
        <f t="shared" si="71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72"/>
        <v/>
      </c>
      <c r="X363" s="1" t="str">
        <f t="shared" si="73"/>
        <v/>
      </c>
      <c r="Y363" s="1" t="str">
        <f t="shared" si="74"/>
        <v/>
      </c>
      <c r="Z363" s="1" t="e">
        <f t="shared" si="77"/>
        <v>#N/A</v>
      </c>
      <c r="AA363" s="3">
        <f t="shared" si="75"/>
        <v>0</v>
      </c>
      <c r="AB363" s="13" t="e">
        <f t="shared" si="66"/>
        <v>#N/A</v>
      </c>
      <c r="AC363" s="13" t="e">
        <f t="shared" si="67"/>
        <v>#N/A</v>
      </c>
      <c r="AD363" s="13" t="e">
        <f t="shared" si="68"/>
        <v>#N/A</v>
      </c>
      <c r="AE363" s="13" t="e">
        <f t="shared" si="69"/>
        <v>#N/A</v>
      </c>
      <c r="AF363" s="13" t="e">
        <f t="shared" si="70"/>
        <v>#N/A</v>
      </c>
      <c r="AG363" s="13" t="e">
        <f t="shared" si="71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72"/>
        <v/>
      </c>
      <c r="X364" s="1" t="str">
        <f t="shared" si="73"/>
        <v/>
      </c>
      <c r="Y364" s="1" t="str">
        <f t="shared" si="74"/>
        <v/>
      </c>
      <c r="Z364" s="1" t="e">
        <f t="shared" si="77"/>
        <v>#N/A</v>
      </c>
      <c r="AA364" s="3">
        <f t="shared" si="75"/>
        <v>0</v>
      </c>
      <c r="AB364" s="13" t="e">
        <f t="shared" si="66"/>
        <v>#N/A</v>
      </c>
      <c r="AC364" s="13" t="e">
        <f t="shared" si="67"/>
        <v>#N/A</v>
      </c>
      <c r="AD364" s="13" t="e">
        <f t="shared" si="68"/>
        <v>#N/A</v>
      </c>
      <c r="AE364" s="13" t="e">
        <f t="shared" si="69"/>
        <v>#N/A</v>
      </c>
      <c r="AF364" s="13" t="e">
        <f t="shared" si="70"/>
        <v>#N/A</v>
      </c>
      <c r="AG364" s="13" t="e">
        <f t="shared" si="71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72"/>
        <v/>
      </c>
      <c r="X365" s="1" t="str">
        <f t="shared" si="73"/>
        <v/>
      </c>
      <c r="Y365" s="1" t="str">
        <f t="shared" si="74"/>
        <v/>
      </c>
      <c r="Z365" s="1" t="e">
        <f t="shared" si="77"/>
        <v>#N/A</v>
      </c>
      <c r="AA365" s="3">
        <f t="shared" si="75"/>
        <v>0</v>
      </c>
      <c r="AB365" s="13" t="e">
        <f t="shared" si="66"/>
        <v>#N/A</v>
      </c>
      <c r="AC365" s="13" t="e">
        <f t="shared" si="67"/>
        <v>#N/A</v>
      </c>
      <c r="AD365" s="13" t="e">
        <f t="shared" si="68"/>
        <v>#N/A</v>
      </c>
      <c r="AE365" s="13" t="e">
        <f t="shared" si="69"/>
        <v>#N/A</v>
      </c>
      <c r="AF365" s="13" t="e">
        <f t="shared" si="70"/>
        <v>#N/A</v>
      </c>
      <c r="AG365" s="13" t="e">
        <f t="shared" si="71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72"/>
        <v/>
      </c>
      <c r="X366" s="1" t="str">
        <f t="shared" si="73"/>
        <v/>
      </c>
      <c r="Y366" s="1" t="str">
        <f t="shared" si="74"/>
        <v/>
      </c>
      <c r="Z366" s="1" t="e">
        <f t="shared" si="77"/>
        <v>#N/A</v>
      </c>
      <c r="AA366" s="3">
        <f t="shared" si="75"/>
        <v>0</v>
      </c>
      <c r="AB366" s="13" t="e">
        <f t="shared" si="66"/>
        <v>#N/A</v>
      </c>
      <c r="AC366" s="13" t="e">
        <f t="shared" si="67"/>
        <v>#N/A</v>
      </c>
      <c r="AD366" s="13" t="e">
        <f t="shared" si="68"/>
        <v>#N/A</v>
      </c>
      <c r="AE366" s="13" t="e">
        <f t="shared" si="69"/>
        <v>#N/A</v>
      </c>
      <c r="AF366" s="13" t="e">
        <f t="shared" si="70"/>
        <v>#N/A</v>
      </c>
      <c r="AG366" s="13" t="e">
        <f t="shared" si="71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72"/>
        <v/>
      </c>
      <c r="X367" s="1" t="str">
        <f t="shared" si="73"/>
        <v/>
      </c>
      <c r="Y367" s="1" t="str">
        <f t="shared" si="74"/>
        <v/>
      </c>
      <c r="Z367" s="1" t="e">
        <f t="shared" si="77"/>
        <v>#N/A</v>
      </c>
      <c r="AA367" s="3">
        <f t="shared" si="75"/>
        <v>0</v>
      </c>
      <c r="AB367" s="13" t="e">
        <f t="shared" si="66"/>
        <v>#N/A</v>
      </c>
      <c r="AC367" s="13" t="e">
        <f t="shared" si="67"/>
        <v>#N/A</v>
      </c>
      <c r="AD367" s="13" t="e">
        <f t="shared" si="68"/>
        <v>#N/A</v>
      </c>
      <c r="AE367" s="13" t="e">
        <f t="shared" si="69"/>
        <v>#N/A</v>
      </c>
      <c r="AF367" s="13" t="e">
        <f t="shared" si="70"/>
        <v>#N/A</v>
      </c>
      <c r="AG367" s="13" t="e">
        <f t="shared" si="71"/>
        <v>#N/A</v>
      </c>
    </row>
  </sheetData>
  <mergeCells count="5">
    <mergeCell ref="N6:O6"/>
    <mergeCell ref="P6:R6"/>
    <mergeCell ref="V6:Y6"/>
    <mergeCell ref="AC6:AG6"/>
    <mergeCell ref="AC5:AG5"/>
  </mergeCells>
  <pageMargins left="0.7" right="0.7" top="0.75" bottom="0.75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DB139-14B1-4451-B687-D244AAD87945}">
  <dimension ref="A1:AH367"/>
  <sheetViews>
    <sheetView topLeftCell="B1" workbookViewId="0">
      <selection activeCell="C8" sqref="C8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4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D5" s="5"/>
      <c r="J5" s="1"/>
      <c r="K5" s="1"/>
      <c r="L5" s="1"/>
      <c r="M5" s="1"/>
      <c r="AA5" s="9" t="s">
        <v>13</v>
      </c>
      <c r="AB5" s="1"/>
      <c r="AC5" s="142">
        <v>20000</v>
      </c>
      <c r="AD5" s="142"/>
      <c r="AE5" s="142"/>
      <c r="AF5" s="142"/>
      <c r="AG5" s="142"/>
    </row>
    <row r="6" spans="1:34" x14ac:dyDescent="0.3">
      <c r="C6" s="57"/>
      <c r="D6" s="58"/>
      <c r="E6" s="58"/>
      <c r="F6" s="58"/>
      <c r="G6" s="58"/>
      <c r="H6" s="58"/>
      <c r="I6" s="58"/>
      <c r="J6" s="59"/>
      <c r="K6" s="59"/>
      <c r="L6" s="60"/>
      <c r="M6" s="59"/>
      <c r="N6" s="143" t="s">
        <v>19</v>
      </c>
      <c r="O6" s="143"/>
      <c r="P6" s="144" t="s">
        <v>29</v>
      </c>
      <c r="Q6" s="144"/>
      <c r="R6" s="144"/>
      <c r="V6" s="145" t="s">
        <v>14</v>
      </c>
      <c r="W6" s="145"/>
      <c r="X6" s="145"/>
      <c r="Y6" s="145"/>
      <c r="Z6" s="49" t="s">
        <v>72</v>
      </c>
      <c r="AA6" s="68" t="s">
        <v>106</v>
      </c>
      <c r="AC6" s="146" t="s">
        <v>71</v>
      </c>
      <c r="AD6" s="146"/>
      <c r="AE6" s="146"/>
      <c r="AF6" s="146"/>
      <c r="AG6" s="146"/>
      <c r="AH6" s="48"/>
    </row>
    <row r="7" spans="1:34" x14ac:dyDescent="0.3">
      <c r="B7" s="4" t="s">
        <v>19</v>
      </c>
      <c r="C7" s="61" t="s">
        <v>5</v>
      </c>
      <c r="D7" s="62" t="s">
        <v>6</v>
      </c>
      <c r="E7" s="62" t="s">
        <v>30</v>
      </c>
      <c r="F7" s="62" t="s">
        <v>18</v>
      </c>
      <c r="G7" s="62" t="s">
        <v>7</v>
      </c>
      <c r="H7" s="62" t="s">
        <v>17</v>
      </c>
      <c r="I7" s="62" t="s">
        <v>8</v>
      </c>
      <c r="J7" s="62" t="s">
        <v>9</v>
      </c>
      <c r="K7" s="62" t="s">
        <v>10</v>
      </c>
      <c r="L7" s="63" t="s">
        <v>12</v>
      </c>
      <c r="M7" s="62" t="s">
        <v>13</v>
      </c>
      <c r="N7" s="83" t="s">
        <v>106</v>
      </c>
      <c r="O7" s="83" t="s">
        <v>29</v>
      </c>
      <c r="P7" s="83" t="s">
        <v>30</v>
      </c>
      <c r="Q7" s="83" t="s">
        <v>7</v>
      </c>
      <c r="R7" s="83" t="s">
        <v>8</v>
      </c>
      <c r="S7" s="83" t="s">
        <v>107</v>
      </c>
      <c r="T7" s="83" t="s">
        <v>78</v>
      </c>
      <c r="U7" s="91" t="s">
        <v>129</v>
      </c>
      <c r="V7" s="84" t="s">
        <v>51</v>
      </c>
      <c r="W7" s="84" t="s">
        <v>15</v>
      </c>
      <c r="X7" s="84" t="s">
        <v>50</v>
      </c>
      <c r="Y7" s="84" t="s">
        <v>16</v>
      </c>
      <c r="Z7" s="84" t="s">
        <v>73</v>
      </c>
      <c r="AA7" s="84" t="s">
        <v>20</v>
      </c>
      <c r="AB7" s="84" t="s">
        <v>21</v>
      </c>
      <c r="AC7" s="47" t="s">
        <v>19</v>
      </c>
      <c r="AD7" s="47" t="s">
        <v>30</v>
      </c>
      <c r="AE7" s="47" t="s">
        <v>7</v>
      </c>
      <c r="AF7" s="47" t="s">
        <v>8</v>
      </c>
      <c r="AG7" s="47" t="s">
        <v>11</v>
      </c>
      <c r="AH7" s="46"/>
    </row>
    <row r="8" spans="1:34" x14ac:dyDescent="0.3">
      <c r="B8" s="1" t="e">
        <f t="shared" ref="B8:B71" si="0">IF(C8="",NA(),E8+G8+H8+I8)</f>
        <v>#N/A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</v>
      </c>
      <c r="AB8" s="13" t="e">
        <f t="shared" ref="AB8:AB71" si="2">IF(OR(ISNA(B8),B8=0),NA(),I8/B8)</f>
        <v>#N/A</v>
      </c>
      <c r="AC8" s="13" t="e">
        <f t="shared" ref="AC8:AC71" si="3">IF(OR(ISNA(B8),B8=0),NA(),B8/$AC$5)</f>
        <v>#N/A</v>
      </c>
      <c r="AD8" s="13" t="e">
        <f t="shared" ref="AD8:AD71" si="4">IF(OR(ISNA(B8),B8=0),NA(),E8/$AC$5)</f>
        <v>#N/A</v>
      </c>
      <c r="AE8" s="13" t="e">
        <f t="shared" ref="AE8:AE71" si="5">IF(OR(ISNA(B8),B8=0),NA(),G8/$AC$5)</f>
        <v>#N/A</v>
      </c>
      <c r="AF8" s="13" t="e">
        <f t="shared" ref="AF8:AF71" si="6">IF(OR(ISNA(B8),B8=0),NA(),I8/$AC$5)</f>
        <v>#N/A</v>
      </c>
      <c r="AG8" s="13" t="e">
        <f t="shared" ref="AG8:AG71" si="7">+IF(OR(ISNA(B8),B8=0),NA(),Z8/$AC$5)</f>
        <v>#N/A</v>
      </c>
    </row>
    <row r="9" spans="1:34" x14ac:dyDescent="0.3">
      <c r="B9" s="1" t="e">
        <f t="shared" si="0"/>
        <v>#N/A</v>
      </c>
      <c r="V9" s="1" t="str">
        <f>IF($C9="","",E9-E8)</f>
        <v/>
      </c>
      <c r="W9" s="1" t="str">
        <f t="shared" ref="W9:W72" si="8">IF($C9="","",G9-G8)</f>
        <v/>
      </c>
      <c r="X9" s="1" t="str">
        <f t="shared" ref="X9:X72" si="9">IF($C9="","",H9-H8)</f>
        <v/>
      </c>
      <c r="Y9" s="1" t="str">
        <f t="shared" ref="Y9:Y72" si="10">IF($C9="","",I9-I8)</f>
        <v/>
      </c>
      <c r="Z9" s="1" t="e">
        <f>IF(OR($C9="",ISNA($C9)),NA(),V9+W9+X9+Y9)</f>
        <v>#N/A</v>
      </c>
      <c r="AA9" s="3">
        <f t="shared" si="1"/>
        <v>0</v>
      </c>
      <c r="AB9" s="13" t="e">
        <f t="shared" si="2"/>
        <v>#N/A</v>
      </c>
      <c r="AC9" s="13" t="e">
        <f t="shared" si="3"/>
        <v>#N/A</v>
      </c>
      <c r="AD9" s="13" t="e">
        <f t="shared" si="4"/>
        <v>#N/A</v>
      </c>
      <c r="AE9" s="13" t="e">
        <f t="shared" si="5"/>
        <v>#N/A</v>
      </c>
      <c r="AF9" s="13" t="e">
        <f t="shared" si="6"/>
        <v>#N/A</v>
      </c>
      <c r="AG9" s="13" t="e">
        <f t="shared" si="7"/>
        <v>#N/A</v>
      </c>
    </row>
    <row r="10" spans="1:34" x14ac:dyDescent="0.3">
      <c r="B10" s="1" t="e">
        <f t="shared" si="0"/>
        <v>#N/A</v>
      </c>
      <c r="V10" s="1" t="str">
        <f t="shared" ref="V10:V73" si="11">IF($C10="","",E10-E9)</f>
        <v/>
      </c>
      <c r="W10" s="1" t="str">
        <f t="shared" si="8"/>
        <v/>
      </c>
      <c r="X10" s="1" t="str">
        <f t="shared" si="9"/>
        <v/>
      </c>
      <c r="Y10" s="1" t="str">
        <f t="shared" si="10"/>
        <v/>
      </c>
      <c r="Z10" s="1" t="e">
        <f t="shared" ref="Z10:Z73" si="12">IF(OR($C10="",ISNA($C10)),NA(),V10+W10+X10+Y10)</f>
        <v>#N/A</v>
      </c>
      <c r="AA10" s="3">
        <f t="shared" si="1"/>
        <v>0</v>
      </c>
      <c r="AB10" s="13" t="e">
        <f t="shared" si="2"/>
        <v>#N/A</v>
      </c>
      <c r="AC10" s="13" t="e">
        <f t="shared" si="3"/>
        <v>#N/A</v>
      </c>
      <c r="AD10" s="13" t="e">
        <f t="shared" si="4"/>
        <v>#N/A</v>
      </c>
      <c r="AE10" s="13" t="e">
        <f t="shared" si="5"/>
        <v>#N/A</v>
      </c>
      <c r="AF10" s="13" t="e">
        <f t="shared" si="6"/>
        <v>#N/A</v>
      </c>
      <c r="AG10" s="13" t="e">
        <f t="shared" si="7"/>
        <v>#N/A</v>
      </c>
    </row>
    <row r="11" spans="1:34" x14ac:dyDescent="0.3">
      <c r="B11" s="1" t="e">
        <f t="shared" si="0"/>
        <v>#N/A</v>
      </c>
      <c r="V11" s="1" t="str">
        <f t="shared" si="11"/>
        <v/>
      </c>
      <c r="W11" s="1" t="str">
        <f t="shared" si="8"/>
        <v/>
      </c>
      <c r="X11" s="1" t="str">
        <f t="shared" si="9"/>
        <v/>
      </c>
      <c r="Y11" s="1" t="str">
        <f t="shared" si="10"/>
        <v/>
      </c>
      <c r="Z11" s="1" t="e">
        <f t="shared" si="12"/>
        <v>#N/A</v>
      </c>
      <c r="AA11" s="3">
        <f t="shared" si="1"/>
        <v>0</v>
      </c>
      <c r="AB11" s="13" t="e">
        <f t="shared" si="2"/>
        <v>#N/A</v>
      </c>
      <c r="AC11" s="13" t="e">
        <f t="shared" si="3"/>
        <v>#N/A</v>
      </c>
      <c r="AD11" s="13" t="e">
        <f t="shared" si="4"/>
        <v>#N/A</v>
      </c>
      <c r="AE11" s="13" t="e">
        <f t="shared" si="5"/>
        <v>#N/A</v>
      </c>
      <c r="AF11" s="13" t="e">
        <f t="shared" si="6"/>
        <v>#N/A</v>
      </c>
      <c r="AG11" s="13" t="e">
        <f t="shared" si="7"/>
        <v>#N/A</v>
      </c>
    </row>
    <row r="12" spans="1:34" x14ac:dyDescent="0.3">
      <c r="B12" s="1" t="e">
        <f t="shared" si="0"/>
        <v>#N/A</v>
      </c>
      <c r="V12" s="1" t="str">
        <f t="shared" si="11"/>
        <v/>
      </c>
      <c r="W12" s="1" t="str">
        <f t="shared" si="8"/>
        <v/>
      </c>
      <c r="X12" s="1" t="str">
        <f t="shared" si="9"/>
        <v/>
      </c>
      <c r="Y12" s="1" t="str">
        <f t="shared" si="10"/>
        <v/>
      </c>
      <c r="Z12" s="1" t="e">
        <f t="shared" si="12"/>
        <v>#N/A</v>
      </c>
      <c r="AA12" s="3">
        <f t="shared" si="1"/>
        <v>0</v>
      </c>
      <c r="AB12" s="13" t="e">
        <f t="shared" si="2"/>
        <v>#N/A</v>
      </c>
      <c r="AC12" s="13" t="e">
        <f t="shared" si="3"/>
        <v>#N/A</v>
      </c>
      <c r="AD12" s="13" t="e">
        <f t="shared" si="4"/>
        <v>#N/A</v>
      </c>
      <c r="AE12" s="13" t="e">
        <f t="shared" si="5"/>
        <v>#N/A</v>
      </c>
      <c r="AF12" s="13" t="e">
        <f t="shared" si="6"/>
        <v>#N/A</v>
      </c>
      <c r="AG12" s="13" t="e">
        <f t="shared" si="7"/>
        <v>#N/A</v>
      </c>
    </row>
    <row r="13" spans="1:34" x14ac:dyDescent="0.3">
      <c r="B13" s="1" t="e">
        <f t="shared" si="0"/>
        <v>#N/A</v>
      </c>
      <c r="V13" s="1" t="str">
        <f t="shared" si="11"/>
        <v/>
      </c>
      <c r="W13" s="1" t="str">
        <f t="shared" si="8"/>
        <v/>
      </c>
      <c r="X13" s="1" t="str">
        <f t="shared" si="9"/>
        <v/>
      </c>
      <c r="Y13" s="1" t="str">
        <f t="shared" si="10"/>
        <v/>
      </c>
      <c r="Z13" s="1" t="e">
        <f t="shared" si="12"/>
        <v>#N/A</v>
      </c>
      <c r="AA13" s="3">
        <f t="shared" si="1"/>
        <v>0</v>
      </c>
      <c r="AB13" s="13" t="e">
        <f t="shared" si="2"/>
        <v>#N/A</v>
      </c>
      <c r="AC13" s="13" t="e">
        <f t="shared" si="3"/>
        <v>#N/A</v>
      </c>
      <c r="AD13" s="13" t="e">
        <f t="shared" si="4"/>
        <v>#N/A</v>
      </c>
      <c r="AE13" s="13" t="e">
        <f t="shared" si="5"/>
        <v>#N/A</v>
      </c>
      <c r="AF13" s="13" t="e">
        <f t="shared" si="6"/>
        <v>#N/A</v>
      </c>
      <c r="AG13" s="13" t="e">
        <f t="shared" si="7"/>
        <v>#N/A</v>
      </c>
    </row>
    <row r="14" spans="1:34" x14ac:dyDescent="0.3">
      <c r="B14" s="1" t="e">
        <f t="shared" si="0"/>
        <v>#N/A</v>
      </c>
      <c r="V14" s="1" t="str">
        <f t="shared" si="11"/>
        <v/>
      </c>
      <c r="W14" s="1" t="str">
        <f t="shared" si="8"/>
        <v/>
      </c>
      <c r="X14" s="1" t="str">
        <f t="shared" si="9"/>
        <v/>
      </c>
      <c r="Y14" s="1" t="str">
        <f t="shared" si="10"/>
        <v/>
      </c>
      <c r="Z14" s="1" t="e">
        <f t="shared" si="12"/>
        <v>#N/A</v>
      </c>
      <c r="AA14" s="3">
        <f t="shared" si="1"/>
        <v>0</v>
      </c>
      <c r="AB14" s="13" t="e">
        <f t="shared" si="2"/>
        <v>#N/A</v>
      </c>
      <c r="AC14" s="13" t="e">
        <f t="shared" si="3"/>
        <v>#N/A</v>
      </c>
      <c r="AD14" s="13" t="e">
        <f t="shared" si="4"/>
        <v>#N/A</v>
      </c>
      <c r="AE14" s="13" t="e">
        <f t="shared" si="5"/>
        <v>#N/A</v>
      </c>
      <c r="AF14" s="13" t="e">
        <f t="shared" si="6"/>
        <v>#N/A</v>
      </c>
      <c r="AG14" s="13" t="e">
        <f t="shared" si="7"/>
        <v>#N/A</v>
      </c>
    </row>
    <row r="15" spans="1:34" x14ac:dyDescent="0.3">
      <c r="B15" s="1" t="e">
        <f t="shared" si="0"/>
        <v>#N/A</v>
      </c>
      <c r="V15" s="1" t="str">
        <f t="shared" si="11"/>
        <v/>
      </c>
      <c r="W15" s="1" t="str">
        <f t="shared" si="8"/>
        <v/>
      </c>
      <c r="X15" s="1" t="str">
        <f t="shared" si="9"/>
        <v/>
      </c>
      <c r="Y15" s="1" t="str">
        <f t="shared" si="10"/>
        <v/>
      </c>
      <c r="Z15" s="1" t="e">
        <f t="shared" si="12"/>
        <v>#N/A</v>
      </c>
      <c r="AA15" s="3">
        <f t="shared" si="1"/>
        <v>0</v>
      </c>
      <c r="AB15" s="13" t="e">
        <f t="shared" si="2"/>
        <v>#N/A</v>
      </c>
      <c r="AC15" s="13" t="e">
        <f t="shared" si="3"/>
        <v>#N/A</v>
      </c>
      <c r="AD15" s="13" t="e">
        <f t="shared" si="4"/>
        <v>#N/A</v>
      </c>
      <c r="AE15" s="13" t="e">
        <f t="shared" si="5"/>
        <v>#N/A</v>
      </c>
      <c r="AF15" s="13" t="e">
        <f t="shared" si="6"/>
        <v>#N/A</v>
      </c>
      <c r="AG15" s="13" t="e">
        <f t="shared" si="7"/>
        <v>#N/A</v>
      </c>
    </row>
    <row r="16" spans="1:34" x14ac:dyDescent="0.3">
      <c r="B16" s="1" t="e">
        <f t="shared" si="0"/>
        <v>#N/A</v>
      </c>
      <c r="V16" s="1" t="str">
        <f t="shared" si="11"/>
        <v/>
      </c>
      <c r="W16" s="1" t="str">
        <f t="shared" si="8"/>
        <v/>
      </c>
      <c r="X16" s="1" t="str">
        <f t="shared" si="9"/>
        <v/>
      </c>
      <c r="Y16" s="1" t="str">
        <f t="shared" si="10"/>
        <v/>
      </c>
      <c r="Z16" s="1" t="e">
        <f t="shared" si="12"/>
        <v>#N/A</v>
      </c>
      <c r="AA16" s="3">
        <f t="shared" si="1"/>
        <v>0</v>
      </c>
      <c r="AB16" s="13" t="e">
        <f t="shared" si="2"/>
        <v>#N/A</v>
      </c>
      <c r="AC16" s="13" t="e">
        <f t="shared" si="3"/>
        <v>#N/A</v>
      </c>
      <c r="AD16" s="13" t="e">
        <f t="shared" si="4"/>
        <v>#N/A</v>
      </c>
      <c r="AE16" s="13" t="e">
        <f t="shared" si="5"/>
        <v>#N/A</v>
      </c>
      <c r="AF16" s="13" t="e">
        <f t="shared" si="6"/>
        <v>#N/A</v>
      </c>
      <c r="AG16" s="13" t="e">
        <f t="shared" si="7"/>
        <v>#N/A</v>
      </c>
    </row>
    <row r="17" spans="2:33" x14ac:dyDescent="0.3">
      <c r="B17" s="1" t="e">
        <f t="shared" si="0"/>
        <v>#N/A</v>
      </c>
      <c r="V17" s="1" t="str">
        <f t="shared" si="11"/>
        <v/>
      </c>
      <c r="W17" s="1" t="str">
        <f t="shared" si="8"/>
        <v/>
      </c>
      <c r="X17" s="1" t="str">
        <f t="shared" si="9"/>
        <v/>
      </c>
      <c r="Y17" s="1" t="str">
        <f t="shared" si="10"/>
        <v/>
      </c>
      <c r="Z17" s="1" t="e">
        <f t="shared" si="12"/>
        <v>#N/A</v>
      </c>
      <c r="AA17" s="3">
        <f t="shared" si="1"/>
        <v>0</v>
      </c>
      <c r="AB17" s="13" t="e">
        <f t="shared" si="2"/>
        <v>#N/A</v>
      </c>
      <c r="AC17" s="13" t="e">
        <f t="shared" si="3"/>
        <v>#N/A</v>
      </c>
      <c r="AD17" s="13" t="e">
        <f t="shared" si="4"/>
        <v>#N/A</v>
      </c>
      <c r="AE17" s="13" t="e">
        <f t="shared" si="5"/>
        <v>#N/A</v>
      </c>
      <c r="AF17" s="13" t="e">
        <f t="shared" si="6"/>
        <v>#N/A</v>
      </c>
      <c r="AG17" s="13" t="e">
        <f t="shared" si="7"/>
        <v>#N/A</v>
      </c>
    </row>
    <row r="18" spans="2:33" x14ac:dyDescent="0.3">
      <c r="B18" s="1" t="e">
        <f t="shared" si="0"/>
        <v>#N/A</v>
      </c>
      <c r="V18" s="1" t="str">
        <f t="shared" si="11"/>
        <v/>
      </c>
      <c r="W18" s="1" t="str">
        <f t="shared" si="8"/>
        <v/>
      </c>
      <c r="X18" s="1" t="str">
        <f t="shared" si="9"/>
        <v/>
      </c>
      <c r="Y18" s="1" t="str">
        <f t="shared" si="10"/>
        <v/>
      </c>
      <c r="Z18" s="1" t="e">
        <f t="shared" si="12"/>
        <v>#N/A</v>
      </c>
      <c r="AA18" s="3">
        <f t="shared" si="1"/>
        <v>0</v>
      </c>
      <c r="AB18" s="13" t="e">
        <f t="shared" si="2"/>
        <v>#N/A</v>
      </c>
      <c r="AC18" s="13" t="e">
        <f t="shared" si="3"/>
        <v>#N/A</v>
      </c>
      <c r="AD18" s="13" t="e">
        <f t="shared" si="4"/>
        <v>#N/A</v>
      </c>
      <c r="AE18" s="13" t="e">
        <f t="shared" si="5"/>
        <v>#N/A</v>
      </c>
      <c r="AF18" s="13" t="e">
        <f t="shared" si="6"/>
        <v>#N/A</v>
      </c>
      <c r="AG18" s="13" t="e">
        <f t="shared" si="7"/>
        <v>#N/A</v>
      </c>
    </row>
    <row r="19" spans="2:33" x14ac:dyDescent="0.3">
      <c r="B19" s="1" t="e">
        <f t="shared" si="0"/>
        <v>#N/A</v>
      </c>
      <c r="V19" s="1" t="str">
        <f t="shared" si="11"/>
        <v/>
      </c>
      <c r="W19" s="1" t="str">
        <f t="shared" si="8"/>
        <v/>
      </c>
      <c r="X19" s="1" t="str">
        <f t="shared" si="9"/>
        <v/>
      </c>
      <c r="Y19" s="1" t="str">
        <f t="shared" si="10"/>
        <v/>
      </c>
      <c r="Z19" s="1" t="e">
        <f t="shared" si="12"/>
        <v>#N/A</v>
      </c>
      <c r="AA19" s="3">
        <f t="shared" si="1"/>
        <v>0</v>
      </c>
      <c r="AB19" s="13" t="e">
        <f t="shared" si="2"/>
        <v>#N/A</v>
      </c>
      <c r="AC19" s="13" t="e">
        <f t="shared" si="3"/>
        <v>#N/A</v>
      </c>
      <c r="AD19" s="13" t="e">
        <f t="shared" si="4"/>
        <v>#N/A</v>
      </c>
      <c r="AE19" s="13" t="e">
        <f t="shared" si="5"/>
        <v>#N/A</v>
      </c>
      <c r="AF19" s="13" t="e">
        <f t="shared" si="6"/>
        <v>#N/A</v>
      </c>
      <c r="AG19" s="13" t="e">
        <f t="shared" si="7"/>
        <v>#N/A</v>
      </c>
    </row>
    <row r="20" spans="2:33" x14ac:dyDescent="0.3">
      <c r="B20" s="1" t="e">
        <f t="shared" si="0"/>
        <v>#N/A</v>
      </c>
      <c r="V20" s="1" t="str">
        <f t="shared" si="11"/>
        <v/>
      </c>
      <c r="W20" s="1" t="str">
        <f t="shared" si="8"/>
        <v/>
      </c>
      <c r="X20" s="1" t="str">
        <f t="shared" si="9"/>
        <v/>
      </c>
      <c r="Y20" s="1" t="str">
        <f t="shared" si="10"/>
        <v/>
      </c>
      <c r="Z20" s="1" t="e">
        <f t="shared" si="12"/>
        <v>#N/A</v>
      </c>
      <c r="AA20" s="3">
        <f t="shared" si="1"/>
        <v>0</v>
      </c>
      <c r="AB20" s="13" t="e">
        <f t="shared" si="2"/>
        <v>#N/A</v>
      </c>
      <c r="AC20" s="13" t="e">
        <f t="shared" si="3"/>
        <v>#N/A</v>
      </c>
      <c r="AD20" s="13" t="e">
        <f t="shared" si="4"/>
        <v>#N/A</v>
      </c>
      <c r="AE20" s="13" t="e">
        <f t="shared" si="5"/>
        <v>#N/A</v>
      </c>
      <c r="AF20" s="13" t="e">
        <f t="shared" si="6"/>
        <v>#N/A</v>
      </c>
      <c r="AG20" s="13" t="e">
        <f t="shared" si="7"/>
        <v>#N/A</v>
      </c>
    </row>
    <row r="21" spans="2:33" x14ac:dyDescent="0.3">
      <c r="B21" s="1" t="e">
        <f t="shared" si="0"/>
        <v>#N/A</v>
      </c>
      <c r="V21" s="1" t="str">
        <f t="shared" si="11"/>
        <v/>
      </c>
      <c r="W21" s="1" t="str">
        <f t="shared" si="8"/>
        <v/>
      </c>
      <c r="X21" s="1" t="str">
        <f t="shared" si="9"/>
        <v/>
      </c>
      <c r="Y21" s="1" t="str">
        <f t="shared" si="10"/>
        <v/>
      </c>
      <c r="Z21" s="1" t="e">
        <f t="shared" si="12"/>
        <v>#N/A</v>
      </c>
      <c r="AA21" s="3">
        <f t="shared" si="1"/>
        <v>0</v>
      </c>
      <c r="AB21" s="13" t="e">
        <f t="shared" si="2"/>
        <v>#N/A</v>
      </c>
      <c r="AC21" s="13" t="e">
        <f t="shared" si="3"/>
        <v>#N/A</v>
      </c>
      <c r="AD21" s="13" t="e">
        <f t="shared" si="4"/>
        <v>#N/A</v>
      </c>
      <c r="AE21" s="13" t="e">
        <f t="shared" si="5"/>
        <v>#N/A</v>
      </c>
      <c r="AF21" s="13" t="e">
        <f t="shared" si="6"/>
        <v>#N/A</v>
      </c>
      <c r="AG21" s="13" t="e">
        <f t="shared" si="7"/>
        <v>#N/A</v>
      </c>
    </row>
    <row r="22" spans="2:33" x14ac:dyDescent="0.3">
      <c r="B22" s="1" t="e">
        <f t="shared" si="0"/>
        <v>#N/A</v>
      </c>
      <c r="V22" s="1" t="str">
        <f t="shared" si="11"/>
        <v/>
      </c>
      <c r="W22" s="1" t="str">
        <f t="shared" si="8"/>
        <v/>
      </c>
      <c r="X22" s="1" t="str">
        <f t="shared" si="9"/>
        <v/>
      </c>
      <c r="Y22" s="1" t="str">
        <f t="shared" si="10"/>
        <v/>
      </c>
      <c r="Z22" s="1" t="e">
        <f t="shared" si="12"/>
        <v>#N/A</v>
      </c>
      <c r="AA22" s="3">
        <f t="shared" si="1"/>
        <v>0</v>
      </c>
      <c r="AB22" s="13" t="e">
        <f t="shared" si="2"/>
        <v>#N/A</v>
      </c>
      <c r="AC22" s="13" t="e">
        <f t="shared" si="3"/>
        <v>#N/A</v>
      </c>
      <c r="AD22" s="13" t="e">
        <f t="shared" si="4"/>
        <v>#N/A</v>
      </c>
      <c r="AE22" s="13" t="e">
        <f t="shared" si="5"/>
        <v>#N/A</v>
      </c>
      <c r="AF22" s="13" t="e">
        <f t="shared" si="6"/>
        <v>#N/A</v>
      </c>
      <c r="AG22" s="13" t="e">
        <f t="shared" si="7"/>
        <v>#N/A</v>
      </c>
    </row>
    <row r="23" spans="2:33" x14ac:dyDescent="0.3">
      <c r="B23" s="1" t="e">
        <f t="shared" si="0"/>
        <v>#N/A</v>
      </c>
      <c r="V23" s="1" t="str">
        <f t="shared" si="11"/>
        <v/>
      </c>
      <c r="W23" s="1" t="str">
        <f t="shared" si="8"/>
        <v/>
      </c>
      <c r="X23" s="1" t="str">
        <f t="shared" si="9"/>
        <v/>
      </c>
      <c r="Y23" s="1" t="str">
        <f t="shared" si="10"/>
        <v/>
      </c>
      <c r="Z23" s="1" t="e">
        <f t="shared" si="12"/>
        <v>#N/A</v>
      </c>
      <c r="AA23" s="3">
        <f t="shared" si="1"/>
        <v>0</v>
      </c>
      <c r="AB23" s="13" t="e">
        <f t="shared" si="2"/>
        <v>#N/A</v>
      </c>
      <c r="AC23" s="13" t="e">
        <f t="shared" si="3"/>
        <v>#N/A</v>
      </c>
      <c r="AD23" s="13" t="e">
        <f t="shared" si="4"/>
        <v>#N/A</v>
      </c>
      <c r="AE23" s="13" t="e">
        <f t="shared" si="5"/>
        <v>#N/A</v>
      </c>
      <c r="AF23" s="13" t="e">
        <f t="shared" si="6"/>
        <v>#N/A</v>
      </c>
      <c r="AG23" s="13" t="e">
        <f t="shared" si="7"/>
        <v>#N/A</v>
      </c>
    </row>
    <row r="24" spans="2:33" x14ac:dyDescent="0.3">
      <c r="B24" s="1" t="e">
        <f t="shared" si="0"/>
        <v>#N/A</v>
      </c>
      <c r="V24" s="1" t="str">
        <f t="shared" si="11"/>
        <v/>
      </c>
      <c r="W24" s="1" t="str">
        <f t="shared" si="8"/>
        <v/>
      </c>
      <c r="X24" s="1" t="str">
        <f t="shared" si="9"/>
        <v/>
      </c>
      <c r="Y24" s="1" t="str">
        <f t="shared" si="10"/>
        <v/>
      </c>
      <c r="Z24" s="1" t="e">
        <f t="shared" si="12"/>
        <v>#N/A</v>
      </c>
      <c r="AA24" s="3">
        <f t="shared" si="1"/>
        <v>0</v>
      </c>
      <c r="AB24" s="13" t="e">
        <f t="shared" si="2"/>
        <v>#N/A</v>
      </c>
      <c r="AC24" s="13" t="e">
        <f t="shared" si="3"/>
        <v>#N/A</v>
      </c>
      <c r="AD24" s="13" t="e">
        <f t="shared" si="4"/>
        <v>#N/A</v>
      </c>
      <c r="AE24" s="13" t="e">
        <f t="shared" si="5"/>
        <v>#N/A</v>
      </c>
      <c r="AF24" s="13" t="e">
        <f t="shared" si="6"/>
        <v>#N/A</v>
      </c>
      <c r="AG24" s="13" t="e">
        <f t="shared" si="7"/>
        <v>#N/A</v>
      </c>
    </row>
    <row r="25" spans="2:33" x14ac:dyDescent="0.3">
      <c r="B25" s="1" t="e">
        <f t="shared" si="0"/>
        <v>#N/A</v>
      </c>
      <c r="V25" s="1" t="str">
        <f t="shared" si="11"/>
        <v/>
      </c>
      <c r="W25" s="1" t="str">
        <f t="shared" si="8"/>
        <v/>
      </c>
      <c r="X25" s="1" t="str">
        <f t="shared" si="9"/>
        <v/>
      </c>
      <c r="Y25" s="1" t="str">
        <f t="shared" si="10"/>
        <v/>
      </c>
      <c r="Z25" s="1" t="e">
        <f t="shared" si="12"/>
        <v>#N/A</v>
      </c>
      <c r="AA25" s="3">
        <f t="shared" si="1"/>
        <v>0</v>
      </c>
      <c r="AB25" s="13" t="e">
        <f t="shared" si="2"/>
        <v>#N/A</v>
      </c>
      <c r="AC25" s="13" t="e">
        <f t="shared" si="3"/>
        <v>#N/A</v>
      </c>
      <c r="AD25" s="13" t="e">
        <f t="shared" si="4"/>
        <v>#N/A</v>
      </c>
      <c r="AE25" s="13" t="e">
        <f t="shared" si="5"/>
        <v>#N/A</v>
      </c>
      <c r="AF25" s="13" t="e">
        <f t="shared" si="6"/>
        <v>#N/A</v>
      </c>
      <c r="AG25" s="13" t="e">
        <f t="shared" si="7"/>
        <v>#N/A</v>
      </c>
    </row>
    <row r="26" spans="2:33" x14ac:dyDescent="0.3">
      <c r="B26" s="1" t="e">
        <f t="shared" si="0"/>
        <v>#N/A</v>
      </c>
      <c r="V26" s="1" t="str">
        <f t="shared" si="11"/>
        <v/>
      </c>
      <c r="W26" s="1" t="str">
        <f t="shared" si="8"/>
        <v/>
      </c>
      <c r="X26" s="1" t="str">
        <f t="shared" si="9"/>
        <v/>
      </c>
      <c r="Y26" s="1" t="str">
        <f t="shared" si="10"/>
        <v/>
      </c>
      <c r="Z26" s="1" t="e">
        <f t="shared" si="12"/>
        <v>#N/A</v>
      </c>
      <c r="AA26" s="3">
        <f t="shared" si="1"/>
        <v>0</v>
      </c>
      <c r="AB26" s="13" t="e">
        <f t="shared" si="2"/>
        <v>#N/A</v>
      </c>
      <c r="AC26" s="13" t="e">
        <f t="shared" si="3"/>
        <v>#N/A</v>
      </c>
      <c r="AD26" s="13" t="e">
        <f t="shared" si="4"/>
        <v>#N/A</v>
      </c>
      <c r="AE26" s="13" t="e">
        <f t="shared" si="5"/>
        <v>#N/A</v>
      </c>
      <c r="AF26" s="13" t="e">
        <f t="shared" si="6"/>
        <v>#N/A</v>
      </c>
      <c r="AG26" s="13" t="e">
        <f t="shared" si="7"/>
        <v>#N/A</v>
      </c>
    </row>
    <row r="27" spans="2:33" x14ac:dyDescent="0.3">
      <c r="B27" s="1" t="e">
        <f t="shared" si="0"/>
        <v>#N/A</v>
      </c>
      <c r="V27" s="1" t="str">
        <f t="shared" si="11"/>
        <v/>
      </c>
      <c r="W27" s="1" t="str">
        <f t="shared" si="8"/>
        <v/>
      </c>
      <c r="X27" s="1" t="str">
        <f t="shared" si="9"/>
        <v/>
      </c>
      <c r="Y27" s="1" t="str">
        <f t="shared" si="10"/>
        <v/>
      </c>
      <c r="Z27" s="1" t="e">
        <f t="shared" si="12"/>
        <v>#N/A</v>
      </c>
      <c r="AA27" s="3">
        <f t="shared" si="1"/>
        <v>0</v>
      </c>
      <c r="AB27" s="13" t="e">
        <f t="shared" si="2"/>
        <v>#N/A</v>
      </c>
      <c r="AC27" s="13" t="e">
        <f t="shared" si="3"/>
        <v>#N/A</v>
      </c>
      <c r="AD27" s="13" t="e">
        <f t="shared" si="4"/>
        <v>#N/A</v>
      </c>
      <c r="AE27" s="13" t="e">
        <f t="shared" si="5"/>
        <v>#N/A</v>
      </c>
      <c r="AF27" s="13" t="e">
        <f t="shared" si="6"/>
        <v>#N/A</v>
      </c>
      <c r="AG27" s="13" t="e">
        <f t="shared" si="7"/>
        <v>#N/A</v>
      </c>
    </row>
    <row r="28" spans="2:33" x14ac:dyDescent="0.3">
      <c r="B28" s="1" t="e">
        <f t="shared" si="0"/>
        <v>#N/A</v>
      </c>
      <c r="V28" s="1" t="str">
        <f t="shared" si="11"/>
        <v/>
      </c>
      <c r="W28" s="1" t="str">
        <f t="shared" si="8"/>
        <v/>
      </c>
      <c r="X28" s="1" t="str">
        <f t="shared" si="9"/>
        <v/>
      </c>
      <c r="Y28" s="1" t="str">
        <f t="shared" si="10"/>
        <v/>
      </c>
      <c r="Z28" s="1" t="e">
        <f t="shared" si="12"/>
        <v>#N/A</v>
      </c>
      <c r="AA28" s="3">
        <f t="shared" si="1"/>
        <v>0</v>
      </c>
      <c r="AB28" s="13" t="e">
        <f t="shared" si="2"/>
        <v>#N/A</v>
      </c>
      <c r="AC28" s="13" t="e">
        <f t="shared" si="3"/>
        <v>#N/A</v>
      </c>
      <c r="AD28" s="13" t="e">
        <f t="shared" si="4"/>
        <v>#N/A</v>
      </c>
      <c r="AE28" s="13" t="e">
        <f t="shared" si="5"/>
        <v>#N/A</v>
      </c>
      <c r="AF28" s="13" t="e">
        <f t="shared" si="6"/>
        <v>#N/A</v>
      </c>
      <c r="AG28" s="13" t="e">
        <f t="shared" si="7"/>
        <v>#N/A</v>
      </c>
    </row>
    <row r="29" spans="2:33" x14ac:dyDescent="0.3">
      <c r="B29" s="1" t="e">
        <f t="shared" si="0"/>
        <v>#N/A</v>
      </c>
      <c r="V29" s="1" t="str">
        <f t="shared" si="11"/>
        <v/>
      </c>
      <c r="W29" s="1" t="str">
        <f t="shared" si="8"/>
        <v/>
      </c>
      <c r="X29" s="1" t="str">
        <f t="shared" si="9"/>
        <v/>
      </c>
      <c r="Y29" s="1" t="str">
        <f t="shared" si="10"/>
        <v/>
      </c>
      <c r="Z29" s="1" t="e">
        <f t="shared" si="12"/>
        <v>#N/A</v>
      </c>
      <c r="AA29" s="3">
        <f t="shared" si="1"/>
        <v>0</v>
      </c>
      <c r="AB29" s="13" t="e">
        <f t="shared" si="2"/>
        <v>#N/A</v>
      </c>
      <c r="AC29" s="13" t="e">
        <f t="shared" si="3"/>
        <v>#N/A</v>
      </c>
      <c r="AD29" s="13" t="e">
        <f t="shared" si="4"/>
        <v>#N/A</v>
      </c>
      <c r="AE29" s="13" t="e">
        <f t="shared" si="5"/>
        <v>#N/A</v>
      </c>
      <c r="AF29" s="13" t="e">
        <f t="shared" si="6"/>
        <v>#N/A</v>
      </c>
      <c r="AG29" s="13" t="e">
        <f t="shared" si="7"/>
        <v>#N/A</v>
      </c>
    </row>
    <row r="30" spans="2:33" x14ac:dyDescent="0.3">
      <c r="B30" s="1" t="e">
        <f t="shared" si="0"/>
        <v>#N/A</v>
      </c>
      <c r="V30" s="1" t="str">
        <f t="shared" si="11"/>
        <v/>
      </c>
      <c r="W30" s="1" t="str">
        <f t="shared" si="8"/>
        <v/>
      </c>
      <c r="X30" s="1" t="str">
        <f t="shared" si="9"/>
        <v/>
      </c>
      <c r="Y30" s="1" t="str">
        <f t="shared" si="10"/>
        <v/>
      </c>
      <c r="Z30" s="1" t="e">
        <f t="shared" si="12"/>
        <v>#N/A</v>
      </c>
      <c r="AA30" s="3">
        <f t="shared" si="1"/>
        <v>0</v>
      </c>
      <c r="AB30" s="13" t="e">
        <f t="shared" si="2"/>
        <v>#N/A</v>
      </c>
      <c r="AC30" s="13" t="e">
        <f t="shared" si="3"/>
        <v>#N/A</v>
      </c>
      <c r="AD30" s="13" t="e">
        <f t="shared" si="4"/>
        <v>#N/A</v>
      </c>
      <c r="AE30" s="13" t="e">
        <f t="shared" si="5"/>
        <v>#N/A</v>
      </c>
      <c r="AF30" s="13" t="e">
        <f t="shared" si="6"/>
        <v>#N/A</v>
      </c>
      <c r="AG30" s="13" t="e">
        <f t="shared" si="7"/>
        <v>#N/A</v>
      </c>
    </row>
    <row r="31" spans="2:33" x14ac:dyDescent="0.3">
      <c r="B31" s="1" t="e">
        <f t="shared" si="0"/>
        <v>#N/A</v>
      </c>
      <c r="V31" s="1" t="str">
        <f t="shared" si="11"/>
        <v/>
      </c>
      <c r="W31" s="1" t="str">
        <f t="shared" si="8"/>
        <v/>
      </c>
      <c r="X31" s="1" t="str">
        <f t="shared" si="9"/>
        <v/>
      </c>
      <c r="Y31" s="1" t="str">
        <f t="shared" si="10"/>
        <v/>
      </c>
      <c r="Z31" s="1" t="e">
        <f t="shared" si="12"/>
        <v>#N/A</v>
      </c>
      <c r="AA31" s="3">
        <f t="shared" si="1"/>
        <v>0</v>
      </c>
      <c r="AB31" s="13" t="e">
        <f t="shared" si="2"/>
        <v>#N/A</v>
      </c>
      <c r="AC31" s="13" t="e">
        <f t="shared" si="3"/>
        <v>#N/A</v>
      </c>
      <c r="AD31" s="13" t="e">
        <f t="shared" si="4"/>
        <v>#N/A</v>
      </c>
      <c r="AE31" s="13" t="e">
        <f t="shared" si="5"/>
        <v>#N/A</v>
      </c>
      <c r="AF31" s="13" t="e">
        <f t="shared" si="6"/>
        <v>#N/A</v>
      </c>
      <c r="AG31" s="13" t="e">
        <f t="shared" si="7"/>
        <v>#N/A</v>
      </c>
    </row>
    <row r="32" spans="2:33" x14ac:dyDescent="0.3">
      <c r="B32" s="1" t="e">
        <f t="shared" si="0"/>
        <v>#N/A</v>
      </c>
      <c r="V32" s="1" t="str">
        <f t="shared" si="11"/>
        <v/>
      </c>
      <c r="W32" s="1" t="str">
        <f t="shared" si="8"/>
        <v/>
      </c>
      <c r="X32" s="1" t="str">
        <f t="shared" si="9"/>
        <v/>
      </c>
      <c r="Y32" s="1" t="str">
        <f t="shared" si="10"/>
        <v/>
      </c>
      <c r="Z32" s="1" t="e">
        <f t="shared" si="12"/>
        <v>#N/A</v>
      </c>
      <c r="AA32" s="3">
        <f t="shared" si="1"/>
        <v>0</v>
      </c>
      <c r="AB32" s="13" t="e">
        <f t="shared" si="2"/>
        <v>#N/A</v>
      </c>
      <c r="AC32" s="13" t="e">
        <f t="shared" si="3"/>
        <v>#N/A</v>
      </c>
      <c r="AD32" s="13" t="e">
        <f t="shared" si="4"/>
        <v>#N/A</v>
      </c>
      <c r="AE32" s="13" t="e">
        <f t="shared" si="5"/>
        <v>#N/A</v>
      </c>
      <c r="AF32" s="13" t="e">
        <f t="shared" si="6"/>
        <v>#N/A</v>
      </c>
      <c r="AG32" s="13" t="e">
        <f t="shared" si="7"/>
        <v>#N/A</v>
      </c>
    </row>
    <row r="33" spans="2:33" x14ac:dyDescent="0.3">
      <c r="B33" s="1" t="e">
        <f t="shared" si="0"/>
        <v>#N/A</v>
      </c>
      <c r="V33" s="1" t="str">
        <f t="shared" si="11"/>
        <v/>
      </c>
      <c r="W33" s="1" t="str">
        <f t="shared" si="8"/>
        <v/>
      </c>
      <c r="X33" s="1" t="str">
        <f t="shared" si="9"/>
        <v/>
      </c>
      <c r="Y33" s="1" t="str">
        <f t="shared" si="10"/>
        <v/>
      </c>
      <c r="Z33" s="1" t="e">
        <f t="shared" si="12"/>
        <v>#N/A</v>
      </c>
      <c r="AA33" s="3">
        <f t="shared" si="1"/>
        <v>0</v>
      </c>
      <c r="AB33" s="13" t="e">
        <f t="shared" si="2"/>
        <v>#N/A</v>
      </c>
      <c r="AC33" s="13" t="e">
        <f t="shared" si="3"/>
        <v>#N/A</v>
      </c>
      <c r="AD33" s="13" t="e">
        <f t="shared" si="4"/>
        <v>#N/A</v>
      </c>
      <c r="AE33" s="13" t="e">
        <f t="shared" si="5"/>
        <v>#N/A</v>
      </c>
      <c r="AF33" s="13" t="e">
        <f t="shared" si="6"/>
        <v>#N/A</v>
      </c>
      <c r="AG33" s="13" t="e">
        <f t="shared" si="7"/>
        <v>#N/A</v>
      </c>
    </row>
    <row r="34" spans="2:33" x14ac:dyDescent="0.3">
      <c r="B34" s="1" t="e">
        <f t="shared" si="0"/>
        <v>#N/A</v>
      </c>
      <c r="V34" s="1" t="str">
        <f t="shared" si="11"/>
        <v/>
      </c>
      <c r="W34" s="1" t="str">
        <f t="shared" si="8"/>
        <v/>
      </c>
      <c r="X34" s="1" t="str">
        <f t="shared" si="9"/>
        <v/>
      </c>
      <c r="Y34" s="1" t="str">
        <f t="shared" si="10"/>
        <v/>
      </c>
      <c r="Z34" s="1" t="e">
        <f t="shared" si="12"/>
        <v>#N/A</v>
      </c>
      <c r="AA34" s="3">
        <f t="shared" si="1"/>
        <v>0</v>
      </c>
      <c r="AB34" s="13" t="e">
        <f t="shared" si="2"/>
        <v>#N/A</v>
      </c>
      <c r="AC34" s="13" t="e">
        <f t="shared" si="3"/>
        <v>#N/A</v>
      </c>
      <c r="AD34" s="13" t="e">
        <f t="shared" si="4"/>
        <v>#N/A</v>
      </c>
      <c r="AE34" s="13" t="e">
        <f t="shared" si="5"/>
        <v>#N/A</v>
      </c>
      <c r="AF34" s="13" t="e">
        <f t="shared" si="6"/>
        <v>#N/A</v>
      </c>
      <c r="AG34" s="13" t="e">
        <f t="shared" si="7"/>
        <v>#N/A</v>
      </c>
    </row>
    <row r="35" spans="2:33" x14ac:dyDescent="0.3">
      <c r="B35" s="1" t="e">
        <f t="shared" si="0"/>
        <v>#N/A</v>
      </c>
      <c r="V35" s="1" t="str">
        <f t="shared" si="11"/>
        <v/>
      </c>
      <c r="W35" s="1" t="str">
        <f t="shared" si="8"/>
        <v/>
      </c>
      <c r="X35" s="1" t="str">
        <f t="shared" si="9"/>
        <v/>
      </c>
      <c r="Y35" s="1" t="str">
        <f t="shared" si="10"/>
        <v/>
      </c>
      <c r="Z35" s="1" t="e">
        <f t="shared" si="12"/>
        <v>#N/A</v>
      </c>
      <c r="AA35" s="3">
        <f t="shared" si="1"/>
        <v>0</v>
      </c>
      <c r="AB35" s="13" t="e">
        <f t="shared" si="2"/>
        <v>#N/A</v>
      </c>
      <c r="AC35" s="13" t="e">
        <f t="shared" si="3"/>
        <v>#N/A</v>
      </c>
      <c r="AD35" s="13" t="e">
        <f t="shared" si="4"/>
        <v>#N/A</v>
      </c>
      <c r="AE35" s="13" t="e">
        <f t="shared" si="5"/>
        <v>#N/A</v>
      </c>
      <c r="AF35" s="13" t="e">
        <f t="shared" si="6"/>
        <v>#N/A</v>
      </c>
      <c r="AG35" s="13" t="e">
        <f t="shared" si="7"/>
        <v>#N/A</v>
      </c>
    </row>
    <row r="36" spans="2:33" x14ac:dyDescent="0.3">
      <c r="B36" s="1" t="e">
        <f t="shared" si="0"/>
        <v>#N/A</v>
      </c>
      <c r="V36" s="1" t="str">
        <f t="shared" si="11"/>
        <v/>
      </c>
      <c r="W36" s="1" t="str">
        <f t="shared" si="8"/>
        <v/>
      </c>
      <c r="X36" s="1" t="str">
        <f t="shared" si="9"/>
        <v/>
      </c>
      <c r="Y36" s="1" t="str">
        <f t="shared" si="10"/>
        <v/>
      </c>
      <c r="Z36" s="1" t="e">
        <f t="shared" si="12"/>
        <v>#N/A</v>
      </c>
      <c r="AA36" s="3">
        <f t="shared" si="1"/>
        <v>0</v>
      </c>
      <c r="AB36" s="13" t="e">
        <f t="shared" si="2"/>
        <v>#N/A</v>
      </c>
      <c r="AC36" s="13" t="e">
        <f t="shared" si="3"/>
        <v>#N/A</v>
      </c>
      <c r="AD36" s="13" t="e">
        <f t="shared" si="4"/>
        <v>#N/A</v>
      </c>
      <c r="AE36" s="13" t="e">
        <f t="shared" si="5"/>
        <v>#N/A</v>
      </c>
      <c r="AF36" s="13" t="e">
        <f t="shared" si="6"/>
        <v>#N/A</v>
      </c>
      <c r="AG36" s="13" t="e">
        <f t="shared" si="7"/>
        <v>#N/A</v>
      </c>
    </row>
    <row r="37" spans="2:33" x14ac:dyDescent="0.3">
      <c r="B37" s="1" t="e">
        <f t="shared" si="0"/>
        <v>#N/A</v>
      </c>
      <c r="V37" s="1" t="str">
        <f t="shared" si="11"/>
        <v/>
      </c>
      <c r="W37" s="1" t="str">
        <f t="shared" si="8"/>
        <v/>
      </c>
      <c r="X37" s="1" t="str">
        <f t="shared" si="9"/>
        <v/>
      </c>
      <c r="Y37" s="1" t="str">
        <f t="shared" si="10"/>
        <v/>
      </c>
      <c r="Z37" s="1" t="e">
        <f t="shared" si="12"/>
        <v>#N/A</v>
      </c>
      <c r="AA37" s="3">
        <f t="shared" si="1"/>
        <v>0</v>
      </c>
      <c r="AB37" s="13" t="e">
        <f t="shared" si="2"/>
        <v>#N/A</v>
      </c>
      <c r="AC37" s="13" t="e">
        <f t="shared" si="3"/>
        <v>#N/A</v>
      </c>
      <c r="AD37" s="13" t="e">
        <f t="shared" si="4"/>
        <v>#N/A</v>
      </c>
      <c r="AE37" s="13" t="e">
        <f t="shared" si="5"/>
        <v>#N/A</v>
      </c>
      <c r="AF37" s="13" t="e">
        <f t="shared" si="6"/>
        <v>#N/A</v>
      </c>
      <c r="AG37" s="13" t="e">
        <f t="shared" si="7"/>
        <v>#N/A</v>
      </c>
    </row>
    <row r="38" spans="2:33" x14ac:dyDescent="0.3">
      <c r="B38" s="1" t="e">
        <f t="shared" si="0"/>
        <v>#N/A</v>
      </c>
      <c r="V38" s="1" t="str">
        <f t="shared" si="11"/>
        <v/>
      </c>
      <c r="W38" s="1" t="str">
        <f t="shared" si="8"/>
        <v/>
      </c>
      <c r="X38" s="1" t="str">
        <f t="shared" si="9"/>
        <v/>
      </c>
      <c r="Y38" s="1" t="str">
        <f t="shared" si="10"/>
        <v/>
      </c>
      <c r="Z38" s="1" t="e">
        <f t="shared" si="12"/>
        <v>#N/A</v>
      </c>
      <c r="AA38" s="3">
        <f t="shared" si="1"/>
        <v>0</v>
      </c>
      <c r="AB38" s="13" t="e">
        <f t="shared" si="2"/>
        <v>#N/A</v>
      </c>
      <c r="AC38" s="13" t="e">
        <f t="shared" si="3"/>
        <v>#N/A</v>
      </c>
      <c r="AD38" s="13" t="e">
        <f t="shared" si="4"/>
        <v>#N/A</v>
      </c>
      <c r="AE38" s="13" t="e">
        <f t="shared" si="5"/>
        <v>#N/A</v>
      </c>
      <c r="AF38" s="13" t="e">
        <f t="shared" si="6"/>
        <v>#N/A</v>
      </c>
      <c r="AG38" s="13" t="e">
        <f t="shared" si="7"/>
        <v>#N/A</v>
      </c>
    </row>
    <row r="39" spans="2:33" x14ac:dyDescent="0.3">
      <c r="B39" s="1" t="e">
        <f t="shared" si="0"/>
        <v>#N/A</v>
      </c>
      <c r="V39" s="1" t="str">
        <f t="shared" si="11"/>
        <v/>
      </c>
      <c r="W39" s="1" t="str">
        <f t="shared" si="8"/>
        <v/>
      </c>
      <c r="X39" s="1" t="str">
        <f t="shared" si="9"/>
        <v/>
      </c>
      <c r="Y39" s="1" t="str">
        <f t="shared" si="10"/>
        <v/>
      </c>
      <c r="Z39" s="1" t="e">
        <f t="shared" si="12"/>
        <v>#N/A</v>
      </c>
      <c r="AA39" s="3">
        <f t="shared" si="1"/>
        <v>0</v>
      </c>
      <c r="AB39" s="13" t="e">
        <f t="shared" si="2"/>
        <v>#N/A</v>
      </c>
      <c r="AC39" s="13" t="e">
        <f t="shared" si="3"/>
        <v>#N/A</v>
      </c>
      <c r="AD39" s="13" t="e">
        <f t="shared" si="4"/>
        <v>#N/A</v>
      </c>
      <c r="AE39" s="13" t="e">
        <f t="shared" si="5"/>
        <v>#N/A</v>
      </c>
      <c r="AF39" s="13" t="e">
        <f t="shared" si="6"/>
        <v>#N/A</v>
      </c>
      <c r="AG39" s="13" t="e">
        <f t="shared" si="7"/>
        <v>#N/A</v>
      </c>
    </row>
    <row r="40" spans="2:33" x14ac:dyDescent="0.3">
      <c r="B40" s="1" t="e">
        <f t="shared" si="0"/>
        <v>#N/A</v>
      </c>
      <c r="V40" s="1" t="str">
        <f t="shared" si="11"/>
        <v/>
      </c>
      <c r="W40" s="1" t="str">
        <f t="shared" si="8"/>
        <v/>
      </c>
      <c r="X40" s="1" t="str">
        <f t="shared" si="9"/>
        <v/>
      </c>
      <c r="Y40" s="1" t="str">
        <f t="shared" si="10"/>
        <v/>
      </c>
      <c r="Z40" s="1" t="e">
        <f t="shared" si="12"/>
        <v>#N/A</v>
      </c>
      <c r="AA40" s="3">
        <f t="shared" si="1"/>
        <v>0</v>
      </c>
      <c r="AB40" s="13" t="e">
        <f t="shared" si="2"/>
        <v>#N/A</v>
      </c>
      <c r="AC40" s="13" t="e">
        <f t="shared" si="3"/>
        <v>#N/A</v>
      </c>
      <c r="AD40" s="13" t="e">
        <f t="shared" si="4"/>
        <v>#N/A</v>
      </c>
      <c r="AE40" s="13" t="e">
        <f t="shared" si="5"/>
        <v>#N/A</v>
      </c>
      <c r="AF40" s="13" t="e">
        <f t="shared" si="6"/>
        <v>#N/A</v>
      </c>
      <c r="AG40" s="13" t="e">
        <f t="shared" si="7"/>
        <v>#N/A</v>
      </c>
    </row>
    <row r="41" spans="2:33" x14ac:dyDescent="0.3">
      <c r="B41" s="1" t="e">
        <f t="shared" si="0"/>
        <v>#N/A</v>
      </c>
      <c r="V41" s="1" t="str">
        <f t="shared" si="11"/>
        <v/>
      </c>
      <c r="W41" s="1" t="str">
        <f t="shared" si="8"/>
        <v/>
      </c>
      <c r="X41" s="1" t="str">
        <f t="shared" si="9"/>
        <v/>
      </c>
      <c r="Y41" s="1" t="str">
        <f t="shared" si="10"/>
        <v/>
      </c>
      <c r="Z41" s="1" t="e">
        <f t="shared" si="12"/>
        <v>#N/A</v>
      </c>
      <c r="AA41" s="3">
        <f t="shared" si="1"/>
        <v>0</v>
      </c>
      <c r="AB41" s="13" t="e">
        <f t="shared" si="2"/>
        <v>#N/A</v>
      </c>
      <c r="AC41" s="13" t="e">
        <f t="shared" si="3"/>
        <v>#N/A</v>
      </c>
      <c r="AD41" s="13" t="e">
        <f t="shared" si="4"/>
        <v>#N/A</v>
      </c>
      <c r="AE41" s="13" t="e">
        <f t="shared" si="5"/>
        <v>#N/A</v>
      </c>
      <c r="AF41" s="13" t="e">
        <f t="shared" si="6"/>
        <v>#N/A</v>
      </c>
      <c r="AG41" s="13" t="e">
        <f t="shared" si="7"/>
        <v>#N/A</v>
      </c>
    </row>
    <row r="42" spans="2:33" x14ac:dyDescent="0.3">
      <c r="B42" s="1" t="e">
        <f t="shared" si="0"/>
        <v>#N/A</v>
      </c>
      <c r="V42" s="1" t="str">
        <f t="shared" si="11"/>
        <v/>
      </c>
      <c r="W42" s="1" t="str">
        <f t="shared" si="8"/>
        <v/>
      </c>
      <c r="X42" s="1" t="str">
        <f t="shared" si="9"/>
        <v/>
      </c>
      <c r="Y42" s="1" t="str">
        <f t="shared" si="10"/>
        <v/>
      </c>
      <c r="Z42" s="1" t="e">
        <f t="shared" si="12"/>
        <v>#N/A</v>
      </c>
      <c r="AA42" s="3">
        <f t="shared" si="1"/>
        <v>0</v>
      </c>
      <c r="AB42" s="13" t="e">
        <f t="shared" si="2"/>
        <v>#N/A</v>
      </c>
      <c r="AC42" s="13" t="e">
        <f t="shared" si="3"/>
        <v>#N/A</v>
      </c>
      <c r="AD42" s="13" t="e">
        <f t="shared" si="4"/>
        <v>#N/A</v>
      </c>
      <c r="AE42" s="13" t="e">
        <f t="shared" si="5"/>
        <v>#N/A</v>
      </c>
      <c r="AF42" s="13" t="e">
        <f t="shared" si="6"/>
        <v>#N/A</v>
      </c>
      <c r="AG42" s="13" t="e">
        <f t="shared" si="7"/>
        <v>#N/A</v>
      </c>
    </row>
    <row r="43" spans="2:33" x14ac:dyDescent="0.3">
      <c r="B43" s="1" t="e">
        <f t="shared" si="0"/>
        <v>#N/A</v>
      </c>
      <c r="V43" s="1" t="str">
        <f t="shared" si="11"/>
        <v/>
      </c>
      <c r="W43" s="1" t="str">
        <f t="shared" si="8"/>
        <v/>
      </c>
      <c r="X43" s="1" t="str">
        <f t="shared" si="9"/>
        <v/>
      </c>
      <c r="Y43" s="1" t="str">
        <f t="shared" si="10"/>
        <v/>
      </c>
      <c r="Z43" s="1" t="e">
        <f t="shared" si="12"/>
        <v>#N/A</v>
      </c>
      <c r="AA43" s="3">
        <f t="shared" si="1"/>
        <v>0</v>
      </c>
      <c r="AB43" s="13" t="e">
        <f t="shared" si="2"/>
        <v>#N/A</v>
      </c>
      <c r="AC43" s="13" t="e">
        <f t="shared" si="3"/>
        <v>#N/A</v>
      </c>
      <c r="AD43" s="13" t="e">
        <f t="shared" si="4"/>
        <v>#N/A</v>
      </c>
      <c r="AE43" s="13" t="e">
        <f t="shared" si="5"/>
        <v>#N/A</v>
      </c>
      <c r="AF43" s="13" t="e">
        <f t="shared" si="6"/>
        <v>#N/A</v>
      </c>
      <c r="AG43" s="13" t="e">
        <f t="shared" si="7"/>
        <v>#N/A</v>
      </c>
    </row>
    <row r="44" spans="2:33" x14ac:dyDescent="0.3">
      <c r="B44" s="1" t="e">
        <f t="shared" si="0"/>
        <v>#N/A</v>
      </c>
      <c r="V44" s="1" t="str">
        <f t="shared" si="11"/>
        <v/>
      </c>
      <c r="W44" s="1" t="str">
        <f t="shared" si="8"/>
        <v/>
      </c>
      <c r="X44" s="1" t="str">
        <f t="shared" si="9"/>
        <v/>
      </c>
      <c r="Y44" s="1" t="str">
        <f t="shared" si="10"/>
        <v/>
      </c>
      <c r="Z44" s="1" t="e">
        <f t="shared" si="12"/>
        <v>#N/A</v>
      </c>
      <c r="AA44" s="3">
        <f t="shared" si="1"/>
        <v>0</v>
      </c>
      <c r="AB44" s="13" t="e">
        <f t="shared" si="2"/>
        <v>#N/A</v>
      </c>
      <c r="AC44" s="13" t="e">
        <f t="shared" si="3"/>
        <v>#N/A</v>
      </c>
      <c r="AD44" s="13" t="e">
        <f t="shared" si="4"/>
        <v>#N/A</v>
      </c>
      <c r="AE44" s="13" t="e">
        <f t="shared" si="5"/>
        <v>#N/A</v>
      </c>
      <c r="AF44" s="13" t="e">
        <f t="shared" si="6"/>
        <v>#N/A</v>
      </c>
      <c r="AG44" s="13" t="e">
        <f t="shared" si="7"/>
        <v>#N/A</v>
      </c>
    </row>
    <row r="45" spans="2:33" x14ac:dyDescent="0.3">
      <c r="B45" s="1" t="e">
        <f t="shared" si="0"/>
        <v>#N/A</v>
      </c>
      <c r="V45" s="1" t="str">
        <f t="shared" si="11"/>
        <v/>
      </c>
      <c r="W45" s="1" t="str">
        <f t="shared" si="8"/>
        <v/>
      </c>
      <c r="X45" s="1" t="str">
        <f t="shared" si="9"/>
        <v/>
      </c>
      <c r="Y45" s="1" t="str">
        <f t="shared" si="10"/>
        <v/>
      </c>
      <c r="Z45" s="1" t="e">
        <f t="shared" si="12"/>
        <v>#N/A</v>
      </c>
      <c r="AA45" s="3">
        <f t="shared" si="1"/>
        <v>0</v>
      </c>
      <c r="AB45" s="13" t="e">
        <f t="shared" si="2"/>
        <v>#N/A</v>
      </c>
      <c r="AC45" s="13" t="e">
        <f t="shared" si="3"/>
        <v>#N/A</v>
      </c>
      <c r="AD45" s="13" t="e">
        <f t="shared" si="4"/>
        <v>#N/A</v>
      </c>
      <c r="AE45" s="13" t="e">
        <f t="shared" si="5"/>
        <v>#N/A</v>
      </c>
      <c r="AF45" s="13" t="e">
        <f t="shared" si="6"/>
        <v>#N/A</v>
      </c>
      <c r="AG45" s="13" t="e">
        <f t="shared" si="7"/>
        <v>#N/A</v>
      </c>
    </row>
    <row r="46" spans="2:33" x14ac:dyDescent="0.3">
      <c r="B46" s="1" t="e">
        <f t="shared" si="0"/>
        <v>#N/A</v>
      </c>
      <c r="V46" s="1" t="str">
        <f t="shared" si="11"/>
        <v/>
      </c>
      <c r="W46" s="1" t="str">
        <f t="shared" si="8"/>
        <v/>
      </c>
      <c r="X46" s="1" t="str">
        <f t="shared" si="9"/>
        <v/>
      </c>
      <c r="Y46" s="1" t="str">
        <f t="shared" si="10"/>
        <v/>
      </c>
      <c r="Z46" s="1" t="e">
        <f t="shared" si="12"/>
        <v>#N/A</v>
      </c>
      <c r="AA46" s="3">
        <f t="shared" si="1"/>
        <v>0</v>
      </c>
      <c r="AB46" s="13" t="e">
        <f t="shared" si="2"/>
        <v>#N/A</v>
      </c>
      <c r="AC46" s="13" t="e">
        <f t="shared" si="3"/>
        <v>#N/A</v>
      </c>
      <c r="AD46" s="13" t="e">
        <f t="shared" si="4"/>
        <v>#N/A</v>
      </c>
      <c r="AE46" s="13" t="e">
        <f t="shared" si="5"/>
        <v>#N/A</v>
      </c>
      <c r="AF46" s="13" t="e">
        <f t="shared" si="6"/>
        <v>#N/A</v>
      </c>
      <c r="AG46" s="13" t="e">
        <f t="shared" si="7"/>
        <v>#N/A</v>
      </c>
    </row>
    <row r="47" spans="2:33" x14ac:dyDescent="0.3">
      <c r="B47" s="1" t="e">
        <f t="shared" si="0"/>
        <v>#N/A</v>
      </c>
      <c r="V47" s="1" t="str">
        <f t="shared" si="11"/>
        <v/>
      </c>
      <c r="W47" s="1" t="str">
        <f t="shared" si="8"/>
        <v/>
      </c>
      <c r="X47" s="1" t="str">
        <f t="shared" si="9"/>
        <v/>
      </c>
      <c r="Y47" s="1" t="str">
        <f t="shared" si="10"/>
        <v/>
      </c>
      <c r="Z47" s="1" t="e">
        <f t="shared" si="12"/>
        <v>#N/A</v>
      </c>
      <c r="AA47" s="3">
        <f t="shared" si="1"/>
        <v>0</v>
      </c>
      <c r="AB47" s="13" t="e">
        <f t="shared" si="2"/>
        <v>#N/A</v>
      </c>
      <c r="AC47" s="13" t="e">
        <f t="shared" si="3"/>
        <v>#N/A</v>
      </c>
      <c r="AD47" s="13" t="e">
        <f t="shared" si="4"/>
        <v>#N/A</v>
      </c>
      <c r="AE47" s="13" t="e">
        <f t="shared" si="5"/>
        <v>#N/A</v>
      </c>
      <c r="AF47" s="13" t="e">
        <f t="shared" si="6"/>
        <v>#N/A</v>
      </c>
      <c r="AG47" s="13" t="e">
        <f t="shared" si="7"/>
        <v>#N/A</v>
      </c>
    </row>
    <row r="48" spans="2:33" x14ac:dyDescent="0.3">
      <c r="B48" s="1" t="e">
        <f t="shared" si="0"/>
        <v>#N/A</v>
      </c>
      <c r="V48" s="1" t="str">
        <f t="shared" si="11"/>
        <v/>
      </c>
      <c r="W48" s="1" t="str">
        <f t="shared" si="8"/>
        <v/>
      </c>
      <c r="X48" s="1" t="str">
        <f t="shared" si="9"/>
        <v/>
      </c>
      <c r="Y48" s="1" t="str">
        <f t="shared" si="10"/>
        <v/>
      </c>
      <c r="Z48" s="1" t="e">
        <f t="shared" si="12"/>
        <v>#N/A</v>
      </c>
      <c r="AA48" s="3">
        <f t="shared" si="1"/>
        <v>0</v>
      </c>
      <c r="AB48" s="13" t="e">
        <f t="shared" si="2"/>
        <v>#N/A</v>
      </c>
      <c r="AC48" s="13" t="e">
        <f t="shared" si="3"/>
        <v>#N/A</v>
      </c>
      <c r="AD48" s="13" t="e">
        <f t="shared" si="4"/>
        <v>#N/A</v>
      </c>
      <c r="AE48" s="13" t="e">
        <f t="shared" si="5"/>
        <v>#N/A</v>
      </c>
      <c r="AF48" s="13" t="e">
        <f t="shared" si="6"/>
        <v>#N/A</v>
      </c>
      <c r="AG48" s="13" t="e">
        <f t="shared" si="7"/>
        <v>#N/A</v>
      </c>
    </row>
    <row r="49" spans="2:33" x14ac:dyDescent="0.3">
      <c r="B49" s="1" t="e">
        <f t="shared" si="0"/>
        <v>#N/A</v>
      </c>
      <c r="V49" s="1" t="str">
        <f t="shared" si="11"/>
        <v/>
      </c>
      <c r="W49" s="1" t="str">
        <f t="shared" si="8"/>
        <v/>
      </c>
      <c r="X49" s="1" t="str">
        <f t="shared" si="9"/>
        <v/>
      </c>
      <c r="Y49" s="1" t="str">
        <f t="shared" si="10"/>
        <v/>
      </c>
      <c r="Z49" s="1" t="e">
        <f t="shared" si="12"/>
        <v>#N/A</v>
      </c>
      <c r="AA49" s="3">
        <f t="shared" si="1"/>
        <v>0</v>
      </c>
      <c r="AB49" s="13" t="e">
        <f t="shared" si="2"/>
        <v>#N/A</v>
      </c>
      <c r="AC49" s="13" t="e">
        <f t="shared" si="3"/>
        <v>#N/A</v>
      </c>
      <c r="AD49" s="13" t="e">
        <f t="shared" si="4"/>
        <v>#N/A</v>
      </c>
      <c r="AE49" s="13" t="e">
        <f t="shared" si="5"/>
        <v>#N/A</v>
      </c>
      <c r="AF49" s="13" t="e">
        <f t="shared" si="6"/>
        <v>#N/A</v>
      </c>
      <c r="AG49" s="13" t="e">
        <f t="shared" si="7"/>
        <v>#N/A</v>
      </c>
    </row>
    <row r="50" spans="2:33" x14ac:dyDescent="0.3">
      <c r="B50" s="1" t="e">
        <f t="shared" si="0"/>
        <v>#N/A</v>
      </c>
      <c r="V50" s="1" t="str">
        <f t="shared" si="11"/>
        <v/>
      </c>
      <c r="W50" s="1" t="str">
        <f t="shared" si="8"/>
        <v/>
      </c>
      <c r="X50" s="1" t="str">
        <f t="shared" si="9"/>
        <v/>
      </c>
      <c r="Y50" s="1" t="str">
        <f t="shared" si="10"/>
        <v/>
      </c>
      <c r="Z50" s="1" t="e">
        <f t="shared" si="12"/>
        <v>#N/A</v>
      </c>
      <c r="AA50" s="3">
        <f t="shared" si="1"/>
        <v>0</v>
      </c>
      <c r="AB50" s="13" t="e">
        <f t="shared" si="2"/>
        <v>#N/A</v>
      </c>
      <c r="AC50" s="13" t="e">
        <f t="shared" si="3"/>
        <v>#N/A</v>
      </c>
      <c r="AD50" s="13" t="e">
        <f t="shared" si="4"/>
        <v>#N/A</v>
      </c>
      <c r="AE50" s="13" t="e">
        <f t="shared" si="5"/>
        <v>#N/A</v>
      </c>
      <c r="AF50" s="13" t="e">
        <f t="shared" si="6"/>
        <v>#N/A</v>
      </c>
      <c r="AG50" s="13" t="e">
        <f t="shared" si="7"/>
        <v>#N/A</v>
      </c>
    </row>
    <row r="51" spans="2:33" x14ac:dyDescent="0.3">
      <c r="B51" s="1" t="e">
        <f t="shared" si="0"/>
        <v>#N/A</v>
      </c>
      <c r="V51" s="1" t="str">
        <f t="shared" si="11"/>
        <v/>
      </c>
      <c r="W51" s="1" t="str">
        <f t="shared" si="8"/>
        <v/>
      </c>
      <c r="X51" s="1" t="str">
        <f t="shared" si="9"/>
        <v/>
      </c>
      <c r="Y51" s="1" t="str">
        <f t="shared" si="10"/>
        <v/>
      </c>
      <c r="Z51" s="1" t="e">
        <f t="shared" si="12"/>
        <v>#N/A</v>
      </c>
      <c r="AA51" s="3">
        <f t="shared" si="1"/>
        <v>0</v>
      </c>
      <c r="AB51" s="13" t="e">
        <f t="shared" si="2"/>
        <v>#N/A</v>
      </c>
      <c r="AC51" s="13" t="e">
        <f t="shared" si="3"/>
        <v>#N/A</v>
      </c>
      <c r="AD51" s="13" t="e">
        <f t="shared" si="4"/>
        <v>#N/A</v>
      </c>
      <c r="AE51" s="13" t="e">
        <f t="shared" si="5"/>
        <v>#N/A</v>
      </c>
      <c r="AF51" s="13" t="e">
        <f t="shared" si="6"/>
        <v>#N/A</v>
      </c>
      <c r="AG51" s="13" t="e">
        <f t="shared" si="7"/>
        <v>#N/A</v>
      </c>
    </row>
    <row r="52" spans="2:33" x14ac:dyDescent="0.3">
      <c r="B52" s="1" t="e">
        <f t="shared" si="0"/>
        <v>#N/A</v>
      </c>
      <c r="V52" s="1" t="str">
        <f t="shared" si="11"/>
        <v/>
      </c>
      <c r="W52" s="1" t="str">
        <f t="shared" si="8"/>
        <v/>
      </c>
      <c r="X52" s="1" t="str">
        <f t="shared" si="9"/>
        <v/>
      </c>
      <c r="Y52" s="1" t="str">
        <f t="shared" si="10"/>
        <v/>
      </c>
      <c r="Z52" s="1" t="e">
        <f t="shared" si="12"/>
        <v>#N/A</v>
      </c>
      <c r="AA52" s="3">
        <f t="shared" si="1"/>
        <v>0</v>
      </c>
      <c r="AB52" s="13" t="e">
        <f t="shared" si="2"/>
        <v>#N/A</v>
      </c>
      <c r="AC52" s="13" t="e">
        <f t="shared" si="3"/>
        <v>#N/A</v>
      </c>
      <c r="AD52" s="13" t="e">
        <f t="shared" si="4"/>
        <v>#N/A</v>
      </c>
      <c r="AE52" s="13" t="e">
        <f t="shared" si="5"/>
        <v>#N/A</v>
      </c>
      <c r="AF52" s="13" t="e">
        <f t="shared" si="6"/>
        <v>#N/A</v>
      </c>
      <c r="AG52" s="13" t="e">
        <f t="shared" si="7"/>
        <v>#N/A</v>
      </c>
    </row>
    <row r="53" spans="2:33" x14ac:dyDescent="0.3">
      <c r="B53" s="1" t="e">
        <f t="shared" si="0"/>
        <v>#N/A</v>
      </c>
      <c r="V53" s="1" t="str">
        <f t="shared" si="11"/>
        <v/>
      </c>
      <c r="W53" s="1" t="str">
        <f t="shared" si="8"/>
        <v/>
      </c>
      <c r="X53" s="1" t="str">
        <f t="shared" si="9"/>
        <v/>
      </c>
      <c r="Y53" s="1" t="str">
        <f t="shared" si="10"/>
        <v/>
      </c>
      <c r="Z53" s="1" t="e">
        <f t="shared" si="12"/>
        <v>#N/A</v>
      </c>
      <c r="AA53" s="3">
        <f t="shared" si="1"/>
        <v>0</v>
      </c>
      <c r="AB53" s="13" t="e">
        <f t="shared" si="2"/>
        <v>#N/A</v>
      </c>
      <c r="AC53" s="13" t="e">
        <f t="shared" si="3"/>
        <v>#N/A</v>
      </c>
      <c r="AD53" s="13" t="e">
        <f t="shared" si="4"/>
        <v>#N/A</v>
      </c>
      <c r="AE53" s="13" t="e">
        <f t="shared" si="5"/>
        <v>#N/A</v>
      </c>
      <c r="AF53" s="13" t="e">
        <f t="shared" si="6"/>
        <v>#N/A</v>
      </c>
      <c r="AG53" s="13" t="e">
        <f t="shared" si="7"/>
        <v>#N/A</v>
      </c>
    </row>
    <row r="54" spans="2:33" x14ac:dyDescent="0.3">
      <c r="B54" s="1" t="e">
        <f t="shared" si="0"/>
        <v>#N/A</v>
      </c>
      <c r="V54" s="1" t="str">
        <f t="shared" si="11"/>
        <v/>
      </c>
      <c r="W54" s="1" t="str">
        <f t="shared" si="8"/>
        <v/>
      </c>
      <c r="X54" s="1" t="str">
        <f t="shared" si="9"/>
        <v/>
      </c>
      <c r="Y54" s="1" t="str">
        <f t="shared" si="10"/>
        <v/>
      </c>
      <c r="Z54" s="1" t="e">
        <f t="shared" si="12"/>
        <v>#N/A</v>
      </c>
      <c r="AA54" s="3">
        <f t="shared" si="1"/>
        <v>0</v>
      </c>
      <c r="AB54" s="13" t="e">
        <f t="shared" si="2"/>
        <v>#N/A</v>
      </c>
      <c r="AC54" s="13" t="e">
        <f t="shared" si="3"/>
        <v>#N/A</v>
      </c>
      <c r="AD54" s="13" t="e">
        <f t="shared" si="4"/>
        <v>#N/A</v>
      </c>
      <c r="AE54" s="13" t="e">
        <f t="shared" si="5"/>
        <v>#N/A</v>
      </c>
      <c r="AF54" s="13" t="e">
        <f t="shared" si="6"/>
        <v>#N/A</v>
      </c>
      <c r="AG54" s="13" t="e">
        <f t="shared" si="7"/>
        <v>#N/A</v>
      </c>
    </row>
    <row r="55" spans="2:33" x14ac:dyDescent="0.3">
      <c r="B55" s="1" t="e">
        <f t="shared" si="0"/>
        <v>#N/A</v>
      </c>
      <c r="V55" s="1" t="str">
        <f t="shared" si="11"/>
        <v/>
      </c>
      <c r="W55" s="1" t="str">
        <f t="shared" si="8"/>
        <v/>
      </c>
      <c r="X55" s="1" t="str">
        <f t="shared" si="9"/>
        <v/>
      </c>
      <c r="Y55" s="1" t="str">
        <f t="shared" si="10"/>
        <v/>
      </c>
      <c r="Z55" s="1" t="e">
        <f t="shared" si="12"/>
        <v>#N/A</v>
      </c>
      <c r="AA55" s="3">
        <f t="shared" si="1"/>
        <v>0</v>
      </c>
      <c r="AB55" s="13" t="e">
        <f t="shared" si="2"/>
        <v>#N/A</v>
      </c>
      <c r="AC55" s="13" t="e">
        <f t="shared" si="3"/>
        <v>#N/A</v>
      </c>
      <c r="AD55" s="13" t="e">
        <f t="shared" si="4"/>
        <v>#N/A</v>
      </c>
      <c r="AE55" s="13" t="e">
        <f t="shared" si="5"/>
        <v>#N/A</v>
      </c>
      <c r="AF55" s="13" t="e">
        <f t="shared" si="6"/>
        <v>#N/A</v>
      </c>
      <c r="AG55" s="13" t="e">
        <f t="shared" si="7"/>
        <v>#N/A</v>
      </c>
    </row>
    <row r="56" spans="2:33" x14ac:dyDescent="0.3">
      <c r="B56" s="1" t="e">
        <f t="shared" si="0"/>
        <v>#N/A</v>
      </c>
      <c r="V56" s="1" t="str">
        <f t="shared" si="11"/>
        <v/>
      </c>
      <c r="W56" s="1" t="str">
        <f t="shared" si="8"/>
        <v/>
      </c>
      <c r="X56" s="1" t="str">
        <f t="shared" si="9"/>
        <v/>
      </c>
      <c r="Y56" s="1" t="str">
        <f t="shared" si="10"/>
        <v/>
      </c>
      <c r="Z56" s="1" t="e">
        <f t="shared" si="12"/>
        <v>#N/A</v>
      </c>
      <c r="AA56" s="3">
        <f t="shared" si="1"/>
        <v>0</v>
      </c>
      <c r="AB56" s="13" t="e">
        <f t="shared" si="2"/>
        <v>#N/A</v>
      </c>
      <c r="AC56" s="13" t="e">
        <f t="shared" si="3"/>
        <v>#N/A</v>
      </c>
      <c r="AD56" s="13" t="e">
        <f t="shared" si="4"/>
        <v>#N/A</v>
      </c>
      <c r="AE56" s="13" t="e">
        <f t="shared" si="5"/>
        <v>#N/A</v>
      </c>
      <c r="AF56" s="13" t="e">
        <f t="shared" si="6"/>
        <v>#N/A</v>
      </c>
      <c r="AG56" s="13" t="e">
        <f t="shared" si="7"/>
        <v>#N/A</v>
      </c>
    </row>
    <row r="57" spans="2:33" x14ac:dyDescent="0.3">
      <c r="B57" s="1" t="e">
        <f t="shared" si="0"/>
        <v>#N/A</v>
      </c>
      <c r="V57" s="1" t="str">
        <f t="shared" si="11"/>
        <v/>
      </c>
      <c r="W57" s="1" t="str">
        <f t="shared" si="8"/>
        <v/>
      </c>
      <c r="X57" s="1" t="str">
        <f t="shared" si="9"/>
        <v/>
      </c>
      <c r="Y57" s="1" t="str">
        <f t="shared" si="10"/>
        <v/>
      </c>
      <c r="Z57" s="1" t="e">
        <f t="shared" si="12"/>
        <v>#N/A</v>
      </c>
      <c r="AA57" s="3">
        <f t="shared" si="1"/>
        <v>0</v>
      </c>
      <c r="AB57" s="13" t="e">
        <f t="shared" si="2"/>
        <v>#N/A</v>
      </c>
      <c r="AC57" s="13" t="e">
        <f t="shared" si="3"/>
        <v>#N/A</v>
      </c>
      <c r="AD57" s="13" t="e">
        <f t="shared" si="4"/>
        <v>#N/A</v>
      </c>
      <c r="AE57" s="13" t="e">
        <f t="shared" si="5"/>
        <v>#N/A</v>
      </c>
      <c r="AF57" s="13" t="e">
        <f t="shared" si="6"/>
        <v>#N/A</v>
      </c>
      <c r="AG57" s="13" t="e">
        <f t="shared" si="7"/>
        <v>#N/A</v>
      </c>
    </row>
    <row r="58" spans="2:33" x14ac:dyDescent="0.3">
      <c r="B58" s="1" t="e">
        <f t="shared" si="0"/>
        <v>#N/A</v>
      </c>
      <c r="V58" s="1" t="str">
        <f t="shared" si="11"/>
        <v/>
      </c>
      <c r="W58" s="1" t="str">
        <f t="shared" si="8"/>
        <v/>
      </c>
      <c r="X58" s="1" t="str">
        <f t="shared" si="9"/>
        <v/>
      </c>
      <c r="Y58" s="1" t="str">
        <f t="shared" si="10"/>
        <v/>
      </c>
      <c r="Z58" s="1" t="e">
        <f t="shared" si="12"/>
        <v>#N/A</v>
      </c>
      <c r="AA58" s="3">
        <f t="shared" si="1"/>
        <v>0</v>
      </c>
      <c r="AB58" s="13" t="e">
        <f t="shared" si="2"/>
        <v>#N/A</v>
      </c>
      <c r="AC58" s="13" t="e">
        <f t="shared" si="3"/>
        <v>#N/A</v>
      </c>
      <c r="AD58" s="13" t="e">
        <f t="shared" si="4"/>
        <v>#N/A</v>
      </c>
      <c r="AE58" s="13" t="e">
        <f t="shared" si="5"/>
        <v>#N/A</v>
      </c>
      <c r="AF58" s="13" t="e">
        <f t="shared" si="6"/>
        <v>#N/A</v>
      </c>
      <c r="AG58" s="13" t="e">
        <f t="shared" si="7"/>
        <v>#N/A</v>
      </c>
    </row>
    <row r="59" spans="2:33" x14ac:dyDescent="0.3">
      <c r="B59" s="1" t="e">
        <f t="shared" si="0"/>
        <v>#N/A</v>
      </c>
      <c r="V59" s="1" t="str">
        <f t="shared" si="11"/>
        <v/>
      </c>
      <c r="W59" s="1" t="str">
        <f t="shared" si="8"/>
        <v/>
      </c>
      <c r="X59" s="1" t="str">
        <f t="shared" si="9"/>
        <v/>
      </c>
      <c r="Y59" s="1" t="str">
        <f t="shared" si="10"/>
        <v/>
      </c>
      <c r="Z59" s="1" t="e">
        <f t="shared" si="12"/>
        <v>#N/A</v>
      </c>
      <c r="AA59" s="3">
        <f t="shared" si="1"/>
        <v>0</v>
      </c>
      <c r="AB59" s="13" t="e">
        <f t="shared" si="2"/>
        <v>#N/A</v>
      </c>
      <c r="AC59" s="13" t="e">
        <f t="shared" si="3"/>
        <v>#N/A</v>
      </c>
      <c r="AD59" s="13" t="e">
        <f t="shared" si="4"/>
        <v>#N/A</v>
      </c>
      <c r="AE59" s="13" t="e">
        <f t="shared" si="5"/>
        <v>#N/A</v>
      </c>
      <c r="AF59" s="13" t="e">
        <f t="shared" si="6"/>
        <v>#N/A</v>
      </c>
      <c r="AG59" s="13" t="e">
        <f t="shared" si="7"/>
        <v>#N/A</v>
      </c>
    </row>
    <row r="60" spans="2:33" x14ac:dyDescent="0.3">
      <c r="B60" s="1" t="e">
        <f t="shared" si="0"/>
        <v>#N/A</v>
      </c>
      <c r="V60" s="1" t="str">
        <f t="shared" si="11"/>
        <v/>
      </c>
      <c r="W60" s="1" t="str">
        <f t="shared" si="8"/>
        <v/>
      </c>
      <c r="X60" s="1" t="str">
        <f t="shared" si="9"/>
        <v/>
      </c>
      <c r="Y60" s="1" t="str">
        <f t="shared" si="10"/>
        <v/>
      </c>
      <c r="Z60" s="1" t="e">
        <f t="shared" si="12"/>
        <v>#N/A</v>
      </c>
      <c r="AA60" s="3">
        <f t="shared" si="1"/>
        <v>0</v>
      </c>
      <c r="AB60" s="13" t="e">
        <f t="shared" si="2"/>
        <v>#N/A</v>
      </c>
      <c r="AC60" s="13" t="e">
        <f t="shared" si="3"/>
        <v>#N/A</v>
      </c>
      <c r="AD60" s="13" t="e">
        <f t="shared" si="4"/>
        <v>#N/A</v>
      </c>
      <c r="AE60" s="13" t="e">
        <f t="shared" si="5"/>
        <v>#N/A</v>
      </c>
      <c r="AF60" s="13" t="e">
        <f t="shared" si="6"/>
        <v>#N/A</v>
      </c>
      <c r="AG60" s="13" t="e">
        <f t="shared" si="7"/>
        <v>#N/A</v>
      </c>
    </row>
    <row r="61" spans="2:33" x14ac:dyDescent="0.3">
      <c r="B61" s="1" t="e">
        <f t="shared" si="0"/>
        <v>#N/A</v>
      </c>
      <c r="V61" s="1" t="str">
        <f t="shared" si="11"/>
        <v/>
      </c>
      <c r="W61" s="1" t="str">
        <f t="shared" si="8"/>
        <v/>
      </c>
      <c r="X61" s="1" t="str">
        <f t="shared" si="9"/>
        <v/>
      </c>
      <c r="Y61" s="1" t="str">
        <f t="shared" si="10"/>
        <v/>
      </c>
      <c r="Z61" s="1" t="e">
        <f t="shared" si="12"/>
        <v>#N/A</v>
      </c>
      <c r="AA61" s="3">
        <f t="shared" si="1"/>
        <v>0</v>
      </c>
      <c r="AB61" s="13" t="e">
        <f t="shared" si="2"/>
        <v>#N/A</v>
      </c>
      <c r="AC61" s="13" t="e">
        <f t="shared" si="3"/>
        <v>#N/A</v>
      </c>
      <c r="AD61" s="13" t="e">
        <f t="shared" si="4"/>
        <v>#N/A</v>
      </c>
      <c r="AE61" s="13" t="e">
        <f t="shared" si="5"/>
        <v>#N/A</v>
      </c>
      <c r="AF61" s="13" t="e">
        <f t="shared" si="6"/>
        <v>#N/A</v>
      </c>
      <c r="AG61" s="13" t="e">
        <f t="shared" si="7"/>
        <v>#N/A</v>
      </c>
    </row>
    <row r="62" spans="2:33" x14ac:dyDescent="0.3">
      <c r="B62" s="1" t="e">
        <f t="shared" si="0"/>
        <v>#N/A</v>
      </c>
      <c r="V62" s="1" t="str">
        <f t="shared" si="11"/>
        <v/>
      </c>
      <c r="W62" s="1" t="str">
        <f t="shared" si="8"/>
        <v/>
      </c>
      <c r="X62" s="1" t="str">
        <f t="shared" si="9"/>
        <v/>
      </c>
      <c r="Y62" s="1" t="str">
        <f t="shared" si="10"/>
        <v/>
      </c>
      <c r="Z62" s="1" t="e">
        <f t="shared" si="12"/>
        <v>#N/A</v>
      </c>
      <c r="AA62" s="3">
        <f t="shared" si="1"/>
        <v>0</v>
      </c>
      <c r="AB62" s="13" t="e">
        <f t="shared" si="2"/>
        <v>#N/A</v>
      </c>
      <c r="AC62" s="13" t="e">
        <f t="shared" si="3"/>
        <v>#N/A</v>
      </c>
      <c r="AD62" s="13" t="e">
        <f t="shared" si="4"/>
        <v>#N/A</v>
      </c>
      <c r="AE62" s="13" t="e">
        <f t="shared" si="5"/>
        <v>#N/A</v>
      </c>
      <c r="AF62" s="13" t="e">
        <f t="shared" si="6"/>
        <v>#N/A</v>
      </c>
      <c r="AG62" s="13" t="e">
        <f t="shared" si="7"/>
        <v>#N/A</v>
      </c>
    </row>
    <row r="63" spans="2:33" x14ac:dyDescent="0.3">
      <c r="B63" s="1" t="e">
        <f t="shared" si="0"/>
        <v>#N/A</v>
      </c>
      <c r="V63" s="1" t="str">
        <f t="shared" si="11"/>
        <v/>
      </c>
      <c r="W63" s="1" t="str">
        <f t="shared" si="8"/>
        <v/>
      </c>
      <c r="X63" s="1" t="str">
        <f t="shared" si="9"/>
        <v/>
      </c>
      <c r="Y63" s="1" t="str">
        <f t="shared" si="10"/>
        <v/>
      </c>
      <c r="Z63" s="1" t="e">
        <f t="shared" si="12"/>
        <v>#N/A</v>
      </c>
      <c r="AA63" s="3">
        <f t="shared" si="1"/>
        <v>0</v>
      </c>
      <c r="AB63" s="13" t="e">
        <f t="shared" si="2"/>
        <v>#N/A</v>
      </c>
      <c r="AC63" s="13" t="e">
        <f t="shared" si="3"/>
        <v>#N/A</v>
      </c>
      <c r="AD63" s="13" t="e">
        <f t="shared" si="4"/>
        <v>#N/A</v>
      </c>
      <c r="AE63" s="13" t="e">
        <f t="shared" si="5"/>
        <v>#N/A</v>
      </c>
      <c r="AF63" s="13" t="e">
        <f t="shared" si="6"/>
        <v>#N/A</v>
      </c>
      <c r="AG63" s="13" t="e">
        <f t="shared" si="7"/>
        <v>#N/A</v>
      </c>
    </row>
    <row r="64" spans="2:33" x14ac:dyDescent="0.3">
      <c r="B64" s="1" t="e">
        <f t="shared" si="0"/>
        <v>#N/A</v>
      </c>
      <c r="V64" s="1" t="str">
        <f t="shared" si="11"/>
        <v/>
      </c>
      <c r="W64" s="1" t="str">
        <f t="shared" si="8"/>
        <v/>
      </c>
      <c r="X64" s="1" t="str">
        <f t="shared" si="9"/>
        <v/>
      </c>
      <c r="Y64" s="1" t="str">
        <f t="shared" si="10"/>
        <v/>
      </c>
      <c r="Z64" s="1" t="e">
        <f t="shared" si="12"/>
        <v>#N/A</v>
      </c>
      <c r="AA64" s="3">
        <f t="shared" si="1"/>
        <v>0</v>
      </c>
      <c r="AB64" s="13" t="e">
        <f t="shared" si="2"/>
        <v>#N/A</v>
      </c>
      <c r="AC64" s="13" t="e">
        <f t="shared" si="3"/>
        <v>#N/A</v>
      </c>
      <c r="AD64" s="13" t="e">
        <f t="shared" si="4"/>
        <v>#N/A</v>
      </c>
      <c r="AE64" s="13" t="e">
        <f t="shared" si="5"/>
        <v>#N/A</v>
      </c>
      <c r="AF64" s="13" t="e">
        <f t="shared" si="6"/>
        <v>#N/A</v>
      </c>
      <c r="AG64" s="13" t="e">
        <f t="shared" si="7"/>
        <v>#N/A</v>
      </c>
    </row>
    <row r="65" spans="2:33" x14ac:dyDescent="0.3">
      <c r="B65" s="1" t="e">
        <f t="shared" si="0"/>
        <v>#N/A</v>
      </c>
      <c r="V65" s="1" t="str">
        <f t="shared" si="11"/>
        <v/>
      </c>
      <c r="W65" s="1" t="str">
        <f t="shared" si="8"/>
        <v/>
      </c>
      <c r="X65" s="1" t="str">
        <f t="shared" si="9"/>
        <v/>
      </c>
      <c r="Y65" s="1" t="str">
        <f t="shared" si="10"/>
        <v/>
      </c>
      <c r="Z65" s="1" t="e">
        <f t="shared" si="12"/>
        <v>#N/A</v>
      </c>
      <c r="AA65" s="3">
        <f t="shared" si="1"/>
        <v>0</v>
      </c>
      <c r="AB65" s="13" t="e">
        <f t="shared" si="2"/>
        <v>#N/A</v>
      </c>
      <c r="AC65" s="13" t="e">
        <f t="shared" si="3"/>
        <v>#N/A</v>
      </c>
      <c r="AD65" s="13" t="e">
        <f t="shared" si="4"/>
        <v>#N/A</v>
      </c>
      <c r="AE65" s="13" t="e">
        <f t="shared" si="5"/>
        <v>#N/A</v>
      </c>
      <c r="AF65" s="13" t="e">
        <f t="shared" si="6"/>
        <v>#N/A</v>
      </c>
      <c r="AG65" s="13" t="e">
        <f t="shared" si="7"/>
        <v>#N/A</v>
      </c>
    </row>
    <row r="66" spans="2:33" x14ac:dyDescent="0.3">
      <c r="B66" s="1" t="e">
        <f t="shared" si="0"/>
        <v>#N/A</v>
      </c>
      <c r="V66" s="1" t="str">
        <f t="shared" si="11"/>
        <v/>
      </c>
      <c r="W66" s="1" t="str">
        <f t="shared" si="8"/>
        <v/>
      </c>
      <c r="X66" s="1" t="str">
        <f t="shared" si="9"/>
        <v/>
      </c>
      <c r="Y66" s="1" t="str">
        <f t="shared" si="10"/>
        <v/>
      </c>
      <c r="Z66" s="1" t="e">
        <f t="shared" si="12"/>
        <v>#N/A</v>
      </c>
      <c r="AA66" s="3">
        <f t="shared" si="1"/>
        <v>0</v>
      </c>
      <c r="AB66" s="13" t="e">
        <f t="shared" si="2"/>
        <v>#N/A</v>
      </c>
      <c r="AC66" s="13" t="e">
        <f t="shared" si="3"/>
        <v>#N/A</v>
      </c>
      <c r="AD66" s="13" t="e">
        <f t="shared" si="4"/>
        <v>#N/A</v>
      </c>
      <c r="AE66" s="13" t="e">
        <f t="shared" si="5"/>
        <v>#N/A</v>
      </c>
      <c r="AF66" s="13" t="e">
        <f t="shared" si="6"/>
        <v>#N/A</v>
      </c>
      <c r="AG66" s="13" t="e">
        <f t="shared" si="7"/>
        <v>#N/A</v>
      </c>
    </row>
    <row r="67" spans="2:33" x14ac:dyDescent="0.3">
      <c r="B67" s="1" t="e">
        <f t="shared" si="0"/>
        <v>#N/A</v>
      </c>
      <c r="V67" s="1" t="str">
        <f t="shared" si="11"/>
        <v/>
      </c>
      <c r="W67" s="1" t="str">
        <f t="shared" si="8"/>
        <v/>
      </c>
      <c r="X67" s="1" t="str">
        <f t="shared" si="9"/>
        <v/>
      </c>
      <c r="Y67" s="1" t="str">
        <f t="shared" si="10"/>
        <v/>
      </c>
      <c r="Z67" s="1" t="e">
        <f t="shared" si="12"/>
        <v>#N/A</v>
      </c>
      <c r="AA67" s="3">
        <f t="shared" si="1"/>
        <v>0</v>
      </c>
      <c r="AB67" s="13" t="e">
        <f t="shared" si="2"/>
        <v>#N/A</v>
      </c>
      <c r="AC67" s="13" t="e">
        <f t="shared" si="3"/>
        <v>#N/A</v>
      </c>
      <c r="AD67" s="13" t="e">
        <f t="shared" si="4"/>
        <v>#N/A</v>
      </c>
      <c r="AE67" s="13" t="e">
        <f t="shared" si="5"/>
        <v>#N/A</v>
      </c>
      <c r="AF67" s="13" t="e">
        <f t="shared" si="6"/>
        <v>#N/A</v>
      </c>
      <c r="AG67" s="13" t="e">
        <f t="shared" si="7"/>
        <v>#N/A</v>
      </c>
    </row>
    <row r="68" spans="2:33" x14ac:dyDescent="0.3">
      <c r="B68" s="1" t="e">
        <f t="shared" si="0"/>
        <v>#N/A</v>
      </c>
      <c r="V68" s="1" t="str">
        <f t="shared" si="11"/>
        <v/>
      </c>
      <c r="W68" s="1" t="str">
        <f t="shared" si="8"/>
        <v/>
      </c>
      <c r="X68" s="1" t="str">
        <f t="shared" si="9"/>
        <v/>
      </c>
      <c r="Y68" s="1" t="str">
        <f t="shared" si="10"/>
        <v/>
      </c>
      <c r="Z68" s="1" t="e">
        <f t="shared" si="12"/>
        <v>#N/A</v>
      </c>
      <c r="AA68" s="3">
        <f t="shared" si="1"/>
        <v>0</v>
      </c>
      <c r="AB68" s="13" t="e">
        <f t="shared" si="2"/>
        <v>#N/A</v>
      </c>
      <c r="AC68" s="13" t="e">
        <f t="shared" si="3"/>
        <v>#N/A</v>
      </c>
      <c r="AD68" s="13" t="e">
        <f t="shared" si="4"/>
        <v>#N/A</v>
      </c>
      <c r="AE68" s="13" t="e">
        <f t="shared" si="5"/>
        <v>#N/A</v>
      </c>
      <c r="AF68" s="13" t="e">
        <f t="shared" si="6"/>
        <v>#N/A</v>
      </c>
      <c r="AG68" s="13" t="e">
        <f t="shared" si="7"/>
        <v>#N/A</v>
      </c>
    </row>
    <row r="69" spans="2:33" x14ac:dyDescent="0.3">
      <c r="B69" s="1" t="e">
        <f t="shared" si="0"/>
        <v>#N/A</v>
      </c>
      <c r="V69" s="1" t="str">
        <f t="shared" si="11"/>
        <v/>
      </c>
      <c r="W69" s="1" t="str">
        <f t="shared" si="8"/>
        <v/>
      </c>
      <c r="X69" s="1" t="str">
        <f t="shared" si="9"/>
        <v/>
      </c>
      <c r="Y69" s="1" t="str">
        <f t="shared" si="10"/>
        <v/>
      </c>
      <c r="Z69" s="1" t="e">
        <f t="shared" si="12"/>
        <v>#N/A</v>
      </c>
      <c r="AA69" s="3">
        <f t="shared" si="1"/>
        <v>0</v>
      </c>
      <c r="AB69" s="13" t="e">
        <f t="shared" si="2"/>
        <v>#N/A</v>
      </c>
      <c r="AC69" s="13" t="e">
        <f t="shared" si="3"/>
        <v>#N/A</v>
      </c>
      <c r="AD69" s="13" t="e">
        <f t="shared" si="4"/>
        <v>#N/A</v>
      </c>
      <c r="AE69" s="13" t="e">
        <f t="shared" si="5"/>
        <v>#N/A</v>
      </c>
      <c r="AF69" s="13" t="e">
        <f t="shared" si="6"/>
        <v>#N/A</v>
      </c>
      <c r="AG69" s="13" t="e">
        <f t="shared" si="7"/>
        <v>#N/A</v>
      </c>
    </row>
    <row r="70" spans="2:33" x14ac:dyDescent="0.3">
      <c r="B70" s="1" t="e">
        <f t="shared" si="0"/>
        <v>#N/A</v>
      </c>
      <c r="V70" s="1" t="str">
        <f t="shared" si="11"/>
        <v/>
      </c>
      <c r="W70" s="1" t="str">
        <f t="shared" si="8"/>
        <v/>
      </c>
      <c r="X70" s="1" t="str">
        <f t="shared" si="9"/>
        <v/>
      </c>
      <c r="Y70" s="1" t="str">
        <f t="shared" si="10"/>
        <v/>
      </c>
      <c r="Z70" s="1" t="e">
        <f t="shared" si="12"/>
        <v>#N/A</v>
      </c>
      <c r="AA70" s="3">
        <f t="shared" si="1"/>
        <v>0</v>
      </c>
      <c r="AB70" s="13" t="e">
        <f t="shared" si="2"/>
        <v>#N/A</v>
      </c>
      <c r="AC70" s="13" t="e">
        <f t="shared" si="3"/>
        <v>#N/A</v>
      </c>
      <c r="AD70" s="13" t="e">
        <f t="shared" si="4"/>
        <v>#N/A</v>
      </c>
      <c r="AE70" s="13" t="e">
        <f t="shared" si="5"/>
        <v>#N/A</v>
      </c>
      <c r="AF70" s="13" t="e">
        <f t="shared" si="6"/>
        <v>#N/A</v>
      </c>
      <c r="AG70" s="13" t="e">
        <f t="shared" si="7"/>
        <v>#N/A</v>
      </c>
    </row>
    <row r="71" spans="2:33" x14ac:dyDescent="0.3">
      <c r="B71" s="1" t="e">
        <f t="shared" si="0"/>
        <v>#N/A</v>
      </c>
      <c r="V71" s="1" t="str">
        <f t="shared" si="11"/>
        <v/>
      </c>
      <c r="W71" s="1" t="str">
        <f t="shared" si="8"/>
        <v/>
      </c>
      <c r="X71" s="1" t="str">
        <f t="shared" si="9"/>
        <v/>
      </c>
      <c r="Y71" s="1" t="str">
        <f t="shared" si="10"/>
        <v/>
      </c>
      <c r="Z71" s="1" t="e">
        <f t="shared" si="12"/>
        <v>#N/A</v>
      </c>
      <c r="AA71" s="3">
        <f t="shared" si="1"/>
        <v>0</v>
      </c>
      <c r="AB71" s="13" t="e">
        <f t="shared" si="2"/>
        <v>#N/A</v>
      </c>
      <c r="AC71" s="13" t="e">
        <f t="shared" si="3"/>
        <v>#N/A</v>
      </c>
      <c r="AD71" s="13" t="e">
        <f t="shared" si="4"/>
        <v>#N/A</v>
      </c>
      <c r="AE71" s="13" t="e">
        <f t="shared" si="5"/>
        <v>#N/A</v>
      </c>
      <c r="AF71" s="13" t="e">
        <f t="shared" si="6"/>
        <v>#N/A</v>
      </c>
      <c r="AG71" s="13" t="e">
        <f t="shared" si="7"/>
        <v>#N/A</v>
      </c>
    </row>
    <row r="72" spans="2:33" x14ac:dyDescent="0.3">
      <c r="B72" s="1" t="e">
        <f t="shared" ref="B72:B135" si="13">IF(C72="",NA(),E72+G72+H72+I72)</f>
        <v>#N/A</v>
      </c>
      <c r="V72" s="1" t="str">
        <f t="shared" si="11"/>
        <v/>
      </c>
      <c r="W72" s="1" t="str">
        <f t="shared" si="8"/>
        <v/>
      </c>
      <c r="X72" s="1" t="str">
        <f t="shared" si="9"/>
        <v/>
      </c>
      <c r="Y72" s="1" t="str">
        <f t="shared" si="10"/>
        <v/>
      </c>
      <c r="Z72" s="1" t="e">
        <f t="shared" si="12"/>
        <v>#N/A</v>
      </c>
      <c r="AA72" s="3">
        <f t="shared" ref="AA72:AA135" si="14">$B$2*K72*$B$1</f>
        <v>0</v>
      </c>
      <c r="AB72" s="13" t="e">
        <f t="shared" ref="AB72:AB135" si="15">IF(OR(ISNA(B72),B72=0),NA(),I72/B72)</f>
        <v>#N/A</v>
      </c>
      <c r="AC72" s="13" t="e">
        <f t="shared" ref="AC72:AC135" si="16">IF(OR(ISNA(B72),B72=0),NA(),B72/$AC$5)</f>
        <v>#N/A</v>
      </c>
      <c r="AD72" s="13" t="e">
        <f t="shared" ref="AD72:AD135" si="17">IF(OR(ISNA(B72),B72=0),NA(),E72/$AC$5)</f>
        <v>#N/A</v>
      </c>
      <c r="AE72" s="13" t="e">
        <f t="shared" ref="AE72:AE135" si="18">IF(OR(ISNA(B72),B72=0),NA(),G72/$AC$5)</f>
        <v>#N/A</v>
      </c>
      <c r="AF72" s="13" t="e">
        <f t="shared" ref="AF72:AF135" si="19">IF(OR(ISNA(B72),B72=0),NA(),I72/$AC$5)</f>
        <v>#N/A</v>
      </c>
      <c r="AG72" s="13" t="e">
        <f t="shared" ref="AG72:AG135" si="20">+IF(OR(ISNA(B72),B72=0),NA(),Z72/$AC$5)</f>
        <v>#N/A</v>
      </c>
    </row>
    <row r="73" spans="2:33" x14ac:dyDescent="0.3">
      <c r="B73" s="1" t="e">
        <f t="shared" si="13"/>
        <v>#N/A</v>
      </c>
      <c r="V73" s="1" t="str">
        <f t="shared" si="11"/>
        <v/>
      </c>
      <c r="W73" s="1" t="str">
        <f t="shared" ref="W73:W136" si="21">IF($C73="","",G73-G72)</f>
        <v/>
      </c>
      <c r="X73" s="1" t="str">
        <f t="shared" ref="X73:X136" si="22">IF($C73="","",H73-H72)</f>
        <v/>
      </c>
      <c r="Y73" s="1" t="str">
        <f t="shared" ref="Y73:Y136" si="23">IF($C73="","",I73-I72)</f>
        <v/>
      </c>
      <c r="Z73" s="1" t="e">
        <f t="shared" si="12"/>
        <v>#N/A</v>
      </c>
      <c r="AA73" s="3">
        <f t="shared" si="14"/>
        <v>0</v>
      </c>
      <c r="AB73" s="13" t="e">
        <f t="shared" si="15"/>
        <v>#N/A</v>
      </c>
      <c r="AC73" s="13" t="e">
        <f t="shared" si="16"/>
        <v>#N/A</v>
      </c>
      <c r="AD73" s="13" t="e">
        <f t="shared" si="17"/>
        <v>#N/A</v>
      </c>
      <c r="AE73" s="13" t="e">
        <f t="shared" si="18"/>
        <v>#N/A</v>
      </c>
      <c r="AF73" s="13" t="e">
        <f t="shared" si="19"/>
        <v>#N/A</v>
      </c>
      <c r="AG73" s="13" t="e">
        <f t="shared" si="20"/>
        <v>#N/A</v>
      </c>
    </row>
    <row r="74" spans="2:33" x14ac:dyDescent="0.3">
      <c r="B74" s="1" t="e">
        <f t="shared" si="13"/>
        <v>#N/A</v>
      </c>
      <c r="V74" s="1" t="str">
        <f t="shared" ref="V74:V137" si="24">IF($C74="","",E74-E73)</f>
        <v/>
      </c>
      <c r="W74" s="1" t="str">
        <f t="shared" si="21"/>
        <v/>
      </c>
      <c r="X74" s="1" t="str">
        <f t="shared" si="22"/>
        <v/>
      </c>
      <c r="Y74" s="1" t="str">
        <f t="shared" si="23"/>
        <v/>
      </c>
      <c r="Z74" s="1" t="e">
        <f t="shared" ref="Z74:Z137" si="25">IF(OR($C74="",ISNA($C74)),NA(),V74+W74+X74+Y74)</f>
        <v>#N/A</v>
      </c>
      <c r="AA74" s="3">
        <f t="shared" si="14"/>
        <v>0</v>
      </c>
      <c r="AB74" s="13" t="e">
        <f t="shared" si="15"/>
        <v>#N/A</v>
      </c>
      <c r="AC74" s="13" t="e">
        <f t="shared" si="16"/>
        <v>#N/A</v>
      </c>
      <c r="AD74" s="13" t="e">
        <f t="shared" si="17"/>
        <v>#N/A</v>
      </c>
      <c r="AE74" s="13" t="e">
        <f t="shared" si="18"/>
        <v>#N/A</v>
      </c>
      <c r="AF74" s="13" t="e">
        <f t="shared" si="19"/>
        <v>#N/A</v>
      </c>
      <c r="AG74" s="13" t="e">
        <f t="shared" si="20"/>
        <v>#N/A</v>
      </c>
    </row>
    <row r="75" spans="2:33" x14ac:dyDescent="0.3">
      <c r="B75" s="1" t="e">
        <f t="shared" si="13"/>
        <v>#N/A</v>
      </c>
      <c r="V75" s="1" t="str">
        <f t="shared" si="24"/>
        <v/>
      </c>
      <c r="W75" s="1" t="str">
        <f t="shared" si="21"/>
        <v/>
      </c>
      <c r="X75" s="1" t="str">
        <f t="shared" si="22"/>
        <v/>
      </c>
      <c r="Y75" s="1" t="str">
        <f t="shared" si="23"/>
        <v/>
      </c>
      <c r="Z75" s="1" t="e">
        <f t="shared" si="25"/>
        <v>#N/A</v>
      </c>
      <c r="AA75" s="3">
        <f t="shared" si="14"/>
        <v>0</v>
      </c>
      <c r="AB75" s="13" t="e">
        <f t="shared" si="15"/>
        <v>#N/A</v>
      </c>
      <c r="AC75" s="13" t="e">
        <f t="shared" si="16"/>
        <v>#N/A</v>
      </c>
      <c r="AD75" s="13" t="e">
        <f t="shared" si="17"/>
        <v>#N/A</v>
      </c>
      <c r="AE75" s="13" t="e">
        <f t="shared" si="18"/>
        <v>#N/A</v>
      </c>
      <c r="AF75" s="13" t="e">
        <f t="shared" si="19"/>
        <v>#N/A</v>
      </c>
      <c r="AG75" s="13" t="e">
        <f t="shared" si="20"/>
        <v>#N/A</v>
      </c>
    </row>
    <row r="76" spans="2:33" x14ac:dyDescent="0.3">
      <c r="B76" s="1" t="e">
        <f t="shared" si="13"/>
        <v>#N/A</v>
      </c>
      <c r="V76" s="1" t="str">
        <f t="shared" si="24"/>
        <v/>
      </c>
      <c r="W76" s="1" t="str">
        <f t="shared" si="21"/>
        <v/>
      </c>
      <c r="X76" s="1" t="str">
        <f t="shared" si="22"/>
        <v/>
      </c>
      <c r="Y76" s="1" t="str">
        <f t="shared" si="23"/>
        <v/>
      </c>
      <c r="Z76" s="1" t="e">
        <f t="shared" si="25"/>
        <v>#N/A</v>
      </c>
      <c r="AA76" s="3">
        <f t="shared" si="14"/>
        <v>0</v>
      </c>
      <c r="AB76" s="13" t="e">
        <f t="shared" si="15"/>
        <v>#N/A</v>
      </c>
      <c r="AC76" s="13" t="e">
        <f t="shared" si="16"/>
        <v>#N/A</v>
      </c>
      <c r="AD76" s="13" t="e">
        <f t="shared" si="17"/>
        <v>#N/A</v>
      </c>
      <c r="AE76" s="13" t="e">
        <f t="shared" si="18"/>
        <v>#N/A</v>
      </c>
      <c r="AF76" s="13" t="e">
        <f t="shared" si="19"/>
        <v>#N/A</v>
      </c>
      <c r="AG76" s="13" t="e">
        <f t="shared" si="20"/>
        <v>#N/A</v>
      </c>
    </row>
    <row r="77" spans="2:33" x14ac:dyDescent="0.3">
      <c r="B77" s="1" t="e">
        <f t="shared" si="13"/>
        <v>#N/A</v>
      </c>
      <c r="V77" s="1" t="str">
        <f t="shared" si="24"/>
        <v/>
      </c>
      <c r="W77" s="1" t="str">
        <f t="shared" si="21"/>
        <v/>
      </c>
      <c r="X77" s="1" t="str">
        <f t="shared" si="22"/>
        <v/>
      </c>
      <c r="Y77" s="1" t="str">
        <f t="shared" si="23"/>
        <v/>
      </c>
      <c r="Z77" s="1" t="e">
        <f t="shared" si="25"/>
        <v>#N/A</v>
      </c>
      <c r="AA77" s="3">
        <f t="shared" si="14"/>
        <v>0</v>
      </c>
      <c r="AB77" s="13" t="e">
        <f t="shared" si="15"/>
        <v>#N/A</v>
      </c>
      <c r="AC77" s="13" t="e">
        <f t="shared" si="16"/>
        <v>#N/A</v>
      </c>
      <c r="AD77" s="13" t="e">
        <f t="shared" si="17"/>
        <v>#N/A</v>
      </c>
      <c r="AE77" s="13" t="e">
        <f t="shared" si="18"/>
        <v>#N/A</v>
      </c>
      <c r="AF77" s="13" t="e">
        <f t="shared" si="19"/>
        <v>#N/A</v>
      </c>
      <c r="AG77" s="13" t="e">
        <f t="shared" si="20"/>
        <v>#N/A</v>
      </c>
    </row>
    <row r="78" spans="2:33" x14ac:dyDescent="0.3">
      <c r="B78" s="1" t="e">
        <f t="shared" si="13"/>
        <v>#N/A</v>
      </c>
      <c r="V78" s="1" t="str">
        <f t="shared" si="24"/>
        <v/>
      </c>
      <c r="W78" s="1" t="str">
        <f t="shared" si="21"/>
        <v/>
      </c>
      <c r="X78" s="1" t="str">
        <f t="shared" si="22"/>
        <v/>
      </c>
      <c r="Y78" s="1" t="str">
        <f t="shared" si="23"/>
        <v/>
      </c>
      <c r="Z78" s="1" t="e">
        <f t="shared" si="25"/>
        <v>#N/A</v>
      </c>
      <c r="AA78" s="3">
        <f t="shared" si="14"/>
        <v>0</v>
      </c>
      <c r="AB78" s="13" t="e">
        <f t="shared" si="15"/>
        <v>#N/A</v>
      </c>
      <c r="AC78" s="13" t="e">
        <f t="shared" si="16"/>
        <v>#N/A</v>
      </c>
      <c r="AD78" s="13" t="e">
        <f t="shared" si="17"/>
        <v>#N/A</v>
      </c>
      <c r="AE78" s="13" t="e">
        <f t="shared" si="18"/>
        <v>#N/A</v>
      </c>
      <c r="AF78" s="13" t="e">
        <f t="shared" si="19"/>
        <v>#N/A</v>
      </c>
      <c r="AG78" s="13" t="e">
        <f t="shared" si="20"/>
        <v>#N/A</v>
      </c>
    </row>
    <row r="79" spans="2:33" x14ac:dyDescent="0.3">
      <c r="B79" s="1" t="e">
        <f t="shared" si="13"/>
        <v>#N/A</v>
      </c>
      <c r="V79" s="1" t="str">
        <f t="shared" si="24"/>
        <v/>
      </c>
      <c r="W79" s="1" t="str">
        <f t="shared" si="21"/>
        <v/>
      </c>
      <c r="X79" s="1" t="str">
        <f t="shared" si="22"/>
        <v/>
      </c>
      <c r="Y79" s="1" t="str">
        <f t="shared" si="23"/>
        <v/>
      </c>
      <c r="Z79" s="1" t="e">
        <f t="shared" si="25"/>
        <v>#N/A</v>
      </c>
      <c r="AA79" s="3">
        <f t="shared" si="14"/>
        <v>0</v>
      </c>
      <c r="AB79" s="13" t="e">
        <f t="shared" si="15"/>
        <v>#N/A</v>
      </c>
      <c r="AC79" s="13" t="e">
        <f t="shared" si="16"/>
        <v>#N/A</v>
      </c>
      <c r="AD79" s="13" t="e">
        <f t="shared" si="17"/>
        <v>#N/A</v>
      </c>
      <c r="AE79" s="13" t="e">
        <f t="shared" si="18"/>
        <v>#N/A</v>
      </c>
      <c r="AF79" s="13" t="e">
        <f t="shared" si="19"/>
        <v>#N/A</v>
      </c>
      <c r="AG79" s="13" t="e">
        <f t="shared" si="20"/>
        <v>#N/A</v>
      </c>
    </row>
    <row r="80" spans="2:33" x14ac:dyDescent="0.3">
      <c r="B80" s="1" t="e">
        <f t="shared" si="13"/>
        <v>#N/A</v>
      </c>
      <c r="V80" s="1" t="str">
        <f t="shared" si="24"/>
        <v/>
      </c>
      <c r="W80" s="1" t="str">
        <f t="shared" si="21"/>
        <v/>
      </c>
      <c r="X80" s="1" t="str">
        <f t="shared" si="22"/>
        <v/>
      </c>
      <c r="Y80" s="1" t="str">
        <f t="shared" si="23"/>
        <v/>
      </c>
      <c r="Z80" s="1" t="e">
        <f t="shared" si="25"/>
        <v>#N/A</v>
      </c>
      <c r="AA80" s="3">
        <f t="shared" si="14"/>
        <v>0</v>
      </c>
      <c r="AB80" s="13" t="e">
        <f t="shared" si="15"/>
        <v>#N/A</v>
      </c>
      <c r="AC80" s="13" t="e">
        <f t="shared" si="16"/>
        <v>#N/A</v>
      </c>
      <c r="AD80" s="13" t="e">
        <f t="shared" si="17"/>
        <v>#N/A</v>
      </c>
      <c r="AE80" s="13" t="e">
        <f t="shared" si="18"/>
        <v>#N/A</v>
      </c>
      <c r="AF80" s="13" t="e">
        <f t="shared" si="19"/>
        <v>#N/A</v>
      </c>
      <c r="AG80" s="13" t="e">
        <f t="shared" si="20"/>
        <v>#N/A</v>
      </c>
    </row>
    <row r="81" spans="2:33" x14ac:dyDescent="0.3">
      <c r="B81" s="1" t="e">
        <f t="shared" si="13"/>
        <v>#N/A</v>
      </c>
      <c r="V81" s="1" t="str">
        <f t="shared" si="24"/>
        <v/>
      </c>
      <c r="W81" s="1" t="str">
        <f t="shared" si="21"/>
        <v/>
      </c>
      <c r="X81" s="1" t="str">
        <f t="shared" si="22"/>
        <v/>
      </c>
      <c r="Y81" s="1" t="str">
        <f t="shared" si="23"/>
        <v/>
      </c>
      <c r="Z81" s="1" t="e">
        <f t="shared" si="25"/>
        <v>#N/A</v>
      </c>
      <c r="AA81" s="3">
        <f t="shared" si="14"/>
        <v>0</v>
      </c>
      <c r="AB81" s="13" t="e">
        <f t="shared" si="15"/>
        <v>#N/A</v>
      </c>
      <c r="AC81" s="13" t="e">
        <f t="shared" si="16"/>
        <v>#N/A</v>
      </c>
      <c r="AD81" s="13" t="e">
        <f t="shared" si="17"/>
        <v>#N/A</v>
      </c>
      <c r="AE81" s="13" t="e">
        <f t="shared" si="18"/>
        <v>#N/A</v>
      </c>
      <c r="AF81" s="13" t="e">
        <f t="shared" si="19"/>
        <v>#N/A</v>
      </c>
      <c r="AG81" s="13" t="e">
        <f t="shared" si="20"/>
        <v>#N/A</v>
      </c>
    </row>
    <row r="82" spans="2:33" x14ac:dyDescent="0.3">
      <c r="B82" s="1" t="e">
        <f t="shared" si="13"/>
        <v>#N/A</v>
      </c>
      <c r="V82" s="1" t="str">
        <f t="shared" si="24"/>
        <v/>
      </c>
      <c r="W82" s="1" t="str">
        <f t="shared" si="21"/>
        <v/>
      </c>
      <c r="X82" s="1" t="str">
        <f t="shared" si="22"/>
        <v/>
      </c>
      <c r="Y82" s="1" t="str">
        <f t="shared" si="23"/>
        <v/>
      </c>
      <c r="Z82" s="1" t="e">
        <f t="shared" si="25"/>
        <v>#N/A</v>
      </c>
      <c r="AA82" s="3">
        <f t="shared" si="14"/>
        <v>0</v>
      </c>
      <c r="AB82" s="13" t="e">
        <f t="shared" si="15"/>
        <v>#N/A</v>
      </c>
      <c r="AC82" s="13" t="e">
        <f t="shared" si="16"/>
        <v>#N/A</v>
      </c>
      <c r="AD82" s="13" t="e">
        <f t="shared" si="17"/>
        <v>#N/A</v>
      </c>
      <c r="AE82" s="13" t="e">
        <f t="shared" si="18"/>
        <v>#N/A</v>
      </c>
      <c r="AF82" s="13" t="e">
        <f t="shared" si="19"/>
        <v>#N/A</v>
      </c>
      <c r="AG82" s="13" t="e">
        <f t="shared" si="20"/>
        <v>#N/A</v>
      </c>
    </row>
    <row r="83" spans="2:33" x14ac:dyDescent="0.3">
      <c r="B83" s="1" t="e">
        <f t="shared" si="13"/>
        <v>#N/A</v>
      </c>
      <c r="V83" s="1" t="str">
        <f t="shared" si="24"/>
        <v/>
      </c>
      <c r="W83" s="1" t="str">
        <f t="shared" si="21"/>
        <v/>
      </c>
      <c r="X83" s="1" t="str">
        <f t="shared" si="22"/>
        <v/>
      </c>
      <c r="Y83" s="1" t="str">
        <f t="shared" si="23"/>
        <v/>
      </c>
      <c r="Z83" s="1" t="e">
        <f t="shared" si="25"/>
        <v>#N/A</v>
      </c>
      <c r="AA83" s="3">
        <f t="shared" si="14"/>
        <v>0</v>
      </c>
      <c r="AB83" s="13" t="e">
        <f t="shared" si="15"/>
        <v>#N/A</v>
      </c>
      <c r="AC83" s="13" t="e">
        <f t="shared" si="16"/>
        <v>#N/A</v>
      </c>
      <c r="AD83" s="13" t="e">
        <f t="shared" si="17"/>
        <v>#N/A</v>
      </c>
      <c r="AE83" s="13" t="e">
        <f t="shared" si="18"/>
        <v>#N/A</v>
      </c>
      <c r="AF83" s="13" t="e">
        <f t="shared" si="19"/>
        <v>#N/A</v>
      </c>
      <c r="AG83" s="13" t="e">
        <f t="shared" si="20"/>
        <v>#N/A</v>
      </c>
    </row>
    <row r="84" spans="2:33" x14ac:dyDescent="0.3">
      <c r="B84" s="1" t="e">
        <f t="shared" si="13"/>
        <v>#N/A</v>
      </c>
      <c r="V84" s="1" t="str">
        <f t="shared" si="24"/>
        <v/>
      </c>
      <c r="W84" s="1" t="str">
        <f t="shared" si="21"/>
        <v/>
      </c>
      <c r="X84" s="1" t="str">
        <f t="shared" si="22"/>
        <v/>
      </c>
      <c r="Y84" s="1" t="str">
        <f t="shared" si="23"/>
        <v/>
      </c>
      <c r="Z84" s="1" t="e">
        <f t="shared" si="25"/>
        <v>#N/A</v>
      </c>
      <c r="AA84" s="3">
        <f t="shared" si="14"/>
        <v>0</v>
      </c>
      <c r="AB84" s="13" t="e">
        <f t="shared" si="15"/>
        <v>#N/A</v>
      </c>
      <c r="AC84" s="13" t="e">
        <f t="shared" si="16"/>
        <v>#N/A</v>
      </c>
      <c r="AD84" s="13" t="e">
        <f t="shared" si="17"/>
        <v>#N/A</v>
      </c>
      <c r="AE84" s="13" t="e">
        <f t="shared" si="18"/>
        <v>#N/A</v>
      </c>
      <c r="AF84" s="13" t="e">
        <f t="shared" si="19"/>
        <v>#N/A</v>
      </c>
      <c r="AG84" s="13" t="e">
        <f t="shared" si="20"/>
        <v>#N/A</v>
      </c>
    </row>
    <row r="85" spans="2:33" x14ac:dyDescent="0.3">
      <c r="B85" s="1" t="e">
        <f t="shared" si="13"/>
        <v>#N/A</v>
      </c>
      <c r="V85" s="1" t="str">
        <f t="shared" si="24"/>
        <v/>
      </c>
      <c r="W85" s="1" t="str">
        <f t="shared" si="21"/>
        <v/>
      </c>
      <c r="X85" s="1" t="str">
        <f t="shared" si="22"/>
        <v/>
      </c>
      <c r="Y85" s="1" t="str">
        <f t="shared" si="23"/>
        <v/>
      </c>
      <c r="Z85" s="1" t="e">
        <f t="shared" si="25"/>
        <v>#N/A</v>
      </c>
      <c r="AA85" s="3">
        <f t="shared" si="14"/>
        <v>0</v>
      </c>
      <c r="AB85" s="13" t="e">
        <f t="shared" si="15"/>
        <v>#N/A</v>
      </c>
      <c r="AC85" s="13" t="e">
        <f t="shared" si="16"/>
        <v>#N/A</v>
      </c>
      <c r="AD85" s="13" t="e">
        <f t="shared" si="17"/>
        <v>#N/A</v>
      </c>
      <c r="AE85" s="13" t="e">
        <f t="shared" si="18"/>
        <v>#N/A</v>
      </c>
      <c r="AF85" s="13" t="e">
        <f t="shared" si="19"/>
        <v>#N/A</v>
      </c>
      <c r="AG85" s="13" t="e">
        <f t="shared" si="20"/>
        <v>#N/A</v>
      </c>
    </row>
    <row r="86" spans="2:33" x14ac:dyDescent="0.3">
      <c r="B86" s="1" t="e">
        <f t="shared" si="13"/>
        <v>#N/A</v>
      </c>
      <c r="V86" s="1" t="str">
        <f t="shared" si="24"/>
        <v/>
      </c>
      <c r="W86" s="1" t="str">
        <f t="shared" si="21"/>
        <v/>
      </c>
      <c r="X86" s="1" t="str">
        <f t="shared" si="22"/>
        <v/>
      </c>
      <c r="Y86" s="1" t="str">
        <f t="shared" si="23"/>
        <v/>
      </c>
      <c r="Z86" s="1" t="e">
        <f t="shared" si="25"/>
        <v>#N/A</v>
      </c>
      <c r="AA86" s="3">
        <f t="shared" si="14"/>
        <v>0</v>
      </c>
      <c r="AB86" s="13" t="e">
        <f t="shared" si="15"/>
        <v>#N/A</v>
      </c>
      <c r="AC86" s="13" t="e">
        <f t="shared" si="16"/>
        <v>#N/A</v>
      </c>
      <c r="AD86" s="13" t="e">
        <f t="shared" si="17"/>
        <v>#N/A</v>
      </c>
      <c r="AE86" s="13" t="e">
        <f t="shared" si="18"/>
        <v>#N/A</v>
      </c>
      <c r="AF86" s="13" t="e">
        <f t="shared" si="19"/>
        <v>#N/A</v>
      </c>
      <c r="AG86" s="13" t="e">
        <f t="shared" si="20"/>
        <v>#N/A</v>
      </c>
    </row>
    <row r="87" spans="2:33" x14ac:dyDescent="0.3">
      <c r="B87" s="1" t="e">
        <f t="shared" si="13"/>
        <v>#N/A</v>
      </c>
      <c r="V87" s="1" t="str">
        <f t="shared" si="24"/>
        <v/>
      </c>
      <c r="W87" s="1" t="str">
        <f t="shared" si="21"/>
        <v/>
      </c>
      <c r="X87" s="1" t="str">
        <f t="shared" si="22"/>
        <v/>
      </c>
      <c r="Y87" s="1" t="str">
        <f t="shared" si="23"/>
        <v/>
      </c>
      <c r="Z87" s="1" t="e">
        <f t="shared" si="25"/>
        <v>#N/A</v>
      </c>
      <c r="AA87" s="3">
        <f t="shared" si="14"/>
        <v>0</v>
      </c>
      <c r="AB87" s="13" t="e">
        <f t="shared" si="15"/>
        <v>#N/A</v>
      </c>
      <c r="AC87" s="13" t="e">
        <f t="shared" si="16"/>
        <v>#N/A</v>
      </c>
      <c r="AD87" s="13" t="e">
        <f t="shared" si="17"/>
        <v>#N/A</v>
      </c>
      <c r="AE87" s="13" t="e">
        <f t="shared" si="18"/>
        <v>#N/A</v>
      </c>
      <c r="AF87" s="13" t="e">
        <f t="shared" si="19"/>
        <v>#N/A</v>
      </c>
      <c r="AG87" s="13" t="e">
        <f t="shared" si="20"/>
        <v>#N/A</v>
      </c>
    </row>
    <row r="88" spans="2:33" x14ac:dyDescent="0.3">
      <c r="B88" s="1" t="e">
        <f t="shared" si="13"/>
        <v>#N/A</v>
      </c>
      <c r="V88" s="1" t="str">
        <f t="shared" si="24"/>
        <v/>
      </c>
      <c r="W88" s="1" t="str">
        <f t="shared" si="21"/>
        <v/>
      </c>
      <c r="X88" s="1" t="str">
        <f t="shared" si="22"/>
        <v/>
      </c>
      <c r="Y88" s="1" t="str">
        <f t="shared" si="23"/>
        <v/>
      </c>
      <c r="Z88" s="1" t="e">
        <f t="shared" si="25"/>
        <v>#N/A</v>
      </c>
      <c r="AA88" s="3">
        <f t="shared" si="14"/>
        <v>0</v>
      </c>
      <c r="AB88" s="13" t="e">
        <f t="shared" si="15"/>
        <v>#N/A</v>
      </c>
      <c r="AC88" s="13" t="e">
        <f t="shared" si="16"/>
        <v>#N/A</v>
      </c>
      <c r="AD88" s="13" t="e">
        <f t="shared" si="17"/>
        <v>#N/A</v>
      </c>
      <c r="AE88" s="13" t="e">
        <f t="shared" si="18"/>
        <v>#N/A</v>
      </c>
      <c r="AF88" s="13" t="e">
        <f t="shared" si="19"/>
        <v>#N/A</v>
      </c>
      <c r="AG88" s="13" t="e">
        <f t="shared" si="20"/>
        <v>#N/A</v>
      </c>
    </row>
    <row r="89" spans="2:33" x14ac:dyDescent="0.3">
      <c r="B89" s="1" t="e">
        <f t="shared" si="13"/>
        <v>#N/A</v>
      </c>
      <c r="V89" s="1" t="str">
        <f t="shared" si="24"/>
        <v/>
      </c>
      <c r="W89" s="1" t="str">
        <f t="shared" si="21"/>
        <v/>
      </c>
      <c r="X89" s="1" t="str">
        <f t="shared" si="22"/>
        <v/>
      </c>
      <c r="Y89" s="1" t="str">
        <f t="shared" si="23"/>
        <v/>
      </c>
      <c r="Z89" s="1" t="e">
        <f t="shared" si="25"/>
        <v>#N/A</v>
      </c>
      <c r="AA89" s="3">
        <f t="shared" si="14"/>
        <v>0</v>
      </c>
      <c r="AB89" s="13" t="e">
        <f t="shared" si="15"/>
        <v>#N/A</v>
      </c>
      <c r="AC89" s="13" t="e">
        <f t="shared" si="16"/>
        <v>#N/A</v>
      </c>
      <c r="AD89" s="13" t="e">
        <f t="shared" si="17"/>
        <v>#N/A</v>
      </c>
      <c r="AE89" s="13" t="e">
        <f t="shared" si="18"/>
        <v>#N/A</v>
      </c>
      <c r="AF89" s="13" t="e">
        <f t="shared" si="19"/>
        <v>#N/A</v>
      </c>
      <c r="AG89" s="13" t="e">
        <f t="shared" si="20"/>
        <v>#N/A</v>
      </c>
    </row>
    <row r="90" spans="2:33" x14ac:dyDescent="0.3">
      <c r="B90" s="1" t="e">
        <f t="shared" si="13"/>
        <v>#N/A</v>
      </c>
      <c r="V90" s="1" t="str">
        <f t="shared" si="24"/>
        <v/>
      </c>
      <c r="W90" s="1" t="str">
        <f t="shared" si="21"/>
        <v/>
      </c>
      <c r="X90" s="1" t="str">
        <f t="shared" si="22"/>
        <v/>
      </c>
      <c r="Y90" s="1" t="str">
        <f t="shared" si="23"/>
        <v/>
      </c>
      <c r="Z90" s="1" t="e">
        <f t="shared" si="25"/>
        <v>#N/A</v>
      </c>
      <c r="AA90" s="3">
        <f t="shared" si="14"/>
        <v>0</v>
      </c>
      <c r="AB90" s="13" t="e">
        <f t="shared" si="15"/>
        <v>#N/A</v>
      </c>
      <c r="AC90" s="13" t="e">
        <f t="shared" si="16"/>
        <v>#N/A</v>
      </c>
      <c r="AD90" s="13" t="e">
        <f t="shared" si="17"/>
        <v>#N/A</v>
      </c>
      <c r="AE90" s="13" t="e">
        <f t="shared" si="18"/>
        <v>#N/A</v>
      </c>
      <c r="AF90" s="13" t="e">
        <f t="shared" si="19"/>
        <v>#N/A</v>
      </c>
      <c r="AG90" s="13" t="e">
        <f t="shared" si="20"/>
        <v>#N/A</v>
      </c>
    </row>
    <row r="91" spans="2:33" x14ac:dyDescent="0.3">
      <c r="B91" s="1" t="e">
        <f t="shared" si="13"/>
        <v>#N/A</v>
      </c>
      <c r="V91" s="1" t="str">
        <f t="shared" si="24"/>
        <v/>
      </c>
      <c r="W91" s="1" t="str">
        <f t="shared" si="21"/>
        <v/>
      </c>
      <c r="X91" s="1" t="str">
        <f t="shared" si="22"/>
        <v/>
      </c>
      <c r="Y91" s="1" t="str">
        <f t="shared" si="23"/>
        <v/>
      </c>
      <c r="Z91" s="1" t="e">
        <f t="shared" si="25"/>
        <v>#N/A</v>
      </c>
      <c r="AA91" s="3">
        <f t="shared" si="14"/>
        <v>0</v>
      </c>
      <c r="AB91" s="13" t="e">
        <f t="shared" si="15"/>
        <v>#N/A</v>
      </c>
      <c r="AC91" s="13" t="e">
        <f t="shared" si="16"/>
        <v>#N/A</v>
      </c>
      <c r="AD91" s="13" t="e">
        <f t="shared" si="17"/>
        <v>#N/A</v>
      </c>
      <c r="AE91" s="13" t="e">
        <f t="shared" si="18"/>
        <v>#N/A</v>
      </c>
      <c r="AF91" s="13" t="e">
        <f t="shared" si="19"/>
        <v>#N/A</v>
      </c>
      <c r="AG91" s="13" t="e">
        <f t="shared" si="20"/>
        <v>#N/A</v>
      </c>
    </row>
    <row r="92" spans="2:33" x14ac:dyDescent="0.3">
      <c r="B92" s="1" t="e">
        <f t="shared" si="13"/>
        <v>#N/A</v>
      </c>
      <c r="V92" s="1" t="str">
        <f t="shared" si="24"/>
        <v/>
      </c>
      <c r="W92" s="1" t="str">
        <f t="shared" si="21"/>
        <v/>
      </c>
      <c r="X92" s="1" t="str">
        <f t="shared" si="22"/>
        <v/>
      </c>
      <c r="Y92" s="1" t="str">
        <f t="shared" si="23"/>
        <v/>
      </c>
      <c r="Z92" s="1" t="e">
        <f t="shared" si="25"/>
        <v>#N/A</v>
      </c>
      <c r="AA92" s="3">
        <f t="shared" si="14"/>
        <v>0</v>
      </c>
      <c r="AB92" s="13" t="e">
        <f t="shared" si="15"/>
        <v>#N/A</v>
      </c>
      <c r="AC92" s="13" t="e">
        <f t="shared" si="16"/>
        <v>#N/A</v>
      </c>
      <c r="AD92" s="13" t="e">
        <f t="shared" si="17"/>
        <v>#N/A</v>
      </c>
      <c r="AE92" s="13" t="e">
        <f t="shared" si="18"/>
        <v>#N/A</v>
      </c>
      <c r="AF92" s="13" t="e">
        <f t="shared" si="19"/>
        <v>#N/A</v>
      </c>
      <c r="AG92" s="13" t="e">
        <f t="shared" si="20"/>
        <v>#N/A</v>
      </c>
    </row>
    <row r="93" spans="2:33" x14ac:dyDescent="0.3">
      <c r="B93" s="1" t="e">
        <f t="shared" si="13"/>
        <v>#N/A</v>
      </c>
      <c r="V93" s="1" t="str">
        <f t="shared" si="24"/>
        <v/>
      </c>
      <c r="W93" s="1" t="str">
        <f t="shared" si="21"/>
        <v/>
      </c>
      <c r="X93" s="1" t="str">
        <f t="shared" si="22"/>
        <v/>
      </c>
      <c r="Y93" s="1" t="str">
        <f t="shared" si="23"/>
        <v/>
      </c>
      <c r="Z93" s="1" t="e">
        <f t="shared" si="25"/>
        <v>#N/A</v>
      </c>
      <c r="AA93" s="3">
        <f t="shared" si="14"/>
        <v>0</v>
      </c>
      <c r="AB93" s="13" t="e">
        <f t="shared" si="15"/>
        <v>#N/A</v>
      </c>
      <c r="AC93" s="13" t="e">
        <f t="shared" si="16"/>
        <v>#N/A</v>
      </c>
      <c r="AD93" s="13" t="e">
        <f t="shared" si="17"/>
        <v>#N/A</v>
      </c>
      <c r="AE93" s="13" t="e">
        <f t="shared" si="18"/>
        <v>#N/A</v>
      </c>
      <c r="AF93" s="13" t="e">
        <f t="shared" si="19"/>
        <v>#N/A</v>
      </c>
      <c r="AG93" s="13" t="e">
        <f t="shared" si="20"/>
        <v>#N/A</v>
      </c>
    </row>
    <row r="94" spans="2:33" x14ac:dyDescent="0.3">
      <c r="B94" s="1" t="e">
        <f t="shared" si="13"/>
        <v>#N/A</v>
      </c>
      <c r="V94" s="1" t="str">
        <f t="shared" si="24"/>
        <v/>
      </c>
      <c r="W94" s="1" t="str">
        <f t="shared" si="21"/>
        <v/>
      </c>
      <c r="X94" s="1" t="str">
        <f t="shared" si="22"/>
        <v/>
      </c>
      <c r="Y94" s="1" t="str">
        <f t="shared" si="23"/>
        <v/>
      </c>
      <c r="Z94" s="1" t="e">
        <f t="shared" si="25"/>
        <v>#N/A</v>
      </c>
      <c r="AA94" s="3">
        <f t="shared" si="14"/>
        <v>0</v>
      </c>
      <c r="AB94" s="13" t="e">
        <f t="shared" si="15"/>
        <v>#N/A</v>
      </c>
      <c r="AC94" s="13" t="e">
        <f t="shared" si="16"/>
        <v>#N/A</v>
      </c>
      <c r="AD94" s="13" t="e">
        <f t="shared" si="17"/>
        <v>#N/A</v>
      </c>
      <c r="AE94" s="13" t="e">
        <f t="shared" si="18"/>
        <v>#N/A</v>
      </c>
      <c r="AF94" s="13" t="e">
        <f t="shared" si="19"/>
        <v>#N/A</v>
      </c>
      <c r="AG94" s="13" t="e">
        <f t="shared" si="20"/>
        <v>#N/A</v>
      </c>
    </row>
    <row r="95" spans="2:33" x14ac:dyDescent="0.3">
      <c r="B95" s="1" t="e">
        <f t="shared" si="13"/>
        <v>#N/A</v>
      </c>
      <c r="V95" s="1" t="str">
        <f t="shared" si="24"/>
        <v/>
      </c>
      <c r="W95" s="1" t="str">
        <f t="shared" si="21"/>
        <v/>
      </c>
      <c r="X95" s="1" t="str">
        <f t="shared" si="22"/>
        <v/>
      </c>
      <c r="Y95" s="1" t="str">
        <f t="shared" si="23"/>
        <v/>
      </c>
      <c r="Z95" s="1" t="e">
        <f t="shared" si="25"/>
        <v>#N/A</v>
      </c>
      <c r="AA95" s="3">
        <f t="shared" si="14"/>
        <v>0</v>
      </c>
      <c r="AB95" s="13" t="e">
        <f t="shared" si="15"/>
        <v>#N/A</v>
      </c>
      <c r="AC95" s="13" t="e">
        <f t="shared" si="16"/>
        <v>#N/A</v>
      </c>
      <c r="AD95" s="13" t="e">
        <f t="shared" si="17"/>
        <v>#N/A</v>
      </c>
      <c r="AE95" s="13" t="e">
        <f t="shared" si="18"/>
        <v>#N/A</v>
      </c>
      <c r="AF95" s="13" t="e">
        <f t="shared" si="19"/>
        <v>#N/A</v>
      </c>
      <c r="AG95" s="13" t="e">
        <f t="shared" si="20"/>
        <v>#N/A</v>
      </c>
    </row>
    <row r="96" spans="2:33" x14ac:dyDescent="0.3">
      <c r="B96" s="1" t="e">
        <f t="shared" si="13"/>
        <v>#N/A</v>
      </c>
      <c r="V96" s="1" t="str">
        <f t="shared" si="24"/>
        <v/>
      </c>
      <c r="W96" s="1" t="str">
        <f t="shared" si="21"/>
        <v/>
      </c>
      <c r="X96" s="1" t="str">
        <f t="shared" si="22"/>
        <v/>
      </c>
      <c r="Y96" s="1" t="str">
        <f t="shared" si="23"/>
        <v/>
      </c>
      <c r="Z96" s="1" t="e">
        <f t="shared" si="25"/>
        <v>#N/A</v>
      </c>
      <c r="AA96" s="3">
        <f t="shared" si="14"/>
        <v>0</v>
      </c>
      <c r="AB96" s="13" t="e">
        <f t="shared" si="15"/>
        <v>#N/A</v>
      </c>
      <c r="AC96" s="13" t="e">
        <f t="shared" si="16"/>
        <v>#N/A</v>
      </c>
      <c r="AD96" s="13" t="e">
        <f t="shared" si="17"/>
        <v>#N/A</v>
      </c>
      <c r="AE96" s="13" t="e">
        <f t="shared" si="18"/>
        <v>#N/A</v>
      </c>
      <c r="AF96" s="13" t="e">
        <f t="shared" si="19"/>
        <v>#N/A</v>
      </c>
      <c r="AG96" s="13" t="e">
        <f t="shared" si="20"/>
        <v>#N/A</v>
      </c>
    </row>
    <row r="97" spans="2:33" x14ac:dyDescent="0.3">
      <c r="B97" s="1" t="e">
        <f t="shared" si="13"/>
        <v>#N/A</v>
      </c>
      <c r="V97" s="1" t="str">
        <f t="shared" si="24"/>
        <v/>
      </c>
      <c r="W97" s="1" t="str">
        <f t="shared" si="21"/>
        <v/>
      </c>
      <c r="X97" s="1" t="str">
        <f t="shared" si="22"/>
        <v/>
      </c>
      <c r="Y97" s="1" t="str">
        <f t="shared" si="23"/>
        <v/>
      </c>
      <c r="Z97" s="1" t="e">
        <f t="shared" si="25"/>
        <v>#N/A</v>
      </c>
      <c r="AA97" s="3">
        <f t="shared" si="14"/>
        <v>0</v>
      </c>
      <c r="AB97" s="13" t="e">
        <f t="shared" si="15"/>
        <v>#N/A</v>
      </c>
      <c r="AC97" s="13" t="e">
        <f t="shared" si="16"/>
        <v>#N/A</v>
      </c>
      <c r="AD97" s="13" t="e">
        <f t="shared" si="17"/>
        <v>#N/A</v>
      </c>
      <c r="AE97" s="13" t="e">
        <f t="shared" si="18"/>
        <v>#N/A</v>
      </c>
      <c r="AF97" s="13" t="e">
        <f t="shared" si="19"/>
        <v>#N/A</v>
      </c>
      <c r="AG97" s="13" t="e">
        <f t="shared" si="20"/>
        <v>#N/A</v>
      </c>
    </row>
    <row r="98" spans="2:33" x14ac:dyDescent="0.3">
      <c r="B98" s="1" t="e">
        <f t="shared" si="13"/>
        <v>#N/A</v>
      </c>
      <c r="V98" s="1" t="str">
        <f t="shared" si="24"/>
        <v/>
      </c>
      <c r="W98" s="1" t="str">
        <f t="shared" si="21"/>
        <v/>
      </c>
      <c r="X98" s="1" t="str">
        <f t="shared" si="22"/>
        <v/>
      </c>
      <c r="Y98" s="1" t="str">
        <f t="shared" si="23"/>
        <v/>
      </c>
      <c r="Z98" s="1" t="e">
        <f t="shared" si="25"/>
        <v>#N/A</v>
      </c>
      <c r="AA98" s="3">
        <f t="shared" si="14"/>
        <v>0</v>
      </c>
      <c r="AB98" s="13" t="e">
        <f t="shared" si="15"/>
        <v>#N/A</v>
      </c>
      <c r="AC98" s="13" t="e">
        <f t="shared" si="16"/>
        <v>#N/A</v>
      </c>
      <c r="AD98" s="13" t="e">
        <f t="shared" si="17"/>
        <v>#N/A</v>
      </c>
      <c r="AE98" s="13" t="e">
        <f t="shared" si="18"/>
        <v>#N/A</v>
      </c>
      <c r="AF98" s="13" t="e">
        <f t="shared" si="19"/>
        <v>#N/A</v>
      </c>
      <c r="AG98" s="13" t="e">
        <f t="shared" si="20"/>
        <v>#N/A</v>
      </c>
    </row>
    <row r="99" spans="2:33" x14ac:dyDescent="0.3">
      <c r="B99" s="1" t="e">
        <f t="shared" si="13"/>
        <v>#N/A</v>
      </c>
      <c r="V99" s="1" t="str">
        <f t="shared" si="24"/>
        <v/>
      </c>
      <c r="W99" s="1" t="str">
        <f t="shared" si="21"/>
        <v/>
      </c>
      <c r="X99" s="1" t="str">
        <f t="shared" si="22"/>
        <v/>
      </c>
      <c r="Y99" s="1" t="str">
        <f t="shared" si="23"/>
        <v/>
      </c>
      <c r="Z99" s="1" t="e">
        <f t="shared" si="25"/>
        <v>#N/A</v>
      </c>
      <c r="AA99" s="3">
        <f t="shared" si="14"/>
        <v>0</v>
      </c>
      <c r="AB99" s="13" t="e">
        <f t="shared" si="15"/>
        <v>#N/A</v>
      </c>
      <c r="AC99" s="13" t="e">
        <f t="shared" si="16"/>
        <v>#N/A</v>
      </c>
      <c r="AD99" s="13" t="e">
        <f t="shared" si="17"/>
        <v>#N/A</v>
      </c>
      <c r="AE99" s="13" t="e">
        <f t="shared" si="18"/>
        <v>#N/A</v>
      </c>
      <c r="AF99" s="13" t="e">
        <f t="shared" si="19"/>
        <v>#N/A</v>
      </c>
      <c r="AG99" s="13" t="e">
        <f t="shared" si="20"/>
        <v>#N/A</v>
      </c>
    </row>
    <row r="100" spans="2:33" x14ac:dyDescent="0.3">
      <c r="B100" s="1" t="e">
        <f t="shared" si="13"/>
        <v>#N/A</v>
      </c>
      <c r="V100" s="1" t="str">
        <f t="shared" si="24"/>
        <v/>
      </c>
      <c r="W100" s="1" t="str">
        <f t="shared" si="21"/>
        <v/>
      </c>
      <c r="X100" s="1" t="str">
        <f t="shared" si="22"/>
        <v/>
      </c>
      <c r="Y100" s="1" t="str">
        <f t="shared" si="23"/>
        <v/>
      </c>
      <c r="Z100" s="1" t="e">
        <f t="shared" si="25"/>
        <v>#N/A</v>
      </c>
      <c r="AA100" s="3">
        <f t="shared" si="14"/>
        <v>0</v>
      </c>
      <c r="AB100" s="13" t="e">
        <f t="shared" si="15"/>
        <v>#N/A</v>
      </c>
      <c r="AC100" s="13" t="e">
        <f t="shared" si="16"/>
        <v>#N/A</v>
      </c>
      <c r="AD100" s="13" t="e">
        <f t="shared" si="17"/>
        <v>#N/A</v>
      </c>
      <c r="AE100" s="13" t="e">
        <f t="shared" si="18"/>
        <v>#N/A</v>
      </c>
      <c r="AF100" s="13" t="e">
        <f t="shared" si="19"/>
        <v>#N/A</v>
      </c>
      <c r="AG100" s="13" t="e">
        <f t="shared" si="20"/>
        <v>#N/A</v>
      </c>
    </row>
    <row r="101" spans="2:33" x14ac:dyDescent="0.3">
      <c r="B101" s="1" t="e">
        <f t="shared" si="13"/>
        <v>#N/A</v>
      </c>
      <c r="V101" s="1" t="str">
        <f t="shared" si="24"/>
        <v/>
      </c>
      <c r="W101" s="1" t="str">
        <f t="shared" si="21"/>
        <v/>
      </c>
      <c r="X101" s="1" t="str">
        <f t="shared" si="22"/>
        <v/>
      </c>
      <c r="Y101" s="1" t="str">
        <f t="shared" si="23"/>
        <v/>
      </c>
      <c r="Z101" s="1" t="e">
        <f t="shared" si="25"/>
        <v>#N/A</v>
      </c>
      <c r="AA101" s="3">
        <f t="shared" si="14"/>
        <v>0</v>
      </c>
      <c r="AB101" s="13" t="e">
        <f t="shared" si="15"/>
        <v>#N/A</v>
      </c>
      <c r="AC101" s="13" t="e">
        <f t="shared" si="16"/>
        <v>#N/A</v>
      </c>
      <c r="AD101" s="13" t="e">
        <f t="shared" si="17"/>
        <v>#N/A</v>
      </c>
      <c r="AE101" s="13" t="e">
        <f t="shared" si="18"/>
        <v>#N/A</v>
      </c>
      <c r="AF101" s="13" t="e">
        <f t="shared" si="19"/>
        <v>#N/A</v>
      </c>
      <c r="AG101" s="13" t="e">
        <f t="shared" si="20"/>
        <v>#N/A</v>
      </c>
    </row>
    <row r="102" spans="2:33" x14ac:dyDescent="0.3">
      <c r="B102" s="1" t="e">
        <f t="shared" si="13"/>
        <v>#N/A</v>
      </c>
      <c r="V102" s="1" t="str">
        <f t="shared" si="24"/>
        <v/>
      </c>
      <c r="W102" s="1" t="str">
        <f t="shared" si="21"/>
        <v/>
      </c>
      <c r="X102" s="1" t="str">
        <f t="shared" si="22"/>
        <v/>
      </c>
      <c r="Y102" s="1" t="str">
        <f t="shared" si="23"/>
        <v/>
      </c>
      <c r="Z102" s="1" t="e">
        <f t="shared" si="25"/>
        <v>#N/A</v>
      </c>
      <c r="AA102" s="3">
        <f t="shared" si="14"/>
        <v>0</v>
      </c>
      <c r="AB102" s="13" t="e">
        <f t="shared" si="15"/>
        <v>#N/A</v>
      </c>
      <c r="AC102" s="13" t="e">
        <f t="shared" si="16"/>
        <v>#N/A</v>
      </c>
      <c r="AD102" s="13" t="e">
        <f t="shared" si="17"/>
        <v>#N/A</v>
      </c>
      <c r="AE102" s="13" t="e">
        <f t="shared" si="18"/>
        <v>#N/A</v>
      </c>
      <c r="AF102" s="13" t="e">
        <f t="shared" si="19"/>
        <v>#N/A</v>
      </c>
      <c r="AG102" s="13" t="e">
        <f t="shared" si="20"/>
        <v>#N/A</v>
      </c>
    </row>
    <row r="103" spans="2:33" x14ac:dyDescent="0.3">
      <c r="B103" s="1" t="e">
        <f t="shared" si="13"/>
        <v>#N/A</v>
      </c>
      <c r="V103" s="1" t="str">
        <f t="shared" si="24"/>
        <v/>
      </c>
      <c r="W103" s="1" t="str">
        <f t="shared" si="21"/>
        <v/>
      </c>
      <c r="X103" s="1" t="str">
        <f t="shared" si="22"/>
        <v/>
      </c>
      <c r="Y103" s="1" t="str">
        <f t="shared" si="23"/>
        <v/>
      </c>
      <c r="Z103" s="1" t="e">
        <f t="shared" si="25"/>
        <v>#N/A</v>
      </c>
      <c r="AA103" s="3">
        <f t="shared" si="14"/>
        <v>0</v>
      </c>
      <c r="AB103" s="13" t="e">
        <f t="shared" si="15"/>
        <v>#N/A</v>
      </c>
      <c r="AC103" s="13" t="e">
        <f t="shared" si="16"/>
        <v>#N/A</v>
      </c>
      <c r="AD103" s="13" t="e">
        <f t="shared" si="17"/>
        <v>#N/A</v>
      </c>
      <c r="AE103" s="13" t="e">
        <f t="shared" si="18"/>
        <v>#N/A</v>
      </c>
      <c r="AF103" s="13" t="e">
        <f t="shared" si="19"/>
        <v>#N/A</v>
      </c>
      <c r="AG103" s="13" t="e">
        <f t="shared" si="20"/>
        <v>#N/A</v>
      </c>
    </row>
    <row r="104" spans="2:33" x14ac:dyDescent="0.3">
      <c r="B104" s="1" t="e">
        <f t="shared" si="13"/>
        <v>#N/A</v>
      </c>
      <c r="V104" s="1" t="str">
        <f t="shared" si="24"/>
        <v/>
      </c>
      <c r="W104" s="1" t="str">
        <f t="shared" si="21"/>
        <v/>
      </c>
      <c r="X104" s="1" t="str">
        <f t="shared" si="22"/>
        <v/>
      </c>
      <c r="Y104" s="1" t="str">
        <f t="shared" si="23"/>
        <v/>
      </c>
      <c r="Z104" s="1" t="e">
        <f t="shared" si="25"/>
        <v>#N/A</v>
      </c>
      <c r="AA104" s="3">
        <f t="shared" si="14"/>
        <v>0</v>
      </c>
      <c r="AB104" s="13" t="e">
        <f t="shared" si="15"/>
        <v>#N/A</v>
      </c>
      <c r="AC104" s="13" t="e">
        <f t="shared" si="16"/>
        <v>#N/A</v>
      </c>
      <c r="AD104" s="13" t="e">
        <f t="shared" si="17"/>
        <v>#N/A</v>
      </c>
      <c r="AE104" s="13" t="e">
        <f t="shared" si="18"/>
        <v>#N/A</v>
      </c>
      <c r="AF104" s="13" t="e">
        <f t="shared" si="19"/>
        <v>#N/A</v>
      </c>
      <c r="AG104" s="13" t="e">
        <f t="shared" si="20"/>
        <v>#N/A</v>
      </c>
    </row>
    <row r="105" spans="2:33" x14ac:dyDescent="0.3">
      <c r="B105" s="1" t="e">
        <f t="shared" si="13"/>
        <v>#N/A</v>
      </c>
      <c r="V105" s="1" t="str">
        <f t="shared" si="24"/>
        <v/>
      </c>
      <c r="W105" s="1" t="str">
        <f t="shared" si="21"/>
        <v/>
      </c>
      <c r="X105" s="1" t="str">
        <f t="shared" si="22"/>
        <v/>
      </c>
      <c r="Y105" s="1" t="str">
        <f t="shared" si="23"/>
        <v/>
      </c>
      <c r="Z105" s="1" t="e">
        <f t="shared" si="25"/>
        <v>#N/A</v>
      </c>
      <c r="AA105" s="3">
        <f t="shared" si="14"/>
        <v>0</v>
      </c>
      <c r="AB105" s="13" t="e">
        <f t="shared" si="15"/>
        <v>#N/A</v>
      </c>
      <c r="AC105" s="13" t="e">
        <f t="shared" si="16"/>
        <v>#N/A</v>
      </c>
      <c r="AD105" s="13" t="e">
        <f t="shared" si="17"/>
        <v>#N/A</v>
      </c>
      <c r="AE105" s="13" t="e">
        <f t="shared" si="18"/>
        <v>#N/A</v>
      </c>
      <c r="AF105" s="13" t="e">
        <f t="shared" si="19"/>
        <v>#N/A</v>
      </c>
      <c r="AG105" s="13" t="e">
        <f t="shared" si="20"/>
        <v>#N/A</v>
      </c>
    </row>
    <row r="106" spans="2:33" x14ac:dyDescent="0.3">
      <c r="B106" s="1" t="e">
        <f t="shared" si="13"/>
        <v>#N/A</v>
      </c>
      <c r="V106" s="1" t="str">
        <f t="shared" si="24"/>
        <v/>
      </c>
      <c r="W106" s="1" t="str">
        <f t="shared" si="21"/>
        <v/>
      </c>
      <c r="X106" s="1" t="str">
        <f t="shared" si="22"/>
        <v/>
      </c>
      <c r="Y106" s="1" t="str">
        <f t="shared" si="23"/>
        <v/>
      </c>
      <c r="Z106" s="1" t="e">
        <f t="shared" si="25"/>
        <v>#N/A</v>
      </c>
      <c r="AA106" s="3">
        <f t="shared" si="14"/>
        <v>0</v>
      </c>
      <c r="AB106" s="13" t="e">
        <f t="shared" si="15"/>
        <v>#N/A</v>
      </c>
      <c r="AC106" s="13" t="e">
        <f t="shared" si="16"/>
        <v>#N/A</v>
      </c>
      <c r="AD106" s="13" t="e">
        <f t="shared" si="17"/>
        <v>#N/A</v>
      </c>
      <c r="AE106" s="13" t="e">
        <f t="shared" si="18"/>
        <v>#N/A</v>
      </c>
      <c r="AF106" s="13" t="e">
        <f t="shared" si="19"/>
        <v>#N/A</v>
      </c>
      <c r="AG106" s="13" t="e">
        <f t="shared" si="20"/>
        <v>#N/A</v>
      </c>
    </row>
    <row r="107" spans="2:33" x14ac:dyDescent="0.3">
      <c r="B107" s="1" t="e">
        <f t="shared" si="13"/>
        <v>#N/A</v>
      </c>
      <c r="V107" s="1" t="str">
        <f t="shared" si="24"/>
        <v/>
      </c>
      <c r="W107" s="1" t="str">
        <f t="shared" si="21"/>
        <v/>
      </c>
      <c r="X107" s="1" t="str">
        <f t="shared" si="22"/>
        <v/>
      </c>
      <c r="Y107" s="1" t="str">
        <f t="shared" si="23"/>
        <v/>
      </c>
      <c r="Z107" s="1" t="e">
        <f t="shared" si="25"/>
        <v>#N/A</v>
      </c>
      <c r="AA107" s="3">
        <f t="shared" si="14"/>
        <v>0</v>
      </c>
      <c r="AB107" s="13" t="e">
        <f t="shared" si="15"/>
        <v>#N/A</v>
      </c>
      <c r="AC107" s="13" t="e">
        <f t="shared" si="16"/>
        <v>#N/A</v>
      </c>
      <c r="AD107" s="13" t="e">
        <f t="shared" si="17"/>
        <v>#N/A</v>
      </c>
      <c r="AE107" s="13" t="e">
        <f t="shared" si="18"/>
        <v>#N/A</v>
      </c>
      <c r="AF107" s="13" t="e">
        <f t="shared" si="19"/>
        <v>#N/A</v>
      </c>
      <c r="AG107" s="13" t="e">
        <f t="shared" si="20"/>
        <v>#N/A</v>
      </c>
    </row>
    <row r="108" spans="2:33" x14ac:dyDescent="0.3">
      <c r="B108" s="1" t="e">
        <f t="shared" si="13"/>
        <v>#N/A</v>
      </c>
      <c r="V108" s="1" t="str">
        <f t="shared" si="24"/>
        <v/>
      </c>
      <c r="W108" s="1" t="str">
        <f t="shared" si="21"/>
        <v/>
      </c>
      <c r="X108" s="1" t="str">
        <f t="shared" si="22"/>
        <v/>
      </c>
      <c r="Y108" s="1" t="str">
        <f t="shared" si="23"/>
        <v/>
      </c>
      <c r="Z108" s="1" t="e">
        <f t="shared" si="25"/>
        <v>#N/A</v>
      </c>
      <c r="AA108" s="3">
        <f t="shared" si="14"/>
        <v>0</v>
      </c>
      <c r="AB108" s="13" t="e">
        <f t="shared" si="15"/>
        <v>#N/A</v>
      </c>
      <c r="AC108" s="13" t="e">
        <f t="shared" si="16"/>
        <v>#N/A</v>
      </c>
      <c r="AD108" s="13" t="e">
        <f t="shared" si="17"/>
        <v>#N/A</v>
      </c>
      <c r="AE108" s="13" t="e">
        <f t="shared" si="18"/>
        <v>#N/A</v>
      </c>
      <c r="AF108" s="13" t="e">
        <f t="shared" si="19"/>
        <v>#N/A</v>
      </c>
      <c r="AG108" s="13" t="e">
        <f t="shared" si="20"/>
        <v>#N/A</v>
      </c>
    </row>
    <row r="109" spans="2:33" x14ac:dyDescent="0.3">
      <c r="B109" s="1" t="e">
        <f t="shared" si="13"/>
        <v>#N/A</v>
      </c>
      <c r="V109" s="1" t="str">
        <f t="shared" si="24"/>
        <v/>
      </c>
      <c r="W109" s="1" t="str">
        <f t="shared" si="21"/>
        <v/>
      </c>
      <c r="X109" s="1" t="str">
        <f t="shared" si="22"/>
        <v/>
      </c>
      <c r="Y109" s="1" t="str">
        <f t="shared" si="23"/>
        <v/>
      </c>
      <c r="Z109" s="1" t="e">
        <f t="shared" si="25"/>
        <v>#N/A</v>
      </c>
      <c r="AA109" s="3">
        <f t="shared" si="14"/>
        <v>0</v>
      </c>
      <c r="AB109" s="13" t="e">
        <f t="shared" si="15"/>
        <v>#N/A</v>
      </c>
      <c r="AC109" s="13" t="e">
        <f t="shared" si="16"/>
        <v>#N/A</v>
      </c>
      <c r="AD109" s="13" t="e">
        <f t="shared" si="17"/>
        <v>#N/A</v>
      </c>
      <c r="AE109" s="13" t="e">
        <f t="shared" si="18"/>
        <v>#N/A</v>
      </c>
      <c r="AF109" s="13" t="e">
        <f t="shared" si="19"/>
        <v>#N/A</v>
      </c>
      <c r="AG109" s="13" t="e">
        <f t="shared" si="20"/>
        <v>#N/A</v>
      </c>
    </row>
    <row r="110" spans="2:33" x14ac:dyDescent="0.3">
      <c r="B110" s="1" t="e">
        <f t="shared" si="13"/>
        <v>#N/A</v>
      </c>
      <c r="V110" s="1" t="str">
        <f t="shared" si="24"/>
        <v/>
      </c>
      <c r="W110" s="1" t="str">
        <f t="shared" si="21"/>
        <v/>
      </c>
      <c r="X110" s="1" t="str">
        <f t="shared" si="22"/>
        <v/>
      </c>
      <c r="Y110" s="1" t="str">
        <f t="shared" si="23"/>
        <v/>
      </c>
      <c r="Z110" s="1" t="e">
        <f t="shared" si="25"/>
        <v>#N/A</v>
      </c>
      <c r="AA110" s="3">
        <f t="shared" si="14"/>
        <v>0</v>
      </c>
      <c r="AB110" s="13" t="e">
        <f t="shared" si="15"/>
        <v>#N/A</v>
      </c>
      <c r="AC110" s="13" t="e">
        <f t="shared" si="16"/>
        <v>#N/A</v>
      </c>
      <c r="AD110" s="13" t="e">
        <f t="shared" si="17"/>
        <v>#N/A</v>
      </c>
      <c r="AE110" s="13" t="e">
        <f t="shared" si="18"/>
        <v>#N/A</v>
      </c>
      <c r="AF110" s="13" t="e">
        <f t="shared" si="19"/>
        <v>#N/A</v>
      </c>
      <c r="AG110" s="13" t="e">
        <f t="shared" si="20"/>
        <v>#N/A</v>
      </c>
    </row>
    <row r="111" spans="2:33" x14ac:dyDescent="0.3">
      <c r="B111" s="1" t="e">
        <f t="shared" si="13"/>
        <v>#N/A</v>
      </c>
      <c r="V111" s="1" t="str">
        <f t="shared" si="24"/>
        <v/>
      </c>
      <c r="W111" s="1" t="str">
        <f t="shared" si="21"/>
        <v/>
      </c>
      <c r="X111" s="1" t="str">
        <f t="shared" si="22"/>
        <v/>
      </c>
      <c r="Y111" s="1" t="str">
        <f t="shared" si="23"/>
        <v/>
      </c>
      <c r="Z111" s="1" t="e">
        <f t="shared" si="25"/>
        <v>#N/A</v>
      </c>
      <c r="AA111" s="3">
        <f t="shared" si="14"/>
        <v>0</v>
      </c>
      <c r="AB111" s="13" t="e">
        <f t="shared" si="15"/>
        <v>#N/A</v>
      </c>
      <c r="AC111" s="13" t="e">
        <f t="shared" si="16"/>
        <v>#N/A</v>
      </c>
      <c r="AD111" s="13" t="e">
        <f t="shared" si="17"/>
        <v>#N/A</v>
      </c>
      <c r="AE111" s="13" t="e">
        <f t="shared" si="18"/>
        <v>#N/A</v>
      </c>
      <c r="AF111" s="13" t="e">
        <f t="shared" si="19"/>
        <v>#N/A</v>
      </c>
      <c r="AG111" s="13" t="e">
        <f t="shared" si="20"/>
        <v>#N/A</v>
      </c>
    </row>
    <row r="112" spans="2:33" x14ac:dyDescent="0.3">
      <c r="B112" s="1" t="e">
        <f t="shared" si="13"/>
        <v>#N/A</v>
      </c>
      <c r="V112" s="1" t="str">
        <f t="shared" si="24"/>
        <v/>
      </c>
      <c r="W112" s="1" t="str">
        <f t="shared" si="21"/>
        <v/>
      </c>
      <c r="X112" s="1" t="str">
        <f t="shared" si="22"/>
        <v/>
      </c>
      <c r="Y112" s="1" t="str">
        <f t="shared" si="23"/>
        <v/>
      </c>
      <c r="Z112" s="1" t="e">
        <f t="shared" si="25"/>
        <v>#N/A</v>
      </c>
      <c r="AA112" s="3">
        <f t="shared" si="14"/>
        <v>0</v>
      </c>
      <c r="AB112" s="13" t="e">
        <f t="shared" si="15"/>
        <v>#N/A</v>
      </c>
      <c r="AC112" s="13" t="e">
        <f t="shared" si="16"/>
        <v>#N/A</v>
      </c>
      <c r="AD112" s="13" t="e">
        <f t="shared" si="17"/>
        <v>#N/A</v>
      </c>
      <c r="AE112" s="13" t="e">
        <f t="shared" si="18"/>
        <v>#N/A</v>
      </c>
      <c r="AF112" s="13" t="e">
        <f t="shared" si="19"/>
        <v>#N/A</v>
      </c>
      <c r="AG112" s="13" t="e">
        <f t="shared" si="20"/>
        <v>#N/A</v>
      </c>
    </row>
    <row r="113" spans="2:33" x14ac:dyDescent="0.3">
      <c r="B113" s="1" t="e">
        <f t="shared" si="13"/>
        <v>#N/A</v>
      </c>
      <c r="V113" s="1" t="str">
        <f t="shared" si="24"/>
        <v/>
      </c>
      <c r="W113" s="1" t="str">
        <f t="shared" si="21"/>
        <v/>
      </c>
      <c r="X113" s="1" t="str">
        <f t="shared" si="22"/>
        <v/>
      </c>
      <c r="Y113" s="1" t="str">
        <f t="shared" si="23"/>
        <v/>
      </c>
      <c r="Z113" s="1" t="e">
        <f t="shared" si="25"/>
        <v>#N/A</v>
      </c>
      <c r="AA113" s="3">
        <f t="shared" si="14"/>
        <v>0</v>
      </c>
      <c r="AB113" s="13" t="e">
        <f t="shared" si="15"/>
        <v>#N/A</v>
      </c>
      <c r="AC113" s="13" t="e">
        <f t="shared" si="16"/>
        <v>#N/A</v>
      </c>
      <c r="AD113" s="13" t="e">
        <f t="shared" si="17"/>
        <v>#N/A</v>
      </c>
      <c r="AE113" s="13" t="e">
        <f t="shared" si="18"/>
        <v>#N/A</v>
      </c>
      <c r="AF113" s="13" t="e">
        <f t="shared" si="19"/>
        <v>#N/A</v>
      </c>
      <c r="AG113" s="13" t="e">
        <f t="shared" si="20"/>
        <v>#N/A</v>
      </c>
    </row>
    <row r="114" spans="2:33" x14ac:dyDescent="0.3">
      <c r="B114" s="1" t="e">
        <f t="shared" si="13"/>
        <v>#N/A</v>
      </c>
      <c r="V114" s="1" t="str">
        <f t="shared" si="24"/>
        <v/>
      </c>
      <c r="W114" s="1" t="str">
        <f t="shared" si="21"/>
        <v/>
      </c>
      <c r="X114" s="1" t="str">
        <f t="shared" si="22"/>
        <v/>
      </c>
      <c r="Y114" s="1" t="str">
        <f t="shared" si="23"/>
        <v/>
      </c>
      <c r="Z114" s="1" t="e">
        <f t="shared" si="25"/>
        <v>#N/A</v>
      </c>
      <c r="AA114" s="3">
        <f t="shared" si="14"/>
        <v>0</v>
      </c>
      <c r="AB114" s="13" t="e">
        <f t="shared" si="15"/>
        <v>#N/A</v>
      </c>
      <c r="AC114" s="13" t="e">
        <f t="shared" si="16"/>
        <v>#N/A</v>
      </c>
      <c r="AD114" s="13" t="e">
        <f t="shared" si="17"/>
        <v>#N/A</v>
      </c>
      <c r="AE114" s="13" t="e">
        <f t="shared" si="18"/>
        <v>#N/A</v>
      </c>
      <c r="AF114" s="13" t="e">
        <f t="shared" si="19"/>
        <v>#N/A</v>
      </c>
      <c r="AG114" s="13" t="e">
        <f t="shared" si="20"/>
        <v>#N/A</v>
      </c>
    </row>
    <row r="115" spans="2:33" x14ac:dyDescent="0.3">
      <c r="B115" s="1" t="e">
        <f t="shared" si="13"/>
        <v>#N/A</v>
      </c>
      <c r="V115" s="1" t="str">
        <f t="shared" si="24"/>
        <v/>
      </c>
      <c r="W115" s="1" t="str">
        <f t="shared" si="21"/>
        <v/>
      </c>
      <c r="X115" s="1" t="str">
        <f t="shared" si="22"/>
        <v/>
      </c>
      <c r="Y115" s="1" t="str">
        <f t="shared" si="23"/>
        <v/>
      </c>
      <c r="Z115" s="1" t="e">
        <f t="shared" si="25"/>
        <v>#N/A</v>
      </c>
      <c r="AA115" s="3">
        <f t="shared" si="14"/>
        <v>0</v>
      </c>
      <c r="AB115" s="13" t="e">
        <f t="shared" si="15"/>
        <v>#N/A</v>
      </c>
      <c r="AC115" s="13" t="e">
        <f t="shared" si="16"/>
        <v>#N/A</v>
      </c>
      <c r="AD115" s="13" t="e">
        <f t="shared" si="17"/>
        <v>#N/A</v>
      </c>
      <c r="AE115" s="13" t="e">
        <f t="shared" si="18"/>
        <v>#N/A</v>
      </c>
      <c r="AF115" s="13" t="e">
        <f t="shared" si="19"/>
        <v>#N/A</v>
      </c>
      <c r="AG115" s="13" t="e">
        <f t="shared" si="20"/>
        <v>#N/A</v>
      </c>
    </row>
    <row r="116" spans="2:33" x14ac:dyDescent="0.3">
      <c r="B116" s="1" t="e">
        <f t="shared" si="13"/>
        <v>#N/A</v>
      </c>
      <c r="V116" s="1" t="str">
        <f t="shared" si="24"/>
        <v/>
      </c>
      <c r="W116" s="1" t="str">
        <f t="shared" si="21"/>
        <v/>
      </c>
      <c r="X116" s="1" t="str">
        <f t="shared" si="22"/>
        <v/>
      </c>
      <c r="Y116" s="1" t="str">
        <f t="shared" si="23"/>
        <v/>
      </c>
      <c r="Z116" s="1" t="e">
        <f t="shared" si="25"/>
        <v>#N/A</v>
      </c>
      <c r="AA116" s="3">
        <f t="shared" si="14"/>
        <v>0</v>
      </c>
      <c r="AB116" s="13" t="e">
        <f t="shared" si="15"/>
        <v>#N/A</v>
      </c>
      <c r="AC116" s="13" t="e">
        <f t="shared" si="16"/>
        <v>#N/A</v>
      </c>
      <c r="AD116" s="13" t="e">
        <f t="shared" si="17"/>
        <v>#N/A</v>
      </c>
      <c r="AE116" s="13" t="e">
        <f t="shared" si="18"/>
        <v>#N/A</v>
      </c>
      <c r="AF116" s="13" t="e">
        <f t="shared" si="19"/>
        <v>#N/A</v>
      </c>
      <c r="AG116" s="13" t="e">
        <f t="shared" si="20"/>
        <v>#N/A</v>
      </c>
    </row>
    <row r="117" spans="2:33" x14ac:dyDescent="0.3">
      <c r="B117" s="1" t="e">
        <f t="shared" si="13"/>
        <v>#N/A</v>
      </c>
      <c r="V117" s="1" t="str">
        <f t="shared" si="24"/>
        <v/>
      </c>
      <c r="W117" s="1" t="str">
        <f t="shared" si="21"/>
        <v/>
      </c>
      <c r="X117" s="1" t="str">
        <f t="shared" si="22"/>
        <v/>
      </c>
      <c r="Y117" s="1" t="str">
        <f t="shared" si="23"/>
        <v/>
      </c>
      <c r="Z117" s="1" t="e">
        <f t="shared" si="25"/>
        <v>#N/A</v>
      </c>
      <c r="AA117" s="3">
        <f t="shared" si="14"/>
        <v>0</v>
      </c>
      <c r="AB117" s="13" t="e">
        <f t="shared" si="15"/>
        <v>#N/A</v>
      </c>
      <c r="AC117" s="13" t="e">
        <f t="shared" si="16"/>
        <v>#N/A</v>
      </c>
      <c r="AD117" s="13" t="e">
        <f t="shared" si="17"/>
        <v>#N/A</v>
      </c>
      <c r="AE117" s="13" t="e">
        <f t="shared" si="18"/>
        <v>#N/A</v>
      </c>
      <c r="AF117" s="13" t="e">
        <f t="shared" si="19"/>
        <v>#N/A</v>
      </c>
      <c r="AG117" s="13" t="e">
        <f t="shared" si="20"/>
        <v>#N/A</v>
      </c>
    </row>
    <row r="118" spans="2:33" x14ac:dyDescent="0.3">
      <c r="B118" s="1" t="e">
        <f t="shared" si="13"/>
        <v>#N/A</v>
      </c>
      <c r="V118" s="1" t="str">
        <f t="shared" si="24"/>
        <v/>
      </c>
      <c r="W118" s="1" t="str">
        <f t="shared" si="21"/>
        <v/>
      </c>
      <c r="X118" s="1" t="str">
        <f t="shared" si="22"/>
        <v/>
      </c>
      <c r="Y118" s="1" t="str">
        <f t="shared" si="23"/>
        <v/>
      </c>
      <c r="Z118" s="1" t="e">
        <f t="shared" si="25"/>
        <v>#N/A</v>
      </c>
      <c r="AA118" s="3">
        <f t="shared" si="14"/>
        <v>0</v>
      </c>
      <c r="AB118" s="13" t="e">
        <f t="shared" si="15"/>
        <v>#N/A</v>
      </c>
      <c r="AC118" s="13" t="e">
        <f t="shared" si="16"/>
        <v>#N/A</v>
      </c>
      <c r="AD118" s="13" t="e">
        <f t="shared" si="17"/>
        <v>#N/A</v>
      </c>
      <c r="AE118" s="13" t="e">
        <f t="shared" si="18"/>
        <v>#N/A</v>
      </c>
      <c r="AF118" s="13" t="e">
        <f t="shared" si="19"/>
        <v>#N/A</v>
      </c>
      <c r="AG118" s="13" t="e">
        <f t="shared" si="20"/>
        <v>#N/A</v>
      </c>
    </row>
    <row r="119" spans="2:33" x14ac:dyDescent="0.3">
      <c r="B119" s="1" t="e">
        <f t="shared" si="13"/>
        <v>#N/A</v>
      </c>
      <c r="V119" s="1" t="str">
        <f t="shared" si="24"/>
        <v/>
      </c>
      <c r="W119" s="1" t="str">
        <f t="shared" si="21"/>
        <v/>
      </c>
      <c r="X119" s="1" t="str">
        <f t="shared" si="22"/>
        <v/>
      </c>
      <c r="Y119" s="1" t="str">
        <f t="shared" si="23"/>
        <v/>
      </c>
      <c r="Z119" s="1" t="e">
        <f t="shared" si="25"/>
        <v>#N/A</v>
      </c>
      <c r="AA119" s="3">
        <f t="shared" si="14"/>
        <v>0</v>
      </c>
      <c r="AB119" s="13" t="e">
        <f t="shared" si="15"/>
        <v>#N/A</v>
      </c>
      <c r="AC119" s="13" t="e">
        <f t="shared" si="16"/>
        <v>#N/A</v>
      </c>
      <c r="AD119" s="13" t="e">
        <f t="shared" si="17"/>
        <v>#N/A</v>
      </c>
      <c r="AE119" s="13" t="e">
        <f t="shared" si="18"/>
        <v>#N/A</v>
      </c>
      <c r="AF119" s="13" t="e">
        <f t="shared" si="19"/>
        <v>#N/A</v>
      </c>
      <c r="AG119" s="13" t="e">
        <f t="shared" si="20"/>
        <v>#N/A</v>
      </c>
    </row>
    <row r="120" spans="2:33" x14ac:dyDescent="0.3">
      <c r="B120" s="1" t="e">
        <f t="shared" si="13"/>
        <v>#N/A</v>
      </c>
      <c r="V120" s="1" t="str">
        <f t="shared" si="24"/>
        <v/>
      </c>
      <c r="W120" s="1" t="str">
        <f t="shared" si="21"/>
        <v/>
      </c>
      <c r="X120" s="1" t="str">
        <f t="shared" si="22"/>
        <v/>
      </c>
      <c r="Y120" s="1" t="str">
        <f t="shared" si="23"/>
        <v/>
      </c>
      <c r="Z120" s="1" t="e">
        <f t="shared" si="25"/>
        <v>#N/A</v>
      </c>
      <c r="AA120" s="3">
        <f t="shared" si="14"/>
        <v>0</v>
      </c>
      <c r="AB120" s="13" t="e">
        <f t="shared" si="15"/>
        <v>#N/A</v>
      </c>
      <c r="AC120" s="13" t="e">
        <f t="shared" si="16"/>
        <v>#N/A</v>
      </c>
      <c r="AD120" s="13" t="e">
        <f t="shared" si="17"/>
        <v>#N/A</v>
      </c>
      <c r="AE120" s="13" t="e">
        <f t="shared" si="18"/>
        <v>#N/A</v>
      </c>
      <c r="AF120" s="13" t="e">
        <f t="shared" si="19"/>
        <v>#N/A</v>
      </c>
      <c r="AG120" s="13" t="e">
        <f t="shared" si="20"/>
        <v>#N/A</v>
      </c>
    </row>
    <row r="121" spans="2:33" x14ac:dyDescent="0.3">
      <c r="B121" s="1" t="e">
        <f t="shared" si="13"/>
        <v>#N/A</v>
      </c>
      <c r="V121" s="1" t="str">
        <f t="shared" si="24"/>
        <v/>
      </c>
      <c r="W121" s="1" t="str">
        <f t="shared" si="21"/>
        <v/>
      </c>
      <c r="X121" s="1" t="str">
        <f t="shared" si="22"/>
        <v/>
      </c>
      <c r="Y121" s="1" t="str">
        <f t="shared" si="23"/>
        <v/>
      </c>
      <c r="Z121" s="1" t="e">
        <f t="shared" si="25"/>
        <v>#N/A</v>
      </c>
      <c r="AA121" s="3">
        <f t="shared" si="14"/>
        <v>0</v>
      </c>
      <c r="AB121" s="13" t="e">
        <f t="shared" si="15"/>
        <v>#N/A</v>
      </c>
      <c r="AC121" s="13" t="e">
        <f t="shared" si="16"/>
        <v>#N/A</v>
      </c>
      <c r="AD121" s="13" t="e">
        <f t="shared" si="17"/>
        <v>#N/A</v>
      </c>
      <c r="AE121" s="13" t="e">
        <f t="shared" si="18"/>
        <v>#N/A</v>
      </c>
      <c r="AF121" s="13" t="e">
        <f t="shared" si="19"/>
        <v>#N/A</v>
      </c>
      <c r="AG121" s="13" t="e">
        <f t="shared" si="20"/>
        <v>#N/A</v>
      </c>
    </row>
    <row r="122" spans="2:33" x14ac:dyDescent="0.3">
      <c r="B122" s="1" t="e">
        <f t="shared" si="13"/>
        <v>#N/A</v>
      </c>
      <c r="V122" s="1" t="str">
        <f t="shared" si="24"/>
        <v/>
      </c>
      <c r="W122" s="1" t="str">
        <f t="shared" si="21"/>
        <v/>
      </c>
      <c r="X122" s="1" t="str">
        <f t="shared" si="22"/>
        <v/>
      </c>
      <c r="Y122" s="1" t="str">
        <f t="shared" si="23"/>
        <v/>
      </c>
      <c r="Z122" s="1" t="e">
        <f t="shared" si="25"/>
        <v>#N/A</v>
      </c>
      <c r="AA122" s="3">
        <f t="shared" si="14"/>
        <v>0</v>
      </c>
      <c r="AB122" s="13" t="e">
        <f t="shared" si="15"/>
        <v>#N/A</v>
      </c>
      <c r="AC122" s="13" t="e">
        <f t="shared" si="16"/>
        <v>#N/A</v>
      </c>
      <c r="AD122" s="13" t="e">
        <f t="shared" si="17"/>
        <v>#N/A</v>
      </c>
      <c r="AE122" s="13" t="e">
        <f t="shared" si="18"/>
        <v>#N/A</v>
      </c>
      <c r="AF122" s="13" t="e">
        <f t="shared" si="19"/>
        <v>#N/A</v>
      </c>
      <c r="AG122" s="13" t="e">
        <f t="shared" si="20"/>
        <v>#N/A</v>
      </c>
    </row>
    <row r="123" spans="2:33" x14ac:dyDescent="0.3">
      <c r="B123" s="1" t="e">
        <f t="shared" si="13"/>
        <v>#N/A</v>
      </c>
      <c r="V123" s="1" t="str">
        <f t="shared" si="24"/>
        <v/>
      </c>
      <c r="W123" s="1" t="str">
        <f t="shared" si="21"/>
        <v/>
      </c>
      <c r="X123" s="1" t="str">
        <f t="shared" si="22"/>
        <v/>
      </c>
      <c r="Y123" s="1" t="str">
        <f t="shared" si="23"/>
        <v/>
      </c>
      <c r="Z123" s="1" t="e">
        <f t="shared" si="25"/>
        <v>#N/A</v>
      </c>
      <c r="AA123" s="3">
        <f t="shared" si="14"/>
        <v>0</v>
      </c>
      <c r="AB123" s="13" t="e">
        <f t="shared" si="15"/>
        <v>#N/A</v>
      </c>
      <c r="AC123" s="13" t="e">
        <f t="shared" si="16"/>
        <v>#N/A</v>
      </c>
      <c r="AD123" s="13" t="e">
        <f t="shared" si="17"/>
        <v>#N/A</v>
      </c>
      <c r="AE123" s="13" t="e">
        <f t="shared" si="18"/>
        <v>#N/A</v>
      </c>
      <c r="AF123" s="13" t="e">
        <f t="shared" si="19"/>
        <v>#N/A</v>
      </c>
      <c r="AG123" s="13" t="e">
        <f t="shared" si="20"/>
        <v>#N/A</v>
      </c>
    </row>
    <row r="124" spans="2:33" x14ac:dyDescent="0.3">
      <c r="B124" s="1" t="e">
        <f t="shared" si="13"/>
        <v>#N/A</v>
      </c>
      <c r="V124" s="1" t="str">
        <f t="shared" si="24"/>
        <v/>
      </c>
      <c r="W124" s="1" t="str">
        <f t="shared" si="21"/>
        <v/>
      </c>
      <c r="X124" s="1" t="str">
        <f t="shared" si="22"/>
        <v/>
      </c>
      <c r="Y124" s="1" t="str">
        <f t="shared" si="23"/>
        <v/>
      </c>
      <c r="Z124" s="1" t="e">
        <f t="shared" si="25"/>
        <v>#N/A</v>
      </c>
      <c r="AA124" s="3">
        <f t="shared" si="14"/>
        <v>0</v>
      </c>
      <c r="AB124" s="13" t="e">
        <f t="shared" si="15"/>
        <v>#N/A</v>
      </c>
      <c r="AC124" s="13" t="e">
        <f t="shared" si="16"/>
        <v>#N/A</v>
      </c>
      <c r="AD124" s="13" t="e">
        <f t="shared" si="17"/>
        <v>#N/A</v>
      </c>
      <c r="AE124" s="13" t="e">
        <f t="shared" si="18"/>
        <v>#N/A</v>
      </c>
      <c r="AF124" s="13" t="e">
        <f t="shared" si="19"/>
        <v>#N/A</v>
      </c>
      <c r="AG124" s="13" t="e">
        <f t="shared" si="20"/>
        <v>#N/A</v>
      </c>
    </row>
    <row r="125" spans="2:33" x14ac:dyDescent="0.3">
      <c r="B125" s="1" t="e">
        <f t="shared" si="13"/>
        <v>#N/A</v>
      </c>
      <c r="V125" s="1" t="str">
        <f t="shared" si="24"/>
        <v/>
      </c>
      <c r="W125" s="1" t="str">
        <f t="shared" si="21"/>
        <v/>
      </c>
      <c r="X125" s="1" t="str">
        <f t="shared" si="22"/>
        <v/>
      </c>
      <c r="Y125" s="1" t="str">
        <f t="shared" si="23"/>
        <v/>
      </c>
      <c r="Z125" s="1" t="e">
        <f t="shared" si="25"/>
        <v>#N/A</v>
      </c>
      <c r="AA125" s="3">
        <f t="shared" si="14"/>
        <v>0</v>
      </c>
      <c r="AB125" s="13" t="e">
        <f t="shared" si="15"/>
        <v>#N/A</v>
      </c>
      <c r="AC125" s="13" t="e">
        <f t="shared" si="16"/>
        <v>#N/A</v>
      </c>
      <c r="AD125" s="13" t="e">
        <f t="shared" si="17"/>
        <v>#N/A</v>
      </c>
      <c r="AE125" s="13" t="e">
        <f t="shared" si="18"/>
        <v>#N/A</v>
      </c>
      <c r="AF125" s="13" t="e">
        <f t="shared" si="19"/>
        <v>#N/A</v>
      </c>
      <c r="AG125" s="13" t="e">
        <f t="shared" si="20"/>
        <v>#N/A</v>
      </c>
    </row>
    <row r="126" spans="2:33" x14ac:dyDescent="0.3">
      <c r="B126" s="1" t="e">
        <f t="shared" si="13"/>
        <v>#N/A</v>
      </c>
      <c r="V126" s="1" t="str">
        <f t="shared" si="24"/>
        <v/>
      </c>
      <c r="W126" s="1" t="str">
        <f t="shared" si="21"/>
        <v/>
      </c>
      <c r="X126" s="1" t="str">
        <f t="shared" si="22"/>
        <v/>
      </c>
      <c r="Y126" s="1" t="str">
        <f t="shared" si="23"/>
        <v/>
      </c>
      <c r="Z126" s="1" t="e">
        <f t="shared" si="25"/>
        <v>#N/A</v>
      </c>
      <c r="AA126" s="3">
        <f t="shared" si="14"/>
        <v>0</v>
      </c>
      <c r="AB126" s="13" t="e">
        <f t="shared" si="15"/>
        <v>#N/A</v>
      </c>
      <c r="AC126" s="13" t="e">
        <f t="shared" si="16"/>
        <v>#N/A</v>
      </c>
      <c r="AD126" s="13" t="e">
        <f t="shared" si="17"/>
        <v>#N/A</v>
      </c>
      <c r="AE126" s="13" t="e">
        <f t="shared" si="18"/>
        <v>#N/A</v>
      </c>
      <c r="AF126" s="13" t="e">
        <f t="shared" si="19"/>
        <v>#N/A</v>
      </c>
      <c r="AG126" s="13" t="e">
        <f t="shared" si="20"/>
        <v>#N/A</v>
      </c>
    </row>
    <row r="127" spans="2:33" x14ac:dyDescent="0.3">
      <c r="B127" s="1" t="e">
        <f t="shared" si="13"/>
        <v>#N/A</v>
      </c>
      <c r="V127" s="1" t="str">
        <f t="shared" si="24"/>
        <v/>
      </c>
      <c r="W127" s="1" t="str">
        <f t="shared" si="21"/>
        <v/>
      </c>
      <c r="X127" s="1" t="str">
        <f t="shared" si="22"/>
        <v/>
      </c>
      <c r="Y127" s="1" t="str">
        <f t="shared" si="23"/>
        <v/>
      </c>
      <c r="Z127" s="1" t="e">
        <f t="shared" si="25"/>
        <v>#N/A</v>
      </c>
      <c r="AA127" s="3">
        <f t="shared" si="14"/>
        <v>0</v>
      </c>
      <c r="AB127" s="13" t="e">
        <f t="shared" si="15"/>
        <v>#N/A</v>
      </c>
      <c r="AC127" s="13" t="e">
        <f t="shared" si="16"/>
        <v>#N/A</v>
      </c>
      <c r="AD127" s="13" t="e">
        <f t="shared" si="17"/>
        <v>#N/A</v>
      </c>
      <c r="AE127" s="13" t="e">
        <f t="shared" si="18"/>
        <v>#N/A</v>
      </c>
      <c r="AF127" s="13" t="e">
        <f t="shared" si="19"/>
        <v>#N/A</v>
      </c>
      <c r="AG127" s="13" t="e">
        <f t="shared" si="20"/>
        <v>#N/A</v>
      </c>
    </row>
    <row r="128" spans="2:33" x14ac:dyDescent="0.3">
      <c r="B128" s="1" t="e">
        <f t="shared" si="13"/>
        <v>#N/A</v>
      </c>
      <c r="V128" s="1" t="str">
        <f t="shared" si="24"/>
        <v/>
      </c>
      <c r="W128" s="1" t="str">
        <f t="shared" si="21"/>
        <v/>
      </c>
      <c r="X128" s="1" t="str">
        <f t="shared" si="22"/>
        <v/>
      </c>
      <c r="Y128" s="1" t="str">
        <f t="shared" si="23"/>
        <v/>
      </c>
      <c r="Z128" s="1" t="e">
        <f t="shared" si="25"/>
        <v>#N/A</v>
      </c>
      <c r="AA128" s="3">
        <f t="shared" si="14"/>
        <v>0</v>
      </c>
      <c r="AB128" s="13" t="e">
        <f t="shared" si="15"/>
        <v>#N/A</v>
      </c>
      <c r="AC128" s="13" t="e">
        <f t="shared" si="16"/>
        <v>#N/A</v>
      </c>
      <c r="AD128" s="13" t="e">
        <f t="shared" si="17"/>
        <v>#N/A</v>
      </c>
      <c r="AE128" s="13" t="e">
        <f t="shared" si="18"/>
        <v>#N/A</v>
      </c>
      <c r="AF128" s="13" t="e">
        <f t="shared" si="19"/>
        <v>#N/A</v>
      </c>
      <c r="AG128" s="13" t="e">
        <f t="shared" si="20"/>
        <v>#N/A</v>
      </c>
    </row>
    <row r="129" spans="2:33" x14ac:dyDescent="0.3">
      <c r="B129" s="1" t="e">
        <f t="shared" si="13"/>
        <v>#N/A</v>
      </c>
      <c r="V129" s="1" t="str">
        <f t="shared" si="24"/>
        <v/>
      </c>
      <c r="W129" s="1" t="str">
        <f t="shared" si="21"/>
        <v/>
      </c>
      <c r="X129" s="1" t="str">
        <f t="shared" si="22"/>
        <v/>
      </c>
      <c r="Y129" s="1" t="str">
        <f t="shared" si="23"/>
        <v/>
      </c>
      <c r="Z129" s="1" t="e">
        <f t="shared" si="25"/>
        <v>#N/A</v>
      </c>
      <c r="AA129" s="3">
        <f t="shared" si="14"/>
        <v>0</v>
      </c>
      <c r="AB129" s="13" t="e">
        <f t="shared" si="15"/>
        <v>#N/A</v>
      </c>
      <c r="AC129" s="13" t="e">
        <f t="shared" si="16"/>
        <v>#N/A</v>
      </c>
      <c r="AD129" s="13" t="e">
        <f t="shared" si="17"/>
        <v>#N/A</v>
      </c>
      <c r="AE129" s="13" t="e">
        <f t="shared" si="18"/>
        <v>#N/A</v>
      </c>
      <c r="AF129" s="13" t="e">
        <f t="shared" si="19"/>
        <v>#N/A</v>
      </c>
      <c r="AG129" s="13" t="e">
        <f t="shared" si="20"/>
        <v>#N/A</v>
      </c>
    </row>
    <row r="130" spans="2:33" x14ac:dyDescent="0.3">
      <c r="B130" s="1" t="e">
        <f t="shared" si="13"/>
        <v>#N/A</v>
      </c>
      <c r="V130" s="1" t="str">
        <f t="shared" si="24"/>
        <v/>
      </c>
      <c r="W130" s="1" t="str">
        <f t="shared" si="21"/>
        <v/>
      </c>
      <c r="X130" s="1" t="str">
        <f t="shared" si="22"/>
        <v/>
      </c>
      <c r="Y130" s="1" t="str">
        <f t="shared" si="23"/>
        <v/>
      </c>
      <c r="Z130" s="1" t="e">
        <f t="shared" si="25"/>
        <v>#N/A</v>
      </c>
      <c r="AA130" s="3">
        <f t="shared" si="14"/>
        <v>0</v>
      </c>
      <c r="AB130" s="13" t="e">
        <f t="shared" si="15"/>
        <v>#N/A</v>
      </c>
      <c r="AC130" s="13" t="e">
        <f t="shared" si="16"/>
        <v>#N/A</v>
      </c>
      <c r="AD130" s="13" t="e">
        <f t="shared" si="17"/>
        <v>#N/A</v>
      </c>
      <c r="AE130" s="13" t="e">
        <f t="shared" si="18"/>
        <v>#N/A</v>
      </c>
      <c r="AF130" s="13" t="e">
        <f t="shared" si="19"/>
        <v>#N/A</v>
      </c>
      <c r="AG130" s="13" t="e">
        <f t="shared" si="20"/>
        <v>#N/A</v>
      </c>
    </row>
    <row r="131" spans="2:33" x14ac:dyDescent="0.3">
      <c r="B131" s="1" t="e">
        <f t="shared" si="13"/>
        <v>#N/A</v>
      </c>
      <c r="V131" s="1" t="str">
        <f t="shared" si="24"/>
        <v/>
      </c>
      <c r="W131" s="1" t="str">
        <f t="shared" si="21"/>
        <v/>
      </c>
      <c r="X131" s="1" t="str">
        <f t="shared" si="22"/>
        <v/>
      </c>
      <c r="Y131" s="1" t="str">
        <f t="shared" si="23"/>
        <v/>
      </c>
      <c r="Z131" s="1" t="e">
        <f t="shared" si="25"/>
        <v>#N/A</v>
      </c>
      <c r="AA131" s="3">
        <f t="shared" si="14"/>
        <v>0</v>
      </c>
      <c r="AB131" s="13" t="e">
        <f t="shared" si="15"/>
        <v>#N/A</v>
      </c>
      <c r="AC131" s="13" t="e">
        <f t="shared" si="16"/>
        <v>#N/A</v>
      </c>
      <c r="AD131" s="13" t="e">
        <f t="shared" si="17"/>
        <v>#N/A</v>
      </c>
      <c r="AE131" s="13" t="e">
        <f t="shared" si="18"/>
        <v>#N/A</v>
      </c>
      <c r="AF131" s="13" t="e">
        <f t="shared" si="19"/>
        <v>#N/A</v>
      </c>
      <c r="AG131" s="13" t="e">
        <f t="shared" si="20"/>
        <v>#N/A</v>
      </c>
    </row>
    <row r="132" spans="2:33" x14ac:dyDescent="0.3">
      <c r="B132" s="1" t="e">
        <f t="shared" si="13"/>
        <v>#N/A</v>
      </c>
      <c r="V132" s="1" t="str">
        <f t="shared" si="24"/>
        <v/>
      </c>
      <c r="W132" s="1" t="str">
        <f t="shared" si="21"/>
        <v/>
      </c>
      <c r="X132" s="1" t="str">
        <f t="shared" si="22"/>
        <v/>
      </c>
      <c r="Y132" s="1" t="str">
        <f t="shared" si="23"/>
        <v/>
      </c>
      <c r="Z132" s="1" t="e">
        <f t="shared" si="25"/>
        <v>#N/A</v>
      </c>
      <c r="AA132" s="3">
        <f t="shared" si="14"/>
        <v>0</v>
      </c>
      <c r="AB132" s="13" t="e">
        <f t="shared" si="15"/>
        <v>#N/A</v>
      </c>
      <c r="AC132" s="13" t="e">
        <f t="shared" si="16"/>
        <v>#N/A</v>
      </c>
      <c r="AD132" s="13" t="e">
        <f t="shared" si="17"/>
        <v>#N/A</v>
      </c>
      <c r="AE132" s="13" t="e">
        <f t="shared" si="18"/>
        <v>#N/A</v>
      </c>
      <c r="AF132" s="13" t="e">
        <f t="shared" si="19"/>
        <v>#N/A</v>
      </c>
      <c r="AG132" s="13" t="e">
        <f t="shared" si="20"/>
        <v>#N/A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21"/>
        <v/>
      </c>
      <c r="X133" s="1" t="str">
        <f t="shared" si="22"/>
        <v/>
      </c>
      <c r="Y133" s="1" t="str">
        <f t="shared" si="23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6"/>
        <v>#N/A</v>
      </c>
      <c r="AD133" s="13" t="e">
        <f t="shared" si="17"/>
        <v>#N/A</v>
      </c>
      <c r="AE133" s="13" t="e">
        <f t="shared" si="18"/>
        <v>#N/A</v>
      </c>
      <c r="AF133" s="13" t="e">
        <f t="shared" si="19"/>
        <v>#N/A</v>
      </c>
      <c r="AG133" s="13" t="e">
        <f t="shared" si="20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21"/>
        <v/>
      </c>
      <c r="X134" s="1" t="str">
        <f t="shared" si="22"/>
        <v/>
      </c>
      <c r="Y134" s="1" t="str">
        <f t="shared" si="23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6"/>
        <v>#N/A</v>
      </c>
      <c r="AD134" s="13" t="e">
        <f t="shared" si="17"/>
        <v>#N/A</v>
      </c>
      <c r="AE134" s="13" t="e">
        <f t="shared" si="18"/>
        <v>#N/A</v>
      </c>
      <c r="AF134" s="13" t="e">
        <f t="shared" si="19"/>
        <v>#N/A</v>
      </c>
      <c r="AG134" s="13" t="e">
        <f t="shared" si="20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21"/>
        <v/>
      </c>
      <c r="X135" s="1" t="str">
        <f t="shared" si="22"/>
        <v/>
      </c>
      <c r="Y135" s="1" t="str">
        <f t="shared" si="23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6"/>
        <v>#N/A</v>
      </c>
      <c r="AD135" s="13" t="e">
        <f t="shared" si="17"/>
        <v>#N/A</v>
      </c>
      <c r="AE135" s="13" t="e">
        <f t="shared" si="18"/>
        <v>#N/A</v>
      </c>
      <c r="AF135" s="13" t="e">
        <f t="shared" si="19"/>
        <v>#N/A</v>
      </c>
      <c r="AG135" s="13" t="e">
        <f t="shared" si="20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21"/>
        <v/>
      </c>
      <c r="X136" s="1" t="str">
        <f t="shared" si="22"/>
        <v/>
      </c>
      <c r="Y136" s="1" t="str">
        <f t="shared" si="23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ref="AC136:AC199" si="29">IF(OR(ISNA(B136),B136=0),NA(),B136/$AC$5)</f>
        <v>#N/A</v>
      </c>
      <c r="AD136" s="13" t="e">
        <f t="shared" ref="AD136:AD199" si="30">IF(OR(ISNA(B136),B136=0),NA(),E136/$AC$5)</f>
        <v>#N/A</v>
      </c>
      <c r="AE136" s="13" t="e">
        <f t="shared" ref="AE136:AE199" si="31">IF(OR(ISNA(B136),B136=0),NA(),G136/$AC$5)</f>
        <v>#N/A</v>
      </c>
      <c r="AF136" s="13" t="e">
        <f t="shared" ref="AF136:AF199" si="32">IF(OR(ISNA(B136),B136=0),NA(),I136/$AC$5)</f>
        <v>#N/A</v>
      </c>
      <c r="AG136" s="13" t="e">
        <f t="shared" ref="AG136:AG199" si="33">+IF(OR(ISNA(B136),B136=0),NA(),Z136/$AC$5)</f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34">IF($C137="","",G137-G136)</f>
        <v/>
      </c>
      <c r="X137" s="1" t="str">
        <f t="shared" ref="X137:X200" si="35">IF($C137="","",H137-H136)</f>
        <v/>
      </c>
      <c r="Y137" s="1" t="str">
        <f t="shared" ref="Y137:Y200" si="36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si="29"/>
        <v>#N/A</v>
      </c>
      <c r="AD137" s="13" t="e">
        <f t="shared" si="30"/>
        <v>#N/A</v>
      </c>
      <c r="AE137" s="13" t="e">
        <f t="shared" si="31"/>
        <v>#N/A</v>
      </c>
      <c r="AF137" s="13" t="e">
        <f t="shared" si="32"/>
        <v>#N/A</v>
      </c>
      <c r="AG137" s="13" t="e">
        <f t="shared" si="33"/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34"/>
        <v/>
      </c>
      <c r="X138" s="1" t="str">
        <f t="shared" si="35"/>
        <v/>
      </c>
      <c r="Y138" s="1" t="str">
        <f t="shared" si="36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29"/>
        <v>#N/A</v>
      </c>
      <c r="AD138" s="13" t="e">
        <f t="shared" si="30"/>
        <v>#N/A</v>
      </c>
      <c r="AE138" s="13" t="e">
        <f t="shared" si="31"/>
        <v>#N/A</v>
      </c>
      <c r="AF138" s="13" t="e">
        <f t="shared" si="32"/>
        <v>#N/A</v>
      </c>
      <c r="AG138" s="13" t="e">
        <f t="shared" si="33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34"/>
        <v/>
      </c>
      <c r="X139" s="1" t="str">
        <f t="shared" si="35"/>
        <v/>
      </c>
      <c r="Y139" s="1" t="str">
        <f t="shared" si="36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29"/>
        <v>#N/A</v>
      </c>
      <c r="AD139" s="13" t="e">
        <f t="shared" si="30"/>
        <v>#N/A</v>
      </c>
      <c r="AE139" s="13" t="e">
        <f t="shared" si="31"/>
        <v>#N/A</v>
      </c>
      <c r="AF139" s="13" t="e">
        <f t="shared" si="32"/>
        <v>#N/A</v>
      </c>
      <c r="AG139" s="13" t="e">
        <f t="shared" si="33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34"/>
        <v/>
      </c>
      <c r="X140" s="1" t="str">
        <f t="shared" si="35"/>
        <v/>
      </c>
      <c r="Y140" s="1" t="str">
        <f t="shared" si="36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29"/>
        <v>#N/A</v>
      </c>
      <c r="AD140" s="13" t="e">
        <f t="shared" si="30"/>
        <v>#N/A</v>
      </c>
      <c r="AE140" s="13" t="e">
        <f t="shared" si="31"/>
        <v>#N/A</v>
      </c>
      <c r="AF140" s="13" t="e">
        <f t="shared" si="32"/>
        <v>#N/A</v>
      </c>
      <c r="AG140" s="13" t="e">
        <f t="shared" si="33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34"/>
        <v/>
      </c>
      <c r="X141" s="1" t="str">
        <f t="shared" si="35"/>
        <v/>
      </c>
      <c r="Y141" s="1" t="str">
        <f t="shared" si="36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29"/>
        <v>#N/A</v>
      </c>
      <c r="AD141" s="13" t="e">
        <f t="shared" si="30"/>
        <v>#N/A</v>
      </c>
      <c r="AE141" s="13" t="e">
        <f t="shared" si="31"/>
        <v>#N/A</v>
      </c>
      <c r="AF141" s="13" t="e">
        <f t="shared" si="32"/>
        <v>#N/A</v>
      </c>
      <c r="AG141" s="13" t="e">
        <f t="shared" si="33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34"/>
        <v/>
      </c>
      <c r="X142" s="1" t="str">
        <f t="shared" si="35"/>
        <v/>
      </c>
      <c r="Y142" s="1" t="str">
        <f t="shared" si="36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29"/>
        <v>#N/A</v>
      </c>
      <c r="AD142" s="13" t="e">
        <f t="shared" si="30"/>
        <v>#N/A</v>
      </c>
      <c r="AE142" s="13" t="e">
        <f t="shared" si="31"/>
        <v>#N/A</v>
      </c>
      <c r="AF142" s="13" t="e">
        <f t="shared" si="32"/>
        <v>#N/A</v>
      </c>
      <c r="AG142" s="13" t="e">
        <f t="shared" si="33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34"/>
        <v/>
      </c>
      <c r="X143" s="1" t="str">
        <f t="shared" si="35"/>
        <v/>
      </c>
      <c r="Y143" s="1" t="str">
        <f t="shared" si="36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29"/>
        <v>#N/A</v>
      </c>
      <c r="AD143" s="13" t="e">
        <f t="shared" si="30"/>
        <v>#N/A</v>
      </c>
      <c r="AE143" s="13" t="e">
        <f t="shared" si="31"/>
        <v>#N/A</v>
      </c>
      <c r="AF143" s="13" t="e">
        <f t="shared" si="32"/>
        <v>#N/A</v>
      </c>
      <c r="AG143" s="13" t="e">
        <f t="shared" si="33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34"/>
        <v/>
      </c>
      <c r="X144" s="1" t="str">
        <f t="shared" si="35"/>
        <v/>
      </c>
      <c r="Y144" s="1" t="str">
        <f t="shared" si="36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29"/>
        <v>#N/A</v>
      </c>
      <c r="AD144" s="13" t="e">
        <f t="shared" si="30"/>
        <v>#N/A</v>
      </c>
      <c r="AE144" s="13" t="e">
        <f t="shared" si="31"/>
        <v>#N/A</v>
      </c>
      <c r="AF144" s="13" t="e">
        <f t="shared" si="32"/>
        <v>#N/A</v>
      </c>
      <c r="AG144" s="13" t="e">
        <f t="shared" si="33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34"/>
        <v/>
      </c>
      <c r="X145" s="1" t="str">
        <f t="shared" si="35"/>
        <v/>
      </c>
      <c r="Y145" s="1" t="str">
        <f t="shared" si="36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29"/>
        <v>#N/A</v>
      </c>
      <c r="AD145" s="13" t="e">
        <f t="shared" si="30"/>
        <v>#N/A</v>
      </c>
      <c r="AE145" s="13" t="e">
        <f t="shared" si="31"/>
        <v>#N/A</v>
      </c>
      <c r="AF145" s="13" t="e">
        <f t="shared" si="32"/>
        <v>#N/A</v>
      </c>
      <c r="AG145" s="13" t="e">
        <f t="shared" si="33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34"/>
        <v/>
      </c>
      <c r="X146" s="1" t="str">
        <f t="shared" si="35"/>
        <v/>
      </c>
      <c r="Y146" s="1" t="str">
        <f t="shared" si="36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29"/>
        <v>#N/A</v>
      </c>
      <c r="AD146" s="13" t="e">
        <f t="shared" si="30"/>
        <v>#N/A</v>
      </c>
      <c r="AE146" s="13" t="e">
        <f t="shared" si="31"/>
        <v>#N/A</v>
      </c>
      <c r="AF146" s="13" t="e">
        <f t="shared" si="32"/>
        <v>#N/A</v>
      </c>
      <c r="AG146" s="13" t="e">
        <f t="shared" si="33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34"/>
        <v/>
      </c>
      <c r="X147" s="1" t="str">
        <f t="shared" si="35"/>
        <v/>
      </c>
      <c r="Y147" s="1" t="str">
        <f t="shared" si="36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29"/>
        <v>#N/A</v>
      </c>
      <c r="AD147" s="13" t="e">
        <f t="shared" si="30"/>
        <v>#N/A</v>
      </c>
      <c r="AE147" s="13" t="e">
        <f t="shared" si="31"/>
        <v>#N/A</v>
      </c>
      <c r="AF147" s="13" t="e">
        <f t="shared" si="32"/>
        <v>#N/A</v>
      </c>
      <c r="AG147" s="13" t="e">
        <f t="shared" si="33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34"/>
        <v/>
      </c>
      <c r="X148" s="1" t="str">
        <f t="shared" si="35"/>
        <v/>
      </c>
      <c r="Y148" s="1" t="str">
        <f t="shared" si="36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29"/>
        <v>#N/A</v>
      </c>
      <c r="AD148" s="13" t="e">
        <f t="shared" si="30"/>
        <v>#N/A</v>
      </c>
      <c r="AE148" s="13" t="e">
        <f t="shared" si="31"/>
        <v>#N/A</v>
      </c>
      <c r="AF148" s="13" t="e">
        <f t="shared" si="32"/>
        <v>#N/A</v>
      </c>
      <c r="AG148" s="13" t="e">
        <f t="shared" si="33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34"/>
        <v/>
      </c>
      <c r="X149" s="1" t="str">
        <f t="shared" si="35"/>
        <v/>
      </c>
      <c r="Y149" s="1" t="str">
        <f t="shared" si="36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29"/>
        <v>#N/A</v>
      </c>
      <c r="AD149" s="13" t="e">
        <f t="shared" si="30"/>
        <v>#N/A</v>
      </c>
      <c r="AE149" s="13" t="e">
        <f t="shared" si="31"/>
        <v>#N/A</v>
      </c>
      <c r="AF149" s="13" t="e">
        <f t="shared" si="32"/>
        <v>#N/A</v>
      </c>
      <c r="AG149" s="13" t="e">
        <f t="shared" si="33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34"/>
        <v/>
      </c>
      <c r="X150" s="1" t="str">
        <f t="shared" si="35"/>
        <v/>
      </c>
      <c r="Y150" s="1" t="str">
        <f t="shared" si="36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29"/>
        <v>#N/A</v>
      </c>
      <c r="AD150" s="13" t="e">
        <f t="shared" si="30"/>
        <v>#N/A</v>
      </c>
      <c r="AE150" s="13" t="e">
        <f t="shared" si="31"/>
        <v>#N/A</v>
      </c>
      <c r="AF150" s="13" t="e">
        <f t="shared" si="32"/>
        <v>#N/A</v>
      </c>
      <c r="AG150" s="13" t="e">
        <f t="shared" si="33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34"/>
        <v/>
      </c>
      <c r="X151" s="1" t="str">
        <f t="shared" si="35"/>
        <v/>
      </c>
      <c r="Y151" s="1" t="str">
        <f t="shared" si="36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29"/>
        <v>#N/A</v>
      </c>
      <c r="AD151" s="13" t="e">
        <f t="shared" si="30"/>
        <v>#N/A</v>
      </c>
      <c r="AE151" s="13" t="e">
        <f t="shared" si="31"/>
        <v>#N/A</v>
      </c>
      <c r="AF151" s="13" t="e">
        <f t="shared" si="32"/>
        <v>#N/A</v>
      </c>
      <c r="AG151" s="13" t="e">
        <f t="shared" si="33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34"/>
        <v/>
      </c>
      <c r="X152" s="1" t="str">
        <f t="shared" si="35"/>
        <v/>
      </c>
      <c r="Y152" s="1" t="str">
        <f t="shared" si="36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29"/>
        <v>#N/A</v>
      </c>
      <c r="AD152" s="13" t="e">
        <f t="shared" si="30"/>
        <v>#N/A</v>
      </c>
      <c r="AE152" s="13" t="e">
        <f t="shared" si="31"/>
        <v>#N/A</v>
      </c>
      <c r="AF152" s="13" t="e">
        <f t="shared" si="32"/>
        <v>#N/A</v>
      </c>
      <c r="AG152" s="13" t="e">
        <f t="shared" si="33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34"/>
        <v/>
      </c>
      <c r="X153" s="1" t="str">
        <f t="shared" si="35"/>
        <v/>
      </c>
      <c r="Y153" s="1" t="str">
        <f t="shared" si="36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29"/>
        <v>#N/A</v>
      </c>
      <c r="AD153" s="13" t="e">
        <f t="shared" si="30"/>
        <v>#N/A</v>
      </c>
      <c r="AE153" s="13" t="e">
        <f t="shared" si="31"/>
        <v>#N/A</v>
      </c>
      <c r="AF153" s="13" t="e">
        <f t="shared" si="32"/>
        <v>#N/A</v>
      </c>
      <c r="AG153" s="13" t="e">
        <f t="shared" si="33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34"/>
        <v/>
      </c>
      <c r="X154" s="1" t="str">
        <f t="shared" si="35"/>
        <v/>
      </c>
      <c r="Y154" s="1" t="str">
        <f t="shared" si="36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29"/>
        <v>#N/A</v>
      </c>
      <c r="AD154" s="13" t="e">
        <f t="shared" si="30"/>
        <v>#N/A</v>
      </c>
      <c r="AE154" s="13" t="e">
        <f t="shared" si="31"/>
        <v>#N/A</v>
      </c>
      <c r="AF154" s="13" t="e">
        <f t="shared" si="32"/>
        <v>#N/A</v>
      </c>
      <c r="AG154" s="13" t="e">
        <f t="shared" si="33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34"/>
        <v/>
      </c>
      <c r="X155" s="1" t="str">
        <f t="shared" si="35"/>
        <v/>
      </c>
      <c r="Y155" s="1" t="str">
        <f t="shared" si="36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29"/>
        <v>#N/A</v>
      </c>
      <c r="AD155" s="13" t="e">
        <f t="shared" si="30"/>
        <v>#N/A</v>
      </c>
      <c r="AE155" s="13" t="e">
        <f t="shared" si="31"/>
        <v>#N/A</v>
      </c>
      <c r="AF155" s="13" t="e">
        <f t="shared" si="32"/>
        <v>#N/A</v>
      </c>
      <c r="AG155" s="13" t="e">
        <f t="shared" si="33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34"/>
        <v/>
      </c>
      <c r="X156" s="1" t="str">
        <f t="shared" si="35"/>
        <v/>
      </c>
      <c r="Y156" s="1" t="str">
        <f t="shared" si="36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29"/>
        <v>#N/A</v>
      </c>
      <c r="AD156" s="13" t="e">
        <f t="shared" si="30"/>
        <v>#N/A</v>
      </c>
      <c r="AE156" s="13" t="e">
        <f t="shared" si="31"/>
        <v>#N/A</v>
      </c>
      <c r="AF156" s="13" t="e">
        <f t="shared" si="32"/>
        <v>#N/A</v>
      </c>
      <c r="AG156" s="13" t="e">
        <f t="shared" si="33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34"/>
        <v/>
      </c>
      <c r="X157" s="1" t="str">
        <f t="shared" si="35"/>
        <v/>
      </c>
      <c r="Y157" s="1" t="str">
        <f t="shared" si="36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29"/>
        <v>#N/A</v>
      </c>
      <c r="AD157" s="13" t="e">
        <f t="shared" si="30"/>
        <v>#N/A</v>
      </c>
      <c r="AE157" s="13" t="e">
        <f t="shared" si="31"/>
        <v>#N/A</v>
      </c>
      <c r="AF157" s="13" t="e">
        <f t="shared" si="32"/>
        <v>#N/A</v>
      </c>
      <c r="AG157" s="13" t="e">
        <f t="shared" si="33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34"/>
        <v/>
      </c>
      <c r="X158" s="1" t="str">
        <f t="shared" si="35"/>
        <v/>
      </c>
      <c r="Y158" s="1" t="str">
        <f t="shared" si="36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29"/>
        <v>#N/A</v>
      </c>
      <c r="AD158" s="13" t="e">
        <f t="shared" si="30"/>
        <v>#N/A</v>
      </c>
      <c r="AE158" s="13" t="e">
        <f t="shared" si="31"/>
        <v>#N/A</v>
      </c>
      <c r="AF158" s="13" t="e">
        <f t="shared" si="32"/>
        <v>#N/A</v>
      </c>
      <c r="AG158" s="13" t="e">
        <f t="shared" si="33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34"/>
        <v/>
      </c>
      <c r="X159" s="1" t="str">
        <f t="shared" si="35"/>
        <v/>
      </c>
      <c r="Y159" s="1" t="str">
        <f t="shared" si="36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29"/>
        <v>#N/A</v>
      </c>
      <c r="AD159" s="13" t="e">
        <f t="shared" si="30"/>
        <v>#N/A</v>
      </c>
      <c r="AE159" s="13" t="e">
        <f t="shared" si="31"/>
        <v>#N/A</v>
      </c>
      <c r="AF159" s="13" t="e">
        <f t="shared" si="32"/>
        <v>#N/A</v>
      </c>
      <c r="AG159" s="13" t="e">
        <f t="shared" si="33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34"/>
        <v/>
      </c>
      <c r="X160" s="1" t="str">
        <f t="shared" si="35"/>
        <v/>
      </c>
      <c r="Y160" s="1" t="str">
        <f t="shared" si="36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29"/>
        <v>#N/A</v>
      </c>
      <c r="AD160" s="13" t="e">
        <f t="shared" si="30"/>
        <v>#N/A</v>
      </c>
      <c r="AE160" s="13" t="e">
        <f t="shared" si="31"/>
        <v>#N/A</v>
      </c>
      <c r="AF160" s="13" t="e">
        <f t="shared" si="32"/>
        <v>#N/A</v>
      </c>
      <c r="AG160" s="13" t="e">
        <f t="shared" si="33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34"/>
        <v/>
      </c>
      <c r="X161" s="1" t="str">
        <f t="shared" si="35"/>
        <v/>
      </c>
      <c r="Y161" s="1" t="str">
        <f t="shared" si="36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29"/>
        <v>#N/A</v>
      </c>
      <c r="AD161" s="13" t="e">
        <f t="shared" si="30"/>
        <v>#N/A</v>
      </c>
      <c r="AE161" s="13" t="e">
        <f t="shared" si="31"/>
        <v>#N/A</v>
      </c>
      <c r="AF161" s="13" t="e">
        <f t="shared" si="32"/>
        <v>#N/A</v>
      </c>
      <c r="AG161" s="13" t="e">
        <f t="shared" si="33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34"/>
        <v/>
      </c>
      <c r="X162" s="1" t="str">
        <f t="shared" si="35"/>
        <v/>
      </c>
      <c r="Y162" s="1" t="str">
        <f t="shared" si="36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29"/>
        <v>#N/A</v>
      </c>
      <c r="AD162" s="13" t="e">
        <f t="shared" si="30"/>
        <v>#N/A</v>
      </c>
      <c r="AE162" s="13" t="e">
        <f t="shared" si="31"/>
        <v>#N/A</v>
      </c>
      <c r="AF162" s="13" t="e">
        <f t="shared" si="32"/>
        <v>#N/A</v>
      </c>
      <c r="AG162" s="13" t="e">
        <f t="shared" si="33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34"/>
        <v/>
      </c>
      <c r="X163" s="1" t="str">
        <f t="shared" si="35"/>
        <v/>
      </c>
      <c r="Y163" s="1" t="str">
        <f t="shared" si="36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29"/>
        <v>#N/A</v>
      </c>
      <c r="AD163" s="13" t="e">
        <f t="shared" si="30"/>
        <v>#N/A</v>
      </c>
      <c r="AE163" s="13" t="e">
        <f t="shared" si="31"/>
        <v>#N/A</v>
      </c>
      <c r="AF163" s="13" t="e">
        <f t="shared" si="32"/>
        <v>#N/A</v>
      </c>
      <c r="AG163" s="13" t="e">
        <f t="shared" si="33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34"/>
        <v/>
      </c>
      <c r="X164" s="1" t="str">
        <f t="shared" si="35"/>
        <v/>
      </c>
      <c r="Y164" s="1" t="str">
        <f t="shared" si="36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29"/>
        <v>#N/A</v>
      </c>
      <c r="AD164" s="13" t="e">
        <f t="shared" si="30"/>
        <v>#N/A</v>
      </c>
      <c r="AE164" s="13" t="e">
        <f t="shared" si="31"/>
        <v>#N/A</v>
      </c>
      <c r="AF164" s="13" t="e">
        <f t="shared" si="32"/>
        <v>#N/A</v>
      </c>
      <c r="AG164" s="13" t="e">
        <f t="shared" si="33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34"/>
        <v/>
      </c>
      <c r="X165" s="1" t="str">
        <f t="shared" si="35"/>
        <v/>
      </c>
      <c r="Y165" s="1" t="str">
        <f t="shared" si="36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29"/>
        <v>#N/A</v>
      </c>
      <c r="AD165" s="13" t="e">
        <f t="shared" si="30"/>
        <v>#N/A</v>
      </c>
      <c r="AE165" s="13" t="e">
        <f t="shared" si="31"/>
        <v>#N/A</v>
      </c>
      <c r="AF165" s="13" t="e">
        <f t="shared" si="32"/>
        <v>#N/A</v>
      </c>
      <c r="AG165" s="13" t="e">
        <f t="shared" si="33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34"/>
        <v/>
      </c>
      <c r="X166" s="1" t="str">
        <f t="shared" si="35"/>
        <v/>
      </c>
      <c r="Y166" s="1" t="str">
        <f t="shared" si="36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29"/>
        <v>#N/A</v>
      </c>
      <c r="AD166" s="13" t="e">
        <f t="shared" si="30"/>
        <v>#N/A</v>
      </c>
      <c r="AE166" s="13" t="e">
        <f t="shared" si="31"/>
        <v>#N/A</v>
      </c>
      <c r="AF166" s="13" t="e">
        <f t="shared" si="32"/>
        <v>#N/A</v>
      </c>
      <c r="AG166" s="13" t="e">
        <f t="shared" si="33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34"/>
        <v/>
      </c>
      <c r="X167" s="1" t="str">
        <f t="shared" si="35"/>
        <v/>
      </c>
      <c r="Y167" s="1" t="str">
        <f t="shared" si="36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29"/>
        <v>#N/A</v>
      </c>
      <c r="AD167" s="13" t="e">
        <f t="shared" si="30"/>
        <v>#N/A</v>
      </c>
      <c r="AE167" s="13" t="e">
        <f t="shared" si="31"/>
        <v>#N/A</v>
      </c>
      <c r="AF167" s="13" t="e">
        <f t="shared" si="32"/>
        <v>#N/A</v>
      </c>
      <c r="AG167" s="13" t="e">
        <f t="shared" si="33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34"/>
        <v/>
      </c>
      <c r="X168" s="1" t="str">
        <f t="shared" si="35"/>
        <v/>
      </c>
      <c r="Y168" s="1" t="str">
        <f t="shared" si="36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29"/>
        <v>#N/A</v>
      </c>
      <c r="AD168" s="13" t="e">
        <f t="shared" si="30"/>
        <v>#N/A</v>
      </c>
      <c r="AE168" s="13" t="e">
        <f t="shared" si="31"/>
        <v>#N/A</v>
      </c>
      <c r="AF168" s="13" t="e">
        <f t="shared" si="32"/>
        <v>#N/A</v>
      </c>
      <c r="AG168" s="13" t="e">
        <f t="shared" si="33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34"/>
        <v/>
      </c>
      <c r="X169" s="1" t="str">
        <f t="shared" si="35"/>
        <v/>
      </c>
      <c r="Y169" s="1" t="str">
        <f t="shared" si="36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29"/>
        <v>#N/A</v>
      </c>
      <c r="AD169" s="13" t="e">
        <f t="shared" si="30"/>
        <v>#N/A</v>
      </c>
      <c r="AE169" s="13" t="e">
        <f t="shared" si="31"/>
        <v>#N/A</v>
      </c>
      <c r="AF169" s="13" t="e">
        <f t="shared" si="32"/>
        <v>#N/A</v>
      </c>
      <c r="AG169" s="13" t="e">
        <f t="shared" si="33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34"/>
        <v/>
      </c>
      <c r="X170" s="1" t="str">
        <f t="shared" si="35"/>
        <v/>
      </c>
      <c r="Y170" s="1" t="str">
        <f t="shared" si="36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29"/>
        <v>#N/A</v>
      </c>
      <c r="AD170" s="13" t="e">
        <f t="shared" si="30"/>
        <v>#N/A</v>
      </c>
      <c r="AE170" s="13" t="e">
        <f t="shared" si="31"/>
        <v>#N/A</v>
      </c>
      <c r="AF170" s="13" t="e">
        <f t="shared" si="32"/>
        <v>#N/A</v>
      </c>
      <c r="AG170" s="13" t="e">
        <f t="shared" si="33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34"/>
        <v/>
      </c>
      <c r="X171" s="1" t="str">
        <f t="shared" si="35"/>
        <v/>
      </c>
      <c r="Y171" s="1" t="str">
        <f t="shared" si="36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29"/>
        <v>#N/A</v>
      </c>
      <c r="AD171" s="13" t="e">
        <f t="shared" si="30"/>
        <v>#N/A</v>
      </c>
      <c r="AE171" s="13" t="e">
        <f t="shared" si="31"/>
        <v>#N/A</v>
      </c>
      <c r="AF171" s="13" t="e">
        <f t="shared" si="32"/>
        <v>#N/A</v>
      </c>
      <c r="AG171" s="13" t="e">
        <f t="shared" si="33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34"/>
        <v/>
      </c>
      <c r="X172" s="1" t="str">
        <f t="shared" si="35"/>
        <v/>
      </c>
      <c r="Y172" s="1" t="str">
        <f t="shared" si="36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29"/>
        <v>#N/A</v>
      </c>
      <c r="AD172" s="13" t="e">
        <f t="shared" si="30"/>
        <v>#N/A</v>
      </c>
      <c r="AE172" s="13" t="e">
        <f t="shared" si="31"/>
        <v>#N/A</v>
      </c>
      <c r="AF172" s="13" t="e">
        <f t="shared" si="32"/>
        <v>#N/A</v>
      </c>
      <c r="AG172" s="13" t="e">
        <f t="shared" si="33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34"/>
        <v/>
      </c>
      <c r="X173" s="1" t="str">
        <f t="shared" si="35"/>
        <v/>
      </c>
      <c r="Y173" s="1" t="str">
        <f t="shared" si="36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29"/>
        <v>#N/A</v>
      </c>
      <c r="AD173" s="13" t="e">
        <f t="shared" si="30"/>
        <v>#N/A</v>
      </c>
      <c r="AE173" s="13" t="e">
        <f t="shared" si="31"/>
        <v>#N/A</v>
      </c>
      <c r="AF173" s="13" t="e">
        <f t="shared" si="32"/>
        <v>#N/A</v>
      </c>
      <c r="AG173" s="13" t="e">
        <f t="shared" si="33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34"/>
        <v/>
      </c>
      <c r="X174" s="1" t="str">
        <f t="shared" si="35"/>
        <v/>
      </c>
      <c r="Y174" s="1" t="str">
        <f t="shared" si="36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29"/>
        <v>#N/A</v>
      </c>
      <c r="AD174" s="13" t="e">
        <f t="shared" si="30"/>
        <v>#N/A</v>
      </c>
      <c r="AE174" s="13" t="e">
        <f t="shared" si="31"/>
        <v>#N/A</v>
      </c>
      <c r="AF174" s="13" t="e">
        <f t="shared" si="32"/>
        <v>#N/A</v>
      </c>
      <c r="AG174" s="13" t="e">
        <f t="shared" si="33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34"/>
        <v/>
      </c>
      <c r="X175" s="1" t="str">
        <f t="shared" si="35"/>
        <v/>
      </c>
      <c r="Y175" s="1" t="str">
        <f t="shared" si="36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29"/>
        <v>#N/A</v>
      </c>
      <c r="AD175" s="13" t="e">
        <f t="shared" si="30"/>
        <v>#N/A</v>
      </c>
      <c r="AE175" s="13" t="e">
        <f t="shared" si="31"/>
        <v>#N/A</v>
      </c>
      <c r="AF175" s="13" t="e">
        <f t="shared" si="32"/>
        <v>#N/A</v>
      </c>
      <c r="AG175" s="13" t="e">
        <f t="shared" si="33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34"/>
        <v/>
      </c>
      <c r="X176" s="1" t="str">
        <f t="shared" si="35"/>
        <v/>
      </c>
      <c r="Y176" s="1" t="str">
        <f t="shared" si="36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29"/>
        <v>#N/A</v>
      </c>
      <c r="AD176" s="13" t="e">
        <f t="shared" si="30"/>
        <v>#N/A</v>
      </c>
      <c r="AE176" s="13" t="e">
        <f t="shared" si="31"/>
        <v>#N/A</v>
      </c>
      <c r="AF176" s="13" t="e">
        <f t="shared" si="32"/>
        <v>#N/A</v>
      </c>
      <c r="AG176" s="13" t="e">
        <f t="shared" si="33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34"/>
        <v/>
      </c>
      <c r="X177" s="1" t="str">
        <f t="shared" si="35"/>
        <v/>
      </c>
      <c r="Y177" s="1" t="str">
        <f t="shared" si="36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29"/>
        <v>#N/A</v>
      </c>
      <c r="AD177" s="13" t="e">
        <f t="shared" si="30"/>
        <v>#N/A</v>
      </c>
      <c r="AE177" s="13" t="e">
        <f t="shared" si="31"/>
        <v>#N/A</v>
      </c>
      <c r="AF177" s="13" t="e">
        <f t="shared" si="32"/>
        <v>#N/A</v>
      </c>
      <c r="AG177" s="13" t="e">
        <f t="shared" si="33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34"/>
        <v/>
      </c>
      <c r="X178" s="1" t="str">
        <f t="shared" si="35"/>
        <v/>
      </c>
      <c r="Y178" s="1" t="str">
        <f t="shared" si="36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29"/>
        <v>#N/A</v>
      </c>
      <c r="AD178" s="13" t="e">
        <f t="shared" si="30"/>
        <v>#N/A</v>
      </c>
      <c r="AE178" s="13" t="e">
        <f t="shared" si="31"/>
        <v>#N/A</v>
      </c>
      <c r="AF178" s="13" t="e">
        <f t="shared" si="32"/>
        <v>#N/A</v>
      </c>
      <c r="AG178" s="13" t="e">
        <f t="shared" si="33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34"/>
        <v/>
      </c>
      <c r="X179" s="1" t="str">
        <f t="shared" si="35"/>
        <v/>
      </c>
      <c r="Y179" s="1" t="str">
        <f t="shared" si="36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29"/>
        <v>#N/A</v>
      </c>
      <c r="AD179" s="13" t="e">
        <f t="shared" si="30"/>
        <v>#N/A</v>
      </c>
      <c r="AE179" s="13" t="e">
        <f t="shared" si="31"/>
        <v>#N/A</v>
      </c>
      <c r="AF179" s="13" t="e">
        <f t="shared" si="32"/>
        <v>#N/A</v>
      </c>
      <c r="AG179" s="13" t="e">
        <f t="shared" si="33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34"/>
        <v/>
      </c>
      <c r="X180" s="1" t="str">
        <f t="shared" si="35"/>
        <v/>
      </c>
      <c r="Y180" s="1" t="str">
        <f t="shared" si="36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29"/>
        <v>#N/A</v>
      </c>
      <c r="AD180" s="13" t="e">
        <f t="shared" si="30"/>
        <v>#N/A</v>
      </c>
      <c r="AE180" s="13" t="e">
        <f t="shared" si="31"/>
        <v>#N/A</v>
      </c>
      <c r="AF180" s="13" t="e">
        <f t="shared" si="32"/>
        <v>#N/A</v>
      </c>
      <c r="AG180" s="13" t="e">
        <f t="shared" si="33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34"/>
        <v/>
      </c>
      <c r="X181" s="1" t="str">
        <f t="shared" si="35"/>
        <v/>
      </c>
      <c r="Y181" s="1" t="str">
        <f t="shared" si="36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29"/>
        <v>#N/A</v>
      </c>
      <c r="AD181" s="13" t="e">
        <f t="shared" si="30"/>
        <v>#N/A</v>
      </c>
      <c r="AE181" s="13" t="e">
        <f t="shared" si="31"/>
        <v>#N/A</v>
      </c>
      <c r="AF181" s="13" t="e">
        <f t="shared" si="32"/>
        <v>#N/A</v>
      </c>
      <c r="AG181" s="13" t="e">
        <f t="shared" si="33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34"/>
        <v/>
      </c>
      <c r="X182" s="1" t="str">
        <f t="shared" si="35"/>
        <v/>
      </c>
      <c r="Y182" s="1" t="str">
        <f t="shared" si="36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29"/>
        <v>#N/A</v>
      </c>
      <c r="AD182" s="13" t="e">
        <f t="shared" si="30"/>
        <v>#N/A</v>
      </c>
      <c r="AE182" s="13" t="e">
        <f t="shared" si="31"/>
        <v>#N/A</v>
      </c>
      <c r="AF182" s="13" t="e">
        <f t="shared" si="32"/>
        <v>#N/A</v>
      </c>
      <c r="AG182" s="13" t="e">
        <f t="shared" si="33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34"/>
        <v/>
      </c>
      <c r="X183" s="1" t="str">
        <f t="shared" si="35"/>
        <v/>
      </c>
      <c r="Y183" s="1" t="str">
        <f t="shared" si="36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29"/>
        <v>#N/A</v>
      </c>
      <c r="AD183" s="13" t="e">
        <f t="shared" si="30"/>
        <v>#N/A</v>
      </c>
      <c r="AE183" s="13" t="e">
        <f t="shared" si="31"/>
        <v>#N/A</v>
      </c>
      <c r="AF183" s="13" t="e">
        <f t="shared" si="32"/>
        <v>#N/A</v>
      </c>
      <c r="AG183" s="13" t="e">
        <f t="shared" si="33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34"/>
        <v/>
      </c>
      <c r="X184" s="1" t="str">
        <f t="shared" si="35"/>
        <v/>
      </c>
      <c r="Y184" s="1" t="str">
        <f t="shared" si="36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29"/>
        <v>#N/A</v>
      </c>
      <c r="AD184" s="13" t="e">
        <f t="shared" si="30"/>
        <v>#N/A</v>
      </c>
      <c r="AE184" s="13" t="e">
        <f t="shared" si="31"/>
        <v>#N/A</v>
      </c>
      <c r="AF184" s="13" t="e">
        <f t="shared" si="32"/>
        <v>#N/A</v>
      </c>
      <c r="AG184" s="13" t="e">
        <f t="shared" si="33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34"/>
        <v/>
      </c>
      <c r="X185" s="1" t="str">
        <f t="shared" si="35"/>
        <v/>
      </c>
      <c r="Y185" s="1" t="str">
        <f t="shared" si="36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29"/>
        <v>#N/A</v>
      </c>
      <c r="AD185" s="13" t="e">
        <f t="shared" si="30"/>
        <v>#N/A</v>
      </c>
      <c r="AE185" s="13" t="e">
        <f t="shared" si="31"/>
        <v>#N/A</v>
      </c>
      <c r="AF185" s="13" t="e">
        <f t="shared" si="32"/>
        <v>#N/A</v>
      </c>
      <c r="AG185" s="13" t="e">
        <f t="shared" si="33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34"/>
        <v/>
      </c>
      <c r="X186" s="1" t="str">
        <f t="shared" si="35"/>
        <v/>
      </c>
      <c r="Y186" s="1" t="str">
        <f t="shared" si="36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29"/>
        <v>#N/A</v>
      </c>
      <c r="AD186" s="13" t="e">
        <f t="shared" si="30"/>
        <v>#N/A</v>
      </c>
      <c r="AE186" s="13" t="e">
        <f t="shared" si="31"/>
        <v>#N/A</v>
      </c>
      <c r="AF186" s="13" t="e">
        <f t="shared" si="32"/>
        <v>#N/A</v>
      </c>
      <c r="AG186" s="13" t="e">
        <f t="shared" si="33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34"/>
        <v/>
      </c>
      <c r="X187" s="1" t="str">
        <f t="shared" si="35"/>
        <v/>
      </c>
      <c r="Y187" s="1" t="str">
        <f t="shared" si="36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29"/>
        <v>#N/A</v>
      </c>
      <c r="AD187" s="13" t="e">
        <f t="shared" si="30"/>
        <v>#N/A</v>
      </c>
      <c r="AE187" s="13" t="e">
        <f t="shared" si="31"/>
        <v>#N/A</v>
      </c>
      <c r="AF187" s="13" t="e">
        <f t="shared" si="32"/>
        <v>#N/A</v>
      </c>
      <c r="AG187" s="13" t="e">
        <f t="shared" si="33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34"/>
        <v/>
      </c>
      <c r="X188" s="1" t="str">
        <f t="shared" si="35"/>
        <v/>
      </c>
      <c r="Y188" s="1" t="str">
        <f t="shared" si="36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29"/>
        <v>#N/A</v>
      </c>
      <c r="AD188" s="13" t="e">
        <f t="shared" si="30"/>
        <v>#N/A</v>
      </c>
      <c r="AE188" s="13" t="e">
        <f t="shared" si="31"/>
        <v>#N/A</v>
      </c>
      <c r="AF188" s="13" t="e">
        <f t="shared" si="32"/>
        <v>#N/A</v>
      </c>
      <c r="AG188" s="13" t="e">
        <f t="shared" si="33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34"/>
        <v/>
      </c>
      <c r="X189" s="1" t="str">
        <f t="shared" si="35"/>
        <v/>
      </c>
      <c r="Y189" s="1" t="str">
        <f t="shared" si="36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29"/>
        <v>#N/A</v>
      </c>
      <c r="AD189" s="13" t="e">
        <f t="shared" si="30"/>
        <v>#N/A</v>
      </c>
      <c r="AE189" s="13" t="e">
        <f t="shared" si="31"/>
        <v>#N/A</v>
      </c>
      <c r="AF189" s="13" t="e">
        <f t="shared" si="32"/>
        <v>#N/A</v>
      </c>
      <c r="AG189" s="13" t="e">
        <f t="shared" si="33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34"/>
        <v/>
      </c>
      <c r="X190" s="1" t="str">
        <f t="shared" si="35"/>
        <v/>
      </c>
      <c r="Y190" s="1" t="str">
        <f t="shared" si="36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29"/>
        <v>#N/A</v>
      </c>
      <c r="AD190" s="13" t="e">
        <f t="shared" si="30"/>
        <v>#N/A</v>
      </c>
      <c r="AE190" s="13" t="e">
        <f t="shared" si="31"/>
        <v>#N/A</v>
      </c>
      <c r="AF190" s="13" t="e">
        <f t="shared" si="32"/>
        <v>#N/A</v>
      </c>
      <c r="AG190" s="13" t="e">
        <f t="shared" si="33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34"/>
        <v/>
      </c>
      <c r="X191" s="1" t="str">
        <f t="shared" si="35"/>
        <v/>
      </c>
      <c r="Y191" s="1" t="str">
        <f t="shared" si="36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29"/>
        <v>#N/A</v>
      </c>
      <c r="AD191" s="13" t="e">
        <f t="shared" si="30"/>
        <v>#N/A</v>
      </c>
      <c r="AE191" s="13" t="e">
        <f t="shared" si="31"/>
        <v>#N/A</v>
      </c>
      <c r="AF191" s="13" t="e">
        <f t="shared" si="32"/>
        <v>#N/A</v>
      </c>
      <c r="AG191" s="13" t="e">
        <f t="shared" si="33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34"/>
        <v/>
      </c>
      <c r="X192" s="1" t="str">
        <f t="shared" si="35"/>
        <v/>
      </c>
      <c r="Y192" s="1" t="str">
        <f t="shared" si="36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29"/>
        <v>#N/A</v>
      </c>
      <c r="AD192" s="13" t="e">
        <f t="shared" si="30"/>
        <v>#N/A</v>
      </c>
      <c r="AE192" s="13" t="e">
        <f t="shared" si="31"/>
        <v>#N/A</v>
      </c>
      <c r="AF192" s="13" t="e">
        <f t="shared" si="32"/>
        <v>#N/A</v>
      </c>
      <c r="AG192" s="13" t="e">
        <f t="shared" si="33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34"/>
        <v/>
      </c>
      <c r="X193" s="1" t="str">
        <f t="shared" si="35"/>
        <v/>
      </c>
      <c r="Y193" s="1" t="str">
        <f t="shared" si="36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29"/>
        <v>#N/A</v>
      </c>
      <c r="AD193" s="13" t="e">
        <f t="shared" si="30"/>
        <v>#N/A</v>
      </c>
      <c r="AE193" s="13" t="e">
        <f t="shared" si="31"/>
        <v>#N/A</v>
      </c>
      <c r="AF193" s="13" t="e">
        <f t="shared" si="32"/>
        <v>#N/A</v>
      </c>
      <c r="AG193" s="13" t="e">
        <f t="shared" si="33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34"/>
        <v/>
      </c>
      <c r="X194" s="1" t="str">
        <f t="shared" si="35"/>
        <v/>
      </c>
      <c r="Y194" s="1" t="str">
        <f t="shared" si="36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29"/>
        <v>#N/A</v>
      </c>
      <c r="AD194" s="13" t="e">
        <f t="shared" si="30"/>
        <v>#N/A</v>
      </c>
      <c r="AE194" s="13" t="e">
        <f t="shared" si="31"/>
        <v>#N/A</v>
      </c>
      <c r="AF194" s="13" t="e">
        <f t="shared" si="32"/>
        <v>#N/A</v>
      </c>
      <c r="AG194" s="13" t="e">
        <f t="shared" si="33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34"/>
        <v/>
      </c>
      <c r="X195" s="1" t="str">
        <f t="shared" si="35"/>
        <v/>
      </c>
      <c r="Y195" s="1" t="str">
        <f t="shared" si="36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29"/>
        <v>#N/A</v>
      </c>
      <c r="AD195" s="13" t="e">
        <f t="shared" si="30"/>
        <v>#N/A</v>
      </c>
      <c r="AE195" s="13" t="e">
        <f t="shared" si="31"/>
        <v>#N/A</v>
      </c>
      <c r="AF195" s="13" t="e">
        <f t="shared" si="32"/>
        <v>#N/A</v>
      </c>
      <c r="AG195" s="13" t="e">
        <f t="shared" si="33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34"/>
        <v/>
      </c>
      <c r="X196" s="1" t="str">
        <f t="shared" si="35"/>
        <v/>
      </c>
      <c r="Y196" s="1" t="str">
        <f t="shared" si="36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29"/>
        <v>#N/A</v>
      </c>
      <c r="AD196" s="13" t="e">
        <f t="shared" si="30"/>
        <v>#N/A</v>
      </c>
      <c r="AE196" s="13" t="e">
        <f t="shared" si="31"/>
        <v>#N/A</v>
      </c>
      <c r="AF196" s="13" t="e">
        <f t="shared" si="32"/>
        <v>#N/A</v>
      </c>
      <c r="AG196" s="13" t="e">
        <f t="shared" si="33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34"/>
        <v/>
      </c>
      <c r="X197" s="1" t="str">
        <f t="shared" si="35"/>
        <v/>
      </c>
      <c r="Y197" s="1" t="str">
        <f t="shared" si="36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29"/>
        <v>#N/A</v>
      </c>
      <c r="AD197" s="13" t="e">
        <f t="shared" si="30"/>
        <v>#N/A</v>
      </c>
      <c r="AE197" s="13" t="e">
        <f t="shared" si="31"/>
        <v>#N/A</v>
      </c>
      <c r="AF197" s="13" t="e">
        <f t="shared" si="32"/>
        <v>#N/A</v>
      </c>
      <c r="AG197" s="13" t="e">
        <f t="shared" si="33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34"/>
        <v/>
      </c>
      <c r="X198" s="1" t="str">
        <f t="shared" si="35"/>
        <v/>
      </c>
      <c r="Y198" s="1" t="str">
        <f t="shared" si="36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29"/>
        <v>#N/A</v>
      </c>
      <c r="AD198" s="13" t="e">
        <f t="shared" si="30"/>
        <v>#N/A</v>
      </c>
      <c r="AE198" s="13" t="e">
        <f t="shared" si="31"/>
        <v>#N/A</v>
      </c>
      <c r="AF198" s="13" t="e">
        <f t="shared" si="32"/>
        <v>#N/A</v>
      </c>
      <c r="AG198" s="13" t="e">
        <f t="shared" si="33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34"/>
        <v/>
      </c>
      <c r="X199" s="1" t="str">
        <f t="shared" si="35"/>
        <v/>
      </c>
      <c r="Y199" s="1" t="str">
        <f t="shared" si="36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29"/>
        <v>#N/A</v>
      </c>
      <c r="AD199" s="13" t="e">
        <f t="shared" si="30"/>
        <v>#N/A</v>
      </c>
      <c r="AE199" s="13" t="e">
        <f t="shared" si="31"/>
        <v>#N/A</v>
      </c>
      <c r="AF199" s="13" t="e">
        <f t="shared" si="32"/>
        <v>#N/A</v>
      </c>
      <c r="AG199" s="13" t="e">
        <f t="shared" si="33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34"/>
        <v/>
      </c>
      <c r="X200" s="1" t="str">
        <f t="shared" si="35"/>
        <v/>
      </c>
      <c r="Y200" s="1" t="str">
        <f t="shared" si="36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ref="AC200:AC263" si="42">IF(OR(ISNA(B200),B200=0),NA(),B200/$AC$5)</f>
        <v>#N/A</v>
      </c>
      <c r="AD200" s="13" t="e">
        <f t="shared" ref="AD200:AD263" si="43">IF(OR(ISNA(B200),B200=0),NA(),E200/$AC$5)</f>
        <v>#N/A</v>
      </c>
      <c r="AE200" s="13" t="e">
        <f t="shared" ref="AE200:AE263" si="44">IF(OR(ISNA(B200),B200=0),NA(),G200/$AC$5)</f>
        <v>#N/A</v>
      </c>
      <c r="AF200" s="13" t="e">
        <f t="shared" ref="AF200:AF263" si="45">IF(OR(ISNA(B200),B200=0),NA(),I200/$AC$5)</f>
        <v>#N/A</v>
      </c>
      <c r="AG200" s="13" t="e">
        <f t="shared" ref="AG200:AG263" si="46">+IF(OR(ISNA(B200),B200=0),NA(),Z200/$AC$5)</f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7">IF($C201="","",G201-G200)</f>
        <v/>
      </c>
      <c r="X201" s="1" t="str">
        <f t="shared" ref="X201:X264" si="48">IF($C201="","",H201-H200)</f>
        <v/>
      </c>
      <c r="Y201" s="1" t="str">
        <f t="shared" ref="Y201:Y264" si="49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si="42"/>
        <v>#N/A</v>
      </c>
      <c r="AD201" s="13" t="e">
        <f t="shared" si="43"/>
        <v>#N/A</v>
      </c>
      <c r="AE201" s="13" t="e">
        <f t="shared" si="44"/>
        <v>#N/A</v>
      </c>
      <c r="AF201" s="13" t="e">
        <f t="shared" si="45"/>
        <v>#N/A</v>
      </c>
      <c r="AG201" s="13" t="e">
        <f t="shared" si="46"/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7"/>
        <v/>
      </c>
      <c r="X202" s="1" t="str">
        <f t="shared" si="48"/>
        <v/>
      </c>
      <c r="Y202" s="1" t="str">
        <f t="shared" si="49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2"/>
        <v>#N/A</v>
      </c>
      <c r="AD202" s="13" t="e">
        <f t="shared" si="43"/>
        <v>#N/A</v>
      </c>
      <c r="AE202" s="13" t="e">
        <f t="shared" si="44"/>
        <v>#N/A</v>
      </c>
      <c r="AF202" s="13" t="e">
        <f t="shared" si="45"/>
        <v>#N/A</v>
      </c>
      <c r="AG202" s="13" t="e">
        <f t="shared" si="46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7"/>
        <v/>
      </c>
      <c r="X203" s="1" t="str">
        <f t="shared" si="48"/>
        <v/>
      </c>
      <c r="Y203" s="1" t="str">
        <f t="shared" si="49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2"/>
        <v>#N/A</v>
      </c>
      <c r="AD203" s="13" t="e">
        <f t="shared" si="43"/>
        <v>#N/A</v>
      </c>
      <c r="AE203" s="13" t="e">
        <f t="shared" si="44"/>
        <v>#N/A</v>
      </c>
      <c r="AF203" s="13" t="e">
        <f t="shared" si="45"/>
        <v>#N/A</v>
      </c>
      <c r="AG203" s="13" t="e">
        <f t="shared" si="46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7"/>
        <v/>
      </c>
      <c r="X204" s="1" t="str">
        <f t="shared" si="48"/>
        <v/>
      </c>
      <c r="Y204" s="1" t="str">
        <f t="shared" si="49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2"/>
        <v>#N/A</v>
      </c>
      <c r="AD204" s="13" t="e">
        <f t="shared" si="43"/>
        <v>#N/A</v>
      </c>
      <c r="AE204" s="13" t="e">
        <f t="shared" si="44"/>
        <v>#N/A</v>
      </c>
      <c r="AF204" s="13" t="e">
        <f t="shared" si="45"/>
        <v>#N/A</v>
      </c>
      <c r="AG204" s="13" t="e">
        <f t="shared" si="46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7"/>
        <v/>
      </c>
      <c r="X205" s="1" t="str">
        <f t="shared" si="48"/>
        <v/>
      </c>
      <c r="Y205" s="1" t="str">
        <f t="shared" si="49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2"/>
        <v>#N/A</v>
      </c>
      <c r="AD205" s="13" t="e">
        <f t="shared" si="43"/>
        <v>#N/A</v>
      </c>
      <c r="AE205" s="13" t="e">
        <f t="shared" si="44"/>
        <v>#N/A</v>
      </c>
      <c r="AF205" s="13" t="e">
        <f t="shared" si="45"/>
        <v>#N/A</v>
      </c>
      <c r="AG205" s="13" t="e">
        <f t="shared" si="46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7"/>
        <v/>
      </c>
      <c r="X206" s="1" t="str">
        <f t="shared" si="48"/>
        <v/>
      </c>
      <c r="Y206" s="1" t="str">
        <f t="shared" si="49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2"/>
        <v>#N/A</v>
      </c>
      <c r="AD206" s="13" t="e">
        <f t="shared" si="43"/>
        <v>#N/A</v>
      </c>
      <c r="AE206" s="13" t="e">
        <f t="shared" si="44"/>
        <v>#N/A</v>
      </c>
      <c r="AF206" s="13" t="e">
        <f t="shared" si="45"/>
        <v>#N/A</v>
      </c>
      <c r="AG206" s="13" t="e">
        <f t="shared" si="46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7"/>
        <v/>
      </c>
      <c r="X207" s="1" t="str">
        <f t="shared" si="48"/>
        <v/>
      </c>
      <c r="Y207" s="1" t="str">
        <f t="shared" si="49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2"/>
        <v>#N/A</v>
      </c>
      <c r="AD207" s="13" t="e">
        <f t="shared" si="43"/>
        <v>#N/A</v>
      </c>
      <c r="AE207" s="13" t="e">
        <f t="shared" si="44"/>
        <v>#N/A</v>
      </c>
      <c r="AF207" s="13" t="e">
        <f t="shared" si="45"/>
        <v>#N/A</v>
      </c>
      <c r="AG207" s="13" t="e">
        <f t="shared" si="46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7"/>
        <v/>
      </c>
      <c r="X208" s="1" t="str">
        <f t="shared" si="48"/>
        <v/>
      </c>
      <c r="Y208" s="1" t="str">
        <f t="shared" si="49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2"/>
        <v>#N/A</v>
      </c>
      <c r="AD208" s="13" t="e">
        <f t="shared" si="43"/>
        <v>#N/A</v>
      </c>
      <c r="AE208" s="13" t="e">
        <f t="shared" si="44"/>
        <v>#N/A</v>
      </c>
      <c r="AF208" s="13" t="e">
        <f t="shared" si="45"/>
        <v>#N/A</v>
      </c>
      <c r="AG208" s="13" t="e">
        <f t="shared" si="46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7"/>
        <v/>
      </c>
      <c r="X209" s="1" t="str">
        <f t="shared" si="48"/>
        <v/>
      </c>
      <c r="Y209" s="1" t="str">
        <f t="shared" si="49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2"/>
        <v>#N/A</v>
      </c>
      <c r="AD209" s="13" t="e">
        <f t="shared" si="43"/>
        <v>#N/A</v>
      </c>
      <c r="AE209" s="13" t="e">
        <f t="shared" si="44"/>
        <v>#N/A</v>
      </c>
      <c r="AF209" s="13" t="e">
        <f t="shared" si="45"/>
        <v>#N/A</v>
      </c>
      <c r="AG209" s="13" t="e">
        <f t="shared" si="46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7"/>
        <v/>
      </c>
      <c r="X210" s="1" t="str">
        <f t="shared" si="48"/>
        <v/>
      </c>
      <c r="Y210" s="1" t="str">
        <f t="shared" si="49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2"/>
        <v>#N/A</v>
      </c>
      <c r="AD210" s="13" t="e">
        <f t="shared" si="43"/>
        <v>#N/A</v>
      </c>
      <c r="AE210" s="13" t="e">
        <f t="shared" si="44"/>
        <v>#N/A</v>
      </c>
      <c r="AF210" s="13" t="e">
        <f t="shared" si="45"/>
        <v>#N/A</v>
      </c>
      <c r="AG210" s="13" t="e">
        <f t="shared" si="46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7"/>
        <v/>
      </c>
      <c r="X211" s="1" t="str">
        <f t="shared" si="48"/>
        <v/>
      </c>
      <c r="Y211" s="1" t="str">
        <f t="shared" si="49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2"/>
        <v>#N/A</v>
      </c>
      <c r="AD211" s="13" t="e">
        <f t="shared" si="43"/>
        <v>#N/A</v>
      </c>
      <c r="AE211" s="13" t="e">
        <f t="shared" si="44"/>
        <v>#N/A</v>
      </c>
      <c r="AF211" s="13" t="e">
        <f t="shared" si="45"/>
        <v>#N/A</v>
      </c>
      <c r="AG211" s="13" t="e">
        <f t="shared" si="46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7"/>
        <v/>
      </c>
      <c r="X212" s="1" t="str">
        <f t="shared" si="48"/>
        <v/>
      </c>
      <c r="Y212" s="1" t="str">
        <f t="shared" si="49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2"/>
        <v>#N/A</v>
      </c>
      <c r="AD212" s="13" t="e">
        <f t="shared" si="43"/>
        <v>#N/A</v>
      </c>
      <c r="AE212" s="13" t="e">
        <f t="shared" si="44"/>
        <v>#N/A</v>
      </c>
      <c r="AF212" s="13" t="e">
        <f t="shared" si="45"/>
        <v>#N/A</v>
      </c>
      <c r="AG212" s="13" t="e">
        <f t="shared" si="46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7"/>
        <v/>
      </c>
      <c r="X213" s="1" t="str">
        <f t="shared" si="48"/>
        <v/>
      </c>
      <c r="Y213" s="1" t="str">
        <f t="shared" si="49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2"/>
        <v>#N/A</v>
      </c>
      <c r="AD213" s="13" t="e">
        <f t="shared" si="43"/>
        <v>#N/A</v>
      </c>
      <c r="AE213" s="13" t="e">
        <f t="shared" si="44"/>
        <v>#N/A</v>
      </c>
      <c r="AF213" s="13" t="e">
        <f t="shared" si="45"/>
        <v>#N/A</v>
      </c>
      <c r="AG213" s="13" t="e">
        <f t="shared" si="46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7"/>
        <v/>
      </c>
      <c r="X214" s="1" t="str">
        <f t="shared" si="48"/>
        <v/>
      </c>
      <c r="Y214" s="1" t="str">
        <f t="shared" si="49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2"/>
        <v>#N/A</v>
      </c>
      <c r="AD214" s="13" t="e">
        <f t="shared" si="43"/>
        <v>#N/A</v>
      </c>
      <c r="AE214" s="13" t="e">
        <f t="shared" si="44"/>
        <v>#N/A</v>
      </c>
      <c r="AF214" s="13" t="e">
        <f t="shared" si="45"/>
        <v>#N/A</v>
      </c>
      <c r="AG214" s="13" t="e">
        <f t="shared" si="46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7"/>
        <v/>
      </c>
      <c r="X215" s="1" t="str">
        <f t="shared" si="48"/>
        <v/>
      </c>
      <c r="Y215" s="1" t="str">
        <f t="shared" si="49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2"/>
        <v>#N/A</v>
      </c>
      <c r="AD215" s="13" t="e">
        <f t="shared" si="43"/>
        <v>#N/A</v>
      </c>
      <c r="AE215" s="13" t="e">
        <f t="shared" si="44"/>
        <v>#N/A</v>
      </c>
      <c r="AF215" s="13" t="e">
        <f t="shared" si="45"/>
        <v>#N/A</v>
      </c>
      <c r="AG215" s="13" t="e">
        <f t="shared" si="46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7"/>
        <v/>
      </c>
      <c r="X216" s="1" t="str">
        <f t="shared" si="48"/>
        <v/>
      </c>
      <c r="Y216" s="1" t="str">
        <f t="shared" si="49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2"/>
        <v>#N/A</v>
      </c>
      <c r="AD216" s="13" t="e">
        <f t="shared" si="43"/>
        <v>#N/A</v>
      </c>
      <c r="AE216" s="13" t="e">
        <f t="shared" si="44"/>
        <v>#N/A</v>
      </c>
      <c r="AF216" s="13" t="e">
        <f t="shared" si="45"/>
        <v>#N/A</v>
      </c>
      <c r="AG216" s="13" t="e">
        <f t="shared" si="46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7"/>
        <v/>
      </c>
      <c r="X217" s="1" t="str">
        <f t="shared" si="48"/>
        <v/>
      </c>
      <c r="Y217" s="1" t="str">
        <f t="shared" si="49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2"/>
        <v>#N/A</v>
      </c>
      <c r="AD217" s="13" t="e">
        <f t="shared" si="43"/>
        <v>#N/A</v>
      </c>
      <c r="AE217" s="13" t="e">
        <f t="shared" si="44"/>
        <v>#N/A</v>
      </c>
      <c r="AF217" s="13" t="e">
        <f t="shared" si="45"/>
        <v>#N/A</v>
      </c>
      <c r="AG217" s="13" t="e">
        <f t="shared" si="46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7"/>
        <v/>
      </c>
      <c r="X218" s="1" t="str">
        <f t="shared" si="48"/>
        <v/>
      </c>
      <c r="Y218" s="1" t="str">
        <f t="shared" si="49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2"/>
        <v>#N/A</v>
      </c>
      <c r="AD218" s="13" t="e">
        <f t="shared" si="43"/>
        <v>#N/A</v>
      </c>
      <c r="AE218" s="13" t="e">
        <f t="shared" si="44"/>
        <v>#N/A</v>
      </c>
      <c r="AF218" s="13" t="e">
        <f t="shared" si="45"/>
        <v>#N/A</v>
      </c>
      <c r="AG218" s="13" t="e">
        <f t="shared" si="46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7"/>
        <v/>
      </c>
      <c r="X219" s="1" t="str">
        <f t="shared" si="48"/>
        <v/>
      </c>
      <c r="Y219" s="1" t="str">
        <f t="shared" si="49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2"/>
        <v>#N/A</v>
      </c>
      <c r="AD219" s="13" t="e">
        <f t="shared" si="43"/>
        <v>#N/A</v>
      </c>
      <c r="AE219" s="13" t="e">
        <f t="shared" si="44"/>
        <v>#N/A</v>
      </c>
      <c r="AF219" s="13" t="e">
        <f t="shared" si="45"/>
        <v>#N/A</v>
      </c>
      <c r="AG219" s="13" t="e">
        <f t="shared" si="46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7"/>
        <v/>
      </c>
      <c r="X220" s="1" t="str">
        <f t="shared" si="48"/>
        <v/>
      </c>
      <c r="Y220" s="1" t="str">
        <f t="shared" si="49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2"/>
        <v>#N/A</v>
      </c>
      <c r="AD220" s="13" t="e">
        <f t="shared" si="43"/>
        <v>#N/A</v>
      </c>
      <c r="AE220" s="13" t="e">
        <f t="shared" si="44"/>
        <v>#N/A</v>
      </c>
      <c r="AF220" s="13" t="e">
        <f t="shared" si="45"/>
        <v>#N/A</v>
      </c>
      <c r="AG220" s="13" t="e">
        <f t="shared" si="46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7"/>
        <v/>
      </c>
      <c r="X221" s="1" t="str">
        <f t="shared" si="48"/>
        <v/>
      </c>
      <c r="Y221" s="1" t="str">
        <f t="shared" si="49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2"/>
        <v>#N/A</v>
      </c>
      <c r="AD221" s="13" t="e">
        <f t="shared" si="43"/>
        <v>#N/A</v>
      </c>
      <c r="AE221" s="13" t="e">
        <f t="shared" si="44"/>
        <v>#N/A</v>
      </c>
      <c r="AF221" s="13" t="e">
        <f t="shared" si="45"/>
        <v>#N/A</v>
      </c>
      <c r="AG221" s="13" t="e">
        <f t="shared" si="46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7"/>
        <v/>
      </c>
      <c r="X222" s="1" t="str">
        <f t="shared" si="48"/>
        <v/>
      </c>
      <c r="Y222" s="1" t="str">
        <f t="shared" si="49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2"/>
        <v>#N/A</v>
      </c>
      <c r="AD222" s="13" t="e">
        <f t="shared" si="43"/>
        <v>#N/A</v>
      </c>
      <c r="AE222" s="13" t="e">
        <f t="shared" si="44"/>
        <v>#N/A</v>
      </c>
      <c r="AF222" s="13" t="e">
        <f t="shared" si="45"/>
        <v>#N/A</v>
      </c>
      <c r="AG222" s="13" t="e">
        <f t="shared" si="46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7"/>
        <v/>
      </c>
      <c r="X223" s="1" t="str">
        <f t="shared" si="48"/>
        <v/>
      </c>
      <c r="Y223" s="1" t="str">
        <f t="shared" si="49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2"/>
        <v>#N/A</v>
      </c>
      <c r="AD223" s="13" t="e">
        <f t="shared" si="43"/>
        <v>#N/A</v>
      </c>
      <c r="AE223" s="13" t="e">
        <f t="shared" si="44"/>
        <v>#N/A</v>
      </c>
      <c r="AF223" s="13" t="e">
        <f t="shared" si="45"/>
        <v>#N/A</v>
      </c>
      <c r="AG223" s="13" t="e">
        <f t="shared" si="46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7"/>
        <v/>
      </c>
      <c r="X224" s="1" t="str">
        <f t="shared" si="48"/>
        <v/>
      </c>
      <c r="Y224" s="1" t="str">
        <f t="shared" si="49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2"/>
        <v>#N/A</v>
      </c>
      <c r="AD224" s="13" t="e">
        <f t="shared" si="43"/>
        <v>#N/A</v>
      </c>
      <c r="AE224" s="13" t="e">
        <f t="shared" si="44"/>
        <v>#N/A</v>
      </c>
      <c r="AF224" s="13" t="e">
        <f t="shared" si="45"/>
        <v>#N/A</v>
      </c>
      <c r="AG224" s="13" t="e">
        <f t="shared" si="46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7"/>
        <v/>
      </c>
      <c r="X225" s="1" t="str">
        <f t="shared" si="48"/>
        <v/>
      </c>
      <c r="Y225" s="1" t="str">
        <f t="shared" si="49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2"/>
        <v>#N/A</v>
      </c>
      <c r="AD225" s="13" t="e">
        <f t="shared" si="43"/>
        <v>#N/A</v>
      </c>
      <c r="AE225" s="13" t="e">
        <f t="shared" si="44"/>
        <v>#N/A</v>
      </c>
      <c r="AF225" s="13" t="e">
        <f t="shared" si="45"/>
        <v>#N/A</v>
      </c>
      <c r="AG225" s="13" t="e">
        <f t="shared" si="46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7"/>
        <v/>
      </c>
      <c r="X226" s="1" t="str">
        <f t="shared" si="48"/>
        <v/>
      </c>
      <c r="Y226" s="1" t="str">
        <f t="shared" si="49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2"/>
        <v>#N/A</v>
      </c>
      <c r="AD226" s="13" t="e">
        <f t="shared" si="43"/>
        <v>#N/A</v>
      </c>
      <c r="AE226" s="13" t="e">
        <f t="shared" si="44"/>
        <v>#N/A</v>
      </c>
      <c r="AF226" s="13" t="e">
        <f t="shared" si="45"/>
        <v>#N/A</v>
      </c>
      <c r="AG226" s="13" t="e">
        <f t="shared" si="46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7"/>
        <v/>
      </c>
      <c r="X227" s="1" t="str">
        <f t="shared" si="48"/>
        <v/>
      </c>
      <c r="Y227" s="1" t="str">
        <f t="shared" si="49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2"/>
        <v>#N/A</v>
      </c>
      <c r="AD227" s="13" t="e">
        <f t="shared" si="43"/>
        <v>#N/A</v>
      </c>
      <c r="AE227" s="13" t="e">
        <f t="shared" si="44"/>
        <v>#N/A</v>
      </c>
      <c r="AF227" s="13" t="e">
        <f t="shared" si="45"/>
        <v>#N/A</v>
      </c>
      <c r="AG227" s="13" t="e">
        <f t="shared" si="46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7"/>
        <v/>
      </c>
      <c r="X228" s="1" t="str">
        <f t="shared" si="48"/>
        <v/>
      </c>
      <c r="Y228" s="1" t="str">
        <f t="shared" si="49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2"/>
        <v>#N/A</v>
      </c>
      <c r="AD228" s="13" t="e">
        <f t="shared" si="43"/>
        <v>#N/A</v>
      </c>
      <c r="AE228" s="13" t="e">
        <f t="shared" si="44"/>
        <v>#N/A</v>
      </c>
      <c r="AF228" s="13" t="e">
        <f t="shared" si="45"/>
        <v>#N/A</v>
      </c>
      <c r="AG228" s="13" t="e">
        <f t="shared" si="46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7"/>
        <v/>
      </c>
      <c r="X229" s="1" t="str">
        <f t="shared" si="48"/>
        <v/>
      </c>
      <c r="Y229" s="1" t="str">
        <f t="shared" si="49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2"/>
        <v>#N/A</v>
      </c>
      <c r="AD229" s="13" t="e">
        <f t="shared" si="43"/>
        <v>#N/A</v>
      </c>
      <c r="AE229" s="13" t="e">
        <f t="shared" si="44"/>
        <v>#N/A</v>
      </c>
      <c r="AF229" s="13" t="e">
        <f t="shared" si="45"/>
        <v>#N/A</v>
      </c>
      <c r="AG229" s="13" t="e">
        <f t="shared" si="46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7"/>
        <v/>
      </c>
      <c r="X230" s="1" t="str">
        <f t="shared" si="48"/>
        <v/>
      </c>
      <c r="Y230" s="1" t="str">
        <f t="shared" si="49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2"/>
        <v>#N/A</v>
      </c>
      <c r="AD230" s="13" t="e">
        <f t="shared" si="43"/>
        <v>#N/A</v>
      </c>
      <c r="AE230" s="13" t="e">
        <f t="shared" si="44"/>
        <v>#N/A</v>
      </c>
      <c r="AF230" s="13" t="e">
        <f t="shared" si="45"/>
        <v>#N/A</v>
      </c>
      <c r="AG230" s="13" t="e">
        <f t="shared" si="46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7"/>
        <v/>
      </c>
      <c r="X231" s="1" t="str">
        <f t="shared" si="48"/>
        <v/>
      </c>
      <c r="Y231" s="1" t="str">
        <f t="shared" si="49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2"/>
        <v>#N/A</v>
      </c>
      <c r="AD231" s="13" t="e">
        <f t="shared" si="43"/>
        <v>#N/A</v>
      </c>
      <c r="AE231" s="13" t="e">
        <f t="shared" si="44"/>
        <v>#N/A</v>
      </c>
      <c r="AF231" s="13" t="e">
        <f t="shared" si="45"/>
        <v>#N/A</v>
      </c>
      <c r="AG231" s="13" t="e">
        <f t="shared" si="46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7"/>
        <v/>
      </c>
      <c r="X232" s="1" t="str">
        <f t="shared" si="48"/>
        <v/>
      </c>
      <c r="Y232" s="1" t="str">
        <f t="shared" si="49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2"/>
        <v>#N/A</v>
      </c>
      <c r="AD232" s="13" t="e">
        <f t="shared" si="43"/>
        <v>#N/A</v>
      </c>
      <c r="AE232" s="13" t="e">
        <f t="shared" si="44"/>
        <v>#N/A</v>
      </c>
      <c r="AF232" s="13" t="e">
        <f t="shared" si="45"/>
        <v>#N/A</v>
      </c>
      <c r="AG232" s="13" t="e">
        <f t="shared" si="46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7"/>
        <v/>
      </c>
      <c r="X233" s="1" t="str">
        <f t="shared" si="48"/>
        <v/>
      </c>
      <c r="Y233" s="1" t="str">
        <f t="shared" si="49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2"/>
        <v>#N/A</v>
      </c>
      <c r="AD233" s="13" t="e">
        <f t="shared" si="43"/>
        <v>#N/A</v>
      </c>
      <c r="AE233" s="13" t="e">
        <f t="shared" si="44"/>
        <v>#N/A</v>
      </c>
      <c r="AF233" s="13" t="e">
        <f t="shared" si="45"/>
        <v>#N/A</v>
      </c>
      <c r="AG233" s="13" t="e">
        <f t="shared" si="46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7"/>
        <v/>
      </c>
      <c r="X234" s="1" t="str">
        <f t="shared" si="48"/>
        <v/>
      </c>
      <c r="Y234" s="1" t="str">
        <f t="shared" si="49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2"/>
        <v>#N/A</v>
      </c>
      <c r="AD234" s="13" t="e">
        <f t="shared" si="43"/>
        <v>#N/A</v>
      </c>
      <c r="AE234" s="13" t="e">
        <f t="shared" si="44"/>
        <v>#N/A</v>
      </c>
      <c r="AF234" s="13" t="e">
        <f t="shared" si="45"/>
        <v>#N/A</v>
      </c>
      <c r="AG234" s="13" t="e">
        <f t="shared" si="46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7"/>
        <v/>
      </c>
      <c r="X235" s="1" t="str">
        <f t="shared" si="48"/>
        <v/>
      </c>
      <c r="Y235" s="1" t="str">
        <f t="shared" si="49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2"/>
        <v>#N/A</v>
      </c>
      <c r="AD235" s="13" t="e">
        <f t="shared" si="43"/>
        <v>#N/A</v>
      </c>
      <c r="AE235" s="13" t="e">
        <f t="shared" si="44"/>
        <v>#N/A</v>
      </c>
      <c r="AF235" s="13" t="e">
        <f t="shared" si="45"/>
        <v>#N/A</v>
      </c>
      <c r="AG235" s="13" t="e">
        <f t="shared" si="46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7"/>
        <v/>
      </c>
      <c r="X236" s="1" t="str">
        <f t="shared" si="48"/>
        <v/>
      </c>
      <c r="Y236" s="1" t="str">
        <f t="shared" si="49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2"/>
        <v>#N/A</v>
      </c>
      <c r="AD236" s="13" t="e">
        <f t="shared" si="43"/>
        <v>#N/A</v>
      </c>
      <c r="AE236" s="13" t="e">
        <f t="shared" si="44"/>
        <v>#N/A</v>
      </c>
      <c r="AF236" s="13" t="e">
        <f t="shared" si="45"/>
        <v>#N/A</v>
      </c>
      <c r="AG236" s="13" t="e">
        <f t="shared" si="46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7"/>
        <v/>
      </c>
      <c r="X237" s="1" t="str">
        <f t="shared" si="48"/>
        <v/>
      </c>
      <c r="Y237" s="1" t="str">
        <f t="shared" si="49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2"/>
        <v>#N/A</v>
      </c>
      <c r="AD237" s="13" t="e">
        <f t="shared" si="43"/>
        <v>#N/A</v>
      </c>
      <c r="AE237" s="13" t="e">
        <f t="shared" si="44"/>
        <v>#N/A</v>
      </c>
      <c r="AF237" s="13" t="e">
        <f t="shared" si="45"/>
        <v>#N/A</v>
      </c>
      <c r="AG237" s="13" t="e">
        <f t="shared" si="46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7"/>
        <v/>
      </c>
      <c r="X238" s="1" t="str">
        <f t="shared" si="48"/>
        <v/>
      </c>
      <c r="Y238" s="1" t="str">
        <f t="shared" si="49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2"/>
        <v>#N/A</v>
      </c>
      <c r="AD238" s="13" t="e">
        <f t="shared" si="43"/>
        <v>#N/A</v>
      </c>
      <c r="AE238" s="13" t="e">
        <f t="shared" si="44"/>
        <v>#N/A</v>
      </c>
      <c r="AF238" s="13" t="e">
        <f t="shared" si="45"/>
        <v>#N/A</v>
      </c>
      <c r="AG238" s="13" t="e">
        <f t="shared" si="46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7"/>
        <v/>
      </c>
      <c r="X239" s="1" t="str">
        <f t="shared" si="48"/>
        <v/>
      </c>
      <c r="Y239" s="1" t="str">
        <f t="shared" si="49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2"/>
        <v>#N/A</v>
      </c>
      <c r="AD239" s="13" t="e">
        <f t="shared" si="43"/>
        <v>#N/A</v>
      </c>
      <c r="AE239" s="13" t="e">
        <f t="shared" si="44"/>
        <v>#N/A</v>
      </c>
      <c r="AF239" s="13" t="e">
        <f t="shared" si="45"/>
        <v>#N/A</v>
      </c>
      <c r="AG239" s="13" t="e">
        <f t="shared" si="46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7"/>
        <v/>
      </c>
      <c r="X240" s="1" t="str">
        <f t="shared" si="48"/>
        <v/>
      </c>
      <c r="Y240" s="1" t="str">
        <f t="shared" si="49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2"/>
        <v>#N/A</v>
      </c>
      <c r="AD240" s="13" t="e">
        <f t="shared" si="43"/>
        <v>#N/A</v>
      </c>
      <c r="AE240" s="13" t="e">
        <f t="shared" si="44"/>
        <v>#N/A</v>
      </c>
      <c r="AF240" s="13" t="e">
        <f t="shared" si="45"/>
        <v>#N/A</v>
      </c>
      <c r="AG240" s="13" t="e">
        <f t="shared" si="46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7"/>
        <v/>
      </c>
      <c r="X241" s="1" t="str">
        <f t="shared" si="48"/>
        <v/>
      </c>
      <c r="Y241" s="1" t="str">
        <f t="shared" si="49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2"/>
        <v>#N/A</v>
      </c>
      <c r="AD241" s="13" t="e">
        <f t="shared" si="43"/>
        <v>#N/A</v>
      </c>
      <c r="AE241" s="13" t="e">
        <f t="shared" si="44"/>
        <v>#N/A</v>
      </c>
      <c r="AF241" s="13" t="e">
        <f t="shared" si="45"/>
        <v>#N/A</v>
      </c>
      <c r="AG241" s="13" t="e">
        <f t="shared" si="46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7"/>
        <v/>
      </c>
      <c r="X242" s="1" t="str">
        <f t="shared" si="48"/>
        <v/>
      </c>
      <c r="Y242" s="1" t="str">
        <f t="shared" si="49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2"/>
        <v>#N/A</v>
      </c>
      <c r="AD242" s="13" t="e">
        <f t="shared" si="43"/>
        <v>#N/A</v>
      </c>
      <c r="AE242" s="13" t="e">
        <f t="shared" si="44"/>
        <v>#N/A</v>
      </c>
      <c r="AF242" s="13" t="e">
        <f t="shared" si="45"/>
        <v>#N/A</v>
      </c>
      <c r="AG242" s="13" t="e">
        <f t="shared" si="46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7"/>
        <v/>
      </c>
      <c r="X243" s="1" t="str">
        <f t="shared" si="48"/>
        <v/>
      </c>
      <c r="Y243" s="1" t="str">
        <f t="shared" si="49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2"/>
        <v>#N/A</v>
      </c>
      <c r="AD243" s="13" t="e">
        <f t="shared" si="43"/>
        <v>#N/A</v>
      </c>
      <c r="AE243" s="13" t="e">
        <f t="shared" si="44"/>
        <v>#N/A</v>
      </c>
      <c r="AF243" s="13" t="e">
        <f t="shared" si="45"/>
        <v>#N/A</v>
      </c>
      <c r="AG243" s="13" t="e">
        <f t="shared" si="46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7"/>
        <v/>
      </c>
      <c r="X244" s="1" t="str">
        <f t="shared" si="48"/>
        <v/>
      </c>
      <c r="Y244" s="1" t="str">
        <f t="shared" si="49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2"/>
        <v>#N/A</v>
      </c>
      <c r="AD244" s="13" t="e">
        <f t="shared" si="43"/>
        <v>#N/A</v>
      </c>
      <c r="AE244" s="13" t="e">
        <f t="shared" si="44"/>
        <v>#N/A</v>
      </c>
      <c r="AF244" s="13" t="e">
        <f t="shared" si="45"/>
        <v>#N/A</v>
      </c>
      <c r="AG244" s="13" t="e">
        <f t="shared" si="46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7"/>
        <v/>
      </c>
      <c r="X245" s="1" t="str">
        <f t="shared" si="48"/>
        <v/>
      </c>
      <c r="Y245" s="1" t="str">
        <f t="shared" si="49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2"/>
        <v>#N/A</v>
      </c>
      <c r="AD245" s="13" t="e">
        <f t="shared" si="43"/>
        <v>#N/A</v>
      </c>
      <c r="AE245" s="13" t="e">
        <f t="shared" si="44"/>
        <v>#N/A</v>
      </c>
      <c r="AF245" s="13" t="e">
        <f t="shared" si="45"/>
        <v>#N/A</v>
      </c>
      <c r="AG245" s="13" t="e">
        <f t="shared" si="46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7"/>
        <v/>
      </c>
      <c r="X246" s="1" t="str">
        <f t="shared" si="48"/>
        <v/>
      </c>
      <c r="Y246" s="1" t="str">
        <f t="shared" si="49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2"/>
        <v>#N/A</v>
      </c>
      <c r="AD246" s="13" t="e">
        <f t="shared" si="43"/>
        <v>#N/A</v>
      </c>
      <c r="AE246" s="13" t="e">
        <f t="shared" si="44"/>
        <v>#N/A</v>
      </c>
      <c r="AF246" s="13" t="e">
        <f t="shared" si="45"/>
        <v>#N/A</v>
      </c>
      <c r="AG246" s="13" t="e">
        <f t="shared" si="46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7"/>
        <v/>
      </c>
      <c r="X247" s="1" t="str">
        <f t="shared" si="48"/>
        <v/>
      </c>
      <c r="Y247" s="1" t="str">
        <f t="shared" si="49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2"/>
        <v>#N/A</v>
      </c>
      <c r="AD247" s="13" t="e">
        <f t="shared" si="43"/>
        <v>#N/A</v>
      </c>
      <c r="AE247" s="13" t="e">
        <f t="shared" si="44"/>
        <v>#N/A</v>
      </c>
      <c r="AF247" s="13" t="e">
        <f t="shared" si="45"/>
        <v>#N/A</v>
      </c>
      <c r="AG247" s="13" t="e">
        <f t="shared" si="46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7"/>
        <v/>
      </c>
      <c r="X248" s="1" t="str">
        <f t="shared" si="48"/>
        <v/>
      </c>
      <c r="Y248" s="1" t="str">
        <f t="shared" si="49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2"/>
        <v>#N/A</v>
      </c>
      <c r="AD248" s="13" t="e">
        <f t="shared" si="43"/>
        <v>#N/A</v>
      </c>
      <c r="AE248" s="13" t="e">
        <f t="shared" si="44"/>
        <v>#N/A</v>
      </c>
      <c r="AF248" s="13" t="e">
        <f t="shared" si="45"/>
        <v>#N/A</v>
      </c>
      <c r="AG248" s="13" t="e">
        <f t="shared" si="46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7"/>
        <v/>
      </c>
      <c r="X249" s="1" t="str">
        <f t="shared" si="48"/>
        <v/>
      </c>
      <c r="Y249" s="1" t="str">
        <f t="shared" si="49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2"/>
        <v>#N/A</v>
      </c>
      <c r="AD249" s="13" t="e">
        <f t="shared" si="43"/>
        <v>#N/A</v>
      </c>
      <c r="AE249" s="13" t="e">
        <f t="shared" si="44"/>
        <v>#N/A</v>
      </c>
      <c r="AF249" s="13" t="e">
        <f t="shared" si="45"/>
        <v>#N/A</v>
      </c>
      <c r="AG249" s="13" t="e">
        <f t="shared" si="46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7"/>
        <v/>
      </c>
      <c r="X250" s="1" t="str">
        <f t="shared" si="48"/>
        <v/>
      </c>
      <c r="Y250" s="1" t="str">
        <f t="shared" si="49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2"/>
        <v>#N/A</v>
      </c>
      <c r="AD250" s="13" t="e">
        <f t="shared" si="43"/>
        <v>#N/A</v>
      </c>
      <c r="AE250" s="13" t="e">
        <f t="shared" si="44"/>
        <v>#N/A</v>
      </c>
      <c r="AF250" s="13" t="e">
        <f t="shared" si="45"/>
        <v>#N/A</v>
      </c>
      <c r="AG250" s="13" t="e">
        <f t="shared" si="46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7"/>
        <v/>
      </c>
      <c r="X251" s="1" t="str">
        <f t="shared" si="48"/>
        <v/>
      </c>
      <c r="Y251" s="1" t="str">
        <f t="shared" si="49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2"/>
        <v>#N/A</v>
      </c>
      <c r="AD251" s="13" t="e">
        <f t="shared" si="43"/>
        <v>#N/A</v>
      </c>
      <c r="AE251" s="13" t="e">
        <f t="shared" si="44"/>
        <v>#N/A</v>
      </c>
      <c r="AF251" s="13" t="e">
        <f t="shared" si="45"/>
        <v>#N/A</v>
      </c>
      <c r="AG251" s="13" t="e">
        <f t="shared" si="46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7"/>
        <v/>
      </c>
      <c r="X252" s="1" t="str">
        <f t="shared" si="48"/>
        <v/>
      </c>
      <c r="Y252" s="1" t="str">
        <f t="shared" si="49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2"/>
        <v>#N/A</v>
      </c>
      <c r="AD252" s="13" t="e">
        <f t="shared" si="43"/>
        <v>#N/A</v>
      </c>
      <c r="AE252" s="13" t="e">
        <f t="shared" si="44"/>
        <v>#N/A</v>
      </c>
      <c r="AF252" s="13" t="e">
        <f t="shared" si="45"/>
        <v>#N/A</v>
      </c>
      <c r="AG252" s="13" t="e">
        <f t="shared" si="46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7"/>
        <v/>
      </c>
      <c r="X253" s="1" t="str">
        <f t="shared" si="48"/>
        <v/>
      </c>
      <c r="Y253" s="1" t="str">
        <f t="shared" si="49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2"/>
        <v>#N/A</v>
      </c>
      <c r="AD253" s="13" t="e">
        <f t="shared" si="43"/>
        <v>#N/A</v>
      </c>
      <c r="AE253" s="13" t="e">
        <f t="shared" si="44"/>
        <v>#N/A</v>
      </c>
      <c r="AF253" s="13" t="e">
        <f t="shared" si="45"/>
        <v>#N/A</v>
      </c>
      <c r="AG253" s="13" t="e">
        <f t="shared" si="46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7"/>
        <v/>
      </c>
      <c r="X254" s="1" t="str">
        <f t="shared" si="48"/>
        <v/>
      </c>
      <c r="Y254" s="1" t="str">
        <f t="shared" si="49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2"/>
        <v>#N/A</v>
      </c>
      <c r="AD254" s="13" t="e">
        <f t="shared" si="43"/>
        <v>#N/A</v>
      </c>
      <c r="AE254" s="13" t="e">
        <f t="shared" si="44"/>
        <v>#N/A</v>
      </c>
      <c r="AF254" s="13" t="e">
        <f t="shared" si="45"/>
        <v>#N/A</v>
      </c>
      <c r="AG254" s="13" t="e">
        <f t="shared" si="46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7"/>
        <v/>
      </c>
      <c r="X255" s="1" t="str">
        <f t="shared" si="48"/>
        <v/>
      </c>
      <c r="Y255" s="1" t="str">
        <f t="shared" si="49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2"/>
        <v>#N/A</v>
      </c>
      <c r="AD255" s="13" t="e">
        <f t="shared" si="43"/>
        <v>#N/A</v>
      </c>
      <c r="AE255" s="13" t="e">
        <f t="shared" si="44"/>
        <v>#N/A</v>
      </c>
      <c r="AF255" s="13" t="e">
        <f t="shared" si="45"/>
        <v>#N/A</v>
      </c>
      <c r="AG255" s="13" t="e">
        <f t="shared" si="46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7"/>
        <v/>
      </c>
      <c r="X256" s="1" t="str">
        <f t="shared" si="48"/>
        <v/>
      </c>
      <c r="Y256" s="1" t="str">
        <f t="shared" si="49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2"/>
        <v>#N/A</v>
      </c>
      <c r="AD256" s="13" t="e">
        <f t="shared" si="43"/>
        <v>#N/A</v>
      </c>
      <c r="AE256" s="13" t="e">
        <f t="shared" si="44"/>
        <v>#N/A</v>
      </c>
      <c r="AF256" s="13" t="e">
        <f t="shared" si="45"/>
        <v>#N/A</v>
      </c>
      <c r="AG256" s="13" t="e">
        <f t="shared" si="46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7"/>
        <v/>
      </c>
      <c r="X257" s="1" t="str">
        <f t="shared" si="48"/>
        <v/>
      </c>
      <c r="Y257" s="1" t="str">
        <f t="shared" si="49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2"/>
        <v>#N/A</v>
      </c>
      <c r="AD257" s="13" t="e">
        <f t="shared" si="43"/>
        <v>#N/A</v>
      </c>
      <c r="AE257" s="13" t="e">
        <f t="shared" si="44"/>
        <v>#N/A</v>
      </c>
      <c r="AF257" s="13" t="e">
        <f t="shared" si="45"/>
        <v>#N/A</v>
      </c>
      <c r="AG257" s="13" t="e">
        <f t="shared" si="46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7"/>
        <v/>
      </c>
      <c r="X258" s="1" t="str">
        <f t="shared" si="48"/>
        <v/>
      </c>
      <c r="Y258" s="1" t="str">
        <f t="shared" si="49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2"/>
        <v>#N/A</v>
      </c>
      <c r="AD258" s="13" t="e">
        <f t="shared" si="43"/>
        <v>#N/A</v>
      </c>
      <c r="AE258" s="13" t="e">
        <f t="shared" si="44"/>
        <v>#N/A</v>
      </c>
      <c r="AF258" s="13" t="e">
        <f t="shared" si="45"/>
        <v>#N/A</v>
      </c>
      <c r="AG258" s="13" t="e">
        <f t="shared" si="46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7"/>
        <v/>
      </c>
      <c r="X259" s="1" t="str">
        <f t="shared" si="48"/>
        <v/>
      </c>
      <c r="Y259" s="1" t="str">
        <f t="shared" si="49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2"/>
        <v>#N/A</v>
      </c>
      <c r="AD259" s="13" t="e">
        <f t="shared" si="43"/>
        <v>#N/A</v>
      </c>
      <c r="AE259" s="13" t="e">
        <f t="shared" si="44"/>
        <v>#N/A</v>
      </c>
      <c r="AF259" s="13" t="e">
        <f t="shared" si="45"/>
        <v>#N/A</v>
      </c>
      <c r="AG259" s="13" t="e">
        <f t="shared" si="46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7"/>
        <v/>
      </c>
      <c r="X260" s="1" t="str">
        <f t="shared" si="48"/>
        <v/>
      </c>
      <c r="Y260" s="1" t="str">
        <f t="shared" si="49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2"/>
        <v>#N/A</v>
      </c>
      <c r="AD260" s="13" t="e">
        <f t="shared" si="43"/>
        <v>#N/A</v>
      </c>
      <c r="AE260" s="13" t="e">
        <f t="shared" si="44"/>
        <v>#N/A</v>
      </c>
      <c r="AF260" s="13" t="e">
        <f t="shared" si="45"/>
        <v>#N/A</v>
      </c>
      <c r="AG260" s="13" t="e">
        <f t="shared" si="46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7"/>
        <v/>
      </c>
      <c r="X261" s="1" t="str">
        <f t="shared" si="48"/>
        <v/>
      </c>
      <c r="Y261" s="1" t="str">
        <f t="shared" si="49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2"/>
        <v>#N/A</v>
      </c>
      <c r="AD261" s="13" t="e">
        <f t="shared" si="43"/>
        <v>#N/A</v>
      </c>
      <c r="AE261" s="13" t="e">
        <f t="shared" si="44"/>
        <v>#N/A</v>
      </c>
      <c r="AF261" s="13" t="e">
        <f t="shared" si="45"/>
        <v>#N/A</v>
      </c>
      <c r="AG261" s="13" t="e">
        <f t="shared" si="46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7"/>
        <v/>
      </c>
      <c r="X262" s="1" t="str">
        <f t="shared" si="48"/>
        <v/>
      </c>
      <c r="Y262" s="1" t="str">
        <f t="shared" si="49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2"/>
        <v>#N/A</v>
      </c>
      <c r="AD262" s="13" t="e">
        <f t="shared" si="43"/>
        <v>#N/A</v>
      </c>
      <c r="AE262" s="13" t="e">
        <f t="shared" si="44"/>
        <v>#N/A</v>
      </c>
      <c r="AF262" s="13" t="e">
        <f t="shared" si="45"/>
        <v>#N/A</v>
      </c>
      <c r="AG262" s="13" t="e">
        <f t="shared" si="46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7"/>
        <v/>
      </c>
      <c r="X263" s="1" t="str">
        <f t="shared" si="48"/>
        <v/>
      </c>
      <c r="Y263" s="1" t="str">
        <f t="shared" si="49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2"/>
        <v>#N/A</v>
      </c>
      <c r="AD263" s="13" t="e">
        <f t="shared" si="43"/>
        <v>#N/A</v>
      </c>
      <c r="AE263" s="13" t="e">
        <f t="shared" si="44"/>
        <v>#N/A</v>
      </c>
      <c r="AF263" s="13" t="e">
        <f t="shared" si="45"/>
        <v>#N/A</v>
      </c>
      <c r="AG263" s="13" t="e">
        <f t="shared" si="46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7"/>
        <v/>
      </c>
      <c r="X264" s="1" t="str">
        <f t="shared" si="48"/>
        <v/>
      </c>
      <c r="Y264" s="1" t="str">
        <f t="shared" si="49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ref="AC264:AC327" si="55">IF(OR(ISNA(B264),B264=0),NA(),B264/$AC$5)</f>
        <v>#N/A</v>
      </c>
      <c r="AD264" s="13" t="e">
        <f t="shared" ref="AD264:AD327" si="56">IF(OR(ISNA(B264),B264=0),NA(),E264/$AC$5)</f>
        <v>#N/A</v>
      </c>
      <c r="AE264" s="13" t="e">
        <f t="shared" ref="AE264:AE327" si="57">IF(OR(ISNA(B264),B264=0),NA(),G264/$AC$5)</f>
        <v>#N/A</v>
      </c>
      <c r="AF264" s="13" t="e">
        <f t="shared" ref="AF264:AF327" si="58">IF(OR(ISNA(B264),B264=0),NA(),I264/$AC$5)</f>
        <v>#N/A</v>
      </c>
      <c r="AG264" s="13" t="e">
        <f t="shared" ref="AG264:AG327" si="59">+IF(OR(ISNA(B264),B264=0),NA(),Z264/$AC$5)</f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60">IF($C265="","",G265-G264)</f>
        <v/>
      </c>
      <c r="X265" s="1" t="str">
        <f t="shared" ref="X265:X328" si="61">IF($C265="","",H265-H264)</f>
        <v/>
      </c>
      <c r="Y265" s="1" t="str">
        <f t="shared" ref="Y265:Y328" si="62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si="55"/>
        <v>#N/A</v>
      </c>
      <c r="AD265" s="13" t="e">
        <f t="shared" si="56"/>
        <v>#N/A</v>
      </c>
      <c r="AE265" s="13" t="e">
        <f t="shared" si="57"/>
        <v>#N/A</v>
      </c>
      <c r="AF265" s="13" t="e">
        <f t="shared" si="58"/>
        <v>#N/A</v>
      </c>
      <c r="AG265" s="13" t="e">
        <f t="shared" si="59"/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60"/>
        <v/>
      </c>
      <c r="X266" s="1" t="str">
        <f t="shared" si="61"/>
        <v/>
      </c>
      <c r="Y266" s="1" t="str">
        <f t="shared" si="62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5"/>
        <v>#N/A</v>
      </c>
      <c r="AD266" s="13" t="e">
        <f t="shared" si="56"/>
        <v>#N/A</v>
      </c>
      <c r="AE266" s="13" t="e">
        <f t="shared" si="57"/>
        <v>#N/A</v>
      </c>
      <c r="AF266" s="13" t="e">
        <f t="shared" si="58"/>
        <v>#N/A</v>
      </c>
      <c r="AG266" s="13" t="e">
        <f t="shared" si="59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60"/>
        <v/>
      </c>
      <c r="X267" s="1" t="str">
        <f t="shared" si="61"/>
        <v/>
      </c>
      <c r="Y267" s="1" t="str">
        <f t="shared" si="62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5"/>
        <v>#N/A</v>
      </c>
      <c r="AD267" s="13" t="e">
        <f t="shared" si="56"/>
        <v>#N/A</v>
      </c>
      <c r="AE267" s="13" t="e">
        <f t="shared" si="57"/>
        <v>#N/A</v>
      </c>
      <c r="AF267" s="13" t="e">
        <f t="shared" si="58"/>
        <v>#N/A</v>
      </c>
      <c r="AG267" s="13" t="e">
        <f t="shared" si="59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60"/>
        <v/>
      </c>
      <c r="X268" s="1" t="str">
        <f t="shared" si="61"/>
        <v/>
      </c>
      <c r="Y268" s="1" t="str">
        <f t="shared" si="62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5"/>
        <v>#N/A</v>
      </c>
      <c r="AD268" s="13" t="e">
        <f t="shared" si="56"/>
        <v>#N/A</v>
      </c>
      <c r="AE268" s="13" t="e">
        <f t="shared" si="57"/>
        <v>#N/A</v>
      </c>
      <c r="AF268" s="13" t="e">
        <f t="shared" si="58"/>
        <v>#N/A</v>
      </c>
      <c r="AG268" s="13" t="e">
        <f t="shared" si="59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60"/>
        <v/>
      </c>
      <c r="X269" s="1" t="str">
        <f t="shared" si="61"/>
        <v/>
      </c>
      <c r="Y269" s="1" t="str">
        <f t="shared" si="62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5"/>
        <v>#N/A</v>
      </c>
      <c r="AD269" s="13" t="e">
        <f t="shared" si="56"/>
        <v>#N/A</v>
      </c>
      <c r="AE269" s="13" t="e">
        <f t="shared" si="57"/>
        <v>#N/A</v>
      </c>
      <c r="AF269" s="13" t="e">
        <f t="shared" si="58"/>
        <v>#N/A</v>
      </c>
      <c r="AG269" s="13" t="e">
        <f t="shared" si="59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60"/>
        <v/>
      </c>
      <c r="X270" s="1" t="str">
        <f t="shared" si="61"/>
        <v/>
      </c>
      <c r="Y270" s="1" t="str">
        <f t="shared" si="62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5"/>
        <v>#N/A</v>
      </c>
      <c r="AD270" s="13" t="e">
        <f t="shared" si="56"/>
        <v>#N/A</v>
      </c>
      <c r="AE270" s="13" t="e">
        <f t="shared" si="57"/>
        <v>#N/A</v>
      </c>
      <c r="AF270" s="13" t="e">
        <f t="shared" si="58"/>
        <v>#N/A</v>
      </c>
      <c r="AG270" s="13" t="e">
        <f t="shared" si="59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60"/>
        <v/>
      </c>
      <c r="X271" s="1" t="str">
        <f t="shared" si="61"/>
        <v/>
      </c>
      <c r="Y271" s="1" t="str">
        <f t="shared" si="62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5"/>
        <v>#N/A</v>
      </c>
      <c r="AD271" s="13" t="e">
        <f t="shared" si="56"/>
        <v>#N/A</v>
      </c>
      <c r="AE271" s="13" t="e">
        <f t="shared" si="57"/>
        <v>#N/A</v>
      </c>
      <c r="AF271" s="13" t="e">
        <f t="shared" si="58"/>
        <v>#N/A</v>
      </c>
      <c r="AG271" s="13" t="e">
        <f t="shared" si="59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60"/>
        <v/>
      </c>
      <c r="X272" s="1" t="str">
        <f t="shared" si="61"/>
        <v/>
      </c>
      <c r="Y272" s="1" t="str">
        <f t="shared" si="62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5"/>
        <v>#N/A</v>
      </c>
      <c r="AD272" s="13" t="e">
        <f t="shared" si="56"/>
        <v>#N/A</v>
      </c>
      <c r="AE272" s="13" t="e">
        <f t="shared" si="57"/>
        <v>#N/A</v>
      </c>
      <c r="AF272" s="13" t="e">
        <f t="shared" si="58"/>
        <v>#N/A</v>
      </c>
      <c r="AG272" s="13" t="e">
        <f t="shared" si="59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60"/>
        <v/>
      </c>
      <c r="X273" s="1" t="str">
        <f t="shared" si="61"/>
        <v/>
      </c>
      <c r="Y273" s="1" t="str">
        <f t="shared" si="62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5"/>
        <v>#N/A</v>
      </c>
      <c r="AD273" s="13" t="e">
        <f t="shared" si="56"/>
        <v>#N/A</v>
      </c>
      <c r="AE273" s="13" t="e">
        <f t="shared" si="57"/>
        <v>#N/A</v>
      </c>
      <c r="AF273" s="13" t="e">
        <f t="shared" si="58"/>
        <v>#N/A</v>
      </c>
      <c r="AG273" s="13" t="e">
        <f t="shared" si="59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60"/>
        <v/>
      </c>
      <c r="X274" s="1" t="str">
        <f t="shared" si="61"/>
        <v/>
      </c>
      <c r="Y274" s="1" t="str">
        <f t="shared" si="62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5"/>
        <v>#N/A</v>
      </c>
      <c r="AD274" s="13" t="e">
        <f t="shared" si="56"/>
        <v>#N/A</v>
      </c>
      <c r="AE274" s="13" t="e">
        <f t="shared" si="57"/>
        <v>#N/A</v>
      </c>
      <c r="AF274" s="13" t="e">
        <f t="shared" si="58"/>
        <v>#N/A</v>
      </c>
      <c r="AG274" s="13" t="e">
        <f t="shared" si="59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60"/>
        <v/>
      </c>
      <c r="X275" s="1" t="str">
        <f t="shared" si="61"/>
        <v/>
      </c>
      <c r="Y275" s="1" t="str">
        <f t="shared" si="62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5"/>
        <v>#N/A</v>
      </c>
      <c r="AD275" s="13" t="e">
        <f t="shared" si="56"/>
        <v>#N/A</v>
      </c>
      <c r="AE275" s="13" t="e">
        <f t="shared" si="57"/>
        <v>#N/A</v>
      </c>
      <c r="AF275" s="13" t="e">
        <f t="shared" si="58"/>
        <v>#N/A</v>
      </c>
      <c r="AG275" s="13" t="e">
        <f t="shared" si="59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60"/>
        <v/>
      </c>
      <c r="X276" s="1" t="str">
        <f t="shared" si="61"/>
        <v/>
      </c>
      <c r="Y276" s="1" t="str">
        <f t="shared" si="62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5"/>
        <v>#N/A</v>
      </c>
      <c r="AD276" s="13" t="e">
        <f t="shared" si="56"/>
        <v>#N/A</v>
      </c>
      <c r="AE276" s="13" t="e">
        <f t="shared" si="57"/>
        <v>#N/A</v>
      </c>
      <c r="AF276" s="13" t="e">
        <f t="shared" si="58"/>
        <v>#N/A</v>
      </c>
      <c r="AG276" s="13" t="e">
        <f t="shared" si="59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60"/>
        <v/>
      </c>
      <c r="X277" s="1" t="str">
        <f t="shared" si="61"/>
        <v/>
      </c>
      <c r="Y277" s="1" t="str">
        <f t="shared" si="62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5"/>
        <v>#N/A</v>
      </c>
      <c r="AD277" s="13" t="e">
        <f t="shared" si="56"/>
        <v>#N/A</v>
      </c>
      <c r="AE277" s="13" t="e">
        <f t="shared" si="57"/>
        <v>#N/A</v>
      </c>
      <c r="AF277" s="13" t="e">
        <f t="shared" si="58"/>
        <v>#N/A</v>
      </c>
      <c r="AG277" s="13" t="e">
        <f t="shared" si="59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60"/>
        <v/>
      </c>
      <c r="X278" s="1" t="str">
        <f t="shared" si="61"/>
        <v/>
      </c>
      <c r="Y278" s="1" t="str">
        <f t="shared" si="62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5"/>
        <v>#N/A</v>
      </c>
      <c r="AD278" s="13" t="e">
        <f t="shared" si="56"/>
        <v>#N/A</v>
      </c>
      <c r="AE278" s="13" t="e">
        <f t="shared" si="57"/>
        <v>#N/A</v>
      </c>
      <c r="AF278" s="13" t="e">
        <f t="shared" si="58"/>
        <v>#N/A</v>
      </c>
      <c r="AG278" s="13" t="e">
        <f t="shared" si="59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60"/>
        <v/>
      </c>
      <c r="X279" s="1" t="str">
        <f t="shared" si="61"/>
        <v/>
      </c>
      <c r="Y279" s="1" t="str">
        <f t="shared" si="62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5"/>
        <v>#N/A</v>
      </c>
      <c r="AD279" s="13" t="e">
        <f t="shared" si="56"/>
        <v>#N/A</v>
      </c>
      <c r="AE279" s="13" t="e">
        <f t="shared" si="57"/>
        <v>#N/A</v>
      </c>
      <c r="AF279" s="13" t="e">
        <f t="shared" si="58"/>
        <v>#N/A</v>
      </c>
      <c r="AG279" s="13" t="e">
        <f t="shared" si="59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60"/>
        <v/>
      </c>
      <c r="X280" s="1" t="str">
        <f t="shared" si="61"/>
        <v/>
      </c>
      <c r="Y280" s="1" t="str">
        <f t="shared" si="62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5"/>
        <v>#N/A</v>
      </c>
      <c r="AD280" s="13" t="e">
        <f t="shared" si="56"/>
        <v>#N/A</v>
      </c>
      <c r="AE280" s="13" t="e">
        <f t="shared" si="57"/>
        <v>#N/A</v>
      </c>
      <c r="AF280" s="13" t="e">
        <f t="shared" si="58"/>
        <v>#N/A</v>
      </c>
      <c r="AG280" s="13" t="e">
        <f t="shared" si="59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60"/>
        <v/>
      </c>
      <c r="X281" s="1" t="str">
        <f t="shared" si="61"/>
        <v/>
      </c>
      <c r="Y281" s="1" t="str">
        <f t="shared" si="62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5"/>
        <v>#N/A</v>
      </c>
      <c r="AD281" s="13" t="e">
        <f t="shared" si="56"/>
        <v>#N/A</v>
      </c>
      <c r="AE281" s="13" t="e">
        <f t="shared" si="57"/>
        <v>#N/A</v>
      </c>
      <c r="AF281" s="13" t="e">
        <f t="shared" si="58"/>
        <v>#N/A</v>
      </c>
      <c r="AG281" s="13" t="e">
        <f t="shared" si="59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60"/>
        <v/>
      </c>
      <c r="X282" s="1" t="str">
        <f t="shared" si="61"/>
        <v/>
      </c>
      <c r="Y282" s="1" t="str">
        <f t="shared" si="62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5"/>
        <v>#N/A</v>
      </c>
      <c r="AD282" s="13" t="e">
        <f t="shared" si="56"/>
        <v>#N/A</v>
      </c>
      <c r="AE282" s="13" t="e">
        <f t="shared" si="57"/>
        <v>#N/A</v>
      </c>
      <c r="AF282" s="13" t="e">
        <f t="shared" si="58"/>
        <v>#N/A</v>
      </c>
      <c r="AG282" s="13" t="e">
        <f t="shared" si="59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60"/>
        <v/>
      </c>
      <c r="X283" s="1" t="str">
        <f t="shared" si="61"/>
        <v/>
      </c>
      <c r="Y283" s="1" t="str">
        <f t="shared" si="62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5"/>
        <v>#N/A</v>
      </c>
      <c r="AD283" s="13" t="e">
        <f t="shared" si="56"/>
        <v>#N/A</v>
      </c>
      <c r="AE283" s="13" t="e">
        <f t="shared" si="57"/>
        <v>#N/A</v>
      </c>
      <c r="AF283" s="13" t="e">
        <f t="shared" si="58"/>
        <v>#N/A</v>
      </c>
      <c r="AG283" s="13" t="e">
        <f t="shared" si="59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60"/>
        <v/>
      </c>
      <c r="X284" s="1" t="str">
        <f t="shared" si="61"/>
        <v/>
      </c>
      <c r="Y284" s="1" t="str">
        <f t="shared" si="62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5"/>
        <v>#N/A</v>
      </c>
      <c r="AD284" s="13" t="e">
        <f t="shared" si="56"/>
        <v>#N/A</v>
      </c>
      <c r="AE284" s="13" t="e">
        <f t="shared" si="57"/>
        <v>#N/A</v>
      </c>
      <c r="AF284" s="13" t="e">
        <f t="shared" si="58"/>
        <v>#N/A</v>
      </c>
      <c r="AG284" s="13" t="e">
        <f t="shared" si="59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60"/>
        <v/>
      </c>
      <c r="X285" s="1" t="str">
        <f t="shared" si="61"/>
        <v/>
      </c>
      <c r="Y285" s="1" t="str">
        <f t="shared" si="62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5"/>
        <v>#N/A</v>
      </c>
      <c r="AD285" s="13" t="e">
        <f t="shared" si="56"/>
        <v>#N/A</v>
      </c>
      <c r="AE285" s="13" t="e">
        <f t="shared" si="57"/>
        <v>#N/A</v>
      </c>
      <c r="AF285" s="13" t="e">
        <f t="shared" si="58"/>
        <v>#N/A</v>
      </c>
      <c r="AG285" s="13" t="e">
        <f t="shared" si="59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60"/>
        <v/>
      </c>
      <c r="X286" s="1" t="str">
        <f t="shared" si="61"/>
        <v/>
      </c>
      <c r="Y286" s="1" t="str">
        <f t="shared" si="62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5"/>
        <v>#N/A</v>
      </c>
      <c r="AD286" s="13" t="e">
        <f t="shared" si="56"/>
        <v>#N/A</v>
      </c>
      <c r="AE286" s="13" t="e">
        <f t="shared" si="57"/>
        <v>#N/A</v>
      </c>
      <c r="AF286" s="13" t="e">
        <f t="shared" si="58"/>
        <v>#N/A</v>
      </c>
      <c r="AG286" s="13" t="e">
        <f t="shared" si="59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60"/>
        <v/>
      </c>
      <c r="X287" s="1" t="str">
        <f t="shared" si="61"/>
        <v/>
      </c>
      <c r="Y287" s="1" t="str">
        <f t="shared" si="62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5"/>
        <v>#N/A</v>
      </c>
      <c r="AD287" s="13" t="e">
        <f t="shared" si="56"/>
        <v>#N/A</v>
      </c>
      <c r="AE287" s="13" t="e">
        <f t="shared" si="57"/>
        <v>#N/A</v>
      </c>
      <c r="AF287" s="13" t="e">
        <f t="shared" si="58"/>
        <v>#N/A</v>
      </c>
      <c r="AG287" s="13" t="e">
        <f t="shared" si="59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60"/>
        <v/>
      </c>
      <c r="X288" s="1" t="str">
        <f t="shared" si="61"/>
        <v/>
      </c>
      <c r="Y288" s="1" t="str">
        <f t="shared" si="62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5"/>
        <v>#N/A</v>
      </c>
      <c r="AD288" s="13" t="e">
        <f t="shared" si="56"/>
        <v>#N/A</v>
      </c>
      <c r="AE288" s="13" t="e">
        <f t="shared" si="57"/>
        <v>#N/A</v>
      </c>
      <c r="AF288" s="13" t="e">
        <f t="shared" si="58"/>
        <v>#N/A</v>
      </c>
      <c r="AG288" s="13" t="e">
        <f t="shared" si="59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60"/>
        <v/>
      </c>
      <c r="X289" s="1" t="str">
        <f t="shared" si="61"/>
        <v/>
      </c>
      <c r="Y289" s="1" t="str">
        <f t="shared" si="62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5"/>
        <v>#N/A</v>
      </c>
      <c r="AD289" s="13" t="e">
        <f t="shared" si="56"/>
        <v>#N/A</v>
      </c>
      <c r="AE289" s="13" t="e">
        <f t="shared" si="57"/>
        <v>#N/A</v>
      </c>
      <c r="AF289" s="13" t="e">
        <f t="shared" si="58"/>
        <v>#N/A</v>
      </c>
      <c r="AG289" s="13" t="e">
        <f t="shared" si="59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60"/>
        <v/>
      </c>
      <c r="X290" s="1" t="str">
        <f t="shared" si="61"/>
        <v/>
      </c>
      <c r="Y290" s="1" t="str">
        <f t="shared" si="62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5"/>
        <v>#N/A</v>
      </c>
      <c r="AD290" s="13" t="e">
        <f t="shared" si="56"/>
        <v>#N/A</v>
      </c>
      <c r="AE290" s="13" t="e">
        <f t="shared" si="57"/>
        <v>#N/A</v>
      </c>
      <c r="AF290" s="13" t="e">
        <f t="shared" si="58"/>
        <v>#N/A</v>
      </c>
      <c r="AG290" s="13" t="e">
        <f t="shared" si="59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60"/>
        <v/>
      </c>
      <c r="X291" s="1" t="str">
        <f t="shared" si="61"/>
        <v/>
      </c>
      <c r="Y291" s="1" t="str">
        <f t="shared" si="62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5"/>
        <v>#N/A</v>
      </c>
      <c r="AD291" s="13" t="e">
        <f t="shared" si="56"/>
        <v>#N/A</v>
      </c>
      <c r="AE291" s="13" t="e">
        <f t="shared" si="57"/>
        <v>#N/A</v>
      </c>
      <c r="AF291" s="13" t="e">
        <f t="shared" si="58"/>
        <v>#N/A</v>
      </c>
      <c r="AG291" s="13" t="e">
        <f t="shared" si="59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60"/>
        <v/>
      </c>
      <c r="X292" s="1" t="str">
        <f t="shared" si="61"/>
        <v/>
      </c>
      <c r="Y292" s="1" t="str">
        <f t="shared" si="62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5"/>
        <v>#N/A</v>
      </c>
      <c r="AD292" s="13" t="e">
        <f t="shared" si="56"/>
        <v>#N/A</v>
      </c>
      <c r="AE292" s="13" t="e">
        <f t="shared" si="57"/>
        <v>#N/A</v>
      </c>
      <c r="AF292" s="13" t="e">
        <f t="shared" si="58"/>
        <v>#N/A</v>
      </c>
      <c r="AG292" s="13" t="e">
        <f t="shared" si="59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60"/>
        <v/>
      </c>
      <c r="X293" s="1" t="str">
        <f t="shared" si="61"/>
        <v/>
      </c>
      <c r="Y293" s="1" t="str">
        <f t="shared" si="62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5"/>
        <v>#N/A</v>
      </c>
      <c r="AD293" s="13" t="e">
        <f t="shared" si="56"/>
        <v>#N/A</v>
      </c>
      <c r="AE293" s="13" t="e">
        <f t="shared" si="57"/>
        <v>#N/A</v>
      </c>
      <c r="AF293" s="13" t="e">
        <f t="shared" si="58"/>
        <v>#N/A</v>
      </c>
      <c r="AG293" s="13" t="e">
        <f t="shared" si="59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60"/>
        <v/>
      </c>
      <c r="X294" s="1" t="str">
        <f t="shared" si="61"/>
        <v/>
      </c>
      <c r="Y294" s="1" t="str">
        <f t="shared" si="62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5"/>
        <v>#N/A</v>
      </c>
      <c r="AD294" s="13" t="e">
        <f t="shared" si="56"/>
        <v>#N/A</v>
      </c>
      <c r="AE294" s="13" t="e">
        <f t="shared" si="57"/>
        <v>#N/A</v>
      </c>
      <c r="AF294" s="13" t="e">
        <f t="shared" si="58"/>
        <v>#N/A</v>
      </c>
      <c r="AG294" s="13" t="e">
        <f t="shared" si="59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60"/>
        <v/>
      </c>
      <c r="X295" s="1" t="str">
        <f t="shared" si="61"/>
        <v/>
      </c>
      <c r="Y295" s="1" t="str">
        <f t="shared" si="62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5"/>
        <v>#N/A</v>
      </c>
      <c r="AD295" s="13" t="e">
        <f t="shared" si="56"/>
        <v>#N/A</v>
      </c>
      <c r="AE295" s="13" t="e">
        <f t="shared" si="57"/>
        <v>#N/A</v>
      </c>
      <c r="AF295" s="13" t="e">
        <f t="shared" si="58"/>
        <v>#N/A</v>
      </c>
      <c r="AG295" s="13" t="e">
        <f t="shared" si="59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60"/>
        <v/>
      </c>
      <c r="X296" s="1" t="str">
        <f t="shared" si="61"/>
        <v/>
      </c>
      <c r="Y296" s="1" t="str">
        <f t="shared" si="62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5"/>
        <v>#N/A</v>
      </c>
      <c r="AD296" s="13" t="e">
        <f t="shared" si="56"/>
        <v>#N/A</v>
      </c>
      <c r="AE296" s="13" t="e">
        <f t="shared" si="57"/>
        <v>#N/A</v>
      </c>
      <c r="AF296" s="13" t="e">
        <f t="shared" si="58"/>
        <v>#N/A</v>
      </c>
      <c r="AG296" s="13" t="e">
        <f t="shared" si="59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60"/>
        <v/>
      </c>
      <c r="X297" s="1" t="str">
        <f t="shared" si="61"/>
        <v/>
      </c>
      <c r="Y297" s="1" t="str">
        <f t="shared" si="62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5"/>
        <v>#N/A</v>
      </c>
      <c r="AD297" s="13" t="e">
        <f t="shared" si="56"/>
        <v>#N/A</v>
      </c>
      <c r="AE297" s="13" t="e">
        <f t="shared" si="57"/>
        <v>#N/A</v>
      </c>
      <c r="AF297" s="13" t="e">
        <f t="shared" si="58"/>
        <v>#N/A</v>
      </c>
      <c r="AG297" s="13" t="e">
        <f t="shared" si="59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60"/>
        <v/>
      </c>
      <c r="X298" s="1" t="str">
        <f t="shared" si="61"/>
        <v/>
      </c>
      <c r="Y298" s="1" t="str">
        <f t="shared" si="62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5"/>
        <v>#N/A</v>
      </c>
      <c r="AD298" s="13" t="e">
        <f t="shared" si="56"/>
        <v>#N/A</v>
      </c>
      <c r="AE298" s="13" t="e">
        <f t="shared" si="57"/>
        <v>#N/A</v>
      </c>
      <c r="AF298" s="13" t="e">
        <f t="shared" si="58"/>
        <v>#N/A</v>
      </c>
      <c r="AG298" s="13" t="e">
        <f t="shared" si="59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60"/>
        <v/>
      </c>
      <c r="X299" s="1" t="str">
        <f t="shared" si="61"/>
        <v/>
      </c>
      <c r="Y299" s="1" t="str">
        <f t="shared" si="62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5"/>
        <v>#N/A</v>
      </c>
      <c r="AD299" s="13" t="e">
        <f t="shared" si="56"/>
        <v>#N/A</v>
      </c>
      <c r="AE299" s="13" t="e">
        <f t="shared" si="57"/>
        <v>#N/A</v>
      </c>
      <c r="AF299" s="13" t="e">
        <f t="shared" si="58"/>
        <v>#N/A</v>
      </c>
      <c r="AG299" s="13" t="e">
        <f t="shared" si="59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60"/>
        <v/>
      </c>
      <c r="X300" s="1" t="str">
        <f t="shared" si="61"/>
        <v/>
      </c>
      <c r="Y300" s="1" t="str">
        <f t="shared" si="62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5"/>
        <v>#N/A</v>
      </c>
      <c r="AD300" s="13" t="e">
        <f t="shared" si="56"/>
        <v>#N/A</v>
      </c>
      <c r="AE300" s="13" t="e">
        <f t="shared" si="57"/>
        <v>#N/A</v>
      </c>
      <c r="AF300" s="13" t="e">
        <f t="shared" si="58"/>
        <v>#N/A</v>
      </c>
      <c r="AG300" s="13" t="e">
        <f t="shared" si="59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60"/>
        <v/>
      </c>
      <c r="X301" s="1" t="str">
        <f t="shared" si="61"/>
        <v/>
      </c>
      <c r="Y301" s="1" t="str">
        <f t="shared" si="62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5"/>
        <v>#N/A</v>
      </c>
      <c r="AD301" s="13" t="e">
        <f t="shared" si="56"/>
        <v>#N/A</v>
      </c>
      <c r="AE301" s="13" t="e">
        <f t="shared" si="57"/>
        <v>#N/A</v>
      </c>
      <c r="AF301" s="13" t="e">
        <f t="shared" si="58"/>
        <v>#N/A</v>
      </c>
      <c r="AG301" s="13" t="e">
        <f t="shared" si="59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60"/>
        <v/>
      </c>
      <c r="X302" s="1" t="str">
        <f t="shared" si="61"/>
        <v/>
      </c>
      <c r="Y302" s="1" t="str">
        <f t="shared" si="62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5"/>
        <v>#N/A</v>
      </c>
      <c r="AD302" s="13" t="e">
        <f t="shared" si="56"/>
        <v>#N/A</v>
      </c>
      <c r="AE302" s="13" t="e">
        <f t="shared" si="57"/>
        <v>#N/A</v>
      </c>
      <c r="AF302" s="13" t="e">
        <f t="shared" si="58"/>
        <v>#N/A</v>
      </c>
      <c r="AG302" s="13" t="e">
        <f t="shared" si="59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60"/>
        <v/>
      </c>
      <c r="X303" s="1" t="str">
        <f t="shared" si="61"/>
        <v/>
      </c>
      <c r="Y303" s="1" t="str">
        <f t="shared" si="62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5"/>
        <v>#N/A</v>
      </c>
      <c r="AD303" s="13" t="e">
        <f t="shared" si="56"/>
        <v>#N/A</v>
      </c>
      <c r="AE303" s="13" t="e">
        <f t="shared" si="57"/>
        <v>#N/A</v>
      </c>
      <c r="AF303" s="13" t="e">
        <f t="shared" si="58"/>
        <v>#N/A</v>
      </c>
      <c r="AG303" s="13" t="e">
        <f t="shared" si="59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60"/>
        <v/>
      </c>
      <c r="X304" s="1" t="str">
        <f t="shared" si="61"/>
        <v/>
      </c>
      <c r="Y304" s="1" t="str">
        <f t="shared" si="62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5"/>
        <v>#N/A</v>
      </c>
      <c r="AD304" s="13" t="e">
        <f t="shared" si="56"/>
        <v>#N/A</v>
      </c>
      <c r="AE304" s="13" t="e">
        <f t="shared" si="57"/>
        <v>#N/A</v>
      </c>
      <c r="AF304" s="13" t="e">
        <f t="shared" si="58"/>
        <v>#N/A</v>
      </c>
      <c r="AG304" s="13" t="e">
        <f t="shared" si="59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60"/>
        <v/>
      </c>
      <c r="X305" s="1" t="str">
        <f t="shared" si="61"/>
        <v/>
      </c>
      <c r="Y305" s="1" t="str">
        <f t="shared" si="62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5"/>
        <v>#N/A</v>
      </c>
      <c r="AD305" s="13" t="e">
        <f t="shared" si="56"/>
        <v>#N/A</v>
      </c>
      <c r="AE305" s="13" t="e">
        <f t="shared" si="57"/>
        <v>#N/A</v>
      </c>
      <c r="AF305" s="13" t="e">
        <f t="shared" si="58"/>
        <v>#N/A</v>
      </c>
      <c r="AG305" s="13" t="e">
        <f t="shared" si="59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60"/>
        <v/>
      </c>
      <c r="X306" s="1" t="str">
        <f t="shared" si="61"/>
        <v/>
      </c>
      <c r="Y306" s="1" t="str">
        <f t="shared" si="62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5"/>
        <v>#N/A</v>
      </c>
      <c r="AD306" s="13" t="e">
        <f t="shared" si="56"/>
        <v>#N/A</v>
      </c>
      <c r="AE306" s="13" t="e">
        <f t="shared" si="57"/>
        <v>#N/A</v>
      </c>
      <c r="AF306" s="13" t="e">
        <f t="shared" si="58"/>
        <v>#N/A</v>
      </c>
      <c r="AG306" s="13" t="e">
        <f t="shared" si="59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60"/>
        <v/>
      </c>
      <c r="X307" s="1" t="str">
        <f t="shared" si="61"/>
        <v/>
      </c>
      <c r="Y307" s="1" t="str">
        <f t="shared" si="62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5"/>
        <v>#N/A</v>
      </c>
      <c r="AD307" s="13" t="e">
        <f t="shared" si="56"/>
        <v>#N/A</v>
      </c>
      <c r="AE307" s="13" t="e">
        <f t="shared" si="57"/>
        <v>#N/A</v>
      </c>
      <c r="AF307" s="13" t="e">
        <f t="shared" si="58"/>
        <v>#N/A</v>
      </c>
      <c r="AG307" s="13" t="e">
        <f t="shared" si="59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60"/>
        <v/>
      </c>
      <c r="X308" s="1" t="str">
        <f t="shared" si="61"/>
        <v/>
      </c>
      <c r="Y308" s="1" t="str">
        <f t="shared" si="62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5"/>
        <v>#N/A</v>
      </c>
      <c r="AD308" s="13" t="e">
        <f t="shared" si="56"/>
        <v>#N/A</v>
      </c>
      <c r="AE308" s="13" t="e">
        <f t="shared" si="57"/>
        <v>#N/A</v>
      </c>
      <c r="AF308" s="13" t="e">
        <f t="shared" si="58"/>
        <v>#N/A</v>
      </c>
      <c r="AG308" s="13" t="e">
        <f t="shared" si="59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60"/>
        <v/>
      </c>
      <c r="X309" s="1" t="str">
        <f t="shared" si="61"/>
        <v/>
      </c>
      <c r="Y309" s="1" t="str">
        <f t="shared" si="62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5"/>
        <v>#N/A</v>
      </c>
      <c r="AD309" s="13" t="e">
        <f t="shared" si="56"/>
        <v>#N/A</v>
      </c>
      <c r="AE309" s="13" t="e">
        <f t="shared" si="57"/>
        <v>#N/A</v>
      </c>
      <c r="AF309" s="13" t="e">
        <f t="shared" si="58"/>
        <v>#N/A</v>
      </c>
      <c r="AG309" s="13" t="e">
        <f t="shared" si="59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60"/>
        <v/>
      </c>
      <c r="X310" s="1" t="str">
        <f t="shared" si="61"/>
        <v/>
      </c>
      <c r="Y310" s="1" t="str">
        <f t="shared" si="62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5"/>
        <v>#N/A</v>
      </c>
      <c r="AD310" s="13" t="e">
        <f t="shared" si="56"/>
        <v>#N/A</v>
      </c>
      <c r="AE310" s="13" t="e">
        <f t="shared" si="57"/>
        <v>#N/A</v>
      </c>
      <c r="AF310" s="13" t="e">
        <f t="shared" si="58"/>
        <v>#N/A</v>
      </c>
      <c r="AG310" s="13" t="e">
        <f t="shared" si="59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60"/>
        <v/>
      </c>
      <c r="X311" s="1" t="str">
        <f t="shared" si="61"/>
        <v/>
      </c>
      <c r="Y311" s="1" t="str">
        <f t="shared" si="62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5"/>
        <v>#N/A</v>
      </c>
      <c r="AD311" s="13" t="e">
        <f t="shared" si="56"/>
        <v>#N/A</v>
      </c>
      <c r="AE311" s="13" t="e">
        <f t="shared" si="57"/>
        <v>#N/A</v>
      </c>
      <c r="AF311" s="13" t="e">
        <f t="shared" si="58"/>
        <v>#N/A</v>
      </c>
      <c r="AG311" s="13" t="e">
        <f t="shared" si="59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60"/>
        <v/>
      </c>
      <c r="X312" s="1" t="str">
        <f t="shared" si="61"/>
        <v/>
      </c>
      <c r="Y312" s="1" t="str">
        <f t="shared" si="62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5"/>
        <v>#N/A</v>
      </c>
      <c r="AD312" s="13" t="e">
        <f t="shared" si="56"/>
        <v>#N/A</v>
      </c>
      <c r="AE312" s="13" t="e">
        <f t="shared" si="57"/>
        <v>#N/A</v>
      </c>
      <c r="AF312" s="13" t="e">
        <f t="shared" si="58"/>
        <v>#N/A</v>
      </c>
      <c r="AG312" s="13" t="e">
        <f t="shared" si="59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60"/>
        <v/>
      </c>
      <c r="X313" s="1" t="str">
        <f t="shared" si="61"/>
        <v/>
      </c>
      <c r="Y313" s="1" t="str">
        <f t="shared" si="62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5"/>
        <v>#N/A</v>
      </c>
      <c r="AD313" s="13" t="e">
        <f t="shared" si="56"/>
        <v>#N/A</v>
      </c>
      <c r="AE313" s="13" t="e">
        <f t="shared" si="57"/>
        <v>#N/A</v>
      </c>
      <c r="AF313" s="13" t="e">
        <f t="shared" si="58"/>
        <v>#N/A</v>
      </c>
      <c r="AG313" s="13" t="e">
        <f t="shared" si="59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60"/>
        <v/>
      </c>
      <c r="X314" s="1" t="str">
        <f t="shared" si="61"/>
        <v/>
      </c>
      <c r="Y314" s="1" t="str">
        <f t="shared" si="62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5"/>
        <v>#N/A</v>
      </c>
      <c r="AD314" s="13" t="e">
        <f t="shared" si="56"/>
        <v>#N/A</v>
      </c>
      <c r="AE314" s="13" t="e">
        <f t="shared" si="57"/>
        <v>#N/A</v>
      </c>
      <c r="AF314" s="13" t="e">
        <f t="shared" si="58"/>
        <v>#N/A</v>
      </c>
      <c r="AG314" s="13" t="e">
        <f t="shared" si="59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60"/>
        <v/>
      </c>
      <c r="X315" s="1" t="str">
        <f t="shared" si="61"/>
        <v/>
      </c>
      <c r="Y315" s="1" t="str">
        <f t="shared" si="62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5"/>
        <v>#N/A</v>
      </c>
      <c r="AD315" s="13" t="e">
        <f t="shared" si="56"/>
        <v>#N/A</v>
      </c>
      <c r="AE315" s="13" t="e">
        <f t="shared" si="57"/>
        <v>#N/A</v>
      </c>
      <c r="AF315" s="13" t="e">
        <f t="shared" si="58"/>
        <v>#N/A</v>
      </c>
      <c r="AG315" s="13" t="e">
        <f t="shared" si="59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60"/>
        <v/>
      </c>
      <c r="X316" s="1" t="str">
        <f t="shared" si="61"/>
        <v/>
      </c>
      <c r="Y316" s="1" t="str">
        <f t="shared" si="62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5"/>
        <v>#N/A</v>
      </c>
      <c r="AD316" s="13" t="e">
        <f t="shared" si="56"/>
        <v>#N/A</v>
      </c>
      <c r="AE316" s="13" t="e">
        <f t="shared" si="57"/>
        <v>#N/A</v>
      </c>
      <c r="AF316" s="13" t="e">
        <f t="shared" si="58"/>
        <v>#N/A</v>
      </c>
      <c r="AG316" s="13" t="e">
        <f t="shared" si="59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60"/>
        <v/>
      </c>
      <c r="X317" s="1" t="str">
        <f t="shared" si="61"/>
        <v/>
      </c>
      <c r="Y317" s="1" t="str">
        <f t="shared" si="62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5"/>
        <v>#N/A</v>
      </c>
      <c r="AD317" s="13" t="e">
        <f t="shared" si="56"/>
        <v>#N/A</v>
      </c>
      <c r="AE317" s="13" t="e">
        <f t="shared" si="57"/>
        <v>#N/A</v>
      </c>
      <c r="AF317" s="13" t="e">
        <f t="shared" si="58"/>
        <v>#N/A</v>
      </c>
      <c r="AG317" s="13" t="e">
        <f t="shared" si="59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60"/>
        <v/>
      </c>
      <c r="X318" s="1" t="str">
        <f t="shared" si="61"/>
        <v/>
      </c>
      <c r="Y318" s="1" t="str">
        <f t="shared" si="62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5"/>
        <v>#N/A</v>
      </c>
      <c r="AD318" s="13" t="e">
        <f t="shared" si="56"/>
        <v>#N/A</v>
      </c>
      <c r="AE318" s="13" t="e">
        <f t="shared" si="57"/>
        <v>#N/A</v>
      </c>
      <c r="AF318" s="13" t="e">
        <f t="shared" si="58"/>
        <v>#N/A</v>
      </c>
      <c r="AG318" s="13" t="e">
        <f t="shared" si="59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60"/>
        <v/>
      </c>
      <c r="X319" s="1" t="str">
        <f t="shared" si="61"/>
        <v/>
      </c>
      <c r="Y319" s="1" t="str">
        <f t="shared" si="62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5"/>
        <v>#N/A</v>
      </c>
      <c r="AD319" s="13" t="e">
        <f t="shared" si="56"/>
        <v>#N/A</v>
      </c>
      <c r="AE319" s="13" t="e">
        <f t="shared" si="57"/>
        <v>#N/A</v>
      </c>
      <c r="AF319" s="13" t="e">
        <f t="shared" si="58"/>
        <v>#N/A</v>
      </c>
      <c r="AG319" s="13" t="e">
        <f t="shared" si="59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60"/>
        <v/>
      </c>
      <c r="X320" s="1" t="str">
        <f t="shared" si="61"/>
        <v/>
      </c>
      <c r="Y320" s="1" t="str">
        <f t="shared" si="62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5"/>
        <v>#N/A</v>
      </c>
      <c r="AD320" s="13" t="e">
        <f t="shared" si="56"/>
        <v>#N/A</v>
      </c>
      <c r="AE320" s="13" t="e">
        <f t="shared" si="57"/>
        <v>#N/A</v>
      </c>
      <c r="AF320" s="13" t="e">
        <f t="shared" si="58"/>
        <v>#N/A</v>
      </c>
      <c r="AG320" s="13" t="e">
        <f t="shared" si="59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60"/>
        <v/>
      </c>
      <c r="X321" s="1" t="str">
        <f t="shared" si="61"/>
        <v/>
      </c>
      <c r="Y321" s="1" t="str">
        <f t="shared" si="62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5"/>
        <v>#N/A</v>
      </c>
      <c r="AD321" s="13" t="e">
        <f t="shared" si="56"/>
        <v>#N/A</v>
      </c>
      <c r="AE321" s="13" t="e">
        <f t="shared" si="57"/>
        <v>#N/A</v>
      </c>
      <c r="AF321" s="13" t="e">
        <f t="shared" si="58"/>
        <v>#N/A</v>
      </c>
      <c r="AG321" s="13" t="e">
        <f t="shared" si="59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60"/>
        <v/>
      </c>
      <c r="X322" s="1" t="str">
        <f t="shared" si="61"/>
        <v/>
      </c>
      <c r="Y322" s="1" t="str">
        <f t="shared" si="62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5"/>
        <v>#N/A</v>
      </c>
      <c r="AD322" s="13" t="e">
        <f t="shared" si="56"/>
        <v>#N/A</v>
      </c>
      <c r="AE322" s="13" t="e">
        <f t="shared" si="57"/>
        <v>#N/A</v>
      </c>
      <c r="AF322" s="13" t="e">
        <f t="shared" si="58"/>
        <v>#N/A</v>
      </c>
      <c r="AG322" s="13" t="e">
        <f t="shared" si="59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60"/>
        <v/>
      </c>
      <c r="X323" s="1" t="str">
        <f t="shared" si="61"/>
        <v/>
      </c>
      <c r="Y323" s="1" t="str">
        <f t="shared" si="62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5"/>
        <v>#N/A</v>
      </c>
      <c r="AD323" s="13" t="e">
        <f t="shared" si="56"/>
        <v>#N/A</v>
      </c>
      <c r="AE323" s="13" t="e">
        <f t="shared" si="57"/>
        <v>#N/A</v>
      </c>
      <c r="AF323" s="13" t="e">
        <f t="shared" si="58"/>
        <v>#N/A</v>
      </c>
      <c r="AG323" s="13" t="e">
        <f t="shared" si="59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60"/>
        <v/>
      </c>
      <c r="X324" s="1" t="str">
        <f t="shared" si="61"/>
        <v/>
      </c>
      <c r="Y324" s="1" t="str">
        <f t="shared" si="62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5"/>
        <v>#N/A</v>
      </c>
      <c r="AD324" s="13" t="e">
        <f t="shared" si="56"/>
        <v>#N/A</v>
      </c>
      <c r="AE324" s="13" t="e">
        <f t="shared" si="57"/>
        <v>#N/A</v>
      </c>
      <c r="AF324" s="13" t="e">
        <f t="shared" si="58"/>
        <v>#N/A</v>
      </c>
      <c r="AG324" s="13" t="e">
        <f t="shared" si="59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60"/>
        <v/>
      </c>
      <c r="X325" s="1" t="str">
        <f t="shared" si="61"/>
        <v/>
      </c>
      <c r="Y325" s="1" t="str">
        <f t="shared" si="62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5"/>
        <v>#N/A</v>
      </c>
      <c r="AD325" s="13" t="e">
        <f t="shared" si="56"/>
        <v>#N/A</v>
      </c>
      <c r="AE325" s="13" t="e">
        <f t="shared" si="57"/>
        <v>#N/A</v>
      </c>
      <c r="AF325" s="13" t="e">
        <f t="shared" si="58"/>
        <v>#N/A</v>
      </c>
      <c r="AG325" s="13" t="e">
        <f t="shared" si="59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60"/>
        <v/>
      </c>
      <c r="X326" s="1" t="str">
        <f t="shared" si="61"/>
        <v/>
      </c>
      <c r="Y326" s="1" t="str">
        <f t="shared" si="62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5"/>
        <v>#N/A</v>
      </c>
      <c r="AD326" s="13" t="e">
        <f t="shared" si="56"/>
        <v>#N/A</v>
      </c>
      <c r="AE326" s="13" t="e">
        <f t="shared" si="57"/>
        <v>#N/A</v>
      </c>
      <c r="AF326" s="13" t="e">
        <f t="shared" si="58"/>
        <v>#N/A</v>
      </c>
      <c r="AG326" s="13" t="e">
        <f t="shared" si="59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60"/>
        <v/>
      </c>
      <c r="X327" s="1" t="str">
        <f t="shared" si="61"/>
        <v/>
      </c>
      <c r="Y327" s="1" t="str">
        <f t="shared" si="62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5"/>
        <v>#N/A</v>
      </c>
      <c r="AD327" s="13" t="e">
        <f t="shared" si="56"/>
        <v>#N/A</v>
      </c>
      <c r="AE327" s="13" t="e">
        <f t="shared" si="57"/>
        <v>#N/A</v>
      </c>
      <c r="AF327" s="13" t="e">
        <f t="shared" si="58"/>
        <v>#N/A</v>
      </c>
      <c r="AG327" s="13" t="e">
        <f t="shared" si="59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60"/>
        <v/>
      </c>
      <c r="X328" s="1" t="str">
        <f t="shared" si="61"/>
        <v/>
      </c>
      <c r="Y328" s="1" t="str">
        <f t="shared" si="62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ref="AC328:AC367" si="67">IF(OR(ISNA(B328),B328=0),NA(),B328/$AC$5)</f>
        <v>#N/A</v>
      </c>
      <c r="AD328" s="13" t="e">
        <f t="shared" ref="AD328:AD367" si="68">IF(OR(ISNA(B328),B328=0),NA(),E328/$AC$5)</f>
        <v>#N/A</v>
      </c>
      <c r="AE328" s="13" t="e">
        <f t="shared" ref="AE328:AE367" si="69">IF(OR(ISNA(B328),B328=0),NA(),G328/$AC$5)</f>
        <v>#N/A</v>
      </c>
      <c r="AF328" s="13" t="e">
        <f t="shared" ref="AF328:AF367" si="70">IF(OR(ISNA(B328),B328=0),NA(),I328/$AC$5)</f>
        <v>#N/A</v>
      </c>
      <c r="AG328" s="13" t="e">
        <f t="shared" ref="AG328:AG367" si="71">+IF(OR(ISNA(B328),B328=0),NA(),Z328/$AC$5)</f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72">IF($C329="","",G329-G328)</f>
        <v/>
      </c>
      <c r="X329" s="1" t="str">
        <f t="shared" ref="X329:X367" si="73">IF($C329="","",H329-H328)</f>
        <v/>
      </c>
      <c r="Y329" s="1" t="str">
        <f t="shared" ref="Y329:Y367" si="74">IF($C329="","",I329-I328)</f>
        <v/>
      </c>
      <c r="Z329" s="1" t="e">
        <f t="shared" si="64"/>
        <v>#N/A</v>
      </c>
      <c r="AA329" s="3">
        <f t="shared" ref="AA329:AA367" si="75">$B$2*K329*$B$1</f>
        <v>0</v>
      </c>
      <c r="AB329" s="13" t="e">
        <f t="shared" si="66"/>
        <v>#N/A</v>
      </c>
      <c r="AC329" s="13" t="e">
        <f t="shared" si="67"/>
        <v>#N/A</v>
      </c>
      <c r="AD329" s="13" t="e">
        <f t="shared" si="68"/>
        <v>#N/A</v>
      </c>
      <c r="AE329" s="13" t="e">
        <f t="shared" si="69"/>
        <v>#N/A</v>
      </c>
      <c r="AF329" s="13" t="e">
        <f t="shared" si="70"/>
        <v>#N/A</v>
      </c>
      <c r="AG329" s="13" t="e">
        <f t="shared" si="71"/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72"/>
        <v/>
      </c>
      <c r="X330" s="1" t="str">
        <f t="shared" si="73"/>
        <v/>
      </c>
      <c r="Y330" s="1" t="str">
        <f t="shared" si="74"/>
        <v/>
      </c>
      <c r="Z330" s="1" t="e">
        <f t="shared" ref="Z330:Z367" si="77">IF(OR($C330="",ISNA($C330)),NA(),V330+W330+X330+Y330)</f>
        <v>#N/A</v>
      </c>
      <c r="AA330" s="3">
        <f t="shared" si="75"/>
        <v>0</v>
      </c>
      <c r="AB330" s="13" t="e">
        <f t="shared" si="66"/>
        <v>#N/A</v>
      </c>
      <c r="AC330" s="13" t="e">
        <f t="shared" si="67"/>
        <v>#N/A</v>
      </c>
      <c r="AD330" s="13" t="e">
        <f t="shared" si="68"/>
        <v>#N/A</v>
      </c>
      <c r="AE330" s="13" t="e">
        <f t="shared" si="69"/>
        <v>#N/A</v>
      </c>
      <c r="AF330" s="13" t="e">
        <f t="shared" si="70"/>
        <v>#N/A</v>
      </c>
      <c r="AG330" s="13" t="e">
        <f t="shared" si="71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72"/>
        <v/>
      </c>
      <c r="X331" s="1" t="str">
        <f t="shared" si="73"/>
        <v/>
      </c>
      <c r="Y331" s="1" t="str">
        <f t="shared" si="74"/>
        <v/>
      </c>
      <c r="Z331" s="1" t="e">
        <f t="shared" si="77"/>
        <v>#N/A</v>
      </c>
      <c r="AA331" s="3">
        <f t="shared" si="75"/>
        <v>0</v>
      </c>
      <c r="AB331" s="13" t="e">
        <f t="shared" si="66"/>
        <v>#N/A</v>
      </c>
      <c r="AC331" s="13" t="e">
        <f t="shared" si="67"/>
        <v>#N/A</v>
      </c>
      <c r="AD331" s="13" t="e">
        <f t="shared" si="68"/>
        <v>#N/A</v>
      </c>
      <c r="AE331" s="13" t="e">
        <f t="shared" si="69"/>
        <v>#N/A</v>
      </c>
      <c r="AF331" s="13" t="e">
        <f t="shared" si="70"/>
        <v>#N/A</v>
      </c>
      <c r="AG331" s="13" t="e">
        <f t="shared" si="71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72"/>
        <v/>
      </c>
      <c r="X332" s="1" t="str">
        <f t="shared" si="73"/>
        <v/>
      </c>
      <c r="Y332" s="1" t="str">
        <f t="shared" si="74"/>
        <v/>
      </c>
      <c r="Z332" s="1" t="e">
        <f t="shared" si="77"/>
        <v>#N/A</v>
      </c>
      <c r="AA332" s="3">
        <f t="shared" si="75"/>
        <v>0</v>
      </c>
      <c r="AB332" s="13" t="e">
        <f t="shared" si="66"/>
        <v>#N/A</v>
      </c>
      <c r="AC332" s="13" t="e">
        <f t="shared" si="67"/>
        <v>#N/A</v>
      </c>
      <c r="AD332" s="13" t="e">
        <f t="shared" si="68"/>
        <v>#N/A</v>
      </c>
      <c r="AE332" s="13" t="e">
        <f t="shared" si="69"/>
        <v>#N/A</v>
      </c>
      <c r="AF332" s="13" t="e">
        <f t="shared" si="70"/>
        <v>#N/A</v>
      </c>
      <c r="AG332" s="13" t="e">
        <f t="shared" si="71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72"/>
        <v/>
      </c>
      <c r="X333" s="1" t="str">
        <f t="shared" si="73"/>
        <v/>
      </c>
      <c r="Y333" s="1" t="str">
        <f t="shared" si="74"/>
        <v/>
      </c>
      <c r="Z333" s="1" t="e">
        <f t="shared" si="77"/>
        <v>#N/A</v>
      </c>
      <c r="AA333" s="3">
        <f t="shared" si="75"/>
        <v>0</v>
      </c>
      <c r="AB333" s="13" t="e">
        <f t="shared" si="66"/>
        <v>#N/A</v>
      </c>
      <c r="AC333" s="13" t="e">
        <f t="shared" si="67"/>
        <v>#N/A</v>
      </c>
      <c r="AD333" s="13" t="e">
        <f t="shared" si="68"/>
        <v>#N/A</v>
      </c>
      <c r="AE333" s="13" t="e">
        <f t="shared" si="69"/>
        <v>#N/A</v>
      </c>
      <c r="AF333" s="13" t="e">
        <f t="shared" si="70"/>
        <v>#N/A</v>
      </c>
      <c r="AG333" s="13" t="e">
        <f t="shared" si="71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72"/>
        <v/>
      </c>
      <c r="X334" s="1" t="str">
        <f t="shared" si="73"/>
        <v/>
      </c>
      <c r="Y334" s="1" t="str">
        <f t="shared" si="74"/>
        <v/>
      </c>
      <c r="Z334" s="1" t="e">
        <f t="shared" si="77"/>
        <v>#N/A</v>
      </c>
      <c r="AA334" s="3">
        <f t="shared" si="75"/>
        <v>0</v>
      </c>
      <c r="AB334" s="13" t="e">
        <f t="shared" si="66"/>
        <v>#N/A</v>
      </c>
      <c r="AC334" s="13" t="e">
        <f t="shared" si="67"/>
        <v>#N/A</v>
      </c>
      <c r="AD334" s="13" t="e">
        <f t="shared" si="68"/>
        <v>#N/A</v>
      </c>
      <c r="AE334" s="13" t="e">
        <f t="shared" si="69"/>
        <v>#N/A</v>
      </c>
      <c r="AF334" s="13" t="e">
        <f t="shared" si="70"/>
        <v>#N/A</v>
      </c>
      <c r="AG334" s="13" t="e">
        <f t="shared" si="71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72"/>
        <v/>
      </c>
      <c r="X335" s="1" t="str">
        <f t="shared" si="73"/>
        <v/>
      </c>
      <c r="Y335" s="1" t="str">
        <f t="shared" si="74"/>
        <v/>
      </c>
      <c r="Z335" s="1" t="e">
        <f t="shared" si="77"/>
        <v>#N/A</v>
      </c>
      <c r="AA335" s="3">
        <f t="shared" si="75"/>
        <v>0</v>
      </c>
      <c r="AB335" s="13" t="e">
        <f t="shared" si="66"/>
        <v>#N/A</v>
      </c>
      <c r="AC335" s="13" t="e">
        <f t="shared" si="67"/>
        <v>#N/A</v>
      </c>
      <c r="AD335" s="13" t="e">
        <f t="shared" si="68"/>
        <v>#N/A</v>
      </c>
      <c r="AE335" s="13" t="e">
        <f t="shared" si="69"/>
        <v>#N/A</v>
      </c>
      <c r="AF335" s="13" t="e">
        <f t="shared" si="70"/>
        <v>#N/A</v>
      </c>
      <c r="AG335" s="13" t="e">
        <f t="shared" si="71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72"/>
        <v/>
      </c>
      <c r="X336" s="1" t="str">
        <f t="shared" si="73"/>
        <v/>
      </c>
      <c r="Y336" s="1" t="str">
        <f t="shared" si="74"/>
        <v/>
      </c>
      <c r="Z336" s="1" t="e">
        <f t="shared" si="77"/>
        <v>#N/A</v>
      </c>
      <c r="AA336" s="3">
        <f t="shared" si="75"/>
        <v>0</v>
      </c>
      <c r="AB336" s="13" t="e">
        <f t="shared" si="66"/>
        <v>#N/A</v>
      </c>
      <c r="AC336" s="13" t="e">
        <f t="shared" si="67"/>
        <v>#N/A</v>
      </c>
      <c r="AD336" s="13" t="e">
        <f t="shared" si="68"/>
        <v>#N/A</v>
      </c>
      <c r="AE336" s="13" t="e">
        <f t="shared" si="69"/>
        <v>#N/A</v>
      </c>
      <c r="AF336" s="13" t="e">
        <f t="shared" si="70"/>
        <v>#N/A</v>
      </c>
      <c r="AG336" s="13" t="e">
        <f t="shared" si="71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72"/>
        <v/>
      </c>
      <c r="X337" s="1" t="str">
        <f t="shared" si="73"/>
        <v/>
      </c>
      <c r="Y337" s="1" t="str">
        <f t="shared" si="74"/>
        <v/>
      </c>
      <c r="Z337" s="1" t="e">
        <f t="shared" si="77"/>
        <v>#N/A</v>
      </c>
      <c r="AA337" s="3">
        <f t="shared" si="75"/>
        <v>0</v>
      </c>
      <c r="AB337" s="13" t="e">
        <f t="shared" si="66"/>
        <v>#N/A</v>
      </c>
      <c r="AC337" s="13" t="e">
        <f t="shared" si="67"/>
        <v>#N/A</v>
      </c>
      <c r="AD337" s="13" t="e">
        <f t="shared" si="68"/>
        <v>#N/A</v>
      </c>
      <c r="AE337" s="13" t="e">
        <f t="shared" si="69"/>
        <v>#N/A</v>
      </c>
      <c r="AF337" s="13" t="e">
        <f t="shared" si="70"/>
        <v>#N/A</v>
      </c>
      <c r="AG337" s="13" t="e">
        <f t="shared" si="71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72"/>
        <v/>
      </c>
      <c r="X338" s="1" t="str">
        <f t="shared" si="73"/>
        <v/>
      </c>
      <c r="Y338" s="1" t="str">
        <f t="shared" si="74"/>
        <v/>
      </c>
      <c r="Z338" s="1" t="e">
        <f t="shared" si="77"/>
        <v>#N/A</v>
      </c>
      <c r="AA338" s="3">
        <f t="shared" si="75"/>
        <v>0</v>
      </c>
      <c r="AB338" s="13" t="e">
        <f t="shared" si="66"/>
        <v>#N/A</v>
      </c>
      <c r="AC338" s="13" t="e">
        <f t="shared" si="67"/>
        <v>#N/A</v>
      </c>
      <c r="AD338" s="13" t="e">
        <f t="shared" si="68"/>
        <v>#N/A</v>
      </c>
      <c r="AE338" s="13" t="e">
        <f t="shared" si="69"/>
        <v>#N/A</v>
      </c>
      <c r="AF338" s="13" t="e">
        <f t="shared" si="70"/>
        <v>#N/A</v>
      </c>
      <c r="AG338" s="13" t="e">
        <f t="shared" si="71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72"/>
        <v/>
      </c>
      <c r="X339" s="1" t="str">
        <f t="shared" si="73"/>
        <v/>
      </c>
      <c r="Y339" s="1" t="str">
        <f t="shared" si="74"/>
        <v/>
      </c>
      <c r="Z339" s="1" t="e">
        <f t="shared" si="77"/>
        <v>#N/A</v>
      </c>
      <c r="AA339" s="3">
        <f t="shared" si="75"/>
        <v>0</v>
      </c>
      <c r="AB339" s="13" t="e">
        <f t="shared" si="66"/>
        <v>#N/A</v>
      </c>
      <c r="AC339" s="13" t="e">
        <f t="shared" si="67"/>
        <v>#N/A</v>
      </c>
      <c r="AD339" s="13" t="e">
        <f t="shared" si="68"/>
        <v>#N/A</v>
      </c>
      <c r="AE339" s="13" t="e">
        <f t="shared" si="69"/>
        <v>#N/A</v>
      </c>
      <c r="AF339" s="13" t="e">
        <f t="shared" si="70"/>
        <v>#N/A</v>
      </c>
      <c r="AG339" s="13" t="e">
        <f t="shared" si="71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72"/>
        <v/>
      </c>
      <c r="X340" s="1" t="str">
        <f t="shared" si="73"/>
        <v/>
      </c>
      <c r="Y340" s="1" t="str">
        <f t="shared" si="74"/>
        <v/>
      </c>
      <c r="Z340" s="1" t="e">
        <f t="shared" si="77"/>
        <v>#N/A</v>
      </c>
      <c r="AA340" s="3">
        <f t="shared" si="75"/>
        <v>0</v>
      </c>
      <c r="AB340" s="13" t="e">
        <f t="shared" si="66"/>
        <v>#N/A</v>
      </c>
      <c r="AC340" s="13" t="e">
        <f t="shared" si="67"/>
        <v>#N/A</v>
      </c>
      <c r="AD340" s="13" t="e">
        <f t="shared" si="68"/>
        <v>#N/A</v>
      </c>
      <c r="AE340" s="13" t="e">
        <f t="shared" si="69"/>
        <v>#N/A</v>
      </c>
      <c r="AF340" s="13" t="e">
        <f t="shared" si="70"/>
        <v>#N/A</v>
      </c>
      <c r="AG340" s="13" t="e">
        <f t="shared" si="71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72"/>
        <v/>
      </c>
      <c r="X341" s="1" t="str">
        <f t="shared" si="73"/>
        <v/>
      </c>
      <c r="Y341" s="1" t="str">
        <f t="shared" si="74"/>
        <v/>
      </c>
      <c r="Z341" s="1" t="e">
        <f t="shared" si="77"/>
        <v>#N/A</v>
      </c>
      <c r="AA341" s="3">
        <f t="shared" si="75"/>
        <v>0</v>
      </c>
      <c r="AB341" s="13" t="e">
        <f t="shared" si="66"/>
        <v>#N/A</v>
      </c>
      <c r="AC341" s="13" t="e">
        <f t="shared" si="67"/>
        <v>#N/A</v>
      </c>
      <c r="AD341" s="13" t="e">
        <f t="shared" si="68"/>
        <v>#N/A</v>
      </c>
      <c r="AE341" s="13" t="e">
        <f t="shared" si="69"/>
        <v>#N/A</v>
      </c>
      <c r="AF341" s="13" t="e">
        <f t="shared" si="70"/>
        <v>#N/A</v>
      </c>
      <c r="AG341" s="13" t="e">
        <f t="shared" si="71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72"/>
        <v/>
      </c>
      <c r="X342" s="1" t="str">
        <f t="shared" si="73"/>
        <v/>
      </c>
      <c r="Y342" s="1" t="str">
        <f t="shared" si="74"/>
        <v/>
      </c>
      <c r="Z342" s="1" t="e">
        <f t="shared" si="77"/>
        <v>#N/A</v>
      </c>
      <c r="AA342" s="3">
        <f t="shared" si="75"/>
        <v>0</v>
      </c>
      <c r="AB342" s="13" t="e">
        <f t="shared" si="66"/>
        <v>#N/A</v>
      </c>
      <c r="AC342" s="13" t="e">
        <f t="shared" si="67"/>
        <v>#N/A</v>
      </c>
      <c r="AD342" s="13" t="e">
        <f t="shared" si="68"/>
        <v>#N/A</v>
      </c>
      <c r="AE342" s="13" t="e">
        <f t="shared" si="69"/>
        <v>#N/A</v>
      </c>
      <c r="AF342" s="13" t="e">
        <f t="shared" si="70"/>
        <v>#N/A</v>
      </c>
      <c r="AG342" s="13" t="e">
        <f t="shared" si="71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72"/>
        <v/>
      </c>
      <c r="X343" s="1" t="str">
        <f t="shared" si="73"/>
        <v/>
      </c>
      <c r="Y343" s="1" t="str">
        <f t="shared" si="74"/>
        <v/>
      </c>
      <c r="Z343" s="1" t="e">
        <f t="shared" si="77"/>
        <v>#N/A</v>
      </c>
      <c r="AA343" s="3">
        <f t="shared" si="75"/>
        <v>0</v>
      </c>
      <c r="AB343" s="13" t="e">
        <f t="shared" si="66"/>
        <v>#N/A</v>
      </c>
      <c r="AC343" s="13" t="e">
        <f t="shared" si="67"/>
        <v>#N/A</v>
      </c>
      <c r="AD343" s="13" t="e">
        <f t="shared" si="68"/>
        <v>#N/A</v>
      </c>
      <c r="AE343" s="13" t="e">
        <f t="shared" si="69"/>
        <v>#N/A</v>
      </c>
      <c r="AF343" s="13" t="e">
        <f t="shared" si="70"/>
        <v>#N/A</v>
      </c>
      <c r="AG343" s="13" t="e">
        <f t="shared" si="71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72"/>
        <v/>
      </c>
      <c r="X344" s="1" t="str">
        <f t="shared" si="73"/>
        <v/>
      </c>
      <c r="Y344" s="1" t="str">
        <f t="shared" si="74"/>
        <v/>
      </c>
      <c r="Z344" s="1" t="e">
        <f t="shared" si="77"/>
        <v>#N/A</v>
      </c>
      <c r="AA344" s="3">
        <f t="shared" si="75"/>
        <v>0</v>
      </c>
      <c r="AB344" s="13" t="e">
        <f t="shared" si="66"/>
        <v>#N/A</v>
      </c>
      <c r="AC344" s="13" t="e">
        <f t="shared" si="67"/>
        <v>#N/A</v>
      </c>
      <c r="AD344" s="13" t="e">
        <f t="shared" si="68"/>
        <v>#N/A</v>
      </c>
      <c r="AE344" s="13" t="e">
        <f t="shared" si="69"/>
        <v>#N/A</v>
      </c>
      <c r="AF344" s="13" t="e">
        <f t="shared" si="70"/>
        <v>#N/A</v>
      </c>
      <c r="AG344" s="13" t="e">
        <f t="shared" si="71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72"/>
        <v/>
      </c>
      <c r="X345" s="1" t="str">
        <f t="shared" si="73"/>
        <v/>
      </c>
      <c r="Y345" s="1" t="str">
        <f t="shared" si="74"/>
        <v/>
      </c>
      <c r="Z345" s="1" t="e">
        <f t="shared" si="77"/>
        <v>#N/A</v>
      </c>
      <c r="AA345" s="3">
        <f t="shared" si="75"/>
        <v>0</v>
      </c>
      <c r="AB345" s="13" t="e">
        <f t="shared" si="66"/>
        <v>#N/A</v>
      </c>
      <c r="AC345" s="13" t="e">
        <f t="shared" si="67"/>
        <v>#N/A</v>
      </c>
      <c r="AD345" s="13" t="e">
        <f t="shared" si="68"/>
        <v>#N/A</v>
      </c>
      <c r="AE345" s="13" t="e">
        <f t="shared" si="69"/>
        <v>#N/A</v>
      </c>
      <c r="AF345" s="13" t="e">
        <f t="shared" si="70"/>
        <v>#N/A</v>
      </c>
      <c r="AG345" s="13" t="e">
        <f t="shared" si="71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72"/>
        <v/>
      </c>
      <c r="X346" s="1" t="str">
        <f t="shared" si="73"/>
        <v/>
      </c>
      <c r="Y346" s="1" t="str">
        <f t="shared" si="74"/>
        <v/>
      </c>
      <c r="Z346" s="1" t="e">
        <f t="shared" si="77"/>
        <v>#N/A</v>
      </c>
      <c r="AA346" s="3">
        <f t="shared" si="75"/>
        <v>0</v>
      </c>
      <c r="AB346" s="13" t="e">
        <f t="shared" si="66"/>
        <v>#N/A</v>
      </c>
      <c r="AC346" s="13" t="e">
        <f t="shared" si="67"/>
        <v>#N/A</v>
      </c>
      <c r="AD346" s="13" t="e">
        <f t="shared" si="68"/>
        <v>#N/A</v>
      </c>
      <c r="AE346" s="13" t="e">
        <f t="shared" si="69"/>
        <v>#N/A</v>
      </c>
      <c r="AF346" s="13" t="e">
        <f t="shared" si="70"/>
        <v>#N/A</v>
      </c>
      <c r="AG346" s="13" t="e">
        <f t="shared" si="71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72"/>
        <v/>
      </c>
      <c r="X347" s="1" t="str">
        <f t="shared" si="73"/>
        <v/>
      </c>
      <c r="Y347" s="1" t="str">
        <f t="shared" si="74"/>
        <v/>
      </c>
      <c r="Z347" s="1" t="e">
        <f t="shared" si="77"/>
        <v>#N/A</v>
      </c>
      <c r="AA347" s="3">
        <f t="shared" si="75"/>
        <v>0</v>
      </c>
      <c r="AB347" s="13" t="e">
        <f t="shared" si="66"/>
        <v>#N/A</v>
      </c>
      <c r="AC347" s="13" t="e">
        <f t="shared" si="67"/>
        <v>#N/A</v>
      </c>
      <c r="AD347" s="13" t="e">
        <f t="shared" si="68"/>
        <v>#N/A</v>
      </c>
      <c r="AE347" s="13" t="e">
        <f t="shared" si="69"/>
        <v>#N/A</v>
      </c>
      <c r="AF347" s="13" t="e">
        <f t="shared" si="70"/>
        <v>#N/A</v>
      </c>
      <c r="AG347" s="13" t="e">
        <f t="shared" si="71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72"/>
        <v/>
      </c>
      <c r="X348" s="1" t="str">
        <f t="shared" si="73"/>
        <v/>
      </c>
      <c r="Y348" s="1" t="str">
        <f t="shared" si="74"/>
        <v/>
      </c>
      <c r="Z348" s="1" t="e">
        <f t="shared" si="77"/>
        <v>#N/A</v>
      </c>
      <c r="AA348" s="3">
        <f t="shared" si="75"/>
        <v>0</v>
      </c>
      <c r="AB348" s="13" t="e">
        <f t="shared" si="66"/>
        <v>#N/A</v>
      </c>
      <c r="AC348" s="13" t="e">
        <f t="shared" si="67"/>
        <v>#N/A</v>
      </c>
      <c r="AD348" s="13" t="e">
        <f t="shared" si="68"/>
        <v>#N/A</v>
      </c>
      <c r="AE348" s="13" t="e">
        <f t="shared" si="69"/>
        <v>#N/A</v>
      </c>
      <c r="AF348" s="13" t="e">
        <f t="shared" si="70"/>
        <v>#N/A</v>
      </c>
      <c r="AG348" s="13" t="e">
        <f t="shared" si="71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72"/>
        <v/>
      </c>
      <c r="X349" s="1" t="str">
        <f t="shared" si="73"/>
        <v/>
      </c>
      <c r="Y349" s="1" t="str">
        <f t="shared" si="74"/>
        <v/>
      </c>
      <c r="Z349" s="1" t="e">
        <f t="shared" si="77"/>
        <v>#N/A</v>
      </c>
      <c r="AA349" s="3">
        <f t="shared" si="75"/>
        <v>0</v>
      </c>
      <c r="AB349" s="13" t="e">
        <f t="shared" si="66"/>
        <v>#N/A</v>
      </c>
      <c r="AC349" s="13" t="e">
        <f t="shared" si="67"/>
        <v>#N/A</v>
      </c>
      <c r="AD349" s="13" t="e">
        <f t="shared" si="68"/>
        <v>#N/A</v>
      </c>
      <c r="AE349" s="13" t="e">
        <f t="shared" si="69"/>
        <v>#N/A</v>
      </c>
      <c r="AF349" s="13" t="e">
        <f t="shared" si="70"/>
        <v>#N/A</v>
      </c>
      <c r="AG349" s="13" t="e">
        <f t="shared" si="71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72"/>
        <v/>
      </c>
      <c r="X350" s="1" t="str">
        <f t="shared" si="73"/>
        <v/>
      </c>
      <c r="Y350" s="1" t="str">
        <f t="shared" si="74"/>
        <v/>
      </c>
      <c r="Z350" s="1" t="e">
        <f t="shared" si="77"/>
        <v>#N/A</v>
      </c>
      <c r="AA350" s="3">
        <f t="shared" si="75"/>
        <v>0</v>
      </c>
      <c r="AB350" s="13" t="e">
        <f t="shared" si="66"/>
        <v>#N/A</v>
      </c>
      <c r="AC350" s="13" t="e">
        <f t="shared" si="67"/>
        <v>#N/A</v>
      </c>
      <c r="AD350" s="13" t="e">
        <f t="shared" si="68"/>
        <v>#N/A</v>
      </c>
      <c r="AE350" s="13" t="e">
        <f t="shared" si="69"/>
        <v>#N/A</v>
      </c>
      <c r="AF350" s="13" t="e">
        <f t="shared" si="70"/>
        <v>#N/A</v>
      </c>
      <c r="AG350" s="13" t="e">
        <f t="shared" si="71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72"/>
        <v/>
      </c>
      <c r="X351" s="1" t="str">
        <f t="shared" si="73"/>
        <v/>
      </c>
      <c r="Y351" s="1" t="str">
        <f t="shared" si="74"/>
        <v/>
      </c>
      <c r="Z351" s="1" t="e">
        <f t="shared" si="77"/>
        <v>#N/A</v>
      </c>
      <c r="AA351" s="3">
        <f t="shared" si="75"/>
        <v>0</v>
      </c>
      <c r="AB351" s="13" t="e">
        <f t="shared" si="66"/>
        <v>#N/A</v>
      </c>
      <c r="AC351" s="13" t="e">
        <f t="shared" si="67"/>
        <v>#N/A</v>
      </c>
      <c r="AD351" s="13" t="e">
        <f t="shared" si="68"/>
        <v>#N/A</v>
      </c>
      <c r="AE351" s="13" t="e">
        <f t="shared" si="69"/>
        <v>#N/A</v>
      </c>
      <c r="AF351" s="13" t="e">
        <f t="shared" si="70"/>
        <v>#N/A</v>
      </c>
      <c r="AG351" s="13" t="e">
        <f t="shared" si="71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72"/>
        <v/>
      </c>
      <c r="X352" s="1" t="str">
        <f t="shared" si="73"/>
        <v/>
      </c>
      <c r="Y352" s="1" t="str">
        <f t="shared" si="74"/>
        <v/>
      </c>
      <c r="Z352" s="1" t="e">
        <f t="shared" si="77"/>
        <v>#N/A</v>
      </c>
      <c r="AA352" s="3">
        <f t="shared" si="75"/>
        <v>0</v>
      </c>
      <c r="AB352" s="13" t="e">
        <f t="shared" si="66"/>
        <v>#N/A</v>
      </c>
      <c r="AC352" s="13" t="e">
        <f t="shared" si="67"/>
        <v>#N/A</v>
      </c>
      <c r="AD352" s="13" t="e">
        <f t="shared" si="68"/>
        <v>#N/A</v>
      </c>
      <c r="AE352" s="13" t="e">
        <f t="shared" si="69"/>
        <v>#N/A</v>
      </c>
      <c r="AF352" s="13" t="e">
        <f t="shared" si="70"/>
        <v>#N/A</v>
      </c>
      <c r="AG352" s="13" t="e">
        <f t="shared" si="71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72"/>
        <v/>
      </c>
      <c r="X353" s="1" t="str">
        <f t="shared" si="73"/>
        <v/>
      </c>
      <c r="Y353" s="1" t="str">
        <f t="shared" si="74"/>
        <v/>
      </c>
      <c r="Z353" s="1" t="e">
        <f t="shared" si="77"/>
        <v>#N/A</v>
      </c>
      <c r="AA353" s="3">
        <f t="shared" si="75"/>
        <v>0</v>
      </c>
      <c r="AB353" s="13" t="e">
        <f t="shared" si="66"/>
        <v>#N/A</v>
      </c>
      <c r="AC353" s="13" t="e">
        <f t="shared" si="67"/>
        <v>#N/A</v>
      </c>
      <c r="AD353" s="13" t="e">
        <f t="shared" si="68"/>
        <v>#N/A</v>
      </c>
      <c r="AE353" s="13" t="e">
        <f t="shared" si="69"/>
        <v>#N/A</v>
      </c>
      <c r="AF353" s="13" t="e">
        <f t="shared" si="70"/>
        <v>#N/A</v>
      </c>
      <c r="AG353" s="13" t="e">
        <f t="shared" si="71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72"/>
        <v/>
      </c>
      <c r="X354" s="1" t="str">
        <f t="shared" si="73"/>
        <v/>
      </c>
      <c r="Y354" s="1" t="str">
        <f t="shared" si="74"/>
        <v/>
      </c>
      <c r="Z354" s="1" t="e">
        <f t="shared" si="77"/>
        <v>#N/A</v>
      </c>
      <c r="AA354" s="3">
        <f t="shared" si="75"/>
        <v>0</v>
      </c>
      <c r="AB354" s="13" t="e">
        <f t="shared" si="66"/>
        <v>#N/A</v>
      </c>
      <c r="AC354" s="13" t="e">
        <f t="shared" si="67"/>
        <v>#N/A</v>
      </c>
      <c r="AD354" s="13" t="e">
        <f t="shared" si="68"/>
        <v>#N/A</v>
      </c>
      <c r="AE354" s="13" t="e">
        <f t="shared" si="69"/>
        <v>#N/A</v>
      </c>
      <c r="AF354" s="13" t="e">
        <f t="shared" si="70"/>
        <v>#N/A</v>
      </c>
      <c r="AG354" s="13" t="e">
        <f t="shared" si="71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72"/>
        <v/>
      </c>
      <c r="X355" s="1" t="str">
        <f t="shared" si="73"/>
        <v/>
      </c>
      <c r="Y355" s="1" t="str">
        <f t="shared" si="74"/>
        <v/>
      </c>
      <c r="Z355" s="1" t="e">
        <f t="shared" si="77"/>
        <v>#N/A</v>
      </c>
      <c r="AA355" s="3">
        <f t="shared" si="75"/>
        <v>0</v>
      </c>
      <c r="AB355" s="13" t="e">
        <f t="shared" si="66"/>
        <v>#N/A</v>
      </c>
      <c r="AC355" s="13" t="e">
        <f t="shared" si="67"/>
        <v>#N/A</v>
      </c>
      <c r="AD355" s="13" t="e">
        <f t="shared" si="68"/>
        <v>#N/A</v>
      </c>
      <c r="AE355" s="13" t="e">
        <f t="shared" si="69"/>
        <v>#N/A</v>
      </c>
      <c r="AF355" s="13" t="e">
        <f t="shared" si="70"/>
        <v>#N/A</v>
      </c>
      <c r="AG355" s="13" t="e">
        <f t="shared" si="71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72"/>
        <v/>
      </c>
      <c r="X356" s="1" t="str">
        <f t="shared" si="73"/>
        <v/>
      </c>
      <c r="Y356" s="1" t="str">
        <f t="shared" si="74"/>
        <v/>
      </c>
      <c r="Z356" s="1" t="e">
        <f t="shared" si="77"/>
        <v>#N/A</v>
      </c>
      <c r="AA356" s="3">
        <f t="shared" si="75"/>
        <v>0</v>
      </c>
      <c r="AB356" s="13" t="e">
        <f t="shared" si="66"/>
        <v>#N/A</v>
      </c>
      <c r="AC356" s="13" t="e">
        <f t="shared" si="67"/>
        <v>#N/A</v>
      </c>
      <c r="AD356" s="13" t="e">
        <f t="shared" si="68"/>
        <v>#N/A</v>
      </c>
      <c r="AE356" s="13" t="e">
        <f t="shared" si="69"/>
        <v>#N/A</v>
      </c>
      <c r="AF356" s="13" t="e">
        <f t="shared" si="70"/>
        <v>#N/A</v>
      </c>
      <c r="AG356" s="13" t="e">
        <f t="shared" si="71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72"/>
        <v/>
      </c>
      <c r="X357" s="1" t="str">
        <f t="shared" si="73"/>
        <v/>
      </c>
      <c r="Y357" s="1" t="str">
        <f t="shared" si="74"/>
        <v/>
      </c>
      <c r="Z357" s="1" t="e">
        <f t="shared" si="77"/>
        <v>#N/A</v>
      </c>
      <c r="AA357" s="3">
        <f t="shared" si="75"/>
        <v>0</v>
      </c>
      <c r="AB357" s="13" t="e">
        <f t="shared" si="66"/>
        <v>#N/A</v>
      </c>
      <c r="AC357" s="13" t="e">
        <f t="shared" si="67"/>
        <v>#N/A</v>
      </c>
      <c r="AD357" s="13" t="e">
        <f t="shared" si="68"/>
        <v>#N/A</v>
      </c>
      <c r="AE357" s="13" t="e">
        <f t="shared" si="69"/>
        <v>#N/A</v>
      </c>
      <c r="AF357" s="13" t="e">
        <f t="shared" si="70"/>
        <v>#N/A</v>
      </c>
      <c r="AG357" s="13" t="e">
        <f t="shared" si="71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72"/>
        <v/>
      </c>
      <c r="X358" s="1" t="str">
        <f t="shared" si="73"/>
        <v/>
      </c>
      <c r="Y358" s="1" t="str">
        <f t="shared" si="74"/>
        <v/>
      </c>
      <c r="Z358" s="1" t="e">
        <f t="shared" si="77"/>
        <v>#N/A</v>
      </c>
      <c r="AA358" s="3">
        <f t="shared" si="75"/>
        <v>0</v>
      </c>
      <c r="AB358" s="13" t="e">
        <f t="shared" si="66"/>
        <v>#N/A</v>
      </c>
      <c r="AC358" s="13" t="e">
        <f t="shared" si="67"/>
        <v>#N/A</v>
      </c>
      <c r="AD358" s="13" t="e">
        <f t="shared" si="68"/>
        <v>#N/A</v>
      </c>
      <c r="AE358" s="13" t="e">
        <f t="shared" si="69"/>
        <v>#N/A</v>
      </c>
      <c r="AF358" s="13" t="e">
        <f t="shared" si="70"/>
        <v>#N/A</v>
      </c>
      <c r="AG358" s="13" t="e">
        <f t="shared" si="71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72"/>
        <v/>
      </c>
      <c r="X359" s="1" t="str">
        <f t="shared" si="73"/>
        <v/>
      </c>
      <c r="Y359" s="1" t="str">
        <f t="shared" si="74"/>
        <v/>
      </c>
      <c r="Z359" s="1" t="e">
        <f t="shared" si="77"/>
        <v>#N/A</v>
      </c>
      <c r="AA359" s="3">
        <f t="shared" si="75"/>
        <v>0</v>
      </c>
      <c r="AB359" s="13" t="e">
        <f t="shared" si="66"/>
        <v>#N/A</v>
      </c>
      <c r="AC359" s="13" t="e">
        <f t="shared" si="67"/>
        <v>#N/A</v>
      </c>
      <c r="AD359" s="13" t="e">
        <f t="shared" si="68"/>
        <v>#N/A</v>
      </c>
      <c r="AE359" s="13" t="e">
        <f t="shared" si="69"/>
        <v>#N/A</v>
      </c>
      <c r="AF359" s="13" t="e">
        <f t="shared" si="70"/>
        <v>#N/A</v>
      </c>
      <c r="AG359" s="13" t="e">
        <f t="shared" si="71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72"/>
        <v/>
      </c>
      <c r="X360" s="1" t="str">
        <f t="shared" si="73"/>
        <v/>
      </c>
      <c r="Y360" s="1" t="str">
        <f t="shared" si="74"/>
        <v/>
      </c>
      <c r="Z360" s="1" t="e">
        <f t="shared" si="77"/>
        <v>#N/A</v>
      </c>
      <c r="AA360" s="3">
        <f t="shared" si="75"/>
        <v>0</v>
      </c>
      <c r="AB360" s="13" t="e">
        <f t="shared" si="66"/>
        <v>#N/A</v>
      </c>
      <c r="AC360" s="13" t="e">
        <f t="shared" si="67"/>
        <v>#N/A</v>
      </c>
      <c r="AD360" s="13" t="e">
        <f t="shared" si="68"/>
        <v>#N/A</v>
      </c>
      <c r="AE360" s="13" t="e">
        <f t="shared" si="69"/>
        <v>#N/A</v>
      </c>
      <c r="AF360" s="13" t="e">
        <f t="shared" si="70"/>
        <v>#N/A</v>
      </c>
      <c r="AG360" s="13" t="e">
        <f t="shared" si="71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72"/>
        <v/>
      </c>
      <c r="X361" s="1" t="str">
        <f t="shared" si="73"/>
        <v/>
      </c>
      <c r="Y361" s="1" t="str">
        <f t="shared" si="74"/>
        <v/>
      </c>
      <c r="Z361" s="1" t="e">
        <f t="shared" si="77"/>
        <v>#N/A</v>
      </c>
      <c r="AA361" s="3">
        <f t="shared" si="75"/>
        <v>0</v>
      </c>
      <c r="AB361" s="13" t="e">
        <f t="shared" si="66"/>
        <v>#N/A</v>
      </c>
      <c r="AC361" s="13" t="e">
        <f t="shared" si="67"/>
        <v>#N/A</v>
      </c>
      <c r="AD361" s="13" t="e">
        <f t="shared" si="68"/>
        <v>#N/A</v>
      </c>
      <c r="AE361" s="13" t="e">
        <f t="shared" si="69"/>
        <v>#N/A</v>
      </c>
      <c r="AF361" s="13" t="e">
        <f t="shared" si="70"/>
        <v>#N/A</v>
      </c>
      <c r="AG361" s="13" t="e">
        <f t="shared" si="71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72"/>
        <v/>
      </c>
      <c r="X362" s="1" t="str">
        <f t="shared" si="73"/>
        <v/>
      </c>
      <c r="Y362" s="1" t="str">
        <f t="shared" si="74"/>
        <v/>
      </c>
      <c r="Z362" s="1" t="e">
        <f t="shared" si="77"/>
        <v>#N/A</v>
      </c>
      <c r="AA362" s="3">
        <f t="shared" si="75"/>
        <v>0</v>
      </c>
      <c r="AB362" s="13" t="e">
        <f t="shared" si="66"/>
        <v>#N/A</v>
      </c>
      <c r="AC362" s="13" t="e">
        <f t="shared" si="67"/>
        <v>#N/A</v>
      </c>
      <c r="AD362" s="13" t="e">
        <f t="shared" si="68"/>
        <v>#N/A</v>
      </c>
      <c r="AE362" s="13" t="e">
        <f t="shared" si="69"/>
        <v>#N/A</v>
      </c>
      <c r="AF362" s="13" t="e">
        <f t="shared" si="70"/>
        <v>#N/A</v>
      </c>
      <c r="AG362" s="13" t="e">
        <f t="shared" si="71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72"/>
        <v/>
      </c>
      <c r="X363" s="1" t="str">
        <f t="shared" si="73"/>
        <v/>
      </c>
      <c r="Y363" s="1" t="str">
        <f t="shared" si="74"/>
        <v/>
      </c>
      <c r="Z363" s="1" t="e">
        <f t="shared" si="77"/>
        <v>#N/A</v>
      </c>
      <c r="AA363" s="3">
        <f t="shared" si="75"/>
        <v>0</v>
      </c>
      <c r="AB363" s="13" t="e">
        <f t="shared" si="66"/>
        <v>#N/A</v>
      </c>
      <c r="AC363" s="13" t="e">
        <f t="shared" si="67"/>
        <v>#N/A</v>
      </c>
      <c r="AD363" s="13" t="e">
        <f t="shared" si="68"/>
        <v>#N/A</v>
      </c>
      <c r="AE363" s="13" t="e">
        <f t="shared" si="69"/>
        <v>#N/A</v>
      </c>
      <c r="AF363" s="13" t="e">
        <f t="shared" si="70"/>
        <v>#N/A</v>
      </c>
      <c r="AG363" s="13" t="e">
        <f t="shared" si="71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72"/>
        <v/>
      </c>
      <c r="X364" s="1" t="str">
        <f t="shared" si="73"/>
        <v/>
      </c>
      <c r="Y364" s="1" t="str">
        <f t="shared" si="74"/>
        <v/>
      </c>
      <c r="Z364" s="1" t="e">
        <f t="shared" si="77"/>
        <v>#N/A</v>
      </c>
      <c r="AA364" s="3">
        <f t="shared" si="75"/>
        <v>0</v>
      </c>
      <c r="AB364" s="13" t="e">
        <f t="shared" si="66"/>
        <v>#N/A</v>
      </c>
      <c r="AC364" s="13" t="e">
        <f t="shared" si="67"/>
        <v>#N/A</v>
      </c>
      <c r="AD364" s="13" t="e">
        <f t="shared" si="68"/>
        <v>#N/A</v>
      </c>
      <c r="AE364" s="13" t="e">
        <f t="shared" si="69"/>
        <v>#N/A</v>
      </c>
      <c r="AF364" s="13" t="e">
        <f t="shared" si="70"/>
        <v>#N/A</v>
      </c>
      <c r="AG364" s="13" t="e">
        <f t="shared" si="71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72"/>
        <v/>
      </c>
      <c r="X365" s="1" t="str">
        <f t="shared" si="73"/>
        <v/>
      </c>
      <c r="Y365" s="1" t="str">
        <f t="shared" si="74"/>
        <v/>
      </c>
      <c r="Z365" s="1" t="e">
        <f t="shared" si="77"/>
        <v>#N/A</v>
      </c>
      <c r="AA365" s="3">
        <f t="shared" si="75"/>
        <v>0</v>
      </c>
      <c r="AB365" s="13" t="e">
        <f t="shared" si="66"/>
        <v>#N/A</v>
      </c>
      <c r="AC365" s="13" t="e">
        <f t="shared" si="67"/>
        <v>#N/A</v>
      </c>
      <c r="AD365" s="13" t="e">
        <f t="shared" si="68"/>
        <v>#N/A</v>
      </c>
      <c r="AE365" s="13" t="e">
        <f t="shared" si="69"/>
        <v>#N/A</v>
      </c>
      <c r="AF365" s="13" t="e">
        <f t="shared" si="70"/>
        <v>#N/A</v>
      </c>
      <c r="AG365" s="13" t="e">
        <f t="shared" si="71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72"/>
        <v/>
      </c>
      <c r="X366" s="1" t="str">
        <f t="shared" si="73"/>
        <v/>
      </c>
      <c r="Y366" s="1" t="str">
        <f t="shared" si="74"/>
        <v/>
      </c>
      <c r="Z366" s="1" t="e">
        <f t="shared" si="77"/>
        <v>#N/A</v>
      </c>
      <c r="AA366" s="3">
        <f t="shared" si="75"/>
        <v>0</v>
      </c>
      <c r="AB366" s="13" t="e">
        <f t="shared" si="66"/>
        <v>#N/A</v>
      </c>
      <c r="AC366" s="13" t="e">
        <f t="shared" si="67"/>
        <v>#N/A</v>
      </c>
      <c r="AD366" s="13" t="e">
        <f t="shared" si="68"/>
        <v>#N/A</v>
      </c>
      <c r="AE366" s="13" t="e">
        <f t="shared" si="69"/>
        <v>#N/A</v>
      </c>
      <c r="AF366" s="13" t="e">
        <f t="shared" si="70"/>
        <v>#N/A</v>
      </c>
      <c r="AG366" s="13" t="e">
        <f t="shared" si="71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72"/>
        <v/>
      </c>
      <c r="X367" s="1" t="str">
        <f t="shared" si="73"/>
        <v/>
      </c>
      <c r="Y367" s="1" t="str">
        <f t="shared" si="74"/>
        <v/>
      </c>
      <c r="Z367" s="1" t="e">
        <f t="shared" si="77"/>
        <v>#N/A</v>
      </c>
      <c r="AA367" s="3">
        <f t="shared" si="75"/>
        <v>0</v>
      </c>
      <c r="AB367" s="13" t="e">
        <f t="shared" si="66"/>
        <v>#N/A</v>
      </c>
      <c r="AC367" s="13" t="e">
        <f t="shared" si="67"/>
        <v>#N/A</v>
      </c>
      <c r="AD367" s="13" t="e">
        <f t="shared" si="68"/>
        <v>#N/A</v>
      </c>
      <c r="AE367" s="13" t="e">
        <f t="shared" si="69"/>
        <v>#N/A</v>
      </c>
      <c r="AF367" s="13" t="e">
        <f t="shared" si="70"/>
        <v>#N/A</v>
      </c>
      <c r="AG367" s="13" t="e">
        <f t="shared" si="71"/>
        <v>#N/A</v>
      </c>
    </row>
  </sheetData>
  <mergeCells count="5">
    <mergeCell ref="N6:O6"/>
    <mergeCell ref="P6:R6"/>
    <mergeCell ref="V6:Y6"/>
    <mergeCell ref="AC6:AG6"/>
    <mergeCell ref="AC5:AG5"/>
  </mergeCells>
  <pageMargins left="0.7" right="0.7" top="0.75" bottom="0.75" header="0.3" footer="0.3"/>
  <pageSetup paperSize="9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F9B95-E947-4372-9F05-FFFC6AFAD4E3}">
  <dimension ref="A1:AH367"/>
  <sheetViews>
    <sheetView topLeftCell="B1" workbookViewId="0">
      <selection activeCell="C8" sqref="C8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4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D5" s="5"/>
      <c r="J5" s="1"/>
      <c r="K5" s="1"/>
      <c r="L5" s="1"/>
      <c r="M5" s="1"/>
      <c r="AA5" s="9" t="s">
        <v>13</v>
      </c>
      <c r="AB5" s="1"/>
      <c r="AC5" s="142">
        <v>20000</v>
      </c>
      <c r="AD5" s="142"/>
      <c r="AE5" s="142"/>
      <c r="AF5" s="142"/>
      <c r="AG5" s="142"/>
    </row>
    <row r="6" spans="1:34" x14ac:dyDescent="0.3">
      <c r="C6" s="57"/>
      <c r="D6" s="58"/>
      <c r="E6" s="58"/>
      <c r="F6" s="58"/>
      <c r="G6" s="58"/>
      <c r="H6" s="58"/>
      <c r="I6" s="58"/>
      <c r="J6" s="59"/>
      <c r="K6" s="59"/>
      <c r="L6" s="60"/>
      <c r="M6" s="59"/>
      <c r="N6" s="143" t="s">
        <v>19</v>
      </c>
      <c r="O6" s="143"/>
      <c r="P6" s="144" t="s">
        <v>29</v>
      </c>
      <c r="Q6" s="144"/>
      <c r="R6" s="144"/>
      <c r="V6" s="145" t="s">
        <v>14</v>
      </c>
      <c r="W6" s="145"/>
      <c r="X6" s="145"/>
      <c r="Y6" s="145"/>
      <c r="Z6" s="49" t="s">
        <v>72</v>
      </c>
      <c r="AA6" s="68" t="s">
        <v>106</v>
      </c>
      <c r="AC6" s="146" t="s">
        <v>71</v>
      </c>
      <c r="AD6" s="146"/>
      <c r="AE6" s="146"/>
      <c r="AF6" s="146"/>
      <c r="AG6" s="146"/>
      <c r="AH6" s="48"/>
    </row>
    <row r="7" spans="1:34" x14ac:dyDescent="0.3">
      <c r="B7" s="4" t="s">
        <v>19</v>
      </c>
      <c r="C7" s="61" t="s">
        <v>5</v>
      </c>
      <c r="D7" s="62" t="s">
        <v>6</v>
      </c>
      <c r="E7" s="62" t="s">
        <v>30</v>
      </c>
      <c r="F7" s="62" t="s">
        <v>18</v>
      </c>
      <c r="G7" s="62" t="s">
        <v>7</v>
      </c>
      <c r="H7" s="62" t="s">
        <v>17</v>
      </c>
      <c r="I7" s="62" t="s">
        <v>8</v>
      </c>
      <c r="J7" s="62" t="s">
        <v>9</v>
      </c>
      <c r="K7" s="62" t="s">
        <v>10</v>
      </c>
      <c r="L7" s="63" t="s">
        <v>12</v>
      </c>
      <c r="M7" s="62" t="s">
        <v>13</v>
      </c>
      <c r="N7" s="83" t="s">
        <v>106</v>
      </c>
      <c r="O7" s="83" t="s">
        <v>29</v>
      </c>
      <c r="P7" s="83" t="s">
        <v>30</v>
      </c>
      <c r="Q7" s="83" t="s">
        <v>7</v>
      </c>
      <c r="R7" s="83" t="s">
        <v>8</v>
      </c>
      <c r="S7" s="83" t="s">
        <v>107</v>
      </c>
      <c r="T7" s="83" t="s">
        <v>78</v>
      </c>
      <c r="U7" s="91" t="s">
        <v>129</v>
      </c>
      <c r="V7" s="84" t="s">
        <v>51</v>
      </c>
      <c r="W7" s="84" t="s">
        <v>15</v>
      </c>
      <c r="X7" s="84" t="s">
        <v>50</v>
      </c>
      <c r="Y7" s="84" t="s">
        <v>16</v>
      </c>
      <c r="Z7" s="84" t="s">
        <v>73</v>
      </c>
      <c r="AA7" s="84" t="s">
        <v>20</v>
      </c>
      <c r="AB7" s="84" t="s">
        <v>21</v>
      </c>
      <c r="AC7" s="47" t="s">
        <v>19</v>
      </c>
      <c r="AD7" s="47" t="s">
        <v>30</v>
      </c>
      <c r="AE7" s="47" t="s">
        <v>7</v>
      </c>
      <c r="AF7" s="47" t="s">
        <v>8</v>
      </c>
      <c r="AG7" s="47" t="s">
        <v>11</v>
      </c>
      <c r="AH7" s="46"/>
    </row>
    <row r="8" spans="1:34" x14ac:dyDescent="0.3">
      <c r="B8" s="1" t="e">
        <f t="shared" ref="B8:B71" si="0">IF(C8="",NA(),E8+G8+H8+I8)</f>
        <v>#N/A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</v>
      </c>
      <c r="AB8" s="13" t="e">
        <f t="shared" ref="AB8:AB71" si="2">IF(OR(ISNA(B8),B8=0),NA(),I8/B8)</f>
        <v>#N/A</v>
      </c>
      <c r="AC8" s="13" t="e">
        <f t="shared" ref="AC8:AC71" si="3">IF(OR(ISNA(B8),B8=0),NA(),B8/$AC$5)</f>
        <v>#N/A</v>
      </c>
      <c r="AD8" s="13" t="e">
        <f t="shared" ref="AD8:AD71" si="4">IF(OR(ISNA(B8),B8=0),NA(),E8/$AC$5)</f>
        <v>#N/A</v>
      </c>
      <c r="AE8" s="13" t="e">
        <f t="shared" ref="AE8:AE71" si="5">IF(OR(ISNA(B8),B8=0),NA(),G8/$AC$5)</f>
        <v>#N/A</v>
      </c>
      <c r="AF8" s="13" t="e">
        <f t="shared" ref="AF8:AF71" si="6">IF(OR(ISNA(B8),B8=0),NA(),I8/$AC$5)</f>
        <v>#N/A</v>
      </c>
      <c r="AG8" s="13" t="e">
        <f t="shared" ref="AG8:AG71" si="7">+IF(OR(ISNA(B8),B8=0),NA(),Z8/$AC$5)</f>
        <v>#N/A</v>
      </c>
    </row>
    <row r="9" spans="1:34" x14ac:dyDescent="0.3">
      <c r="B9" s="1" t="e">
        <f t="shared" si="0"/>
        <v>#N/A</v>
      </c>
      <c r="V9" s="1" t="str">
        <f>IF($C9="","",E9-E8)</f>
        <v/>
      </c>
      <c r="W9" s="1" t="str">
        <f t="shared" ref="W9:W72" si="8">IF($C9="","",G9-G8)</f>
        <v/>
      </c>
      <c r="X9" s="1" t="str">
        <f t="shared" ref="X9:X72" si="9">IF($C9="","",H9-H8)</f>
        <v/>
      </c>
      <c r="Y9" s="1" t="str">
        <f t="shared" ref="Y9:Y72" si="10">IF($C9="","",I9-I8)</f>
        <v/>
      </c>
      <c r="Z9" s="1" t="e">
        <f>IF(OR($C9="",ISNA($C9)),NA(),V9+W9+X9+Y9)</f>
        <v>#N/A</v>
      </c>
      <c r="AA9" s="3">
        <f t="shared" si="1"/>
        <v>0</v>
      </c>
      <c r="AB9" s="13" t="e">
        <f t="shared" si="2"/>
        <v>#N/A</v>
      </c>
      <c r="AC9" s="13" t="e">
        <f t="shared" si="3"/>
        <v>#N/A</v>
      </c>
      <c r="AD9" s="13" t="e">
        <f t="shared" si="4"/>
        <v>#N/A</v>
      </c>
      <c r="AE9" s="13" t="e">
        <f t="shared" si="5"/>
        <v>#N/A</v>
      </c>
      <c r="AF9" s="13" t="e">
        <f t="shared" si="6"/>
        <v>#N/A</v>
      </c>
      <c r="AG9" s="13" t="e">
        <f t="shared" si="7"/>
        <v>#N/A</v>
      </c>
    </row>
    <row r="10" spans="1:34" x14ac:dyDescent="0.3">
      <c r="B10" s="1" t="e">
        <f t="shared" si="0"/>
        <v>#N/A</v>
      </c>
      <c r="V10" s="1" t="str">
        <f t="shared" ref="V10:V73" si="11">IF($C10="","",E10-E9)</f>
        <v/>
      </c>
      <c r="W10" s="1" t="str">
        <f t="shared" si="8"/>
        <v/>
      </c>
      <c r="X10" s="1" t="str">
        <f t="shared" si="9"/>
        <v/>
      </c>
      <c r="Y10" s="1" t="str">
        <f t="shared" si="10"/>
        <v/>
      </c>
      <c r="Z10" s="1" t="e">
        <f t="shared" ref="Z10:Z73" si="12">IF(OR($C10="",ISNA($C10)),NA(),V10+W10+X10+Y10)</f>
        <v>#N/A</v>
      </c>
      <c r="AA10" s="3">
        <f t="shared" si="1"/>
        <v>0</v>
      </c>
      <c r="AB10" s="13" t="e">
        <f t="shared" si="2"/>
        <v>#N/A</v>
      </c>
      <c r="AC10" s="13" t="e">
        <f t="shared" si="3"/>
        <v>#N/A</v>
      </c>
      <c r="AD10" s="13" t="e">
        <f t="shared" si="4"/>
        <v>#N/A</v>
      </c>
      <c r="AE10" s="13" t="e">
        <f t="shared" si="5"/>
        <v>#N/A</v>
      </c>
      <c r="AF10" s="13" t="e">
        <f t="shared" si="6"/>
        <v>#N/A</v>
      </c>
      <c r="AG10" s="13" t="e">
        <f t="shared" si="7"/>
        <v>#N/A</v>
      </c>
    </row>
    <row r="11" spans="1:34" x14ac:dyDescent="0.3">
      <c r="B11" s="1" t="e">
        <f t="shared" si="0"/>
        <v>#N/A</v>
      </c>
      <c r="V11" s="1" t="str">
        <f t="shared" si="11"/>
        <v/>
      </c>
      <c r="W11" s="1" t="str">
        <f t="shared" si="8"/>
        <v/>
      </c>
      <c r="X11" s="1" t="str">
        <f t="shared" si="9"/>
        <v/>
      </c>
      <c r="Y11" s="1" t="str">
        <f t="shared" si="10"/>
        <v/>
      </c>
      <c r="Z11" s="1" t="e">
        <f t="shared" si="12"/>
        <v>#N/A</v>
      </c>
      <c r="AA11" s="3">
        <f t="shared" si="1"/>
        <v>0</v>
      </c>
      <c r="AB11" s="13" t="e">
        <f t="shared" si="2"/>
        <v>#N/A</v>
      </c>
      <c r="AC11" s="13" t="e">
        <f t="shared" si="3"/>
        <v>#N/A</v>
      </c>
      <c r="AD11" s="13" t="e">
        <f t="shared" si="4"/>
        <v>#N/A</v>
      </c>
      <c r="AE11" s="13" t="e">
        <f t="shared" si="5"/>
        <v>#N/A</v>
      </c>
      <c r="AF11" s="13" t="e">
        <f t="shared" si="6"/>
        <v>#N/A</v>
      </c>
      <c r="AG11" s="13" t="e">
        <f t="shared" si="7"/>
        <v>#N/A</v>
      </c>
    </row>
    <row r="12" spans="1:34" x14ac:dyDescent="0.3">
      <c r="B12" s="1" t="e">
        <f t="shared" si="0"/>
        <v>#N/A</v>
      </c>
      <c r="V12" s="1" t="str">
        <f t="shared" si="11"/>
        <v/>
      </c>
      <c r="W12" s="1" t="str">
        <f t="shared" si="8"/>
        <v/>
      </c>
      <c r="X12" s="1" t="str">
        <f t="shared" si="9"/>
        <v/>
      </c>
      <c r="Y12" s="1" t="str">
        <f t="shared" si="10"/>
        <v/>
      </c>
      <c r="Z12" s="1" t="e">
        <f t="shared" si="12"/>
        <v>#N/A</v>
      </c>
      <c r="AA12" s="3">
        <f t="shared" si="1"/>
        <v>0</v>
      </c>
      <c r="AB12" s="13" t="e">
        <f t="shared" si="2"/>
        <v>#N/A</v>
      </c>
      <c r="AC12" s="13" t="e">
        <f t="shared" si="3"/>
        <v>#N/A</v>
      </c>
      <c r="AD12" s="13" t="e">
        <f t="shared" si="4"/>
        <v>#N/A</v>
      </c>
      <c r="AE12" s="13" t="e">
        <f t="shared" si="5"/>
        <v>#N/A</v>
      </c>
      <c r="AF12" s="13" t="e">
        <f t="shared" si="6"/>
        <v>#N/A</v>
      </c>
      <c r="AG12" s="13" t="e">
        <f t="shared" si="7"/>
        <v>#N/A</v>
      </c>
    </row>
    <row r="13" spans="1:34" x14ac:dyDescent="0.3">
      <c r="B13" s="1" t="e">
        <f t="shared" si="0"/>
        <v>#N/A</v>
      </c>
      <c r="V13" s="1" t="str">
        <f t="shared" si="11"/>
        <v/>
      </c>
      <c r="W13" s="1" t="str">
        <f t="shared" si="8"/>
        <v/>
      </c>
      <c r="X13" s="1" t="str">
        <f t="shared" si="9"/>
        <v/>
      </c>
      <c r="Y13" s="1" t="str">
        <f t="shared" si="10"/>
        <v/>
      </c>
      <c r="Z13" s="1" t="e">
        <f t="shared" si="12"/>
        <v>#N/A</v>
      </c>
      <c r="AA13" s="3">
        <f t="shared" si="1"/>
        <v>0</v>
      </c>
      <c r="AB13" s="13" t="e">
        <f t="shared" si="2"/>
        <v>#N/A</v>
      </c>
      <c r="AC13" s="13" t="e">
        <f t="shared" si="3"/>
        <v>#N/A</v>
      </c>
      <c r="AD13" s="13" t="e">
        <f t="shared" si="4"/>
        <v>#N/A</v>
      </c>
      <c r="AE13" s="13" t="e">
        <f t="shared" si="5"/>
        <v>#N/A</v>
      </c>
      <c r="AF13" s="13" t="e">
        <f t="shared" si="6"/>
        <v>#N/A</v>
      </c>
      <c r="AG13" s="13" t="e">
        <f t="shared" si="7"/>
        <v>#N/A</v>
      </c>
    </row>
    <row r="14" spans="1:34" x14ac:dyDescent="0.3">
      <c r="B14" s="1" t="e">
        <f t="shared" si="0"/>
        <v>#N/A</v>
      </c>
      <c r="V14" s="1" t="str">
        <f t="shared" si="11"/>
        <v/>
      </c>
      <c r="W14" s="1" t="str">
        <f t="shared" si="8"/>
        <v/>
      </c>
      <c r="X14" s="1" t="str">
        <f t="shared" si="9"/>
        <v/>
      </c>
      <c r="Y14" s="1" t="str">
        <f t="shared" si="10"/>
        <v/>
      </c>
      <c r="Z14" s="1" t="e">
        <f t="shared" si="12"/>
        <v>#N/A</v>
      </c>
      <c r="AA14" s="3">
        <f t="shared" si="1"/>
        <v>0</v>
      </c>
      <c r="AB14" s="13" t="e">
        <f t="shared" si="2"/>
        <v>#N/A</v>
      </c>
      <c r="AC14" s="13" t="e">
        <f t="shared" si="3"/>
        <v>#N/A</v>
      </c>
      <c r="AD14" s="13" t="e">
        <f t="shared" si="4"/>
        <v>#N/A</v>
      </c>
      <c r="AE14" s="13" t="e">
        <f t="shared" si="5"/>
        <v>#N/A</v>
      </c>
      <c r="AF14" s="13" t="e">
        <f t="shared" si="6"/>
        <v>#N/A</v>
      </c>
      <c r="AG14" s="13" t="e">
        <f t="shared" si="7"/>
        <v>#N/A</v>
      </c>
    </row>
    <row r="15" spans="1:34" x14ac:dyDescent="0.3">
      <c r="B15" s="1" t="e">
        <f t="shared" si="0"/>
        <v>#N/A</v>
      </c>
      <c r="V15" s="1" t="str">
        <f t="shared" si="11"/>
        <v/>
      </c>
      <c r="W15" s="1" t="str">
        <f t="shared" si="8"/>
        <v/>
      </c>
      <c r="X15" s="1" t="str">
        <f t="shared" si="9"/>
        <v/>
      </c>
      <c r="Y15" s="1" t="str">
        <f t="shared" si="10"/>
        <v/>
      </c>
      <c r="Z15" s="1" t="e">
        <f t="shared" si="12"/>
        <v>#N/A</v>
      </c>
      <c r="AA15" s="3">
        <f t="shared" si="1"/>
        <v>0</v>
      </c>
      <c r="AB15" s="13" t="e">
        <f t="shared" si="2"/>
        <v>#N/A</v>
      </c>
      <c r="AC15" s="13" t="e">
        <f t="shared" si="3"/>
        <v>#N/A</v>
      </c>
      <c r="AD15" s="13" t="e">
        <f t="shared" si="4"/>
        <v>#N/A</v>
      </c>
      <c r="AE15" s="13" t="e">
        <f t="shared" si="5"/>
        <v>#N/A</v>
      </c>
      <c r="AF15" s="13" t="e">
        <f t="shared" si="6"/>
        <v>#N/A</v>
      </c>
      <c r="AG15" s="13" t="e">
        <f t="shared" si="7"/>
        <v>#N/A</v>
      </c>
    </row>
    <row r="16" spans="1:34" x14ac:dyDescent="0.3">
      <c r="B16" s="1" t="e">
        <f t="shared" si="0"/>
        <v>#N/A</v>
      </c>
      <c r="V16" s="1" t="str">
        <f t="shared" si="11"/>
        <v/>
      </c>
      <c r="W16" s="1" t="str">
        <f t="shared" si="8"/>
        <v/>
      </c>
      <c r="X16" s="1" t="str">
        <f t="shared" si="9"/>
        <v/>
      </c>
      <c r="Y16" s="1" t="str">
        <f t="shared" si="10"/>
        <v/>
      </c>
      <c r="Z16" s="1" t="e">
        <f t="shared" si="12"/>
        <v>#N/A</v>
      </c>
      <c r="AA16" s="3">
        <f t="shared" si="1"/>
        <v>0</v>
      </c>
      <c r="AB16" s="13" t="e">
        <f t="shared" si="2"/>
        <v>#N/A</v>
      </c>
      <c r="AC16" s="13" t="e">
        <f t="shared" si="3"/>
        <v>#N/A</v>
      </c>
      <c r="AD16" s="13" t="e">
        <f t="shared" si="4"/>
        <v>#N/A</v>
      </c>
      <c r="AE16" s="13" t="e">
        <f t="shared" si="5"/>
        <v>#N/A</v>
      </c>
      <c r="AF16" s="13" t="e">
        <f t="shared" si="6"/>
        <v>#N/A</v>
      </c>
      <c r="AG16" s="13" t="e">
        <f t="shared" si="7"/>
        <v>#N/A</v>
      </c>
    </row>
    <row r="17" spans="2:33" x14ac:dyDescent="0.3">
      <c r="B17" s="1" t="e">
        <f t="shared" si="0"/>
        <v>#N/A</v>
      </c>
      <c r="V17" s="1" t="str">
        <f t="shared" si="11"/>
        <v/>
      </c>
      <c r="W17" s="1" t="str">
        <f t="shared" si="8"/>
        <v/>
      </c>
      <c r="X17" s="1" t="str">
        <f t="shared" si="9"/>
        <v/>
      </c>
      <c r="Y17" s="1" t="str">
        <f t="shared" si="10"/>
        <v/>
      </c>
      <c r="Z17" s="1" t="e">
        <f t="shared" si="12"/>
        <v>#N/A</v>
      </c>
      <c r="AA17" s="3">
        <f t="shared" si="1"/>
        <v>0</v>
      </c>
      <c r="AB17" s="13" t="e">
        <f t="shared" si="2"/>
        <v>#N/A</v>
      </c>
      <c r="AC17" s="13" t="e">
        <f t="shared" si="3"/>
        <v>#N/A</v>
      </c>
      <c r="AD17" s="13" t="e">
        <f t="shared" si="4"/>
        <v>#N/A</v>
      </c>
      <c r="AE17" s="13" t="e">
        <f t="shared" si="5"/>
        <v>#N/A</v>
      </c>
      <c r="AF17" s="13" t="e">
        <f t="shared" si="6"/>
        <v>#N/A</v>
      </c>
      <c r="AG17" s="13" t="e">
        <f t="shared" si="7"/>
        <v>#N/A</v>
      </c>
    </row>
    <row r="18" spans="2:33" x14ac:dyDescent="0.3">
      <c r="B18" s="1" t="e">
        <f t="shared" si="0"/>
        <v>#N/A</v>
      </c>
      <c r="V18" s="1" t="str">
        <f t="shared" si="11"/>
        <v/>
      </c>
      <c r="W18" s="1" t="str">
        <f t="shared" si="8"/>
        <v/>
      </c>
      <c r="X18" s="1" t="str">
        <f t="shared" si="9"/>
        <v/>
      </c>
      <c r="Y18" s="1" t="str">
        <f t="shared" si="10"/>
        <v/>
      </c>
      <c r="Z18" s="1" t="e">
        <f t="shared" si="12"/>
        <v>#N/A</v>
      </c>
      <c r="AA18" s="3">
        <f t="shared" si="1"/>
        <v>0</v>
      </c>
      <c r="AB18" s="13" t="e">
        <f t="shared" si="2"/>
        <v>#N/A</v>
      </c>
      <c r="AC18" s="13" t="e">
        <f t="shared" si="3"/>
        <v>#N/A</v>
      </c>
      <c r="AD18" s="13" t="e">
        <f t="shared" si="4"/>
        <v>#N/A</v>
      </c>
      <c r="AE18" s="13" t="e">
        <f t="shared" si="5"/>
        <v>#N/A</v>
      </c>
      <c r="AF18" s="13" t="e">
        <f t="shared" si="6"/>
        <v>#N/A</v>
      </c>
      <c r="AG18" s="13" t="e">
        <f t="shared" si="7"/>
        <v>#N/A</v>
      </c>
    </row>
    <row r="19" spans="2:33" x14ac:dyDescent="0.3">
      <c r="B19" s="1" t="e">
        <f t="shared" si="0"/>
        <v>#N/A</v>
      </c>
      <c r="V19" s="1" t="str">
        <f t="shared" si="11"/>
        <v/>
      </c>
      <c r="W19" s="1" t="str">
        <f t="shared" si="8"/>
        <v/>
      </c>
      <c r="X19" s="1" t="str">
        <f t="shared" si="9"/>
        <v/>
      </c>
      <c r="Y19" s="1" t="str">
        <f t="shared" si="10"/>
        <v/>
      </c>
      <c r="Z19" s="1" t="e">
        <f t="shared" si="12"/>
        <v>#N/A</v>
      </c>
      <c r="AA19" s="3">
        <f t="shared" si="1"/>
        <v>0</v>
      </c>
      <c r="AB19" s="13" t="e">
        <f t="shared" si="2"/>
        <v>#N/A</v>
      </c>
      <c r="AC19" s="13" t="e">
        <f t="shared" si="3"/>
        <v>#N/A</v>
      </c>
      <c r="AD19" s="13" t="e">
        <f t="shared" si="4"/>
        <v>#N/A</v>
      </c>
      <c r="AE19" s="13" t="e">
        <f t="shared" si="5"/>
        <v>#N/A</v>
      </c>
      <c r="AF19" s="13" t="e">
        <f t="shared" si="6"/>
        <v>#N/A</v>
      </c>
      <c r="AG19" s="13" t="e">
        <f t="shared" si="7"/>
        <v>#N/A</v>
      </c>
    </row>
    <row r="20" spans="2:33" x14ac:dyDescent="0.3">
      <c r="B20" s="1" t="e">
        <f t="shared" si="0"/>
        <v>#N/A</v>
      </c>
      <c r="V20" s="1" t="str">
        <f t="shared" si="11"/>
        <v/>
      </c>
      <c r="W20" s="1" t="str">
        <f t="shared" si="8"/>
        <v/>
      </c>
      <c r="X20" s="1" t="str">
        <f t="shared" si="9"/>
        <v/>
      </c>
      <c r="Y20" s="1" t="str">
        <f t="shared" si="10"/>
        <v/>
      </c>
      <c r="Z20" s="1" t="e">
        <f t="shared" si="12"/>
        <v>#N/A</v>
      </c>
      <c r="AA20" s="3">
        <f t="shared" si="1"/>
        <v>0</v>
      </c>
      <c r="AB20" s="13" t="e">
        <f t="shared" si="2"/>
        <v>#N/A</v>
      </c>
      <c r="AC20" s="13" t="e">
        <f t="shared" si="3"/>
        <v>#N/A</v>
      </c>
      <c r="AD20" s="13" t="e">
        <f t="shared" si="4"/>
        <v>#N/A</v>
      </c>
      <c r="AE20" s="13" t="e">
        <f t="shared" si="5"/>
        <v>#N/A</v>
      </c>
      <c r="AF20" s="13" t="e">
        <f t="shared" si="6"/>
        <v>#N/A</v>
      </c>
      <c r="AG20" s="13" t="e">
        <f t="shared" si="7"/>
        <v>#N/A</v>
      </c>
    </row>
    <row r="21" spans="2:33" x14ac:dyDescent="0.3">
      <c r="B21" s="1" t="e">
        <f t="shared" si="0"/>
        <v>#N/A</v>
      </c>
      <c r="V21" s="1" t="str">
        <f t="shared" si="11"/>
        <v/>
      </c>
      <c r="W21" s="1" t="str">
        <f t="shared" si="8"/>
        <v/>
      </c>
      <c r="X21" s="1" t="str">
        <f t="shared" si="9"/>
        <v/>
      </c>
      <c r="Y21" s="1" t="str">
        <f t="shared" si="10"/>
        <v/>
      </c>
      <c r="Z21" s="1" t="e">
        <f t="shared" si="12"/>
        <v>#N/A</v>
      </c>
      <c r="AA21" s="3">
        <f t="shared" si="1"/>
        <v>0</v>
      </c>
      <c r="AB21" s="13" t="e">
        <f t="shared" si="2"/>
        <v>#N/A</v>
      </c>
      <c r="AC21" s="13" t="e">
        <f t="shared" si="3"/>
        <v>#N/A</v>
      </c>
      <c r="AD21" s="13" t="e">
        <f t="shared" si="4"/>
        <v>#N/A</v>
      </c>
      <c r="AE21" s="13" t="e">
        <f t="shared" si="5"/>
        <v>#N/A</v>
      </c>
      <c r="AF21" s="13" t="e">
        <f t="shared" si="6"/>
        <v>#N/A</v>
      </c>
      <c r="AG21" s="13" t="e">
        <f t="shared" si="7"/>
        <v>#N/A</v>
      </c>
    </row>
    <row r="22" spans="2:33" x14ac:dyDescent="0.3">
      <c r="B22" s="1" t="e">
        <f t="shared" si="0"/>
        <v>#N/A</v>
      </c>
      <c r="V22" s="1" t="str">
        <f t="shared" si="11"/>
        <v/>
      </c>
      <c r="W22" s="1" t="str">
        <f t="shared" si="8"/>
        <v/>
      </c>
      <c r="X22" s="1" t="str">
        <f t="shared" si="9"/>
        <v/>
      </c>
      <c r="Y22" s="1" t="str">
        <f t="shared" si="10"/>
        <v/>
      </c>
      <c r="Z22" s="1" t="e">
        <f t="shared" si="12"/>
        <v>#N/A</v>
      </c>
      <c r="AA22" s="3">
        <f t="shared" si="1"/>
        <v>0</v>
      </c>
      <c r="AB22" s="13" t="e">
        <f t="shared" si="2"/>
        <v>#N/A</v>
      </c>
      <c r="AC22" s="13" t="e">
        <f t="shared" si="3"/>
        <v>#N/A</v>
      </c>
      <c r="AD22" s="13" t="e">
        <f t="shared" si="4"/>
        <v>#N/A</v>
      </c>
      <c r="AE22" s="13" t="e">
        <f t="shared" si="5"/>
        <v>#N/A</v>
      </c>
      <c r="AF22" s="13" t="e">
        <f t="shared" si="6"/>
        <v>#N/A</v>
      </c>
      <c r="AG22" s="13" t="e">
        <f t="shared" si="7"/>
        <v>#N/A</v>
      </c>
    </row>
    <row r="23" spans="2:33" x14ac:dyDescent="0.3">
      <c r="B23" s="1" t="e">
        <f t="shared" si="0"/>
        <v>#N/A</v>
      </c>
      <c r="V23" s="1" t="str">
        <f t="shared" si="11"/>
        <v/>
      </c>
      <c r="W23" s="1" t="str">
        <f t="shared" si="8"/>
        <v/>
      </c>
      <c r="X23" s="1" t="str">
        <f t="shared" si="9"/>
        <v/>
      </c>
      <c r="Y23" s="1" t="str">
        <f t="shared" si="10"/>
        <v/>
      </c>
      <c r="Z23" s="1" t="e">
        <f t="shared" si="12"/>
        <v>#N/A</v>
      </c>
      <c r="AA23" s="3">
        <f t="shared" si="1"/>
        <v>0</v>
      </c>
      <c r="AB23" s="13" t="e">
        <f t="shared" si="2"/>
        <v>#N/A</v>
      </c>
      <c r="AC23" s="13" t="e">
        <f t="shared" si="3"/>
        <v>#N/A</v>
      </c>
      <c r="AD23" s="13" t="e">
        <f t="shared" si="4"/>
        <v>#N/A</v>
      </c>
      <c r="AE23" s="13" t="e">
        <f t="shared" si="5"/>
        <v>#N/A</v>
      </c>
      <c r="AF23" s="13" t="e">
        <f t="shared" si="6"/>
        <v>#N/A</v>
      </c>
      <c r="AG23" s="13" t="e">
        <f t="shared" si="7"/>
        <v>#N/A</v>
      </c>
    </row>
    <row r="24" spans="2:33" x14ac:dyDescent="0.3">
      <c r="B24" s="1" t="e">
        <f t="shared" si="0"/>
        <v>#N/A</v>
      </c>
      <c r="V24" s="1" t="str">
        <f t="shared" si="11"/>
        <v/>
      </c>
      <c r="W24" s="1" t="str">
        <f t="shared" si="8"/>
        <v/>
      </c>
      <c r="X24" s="1" t="str">
        <f t="shared" si="9"/>
        <v/>
      </c>
      <c r="Y24" s="1" t="str">
        <f t="shared" si="10"/>
        <v/>
      </c>
      <c r="Z24" s="1" t="e">
        <f t="shared" si="12"/>
        <v>#N/A</v>
      </c>
      <c r="AA24" s="3">
        <f t="shared" si="1"/>
        <v>0</v>
      </c>
      <c r="AB24" s="13" t="e">
        <f t="shared" si="2"/>
        <v>#N/A</v>
      </c>
      <c r="AC24" s="13" t="e">
        <f t="shared" si="3"/>
        <v>#N/A</v>
      </c>
      <c r="AD24" s="13" t="e">
        <f t="shared" si="4"/>
        <v>#N/A</v>
      </c>
      <c r="AE24" s="13" t="e">
        <f t="shared" si="5"/>
        <v>#N/A</v>
      </c>
      <c r="AF24" s="13" t="e">
        <f t="shared" si="6"/>
        <v>#N/A</v>
      </c>
      <c r="AG24" s="13" t="e">
        <f t="shared" si="7"/>
        <v>#N/A</v>
      </c>
    </row>
    <row r="25" spans="2:33" x14ac:dyDescent="0.3">
      <c r="B25" s="1" t="e">
        <f t="shared" si="0"/>
        <v>#N/A</v>
      </c>
      <c r="V25" s="1" t="str">
        <f t="shared" si="11"/>
        <v/>
      </c>
      <c r="W25" s="1" t="str">
        <f t="shared" si="8"/>
        <v/>
      </c>
      <c r="X25" s="1" t="str">
        <f t="shared" si="9"/>
        <v/>
      </c>
      <c r="Y25" s="1" t="str">
        <f t="shared" si="10"/>
        <v/>
      </c>
      <c r="Z25" s="1" t="e">
        <f t="shared" si="12"/>
        <v>#N/A</v>
      </c>
      <c r="AA25" s="3">
        <f t="shared" si="1"/>
        <v>0</v>
      </c>
      <c r="AB25" s="13" t="e">
        <f t="shared" si="2"/>
        <v>#N/A</v>
      </c>
      <c r="AC25" s="13" t="e">
        <f t="shared" si="3"/>
        <v>#N/A</v>
      </c>
      <c r="AD25" s="13" t="e">
        <f t="shared" si="4"/>
        <v>#N/A</v>
      </c>
      <c r="AE25" s="13" t="e">
        <f t="shared" si="5"/>
        <v>#N/A</v>
      </c>
      <c r="AF25" s="13" t="e">
        <f t="shared" si="6"/>
        <v>#N/A</v>
      </c>
      <c r="AG25" s="13" t="e">
        <f t="shared" si="7"/>
        <v>#N/A</v>
      </c>
    </row>
    <row r="26" spans="2:33" x14ac:dyDescent="0.3">
      <c r="B26" s="1" t="e">
        <f t="shared" si="0"/>
        <v>#N/A</v>
      </c>
      <c r="V26" s="1" t="str">
        <f t="shared" si="11"/>
        <v/>
      </c>
      <c r="W26" s="1" t="str">
        <f t="shared" si="8"/>
        <v/>
      </c>
      <c r="X26" s="1" t="str">
        <f t="shared" si="9"/>
        <v/>
      </c>
      <c r="Y26" s="1" t="str">
        <f t="shared" si="10"/>
        <v/>
      </c>
      <c r="Z26" s="1" t="e">
        <f t="shared" si="12"/>
        <v>#N/A</v>
      </c>
      <c r="AA26" s="3">
        <f t="shared" si="1"/>
        <v>0</v>
      </c>
      <c r="AB26" s="13" t="e">
        <f t="shared" si="2"/>
        <v>#N/A</v>
      </c>
      <c r="AC26" s="13" t="e">
        <f t="shared" si="3"/>
        <v>#N/A</v>
      </c>
      <c r="AD26" s="13" t="e">
        <f t="shared" si="4"/>
        <v>#N/A</v>
      </c>
      <c r="AE26" s="13" t="e">
        <f t="shared" si="5"/>
        <v>#N/A</v>
      </c>
      <c r="AF26" s="13" t="e">
        <f t="shared" si="6"/>
        <v>#N/A</v>
      </c>
      <c r="AG26" s="13" t="e">
        <f t="shared" si="7"/>
        <v>#N/A</v>
      </c>
    </row>
    <row r="27" spans="2:33" x14ac:dyDescent="0.3">
      <c r="B27" s="1" t="e">
        <f t="shared" si="0"/>
        <v>#N/A</v>
      </c>
      <c r="V27" s="1" t="str">
        <f t="shared" si="11"/>
        <v/>
      </c>
      <c r="W27" s="1" t="str">
        <f t="shared" si="8"/>
        <v/>
      </c>
      <c r="X27" s="1" t="str">
        <f t="shared" si="9"/>
        <v/>
      </c>
      <c r="Y27" s="1" t="str">
        <f t="shared" si="10"/>
        <v/>
      </c>
      <c r="Z27" s="1" t="e">
        <f t="shared" si="12"/>
        <v>#N/A</v>
      </c>
      <c r="AA27" s="3">
        <f t="shared" si="1"/>
        <v>0</v>
      </c>
      <c r="AB27" s="13" t="e">
        <f t="shared" si="2"/>
        <v>#N/A</v>
      </c>
      <c r="AC27" s="13" t="e">
        <f t="shared" si="3"/>
        <v>#N/A</v>
      </c>
      <c r="AD27" s="13" t="e">
        <f t="shared" si="4"/>
        <v>#N/A</v>
      </c>
      <c r="AE27" s="13" t="e">
        <f t="shared" si="5"/>
        <v>#N/A</v>
      </c>
      <c r="AF27" s="13" t="e">
        <f t="shared" si="6"/>
        <v>#N/A</v>
      </c>
      <c r="AG27" s="13" t="e">
        <f t="shared" si="7"/>
        <v>#N/A</v>
      </c>
    </row>
    <row r="28" spans="2:33" x14ac:dyDescent="0.3">
      <c r="B28" s="1" t="e">
        <f t="shared" si="0"/>
        <v>#N/A</v>
      </c>
      <c r="V28" s="1" t="str">
        <f t="shared" si="11"/>
        <v/>
      </c>
      <c r="W28" s="1" t="str">
        <f t="shared" si="8"/>
        <v/>
      </c>
      <c r="X28" s="1" t="str">
        <f t="shared" si="9"/>
        <v/>
      </c>
      <c r="Y28" s="1" t="str">
        <f t="shared" si="10"/>
        <v/>
      </c>
      <c r="Z28" s="1" t="e">
        <f t="shared" si="12"/>
        <v>#N/A</v>
      </c>
      <c r="AA28" s="3">
        <f t="shared" si="1"/>
        <v>0</v>
      </c>
      <c r="AB28" s="13" t="e">
        <f t="shared" si="2"/>
        <v>#N/A</v>
      </c>
      <c r="AC28" s="13" t="e">
        <f t="shared" si="3"/>
        <v>#N/A</v>
      </c>
      <c r="AD28" s="13" t="e">
        <f t="shared" si="4"/>
        <v>#N/A</v>
      </c>
      <c r="AE28" s="13" t="e">
        <f t="shared" si="5"/>
        <v>#N/A</v>
      </c>
      <c r="AF28" s="13" t="e">
        <f t="shared" si="6"/>
        <v>#N/A</v>
      </c>
      <c r="AG28" s="13" t="e">
        <f t="shared" si="7"/>
        <v>#N/A</v>
      </c>
    </row>
    <row r="29" spans="2:33" x14ac:dyDescent="0.3">
      <c r="B29" s="1" t="e">
        <f t="shared" si="0"/>
        <v>#N/A</v>
      </c>
      <c r="V29" s="1" t="str">
        <f t="shared" si="11"/>
        <v/>
      </c>
      <c r="W29" s="1" t="str">
        <f t="shared" si="8"/>
        <v/>
      </c>
      <c r="X29" s="1" t="str">
        <f t="shared" si="9"/>
        <v/>
      </c>
      <c r="Y29" s="1" t="str">
        <f t="shared" si="10"/>
        <v/>
      </c>
      <c r="Z29" s="1" t="e">
        <f t="shared" si="12"/>
        <v>#N/A</v>
      </c>
      <c r="AA29" s="3">
        <f t="shared" si="1"/>
        <v>0</v>
      </c>
      <c r="AB29" s="13" t="e">
        <f t="shared" si="2"/>
        <v>#N/A</v>
      </c>
      <c r="AC29" s="13" t="e">
        <f t="shared" si="3"/>
        <v>#N/A</v>
      </c>
      <c r="AD29" s="13" t="e">
        <f t="shared" si="4"/>
        <v>#N/A</v>
      </c>
      <c r="AE29" s="13" t="e">
        <f t="shared" si="5"/>
        <v>#N/A</v>
      </c>
      <c r="AF29" s="13" t="e">
        <f t="shared" si="6"/>
        <v>#N/A</v>
      </c>
      <c r="AG29" s="13" t="e">
        <f t="shared" si="7"/>
        <v>#N/A</v>
      </c>
    </row>
    <row r="30" spans="2:33" x14ac:dyDescent="0.3">
      <c r="B30" s="1" t="e">
        <f t="shared" si="0"/>
        <v>#N/A</v>
      </c>
      <c r="V30" s="1" t="str">
        <f t="shared" si="11"/>
        <v/>
      </c>
      <c r="W30" s="1" t="str">
        <f t="shared" si="8"/>
        <v/>
      </c>
      <c r="X30" s="1" t="str">
        <f t="shared" si="9"/>
        <v/>
      </c>
      <c r="Y30" s="1" t="str">
        <f t="shared" si="10"/>
        <v/>
      </c>
      <c r="Z30" s="1" t="e">
        <f t="shared" si="12"/>
        <v>#N/A</v>
      </c>
      <c r="AA30" s="3">
        <f t="shared" si="1"/>
        <v>0</v>
      </c>
      <c r="AB30" s="13" t="e">
        <f t="shared" si="2"/>
        <v>#N/A</v>
      </c>
      <c r="AC30" s="13" t="e">
        <f t="shared" si="3"/>
        <v>#N/A</v>
      </c>
      <c r="AD30" s="13" t="e">
        <f t="shared" si="4"/>
        <v>#N/A</v>
      </c>
      <c r="AE30" s="13" t="e">
        <f t="shared" si="5"/>
        <v>#N/A</v>
      </c>
      <c r="AF30" s="13" t="e">
        <f t="shared" si="6"/>
        <v>#N/A</v>
      </c>
      <c r="AG30" s="13" t="e">
        <f t="shared" si="7"/>
        <v>#N/A</v>
      </c>
    </row>
    <row r="31" spans="2:33" x14ac:dyDescent="0.3">
      <c r="B31" s="1" t="e">
        <f t="shared" si="0"/>
        <v>#N/A</v>
      </c>
      <c r="V31" s="1" t="str">
        <f t="shared" si="11"/>
        <v/>
      </c>
      <c r="W31" s="1" t="str">
        <f t="shared" si="8"/>
        <v/>
      </c>
      <c r="X31" s="1" t="str">
        <f t="shared" si="9"/>
        <v/>
      </c>
      <c r="Y31" s="1" t="str">
        <f t="shared" si="10"/>
        <v/>
      </c>
      <c r="Z31" s="1" t="e">
        <f t="shared" si="12"/>
        <v>#N/A</v>
      </c>
      <c r="AA31" s="3">
        <f t="shared" si="1"/>
        <v>0</v>
      </c>
      <c r="AB31" s="13" t="e">
        <f t="shared" si="2"/>
        <v>#N/A</v>
      </c>
      <c r="AC31" s="13" t="e">
        <f t="shared" si="3"/>
        <v>#N/A</v>
      </c>
      <c r="AD31" s="13" t="e">
        <f t="shared" si="4"/>
        <v>#N/A</v>
      </c>
      <c r="AE31" s="13" t="e">
        <f t="shared" si="5"/>
        <v>#N/A</v>
      </c>
      <c r="AF31" s="13" t="e">
        <f t="shared" si="6"/>
        <v>#N/A</v>
      </c>
      <c r="AG31" s="13" t="e">
        <f t="shared" si="7"/>
        <v>#N/A</v>
      </c>
    </row>
    <row r="32" spans="2:33" x14ac:dyDescent="0.3">
      <c r="B32" s="1" t="e">
        <f t="shared" si="0"/>
        <v>#N/A</v>
      </c>
      <c r="V32" s="1" t="str">
        <f t="shared" si="11"/>
        <v/>
      </c>
      <c r="W32" s="1" t="str">
        <f t="shared" si="8"/>
        <v/>
      </c>
      <c r="X32" s="1" t="str">
        <f t="shared" si="9"/>
        <v/>
      </c>
      <c r="Y32" s="1" t="str">
        <f t="shared" si="10"/>
        <v/>
      </c>
      <c r="Z32" s="1" t="e">
        <f t="shared" si="12"/>
        <v>#N/A</v>
      </c>
      <c r="AA32" s="3">
        <f t="shared" si="1"/>
        <v>0</v>
      </c>
      <c r="AB32" s="13" t="e">
        <f t="shared" si="2"/>
        <v>#N/A</v>
      </c>
      <c r="AC32" s="13" t="e">
        <f t="shared" si="3"/>
        <v>#N/A</v>
      </c>
      <c r="AD32" s="13" t="e">
        <f t="shared" si="4"/>
        <v>#N/A</v>
      </c>
      <c r="AE32" s="13" t="e">
        <f t="shared" si="5"/>
        <v>#N/A</v>
      </c>
      <c r="AF32" s="13" t="e">
        <f t="shared" si="6"/>
        <v>#N/A</v>
      </c>
      <c r="AG32" s="13" t="e">
        <f t="shared" si="7"/>
        <v>#N/A</v>
      </c>
    </row>
    <row r="33" spans="2:33" x14ac:dyDescent="0.3">
      <c r="B33" s="1" t="e">
        <f t="shared" si="0"/>
        <v>#N/A</v>
      </c>
      <c r="V33" s="1" t="str">
        <f t="shared" si="11"/>
        <v/>
      </c>
      <c r="W33" s="1" t="str">
        <f t="shared" si="8"/>
        <v/>
      </c>
      <c r="X33" s="1" t="str">
        <f t="shared" si="9"/>
        <v/>
      </c>
      <c r="Y33" s="1" t="str">
        <f t="shared" si="10"/>
        <v/>
      </c>
      <c r="Z33" s="1" t="e">
        <f t="shared" si="12"/>
        <v>#N/A</v>
      </c>
      <c r="AA33" s="3">
        <f t="shared" si="1"/>
        <v>0</v>
      </c>
      <c r="AB33" s="13" t="e">
        <f t="shared" si="2"/>
        <v>#N/A</v>
      </c>
      <c r="AC33" s="13" t="e">
        <f t="shared" si="3"/>
        <v>#N/A</v>
      </c>
      <c r="AD33" s="13" t="e">
        <f t="shared" si="4"/>
        <v>#N/A</v>
      </c>
      <c r="AE33" s="13" t="e">
        <f t="shared" si="5"/>
        <v>#N/A</v>
      </c>
      <c r="AF33" s="13" t="e">
        <f t="shared" si="6"/>
        <v>#N/A</v>
      </c>
      <c r="AG33" s="13" t="e">
        <f t="shared" si="7"/>
        <v>#N/A</v>
      </c>
    </row>
    <row r="34" spans="2:33" x14ac:dyDescent="0.3">
      <c r="B34" s="1" t="e">
        <f t="shared" si="0"/>
        <v>#N/A</v>
      </c>
      <c r="V34" s="1" t="str">
        <f t="shared" si="11"/>
        <v/>
      </c>
      <c r="W34" s="1" t="str">
        <f t="shared" si="8"/>
        <v/>
      </c>
      <c r="X34" s="1" t="str">
        <f t="shared" si="9"/>
        <v/>
      </c>
      <c r="Y34" s="1" t="str">
        <f t="shared" si="10"/>
        <v/>
      </c>
      <c r="Z34" s="1" t="e">
        <f t="shared" si="12"/>
        <v>#N/A</v>
      </c>
      <c r="AA34" s="3">
        <f t="shared" si="1"/>
        <v>0</v>
      </c>
      <c r="AB34" s="13" t="e">
        <f t="shared" si="2"/>
        <v>#N/A</v>
      </c>
      <c r="AC34" s="13" t="e">
        <f t="shared" si="3"/>
        <v>#N/A</v>
      </c>
      <c r="AD34" s="13" t="e">
        <f t="shared" si="4"/>
        <v>#N/A</v>
      </c>
      <c r="AE34" s="13" t="e">
        <f t="shared" si="5"/>
        <v>#N/A</v>
      </c>
      <c r="AF34" s="13" t="e">
        <f t="shared" si="6"/>
        <v>#N/A</v>
      </c>
      <c r="AG34" s="13" t="e">
        <f t="shared" si="7"/>
        <v>#N/A</v>
      </c>
    </row>
    <row r="35" spans="2:33" x14ac:dyDescent="0.3">
      <c r="B35" s="1" t="e">
        <f t="shared" si="0"/>
        <v>#N/A</v>
      </c>
      <c r="V35" s="1" t="str">
        <f t="shared" si="11"/>
        <v/>
      </c>
      <c r="W35" s="1" t="str">
        <f t="shared" si="8"/>
        <v/>
      </c>
      <c r="X35" s="1" t="str">
        <f t="shared" si="9"/>
        <v/>
      </c>
      <c r="Y35" s="1" t="str">
        <f t="shared" si="10"/>
        <v/>
      </c>
      <c r="Z35" s="1" t="e">
        <f t="shared" si="12"/>
        <v>#N/A</v>
      </c>
      <c r="AA35" s="3">
        <f t="shared" si="1"/>
        <v>0</v>
      </c>
      <c r="AB35" s="13" t="e">
        <f t="shared" si="2"/>
        <v>#N/A</v>
      </c>
      <c r="AC35" s="13" t="e">
        <f t="shared" si="3"/>
        <v>#N/A</v>
      </c>
      <c r="AD35" s="13" t="e">
        <f t="shared" si="4"/>
        <v>#N/A</v>
      </c>
      <c r="AE35" s="13" t="e">
        <f t="shared" si="5"/>
        <v>#N/A</v>
      </c>
      <c r="AF35" s="13" t="e">
        <f t="shared" si="6"/>
        <v>#N/A</v>
      </c>
      <c r="AG35" s="13" t="e">
        <f t="shared" si="7"/>
        <v>#N/A</v>
      </c>
    </row>
    <row r="36" spans="2:33" x14ac:dyDescent="0.3">
      <c r="B36" s="1" t="e">
        <f t="shared" si="0"/>
        <v>#N/A</v>
      </c>
      <c r="V36" s="1" t="str">
        <f t="shared" si="11"/>
        <v/>
      </c>
      <c r="W36" s="1" t="str">
        <f t="shared" si="8"/>
        <v/>
      </c>
      <c r="X36" s="1" t="str">
        <f t="shared" si="9"/>
        <v/>
      </c>
      <c r="Y36" s="1" t="str">
        <f t="shared" si="10"/>
        <v/>
      </c>
      <c r="Z36" s="1" t="e">
        <f t="shared" si="12"/>
        <v>#N/A</v>
      </c>
      <c r="AA36" s="3">
        <f t="shared" si="1"/>
        <v>0</v>
      </c>
      <c r="AB36" s="13" t="e">
        <f t="shared" si="2"/>
        <v>#N/A</v>
      </c>
      <c r="AC36" s="13" t="e">
        <f t="shared" si="3"/>
        <v>#N/A</v>
      </c>
      <c r="AD36" s="13" t="e">
        <f t="shared" si="4"/>
        <v>#N/A</v>
      </c>
      <c r="AE36" s="13" t="e">
        <f t="shared" si="5"/>
        <v>#N/A</v>
      </c>
      <c r="AF36" s="13" t="e">
        <f t="shared" si="6"/>
        <v>#N/A</v>
      </c>
      <c r="AG36" s="13" t="e">
        <f t="shared" si="7"/>
        <v>#N/A</v>
      </c>
    </row>
    <row r="37" spans="2:33" x14ac:dyDescent="0.3">
      <c r="B37" s="1" t="e">
        <f t="shared" si="0"/>
        <v>#N/A</v>
      </c>
      <c r="V37" s="1" t="str">
        <f t="shared" si="11"/>
        <v/>
      </c>
      <c r="W37" s="1" t="str">
        <f t="shared" si="8"/>
        <v/>
      </c>
      <c r="X37" s="1" t="str">
        <f t="shared" si="9"/>
        <v/>
      </c>
      <c r="Y37" s="1" t="str">
        <f t="shared" si="10"/>
        <v/>
      </c>
      <c r="Z37" s="1" t="e">
        <f t="shared" si="12"/>
        <v>#N/A</v>
      </c>
      <c r="AA37" s="3">
        <f t="shared" si="1"/>
        <v>0</v>
      </c>
      <c r="AB37" s="13" t="e">
        <f t="shared" si="2"/>
        <v>#N/A</v>
      </c>
      <c r="AC37" s="13" t="e">
        <f t="shared" si="3"/>
        <v>#N/A</v>
      </c>
      <c r="AD37" s="13" t="e">
        <f t="shared" si="4"/>
        <v>#N/A</v>
      </c>
      <c r="AE37" s="13" t="e">
        <f t="shared" si="5"/>
        <v>#N/A</v>
      </c>
      <c r="AF37" s="13" t="e">
        <f t="shared" si="6"/>
        <v>#N/A</v>
      </c>
      <c r="AG37" s="13" t="e">
        <f t="shared" si="7"/>
        <v>#N/A</v>
      </c>
    </row>
    <row r="38" spans="2:33" x14ac:dyDescent="0.3">
      <c r="B38" s="1" t="e">
        <f t="shared" si="0"/>
        <v>#N/A</v>
      </c>
      <c r="V38" s="1" t="str">
        <f t="shared" si="11"/>
        <v/>
      </c>
      <c r="W38" s="1" t="str">
        <f t="shared" si="8"/>
        <v/>
      </c>
      <c r="X38" s="1" t="str">
        <f t="shared" si="9"/>
        <v/>
      </c>
      <c r="Y38" s="1" t="str">
        <f t="shared" si="10"/>
        <v/>
      </c>
      <c r="Z38" s="1" t="e">
        <f t="shared" si="12"/>
        <v>#N/A</v>
      </c>
      <c r="AA38" s="3">
        <f t="shared" si="1"/>
        <v>0</v>
      </c>
      <c r="AB38" s="13" t="e">
        <f t="shared" si="2"/>
        <v>#N/A</v>
      </c>
      <c r="AC38" s="13" t="e">
        <f t="shared" si="3"/>
        <v>#N/A</v>
      </c>
      <c r="AD38" s="13" t="e">
        <f t="shared" si="4"/>
        <v>#N/A</v>
      </c>
      <c r="AE38" s="13" t="e">
        <f t="shared" si="5"/>
        <v>#N/A</v>
      </c>
      <c r="AF38" s="13" t="e">
        <f t="shared" si="6"/>
        <v>#N/A</v>
      </c>
      <c r="AG38" s="13" t="e">
        <f t="shared" si="7"/>
        <v>#N/A</v>
      </c>
    </row>
    <row r="39" spans="2:33" x14ac:dyDescent="0.3">
      <c r="B39" s="1" t="e">
        <f t="shared" si="0"/>
        <v>#N/A</v>
      </c>
      <c r="V39" s="1" t="str">
        <f t="shared" si="11"/>
        <v/>
      </c>
      <c r="W39" s="1" t="str">
        <f t="shared" si="8"/>
        <v/>
      </c>
      <c r="X39" s="1" t="str">
        <f t="shared" si="9"/>
        <v/>
      </c>
      <c r="Y39" s="1" t="str">
        <f t="shared" si="10"/>
        <v/>
      </c>
      <c r="Z39" s="1" t="e">
        <f t="shared" si="12"/>
        <v>#N/A</v>
      </c>
      <c r="AA39" s="3">
        <f t="shared" si="1"/>
        <v>0</v>
      </c>
      <c r="AB39" s="13" t="e">
        <f t="shared" si="2"/>
        <v>#N/A</v>
      </c>
      <c r="AC39" s="13" t="e">
        <f t="shared" si="3"/>
        <v>#N/A</v>
      </c>
      <c r="AD39" s="13" t="e">
        <f t="shared" si="4"/>
        <v>#N/A</v>
      </c>
      <c r="AE39" s="13" t="e">
        <f t="shared" si="5"/>
        <v>#N/A</v>
      </c>
      <c r="AF39" s="13" t="e">
        <f t="shared" si="6"/>
        <v>#N/A</v>
      </c>
      <c r="AG39" s="13" t="e">
        <f t="shared" si="7"/>
        <v>#N/A</v>
      </c>
    </row>
    <row r="40" spans="2:33" x14ac:dyDescent="0.3">
      <c r="B40" s="1" t="e">
        <f t="shared" si="0"/>
        <v>#N/A</v>
      </c>
      <c r="V40" s="1" t="str">
        <f t="shared" si="11"/>
        <v/>
      </c>
      <c r="W40" s="1" t="str">
        <f t="shared" si="8"/>
        <v/>
      </c>
      <c r="X40" s="1" t="str">
        <f t="shared" si="9"/>
        <v/>
      </c>
      <c r="Y40" s="1" t="str">
        <f t="shared" si="10"/>
        <v/>
      </c>
      <c r="Z40" s="1" t="e">
        <f t="shared" si="12"/>
        <v>#N/A</v>
      </c>
      <c r="AA40" s="3">
        <f t="shared" si="1"/>
        <v>0</v>
      </c>
      <c r="AB40" s="13" t="e">
        <f t="shared" si="2"/>
        <v>#N/A</v>
      </c>
      <c r="AC40" s="13" t="e">
        <f t="shared" si="3"/>
        <v>#N/A</v>
      </c>
      <c r="AD40" s="13" t="e">
        <f t="shared" si="4"/>
        <v>#N/A</v>
      </c>
      <c r="AE40" s="13" t="e">
        <f t="shared" si="5"/>
        <v>#N/A</v>
      </c>
      <c r="AF40" s="13" t="e">
        <f t="shared" si="6"/>
        <v>#N/A</v>
      </c>
      <c r="AG40" s="13" t="e">
        <f t="shared" si="7"/>
        <v>#N/A</v>
      </c>
    </row>
    <row r="41" spans="2:33" x14ac:dyDescent="0.3">
      <c r="B41" s="1" t="e">
        <f t="shared" si="0"/>
        <v>#N/A</v>
      </c>
      <c r="V41" s="1" t="str">
        <f t="shared" si="11"/>
        <v/>
      </c>
      <c r="W41" s="1" t="str">
        <f t="shared" si="8"/>
        <v/>
      </c>
      <c r="X41" s="1" t="str">
        <f t="shared" si="9"/>
        <v/>
      </c>
      <c r="Y41" s="1" t="str">
        <f t="shared" si="10"/>
        <v/>
      </c>
      <c r="Z41" s="1" t="e">
        <f t="shared" si="12"/>
        <v>#N/A</v>
      </c>
      <c r="AA41" s="3">
        <f t="shared" si="1"/>
        <v>0</v>
      </c>
      <c r="AB41" s="13" t="e">
        <f t="shared" si="2"/>
        <v>#N/A</v>
      </c>
      <c r="AC41" s="13" t="e">
        <f t="shared" si="3"/>
        <v>#N/A</v>
      </c>
      <c r="AD41" s="13" t="e">
        <f t="shared" si="4"/>
        <v>#N/A</v>
      </c>
      <c r="AE41" s="13" t="e">
        <f t="shared" si="5"/>
        <v>#N/A</v>
      </c>
      <c r="AF41" s="13" t="e">
        <f t="shared" si="6"/>
        <v>#N/A</v>
      </c>
      <c r="AG41" s="13" t="e">
        <f t="shared" si="7"/>
        <v>#N/A</v>
      </c>
    </row>
    <row r="42" spans="2:33" x14ac:dyDescent="0.3">
      <c r="B42" s="1" t="e">
        <f t="shared" si="0"/>
        <v>#N/A</v>
      </c>
      <c r="V42" s="1" t="str">
        <f t="shared" si="11"/>
        <v/>
      </c>
      <c r="W42" s="1" t="str">
        <f t="shared" si="8"/>
        <v/>
      </c>
      <c r="X42" s="1" t="str">
        <f t="shared" si="9"/>
        <v/>
      </c>
      <c r="Y42" s="1" t="str">
        <f t="shared" si="10"/>
        <v/>
      </c>
      <c r="Z42" s="1" t="e">
        <f t="shared" si="12"/>
        <v>#N/A</v>
      </c>
      <c r="AA42" s="3">
        <f t="shared" si="1"/>
        <v>0</v>
      </c>
      <c r="AB42" s="13" t="e">
        <f t="shared" si="2"/>
        <v>#N/A</v>
      </c>
      <c r="AC42" s="13" t="e">
        <f t="shared" si="3"/>
        <v>#N/A</v>
      </c>
      <c r="AD42" s="13" t="e">
        <f t="shared" si="4"/>
        <v>#N/A</v>
      </c>
      <c r="AE42" s="13" t="e">
        <f t="shared" si="5"/>
        <v>#N/A</v>
      </c>
      <c r="AF42" s="13" t="e">
        <f t="shared" si="6"/>
        <v>#N/A</v>
      </c>
      <c r="AG42" s="13" t="e">
        <f t="shared" si="7"/>
        <v>#N/A</v>
      </c>
    </row>
    <row r="43" spans="2:33" x14ac:dyDescent="0.3">
      <c r="B43" s="1" t="e">
        <f t="shared" si="0"/>
        <v>#N/A</v>
      </c>
      <c r="V43" s="1" t="str">
        <f t="shared" si="11"/>
        <v/>
      </c>
      <c r="W43" s="1" t="str">
        <f t="shared" si="8"/>
        <v/>
      </c>
      <c r="X43" s="1" t="str">
        <f t="shared" si="9"/>
        <v/>
      </c>
      <c r="Y43" s="1" t="str">
        <f t="shared" si="10"/>
        <v/>
      </c>
      <c r="Z43" s="1" t="e">
        <f t="shared" si="12"/>
        <v>#N/A</v>
      </c>
      <c r="AA43" s="3">
        <f t="shared" si="1"/>
        <v>0</v>
      </c>
      <c r="AB43" s="13" t="e">
        <f t="shared" si="2"/>
        <v>#N/A</v>
      </c>
      <c r="AC43" s="13" t="e">
        <f t="shared" si="3"/>
        <v>#N/A</v>
      </c>
      <c r="AD43" s="13" t="e">
        <f t="shared" si="4"/>
        <v>#N/A</v>
      </c>
      <c r="AE43" s="13" t="e">
        <f t="shared" si="5"/>
        <v>#N/A</v>
      </c>
      <c r="AF43" s="13" t="e">
        <f t="shared" si="6"/>
        <v>#N/A</v>
      </c>
      <c r="AG43" s="13" t="e">
        <f t="shared" si="7"/>
        <v>#N/A</v>
      </c>
    </row>
    <row r="44" spans="2:33" x14ac:dyDescent="0.3">
      <c r="B44" s="1" t="e">
        <f t="shared" si="0"/>
        <v>#N/A</v>
      </c>
      <c r="V44" s="1" t="str">
        <f t="shared" si="11"/>
        <v/>
      </c>
      <c r="W44" s="1" t="str">
        <f t="shared" si="8"/>
        <v/>
      </c>
      <c r="X44" s="1" t="str">
        <f t="shared" si="9"/>
        <v/>
      </c>
      <c r="Y44" s="1" t="str">
        <f t="shared" si="10"/>
        <v/>
      </c>
      <c r="Z44" s="1" t="e">
        <f t="shared" si="12"/>
        <v>#N/A</v>
      </c>
      <c r="AA44" s="3">
        <f t="shared" si="1"/>
        <v>0</v>
      </c>
      <c r="AB44" s="13" t="e">
        <f t="shared" si="2"/>
        <v>#N/A</v>
      </c>
      <c r="AC44" s="13" t="e">
        <f t="shared" si="3"/>
        <v>#N/A</v>
      </c>
      <c r="AD44" s="13" t="e">
        <f t="shared" si="4"/>
        <v>#N/A</v>
      </c>
      <c r="AE44" s="13" t="e">
        <f t="shared" si="5"/>
        <v>#N/A</v>
      </c>
      <c r="AF44" s="13" t="e">
        <f t="shared" si="6"/>
        <v>#N/A</v>
      </c>
      <c r="AG44" s="13" t="e">
        <f t="shared" si="7"/>
        <v>#N/A</v>
      </c>
    </row>
    <row r="45" spans="2:33" x14ac:dyDescent="0.3">
      <c r="B45" s="1" t="e">
        <f t="shared" si="0"/>
        <v>#N/A</v>
      </c>
      <c r="V45" s="1" t="str">
        <f t="shared" si="11"/>
        <v/>
      </c>
      <c r="W45" s="1" t="str">
        <f t="shared" si="8"/>
        <v/>
      </c>
      <c r="X45" s="1" t="str">
        <f t="shared" si="9"/>
        <v/>
      </c>
      <c r="Y45" s="1" t="str">
        <f t="shared" si="10"/>
        <v/>
      </c>
      <c r="Z45" s="1" t="e">
        <f t="shared" si="12"/>
        <v>#N/A</v>
      </c>
      <c r="AA45" s="3">
        <f t="shared" si="1"/>
        <v>0</v>
      </c>
      <c r="AB45" s="13" t="e">
        <f t="shared" si="2"/>
        <v>#N/A</v>
      </c>
      <c r="AC45" s="13" t="e">
        <f t="shared" si="3"/>
        <v>#N/A</v>
      </c>
      <c r="AD45" s="13" t="e">
        <f t="shared" si="4"/>
        <v>#N/A</v>
      </c>
      <c r="AE45" s="13" t="e">
        <f t="shared" si="5"/>
        <v>#N/A</v>
      </c>
      <c r="AF45" s="13" t="e">
        <f t="shared" si="6"/>
        <v>#N/A</v>
      </c>
      <c r="AG45" s="13" t="e">
        <f t="shared" si="7"/>
        <v>#N/A</v>
      </c>
    </row>
    <row r="46" spans="2:33" x14ac:dyDescent="0.3">
      <c r="B46" s="1" t="e">
        <f t="shared" si="0"/>
        <v>#N/A</v>
      </c>
      <c r="V46" s="1" t="str">
        <f t="shared" si="11"/>
        <v/>
      </c>
      <c r="W46" s="1" t="str">
        <f t="shared" si="8"/>
        <v/>
      </c>
      <c r="X46" s="1" t="str">
        <f t="shared" si="9"/>
        <v/>
      </c>
      <c r="Y46" s="1" t="str">
        <f t="shared" si="10"/>
        <v/>
      </c>
      <c r="Z46" s="1" t="e">
        <f t="shared" si="12"/>
        <v>#N/A</v>
      </c>
      <c r="AA46" s="3">
        <f t="shared" si="1"/>
        <v>0</v>
      </c>
      <c r="AB46" s="13" t="e">
        <f t="shared" si="2"/>
        <v>#N/A</v>
      </c>
      <c r="AC46" s="13" t="e">
        <f t="shared" si="3"/>
        <v>#N/A</v>
      </c>
      <c r="AD46" s="13" t="e">
        <f t="shared" si="4"/>
        <v>#N/A</v>
      </c>
      <c r="AE46" s="13" t="e">
        <f t="shared" si="5"/>
        <v>#N/A</v>
      </c>
      <c r="AF46" s="13" t="e">
        <f t="shared" si="6"/>
        <v>#N/A</v>
      </c>
      <c r="AG46" s="13" t="e">
        <f t="shared" si="7"/>
        <v>#N/A</v>
      </c>
    </row>
    <row r="47" spans="2:33" x14ac:dyDescent="0.3">
      <c r="B47" s="1" t="e">
        <f t="shared" si="0"/>
        <v>#N/A</v>
      </c>
      <c r="V47" s="1" t="str">
        <f t="shared" si="11"/>
        <v/>
      </c>
      <c r="W47" s="1" t="str">
        <f t="shared" si="8"/>
        <v/>
      </c>
      <c r="X47" s="1" t="str">
        <f t="shared" si="9"/>
        <v/>
      </c>
      <c r="Y47" s="1" t="str">
        <f t="shared" si="10"/>
        <v/>
      </c>
      <c r="Z47" s="1" t="e">
        <f t="shared" si="12"/>
        <v>#N/A</v>
      </c>
      <c r="AA47" s="3">
        <f t="shared" si="1"/>
        <v>0</v>
      </c>
      <c r="AB47" s="13" t="e">
        <f t="shared" si="2"/>
        <v>#N/A</v>
      </c>
      <c r="AC47" s="13" t="e">
        <f t="shared" si="3"/>
        <v>#N/A</v>
      </c>
      <c r="AD47" s="13" t="e">
        <f t="shared" si="4"/>
        <v>#N/A</v>
      </c>
      <c r="AE47" s="13" t="e">
        <f t="shared" si="5"/>
        <v>#N/A</v>
      </c>
      <c r="AF47" s="13" t="e">
        <f t="shared" si="6"/>
        <v>#N/A</v>
      </c>
      <c r="AG47" s="13" t="e">
        <f t="shared" si="7"/>
        <v>#N/A</v>
      </c>
    </row>
    <row r="48" spans="2:33" x14ac:dyDescent="0.3">
      <c r="B48" s="1" t="e">
        <f t="shared" si="0"/>
        <v>#N/A</v>
      </c>
      <c r="V48" s="1" t="str">
        <f t="shared" si="11"/>
        <v/>
      </c>
      <c r="W48" s="1" t="str">
        <f t="shared" si="8"/>
        <v/>
      </c>
      <c r="X48" s="1" t="str">
        <f t="shared" si="9"/>
        <v/>
      </c>
      <c r="Y48" s="1" t="str">
        <f t="shared" si="10"/>
        <v/>
      </c>
      <c r="Z48" s="1" t="e">
        <f t="shared" si="12"/>
        <v>#N/A</v>
      </c>
      <c r="AA48" s="3">
        <f t="shared" si="1"/>
        <v>0</v>
      </c>
      <c r="AB48" s="13" t="e">
        <f t="shared" si="2"/>
        <v>#N/A</v>
      </c>
      <c r="AC48" s="13" t="e">
        <f t="shared" si="3"/>
        <v>#N/A</v>
      </c>
      <c r="AD48" s="13" t="e">
        <f t="shared" si="4"/>
        <v>#N/A</v>
      </c>
      <c r="AE48" s="13" t="e">
        <f t="shared" si="5"/>
        <v>#N/A</v>
      </c>
      <c r="AF48" s="13" t="e">
        <f t="shared" si="6"/>
        <v>#N/A</v>
      </c>
      <c r="AG48" s="13" t="e">
        <f t="shared" si="7"/>
        <v>#N/A</v>
      </c>
    </row>
    <row r="49" spans="2:33" x14ac:dyDescent="0.3">
      <c r="B49" s="1" t="e">
        <f t="shared" si="0"/>
        <v>#N/A</v>
      </c>
      <c r="V49" s="1" t="str">
        <f t="shared" si="11"/>
        <v/>
      </c>
      <c r="W49" s="1" t="str">
        <f t="shared" si="8"/>
        <v/>
      </c>
      <c r="X49" s="1" t="str">
        <f t="shared" si="9"/>
        <v/>
      </c>
      <c r="Y49" s="1" t="str">
        <f t="shared" si="10"/>
        <v/>
      </c>
      <c r="Z49" s="1" t="e">
        <f t="shared" si="12"/>
        <v>#N/A</v>
      </c>
      <c r="AA49" s="3">
        <f t="shared" si="1"/>
        <v>0</v>
      </c>
      <c r="AB49" s="13" t="e">
        <f t="shared" si="2"/>
        <v>#N/A</v>
      </c>
      <c r="AC49" s="13" t="e">
        <f t="shared" si="3"/>
        <v>#N/A</v>
      </c>
      <c r="AD49" s="13" t="e">
        <f t="shared" si="4"/>
        <v>#N/A</v>
      </c>
      <c r="AE49" s="13" t="e">
        <f t="shared" si="5"/>
        <v>#N/A</v>
      </c>
      <c r="AF49" s="13" t="e">
        <f t="shared" si="6"/>
        <v>#N/A</v>
      </c>
      <c r="AG49" s="13" t="e">
        <f t="shared" si="7"/>
        <v>#N/A</v>
      </c>
    </row>
    <row r="50" spans="2:33" x14ac:dyDescent="0.3">
      <c r="B50" s="1" t="e">
        <f t="shared" si="0"/>
        <v>#N/A</v>
      </c>
      <c r="V50" s="1" t="str">
        <f t="shared" si="11"/>
        <v/>
      </c>
      <c r="W50" s="1" t="str">
        <f t="shared" si="8"/>
        <v/>
      </c>
      <c r="X50" s="1" t="str">
        <f t="shared" si="9"/>
        <v/>
      </c>
      <c r="Y50" s="1" t="str">
        <f t="shared" si="10"/>
        <v/>
      </c>
      <c r="Z50" s="1" t="e">
        <f t="shared" si="12"/>
        <v>#N/A</v>
      </c>
      <c r="AA50" s="3">
        <f t="shared" si="1"/>
        <v>0</v>
      </c>
      <c r="AB50" s="13" t="e">
        <f t="shared" si="2"/>
        <v>#N/A</v>
      </c>
      <c r="AC50" s="13" t="e">
        <f t="shared" si="3"/>
        <v>#N/A</v>
      </c>
      <c r="AD50" s="13" t="e">
        <f t="shared" si="4"/>
        <v>#N/A</v>
      </c>
      <c r="AE50" s="13" t="e">
        <f t="shared" si="5"/>
        <v>#N/A</v>
      </c>
      <c r="AF50" s="13" t="e">
        <f t="shared" si="6"/>
        <v>#N/A</v>
      </c>
      <c r="AG50" s="13" t="e">
        <f t="shared" si="7"/>
        <v>#N/A</v>
      </c>
    </row>
    <row r="51" spans="2:33" x14ac:dyDescent="0.3">
      <c r="B51" s="1" t="e">
        <f t="shared" si="0"/>
        <v>#N/A</v>
      </c>
      <c r="V51" s="1" t="str">
        <f t="shared" si="11"/>
        <v/>
      </c>
      <c r="W51" s="1" t="str">
        <f t="shared" si="8"/>
        <v/>
      </c>
      <c r="X51" s="1" t="str">
        <f t="shared" si="9"/>
        <v/>
      </c>
      <c r="Y51" s="1" t="str">
        <f t="shared" si="10"/>
        <v/>
      </c>
      <c r="Z51" s="1" t="e">
        <f t="shared" si="12"/>
        <v>#N/A</v>
      </c>
      <c r="AA51" s="3">
        <f t="shared" si="1"/>
        <v>0</v>
      </c>
      <c r="AB51" s="13" t="e">
        <f t="shared" si="2"/>
        <v>#N/A</v>
      </c>
      <c r="AC51" s="13" t="e">
        <f t="shared" si="3"/>
        <v>#N/A</v>
      </c>
      <c r="AD51" s="13" t="e">
        <f t="shared" si="4"/>
        <v>#N/A</v>
      </c>
      <c r="AE51" s="13" t="e">
        <f t="shared" si="5"/>
        <v>#N/A</v>
      </c>
      <c r="AF51" s="13" t="e">
        <f t="shared" si="6"/>
        <v>#N/A</v>
      </c>
      <c r="AG51" s="13" t="e">
        <f t="shared" si="7"/>
        <v>#N/A</v>
      </c>
    </row>
    <row r="52" spans="2:33" x14ac:dyDescent="0.3">
      <c r="B52" s="1" t="e">
        <f t="shared" si="0"/>
        <v>#N/A</v>
      </c>
      <c r="V52" s="1" t="str">
        <f t="shared" si="11"/>
        <v/>
      </c>
      <c r="W52" s="1" t="str">
        <f t="shared" si="8"/>
        <v/>
      </c>
      <c r="X52" s="1" t="str">
        <f t="shared" si="9"/>
        <v/>
      </c>
      <c r="Y52" s="1" t="str">
        <f t="shared" si="10"/>
        <v/>
      </c>
      <c r="Z52" s="1" t="e">
        <f t="shared" si="12"/>
        <v>#N/A</v>
      </c>
      <c r="AA52" s="3">
        <f t="shared" si="1"/>
        <v>0</v>
      </c>
      <c r="AB52" s="13" t="e">
        <f t="shared" si="2"/>
        <v>#N/A</v>
      </c>
      <c r="AC52" s="13" t="e">
        <f t="shared" si="3"/>
        <v>#N/A</v>
      </c>
      <c r="AD52" s="13" t="e">
        <f t="shared" si="4"/>
        <v>#N/A</v>
      </c>
      <c r="AE52" s="13" t="e">
        <f t="shared" si="5"/>
        <v>#N/A</v>
      </c>
      <c r="AF52" s="13" t="e">
        <f t="shared" si="6"/>
        <v>#N/A</v>
      </c>
      <c r="AG52" s="13" t="e">
        <f t="shared" si="7"/>
        <v>#N/A</v>
      </c>
    </row>
    <row r="53" spans="2:33" x14ac:dyDescent="0.3">
      <c r="B53" s="1" t="e">
        <f t="shared" si="0"/>
        <v>#N/A</v>
      </c>
      <c r="V53" s="1" t="str">
        <f t="shared" si="11"/>
        <v/>
      </c>
      <c r="W53" s="1" t="str">
        <f t="shared" si="8"/>
        <v/>
      </c>
      <c r="X53" s="1" t="str">
        <f t="shared" si="9"/>
        <v/>
      </c>
      <c r="Y53" s="1" t="str">
        <f t="shared" si="10"/>
        <v/>
      </c>
      <c r="Z53" s="1" t="e">
        <f t="shared" si="12"/>
        <v>#N/A</v>
      </c>
      <c r="AA53" s="3">
        <f t="shared" si="1"/>
        <v>0</v>
      </c>
      <c r="AB53" s="13" t="e">
        <f t="shared" si="2"/>
        <v>#N/A</v>
      </c>
      <c r="AC53" s="13" t="e">
        <f t="shared" si="3"/>
        <v>#N/A</v>
      </c>
      <c r="AD53" s="13" t="e">
        <f t="shared" si="4"/>
        <v>#N/A</v>
      </c>
      <c r="AE53" s="13" t="e">
        <f t="shared" si="5"/>
        <v>#N/A</v>
      </c>
      <c r="AF53" s="13" t="e">
        <f t="shared" si="6"/>
        <v>#N/A</v>
      </c>
      <c r="AG53" s="13" t="e">
        <f t="shared" si="7"/>
        <v>#N/A</v>
      </c>
    </row>
    <row r="54" spans="2:33" x14ac:dyDescent="0.3">
      <c r="B54" s="1" t="e">
        <f t="shared" si="0"/>
        <v>#N/A</v>
      </c>
      <c r="V54" s="1" t="str">
        <f t="shared" si="11"/>
        <v/>
      </c>
      <c r="W54" s="1" t="str">
        <f t="shared" si="8"/>
        <v/>
      </c>
      <c r="X54" s="1" t="str">
        <f t="shared" si="9"/>
        <v/>
      </c>
      <c r="Y54" s="1" t="str">
        <f t="shared" si="10"/>
        <v/>
      </c>
      <c r="Z54" s="1" t="e">
        <f t="shared" si="12"/>
        <v>#N/A</v>
      </c>
      <c r="AA54" s="3">
        <f t="shared" si="1"/>
        <v>0</v>
      </c>
      <c r="AB54" s="13" t="e">
        <f t="shared" si="2"/>
        <v>#N/A</v>
      </c>
      <c r="AC54" s="13" t="e">
        <f t="shared" si="3"/>
        <v>#N/A</v>
      </c>
      <c r="AD54" s="13" t="e">
        <f t="shared" si="4"/>
        <v>#N/A</v>
      </c>
      <c r="AE54" s="13" t="e">
        <f t="shared" si="5"/>
        <v>#N/A</v>
      </c>
      <c r="AF54" s="13" t="e">
        <f t="shared" si="6"/>
        <v>#N/A</v>
      </c>
      <c r="AG54" s="13" t="e">
        <f t="shared" si="7"/>
        <v>#N/A</v>
      </c>
    </row>
    <row r="55" spans="2:33" x14ac:dyDescent="0.3">
      <c r="B55" s="1" t="e">
        <f t="shared" si="0"/>
        <v>#N/A</v>
      </c>
      <c r="V55" s="1" t="str">
        <f t="shared" si="11"/>
        <v/>
      </c>
      <c r="W55" s="1" t="str">
        <f t="shared" si="8"/>
        <v/>
      </c>
      <c r="X55" s="1" t="str">
        <f t="shared" si="9"/>
        <v/>
      </c>
      <c r="Y55" s="1" t="str">
        <f t="shared" si="10"/>
        <v/>
      </c>
      <c r="Z55" s="1" t="e">
        <f t="shared" si="12"/>
        <v>#N/A</v>
      </c>
      <c r="AA55" s="3">
        <f t="shared" si="1"/>
        <v>0</v>
      </c>
      <c r="AB55" s="13" t="e">
        <f t="shared" si="2"/>
        <v>#N/A</v>
      </c>
      <c r="AC55" s="13" t="e">
        <f t="shared" si="3"/>
        <v>#N/A</v>
      </c>
      <c r="AD55" s="13" t="e">
        <f t="shared" si="4"/>
        <v>#N/A</v>
      </c>
      <c r="AE55" s="13" t="e">
        <f t="shared" si="5"/>
        <v>#N/A</v>
      </c>
      <c r="AF55" s="13" t="e">
        <f t="shared" si="6"/>
        <v>#N/A</v>
      </c>
      <c r="AG55" s="13" t="e">
        <f t="shared" si="7"/>
        <v>#N/A</v>
      </c>
    </row>
    <row r="56" spans="2:33" x14ac:dyDescent="0.3">
      <c r="B56" s="1" t="e">
        <f t="shared" si="0"/>
        <v>#N/A</v>
      </c>
      <c r="V56" s="1" t="str">
        <f t="shared" si="11"/>
        <v/>
      </c>
      <c r="W56" s="1" t="str">
        <f t="shared" si="8"/>
        <v/>
      </c>
      <c r="X56" s="1" t="str">
        <f t="shared" si="9"/>
        <v/>
      </c>
      <c r="Y56" s="1" t="str">
        <f t="shared" si="10"/>
        <v/>
      </c>
      <c r="Z56" s="1" t="e">
        <f t="shared" si="12"/>
        <v>#N/A</v>
      </c>
      <c r="AA56" s="3">
        <f t="shared" si="1"/>
        <v>0</v>
      </c>
      <c r="AB56" s="13" t="e">
        <f t="shared" si="2"/>
        <v>#N/A</v>
      </c>
      <c r="AC56" s="13" t="e">
        <f t="shared" si="3"/>
        <v>#N/A</v>
      </c>
      <c r="AD56" s="13" t="e">
        <f t="shared" si="4"/>
        <v>#N/A</v>
      </c>
      <c r="AE56" s="13" t="e">
        <f t="shared" si="5"/>
        <v>#N/A</v>
      </c>
      <c r="AF56" s="13" t="e">
        <f t="shared" si="6"/>
        <v>#N/A</v>
      </c>
      <c r="AG56" s="13" t="e">
        <f t="shared" si="7"/>
        <v>#N/A</v>
      </c>
    </row>
    <row r="57" spans="2:33" x14ac:dyDescent="0.3">
      <c r="B57" s="1" t="e">
        <f t="shared" si="0"/>
        <v>#N/A</v>
      </c>
      <c r="V57" s="1" t="str">
        <f t="shared" si="11"/>
        <v/>
      </c>
      <c r="W57" s="1" t="str">
        <f t="shared" si="8"/>
        <v/>
      </c>
      <c r="X57" s="1" t="str">
        <f t="shared" si="9"/>
        <v/>
      </c>
      <c r="Y57" s="1" t="str">
        <f t="shared" si="10"/>
        <v/>
      </c>
      <c r="Z57" s="1" t="e">
        <f t="shared" si="12"/>
        <v>#N/A</v>
      </c>
      <c r="AA57" s="3">
        <f t="shared" si="1"/>
        <v>0</v>
      </c>
      <c r="AB57" s="13" t="e">
        <f t="shared" si="2"/>
        <v>#N/A</v>
      </c>
      <c r="AC57" s="13" t="e">
        <f t="shared" si="3"/>
        <v>#N/A</v>
      </c>
      <c r="AD57" s="13" t="e">
        <f t="shared" si="4"/>
        <v>#N/A</v>
      </c>
      <c r="AE57" s="13" t="e">
        <f t="shared" si="5"/>
        <v>#N/A</v>
      </c>
      <c r="AF57" s="13" t="e">
        <f t="shared" si="6"/>
        <v>#N/A</v>
      </c>
      <c r="AG57" s="13" t="e">
        <f t="shared" si="7"/>
        <v>#N/A</v>
      </c>
    </row>
    <row r="58" spans="2:33" x14ac:dyDescent="0.3">
      <c r="B58" s="1" t="e">
        <f t="shared" si="0"/>
        <v>#N/A</v>
      </c>
      <c r="V58" s="1" t="str">
        <f t="shared" si="11"/>
        <v/>
      </c>
      <c r="W58" s="1" t="str">
        <f t="shared" si="8"/>
        <v/>
      </c>
      <c r="X58" s="1" t="str">
        <f t="shared" si="9"/>
        <v/>
      </c>
      <c r="Y58" s="1" t="str">
        <f t="shared" si="10"/>
        <v/>
      </c>
      <c r="Z58" s="1" t="e">
        <f t="shared" si="12"/>
        <v>#N/A</v>
      </c>
      <c r="AA58" s="3">
        <f t="shared" si="1"/>
        <v>0</v>
      </c>
      <c r="AB58" s="13" t="e">
        <f t="shared" si="2"/>
        <v>#N/A</v>
      </c>
      <c r="AC58" s="13" t="e">
        <f t="shared" si="3"/>
        <v>#N/A</v>
      </c>
      <c r="AD58" s="13" t="e">
        <f t="shared" si="4"/>
        <v>#N/A</v>
      </c>
      <c r="AE58" s="13" t="e">
        <f t="shared" si="5"/>
        <v>#N/A</v>
      </c>
      <c r="AF58" s="13" t="e">
        <f t="shared" si="6"/>
        <v>#N/A</v>
      </c>
      <c r="AG58" s="13" t="e">
        <f t="shared" si="7"/>
        <v>#N/A</v>
      </c>
    </row>
    <row r="59" spans="2:33" x14ac:dyDescent="0.3">
      <c r="B59" s="1" t="e">
        <f t="shared" si="0"/>
        <v>#N/A</v>
      </c>
      <c r="V59" s="1" t="str">
        <f t="shared" si="11"/>
        <v/>
      </c>
      <c r="W59" s="1" t="str">
        <f t="shared" si="8"/>
        <v/>
      </c>
      <c r="X59" s="1" t="str">
        <f t="shared" si="9"/>
        <v/>
      </c>
      <c r="Y59" s="1" t="str">
        <f t="shared" si="10"/>
        <v/>
      </c>
      <c r="Z59" s="1" t="e">
        <f t="shared" si="12"/>
        <v>#N/A</v>
      </c>
      <c r="AA59" s="3">
        <f t="shared" si="1"/>
        <v>0</v>
      </c>
      <c r="AB59" s="13" t="e">
        <f t="shared" si="2"/>
        <v>#N/A</v>
      </c>
      <c r="AC59" s="13" t="e">
        <f t="shared" si="3"/>
        <v>#N/A</v>
      </c>
      <c r="AD59" s="13" t="e">
        <f t="shared" si="4"/>
        <v>#N/A</v>
      </c>
      <c r="AE59" s="13" t="e">
        <f t="shared" si="5"/>
        <v>#N/A</v>
      </c>
      <c r="AF59" s="13" t="e">
        <f t="shared" si="6"/>
        <v>#N/A</v>
      </c>
      <c r="AG59" s="13" t="e">
        <f t="shared" si="7"/>
        <v>#N/A</v>
      </c>
    </row>
    <row r="60" spans="2:33" x14ac:dyDescent="0.3">
      <c r="B60" s="1" t="e">
        <f t="shared" si="0"/>
        <v>#N/A</v>
      </c>
      <c r="V60" s="1" t="str">
        <f t="shared" si="11"/>
        <v/>
      </c>
      <c r="W60" s="1" t="str">
        <f t="shared" si="8"/>
        <v/>
      </c>
      <c r="X60" s="1" t="str">
        <f t="shared" si="9"/>
        <v/>
      </c>
      <c r="Y60" s="1" t="str">
        <f t="shared" si="10"/>
        <v/>
      </c>
      <c r="Z60" s="1" t="e">
        <f t="shared" si="12"/>
        <v>#N/A</v>
      </c>
      <c r="AA60" s="3">
        <f t="shared" si="1"/>
        <v>0</v>
      </c>
      <c r="AB60" s="13" t="e">
        <f t="shared" si="2"/>
        <v>#N/A</v>
      </c>
      <c r="AC60" s="13" t="e">
        <f t="shared" si="3"/>
        <v>#N/A</v>
      </c>
      <c r="AD60" s="13" t="e">
        <f t="shared" si="4"/>
        <v>#N/A</v>
      </c>
      <c r="AE60" s="13" t="e">
        <f t="shared" si="5"/>
        <v>#N/A</v>
      </c>
      <c r="AF60" s="13" t="e">
        <f t="shared" si="6"/>
        <v>#N/A</v>
      </c>
      <c r="AG60" s="13" t="e">
        <f t="shared" si="7"/>
        <v>#N/A</v>
      </c>
    </row>
    <row r="61" spans="2:33" x14ac:dyDescent="0.3">
      <c r="B61" s="1" t="e">
        <f t="shared" si="0"/>
        <v>#N/A</v>
      </c>
      <c r="V61" s="1" t="str">
        <f t="shared" si="11"/>
        <v/>
      </c>
      <c r="W61" s="1" t="str">
        <f t="shared" si="8"/>
        <v/>
      </c>
      <c r="X61" s="1" t="str">
        <f t="shared" si="9"/>
        <v/>
      </c>
      <c r="Y61" s="1" t="str">
        <f t="shared" si="10"/>
        <v/>
      </c>
      <c r="Z61" s="1" t="e">
        <f t="shared" si="12"/>
        <v>#N/A</v>
      </c>
      <c r="AA61" s="3">
        <f t="shared" si="1"/>
        <v>0</v>
      </c>
      <c r="AB61" s="13" t="e">
        <f t="shared" si="2"/>
        <v>#N/A</v>
      </c>
      <c r="AC61" s="13" t="e">
        <f t="shared" si="3"/>
        <v>#N/A</v>
      </c>
      <c r="AD61" s="13" t="e">
        <f t="shared" si="4"/>
        <v>#N/A</v>
      </c>
      <c r="AE61" s="13" t="e">
        <f t="shared" si="5"/>
        <v>#N/A</v>
      </c>
      <c r="AF61" s="13" t="e">
        <f t="shared" si="6"/>
        <v>#N/A</v>
      </c>
      <c r="AG61" s="13" t="e">
        <f t="shared" si="7"/>
        <v>#N/A</v>
      </c>
    </row>
    <row r="62" spans="2:33" x14ac:dyDescent="0.3">
      <c r="B62" s="1" t="e">
        <f t="shared" si="0"/>
        <v>#N/A</v>
      </c>
      <c r="V62" s="1" t="str">
        <f t="shared" si="11"/>
        <v/>
      </c>
      <c r="W62" s="1" t="str">
        <f t="shared" si="8"/>
        <v/>
      </c>
      <c r="X62" s="1" t="str">
        <f t="shared" si="9"/>
        <v/>
      </c>
      <c r="Y62" s="1" t="str">
        <f t="shared" si="10"/>
        <v/>
      </c>
      <c r="Z62" s="1" t="e">
        <f t="shared" si="12"/>
        <v>#N/A</v>
      </c>
      <c r="AA62" s="3">
        <f t="shared" si="1"/>
        <v>0</v>
      </c>
      <c r="AB62" s="13" t="e">
        <f t="shared" si="2"/>
        <v>#N/A</v>
      </c>
      <c r="AC62" s="13" t="e">
        <f t="shared" si="3"/>
        <v>#N/A</v>
      </c>
      <c r="AD62" s="13" t="e">
        <f t="shared" si="4"/>
        <v>#N/A</v>
      </c>
      <c r="AE62" s="13" t="e">
        <f t="shared" si="5"/>
        <v>#N/A</v>
      </c>
      <c r="AF62" s="13" t="e">
        <f t="shared" si="6"/>
        <v>#N/A</v>
      </c>
      <c r="AG62" s="13" t="e">
        <f t="shared" si="7"/>
        <v>#N/A</v>
      </c>
    </row>
    <row r="63" spans="2:33" x14ac:dyDescent="0.3">
      <c r="B63" s="1" t="e">
        <f t="shared" si="0"/>
        <v>#N/A</v>
      </c>
      <c r="V63" s="1" t="str">
        <f t="shared" si="11"/>
        <v/>
      </c>
      <c r="W63" s="1" t="str">
        <f t="shared" si="8"/>
        <v/>
      </c>
      <c r="X63" s="1" t="str">
        <f t="shared" si="9"/>
        <v/>
      </c>
      <c r="Y63" s="1" t="str">
        <f t="shared" si="10"/>
        <v/>
      </c>
      <c r="Z63" s="1" t="e">
        <f t="shared" si="12"/>
        <v>#N/A</v>
      </c>
      <c r="AA63" s="3">
        <f t="shared" si="1"/>
        <v>0</v>
      </c>
      <c r="AB63" s="13" t="e">
        <f t="shared" si="2"/>
        <v>#N/A</v>
      </c>
      <c r="AC63" s="13" t="e">
        <f t="shared" si="3"/>
        <v>#N/A</v>
      </c>
      <c r="AD63" s="13" t="e">
        <f t="shared" si="4"/>
        <v>#N/A</v>
      </c>
      <c r="AE63" s="13" t="e">
        <f t="shared" si="5"/>
        <v>#N/A</v>
      </c>
      <c r="AF63" s="13" t="e">
        <f t="shared" si="6"/>
        <v>#N/A</v>
      </c>
      <c r="AG63" s="13" t="e">
        <f t="shared" si="7"/>
        <v>#N/A</v>
      </c>
    </row>
    <row r="64" spans="2:33" x14ac:dyDescent="0.3">
      <c r="B64" s="1" t="e">
        <f t="shared" si="0"/>
        <v>#N/A</v>
      </c>
      <c r="V64" s="1" t="str">
        <f t="shared" si="11"/>
        <v/>
      </c>
      <c r="W64" s="1" t="str">
        <f t="shared" si="8"/>
        <v/>
      </c>
      <c r="X64" s="1" t="str">
        <f t="shared" si="9"/>
        <v/>
      </c>
      <c r="Y64" s="1" t="str">
        <f t="shared" si="10"/>
        <v/>
      </c>
      <c r="Z64" s="1" t="e">
        <f t="shared" si="12"/>
        <v>#N/A</v>
      </c>
      <c r="AA64" s="3">
        <f t="shared" si="1"/>
        <v>0</v>
      </c>
      <c r="AB64" s="13" t="e">
        <f t="shared" si="2"/>
        <v>#N/A</v>
      </c>
      <c r="AC64" s="13" t="e">
        <f t="shared" si="3"/>
        <v>#N/A</v>
      </c>
      <c r="AD64" s="13" t="e">
        <f t="shared" si="4"/>
        <v>#N/A</v>
      </c>
      <c r="AE64" s="13" t="e">
        <f t="shared" si="5"/>
        <v>#N/A</v>
      </c>
      <c r="AF64" s="13" t="e">
        <f t="shared" si="6"/>
        <v>#N/A</v>
      </c>
      <c r="AG64" s="13" t="e">
        <f t="shared" si="7"/>
        <v>#N/A</v>
      </c>
    </row>
    <row r="65" spans="2:33" x14ac:dyDescent="0.3">
      <c r="B65" s="1" t="e">
        <f t="shared" si="0"/>
        <v>#N/A</v>
      </c>
      <c r="V65" s="1" t="str">
        <f t="shared" si="11"/>
        <v/>
      </c>
      <c r="W65" s="1" t="str">
        <f t="shared" si="8"/>
        <v/>
      </c>
      <c r="X65" s="1" t="str">
        <f t="shared" si="9"/>
        <v/>
      </c>
      <c r="Y65" s="1" t="str">
        <f t="shared" si="10"/>
        <v/>
      </c>
      <c r="Z65" s="1" t="e">
        <f t="shared" si="12"/>
        <v>#N/A</v>
      </c>
      <c r="AA65" s="3">
        <f t="shared" si="1"/>
        <v>0</v>
      </c>
      <c r="AB65" s="13" t="e">
        <f t="shared" si="2"/>
        <v>#N/A</v>
      </c>
      <c r="AC65" s="13" t="e">
        <f t="shared" si="3"/>
        <v>#N/A</v>
      </c>
      <c r="AD65" s="13" t="e">
        <f t="shared" si="4"/>
        <v>#N/A</v>
      </c>
      <c r="AE65" s="13" t="e">
        <f t="shared" si="5"/>
        <v>#N/A</v>
      </c>
      <c r="AF65" s="13" t="e">
        <f t="shared" si="6"/>
        <v>#N/A</v>
      </c>
      <c r="AG65" s="13" t="e">
        <f t="shared" si="7"/>
        <v>#N/A</v>
      </c>
    </row>
    <row r="66" spans="2:33" x14ac:dyDescent="0.3">
      <c r="B66" s="1" t="e">
        <f t="shared" si="0"/>
        <v>#N/A</v>
      </c>
      <c r="V66" s="1" t="str">
        <f t="shared" si="11"/>
        <v/>
      </c>
      <c r="W66" s="1" t="str">
        <f t="shared" si="8"/>
        <v/>
      </c>
      <c r="X66" s="1" t="str">
        <f t="shared" si="9"/>
        <v/>
      </c>
      <c r="Y66" s="1" t="str">
        <f t="shared" si="10"/>
        <v/>
      </c>
      <c r="Z66" s="1" t="e">
        <f t="shared" si="12"/>
        <v>#N/A</v>
      </c>
      <c r="AA66" s="3">
        <f t="shared" si="1"/>
        <v>0</v>
      </c>
      <c r="AB66" s="13" t="e">
        <f t="shared" si="2"/>
        <v>#N/A</v>
      </c>
      <c r="AC66" s="13" t="e">
        <f t="shared" si="3"/>
        <v>#N/A</v>
      </c>
      <c r="AD66" s="13" t="e">
        <f t="shared" si="4"/>
        <v>#N/A</v>
      </c>
      <c r="AE66" s="13" t="e">
        <f t="shared" si="5"/>
        <v>#N/A</v>
      </c>
      <c r="AF66" s="13" t="e">
        <f t="shared" si="6"/>
        <v>#N/A</v>
      </c>
      <c r="AG66" s="13" t="e">
        <f t="shared" si="7"/>
        <v>#N/A</v>
      </c>
    </row>
    <row r="67" spans="2:33" x14ac:dyDescent="0.3">
      <c r="B67" s="1" t="e">
        <f t="shared" si="0"/>
        <v>#N/A</v>
      </c>
      <c r="V67" s="1" t="str">
        <f t="shared" si="11"/>
        <v/>
      </c>
      <c r="W67" s="1" t="str">
        <f t="shared" si="8"/>
        <v/>
      </c>
      <c r="X67" s="1" t="str">
        <f t="shared" si="9"/>
        <v/>
      </c>
      <c r="Y67" s="1" t="str">
        <f t="shared" si="10"/>
        <v/>
      </c>
      <c r="Z67" s="1" t="e">
        <f t="shared" si="12"/>
        <v>#N/A</v>
      </c>
      <c r="AA67" s="3">
        <f t="shared" si="1"/>
        <v>0</v>
      </c>
      <c r="AB67" s="13" t="e">
        <f t="shared" si="2"/>
        <v>#N/A</v>
      </c>
      <c r="AC67" s="13" t="e">
        <f t="shared" si="3"/>
        <v>#N/A</v>
      </c>
      <c r="AD67" s="13" t="e">
        <f t="shared" si="4"/>
        <v>#N/A</v>
      </c>
      <c r="AE67" s="13" t="e">
        <f t="shared" si="5"/>
        <v>#N/A</v>
      </c>
      <c r="AF67" s="13" t="e">
        <f t="shared" si="6"/>
        <v>#N/A</v>
      </c>
      <c r="AG67" s="13" t="e">
        <f t="shared" si="7"/>
        <v>#N/A</v>
      </c>
    </row>
    <row r="68" spans="2:33" x14ac:dyDescent="0.3">
      <c r="B68" s="1" t="e">
        <f t="shared" si="0"/>
        <v>#N/A</v>
      </c>
      <c r="V68" s="1" t="str">
        <f t="shared" si="11"/>
        <v/>
      </c>
      <c r="W68" s="1" t="str">
        <f t="shared" si="8"/>
        <v/>
      </c>
      <c r="X68" s="1" t="str">
        <f t="shared" si="9"/>
        <v/>
      </c>
      <c r="Y68" s="1" t="str">
        <f t="shared" si="10"/>
        <v/>
      </c>
      <c r="Z68" s="1" t="e">
        <f t="shared" si="12"/>
        <v>#N/A</v>
      </c>
      <c r="AA68" s="3">
        <f t="shared" si="1"/>
        <v>0</v>
      </c>
      <c r="AB68" s="13" t="e">
        <f t="shared" si="2"/>
        <v>#N/A</v>
      </c>
      <c r="AC68" s="13" t="e">
        <f t="shared" si="3"/>
        <v>#N/A</v>
      </c>
      <c r="AD68" s="13" t="e">
        <f t="shared" si="4"/>
        <v>#N/A</v>
      </c>
      <c r="AE68" s="13" t="e">
        <f t="shared" si="5"/>
        <v>#N/A</v>
      </c>
      <c r="AF68" s="13" t="e">
        <f t="shared" si="6"/>
        <v>#N/A</v>
      </c>
      <c r="AG68" s="13" t="e">
        <f t="shared" si="7"/>
        <v>#N/A</v>
      </c>
    </row>
    <row r="69" spans="2:33" x14ac:dyDescent="0.3">
      <c r="B69" s="1" t="e">
        <f t="shared" si="0"/>
        <v>#N/A</v>
      </c>
      <c r="V69" s="1" t="str">
        <f t="shared" si="11"/>
        <v/>
      </c>
      <c r="W69" s="1" t="str">
        <f t="shared" si="8"/>
        <v/>
      </c>
      <c r="X69" s="1" t="str">
        <f t="shared" si="9"/>
        <v/>
      </c>
      <c r="Y69" s="1" t="str">
        <f t="shared" si="10"/>
        <v/>
      </c>
      <c r="Z69" s="1" t="e">
        <f t="shared" si="12"/>
        <v>#N/A</v>
      </c>
      <c r="AA69" s="3">
        <f t="shared" si="1"/>
        <v>0</v>
      </c>
      <c r="AB69" s="13" t="e">
        <f t="shared" si="2"/>
        <v>#N/A</v>
      </c>
      <c r="AC69" s="13" t="e">
        <f t="shared" si="3"/>
        <v>#N/A</v>
      </c>
      <c r="AD69" s="13" t="e">
        <f t="shared" si="4"/>
        <v>#N/A</v>
      </c>
      <c r="AE69" s="13" t="e">
        <f t="shared" si="5"/>
        <v>#N/A</v>
      </c>
      <c r="AF69" s="13" t="e">
        <f t="shared" si="6"/>
        <v>#N/A</v>
      </c>
      <c r="AG69" s="13" t="e">
        <f t="shared" si="7"/>
        <v>#N/A</v>
      </c>
    </row>
    <row r="70" spans="2:33" x14ac:dyDescent="0.3">
      <c r="B70" s="1" t="e">
        <f t="shared" si="0"/>
        <v>#N/A</v>
      </c>
      <c r="V70" s="1" t="str">
        <f t="shared" si="11"/>
        <v/>
      </c>
      <c r="W70" s="1" t="str">
        <f t="shared" si="8"/>
        <v/>
      </c>
      <c r="X70" s="1" t="str">
        <f t="shared" si="9"/>
        <v/>
      </c>
      <c r="Y70" s="1" t="str">
        <f t="shared" si="10"/>
        <v/>
      </c>
      <c r="Z70" s="1" t="e">
        <f t="shared" si="12"/>
        <v>#N/A</v>
      </c>
      <c r="AA70" s="3">
        <f t="shared" si="1"/>
        <v>0</v>
      </c>
      <c r="AB70" s="13" t="e">
        <f t="shared" si="2"/>
        <v>#N/A</v>
      </c>
      <c r="AC70" s="13" t="e">
        <f t="shared" si="3"/>
        <v>#N/A</v>
      </c>
      <c r="AD70" s="13" t="e">
        <f t="shared" si="4"/>
        <v>#N/A</v>
      </c>
      <c r="AE70" s="13" t="e">
        <f t="shared" si="5"/>
        <v>#N/A</v>
      </c>
      <c r="AF70" s="13" t="e">
        <f t="shared" si="6"/>
        <v>#N/A</v>
      </c>
      <c r="AG70" s="13" t="e">
        <f t="shared" si="7"/>
        <v>#N/A</v>
      </c>
    </row>
    <row r="71" spans="2:33" x14ac:dyDescent="0.3">
      <c r="B71" s="1" t="e">
        <f t="shared" si="0"/>
        <v>#N/A</v>
      </c>
      <c r="V71" s="1" t="str">
        <f t="shared" si="11"/>
        <v/>
      </c>
      <c r="W71" s="1" t="str">
        <f t="shared" si="8"/>
        <v/>
      </c>
      <c r="X71" s="1" t="str">
        <f t="shared" si="9"/>
        <v/>
      </c>
      <c r="Y71" s="1" t="str">
        <f t="shared" si="10"/>
        <v/>
      </c>
      <c r="Z71" s="1" t="e">
        <f t="shared" si="12"/>
        <v>#N/A</v>
      </c>
      <c r="AA71" s="3">
        <f t="shared" si="1"/>
        <v>0</v>
      </c>
      <c r="AB71" s="13" t="e">
        <f t="shared" si="2"/>
        <v>#N/A</v>
      </c>
      <c r="AC71" s="13" t="e">
        <f t="shared" si="3"/>
        <v>#N/A</v>
      </c>
      <c r="AD71" s="13" t="e">
        <f t="shared" si="4"/>
        <v>#N/A</v>
      </c>
      <c r="AE71" s="13" t="e">
        <f t="shared" si="5"/>
        <v>#N/A</v>
      </c>
      <c r="AF71" s="13" t="e">
        <f t="shared" si="6"/>
        <v>#N/A</v>
      </c>
      <c r="AG71" s="13" t="e">
        <f t="shared" si="7"/>
        <v>#N/A</v>
      </c>
    </row>
    <row r="72" spans="2:33" x14ac:dyDescent="0.3">
      <c r="B72" s="1" t="e">
        <f t="shared" ref="B72:B135" si="13">IF(C72="",NA(),E72+G72+H72+I72)</f>
        <v>#N/A</v>
      </c>
      <c r="V72" s="1" t="str">
        <f t="shared" si="11"/>
        <v/>
      </c>
      <c r="W72" s="1" t="str">
        <f t="shared" si="8"/>
        <v/>
      </c>
      <c r="X72" s="1" t="str">
        <f t="shared" si="9"/>
        <v/>
      </c>
      <c r="Y72" s="1" t="str">
        <f t="shared" si="10"/>
        <v/>
      </c>
      <c r="Z72" s="1" t="e">
        <f t="shared" si="12"/>
        <v>#N/A</v>
      </c>
      <c r="AA72" s="3">
        <f t="shared" ref="AA72:AA135" si="14">$B$2*K72*$B$1</f>
        <v>0</v>
      </c>
      <c r="AB72" s="13" t="e">
        <f t="shared" ref="AB72:AB135" si="15">IF(OR(ISNA(B72),B72=0),NA(),I72/B72)</f>
        <v>#N/A</v>
      </c>
      <c r="AC72" s="13" t="e">
        <f t="shared" ref="AC72:AC135" si="16">IF(OR(ISNA(B72),B72=0),NA(),B72/$AC$5)</f>
        <v>#N/A</v>
      </c>
      <c r="AD72" s="13" t="e">
        <f t="shared" ref="AD72:AD135" si="17">IF(OR(ISNA(B72),B72=0),NA(),E72/$AC$5)</f>
        <v>#N/A</v>
      </c>
      <c r="AE72" s="13" t="e">
        <f t="shared" ref="AE72:AE135" si="18">IF(OR(ISNA(B72),B72=0),NA(),G72/$AC$5)</f>
        <v>#N/A</v>
      </c>
      <c r="AF72" s="13" t="e">
        <f t="shared" ref="AF72:AF135" si="19">IF(OR(ISNA(B72),B72=0),NA(),I72/$AC$5)</f>
        <v>#N/A</v>
      </c>
      <c r="AG72" s="13" t="e">
        <f t="shared" ref="AG72:AG135" si="20">+IF(OR(ISNA(B72),B72=0),NA(),Z72/$AC$5)</f>
        <v>#N/A</v>
      </c>
    </row>
    <row r="73" spans="2:33" x14ac:dyDescent="0.3">
      <c r="B73" s="1" t="e">
        <f t="shared" si="13"/>
        <v>#N/A</v>
      </c>
      <c r="V73" s="1" t="str">
        <f t="shared" si="11"/>
        <v/>
      </c>
      <c r="W73" s="1" t="str">
        <f t="shared" ref="W73:W136" si="21">IF($C73="","",G73-G72)</f>
        <v/>
      </c>
      <c r="X73" s="1" t="str">
        <f t="shared" ref="X73:X136" si="22">IF($C73="","",H73-H72)</f>
        <v/>
      </c>
      <c r="Y73" s="1" t="str">
        <f t="shared" ref="Y73:Y136" si="23">IF($C73="","",I73-I72)</f>
        <v/>
      </c>
      <c r="Z73" s="1" t="e">
        <f t="shared" si="12"/>
        <v>#N/A</v>
      </c>
      <c r="AA73" s="3">
        <f t="shared" si="14"/>
        <v>0</v>
      </c>
      <c r="AB73" s="13" t="e">
        <f t="shared" si="15"/>
        <v>#N/A</v>
      </c>
      <c r="AC73" s="13" t="e">
        <f t="shared" si="16"/>
        <v>#N/A</v>
      </c>
      <c r="AD73" s="13" t="e">
        <f t="shared" si="17"/>
        <v>#N/A</v>
      </c>
      <c r="AE73" s="13" t="e">
        <f t="shared" si="18"/>
        <v>#N/A</v>
      </c>
      <c r="AF73" s="13" t="e">
        <f t="shared" si="19"/>
        <v>#N/A</v>
      </c>
      <c r="AG73" s="13" t="e">
        <f t="shared" si="20"/>
        <v>#N/A</v>
      </c>
    </row>
    <row r="74" spans="2:33" x14ac:dyDescent="0.3">
      <c r="B74" s="1" t="e">
        <f t="shared" si="13"/>
        <v>#N/A</v>
      </c>
      <c r="V74" s="1" t="str">
        <f t="shared" ref="V74:V137" si="24">IF($C74="","",E74-E73)</f>
        <v/>
      </c>
      <c r="W74" s="1" t="str">
        <f t="shared" si="21"/>
        <v/>
      </c>
      <c r="X74" s="1" t="str">
        <f t="shared" si="22"/>
        <v/>
      </c>
      <c r="Y74" s="1" t="str">
        <f t="shared" si="23"/>
        <v/>
      </c>
      <c r="Z74" s="1" t="e">
        <f t="shared" ref="Z74:Z137" si="25">IF(OR($C74="",ISNA($C74)),NA(),V74+W74+X74+Y74)</f>
        <v>#N/A</v>
      </c>
      <c r="AA74" s="3">
        <f t="shared" si="14"/>
        <v>0</v>
      </c>
      <c r="AB74" s="13" t="e">
        <f t="shared" si="15"/>
        <v>#N/A</v>
      </c>
      <c r="AC74" s="13" t="e">
        <f t="shared" si="16"/>
        <v>#N/A</v>
      </c>
      <c r="AD74" s="13" t="e">
        <f t="shared" si="17"/>
        <v>#N/A</v>
      </c>
      <c r="AE74" s="13" t="e">
        <f t="shared" si="18"/>
        <v>#N/A</v>
      </c>
      <c r="AF74" s="13" t="e">
        <f t="shared" si="19"/>
        <v>#N/A</v>
      </c>
      <c r="AG74" s="13" t="e">
        <f t="shared" si="20"/>
        <v>#N/A</v>
      </c>
    </row>
    <row r="75" spans="2:33" x14ac:dyDescent="0.3">
      <c r="B75" s="1" t="e">
        <f t="shared" si="13"/>
        <v>#N/A</v>
      </c>
      <c r="V75" s="1" t="str">
        <f t="shared" si="24"/>
        <v/>
      </c>
      <c r="W75" s="1" t="str">
        <f t="shared" si="21"/>
        <v/>
      </c>
      <c r="X75" s="1" t="str">
        <f t="shared" si="22"/>
        <v/>
      </c>
      <c r="Y75" s="1" t="str">
        <f t="shared" si="23"/>
        <v/>
      </c>
      <c r="Z75" s="1" t="e">
        <f t="shared" si="25"/>
        <v>#N/A</v>
      </c>
      <c r="AA75" s="3">
        <f t="shared" si="14"/>
        <v>0</v>
      </c>
      <c r="AB75" s="13" t="e">
        <f t="shared" si="15"/>
        <v>#N/A</v>
      </c>
      <c r="AC75" s="13" t="e">
        <f t="shared" si="16"/>
        <v>#N/A</v>
      </c>
      <c r="AD75" s="13" t="e">
        <f t="shared" si="17"/>
        <v>#N/A</v>
      </c>
      <c r="AE75" s="13" t="e">
        <f t="shared" si="18"/>
        <v>#N/A</v>
      </c>
      <c r="AF75" s="13" t="e">
        <f t="shared" si="19"/>
        <v>#N/A</v>
      </c>
      <c r="AG75" s="13" t="e">
        <f t="shared" si="20"/>
        <v>#N/A</v>
      </c>
    </row>
    <row r="76" spans="2:33" x14ac:dyDescent="0.3">
      <c r="B76" s="1" t="e">
        <f t="shared" si="13"/>
        <v>#N/A</v>
      </c>
      <c r="V76" s="1" t="str">
        <f t="shared" si="24"/>
        <v/>
      </c>
      <c r="W76" s="1" t="str">
        <f t="shared" si="21"/>
        <v/>
      </c>
      <c r="X76" s="1" t="str">
        <f t="shared" si="22"/>
        <v/>
      </c>
      <c r="Y76" s="1" t="str">
        <f t="shared" si="23"/>
        <v/>
      </c>
      <c r="Z76" s="1" t="e">
        <f t="shared" si="25"/>
        <v>#N/A</v>
      </c>
      <c r="AA76" s="3">
        <f t="shared" si="14"/>
        <v>0</v>
      </c>
      <c r="AB76" s="13" t="e">
        <f t="shared" si="15"/>
        <v>#N/A</v>
      </c>
      <c r="AC76" s="13" t="e">
        <f t="shared" si="16"/>
        <v>#N/A</v>
      </c>
      <c r="AD76" s="13" t="e">
        <f t="shared" si="17"/>
        <v>#N/A</v>
      </c>
      <c r="AE76" s="13" t="e">
        <f t="shared" si="18"/>
        <v>#N/A</v>
      </c>
      <c r="AF76" s="13" t="e">
        <f t="shared" si="19"/>
        <v>#N/A</v>
      </c>
      <c r="AG76" s="13" t="e">
        <f t="shared" si="20"/>
        <v>#N/A</v>
      </c>
    </row>
    <row r="77" spans="2:33" x14ac:dyDescent="0.3">
      <c r="B77" s="1" t="e">
        <f t="shared" si="13"/>
        <v>#N/A</v>
      </c>
      <c r="V77" s="1" t="str">
        <f t="shared" si="24"/>
        <v/>
      </c>
      <c r="W77" s="1" t="str">
        <f t="shared" si="21"/>
        <v/>
      </c>
      <c r="X77" s="1" t="str">
        <f t="shared" si="22"/>
        <v/>
      </c>
      <c r="Y77" s="1" t="str">
        <f t="shared" si="23"/>
        <v/>
      </c>
      <c r="Z77" s="1" t="e">
        <f t="shared" si="25"/>
        <v>#N/A</v>
      </c>
      <c r="AA77" s="3">
        <f t="shared" si="14"/>
        <v>0</v>
      </c>
      <c r="AB77" s="13" t="e">
        <f t="shared" si="15"/>
        <v>#N/A</v>
      </c>
      <c r="AC77" s="13" t="e">
        <f t="shared" si="16"/>
        <v>#N/A</v>
      </c>
      <c r="AD77" s="13" t="e">
        <f t="shared" si="17"/>
        <v>#N/A</v>
      </c>
      <c r="AE77" s="13" t="e">
        <f t="shared" si="18"/>
        <v>#N/A</v>
      </c>
      <c r="AF77" s="13" t="e">
        <f t="shared" si="19"/>
        <v>#N/A</v>
      </c>
      <c r="AG77" s="13" t="e">
        <f t="shared" si="20"/>
        <v>#N/A</v>
      </c>
    </row>
    <row r="78" spans="2:33" x14ac:dyDescent="0.3">
      <c r="B78" s="1" t="e">
        <f t="shared" si="13"/>
        <v>#N/A</v>
      </c>
      <c r="V78" s="1" t="str">
        <f t="shared" si="24"/>
        <v/>
      </c>
      <c r="W78" s="1" t="str">
        <f t="shared" si="21"/>
        <v/>
      </c>
      <c r="X78" s="1" t="str">
        <f t="shared" si="22"/>
        <v/>
      </c>
      <c r="Y78" s="1" t="str">
        <f t="shared" si="23"/>
        <v/>
      </c>
      <c r="Z78" s="1" t="e">
        <f t="shared" si="25"/>
        <v>#N/A</v>
      </c>
      <c r="AA78" s="3">
        <f t="shared" si="14"/>
        <v>0</v>
      </c>
      <c r="AB78" s="13" t="e">
        <f t="shared" si="15"/>
        <v>#N/A</v>
      </c>
      <c r="AC78" s="13" t="e">
        <f t="shared" si="16"/>
        <v>#N/A</v>
      </c>
      <c r="AD78" s="13" t="e">
        <f t="shared" si="17"/>
        <v>#N/A</v>
      </c>
      <c r="AE78" s="13" t="e">
        <f t="shared" si="18"/>
        <v>#N/A</v>
      </c>
      <c r="AF78" s="13" t="e">
        <f t="shared" si="19"/>
        <v>#N/A</v>
      </c>
      <c r="AG78" s="13" t="e">
        <f t="shared" si="20"/>
        <v>#N/A</v>
      </c>
    </row>
    <row r="79" spans="2:33" x14ac:dyDescent="0.3">
      <c r="B79" s="1" t="e">
        <f t="shared" si="13"/>
        <v>#N/A</v>
      </c>
      <c r="V79" s="1" t="str">
        <f t="shared" si="24"/>
        <v/>
      </c>
      <c r="W79" s="1" t="str">
        <f t="shared" si="21"/>
        <v/>
      </c>
      <c r="X79" s="1" t="str">
        <f t="shared" si="22"/>
        <v/>
      </c>
      <c r="Y79" s="1" t="str">
        <f t="shared" si="23"/>
        <v/>
      </c>
      <c r="Z79" s="1" t="e">
        <f t="shared" si="25"/>
        <v>#N/A</v>
      </c>
      <c r="AA79" s="3">
        <f t="shared" si="14"/>
        <v>0</v>
      </c>
      <c r="AB79" s="13" t="e">
        <f t="shared" si="15"/>
        <v>#N/A</v>
      </c>
      <c r="AC79" s="13" t="e">
        <f t="shared" si="16"/>
        <v>#N/A</v>
      </c>
      <c r="AD79" s="13" t="e">
        <f t="shared" si="17"/>
        <v>#N/A</v>
      </c>
      <c r="AE79" s="13" t="e">
        <f t="shared" si="18"/>
        <v>#N/A</v>
      </c>
      <c r="AF79" s="13" t="e">
        <f t="shared" si="19"/>
        <v>#N/A</v>
      </c>
      <c r="AG79" s="13" t="e">
        <f t="shared" si="20"/>
        <v>#N/A</v>
      </c>
    </row>
    <row r="80" spans="2:33" x14ac:dyDescent="0.3">
      <c r="B80" s="1" t="e">
        <f t="shared" si="13"/>
        <v>#N/A</v>
      </c>
      <c r="V80" s="1" t="str">
        <f t="shared" si="24"/>
        <v/>
      </c>
      <c r="W80" s="1" t="str">
        <f t="shared" si="21"/>
        <v/>
      </c>
      <c r="X80" s="1" t="str">
        <f t="shared" si="22"/>
        <v/>
      </c>
      <c r="Y80" s="1" t="str">
        <f t="shared" si="23"/>
        <v/>
      </c>
      <c r="Z80" s="1" t="e">
        <f t="shared" si="25"/>
        <v>#N/A</v>
      </c>
      <c r="AA80" s="3">
        <f t="shared" si="14"/>
        <v>0</v>
      </c>
      <c r="AB80" s="13" t="e">
        <f t="shared" si="15"/>
        <v>#N/A</v>
      </c>
      <c r="AC80" s="13" t="e">
        <f t="shared" si="16"/>
        <v>#N/A</v>
      </c>
      <c r="AD80" s="13" t="e">
        <f t="shared" si="17"/>
        <v>#N/A</v>
      </c>
      <c r="AE80" s="13" t="e">
        <f t="shared" si="18"/>
        <v>#N/A</v>
      </c>
      <c r="AF80" s="13" t="e">
        <f t="shared" si="19"/>
        <v>#N/A</v>
      </c>
      <c r="AG80" s="13" t="e">
        <f t="shared" si="20"/>
        <v>#N/A</v>
      </c>
    </row>
    <row r="81" spans="2:33" x14ac:dyDescent="0.3">
      <c r="B81" s="1" t="e">
        <f t="shared" si="13"/>
        <v>#N/A</v>
      </c>
      <c r="V81" s="1" t="str">
        <f t="shared" si="24"/>
        <v/>
      </c>
      <c r="W81" s="1" t="str">
        <f t="shared" si="21"/>
        <v/>
      </c>
      <c r="X81" s="1" t="str">
        <f t="shared" si="22"/>
        <v/>
      </c>
      <c r="Y81" s="1" t="str">
        <f t="shared" si="23"/>
        <v/>
      </c>
      <c r="Z81" s="1" t="e">
        <f t="shared" si="25"/>
        <v>#N/A</v>
      </c>
      <c r="AA81" s="3">
        <f t="shared" si="14"/>
        <v>0</v>
      </c>
      <c r="AB81" s="13" t="e">
        <f t="shared" si="15"/>
        <v>#N/A</v>
      </c>
      <c r="AC81" s="13" t="e">
        <f t="shared" si="16"/>
        <v>#N/A</v>
      </c>
      <c r="AD81" s="13" t="e">
        <f t="shared" si="17"/>
        <v>#N/A</v>
      </c>
      <c r="AE81" s="13" t="e">
        <f t="shared" si="18"/>
        <v>#N/A</v>
      </c>
      <c r="AF81" s="13" t="e">
        <f t="shared" si="19"/>
        <v>#N/A</v>
      </c>
      <c r="AG81" s="13" t="e">
        <f t="shared" si="20"/>
        <v>#N/A</v>
      </c>
    </row>
    <row r="82" spans="2:33" x14ac:dyDescent="0.3">
      <c r="B82" s="1" t="e">
        <f t="shared" si="13"/>
        <v>#N/A</v>
      </c>
      <c r="V82" s="1" t="str">
        <f t="shared" si="24"/>
        <v/>
      </c>
      <c r="W82" s="1" t="str">
        <f t="shared" si="21"/>
        <v/>
      </c>
      <c r="X82" s="1" t="str">
        <f t="shared" si="22"/>
        <v/>
      </c>
      <c r="Y82" s="1" t="str">
        <f t="shared" si="23"/>
        <v/>
      </c>
      <c r="Z82" s="1" t="e">
        <f t="shared" si="25"/>
        <v>#N/A</v>
      </c>
      <c r="AA82" s="3">
        <f t="shared" si="14"/>
        <v>0</v>
      </c>
      <c r="AB82" s="13" t="e">
        <f t="shared" si="15"/>
        <v>#N/A</v>
      </c>
      <c r="AC82" s="13" t="e">
        <f t="shared" si="16"/>
        <v>#N/A</v>
      </c>
      <c r="AD82" s="13" t="e">
        <f t="shared" si="17"/>
        <v>#N/A</v>
      </c>
      <c r="AE82" s="13" t="e">
        <f t="shared" si="18"/>
        <v>#N/A</v>
      </c>
      <c r="AF82" s="13" t="e">
        <f t="shared" si="19"/>
        <v>#N/A</v>
      </c>
      <c r="AG82" s="13" t="e">
        <f t="shared" si="20"/>
        <v>#N/A</v>
      </c>
    </row>
    <row r="83" spans="2:33" x14ac:dyDescent="0.3">
      <c r="B83" s="1" t="e">
        <f t="shared" si="13"/>
        <v>#N/A</v>
      </c>
      <c r="V83" s="1" t="str">
        <f t="shared" si="24"/>
        <v/>
      </c>
      <c r="W83" s="1" t="str">
        <f t="shared" si="21"/>
        <v/>
      </c>
      <c r="X83" s="1" t="str">
        <f t="shared" si="22"/>
        <v/>
      </c>
      <c r="Y83" s="1" t="str">
        <f t="shared" si="23"/>
        <v/>
      </c>
      <c r="Z83" s="1" t="e">
        <f t="shared" si="25"/>
        <v>#N/A</v>
      </c>
      <c r="AA83" s="3">
        <f t="shared" si="14"/>
        <v>0</v>
      </c>
      <c r="AB83" s="13" t="e">
        <f t="shared" si="15"/>
        <v>#N/A</v>
      </c>
      <c r="AC83" s="13" t="e">
        <f t="shared" si="16"/>
        <v>#N/A</v>
      </c>
      <c r="AD83" s="13" t="e">
        <f t="shared" si="17"/>
        <v>#N/A</v>
      </c>
      <c r="AE83" s="13" t="e">
        <f t="shared" si="18"/>
        <v>#N/A</v>
      </c>
      <c r="AF83" s="13" t="e">
        <f t="shared" si="19"/>
        <v>#N/A</v>
      </c>
      <c r="AG83" s="13" t="e">
        <f t="shared" si="20"/>
        <v>#N/A</v>
      </c>
    </row>
    <row r="84" spans="2:33" x14ac:dyDescent="0.3">
      <c r="B84" s="1" t="e">
        <f t="shared" si="13"/>
        <v>#N/A</v>
      </c>
      <c r="V84" s="1" t="str">
        <f t="shared" si="24"/>
        <v/>
      </c>
      <c r="W84" s="1" t="str">
        <f t="shared" si="21"/>
        <v/>
      </c>
      <c r="X84" s="1" t="str">
        <f t="shared" si="22"/>
        <v/>
      </c>
      <c r="Y84" s="1" t="str">
        <f t="shared" si="23"/>
        <v/>
      </c>
      <c r="Z84" s="1" t="e">
        <f t="shared" si="25"/>
        <v>#N/A</v>
      </c>
      <c r="AA84" s="3">
        <f t="shared" si="14"/>
        <v>0</v>
      </c>
      <c r="AB84" s="13" t="e">
        <f t="shared" si="15"/>
        <v>#N/A</v>
      </c>
      <c r="AC84" s="13" t="e">
        <f t="shared" si="16"/>
        <v>#N/A</v>
      </c>
      <c r="AD84" s="13" t="e">
        <f t="shared" si="17"/>
        <v>#N/A</v>
      </c>
      <c r="AE84" s="13" t="e">
        <f t="shared" si="18"/>
        <v>#N/A</v>
      </c>
      <c r="AF84" s="13" t="e">
        <f t="shared" si="19"/>
        <v>#N/A</v>
      </c>
      <c r="AG84" s="13" t="e">
        <f t="shared" si="20"/>
        <v>#N/A</v>
      </c>
    </row>
    <row r="85" spans="2:33" x14ac:dyDescent="0.3">
      <c r="B85" s="1" t="e">
        <f t="shared" si="13"/>
        <v>#N/A</v>
      </c>
      <c r="V85" s="1" t="str">
        <f t="shared" si="24"/>
        <v/>
      </c>
      <c r="W85" s="1" t="str">
        <f t="shared" si="21"/>
        <v/>
      </c>
      <c r="X85" s="1" t="str">
        <f t="shared" si="22"/>
        <v/>
      </c>
      <c r="Y85" s="1" t="str">
        <f t="shared" si="23"/>
        <v/>
      </c>
      <c r="Z85" s="1" t="e">
        <f t="shared" si="25"/>
        <v>#N/A</v>
      </c>
      <c r="AA85" s="3">
        <f t="shared" si="14"/>
        <v>0</v>
      </c>
      <c r="AB85" s="13" t="e">
        <f t="shared" si="15"/>
        <v>#N/A</v>
      </c>
      <c r="AC85" s="13" t="e">
        <f t="shared" si="16"/>
        <v>#N/A</v>
      </c>
      <c r="AD85" s="13" t="e">
        <f t="shared" si="17"/>
        <v>#N/A</v>
      </c>
      <c r="AE85" s="13" t="e">
        <f t="shared" si="18"/>
        <v>#N/A</v>
      </c>
      <c r="AF85" s="13" t="e">
        <f t="shared" si="19"/>
        <v>#N/A</v>
      </c>
      <c r="AG85" s="13" t="e">
        <f t="shared" si="20"/>
        <v>#N/A</v>
      </c>
    </row>
    <row r="86" spans="2:33" x14ac:dyDescent="0.3">
      <c r="B86" s="1" t="e">
        <f t="shared" si="13"/>
        <v>#N/A</v>
      </c>
      <c r="V86" s="1" t="str">
        <f t="shared" si="24"/>
        <v/>
      </c>
      <c r="W86" s="1" t="str">
        <f t="shared" si="21"/>
        <v/>
      </c>
      <c r="X86" s="1" t="str">
        <f t="shared" si="22"/>
        <v/>
      </c>
      <c r="Y86" s="1" t="str">
        <f t="shared" si="23"/>
        <v/>
      </c>
      <c r="Z86" s="1" t="e">
        <f t="shared" si="25"/>
        <v>#N/A</v>
      </c>
      <c r="AA86" s="3">
        <f t="shared" si="14"/>
        <v>0</v>
      </c>
      <c r="AB86" s="13" t="e">
        <f t="shared" si="15"/>
        <v>#N/A</v>
      </c>
      <c r="AC86" s="13" t="e">
        <f t="shared" si="16"/>
        <v>#N/A</v>
      </c>
      <c r="AD86" s="13" t="e">
        <f t="shared" si="17"/>
        <v>#N/A</v>
      </c>
      <c r="AE86" s="13" t="e">
        <f t="shared" si="18"/>
        <v>#N/A</v>
      </c>
      <c r="AF86" s="13" t="e">
        <f t="shared" si="19"/>
        <v>#N/A</v>
      </c>
      <c r="AG86" s="13" t="e">
        <f t="shared" si="20"/>
        <v>#N/A</v>
      </c>
    </row>
    <row r="87" spans="2:33" x14ac:dyDescent="0.3">
      <c r="B87" s="1" t="e">
        <f t="shared" si="13"/>
        <v>#N/A</v>
      </c>
      <c r="V87" s="1" t="str">
        <f t="shared" si="24"/>
        <v/>
      </c>
      <c r="W87" s="1" t="str">
        <f t="shared" si="21"/>
        <v/>
      </c>
      <c r="X87" s="1" t="str">
        <f t="shared" si="22"/>
        <v/>
      </c>
      <c r="Y87" s="1" t="str">
        <f t="shared" si="23"/>
        <v/>
      </c>
      <c r="Z87" s="1" t="e">
        <f t="shared" si="25"/>
        <v>#N/A</v>
      </c>
      <c r="AA87" s="3">
        <f t="shared" si="14"/>
        <v>0</v>
      </c>
      <c r="AB87" s="13" t="e">
        <f t="shared" si="15"/>
        <v>#N/A</v>
      </c>
      <c r="AC87" s="13" t="e">
        <f t="shared" si="16"/>
        <v>#N/A</v>
      </c>
      <c r="AD87" s="13" t="e">
        <f t="shared" si="17"/>
        <v>#N/A</v>
      </c>
      <c r="AE87" s="13" t="e">
        <f t="shared" si="18"/>
        <v>#N/A</v>
      </c>
      <c r="AF87" s="13" t="e">
        <f t="shared" si="19"/>
        <v>#N/A</v>
      </c>
      <c r="AG87" s="13" t="e">
        <f t="shared" si="20"/>
        <v>#N/A</v>
      </c>
    </row>
    <row r="88" spans="2:33" x14ac:dyDescent="0.3">
      <c r="B88" s="1" t="e">
        <f t="shared" si="13"/>
        <v>#N/A</v>
      </c>
      <c r="V88" s="1" t="str">
        <f t="shared" si="24"/>
        <v/>
      </c>
      <c r="W88" s="1" t="str">
        <f t="shared" si="21"/>
        <v/>
      </c>
      <c r="X88" s="1" t="str">
        <f t="shared" si="22"/>
        <v/>
      </c>
      <c r="Y88" s="1" t="str">
        <f t="shared" si="23"/>
        <v/>
      </c>
      <c r="Z88" s="1" t="e">
        <f t="shared" si="25"/>
        <v>#N/A</v>
      </c>
      <c r="AA88" s="3">
        <f t="shared" si="14"/>
        <v>0</v>
      </c>
      <c r="AB88" s="13" t="e">
        <f t="shared" si="15"/>
        <v>#N/A</v>
      </c>
      <c r="AC88" s="13" t="e">
        <f t="shared" si="16"/>
        <v>#N/A</v>
      </c>
      <c r="AD88" s="13" t="e">
        <f t="shared" si="17"/>
        <v>#N/A</v>
      </c>
      <c r="AE88" s="13" t="e">
        <f t="shared" si="18"/>
        <v>#N/A</v>
      </c>
      <c r="AF88" s="13" t="e">
        <f t="shared" si="19"/>
        <v>#N/A</v>
      </c>
      <c r="AG88" s="13" t="e">
        <f t="shared" si="20"/>
        <v>#N/A</v>
      </c>
    </row>
    <row r="89" spans="2:33" x14ac:dyDescent="0.3">
      <c r="B89" s="1" t="e">
        <f t="shared" si="13"/>
        <v>#N/A</v>
      </c>
      <c r="V89" s="1" t="str">
        <f t="shared" si="24"/>
        <v/>
      </c>
      <c r="W89" s="1" t="str">
        <f t="shared" si="21"/>
        <v/>
      </c>
      <c r="X89" s="1" t="str">
        <f t="shared" si="22"/>
        <v/>
      </c>
      <c r="Y89" s="1" t="str">
        <f t="shared" si="23"/>
        <v/>
      </c>
      <c r="Z89" s="1" t="e">
        <f t="shared" si="25"/>
        <v>#N/A</v>
      </c>
      <c r="AA89" s="3">
        <f t="shared" si="14"/>
        <v>0</v>
      </c>
      <c r="AB89" s="13" t="e">
        <f t="shared" si="15"/>
        <v>#N/A</v>
      </c>
      <c r="AC89" s="13" t="e">
        <f t="shared" si="16"/>
        <v>#N/A</v>
      </c>
      <c r="AD89" s="13" t="e">
        <f t="shared" si="17"/>
        <v>#N/A</v>
      </c>
      <c r="AE89" s="13" t="e">
        <f t="shared" si="18"/>
        <v>#N/A</v>
      </c>
      <c r="AF89" s="13" t="e">
        <f t="shared" si="19"/>
        <v>#N/A</v>
      </c>
      <c r="AG89" s="13" t="e">
        <f t="shared" si="20"/>
        <v>#N/A</v>
      </c>
    </row>
    <row r="90" spans="2:33" x14ac:dyDescent="0.3">
      <c r="B90" s="1" t="e">
        <f t="shared" si="13"/>
        <v>#N/A</v>
      </c>
      <c r="V90" s="1" t="str">
        <f t="shared" si="24"/>
        <v/>
      </c>
      <c r="W90" s="1" t="str">
        <f t="shared" si="21"/>
        <v/>
      </c>
      <c r="X90" s="1" t="str">
        <f t="shared" si="22"/>
        <v/>
      </c>
      <c r="Y90" s="1" t="str">
        <f t="shared" si="23"/>
        <v/>
      </c>
      <c r="Z90" s="1" t="e">
        <f t="shared" si="25"/>
        <v>#N/A</v>
      </c>
      <c r="AA90" s="3">
        <f t="shared" si="14"/>
        <v>0</v>
      </c>
      <c r="AB90" s="13" t="e">
        <f t="shared" si="15"/>
        <v>#N/A</v>
      </c>
      <c r="AC90" s="13" t="e">
        <f t="shared" si="16"/>
        <v>#N/A</v>
      </c>
      <c r="AD90" s="13" t="e">
        <f t="shared" si="17"/>
        <v>#N/A</v>
      </c>
      <c r="AE90" s="13" t="e">
        <f t="shared" si="18"/>
        <v>#N/A</v>
      </c>
      <c r="AF90" s="13" t="e">
        <f t="shared" si="19"/>
        <v>#N/A</v>
      </c>
      <c r="AG90" s="13" t="e">
        <f t="shared" si="20"/>
        <v>#N/A</v>
      </c>
    </row>
    <row r="91" spans="2:33" x14ac:dyDescent="0.3">
      <c r="B91" s="1" t="e">
        <f t="shared" si="13"/>
        <v>#N/A</v>
      </c>
      <c r="V91" s="1" t="str">
        <f t="shared" si="24"/>
        <v/>
      </c>
      <c r="W91" s="1" t="str">
        <f t="shared" si="21"/>
        <v/>
      </c>
      <c r="X91" s="1" t="str">
        <f t="shared" si="22"/>
        <v/>
      </c>
      <c r="Y91" s="1" t="str">
        <f t="shared" si="23"/>
        <v/>
      </c>
      <c r="Z91" s="1" t="e">
        <f t="shared" si="25"/>
        <v>#N/A</v>
      </c>
      <c r="AA91" s="3">
        <f t="shared" si="14"/>
        <v>0</v>
      </c>
      <c r="AB91" s="13" t="e">
        <f t="shared" si="15"/>
        <v>#N/A</v>
      </c>
      <c r="AC91" s="13" t="e">
        <f t="shared" si="16"/>
        <v>#N/A</v>
      </c>
      <c r="AD91" s="13" t="e">
        <f t="shared" si="17"/>
        <v>#N/A</v>
      </c>
      <c r="AE91" s="13" t="e">
        <f t="shared" si="18"/>
        <v>#N/A</v>
      </c>
      <c r="AF91" s="13" t="e">
        <f t="shared" si="19"/>
        <v>#N/A</v>
      </c>
      <c r="AG91" s="13" t="e">
        <f t="shared" si="20"/>
        <v>#N/A</v>
      </c>
    </row>
    <row r="92" spans="2:33" x14ac:dyDescent="0.3">
      <c r="B92" s="1" t="e">
        <f t="shared" si="13"/>
        <v>#N/A</v>
      </c>
      <c r="V92" s="1" t="str">
        <f t="shared" si="24"/>
        <v/>
      </c>
      <c r="W92" s="1" t="str">
        <f t="shared" si="21"/>
        <v/>
      </c>
      <c r="X92" s="1" t="str">
        <f t="shared" si="22"/>
        <v/>
      </c>
      <c r="Y92" s="1" t="str">
        <f t="shared" si="23"/>
        <v/>
      </c>
      <c r="Z92" s="1" t="e">
        <f t="shared" si="25"/>
        <v>#N/A</v>
      </c>
      <c r="AA92" s="3">
        <f t="shared" si="14"/>
        <v>0</v>
      </c>
      <c r="AB92" s="13" t="e">
        <f t="shared" si="15"/>
        <v>#N/A</v>
      </c>
      <c r="AC92" s="13" t="e">
        <f t="shared" si="16"/>
        <v>#N/A</v>
      </c>
      <c r="AD92" s="13" t="e">
        <f t="shared" si="17"/>
        <v>#N/A</v>
      </c>
      <c r="AE92" s="13" t="e">
        <f t="shared" si="18"/>
        <v>#N/A</v>
      </c>
      <c r="AF92" s="13" t="e">
        <f t="shared" si="19"/>
        <v>#N/A</v>
      </c>
      <c r="AG92" s="13" t="e">
        <f t="shared" si="20"/>
        <v>#N/A</v>
      </c>
    </row>
    <row r="93" spans="2:33" x14ac:dyDescent="0.3">
      <c r="B93" s="1" t="e">
        <f t="shared" si="13"/>
        <v>#N/A</v>
      </c>
      <c r="V93" s="1" t="str">
        <f t="shared" si="24"/>
        <v/>
      </c>
      <c r="W93" s="1" t="str">
        <f t="shared" si="21"/>
        <v/>
      </c>
      <c r="X93" s="1" t="str">
        <f t="shared" si="22"/>
        <v/>
      </c>
      <c r="Y93" s="1" t="str">
        <f t="shared" si="23"/>
        <v/>
      </c>
      <c r="Z93" s="1" t="e">
        <f t="shared" si="25"/>
        <v>#N/A</v>
      </c>
      <c r="AA93" s="3">
        <f t="shared" si="14"/>
        <v>0</v>
      </c>
      <c r="AB93" s="13" t="e">
        <f t="shared" si="15"/>
        <v>#N/A</v>
      </c>
      <c r="AC93" s="13" t="e">
        <f t="shared" si="16"/>
        <v>#N/A</v>
      </c>
      <c r="AD93" s="13" t="e">
        <f t="shared" si="17"/>
        <v>#N/A</v>
      </c>
      <c r="AE93" s="13" t="e">
        <f t="shared" si="18"/>
        <v>#N/A</v>
      </c>
      <c r="AF93" s="13" t="e">
        <f t="shared" si="19"/>
        <v>#N/A</v>
      </c>
      <c r="AG93" s="13" t="e">
        <f t="shared" si="20"/>
        <v>#N/A</v>
      </c>
    </row>
    <row r="94" spans="2:33" x14ac:dyDescent="0.3">
      <c r="B94" s="1" t="e">
        <f t="shared" si="13"/>
        <v>#N/A</v>
      </c>
      <c r="V94" s="1" t="str">
        <f t="shared" si="24"/>
        <v/>
      </c>
      <c r="W94" s="1" t="str">
        <f t="shared" si="21"/>
        <v/>
      </c>
      <c r="X94" s="1" t="str">
        <f t="shared" si="22"/>
        <v/>
      </c>
      <c r="Y94" s="1" t="str">
        <f t="shared" si="23"/>
        <v/>
      </c>
      <c r="Z94" s="1" t="e">
        <f t="shared" si="25"/>
        <v>#N/A</v>
      </c>
      <c r="AA94" s="3">
        <f t="shared" si="14"/>
        <v>0</v>
      </c>
      <c r="AB94" s="13" t="e">
        <f t="shared" si="15"/>
        <v>#N/A</v>
      </c>
      <c r="AC94" s="13" t="e">
        <f t="shared" si="16"/>
        <v>#N/A</v>
      </c>
      <c r="AD94" s="13" t="e">
        <f t="shared" si="17"/>
        <v>#N/A</v>
      </c>
      <c r="AE94" s="13" t="e">
        <f t="shared" si="18"/>
        <v>#N/A</v>
      </c>
      <c r="AF94" s="13" t="e">
        <f t="shared" si="19"/>
        <v>#N/A</v>
      </c>
      <c r="AG94" s="13" t="e">
        <f t="shared" si="20"/>
        <v>#N/A</v>
      </c>
    </row>
    <row r="95" spans="2:33" x14ac:dyDescent="0.3">
      <c r="B95" s="1" t="e">
        <f t="shared" si="13"/>
        <v>#N/A</v>
      </c>
      <c r="V95" s="1" t="str">
        <f t="shared" si="24"/>
        <v/>
      </c>
      <c r="W95" s="1" t="str">
        <f t="shared" si="21"/>
        <v/>
      </c>
      <c r="X95" s="1" t="str">
        <f t="shared" si="22"/>
        <v/>
      </c>
      <c r="Y95" s="1" t="str">
        <f t="shared" si="23"/>
        <v/>
      </c>
      <c r="Z95" s="1" t="e">
        <f t="shared" si="25"/>
        <v>#N/A</v>
      </c>
      <c r="AA95" s="3">
        <f t="shared" si="14"/>
        <v>0</v>
      </c>
      <c r="AB95" s="13" t="e">
        <f t="shared" si="15"/>
        <v>#N/A</v>
      </c>
      <c r="AC95" s="13" t="e">
        <f t="shared" si="16"/>
        <v>#N/A</v>
      </c>
      <c r="AD95" s="13" t="e">
        <f t="shared" si="17"/>
        <v>#N/A</v>
      </c>
      <c r="AE95" s="13" t="e">
        <f t="shared" si="18"/>
        <v>#N/A</v>
      </c>
      <c r="AF95" s="13" t="e">
        <f t="shared" si="19"/>
        <v>#N/A</v>
      </c>
      <c r="AG95" s="13" t="e">
        <f t="shared" si="20"/>
        <v>#N/A</v>
      </c>
    </row>
    <row r="96" spans="2:33" x14ac:dyDescent="0.3">
      <c r="B96" s="1" t="e">
        <f t="shared" si="13"/>
        <v>#N/A</v>
      </c>
      <c r="V96" s="1" t="str">
        <f t="shared" si="24"/>
        <v/>
      </c>
      <c r="W96" s="1" t="str">
        <f t="shared" si="21"/>
        <v/>
      </c>
      <c r="X96" s="1" t="str">
        <f t="shared" si="22"/>
        <v/>
      </c>
      <c r="Y96" s="1" t="str">
        <f t="shared" si="23"/>
        <v/>
      </c>
      <c r="Z96" s="1" t="e">
        <f t="shared" si="25"/>
        <v>#N/A</v>
      </c>
      <c r="AA96" s="3">
        <f t="shared" si="14"/>
        <v>0</v>
      </c>
      <c r="AB96" s="13" t="e">
        <f t="shared" si="15"/>
        <v>#N/A</v>
      </c>
      <c r="AC96" s="13" t="e">
        <f t="shared" si="16"/>
        <v>#N/A</v>
      </c>
      <c r="AD96" s="13" t="e">
        <f t="shared" si="17"/>
        <v>#N/A</v>
      </c>
      <c r="AE96" s="13" t="e">
        <f t="shared" si="18"/>
        <v>#N/A</v>
      </c>
      <c r="AF96" s="13" t="e">
        <f t="shared" si="19"/>
        <v>#N/A</v>
      </c>
      <c r="AG96" s="13" t="e">
        <f t="shared" si="20"/>
        <v>#N/A</v>
      </c>
    </row>
    <row r="97" spans="2:33" x14ac:dyDescent="0.3">
      <c r="B97" s="1" t="e">
        <f t="shared" si="13"/>
        <v>#N/A</v>
      </c>
      <c r="V97" s="1" t="str">
        <f t="shared" si="24"/>
        <v/>
      </c>
      <c r="W97" s="1" t="str">
        <f t="shared" si="21"/>
        <v/>
      </c>
      <c r="X97" s="1" t="str">
        <f t="shared" si="22"/>
        <v/>
      </c>
      <c r="Y97" s="1" t="str">
        <f t="shared" si="23"/>
        <v/>
      </c>
      <c r="Z97" s="1" t="e">
        <f t="shared" si="25"/>
        <v>#N/A</v>
      </c>
      <c r="AA97" s="3">
        <f t="shared" si="14"/>
        <v>0</v>
      </c>
      <c r="AB97" s="13" t="e">
        <f t="shared" si="15"/>
        <v>#N/A</v>
      </c>
      <c r="AC97" s="13" t="e">
        <f t="shared" si="16"/>
        <v>#N/A</v>
      </c>
      <c r="AD97" s="13" t="e">
        <f t="shared" si="17"/>
        <v>#N/A</v>
      </c>
      <c r="AE97" s="13" t="e">
        <f t="shared" si="18"/>
        <v>#N/A</v>
      </c>
      <c r="AF97" s="13" t="e">
        <f t="shared" si="19"/>
        <v>#N/A</v>
      </c>
      <c r="AG97" s="13" t="e">
        <f t="shared" si="20"/>
        <v>#N/A</v>
      </c>
    </row>
    <row r="98" spans="2:33" x14ac:dyDescent="0.3">
      <c r="B98" s="1" t="e">
        <f t="shared" si="13"/>
        <v>#N/A</v>
      </c>
      <c r="V98" s="1" t="str">
        <f t="shared" si="24"/>
        <v/>
      </c>
      <c r="W98" s="1" t="str">
        <f t="shared" si="21"/>
        <v/>
      </c>
      <c r="X98" s="1" t="str">
        <f t="shared" si="22"/>
        <v/>
      </c>
      <c r="Y98" s="1" t="str">
        <f t="shared" si="23"/>
        <v/>
      </c>
      <c r="Z98" s="1" t="e">
        <f t="shared" si="25"/>
        <v>#N/A</v>
      </c>
      <c r="AA98" s="3">
        <f t="shared" si="14"/>
        <v>0</v>
      </c>
      <c r="AB98" s="13" t="e">
        <f t="shared" si="15"/>
        <v>#N/A</v>
      </c>
      <c r="AC98" s="13" t="e">
        <f t="shared" si="16"/>
        <v>#N/A</v>
      </c>
      <c r="AD98" s="13" t="e">
        <f t="shared" si="17"/>
        <v>#N/A</v>
      </c>
      <c r="AE98" s="13" t="e">
        <f t="shared" si="18"/>
        <v>#N/A</v>
      </c>
      <c r="AF98" s="13" t="e">
        <f t="shared" si="19"/>
        <v>#N/A</v>
      </c>
      <c r="AG98" s="13" t="e">
        <f t="shared" si="20"/>
        <v>#N/A</v>
      </c>
    </row>
    <row r="99" spans="2:33" x14ac:dyDescent="0.3">
      <c r="B99" s="1" t="e">
        <f t="shared" si="13"/>
        <v>#N/A</v>
      </c>
      <c r="V99" s="1" t="str">
        <f t="shared" si="24"/>
        <v/>
      </c>
      <c r="W99" s="1" t="str">
        <f t="shared" si="21"/>
        <v/>
      </c>
      <c r="X99" s="1" t="str">
        <f t="shared" si="22"/>
        <v/>
      </c>
      <c r="Y99" s="1" t="str">
        <f t="shared" si="23"/>
        <v/>
      </c>
      <c r="Z99" s="1" t="e">
        <f t="shared" si="25"/>
        <v>#N/A</v>
      </c>
      <c r="AA99" s="3">
        <f t="shared" si="14"/>
        <v>0</v>
      </c>
      <c r="AB99" s="13" t="e">
        <f t="shared" si="15"/>
        <v>#N/A</v>
      </c>
      <c r="AC99" s="13" t="e">
        <f t="shared" si="16"/>
        <v>#N/A</v>
      </c>
      <c r="AD99" s="13" t="e">
        <f t="shared" si="17"/>
        <v>#N/A</v>
      </c>
      <c r="AE99" s="13" t="e">
        <f t="shared" si="18"/>
        <v>#N/A</v>
      </c>
      <c r="AF99" s="13" t="e">
        <f t="shared" si="19"/>
        <v>#N/A</v>
      </c>
      <c r="AG99" s="13" t="e">
        <f t="shared" si="20"/>
        <v>#N/A</v>
      </c>
    </row>
    <row r="100" spans="2:33" x14ac:dyDescent="0.3">
      <c r="B100" s="1" t="e">
        <f t="shared" si="13"/>
        <v>#N/A</v>
      </c>
      <c r="V100" s="1" t="str">
        <f t="shared" si="24"/>
        <v/>
      </c>
      <c r="W100" s="1" t="str">
        <f t="shared" si="21"/>
        <v/>
      </c>
      <c r="X100" s="1" t="str">
        <f t="shared" si="22"/>
        <v/>
      </c>
      <c r="Y100" s="1" t="str">
        <f t="shared" si="23"/>
        <v/>
      </c>
      <c r="Z100" s="1" t="e">
        <f t="shared" si="25"/>
        <v>#N/A</v>
      </c>
      <c r="AA100" s="3">
        <f t="shared" si="14"/>
        <v>0</v>
      </c>
      <c r="AB100" s="13" t="e">
        <f t="shared" si="15"/>
        <v>#N/A</v>
      </c>
      <c r="AC100" s="13" t="e">
        <f t="shared" si="16"/>
        <v>#N/A</v>
      </c>
      <c r="AD100" s="13" t="e">
        <f t="shared" si="17"/>
        <v>#N/A</v>
      </c>
      <c r="AE100" s="13" t="e">
        <f t="shared" si="18"/>
        <v>#N/A</v>
      </c>
      <c r="AF100" s="13" t="e">
        <f t="shared" si="19"/>
        <v>#N/A</v>
      </c>
      <c r="AG100" s="13" t="e">
        <f t="shared" si="20"/>
        <v>#N/A</v>
      </c>
    </row>
    <row r="101" spans="2:33" x14ac:dyDescent="0.3">
      <c r="B101" s="1" t="e">
        <f t="shared" si="13"/>
        <v>#N/A</v>
      </c>
      <c r="V101" s="1" t="str">
        <f t="shared" si="24"/>
        <v/>
      </c>
      <c r="W101" s="1" t="str">
        <f t="shared" si="21"/>
        <v/>
      </c>
      <c r="X101" s="1" t="str">
        <f t="shared" si="22"/>
        <v/>
      </c>
      <c r="Y101" s="1" t="str">
        <f t="shared" si="23"/>
        <v/>
      </c>
      <c r="Z101" s="1" t="e">
        <f t="shared" si="25"/>
        <v>#N/A</v>
      </c>
      <c r="AA101" s="3">
        <f t="shared" si="14"/>
        <v>0</v>
      </c>
      <c r="AB101" s="13" t="e">
        <f t="shared" si="15"/>
        <v>#N/A</v>
      </c>
      <c r="AC101" s="13" t="e">
        <f t="shared" si="16"/>
        <v>#N/A</v>
      </c>
      <c r="AD101" s="13" t="e">
        <f t="shared" si="17"/>
        <v>#N/A</v>
      </c>
      <c r="AE101" s="13" t="e">
        <f t="shared" si="18"/>
        <v>#N/A</v>
      </c>
      <c r="AF101" s="13" t="e">
        <f t="shared" si="19"/>
        <v>#N/A</v>
      </c>
      <c r="AG101" s="13" t="e">
        <f t="shared" si="20"/>
        <v>#N/A</v>
      </c>
    </row>
    <row r="102" spans="2:33" x14ac:dyDescent="0.3">
      <c r="B102" s="1" t="e">
        <f t="shared" si="13"/>
        <v>#N/A</v>
      </c>
      <c r="V102" s="1" t="str">
        <f t="shared" si="24"/>
        <v/>
      </c>
      <c r="W102" s="1" t="str">
        <f t="shared" si="21"/>
        <v/>
      </c>
      <c r="X102" s="1" t="str">
        <f t="shared" si="22"/>
        <v/>
      </c>
      <c r="Y102" s="1" t="str">
        <f t="shared" si="23"/>
        <v/>
      </c>
      <c r="Z102" s="1" t="e">
        <f t="shared" si="25"/>
        <v>#N/A</v>
      </c>
      <c r="AA102" s="3">
        <f t="shared" si="14"/>
        <v>0</v>
      </c>
      <c r="AB102" s="13" t="e">
        <f t="shared" si="15"/>
        <v>#N/A</v>
      </c>
      <c r="AC102" s="13" t="e">
        <f t="shared" si="16"/>
        <v>#N/A</v>
      </c>
      <c r="AD102" s="13" t="e">
        <f t="shared" si="17"/>
        <v>#N/A</v>
      </c>
      <c r="AE102" s="13" t="e">
        <f t="shared" si="18"/>
        <v>#N/A</v>
      </c>
      <c r="AF102" s="13" t="e">
        <f t="shared" si="19"/>
        <v>#N/A</v>
      </c>
      <c r="AG102" s="13" t="e">
        <f t="shared" si="20"/>
        <v>#N/A</v>
      </c>
    </row>
    <row r="103" spans="2:33" x14ac:dyDescent="0.3">
      <c r="B103" s="1" t="e">
        <f t="shared" si="13"/>
        <v>#N/A</v>
      </c>
      <c r="V103" s="1" t="str">
        <f t="shared" si="24"/>
        <v/>
      </c>
      <c r="W103" s="1" t="str">
        <f t="shared" si="21"/>
        <v/>
      </c>
      <c r="X103" s="1" t="str">
        <f t="shared" si="22"/>
        <v/>
      </c>
      <c r="Y103" s="1" t="str">
        <f t="shared" si="23"/>
        <v/>
      </c>
      <c r="Z103" s="1" t="e">
        <f t="shared" si="25"/>
        <v>#N/A</v>
      </c>
      <c r="AA103" s="3">
        <f t="shared" si="14"/>
        <v>0</v>
      </c>
      <c r="AB103" s="13" t="e">
        <f t="shared" si="15"/>
        <v>#N/A</v>
      </c>
      <c r="AC103" s="13" t="e">
        <f t="shared" si="16"/>
        <v>#N/A</v>
      </c>
      <c r="AD103" s="13" t="e">
        <f t="shared" si="17"/>
        <v>#N/A</v>
      </c>
      <c r="AE103" s="13" t="e">
        <f t="shared" si="18"/>
        <v>#N/A</v>
      </c>
      <c r="AF103" s="13" t="e">
        <f t="shared" si="19"/>
        <v>#N/A</v>
      </c>
      <c r="AG103" s="13" t="e">
        <f t="shared" si="20"/>
        <v>#N/A</v>
      </c>
    </row>
    <row r="104" spans="2:33" x14ac:dyDescent="0.3">
      <c r="B104" s="1" t="e">
        <f t="shared" si="13"/>
        <v>#N/A</v>
      </c>
      <c r="V104" s="1" t="str">
        <f t="shared" si="24"/>
        <v/>
      </c>
      <c r="W104" s="1" t="str">
        <f t="shared" si="21"/>
        <v/>
      </c>
      <c r="X104" s="1" t="str">
        <f t="shared" si="22"/>
        <v/>
      </c>
      <c r="Y104" s="1" t="str">
        <f t="shared" si="23"/>
        <v/>
      </c>
      <c r="Z104" s="1" t="e">
        <f t="shared" si="25"/>
        <v>#N/A</v>
      </c>
      <c r="AA104" s="3">
        <f t="shared" si="14"/>
        <v>0</v>
      </c>
      <c r="AB104" s="13" t="e">
        <f t="shared" si="15"/>
        <v>#N/A</v>
      </c>
      <c r="AC104" s="13" t="e">
        <f t="shared" si="16"/>
        <v>#N/A</v>
      </c>
      <c r="AD104" s="13" t="e">
        <f t="shared" si="17"/>
        <v>#N/A</v>
      </c>
      <c r="AE104" s="13" t="e">
        <f t="shared" si="18"/>
        <v>#N/A</v>
      </c>
      <c r="AF104" s="13" t="e">
        <f t="shared" si="19"/>
        <v>#N/A</v>
      </c>
      <c r="AG104" s="13" t="e">
        <f t="shared" si="20"/>
        <v>#N/A</v>
      </c>
    </row>
    <row r="105" spans="2:33" x14ac:dyDescent="0.3">
      <c r="B105" s="1" t="e">
        <f t="shared" si="13"/>
        <v>#N/A</v>
      </c>
      <c r="V105" s="1" t="str">
        <f t="shared" si="24"/>
        <v/>
      </c>
      <c r="W105" s="1" t="str">
        <f t="shared" si="21"/>
        <v/>
      </c>
      <c r="X105" s="1" t="str">
        <f t="shared" si="22"/>
        <v/>
      </c>
      <c r="Y105" s="1" t="str">
        <f t="shared" si="23"/>
        <v/>
      </c>
      <c r="Z105" s="1" t="e">
        <f t="shared" si="25"/>
        <v>#N/A</v>
      </c>
      <c r="AA105" s="3">
        <f t="shared" si="14"/>
        <v>0</v>
      </c>
      <c r="AB105" s="13" t="e">
        <f t="shared" si="15"/>
        <v>#N/A</v>
      </c>
      <c r="AC105" s="13" t="e">
        <f t="shared" si="16"/>
        <v>#N/A</v>
      </c>
      <c r="AD105" s="13" t="e">
        <f t="shared" si="17"/>
        <v>#N/A</v>
      </c>
      <c r="AE105" s="13" t="e">
        <f t="shared" si="18"/>
        <v>#N/A</v>
      </c>
      <c r="AF105" s="13" t="e">
        <f t="shared" si="19"/>
        <v>#N/A</v>
      </c>
      <c r="AG105" s="13" t="e">
        <f t="shared" si="20"/>
        <v>#N/A</v>
      </c>
    </row>
    <row r="106" spans="2:33" x14ac:dyDescent="0.3">
      <c r="B106" s="1" t="e">
        <f t="shared" si="13"/>
        <v>#N/A</v>
      </c>
      <c r="V106" s="1" t="str">
        <f t="shared" si="24"/>
        <v/>
      </c>
      <c r="W106" s="1" t="str">
        <f t="shared" si="21"/>
        <v/>
      </c>
      <c r="X106" s="1" t="str">
        <f t="shared" si="22"/>
        <v/>
      </c>
      <c r="Y106" s="1" t="str">
        <f t="shared" si="23"/>
        <v/>
      </c>
      <c r="Z106" s="1" t="e">
        <f t="shared" si="25"/>
        <v>#N/A</v>
      </c>
      <c r="AA106" s="3">
        <f t="shared" si="14"/>
        <v>0</v>
      </c>
      <c r="AB106" s="13" t="e">
        <f t="shared" si="15"/>
        <v>#N/A</v>
      </c>
      <c r="AC106" s="13" t="e">
        <f t="shared" si="16"/>
        <v>#N/A</v>
      </c>
      <c r="AD106" s="13" t="e">
        <f t="shared" si="17"/>
        <v>#N/A</v>
      </c>
      <c r="AE106" s="13" t="e">
        <f t="shared" si="18"/>
        <v>#N/A</v>
      </c>
      <c r="AF106" s="13" t="e">
        <f t="shared" si="19"/>
        <v>#N/A</v>
      </c>
      <c r="AG106" s="13" t="e">
        <f t="shared" si="20"/>
        <v>#N/A</v>
      </c>
    </row>
    <row r="107" spans="2:33" x14ac:dyDescent="0.3">
      <c r="B107" s="1" t="e">
        <f t="shared" si="13"/>
        <v>#N/A</v>
      </c>
      <c r="V107" s="1" t="str">
        <f t="shared" si="24"/>
        <v/>
      </c>
      <c r="W107" s="1" t="str">
        <f t="shared" si="21"/>
        <v/>
      </c>
      <c r="X107" s="1" t="str">
        <f t="shared" si="22"/>
        <v/>
      </c>
      <c r="Y107" s="1" t="str">
        <f t="shared" si="23"/>
        <v/>
      </c>
      <c r="Z107" s="1" t="e">
        <f t="shared" si="25"/>
        <v>#N/A</v>
      </c>
      <c r="AA107" s="3">
        <f t="shared" si="14"/>
        <v>0</v>
      </c>
      <c r="AB107" s="13" t="e">
        <f t="shared" si="15"/>
        <v>#N/A</v>
      </c>
      <c r="AC107" s="13" t="e">
        <f t="shared" si="16"/>
        <v>#N/A</v>
      </c>
      <c r="AD107" s="13" t="e">
        <f t="shared" si="17"/>
        <v>#N/A</v>
      </c>
      <c r="AE107" s="13" t="e">
        <f t="shared" si="18"/>
        <v>#N/A</v>
      </c>
      <c r="AF107" s="13" t="e">
        <f t="shared" si="19"/>
        <v>#N/A</v>
      </c>
      <c r="AG107" s="13" t="e">
        <f t="shared" si="20"/>
        <v>#N/A</v>
      </c>
    </row>
    <row r="108" spans="2:33" x14ac:dyDescent="0.3">
      <c r="B108" s="1" t="e">
        <f t="shared" si="13"/>
        <v>#N/A</v>
      </c>
      <c r="V108" s="1" t="str">
        <f t="shared" si="24"/>
        <v/>
      </c>
      <c r="W108" s="1" t="str">
        <f t="shared" si="21"/>
        <v/>
      </c>
      <c r="X108" s="1" t="str">
        <f t="shared" si="22"/>
        <v/>
      </c>
      <c r="Y108" s="1" t="str">
        <f t="shared" si="23"/>
        <v/>
      </c>
      <c r="Z108" s="1" t="e">
        <f t="shared" si="25"/>
        <v>#N/A</v>
      </c>
      <c r="AA108" s="3">
        <f t="shared" si="14"/>
        <v>0</v>
      </c>
      <c r="AB108" s="13" t="e">
        <f t="shared" si="15"/>
        <v>#N/A</v>
      </c>
      <c r="AC108" s="13" t="e">
        <f t="shared" si="16"/>
        <v>#N/A</v>
      </c>
      <c r="AD108" s="13" t="e">
        <f t="shared" si="17"/>
        <v>#N/A</v>
      </c>
      <c r="AE108" s="13" t="e">
        <f t="shared" si="18"/>
        <v>#N/A</v>
      </c>
      <c r="AF108" s="13" t="e">
        <f t="shared" si="19"/>
        <v>#N/A</v>
      </c>
      <c r="AG108" s="13" t="e">
        <f t="shared" si="20"/>
        <v>#N/A</v>
      </c>
    </row>
    <row r="109" spans="2:33" x14ac:dyDescent="0.3">
      <c r="B109" s="1" t="e">
        <f t="shared" si="13"/>
        <v>#N/A</v>
      </c>
      <c r="V109" s="1" t="str">
        <f t="shared" si="24"/>
        <v/>
      </c>
      <c r="W109" s="1" t="str">
        <f t="shared" si="21"/>
        <v/>
      </c>
      <c r="X109" s="1" t="str">
        <f t="shared" si="22"/>
        <v/>
      </c>
      <c r="Y109" s="1" t="str">
        <f t="shared" si="23"/>
        <v/>
      </c>
      <c r="Z109" s="1" t="e">
        <f t="shared" si="25"/>
        <v>#N/A</v>
      </c>
      <c r="AA109" s="3">
        <f t="shared" si="14"/>
        <v>0</v>
      </c>
      <c r="AB109" s="13" t="e">
        <f t="shared" si="15"/>
        <v>#N/A</v>
      </c>
      <c r="AC109" s="13" t="e">
        <f t="shared" si="16"/>
        <v>#N/A</v>
      </c>
      <c r="AD109" s="13" t="e">
        <f t="shared" si="17"/>
        <v>#N/A</v>
      </c>
      <c r="AE109" s="13" t="e">
        <f t="shared" si="18"/>
        <v>#N/A</v>
      </c>
      <c r="AF109" s="13" t="e">
        <f t="shared" si="19"/>
        <v>#N/A</v>
      </c>
      <c r="AG109" s="13" t="e">
        <f t="shared" si="20"/>
        <v>#N/A</v>
      </c>
    </row>
    <row r="110" spans="2:33" x14ac:dyDescent="0.3">
      <c r="B110" s="1" t="e">
        <f t="shared" si="13"/>
        <v>#N/A</v>
      </c>
      <c r="V110" s="1" t="str">
        <f t="shared" si="24"/>
        <v/>
      </c>
      <c r="W110" s="1" t="str">
        <f t="shared" si="21"/>
        <v/>
      </c>
      <c r="X110" s="1" t="str">
        <f t="shared" si="22"/>
        <v/>
      </c>
      <c r="Y110" s="1" t="str">
        <f t="shared" si="23"/>
        <v/>
      </c>
      <c r="Z110" s="1" t="e">
        <f t="shared" si="25"/>
        <v>#N/A</v>
      </c>
      <c r="AA110" s="3">
        <f t="shared" si="14"/>
        <v>0</v>
      </c>
      <c r="AB110" s="13" t="e">
        <f t="shared" si="15"/>
        <v>#N/A</v>
      </c>
      <c r="AC110" s="13" t="e">
        <f t="shared" si="16"/>
        <v>#N/A</v>
      </c>
      <c r="AD110" s="13" t="e">
        <f t="shared" si="17"/>
        <v>#N/A</v>
      </c>
      <c r="AE110" s="13" t="e">
        <f t="shared" si="18"/>
        <v>#N/A</v>
      </c>
      <c r="AF110" s="13" t="e">
        <f t="shared" si="19"/>
        <v>#N/A</v>
      </c>
      <c r="AG110" s="13" t="e">
        <f t="shared" si="20"/>
        <v>#N/A</v>
      </c>
    </row>
    <row r="111" spans="2:33" x14ac:dyDescent="0.3">
      <c r="B111" s="1" t="e">
        <f t="shared" si="13"/>
        <v>#N/A</v>
      </c>
      <c r="V111" s="1" t="str">
        <f t="shared" si="24"/>
        <v/>
      </c>
      <c r="W111" s="1" t="str">
        <f t="shared" si="21"/>
        <v/>
      </c>
      <c r="X111" s="1" t="str">
        <f t="shared" si="22"/>
        <v/>
      </c>
      <c r="Y111" s="1" t="str">
        <f t="shared" si="23"/>
        <v/>
      </c>
      <c r="Z111" s="1" t="e">
        <f t="shared" si="25"/>
        <v>#N/A</v>
      </c>
      <c r="AA111" s="3">
        <f t="shared" si="14"/>
        <v>0</v>
      </c>
      <c r="AB111" s="13" t="e">
        <f t="shared" si="15"/>
        <v>#N/A</v>
      </c>
      <c r="AC111" s="13" t="e">
        <f t="shared" si="16"/>
        <v>#N/A</v>
      </c>
      <c r="AD111" s="13" t="e">
        <f t="shared" si="17"/>
        <v>#N/A</v>
      </c>
      <c r="AE111" s="13" t="e">
        <f t="shared" si="18"/>
        <v>#N/A</v>
      </c>
      <c r="AF111" s="13" t="e">
        <f t="shared" si="19"/>
        <v>#N/A</v>
      </c>
      <c r="AG111" s="13" t="e">
        <f t="shared" si="20"/>
        <v>#N/A</v>
      </c>
    </row>
    <row r="112" spans="2:33" x14ac:dyDescent="0.3">
      <c r="B112" s="1" t="e">
        <f t="shared" si="13"/>
        <v>#N/A</v>
      </c>
      <c r="V112" s="1" t="str">
        <f t="shared" si="24"/>
        <v/>
      </c>
      <c r="W112" s="1" t="str">
        <f t="shared" si="21"/>
        <v/>
      </c>
      <c r="X112" s="1" t="str">
        <f t="shared" si="22"/>
        <v/>
      </c>
      <c r="Y112" s="1" t="str">
        <f t="shared" si="23"/>
        <v/>
      </c>
      <c r="Z112" s="1" t="e">
        <f t="shared" si="25"/>
        <v>#N/A</v>
      </c>
      <c r="AA112" s="3">
        <f t="shared" si="14"/>
        <v>0</v>
      </c>
      <c r="AB112" s="13" t="e">
        <f t="shared" si="15"/>
        <v>#N/A</v>
      </c>
      <c r="AC112" s="13" t="e">
        <f t="shared" si="16"/>
        <v>#N/A</v>
      </c>
      <c r="AD112" s="13" t="e">
        <f t="shared" si="17"/>
        <v>#N/A</v>
      </c>
      <c r="AE112" s="13" t="e">
        <f t="shared" si="18"/>
        <v>#N/A</v>
      </c>
      <c r="AF112" s="13" t="e">
        <f t="shared" si="19"/>
        <v>#N/A</v>
      </c>
      <c r="AG112" s="13" t="e">
        <f t="shared" si="20"/>
        <v>#N/A</v>
      </c>
    </row>
    <row r="113" spans="2:33" x14ac:dyDescent="0.3">
      <c r="B113" s="1" t="e">
        <f t="shared" si="13"/>
        <v>#N/A</v>
      </c>
      <c r="V113" s="1" t="str">
        <f t="shared" si="24"/>
        <v/>
      </c>
      <c r="W113" s="1" t="str">
        <f t="shared" si="21"/>
        <v/>
      </c>
      <c r="X113" s="1" t="str">
        <f t="shared" si="22"/>
        <v/>
      </c>
      <c r="Y113" s="1" t="str">
        <f t="shared" si="23"/>
        <v/>
      </c>
      <c r="Z113" s="1" t="e">
        <f t="shared" si="25"/>
        <v>#N/A</v>
      </c>
      <c r="AA113" s="3">
        <f t="shared" si="14"/>
        <v>0</v>
      </c>
      <c r="AB113" s="13" t="e">
        <f t="shared" si="15"/>
        <v>#N/A</v>
      </c>
      <c r="AC113" s="13" t="e">
        <f t="shared" si="16"/>
        <v>#N/A</v>
      </c>
      <c r="AD113" s="13" t="e">
        <f t="shared" si="17"/>
        <v>#N/A</v>
      </c>
      <c r="AE113" s="13" t="e">
        <f t="shared" si="18"/>
        <v>#N/A</v>
      </c>
      <c r="AF113" s="13" t="e">
        <f t="shared" si="19"/>
        <v>#N/A</v>
      </c>
      <c r="AG113" s="13" t="e">
        <f t="shared" si="20"/>
        <v>#N/A</v>
      </c>
    </row>
    <row r="114" spans="2:33" x14ac:dyDescent="0.3">
      <c r="B114" s="1" t="e">
        <f t="shared" si="13"/>
        <v>#N/A</v>
      </c>
      <c r="V114" s="1" t="str">
        <f t="shared" si="24"/>
        <v/>
      </c>
      <c r="W114" s="1" t="str">
        <f t="shared" si="21"/>
        <v/>
      </c>
      <c r="X114" s="1" t="str">
        <f t="shared" si="22"/>
        <v/>
      </c>
      <c r="Y114" s="1" t="str">
        <f t="shared" si="23"/>
        <v/>
      </c>
      <c r="Z114" s="1" t="e">
        <f t="shared" si="25"/>
        <v>#N/A</v>
      </c>
      <c r="AA114" s="3">
        <f t="shared" si="14"/>
        <v>0</v>
      </c>
      <c r="AB114" s="13" t="e">
        <f t="shared" si="15"/>
        <v>#N/A</v>
      </c>
      <c r="AC114" s="13" t="e">
        <f t="shared" si="16"/>
        <v>#N/A</v>
      </c>
      <c r="AD114" s="13" t="e">
        <f t="shared" si="17"/>
        <v>#N/A</v>
      </c>
      <c r="AE114" s="13" t="e">
        <f t="shared" si="18"/>
        <v>#N/A</v>
      </c>
      <c r="AF114" s="13" t="e">
        <f t="shared" si="19"/>
        <v>#N/A</v>
      </c>
      <c r="AG114" s="13" t="e">
        <f t="shared" si="20"/>
        <v>#N/A</v>
      </c>
    </row>
    <row r="115" spans="2:33" x14ac:dyDescent="0.3">
      <c r="B115" s="1" t="e">
        <f t="shared" si="13"/>
        <v>#N/A</v>
      </c>
      <c r="V115" s="1" t="str">
        <f t="shared" si="24"/>
        <v/>
      </c>
      <c r="W115" s="1" t="str">
        <f t="shared" si="21"/>
        <v/>
      </c>
      <c r="X115" s="1" t="str">
        <f t="shared" si="22"/>
        <v/>
      </c>
      <c r="Y115" s="1" t="str">
        <f t="shared" si="23"/>
        <v/>
      </c>
      <c r="Z115" s="1" t="e">
        <f t="shared" si="25"/>
        <v>#N/A</v>
      </c>
      <c r="AA115" s="3">
        <f t="shared" si="14"/>
        <v>0</v>
      </c>
      <c r="AB115" s="13" t="e">
        <f t="shared" si="15"/>
        <v>#N/A</v>
      </c>
      <c r="AC115" s="13" t="e">
        <f t="shared" si="16"/>
        <v>#N/A</v>
      </c>
      <c r="AD115" s="13" t="e">
        <f t="shared" si="17"/>
        <v>#N/A</v>
      </c>
      <c r="AE115" s="13" t="e">
        <f t="shared" si="18"/>
        <v>#N/A</v>
      </c>
      <c r="AF115" s="13" t="e">
        <f t="shared" si="19"/>
        <v>#N/A</v>
      </c>
      <c r="AG115" s="13" t="e">
        <f t="shared" si="20"/>
        <v>#N/A</v>
      </c>
    </row>
    <row r="116" spans="2:33" x14ac:dyDescent="0.3">
      <c r="B116" s="1" t="e">
        <f t="shared" si="13"/>
        <v>#N/A</v>
      </c>
      <c r="V116" s="1" t="str">
        <f t="shared" si="24"/>
        <v/>
      </c>
      <c r="W116" s="1" t="str">
        <f t="shared" si="21"/>
        <v/>
      </c>
      <c r="X116" s="1" t="str">
        <f t="shared" si="22"/>
        <v/>
      </c>
      <c r="Y116" s="1" t="str">
        <f t="shared" si="23"/>
        <v/>
      </c>
      <c r="Z116" s="1" t="e">
        <f t="shared" si="25"/>
        <v>#N/A</v>
      </c>
      <c r="AA116" s="3">
        <f t="shared" si="14"/>
        <v>0</v>
      </c>
      <c r="AB116" s="13" t="e">
        <f t="shared" si="15"/>
        <v>#N/A</v>
      </c>
      <c r="AC116" s="13" t="e">
        <f t="shared" si="16"/>
        <v>#N/A</v>
      </c>
      <c r="AD116" s="13" t="e">
        <f t="shared" si="17"/>
        <v>#N/A</v>
      </c>
      <c r="AE116" s="13" t="e">
        <f t="shared" si="18"/>
        <v>#N/A</v>
      </c>
      <c r="AF116" s="13" t="e">
        <f t="shared" si="19"/>
        <v>#N/A</v>
      </c>
      <c r="AG116" s="13" t="e">
        <f t="shared" si="20"/>
        <v>#N/A</v>
      </c>
    </row>
    <row r="117" spans="2:33" x14ac:dyDescent="0.3">
      <c r="B117" s="1" t="e">
        <f t="shared" si="13"/>
        <v>#N/A</v>
      </c>
      <c r="V117" s="1" t="str">
        <f t="shared" si="24"/>
        <v/>
      </c>
      <c r="W117" s="1" t="str">
        <f t="shared" si="21"/>
        <v/>
      </c>
      <c r="X117" s="1" t="str">
        <f t="shared" si="22"/>
        <v/>
      </c>
      <c r="Y117" s="1" t="str">
        <f t="shared" si="23"/>
        <v/>
      </c>
      <c r="Z117" s="1" t="e">
        <f t="shared" si="25"/>
        <v>#N/A</v>
      </c>
      <c r="AA117" s="3">
        <f t="shared" si="14"/>
        <v>0</v>
      </c>
      <c r="AB117" s="13" t="e">
        <f t="shared" si="15"/>
        <v>#N/A</v>
      </c>
      <c r="AC117" s="13" t="e">
        <f t="shared" si="16"/>
        <v>#N/A</v>
      </c>
      <c r="AD117" s="13" t="e">
        <f t="shared" si="17"/>
        <v>#N/A</v>
      </c>
      <c r="AE117" s="13" t="e">
        <f t="shared" si="18"/>
        <v>#N/A</v>
      </c>
      <c r="AF117" s="13" t="e">
        <f t="shared" si="19"/>
        <v>#N/A</v>
      </c>
      <c r="AG117" s="13" t="e">
        <f t="shared" si="20"/>
        <v>#N/A</v>
      </c>
    </row>
    <row r="118" spans="2:33" x14ac:dyDescent="0.3">
      <c r="B118" s="1" t="e">
        <f t="shared" si="13"/>
        <v>#N/A</v>
      </c>
      <c r="V118" s="1" t="str">
        <f t="shared" si="24"/>
        <v/>
      </c>
      <c r="W118" s="1" t="str">
        <f t="shared" si="21"/>
        <v/>
      </c>
      <c r="X118" s="1" t="str">
        <f t="shared" si="22"/>
        <v/>
      </c>
      <c r="Y118" s="1" t="str">
        <f t="shared" si="23"/>
        <v/>
      </c>
      <c r="Z118" s="1" t="e">
        <f t="shared" si="25"/>
        <v>#N/A</v>
      </c>
      <c r="AA118" s="3">
        <f t="shared" si="14"/>
        <v>0</v>
      </c>
      <c r="AB118" s="13" t="e">
        <f t="shared" si="15"/>
        <v>#N/A</v>
      </c>
      <c r="AC118" s="13" t="e">
        <f t="shared" si="16"/>
        <v>#N/A</v>
      </c>
      <c r="AD118" s="13" t="e">
        <f t="shared" si="17"/>
        <v>#N/A</v>
      </c>
      <c r="AE118" s="13" t="e">
        <f t="shared" si="18"/>
        <v>#N/A</v>
      </c>
      <c r="AF118" s="13" t="e">
        <f t="shared" si="19"/>
        <v>#N/A</v>
      </c>
      <c r="AG118" s="13" t="e">
        <f t="shared" si="20"/>
        <v>#N/A</v>
      </c>
    </row>
    <row r="119" spans="2:33" x14ac:dyDescent="0.3">
      <c r="B119" s="1" t="e">
        <f t="shared" si="13"/>
        <v>#N/A</v>
      </c>
      <c r="V119" s="1" t="str">
        <f t="shared" si="24"/>
        <v/>
      </c>
      <c r="W119" s="1" t="str">
        <f t="shared" si="21"/>
        <v/>
      </c>
      <c r="X119" s="1" t="str">
        <f t="shared" si="22"/>
        <v/>
      </c>
      <c r="Y119" s="1" t="str">
        <f t="shared" si="23"/>
        <v/>
      </c>
      <c r="Z119" s="1" t="e">
        <f t="shared" si="25"/>
        <v>#N/A</v>
      </c>
      <c r="AA119" s="3">
        <f t="shared" si="14"/>
        <v>0</v>
      </c>
      <c r="AB119" s="13" t="e">
        <f t="shared" si="15"/>
        <v>#N/A</v>
      </c>
      <c r="AC119" s="13" t="e">
        <f t="shared" si="16"/>
        <v>#N/A</v>
      </c>
      <c r="AD119" s="13" t="e">
        <f t="shared" si="17"/>
        <v>#N/A</v>
      </c>
      <c r="AE119" s="13" t="e">
        <f t="shared" si="18"/>
        <v>#N/A</v>
      </c>
      <c r="AF119" s="13" t="e">
        <f t="shared" si="19"/>
        <v>#N/A</v>
      </c>
      <c r="AG119" s="13" t="e">
        <f t="shared" si="20"/>
        <v>#N/A</v>
      </c>
    </row>
    <row r="120" spans="2:33" x14ac:dyDescent="0.3">
      <c r="B120" s="1" t="e">
        <f t="shared" si="13"/>
        <v>#N/A</v>
      </c>
      <c r="V120" s="1" t="str">
        <f t="shared" si="24"/>
        <v/>
      </c>
      <c r="W120" s="1" t="str">
        <f t="shared" si="21"/>
        <v/>
      </c>
      <c r="X120" s="1" t="str">
        <f t="shared" si="22"/>
        <v/>
      </c>
      <c r="Y120" s="1" t="str">
        <f t="shared" si="23"/>
        <v/>
      </c>
      <c r="Z120" s="1" t="e">
        <f t="shared" si="25"/>
        <v>#N/A</v>
      </c>
      <c r="AA120" s="3">
        <f t="shared" si="14"/>
        <v>0</v>
      </c>
      <c r="AB120" s="13" t="e">
        <f t="shared" si="15"/>
        <v>#N/A</v>
      </c>
      <c r="AC120" s="13" t="e">
        <f t="shared" si="16"/>
        <v>#N/A</v>
      </c>
      <c r="AD120" s="13" t="e">
        <f t="shared" si="17"/>
        <v>#N/A</v>
      </c>
      <c r="AE120" s="13" t="e">
        <f t="shared" si="18"/>
        <v>#N/A</v>
      </c>
      <c r="AF120" s="13" t="e">
        <f t="shared" si="19"/>
        <v>#N/A</v>
      </c>
      <c r="AG120" s="13" t="e">
        <f t="shared" si="20"/>
        <v>#N/A</v>
      </c>
    </row>
    <row r="121" spans="2:33" x14ac:dyDescent="0.3">
      <c r="B121" s="1" t="e">
        <f t="shared" si="13"/>
        <v>#N/A</v>
      </c>
      <c r="V121" s="1" t="str">
        <f t="shared" si="24"/>
        <v/>
      </c>
      <c r="W121" s="1" t="str">
        <f t="shared" si="21"/>
        <v/>
      </c>
      <c r="X121" s="1" t="str">
        <f t="shared" si="22"/>
        <v/>
      </c>
      <c r="Y121" s="1" t="str">
        <f t="shared" si="23"/>
        <v/>
      </c>
      <c r="Z121" s="1" t="e">
        <f t="shared" si="25"/>
        <v>#N/A</v>
      </c>
      <c r="AA121" s="3">
        <f t="shared" si="14"/>
        <v>0</v>
      </c>
      <c r="AB121" s="13" t="e">
        <f t="shared" si="15"/>
        <v>#N/A</v>
      </c>
      <c r="AC121" s="13" t="e">
        <f t="shared" si="16"/>
        <v>#N/A</v>
      </c>
      <c r="AD121" s="13" t="e">
        <f t="shared" si="17"/>
        <v>#N/A</v>
      </c>
      <c r="AE121" s="13" t="e">
        <f t="shared" si="18"/>
        <v>#N/A</v>
      </c>
      <c r="AF121" s="13" t="e">
        <f t="shared" si="19"/>
        <v>#N/A</v>
      </c>
      <c r="AG121" s="13" t="e">
        <f t="shared" si="20"/>
        <v>#N/A</v>
      </c>
    </row>
    <row r="122" spans="2:33" x14ac:dyDescent="0.3">
      <c r="B122" s="1" t="e">
        <f t="shared" si="13"/>
        <v>#N/A</v>
      </c>
      <c r="V122" s="1" t="str">
        <f t="shared" si="24"/>
        <v/>
      </c>
      <c r="W122" s="1" t="str">
        <f t="shared" si="21"/>
        <v/>
      </c>
      <c r="X122" s="1" t="str">
        <f t="shared" si="22"/>
        <v/>
      </c>
      <c r="Y122" s="1" t="str">
        <f t="shared" si="23"/>
        <v/>
      </c>
      <c r="Z122" s="1" t="e">
        <f t="shared" si="25"/>
        <v>#N/A</v>
      </c>
      <c r="AA122" s="3">
        <f t="shared" si="14"/>
        <v>0</v>
      </c>
      <c r="AB122" s="13" t="e">
        <f t="shared" si="15"/>
        <v>#N/A</v>
      </c>
      <c r="AC122" s="13" t="e">
        <f t="shared" si="16"/>
        <v>#N/A</v>
      </c>
      <c r="AD122" s="13" t="e">
        <f t="shared" si="17"/>
        <v>#N/A</v>
      </c>
      <c r="AE122" s="13" t="e">
        <f t="shared" si="18"/>
        <v>#N/A</v>
      </c>
      <c r="AF122" s="13" t="e">
        <f t="shared" si="19"/>
        <v>#N/A</v>
      </c>
      <c r="AG122" s="13" t="e">
        <f t="shared" si="20"/>
        <v>#N/A</v>
      </c>
    </row>
    <row r="123" spans="2:33" x14ac:dyDescent="0.3">
      <c r="B123" s="1" t="e">
        <f t="shared" si="13"/>
        <v>#N/A</v>
      </c>
      <c r="V123" s="1" t="str">
        <f t="shared" si="24"/>
        <v/>
      </c>
      <c r="W123" s="1" t="str">
        <f t="shared" si="21"/>
        <v/>
      </c>
      <c r="X123" s="1" t="str">
        <f t="shared" si="22"/>
        <v/>
      </c>
      <c r="Y123" s="1" t="str">
        <f t="shared" si="23"/>
        <v/>
      </c>
      <c r="Z123" s="1" t="e">
        <f t="shared" si="25"/>
        <v>#N/A</v>
      </c>
      <c r="AA123" s="3">
        <f t="shared" si="14"/>
        <v>0</v>
      </c>
      <c r="AB123" s="13" t="e">
        <f t="shared" si="15"/>
        <v>#N/A</v>
      </c>
      <c r="AC123" s="13" t="e">
        <f t="shared" si="16"/>
        <v>#N/A</v>
      </c>
      <c r="AD123" s="13" t="e">
        <f t="shared" si="17"/>
        <v>#N/A</v>
      </c>
      <c r="AE123" s="13" t="e">
        <f t="shared" si="18"/>
        <v>#N/A</v>
      </c>
      <c r="AF123" s="13" t="e">
        <f t="shared" si="19"/>
        <v>#N/A</v>
      </c>
      <c r="AG123" s="13" t="e">
        <f t="shared" si="20"/>
        <v>#N/A</v>
      </c>
    </row>
    <row r="124" spans="2:33" x14ac:dyDescent="0.3">
      <c r="B124" s="1" t="e">
        <f t="shared" si="13"/>
        <v>#N/A</v>
      </c>
      <c r="V124" s="1" t="str">
        <f t="shared" si="24"/>
        <v/>
      </c>
      <c r="W124" s="1" t="str">
        <f t="shared" si="21"/>
        <v/>
      </c>
      <c r="X124" s="1" t="str">
        <f t="shared" si="22"/>
        <v/>
      </c>
      <c r="Y124" s="1" t="str">
        <f t="shared" si="23"/>
        <v/>
      </c>
      <c r="Z124" s="1" t="e">
        <f t="shared" si="25"/>
        <v>#N/A</v>
      </c>
      <c r="AA124" s="3">
        <f t="shared" si="14"/>
        <v>0</v>
      </c>
      <c r="AB124" s="13" t="e">
        <f t="shared" si="15"/>
        <v>#N/A</v>
      </c>
      <c r="AC124" s="13" t="e">
        <f t="shared" si="16"/>
        <v>#N/A</v>
      </c>
      <c r="AD124" s="13" t="e">
        <f t="shared" si="17"/>
        <v>#N/A</v>
      </c>
      <c r="AE124" s="13" t="e">
        <f t="shared" si="18"/>
        <v>#N/A</v>
      </c>
      <c r="AF124" s="13" t="e">
        <f t="shared" si="19"/>
        <v>#N/A</v>
      </c>
      <c r="AG124" s="13" t="e">
        <f t="shared" si="20"/>
        <v>#N/A</v>
      </c>
    </row>
    <row r="125" spans="2:33" x14ac:dyDescent="0.3">
      <c r="B125" s="1" t="e">
        <f t="shared" si="13"/>
        <v>#N/A</v>
      </c>
      <c r="V125" s="1" t="str">
        <f t="shared" si="24"/>
        <v/>
      </c>
      <c r="W125" s="1" t="str">
        <f t="shared" si="21"/>
        <v/>
      </c>
      <c r="X125" s="1" t="str">
        <f t="shared" si="22"/>
        <v/>
      </c>
      <c r="Y125" s="1" t="str">
        <f t="shared" si="23"/>
        <v/>
      </c>
      <c r="Z125" s="1" t="e">
        <f t="shared" si="25"/>
        <v>#N/A</v>
      </c>
      <c r="AA125" s="3">
        <f t="shared" si="14"/>
        <v>0</v>
      </c>
      <c r="AB125" s="13" t="e">
        <f t="shared" si="15"/>
        <v>#N/A</v>
      </c>
      <c r="AC125" s="13" t="e">
        <f t="shared" si="16"/>
        <v>#N/A</v>
      </c>
      <c r="AD125" s="13" t="e">
        <f t="shared" si="17"/>
        <v>#N/A</v>
      </c>
      <c r="AE125" s="13" t="e">
        <f t="shared" si="18"/>
        <v>#N/A</v>
      </c>
      <c r="AF125" s="13" t="e">
        <f t="shared" si="19"/>
        <v>#N/A</v>
      </c>
      <c r="AG125" s="13" t="e">
        <f t="shared" si="20"/>
        <v>#N/A</v>
      </c>
    </row>
    <row r="126" spans="2:33" x14ac:dyDescent="0.3">
      <c r="B126" s="1" t="e">
        <f t="shared" si="13"/>
        <v>#N/A</v>
      </c>
      <c r="V126" s="1" t="str">
        <f t="shared" si="24"/>
        <v/>
      </c>
      <c r="W126" s="1" t="str">
        <f t="shared" si="21"/>
        <v/>
      </c>
      <c r="X126" s="1" t="str">
        <f t="shared" si="22"/>
        <v/>
      </c>
      <c r="Y126" s="1" t="str">
        <f t="shared" si="23"/>
        <v/>
      </c>
      <c r="Z126" s="1" t="e">
        <f t="shared" si="25"/>
        <v>#N/A</v>
      </c>
      <c r="AA126" s="3">
        <f t="shared" si="14"/>
        <v>0</v>
      </c>
      <c r="AB126" s="13" t="e">
        <f t="shared" si="15"/>
        <v>#N/A</v>
      </c>
      <c r="AC126" s="13" t="e">
        <f t="shared" si="16"/>
        <v>#N/A</v>
      </c>
      <c r="AD126" s="13" t="e">
        <f t="shared" si="17"/>
        <v>#N/A</v>
      </c>
      <c r="AE126" s="13" t="e">
        <f t="shared" si="18"/>
        <v>#N/A</v>
      </c>
      <c r="AF126" s="13" t="e">
        <f t="shared" si="19"/>
        <v>#N/A</v>
      </c>
      <c r="AG126" s="13" t="e">
        <f t="shared" si="20"/>
        <v>#N/A</v>
      </c>
    </row>
    <row r="127" spans="2:33" x14ac:dyDescent="0.3">
      <c r="B127" s="1" t="e">
        <f t="shared" si="13"/>
        <v>#N/A</v>
      </c>
      <c r="V127" s="1" t="str">
        <f t="shared" si="24"/>
        <v/>
      </c>
      <c r="W127" s="1" t="str">
        <f t="shared" si="21"/>
        <v/>
      </c>
      <c r="X127" s="1" t="str">
        <f t="shared" si="22"/>
        <v/>
      </c>
      <c r="Y127" s="1" t="str">
        <f t="shared" si="23"/>
        <v/>
      </c>
      <c r="Z127" s="1" t="e">
        <f t="shared" si="25"/>
        <v>#N/A</v>
      </c>
      <c r="AA127" s="3">
        <f t="shared" si="14"/>
        <v>0</v>
      </c>
      <c r="AB127" s="13" t="e">
        <f t="shared" si="15"/>
        <v>#N/A</v>
      </c>
      <c r="AC127" s="13" t="e">
        <f t="shared" si="16"/>
        <v>#N/A</v>
      </c>
      <c r="AD127" s="13" t="e">
        <f t="shared" si="17"/>
        <v>#N/A</v>
      </c>
      <c r="AE127" s="13" t="e">
        <f t="shared" si="18"/>
        <v>#N/A</v>
      </c>
      <c r="AF127" s="13" t="e">
        <f t="shared" si="19"/>
        <v>#N/A</v>
      </c>
      <c r="AG127" s="13" t="e">
        <f t="shared" si="20"/>
        <v>#N/A</v>
      </c>
    </row>
    <row r="128" spans="2:33" x14ac:dyDescent="0.3">
      <c r="B128" s="1" t="e">
        <f t="shared" si="13"/>
        <v>#N/A</v>
      </c>
      <c r="V128" s="1" t="str">
        <f t="shared" si="24"/>
        <v/>
      </c>
      <c r="W128" s="1" t="str">
        <f t="shared" si="21"/>
        <v/>
      </c>
      <c r="X128" s="1" t="str">
        <f t="shared" si="22"/>
        <v/>
      </c>
      <c r="Y128" s="1" t="str">
        <f t="shared" si="23"/>
        <v/>
      </c>
      <c r="Z128" s="1" t="e">
        <f t="shared" si="25"/>
        <v>#N/A</v>
      </c>
      <c r="AA128" s="3">
        <f t="shared" si="14"/>
        <v>0</v>
      </c>
      <c r="AB128" s="13" t="e">
        <f t="shared" si="15"/>
        <v>#N/A</v>
      </c>
      <c r="AC128" s="13" t="e">
        <f t="shared" si="16"/>
        <v>#N/A</v>
      </c>
      <c r="AD128" s="13" t="e">
        <f t="shared" si="17"/>
        <v>#N/A</v>
      </c>
      <c r="AE128" s="13" t="e">
        <f t="shared" si="18"/>
        <v>#N/A</v>
      </c>
      <c r="AF128" s="13" t="e">
        <f t="shared" si="19"/>
        <v>#N/A</v>
      </c>
      <c r="AG128" s="13" t="e">
        <f t="shared" si="20"/>
        <v>#N/A</v>
      </c>
    </row>
    <row r="129" spans="2:33" x14ac:dyDescent="0.3">
      <c r="B129" s="1" t="e">
        <f t="shared" si="13"/>
        <v>#N/A</v>
      </c>
      <c r="V129" s="1" t="str">
        <f t="shared" si="24"/>
        <v/>
      </c>
      <c r="W129" s="1" t="str">
        <f t="shared" si="21"/>
        <v/>
      </c>
      <c r="X129" s="1" t="str">
        <f t="shared" si="22"/>
        <v/>
      </c>
      <c r="Y129" s="1" t="str">
        <f t="shared" si="23"/>
        <v/>
      </c>
      <c r="Z129" s="1" t="e">
        <f t="shared" si="25"/>
        <v>#N/A</v>
      </c>
      <c r="AA129" s="3">
        <f t="shared" si="14"/>
        <v>0</v>
      </c>
      <c r="AB129" s="13" t="e">
        <f t="shared" si="15"/>
        <v>#N/A</v>
      </c>
      <c r="AC129" s="13" t="e">
        <f t="shared" si="16"/>
        <v>#N/A</v>
      </c>
      <c r="AD129" s="13" t="e">
        <f t="shared" si="17"/>
        <v>#N/A</v>
      </c>
      <c r="AE129" s="13" t="e">
        <f t="shared" si="18"/>
        <v>#N/A</v>
      </c>
      <c r="AF129" s="13" t="e">
        <f t="shared" si="19"/>
        <v>#N/A</v>
      </c>
      <c r="AG129" s="13" t="e">
        <f t="shared" si="20"/>
        <v>#N/A</v>
      </c>
    </row>
    <row r="130" spans="2:33" x14ac:dyDescent="0.3">
      <c r="B130" s="1" t="e">
        <f t="shared" si="13"/>
        <v>#N/A</v>
      </c>
      <c r="V130" s="1" t="str">
        <f t="shared" si="24"/>
        <v/>
      </c>
      <c r="W130" s="1" t="str">
        <f t="shared" si="21"/>
        <v/>
      </c>
      <c r="X130" s="1" t="str">
        <f t="shared" si="22"/>
        <v/>
      </c>
      <c r="Y130" s="1" t="str">
        <f t="shared" si="23"/>
        <v/>
      </c>
      <c r="Z130" s="1" t="e">
        <f t="shared" si="25"/>
        <v>#N/A</v>
      </c>
      <c r="AA130" s="3">
        <f t="shared" si="14"/>
        <v>0</v>
      </c>
      <c r="AB130" s="13" t="e">
        <f t="shared" si="15"/>
        <v>#N/A</v>
      </c>
      <c r="AC130" s="13" t="e">
        <f t="shared" si="16"/>
        <v>#N/A</v>
      </c>
      <c r="AD130" s="13" t="e">
        <f t="shared" si="17"/>
        <v>#N/A</v>
      </c>
      <c r="AE130" s="13" t="e">
        <f t="shared" si="18"/>
        <v>#N/A</v>
      </c>
      <c r="AF130" s="13" t="e">
        <f t="shared" si="19"/>
        <v>#N/A</v>
      </c>
      <c r="AG130" s="13" t="e">
        <f t="shared" si="20"/>
        <v>#N/A</v>
      </c>
    </row>
    <row r="131" spans="2:33" x14ac:dyDescent="0.3">
      <c r="B131" s="1" t="e">
        <f t="shared" si="13"/>
        <v>#N/A</v>
      </c>
      <c r="V131" s="1" t="str">
        <f t="shared" si="24"/>
        <v/>
      </c>
      <c r="W131" s="1" t="str">
        <f t="shared" si="21"/>
        <v/>
      </c>
      <c r="X131" s="1" t="str">
        <f t="shared" si="22"/>
        <v/>
      </c>
      <c r="Y131" s="1" t="str">
        <f t="shared" si="23"/>
        <v/>
      </c>
      <c r="Z131" s="1" t="e">
        <f t="shared" si="25"/>
        <v>#N/A</v>
      </c>
      <c r="AA131" s="3">
        <f t="shared" si="14"/>
        <v>0</v>
      </c>
      <c r="AB131" s="13" t="e">
        <f t="shared" si="15"/>
        <v>#N/A</v>
      </c>
      <c r="AC131" s="13" t="e">
        <f t="shared" si="16"/>
        <v>#N/A</v>
      </c>
      <c r="AD131" s="13" t="e">
        <f t="shared" si="17"/>
        <v>#N/A</v>
      </c>
      <c r="AE131" s="13" t="e">
        <f t="shared" si="18"/>
        <v>#N/A</v>
      </c>
      <c r="AF131" s="13" t="e">
        <f t="shared" si="19"/>
        <v>#N/A</v>
      </c>
      <c r="AG131" s="13" t="e">
        <f t="shared" si="20"/>
        <v>#N/A</v>
      </c>
    </row>
    <row r="132" spans="2:33" x14ac:dyDescent="0.3">
      <c r="B132" s="1" t="e">
        <f t="shared" si="13"/>
        <v>#N/A</v>
      </c>
      <c r="V132" s="1" t="str">
        <f t="shared" si="24"/>
        <v/>
      </c>
      <c r="W132" s="1" t="str">
        <f t="shared" si="21"/>
        <v/>
      </c>
      <c r="X132" s="1" t="str">
        <f t="shared" si="22"/>
        <v/>
      </c>
      <c r="Y132" s="1" t="str">
        <f t="shared" si="23"/>
        <v/>
      </c>
      <c r="Z132" s="1" t="e">
        <f t="shared" si="25"/>
        <v>#N/A</v>
      </c>
      <c r="AA132" s="3">
        <f t="shared" si="14"/>
        <v>0</v>
      </c>
      <c r="AB132" s="13" t="e">
        <f t="shared" si="15"/>
        <v>#N/A</v>
      </c>
      <c r="AC132" s="13" t="e">
        <f t="shared" si="16"/>
        <v>#N/A</v>
      </c>
      <c r="AD132" s="13" t="e">
        <f t="shared" si="17"/>
        <v>#N/A</v>
      </c>
      <c r="AE132" s="13" t="e">
        <f t="shared" si="18"/>
        <v>#N/A</v>
      </c>
      <c r="AF132" s="13" t="e">
        <f t="shared" si="19"/>
        <v>#N/A</v>
      </c>
      <c r="AG132" s="13" t="e">
        <f t="shared" si="20"/>
        <v>#N/A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21"/>
        <v/>
      </c>
      <c r="X133" s="1" t="str">
        <f t="shared" si="22"/>
        <v/>
      </c>
      <c r="Y133" s="1" t="str">
        <f t="shared" si="23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6"/>
        <v>#N/A</v>
      </c>
      <c r="AD133" s="13" t="e">
        <f t="shared" si="17"/>
        <v>#N/A</v>
      </c>
      <c r="AE133" s="13" t="e">
        <f t="shared" si="18"/>
        <v>#N/A</v>
      </c>
      <c r="AF133" s="13" t="e">
        <f t="shared" si="19"/>
        <v>#N/A</v>
      </c>
      <c r="AG133" s="13" t="e">
        <f t="shared" si="20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21"/>
        <v/>
      </c>
      <c r="X134" s="1" t="str">
        <f t="shared" si="22"/>
        <v/>
      </c>
      <c r="Y134" s="1" t="str">
        <f t="shared" si="23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6"/>
        <v>#N/A</v>
      </c>
      <c r="AD134" s="13" t="e">
        <f t="shared" si="17"/>
        <v>#N/A</v>
      </c>
      <c r="AE134" s="13" t="e">
        <f t="shared" si="18"/>
        <v>#N/A</v>
      </c>
      <c r="AF134" s="13" t="e">
        <f t="shared" si="19"/>
        <v>#N/A</v>
      </c>
      <c r="AG134" s="13" t="e">
        <f t="shared" si="20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21"/>
        <v/>
      </c>
      <c r="X135" s="1" t="str">
        <f t="shared" si="22"/>
        <v/>
      </c>
      <c r="Y135" s="1" t="str">
        <f t="shared" si="23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6"/>
        <v>#N/A</v>
      </c>
      <c r="AD135" s="13" t="e">
        <f t="shared" si="17"/>
        <v>#N/A</v>
      </c>
      <c r="AE135" s="13" t="e">
        <f t="shared" si="18"/>
        <v>#N/A</v>
      </c>
      <c r="AF135" s="13" t="e">
        <f t="shared" si="19"/>
        <v>#N/A</v>
      </c>
      <c r="AG135" s="13" t="e">
        <f t="shared" si="20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21"/>
        <v/>
      </c>
      <c r="X136" s="1" t="str">
        <f t="shared" si="22"/>
        <v/>
      </c>
      <c r="Y136" s="1" t="str">
        <f t="shared" si="23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ref="AC136:AC199" si="29">IF(OR(ISNA(B136),B136=0),NA(),B136/$AC$5)</f>
        <v>#N/A</v>
      </c>
      <c r="AD136" s="13" t="e">
        <f t="shared" ref="AD136:AD199" si="30">IF(OR(ISNA(B136),B136=0),NA(),E136/$AC$5)</f>
        <v>#N/A</v>
      </c>
      <c r="AE136" s="13" t="e">
        <f t="shared" ref="AE136:AE199" si="31">IF(OR(ISNA(B136),B136=0),NA(),G136/$AC$5)</f>
        <v>#N/A</v>
      </c>
      <c r="AF136" s="13" t="e">
        <f t="shared" ref="AF136:AF199" si="32">IF(OR(ISNA(B136),B136=0),NA(),I136/$AC$5)</f>
        <v>#N/A</v>
      </c>
      <c r="AG136" s="13" t="e">
        <f t="shared" ref="AG136:AG199" si="33">+IF(OR(ISNA(B136),B136=0),NA(),Z136/$AC$5)</f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34">IF($C137="","",G137-G136)</f>
        <v/>
      </c>
      <c r="X137" s="1" t="str">
        <f t="shared" ref="X137:X200" si="35">IF($C137="","",H137-H136)</f>
        <v/>
      </c>
      <c r="Y137" s="1" t="str">
        <f t="shared" ref="Y137:Y200" si="36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si="29"/>
        <v>#N/A</v>
      </c>
      <c r="AD137" s="13" t="e">
        <f t="shared" si="30"/>
        <v>#N/A</v>
      </c>
      <c r="AE137" s="13" t="e">
        <f t="shared" si="31"/>
        <v>#N/A</v>
      </c>
      <c r="AF137" s="13" t="e">
        <f t="shared" si="32"/>
        <v>#N/A</v>
      </c>
      <c r="AG137" s="13" t="e">
        <f t="shared" si="33"/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34"/>
        <v/>
      </c>
      <c r="X138" s="1" t="str">
        <f t="shared" si="35"/>
        <v/>
      </c>
      <c r="Y138" s="1" t="str">
        <f t="shared" si="36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29"/>
        <v>#N/A</v>
      </c>
      <c r="AD138" s="13" t="e">
        <f t="shared" si="30"/>
        <v>#N/A</v>
      </c>
      <c r="AE138" s="13" t="e">
        <f t="shared" si="31"/>
        <v>#N/A</v>
      </c>
      <c r="AF138" s="13" t="e">
        <f t="shared" si="32"/>
        <v>#N/A</v>
      </c>
      <c r="AG138" s="13" t="e">
        <f t="shared" si="33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34"/>
        <v/>
      </c>
      <c r="X139" s="1" t="str">
        <f t="shared" si="35"/>
        <v/>
      </c>
      <c r="Y139" s="1" t="str">
        <f t="shared" si="36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29"/>
        <v>#N/A</v>
      </c>
      <c r="AD139" s="13" t="e">
        <f t="shared" si="30"/>
        <v>#N/A</v>
      </c>
      <c r="AE139" s="13" t="e">
        <f t="shared" si="31"/>
        <v>#N/A</v>
      </c>
      <c r="AF139" s="13" t="e">
        <f t="shared" si="32"/>
        <v>#N/A</v>
      </c>
      <c r="AG139" s="13" t="e">
        <f t="shared" si="33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34"/>
        <v/>
      </c>
      <c r="X140" s="1" t="str">
        <f t="shared" si="35"/>
        <v/>
      </c>
      <c r="Y140" s="1" t="str">
        <f t="shared" si="36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29"/>
        <v>#N/A</v>
      </c>
      <c r="AD140" s="13" t="e">
        <f t="shared" si="30"/>
        <v>#N/A</v>
      </c>
      <c r="AE140" s="13" t="e">
        <f t="shared" si="31"/>
        <v>#N/A</v>
      </c>
      <c r="AF140" s="13" t="e">
        <f t="shared" si="32"/>
        <v>#N/A</v>
      </c>
      <c r="AG140" s="13" t="e">
        <f t="shared" si="33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34"/>
        <v/>
      </c>
      <c r="X141" s="1" t="str">
        <f t="shared" si="35"/>
        <v/>
      </c>
      <c r="Y141" s="1" t="str">
        <f t="shared" si="36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29"/>
        <v>#N/A</v>
      </c>
      <c r="AD141" s="13" t="e">
        <f t="shared" si="30"/>
        <v>#N/A</v>
      </c>
      <c r="AE141" s="13" t="e">
        <f t="shared" si="31"/>
        <v>#N/A</v>
      </c>
      <c r="AF141" s="13" t="e">
        <f t="shared" si="32"/>
        <v>#N/A</v>
      </c>
      <c r="AG141" s="13" t="e">
        <f t="shared" si="33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34"/>
        <v/>
      </c>
      <c r="X142" s="1" t="str">
        <f t="shared" si="35"/>
        <v/>
      </c>
      <c r="Y142" s="1" t="str">
        <f t="shared" si="36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29"/>
        <v>#N/A</v>
      </c>
      <c r="AD142" s="13" t="e">
        <f t="shared" si="30"/>
        <v>#N/A</v>
      </c>
      <c r="AE142" s="13" t="e">
        <f t="shared" si="31"/>
        <v>#N/A</v>
      </c>
      <c r="AF142" s="13" t="e">
        <f t="shared" si="32"/>
        <v>#N/A</v>
      </c>
      <c r="AG142" s="13" t="e">
        <f t="shared" si="33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34"/>
        <v/>
      </c>
      <c r="X143" s="1" t="str">
        <f t="shared" si="35"/>
        <v/>
      </c>
      <c r="Y143" s="1" t="str">
        <f t="shared" si="36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29"/>
        <v>#N/A</v>
      </c>
      <c r="AD143" s="13" t="e">
        <f t="shared" si="30"/>
        <v>#N/A</v>
      </c>
      <c r="AE143" s="13" t="e">
        <f t="shared" si="31"/>
        <v>#N/A</v>
      </c>
      <c r="AF143" s="13" t="e">
        <f t="shared" si="32"/>
        <v>#N/A</v>
      </c>
      <c r="AG143" s="13" t="e">
        <f t="shared" si="33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34"/>
        <v/>
      </c>
      <c r="X144" s="1" t="str">
        <f t="shared" si="35"/>
        <v/>
      </c>
      <c r="Y144" s="1" t="str">
        <f t="shared" si="36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29"/>
        <v>#N/A</v>
      </c>
      <c r="AD144" s="13" t="e">
        <f t="shared" si="30"/>
        <v>#N/A</v>
      </c>
      <c r="AE144" s="13" t="e">
        <f t="shared" si="31"/>
        <v>#N/A</v>
      </c>
      <c r="AF144" s="13" t="e">
        <f t="shared" si="32"/>
        <v>#N/A</v>
      </c>
      <c r="AG144" s="13" t="e">
        <f t="shared" si="33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34"/>
        <v/>
      </c>
      <c r="X145" s="1" t="str">
        <f t="shared" si="35"/>
        <v/>
      </c>
      <c r="Y145" s="1" t="str">
        <f t="shared" si="36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29"/>
        <v>#N/A</v>
      </c>
      <c r="AD145" s="13" t="e">
        <f t="shared" si="30"/>
        <v>#N/A</v>
      </c>
      <c r="AE145" s="13" t="e">
        <f t="shared" si="31"/>
        <v>#N/A</v>
      </c>
      <c r="AF145" s="13" t="e">
        <f t="shared" si="32"/>
        <v>#N/A</v>
      </c>
      <c r="AG145" s="13" t="e">
        <f t="shared" si="33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34"/>
        <v/>
      </c>
      <c r="X146" s="1" t="str">
        <f t="shared" si="35"/>
        <v/>
      </c>
      <c r="Y146" s="1" t="str">
        <f t="shared" si="36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29"/>
        <v>#N/A</v>
      </c>
      <c r="AD146" s="13" t="e">
        <f t="shared" si="30"/>
        <v>#N/A</v>
      </c>
      <c r="AE146" s="13" t="e">
        <f t="shared" si="31"/>
        <v>#N/A</v>
      </c>
      <c r="AF146" s="13" t="e">
        <f t="shared" si="32"/>
        <v>#N/A</v>
      </c>
      <c r="AG146" s="13" t="e">
        <f t="shared" si="33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34"/>
        <v/>
      </c>
      <c r="X147" s="1" t="str">
        <f t="shared" si="35"/>
        <v/>
      </c>
      <c r="Y147" s="1" t="str">
        <f t="shared" si="36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29"/>
        <v>#N/A</v>
      </c>
      <c r="AD147" s="13" t="e">
        <f t="shared" si="30"/>
        <v>#N/A</v>
      </c>
      <c r="AE147" s="13" t="e">
        <f t="shared" si="31"/>
        <v>#N/A</v>
      </c>
      <c r="AF147" s="13" t="e">
        <f t="shared" si="32"/>
        <v>#N/A</v>
      </c>
      <c r="AG147" s="13" t="e">
        <f t="shared" si="33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34"/>
        <v/>
      </c>
      <c r="X148" s="1" t="str">
        <f t="shared" si="35"/>
        <v/>
      </c>
      <c r="Y148" s="1" t="str">
        <f t="shared" si="36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29"/>
        <v>#N/A</v>
      </c>
      <c r="AD148" s="13" t="e">
        <f t="shared" si="30"/>
        <v>#N/A</v>
      </c>
      <c r="AE148" s="13" t="e">
        <f t="shared" si="31"/>
        <v>#N/A</v>
      </c>
      <c r="AF148" s="13" t="e">
        <f t="shared" si="32"/>
        <v>#N/A</v>
      </c>
      <c r="AG148" s="13" t="e">
        <f t="shared" si="33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34"/>
        <v/>
      </c>
      <c r="X149" s="1" t="str">
        <f t="shared" si="35"/>
        <v/>
      </c>
      <c r="Y149" s="1" t="str">
        <f t="shared" si="36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29"/>
        <v>#N/A</v>
      </c>
      <c r="AD149" s="13" t="e">
        <f t="shared" si="30"/>
        <v>#N/A</v>
      </c>
      <c r="AE149" s="13" t="e">
        <f t="shared" si="31"/>
        <v>#N/A</v>
      </c>
      <c r="AF149" s="13" t="e">
        <f t="shared" si="32"/>
        <v>#N/A</v>
      </c>
      <c r="AG149" s="13" t="e">
        <f t="shared" si="33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34"/>
        <v/>
      </c>
      <c r="X150" s="1" t="str">
        <f t="shared" si="35"/>
        <v/>
      </c>
      <c r="Y150" s="1" t="str">
        <f t="shared" si="36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29"/>
        <v>#N/A</v>
      </c>
      <c r="AD150" s="13" t="e">
        <f t="shared" si="30"/>
        <v>#N/A</v>
      </c>
      <c r="AE150" s="13" t="e">
        <f t="shared" si="31"/>
        <v>#N/A</v>
      </c>
      <c r="AF150" s="13" t="e">
        <f t="shared" si="32"/>
        <v>#N/A</v>
      </c>
      <c r="AG150" s="13" t="e">
        <f t="shared" si="33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34"/>
        <v/>
      </c>
      <c r="X151" s="1" t="str">
        <f t="shared" si="35"/>
        <v/>
      </c>
      <c r="Y151" s="1" t="str">
        <f t="shared" si="36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29"/>
        <v>#N/A</v>
      </c>
      <c r="AD151" s="13" t="e">
        <f t="shared" si="30"/>
        <v>#N/A</v>
      </c>
      <c r="AE151" s="13" t="e">
        <f t="shared" si="31"/>
        <v>#N/A</v>
      </c>
      <c r="AF151" s="13" t="e">
        <f t="shared" si="32"/>
        <v>#N/A</v>
      </c>
      <c r="AG151" s="13" t="e">
        <f t="shared" si="33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34"/>
        <v/>
      </c>
      <c r="X152" s="1" t="str">
        <f t="shared" si="35"/>
        <v/>
      </c>
      <c r="Y152" s="1" t="str">
        <f t="shared" si="36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29"/>
        <v>#N/A</v>
      </c>
      <c r="AD152" s="13" t="e">
        <f t="shared" si="30"/>
        <v>#N/A</v>
      </c>
      <c r="AE152" s="13" t="e">
        <f t="shared" si="31"/>
        <v>#N/A</v>
      </c>
      <c r="AF152" s="13" t="e">
        <f t="shared" si="32"/>
        <v>#N/A</v>
      </c>
      <c r="AG152" s="13" t="e">
        <f t="shared" si="33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34"/>
        <v/>
      </c>
      <c r="X153" s="1" t="str">
        <f t="shared" si="35"/>
        <v/>
      </c>
      <c r="Y153" s="1" t="str">
        <f t="shared" si="36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29"/>
        <v>#N/A</v>
      </c>
      <c r="AD153" s="13" t="e">
        <f t="shared" si="30"/>
        <v>#N/A</v>
      </c>
      <c r="AE153" s="13" t="e">
        <f t="shared" si="31"/>
        <v>#N/A</v>
      </c>
      <c r="AF153" s="13" t="e">
        <f t="shared" si="32"/>
        <v>#N/A</v>
      </c>
      <c r="AG153" s="13" t="e">
        <f t="shared" si="33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34"/>
        <v/>
      </c>
      <c r="X154" s="1" t="str">
        <f t="shared" si="35"/>
        <v/>
      </c>
      <c r="Y154" s="1" t="str">
        <f t="shared" si="36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29"/>
        <v>#N/A</v>
      </c>
      <c r="AD154" s="13" t="e">
        <f t="shared" si="30"/>
        <v>#N/A</v>
      </c>
      <c r="AE154" s="13" t="e">
        <f t="shared" si="31"/>
        <v>#N/A</v>
      </c>
      <c r="AF154" s="13" t="e">
        <f t="shared" si="32"/>
        <v>#N/A</v>
      </c>
      <c r="AG154" s="13" t="e">
        <f t="shared" si="33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34"/>
        <v/>
      </c>
      <c r="X155" s="1" t="str">
        <f t="shared" si="35"/>
        <v/>
      </c>
      <c r="Y155" s="1" t="str">
        <f t="shared" si="36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29"/>
        <v>#N/A</v>
      </c>
      <c r="AD155" s="13" t="e">
        <f t="shared" si="30"/>
        <v>#N/A</v>
      </c>
      <c r="AE155" s="13" t="e">
        <f t="shared" si="31"/>
        <v>#N/A</v>
      </c>
      <c r="AF155" s="13" t="e">
        <f t="shared" si="32"/>
        <v>#N/A</v>
      </c>
      <c r="AG155" s="13" t="e">
        <f t="shared" si="33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34"/>
        <v/>
      </c>
      <c r="X156" s="1" t="str">
        <f t="shared" si="35"/>
        <v/>
      </c>
      <c r="Y156" s="1" t="str">
        <f t="shared" si="36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29"/>
        <v>#N/A</v>
      </c>
      <c r="AD156" s="13" t="e">
        <f t="shared" si="30"/>
        <v>#N/A</v>
      </c>
      <c r="AE156" s="13" t="e">
        <f t="shared" si="31"/>
        <v>#N/A</v>
      </c>
      <c r="AF156" s="13" t="e">
        <f t="shared" si="32"/>
        <v>#N/A</v>
      </c>
      <c r="AG156" s="13" t="e">
        <f t="shared" si="33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34"/>
        <v/>
      </c>
      <c r="X157" s="1" t="str">
        <f t="shared" si="35"/>
        <v/>
      </c>
      <c r="Y157" s="1" t="str">
        <f t="shared" si="36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29"/>
        <v>#N/A</v>
      </c>
      <c r="AD157" s="13" t="e">
        <f t="shared" si="30"/>
        <v>#N/A</v>
      </c>
      <c r="AE157" s="13" t="e">
        <f t="shared" si="31"/>
        <v>#N/A</v>
      </c>
      <c r="AF157" s="13" t="e">
        <f t="shared" si="32"/>
        <v>#N/A</v>
      </c>
      <c r="AG157" s="13" t="e">
        <f t="shared" si="33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34"/>
        <v/>
      </c>
      <c r="X158" s="1" t="str">
        <f t="shared" si="35"/>
        <v/>
      </c>
      <c r="Y158" s="1" t="str">
        <f t="shared" si="36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29"/>
        <v>#N/A</v>
      </c>
      <c r="AD158" s="13" t="e">
        <f t="shared" si="30"/>
        <v>#N/A</v>
      </c>
      <c r="AE158" s="13" t="e">
        <f t="shared" si="31"/>
        <v>#N/A</v>
      </c>
      <c r="AF158" s="13" t="e">
        <f t="shared" si="32"/>
        <v>#N/A</v>
      </c>
      <c r="AG158" s="13" t="e">
        <f t="shared" si="33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34"/>
        <v/>
      </c>
      <c r="X159" s="1" t="str">
        <f t="shared" si="35"/>
        <v/>
      </c>
      <c r="Y159" s="1" t="str">
        <f t="shared" si="36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29"/>
        <v>#N/A</v>
      </c>
      <c r="AD159" s="13" t="e">
        <f t="shared" si="30"/>
        <v>#N/A</v>
      </c>
      <c r="AE159" s="13" t="e">
        <f t="shared" si="31"/>
        <v>#N/A</v>
      </c>
      <c r="AF159" s="13" t="e">
        <f t="shared" si="32"/>
        <v>#N/A</v>
      </c>
      <c r="AG159" s="13" t="e">
        <f t="shared" si="33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34"/>
        <v/>
      </c>
      <c r="X160" s="1" t="str">
        <f t="shared" si="35"/>
        <v/>
      </c>
      <c r="Y160" s="1" t="str">
        <f t="shared" si="36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29"/>
        <v>#N/A</v>
      </c>
      <c r="AD160" s="13" t="e">
        <f t="shared" si="30"/>
        <v>#N/A</v>
      </c>
      <c r="AE160" s="13" t="e">
        <f t="shared" si="31"/>
        <v>#N/A</v>
      </c>
      <c r="AF160" s="13" t="e">
        <f t="shared" si="32"/>
        <v>#N/A</v>
      </c>
      <c r="AG160" s="13" t="e">
        <f t="shared" si="33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34"/>
        <v/>
      </c>
      <c r="X161" s="1" t="str">
        <f t="shared" si="35"/>
        <v/>
      </c>
      <c r="Y161" s="1" t="str">
        <f t="shared" si="36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29"/>
        <v>#N/A</v>
      </c>
      <c r="AD161" s="13" t="e">
        <f t="shared" si="30"/>
        <v>#N/A</v>
      </c>
      <c r="AE161" s="13" t="e">
        <f t="shared" si="31"/>
        <v>#N/A</v>
      </c>
      <c r="AF161" s="13" t="e">
        <f t="shared" si="32"/>
        <v>#N/A</v>
      </c>
      <c r="AG161" s="13" t="e">
        <f t="shared" si="33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34"/>
        <v/>
      </c>
      <c r="X162" s="1" t="str">
        <f t="shared" si="35"/>
        <v/>
      </c>
      <c r="Y162" s="1" t="str">
        <f t="shared" si="36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29"/>
        <v>#N/A</v>
      </c>
      <c r="AD162" s="13" t="e">
        <f t="shared" si="30"/>
        <v>#N/A</v>
      </c>
      <c r="AE162" s="13" t="e">
        <f t="shared" si="31"/>
        <v>#N/A</v>
      </c>
      <c r="AF162" s="13" t="e">
        <f t="shared" si="32"/>
        <v>#N/A</v>
      </c>
      <c r="AG162" s="13" t="e">
        <f t="shared" si="33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34"/>
        <v/>
      </c>
      <c r="X163" s="1" t="str">
        <f t="shared" si="35"/>
        <v/>
      </c>
      <c r="Y163" s="1" t="str">
        <f t="shared" si="36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29"/>
        <v>#N/A</v>
      </c>
      <c r="AD163" s="13" t="e">
        <f t="shared" si="30"/>
        <v>#N/A</v>
      </c>
      <c r="AE163" s="13" t="e">
        <f t="shared" si="31"/>
        <v>#N/A</v>
      </c>
      <c r="AF163" s="13" t="e">
        <f t="shared" si="32"/>
        <v>#N/A</v>
      </c>
      <c r="AG163" s="13" t="e">
        <f t="shared" si="33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34"/>
        <v/>
      </c>
      <c r="X164" s="1" t="str">
        <f t="shared" si="35"/>
        <v/>
      </c>
      <c r="Y164" s="1" t="str">
        <f t="shared" si="36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29"/>
        <v>#N/A</v>
      </c>
      <c r="AD164" s="13" t="e">
        <f t="shared" si="30"/>
        <v>#N/A</v>
      </c>
      <c r="AE164" s="13" t="e">
        <f t="shared" si="31"/>
        <v>#N/A</v>
      </c>
      <c r="AF164" s="13" t="e">
        <f t="shared" si="32"/>
        <v>#N/A</v>
      </c>
      <c r="AG164" s="13" t="e">
        <f t="shared" si="33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34"/>
        <v/>
      </c>
      <c r="X165" s="1" t="str">
        <f t="shared" si="35"/>
        <v/>
      </c>
      <c r="Y165" s="1" t="str">
        <f t="shared" si="36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29"/>
        <v>#N/A</v>
      </c>
      <c r="AD165" s="13" t="e">
        <f t="shared" si="30"/>
        <v>#N/A</v>
      </c>
      <c r="AE165" s="13" t="e">
        <f t="shared" si="31"/>
        <v>#N/A</v>
      </c>
      <c r="AF165" s="13" t="e">
        <f t="shared" si="32"/>
        <v>#N/A</v>
      </c>
      <c r="AG165" s="13" t="e">
        <f t="shared" si="33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34"/>
        <v/>
      </c>
      <c r="X166" s="1" t="str">
        <f t="shared" si="35"/>
        <v/>
      </c>
      <c r="Y166" s="1" t="str">
        <f t="shared" si="36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29"/>
        <v>#N/A</v>
      </c>
      <c r="AD166" s="13" t="e">
        <f t="shared" si="30"/>
        <v>#N/A</v>
      </c>
      <c r="AE166" s="13" t="e">
        <f t="shared" si="31"/>
        <v>#N/A</v>
      </c>
      <c r="AF166" s="13" t="e">
        <f t="shared" si="32"/>
        <v>#N/A</v>
      </c>
      <c r="AG166" s="13" t="e">
        <f t="shared" si="33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34"/>
        <v/>
      </c>
      <c r="X167" s="1" t="str">
        <f t="shared" si="35"/>
        <v/>
      </c>
      <c r="Y167" s="1" t="str">
        <f t="shared" si="36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29"/>
        <v>#N/A</v>
      </c>
      <c r="AD167" s="13" t="e">
        <f t="shared" si="30"/>
        <v>#N/A</v>
      </c>
      <c r="AE167" s="13" t="e">
        <f t="shared" si="31"/>
        <v>#N/A</v>
      </c>
      <c r="AF167" s="13" t="e">
        <f t="shared" si="32"/>
        <v>#N/A</v>
      </c>
      <c r="AG167" s="13" t="e">
        <f t="shared" si="33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34"/>
        <v/>
      </c>
      <c r="X168" s="1" t="str">
        <f t="shared" si="35"/>
        <v/>
      </c>
      <c r="Y168" s="1" t="str">
        <f t="shared" si="36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29"/>
        <v>#N/A</v>
      </c>
      <c r="AD168" s="13" t="e">
        <f t="shared" si="30"/>
        <v>#N/A</v>
      </c>
      <c r="AE168" s="13" t="e">
        <f t="shared" si="31"/>
        <v>#N/A</v>
      </c>
      <c r="AF168" s="13" t="e">
        <f t="shared" si="32"/>
        <v>#N/A</v>
      </c>
      <c r="AG168" s="13" t="e">
        <f t="shared" si="33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34"/>
        <v/>
      </c>
      <c r="X169" s="1" t="str">
        <f t="shared" si="35"/>
        <v/>
      </c>
      <c r="Y169" s="1" t="str">
        <f t="shared" si="36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29"/>
        <v>#N/A</v>
      </c>
      <c r="AD169" s="13" t="e">
        <f t="shared" si="30"/>
        <v>#N/A</v>
      </c>
      <c r="AE169" s="13" t="e">
        <f t="shared" si="31"/>
        <v>#N/A</v>
      </c>
      <c r="AF169" s="13" t="e">
        <f t="shared" si="32"/>
        <v>#N/A</v>
      </c>
      <c r="AG169" s="13" t="e">
        <f t="shared" si="33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34"/>
        <v/>
      </c>
      <c r="X170" s="1" t="str">
        <f t="shared" si="35"/>
        <v/>
      </c>
      <c r="Y170" s="1" t="str">
        <f t="shared" si="36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29"/>
        <v>#N/A</v>
      </c>
      <c r="AD170" s="13" t="e">
        <f t="shared" si="30"/>
        <v>#N/A</v>
      </c>
      <c r="AE170" s="13" t="e">
        <f t="shared" si="31"/>
        <v>#N/A</v>
      </c>
      <c r="AF170" s="13" t="e">
        <f t="shared" si="32"/>
        <v>#N/A</v>
      </c>
      <c r="AG170" s="13" t="e">
        <f t="shared" si="33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34"/>
        <v/>
      </c>
      <c r="X171" s="1" t="str">
        <f t="shared" si="35"/>
        <v/>
      </c>
      <c r="Y171" s="1" t="str">
        <f t="shared" si="36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29"/>
        <v>#N/A</v>
      </c>
      <c r="AD171" s="13" t="e">
        <f t="shared" si="30"/>
        <v>#N/A</v>
      </c>
      <c r="AE171" s="13" t="e">
        <f t="shared" si="31"/>
        <v>#N/A</v>
      </c>
      <c r="AF171" s="13" t="e">
        <f t="shared" si="32"/>
        <v>#N/A</v>
      </c>
      <c r="AG171" s="13" t="e">
        <f t="shared" si="33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34"/>
        <v/>
      </c>
      <c r="X172" s="1" t="str">
        <f t="shared" si="35"/>
        <v/>
      </c>
      <c r="Y172" s="1" t="str">
        <f t="shared" si="36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29"/>
        <v>#N/A</v>
      </c>
      <c r="AD172" s="13" t="e">
        <f t="shared" si="30"/>
        <v>#N/A</v>
      </c>
      <c r="AE172" s="13" t="e">
        <f t="shared" si="31"/>
        <v>#N/A</v>
      </c>
      <c r="AF172" s="13" t="e">
        <f t="shared" si="32"/>
        <v>#N/A</v>
      </c>
      <c r="AG172" s="13" t="e">
        <f t="shared" si="33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34"/>
        <v/>
      </c>
      <c r="X173" s="1" t="str">
        <f t="shared" si="35"/>
        <v/>
      </c>
      <c r="Y173" s="1" t="str">
        <f t="shared" si="36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29"/>
        <v>#N/A</v>
      </c>
      <c r="AD173" s="13" t="e">
        <f t="shared" si="30"/>
        <v>#N/A</v>
      </c>
      <c r="AE173" s="13" t="e">
        <f t="shared" si="31"/>
        <v>#N/A</v>
      </c>
      <c r="AF173" s="13" t="e">
        <f t="shared" si="32"/>
        <v>#N/A</v>
      </c>
      <c r="AG173" s="13" t="e">
        <f t="shared" si="33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34"/>
        <v/>
      </c>
      <c r="X174" s="1" t="str">
        <f t="shared" si="35"/>
        <v/>
      </c>
      <c r="Y174" s="1" t="str">
        <f t="shared" si="36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29"/>
        <v>#N/A</v>
      </c>
      <c r="AD174" s="13" t="e">
        <f t="shared" si="30"/>
        <v>#N/A</v>
      </c>
      <c r="AE174" s="13" t="e">
        <f t="shared" si="31"/>
        <v>#N/A</v>
      </c>
      <c r="AF174" s="13" t="e">
        <f t="shared" si="32"/>
        <v>#N/A</v>
      </c>
      <c r="AG174" s="13" t="e">
        <f t="shared" si="33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34"/>
        <v/>
      </c>
      <c r="X175" s="1" t="str">
        <f t="shared" si="35"/>
        <v/>
      </c>
      <c r="Y175" s="1" t="str">
        <f t="shared" si="36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29"/>
        <v>#N/A</v>
      </c>
      <c r="AD175" s="13" t="e">
        <f t="shared" si="30"/>
        <v>#N/A</v>
      </c>
      <c r="AE175" s="13" t="e">
        <f t="shared" si="31"/>
        <v>#N/A</v>
      </c>
      <c r="AF175" s="13" t="e">
        <f t="shared" si="32"/>
        <v>#N/A</v>
      </c>
      <c r="AG175" s="13" t="e">
        <f t="shared" si="33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34"/>
        <v/>
      </c>
      <c r="X176" s="1" t="str">
        <f t="shared" si="35"/>
        <v/>
      </c>
      <c r="Y176" s="1" t="str">
        <f t="shared" si="36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29"/>
        <v>#N/A</v>
      </c>
      <c r="AD176" s="13" t="e">
        <f t="shared" si="30"/>
        <v>#N/A</v>
      </c>
      <c r="AE176" s="13" t="e">
        <f t="shared" si="31"/>
        <v>#N/A</v>
      </c>
      <c r="AF176" s="13" t="e">
        <f t="shared" si="32"/>
        <v>#N/A</v>
      </c>
      <c r="AG176" s="13" t="e">
        <f t="shared" si="33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34"/>
        <v/>
      </c>
      <c r="X177" s="1" t="str">
        <f t="shared" si="35"/>
        <v/>
      </c>
      <c r="Y177" s="1" t="str">
        <f t="shared" si="36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29"/>
        <v>#N/A</v>
      </c>
      <c r="AD177" s="13" t="e">
        <f t="shared" si="30"/>
        <v>#N/A</v>
      </c>
      <c r="AE177" s="13" t="e">
        <f t="shared" si="31"/>
        <v>#N/A</v>
      </c>
      <c r="AF177" s="13" t="e">
        <f t="shared" si="32"/>
        <v>#N/A</v>
      </c>
      <c r="AG177" s="13" t="e">
        <f t="shared" si="33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34"/>
        <v/>
      </c>
      <c r="X178" s="1" t="str">
        <f t="shared" si="35"/>
        <v/>
      </c>
      <c r="Y178" s="1" t="str">
        <f t="shared" si="36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29"/>
        <v>#N/A</v>
      </c>
      <c r="AD178" s="13" t="e">
        <f t="shared" si="30"/>
        <v>#N/A</v>
      </c>
      <c r="AE178" s="13" t="e">
        <f t="shared" si="31"/>
        <v>#N/A</v>
      </c>
      <c r="AF178" s="13" t="e">
        <f t="shared" si="32"/>
        <v>#N/A</v>
      </c>
      <c r="AG178" s="13" t="e">
        <f t="shared" si="33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34"/>
        <v/>
      </c>
      <c r="X179" s="1" t="str">
        <f t="shared" si="35"/>
        <v/>
      </c>
      <c r="Y179" s="1" t="str">
        <f t="shared" si="36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29"/>
        <v>#N/A</v>
      </c>
      <c r="AD179" s="13" t="e">
        <f t="shared" si="30"/>
        <v>#N/A</v>
      </c>
      <c r="AE179" s="13" t="e">
        <f t="shared" si="31"/>
        <v>#N/A</v>
      </c>
      <c r="AF179" s="13" t="e">
        <f t="shared" si="32"/>
        <v>#N/A</v>
      </c>
      <c r="AG179" s="13" t="e">
        <f t="shared" si="33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34"/>
        <v/>
      </c>
      <c r="X180" s="1" t="str">
        <f t="shared" si="35"/>
        <v/>
      </c>
      <c r="Y180" s="1" t="str">
        <f t="shared" si="36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29"/>
        <v>#N/A</v>
      </c>
      <c r="AD180" s="13" t="e">
        <f t="shared" si="30"/>
        <v>#N/A</v>
      </c>
      <c r="AE180" s="13" t="e">
        <f t="shared" si="31"/>
        <v>#N/A</v>
      </c>
      <c r="AF180" s="13" t="e">
        <f t="shared" si="32"/>
        <v>#N/A</v>
      </c>
      <c r="AG180" s="13" t="e">
        <f t="shared" si="33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34"/>
        <v/>
      </c>
      <c r="X181" s="1" t="str">
        <f t="shared" si="35"/>
        <v/>
      </c>
      <c r="Y181" s="1" t="str">
        <f t="shared" si="36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29"/>
        <v>#N/A</v>
      </c>
      <c r="AD181" s="13" t="e">
        <f t="shared" si="30"/>
        <v>#N/A</v>
      </c>
      <c r="AE181" s="13" t="e">
        <f t="shared" si="31"/>
        <v>#N/A</v>
      </c>
      <c r="AF181" s="13" t="e">
        <f t="shared" si="32"/>
        <v>#N/A</v>
      </c>
      <c r="AG181" s="13" t="e">
        <f t="shared" si="33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34"/>
        <v/>
      </c>
      <c r="X182" s="1" t="str">
        <f t="shared" si="35"/>
        <v/>
      </c>
      <c r="Y182" s="1" t="str">
        <f t="shared" si="36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29"/>
        <v>#N/A</v>
      </c>
      <c r="AD182" s="13" t="e">
        <f t="shared" si="30"/>
        <v>#N/A</v>
      </c>
      <c r="AE182" s="13" t="e">
        <f t="shared" si="31"/>
        <v>#N/A</v>
      </c>
      <c r="AF182" s="13" t="e">
        <f t="shared" si="32"/>
        <v>#N/A</v>
      </c>
      <c r="AG182" s="13" t="e">
        <f t="shared" si="33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34"/>
        <v/>
      </c>
      <c r="X183" s="1" t="str">
        <f t="shared" si="35"/>
        <v/>
      </c>
      <c r="Y183" s="1" t="str">
        <f t="shared" si="36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29"/>
        <v>#N/A</v>
      </c>
      <c r="AD183" s="13" t="e">
        <f t="shared" si="30"/>
        <v>#N/A</v>
      </c>
      <c r="AE183" s="13" t="e">
        <f t="shared" si="31"/>
        <v>#N/A</v>
      </c>
      <c r="AF183" s="13" t="e">
        <f t="shared" si="32"/>
        <v>#N/A</v>
      </c>
      <c r="AG183" s="13" t="e">
        <f t="shared" si="33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34"/>
        <v/>
      </c>
      <c r="X184" s="1" t="str">
        <f t="shared" si="35"/>
        <v/>
      </c>
      <c r="Y184" s="1" t="str">
        <f t="shared" si="36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29"/>
        <v>#N/A</v>
      </c>
      <c r="AD184" s="13" t="e">
        <f t="shared" si="30"/>
        <v>#N/A</v>
      </c>
      <c r="AE184" s="13" t="e">
        <f t="shared" si="31"/>
        <v>#N/A</v>
      </c>
      <c r="AF184" s="13" t="e">
        <f t="shared" si="32"/>
        <v>#N/A</v>
      </c>
      <c r="AG184" s="13" t="e">
        <f t="shared" si="33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34"/>
        <v/>
      </c>
      <c r="X185" s="1" t="str">
        <f t="shared" si="35"/>
        <v/>
      </c>
      <c r="Y185" s="1" t="str">
        <f t="shared" si="36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29"/>
        <v>#N/A</v>
      </c>
      <c r="AD185" s="13" t="e">
        <f t="shared" si="30"/>
        <v>#N/A</v>
      </c>
      <c r="AE185" s="13" t="e">
        <f t="shared" si="31"/>
        <v>#N/A</v>
      </c>
      <c r="AF185" s="13" t="e">
        <f t="shared" si="32"/>
        <v>#N/A</v>
      </c>
      <c r="AG185" s="13" t="e">
        <f t="shared" si="33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34"/>
        <v/>
      </c>
      <c r="X186" s="1" t="str">
        <f t="shared" si="35"/>
        <v/>
      </c>
      <c r="Y186" s="1" t="str">
        <f t="shared" si="36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29"/>
        <v>#N/A</v>
      </c>
      <c r="AD186" s="13" t="e">
        <f t="shared" si="30"/>
        <v>#N/A</v>
      </c>
      <c r="AE186" s="13" t="e">
        <f t="shared" si="31"/>
        <v>#N/A</v>
      </c>
      <c r="AF186" s="13" t="e">
        <f t="shared" si="32"/>
        <v>#N/A</v>
      </c>
      <c r="AG186" s="13" t="e">
        <f t="shared" si="33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34"/>
        <v/>
      </c>
      <c r="X187" s="1" t="str">
        <f t="shared" si="35"/>
        <v/>
      </c>
      <c r="Y187" s="1" t="str">
        <f t="shared" si="36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29"/>
        <v>#N/A</v>
      </c>
      <c r="AD187" s="13" t="e">
        <f t="shared" si="30"/>
        <v>#N/A</v>
      </c>
      <c r="AE187" s="13" t="e">
        <f t="shared" si="31"/>
        <v>#N/A</v>
      </c>
      <c r="AF187" s="13" t="e">
        <f t="shared" si="32"/>
        <v>#N/A</v>
      </c>
      <c r="AG187" s="13" t="e">
        <f t="shared" si="33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34"/>
        <v/>
      </c>
      <c r="X188" s="1" t="str">
        <f t="shared" si="35"/>
        <v/>
      </c>
      <c r="Y188" s="1" t="str">
        <f t="shared" si="36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29"/>
        <v>#N/A</v>
      </c>
      <c r="AD188" s="13" t="e">
        <f t="shared" si="30"/>
        <v>#N/A</v>
      </c>
      <c r="AE188" s="13" t="e">
        <f t="shared" si="31"/>
        <v>#N/A</v>
      </c>
      <c r="AF188" s="13" t="e">
        <f t="shared" si="32"/>
        <v>#N/A</v>
      </c>
      <c r="AG188" s="13" t="e">
        <f t="shared" si="33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34"/>
        <v/>
      </c>
      <c r="X189" s="1" t="str">
        <f t="shared" si="35"/>
        <v/>
      </c>
      <c r="Y189" s="1" t="str">
        <f t="shared" si="36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29"/>
        <v>#N/A</v>
      </c>
      <c r="AD189" s="13" t="e">
        <f t="shared" si="30"/>
        <v>#N/A</v>
      </c>
      <c r="AE189" s="13" t="e">
        <f t="shared" si="31"/>
        <v>#N/A</v>
      </c>
      <c r="AF189" s="13" t="e">
        <f t="shared" si="32"/>
        <v>#N/A</v>
      </c>
      <c r="AG189" s="13" t="e">
        <f t="shared" si="33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34"/>
        <v/>
      </c>
      <c r="X190" s="1" t="str">
        <f t="shared" si="35"/>
        <v/>
      </c>
      <c r="Y190" s="1" t="str">
        <f t="shared" si="36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29"/>
        <v>#N/A</v>
      </c>
      <c r="AD190" s="13" t="e">
        <f t="shared" si="30"/>
        <v>#N/A</v>
      </c>
      <c r="AE190" s="13" t="e">
        <f t="shared" si="31"/>
        <v>#N/A</v>
      </c>
      <c r="AF190" s="13" t="e">
        <f t="shared" si="32"/>
        <v>#N/A</v>
      </c>
      <c r="AG190" s="13" t="e">
        <f t="shared" si="33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34"/>
        <v/>
      </c>
      <c r="X191" s="1" t="str">
        <f t="shared" si="35"/>
        <v/>
      </c>
      <c r="Y191" s="1" t="str">
        <f t="shared" si="36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29"/>
        <v>#N/A</v>
      </c>
      <c r="AD191" s="13" t="e">
        <f t="shared" si="30"/>
        <v>#N/A</v>
      </c>
      <c r="AE191" s="13" t="e">
        <f t="shared" si="31"/>
        <v>#N/A</v>
      </c>
      <c r="AF191" s="13" t="e">
        <f t="shared" si="32"/>
        <v>#N/A</v>
      </c>
      <c r="AG191" s="13" t="e">
        <f t="shared" si="33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34"/>
        <v/>
      </c>
      <c r="X192" s="1" t="str">
        <f t="shared" si="35"/>
        <v/>
      </c>
      <c r="Y192" s="1" t="str">
        <f t="shared" si="36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29"/>
        <v>#N/A</v>
      </c>
      <c r="AD192" s="13" t="e">
        <f t="shared" si="30"/>
        <v>#N/A</v>
      </c>
      <c r="AE192" s="13" t="e">
        <f t="shared" si="31"/>
        <v>#N/A</v>
      </c>
      <c r="AF192" s="13" t="e">
        <f t="shared" si="32"/>
        <v>#N/A</v>
      </c>
      <c r="AG192" s="13" t="e">
        <f t="shared" si="33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34"/>
        <v/>
      </c>
      <c r="X193" s="1" t="str">
        <f t="shared" si="35"/>
        <v/>
      </c>
      <c r="Y193" s="1" t="str">
        <f t="shared" si="36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29"/>
        <v>#N/A</v>
      </c>
      <c r="AD193" s="13" t="e">
        <f t="shared" si="30"/>
        <v>#N/A</v>
      </c>
      <c r="AE193" s="13" t="e">
        <f t="shared" si="31"/>
        <v>#N/A</v>
      </c>
      <c r="AF193" s="13" t="e">
        <f t="shared" si="32"/>
        <v>#N/A</v>
      </c>
      <c r="AG193" s="13" t="e">
        <f t="shared" si="33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34"/>
        <v/>
      </c>
      <c r="X194" s="1" t="str">
        <f t="shared" si="35"/>
        <v/>
      </c>
      <c r="Y194" s="1" t="str">
        <f t="shared" si="36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29"/>
        <v>#N/A</v>
      </c>
      <c r="AD194" s="13" t="e">
        <f t="shared" si="30"/>
        <v>#N/A</v>
      </c>
      <c r="AE194" s="13" t="e">
        <f t="shared" si="31"/>
        <v>#N/A</v>
      </c>
      <c r="AF194" s="13" t="e">
        <f t="shared" si="32"/>
        <v>#N/A</v>
      </c>
      <c r="AG194" s="13" t="e">
        <f t="shared" si="33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34"/>
        <v/>
      </c>
      <c r="X195" s="1" t="str">
        <f t="shared" si="35"/>
        <v/>
      </c>
      <c r="Y195" s="1" t="str">
        <f t="shared" si="36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29"/>
        <v>#N/A</v>
      </c>
      <c r="AD195" s="13" t="e">
        <f t="shared" si="30"/>
        <v>#N/A</v>
      </c>
      <c r="AE195" s="13" t="e">
        <f t="shared" si="31"/>
        <v>#N/A</v>
      </c>
      <c r="AF195" s="13" t="e">
        <f t="shared" si="32"/>
        <v>#N/A</v>
      </c>
      <c r="AG195" s="13" t="e">
        <f t="shared" si="33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34"/>
        <v/>
      </c>
      <c r="X196" s="1" t="str">
        <f t="shared" si="35"/>
        <v/>
      </c>
      <c r="Y196" s="1" t="str">
        <f t="shared" si="36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29"/>
        <v>#N/A</v>
      </c>
      <c r="AD196" s="13" t="e">
        <f t="shared" si="30"/>
        <v>#N/A</v>
      </c>
      <c r="AE196" s="13" t="e">
        <f t="shared" si="31"/>
        <v>#N/A</v>
      </c>
      <c r="AF196" s="13" t="e">
        <f t="shared" si="32"/>
        <v>#N/A</v>
      </c>
      <c r="AG196" s="13" t="e">
        <f t="shared" si="33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34"/>
        <v/>
      </c>
      <c r="X197" s="1" t="str">
        <f t="shared" si="35"/>
        <v/>
      </c>
      <c r="Y197" s="1" t="str">
        <f t="shared" si="36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29"/>
        <v>#N/A</v>
      </c>
      <c r="AD197" s="13" t="e">
        <f t="shared" si="30"/>
        <v>#N/A</v>
      </c>
      <c r="AE197" s="13" t="e">
        <f t="shared" si="31"/>
        <v>#N/A</v>
      </c>
      <c r="AF197" s="13" t="e">
        <f t="shared" si="32"/>
        <v>#N/A</v>
      </c>
      <c r="AG197" s="13" t="e">
        <f t="shared" si="33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34"/>
        <v/>
      </c>
      <c r="X198" s="1" t="str">
        <f t="shared" si="35"/>
        <v/>
      </c>
      <c r="Y198" s="1" t="str">
        <f t="shared" si="36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29"/>
        <v>#N/A</v>
      </c>
      <c r="AD198" s="13" t="e">
        <f t="shared" si="30"/>
        <v>#N/A</v>
      </c>
      <c r="AE198" s="13" t="e">
        <f t="shared" si="31"/>
        <v>#N/A</v>
      </c>
      <c r="AF198" s="13" t="e">
        <f t="shared" si="32"/>
        <v>#N/A</v>
      </c>
      <c r="AG198" s="13" t="e">
        <f t="shared" si="33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34"/>
        <v/>
      </c>
      <c r="X199" s="1" t="str">
        <f t="shared" si="35"/>
        <v/>
      </c>
      <c r="Y199" s="1" t="str">
        <f t="shared" si="36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29"/>
        <v>#N/A</v>
      </c>
      <c r="AD199" s="13" t="e">
        <f t="shared" si="30"/>
        <v>#N/A</v>
      </c>
      <c r="AE199" s="13" t="e">
        <f t="shared" si="31"/>
        <v>#N/A</v>
      </c>
      <c r="AF199" s="13" t="e">
        <f t="shared" si="32"/>
        <v>#N/A</v>
      </c>
      <c r="AG199" s="13" t="e">
        <f t="shared" si="33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34"/>
        <v/>
      </c>
      <c r="X200" s="1" t="str">
        <f t="shared" si="35"/>
        <v/>
      </c>
      <c r="Y200" s="1" t="str">
        <f t="shared" si="36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ref="AC200:AC263" si="42">IF(OR(ISNA(B200),B200=0),NA(),B200/$AC$5)</f>
        <v>#N/A</v>
      </c>
      <c r="AD200" s="13" t="e">
        <f t="shared" ref="AD200:AD263" si="43">IF(OR(ISNA(B200),B200=0),NA(),E200/$AC$5)</f>
        <v>#N/A</v>
      </c>
      <c r="AE200" s="13" t="e">
        <f t="shared" ref="AE200:AE263" si="44">IF(OR(ISNA(B200),B200=0),NA(),G200/$AC$5)</f>
        <v>#N/A</v>
      </c>
      <c r="AF200" s="13" t="e">
        <f t="shared" ref="AF200:AF263" si="45">IF(OR(ISNA(B200),B200=0),NA(),I200/$AC$5)</f>
        <v>#N/A</v>
      </c>
      <c r="AG200" s="13" t="e">
        <f t="shared" ref="AG200:AG263" si="46">+IF(OR(ISNA(B200),B200=0),NA(),Z200/$AC$5)</f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7">IF($C201="","",G201-G200)</f>
        <v/>
      </c>
      <c r="X201" s="1" t="str">
        <f t="shared" ref="X201:X264" si="48">IF($C201="","",H201-H200)</f>
        <v/>
      </c>
      <c r="Y201" s="1" t="str">
        <f t="shared" ref="Y201:Y264" si="49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si="42"/>
        <v>#N/A</v>
      </c>
      <c r="AD201" s="13" t="e">
        <f t="shared" si="43"/>
        <v>#N/A</v>
      </c>
      <c r="AE201" s="13" t="e">
        <f t="shared" si="44"/>
        <v>#N/A</v>
      </c>
      <c r="AF201" s="13" t="e">
        <f t="shared" si="45"/>
        <v>#N/A</v>
      </c>
      <c r="AG201" s="13" t="e">
        <f t="shared" si="46"/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7"/>
        <v/>
      </c>
      <c r="X202" s="1" t="str">
        <f t="shared" si="48"/>
        <v/>
      </c>
      <c r="Y202" s="1" t="str">
        <f t="shared" si="49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2"/>
        <v>#N/A</v>
      </c>
      <c r="AD202" s="13" t="e">
        <f t="shared" si="43"/>
        <v>#N/A</v>
      </c>
      <c r="AE202" s="13" t="e">
        <f t="shared" si="44"/>
        <v>#N/A</v>
      </c>
      <c r="AF202" s="13" t="e">
        <f t="shared" si="45"/>
        <v>#N/A</v>
      </c>
      <c r="AG202" s="13" t="e">
        <f t="shared" si="46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7"/>
        <v/>
      </c>
      <c r="X203" s="1" t="str">
        <f t="shared" si="48"/>
        <v/>
      </c>
      <c r="Y203" s="1" t="str">
        <f t="shared" si="49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2"/>
        <v>#N/A</v>
      </c>
      <c r="AD203" s="13" t="e">
        <f t="shared" si="43"/>
        <v>#N/A</v>
      </c>
      <c r="AE203" s="13" t="e">
        <f t="shared" si="44"/>
        <v>#N/A</v>
      </c>
      <c r="AF203" s="13" t="e">
        <f t="shared" si="45"/>
        <v>#N/A</v>
      </c>
      <c r="AG203" s="13" t="e">
        <f t="shared" si="46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7"/>
        <v/>
      </c>
      <c r="X204" s="1" t="str">
        <f t="shared" si="48"/>
        <v/>
      </c>
      <c r="Y204" s="1" t="str">
        <f t="shared" si="49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2"/>
        <v>#N/A</v>
      </c>
      <c r="AD204" s="13" t="e">
        <f t="shared" si="43"/>
        <v>#N/A</v>
      </c>
      <c r="AE204" s="13" t="e">
        <f t="shared" si="44"/>
        <v>#N/A</v>
      </c>
      <c r="AF204" s="13" t="e">
        <f t="shared" si="45"/>
        <v>#N/A</v>
      </c>
      <c r="AG204" s="13" t="e">
        <f t="shared" si="46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7"/>
        <v/>
      </c>
      <c r="X205" s="1" t="str">
        <f t="shared" si="48"/>
        <v/>
      </c>
      <c r="Y205" s="1" t="str">
        <f t="shared" si="49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2"/>
        <v>#N/A</v>
      </c>
      <c r="AD205" s="13" t="e">
        <f t="shared" si="43"/>
        <v>#N/A</v>
      </c>
      <c r="AE205" s="13" t="e">
        <f t="shared" si="44"/>
        <v>#N/A</v>
      </c>
      <c r="AF205" s="13" t="e">
        <f t="shared" si="45"/>
        <v>#N/A</v>
      </c>
      <c r="AG205" s="13" t="e">
        <f t="shared" si="46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7"/>
        <v/>
      </c>
      <c r="X206" s="1" t="str">
        <f t="shared" si="48"/>
        <v/>
      </c>
      <c r="Y206" s="1" t="str">
        <f t="shared" si="49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2"/>
        <v>#N/A</v>
      </c>
      <c r="AD206" s="13" t="e">
        <f t="shared" si="43"/>
        <v>#N/A</v>
      </c>
      <c r="AE206" s="13" t="e">
        <f t="shared" si="44"/>
        <v>#N/A</v>
      </c>
      <c r="AF206" s="13" t="e">
        <f t="shared" si="45"/>
        <v>#N/A</v>
      </c>
      <c r="AG206" s="13" t="e">
        <f t="shared" si="46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7"/>
        <v/>
      </c>
      <c r="X207" s="1" t="str">
        <f t="shared" si="48"/>
        <v/>
      </c>
      <c r="Y207" s="1" t="str">
        <f t="shared" si="49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2"/>
        <v>#N/A</v>
      </c>
      <c r="AD207" s="13" t="e">
        <f t="shared" si="43"/>
        <v>#N/A</v>
      </c>
      <c r="AE207" s="13" t="e">
        <f t="shared" si="44"/>
        <v>#N/A</v>
      </c>
      <c r="AF207" s="13" t="e">
        <f t="shared" si="45"/>
        <v>#N/A</v>
      </c>
      <c r="AG207" s="13" t="e">
        <f t="shared" si="46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7"/>
        <v/>
      </c>
      <c r="X208" s="1" t="str">
        <f t="shared" si="48"/>
        <v/>
      </c>
      <c r="Y208" s="1" t="str">
        <f t="shared" si="49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2"/>
        <v>#N/A</v>
      </c>
      <c r="AD208" s="13" t="e">
        <f t="shared" si="43"/>
        <v>#N/A</v>
      </c>
      <c r="AE208" s="13" t="e">
        <f t="shared" si="44"/>
        <v>#N/A</v>
      </c>
      <c r="AF208" s="13" t="e">
        <f t="shared" si="45"/>
        <v>#N/A</v>
      </c>
      <c r="AG208" s="13" t="e">
        <f t="shared" si="46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7"/>
        <v/>
      </c>
      <c r="X209" s="1" t="str">
        <f t="shared" si="48"/>
        <v/>
      </c>
      <c r="Y209" s="1" t="str">
        <f t="shared" si="49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2"/>
        <v>#N/A</v>
      </c>
      <c r="AD209" s="13" t="e">
        <f t="shared" si="43"/>
        <v>#N/A</v>
      </c>
      <c r="AE209" s="13" t="e">
        <f t="shared" si="44"/>
        <v>#N/A</v>
      </c>
      <c r="AF209" s="13" t="e">
        <f t="shared" si="45"/>
        <v>#N/A</v>
      </c>
      <c r="AG209" s="13" t="e">
        <f t="shared" si="46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7"/>
        <v/>
      </c>
      <c r="X210" s="1" t="str">
        <f t="shared" si="48"/>
        <v/>
      </c>
      <c r="Y210" s="1" t="str">
        <f t="shared" si="49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2"/>
        <v>#N/A</v>
      </c>
      <c r="AD210" s="13" t="e">
        <f t="shared" si="43"/>
        <v>#N/A</v>
      </c>
      <c r="AE210" s="13" t="e">
        <f t="shared" si="44"/>
        <v>#N/A</v>
      </c>
      <c r="AF210" s="13" t="e">
        <f t="shared" si="45"/>
        <v>#N/A</v>
      </c>
      <c r="AG210" s="13" t="e">
        <f t="shared" si="46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7"/>
        <v/>
      </c>
      <c r="X211" s="1" t="str">
        <f t="shared" si="48"/>
        <v/>
      </c>
      <c r="Y211" s="1" t="str">
        <f t="shared" si="49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2"/>
        <v>#N/A</v>
      </c>
      <c r="AD211" s="13" t="e">
        <f t="shared" si="43"/>
        <v>#N/A</v>
      </c>
      <c r="AE211" s="13" t="e">
        <f t="shared" si="44"/>
        <v>#N/A</v>
      </c>
      <c r="AF211" s="13" t="e">
        <f t="shared" si="45"/>
        <v>#N/A</v>
      </c>
      <c r="AG211" s="13" t="e">
        <f t="shared" si="46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7"/>
        <v/>
      </c>
      <c r="X212" s="1" t="str">
        <f t="shared" si="48"/>
        <v/>
      </c>
      <c r="Y212" s="1" t="str">
        <f t="shared" si="49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2"/>
        <v>#N/A</v>
      </c>
      <c r="AD212" s="13" t="e">
        <f t="shared" si="43"/>
        <v>#N/A</v>
      </c>
      <c r="AE212" s="13" t="e">
        <f t="shared" si="44"/>
        <v>#N/A</v>
      </c>
      <c r="AF212" s="13" t="e">
        <f t="shared" si="45"/>
        <v>#N/A</v>
      </c>
      <c r="AG212" s="13" t="e">
        <f t="shared" si="46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7"/>
        <v/>
      </c>
      <c r="X213" s="1" t="str">
        <f t="shared" si="48"/>
        <v/>
      </c>
      <c r="Y213" s="1" t="str">
        <f t="shared" si="49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2"/>
        <v>#N/A</v>
      </c>
      <c r="AD213" s="13" t="e">
        <f t="shared" si="43"/>
        <v>#N/A</v>
      </c>
      <c r="AE213" s="13" t="e">
        <f t="shared" si="44"/>
        <v>#N/A</v>
      </c>
      <c r="AF213" s="13" t="e">
        <f t="shared" si="45"/>
        <v>#N/A</v>
      </c>
      <c r="AG213" s="13" t="e">
        <f t="shared" si="46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7"/>
        <v/>
      </c>
      <c r="X214" s="1" t="str">
        <f t="shared" si="48"/>
        <v/>
      </c>
      <c r="Y214" s="1" t="str">
        <f t="shared" si="49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2"/>
        <v>#N/A</v>
      </c>
      <c r="AD214" s="13" t="e">
        <f t="shared" si="43"/>
        <v>#N/A</v>
      </c>
      <c r="AE214" s="13" t="e">
        <f t="shared" si="44"/>
        <v>#N/A</v>
      </c>
      <c r="AF214" s="13" t="e">
        <f t="shared" si="45"/>
        <v>#N/A</v>
      </c>
      <c r="AG214" s="13" t="e">
        <f t="shared" si="46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7"/>
        <v/>
      </c>
      <c r="X215" s="1" t="str">
        <f t="shared" si="48"/>
        <v/>
      </c>
      <c r="Y215" s="1" t="str">
        <f t="shared" si="49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2"/>
        <v>#N/A</v>
      </c>
      <c r="AD215" s="13" t="e">
        <f t="shared" si="43"/>
        <v>#N/A</v>
      </c>
      <c r="AE215" s="13" t="e">
        <f t="shared" si="44"/>
        <v>#N/A</v>
      </c>
      <c r="AF215" s="13" t="e">
        <f t="shared" si="45"/>
        <v>#N/A</v>
      </c>
      <c r="AG215" s="13" t="e">
        <f t="shared" si="46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7"/>
        <v/>
      </c>
      <c r="X216" s="1" t="str">
        <f t="shared" si="48"/>
        <v/>
      </c>
      <c r="Y216" s="1" t="str">
        <f t="shared" si="49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2"/>
        <v>#N/A</v>
      </c>
      <c r="AD216" s="13" t="e">
        <f t="shared" si="43"/>
        <v>#N/A</v>
      </c>
      <c r="AE216" s="13" t="e">
        <f t="shared" si="44"/>
        <v>#N/A</v>
      </c>
      <c r="AF216" s="13" t="e">
        <f t="shared" si="45"/>
        <v>#N/A</v>
      </c>
      <c r="AG216" s="13" t="e">
        <f t="shared" si="46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7"/>
        <v/>
      </c>
      <c r="X217" s="1" t="str">
        <f t="shared" si="48"/>
        <v/>
      </c>
      <c r="Y217" s="1" t="str">
        <f t="shared" si="49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2"/>
        <v>#N/A</v>
      </c>
      <c r="AD217" s="13" t="e">
        <f t="shared" si="43"/>
        <v>#N/A</v>
      </c>
      <c r="AE217" s="13" t="e">
        <f t="shared" si="44"/>
        <v>#N/A</v>
      </c>
      <c r="AF217" s="13" t="e">
        <f t="shared" si="45"/>
        <v>#N/A</v>
      </c>
      <c r="AG217" s="13" t="e">
        <f t="shared" si="46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7"/>
        <v/>
      </c>
      <c r="X218" s="1" t="str">
        <f t="shared" si="48"/>
        <v/>
      </c>
      <c r="Y218" s="1" t="str">
        <f t="shared" si="49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2"/>
        <v>#N/A</v>
      </c>
      <c r="AD218" s="13" t="e">
        <f t="shared" si="43"/>
        <v>#N/A</v>
      </c>
      <c r="AE218" s="13" t="e">
        <f t="shared" si="44"/>
        <v>#N/A</v>
      </c>
      <c r="AF218" s="13" t="e">
        <f t="shared" si="45"/>
        <v>#N/A</v>
      </c>
      <c r="AG218" s="13" t="e">
        <f t="shared" si="46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7"/>
        <v/>
      </c>
      <c r="X219" s="1" t="str">
        <f t="shared" si="48"/>
        <v/>
      </c>
      <c r="Y219" s="1" t="str">
        <f t="shared" si="49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2"/>
        <v>#N/A</v>
      </c>
      <c r="AD219" s="13" t="e">
        <f t="shared" si="43"/>
        <v>#N/A</v>
      </c>
      <c r="AE219" s="13" t="e">
        <f t="shared" si="44"/>
        <v>#N/A</v>
      </c>
      <c r="AF219" s="13" t="e">
        <f t="shared" si="45"/>
        <v>#N/A</v>
      </c>
      <c r="AG219" s="13" t="e">
        <f t="shared" si="46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7"/>
        <v/>
      </c>
      <c r="X220" s="1" t="str">
        <f t="shared" si="48"/>
        <v/>
      </c>
      <c r="Y220" s="1" t="str">
        <f t="shared" si="49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2"/>
        <v>#N/A</v>
      </c>
      <c r="AD220" s="13" t="e">
        <f t="shared" si="43"/>
        <v>#N/A</v>
      </c>
      <c r="AE220" s="13" t="e">
        <f t="shared" si="44"/>
        <v>#N/A</v>
      </c>
      <c r="AF220" s="13" t="e">
        <f t="shared" si="45"/>
        <v>#N/A</v>
      </c>
      <c r="AG220" s="13" t="e">
        <f t="shared" si="46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7"/>
        <v/>
      </c>
      <c r="X221" s="1" t="str">
        <f t="shared" si="48"/>
        <v/>
      </c>
      <c r="Y221" s="1" t="str">
        <f t="shared" si="49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2"/>
        <v>#N/A</v>
      </c>
      <c r="AD221" s="13" t="e">
        <f t="shared" si="43"/>
        <v>#N/A</v>
      </c>
      <c r="AE221" s="13" t="e">
        <f t="shared" si="44"/>
        <v>#N/A</v>
      </c>
      <c r="AF221" s="13" t="e">
        <f t="shared" si="45"/>
        <v>#N/A</v>
      </c>
      <c r="AG221" s="13" t="e">
        <f t="shared" si="46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7"/>
        <v/>
      </c>
      <c r="X222" s="1" t="str">
        <f t="shared" si="48"/>
        <v/>
      </c>
      <c r="Y222" s="1" t="str">
        <f t="shared" si="49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2"/>
        <v>#N/A</v>
      </c>
      <c r="AD222" s="13" t="e">
        <f t="shared" si="43"/>
        <v>#N/A</v>
      </c>
      <c r="AE222" s="13" t="e">
        <f t="shared" si="44"/>
        <v>#N/A</v>
      </c>
      <c r="AF222" s="13" t="e">
        <f t="shared" si="45"/>
        <v>#N/A</v>
      </c>
      <c r="AG222" s="13" t="e">
        <f t="shared" si="46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7"/>
        <v/>
      </c>
      <c r="X223" s="1" t="str">
        <f t="shared" si="48"/>
        <v/>
      </c>
      <c r="Y223" s="1" t="str">
        <f t="shared" si="49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2"/>
        <v>#N/A</v>
      </c>
      <c r="AD223" s="13" t="e">
        <f t="shared" si="43"/>
        <v>#N/A</v>
      </c>
      <c r="AE223" s="13" t="e">
        <f t="shared" si="44"/>
        <v>#N/A</v>
      </c>
      <c r="AF223" s="13" t="e">
        <f t="shared" si="45"/>
        <v>#N/A</v>
      </c>
      <c r="AG223" s="13" t="e">
        <f t="shared" si="46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7"/>
        <v/>
      </c>
      <c r="X224" s="1" t="str">
        <f t="shared" si="48"/>
        <v/>
      </c>
      <c r="Y224" s="1" t="str">
        <f t="shared" si="49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2"/>
        <v>#N/A</v>
      </c>
      <c r="AD224" s="13" t="e">
        <f t="shared" si="43"/>
        <v>#N/A</v>
      </c>
      <c r="AE224" s="13" t="e">
        <f t="shared" si="44"/>
        <v>#N/A</v>
      </c>
      <c r="AF224" s="13" t="e">
        <f t="shared" si="45"/>
        <v>#N/A</v>
      </c>
      <c r="AG224" s="13" t="e">
        <f t="shared" si="46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7"/>
        <v/>
      </c>
      <c r="X225" s="1" t="str">
        <f t="shared" si="48"/>
        <v/>
      </c>
      <c r="Y225" s="1" t="str">
        <f t="shared" si="49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2"/>
        <v>#N/A</v>
      </c>
      <c r="AD225" s="13" t="e">
        <f t="shared" si="43"/>
        <v>#N/A</v>
      </c>
      <c r="AE225" s="13" t="e">
        <f t="shared" si="44"/>
        <v>#N/A</v>
      </c>
      <c r="AF225" s="13" t="e">
        <f t="shared" si="45"/>
        <v>#N/A</v>
      </c>
      <c r="AG225" s="13" t="e">
        <f t="shared" si="46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7"/>
        <v/>
      </c>
      <c r="X226" s="1" t="str">
        <f t="shared" si="48"/>
        <v/>
      </c>
      <c r="Y226" s="1" t="str">
        <f t="shared" si="49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2"/>
        <v>#N/A</v>
      </c>
      <c r="AD226" s="13" t="e">
        <f t="shared" si="43"/>
        <v>#N/A</v>
      </c>
      <c r="AE226" s="13" t="e">
        <f t="shared" si="44"/>
        <v>#N/A</v>
      </c>
      <c r="AF226" s="13" t="e">
        <f t="shared" si="45"/>
        <v>#N/A</v>
      </c>
      <c r="AG226" s="13" t="e">
        <f t="shared" si="46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7"/>
        <v/>
      </c>
      <c r="X227" s="1" t="str">
        <f t="shared" si="48"/>
        <v/>
      </c>
      <c r="Y227" s="1" t="str">
        <f t="shared" si="49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2"/>
        <v>#N/A</v>
      </c>
      <c r="AD227" s="13" t="e">
        <f t="shared" si="43"/>
        <v>#N/A</v>
      </c>
      <c r="AE227" s="13" t="e">
        <f t="shared" si="44"/>
        <v>#N/A</v>
      </c>
      <c r="AF227" s="13" t="e">
        <f t="shared" si="45"/>
        <v>#N/A</v>
      </c>
      <c r="AG227" s="13" t="e">
        <f t="shared" si="46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7"/>
        <v/>
      </c>
      <c r="X228" s="1" t="str">
        <f t="shared" si="48"/>
        <v/>
      </c>
      <c r="Y228" s="1" t="str">
        <f t="shared" si="49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2"/>
        <v>#N/A</v>
      </c>
      <c r="AD228" s="13" t="e">
        <f t="shared" si="43"/>
        <v>#N/A</v>
      </c>
      <c r="AE228" s="13" t="e">
        <f t="shared" si="44"/>
        <v>#N/A</v>
      </c>
      <c r="AF228" s="13" t="e">
        <f t="shared" si="45"/>
        <v>#N/A</v>
      </c>
      <c r="AG228" s="13" t="e">
        <f t="shared" si="46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7"/>
        <v/>
      </c>
      <c r="X229" s="1" t="str">
        <f t="shared" si="48"/>
        <v/>
      </c>
      <c r="Y229" s="1" t="str">
        <f t="shared" si="49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2"/>
        <v>#N/A</v>
      </c>
      <c r="AD229" s="13" t="e">
        <f t="shared" si="43"/>
        <v>#N/A</v>
      </c>
      <c r="AE229" s="13" t="e">
        <f t="shared" si="44"/>
        <v>#N/A</v>
      </c>
      <c r="AF229" s="13" t="e">
        <f t="shared" si="45"/>
        <v>#N/A</v>
      </c>
      <c r="AG229" s="13" t="e">
        <f t="shared" si="46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7"/>
        <v/>
      </c>
      <c r="X230" s="1" t="str">
        <f t="shared" si="48"/>
        <v/>
      </c>
      <c r="Y230" s="1" t="str">
        <f t="shared" si="49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2"/>
        <v>#N/A</v>
      </c>
      <c r="AD230" s="13" t="e">
        <f t="shared" si="43"/>
        <v>#N/A</v>
      </c>
      <c r="AE230" s="13" t="e">
        <f t="shared" si="44"/>
        <v>#N/A</v>
      </c>
      <c r="AF230" s="13" t="e">
        <f t="shared" si="45"/>
        <v>#N/A</v>
      </c>
      <c r="AG230" s="13" t="e">
        <f t="shared" si="46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7"/>
        <v/>
      </c>
      <c r="X231" s="1" t="str">
        <f t="shared" si="48"/>
        <v/>
      </c>
      <c r="Y231" s="1" t="str">
        <f t="shared" si="49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2"/>
        <v>#N/A</v>
      </c>
      <c r="AD231" s="13" t="e">
        <f t="shared" si="43"/>
        <v>#N/A</v>
      </c>
      <c r="AE231" s="13" t="e">
        <f t="shared" si="44"/>
        <v>#N/A</v>
      </c>
      <c r="AF231" s="13" t="e">
        <f t="shared" si="45"/>
        <v>#N/A</v>
      </c>
      <c r="AG231" s="13" t="e">
        <f t="shared" si="46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7"/>
        <v/>
      </c>
      <c r="X232" s="1" t="str">
        <f t="shared" si="48"/>
        <v/>
      </c>
      <c r="Y232" s="1" t="str">
        <f t="shared" si="49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2"/>
        <v>#N/A</v>
      </c>
      <c r="AD232" s="13" t="e">
        <f t="shared" si="43"/>
        <v>#N/A</v>
      </c>
      <c r="AE232" s="13" t="e">
        <f t="shared" si="44"/>
        <v>#N/A</v>
      </c>
      <c r="AF232" s="13" t="e">
        <f t="shared" si="45"/>
        <v>#N/A</v>
      </c>
      <c r="AG232" s="13" t="e">
        <f t="shared" si="46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7"/>
        <v/>
      </c>
      <c r="X233" s="1" t="str">
        <f t="shared" si="48"/>
        <v/>
      </c>
      <c r="Y233" s="1" t="str">
        <f t="shared" si="49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2"/>
        <v>#N/A</v>
      </c>
      <c r="AD233" s="13" t="e">
        <f t="shared" si="43"/>
        <v>#N/A</v>
      </c>
      <c r="AE233" s="13" t="e">
        <f t="shared" si="44"/>
        <v>#N/A</v>
      </c>
      <c r="AF233" s="13" t="e">
        <f t="shared" si="45"/>
        <v>#N/A</v>
      </c>
      <c r="AG233" s="13" t="e">
        <f t="shared" si="46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7"/>
        <v/>
      </c>
      <c r="X234" s="1" t="str">
        <f t="shared" si="48"/>
        <v/>
      </c>
      <c r="Y234" s="1" t="str">
        <f t="shared" si="49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2"/>
        <v>#N/A</v>
      </c>
      <c r="AD234" s="13" t="e">
        <f t="shared" si="43"/>
        <v>#N/A</v>
      </c>
      <c r="AE234" s="13" t="e">
        <f t="shared" si="44"/>
        <v>#N/A</v>
      </c>
      <c r="AF234" s="13" t="e">
        <f t="shared" si="45"/>
        <v>#N/A</v>
      </c>
      <c r="AG234" s="13" t="e">
        <f t="shared" si="46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7"/>
        <v/>
      </c>
      <c r="X235" s="1" t="str">
        <f t="shared" si="48"/>
        <v/>
      </c>
      <c r="Y235" s="1" t="str">
        <f t="shared" si="49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2"/>
        <v>#N/A</v>
      </c>
      <c r="AD235" s="13" t="e">
        <f t="shared" si="43"/>
        <v>#N/A</v>
      </c>
      <c r="AE235" s="13" t="e">
        <f t="shared" si="44"/>
        <v>#N/A</v>
      </c>
      <c r="AF235" s="13" t="e">
        <f t="shared" si="45"/>
        <v>#N/A</v>
      </c>
      <c r="AG235" s="13" t="e">
        <f t="shared" si="46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7"/>
        <v/>
      </c>
      <c r="X236" s="1" t="str">
        <f t="shared" si="48"/>
        <v/>
      </c>
      <c r="Y236" s="1" t="str">
        <f t="shared" si="49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2"/>
        <v>#N/A</v>
      </c>
      <c r="AD236" s="13" t="e">
        <f t="shared" si="43"/>
        <v>#N/A</v>
      </c>
      <c r="AE236" s="13" t="e">
        <f t="shared" si="44"/>
        <v>#N/A</v>
      </c>
      <c r="AF236" s="13" t="e">
        <f t="shared" si="45"/>
        <v>#N/A</v>
      </c>
      <c r="AG236" s="13" t="e">
        <f t="shared" si="46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7"/>
        <v/>
      </c>
      <c r="X237" s="1" t="str">
        <f t="shared" si="48"/>
        <v/>
      </c>
      <c r="Y237" s="1" t="str">
        <f t="shared" si="49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2"/>
        <v>#N/A</v>
      </c>
      <c r="AD237" s="13" t="e">
        <f t="shared" si="43"/>
        <v>#N/A</v>
      </c>
      <c r="AE237" s="13" t="e">
        <f t="shared" si="44"/>
        <v>#N/A</v>
      </c>
      <c r="AF237" s="13" t="e">
        <f t="shared" si="45"/>
        <v>#N/A</v>
      </c>
      <c r="AG237" s="13" t="e">
        <f t="shared" si="46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7"/>
        <v/>
      </c>
      <c r="X238" s="1" t="str">
        <f t="shared" si="48"/>
        <v/>
      </c>
      <c r="Y238" s="1" t="str">
        <f t="shared" si="49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2"/>
        <v>#N/A</v>
      </c>
      <c r="AD238" s="13" t="e">
        <f t="shared" si="43"/>
        <v>#N/A</v>
      </c>
      <c r="AE238" s="13" t="e">
        <f t="shared" si="44"/>
        <v>#N/A</v>
      </c>
      <c r="AF238" s="13" t="e">
        <f t="shared" si="45"/>
        <v>#N/A</v>
      </c>
      <c r="AG238" s="13" t="e">
        <f t="shared" si="46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7"/>
        <v/>
      </c>
      <c r="X239" s="1" t="str">
        <f t="shared" si="48"/>
        <v/>
      </c>
      <c r="Y239" s="1" t="str">
        <f t="shared" si="49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2"/>
        <v>#N/A</v>
      </c>
      <c r="AD239" s="13" t="e">
        <f t="shared" si="43"/>
        <v>#N/A</v>
      </c>
      <c r="AE239" s="13" t="e">
        <f t="shared" si="44"/>
        <v>#N/A</v>
      </c>
      <c r="AF239" s="13" t="e">
        <f t="shared" si="45"/>
        <v>#N/A</v>
      </c>
      <c r="AG239" s="13" t="e">
        <f t="shared" si="46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7"/>
        <v/>
      </c>
      <c r="X240" s="1" t="str">
        <f t="shared" si="48"/>
        <v/>
      </c>
      <c r="Y240" s="1" t="str">
        <f t="shared" si="49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2"/>
        <v>#N/A</v>
      </c>
      <c r="AD240" s="13" t="e">
        <f t="shared" si="43"/>
        <v>#N/A</v>
      </c>
      <c r="AE240" s="13" t="e">
        <f t="shared" si="44"/>
        <v>#N/A</v>
      </c>
      <c r="AF240" s="13" t="e">
        <f t="shared" si="45"/>
        <v>#N/A</v>
      </c>
      <c r="AG240" s="13" t="e">
        <f t="shared" si="46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7"/>
        <v/>
      </c>
      <c r="X241" s="1" t="str">
        <f t="shared" si="48"/>
        <v/>
      </c>
      <c r="Y241" s="1" t="str">
        <f t="shared" si="49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2"/>
        <v>#N/A</v>
      </c>
      <c r="AD241" s="13" t="e">
        <f t="shared" si="43"/>
        <v>#N/A</v>
      </c>
      <c r="AE241" s="13" t="e">
        <f t="shared" si="44"/>
        <v>#N/A</v>
      </c>
      <c r="AF241" s="13" t="e">
        <f t="shared" si="45"/>
        <v>#N/A</v>
      </c>
      <c r="AG241" s="13" t="e">
        <f t="shared" si="46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7"/>
        <v/>
      </c>
      <c r="X242" s="1" t="str">
        <f t="shared" si="48"/>
        <v/>
      </c>
      <c r="Y242" s="1" t="str">
        <f t="shared" si="49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2"/>
        <v>#N/A</v>
      </c>
      <c r="AD242" s="13" t="e">
        <f t="shared" si="43"/>
        <v>#N/A</v>
      </c>
      <c r="AE242" s="13" t="e">
        <f t="shared" si="44"/>
        <v>#N/A</v>
      </c>
      <c r="AF242" s="13" t="e">
        <f t="shared" si="45"/>
        <v>#N/A</v>
      </c>
      <c r="AG242" s="13" t="e">
        <f t="shared" si="46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7"/>
        <v/>
      </c>
      <c r="X243" s="1" t="str">
        <f t="shared" si="48"/>
        <v/>
      </c>
      <c r="Y243" s="1" t="str">
        <f t="shared" si="49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2"/>
        <v>#N/A</v>
      </c>
      <c r="AD243" s="13" t="e">
        <f t="shared" si="43"/>
        <v>#N/A</v>
      </c>
      <c r="AE243" s="13" t="e">
        <f t="shared" si="44"/>
        <v>#N/A</v>
      </c>
      <c r="AF243" s="13" t="e">
        <f t="shared" si="45"/>
        <v>#N/A</v>
      </c>
      <c r="AG243" s="13" t="e">
        <f t="shared" si="46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7"/>
        <v/>
      </c>
      <c r="X244" s="1" t="str">
        <f t="shared" si="48"/>
        <v/>
      </c>
      <c r="Y244" s="1" t="str">
        <f t="shared" si="49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2"/>
        <v>#N/A</v>
      </c>
      <c r="AD244" s="13" t="e">
        <f t="shared" si="43"/>
        <v>#N/A</v>
      </c>
      <c r="AE244" s="13" t="e">
        <f t="shared" si="44"/>
        <v>#N/A</v>
      </c>
      <c r="AF244" s="13" t="e">
        <f t="shared" si="45"/>
        <v>#N/A</v>
      </c>
      <c r="AG244" s="13" t="e">
        <f t="shared" si="46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7"/>
        <v/>
      </c>
      <c r="X245" s="1" t="str">
        <f t="shared" si="48"/>
        <v/>
      </c>
      <c r="Y245" s="1" t="str">
        <f t="shared" si="49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2"/>
        <v>#N/A</v>
      </c>
      <c r="AD245" s="13" t="e">
        <f t="shared" si="43"/>
        <v>#N/A</v>
      </c>
      <c r="AE245" s="13" t="e">
        <f t="shared" si="44"/>
        <v>#N/A</v>
      </c>
      <c r="AF245" s="13" t="e">
        <f t="shared" si="45"/>
        <v>#N/A</v>
      </c>
      <c r="AG245" s="13" t="e">
        <f t="shared" si="46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7"/>
        <v/>
      </c>
      <c r="X246" s="1" t="str">
        <f t="shared" si="48"/>
        <v/>
      </c>
      <c r="Y246" s="1" t="str">
        <f t="shared" si="49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2"/>
        <v>#N/A</v>
      </c>
      <c r="AD246" s="13" t="e">
        <f t="shared" si="43"/>
        <v>#N/A</v>
      </c>
      <c r="AE246" s="13" t="e">
        <f t="shared" si="44"/>
        <v>#N/A</v>
      </c>
      <c r="AF246" s="13" t="e">
        <f t="shared" si="45"/>
        <v>#N/A</v>
      </c>
      <c r="AG246" s="13" t="e">
        <f t="shared" si="46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7"/>
        <v/>
      </c>
      <c r="X247" s="1" t="str">
        <f t="shared" si="48"/>
        <v/>
      </c>
      <c r="Y247" s="1" t="str">
        <f t="shared" si="49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2"/>
        <v>#N/A</v>
      </c>
      <c r="AD247" s="13" t="e">
        <f t="shared" si="43"/>
        <v>#N/A</v>
      </c>
      <c r="AE247" s="13" t="e">
        <f t="shared" si="44"/>
        <v>#N/A</v>
      </c>
      <c r="AF247" s="13" t="e">
        <f t="shared" si="45"/>
        <v>#N/A</v>
      </c>
      <c r="AG247" s="13" t="e">
        <f t="shared" si="46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7"/>
        <v/>
      </c>
      <c r="X248" s="1" t="str">
        <f t="shared" si="48"/>
        <v/>
      </c>
      <c r="Y248" s="1" t="str">
        <f t="shared" si="49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2"/>
        <v>#N/A</v>
      </c>
      <c r="AD248" s="13" t="e">
        <f t="shared" si="43"/>
        <v>#N/A</v>
      </c>
      <c r="AE248" s="13" t="e">
        <f t="shared" si="44"/>
        <v>#N/A</v>
      </c>
      <c r="AF248" s="13" t="e">
        <f t="shared" si="45"/>
        <v>#N/A</v>
      </c>
      <c r="AG248" s="13" t="e">
        <f t="shared" si="46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7"/>
        <v/>
      </c>
      <c r="X249" s="1" t="str">
        <f t="shared" si="48"/>
        <v/>
      </c>
      <c r="Y249" s="1" t="str">
        <f t="shared" si="49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2"/>
        <v>#N/A</v>
      </c>
      <c r="AD249" s="13" t="e">
        <f t="shared" si="43"/>
        <v>#N/A</v>
      </c>
      <c r="AE249" s="13" t="e">
        <f t="shared" si="44"/>
        <v>#N/A</v>
      </c>
      <c r="AF249" s="13" t="e">
        <f t="shared" si="45"/>
        <v>#N/A</v>
      </c>
      <c r="AG249" s="13" t="e">
        <f t="shared" si="46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7"/>
        <v/>
      </c>
      <c r="X250" s="1" t="str">
        <f t="shared" si="48"/>
        <v/>
      </c>
      <c r="Y250" s="1" t="str">
        <f t="shared" si="49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2"/>
        <v>#N/A</v>
      </c>
      <c r="AD250" s="13" t="e">
        <f t="shared" si="43"/>
        <v>#N/A</v>
      </c>
      <c r="AE250" s="13" t="e">
        <f t="shared" si="44"/>
        <v>#N/A</v>
      </c>
      <c r="AF250" s="13" t="e">
        <f t="shared" si="45"/>
        <v>#N/A</v>
      </c>
      <c r="AG250" s="13" t="e">
        <f t="shared" si="46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7"/>
        <v/>
      </c>
      <c r="X251" s="1" t="str">
        <f t="shared" si="48"/>
        <v/>
      </c>
      <c r="Y251" s="1" t="str">
        <f t="shared" si="49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2"/>
        <v>#N/A</v>
      </c>
      <c r="AD251" s="13" t="e">
        <f t="shared" si="43"/>
        <v>#N/A</v>
      </c>
      <c r="AE251" s="13" t="e">
        <f t="shared" si="44"/>
        <v>#N/A</v>
      </c>
      <c r="AF251" s="13" t="e">
        <f t="shared" si="45"/>
        <v>#N/A</v>
      </c>
      <c r="AG251" s="13" t="e">
        <f t="shared" si="46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7"/>
        <v/>
      </c>
      <c r="X252" s="1" t="str">
        <f t="shared" si="48"/>
        <v/>
      </c>
      <c r="Y252" s="1" t="str">
        <f t="shared" si="49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2"/>
        <v>#N/A</v>
      </c>
      <c r="AD252" s="13" t="e">
        <f t="shared" si="43"/>
        <v>#N/A</v>
      </c>
      <c r="AE252" s="13" t="e">
        <f t="shared" si="44"/>
        <v>#N/A</v>
      </c>
      <c r="AF252" s="13" t="e">
        <f t="shared" si="45"/>
        <v>#N/A</v>
      </c>
      <c r="AG252" s="13" t="e">
        <f t="shared" si="46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7"/>
        <v/>
      </c>
      <c r="X253" s="1" t="str">
        <f t="shared" si="48"/>
        <v/>
      </c>
      <c r="Y253" s="1" t="str">
        <f t="shared" si="49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2"/>
        <v>#N/A</v>
      </c>
      <c r="AD253" s="13" t="e">
        <f t="shared" si="43"/>
        <v>#N/A</v>
      </c>
      <c r="AE253" s="13" t="e">
        <f t="shared" si="44"/>
        <v>#N/A</v>
      </c>
      <c r="AF253" s="13" t="e">
        <f t="shared" si="45"/>
        <v>#N/A</v>
      </c>
      <c r="AG253" s="13" t="e">
        <f t="shared" si="46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7"/>
        <v/>
      </c>
      <c r="X254" s="1" t="str">
        <f t="shared" si="48"/>
        <v/>
      </c>
      <c r="Y254" s="1" t="str">
        <f t="shared" si="49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2"/>
        <v>#N/A</v>
      </c>
      <c r="AD254" s="13" t="e">
        <f t="shared" si="43"/>
        <v>#N/A</v>
      </c>
      <c r="AE254" s="13" t="e">
        <f t="shared" si="44"/>
        <v>#N/A</v>
      </c>
      <c r="AF254" s="13" t="e">
        <f t="shared" si="45"/>
        <v>#N/A</v>
      </c>
      <c r="AG254" s="13" t="e">
        <f t="shared" si="46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7"/>
        <v/>
      </c>
      <c r="X255" s="1" t="str">
        <f t="shared" si="48"/>
        <v/>
      </c>
      <c r="Y255" s="1" t="str">
        <f t="shared" si="49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2"/>
        <v>#N/A</v>
      </c>
      <c r="AD255" s="13" t="e">
        <f t="shared" si="43"/>
        <v>#N/A</v>
      </c>
      <c r="AE255" s="13" t="e">
        <f t="shared" si="44"/>
        <v>#N/A</v>
      </c>
      <c r="AF255" s="13" t="e">
        <f t="shared" si="45"/>
        <v>#N/A</v>
      </c>
      <c r="AG255" s="13" t="e">
        <f t="shared" si="46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7"/>
        <v/>
      </c>
      <c r="X256" s="1" t="str">
        <f t="shared" si="48"/>
        <v/>
      </c>
      <c r="Y256" s="1" t="str">
        <f t="shared" si="49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2"/>
        <v>#N/A</v>
      </c>
      <c r="AD256" s="13" t="e">
        <f t="shared" si="43"/>
        <v>#N/A</v>
      </c>
      <c r="AE256" s="13" t="e">
        <f t="shared" si="44"/>
        <v>#N/A</v>
      </c>
      <c r="AF256" s="13" t="e">
        <f t="shared" si="45"/>
        <v>#N/A</v>
      </c>
      <c r="AG256" s="13" t="e">
        <f t="shared" si="46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7"/>
        <v/>
      </c>
      <c r="X257" s="1" t="str">
        <f t="shared" si="48"/>
        <v/>
      </c>
      <c r="Y257" s="1" t="str">
        <f t="shared" si="49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2"/>
        <v>#N/A</v>
      </c>
      <c r="AD257" s="13" t="e">
        <f t="shared" si="43"/>
        <v>#N/A</v>
      </c>
      <c r="AE257" s="13" t="e">
        <f t="shared" si="44"/>
        <v>#N/A</v>
      </c>
      <c r="AF257" s="13" t="e">
        <f t="shared" si="45"/>
        <v>#N/A</v>
      </c>
      <c r="AG257" s="13" t="e">
        <f t="shared" si="46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7"/>
        <v/>
      </c>
      <c r="X258" s="1" t="str">
        <f t="shared" si="48"/>
        <v/>
      </c>
      <c r="Y258" s="1" t="str">
        <f t="shared" si="49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2"/>
        <v>#N/A</v>
      </c>
      <c r="AD258" s="13" t="e">
        <f t="shared" si="43"/>
        <v>#N/A</v>
      </c>
      <c r="AE258" s="13" t="e">
        <f t="shared" si="44"/>
        <v>#N/A</v>
      </c>
      <c r="AF258" s="13" t="e">
        <f t="shared" si="45"/>
        <v>#N/A</v>
      </c>
      <c r="AG258" s="13" t="e">
        <f t="shared" si="46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7"/>
        <v/>
      </c>
      <c r="X259" s="1" t="str">
        <f t="shared" si="48"/>
        <v/>
      </c>
      <c r="Y259" s="1" t="str">
        <f t="shared" si="49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2"/>
        <v>#N/A</v>
      </c>
      <c r="AD259" s="13" t="e">
        <f t="shared" si="43"/>
        <v>#N/A</v>
      </c>
      <c r="AE259" s="13" t="e">
        <f t="shared" si="44"/>
        <v>#N/A</v>
      </c>
      <c r="AF259" s="13" t="e">
        <f t="shared" si="45"/>
        <v>#N/A</v>
      </c>
      <c r="AG259" s="13" t="e">
        <f t="shared" si="46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7"/>
        <v/>
      </c>
      <c r="X260" s="1" t="str">
        <f t="shared" si="48"/>
        <v/>
      </c>
      <c r="Y260" s="1" t="str">
        <f t="shared" si="49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2"/>
        <v>#N/A</v>
      </c>
      <c r="AD260" s="13" t="e">
        <f t="shared" si="43"/>
        <v>#N/A</v>
      </c>
      <c r="AE260" s="13" t="e">
        <f t="shared" si="44"/>
        <v>#N/A</v>
      </c>
      <c r="AF260" s="13" t="e">
        <f t="shared" si="45"/>
        <v>#N/A</v>
      </c>
      <c r="AG260" s="13" t="e">
        <f t="shared" si="46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7"/>
        <v/>
      </c>
      <c r="X261" s="1" t="str">
        <f t="shared" si="48"/>
        <v/>
      </c>
      <c r="Y261" s="1" t="str">
        <f t="shared" si="49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2"/>
        <v>#N/A</v>
      </c>
      <c r="AD261" s="13" t="e">
        <f t="shared" si="43"/>
        <v>#N/A</v>
      </c>
      <c r="AE261" s="13" t="e">
        <f t="shared" si="44"/>
        <v>#N/A</v>
      </c>
      <c r="AF261" s="13" t="e">
        <f t="shared" si="45"/>
        <v>#N/A</v>
      </c>
      <c r="AG261" s="13" t="e">
        <f t="shared" si="46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7"/>
        <v/>
      </c>
      <c r="X262" s="1" t="str">
        <f t="shared" si="48"/>
        <v/>
      </c>
      <c r="Y262" s="1" t="str">
        <f t="shared" si="49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2"/>
        <v>#N/A</v>
      </c>
      <c r="AD262" s="13" t="e">
        <f t="shared" si="43"/>
        <v>#N/A</v>
      </c>
      <c r="AE262" s="13" t="e">
        <f t="shared" si="44"/>
        <v>#N/A</v>
      </c>
      <c r="AF262" s="13" t="e">
        <f t="shared" si="45"/>
        <v>#N/A</v>
      </c>
      <c r="AG262" s="13" t="e">
        <f t="shared" si="46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7"/>
        <v/>
      </c>
      <c r="X263" s="1" t="str">
        <f t="shared" si="48"/>
        <v/>
      </c>
      <c r="Y263" s="1" t="str">
        <f t="shared" si="49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2"/>
        <v>#N/A</v>
      </c>
      <c r="AD263" s="13" t="e">
        <f t="shared" si="43"/>
        <v>#N/A</v>
      </c>
      <c r="AE263" s="13" t="e">
        <f t="shared" si="44"/>
        <v>#N/A</v>
      </c>
      <c r="AF263" s="13" t="e">
        <f t="shared" si="45"/>
        <v>#N/A</v>
      </c>
      <c r="AG263" s="13" t="e">
        <f t="shared" si="46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7"/>
        <v/>
      </c>
      <c r="X264" s="1" t="str">
        <f t="shared" si="48"/>
        <v/>
      </c>
      <c r="Y264" s="1" t="str">
        <f t="shared" si="49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ref="AC264:AC327" si="55">IF(OR(ISNA(B264),B264=0),NA(),B264/$AC$5)</f>
        <v>#N/A</v>
      </c>
      <c r="AD264" s="13" t="e">
        <f t="shared" ref="AD264:AD327" si="56">IF(OR(ISNA(B264),B264=0),NA(),E264/$AC$5)</f>
        <v>#N/A</v>
      </c>
      <c r="AE264" s="13" t="e">
        <f t="shared" ref="AE264:AE327" si="57">IF(OR(ISNA(B264),B264=0),NA(),G264/$AC$5)</f>
        <v>#N/A</v>
      </c>
      <c r="AF264" s="13" t="e">
        <f t="shared" ref="AF264:AF327" si="58">IF(OR(ISNA(B264),B264=0),NA(),I264/$AC$5)</f>
        <v>#N/A</v>
      </c>
      <c r="AG264" s="13" t="e">
        <f t="shared" ref="AG264:AG327" si="59">+IF(OR(ISNA(B264),B264=0),NA(),Z264/$AC$5)</f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60">IF($C265="","",G265-G264)</f>
        <v/>
      </c>
      <c r="X265" s="1" t="str">
        <f t="shared" ref="X265:X328" si="61">IF($C265="","",H265-H264)</f>
        <v/>
      </c>
      <c r="Y265" s="1" t="str">
        <f t="shared" ref="Y265:Y328" si="62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si="55"/>
        <v>#N/A</v>
      </c>
      <c r="AD265" s="13" t="e">
        <f t="shared" si="56"/>
        <v>#N/A</v>
      </c>
      <c r="AE265" s="13" t="e">
        <f t="shared" si="57"/>
        <v>#N/A</v>
      </c>
      <c r="AF265" s="13" t="e">
        <f t="shared" si="58"/>
        <v>#N/A</v>
      </c>
      <c r="AG265" s="13" t="e">
        <f t="shared" si="59"/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60"/>
        <v/>
      </c>
      <c r="X266" s="1" t="str">
        <f t="shared" si="61"/>
        <v/>
      </c>
      <c r="Y266" s="1" t="str">
        <f t="shared" si="62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5"/>
        <v>#N/A</v>
      </c>
      <c r="AD266" s="13" t="e">
        <f t="shared" si="56"/>
        <v>#N/A</v>
      </c>
      <c r="AE266" s="13" t="e">
        <f t="shared" si="57"/>
        <v>#N/A</v>
      </c>
      <c r="AF266" s="13" t="e">
        <f t="shared" si="58"/>
        <v>#N/A</v>
      </c>
      <c r="AG266" s="13" t="e">
        <f t="shared" si="59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60"/>
        <v/>
      </c>
      <c r="X267" s="1" t="str">
        <f t="shared" si="61"/>
        <v/>
      </c>
      <c r="Y267" s="1" t="str">
        <f t="shared" si="62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5"/>
        <v>#N/A</v>
      </c>
      <c r="AD267" s="13" t="e">
        <f t="shared" si="56"/>
        <v>#N/A</v>
      </c>
      <c r="AE267" s="13" t="e">
        <f t="shared" si="57"/>
        <v>#N/A</v>
      </c>
      <c r="AF267" s="13" t="e">
        <f t="shared" si="58"/>
        <v>#N/A</v>
      </c>
      <c r="AG267" s="13" t="e">
        <f t="shared" si="59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60"/>
        <v/>
      </c>
      <c r="X268" s="1" t="str">
        <f t="shared" si="61"/>
        <v/>
      </c>
      <c r="Y268" s="1" t="str">
        <f t="shared" si="62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5"/>
        <v>#N/A</v>
      </c>
      <c r="AD268" s="13" t="e">
        <f t="shared" si="56"/>
        <v>#N/A</v>
      </c>
      <c r="AE268" s="13" t="e">
        <f t="shared" si="57"/>
        <v>#N/A</v>
      </c>
      <c r="AF268" s="13" t="e">
        <f t="shared" si="58"/>
        <v>#N/A</v>
      </c>
      <c r="AG268" s="13" t="e">
        <f t="shared" si="59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60"/>
        <v/>
      </c>
      <c r="X269" s="1" t="str">
        <f t="shared" si="61"/>
        <v/>
      </c>
      <c r="Y269" s="1" t="str">
        <f t="shared" si="62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5"/>
        <v>#N/A</v>
      </c>
      <c r="AD269" s="13" t="e">
        <f t="shared" si="56"/>
        <v>#N/A</v>
      </c>
      <c r="AE269" s="13" t="e">
        <f t="shared" si="57"/>
        <v>#N/A</v>
      </c>
      <c r="AF269" s="13" t="e">
        <f t="shared" si="58"/>
        <v>#N/A</v>
      </c>
      <c r="AG269" s="13" t="e">
        <f t="shared" si="59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60"/>
        <v/>
      </c>
      <c r="X270" s="1" t="str">
        <f t="shared" si="61"/>
        <v/>
      </c>
      <c r="Y270" s="1" t="str">
        <f t="shared" si="62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5"/>
        <v>#N/A</v>
      </c>
      <c r="AD270" s="13" t="e">
        <f t="shared" si="56"/>
        <v>#N/A</v>
      </c>
      <c r="AE270" s="13" t="e">
        <f t="shared" si="57"/>
        <v>#N/A</v>
      </c>
      <c r="AF270" s="13" t="e">
        <f t="shared" si="58"/>
        <v>#N/A</v>
      </c>
      <c r="AG270" s="13" t="e">
        <f t="shared" si="59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60"/>
        <v/>
      </c>
      <c r="X271" s="1" t="str">
        <f t="shared" si="61"/>
        <v/>
      </c>
      <c r="Y271" s="1" t="str">
        <f t="shared" si="62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5"/>
        <v>#N/A</v>
      </c>
      <c r="AD271" s="13" t="e">
        <f t="shared" si="56"/>
        <v>#N/A</v>
      </c>
      <c r="AE271" s="13" t="e">
        <f t="shared" si="57"/>
        <v>#N/A</v>
      </c>
      <c r="AF271" s="13" t="e">
        <f t="shared" si="58"/>
        <v>#N/A</v>
      </c>
      <c r="AG271" s="13" t="e">
        <f t="shared" si="59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60"/>
        <v/>
      </c>
      <c r="X272" s="1" t="str">
        <f t="shared" si="61"/>
        <v/>
      </c>
      <c r="Y272" s="1" t="str">
        <f t="shared" si="62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5"/>
        <v>#N/A</v>
      </c>
      <c r="AD272" s="13" t="e">
        <f t="shared" si="56"/>
        <v>#N/A</v>
      </c>
      <c r="AE272" s="13" t="e">
        <f t="shared" si="57"/>
        <v>#N/A</v>
      </c>
      <c r="AF272" s="13" t="e">
        <f t="shared" si="58"/>
        <v>#N/A</v>
      </c>
      <c r="AG272" s="13" t="e">
        <f t="shared" si="59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60"/>
        <v/>
      </c>
      <c r="X273" s="1" t="str">
        <f t="shared" si="61"/>
        <v/>
      </c>
      <c r="Y273" s="1" t="str">
        <f t="shared" si="62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5"/>
        <v>#N/A</v>
      </c>
      <c r="AD273" s="13" t="e">
        <f t="shared" si="56"/>
        <v>#N/A</v>
      </c>
      <c r="AE273" s="13" t="e">
        <f t="shared" si="57"/>
        <v>#N/A</v>
      </c>
      <c r="AF273" s="13" t="e">
        <f t="shared" si="58"/>
        <v>#N/A</v>
      </c>
      <c r="AG273" s="13" t="e">
        <f t="shared" si="59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60"/>
        <v/>
      </c>
      <c r="X274" s="1" t="str">
        <f t="shared" si="61"/>
        <v/>
      </c>
      <c r="Y274" s="1" t="str">
        <f t="shared" si="62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5"/>
        <v>#N/A</v>
      </c>
      <c r="AD274" s="13" t="e">
        <f t="shared" si="56"/>
        <v>#N/A</v>
      </c>
      <c r="AE274" s="13" t="e">
        <f t="shared" si="57"/>
        <v>#N/A</v>
      </c>
      <c r="AF274" s="13" t="e">
        <f t="shared" si="58"/>
        <v>#N/A</v>
      </c>
      <c r="AG274" s="13" t="e">
        <f t="shared" si="59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60"/>
        <v/>
      </c>
      <c r="X275" s="1" t="str">
        <f t="shared" si="61"/>
        <v/>
      </c>
      <c r="Y275" s="1" t="str">
        <f t="shared" si="62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5"/>
        <v>#N/A</v>
      </c>
      <c r="AD275" s="13" t="e">
        <f t="shared" si="56"/>
        <v>#N/A</v>
      </c>
      <c r="AE275" s="13" t="e">
        <f t="shared" si="57"/>
        <v>#N/A</v>
      </c>
      <c r="AF275" s="13" t="e">
        <f t="shared" si="58"/>
        <v>#N/A</v>
      </c>
      <c r="AG275" s="13" t="e">
        <f t="shared" si="59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60"/>
        <v/>
      </c>
      <c r="X276" s="1" t="str">
        <f t="shared" si="61"/>
        <v/>
      </c>
      <c r="Y276" s="1" t="str">
        <f t="shared" si="62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5"/>
        <v>#N/A</v>
      </c>
      <c r="AD276" s="13" t="e">
        <f t="shared" si="56"/>
        <v>#N/A</v>
      </c>
      <c r="AE276" s="13" t="e">
        <f t="shared" si="57"/>
        <v>#N/A</v>
      </c>
      <c r="AF276" s="13" t="e">
        <f t="shared" si="58"/>
        <v>#N/A</v>
      </c>
      <c r="AG276" s="13" t="e">
        <f t="shared" si="59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60"/>
        <v/>
      </c>
      <c r="X277" s="1" t="str">
        <f t="shared" si="61"/>
        <v/>
      </c>
      <c r="Y277" s="1" t="str">
        <f t="shared" si="62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5"/>
        <v>#N/A</v>
      </c>
      <c r="AD277" s="13" t="e">
        <f t="shared" si="56"/>
        <v>#N/A</v>
      </c>
      <c r="AE277" s="13" t="e">
        <f t="shared" si="57"/>
        <v>#N/A</v>
      </c>
      <c r="AF277" s="13" t="e">
        <f t="shared" si="58"/>
        <v>#N/A</v>
      </c>
      <c r="AG277" s="13" t="e">
        <f t="shared" si="59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60"/>
        <v/>
      </c>
      <c r="X278" s="1" t="str">
        <f t="shared" si="61"/>
        <v/>
      </c>
      <c r="Y278" s="1" t="str">
        <f t="shared" si="62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5"/>
        <v>#N/A</v>
      </c>
      <c r="AD278" s="13" t="e">
        <f t="shared" si="56"/>
        <v>#N/A</v>
      </c>
      <c r="AE278" s="13" t="e">
        <f t="shared" si="57"/>
        <v>#N/A</v>
      </c>
      <c r="AF278" s="13" t="e">
        <f t="shared" si="58"/>
        <v>#N/A</v>
      </c>
      <c r="AG278" s="13" t="e">
        <f t="shared" si="59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60"/>
        <v/>
      </c>
      <c r="X279" s="1" t="str">
        <f t="shared" si="61"/>
        <v/>
      </c>
      <c r="Y279" s="1" t="str">
        <f t="shared" si="62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5"/>
        <v>#N/A</v>
      </c>
      <c r="AD279" s="13" t="e">
        <f t="shared" si="56"/>
        <v>#N/A</v>
      </c>
      <c r="AE279" s="13" t="e">
        <f t="shared" si="57"/>
        <v>#N/A</v>
      </c>
      <c r="AF279" s="13" t="e">
        <f t="shared" si="58"/>
        <v>#N/A</v>
      </c>
      <c r="AG279" s="13" t="e">
        <f t="shared" si="59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60"/>
        <v/>
      </c>
      <c r="X280" s="1" t="str">
        <f t="shared" si="61"/>
        <v/>
      </c>
      <c r="Y280" s="1" t="str">
        <f t="shared" si="62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5"/>
        <v>#N/A</v>
      </c>
      <c r="AD280" s="13" t="e">
        <f t="shared" si="56"/>
        <v>#N/A</v>
      </c>
      <c r="AE280" s="13" t="e">
        <f t="shared" si="57"/>
        <v>#N/A</v>
      </c>
      <c r="AF280" s="13" t="e">
        <f t="shared" si="58"/>
        <v>#N/A</v>
      </c>
      <c r="AG280" s="13" t="e">
        <f t="shared" si="59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60"/>
        <v/>
      </c>
      <c r="X281" s="1" t="str">
        <f t="shared" si="61"/>
        <v/>
      </c>
      <c r="Y281" s="1" t="str">
        <f t="shared" si="62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5"/>
        <v>#N/A</v>
      </c>
      <c r="AD281" s="13" t="e">
        <f t="shared" si="56"/>
        <v>#N/A</v>
      </c>
      <c r="AE281" s="13" t="e">
        <f t="shared" si="57"/>
        <v>#N/A</v>
      </c>
      <c r="AF281" s="13" t="e">
        <f t="shared" si="58"/>
        <v>#N/A</v>
      </c>
      <c r="AG281" s="13" t="e">
        <f t="shared" si="59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60"/>
        <v/>
      </c>
      <c r="X282" s="1" t="str">
        <f t="shared" si="61"/>
        <v/>
      </c>
      <c r="Y282" s="1" t="str">
        <f t="shared" si="62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5"/>
        <v>#N/A</v>
      </c>
      <c r="AD282" s="13" t="e">
        <f t="shared" si="56"/>
        <v>#N/A</v>
      </c>
      <c r="AE282" s="13" t="e">
        <f t="shared" si="57"/>
        <v>#N/A</v>
      </c>
      <c r="AF282" s="13" t="e">
        <f t="shared" si="58"/>
        <v>#N/A</v>
      </c>
      <c r="AG282" s="13" t="e">
        <f t="shared" si="59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60"/>
        <v/>
      </c>
      <c r="X283" s="1" t="str">
        <f t="shared" si="61"/>
        <v/>
      </c>
      <c r="Y283" s="1" t="str">
        <f t="shared" si="62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5"/>
        <v>#N/A</v>
      </c>
      <c r="AD283" s="13" t="e">
        <f t="shared" si="56"/>
        <v>#N/A</v>
      </c>
      <c r="AE283" s="13" t="e">
        <f t="shared" si="57"/>
        <v>#N/A</v>
      </c>
      <c r="AF283" s="13" t="e">
        <f t="shared" si="58"/>
        <v>#N/A</v>
      </c>
      <c r="AG283" s="13" t="e">
        <f t="shared" si="59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60"/>
        <v/>
      </c>
      <c r="X284" s="1" t="str">
        <f t="shared" si="61"/>
        <v/>
      </c>
      <c r="Y284" s="1" t="str">
        <f t="shared" si="62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5"/>
        <v>#N/A</v>
      </c>
      <c r="AD284" s="13" t="e">
        <f t="shared" si="56"/>
        <v>#N/A</v>
      </c>
      <c r="AE284" s="13" t="e">
        <f t="shared" si="57"/>
        <v>#N/A</v>
      </c>
      <c r="AF284" s="13" t="e">
        <f t="shared" si="58"/>
        <v>#N/A</v>
      </c>
      <c r="AG284" s="13" t="e">
        <f t="shared" si="59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60"/>
        <v/>
      </c>
      <c r="X285" s="1" t="str">
        <f t="shared" si="61"/>
        <v/>
      </c>
      <c r="Y285" s="1" t="str">
        <f t="shared" si="62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5"/>
        <v>#N/A</v>
      </c>
      <c r="AD285" s="13" t="e">
        <f t="shared" si="56"/>
        <v>#N/A</v>
      </c>
      <c r="AE285" s="13" t="e">
        <f t="shared" si="57"/>
        <v>#N/A</v>
      </c>
      <c r="AF285" s="13" t="e">
        <f t="shared" si="58"/>
        <v>#N/A</v>
      </c>
      <c r="AG285" s="13" t="e">
        <f t="shared" si="59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60"/>
        <v/>
      </c>
      <c r="X286" s="1" t="str">
        <f t="shared" si="61"/>
        <v/>
      </c>
      <c r="Y286" s="1" t="str">
        <f t="shared" si="62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5"/>
        <v>#N/A</v>
      </c>
      <c r="AD286" s="13" t="e">
        <f t="shared" si="56"/>
        <v>#N/A</v>
      </c>
      <c r="AE286" s="13" t="e">
        <f t="shared" si="57"/>
        <v>#N/A</v>
      </c>
      <c r="AF286" s="13" t="e">
        <f t="shared" si="58"/>
        <v>#N/A</v>
      </c>
      <c r="AG286" s="13" t="e">
        <f t="shared" si="59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60"/>
        <v/>
      </c>
      <c r="X287" s="1" t="str">
        <f t="shared" si="61"/>
        <v/>
      </c>
      <c r="Y287" s="1" t="str">
        <f t="shared" si="62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5"/>
        <v>#N/A</v>
      </c>
      <c r="AD287" s="13" t="e">
        <f t="shared" si="56"/>
        <v>#N/A</v>
      </c>
      <c r="AE287" s="13" t="e">
        <f t="shared" si="57"/>
        <v>#N/A</v>
      </c>
      <c r="AF287" s="13" t="e">
        <f t="shared" si="58"/>
        <v>#N/A</v>
      </c>
      <c r="AG287" s="13" t="e">
        <f t="shared" si="59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60"/>
        <v/>
      </c>
      <c r="X288" s="1" t="str">
        <f t="shared" si="61"/>
        <v/>
      </c>
      <c r="Y288" s="1" t="str">
        <f t="shared" si="62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5"/>
        <v>#N/A</v>
      </c>
      <c r="AD288" s="13" t="e">
        <f t="shared" si="56"/>
        <v>#N/A</v>
      </c>
      <c r="AE288" s="13" t="e">
        <f t="shared" si="57"/>
        <v>#N/A</v>
      </c>
      <c r="AF288" s="13" t="e">
        <f t="shared" si="58"/>
        <v>#N/A</v>
      </c>
      <c r="AG288" s="13" t="e">
        <f t="shared" si="59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60"/>
        <v/>
      </c>
      <c r="X289" s="1" t="str">
        <f t="shared" si="61"/>
        <v/>
      </c>
      <c r="Y289" s="1" t="str">
        <f t="shared" si="62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5"/>
        <v>#N/A</v>
      </c>
      <c r="AD289" s="13" t="e">
        <f t="shared" si="56"/>
        <v>#N/A</v>
      </c>
      <c r="AE289" s="13" t="e">
        <f t="shared" si="57"/>
        <v>#N/A</v>
      </c>
      <c r="AF289" s="13" t="e">
        <f t="shared" si="58"/>
        <v>#N/A</v>
      </c>
      <c r="AG289" s="13" t="e">
        <f t="shared" si="59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60"/>
        <v/>
      </c>
      <c r="X290" s="1" t="str">
        <f t="shared" si="61"/>
        <v/>
      </c>
      <c r="Y290" s="1" t="str">
        <f t="shared" si="62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5"/>
        <v>#N/A</v>
      </c>
      <c r="AD290" s="13" t="e">
        <f t="shared" si="56"/>
        <v>#N/A</v>
      </c>
      <c r="AE290" s="13" t="e">
        <f t="shared" si="57"/>
        <v>#N/A</v>
      </c>
      <c r="AF290" s="13" t="e">
        <f t="shared" si="58"/>
        <v>#N/A</v>
      </c>
      <c r="AG290" s="13" t="e">
        <f t="shared" si="59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60"/>
        <v/>
      </c>
      <c r="X291" s="1" t="str">
        <f t="shared" si="61"/>
        <v/>
      </c>
      <c r="Y291" s="1" t="str">
        <f t="shared" si="62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5"/>
        <v>#N/A</v>
      </c>
      <c r="AD291" s="13" t="e">
        <f t="shared" si="56"/>
        <v>#N/A</v>
      </c>
      <c r="AE291" s="13" t="e">
        <f t="shared" si="57"/>
        <v>#N/A</v>
      </c>
      <c r="AF291" s="13" t="e">
        <f t="shared" si="58"/>
        <v>#N/A</v>
      </c>
      <c r="AG291" s="13" t="e">
        <f t="shared" si="59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60"/>
        <v/>
      </c>
      <c r="X292" s="1" t="str">
        <f t="shared" si="61"/>
        <v/>
      </c>
      <c r="Y292" s="1" t="str">
        <f t="shared" si="62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5"/>
        <v>#N/A</v>
      </c>
      <c r="AD292" s="13" t="e">
        <f t="shared" si="56"/>
        <v>#N/A</v>
      </c>
      <c r="AE292" s="13" t="e">
        <f t="shared" si="57"/>
        <v>#N/A</v>
      </c>
      <c r="AF292" s="13" t="e">
        <f t="shared" si="58"/>
        <v>#N/A</v>
      </c>
      <c r="AG292" s="13" t="e">
        <f t="shared" si="59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60"/>
        <v/>
      </c>
      <c r="X293" s="1" t="str">
        <f t="shared" si="61"/>
        <v/>
      </c>
      <c r="Y293" s="1" t="str">
        <f t="shared" si="62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5"/>
        <v>#N/A</v>
      </c>
      <c r="AD293" s="13" t="e">
        <f t="shared" si="56"/>
        <v>#N/A</v>
      </c>
      <c r="AE293" s="13" t="e">
        <f t="shared" si="57"/>
        <v>#N/A</v>
      </c>
      <c r="AF293" s="13" t="e">
        <f t="shared" si="58"/>
        <v>#N/A</v>
      </c>
      <c r="AG293" s="13" t="e">
        <f t="shared" si="59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60"/>
        <v/>
      </c>
      <c r="X294" s="1" t="str">
        <f t="shared" si="61"/>
        <v/>
      </c>
      <c r="Y294" s="1" t="str">
        <f t="shared" si="62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5"/>
        <v>#N/A</v>
      </c>
      <c r="AD294" s="13" t="e">
        <f t="shared" si="56"/>
        <v>#N/A</v>
      </c>
      <c r="AE294" s="13" t="e">
        <f t="shared" si="57"/>
        <v>#N/A</v>
      </c>
      <c r="AF294" s="13" t="e">
        <f t="shared" si="58"/>
        <v>#N/A</v>
      </c>
      <c r="AG294" s="13" t="e">
        <f t="shared" si="59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60"/>
        <v/>
      </c>
      <c r="X295" s="1" t="str">
        <f t="shared" si="61"/>
        <v/>
      </c>
      <c r="Y295" s="1" t="str">
        <f t="shared" si="62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5"/>
        <v>#N/A</v>
      </c>
      <c r="AD295" s="13" t="e">
        <f t="shared" si="56"/>
        <v>#N/A</v>
      </c>
      <c r="AE295" s="13" t="e">
        <f t="shared" si="57"/>
        <v>#N/A</v>
      </c>
      <c r="AF295" s="13" t="e">
        <f t="shared" si="58"/>
        <v>#N/A</v>
      </c>
      <c r="AG295" s="13" t="e">
        <f t="shared" si="59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60"/>
        <v/>
      </c>
      <c r="X296" s="1" t="str">
        <f t="shared" si="61"/>
        <v/>
      </c>
      <c r="Y296" s="1" t="str">
        <f t="shared" si="62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5"/>
        <v>#N/A</v>
      </c>
      <c r="AD296" s="13" t="e">
        <f t="shared" si="56"/>
        <v>#N/A</v>
      </c>
      <c r="AE296" s="13" t="e">
        <f t="shared" si="57"/>
        <v>#N/A</v>
      </c>
      <c r="AF296" s="13" t="e">
        <f t="shared" si="58"/>
        <v>#N/A</v>
      </c>
      <c r="AG296" s="13" t="e">
        <f t="shared" si="59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60"/>
        <v/>
      </c>
      <c r="X297" s="1" t="str">
        <f t="shared" si="61"/>
        <v/>
      </c>
      <c r="Y297" s="1" t="str">
        <f t="shared" si="62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5"/>
        <v>#N/A</v>
      </c>
      <c r="AD297" s="13" t="e">
        <f t="shared" si="56"/>
        <v>#N/A</v>
      </c>
      <c r="AE297" s="13" t="e">
        <f t="shared" si="57"/>
        <v>#N/A</v>
      </c>
      <c r="AF297" s="13" t="e">
        <f t="shared" si="58"/>
        <v>#N/A</v>
      </c>
      <c r="AG297" s="13" t="e">
        <f t="shared" si="59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60"/>
        <v/>
      </c>
      <c r="X298" s="1" t="str">
        <f t="shared" si="61"/>
        <v/>
      </c>
      <c r="Y298" s="1" t="str">
        <f t="shared" si="62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5"/>
        <v>#N/A</v>
      </c>
      <c r="AD298" s="13" t="e">
        <f t="shared" si="56"/>
        <v>#N/A</v>
      </c>
      <c r="AE298" s="13" t="e">
        <f t="shared" si="57"/>
        <v>#N/A</v>
      </c>
      <c r="AF298" s="13" t="e">
        <f t="shared" si="58"/>
        <v>#N/A</v>
      </c>
      <c r="AG298" s="13" t="e">
        <f t="shared" si="59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60"/>
        <v/>
      </c>
      <c r="X299" s="1" t="str">
        <f t="shared" si="61"/>
        <v/>
      </c>
      <c r="Y299" s="1" t="str">
        <f t="shared" si="62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5"/>
        <v>#N/A</v>
      </c>
      <c r="AD299" s="13" t="e">
        <f t="shared" si="56"/>
        <v>#N/A</v>
      </c>
      <c r="AE299" s="13" t="e">
        <f t="shared" si="57"/>
        <v>#N/A</v>
      </c>
      <c r="AF299" s="13" t="e">
        <f t="shared" si="58"/>
        <v>#N/A</v>
      </c>
      <c r="AG299" s="13" t="e">
        <f t="shared" si="59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60"/>
        <v/>
      </c>
      <c r="X300" s="1" t="str">
        <f t="shared" si="61"/>
        <v/>
      </c>
      <c r="Y300" s="1" t="str">
        <f t="shared" si="62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5"/>
        <v>#N/A</v>
      </c>
      <c r="AD300" s="13" t="e">
        <f t="shared" si="56"/>
        <v>#N/A</v>
      </c>
      <c r="AE300" s="13" t="e">
        <f t="shared" si="57"/>
        <v>#N/A</v>
      </c>
      <c r="AF300" s="13" t="e">
        <f t="shared" si="58"/>
        <v>#N/A</v>
      </c>
      <c r="AG300" s="13" t="e">
        <f t="shared" si="59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60"/>
        <v/>
      </c>
      <c r="X301" s="1" t="str">
        <f t="shared" si="61"/>
        <v/>
      </c>
      <c r="Y301" s="1" t="str">
        <f t="shared" si="62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5"/>
        <v>#N/A</v>
      </c>
      <c r="AD301" s="13" t="e">
        <f t="shared" si="56"/>
        <v>#N/A</v>
      </c>
      <c r="AE301" s="13" t="e">
        <f t="shared" si="57"/>
        <v>#N/A</v>
      </c>
      <c r="AF301" s="13" t="e">
        <f t="shared" si="58"/>
        <v>#N/A</v>
      </c>
      <c r="AG301" s="13" t="e">
        <f t="shared" si="59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60"/>
        <v/>
      </c>
      <c r="X302" s="1" t="str">
        <f t="shared" si="61"/>
        <v/>
      </c>
      <c r="Y302" s="1" t="str">
        <f t="shared" si="62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5"/>
        <v>#N/A</v>
      </c>
      <c r="AD302" s="13" t="e">
        <f t="shared" si="56"/>
        <v>#N/A</v>
      </c>
      <c r="AE302" s="13" t="e">
        <f t="shared" si="57"/>
        <v>#N/A</v>
      </c>
      <c r="AF302" s="13" t="e">
        <f t="shared" si="58"/>
        <v>#N/A</v>
      </c>
      <c r="AG302" s="13" t="e">
        <f t="shared" si="59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60"/>
        <v/>
      </c>
      <c r="X303" s="1" t="str">
        <f t="shared" si="61"/>
        <v/>
      </c>
      <c r="Y303" s="1" t="str">
        <f t="shared" si="62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5"/>
        <v>#N/A</v>
      </c>
      <c r="AD303" s="13" t="e">
        <f t="shared" si="56"/>
        <v>#N/A</v>
      </c>
      <c r="AE303" s="13" t="e">
        <f t="shared" si="57"/>
        <v>#N/A</v>
      </c>
      <c r="AF303" s="13" t="e">
        <f t="shared" si="58"/>
        <v>#N/A</v>
      </c>
      <c r="AG303" s="13" t="e">
        <f t="shared" si="59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60"/>
        <v/>
      </c>
      <c r="X304" s="1" t="str">
        <f t="shared" si="61"/>
        <v/>
      </c>
      <c r="Y304" s="1" t="str">
        <f t="shared" si="62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5"/>
        <v>#N/A</v>
      </c>
      <c r="AD304" s="13" t="e">
        <f t="shared" si="56"/>
        <v>#N/A</v>
      </c>
      <c r="AE304" s="13" t="e">
        <f t="shared" si="57"/>
        <v>#N/A</v>
      </c>
      <c r="AF304" s="13" t="e">
        <f t="shared" si="58"/>
        <v>#N/A</v>
      </c>
      <c r="AG304" s="13" t="e">
        <f t="shared" si="59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60"/>
        <v/>
      </c>
      <c r="X305" s="1" t="str">
        <f t="shared" si="61"/>
        <v/>
      </c>
      <c r="Y305" s="1" t="str">
        <f t="shared" si="62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5"/>
        <v>#N/A</v>
      </c>
      <c r="AD305" s="13" t="e">
        <f t="shared" si="56"/>
        <v>#N/A</v>
      </c>
      <c r="AE305" s="13" t="e">
        <f t="shared" si="57"/>
        <v>#N/A</v>
      </c>
      <c r="AF305" s="13" t="e">
        <f t="shared" si="58"/>
        <v>#N/A</v>
      </c>
      <c r="AG305" s="13" t="e">
        <f t="shared" si="59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60"/>
        <v/>
      </c>
      <c r="X306" s="1" t="str">
        <f t="shared" si="61"/>
        <v/>
      </c>
      <c r="Y306" s="1" t="str">
        <f t="shared" si="62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5"/>
        <v>#N/A</v>
      </c>
      <c r="AD306" s="13" t="e">
        <f t="shared" si="56"/>
        <v>#N/A</v>
      </c>
      <c r="AE306" s="13" t="e">
        <f t="shared" si="57"/>
        <v>#N/A</v>
      </c>
      <c r="AF306" s="13" t="e">
        <f t="shared" si="58"/>
        <v>#N/A</v>
      </c>
      <c r="AG306" s="13" t="e">
        <f t="shared" si="59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60"/>
        <v/>
      </c>
      <c r="X307" s="1" t="str">
        <f t="shared" si="61"/>
        <v/>
      </c>
      <c r="Y307" s="1" t="str">
        <f t="shared" si="62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5"/>
        <v>#N/A</v>
      </c>
      <c r="AD307" s="13" t="e">
        <f t="shared" si="56"/>
        <v>#N/A</v>
      </c>
      <c r="AE307" s="13" t="e">
        <f t="shared" si="57"/>
        <v>#N/A</v>
      </c>
      <c r="AF307" s="13" t="e">
        <f t="shared" si="58"/>
        <v>#N/A</v>
      </c>
      <c r="AG307" s="13" t="e">
        <f t="shared" si="59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60"/>
        <v/>
      </c>
      <c r="X308" s="1" t="str">
        <f t="shared" si="61"/>
        <v/>
      </c>
      <c r="Y308" s="1" t="str">
        <f t="shared" si="62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5"/>
        <v>#N/A</v>
      </c>
      <c r="AD308" s="13" t="e">
        <f t="shared" si="56"/>
        <v>#N/A</v>
      </c>
      <c r="AE308" s="13" t="e">
        <f t="shared" si="57"/>
        <v>#N/A</v>
      </c>
      <c r="AF308" s="13" t="e">
        <f t="shared" si="58"/>
        <v>#N/A</v>
      </c>
      <c r="AG308" s="13" t="e">
        <f t="shared" si="59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60"/>
        <v/>
      </c>
      <c r="X309" s="1" t="str">
        <f t="shared" si="61"/>
        <v/>
      </c>
      <c r="Y309" s="1" t="str">
        <f t="shared" si="62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5"/>
        <v>#N/A</v>
      </c>
      <c r="AD309" s="13" t="e">
        <f t="shared" si="56"/>
        <v>#N/A</v>
      </c>
      <c r="AE309" s="13" t="e">
        <f t="shared" si="57"/>
        <v>#N/A</v>
      </c>
      <c r="AF309" s="13" t="e">
        <f t="shared" si="58"/>
        <v>#N/A</v>
      </c>
      <c r="AG309" s="13" t="e">
        <f t="shared" si="59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60"/>
        <v/>
      </c>
      <c r="X310" s="1" t="str">
        <f t="shared" si="61"/>
        <v/>
      </c>
      <c r="Y310" s="1" t="str">
        <f t="shared" si="62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5"/>
        <v>#N/A</v>
      </c>
      <c r="AD310" s="13" t="e">
        <f t="shared" si="56"/>
        <v>#N/A</v>
      </c>
      <c r="AE310" s="13" t="e">
        <f t="shared" si="57"/>
        <v>#N/A</v>
      </c>
      <c r="AF310" s="13" t="e">
        <f t="shared" si="58"/>
        <v>#N/A</v>
      </c>
      <c r="AG310" s="13" t="e">
        <f t="shared" si="59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60"/>
        <v/>
      </c>
      <c r="X311" s="1" t="str">
        <f t="shared" si="61"/>
        <v/>
      </c>
      <c r="Y311" s="1" t="str">
        <f t="shared" si="62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5"/>
        <v>#N/A</v>
      </c>
      <c r="AD311" s="13" t="e">
        <f t="shared" si="56"/>
        <v>#N/A</v>
      </c>
      <c r="AE311" s="13" t="e">
        <f t="shared" si="57"/>
        <v>#N/A</v>
      </c>
      <c r="AF311" s="13" t="e">
        <f t="shared" si="58"/>
        <v>#N/A</v>
      </c>
      <c r="AG311" s="13" t="e">
        <f t="shared" si="59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60"/>
        <v/>
      </c>
      <c r="X312" s="1" t="str">
        <f t="shared" si="61"/>
        <v/>
      </c>
      <c r="Y312" s="1" t="str">
        <f t="shared" si="62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5"/>
        <v>#N/A</v>
      </c>
      <c r="AD312" s="13" t="e">
        <f t="shared" si="56"/>
        <v>#N/A</v>
      </c>
      <c r="AE312" s="13" t="e">
        <f t="shared" si="57"/>
        <v>#N/A</v>
      </c>
      <c r="AF312" s="13" t="e">
        <f t="shared" si="58"/>
        <v>#N/A</v>
      </c>
      <c r="AG312" s="13" t="e">
        <f t="shared" si="59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60"/>
        <v/>
      </c>
      <c r="X313" s="1" t="str">
        <f t="shared" si="61"/>
        <v/>
      </c>
      <c r="Y313" s="1" t="str">
        <f t="shared" si="62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5"/>
        <v>#N/A</v>
      </c>
      <c r="AD313" s="13" t="e">
        <f t="shared" si="56"/>
        <v>#N/A</v>
      </c>
      <c r="AE313" s="13" t="e">
        <f t="shared" si="57"/>
        <v>#N/A</v>
      </c>
      <c r="AF313" s="13" t="e">
        <f t="shared" si="58"/>
        <v>#N/A</v>
      </c>
      <c r="AG313" s="13" t="e">
        <f t="shared" si="59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60"/>
        <v/>
      </c>
      <c r="X314" s="1" t="str">
        <f t="shared" si="61"/>
        <v/>
      </c>
      <c r="Y314" s="1" t="str">
        <f t="shared" si="62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5"/>
        <v>#N/A</v>
      </c>
      <c r="AD314" s="13" t="e">
        <f t="shared" si="56"/>
        <v>#N/A</v>
      </c>
      <c r="AE314" s="13" t="e">
        <f t="shared" si="57"/>
        <v>#N/A</v>
      </c>
      <c r="AF314" s="13" t="e">
        <f t="shared" si="58"/>
        <v>#N/A</v>
      </c>
      <c r="AG314" s="13" t="e">
        <f t="shared" si="59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60"/>
        <v/>
      </c>
      <c r="X315" s="1" t="str">
        <f t="shared" si="61"/>
        <v/>
      </c>
      <c r="Y315" s="1" t="str">
        <f t="shared" si="62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5"/>
        <v>#N/A</v>
      </c>
      <c r="AD315" s="13" t="e">
        <f t="shared" si="56"/>
        <v>#N/A</v>
      </c>
      <c r="AE315" s="13" t="e">
        <f t="shared" si="57"/>
        <v>#N/A</v>
      </c>
      <c r="AF315" s="13" t="e">
        <f t="shared" si="58"/>
        <v>#N/A</v>
      </c>
      <c r="AG315" s="13" t="e">
        <f t="shared" si="59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60"/>
        <v/>
      </c>
      <c r="X316" s="1" t="str">
        <f t="shared" si="61"/>
        <v/>
      </c>
      <c r="Y316" s="1" t="str">
        <f t="shared" si="62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5"/>
        <v>#N/A</v>
      </c>
      <c r="AD316" s="13" t="e">
        <f t="shared" si="56"/>
        <v>#N/A</v>
      </c>
      <c r="AE316" s="13" t="e">
        <f t="shared" si="57"/>
        <v>#N/A</v>
      </c>
      <c r="AF316" s="13" t="e">
        <f t="shared" si="58"/>
        <v>#N/A</v>
      </c>
      <c r="AG316" s="13" t="e">
        <f t="shared" si="59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60"/>
        <v/>
      </c>
      <c r="X317" s="1" t="str">
        <f t="shared" si="61"/>
        <v/>
      </c>
      <c r="Y317" s="1" t="str">
        <f t="shared" si="62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5"/>
        <v>#N/A</v>
      </c>
      <c r="AD317" s="13" t="e">
        <f t="shared" si="56"/>
        <v>#N/A</v>
      </c>
      <c r="AE317" s="13" t="e">
        <f t="shared" si="57"/>
        <v>#N/A</v>
      </c>
      <c r="AF317" s="13" t="e">
        <f t="shared" si="58"/>
        <v>#N/A</v>
      </c>
      <c r="AG317" s="13" t="e">
        <f t="shared" si="59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60"/>
        <v/>
      </c>
      <c r="X318" s="1" t="str">
        <f t="shared" si="61"/>
        <v/>
      </c>
      <c r="Y318" s="1" t="str">
        <f t="shared" si="62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5"/>
        <v>#N/A</v>
      </c>
      <c r="AD318" s="13" t="e">
        <f t="shared" si="56"/>
        <v>#N/A</v>
      </c>
      <c r="AE318" s="13" t="e">
        <f t="shared" si="57"/>
        <v>#N/A</v>
      </c>
      <c r="AF318" s="13" t="e">
        <f t="shared" si="58"/>
        <v>#N/A</v>
      </c>
      <c r="AG318" s="13" t="e">
        <f t="shared" si="59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60"/>
        <v/>
      </c>
      <c r="X319" s="1" t="str">
        <f t="shared" si="61"/>
        <v/>
      </c>
      <c r="Y319" s="1" t="str">
        <f t="shared" si="62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5"/>
        <v>#N/A</v>
      </c>
      <c r="AD319" s="13" t="e">
        <f t="shared" si="56"/>
        <v>#N/A</v>
      </c>
      <c r="AE319" s="13" t="e">
        <f t="shared" si="57"/>
        <v>#N/A</v>
      </c>
      <c r="AF319" s="13" t="e">
        <f t="shared" si="58"/>
        <v>#N/A</v>
      </c>
      <c r="AG319" s="13" t="e">
        <f t="shared" si="59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60"/>
        <v/>
      </c>
      <c r="X320" s="1" t="str">
        <f t="shared" si="61"/>
        <v/>
      </c>
      <c r="Y320" s="1" t="str">
        <f t="shared" si="62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5"/>
        <v>#N/A</v>
      </c>
      <c r="AD320" s="13" t="e">
        <f t="shared" si="56"/>
        <v>#N/A</v>
      </c>
      <c r="AE320" s="13" t="e">
        <f t="shared" si="57"/>
        <v>#N/A</v>
      </c>
      <c r="AF320" s="13" t="e">
        <f t="shared" si="58"/>
        <v>#N/A</v>
      </c>
      <c r="AG320" s="13" t="e">
        <f t="shared" si="59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60"/>
        <v/>
      </c>
      <c r="X321" s="1" t="str">
        <f t="shared" si="61"/>
        <v/>
      </c>
      <c r="Y321" s="1" t="str">
        <f t="shared" si="62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5"/>
        <v>#N/A</v>
      </c>
      <c r="AD321" s="13" t="e">
        <f t="shared" si="56"/>
        <v>#N/A</v>
      </c>
      <c r="AE321" s="13" t="e">
        <f t="shared" si="57"/>
        <v>#N/A</v>
      </c>
      <c r="AF321" s="13" t="e">
        <f t="shared" si="58"/>
        <v>#N/A</v>
      </c>
      <c r="AG321" s="13" t="e">
        <f t="shared" si="59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60"/>
        <v/>
      </c>
      <c r="X322" s="1" t="str">
        <f t="shared" si="61"/>
        <v/>
      </c>
      <c r="Y322" s="1" t="str">
        <f t="shared" si="62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5"/>
        <v>#N/A</v>
      </c>
      <c r="AD322" s="13" t="e">
        <f t="shared" si="56"/>
        <v>#N/A</v>
      </c>
      <c r="AE322" s="13" t="e">
        <f t="shared" si="57"/>
        <v>#N/A</v>
      </c>
      <c r="AF322" s="13" t="e">
        <f t="shared" si="58"/>
        <v>#N/A</v>
      </c>
      <c r="AG322" s="13" t="e">
        <f t="shared" si="59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60"/>
        <v/>
      </c>
      <c r="X323" s="1" t="str">
        <f t="shared" si="61"/>
        <v/>
      </c>
      <c r="Y323" s="1" t="str">
        <f t="shared" si="62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5"/>
        <v>#N/A</v>
      </c>
      <c r="AD323" s="13" t="e">
        <f t="shared" si="56"/>
        <v>#N/A</v>
      </c>
      <c r="AE323" s="13" t="e">
        <f t="shared" si="57"/>
        <v>#N/A</v>
      </c>
      <c r="AF323" s="13" t="e">
        <f t="shared" si="58"/>
        <v>#N/A</v>
      </c>
      <c r="AG323" s="13" t="e">
        <f t="shared" si="59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60"/>
        <v/>
      </c>
      <c r="X324" s="1" t="str">
        <f t="shared" si="61"/>
        <v/>
      </c>
      <c r="Y324" s="1" t="str">
        <f t="shared" si="62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5"/>
        <v>#N/A</v>
      </c>
      <c r="AD324" s="13" t="e">
        <f t="shared" si="56"/>
        <v>#N/A</v>
      </c>
      <c r="AE324" s="13" t="e">
        <f t="shared" si="57"/>
        <v>#N/A</v>
      </c>
      <c r="AF324" s="13" t="e">
        <f t="shared" si="58"/>
        <v>#N/A</v>
      </c>
      <c r="AG324" s="13" t="e">
        <f t="shared" si="59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60"/>
        <v/>
      </c>
      <c r="X325" s="1" t="str">
        <f t="shared" si="61"/>
        <v/>
      </c>
      <c r="Y325" s="1" t="str">
        <f t="shared" si="62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5"/>
        <v>#N/A</v>
      </c>
      <c r="AD325" s="13" t="e">
        <f t="shared" si="56"/>
        <v>#N/A</v>
      </c>
      <c r="AE325" s="13" t="e">
        <f t="shared" si="57"/>
        <v>#N/A</v>
      </c>
      <c r="AF325" s="13" t="e">
        <f t="shared" si="58"/>
        <v>#N/A</v>
      </c>
      <c r="AG325" s="13" t="e">
        <f t="shared" si="59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60"/>
        <v/>
      </c>
      <c r="X326" s="1" t="str">
        <f t="shared" si="61"/>
        <v/>
      </c>
      <c r="Y326" s="1" t="str">
        <f t="shared" si="62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5"/>
        <v>#N/A</v>
      </c>
      <c r="AD326" s="13" t="e">
        <f t="shared" si="56"/>
        <v>#N/A</v>
      </c>
      <c r="AE326" s="13" t="e">
        <f t="shared" si="57"/>
        <v>#N/A</v>
      </c>
      <c r="AF326" s="13" t="e">
        <f t="shared" si="58"/>
        <v>#N/A</v>
      </c>
      <c r="AG326" s="13" t="e">
        <f t="shared" si="59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60"/>
        <v/>
      </c>
      <c r="X327" s="1" t="str">
        <f t="shared" si="61"/>
        <v/>
      </c>
      <c r="Y327" s="1" t="str">
        <f t="shared" si="62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5"/>
        <v>#N/A</v>
      </c>
      <c r="AD327" s="13" t="e">
        <f t="shared" si="56"/>
        <v>#N/A</v>
      </c>
      <c r="AE327" s="13" t="e">
        <f t="shared" si="57"/>
        <v>#N/A</v>
      </c>
      <c r="AF327" s="13" t="e">
        <f t="shared" si="58"/>
        <v>#N/A</v>
      </c>
      <c r="AG327" s="13" t="e">
        <f t="shared" si="59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60"/>
        <v/>
      </c>
      <c r="X328" s="1" t="str">
        <f t="shared" si="61"/>
        <v/>
      </c>
      <c r="Y328" s="1" t="str">
        <f t="shared" si="62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ref="AC328:AC367" si="67">IF(OR(ISNA(B328),B328=0),NA(),B328/$AC$5)</f>
        <v>#N/A</v>
      </c>
      <c r="AD328" s="13" t="e">
        <f t="shared" ref="AD328:AD367" si="68">IF(OR(ISNA(B328),B328=0),NA(),E328/$AC$5)</f>
        <v>#N/A</v>
      </c>
      <c r="AE328" s="13" t="e">
        <f t="shared" ref="AE328:AE367" si="69">IF(OR(ISNA(B328),B328=0),NA(),G328/$AC$5)</f>
        <v>#N/A</v>
      </c>
      <c r="AF328" s="13" t="e">
        <f t="shared" ref="AF328:AF367" si="70">IF(OR(ISNA(B328),B328=0),NA(),I328/$AC$5)</f>
        <v>#N/A</v>
      </c>
      <c r="AG328" s="13" t="e">
        <f t="shared" ref="AG328:AG367" si="71">+IF(OR(ISNA(B328),B328=0),NA(),Z328/$AC$5)</f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72">IF($C329="","",G329-G328)</f>
        <v/>
      </c>
      <c r="X329" s="1" t="str">
        <f t="shared" ref="X329:X367" si="73">IF($C329="","",H329-H328)</f>
        <v/>
      </c>
      <c r="Y329" s="1" t="str">
        <f t="shared" ref="Y329:Y367" si="74">IF($C329="","",I329-I328)</f>
        <v/>
      </c>
      <c r="Z329" s="1" t="e">
        <f t="shared" si="64"/>
        <v>#N/A</v>
      </c>
      <c r="AA329" s="3">
        <f t="shared" ref="AA329:AA367" si="75">$B$2*K329*$B$1</f>
        <v>0</v>
      </c>
      <c r="AB329" s="13" t="e">
        <f t="shared" si="66"/>
        <v>#N/A</v>
      </c>
      <c r="AC329" s="13" t="e">
        <f t="shared" si="67"/>
        <v>#N/A</v>
      </c>
      <c r="AD329" s="13" t="e">
        <f t="shared" si="68"/>
        <v>#N/A</v>
      </c>
      <c r="AE329" s="13" t="e">
        <f t="shared" si="69"/>
        <v>#N/A</v>
      </c>
      <c r="AF329" s="13" t="e">
        <f t="shared" si="70"/>
        <v>#N/A</v>
      </c>
      <c r="AG329" s="13" t="e">
        <f t="shared" si="71"/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72"/>
        <v/>
      </c>
      <c r="X330" s="1" t="str">
        <f t="shared" si="73"/>
        <v/>
      </c>
      <c r="Y330" s="1" t="str">
        <f t="shared" si="74"/>
        <v/>
      </c>
      <c r="Z330" s="1" t="e">
        <f t="shared" ref="Z330:Z367" si="77">IF(OR($C330="",ISNA($C330)),NA(),V330+W330+X330+Y330)</f>
        <v>#N/A</v>
      </c>
      <c r="AA330" s="3">
        <f t="shared" si="75"/>
        <v>0</v>
      </c>
      <c r="AB330" s="13" t="e">
        <f t="shared" si="66"/>
        <v>#N/A</v>
      </c>
      <c r="AC330" s="13" t="e">
        <f t="shared" si="67"/>
        <v>#N/A</v>
      </c>
      <c r="AD330" s="13" t="e">
        <f t="shared" si="68"/>
        <v>#N/A</v>
      </c>
      <c r="AE330" s="13" t="e">
        <f t="shared" si="69"/>
        <v>#N/A</v>
      </c>
      <c r="AF330" s="13" t="e">
        <f t="shared" si="70"/>
        <v>#N/A</v>
      </c>
      <c r="AG330" s="13" t="e">
        <f t="shared" si="71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72"/>
        <v/>
      </c>
      <c r="X331" s="1" t="str">
        <f t="shared" si="73"/>
        <v/>
      </c>
      <c r="Y331" s="1" t="str">
        <f t="shared" si="74"/>
        <v/>
      </c>
      <c r="Z331" s="1" t="e">
        <f t="shared" si="77"/>
        <v>#N/A</v>
      </c>
      <c r="AA331" s="3">
        <f t="shared" si="75"/>
        <v>0</v>
      </c>
      <c r="AB331" s="13" t="e">
        <f t="shared" si="66"/>
        <v>#N/A</v>
      </c>
      <c r="AC331" s="13" t="e">
        <f t="shared" si="67"/>
        <v>#N/A</v>
      </c>
      <c r="AD331" s="13" t="e">
        <f t="shared" si="68"/>
        <v>#N/A</v>
      </c>
      <c r="AE331" s="13" t="e">
        <f t="shared" si="69"/>
        <v>#N/A</v>
      </c>
      <c r="AF331" s="13" t="e">
        <f t="shared" si="70"/>
        <v>#N/A</v>
      </c>
      <c r="AG331" s="13" t="e">
        <f t="shared" si="71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72"/>
        <v/>
      </c>
      <c r="X332" s="1" t="str">
        <f t="shared" si="73"/>
        <v/>
      </c>
      <c r="Y332" s="1" t="str">
        <f t="shared" si="74"/>
        <v/>
      </c>
      <c r="Z332" s="1" t="e">
        <f t="shared" si="77"/>
        <v>#N/A</v>
      </c>
      <c r="AA332" s="3">
        <f t="shared" si="75"/>
        <v>0</v>
      </c>
      <c r="AB332" s="13" t="e">
        <f t="shared" si="66"/>
        <v>#N/A</v>
      </c>
      <c r="AC332" s="13" t="e">
        <f t="shared" si="67"/>
        <v>#N/A</v>
      </c>
      <c r="AD332" s="13" t="e">
        <f t="shared" si="68"/>
        <v>#N/A</v>
      </c>
      <c r="AE332" s="13" t="e">
        <f t="shared" si="69"/>
        <v>#N/A</v>
      </c>
      <c r="AF332" s="13" t="e">
        <f t="shared" si="70"/>
        <v>#N/A</v>
      </c>
      <c r="AG332" s="13" t="e">
        <f t="shared" si="71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72"/>
        <v/>
      </c>
      <c r="X333" s="1" t="str">
        <f t="shared" si="73"/>
        <v/>
      </c>
      <c r="Y333" s="1" t="str">
        <f t="shared" si="74"/>
        <v/>
      </c>
      <c r="Z333" s="1" t="e">
        <f t="shared" si="77"/>
        <v>#N/A</v>
      </c>
      <c r="AA333" s="3">
        <f t="shared" si="75"/>
        <v>0</v>
      </c>
      <c r="AB333" s="13" t="e">
        <f t="shared" si="66"/>
        <v>#N/A</v>
      </c>
      <c r="AC333" s="13" t="e">
        <f t="shared" si="67"/>
        <v>#N/A</v>
      </c>
      <c r="AD333" s="13" t="e">
        <f t="shared" si="68"/>
        <v>#N/A</v>
      </c>
      <c r="AE333" s="13" t="e">
        <f t="shared" si="69"/>
        <v>#N/A</v>
      </c>
      <c r="AF333" s="13" t="e">
        <f t="shared" si="70"/>
        <v>#N/A</v>
      </c>
      <c r="AG333" s="13" t="e">
        <f t="shared" si="71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72"/>
        <v/>
      </c>
      <c r="X334" s="1" t="str">
        <f t="shared" si="73"/>
        <v/>
      </c>
      <c r="Y334" s="1" t="str">
        <f t="shared" si="74"/>
        <v/>
      </c>
      <c r="Z334" s="1" t="e">
        <f t="shared" si="77"/>
        <v>#N/A</v>
      </c>
      <c r="AA334" s="3">
        <f t="shared" si="75"/>
        <v>0</v>
      </c>
      <c r="AB334" s="13" t="e">
        <f t="shared" si="66"/>
        <v>#N/A</v>
      </c>
      <c r="AC334" s="13" t="e">
        <f t="shared" si="67"/>
        <v>#N/A</v>
      </c>
      <c r="AD334" s="13" t="e">
        <f t="shared" si="68"/>
        <v>#N/A</v>
      </c>
      <c r="AE334" s="13" t="e">
        <f t="shared" si="69"/>
        <v>#N/A</v>
      </c>
      <c r="AF334" s="13" t="e">
        <f t="shared" si="70"/>
        <v>#N/A</v>
      </c>
      <c r="AG334" s="13" t="e">
        <f t="shared" si="71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72"/>
        <v/>
      </c>
      <c r="X335" s="1" t="str">
        <f t="shared" si="73"/>
        <v/>
      </c>
      <c r="Y335" s="1" t="str">
        <f t="shared" si="74"/>
        <v/>
      </c>
      <c r="Z335" s="1" t="e">
        <f t="shared" si="77"/>
        <v>#N/A</v>
      </c>
      <c r="AA335" s="3">
        <f t="shared" si="75"/>
        <v>0</v>
      </c>
      <c r="AB335" s="13" t="e">
        <f t="shared" si="66"/>
        <v>#N/A</v>
      </c>
      <c r="AC335" s="13" t="e">
        <f t="shared" si="67"/>
        <v>#N/A</v>
      </c>
      <c r="AD335" s="13" t="e">
        <f t="shared" si="68"/>
        <v>#N/A</v>
      </c>
      <c r="AE335" s="13" t="e">
        <f t="shared" si="69"/>
        <v>#N/A</v>
      </c>
      <c r="AF335" s="13" t="e">
        <f t="shared" si="70"/>
        <v>#N/A</v>
      </c>
      <c r="AG335" s="13" t="e">
        <f t="shared" si="71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72"/>
        <v/>
      </c>
      <c r="X336" s="1" t="str">
        <f t="shared" si="73"/>
        <v/>
      </c>
      <c r="Y336" s="1" t="str">
        <f t="shared" si="74"/>
        <v/>
      </c>
      <c r="Z336" s="1" t="e">
        <f t="shared" si="77"/>
        <v>#N/A</v>
      </c>
      <c r="AA336" s="3">
        <f t="shared" si="75"/>
        <v>0</v>
      </c>
      <c r="AB336" s="13" t="e">
        <f t="shared" si="66"/>
        <v>#N/A</v>
      </c>
      <c r="AC336" s="13" t="e">
        <f t="shared" si="67"/>
        <v>#N/A</v>
      </c>
      <c r="AD336" s="13" t="e">
        <f t="shared" si="68"/>
        <v>#N/A</v>
      </c>
      <c r="AE336" s="13" t="e">
        <f t="shared" si="69"/>
        <v>#N/A</v>
      </c>
      <c r="AF336" s="13" t="e">
        <f t="shared" si="70"/>
        <v>#N/A</v>
      </c>
      <c r="AG336" s="13" t="e">
        <f t="shared" si="71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72"/>
        <v/>
      </c>
      <c r="X337" s="1" t="str">
        <f t="shared" si="73"/>
        <v/>
      </c>
      <c r="Y337" s="1" t="str">
        <f t="shared" si="74"/>
        <v/>
      </c>
      <c r="Z337" s="1" t="e">
        <f t="shared" si="77"/>
        <v>#N/A</v>
      </c>
      <c r="AA337" s="3">
        <f t="shared" si="75"/>
        <v>0</v>
      </c>
      <c r="AB337" s="13" t="e">
        <f t="shared" si="66"/>
        <v>#N/A</v>
      </c>
      <c r="AC337" s="13" t="e">
        <f t="shared" si="67"/>
        <v>#N/A</v>
      </c>
      <c r="AD337" s="13" t="e">
        <f t="shared" si="68"/>
        <v>#N/A</v>
      </c>
      <c r="AE337" s="13" t="e">
        <f t="shared" si="69"/>
        <v>#N/A</v>
      </c>
      <c r="AF337" s="13" t="e">
        <f t="shared" si="70"/>
        <v>#N/A</v>
      </c>
      <c r="AG337" s="13" t="e">
        <f t="shared" si="71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72"/>
        <v/>
      </c>
      <c r="X338" s="1" t="str">
        <f t="shared" si="73"/>
        <v/>
      </c>
      <c r="Y338" s="1" t="str">
        <f t="shared" si="74"/>
        <v/>
      </c>
      <c r="Z338" s="1" t="e">
        <f t="shared" si="77"/>
        <v>#N/A</v>
      </c>
      <c r="AA338" s="3">
        <f t="shared" si="75"/>
        <v>0</v>
      </c>
      <c r="AB338" s="13" t="e">
        <f t="shared" si="66"/>
        <v>#N/A</v>
      </c>
      <c r="AC338" s="13" t="e">
        <f t="shared" si="67"/>
        <v>#N/A</v>
      </c>
      <c r="AD338" s="13" t="e">
        <f t="shared" si="68"/>
        <v>#N/A</v>
      </c>
      <c r="AE338" s="13" t="e">
        <f t="shared" si="69"/>
        <v>#N/A</v>
      </c>
      <c r="AF338" s="13" t="e">
        <f t="shared" si="70"/>
        <v>#N/A</v>
      </c>
      <c r="AG338" s="13" t="e">
        <f t="shared" si="71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72"/>
        <v/>
      </c>
      <c r="X339" s="1" t="str">
        <f t="shared" si="73"/>
        <v/>
      </c>
      <c r="Y339" s="1" t="str">
        <f t="shared" si="74"/>
        <v/>
      </c>
      <c r="Z339" s="1" t="e">
        <f t="shared" si="77"/>
        <v>#N/A</v>
      </c>
      <c r="AA339" s="3">
        <f t="shared" si="75"/>
        <v>0</v>
      </c>
      <c r="AB339" s="13" t="e">
        <f t="shared" si="66"/>
        <v>#N/A</v>
      </c>
      <c r="AC339" s="13" t="e">
        <f t="shared" si="67"/>
        <v>#N/A</v>
      </c>
      <c r="AD339" s="13" t="e">
        <f t="shared" si="68"/>
        <v>#N/A</v>
      </c>
      <c r="AE339" s="13" t="e">
        <f t="shared" si="69"/>
        <v>#N/A</v>
      </c>
      <c r="AF339" s="13" t="e">
        <f t="shared" si="70"/>
        <v>#N/A</v>
      </c>
      <c r="AG339" s="13" t="e">
        <f t="shared" si="71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72"/>
        <v/>
      </c>
      <c r="X340" s="1" t="str">
        <f t="shared" si="73"/>
        <v/>
      </c>
      <c r="Y340" s="1" t="str">
        <f t="shared" si="74"/>
        <v/>
      </c>
      <c r="Z340" s="1" t="e">
        <f t="shared" si="77"/>
        <v>#N/A</v>
      </c>
      <c r="AA340" s="3">
        <f t="shared" si="75"/>
        <v>0</v>
      </c>
      <c r="AB340" s="13" t="e">
        <f t="shared" si="66"/>
        <v>#N/A</v>
      </c>
      <c r="AC340" s="13" t="e">
        <f t="shared" si="67"/>
        <v>#N/A</v>
      </c>
      <c r="AD340" s="13" t="e">
        <f t="shared" si="68"/>
        <v>#N/A</v>
      </c>
      <c r="AE340" s="13" t="e">
        <f t="shared" si="69"/>
        <v>#N/A</v>
      </c>
      <c r="AF340" s="13" t="e">
        <f t="shared" si="70"/>
        <v>#N/A</v>
      </c>
      <c r="AG340" s="13" t="e">
        <f t="shared" si="71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72"/>
        <v/>
      </c>
      <c r="X341" s="1" t="str">
        <f t="shared" si="73"/>
        <v/>
      </c>
      <c r="Y341" s="1" t="str">
        <f t="shared" si="74"/>
        <v/>
      </c>
      <c r="Z341" s="1" t="e">
        <f t="shared" si="77"/>
        <v>#N/A</v>
      </c>
      <c r="AA341" s="3">
        <f t="shared" si="75"/>
        <v>0</v>
      </c>
      <c r="AB341" s="13" t="e">
        <f t="shared" si="66"/>
        <v>#N/A</v>
      </c>
      <c r="AC341" s="13" t="e">
        <f t="shared" si="67"/>
        <v>#N/A</v>
      </c>
      <c r="AD341" s="13" t="e">
        <f t="shared" si="68"/>
        <v>#N/A</v>
      </c>
      <c r="AE341" s="13" t="e">
        <f t="shared" si="69"/>
        <v>#N/A</v>
      </c>
      <c r="AF341" s="13" t="e">
        <f t="shared" si="70"/>
        <v>#N/A</v>
      </c>
      <c r="AG341" s="13" t="e">
        <f t="shared" si="71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72"/>
        <v/>
      </c>
      <c r="X342" s="1" t="str">
        <f t="shared" si="73"/>
        <v/>
      </c>
      <c r="Y342" s="1" t="str">
        <f t="shared" si="74"/>
        <v/>
      </c>
      <c r="Z342" s="1" t="e">
        <f t="shared" si="77"/>
        <v>#N/A</v>
      </c>
      <c r="AA342" s="3">
        <f t="shared" si="75"/>
        <v>0</v>
      </c>
      <c r="AB342" s="13" t="e">
        <f t="shared" si="66"/>
        <v>#N/A</v>
      </c>
      <c r="AC342" s="13" t="e">
        <f t="shared" si="67"/>
        <v>#N/A</v>
      </c>
      <c r="AD342" s="13" t="e">
        <f t="shared" si="68"/>
        <v>#N/A</v>
      </c>
      <c r="AE342" s="13" t="e">
        <f t="shared" si="69"/>
        <v>#N/A</v>
      </c>
      <c r="AF342" s="13" t="e">
        <f t="shared" si="70"/>
        <v>#N/A</v>
      </c>
      <c r="AG342" s="13" t="e">
        <f t="shared" si="71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72"/>
        <v/>
      </c>
      <c r="X343" s="1" t="str">
        <f t="shared" si="73"/>
        <v/>
      </c>
      <c r="Y343" s="1" t="str">
        <f t="shared" si="74"/>
        <v/>
      </c>
      <c r="Z343" s="1" t="e">
        <f t="shared" si="77"/>
        <v>#N/A</v>
      </c>
      <c r="AA343" s="3">
        <f t="shared" si="75"/>
        <v>0</v>
      </c>
      <c r="AB343" s="13" t="e">
        <f t="shared" si="66"/>
        <v>#N/A</v>
      </c>
      <c r="AC343" s="13" t="e">
        <f t="shared" si="67"/>
        <v>#N/A</v>
      </c>
      <c r="AD343" s="13" t="e">
        <f t="shared" si="68"/>
        <v>#N/A</v>
      </c>
      <c r="AE343" s="13" t="e">
        <f t="shared" si="69"/>
        <v>#N/A</v>
      </c>
      <c r="AF343" s="13" t="e">
        <f t="shared" si="70"/>
        <v>#N/A</v>
      </c>
      <c r="AG343" s="13" t="e">
        <f t="shared" si="71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72"/>
        <v/>
      </c>
      <c r="X344" s="1" t="str">
        <f t="shared" si="73"/>
        <v/>
      </c>
      <c r="Y344" s="1" t="str">
        <f t="shared" si="74"/>
        <v/>
      </c>
      <c r="Z344" s="1" t="e">
        <f t="shared" si="77"/>
        <v>#N/A</v>
      </c>
      <c r="AA344" s="3">
        <f t="shared" si="75"/>
        <v>0</v>
      </c>
      <c r="AB344" s="13" t="e">
        <f t="shared" si="66"/>
        <v>#N/A</v>
      </c>
      <c r="AC344" s="13" t="e">
        <f t="shared" si="67"/>
        <v>#N/A</v>
      </c>
      <c r="AD344" s="13" t="e">
        <f t="shared" si="68"/>
        <v>#N/A</v>
      </c>
      <c r="AE344" s="13" t="e">
        <f t="shared" si="69"/>
        <v>#N/A</v>
      </c>
      <c r="AF344" s="13" t="e">
        <f t="shared" si="70"/>
        <v>#N/A</v>
      </c>
      <c r="AG344" s="13" t="e">
        <f t="shared" si="71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72"/>
        <v/>
      </c>
      <c r="X345" s="1" t="str">
        <f t="shared" si="73"/>
        <v/>
      </c>
      <c r="Y345" s="1" t="str">
        <f t="shared" si="74"/>
        <v/>
      </c>
      <c r="Z345" s="1" t="e">
        <f t="shared" si="77"/>
        <v>#N/A</v>
      </c>
      <c r="AA345" s="3">
        <f t="shared" si="75"/>
        <v>0</v>
      </c>
      <c r="AB345" s="13" t="e">
        <f t="shared" si="66"/>
        <v>#N/A</v>
      </c>
      <c r="AC345" s="13" t="e">
        <f t="shared" si="67"/>
        <v>#N/A</v>
      </c>
      <c r="AD345" s="13" t="e">
        <f t="shared" si="68"/>
        <v>#N/A</v>
      </c>
      <c r="AE345" s="13" t="e">
        <f t="shared" si="69"/>
        <v>#N/A</v>
      </c>
      <c r="AF345" s="13" t="e">
        <f t="shared" si="70"/>
        <v>#N/A</v>
      </c>
      <c r="AG345" s="13" t="e">
        <f t="shared" si="71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72"/>
        <v/>
      </c>
      <c r="X346" s="1" t="str">
        <f t="shared" si="73"/>
        <v/>
      </c>
      <c r="Y346" s="1" t="str">
        <f t="shared" si="74"/>
        <v/>
      </c>
      <c r="Z346" s="1" t="e">
        <f t="shared" si="77"/>
        <v>#N/A</v>
      </c>
      <c r="AA346" s="3">
        <f t="shared" si="75"/>
        <v>0</v>
      </c>
      <c r="AB346" s="13" t="e">
        <f t="shared" si="66"/>
        <v>#N/A</v>
      </c>
      <c r="AC346" s="13" t="e">
        <f t="shared" si="67"/>
        <v>#N/A</v>
      </c>
      <c r="AD346" s="13" t="e">
        <f t="shared" si="68"/>
        <v>#N/A</v>
      </c>
      <c r="AE346" s="13" t="e">
        <f t="shared" si="69"/>
        <v>#N/A</v>
      </c>
      <c r="AF346" s="13" t="e">
        <f t="shared" si="70"/>
        <v>#N/A</v>
      </c>
      <c r="AG346" s="13" t="e">
        <f t="shared" si="71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72"/>
        <v/>
      </c>
      <c r="X347" s="1" t="str">
        <f t="shared" si="73"/>
        <v/>
      </c>
      <c r="Y347" s="1" t="str">
        <f t="shared" si="74"/>
        <v/>
      </c>
      <c r="Z347" s="1" t="e">
        <f t="shared" si="77"/>
        <v>#N/A</v>
      </c>
      <c r="AA347" s="3">
        <f t="shared" si="75"/>
        <v>0</v>
      </c>
      <c r="AB347" s="13" t="e">
        <f t="shared" si="66"/>
        <v>#N/A</v>
      </c>
      <c r="AC347" s="13" t="e">
        <f t="shared" si="67"/>
        <v>#N/A</v>
      </c>
      <c r="AD347" s="13" t="e">
        <f t="shared" si="68"/>
        <v>#N/A</v>
      </c>
      <c r="AE347" s="13" t="e">
        <f t="shared" si="69"/>
        <v>#N/A</v>
      </c>
      <c r="AF347" s="13" t="e">
        <f t="shared" si="70"/>
        <v>#N/A</v>
      </c>
      <c r="AG347" s="13" t="e">
        <f t="shared" si="71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72"/>
        <v/>
      </c>
      <c r="X348" s="1" t="str">
        <f t="shared" si="73"/>
        <v/>
      </c>
      <c r="Y348" s="1" t="str">
        <f t="shared" si="74"/>
        <v/>
      </c>
      <c r="Z348" s="1" t="e">
        <f t="shared" si="77"/>
        <v>#N/A</v>
      </c>
      <c r="AA348" s="3">
        <f t="shared" si="75"/>
        <v>0</v>
      </c>
      <c r="AB348" s="13" t="e">
        <f t="shared" si="66"/>
        <v>#N/A</v>
      </c>
      <c r="AC348" s="13" t="e">
        <f t="shared" si="67"/>
        <v>#N/A</v>
      </c>
      <c r="AD348" s="13" t="e">
        <f t="shared" si="68"/>
        <v>#N/A</v>
      </c>
      <c r="AE348" s="13" t="e">
        <f t="shared" si="69"/>
        <v>#N/A</v>
      </c>
      <c r="AF348" s="13" t="e">
        <f t="shared" si="70"/>
        <v>#N/A</v>
      </c>
      <c r="AG348" s="13" t="e">
        <f t="shared" si="71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72"/>
        <v/>
      </c>
      <c r="X349" s="1" t="str">
        <f t="shared" si="73"/>
        <v/>
      </c>
      <c r="Y349" s="1" t="str">
        <f t="shared" si="74"/>
        <v/>
      </c>
      <c r="Z349" s="1" t="e">
        <f t="shared" si="77"/>
        <v>#N/A</v>
      </c>
      <c r="AA349" s="3">
        <f t="shared" si="75"/>
        <v>0</v>
      </c>
      <c r="AB349" s="13" t="e">
        <f t="shared" si="66"/>
        <v>#N/A</v>
      </c>
      <c r="AC349" s="13" t="e">
        <f t="shared" si="67"/>
        <v>#N/A</v>
      </c>
      <c r="AD349" s="13" t="e">
        <f t="shared" si="68"/>
        <v>#N/A</v>
      </c>
      <c r="AE349" s="13" t="e">
        <f t="shared" si="69"/>
        <v>#N/A</v>
      </c>
      <c r="AF349" s="13" t="e">
        <f t="shared" si="70"/>
        <v>#N/A</v>
      </c>
      <c r="AG349" s="13" t="e">
        <f t="shared" si="71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72"/>
        <v/>
      </c>
      <c r="X350" s="1" t="str">
        <f t="shared" si="73"/>
        <v/>
      </c>
      <c r="Y350" s="1" t="str">
        <f t="shared" si="74"/>
        <v/>
      </c>
      <c r="Z350" s="1" t="e">
        <f t="shared" si="77"/>
        <v>#N/A</v>
      </c>
      <c r="AA350" s="3">
        <f t="shared" si="75"/>
        <v>0</v>
      </c>
      <c r="AB350" s="13" t="e">
        <f t="shared" si="66"/>
        <v>#N/A</v>
      </c>
      <c r="AC350" s="13" t="e">
        <f t="shared" si="67"/>
        <v>#N/A</v>
      </c>
      <c r="AD350" s="13" t="e">
        <f t="shared" si="68"/>
        <v>#N/A</v>
      </c>
      <c r="AE350" s="13" t="e">
        <f t="shared" si="69"/>
        <v>#N/A</v>
      </c>
      <c r="AF350" s="13" t="e">
        <f t="shared" si="70"/>
        <v>#N/A</v>
      </c>
      <c r="AG350" s="13" t="e">
        <f t="shared" si="71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72"/>
        <v/>
      </c>
      <c r="X351" s="1" t="str">
        <f t="shared" si="73"/>
        <v/>
      </c>
      <c r="Y351" s="1" t="str">
        <f t="shared" si="74"/>
        <v/>
      </c>
      <c r="Z351" s="1" t="e">
        <f t="shared" si="77"/>
        <v>#N/A</v>
      </c>
      <c r="AA351" s="3">
        <f t="shared" si="75"/>
        <v>0</v>
      </c>
      <c r="AB351" s="13" t="e">
        <f t="shared" si="66"/>
        <v>#N/A</v>
      </c>
      <c r="AC351" s="13" t="e">
        <f t="shared" si="67"/>
        <v>#N/A</v>
      </c>
      <c r="AD351" s="13" t="e">
        <f t="shared" si="68"/>
        <v>#N/A</v>
      </c>
      <c r="AE351" s="13" t="e">
        <f t="shared" si="69"/>
        <v>#N/A</v>
      </c>
      <c r="AF351" s="13" t="e">
        <f t="shared" si="70"/>
        <v>#N/A</v>
      </c>
      <c r="AG351" s="13" t="e">
        <f t="shared" si="71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72"/>
        <v/>
      </c>
      <c r="X352" s="1" t="str">
        <f t="shared" si="73"/>
        <v/>
      </c>
      <c r="Y352" s="1" t="str">
        <f t="shared" si="74"/>
        <v/>
      </c>
      <c r="Z352" s="1" t="e">
        <f t="shared" si="77"/>
        <v>#N/A</v>
      </c>
      <c r="AA352" s="3">
        <f t="shared" si="75"/>
        <v>0</v>
      </c>
      <c r="AB352" s="13" t="e">
        <f t="shared" si="66"/>
        <v>#N/A</v>
      </c>
      <c r="AC352" s="13" t="e">
        <f t="shared" si="67"/>
        <v>#N/A</v>
      </c>
      <c r="AD352" s="13" t="e">
        <f t="shared" si="68"/>
        <v>#N/A</v>
      </c>
      <c r="AE352" s="13" t="e">
        <f t="shared" si="69"/>
        <v>#N/A</v>
      </c>
      <c r="AF352" s="13" t="e">
        <f t="shared" si="70"/>
        <v>#N/A</v>
      </c>
      <c r="AG352" s="13" t="e">
        <f t="shared" si="71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72"/>
        <v/>
      </c>
      <c r="X353" s="1" t="str">
        <f t="shared" si="73"/>
        <v/>
      </c>
      <c r="Y353" s="1" t="str">
        <f t="shared" si="74"/>
        <v/>
      </c>
      <c r="Z353" s="1" t="e">
        <f t="shared" si="77"/>
        <v>#N/A</v>
      </c>
      <c r="AA353" s="3">
        <f t="shared" si="75"/>
        <v>0</v>
      </c>
      <c r="AB353" s="13" t="e">
        <f t="shared" si="66"/>
        <v>#N/A</v>
      </c>
      <c r="AC353" s="13" t="e">
        <f t="shared" si="67"/>
        <v>#N/A</v>
      </c>
      <c r="AD353" s="13" t="e">
        <f t="shared" si="68"/>
        <v>#N/A</v>
      </c>
      <c r="AE353" s="13" t="e">
        <f t="shared" si="69"/>
        <v>#N/A</v>
      </c>
      <c r="AF353" s="13" t="e">
        <f t="shared" si="70"/>
        <v>#N/A</v>
      </c>
      <c r="AG353" s="13" t="e">
        <f t="shared" si="71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72"/>
        <v/>
      </c>
      <c r="X354" s="1" t="str">
        <f t="shared" si="73"/>
        <v/>
      </c>
      <c r="Y354" s="1" t="str">
        <f t="shared" si="74"/>
        <v/>
      </c>
      <c r="Z354" s="1" t="e">
        <f t="shared" si="77"/>
        <v>#N/A</v>
      </c>
      <c r="AA354" s="3">
        <f t="shared" si="75"/>
        <v>0</v>
      </c>
      <c r="AB354" s="13" t="e">
        <f t="shared" si="66"/>
        <v>#N/A</v>
      </c>
      <c r="AC354" s="13" t="e">
        <f t="shared" si="67"/>
        <v>#N/A</v>
      </c>
      <c r="AD354" s="13" t="e">
        <f t="shared" si="68"/>
        <v>#N/A</v>
      </c>
      <c r="AE354" s="13" t="e">
        <f t="shared" si="69"/>
        <v>#N/A</v>
      </c>
      <c r="AF354" s="13" t="e">
        <f t="shared" si="70"/>
        <v>#N/A</v>
      </c>
      <c r="AG354" s="13" t="e">
        <f t="shared" si="71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72"/>
        <v/>
      </c>
      <c r="X355" s="1" t="str">
        <f t="shared" si="73"/>
        <v/>
      </c>
      <c r="Y355" s="1" t="str">
        <f t="shared" si="74"/>
        <v/>
      </c>
      <c r="Z355" s="1" t="e">
        <f t="shared" si="77"/>
        <v>#N/A</v>
      </c>
      <c r="AA355" s="3">
        <f t="shared" si="75"/>
        <v>0</v>
      </c>
      <c r="AB355" s="13" t="e">
        <f t="shared" si="66"/>
        <v>#N/A</v>
      </c>
      <c r="AC355" s="13" t="e">
        <f t="shared" si="67"/>
        <v>#N/A</v>
      </c>
      <c r="AD355" s="13" t="e">
        <f t="shared" si="68"/>
        <v>#N/A</v>
      </c>
      <c r="AE355" s="13" t="e">
        <f t="shared" si="69"/>
        <v>#N/A</v>
      </c>
      <c r="AF355" s="13" t="e">
        <f t="shared" si="70"/>
        <v>#N/A</v>
      </c>
      <c r="AG355" s="13" t="e">
        <f t="shared" si="71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72"/>
        <v/>
      </c>
      <c r="X356" s="1" t="str">
        <f t="shared" si="73"/>
        <v/>
      </c>
      <c r="Y356" s="1" t="str">
        <f t="shared" si="74"/>
        <v/>
      </c>
      <c r="Z356" s="1" t="e">
        <f t="shared" si="77"/>
        <v>#N/A</v>
      </c>
      <c r="AA356" s="3">
        <f t="shared" si="75"/>
        <v>0</v>
      </c>
      <c r="AB356" s="13" t="e">
        <f t="shared" si="66"/>
        <v>#N/A</v>
      </c>
      <c r="AC356" s="13" t="e">
        <f t="shared" si="67"/>
        <v>#N/A</v>
      </c>
      <c r="AD356" s="13" t="e">
        <f t="shared" si="68"/>
        <v>#N/A</v>
      </c>
      <c r="AE356" s="13" t="e">
        <f t="shared" si="69"/>
        <v>#N/A</v>
      </c>
      <c r="AF356" s="13" t="e">
        <f t="shared" si="70"/>
        <v>#N/A</v>
      </c>
      <c r="AG356" s="13" t="e">
        <f t="shared" si="71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72"/>
        <v/>
      </c>
      <c r="X357" s="1" t="str">
        <f t="shared" si="73"/>
        <v/>
      </c>
      <c r="Y357" s="1" t="str">
        <f t="shared" si="74"/>
        <v/>
      </c>
      <c r="Z357" s="1" t="e">
        <f t="shared" si="77"/>
        <v>#N/A</v>
      </c>
      <c r="AA357" s="3">
        <f t="shared" si="75"/>
        <v>0</v>
      </c>
      <c r="AB357" s="13" t="e">
        <f t="shared" si="66"/>
        <v>#N/A</v>
      </c>
      <c r="AC357" s="13" t="e">
        <f t="shared" si="67"/>
        <v>#N/A</v>
      </c>
      <c r="AD357" s="13" t="e">
        <f t="shared" si="68"/>
        <v>#N/A</v>
      </c>
      <c r="AE357" s="13" t="e">
        <f t="shared" si="69"/>
        <v>#N/A</v>
      </c>
      <c r="AF357" s="13" t="e">
        <f t="shared" si="70"/>
        <v>#N/A</v>
      </c>
      <c r="AG357" s="13" t="e">
        <f t="shared" si="71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72"/>
        <v/>
      </c>
      <c r="X358" s="1" t="str">
        <f t="shared" si="73"/>
        <v/>
      </c>
      <c r="Y358" s="1" t="str">
        <f t="shared" si="74"/>
        <v/>
      </c>
      <c r="Z358" s="1" t="e">
        <f t="shared" si="77"/>
        <v>#N/A</v>
      </c>
      <c r="AA358" s="3">
        <f t="shared" si="75"/>
        <v>0</v>
      </c>
      <c r="AB358" s="13" t="e">
        <f t="shared" si="66"/>
        <v>#N/A</v>
      </c>
      <c r="AC358" s="13" t="e">
        <f t="shared" si="67"/>
        <v>#N/A</v>
      </c>
      <c r="AD358" s="13" t="e">
        <f t="shared" si="68"/>
        <v>#N/A</v>
      </c>
      <c r="AE358" s="13" t="e">
        <f t="shared" si="69"/>
        <v>#N/A</v>
      </c>
      <c r="AF358" s="13" t="e">
        <f t="shared" si="70"/>
        <v>#N/A</v>
      </c>
      <c r="AG358" s="13" t="e">
        <f t="shared" si="71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72"/>
        <v/>
      </c>
      <c r="X359" s="1" t="str">
        <f t="shared" si="73"/>
        <v/>
      </c>
      <c r="Y359" s="1" t="str">
        <f t="shared" si="74"/>
        <v/>
      </c>
      <c r="Z359" s="1" t="e">
        <f t="shared" si="77"/>
        <v>#N/A</v>
      </c>
      <c r="AA359" s="3">
        <f t="shared" si="75"/>
        <v>0</v>
      </c>
      <c r="AB359" s="13" t="e">
        <f t="shared" si="66"/>
        <v>#N/A</v>
      </c>
      <c r="AC359" s="13" t="e">
        <f t="shared" si="67"/>
        <v>#N/A</v>
      </c>
      <c r="AD359" s="13" t="e">
        <f t="shared" si="68"/>
        <v>#N/A</v>
      </c>
      <c r="AE359" s="13" t="e">
        <f t="shared" si="69"/>
        <v>#N/A</v>
      </c>
      <c r="AF359" s="13" t="e">
        <f t="shared" si="70"/>
        <v>#N/A</v>
      </c>
      <c r="AG359" s="13" t="e">
        <f t="shared" si="71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72"/>
        <v/>
      </c>
      <c r="X360" s="1" t="str">
        <f t="shared" si="73"/>
        <v/>
      </c>
      <c r="Y360" s="1" t="str">
        <f t="shared" si="74"/>
        <v/>
      </c>
      <c r="Z360" s="1" t="e">
        <f t="shared" si="77"/>
        <v>#N/A</v>
      </c>
      <c r="AA360" s="3">
        <f t="shared" si="75"/>
        <v>0</v>
      </c>
      <c r="AB360" s="13" t="e">
        <f t="shared" si="66"/>
        <v>#N/A</v>
      </c>
      <c r="AC360" s="13" t="e">
        <f t="shared" si="67"/>
        <v>#N/A</v>
      </c>
      <c r="AD360" s="13" t="e">
        <f t="shared" si="68"/>
        <v>#N/A</v>
      </c>
      <c r="AE360" s="13" t="e">
        <f t="shared" si="69"/>
        <v>#N/A</v>
      </c>
      <c r="AF360" s="13" t="e">
        <f t="shared" si="70"/>
        <v>#N/A</v>
      </c>
      <c r="AG360" s="13" t="e">
        <f t="shared" si="71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72"/>
        <v/>
      </c>
      <c r="X361" s="1" t="str">
        <f t="shared" si="73"/>
        <v/>
      </c>
      <c r="Y361" s="1" t="str">
        <f t="shared" si="74"/>
        <v/>
      </c>
      <c r="Z361" s="1" t="e">
        <f t="shared" si="77"/>
        <v>#N/A</v>
      </c>
      <c r="AA361" s="3">
        <f t="shared" si="75"/>
        <v>0</v>
      </c>
      <c r="AB361" s="13" t="e">
        <f t="shared" si="66"/>
        <v>#N/A</v>
      </c>
      <c r="AC361" s="13" t="e">
        <f t="shared" si="67"/>
        <v>#N/A</v>
      </c>
      <c r="AD361" s="13" t="e">
        <f t="shared" si="68"/>
        <v>#N/A</v>
      </c>
      <c r="AE361" s="13" t="e">
        <f t="shared" si="69"/>
        <v>#N/A</v>
      </c>
      <c r="AF361" s="13" t="e">
        <f t="shared" si="70"/>
        <v>#N/A</v>
      </c>
      <c r="AG361" s="13" t="e">
        <f t="shared" si="71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72"/>
        <v/>
      </c>
      <c r="X362" s="1" t="str">
        <f t="shared" si="73"/>
        <v/>
      </c>
      <c r="Y362" s="1" t="str">
        <f t="shared" si="74"/>
        <v/>
      </c>
      <c r="Z362" s="1" t="e">
        <f t="shared" si="77"/>
        <v>#N/A</v>
      </c>
      <c r="AA362" s="3">
        <f t="shared" si="75"/>
        <v>0</v>
      </c>
      <c r="AB362" s="13" t="e">
        <f t="shared" si="66"/>
        <v>#N/A</v>
      </c>
      <c r="AC362" s="13" t="e">
        <f t="shared" si="67"/>
        <v>#N/A</v>
      </c>
      <c r="AD362" s="13" t="e">
        <f t="shared" si="68"/>
        <v>#N/A</v>
      </c>
      <c r="AE362" s="13" t="e">
        <f t="shared" si="69"/>
        <v>#N/A</v>
      </c>
      <c r="AF362" s="13" t="e">
        <f t="shared" si="70"/>
        <v>#N/A</v>
      </c>
      <c r="AG362" s="13" t="e">
        <f t="shared" si="71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72"/>
        <v/>
      </c>
      <c r="X363" s="1" t="str">
        <f t="shared" si="73"/>
        <v/>
      </c>
      <c r="Y363" s="1" t="str">
        <f t="shared" si="74"/>
        <v/>
      </c>
      <c r="Z363" s="1" t="e">
        <f t="shared" si="77"/>
        <v>#N/A</v>
      </c>
      <c r="AA363" s="3">
        <f t="shared" si="75"/>
        <v>0</v>
      </c>
      <c r="AB363" s="13" t="e">
        <f t="shared" si="66"/>
        <v>#N/A</v>
      </c>
      <c r="AC363" s="13" t="e">
        <f t="shared" si="67"/>
        <v>#N/A</v>
      </c>
      <c r="AD363" s="13" t="e">
        <f t="shared" si="68"/>
        <v>#N/A</v>
      </c>
      <c r="AE363" s="13" t="e">
        <f t="shared" si="69"/>
        <v>#N/A</v>
      </c>
      <c r="AF363" s="13" t="e">
        <f t="shared" si="70"/>
        <v>#N/A</v>
      </c>
      <c r="AG363" s="13" t="e">
        <f t="shared" si="71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72"/>
        <v/>
      </c>
      <c r="X364" s="1" t="str">
        <f t="shared" si="73"/>
        <v/>
      </c>
      <c r="Y364" s="1" t="str">
        <f t="shared" si="74"/>
        <v/>
      </c>
      <c r="Z364" s="1" t="e">
        <f t="shared" si="77"/>
        <v>#N/A</v>
      </c>
      <c r="AA364" s="3">
        <f t="shared" si="75"/>
        <v>0</v>
      </c>
      <c r="AB364" s="13" t="e">
        <f t="shared" si="66"/>
        <v>#N/A</v>
      </c>
      <c r="AC364" s="13" t="e">
        <f t="shared" si="67"/>
        <v>#N/A</v>
      </c>
      <c r="AD364" s="13" t="e">
        <f t="shared" si="68"/>
        <v>#N/A</v>
      </c>
      <c r="AE364" s="13" t="e">
        <f t="shared" si="69"/>
        <v>#N/A</v>
      </c>
      <c r="AF364" s="13" t="e">
        <f t="shared" si="70"/>
        <v>#N/A</v>
      </c>
      <c r="AG364" s="13" t="e">
        <f t="shared" si="71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72"/>
        <v/>
      </c>
      <c r="X365" s="1" t="str">
        <f t="shared" si="73"/>
        <v/>
      </c>
      <c r="Y365" s="1" t="str">
        <f t="shared" si="74"/>
        <v/>
      </c>
      <c r="Z365" s="1" t="e">
        <f t="shared" si="77"/>
        <v>#N/A</v>
      </c>
      <c r="AA365" s="3">
        <f t="shared" si="75"/>
        <v>0</v>
      </c>
      <c r="AB365" s="13" t="e">
        <f t="shared" si="66"/>
        <v>#N/A</v>
      </c>
      <c r="AC365" s="13" t="e">
        <f t="shared" si="67"/>
        <v>#N/A</v>
      </c>
      <c r="AD365" s="13" t="e">
        <f t="shared" si="68"/>
        <v>#N/A</v>
      </c>
      <c r="AE365" s="13" t="e">
        <f t="shared" si="69"/>
        <v>#N/A</v>
      </c>
      <c r="AF365" s="13" t="e">
        <f t="shared" si="70"/>
        <v>#N/A</v>
      </c>
      <c r="AG365" s="13" t="e">
        <f t="shared" si="71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72"/>
        <v/>
      </c>
      <c r="X366" s="1" t="str">
        <f t="shared" si="73"/>
        <v/>
      </c>
      <c r="Y366" s="1" t="str">
        <f t="shared" si="74"/>
        <v/>
      </c>
      <c r="Z366" s="1" t="e">
        <f t="shared" si="77"/>
        <v>#N/A</v>
      </c>
      <c r="AA366" s="3">
        <f t="shared" si="75"/>
        <v>0</v>
      </c>
      <c r="AB366" s="13" t="e">
        <f t="shared" si="66"/>
        <v>#N/A</v>
      </c>
      <c r="AC366" s="13" t="e">
        <f t="shared" si="67"/>
        <v>#N/A</v>
      </c>
      <c r="AD366" s="13" t="e">
        <f t="shared" si="68"/>
        <v>#N/A</v>
      </c>
      <c r="AE366" s="13" t="e">
        <f t="shared" si="69"/>
        <v>#N/A</v>
      </c>
      <c r="AF366" s="13" t="e">
        <f t="shared" si="70"/>
        <v>#N/A</v>
      </c>
      <c r="AG366" s="13" t="e">
        <f t="shared" si="71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72"/>
        <v/>
      </c>
      <c r="X367" s="1" t="str">
        <f t="shared" si="73"/>
        <v/>
      </c>
      <c r="Y367" s="1" t="str">
        <f t="shared" si="74"/>
        <v/>
      </c>
      <c r="Z367" s="1" t="e">
        <f t="shared" si="77"/>
        <v>#N/A</v>
      </c>
      <c r="AA367" s="3">
        <f t="shared" si="75"/>
        <v>0</v>
      </c>
      <c r="AB367" s="13" t="e">
        <f t="shared" si="66"/>
        <v>#N/A</v>
      </c>
      <c r="AC367" s="13" t="e">
        <f t="shared" si="67"/>
        <v>#N/A</v>
      </c>
      <c r="AD367" s="13" t="e">
        <f t="shared" si="68"/>
        <v>#N/A</v>
      </c>
      <c r="AE367" s="13" t="e">
        <f t="shared" si="69"/>
        <v>#N/A</v>
      </c>
      <c r="AF367" s="13" t="e">
        <f t="shared" si="70"/>
        <v>#N/A</v>
      </c>
      <c r="AG367" s="13" t="e">
        <f t="shared" si="71"/>
        <v>#N/A</v>
      </c>
    </row>
  </sheetData>
  <mergeCells count="5">
    <mergeCell ref="N6:O6"/>
    <mergeCell ref="P6:R6"/>
    <mergeCell ref="V6:Y6"/>
    <mergeCell ref="AC6:AG6"/>
    <mergeCell ref="AC5:AG5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Parametros</vt:lpstr>
      <vt:lpstr>EvolOf</vt:lpstr>
      <vt:lpstr>R_CRa</vt:lpstr>
      <vt:lpstr>R_CRa_A</vt:lpstr>
      <vt:lpstr>FinSR40</vt:lpstr>
      <vt:lpstr>SR50</vt:lpstr>
      <vt:lpstr>SR50Asin</vt:lpstr>
      <vt:lpstr>SR50 (2)</vt:lpstr>
      <vt:lpstr>CR5030</vt:lpstr>
      <vt:lpstr>CR5040</vt:lpstr>
      <vt:lpstr>50CRB_30_15</vt:lpstr>
      <vt:lpstr>50CRB_30_40</vt:lpstr>
      <vt:lpstr>SR</vt:lpstr>
      <vt:lpstr>20_30_30</vt:lpstr>
      <vt:lpstr>SR30_CRa100f</vt:lpstr>
      <vt:lpstr>SR30_CRa</vt:lpstr>
      <vt:lpstr>SR40_CRa</vt:lpstr>
      <vt:lpstr>SR50_CRa</vt:lpstr>
      <vt:lpstr>SR40_CRa15</vt:lpstr>
      <vt:lpstr>SR40_CRa30</vt:lpstr>
      <vt:lpstr>SR40_CRa50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2020-03-17T19:15:26Z</dcterms:created>
  <dcterms:modified xsi:type="dcterms:W3CDTF">2020-04-08T06:19:13Z</dcterms:modified>
</cp:coreProperties>
</file>